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codeName="EstaPastaDeTrabalho" defaultThemeVersion="124226"/>
  <mc:AlternateContent xmlns:mc="http://schemas.openxmlformats.org/markup-compatibility/2006">
    <mc:Choice Requires="x15">
      <x15ac:absPath xmlns:x15ac="http://schemas.microsoft.com/office/spreadsheetml/2010/11/ac" url="C:\Users\Mikaely\Documents\1 - PREFEITURA MUNICIPAL DE MARZAGÃO-GO\LICITAÇÕES\LICITAÇÕES 2026\REFORMA POSTO DE SAÚDE\EDITAVEIS\"/>
    </mc:Choice>
  </mc:AlternateContent>
  <xr:revisionPtr revIDLastSave="0" documentId="13_ncr:1_{408FA96E-600E-4622-AE8C-D5B51051720D}" xr6:coauthVersionLast="47" xr6:coauthVersionMax="47" xr10:uidLastSave="{00000000-0000-0000-0000-000000000000}"/>
  <bookViews>
    <workbookView xWindow="-108" yWindow="-108" windowWidth="23256" windowHeight="12456" firstSheet="1" activeTab="4" xr2:uid="{00000000-000D-0000-FFFF-FFFF00000000}"/>
  </bookViews>
  <sheets>
    <sheet name="INSTRUÇÕES" sheetId="1" state="hidden" r:id="rId1"/>
    <sheet name="ORÇAMENTO" sheetId="2" r:id="rId2"/>
    <sheet name="PESQUISA" sheetId="3" state="hidden" r:id="rId3"/>
    <sheet name="BANCO DE CUSTOS" sheetId="4" state="hidden" r:id="rId4"/>
    <sheet name="BDI ONERADO" sheetId="5" r:id="rId5"/>
    <sheet name="MEMÓRIA DE CÁLCULO" sheetId="6" r:id="rId6"/>
    <sheet name="CRONOGRAMA" sheetId="7" r:id="rId7"/>
    <sheet name="PARCELAS DE MAIOR RELEVÂNCIA" sheetId="8" r:id="rId8"/>
  </sheets>
  <definedNames>
    <definedName name="_xlnm._FilterDatabase" localSheetId="1" hidden="1">ORÇAMENTO!$A$9:$L$59</definedName>
    <definedName name="_xlnm.Print_Area" localSheetId="1">ORÇAMENTO!$A$1:$L$72</definedName>
    <definedName name="_xlnm.Print_Titles" localSheetId="1">ORÇAMENTO!$1:$9</definedName>
  </definedName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5" i="6" l="1"/>
  <c r="A16" i="6"/>
  <c r="A17" i="6"/>
  <c r="A18" i="6"/>
  <c r="A19" i="6"/>
  <c r="A20" i="6"/>
  <c r="A21" i="6"/>
  <c r="A14" i="6"/>
  <c r="D20" i="6"/>
  <c r="D56" i="6" l="1"/>
  <c r="D55" i="6"/>
  <c r="D53" i="6"/>
  <c r="D52" i="6"/>
  <c r="D44" i="6"/>
  <c r="D45" i="6"/>
  <c r="D46" i="6"/>
  <c r="D47" i="6"/>
  <c r="D48" i="6"/>
  <c r="D49" i="6"/>
  <c r="D50" i="6"/>
  <c r="D43" i="6"/>
  <c r="D37" i="6"/>
  <c r="D38" i="6"/>
  <c r="D39" i="6"/>
  <c r="D40" i="6"/>
  <c r="D41" i="6"/>
  <c r="D36" i="6"/>
  <c r="D24" i="6"/>
  <c r="D25" i="6"/>
  <c r="D26" i="6"/>
  <c r="D27" i="6"/>
  <c r="D28" i="6"/>
  <c r="D29" i="6"/>
  <c r="D30" i="6"/>
  <c r="D31" i="6"/>
  <c r="D33" i="6"/>
  <c r="D23" i="6"/>
  <c r="D15" i="6"/>
  <c r="D16" i="6"/>
  <c r="D17" i="6"/>
  <c r="D18" i="6"/>
  <c r="D19" i="6"/>
  <c r="D21" i="6"/>
  <c r="D14" i="6"/>
  <c r="D10" i="6"/>
  <c r="D9" i="6"/>
  <c r="B34" i="6"/>
  <c r="A26" i="6"/>
  <c r="A27" i="6"/>
  <c r="A28" i="6"/>
  <c r="A29" i="6"/>
  <c r="A30" i="6"/>
  <c r="A31" i="6"/>
  <c r="A32" i="6"/>
  <c r="A33" i="6"/>
  <c r="A34" i="6"/>
  <c r="A35" i="6"/>
  <c r="A36" i="6"/>
  <c r="A37" i="6"/>
  <c r="A38" i="6"/>
  <c r="A39" i="6"/>
  <c r="A40" i="6"/>
  <c r="A41" i="6"/>
  <c r="A42" i="6"/>
  <c r="A43" i="6"/>
  <c r="A44" i="6"/>
  <c r="A45" i="6"/>
  <c r="A46" i="6"/>
  <c r="A47" i="6"/>
  <c r="A48" i="6"/>
  <c r="A49" i="6"/>
  <c r="A50" i="6"/>
  <c r="A51" i="6"/>
  <c r="A52" i="6"/>
  <c r="A53" i="6"/>
  <c r="A54" i="6"/>
  <c r="A55" i="6"/>
  <c r="A56" i="6"/>
  <c r="B42" i="6"/>
  <c r="B51" i="6"/>
  <c r="B54" i="6"/>
  <c r="B32" i="6"/>
  <c r="B35" i="6"/>
  <c r="D56" i="2"/>
  <c r="B53" i="6" s="1"/>
  <c r="E56" i="2"/>
  <c r="C53" i="6" s="1"/>
  <c r="G56" i="2"/>
  <c r="H56" i="2" s="1"/>
  <c r="J56" i="2" s="1"/>
  <c r="B24" i="7"/>
  <c r="A24" i="7"/>
  <c r="B21" i="7"/>
  <c r="A21" i="7"/>
  <c r="B18" i="7"/>
  <c r="A18" i="7"/>
  <c r="B15" i="7"/>
  <c r="A15" i="7"/>
  <c r="B12" i="7"/>
  <c r="A12" i="7"/>
  <c r="I56" i="2" l="1"/>
  <c r="E23" i="2" l="1"/>
  <c r="G23" i="2"/>
  <c r="K23" i="2"/>
  <c r="D23" i="2"/>
  <c r="B20" i="6" s="1"/>
  <c r="A24" i="6"/>
  <c r="A25" i="6"/>
  <c r="A23" i="6"/>
  <c r="A10" i="6"/>
  <c r="A11" i="6"/>
  <c r="A9" i="6"/>
  <c r="B13" i="6"/>
  <c r="D17" i="2"/>
  <c r="B14" i="6" s="1"/>
  <c r="E17" i="2"/>
  <c r="G17" i="2"/>
  <c r="K17" i="2"/>
  <c r="C20" i="6" l="1"/>
  <c r="C14" i="6"/>
  <c r="L23" i="2"/>
  <c r="I23" i="2"/>
  <c r="L17" i="2"/>
  <c r="I17" i="2"/>
  <c r="E14" i="2" l="1"/>
  <c r="C11" i="6" s="1"/>
  <c r="G14" i="2"/>
  <c r="K14" i="2"/>
  <c r="D14" i="2"/>
  <c r="B11" i="6" s="1"/>
  <c r="D11" i="6" l="1"/>
  <c r="B16" i="5"/>
  <c r="B18" i="5" s="1"/>
  <c r="N17388" i="4"/>
  <c r="N17387" i="4"/>
  <c r="N17386" i="4"/>
  <c r="N17385" i="4"/>
  <c r="N17384" i="4"/>
  <c r="N17383" i="4"/>
  <c r="N17382" i="4"/>
  <c r="N17381" i="4"/>
  <c r="N17380" i="4"/>
  <c r="N17379" i="4"/>
  <c r="N17378" i="4"/>
  <c r="N17377" i="4"/>
  <c r="N17376" i="4"/>
  <c r="N17375" i="4"/>
  <c r="N17374" i="4"/>
  <c r="N17373" i="4"/>
  <c r="N17372" i="4"/>
  <c r="N17371" i="4"/>
  <c r="N17370" i="4"/>
  <c r="N17369" i="4"/>
  <c r="N17368" i="4"/>
  <c r="N17367" i="4"/>
  <c r="N17366" i="4"/>
  <c r="N17365" i="4"/>
  <c r="N17364" i="4"/>
  <c r="N17363" i="4"/>
  <c r="N17362" i="4"/>
  <c r="N17361" i="4"/>
  <c r="N17360" i="4"/>
  <c r="N17359" i="4"/>
  <c r="N17358" i="4"/>
  <c r="N17357" i="4"/>
  <c r="N17356" i="4"/>
  <c r="N17355" i="4"/>
  <c r="N17354" i="4"/>
  <c r="N17353" i="4"/>
  <c r="N17352" i="4"/>
  <c r="N17351" i="4"/>
  <c r="N17350" i="4"/>
  <c r="N17349" i="4"/>
  <c r="N17348" i="4"/>
  <c r="N17347" i="4"/>
  <c r="N17346" i="4"/>
  <c r="N17345" i="4"/>
  <c r="N17344" i="4"/>
  <c r="N17343" i="4"/>
  <c r="N17342" i="4"/>
  <c r="N17341" i="4"/>
  <c r="N17340" i="4"/>
  <c r="N17339" i="4"/>
  <c r="N17338" i="4"/>
  <c r="N17337" i="4"/>
  <c r="N17336" i="4"/>
  <c r="N17335" i="4"/>
  <c r="N17334" i="4"/>
  <c r="N17333" i="4"/>
  <c r="N17332" i="4"/>
  <c r="N17331" i="4"/>
  <c r="N17330" i="4"/>
  <c r="N17329" i="4"/>
  <c r="N17328" i="4"/>
  <c r="N17327" i="4"/>
  <c r="N17326" i="4"/>
  <c r="N17325" i="4"/>
  <c r="N17324" i="4"/>
  <c r="N17323" i="4"/>
  <c r="N17322" i="4"/>
  <c r="N17321" i="4"/>
  <c r="N17320" i="4"/>
  <c r="N17319" i="4"/>
  <c r="N17318" i="4"/>
  <c r="N17317" i="4"/>
  <c r="N17316" i="4"/>
  <c r="N17315" i="4"/>
  <c r="N17314" i="4"/>
  <c r="N17313" i="4"/>
  <c r="N17312" i="4"/>
  <c r="N17311" i="4"/>
  <c r="N17310" i="4"/>
  <c r="N17309" i="4"/>
  <c r="N17308" i="4"/>
  <c r="N17307" i="4"/>
  <c r="N17306" i="4"/>
  <c r="N17305" i="4"/>
  <c r="N17304" i="4"/>
  <c r="N17303" i="4"/>
  <c r="N17302" i="4"/>
  <c r="N17301" i="4"/>
  <c r="N17300" i="4"/>
  <c r="N17299" i="4"/>
  <c r="N17298" i="4"/>
  <c r="N17297" i="4"/>
  <c r="N17296" i="4"/>
  <c r="N17295" i="4"/>
  <c r="N17294" i="4"/>
  <c r="N17293" i="4"/>
  <c r="N17292" i="4"/>
  <c r="N17291" i="4"/>
  <c r="N17290" i="4"/>
  <c r="N17289" i="4"/>
  <c r="N17288" i="4"/>
  <c r="N17287" i="4"/>
  <c r="N17286" i="4"/>
  <c r="N17285" i="4"/>
  <c r="N17284" i="4"/>
  <c r="N17283" i="4"/>
  <c r="N17282" i="4"/>
  <c r="N17281" i="4"/>
  <c r="N17280" i="4"/>
  <c r="N17279" i="4"/>
  <c r="N17278" i="4"/>
  <c r="N17277" i="4"/>
  <c r="N17276" i="4"/>
  <c r="N17275" i="4"/>
  <c r="N17274" i="4"/>
  <c r="N17273" i="4"/>
  <c r="N17272" i="4"/>
  <c r="N17271" i="4"/>
  <c r="N17270" i="4"/>
  <c r="N17269" i="4"/>
  <c r="N17268" i="4"/>
  <c r="N17267" i="4"/>
  <c r="N17266" i="4"/>
  <c r="N17265" i="4"/>
  <c r="N17264" i="4"/>
  <c r="N17263" i="4"/>
  <c r="N17262" i="4"/>
  <c r="N17261" i="4"/>
  <c r="N17260" i="4"/>
  <c r="N17259" i="4"/>
  <c r="N17258" i="4"/>
  <c r="N17257" i="4"/>
  <c r="N17256" i="4"/>
  <c r="N17255" i="4"/>
  <c r="N17254" i="4"/>
  <c r="N17253" i="4"/>
  <c r="N17252" i="4"/>
  <c r="N17251" i="4"/>
  <c r="N17250" i="4"/>
  <c r="N17249" i="4"/>
  <c r="N17248" i="4"/>
  <c r="N17247" i="4"/>
  <c r="N17246" i="4"/>
  <c r="N17245" i="4"/>
  <c r="N17244" i="4"/>
  <c r="N17243" i="4"/>
  <c r="N17242" i="4"/>
  <c r="N17241" i="4"/>
  <c r="N17240" i="4"/>
  <c r="N17239" i="4"/>
  <c r="N17238" i="4"/>
  <c r="N17237" i="4"/>
  <c r="N17236" i="4"/>
  <c r="N17235" i="4"/>
  <c r="N17234" i="4"/>
  <c r="N17233" i="4"/>
  <c r="N17232" i="4"/>
  <c r="N17231" i="4"/>
  <c r="N17230" i="4"/>
  <c r="N17229" i="4"/>
  <c r="N17228" i="4"/>
  <c r="N17227" i="4"/>
  <c r="N17226" i="4"/>
  <c r="N17225" i="4"/>
  <c r="N17224" i="4"/>
  <c r="N17223" i="4"/>
  <c r="N17222" i="4"/>
  <c r="N17221" i="4"/>
  <c r="N17220" i="4"/>
  <c r="N17219" i="4"/>
  <c r="N17218" i="4"/>
  <c r="N17217" i="4"/>
  <c r="N17216" i="4"/>
  <c r="N17215" i="4"/>
  <c r="N17214" i="4"/>
  <c r="N17213" i="4"/>
  <c r="N17212" i="4"/>
  <c r="N17211" i="4"/>
  <c r="N17210" i="4"/>
  <c r="N17209" i="4"/>
  <c r="N17208" i="4"/>
  <c r="N17207" i="4"/>
  <c r="N17206" i="4"/>
  <c r="N17205" i="4"/>
  <c r="N17204" i="4"/>
  <c r="N17203" i="4"/>
  <c r="N17202" i="4"/>
  <c r="N17201" i="4"/>
  <c r="N17200" i="4"/>
  <c r="N17199" i="4"/>
  <c r="N17198" i="4"/>
  <c r="N17197" i="4"/>
  <c r="N17196" i="4"/>
  <c r="N17195" i="4"/>
  <c r="N17194" i="4"/>
  <c r="N17193" i="4"/>
  <c r="N17192" i="4"/>
  <c r="N17191" i="4"/>
  <c r="N17190" i="4"/>
  <c r="N17189" i="4"/>
  <c r="N17188" i="4"/>
  <c r="N17187" i="4"/>
  <c r="N17186" i="4"/>
  <c r="N17185" i="4"/>
  <c r="N17184" i="4"/>
  <c r="N17183" i="4"/>
  <c r="N17182" i="4"/>
  <c r="N17181" i="4"/>
  <c r="N17180" i="4"/>
  <c r="N17179" i="4"/>
  <c r="N17178" i="4"/>
  <c r="N17177" i="4"/>
  <c r="N17176" i="4"/>
  <c r="N17175" i="4"/>
  <c r="N17174" i="4"/>
  <c r="N17173" i="4"/>
  <c r="N17172" i="4"/>
  <c r="N17171" i="4"/>
  <c r="N17170" i="4"/>
  <c r="N17169" i="4"/>
  <c r="N17168" i="4"/>
  <c r="N17167" i="4"/>
  <c r="N17166" i="4"/>
  <c r="N17165" i="4"/>
  <c r="N17164" i="4"/>
  <c r="N17163" i="4"/>
  <c r="N17162" i="4"/>
  <c r="N17161" i="4"/>
  <c r="N17160" i="4"/>
  <c r="N17159" i="4"/>
  <c r="N17158" i="4"/>
  <c r="N17157" i="4"/>
  <c r="N17156" i="4"/>
  <c r="N17155" i="4"/>
  <c r="N17154" i="4"/>
  <c r="N17153" i="4"/>
  <c r="N17152" i="4"/>
  <c r="N17151" i="4"/>
  <c r="N17150" i="4"/>
  <c r="N17149" i="4"/>
  <c r="N17148" i="4"/>
  <c r="N17147" i="4"/>
  <c r="N17146" i="4"/>
  <c r="N17145" i="4"/>
  <c r="N17144" i="4"/>
  <c r="N17143" i="4"/>
  <c r="N17142" i="4"/>
  <c r="N17141" i="4"/>
  <c r="N17140" i="4"/>
  <c r="N17139" i="4"/>
  <c r="N17138" i="4"/>
  <c r="N17137" i="4"/>
  <c r="N17136" i="4"/>
  <c r="N17135" i="4"/>
  <c r="N17134" i="4"/>
  <c r="N17133" i="4"/>
  <c r="N17132" i="4"/>
  <c r="N17131" i="4"/>
  <c r="N17130" i="4"/>
  <c r="N17129" i="4"/>
  <c r="N17128" i="4"/>
  <c r="N17127" i="4"/>
  <c r="N17126" i="4"/>
  <c r="N17125" i="4"/>
  <c r="N17124" i="4"/>
  <c r="N17123" i="4"/>
  <c r="N17122" i="4"/>
  <c r="N17121" i="4"/>
  <c r="N17120" i="4"/>
  <c r="N17119" i="4"/>
  <c r="N17118" i="4"/>
  <c r="N17117" i="4"/>
  <c r="N17116" i="4"/>
  <c r="N17115" i="4"/>
  <c r="N17114" i="4"/>
  <c r="N17113" i="4"/>
  <c r="N17112" i="4"/>
  <c r="N17111" i="4"/>
  <c r="N17110" i="4"/>
  <c r="N17109" i="4"/>
  <c r="N17108" i="4"/>
  <c r="N17107" i="4"/>
  <c r="N17106" i="4"/>
  <c r="N17105" i="4"/>
  <c r="N17104" i="4"/>
  <c r="N17103" i="4"/>
  <c r="N17102" i="4"/>
  <c r="N17101" i="4"/>
  <c r="N17100" i="4"/>
  <c r="N17099" i="4"/>
  <c r="N17098" i="4"/>
  <c r="N17097" i="4"/>
  <c r="N17096" i="4"/>
  <c r="N17095" i="4"/>
  <c r="N17094" i="4"/>
  <c r="N17093" i="4"/>
  <c r="N17092" i="4"/>
  <c r="N17091" i="4"/>
  <c r="N17090" i="4"/>
  <c r="N17089" i="4"/>
  <c r="N17088" i="4"/>
  <c r="N17087" i="4"/>
  <c r="N17086" i="4"/>
  <c r="N17085" i="4"/>
  <c r="N17084" i="4"/>
  <c r="N17083" i="4"/>
  <c r="N17082" i="4"/>
  <c r="N17081" i="4"/>
  <c r="N17080" i="4"/>
  <c r="N17079" i="4"/>
  <c r="N17078" i="4"/>
  <c r="N17077" i="4"/>
  <c r="N17076" i="4"/>
  <c r="N17075" i="4"/>
  <c r="N17074" i="4"/>
  <c r="N17073" i="4"/>
  <c r="N17072" i="4"/>
  <c r="N17071" i="4"/>
  <c r="N17070" i="4"/>
  <c r="N17069" i="4"/>
  <c r="N17068" i="4"/>
  <c r="N17067" i="4"/>
  <c r="N17066" i="4"/>
  <c r="N17065" i="4"/>
  <c r="N17064" i="4"/>
  <c r="N17063" i="4"/>
  <c r="N17062" i="4"/>
  <c r="N17061" i="4"/>
  <c r="N17060" i="4"/>
  <c r="N17059" i="4"/>
  <c r="N17058" i="4"/>
  <c r="N17057" i="4"/>
  <c r="N17056" i="4"/>
  <c r="N17055" i="4"/>
  <c r="N17054" i="4"/>
  <c r="N17053" i="4"/>
  <c r="N17052" i="4"/>
  <c r="N17051" i="4"/>
  <c r="N17050" i="4"/>
  <c r="N17049" i="4"/>
  <c r="N17048" i="4"/>
  <c r="N17047" i="4"/>
  <c r="N17046" i="4"/>
  <c r="N17045" i="4"/>
  <c r="N17044" i="4"/>
  <c r="N17043" i="4"/>
  <c r="N17042" i="4"/>
  <c r="N17041" i="4"/>
  <c r="N17040" i="4"/>
  <c r="N17039" i="4"/>
  <c r="N17038" i="4"/>
  <c r="N17037" i="4"/>
  <c r="N17036" i="4"/>
  <c r="N17035" i="4"/>
  <c r="N17034" i="4"/>
  <c r="N17033" i="4"/>
  <c r="N17032" i="4"/>
  <c r="N17031" i="4"/>
  <c r="N17030" i="4"/>
  <c r="N17029" i="4"/>
  <c r="N17028" i="4"/>
  <c r="N17027" i="4"/>
  <c r="N17026" i="4"/>
  <c r="N17025" i="4"/>
  <c r="N17024" i="4"/>
  <c r="N17023" i="4"/>
  <c r="N17022" i="4"/>
  <c r="N17021" i="4"/>
  <c r="N17020" i="4"/>
  <c r="N17019" i="4"/>
  <c r="N17018" i="4"/>
  <c r="N17017" i="4"/>
  <c r="N17016" i="4"/>
  <c r="N17015" i="4"/>
  <c r="N17014" i="4"/>
  <c r="N17013" i="4"/>
  <c r="N17012" i="4"/>
  <c r="N17011" i="4"/>
  <c r="N17010" i="4"/>
  <c r="N17009" i="4"/>
  <c r="N17008" i="4"/>
  <c r="N17007" i="4"/>
  <c r="N17006" i="4"/>
  <c r="N17005" i="4"/>
  <c r="N17004" i="4"/>
  <c r="N17003" i="4"/>
  <c r="N17002" i="4"/>
  <c r="N17001" i="4"/>
  <c r="N17000" i="4"/>
  <c r="N16999" i="4"/>
  <c r="N16998" i="4"/>
  <c r="N16997" i="4"/>
  <c r="N16996" i="4"/>
  <c r="N16995" i="4"/>
  <c r="N16994" i="4"/>
  <c r="N16993" i="4"/>
  <c r="N16992" i="4"/>
  <c r="N16991" i="4"/>
  <c r="N16990" i="4"/>
  <c r="N16989" i="4"/>
  <c r="N16988" i="4"/>
  <c r="N16987" i="4"/>
  <c r="N16986" i="4"/>
  <c r="N16985" i="4"/>
  <c r="N16984" i="4"/>
  <c r="N16983" i="4"/>
  <c r="N16982" i="4"/>
  <c r="N16981" i="4"/>
  <c r="N16980" i="4"/>
  <c r="N16979" i="4"/>
  <c r="N16978" i="4"/>
  <c r="N16977" i="4"/>
  <c r="N16976" i="4"/>
  <c r="N16975" i="4"/>
  <c r="N16974" i="4"/>
  <c r="N16973" i="4"/>
  <c r="N16972" i="4"/>
  <c r="N16971" i="4"/>
  <c r="N16970" i="4"/>
  <c r="N16969" i="4"/>
  <c r="N16968" i="4"/>
  <c r="N16967" i="4"/>
  <c r="N16966" i="4"/>
  <c r="N16965" i="4"/>
  <c r="N16964" i="4"/>
  <c r="N16963" i="4"/>
  <c r="N16962" i="4"/>
  <c r="N16961" i="4"/>
  <c r="N16960" i="4"/>
  <c r="N16959" i="4"/>
  <c r="N16958" i="4"/>
  <c r="N16957" i="4"/>
  <c r="N16956" i="4"/>
  <c r="N16955" i="4"/>
  <c r="N16954" i="4"/>
  <c r="N16953" i="4"/>
  <c r="N16952" i="4"/>
  <c r="N16951" i="4"/>
  <c r="N16950" i="4"/>
  <c r="N16949" i="4"/>
  <c r="N16948" i="4"/>
  <c r="N16947" i="4"/>
  <c r="N16946" i="4"/>
  <c r="N16945" i="4"/>
  <c r="N16944" i="4"/>
  <c r="N16943" i="4"/>
  <c r="N16942" i="4"/>
  <c r="N16941" i="4"/>
  <c r="N16940" i="4"/>
  <c r="N16939" i="4"/>
  <c r="N16938" i="4"/>
  <c r="N16937" i="4"/>
  <c r="N16936" i="4"/>
  <c r="N16935" i="4"/>
  <c r="N16934" i="4"/>
  <c r="N16933" i="4"/>
  <c r="N16932" i="4"/>
  <c r="N16931" i="4"/>
  <c r="N16930" i="4"/>
  <c r="N16929" i="4"/>
  <c r="N16928" i="4"/>
  <c r="N16927" i="4"/>
  <c r="N16926" i="4"/>
  <c r="N16925" i="4"/>
  <c r="N16924" i="4"/>
  <c r="N16923" i="4"/>
  <c r="N16922" i="4"/>
  <c r="N16921" i="4"/>
  <c r="N16920" i="4"/>
  <c r="N16919" i="4"/>
  <c r="N16918" i="4"/>
  <c r="N16917" i="4"/>
  <c r="N16916" i="4"/>
  <c r="N16915" i="4"/>
  <c r="N16914" i="4"/>
  <c r="N16913" i="4"/>
  <c r="N16912" i="4"/>
  <c r="N16911" i="4"/>
  <c r="N16910" i="4"/>
  <c r="N16909" i="4"/>
  <c r="N16908" i="4"/>
  <c r="N16907" i="4"/>
  <c r="N16906" i="4"/>
  <c r="N16905" i="4"/>
  <c r="N16904" i="4"/>
  <c r="N16903" i="4"/>
  <c r="N16902" i="4"/>
  <c r="N16901" i="4"/>
  <c r="N16900" i="4"/>
  <c r="N16899" i="4"/>
  <c r="N16898" i="4"/>
  <c r="N16897" i="4"/>
  <c r="N16896" i="4"/>
  <c r="N16895" i="4"/>
  <c r="N16894" i="4"/>
  <c r="N16893" i="4"/>
  <c r="N16892" i="4"/>
  <c r="N16891" i="4"/>
  <c r="N16890" i="4"/>
  <c r="N16889" i="4"/>
  <c r="N16888" i="4"/>
  <c r="N16887" i="4"/>
  <c r="N16886" i="4"/>
  <c r="N16885" i="4"/>
  <c r="N16884" i="4"/>
  <c r="N16883" i="4"/>
  <c r="N16882" i="4"/>
  <c r="N16881" i="4"/>
  <c r="N16880" i="4"/>
  <c r="N16879" i="4"/>
  <c r="N16878" i="4"/>
  <c r="N16877" i="4"/>
  <c r="N16876" i="4"/>
  <c r="N16875" i="4"/>
  <c r="N16874" i="4"/>
  <c r="N16873" i="4"/>
  <c r="N16872" i="4"/>
  <c r="N16871" i="4"/>
  <c r="N16870" i="4"/>
  <c r="N16869" i="4"/>
  <c r="N16868" i="4"/>
  <c r="N16867" i="4"/>
  <c r="N16866" i="4"/>
  <c r="N16865" i="4"/>
  <c r="N16864" i="4"/>
  <c r="N16863" i="4"/>
  <c r="N16862" i="4"/>
  <c r="N16861" i="4"/>
  <c r="N16860" i="4"/>
  <c r="N16859" i="4"/>
  <c r="N16858" i="4"/>
  <c r="N16857" i="4"/>
  <c r="N16856" i="4"/>
  <c r="N16855" i="4"/>
  <c r="N16854" i="4"/>
  <c r="N16853" i="4"/>
  <c r="N16852" i="4"/>
  <c r="N16851" i="4"/>
  <c r="N16850" i="4"/>
  <c r="N16849" i="4"/>
  <c r="N16848" i="4"/>
  <c r="N16847" i="4"/>
  <c r="N16846" i="4"/>
  <c r="N16845" i="4"/>
  <c r="N16844" i="4"/>
  <c r="N16843" i="4"/>
  <c r="N16842" i="4"/>
  <c r="N16841" i="4"/>
  <c r="N16840" i="4"/>
  <c r="N16839" i="4"/>
  <c r="N16838" i="4"/>
  <c r="N16837" i="4"/>
  <c r="N16836" i="4"/>
  <c r="N16835" i="4"/>
  <c r="N16834" i="4"/>
  <c r="N16833" i="4"/>
  <c r="N16832" i="4"/>
  <c r="N16831" i="4"/>
  <c r="N16830" i="4"/>
  <c r="N16829" i="4"/>
  <c r="N16828" i="4"/>
  <c r="N16827" i="4"/>
  <c r="N16826" i="4"/>
  <c r="N16825" i="4"/>
  <c r="N16824" i="4"/>
  <c r="N16823" i="4"/>
  <c r="N16822" i="4"/>
  <c r="N16821" i="4"/>
  <c r="N16820" i="4"/>
  <c r="N16819" i="4"/>
  <c r="N16818" i="4"/>
  <c r="N16817" i="4"/>
  <c r="N16816" i="4"/>
  <c r="N16815" i="4"/>
  <c r="N16814" i="4"/>
  <c r="N16813" i="4"/>
  <c r="N16812" i="4"/>
  <c r="N16811" i="4"/>
  <c r="N16810" i="4"/>
  <c r="N16809" i="4"/>
  <c r="N16808" i="4"/>
  <c r="N16807" i="4"/>
  <c r="N16806" i="4"/>
  <c r="N16805" i="4"/>
  <c r="N16804" i="4"/>
  <c r="N16803" i="4"/>
  <c r="N16802" i="4"/>
  <c r="N16801" i="4"/>
  <c r="N16800" i="4"/>
  <c r="N16799" i="4"/>
  <c r="N16798" i="4"/>
  <c r="N16797" i="4"/>
  <c r="N16796" i="4"/>
  <c r="N16795" i="4"/>
  <c r="N16794" i="4"/>
  <c r="N16793" i="4"/>
  <c r="N16792" i="4"/>
  <c r="N16791" i="4"/>
  <c r="N16790" i="4"/>
  <c r="N16789" i="4"/>
  <c r="N16788" i="4"/>
  <c r="N16787" i="4"/>
  <c r="N16786" i="4"/>
  <c r="N16785" i="4"/>
  <c r="N16784" i="4"/>
  <c r="N16783" i="4"/>
  <c r="N16782" i="4"/>
  <c r="N16781" i="4"/>
  <c r="N16780" i="4"/>
  <c r="N16779" i="4"/>
  <c r="N16778" i="4"/>
  <c r="N16777" i="4"/>
  <c r="N16776" i="4"/>
  <c r="N16775" i="4"/>
  <c r="N16774" i="4"/>
  <c r="N16773" i="4"/>
  <c r="N16772" i="4"/>
  <c r="N16771" i="4"/>
  <c r="N16770" i="4"/>
  <c r="N16769" i="4"/>
  <c r="N16768" i="4"/>
  <c r="N16767" i="4"/>
  <c r="N16766" i="4"/>
  <c r="N16765" i="4"/>
  <c r="N16764" i="4"/>
  <c r="N16763" i="4"/>
  <c r="N16762" i="4"/>
  <c r="N16761" i="4"/>
  <c r="N16760" i="4"/>
  <c r="N16759" i="4"/>
  <c r="N16758" i="4"/>
  <c r="N16757" i="4"/>
  <c r="N16756" i="4"/>
  <c r="N16755" i="4"/>
  <c r="N16754" i="4"/>
  <c r="N16753" i="4"/>
  <c r="N16752" i="4"/>
  <c r="N16751" i="4"/>
  <c r="N16750" i="4"/>
  <c r="N16749" i="4"/>
  <c r="N16748" i="4"/>
  <c r="N16747" i="4"/>
  <c r="N16746" i="4"/>
  <c r="N16745" i="4"/>
  <c r="N16744" i="4"/>
  <c r="N16743" i="4"/>
  <c r="N16742" i="4"/>
  <c r="N16741" i="4"/>
  <c r="N16740" i="4"/>
  <c r="N16739" i="4"/>
  <c r="N16738" i="4"/>
  <c r="N16737" i="4"/>
  <c r="N16736" i="4"/>
  <c r="N16735" i="4"/>
  <c r="N16734" i="4"/>
  <c r="N16733" i="4"/>
  <c r="N16732" i="4"/>
  <c r="N16731" i="4"/>
  <c r="N16730" i="4"/>
  <c r="N16729" i="4"/>
  <c r="N16728" i="4"/>
  <c r="N16727" i="4"/>
  <c r="N16726" i="4"/>
  <c r="N16725" i="4"/>
  <c r="N16724" i="4"/>
  <c r="N16723" i="4"/>
  <c r="N16722" i="4"/>
  <c r="N16721" i="4"/>
  <c r="N16720" i="4"/>
  <c r="N16719" i="4"/>
  <c r="N16718" i="4"/>
  <c r="N16717" i="4"/>
  <c r="N16716" i="4"/>
  <c r="N16715" i="4"/>
  <c r="N16714" i="4"/>
  <c r="N16713" i="4"/>
  <c r="N16712" i="4"/>
  <c r="N16711" i="4"/>
  <c r="N16710" i="4"/>
  <c r="N16709" i="4"/>
  <c r="N16708" i="4"/>
  <c r="N16707" i="4"/>
  <c r="N16706" i="4"/>
  <c r="N16705" i="4"/>
  <c r="N16704" i="4"/>
  <c r="N16703" i="4"/>
  <c r="N16702" i="4"/>
  <c r="N16701" i="4"/>
  <c r="N16700" i="4"/>
  <c r="N16699" i="4"/>
  <c r="N16698" i="4"/>
  <c r="N16697" i="4"/>
  <c r="N16696" i="4"/>
  <c r="N16695" i="4"/>
  <c r="N16694" i="4"/>
  <c r="N16693" i="4"/>
  <c r="N16692" i="4"/>
  <c r="N16691" i="4"/>
  <c r="N16690" i="4"/>
  <c r="N16689" i="4"/>
  <c r="N16688" i="4"/>
  <c r="N16687" i="4"/>
  <c r="N16686" i="4"/>
  <c r="N16685" i="4"/>
  <c r="N16684" i="4"/>
  <c r="N16683" i="4"/>
  <c r="N16682" i="4"/>
  <c r="N16681" i="4"/>
  <c r="N16680" i="4"/>
  <c r="N16679" i="4"/>
  <c r="N16678" i="4"/>
  <c r="N16677" i="4"/>
  <c r="N16676" i="4"/>
  <c r="N16675" i="4"/>
  <c r="N16674" i="4"/>
  <c r="N16673" i="4"/>
  <c r="N16672" i="4"/>
  <c r="N16671" i="4"/>
  <c r="N16670" i="4"/>
  <c r="N16669" i="4"/>
  <c r="N16668" i="4"/>
  <c r="N16667" i="4"/>
  <c r="N16666" i="4"/>
  <c r="N16665" i="4"/>
  <c r="N16664" i="4"/>
  <c r="N16663" i="4"/>
  <c r="N16662" i="4"/>
  <c r="N16661" i="4"/>
  <c r="N16660" i="4"/>
  <c r="N16659" i="4"/>
  <c r="N16658" i="4"/>
  <c r="N16657" i="4"/>
  <c r="N16656" i="4"/>
  <c r="N16655" i="4"/>
  <c r="N16654" i="4"/>
  <c r="N16653" i="4"/>
  <c r="N16652" i="4"/>
  <c r="N16651" i="4"/>
  <c r="N16650" i="4"/>
  <c r="N16649" i="4"/>
  <c r="N16648" i="4"/>
  <c r="N16647" i="4"/>
  <c r="N16646" i="4"/>
  <c r="N16645" i="4"/>
  <c r="N16644" i="4"/>
  <c r="N16643" i="4"/>
  <c r="N16642" i="4"/>
  <c r="N16641" i="4"/>
  <c r="N16640" i="4"/>
  <c r="N16639" i="4"/>
  <c r="N16638" i="4"/>
  <c r="N16637" i="4"/>
  <c r="N16636" i="4"/>
  <c r="N16635" i="4"/>
  <c r="N16634" i="4"/>
  <c r="N16633" i="4"/>
  <c r="N16632" i="4"/>
  <c r="N16631" i="4"/>
  <c r="N16630" i="4"/>
  <c r="N16629" i="4"/>
  <c r="N16628" i="4"/>
  <c r="N16627" i="4"/>
  <c r="N16626" i="4"/>
  <c r="N16625" i="4"/>
  <c r="N16624" i="4"/>
  <c r="N16623" i="4"/>
  <c r="N16622" i="4"/>
  <c r="N16621" i="4"/>
  <c r="N16620" i="4"/>
  <c r="N16619" i="4"/>
  <c r="N16618" i="4"/>
  <c r="N16617" i="4"/>
  <c r="N16616" i="4"/>
  <c r="N16615" i="4"/>
  <c r="N16614" i="4"/>
  <c r="N16613" i="4"/>
  <c r="N16612" i="4"/>
  <c r="N16611" i="4"/>
  <c r="N16610" i="4"/>
  <c r="N16609" i="4"/>
  <c r="N16608" i="4"/>
  <c r="N16607" i="4"/>
  <c r="N16606" i="4"/>
  <c r="N16605" i="4"/>
  <c r="N16604" i="4"/>
  <c r="N16603" i="4"/>
  <c r="N16602" i="4"/>
  <c r="N16601" i="4"/>
  <c r="N16600" i="4"/>
  <c r="N16599" i="4"/>
  <c r="N16598" i="4"/>
  <c r="N16597" i="4"/>
  <c r="N16596" i="4"/>
  <c r="N16595" i="4"/>
  <c r="N16594" i="4"/>
  <c r="N16593" i="4"/>
  <c r="N16592" i="4"/>
  <c r="N16591" i="4"/>
  <c r="N16590" i="4"/>
  <c r="N16589" i="4"/>
  <c r="N16588" i="4"/>
  <c r="N16587" i="4"/>
  <c r="N16586" i="4"/>
  <c r="N16585" i="4"/>
  <c r="N16584" i="4"/>
  <c r="N16583" i="4"/>
  <c r="N16582" i="4"/>
  <c r="N16581" i="4"/>
  <c r="N16580" i="4"/>
  <c r="N16579" i="4"/>
  <c r="N16578" i="4"/>
  <c r="N16577" i="4"/>
  <c r="N16576" i="4"/>
  <c r="N16575" i="4"/>
  <c r="N16574" i="4"/>
  <c r="N16573" i="4"/>
  <c r="N16572" i="4"/>
  <c r="N16571" i="4"/>
  <c r="N16570" i="4"/>
  <c r="N16569" i="4"/>
  <c r="N16568" i="4"/>
  <c r="N16567" i="4"/>
  <c r="N16566" i="4"/>
  <c r="N16565" i="4"/>
  <c r="N16564" i="4"/>
  <c r="N16563" i="4"/>
  <c r="N16562" i="4"/>
  <c r="N16561" i="4"/>
  <c r="N16560" i="4"/>
  <c r="N16559" i="4"/>
  <c r="N16558" i="4"/>
  <c r="N16557" i="4"/>
  <c r="N16556" i="4"/>
  <c r="N16555" i="4"/>
  <c r="N16554" i="4"/>
  <c r="N16553" i="4"/>
  <c r="N16552" i="4"/>
  <c r="N16551" i="4"/>
  <c r="N16550" i="4"/>
  <c r="N16549" i="4"/>
  <c r="N16548" i="4"/>
  <c r="N16547" i="4"/>
  <c r="N16546" i="4"/>
  <c r="N16545" i="4"/>
  <c r="N16544" i="4"/>
  <c r="N16543" i="4"/>
  <c r="N16542" i="4"/>
  <c r="N16541" i="4"/>
  <c r="N16540" i="4"/>
  <c r="N16539" i="4"/>
  <c r="N16538" i="4"/>
  <c r="N16537" i="4"/>
  <c r="N16536" i="4"/>
  <c r="N16535" i="4"/>
  <c r="N16534" i="4"/>
  <c r="N16533" i="4"/>
  <c r="N16532" i="4"/>
  <c r="N16531" i="4"/>
  <c r="N16530" i="4"/>
  <c r="N16529" i="4"/>
  <c r="N16528" i="4"/>
  <c r="N16527" i="4"/>
  <c r="N16526" i="4"/>
  <c r="N16525" i="4"/>
  <c r="N16524" i="4"/>
  <c r="N16523" i="4"/>
  <c r="N16522" i="4"/>
  <c r="N16521" i="4"/>
  <c r="N16520" i="4"/>
  <c r="N16519" i="4"/>
  <c r="N16518" i="4"/>
  <c r="N16517" i="4"/>
  <c r="N16516" i="4"/>
  <c r="N16515" i="4"/>
  <c r="N16514" i="4"/>
  <c r="N16513" i="4"/>
  <c r="N16512" i="4"/>
  <c r="N16511" i="4"/>
  <c r="N16510" i="4"/>
  <c r="N16509" i="4"/>
  <c r="N16508" i="4"/>
  <c r="N16507" i="4"/>
  <c r="N16506" i="4"/>
  <c r="N16505" i="4"/>
  <c r="N16504" i="4"/>
  <c r="N16503" i="4"/>
  <c r="N16502" i="4"/>
  <c r="N16501" i="4"/>
  <c r="N16500" i="4"/>
  <c r="N16499" i="4"/>
  <c r="N16498" i="4"/>
  <c r="N16497" i="4"/>
  <c r="N16496" i="4"/>
  <c r="N16495" i="4"/>
  <c r="N16494" i="4"/>
  <c r="N16493" i="4"/>
  <c r="N16492" i="4"/>
  <c r="N16491" i="4"/>
  <c r="N16490" i="4"/>
  <c r="N16489" i="4"/>
  <c r="N16488" i="4"/>
  <c r="N16487" i="4"/>
  <c r="N16486" i="4"/>
  <c r="N16485" i="4"/>
  <c r="N16484" i="4"/>
  <c r="N16483" i="4"/>
  <c r="N16482" i="4"/>
  <c r="N16481" i="4"/>
  <c r="N16480" i="4"/>
  <c r="N16479" i="4"/>
  <c r="N16478" i="4"/>
  <c r="N16477" i="4"/>
  <c r="N16476" i="4"/>
  <c r="N16475" i="4"/>
  <c r="N16474" i="4"/>
  <c r="N16473" i="4"/>
  <c r="N16472" i="4"/>
  <c r="N16471" i="4"/>
  <c r="N16470" i="4"/>
  <c r="N16469" i="4"/>
  <c r="N16468" i="4"/>
  <c r="N16467" i="4"/>
  <c r="N16466" i="4"/>
  <c r="N16465" i="4"/>
  <c r="N16464" i="4"/>
  <c r="N16463" i="4"/>
  <c r="N16462" i="4"/>
  <c r="N16461" i="4"/>
  <c r="N16460" i="4"/>
  <c r="N16459" i="4"/>
  <c r="N16458" i="4"/>
  <c r="N16457" i="4"/>
  <c r="N16456" i="4"/>
  <c r="N16455" i="4"/>
  <c r="N16454" i="4"/>
  <c r="N16453" i="4"/>
  <c r="N16452" i="4"/>
  <c r="N16451" i="4"/>
  <c r="N16450" i="4"/>
  <c r="N16449" i="4"/>
  <c r="N16448" i="4"/>
  <c r="N16447" i="4"/>
  <c r="N16446" i="4"/>
  <c r="N16445" i="4"/>
  <c r="N16444" i="4"/>
  <c r="N16443" i="4"/>
  <c r="N16442" i="4"/>
  <c r="N16441" i="4"/>
  <c r="N16440" i="4"/>
  <c r="N16439" i="4"/>
  <c r="N16438" i="4"/>
  <c r="N16437" i="4"/>
  <c r="N16436" i="4"/>
  <c r="N16435" i="4"/>
  <c r="N16434" i="4"/>
  <c r="N16433" i="4"/>
  <c r="N16432" i="4"/>
  <c r="N16431" i="4"/>
  <c r="N16430" i="4"/>
  <c r="N16429" i="4"/>
  <c r="N16428" i="4"/>
  <c r="N16427" i="4"/>
  <c r="N16426" i="4"/>
  <c r="N16425" i="4"/>
  <c r="N16424" i="4"/>
  <c r="N16423" i="4"/>
  <c r="N16422" i="4"/>
  <c r="N16421" i="4"/>
  <c r="N16420" i="4"/>
  <c r="N16419" i="4"/>
  <c r="N16418" i="4"/>
  <c r="N16417" i="4"/>
  <c r="N16416" i="4"/>
  <c r="N16415" i="4"/>
  <c r="N16414" i="4"/>
  <c r="N16413" i="4"/>
  <c r="N16412" i="4"/>
  <c r="N16411" i="4"/>
  <c r="N16410" i="4"/>
  <c r="N16409" i="4"/>
  <c r="N16408" i="4"/>
  <c r="N16407" i="4"/>
  <c r="N16406" i="4"/>
  <c r="N16405" i="4"/>
  <c r="N16404" i="4"/>
  <c r="N16403" i="4"/>
  <c r="N16402" i="4"/>
  <c r="N16401" i="4"/>
  <c r="N16400" i="4"/>
  <c r="N16399" i="4"/>
  <c r="N16398" i="4"/>
  <c r="N16397" i="4"/>
  <c r="N16396" i="4"/>
  <c r="N16395" i="4"/>
  <c r="N16394" i="4"/>
  <c r="N16393" i="4"/>
  <c r="N16392" i="4"/>
  <c r="N16391" i="4"/>
  <c r="N16390" i="4"/>
  <c r="N16389" i="4"/>
  <c r="N16388" i="4"/>
  <c r="N16387" i="4"/>
  <c r="N16386" i="4"/>
  <c r="N16385" i="4"/>
  <c r="N16384" i="4"/>
  <c r="N16383" i="4"/>
  <c r="N16382" i="4"/>
  <c r="N16381" i="4"/>
  <c r="N16380" i="4"/>
  <c r="N16379" i="4"/>
  <c r="N16378" i="4"/>
  <c r="N16377" i="4"/>
  <c r="N16376" i="4"/>
  <c r="N16375" i="4"/>
  <c r="N16374" i="4"/>
  <c r="N16373" i="4"/>
  <c r="N16372" i="4"/>
  <c r="N16371" i="4"/>
  <c r="N16370" i="4"/>
  <c r="N16369" i="4"/>
  <c r="N16368" i="4"/>
  <c r="N16367" i="4"/>
  <c r="N16366" i="4"/>
  <c r="N16365" i="4"/>
  <c r="N16364" i="4"/>
  <c r="N16363" i="4"/>
  <c r="N16362" i="4"/>
  <c r="N16361" i="4"/>
  <c r="N16360" i="4"/>
  <c r="N16359" i="4"/>
  <c r="N16358" i="4"/>
  <c r="N16357" i="4"/>
  <c r="N16356" i="4"/>
  <c r="N16355" i="4"/>
  <c r="N16354" i="4"/>
  <c r="N16353" i="4"/>
  <c r="N16352" i="4"/>
  <c r="N16351" i="4"/>
  <c r="N16350" i="4"/>
  <c r="N16349" i="4"/>
  <c r="N16348" i="4"/>
  <c r="N16347" i="4"/>
  <c r="N16346" i="4"/>
  <c r="N16345" i="4"/>
  <c r="N16344" i="4"/>
  <c r="N16343" i="4"/>
  <c r="N16342" i="4"/>
  <c r="N16341" i="4"/>
  <c r="N16340" i="4"/>
  <c r="N16339" i="4"/>
  <c r="N16338" i="4"/>
  <c r="N16337" i="4"/>
  <c r="N16336" i="4"/>
  <c r="N16335" i="4"/>
  <c r="N16334" i="4"/>
  <c r="N16333" i="4"/>
  <c r="N16332" i="4"/>
  <c r="N16331" i="4"/>
  <c r="N16330" i="4"/>
  <c r="N16329" i="4"/>
  <c r="N16328" i="4"/>
  <c r="N16327" i="4"/>
  <c r="N16326" i="4"/>
  <c r="N16325" i="4"/>
  <c r="N16324" i="4"/>
  <c r="N16323" i="4"/>
  <c r="N16322" i="4"/>
  <c r="N16321" i="4"/>
  <c r="N16320" i="4"/>
  <c r="N16319" i="4"/>
  <c r="N16318" i="4"/>
  <c r="N16317" i="4"/>
  <c r="N16316" i="4"/>
  <c r="N16315" i="4"/>
  <c r="N16314" i="4"/>
  <c r="N16313" i="4"/>
  <c r="N16312" i="4"/>
  <c r="N16311" i="4"/>
  <c r="N16310" i="4"/>
  <c r="N16309" i="4"/>
  <c r="N16308" i="4"/>
  <c r="N16307" i="4"/>
  <c r="N16306" i="4"/>
  <c r="N16305" i="4"/>
  <c r="N16304" i="4"/>
  <c r="N16303" i="4"/>
  <c r="N16302" i="4"/>
  <c r="N16301" i="4"/>
  <c r="N16300" i="4"/>
  <c r="N16299" i="4"/>
  <c r="N16298" i="4"/>
  <c r="N16297" i="4"/>
  <c r="N16296" i="4"/>
  <c r="N16295" i="4"/>
  <c r="N16294" i="4"/>
  <c r="N16293" i="4"/>
  <c r="N16292" i="4"/>
  <c r="N16291" i="4"/>
  <c r="N16290" i="4"/>
  <c r="N16289" i="4"/>
  <c r="N16288" i="4"/>
  <c r="N16287" i="4"/>
  <c r="N16286" i="4"/>
  <c r="N16285" i="4"/>
  <c r="N16284" i="4"/>
  <c r="N16283" i="4"/>
  <c r="N16282" i="4"/>
  <c r="N16281" i="4"/>
  <c r="N16280" i="4"/>
  <c r="N16279" i="4"/>
  <c r="N16278" i="4"/>
  <c r="N16277" i="4"/>
  <c r="N16276" i="4"/>
  <c r="N16275" i="4"/>
  <c r="N16274" i="4"/>
  <c r="N16273" i="4"/>
  <c r="N16272" i="4"/>
  <c r="N16271" i="4"/>
  <c r="N16270" i="4"/>
  <c r="N16269" i="4"/>
  <c r="N16268" i="4"/>
  <c r="N16267" i="4"/>
  <c r="N16266" i="4"/>
  <c r="N16265" i="4"/>
  <c r="N16264" i="4"/>
  <c r="N16263" i="4"/>
  <c r="N16262" i="4"/>
  <c r="N16261" i="4"/>
  <c r="N16260" i="4"/>
  <c r="N16259" i="4"/>
  <c r="N16258" i="4"/>
  <c r="N16257" i="4"/>
  <c r="N16256" i="4"/>
  <c r="N16255" i="4"/>
  <c r="N16254" i="4"/>
  <c r="N16253" i="4"/>
  <c r="N16252" i="4"/>
  <c r="N16251" i="4"/>
  <c r="N16250" i="4"/>
  <c r="N16249" i="4"/>
  <c r="N16248" i="4"/>
  <c r="N16247" i="4"/>
  <c r="N16246" i="4"/>
  <c r="N16245" i="4"/>
  <c r="N16244" i="4"/>
  <c r="N16243" i="4"/>
  <c r="N16242" i="4"/>
  <c r="N16241" i="4"/>
  <c r="N16240" i="4"/>
  <c r="N16239" i="4"/>
  <c r="N16238" i="4"/>
  <c r="N16237" i="4"/>
  <c r="N16236" i="4"/>
  <c r="N16235" i="4"/>
  <c r="N16234" i="4"/>
  <c r="N16233" i="4"/>
  <c r="N16232" i="4"/>
  <c r="N16231" i="4"/>
  <c r="N16230" i="4"/>
  <c r="N16229" i="4"/>
  <c r="N16228" i="4"/>
  <c r="N16227" i="4"/>
  <c r="N16226" i="4"/>
  <c r="N16225" i="4"/>
  <c r="N16224" i="4"/>
  <c r="N16223" i="4"/>
  <c r="N16222" i="4"/>
  <c r="N16221" i="4"/>
  <c r="N16220" i="4"/>
  <c r="N16219" i="4"/>
  <c r="N16218" i="4"/>
  <c r="N16217" i="4"/>
  <c r="N16216" i="4"/>
  <c r="N16215" i="4"/>
  <c r="N16214" i="4"/>
  <c r="N16213" i="4"/>
  <c r="N16212" i="4"/>
  <c r="N16211" i="4"/>
  <c r="N16210" i="4"/>
  <c r="N16209" i="4"/>
  <c r="N16208" i="4"/>
  <c r="N16207" i="4"/>
  <c r="N16206" i="4"/>
  <c r="N16205" i="4"/>
  <c r="N16204" i="4"/>
  <c r="N16203" i="4"/>
  <c r="N16202" i="4"/>
  <c r="N16201" i="4"/>
  <c r="N16200" i="4"/>
  <c r="N16199" i="4"/>
  <c r="N16198" i="4"/>
  <c r="N16197" i="4"/>
  <c r="N16196" i="4"/>
  <c r="N16195" i="4"/>
  <c r="N16194" i="4"/>
  <c r="N16193" i="4"/>
  <c r="N16192" i="4"/>
  <c r="N16191" i="4"/>
  <c r="N16190" i="4"/>
  <c r="N16189" i="4"/>
  <c r="N16188" i="4"/>
  <c r="N16187" i="4"/>
  <c r="N16186" i="4"/>
  <c r="N16185" i="4"/>
  <c r="N16184" i="4"/>
  <c r="N16183" i="4"/>
  <c r="N16182" i="4"/>
  <c r="N16181" i="4"/>
  <c r="N16180" i="4"/>
  <c r="N16179" i="4"/>
  <c r="N16178" i="4"/>
  <c r="N16177" i="4"/>
  <c r="N16176" i="4"/>
  <c r="N16175" i="4"/>
  <c r="N16174" i="4"/>
  <c r="N16173" i="4"/>
  <c r="N16172" i="4"/>
  <c r="N16171" i="4"/>
  <c r="N16170" i="4"/>
  <c r="N16169" i="4"/>
  <c r="N16168" i="4"/>
  <c r="N16167" i="4"/>
  <c r="N16166" i="4"/>
  <c r="N16165" i="4"/>
  <c r="N16164" i="4"/>
  <c r="N16163" i="4"/>
  <c r="N16162" i="4"/>
  <c r="N16161" i="4"/>
  <c r="N16160" i="4"/>
  <c r="N16159" i="4"/>
  <c r="N16158" i="4"/>
  <c r="N16157" i="4"/>
  <c r="N16156" i="4"/>
  <c r="N16155" i="4"/>
  <c r="N16154" i="4"/>
  <c r="N16153" i="4"/>
  <c r="N16152" i="4"/>
  <c r="N16151" i="4"/>
  <c r="N16150" i="4"/>
  <c r="N16149" i="4"/>
  <c r="N16148" i="4"/>
  <c r="N16147" i="4"/>
  <c r="N16146" i="4"/>
  <c r="N16145" i="4"/>
  <c r="N16144" i="4"/>
  <c r="N16143" i="4"/>
  <c r="N16142" i="4"/>
  <c r="N16141" i="4"/>
  <c r="N16140" i="4"/>
  <c r="N16139" i="4"/>
  <c r="N16138" i="4"/>
  <c r="N16137" i="4"/>
  <c r="N16136" i="4"/>
  <c r="N16135" i="4"/>
  <c r="N16134" i="4"/>
  <c r="N16133" i="4"/>
  <c r="N16132" i="4"/>
  <c r="N16131" i="4"/>
  <c r="N16130" i="4"/>
  <c r="N16129" i="4"/>
  <c r="N16128" i="4"/>
  <c r="N16127" i="4"/>
  <c r="N16126" i="4"/>
  <c r="N16125" i="4"/>
  <c r="N16124" i="4"/>
  <c r="N16123" i="4"/>
  <c r="N16122" i="4"/>
  <c r="N16121" i="4"/>
  <c r="N16120" i="4"/>
  <c r="N16119" i="4"/>
  <c r="N16118" i="4"/>
  <c r="N16117" i="4"/>
  <c r="N16116" i="4"/>
  <c r="N16115" i="4"/>
  <c r="N16114" i="4"/>
  <c r="N16113" i="4"/>
  <c r="N16112" i="4"/>
  <c r="N16111" i="4"/>
  <c r="N16110" i="4"/>
  <c r="N16109" i="4"/>
  <c r="N16108" i="4"/>
  <c r="N16107" i="4"/>
  <c r="N16106" i="4"/>
  <c r="N16105" i="4"/>
  <c r="N16104" i="4"/>
  <c r="N16103" i="4"/>
  <c r="N16102" i="4"/>
  <c r="N16101" i="4"/>
  <c r="N16100" i="4"/>
  <c r="N16099" i="4"/>
  <c r="N16098" i="4"/>
  <c r="N16097" i="4"/>
  <c r="N16096" i="4"/>
  <c r="N16095" i="4"/>
  <c r="N16094" i="4"/>
  <c r="N16093" i="4"/>
  <c r="N16092" i="4"/>
  <c r="N16091" i="4"/>
  <c r="N16090" i="4"/>
  <c r="N16089" i="4"/>
  <c r="N16088" i="4"/>
  <c r="N16087" i="4"/>
  <c r="N16086" i="4"/>
  <c r="N16085" i="4"/>
  <c r="N16084" i="4"/>
  <c r="N16083" i="4"/>
  <c r="N16082" i="4"/>
  <c r="N16081" i="4"/>
  <c r="N16080" i="4"/>
  <c r="N16079" i="4"/>
  <c r="N16078" i="4"/>
  <c r="N16077" i="4"/>
  <c r="N16076" i="4"/>
  <c r="N16075" i="4"/>
  <c r="N16074" i="4"/>
  <c r="N16073" i="4"/>
  <c r="N16072" i="4"/>
  <c r="N16071" i="4"/>
  <c r="N16070" i="4"/>
  <c r="N16069" i="4"/>
  <c r="N16068" i="4"/>
  <c r="N16067" i="4"/>
  <c r="N16066" i="4"/>
  <c r="N16065" i="4"/>
  <c r="N16064" i="4"/>
  <c r="N16063" i="4"/>
  <c r="N16062" i="4"/>
  <c r="N16061" i="4"/>
  <c r="N16060" i="4"/>
  <c r="N16059" i="4"/>
  <c r="N16058" i="4"/>
  <c r="N16057" i="4"/>
  <c r="N16056" i="4"/>
  <c r="N16055" i="4"/>
  <c r="N16054" i="4"/>
  <c r="N16053" i="4"/>
  <c r="N16052" i="4"/>
  <c r="N16051" i="4"/>
  <c r="N16050" i="4"/>
  <c r="N16049" i="4"/>
  <c r="N16048" i="4"/>
  <c r="N16047" i="4"/>
  <c r="N16046" i="4"/>
  <c r="N16045" i="4"/>
  <c r="N16044" i="4"/>
  <c r="N16043" i="4"/>
  <c r="N16042" i="4"/>
  <c r="N16041" i="4"/>
  <c r="N16040" i="4"/>
  <c r="N16039" i="4"/>
  <c r="N16038" i="4"/>
  <c r="N16037" i="4"/>
  <c r="N16036" i="4"/>
  <c r="N16035" i="4"/>
  <c r="N16034" i="4"/>
  <c r="N16033" i="4"/>
  <c r="N16032" i="4"/>
  <c r="N16031" i="4"/>
  <c r="N16030" i="4"/>
  <c r="N16029" i="4"/>
  <c r="N16028" i="4"/>
  <c r="N16027" i="4"/>
  <c r="N16026" i="4"/>
  <c r="N16025" i="4"/>
  <c r="N16024" i="4"/>
  <c r="N16023" i="4"/>
  <c r="N16022" i="4"/>
  <c r="N16021" i="4"/>
  <c r="N16020" i="4"/>
  <c r="N16019" i="4"/>
  <c r="N16018" i="4"/>
  <c r="N16017" i="4"/>
  <c r="N16016" i="4"/>
  <c r="N16015" i="4"/>
  <c r="N16014" i="4"/>
  <c r="N16013" i="4"/>
  <c r="N16012" i="4"/>
  <c r="N16011" i="4"/>
  <c r="N16010" i="4"/>
  <c r="N16009" i="4"/>
  <c r="N16008" i="4"/>
  <c r="N16007" i="4"/>
  <c r="N16006" i="4"/>
  <c r="N16005" i="4"/>
  <c r="N16004" i="4"/>
  <c r="N16003" i="4"/>
  <c r="N16002" i="4"/>
  <c r="N16001" i="4"/>
  <c r="N16000" i="4"/>
  <c r="N15999" i="4"/>
  <c r="N15998" i="4"/>
  <c r="N15997" i="4"/>
  <c r="N15996" i="4"/>
  <c r="N15995" i="4"/>
  <c r="N15994" i="4"/>
  <c r="N15993" i="4"/>
  <c r="N15992" i="4"/>
  <c r="N15991" i="4"/>
  <c r="N15990" i="4"/>
  <c r="N15989" i="4"/>
  <c r="N15988" i="4"/>
  <c r="N15987" i="4"/>
  <c r="N15986" i="4"/>
  <c r="N15985" i="4"/>
  <c r="N15984" i="4"/>
  <c r="N15983" i="4"/>
  <c r="N15982" i="4"/>
  <c r="N15981" i="4"/>
  <c r="N15980" i="4"/>
  <c r="N15979" i="4"/>
  <c r="N15978" i="4"/>
  <c r="N15977" i="4"/>
  <c r="N15976" i="4"/>
  <c r="N15975" i="4"/>
  <c r="N15974" i="4"/>
  <c r="N15973" i="4"/>
  <c r="N15972" i="4"/>
  <c r="N15971" i="4"/>
  <c r="N15970" i="4"/>
  <c r="N15969" i="4"/>
  <c r="N15968" i="4"/>
  <c r="N15967" i="4"/>
  <c r="N15966" i="4"/>
  <c r="N15965" i="4"/>
  <c r="N15964" i="4"/>
  <c r="N15963" i="4"/>
  <c r="N15962" i="4"/>
  <c r="N15961" i="4"/>
  <c r="N15960" i="4"/>
  <c r="N15959" i="4"/>
  <c r="N15958" i="4"/>
  <c r="N15957" i="4"/>
  <c r="N15956" i="4"/>
  <c r="N15955" i="4"/>
  <c r="N15954" i="4"/>
  <c r="N15953" i="4"/>
  <c r="N15952" i="4"/>
  <c r="N15951" i="4"/>
  <c r="N15950" i="4"/>
  <c r="N15949" i="4"/>
  <c r="N15948" i="4"/>
  <c r="N15947" i="4"/>
  <c r="N15946" i="4"/>
  <c r="N15945" i="4"/>
  <c r="N15944" i="4"/>
  <c r="N15943" i="4"/>
  <c r="N15942" i="4"/>
  <c r="N15941" i="4"/>
  <c r="N15940" i="4"/>
  <c r="N15939" i="4"/>
  <c r="N15938" i="4"/>
  <c r="N15937" i="4"/>
  <c r="N15936" i="4"/>
  <c r="N15935" i="4"/>
  <c r="N15934" i="4"/>
  <c r="N15933" i="4"/>
  <c r="N15932" i="4"/>
  <c r="N15931" i="4"/>
  <c r="N15930" i="4"/>
  <c r="N15929" i="4"/>
  <c r="N15928" i="4"/>
  <c r="N15927" i="4"/>
  <c r="N15926" i="4"/>
  <c r="N15925" i="4"/>
  <c r="N15924" i="4"/>
  <c r="N15923" i="4"/>
  <c r="N15922" i="4"/>
  <c r="N15921" i="4"/>
  <c r="N15920" i="4"/>
  <c r="N15919" i="4"/>
  <c r="N15918" i="4"/>
  <c r="N15917" i="4"/>
  <c r="N15916" i="4"/>
  <c r="N15915" i="4"/>
  <c r="N15914" i="4"/>
  <c r="N15913" i="4"/>
  <c r="N15912" i="4"/>
  <c r="N15911" i="4"/>
  <c r="N15910" i="4"/>
  <c r="N15909" i="4"/>
  <c r="N15908" i="4"/>
  <c r="N15907" i="4"/>
  <c r="N15906" i="4"/>
  <c r="N15905" i="4"/>
  <c r="N15904" i="4"/>
  <c r="N15903" i="4"/>
  <c r="N15902" i="4"/>
  <c r="N15901" i="4"/>
  <c r="N15900" i="4"/>
  <c r="N15899" i="4"/>
  <c r="N15898" i="4"/>
  <c r="N15897" i="4"/>
  <c r="N15896" i="4"/>
  <c r="N15895" i="4"/>
  <c r="N15894" i="4"/>
  <c r="N15893" i="4"/>
  <c r="N15892" i="4"/>
  <c r="N15891" i="4"/>
  <c r="N15890" i="4"/>
  <c r="N15889" i="4"/>
  <c r="N15888" i="4"/>
  <c r="N15887" i="4"/>
  <c r="N15886" i="4"/>
  <c r="N15885" i="4"/>
  <c r="N15884" i="4"/>
  <c r="N15883" i="4"/>
  <c r="N15882" i="4"/>
  <c r="N15881" i="4"/>
  <c r="N15880" i="4"/>
  <c r="N15879" i="4"/>
  <c r="N15878" i="4"/>
  <c r="N15877" i="4"/>
  <c r="N15876" i="4"/>
  <c r="N15875" i="4"/>
  <c r="N15874" i="4"/>
  <c r="N15873" i="4"/>
  <c r="N15872" i="4"/>
  <c r="N15871" i="4"/>
  <c r="N15870" i="4"/>
  <c r="N15869" i="4"/>
  <c r="N15868" i="4"/>
  <c r="N15867" i="4"/>
  <c r="N15866" i="4"/>
  <c r="N15865" i="4"/>
  <c r="N15864" i="4"/>
  <c r="N15863" i="4"/>
  <c r="N15862" i="4"/>
  <c r="N15861" i="4"/>
  <c r="N15860" i="4"/>
  <c r="N15859" i="4"/>
  <c r="N15858" i="4"/>
  <c r="N15857" i="4"/>
  <c r="N15856" i="4"/>
  <c r="N15855" i="4"/>
  <c r="N15854" i="4"/>
  <c r="N15853" i="4"/>
  <c r="N15852" i="4"/>
  <c r="N15851" i="4"/>
  <c r="N15850" i="4"/>
  <c r="N15849" i="4"/>
  <c r="N15848" i="4"/>
  <c r="N15847" i="4"/>
  <c r="N15846" i="4"/>
  <c r="N15845" i="4"/>
  <c r="N15844" i="4"/>
  <c r="N15843" i="4"/>
  <c r="N15842" i="4"/>
  <c r="N15841" i="4"/>
  <c r="N15840" i="4"/>
  <c r="N15839" i="4"/>
  <c r="N15838" i="4"/>
  <c r="N15837" i="4"/>
  <c r="N15836" i="4"/>
  <c r="N15835" i="4"/>
  <c r="N15834" i="4"/>
  <c r="N15833" i="4"/>
  <c r="N15832" i="4"/>
  <c r="N15831" i="4"/>
  <c r="N15830" i="4"/>
  <c r="N15829" i="4"/>
  <c r="N15828" i="4"/>
  <c r="N15827" i="4"/>
  <c r="N15826" i="4"/>
  <c r="N15825" i="4"/>
  <c r="N15824" i="4"/>
  <c r="N15823" i="4"/>
  <c r="N15822" i="4"/>
  <c r="N15821" i="4"/>
  <c r="N15820" i="4"/>
  <c r="N15819" i="4"/>
  <c r="N15818" i="4"/>
  <c r="N15817" i="4"/>
  <c r="N15816" i="4"/>
  <c r="N15815" i="4"/>
  <c r="N15814" i="4"/>
  <c r="N15813" i="4"/>
  <c r="N15812" i="4"/>
  <c r="N15811" i="4"/>
  <c r="N15810" i="4"/>
  <c r="N15809" i="4"/>
  <c r="N15808" i="4"/>
  <c r="N15807" i="4"/>
  <c r="N15806" i="4"/>
  <c r="N15805" i="4"/>
  <c r="N15804" i="4"/>
  <c r="N15803" i="4"/>
  <c r="N15802" i="4"/>
  <c r="N15801" i="4"/>
  <c r="N15800" i="4"/>
  <c r="N15799" i="4"/>
  <c r="N15798" i="4"/>
  <c r="N15797" i="4"/>
  <c r="N15796" i="4"/>
  <c r="N15795" i="4"/>
  <c r="N15794" i="4"/>
  <c r="N15793" i="4"/>
  <c r="N15792" i="4"/>
  <c r="N15791" i="4"/>
  <c r="N15790" i="4"/>
  <c r="N15789" i="4"/>
  <c r="N15788" i="4"/>
  <c r="N15787" i="4"/>
  <c r="N15786" i="4"/>
  <c r="N15785" i="4"/>
  <c r="N15784" i="4"/>
  <c r="N15783" i="4"/>
  <c r="N15782" i="4"/>
  <c r="N15781" i="4"/>
  <c r="N15780" i="4"/>
  <c r="N15779" i="4"/>
  <c r="N15778" i="4"/>
  <c r="N15777" i="4"/>
  <c r="N15776" i="4"/>
  <c r="N15775" i="4"/>
  <c r="N15774" i="4"/>
  <c r="N15773" i="4"/>
  <c r="N15772" i="4"/>
  <c r="N15771" i="4"/>
  <c r="N15770" i="4"/>
  <c r="N15769" i="4"/>
  <c r="N15768" i="4"/>
  <c r="N15767" i="4"/>
  <c r="N15766" i="4"/>
  <c r="N15765" i="4"/>
  <c r="N15764" i="4"/>
  <c r="N15763" i="4"/>
  <c r="N15762" i="4"/>
  <c r="N15761" i="4"/>
  <c r="N15760" i="4"/>
  <c r="N15759" i="4"/>
  <c r="N15758" i="4"/>
  <c r="N15757" i="4"/>
  <c r="N15756" i="4"/>
  <c r="N15755" i="4"/>
  <c r="N15754" i="4"/>
  <c r="N15753" i="4"/>
  <c r="N15752" i="4"/>
  <c r="N15751" i="4"/>
  <c r="N15750" i="4"/>
  <c r="N15749" i="4"/>
  <c r="N15748" i="4"/>
  <c r="N15747" i="4"/>
  <c r="N15746" i="4"/>
  <c r="N15745" i="4"/>
  <c r="N15744" i="4"/>
  <c r="N15743" i="4"/>
  <c r="N15742" i="4"/>
  <c r="N15741" i="4"/>
  <c r="N15740" i="4"/>
  <c r="N15739" i="4"/>
  <c r="N15738" i="4"/>
  <c r="N15737" i="4"/>
  <c r="N15736" i="4"/>
  <c r="N15735" i="4"/>
  <c r="N15734" i="4"/>
  <c r="N15733" i="4"/>
  <c r="N15732" i="4"/>
  <c r="N15731" i="4"/>
  <c r="N15730" i="4"/>
  <c r="N15729" i="4"/>
  <c r="N15728" i="4"/>
  <c r="N15727" i="4"/>
  <c r="N15726" i="4"/>
  <c r="N15725" i="4"/>
  <c r="N15724" i="4"/>
  <c r="N15723" i="4"/>
  <c r="N15722" i="4"/>
  <c r="N15721" i="4"/>
  <c r="N15720" i="4"/>
  <c r="N15719" i="4"/>
  <c r="N15718" i="4"/>
  <c r="N15717" i="4"/>
  <c r="N15716" i="4"/>
  <c r="N15715" i="4"/>
  <c r="N15714" i="4"/>
  <c r="N15713" i="4"/>
  <c r="N15712" i="4"/>
  <c r="N15711" i="4"/>
  <c r="N15710" i="4"/>
  <c r="N15709" i="4"/>
  <c r="N15708" i="4"/>
  <c r="N15707" i="4"/>
  <c r="N15706" i="4"/>
  <c r="N15705" i="4"/>
  <c r="N15704" i="4"/>
  <c r="N15703" i="4"/>
  <c r="N15702" i="4"/>
  <c r="N15701" i="4"/>
  <c r="N15700" i="4"/>
  <c r="N15699" i="4"/>
  <c r="N15698" i="4"/>
  <c r="N15697" i="4"/>
  <c r="N15696" i="4"/>
  <c r="N15695" i="4"/>
  <c r="N15694" i="4"/>
  <c r="N15693" i="4"/>
  <c r="N15692" i="4"/>
  <c r="N15691" i="4"/>
  <c r="N15690" i="4"/>
  <c r="N15689" i="4"/>
  <c r="N15688" i="4"/>
  <c r="N15687" i="4"/>
  <c r="N15686" i="4"/>
  <c r="N15685" i="4"/>
  <c r="N15684" i="4"/>
  <c r="N15683" i="4"/>
  <c r="N15682" i="4"/>
  <c r="N15681" i="4"/>
  <c r="N15680" i="4"/>
  <c r="N15679" i="4"/>
  <c r="N15678" i="4"/>
  <c r="N15677" i="4"/>
  <c r="N15676" i="4"/>
  <c r="N15675" i="4"/>
  <c r="N15674" i="4"/>
  <c r="N15673" i="4"/>
  <c r="N15672" i="4"/>
  <c r="N15671" i="4"/>
  <c r="N15670" i="4"/>
  <c r="N15669" i="4"/>
  <c r="N15668" i="4"/>
  <c r="N15667" i="4"/>
  <c r="N15666" i="4"/>
  <c r="N15665" i="4"/>
  <c r="N15664" i="4"/>
  <c r="N15663" i="4"/>
  <c r="N15662" i="4"/>
  <c r="N15661" i="4"/>
  <c r="N15660" i="4"/>
  <c r="N15659" i="4"/>
  <c r="N15658" i="4"/>
  <c r="N15657" i="4"/>
  <c r="N15656" i="4"/>
  <c r="N15655" i="4"/>
  <c r="N15654" i="4"/>
  <c r="N15653" i="4"/>
  <c r="N15652" i="4"/>
  <c r="N15651" i="4"/>
  <c r="N15650" i="4"/>
  <c r="N15649" i="4"/>
  <c r="N15648" i="4"/>
  <c r="N15647" i="4"/>
  <c r="N15646" i="4"/>
  <c r="N15645" i="4"/>
  <c r="N15644" i="4"/>
  <c r="N15643" i="4"/>
  <c r="N15642" i="4"/>
  <c r="N15641" i="4"/>
  <c r="N15640" i="4"/>
  <c r="N15639" i="4"/>
  <c r="N15638" i="4"/>
  <c r="N15637" i="4"/>
  <c r="N15636" i="4"/>
  <c r="N15635" i="4"/>
  <c r="N15634" i="4"/>
  <c r="N15633" i="4"/>
  <c r="N15632" i="4"/>
  <c r="N15631" i="4"/>
  <c r="N15630" i="4"/>
  <c r="N15629" i="4"/>
  <c r="N15628" i="4"/>
  <c r="N15627" i="4"/>
  <c r="N15626" i="4"/>
  <c r="N15625" i="4"/>
  <c r="N15624" i="4"/>
  <c r="N15623" i="4"/>
  <c r="N15622" i="4"/>
  <c r="N15621" i="4"/>
  <c r="N15620" i="4"/>
  <c r="N15619" i="4"/>
  <c r="N15618" i="4"/>
  <c r="N15617" i="4"/>
  <c r="N15616" i="4"/>
  <c r="N15615" i="4"/>
  <c r="N15614" i="4"/>
  <c r="N15613" i="4"/>
  <c r="N15612" i="4"/>
  <c r="N15611" i="4"/>
  <c r="N15610" i="4"/>
  <c r="N15609" i="4"/>
  <c r="N15608" i="4"/>
  <c r="N15607" i="4"/>
  <c r="N15606" i="4"/>
  <c r="N15605" i="4"/>
  <c r="N15604" i="4"/>
  <c r="N15603" i="4"/>
  <c r="N15602" i="4"/>
  <c r="N15601" i="4"/>
  <c r="N15600" i="4"/>
  <c r="N15599" i="4"/>
  <c r="N15598" i="4"/>
  <c r="N15597" i="4"/>
  <c r="N15596" i="4"/>
  <c r="N15595" i="4"/>
  <c r="N15594" i="4"/>
  <c r="N15593" i="4"/>
  <c r="N15592" i="4"/>
  <c r="N15591" i="4"/>
  <c r="N15590" i="4"/>
  <c r="N15589" i="4"/>
  <c r="N15588" i="4"/>
  <c r="N15587" i="4"/>
  <c r="N15586" i="4"/>
  <c r="N15585" i="4"/>
  <c r="N15584" i="4"/>
  <c r="N15583" i="4"/>
  <c r="N15582" i="4"/>
  <c r="N15581" i="4"/>
  <c r="N15580" i="4"/>
  <c r="N15579" i="4"/>
  <c r="N15578" i="4"/>
  <c r="N15577" i="4"/>
  <c r="N15576" i="4"/>
  <c r="N15575" i="4"/>
  <c r="N15574" i="4"/>
  <c r="N15573" i="4"/>
  <c r="N15572" i="4"/>
  <c r="N15571" i="4"/>
  <c r="N15570" i="4"/>
  <c r="N15569" i="4"/>
  <c r="N15568" i="4"/>
  <c r="N15567" i="4"/>
  <c r="N15566" i="4"/>
  <c r="N15565" i="4"/>
  <c r="N15564" i="4"/>
  <c r="N15563" i="4"/>
  <c r="N15562" i="4"/>
  <c r="N15561" i="4"/>
  <c r="N15560" i="4"/>
  <c r="N15559" i="4"/>
  <c r="N15558" i="4"/>
  <c r="N15557" i="4"/>
  <c r="N15556" i="4"/>
  <c r="N15555" i="4"/>
  <c r="N15554" i="4"/>
  <c r="N15553" i="4"/>
  <c r="N15552" i="4"/>
  <c r="N15551" i="4"/>
  <c r="N15550" i="4"/>
  <c r="N15549" i="4"/>
  <c r="N15548" i="4"/>
  <c r="N15547" i="4"/>
  <c r="N15546" i="4"/>
  <c r="N15545" i="4"/>
  <c r="N15544" i="4"/>
  <c r="N15543" i="4"/>
  <c r="N15542" i="4"/>
  <c r="N15541" i="4"/>
  <c r="N15540" i="4"/>
  <c r="N15539" i="4"/>
  <c r="N15538" i="4"/>
  <c r="N15537" i="4"/>
  <c r="N15536" i="4"/>
  <c r="N15535" i="4"/>
  <c r="N15534" i="4"/>
  <c r="N15533" i="4"/>
  <c r="N15532" i="4"/>
  <c r="N15531" i="4"/>
  <c r="N15530" i="4"/>
  <c r="N15529" i="4"/>
  <c r="N15528" i="4"/>
  <c r="N15527" i="4"/>
  <c r="N15526" i="4"/>
  <c r="N15525" i="4"/>
  <c r="N15524" i="4"/>
  <c r="N15523" i="4"/>
  <c r="N15522" i="4"/>
  <c r="N15521" i="4"/>
  <c r="N15520" i="4"/>
  <c r="N15519" i="4"/>
  <c r="N15518" i="4"/>
  <c r="N15517" i="4"/>
  <c r="N15516" i="4"/>
  <c r="N15515" i="4"/>
  <c r="N15514" i="4"/>
  <c r="N15513" i="4"/>
  <c r="N15512" i="4"/>
  <c r="N15511" i="4"/>
  <c r="N15510" i="4"/>
  <c r="N15509" i="4"/>
  <c r="N15508" i="4"/>
  <c r="N15507" i="4"/>
  <c r="N15506" i="4"/>
  <c r="N15505" i="4"/>
  <c r="N15504" i="4"/>
  <c r="N15503" i="4"/>
  <c r="N15502" i="4"/>
  <c r="N15501" i="4"/>
  <c r="N15500" i="4"/>
  <c r="N15499" i="4"/>
  <c r="N15498" i="4"/>
  <c r="N15497" i="4"/>
  <c r="N15496" i="4"/>
  <c r="N15495" i="4"/>
  <c r="N15494" i="4"/>
  <c r="N15493" i="4"/>
  <c r="N15492" i="4"/>
  <c r="N15491" i="4"/>
  <c r="N15490" i="4"/>
  <c r="N15489" i="4"/>
  <c r="N15488" i="4"/>
  <c r="N15487" i="4"/>
  <c r="N15486" i="4"/>
  <c r="N15485" i="4"/>
  <c r="N15484" i="4"/>
  <c r="N15483" i="4"/>
  <c r="N15482" i="4"/>
  <c r="N15481" i="4"/>
  <c r="N15480" i="4"/>
  <c r="N15479" i="4"/>
  <c r="N15478" i="4"/>
  <c r="N15477" i="4"/>
  <c r="N15476" i="4"/>
  <c r="N15475" i="4"/>
  <c r="N15474" i="4"/>
  <c r="N15473" i="4"/>
  <c r="N15472" i="4"/>
  <c r="N15471" i="4"/>
  <c r="N15470" i="4"/>
  <c r="N15469" i="4"/>
  <c r="N15468" i="4"/>
  <c r="N15467" i="4"/>
  <c r="N15466" i="4"/>
  <c r="N15465" i="4"/>
  <c r="N15464" i="4"/>
  <c r="N15463" i="4"/>
  <c r="N15462" i="4"/>
  <c r="N15461" i="4"/>
  <c r="N15460" i="4"/>
  <c r="N15459" i="4"/>
  <c r="N15458" i="4"/>
  <c r="N15457" i="4"/>
  <c r="N15456" i="4"/>
  <c r="N15455" i="4"/>
  <c r="N15454" i="4"/>
  <c r="N15453" i="4"/>
  <c r="N15452" i="4"/>
  <c r="N15451" i="4"/>
  <c r="N15450" i="4"/>
  <c r="N15449" i="4"/>
  <c r="N15448" i="4"/>
  <c r="N15447" i="4"/>
  <c r="N15446" i="4"/>
  <c r="N15445" i="4"/>
  <c r="N15444" i="4"/>
  <c r="N15443" i="4"/>
  <c r="N15442" i="4"/>
  <c r="N15441" i="4"/>
  <c r="N15440" i="4"/>
  <c r="N15439" i="4"/>
  <c r="N15438" i="4"/>
  <c r="N15437" i="4"/>
  <c r="N15436" i="4"/>
  <c r="N15435" i="4"/>
  <c r="N15434" i="4"/>
  <c r="N15433" i="4"/>
  <c r="N15432" i="4"/>
  <c r="N15431" i="4"/>
  <c r="N15430" i="4"/>
  <c r="N15429" i="4"/>
  <c r="N15428" i="4"/>
  <c r="N15427" i="4"/>
  <c r="N15426" i="4"/>
  <c r="N15425" i="4"/>
  <c r="N15424" i="4"/>
  <c r="N15423" i="4"/>
  <c r="N15422" i="4"/>
  <c r="N15421" i="4"/>
  <c r="N15420" i="4"/>
  <c r="N15419" i="4"/>
  <c r="N15418" i="4"/>
  <c r="N15417" i="4"/>
  <c r="N15416" i="4"/>
  <c r="N15415" i="4"/>
  <c r="N15414" i="4"/>
  <c r="N15413" i="4"/>
  <c r="N15412" i="4"/>
  <c r="N15411" i="4"/>
  <c r="N15410" i="4"/>
  <c r="N15409" i="4"/>
  <c r="N15408" i="4"/>
  <c r="N15407" i="4"/>
  <c r="N15406" i="4"/>
  <c r="N15405" i="4"/>
  <c r="N15404" i="4"/>
  <c r="N15403" i="4"/>
  <c r="N15402" i="4"/>
  <c r="N15401" i="4"/>
  <c r="N15400" i="4"/>
  <c r="N15399" i="4"/>
  <c r="N15398" i="4"/>
  <c r="N15397" i="4"/>
  <c r="N15396" i="4"/>
  <c r="N15395" i="4"/>
  <c r="N15394" i="4"/>
  <c r="N15393" i="4"/>
  <c r="N15392" i="4"/>
  <c r="N15391" i="4"/>
  <c r="N15390" i="4"/>
  <c r="N15389" i="4"/>
  <c r="N15388" i="4"/>
  <c r="N15387" i="4"/>
  <c r="N15386" i="4"/>
  <c r="N15385" i="4"/>
  <c r="N15384" i="4"/>
  <c r="N15383" i="4"/>
  <c r="N15382" i="4"/>
  <c r="N15381" i="4"/>
  <c r="N15380" i="4"/>
  <c r="N15379" i="4"/>
  <c r="N15378" i="4"/>
  <c r="N15377" i="4"/>
  <c r="N15376" i="4"/>
  <c r="N15375" i="4"/>
  <c r="N15374" i="4"/>
  <c r="N15373" i="4"/>
  <c r="N15372" i="4"/>
  <c r="N15371" i="4"/>
  <c r="N15370" i="4"/>
  <c r="N15369" i="4"/>
  <c r="N15368" i="4"/>
  <c r="N15367" i="4"/>
  <c r="N15366" i="4"/>
  <c r="N15365" i="4"/>
  <c r="N15364" i="4"/>
  <c r="N15363" i="4"/>
  <c r="N15362" i="4"/>
  <c r="N15361" i="4"/>
  <c r="N15360" i="4"/>
  <c r="N15359" i="4"/>
  <c r="N15358" i="4"/>
  <c r="N15357" i="4"/>
  <c r="N15356" i="4"/>
  <c r="N15355" i="4"/>
  <c r="N15354" i="4"/>
  <c r="N15353" i="4"/>
  <c r="N15352" i="4"/>
  <c r="N15351" i="4"/>
  <c r="N15350" i="4"/>
  <c r="N15349" i="4"/>
  <c r="N15348" i="4"/>
  <c r="N15347" i="4"/>
  <c r="N15346" i="4"/>
  <c r="N15345" i="4"/>
  <c r="N15344" i="4"/>
  <c r="N15343" i="4"/>
  <c r="N15342" i="4"/>
  <c r="N15341" i="4"/>
  <c r="N15340" i="4"/>
  <c r="N15339" i="4"/>
  <c r="N15338" i="4"/>
  <c r="N15337" i="4"/>
  <c r="N15336" i="4"/>
  <c r="N15335" i="4"/>
  <c r="N15334" i="4"/>
  <c r="N15333" i="4"/>
  <c r="N15332" i="4"/>
  <c r="N15331" i="4"/>
  <c r="N15330" i="4"/>
  <c r="N15329" i="4"/>
  <c r="N15328" i="4"/>
  <c r="N15327" i="4"/>
  <c r="N15326" i="4"/>
  <c r="N15325" i="4"/>
  <c r="N15324" i="4"/>
  <c r="N15323" i="4"/>
  <c r="N15322" i="4"/>
  <c r="N15321" i="4"/>
  <c r="N15320" i="4"/>
  <c r="N15319" i="4"/>
  <c r="N15318" i="4"/>
  <c r="N15317" i="4"/>
  <c r="N15316" i="4"/>
  <c r="N15315" i="4"/>
  <c r="N15314" i="4"/>
  <c r="N15313" i="4"/>
  <c r="N15312" i="4"/>
  <c r="N15311" i="4"/>
  <c r="N15310" i="4"/>
  <c r="N15309" i="4"/>
  <c r="N15308" i="4"/>
  <c r="N15307" i="4"/>
  <c r="N15306" i="4"/>
  <c r="N15305" i="4"/>
  <c r="N15304" i="4"/>
  <c r="N15303" i="4"/>
  <c r="N15302" i="4"/>
  <c r="N15301" i="4"/>
  <c r="N15300" i="4"/>
  <c r="N15299" i="4"/>
  <c r="N15298" i="4"/>
  <c r="N15297" i="4"/>
  <c r="N15296" i="4"/>
  <c r="N15295" i="4"/>
  <c r="N15294" i="4"/>
  <c r="N15293" i="4"/>
  <c r="N15292" i="4"/>
  <c r="N15291" i="4"/>
  <c r="N15290" i="4"/>
  <c r="N15289" i="4"/>
  <c r="N15288" i="4"/>
  <c r="N15287" i="4"/>
  <c r="N15286" i="4"/>
  <c r="N15285" i="4"/>
  <c r="N15284" i="4"/>
  <c r="N15283" i="4"/>
  <c r="N15282" i="4"/>
  <c r="N15281" i="4"/>
  <c r="N15280" i="4"/>
  <c r="N15279" i="4"/>
  <c r="N15278" i="4"/>
  <c r="N15277" i="4"/>
  <c r="N15276" i="4"/>
  <c r="N15275" i="4"/>
  <c r="N15274" i="4"/>
  <c r="N15273" i="4"/>
  <c r="N15272" i="4"/>
  <c r="N15271" i="4"/>
  <c r="N15270" i="4"/>
  <c r="N15269" i="4"/>
  <c r="N15268" i="4"/>
  <c r="N15267" i="4"/>
  <c r="N15266" i="4"/>
  <c r="N15265" i="4"/>
  <c r="N15264" i="4"/>
  <c r="N15263" i="4"/>
  <c r="N15262" i="4"/>
  <c r="N15261" i="4"/>
  <c r="N15260" i="4"/>
  <c r="N15259" i="4"/>
  <c r="N15258" i="4"/>
  <c r="N15257" i="4"/>
  <c r="N15256" i="4"/>
  <c r="N15255" i="4"/>
  <c r="N15254" i="4"/>
  <c r="N15253" i="4"/>
  <c r="N15252" i="4"/>
  <c r="N15251" i="4"/>
  <c r="N15250" i="4"/>
  <c r="N15249" i="4"/>
  <c r="N15248" i="4"/>
  <c r="N15247" i="4"/>
  <c r="N15246" i="4"/>
  <c r="N15245" i="4"/>
  <c r="N15244" i="4"/>
  <c r="N15243" i="4"/>
  <c r="N15242" i="4"/>
  <c r="N15241" i="4"/>
  <c r="N15240" i="4"/>
  <c r="N15239" i="4"/>
  <c r="N15238" i="4"/>
  <c r="N15237" i="4"/>
  <c r="N15236" i="4"/>
  <c r="N15235" i="4"/>
  <c r="N15234" i="4"/>
  <c r="N15233" i="4"/>
  <c r="N15232" i="4"/>
  <c r="N15231" i="4"/>
  <c r="N15230" i="4"/>
  <c r="N15229" i="4"/>
  <c r="N15228" i="4"/>
  <c r="N15227" i="4"/>
  <c r="N15226" i="4"/>
  <c r="N15225" i="4"/>
  <c r="N15224" i="4"/>
  <c r="N15223" i="4"/>
  <c r="N15222" i="4"/>
  <c r="N15221" i="4"/>
  <c r="N15220" i="4"/>
  <c r="N15219" i="4"/>
  <c r="N15218" i="4"/>
  <c r="N15217" i="4"/>
  <c r="N15216" i="4"/>
  <c r="N15215" i="4"/>
  <c r="N15214" i="4"/>
  <c r="N15213" i="4"/>
  <c r="N15212" i="4"/>
  <c r="N15211" i="4"/>
  <c r="N15210" i="4"/>
  <c r="N15209" i="4"/>
  <c r="N15208" i="4"/>
  <c r="N15207" i="4"/>
  <c r="N15206" i="4"/>
  <c r="N15205" i="4"/>
  <c r="N15204" i="4"/>
  <c r="N15203" i="4"/>
  <c r="N15202" i="4"/>
  <c r="N15201" i="4"/>
  <c r="N15200" i="4"/>
  <c r="N15199" i="4"/>
  <c r="N15198" i="4"/>
  <c r="N15197" i="4"/>
  <c r="N15196" i="4"/>
  <c r="N15195" i="4"/>
  <c r="N15194" i="4"/>
  <c r="N15193" i="4"/>
  <c r="N15192" i="4"/>
  <c r="N15191" i="4"/>
  <c r="N15190" i="4"/>
  <c r="N15189" i="4"/>
  <c r="N15188" i="4"/>
  <c r="N15187" i="4"/>
  <c r="N15186" i="4"/>
  <c r="N15185" i="4"/>
  <c r="N15184" i="4"/>
  <c r="N15183" i="4"/>
  <c r="N15182" i="4"/>
  <c r="N15181" i="4"/>
  <c r="N15180" i="4"/>
  <c r="N15179" i="4"/>
  <c r="N15178" i="4"/>
  <c r="N15177" i="4"/>
  <c r="N15176" i="4"/>
  <c r="N15175" i="4"/>
  <c r="N15174" i="4"/>
  <c r="N15173" i="4"/>
  <c r="N15172" i="4"/>
  <c r="N15171" i="4"/>
  <c r="N15170" i="4"/>
  <c r="N15169" i="4"/>
  <c r="N15168" i="4"/>
  <c r="N15167" i="4"/>
  <c r="N15166" i="4"/>
  <c r="N15165" i="4"/>
  <c r="N15164" i="4"/>
  <c r="N15163" i="4"/>
  <c r="N15162" i="4"/>
  <c r="N15161" i="4"/>
  <c r="N15160" i="4"/>
  <c r="N15159" i="4"/>
  <c r="N15158" i="4"/>
  <c r="N15157" i="4"/>
  <c r="N15156" i="4"/>
  <c r="N15155" i="4"/>
  <c r="N15154" i="4"/>
  <c r="N15153" i="4"/>
  <c r="N15152" i="4"/>
  <c r="N15151" i="4"/>
  <c r="N15150" i="4"/>
  <c r="N15149" i="4"/>
  <c r="N15148" i="4"/>
  <c r="N15147" i="4"/>
  <c r="N15146" i="4"/>
  <c r="N15145" i="4"/>
  <c r="N15144" i="4"/>
  <c r="N15143" i="4"/>
  <c r="N15142" i="4"/>
  <c r="N15141" i="4"/>
  <c r="N15140" i="4"/>
  <c r="N15139" i="4"/>
  <c r="N15138" i="4"/>
  <c r="N15137" i="4"/>
  <c r="N15136" i="4"/>
  <c r="N15135" i="4"/>
  <c r="N15134" i="4"/>
  <c r="N15133" i="4"/>
  <c r="N15132" i="4"/>
  <c r="N15131" i="4"/>
  <c r="N15130" i="4"/>
  <c r="N15129" i="4"/>
  <c r="N15128" i="4"/>
  <c r="N15127" i="4"/>
  <c r="N15126" i="4"/>
  <c r="N15125" i="4"/>
  <c r="N15124" i="4"/>
  <c r="N15123" i="4"/>
  <c r="N15122" i="4"/>
  <c r="N15121" i="4"/>
  <c r="N15120" i="4"/>
  <c r="N15119" i="4"/>
  <c r="N15118" i="4"/>
  <c r="N15117" i="4"/>
  <c r="N15116" i="4"/>
  <c r="N15115" i="4"/>
  <c r="N15114" i="4"/>
  <c r="N15113" i="4"/>
  <c r="N15112" i="4"/>
  <c r="N15111" i="4"/>
  <c r="N15110" i="4"/>
  <c r="N15109" i="4"/>
  <c r="N15108" i="4"/>
  <c r="N15107" i="4"/>
  <c r="N15106" i="4"/>
  <c r="N15105" i="4"/>
  <c r="N15104" i="4"/>
  <c r="N15103" i="4"/>
  <c r="N15102" i="4"/>
  <c r="N15101" i="4"/>
  <c r="N15100" i="4"/>
  <c r="N15099" i="4"/>
  <c r="N15098" i="4"/>
  <c r="N15097" i="4"/>
  <c r="N15096" i="4"/>
  <c r="N15095" i="4"/>
  <c r="N15094" i="4"/>
  <c r="N15093" i="4"/>
  <c r="N15092" i="4"/>
  <c r="N15091" i="4"/>
  <c r="N15090" i="4"/>
  <c r="N15089" i="4"/>
  <c r="N15088" i="4"/>
  <c r="N15087" i="4"/>
  <c r="N15086" i="4"/>
  <c r="N15085" i="4"/>
  <c r="N15084" i="4"/>
  <c r="N15083" i="4"/>
  <c r="N15082" i="4"/>
  <c r="N15081" i="4"/>
  <c r="N15080" i="4"/>
  <c r="N15079" i="4"/>
  <c r="N15078" i="4"/>
  <c r="N15077" i="4"/>
  <c r="N15076" i="4"/>
  <c r="N15075" i="4"/>
  <c r="N15074" i="4"/>
  <c r="N15073" i="4"/>
  <c r="N15072" i="4"/>
  <c r="N15071" i="4"/>
  <c r="N15070" i="4"/>
  <c r="N15069" i="4"/>
  <c r="N15068" i="4"/>
  <c r="N15067" i="4"/>
  <c r="N15066" i="4"/>
  <c r="N15065" i="4"/>
  <c r="N15064" i="4"/>
  <c r="N15063" i="4"/>
  <c r="N15062" i="4"/>
  <c r="N15061" i="4"/>
  <c r="N15060" i="4"/>
  <c r="N15059" i="4"/>
  <c r="N15058" i="4"/>
  <c r="N15057" i="4"/>
  <c r="N15056" i="4"/>
  <c r="N15055" i="4"/>
  <c r="N15054" i="4"/>
  <c r="N15053" i="4"/>
  <c r="N15052" i="4"/>
  <c r="N15051" i="4"/>
  <c r="N15050" i="4"/>
  <c r="N15049" i="4"/>
  <c r="N15048" i="4"/>
  <c r="N15047" i="4"/>
  <c r="N15046" i="4"/>
  <c r="N15045" i="4"/>
  <c r="N15044" i="4"/>
  <c r="N15043" i="4"/>
  <c r="N15042" i="4"/>
  <c r="N15041" i="4"/>
  <c r="N15040" i="4"/>
  <c r="N15039" i="4"/>
  <c r="N15038" i="4"/>
  <c r="N15037" i="4"/>
  <c r="N15036" i="4"/>
  <c r="N15035" i="4"/>
  <c r="N15034" i="4"/>
  <c r="N15033" i="4"/>
  <c r="N15032" i="4"/>
  <c r="N15031" i="4"/>
  <c r="N15030" i="4"/>
  <c r="N15029" i="4"/>
  <c r="N15028" i="4"/>
  <c r="N15027" i="4"/>
  <c r="N15026" i="4"/>
  <c r="N15025" i="4"/>
  <c r="N15024" i="4"/>
  <c r="N15023" i="4"/>
  <c r="N15022" i="4"/>
  <c r="N15021" i="4"/>
  <c r="N15020" i="4"/>
  <c r="N15019" i="4"/>
  <c r="N15018" i="4"/>
  <c r="N15017" i="4"/>
  <c r="N15016" i="4"/>
  <c r="N15015" i="4"/>
  <c r="N15014" i="4"/>
  <c r="N15013" i="4"/>
  <c r="N15012" i="4"/>
  <c r="N15011" i="4"/>
  <c r="N15010" i="4"/>
  <c r="N15009" i="4"/>
  <c r="N15008" i="4"/>
  <c r="N15007" i="4"/>
  <c r="N15006" i="4"/>
  <c r="N15005" i="4"/>
  <c r="N15004" i="4"/>
  <c r="N15003" i="4"/>
  <c r="N15002" i="4"/>
  <c r="N15001" i="4"/>
  <c r="N15000" i="4"/>
  <c r="N14999" i="4"/>
  <c r="N14998" i="4"/>
  <c r="N14997" i="4"/>
  <c r="N14996" i="4"/>
  <c r="N14995" i="4"/>
  <c r="N14994" i="4"/>
  <c r="N14993" i="4"/>
  <c r="N14992" i="4"/>
  <c r="N14991" i="4"/>
  <c r="N14990" i="4"/>
  <c r="N14989" i="4"/>
  <c r="N14988" i="4"/>
  <c r="N14987" i="4"/>
  <c r="N14986" i="4"/>
  <c r="N14985" i="4"/>
  <c r="N14984" i="4"/>
  <c r="N14983" i="4"/>
  <c r="N14982" i="4"/>
  <c r="N14981" i="4"/>
  <c r="N14980" i="4"/>
  <c r="N14979" i="4"/>
  <c r="N14978" i="4"/>
  <c r="N14977" i="4"/>
  <c r="N14976" i="4"/>
  <c r="N14975" i="4"/>
  <c r="N14974" i="4"/>
  <c r="N14973" i="4"/>
  <c r="N14972" i="4"/>
  <c r="N14971" i="4"/>
  <c r="N14970" i="4"/>
  <c r="N14969" i="4"/>
  <c r="N14968" i="4"/>
  <c r="N14967" i="4"/>
  <c r="N14966" i="4"/>
  <c r="N14965" i="4"/>
  <c r="N14964" i="4"/>
  <c r="N14963" i="4"/>
  <c r="N14962" i="4"/>
  <c r="N14961" i="4"/>
  <c r="N14960" i="4"/>
  <c r="N14959" i="4"/>
  <c r="N14958" i="4"/>
  <c r="N14957" i="4"/>
  <c r="N14956" i="4"/>
  <c r="N14955" i="4"/>
  <c r="N14954" i="4"/>
  <c r="N14953" i="4"/>
  <c r="N14952" i="4"/>
  <c r="N14951" i="4"/>
  <c r="N14950" i="4"/>
  <c r="N14949" i="4"/>
  <c r="N14948" i="4"/>
  <c r="N14947" i="4"/>
  <c r="N14946" i="4"/>
  <c r="N14945" i="4"/>
  <c r="N14944" i="4"/>
  <c r="N14943" i="4"/>
  <c r="N14942" i="4"/>
  <c r="N14941" i="4"/>
  <c r="N14940" i="4"/>
  <c r="N14939" i="4"/>
  <c r="N14938" i="4"/>
  <c r="N14937" i="4"/>
  <c r="N14936" i="4"/>
  <c r="N14935" i="4"/>
  <c r="N14934" i="4"/>
  <c r="N14933" i="4"/>
  <c r="N14932" i="4"/>
  <c r="N14931" i="4"/>
  <c r="N14930" i="4"/>
  <c r="N14929" i="4"/>
  <c r="N14928" i="4"/>
  <c r="N14927" i="4"/>
  <c r="N14926" i="4"/>
  <c r="N14925" i="4"/>
  <c r="N14924" i="4"/>
  <c r="N14923" i="4"/>
  <c r="N14922" i="4"/>
  <c r="N14921" i="4"/>
  <c r="N14920" i="4"/>
  <c r="N14919" i="4"/>
  <c r="N14918" i="4"/>
  <c r="N14917" i="4"/>
  <c r="N14916" i="4"/>
  <c r="N14915" i="4"/>
  <c r="N14914" i="4"/>
  <c r="N14913" i="4"/>
  <c r="N14912" i="4"/>
  <c r="N14911" i="4"/>
  <c r="N14910" i="4"/>
  <c r="N14909" i="4"/>
  <c r="N14908" i="4"/>
  <c r="N14907" i="4"/>
  <c r="N14906" i="4"/>
  <c r="N14905" i="4"/>
  <c r="N14904" i="4"/>
  <c r="N14903" i="4"/>
  <c r="N14902" i="4"/>
  <c r="N14901" i="4"/>
  <c r="N14900" i="4"/>
  <c r="N14899" i="4"/>
  <c r="N14898" i="4"/>
  <c r="N14897" i="4"/>
  <c r="N14896" i="4"/>
  <c r="N14895" i="4"/>
  <c r="N14894" i="4"/>
  <c r="N14893" i="4"/>
  <c r="N14892" i="4"/>
  <c r="N14891" i="4"/>
  <c r="N14890" i="4"/>
  <c r="N14889" i="4"/>
  <c r="N14888" i="4"/>
  <c r="N14887" i="4"/>
  <c r="N14886" i="4"/>
  <c r="N14885" i="4"/>
  <c r="N14884" i="4"/>
  <c r="N14883" i="4"/>
  <c r="N14882" i="4"/>
  <c r="N14881" i="4"/>
  <c r="N14880" i="4"/>
  <c r="N14879" i="4"/>
  <c r="N14878" i="4"/>
  <c r="N14877" i="4"/>
  <c r="N14876" i="4"/>
  <c r="N14875" i="4"/>
  <c r="N14874" i="4"/>
  <c r="N14873" i="4"/>
  <c r="N14872" i="4"/>
  <c r="N14871" i="4"/>
  <c r="N14870" i="4"/>
  <c r="N14869" i="4"/>
  <c r="N14868" i="4"/>
  <c r="N14867" i="4"/>
  <c r="N14866" i="4"/>
  <c r="N14865" i="4"/>
  <c r="N14864" i="4"/>
  <c r="N14863" i="4"/>
  <c r="N14862" i="4"/>
  <c r="N14861" i="4"/>
  <c r="N14860" i="4"/>
  <c r="N14859" i="4"/>
  <c r="N14858" i="4"/>
  <c r="N14857" i="4"/>
  <c r="N14856" i="4"/>
  <c r="N14855" i="4"/>
  <c r="N14854" i="4"/>
  <c r="N14853" i="4"/>
  <c r="N14852" i="4"/>
  <c r="N14851" i="4"/>
  <c r="N14850" i="4"/>
  <c r="N14849" i="4"/>
  <c r="N14848" i="4"/>
  <c r="N14847" i="4"/>
  <c r="N14846" i="4"/>
  <c r="N14845" i="4"/>
  <c r="N14844" i="4"/>
  <c r="N14843" i="4"/>
  <c r="N14842" i="4"/>
  <c r="N14841" i="4"/>
  <c r="N14840" i="4"/>
  <c r="N14839" i="4"/>
  <c r="N14838" i="4"/>
  <c r="N14837" i="4"/>
  <c r="N14836" i="4"/>
  <c r="N14835" i="4"/>
  <c r="N14834" i="4"/>
  <c r="N14833" i="4"/>
  <c r="N14832" i="4"/>
  <c r="N14831" i="4"/>
  <c r="N14830" i="4"/>
  <c r="N14829" i="4"/>
  <c r="N14828" i="4"/>
  <c r="N14827" i="4"/>
  <c r="N14826" i="4"/>
  <c r="N14825" i="4"/>
  <c r="N14824" i="4"/>
  <c r="N14823" i="4"/>
  <c r="N14822" i="4"/>
  <c r="N14821" i="4"/>
  <c r="N14820" i="4"/>
  <c r="N14819" i="4"/>
  <c r="N14818" i="4"/>
  <c r="N14817" i="4"/>
  <c r="N14816" i="4"/>
  <c r="N14815" i="4"/>
  <c r="N14814" i="4"/>
  <c r="N14813" i="4"/>
  <c r="N14812" i="4"/>
  <c r="N14811" i="4"/>
  <c r="N14810" i="4"/>
  <c r="N14809" i="4"/>
  <c r="N14808" i="4"/>
  <c r="N14807" i="4"/>
  <c r="N14806" i="4"/>
  <c r="N14805" i="4"/>
  <c r="N14804" i="4"/>
  <c r="N14803" i="4"/>
  <c r="N14802" i="4"/>
  <c r="N14801" i="4"/>
  <c r="N14800" i="4"/>
  <c r="N14799" i="4"/>
  <c r="N14798" i="4"/>
  <c r="N14797" i="4"/>
  <c r="N14796" i="4"/>
  <c r="N14795" i="4"/>
  <c r="N14794" i="4"/>
  <c r="N14793" i="4"/>
  <c r="N14792" i="4"/>
  <c r="N14791" i="4"/>
  <c r="N14790" i="4"/>
  <c r="N14789" i="4"/>
  <c r="N14788" i="4"/>
  <c r="N14787" i="4"/>
  <c r="N14786" i="4"/>
  <c r="N14785" i="4"/>
  <c r="N14784" i="4"/>
  <c r="N14783" i="4"/>
  <c r="N14782" i="4"/>
  <c r="N14781" i="4"/>
  <c r="N14780" i="4"/>
  <c r="N14779" i="4"/>
  <c r="N14778" i="4"/>
  <c r="N14777" i="4"/>
  <c r="N14776" i="4"/>
  <c r="N14775" i="4"/>
  <c r="N14774" i="4"/>
  <c r="N14773" i="4"/>
  <c r="N14772" i="4"/>
  <c r="N14771" i="4"/>
  <c r="N14770" i="4"/>
  <c r="N14769" i="4"/>
  <c r="N14768" i="4"/>
  <c r="N14767" i="4"/>
  <c r="N14766" i="4"/>
  <c r="N14765" i="4"/>
  <c r="N14764" i="4"/>
  <c r="N14763" i="4"/>
  <c r="N14762" i="4"/>
  <c r="N14761" i="4"/>
  <c r="N14760" i="4"/>
  <c r="N14759" i="4"/>
  <c r="N14758" i="4"/>
  <c r="N14757" i="4"/>
  <c r="N14756" i="4"/>
  <c r="N14755" i="4"/>
  <c r="N14754" i="4"/>
  <c r="N14753" i="4"/>
  <c r="N14752" i="4"/>
  <c r="N14751" i="4"/>
  <c r="N14750" i="4"/>
  <c r="N14749" i="4"/>
  <c r="N14748" i="4"/>
  <c r="N14747" i="4"/>
  <c r="N14746" i="4"/>
  <c r="N14745" i="4"/>
  <c r="N14744" i="4"/>
  <c r="N14743" i="4"/>
  <c r="N14742" i="4"/>
  <c r="N14741" i="4"/>
  <c r="N14740" i="4"/>
  <c r="N14739" i="4"/>
  <c r="N14738" i="4"/>
  <c r="N14737" i="4"/>
  <c r="N14736" i="4"/>
  <c r="N14735" i="4"/>
  <c r="N14734" i="4"/>
  <c r="N14733" i="4"/>
  <c r="N14732" i="4"/>
  <c r="N14731" i="4"/>
  <c r="N14730" i="4"/>
  <c r="N14729" i="4"/>
  <c r="N14728" i="4"/>
  <c r="N14727" i="4"/>
  <c r="N14726" i="4"/>
  <c r="N14725" i="4"/>
  <c r="N14724" i="4"/>
  <c r="N14723" i="4"/>
  <c r="N14722" i="4"/>
  <c r="N14721" i="4"/>
  <c r="N14720" i="4"/>
  <c r="N14719" i="4"/>
  <c r="N14718" i="4"/>
  <c r="N14717" i="4"/>
  <c r="N14716" i="4"/>
  <c r="N14715" i="4"/>
  <c r="N14714" i="4"/>
  <c r="N14713" i="4"/>
  <c r="N14712" i="4"/>
  <c r="N14711" i="4"/>
  <c r="N14710" i="4"/>
  <c r="N14709" i="4"/>
  <c r="N14708" i="4"/>
  <c r="N14707" i="4"/>
  <c r="N14706" i="4"/>
  <c r="N14705" i="4"/>
  <c r="N14704" i="4"/>
  <c r="N14703" i="4"/>
  <c r="N14702" i="4"/>
  <c r="N14701" i="4"/>
  <c r="N14700" i="4"/>
  <c r="N14699" i="4"/>
  <c r="N14698" i="4"/>
  <c r="N14697" i="4"/>
  <c r="N14696" i="4"/>
  <c r="N14695" i="4"/>
  <c r="N14694" i="4"/>
  <c r="N14693" i="4"/>
  <c r="N14692" i="4"/>
  <c r="N14691" i="4"/>
  <c r="N14690" i="4"/>
  <c r="N14689" i="4"/>
  <c r="N14688" i="4"/>
  <c r="N14687" i="4"/>
  <c r="N14686" i="4"/>
  <c r="N14685" i="4"/>
  <c r="N14684" i="4"/>
  <c r="N14683" i="4"/>
  <c r="N14682" i="4"/>
  <c r="N14681" i="4"/>
  <c r="N14680" i="4"/>
  <c r="N14679" i="4"/>
  <c r="N14678" i="4"/>
  <c r="N14677" i="4"/>
  <c r="N14676" i="4"/>
  <c r="N14675" i="4"/>
  <c r="N14674" i="4"/>
  <c r="N14673" i="4"/>
  <c r="N14672" i="4"/>
  <c r="N14671" i="4"/>
  <c r="N14670" i="4"/>
  <c r="N14669" i="4"/>
  <c r="N14668" i="4"/>
  <c r="N14667" i="4"/>
  <c r="N14666" i="4"/>
  <c r="N14665" i="4"/>
  <c r="N14664" i="4"/>
  <c r="N14663" i="4"/>
  <c r="N14662" i="4"/>
  <c r="N14661" i="4"/>
  <c r="N14660" i="4"/>
  <c r="N14659" i="4"/>
  <c r="N14658" i="4"/>
  <c r="N14657" i="4"/>
  <c r="N14656" i="4"/>
  <c r="N14655" i="4"/>
  <c r="N14654" i="4"/>
  <c r="N14653" i="4"/>
  <c r="N14652" i="4"/>
  <c r="N14651" i="4"/>
  <c r="N14650" i="4"/>
  <c r="N14649" i="4"/>
  <c r="N14648" i="4"/>
  <c r="N14647" i="4"/>
  <c r="N14646" i="4"/>
  <c r="N14645" i="4"/>
  <c r="N14644" i="4"/>
  <c r="N14643" i="4"/>
  <c r="N14642" i="4"/>
  <c r="N14641" i="4"/>
  <c r="N14640" i="4"/>
  <c r="N14639" i="4"/>
  <c r="N14638" i="4"/>
  <c r="N14637" i="4"/>
  <c r="N14636" i="4"/>
  <c r="N14635" i="4"/>
  <c r="N14634" i="4"/>
  <c r="N14633" i="4"/>
  <c r="N14632" i="4"/>
  <c r="N14631" i="4"/>
  <c r="N14630" i="4"/>
  <c r="N14629" i="4"/>
  <c r="N14628" i="4"/>
  <c r="N14627" i="4"/>
  <c r="N14626" i="4"/>
  <c r="N14625" i="4"/>
  <c r="N14624" i="4"/>
  <c r="N14623" i="4"/>
  <c r="N14622" i="4"/>
  <c r="N14621" i="4"/>
  <c r="N14620" i="4"/>
  <c r="N14619" i="4"/>
  <c r="N14618" i="4"/>
  <c r="N14617" i="4"/>
  <c r="N14616" i="4"/>
  <c r="N14615" i="4"/>
  <c r="N14614" i="4"/>
  <c r="N14613" i="4"/>
  <c r="N14612" i="4"/>
  <c r="N14611" i="4"/>
  <c r="N14610" i="4"/>
  <c r="N14609" i="4"/>
  <c r="N14608" i="4"/>
  <c r="N14607" i="4"/>
  <c r="N14606" i="4"/>
  <c r="N14605" i="4"/>
  <c r="N14604" i="4"/>
  <c r="N14603" i="4"/>
  <c r="N14602" i="4"/>
  <c r="N14601" i="4"/>
  <c r="N14600" i="4"/>
  <c r="N14599" i="4"/>
  <c r="N14598" i="4"/>
  <c r="N14597" i="4"/>
  <c r="N14596" i="4"/>
  <c r="N14595" i="4"/>
  <c r="N14594" i="4"/>
  <c r="N14593" i="4"/>
  <c r="N14592" i="4"/>
  <c r="N14591" i="4"/>
  <c r="N14590" i="4"/>
  <c r="N14589" i="4"/>
  <c r="N14588" i="4"/>
  <c r="N14587" i="4"/>
  <c r="N14586" i="4"/>
  <c r="N14585" i="4"/>
  <c r="N14584" i="4"/>
  <c r="N14583" i="4"/>
  <c r="N14582" i="4"/>
  <c r="N14581" i="4"/>
  <c r="N14580" i="4"/>
  <c r="N14579" i="4"/>
  <c r="N14578" i="4"/>
  <c r="N14577" i="4"/>
  <c r="N14576" i="4"/>
  <c r="N14575" i="4"/>
  <c r="N14574" i="4"/>
  <c r="N14573" i="4"/>
  <c r="N14572" i="4"/>
  <c r="N14571" i="4"/>
  <c r="N14570" i="4"/>
  <c r="N14569" i="4"/>
  <c r="N14568" i="4"/>
  <c r="N14567" i="4"/>
  <c r="N14566" i="4"/>
  <c r="N14565" i="4"/>
  <c r="N14564" i="4"/>
  <c r="N14563" i="4"/>
  <c r="N14562" i="4"/>
  <c r="N14561" i="4"/>
  <c r="N14560" i="4"/>
  <c r="N14559" i="4"/>
  <c r="N14558" i="4"/>
  <c r="N14557" i="4"/>
  <c r="N14556" i="4"/>
  <c r="N14555" i="4"/>
  <c r="N14554" i="4"/>
  <c r="N14553" i="4"/>
  <c r="N14552" i="4"/>
  <c r="N14551" i="4"/>
  <c r="N14550" i="4"/>
  <c r="N14549" i="4"/>
  <c r="N14548" i="4"/>
  <c r="N14547" i="4"/>
  <c r="N14546" i="4"/>
  <c r="N14545" i="4"/>
  <c r="N14544" i="4"/>
  <c r="N14543" i="4"/>
  <c r="N14542" i="4"/>
  <c r="N14541" i="4"/>
  <c r="N14540" i="4"/>
  <c r="N14539" i="4"/>
  <c r="N14538" i="4"/>
  <c r="N14537" i="4"/>
  <c r="N14536" i="4"/>
  <c r="N14535" i="4"/>
  <c r="N14534" i="4"/>
  <c r="N14533" i="4"/>
  <c r="N14532" i="4"/>
  <c r="N14531" i="4"/>
  <c r="N14530" i="4"/>
  <c r="N14529" i="4"/>
  <c r="N14528" i="4"/>
  <c r="N14527" i="4"/>
  <c r="N14526" i="4"/>
  <c r="N14525" i="4"/>
  <c r="N14524" i="4"/>
  <c r="N14523" i="4"/>
  <c r="N14522" i="4"/>
  <c r="N14521" i="4"/>
  <c r="N14520" i="4"/>
  <c r="N14519" i="4"/>
  <c r="N14518" i="4"/>
  <c r="N14517" i="4"/>
  <c r="N14516" i="4"/>
  <c r="N14515" i="4"/>
  <c r="N14514" i="4"/>
  <c r="N14513" i="4"/>
  <c r="N14512" i="4"/>
  <c r="N14511" i="4"/>
  <c r="N14510" i="4"/>
  <c r="N14509" i="4"/>
  <c r="N14508" i="4"/>
  <c r="N14507" i="4"/>
  <c r="N14506" i="4"/>
  <c r="N14505" i="4"/>
  <c r="N14504" i="4"/>
  <c r="N14503" i="4"/>
  <c r="N14502" i="4"/>
  <c r="N14501" i="4"/>
  <c r="N14500" i="4"/>
  <c r="N14499" i="4"/>
  <c r="N14498" i="4"/>
  <c r="N14497" i="4"/>
  <c r="N14496" i="4"/>
  <c r="N14495" i="4"/>
  <c r="N14494" i="4"/>
  <c r="N14493" i="4"/>
  <c r="N14492" i="4"/>
  <c r="N14491" i="4"/>
  <c r="N14490" i="4"/>
  <c r="N14489" i="4"/>
  <c r="N14488" i="4"/>
  <c r="N14487" i="4"/>
  <c r="N14486" i="4"/>
  <c r="N14485" i="4"/>
  <c r="N14484" i="4"/>
  <c r="N14483" i="4"/>
  <c r="N14482" i="4"/>
  <c r="N14481" i="4"/>
  <c r="N14480" i="4"/>
  <c r="N14479" i="4"/>
  <c r="N14478" i="4"/>
  <c r="N14477" i="4"/>
  <c r="N14476" i="4"/>
  <c r="N14475" i="4"/>
  <c r="N14474" i="4"/>
  <c r="N14473" i="4"/>
  <c r="N14472" i="4"/>
  <c r="N14471" i="4"/>
  <c r="N14470" i="4"/>
  <c r="N14469" i="4"/>
  <c r="N14468" i="4"/>
  <c r="N14467" i="4"/>
  <c r="N14466" i="4"/>
  <c r="N14465" i="4"/>
  <c r="N14464" i="4"/>
  <c r="N14463" i="4"/>
  <c r="N14462" i="4"/>
  <c r="N14461" i="4"/>
  <c r="N14460" i="4"/>
  <c r="N14459" i="4"/>
  <c r="N14458" i="4"/>
  <c r="N14457" i="4"/>
  <c r="N14456" i="4"/>
  <c r="N14455" i="4"/>
  <c r="N14454" i="4"/>
  <c r="N14453" i="4"/>
  <c r="N14452" i="4"/>
  <c r="N14451" i="4"/>
  <c r="N14450" i="4"/>
  <c r="N14449" i="4"/>
  <c r="N14448" i="4"/>
  <c r="N14447" i="4"/>
  <c r="N14446" i="4"/>
  <c r="N14445" i="4"/>
  <c r="N14444" i="4"/>
  <c r="N14443" i="4"/>
  <c r="N14442" i="4"/>
  <c r="N14441" i="4"/>
  <c r="N14440" i="4"/>
  <c r="N14439" i="4"/>
  <c r="N14438" i="4"/>
  <c r="N14437" i="4"/>
  <c r="N14436" i="4"/>
  <c r="N14435" i="4"/>
  <c r="N14434" i="4"/>
  <c r="N14433" i="4"/>
  <c r="N14432" i="4"/>
  <c r="N14431" i="4"/>
  <c r="N14430" i="4"/>
  <c r="N14429" i="4"/>
  <c r="N14428" i="4"/>
  <c r="N14427" i="4"/>
  <c r="N14426" i="4"/>
  <c r="N14425" i="4"/>
  <c r="N14424" i="4"/>
  <c r="N14423" i="4"/>
  <c r="N14422" i="4"/>
  <c r="N14421" i="4"/>
  <c r="N14420" i="4"/>
  <c r="N14419" i="4"/>
  <c r="N14418" i="4"/>
  <c r="N14417" i="4"/>
  <c r="N14416" i="4"/>
  <c r="N14415" i="4"/>
  <c r="N14414" i="4"/>
  <c r="N14413" i="4"/>
  <c r="N14412" i="4"/>
  <c r="N14411" i="4"/>
  <c r="N14410" i="4"/>
  <c r="N14409" i="4"/>
  <c r="N14408" i="4"/>
  <c r="N14407" i="4"/>
  <c r="N14406" i="4"/>
  <c r="N14405" i="4"/>
  <c r="N14404" i="4"/>
  <c r="N14403" i="4"/>
  <c r="N14402" i="4"/>
  <c r="N14401" i="4"/>
  <c r="N14400" i="4"/>
  <c r="N14399" i="4"/>
  <c r="N14398" i="4"/>
  <c r="N14397" i="4"/>
  <c r="N14396" i="4"/>
  <c r="N14395" i="4"/>
  <c r="N14394" i="4"/>
  <c r="N14393" i="4"/>
  <c r="N14392" i="4"/>
  <c r="N14391" i="4"/>
  <c r="N14390" i="4"/>
  <c r="N14389" i="4"/>
  <c r="N14388" i="4"/>
  <c r="N14387" i="4"/>
  <c r="N14386" i="4"/>
  <c r="N14385" i="4"/>
  <c r="N14384" i="4"/>
  <c r="N14383" i="4"/>
  <c r="N14382" i="4"/>
  <c r="N14381" i="4"/>
  <c r="N14380" i="4"/>
  <c r="N14379" i="4"/>
  <c r="N14378" i="4"/>
  <c r="N14377" i="4"/>
  <c r="N14376" i="4"/>
  <c r="N14375" i="4"/>
  <c r="N14374" i="4"/>
  <c r="N14373" i="4"/>
  <c r="N14372" i="4"/>
  <c r="N14371" i="4"/>
  <c r="N14370" i="4"/>
  <c r="N14369" i="4"/>
  <c r="N14368" i="4"/>
  <c r="N14367" i="4"/>
  <c r="N14366" i="4"/>
  <c r="N14365" i="4"/>
  <c r="N14364" i="4"/>
  <c r="N14363" i="4"/>
  <c r="N14362" i="4"/>
  <c r="N14361" i="4"/>
  <c r="N14360" i="4"/>
  <c r="N14359" i="4"/>
  <c r="N14358" i="4"/>
  <c r="N14357" i="4"/>
  <c r="N14356" i="4"/>
  <c r="N14355" i="4"/>
  <c r="N14354" i="4"/>
  <c r="N14353" i="4"/>
  <c r="N14352" i="4"/>
  <c r="N14351" i="4"/>
  <c r="N14350" i="4"/>
  <c r="N14349" i="4"/>
  <c r="N14348" i="4"/>
  <c r="N14347" i="4"/>
  <c r="N14346" i="4"/>
  <c r="N14345" i="4"/>
  <c r="N14344" i="4"/>
  <c r="N14343" i="4"/>
  <c r="N14342" i="4"/>
  <c r="N14341" i="4"/>
  <c r="N14340" i="4"/>
  <c r="N14339" i="4"/>
  <c r="N14338" i="4"/>
  <c r="N14337" i="4"/>
  <c r="N14336" i="4"/>
  <c r="N14335" i="4"/>
  <c r="N14334" i="4"/>
  <c r="N14333" i="4"/>
  <c r="N14332" i="4"/>
  <c r="N14331" i="4"/>
  <c r="N14330" i="4"/>
  <c r="N14329" i="4"/>
  <c r="N14328" i="4"/>
  <c r="N14327" i="4"/>
  <c r="N14326" i="4"/>
  <c r="N14325" i="4"/>
  <c r="N14324" i="4"/>
  <c r="N14323" i="4"/>
  <c r="N14322" i="4"/>
  <c r="N14321" i="4"/>
  <c r="N14320" i="4"/>
  <c r="N14319" i="4"/>
  <c r="N14318" i="4"/>
  <c r="N14317" i="4"/>
  <c r="N14316" i="4"/>
  <c r="N14315" i="4"/>
  <c r="N14314" i="4"/>
  <c r="N14313" i="4"/>
  <c r="N14312" i="4"/>
  <c r="N14311" i="4"/>
  <c r="N14310" i="4"/>
  <c r="N14309" i="4"/>
  <c r="N14308" i="4"/>
  <c r="N14307" i="4"/>
  <c r="N14306" i="4"/>
  <c r="N14305" i="4"/>
  <c r="N14304" i="4"/>
  <c r="N14303" i="4"/>
  <c r="N14302" i="4"/>
  <c r="N14301" i="4"/>
  <c r="N14300" i="4"/>
  <c r="N14299" i="4"/>
  <c r="N14298" i="4"/>
  <c r="N14297" i="4"/>
  <c r="N14296" i="4"/>
  <c r="N14295" i="4"/>
  <c r="N14294" i="4"/>
  <c r="N14293" i="4"/>
  <c r="N14292" i="4"/>
  <c r="N14291" i="4"/>
  <c r="N14290" i="4"/>
  <c r="N14289" i="4"/>
  <c r="N14288" i="4"/>
  <c r="N14287" i="4"/>
  <c r="N14286" i="4"/>
  <c r="N14285" i="4"/>
  <c r="N14284" i="4"/>
  <c r="N14283" i="4"/>
  <c r="N14282" i="4"/>
  <c r="N14281" i="4"/>
  <c r="N14280" i="4"/>
  <c r="N14279" i="4"/>
  <c r="N14278" i="4"/>
  <c r="N14277" i="4"/>
  <c r="N14276" i="4"/>
  <c r="N14275" i="4"/>
  <c r="N14274" i="4"/>
  <c r="N14273" i="4"/>
  <c r="N14272" i="4"/>
  <c r="N14271" i="4"/>
  <c r="N14270" i="4"/>
  <c r="N14269" i="4"/>
  <c r="N14268" i="4"/>
  <c r="N14267" i="4"/>
  <c r="N14266" i="4"/>
  <c r="N14265" i="4"/>
  <c r="N14264" i="4"/>
  <c r="N14263" i="4"/>
  <c r="N14262" i="4"/>
  <c r="N14261" i="4"/>
  <c r="N14260" i="4"/>
  <c r="N14259" i="4"/>
  <c r="N14258" i="4"/>
  <c r="N14257" i="4"/>
  <c r="N14256" i="4"/>
  <c r="N14255" i="4"/>
  <c r="N14254" i="4"/>
  <c r="N14253" i="4"/>
  <c r="N14252" i="4"/>
  <c r="N14251" i="4"/>
  <c r="N14250" i="4"/>
  <c r="N14249" i="4"/>
  <c r="N14248" i="4"/>
  <c r="N14247" i="4"/>
  <c r="N14246" i="4"/>
  <c r="N14245" i="4"/>
  <c r="N14244" i="4"/>
  <c r="N14243" i="4"/>
  <c r="N14242" i="4"/>
  <c r="N14241" i="4"/>
  <c r="N14240" i="4"/>
  <c r="N14239" i="4"/>
  <c r="N14238" i="4"/>
  <c r="N14237" i="4"/>
  <c r="N14236" i="4"/>
  <c r="N14235" i="4"/>
  <c r="N14234" i="4"/>
  <c r="N14233" i="4"/>
  <c r="N14232" i="4"/>
  <c r="N14231" i="4"/>
  <c r="N14230" i="4"/>
  <c r="N14229" i="4"/>
  <c r="N14228" i="4"/>
  <c r="N14227" i="4"/>
  <c r="N14226" i="4"/>
  <c r="N14225" i="4"/>
  <c r="N14224" i="4"/>
  <c r="N14223" i="4"/>
  <c r="N14222" i="4"/>
  <c r="N14221" i="4"/>
  <c r="N14220" i="4"/>
  <c r="N14219" i="4"/>
  <c r="N14218" i="4"/>
  <c r="N14217" i="4"/>
  <c r="N14216" i="4"/>
  <c r="N14215" i="4"/>
  <c r="N14214" i="4"/>
  <c r="N14213" i="4"/>
  <c r="N14212" i="4"/>
  <c r="N14211" i="4"/>
  <c r="N14210" i="4"/>
  <c r="N14209" i="4"/>
  <c r="N14208" i="4"/>
  <c r="N14207" i="4"/>
  <c r="N14206" i="4"/>
  <c r="N14205" i="4"/>
  <c r="N14204" i="4"/>
  <c r="N14203" i="4"/>
  <c r="N14202" i="4"/>
  <c r="N14201" i="4"/>
  <c r="N14200" i="4"/>
  <c r="N14199" i="4"/>
  <c r="N14198" i="4"/>
  <c r="N14197" i="4"/>
  <c r="N14196" i="4"/>
  <c r="N14195" i="4"/>
  <c r="N14194" i="4"/>
  <c r="N14193" i="4"/>
  <c r="N14192" i="4"/>
  <c r="N14191" i="4"/>
  <c r="N14190" i="4"/>
  <c r="N14189" i="4"/>
  <c r="N14188" i="4"/>
  <c r="N14187" i="4"/>
  <c r="N14186" i="4"/>
  <c r="N14185" i="4"/>
  <c r="N14184" i="4"/>
  <c r="N14183" i="4"/>
  <c r="N14182" i="4"/>
  <c r="N14181" i="4"/>
  <c r="N14180" i="4"/>
  <c r="N14179" i="4"/>
  <c r="N14178" i="4"/>
  <c r="N14177" i="4"/>
  <c r="N14176" i="4"/>
  <c r="N14175" i="4"/>
  <c r="N14174" i="4"/>
  <c r="N14173" i="4"/>
  <c r="N14172" i="4"/>
  <c r="N14171" i="4"/>
  <c r="N14170" i="4"/>
  <c r="N14169" i="4"/>
  <c r="N14168" i="4"/>
  <c r="N14167" i="4"/>
  <c r="N14166" i="4"/>
  <c r="N14165" i="4"/>
  <c r="N14164" i="4"/>
  <c r="N14163" i="4"/>
  <c r="N14162" i="4"/>
  <c r="N14161" i="4"/>
  <c r="N14160" i="4"/>
  <c r="N14159" i="4"/>
  <c r="N14158" i="4"/>
  <c r="N14157" i="4"/>
  <c r="N14156" i="4"/>
  <c r="N14155" i="4"/>
  <c r="N14154" i="4"/>
  <c r="N14153" i="4"/>
  <c r="N14152" i="4"/>
  <c r="N14151" i="4"/>
  <c r="N14150" i="4"/>
  <c r="N14149" i="4"/>
  <c r="N14148" i="4"/>
  <c r="N14147" i="4"/>
  <c r="N14146" i="4"/>
  <c r="N14145" i="4"/>
  <c r="N14144" i="4"/>
  <c r="N14143" i="4"/>
  <c r="N14142" i="4"/>
  <c r="N14141" i="4"/>
  <c r="N14140" i="4"/>
  <c r="N14139" i="4"/>
  <c r="N14138" i="4"/>
  <c r="N14137" i="4"/>
  <c r="N14136" i="4"/>
  <c r="N14135" i="4"/>
  <c r="N14134" i="4"/>
  <c r="N14133" i="4"/>
  <c r="N14132" i="4"/>
  <c r="N14131" i="4"/>
  <c r="N14130" i="4"/>
  <c r="N14129" i="4"/>
  <c r="N14128" i="4"/>
  <c r="N14127" i="4"/>
  <c r="N14126" i="4"/>
  <c r="N14125" i="4"/>
  <c r="N14124" i="4"/>
  <c r="N14123" i="4"/>
  <c r="N14122" i="4"/>
  <c r="N14121" i="4"/>
  <c r="N14120" i="4"/>
  <c r="N14119" i="4"/>
  <c r="N14118" i="4"/>
  <c r="N14117" i="4"/>
  <c r="N14116" i="4"/>
  <c r="N14115" i="4"/>
  <c r="N14114" i="4"/>
  <c r="N14113" i="4"/>
  <c r="N14112" i="4"/>
  <c r="N14111" i="4"/>
  <c r="N14110" i="4"/>
  <c r="N14109" i="4"/>
  <c r="N14108" i="4"/>
  <c r="N14107" i="4"/>
  <c r="N14106" i="4"/>
  <c r="N14105" i="4"/>
  <c r="N14104" i="4"/>
  <c r="N14103" i="4"/>
  <c r="N14102" i="4"/>
  <c r="N14101" i="4"/>
  <c r="N14100" i="4"/>
  <c r="N14099" i="4"/>
  <c r="N14098" i="4"/>
  <c r="N14097" i="4"/>
  <c r="N14096" i="4"/>
  <c r="N14095" i="4"/>
  <c r="N14094" i="4"/>
  <c r="N14093" i="4"/>
  <c r="N14092" i="4"/>
  <c r="N14091" i="4"/>
  <c r="N14090" i="4"/>
  <c r="N14089" i="4"/>
  <c r="N14088" i="4"/>
  <c r="N14087" i="4"/>
  <c r="N14086" i="4"/>
  <c r="N14085" i="4"/>
  <c r="N14084" i="4"/>
  <c r="N14083" i="4"/>
  <c r="N14082" i="4"/>
  <c r="N14081" i="4"/>
  <c r="N14080" i="4"/>
  <c r="N14079" i="4"/>
  <c r="N14078" i="4"/>
  <c r="N14077" i="4"/>
  <c r="N14076" i="4"/>
  <c r="N14075" i="4"/>
  <c r="N14074" i="4"/>
  <c r="N14073" i="4"/>
  <c r="N14072" i="4"/>
  <c r="N14071" i="4"/>
  <c r="N14070" i="4"/>
  <c r="N14069" i="4"/>
  <c r="N14068" i="4"/>
  <c r="N14067" i="4"/>
  <c r="N14066" i="4"/>
  <c r="N14065" i="4"/>
  <c r="N14064" i="4"/>
  <c r="N14063" i="4"/>
  <c r="N14062" i="4"/>
  <c r="N14061" i="4"/>
  <c r="N14060" i="4"/>
  <c r="N14059" i="4"/>
  <c r="N14058" i="4"/>
  <c r="N14057" i="4"/>
  <c r="N14056" i="4"/>
  <c r="N14055" i="4"/>
  <c r="N14054" i="4"/>
  <c r="N14053" i="4"/>
  <c r="N14052" i="4"/>
  <c r="N14051" i="4"/>
  <c r="N14050" i="4"/>
  <c r="N14049" i="4"/>
  <c r="N14048" i="4"/>
  <c r="N14047" i="4"/>
  <c r="N14046" i="4"/>
  <c r="N14045" i="4"/>
  <c r="N14044" i="4"/>
  <c r="N14043" i="4"/>
  <c r="N14042" i="4"/>
  <c r="N14041" i="4"/>
  <c r="N14040" i="4"/>
  <c r="N14039" i="4"/>
  <c r="N14038" i="4"/>
  <c r="N14037" i="4"/>
  <c r="N14036" i="4"/>
  <c r="N14035" i="4"/>
  <c r="N14034" i="4"/>
  <c r="N14033" i="4"/>
  <c r="N14032" i="4"/>
  <c r="N14031" i="4"/>
  <c r="N14030" i="4"/>
  <c r="N14029" i="4"/>
  <c r="N14028" i="4"/>
  <c r="N14027" i="4"/>
  <c r="N14026" i="4"/>
  <c r="N14025" i="4"/>
  <c r="N14024" i="4"/>
  <c r="N14023" i="4"/>
  <c r="N14022" i="4"/>
  <c r="N14021" i="4"/>
  <c r="N14020" i="4"/>
  <c r="N14019" i="4"/>
  <c r="N14018" i="4"/>
  <c r="N14017" i="4"/>
  <c r="N14016" i="4"/>
  <c r="N14015" i="4"/>
  <c r="N14014" i="4"/>
  <c r="N14013" i="4"/>
  <c r="N14012" i="4"/>
  <c r="N14011" i="4"/>
  <c r="N14010" i="4"/>
  <c r="N14009" i="4"/>
  <c r="N14008" i="4"/>
  <c r="N14007" i="4"/>
  <c r="N14006" i="4"/>
  <c r="N14005" i="4"/>
  <c r="N14004" i="4"/>
  <c r="N14003" i="4"/>
  <c r="N14002" i="4"/>
  <c r="N14001" i="4"/>
  <c r="N14000" i="4"/>
  <c r="N13999" i="4"/>
  <c r="N13998" i="4"/>
  <c r="N13997" i="4"/>
  <c r="N13996" i="4"/>
  <c r="N13995" i="4"/>
  <c r="N13994" i="4"/>
  <c r="N13993" i="4"/>
  <c r="N13992" i="4"/>
  <c r="N13991" i="4"/>
  <c r="N13990" i="4"/>
  <c r="N13989" i="4"/>
  <c r="N13988" i="4"/>
  <c r="N13987" i="4"/>
  <c r="N13986" i="4"/>
  <c r="N13985" i="4"/>
  <c r="N13984" i="4"/>
  <c r="N13983" i="4"/>
  <c r="N13982" i="4"/>
  <c r="N13981" i="4"/>
  <c r="N13980" i="4"/>
  <c r="N13979" i="4"/>
  <c r="N13978" i="4"/>
  <c r="N13977" i="4"/>
  <c r="N13976" i="4"/>
  <c r="N13975" i="4"/>
  <c r="N13974" i="4"/>
  <c r="N13973" i="4"/>
  <c r="N13972" i="4"/>
  <c r="N13971" i="4"/>
  <c r="N13970" i="4"/>
  <c r="N13969" i="4"/>
  <c r="N13968" i="4"/>
  <c r="N13967" i="4"/>
  <c r="N13966" i="4"/>
  <c r="N13965" i="4"/>
  <c r="N13964" i="4"/>
  <c r="N13963" i="4"/>
  <c r="N13962" i="4"/>
  <c r="N13961" i="4"/>
  <c r="N13960" i="4"/>
  <c r="N13959" i="4"/>
  <c r="N13958" i="4"/>
  <c r="N13957" i="4"/>
  <c r="N13956" i="4"/>
  <c r="N13955" i="4"/>
  <c r="N13954" i="4"/>
  <c r="N13953" i="4"/>
  <c r="N13952" i="4"/>
  <c r="N13951" i="4"/>
  <c r="N13950" i="4"/>
  <c r="N13949" i="4"/>
  <c r="N13948" i="4"/>
  <c r="N13947" i="4"/>
  <c r="N13946" i="4"/>
  <c r="N13945" i="4"/>
  <c r="N13944" i="4"/>
  <c r="N13943" i="4"/>
  <c r="N13942" i="4"/>
  <c r="N13941" i="4"/>
  <c r="N13940" i="4"/>
  <c r="N13939" i="4"/>
  <c r="N13938" i="4"/>
  <c r="N13937" i="4"/>
  <c r="N13936" i="4"/>
  <c r="N13935" i="4"/>
  <c r="N13934" i="4"/>
  <c r="N13933" i="4"/>
  <c r="N13932" i="4"/>
  <c r="N13931" i="4"/>
  <c r="N13930" i="4"/>
  <c r="N13929" i="4"/>
  <c r="N13928" i="4"/>
  <c r="N13927" i="4"/>
  <c r="N13926" i="4"/>
  <c r="N13925" i="4"/>
  <c r="N13924" i="4"/>
  <c r="N13923" i="4"/>
  <c r="N13922" i="4"/>
  <c r="N13921" i="4"/>
  <c r="N13920" i="4"/>
  <c r="N13919" i="4"/>
  <c r="N13918" i="4"/>
  <c r="N13917" i="4"/>
  <c r="N13916" i="4"/>
  <c r="N13915" i="4"/>
  <c r="N13914" i="4"/>
  <c r="N13913" i="4"/>
  <c r="N13912" i="4"/>
  <c r="N13911" i="4"/>
  <c r="N13910" i="4"/>
  <c r="N13909" i="4"/>
  <c r="N13908" i="4"/>
  <c r="N13907" i="4"/>
  <c r="N13906" i="4"/>
  <c r="N13905" i="4"/>
  <c r="N13904" i="4"/>
  <c r="N13903" i="4"/>
  <c r="N13902" i="4"/>
  <c r="N13901" i="4"/>
  <c r="N13900" i="4"/>
  <c r="N13899" i="4"/>
  <c r="N13898" i="4"/>
  <c r="N13897" i="4"/>
  <c r="N13896" i="4"/>
  <c r="N13895" i="4"/>
  <c r="N13894" i="4"/>
  <c r="N13893" i="4"/>
  <c r="N13892" i="4"/>
  <c r="N13891" i="4"/>
  <c r="N13890" i="4"/>
  <c r="N13889" i="4"/>
  <c r="N13888" i="4"/>
  <c r="N13887" i="4"/>
  <c r="N13886" i="4"/>
  <c r="N13885" i="4"/>
  <c r="N13884" i="4"/>
  <c r="N13883" i="4"/>
  <c r="N13882" i="4"/>
  <c r="N13881" i="4"/>
  <c r="N13880" i="4"/>
  <c r="N13879" i="4"/>
  <c r="N13878" i="4"/>
  <c r="N13877" i="4"/>
  <c r="N13876" i="4"/>
  <c r="N13875" i="4"/>
  <c r="N13874" i="4"/>
  <c r="N13873" i="4"/>
  <c r="N13872" i="4"/>
  <c r="N13871" i="4"/>
  <c r="N13870" i="4"/>
  <c r="N13869" i="4"/>
  <c r="N13868" i="4"/>
  <c r="N13867" i="4"/>
  <c r="N13866" i="4"/>
  <c r="N13865" i="4"/>
  <c r="N13864" i="4"/>
  <c r="N13863" i="4"/>
  <c r="N13862" i="4"/>
  <c r="N13861" i="4"/>
  <c r="N13860" i="4"/>
  <c r="N13859" i="4"/>
  <c r="N13858" i="4"/>
  <c r="N13857" i="4"/>
  <c r="N13856" i="4"/>
  <c r="N13855" i="4"/>
  <c r="N13854" i="4"/>
  <c r="N13853" i="4"/>
  <c r="N13852" i="4"/>
  <c r="N13851" i="4"/>
  <c r="N13850" i="4"/>
  <c r="N13849" i="4"/>
  <c r="N13848" i="4"/>
  <c r="N13847" i="4"/>
  <c r="N13846" i="4"/>
  <c r="N13845" i="4"/>
  <c r="N13844" i="4"/>
  <c r="N13843" i="4"/>
  <c r="N13842" i="4"/>
  <c r="N13841" i="4"/>
  <c r="N13840" i="4"/>
  <c r="N13839" i="4"/>
  <c r="N13838" i="4"/>
  <c r="N13837" i="4"/>
  <c r="N13836" i="4"/>
  <c r="N13835" i="4"/>
  <c r="N13834" i="4"/>
  <c r="N13833" i="4"/>
  <c r="N13832" i="4"/>
  <c r="N13831" i="4"/>
  <c r="N13830" i="4"/>
  <c r="N13829" i="4"/>
  <c r="N13828" i="4"/>
  <c r="N13827" i="4"/>
  <c r="N13826" i="4"/>
  <c r="N13825" i="4"/>
  <c r="N13824" i="4"/>
  <c r="N13823" i="4"/>
  <c r="N13822" i="4"/>
  <c r="N13821" i="4"/>
  <c r="N13820" i="4"/>
  <c r="N13819" i="4"/>
  <c r="N13818" i="4"/>
  <c r="N13817" i="4"/>
  <c r="N13816" i="4"/>
  <c r="N13815" i="4"/>
  <c r="N13814" i="4"/>
  <c r="N13813" i="4"/>
  <c r="N13812" i="4"/>
  <c r="N13811" i="4"/>
  <c r="N13810" i="4"/>
  <c r="N13809" i="4"/>
  <c r="N13808" i="4"/>
  <c r="N13807" i="4"/>
  <c r="N13806" i="4"/>
  <c r="N13805" i="4"/>
  <c r="N13804" i="4"/>
  <c r="N13803" i="4"/>
  <c r="N13802" i="4"/>
  <c r="N13801" i="4"/>
  <c r="N13800" i="4"/>
  <c r="N13799" i="4"/>
  <c r="N13798" i="4"/>
  <c r="N13797" i="4"/>
  <c r="N13796" i="4"/>
  <c r="N13795" i="4"/>
  <c r="N13794" i="4"/>
  <c r="N13793" i="4"/>
  <c r="N13792" i="4"/>
  <c r="N13791" i="4"/>
  <c r="N13790" i="4"/>
  <c r="N13789" i="4"/>
  <c r="N13788" i="4"/>
  <c r="N13787" i="4"/>
  <c r="N13786" i="4"/>
  <c r="N13785" i="4"/>
  <c r="N13784" i="4"/>
  <c r="N13783" i="4"/>
  <c r="N13782" i="4"/>
  <c r="N13781" i="4"/>
  <c r="N13780" i="4"/>
  <c r="N13779" i="4"/>
  <c r="N13778" i="4"/>
  <c r="N13777" i="4"/>
  <c r="N13776" i="4"/>
  <c r="N13775" i="4"/>
  <c r="N13774" i="4"/>
  <c r="N13773" i="4"/>
  <c r="N13772" i="4"/>
  <c r="N13771" i="4"/>
  <c r="N13770" i="4"/>
  <c r="N13769" i="4"/>
  <c r="N13768" i="4"/>
  <c r="N13767" i="4"/>
  <c r="N13766" i="4"/>
  <c r="N13765" i="4"/>
  <c r="N13764" i="4"/>
  <c r="N13763" i="4"/>
  <c r="N13762" i="4"/>
  <c r="N13761" i="4"/>
  <c r="N13760" i="4"/>
  <c r="N13759" i="4"/>
  <c r="N13758" i="4"/>
  <c r="N13757" i="4"/>
  <c r="N13756" i="4"/>
  <c r="N13755" i="4"/>
  <c r="N13754" i="4"/>
  <c r="N13753" i="4"/>
  <c r="N13752" i="4"/>
  <c r="N13751" i="4"/>
  <c r="N13750" i="4"/>
  <c r="N13749" i="4"/>
  <c r="N13748" i="4"/>
  <c r="N13747" i="4"/>
  <c r="N13746" i="4"/>
  <c r="N13745" i="4"/>
  <c r="N13744" i="4"/>
  <c r="N13743" i="4"/>
  <c r="N13742" i="4"/>
  <c r="N13741" i="4"/>
  <c r="N13740" i="4"/>
  <c r="N13739" i="4"/>
  <c r="N13738" i="4"/>
  <c r="N13737" i="4"/>
  <c r="N13736" i="4"/>
  <c r="N13735" i="4"/>
  <c r="N13734" i="4"/>
  <c r="N13733" i="4"/>
  <c r="N13732" i="4"/>
  <c r="N13731" i="4"/>
  <c r="N13730" i="4"/>
  <c r="N13729" i="4"/>
  <c r="N13728" i="4"/>
  <c r="N13727" i="4"/>
  <c r="N13726" i="4"/>
  <c r="N13725" i="4"/>
  <c r="N13724" i="4"/>
  <c r="N13723" i="4"/>
  <c r="N13722" i="4"/>
  <c r="N13721" i="4"/>
  <c r="N13720" i="4"/>
  <c r="N13719" i="4"/>
  <c r="N13718" i="4"/>
  <c r="N13717" i="4"/>
  <c r="N13716" i="4"/>
  <c r="N13715" i="4"/>
  <c r="N13714" i="4"/>
  <c r="N13713" i="4"/>
  <c r="N13712" i="4"/>
  <c r="N13711" i="4"/>
  <c r="N13710" i="4"/>
  <c r="N13709" i="4"/>
  <c r="N13708" i="4"/>
  <c r="N13707" i="4"/>
  <c r="N13706" i="4"/>
  <c r="N13705" i="4"/>
  <c r="N13704" i="4"/>
  <c r="N13703" i="4"/>
  <c r="N13702" i="4"/>
  <c r="N13701" i="4"/>
  <c r="N13700" i="4"/>
  <c r="N13699" i="4"/>
  <c r="N13698" i="4"/>
  <c r="N13697" i="4"/>
  <c r="N13696" i="4"/>
  <c r="N13695" i="4"/>
  <c r="N13694" i="4"/>
  <c r="N13693" i="4"/>
  <c r="N13692" i="4"/>
  <c r="N13691" i="4"/>
  <c r="N13690" i="4"/>
  <c r="N13689" i="4"/>
  <c r="N13688" i="4"/>
  <c r="N13687" i="4"/>
  <c r="N13686" i="4"/>
  <c r="N13685" i="4"/>
  <c r="N13684" i="4"/>
  <c r="N13683" i="4"/>
  <c r="N13682" i="4"/>
  <c r="N13681" i="4"/>
  <c r="N13680" i="4"/>
  <c r="N13679" i="4"/>
  <c r="N13678" i="4"/>
  <c r="N13677" i="4"/>
  <c r="N13676" i="4"/>
  <c r="N13675" i="4"/>
  <c r="N13674" i="4"/>
  <c r="N13673" i="4"/>
  <c r="N13672" i="4"/>
  <c r="N13671" i="4"/>
  <c r="N13670" i="4"/>
  <c r="N13669" i="4"/>
  <c r="N13668" i="4"/>
  <c r="N13667" i="4"/>
  <c r="N13666" i="4"/>
  <c r="N13665" i="4"/>
  <c r="N13664" i="4"/>
  <c r="N13663" i="4"/>
  <c r="N13662" i="4"/>
  <c r="N13661" i="4"/>
  <c r="N13660" i="4"/>
  <c r="N13659" i="4"/>
  <c r="N13658" i="4"/>
  <c r="N13657" i="4"/>
  <c r="N13656" i="4"/>
  <c r="N13655" i="4"/>
  <c r="N13654" i="4"/>
  <c r="N13653" i="4"/>
  <c r="N13652" i="4"/>
  <c r="N13651" i="4"/>
  <c r="N13650" i="4"/>
  <c r="N13649" i="4"/>
  <c r="N13648" i="4"/>
  <c r="N13647" i="4"/>
  <c r="N13646" i="4"/>
  <c r="N13645" i="4"/>
  <c r="N13644" i="4"/>
  <c r="N13643" i="4"/>
  <c r="N13642" i="4"/>
  <c r="N13641" i="4"/>
  <c r="N13640" i="4"/>
  <c r="N13639" i="4"/>
  <c r="N13638" i="4"/>
  <c r="N13637" i="4"/>
  <c r="N13636" i="4"/>
  <c r="N13635" i="4"/>
  <c r="N13634" i="4"/>
  <c r="N13633" i="4"/>
  <c r="N13632" i="4"/>
  <c r="N13631" i="4"/>
  <c r="N13630" i="4"/>
  <c r="N13629" i="4"/>
  <c r="N13628" i="4"/>
  <c r="N13627" i="4"/>
  <c r="N13626" i="4"/>
  <c r="N13625" i="4"/>
  <c r="N13624" i="4"/>
  <c r="N13623" i="4"/>
  <c r="N13622" i="4"/>
  <c r="N13621" i="4"/>
  <c r="N13620" i="4"/>
  <c r="N13619" i="4"/>
  <c r="N13618" i="4"/>
  <c r="N13617" i="4"/>
  <c r="N13616" i="4"/>
  <c r="N13615" i="4"/>
  <c r="N13614" i="4"/>
  <c r="N13613" i="4"/>
  <c r="N13612" i="4"/>
  <c r="N13611" i="4"/>
  <c r="N13610" i="4"/>
  <c r="N13609" i="4"/>
  <c r="N13608" i="4"/>
  <c r="N13607" i="4"/>
  <c r="N13606" i="4"/>
  <c r="N13605" i="4"/>
  <c r="N13604" i="4"/>
  <c r="N13603" i="4"/>
  <c r="N13602" i="4"/>
  <c r="N13601" i="4"/>
  <c r="N13600" i="4"/>
  <c r="N13599" i="4"/>
  <c r="N13598" i="4"/>
  <c r="N13597" i="4"/>
  <c r="N13596" i="4"/>
  <c r="N13595" i="4"/>
  <c r="N13594" i="4"/>
  <c r="N13593" i="4"/>
  <c r="N13592" i="4"/>
  <c r="N13591" i="4"/>
  <c r="N13590" i="4"/>
  <c r="N13589" i="4"/>
  <c r="N13588" i="4"/>
  <c r="N13587" i="4"/>
  <c r="N13586" i="4"/>
  <c r="N13585" i="4"/>
  <c r="N13584" i="4"/>
  <c r="N13583" i="4"/>
  <c r="N13582" i="4"/>
  <c r="N13581" i="4"/>
  <c r="N13580" i="4"/>
  <c r="N13579" i="4"/>
  <c r="N13578" i="4"/>
  <c r="N13577" i="4"/>
  <c r="N13576" i="4"/>
  <c r="N13575" i="4"/>
  <c r="N13574" i="4"/>
  <c r="N13573" i="4"/>
  <c r="N13572" i="4"/>
  <c r="N13571" i="4"/>
  <c r="N13570" i="4"/>
  <c r="N13569" i="4"/>
  <c r="N13568" i="4"/>
  <c r="N13567" i="4"/>
  <c r="N13566" i="4"/>
  <c r="N13565" i="4"/>
  <c r="N13564" i="4"/>
  <c r="N13563" i="4"/>
  <c r="N13562" i="4"/>
  <c r="N13561" i="4"/>
  <c r="N13560" i="4"/>
  <c r="N13559" i="4"/>
  <c r="N13558" i="4"/>
  <c r="N13557" i="4"/>
  <c r="N13556" i="4"/>
  <c r="N13555" i="4"/>
  <c r="N13554" i="4"/>
  <c r="N13553" i="4"/>
  <c r="N13552" i="4"/>
  <c r="N13551" i="4"/>
  <c r="N13550" i="4"/>
  <c r="N13549" i="4"/>
  <c r="N13548" i="4"/>
  <c r="N13547" i="4"/>
  <c r="N13546" i="4"/>
  <c r="N13545" i="4"/>
  <c r="N13544" i="4"/>
  <c r="N13543" i="4"/>
  <c r="N13542" i="4"/>
  <c r="N13541" i="4"/>
  <c r="N13540" i="4"/>
  <c r="N13539" i="4"/>
  <c r="N13538" i="4"/>
  <c r="N13537" i="4"/>
  <c r="N13536" i="4"/>
  <c r="N13535" i="4"/>
  <c r="N13534" i="4"/>
  <c r="N13533" i="4"/>
  <c r="N13532" i="4"/>
  <c r="N13531" i="4"/>
  <c r="N13530" i="4"/>
  <c r="N13529" i="4"/>
  <c r="N13528" i="4"/>
  <c r="N13527" i="4"/>
  <c r="N13526" i="4"/>
  <c r="N13525" i="4"/>
  <c r="N13524" i="4"/>
  <c r="N13523" i="4"/>
  <c r="N13522" i="4"/>
  <c r="N13521" i="4"/>
  <c r="N13520" i="4"/>
  <c r="N13519" i="4"/>
  <c r="N13518" i="4"/>
  <c r="N13517" i="4"/>
  <c r="N13516" i="4"/>
  <c r="N13515" i="4"/>
  <c r="N13514" i="4"/>
  <c r="N13513" i="4"/>
  <c r="N13512" i="4"/>
  <c r="N13511" i="4"/>
  <c r="N13510" i="4"/>
  <c r="N13509" i="4"/>
  <c r="N13508" i="4"/>
  <c r="N13507" i="4"/>
  <c r="N13506" i="4"/>
  <c r="N13505" i="4"/>
  <c r="N13504" i="4"/>
  <c r="N13503" i="4"/>
  <c r="N13502" i="4"/>
  <c r="N13501" i="4"/>
  <c r="N13500" i="4"/>
  <c r="N13499" i="4"/>
  <c r="N13498" i="4"/>
  <c r="N13497" i="4"/>
  <c r="N13496" i="4"/>
  <c r="N13495" i="4"/>
  <c r="N13494" i="4"/>
  <c r="N13493" i="4"/>
  <c r="N13492" i="4"/>
  <c r="N13491" i="4"/>
  <c r="N13490" i="4"/>
  <c r="N13489" i="4"/>
  <c r="N13488" i="4"/>
  <c r="N13487" i="4"/>
  <c r="N13486" i="4"/>
  <c r="N13485" i="4"/>
  <c r="N13484" i="4"/>
  <c r="N13483" i="4"/>
  <c r="N13482" i="4"/>
  <c r="N13481" i="4"/>
  <c r="N13480" i="4"/>
  <c r="N13479" i="4"/>
  <c r="N13478" i="4"/>
  <c r="N13477" i="4"/>
  <c r="N13476" i="4"/>
  <c r="N13475" i="4"/>
  <c r="N13474" i="4"/>
  <c r="N13473" i="4"/>
  <c r="N13472" i="4"/>
  <c r="N13471" i="4"/>
  <c r="N13470" i="4"/>
  <c r="N13469" i="4"/>
  <c r="N13468" i="4"/>
  <c r="N13467" i="4"/>
  <c r="N13466" i="4"/>
  <c r="N13465" i="4"/>
  <c r="N13464" i="4"/>
  <c r="N13463" i="4"/>
  <c r="N13462" i="4"/>
  <c r="N13461" i="4"/>
  <c r="N13460" i="4"/>
  <c r="N13459" i="4"/>
  <c r="N13458" i="4"/>
  <c r="N13457" i="4"/>
  <c r="N13456" i="4"/>
  <c r="N13455" i="4"/>
  <c r="N13454" i="4"/>
  <c r="N13453" i="4"/>
  <c r="N13452" i="4"/>
  <c r="N13451" i="4"/>
  <c r="N13450" i="4"/>
  <c r="N13449" i="4"/>
  <c r="N13448" i="4"/>
  <c r="N13447" i="4"/>
  <c r="N13446" i="4"/>
  <c r="N13445" i="4"/>
  <c r="N13444" i="4"/>
  <c r="N13443" i="4"/>
  <c r="N13442" i="4"/>
  <c r="N13441" i="4"/>
  <c r="N13440" i="4"/>
  <c r="N13439" i="4"/>
  <c r="N13438" i="4"/>
  <c r="N13437" i="4"/>
  <c r="N13436" i="4"/>
  <c r="N13435" i="4"/>
  <c r="N13434" i="4"/>
  <c r="N13433" i="4"/>
  <c r="N13432" i="4"/>
  <c r="N13431" i="4"/>
  <c r="N13430" i="4"/>
  <c r="N13429" i="4"/>
  <c r="N13428" i="4"/>
  <c r="N13427" i="4"/>
  <c r="N13426" i="4"/>
  <c r="N13425" i="4"/>
  <c r="N13424" i="4"/>
  <c r="N13423" i="4"/>
  <c r="N13422" i="4"/>
  <c r="N13421" i="4"/>
  <c r="N13420" i="4"/>
  <c r="N13419" i="4"/>
  <c r="N13418" i="4"/>
  <c r="N13417" i="4"/>
  <c r="N13416" i="4"/>
  <c r="N13415" i="4"/>
  <c r="N13414" i="4"/>
  <c r="N13413" i="4"/>
  <c r="N13412" i="4"/>
  <c r="N13411" i="4"/>
  <c r="N13410" i="4"/>
  <c r="N13409" i="4"/>
  <c r="N13408" i="4"/>
  <c r="N13407" i="4"/>
  <c r="N13406" i="4"/>
  <c r="N13405" i="4"/>
  <c r="N13404" i="4"/>
  <c r="N13403" i="4"/>
  <c r="N13402" i="4"/>
  <c r="N13401" i="4"/>
  <c r="N13400" i="4"/>
  <c r="N13399" i="4"/>
  <c r="N13398" i="4"/>
  <c r="N13397" i="4"/>
  <c r="N13396" i="4"/>
  <c r="N13395" i="4"/>
  <c r="N13394" i="4"/>
  <c r="N13393" i="4"/>
  <c r="N13392" i="4"/>
  <c r="N13391" i="4"/>
  <c r="N13390" i="4"/>
  <c r="N13389" i="4"/>
  <c r="N13388" i="4"/>
  <c r="N13387" i="4"/>
  <c r="N13386" i="4"/>
  <c r="N13385" i="4"/>
  <c r="N13384" i="4"/>
  <c r="N13383" i="4"/>
  <c r="N13382" i="4"/>
  <c r="N13381" i="4"/>
  <c r="N13380" i="4"/>
  <c r="N13379" i="4"/>
  <c r="N13378" i="4"/>
  <c r="N13377" i="4"/>
  <c r="N13376" i="4"/>
  <c r="N13375" i="4"/>
  <c r="N13374" i="4"/>
  <c r="N13373" i="4"/>
  <c r="N13372" i="4"/>
  <c r="N13371" i="4"/>
  <c r="N13370" i="4"/>
  <c r="N13369" i="4"/>
  <c r="N13368" i="4"/>
  <c r="N13367" i="4"/>
  <c r="N13366" i="4"/>
  <c r="N13365" i="4"/>
  <c r="N13364" i="4"/>
  <c r="N13363" i="4"/>
  <c r="N13362" i="4"/>
  <c r="N13361" i="4"/>
  <c r="N13360" i="4"/>
  <c r="N13359" i="4"/>
  <c r="N13358" i="4"/>
  <c r="N13357" i="4"/>
  <c r="N13356" i="4"/>
  <c r="N13355" i="4"/>
  <c r="N13354" i="4"/>
  <c r="N13353" i="4"/>
  <c r="N13352" i="4"/>
  <c r="N13351" i="4"/>
  <c r="N13350" i="4"/>
  <c r="N13349" i="4"/>
  <c r="N13348" i="4"/>
  <c r="N13347" i="4"/>
  <c r="N13346" i="4"/>
  <c r="N13345" i="4"/>
  <c r="N13344" i="4"/>
  <c r="N13343" i="4"/>
  <c r="N13342" i="4"/>
  <c r="N13341" i="4"/>
  <c r="N13340" i="4"/>
  <c r="N13339" i="4"/>
  <c r="N13338" i="4"/>
  <c r="N13337" i="4"/>
  <c r="N13336" i="4"/>
  <c r="N13335" i="4"/>
  <c r="N13334" i="4"/>
  <c r="N13333" i="4"/>
  <c r="N13332" i="4"/>
  <c r="N13331" i="4"/>
  <c r="N13330" i="4"/>
  <c r="N13329" i="4"/>
  <c r="N13328" i="4"/>
  <c r="N13327" i="4"/>
  <c r="N13326" i="4"/>
  <c r="N13325" i="4"/>
  <c r="N13324" i="4"/>
  <c r="N13323" i="4"/>
  <c r="N13322" i="4"/>
  <c r="N13321" i="4"/>
  <c r="N13320" i="4"/>
  <c r="N13319" i="4"/>
  <c r="N13318" i="4"/>
  <c r="N13317" i="4"/>
  <c r="N13316" i="4"/>
  <c r="N13315" i="4"/>
  <c r="N13314" i="4"/>
  <c r="N13313" i="4"/>
  <c r="N13312" i="4"/>
  <c r="N13311" i="4"/>
  <c r="N13310" i="4"/>
  <c r="N13309" i="4"/>
  <c r="N13308" i="4"/>
  <c r="N13307" i="4"/>
  <c r="N13306" i="4"/>
  <c r="N13305" i="4"/>
  <c r="N13304" i="4"/>
  <c r="N13303" i="4"/>
  <c r="N13302" i="4"/>
  <c r="N13301" i="4"/>
  <c r="N13300" i="4"/>
  <c r="N13299" i="4"/>
  <c r="N13298" i="4"/>
  <c r="N13297" i="4"/>
  <c r="N13296" i="4"/>
  <c r="N13295" i="4"/>
  <c r="N13294" i="4"/>
  <c r="N13293" i="4"/>
  <c r="N13292" i="4"/>
  <c r="N13291" i="4"/>
  <c r="N13290" i="4"/>
  <c r="N13289" i="4"/>
  <c r="N13288" i="4"/>
  <c r="N13287" i="4"/>
  <c r="N13286" i="4"/>
  <c r="N13285" i="4"/>
  <c r="N13284" i="4"/>
  <c r="N13283" i="4"/>
  <c r="N13282" i="4"/>
  <c r="N13281" i="4"/>
  <c r="N13280" i="4"/>
  <c r="N13279" i="4"/>
  <c r="N13278" i="4"/>
  <c r="N13277" i="4"/>
  <c r="N13276" i="4"/>
  <c r="N13275" i="4"/>
  <c r="N13274" i="4"/>
  <c r="N13273" i="4"/>
  <c r="N13272" i="4"/>
  <c r="N13271" i="4"/>
  <c r="N13270" i="4"/>
  <c r="N13269" i="4"/>
  <c r="N13268" i="4"/>
  <c r="N13267" i="4"/>
  <c r="N13266" i="4"/>
  <c r="N13265" i="4"/>
  <c r="N13264" i="4"/>
  <c r="N13263" i="4"/>
  <c r="N13262" i="4"/>
  <c r="N13261" i="4"/>
  <c r="N13260" i="4"/>
  <c r="N13259" i="4"/>
  <c r="N13258" i="4"/>
  <c r="N13257" i="4"/>
  <c r="N13256" i="4"/>
  <c r="N13255" i="4"/>
  <c r="N13254" i="4"/>
  <c r="N13253" i="4"/>
  <c r="N13252" i="4"/>
  <c r="N13251" i="4"/>
  <c r="N13250" i="4"/>
  <c r="N13249" i="4"/>
  <c r="N13248" i="4"/>
  <c r="N13247" i="4"/>
  <c r="N13246" i="4"/>
  <c r="N13245" i="4"/>
  <c r="N13244" i="4"/>
  <c r="N13243" i="4"/>
  <c r="N13242" i="4"/>
  <c r="N13241" i="4"/>
  <c r="N13240" i="4"/>
  <c r="N13239" i="4"/>
  <c r="N13238" i="4"/>
  <c r="N13237" i="4"/>
  <c r="N13236" i="4"/>
  <c r="N13235" i="4"/>
  <c r="N13234" i="4"/>
  <c r="N13233" i="4"/>
  <c r="N13232" i="4"/>
  <c r="N13231" i="4"/>
  <c r="N13230" i="4"/>
  <c r="N13229" i="4"/>
  <c r="N13228" i="4"/>
  <c r="N13227" i="4"/>
  <c r="N13226" i="4"/>
  <c r="N13225" i="4"/>
  <c r="N13224" i="4"/>
  <c r="N13223" i="4"/>
  <c r="N13222" i="4"/>
  <c r="N13221" i="4"/>
  <c r="N13220" i="4"/>
  <c r="N13219" i="4"/>
  <c r="N13218" i="4"/>
  <c r="N13217" i="4"/>
  <c r="N13216" i="4"/>
  <c r="N13215" i="4"/>
  <c r="N13214" i="4"/>
  <c r="N13213" i="4"/>
  <c r="N13212" i="4"/>
  <c r="N13211" i="4"/>
  <c r="N13210" i="4"/>
  <c r="N13209" i="4"/>
  <c r="N13208" i="4"/>
  <c r="N13207" i="4"/>
  <c r="N13206" i="4"/>
  <c r="N13205" i="4"/>
  <c r="N13204" i="4"/>
  <c r="N13203" i="4"/>
  <c r="N13202" i="4"/>
  <c r="N13201" i="4"/>
  <c r="N13200" i="4"/>
  <c r="N13199" i="4"/>
  <c r="N13198" i="4"/>
  <c r="N13197" i="4"/>
  <c r="N13196" i="4"/>
  <c r="N13195" i="4"/>
  <c r="N13194" i="4"/>
  <c r="N13193" i="4"/>
  <c r="N13192" i="4"/>
  <c r="N13191" i="4"/>
  <c r="N13190" i="4"/>
  <c r="N13189" i="4"/>
  <c r="N13188" i="4"/>
  <c r="N13187" i="4"/>
  <c r="N13186" i="4"/>
  <c r="N13185" i="4"/>
  <c r="N13184" i="4"/>
  <c r="N13183" i="4"/>
  <c r="N13182" i="4"/>
  <c r="N13181" i="4"/>
  <c r="N13180" i="4"/>
  <c r="N13179" i="4"/>
  <c r="N13178" i="4"/>
  <c r="N13177" i="4"/>
  <c r="N13176" i="4"/>
  <c r="N13175" i="4"/>
  <c r="N13174" i="4"/>
  <c r="N13173" i="4"/>
  <c r="N13172" i="4"/>
  <c r="N13171" i="4"/>
  <c r="N13170" i="4"/>
  <c r="N13169" i="4"/>
  <c r="N13168" i="4"/>
  <c r="N13167" i="4"/>
  <c r="N13166" i="4"/>
  <c r="N13165" i="4"/>
  <c r="N13164" i="4"/>
  <c r="N13163" i="4"/>
  <c r="N13162" i="4"/>
  <c r="N13161" i="4"/>
  <c r="N13160" i="4"/>
  <c r="N13159" i="4"/>
  <c r="N13158" i="4"/>
  <c r="N13157" i="4"/>
  <c r="N13156" i="4"/>
  <c r="N13155" i="4"/>
  <c r="N13154" i="4"/>
  <c r="N13153" i="4"/>
  <c r="N13152" i="4"/>
  <c r="N13151" i="4"/>
  <c r="N13150" i="4"/>
  <c r="N13149" i="4"/>
  <c r="N13148" i="4"/>
  <c r="N13147" i="4"/>
  <c r="N13146" i="4"/>
  <c r="N13145" i="4"/>
  <c r="N13144" i="4"/>
  <c r="N13143" i="4"/>
  <c r="N13142" i="4"/>
  <c r="N13141" i="4"/>
  <c r="N13140" i="4"/>
  <c r="N13139" i="4"/>
  <c r="N13138" i="4"/>
  <c r="N13137" i="4"/>
  <c r="N13136" i="4"/>
  <c r="N13135" i="4"/>
  <c r="N13134" i="4"/>
  <c r="N13133" i="4"/>
  <c r="N13132" i="4"/>
  <c r="N13131" i="4"/>
  <c r="N13130" i="4"/>
  <c r="N13129" i="4"/>
  <c r="N13128" i="4"/>
  <c r="N13127" i="4"/>
  <c r="N13126" i="4"/>
  <c r="N13125" i="4"/>
  <c r="N13124" i="4"/>
  <c r="N13123" i="4"/>
  <c r="N13122" i="4"/>
  <c r="N13121" i="4"/>
  <c r="N13120" i="4"/>
  <c r="N13119" i="4"/>
  <c r="N13118" i="4"/>
  <c r="N13117" i="4"/>
  <c r="N13116" i="4"/>
  <c r="N13115" i="4"/>
  <c r="N13114" i="4"/>
  <c r="N13113" i="4"/>
  <c r="N13112" i="4"/>
  <c r="N13111" i="4"/>
  <c r="N13110" i="4"/>
  <c r="N13109" i="4"/>
  <c r="N13108" i="4"/>
  <c r="N13107" i="4"/>
  <c r="N13106" i="4"/>
  <c r="N13105" i="4"/>
  <c r="N13104" i="4"/>
  <c r="N13103" i="4"/>
  <c r="N13102" i="4"/>
  <c r="N13101" i="4"/>
  <c r="N13100" i="4"/>
  <c r="N13099" i="4"/>
  <c r="N13098" i="4"/>
  <c r="N13097" i="4"/>
  <c r="N13096" i="4"/>
  <c r="N13095" i="4"/>
  <c r="N13094" i="4"/>
  <c r="N13093" i="4"/>
  <c r="N13092" i="4"/>
  <c r="N13091" i="4"/>
  <c r="N13090" i="4"/>
  <c r="N13089" i="4"/>
  <c r="N13088" i="4"/>
  <c r="N13087" i="4"/>
  <c r="N13086" i="4"/>
  <c r="N13085" i="4"/>
  <c r="N13084" i="4"/>
  <c r="N13083" i="4"/>
  <c r="N13082" i="4"/>
  <c r="N13081" i="4"/>
  <c r="N13080" i="4"/>
  <c r="N13079" i="4"/>
  <c r="N13078" i="4"/>
  <c r="N13077" i="4"/>
  <c r="N13076" i="4"/>
  <c r="N13075" i="4"/>
  <c r="N13074" i="4"/>
  <c r="N13073" i="4"/>
  <c r="N13072" i="4"/>
  <c r="N13071" i="4"/>
  <c r="N13070" i="4"/>
  <c r="N13069" i="4"/>
  <c r="N13068" i="4"/>
  <c r="N13067" i="4"/>
  <c r="N13066" i="4"/>
  <c r="N13065" i="4"/>
  <c r="N13064" i="4"/>
  <c r="N13063" i="4"/>
  <c r="N13062" i="4"/>
  <c r="N13061" i="4"/>
  <c r="N13060" i="4"/>
  <c r="N13059" i="4"/>
  <c r="N13058" i="4"/>
  <c r="N13057" i="4"/>
  <c r="N13056" i="4"/>
  <c r="N13055" i="4"/>
  <c r="N13054" i="4"/>
  <c r="N13053" i="4"/>
  <c r="N13052" i="4"/>
  <c r="N13051" i="4"/>
  <c r="N13050" i="4"/>
  <c r="N13049" i="4"/>
  <c r="N13048" i="4"/>
  <c r="N13047" i="4"/>
  <c r="N13046" i="4"/>
  <c r="N13045" i="4"/>
  <c r="N13044" i="4"/>
  <c r="N13043" i="4"/>
  <c r="N13042" i="4"/>
  <c r="N13041" i="4"/>
  <c r="N13040" i="4"/>
  <c r="N13039" i="4"/>
  <c r="N13038" i="4"/>
  <c r="N13037" i="4"/>
  <c r="N13036" i="4"/>
  <c r="N13035" i="4"/>
  <c r="N13034" i="4"/>
  <c r="N13033" i="4"/>
  <c r="N13032" i="4"/>
  <c r="N13031" i="4"/>
  <c r="N13030" i="4"/>
  <c r="N13029" i="4"/>
  <c r="N13028" i="4"/>
  <c r="N13027" i="4"/>
  <c r="N13026" i="4"/>
  <c r="N13025" i="4"/>
  <c r="N13024" i="4"/>
  <c r="N13023" i="4"/>
  <c r="N13022" i="4"/>
  <c r="N13021" i="4"/>
  <c r="N13020" i="4"/>
  <c r="N13019" i="4"/>
  <c r="N13018" i="4"/>
  <c r="N13017" i="4"/>
  <c r="N13016" i="4"/>
  <c r="N13015" i="4"/>
  <c r="N13014" i="4"/>
  <c r="N13013" i="4"/>
  <c r="N13012" i="4"/>
  <c r="N13011" i="4"/>
  <c r="N13010" i="4"/>
  <c r="N13009" i="4"/>
  <c r="N13008" i="4"/>
  <c r="N13007" i="4"/>
  <c r="N13006" i="4"/>
  <c r="N13005" i="4"/>
  <c r="N13004" i="4"/>
  <c r="N13003" i="4"/>
  <c r="N13002" i="4"/>
  <c r="N13001" i="4"/>
  <c r="N13000" i="4"/>
  <c r="N12999" i="4"/>
  <c r="N12998" i="4"/>
  <c r="N12997" i="4"/>
  <c r="N12996" i="4"/>
  <c r="N12995" i="4"/>
  <c r="N12994" i="4"/>
  <c r="N12993" i="4"/>
  <c r="N12992" i="4"/>
  <c r="N12991" i="4"/>
  <c r="N12990" i="4"/>
  <c r="N12989" i="4"/>
  <c r="N12988" i="4"/>
  <c r="N12987" i="4"/>
  <c r="N12986" i="4"/>
  <c r="N12985" i="4"/>
  <c r="N12984" i="4"/>
  <c r="N12983" i="4"/>
  <c r="N12982" i="4"/>
  <c r="N12981" i="4"/>
  <c r="N12980" i="4"/>
  <c r="N12979" i="4"/>
  <c r="N12978" i="4"/>
  <c r="N12977" i="4"/>
  <c r="N12976" i="4"/>
  <c r="N12975" i="4"/>
  <c r="N12974" i="4"/>
  <c r="N12973" i="4"/>
  <c r="N12972" i="4"/>
  <c r="N12971" i="4"/>
  <c r="N12970" i="4"/>
  <c r="N12969" i="4"/>
  <c r="N12968" i="4"/>
  <c r="N12967" i="4"/>
  <c r="N12966" i="4"/>
  <c r="N12965" i="4"/>
  <c r="N12964" i="4"/>
  <c r="N12963" i="4"/>
  <c r="N12962" i="4"/>
  <c r="N12961" i="4"/>
  <c r="N12960" i="4"/>
  <c r="N12959" i="4"/>
  <c r="N12958" i="4"/>
  <c r="N12957" i="4"/>
  <c r="N12956" i="4"/>
  <c r="N12955" i="4"/>
  <c r="N12954" i="4"/>
  <c r="N12953" i="4"/>
  <c r="N12952" i="4"/>
  <c r="N12951" i="4"/>
  <c r="N12950" i="4"/>
  <c r="N12949" i="4"/>
  <c r="N12948" i="4"/>
  <c r="N12947" i="4"/>
  <c r="N12946" i="4"/>
  <c r="N12945" i="4"/>
  <c r="N12944" i="4"/>
  <c r="N12943" i="4"/>
  <c r="N12942" i="4"/>
  <c r="N12941" i="4"/>
  <c r="N12940" i="4"/>
  <c r="N12939" i="4"/>
  <c r="N12938" i="4"/>
  <c r="N12937" i="4"/>
  <c r="N12936" i="4"/>
  <c r="N12935" i="4"/>
  <c r="N12934" i="4"/>
  <c r="N12933" i="4"/>
  <c r="N12932" i="4"/>
  <c r="N12931" i="4"/>
  <c r="N12930" i="4"/>
  <c r="N12929" i="4"/>
  <c r="N12928" i="4"/>
  <c r="N12927" i="4"/>
  <c r="N12926" i="4"/>
  <c r="N12925" i="4"/>
  <c r="N12924" i="4"/>
  <c r="N12923" i="4"/>
  <c r="N12922" i="4"/>
  <c r="N12921" i="4"/>
  <c r="N12920" i="4"/>
  <c r="N12919" i="4"/>
  <c r="N12918" i="4"/>
  <c r="N12917" i="4"/>
  <c r="N12916" i="4"/>
  <c r="N12915" i="4"/>
  <c r="N12914" i="4"/>
  <c r="N12913" i="4"/>
  <c r="N12912" i="4"/>
  <c r="N12911" i="4"/>
  <c r="N12910" i="4"/>
  <c r="N12909" i="4"/>
  <c r="N12908" i="4"/>
  <c r="N12907" i="4"/>
  <c r="N12906" i="4"/>
  <c r="N12905" i="4"/>
  <c r="N12904" i="4"/>
  <c r="N12903" i="4"/>
  <c r="N12902" i="4"/>
  <c r="N12901" i="4"/>
  <c r="N12900" i="4"/>
  <c r="N12899" i="4"/>
  <c r="N12898" i="4"/>
  <c r="N12897" i="4"/>
  <c r="N12896" i="4"/>
  <c r="N12895" i="4"/>
  <c r="N12894" i="4"/>
  <c r="N12893" i="4"/>
  <c r="N12892" i="4"/>
  <c r="N12891" i="4"/>
  <c r="N12890" i="4"/>
  <c r="N12889" i="4"/>
  <c r="N12888" i="4"/>
  <c r="N12887" i="4"/>
  <c r="N12886" i="4"/>
  <c r="N12885" i="4"/>
  <c r="N12884" i="4"/>
  <c r="N12883" i="4"/>
  <c r="N12882" i="4"/>
  <c r="N12881" i="4"/>
  <c r="N12880" i="4"/>
  <c r="N12879" i="4"/>
  <c r="N12878" i="4"/>
  <c r="N12877" i="4"/>
  <c r="N12876" i="4"/>
  <c r="N12875" i="4"/>
  <c r="N12874" i="4"/>
  <c r="N12873" i="4"/>
  <c r="N12872" i="4"/>
  <c r="N12871" i="4"/>
  <c r="N12870" i="4"/>
  <c r="N12869" i="4"/>
  <c r="N12868" i="4"/>
  <c r="N12867" i="4"/>
  <c r="N12866" i="4"/>
  <c r="N12865" i="4"/>
  <c r="N12864" i="4"/>
  <c r="N12863" i="4"/>
  <c r="N12862" i="4"/>
  <c r="N12861" i="4"/>
  <c r="N12860" i="4"/>
  <c r="N12859" i="4"/>
  <c r="N12858" i="4"/>
  <c r="N12857" i="4"/>
  <c r="N12856" i="4"/>
  <c r="N12855" i="4"/>
  <c r="N12854" i="4"/>
  <c r="N12853" i="4"/>
  <c r="N12852" i="4"/>
  <c r="N12851" i="4"/>
  <c r="N12850" i="4"/>
  <c r="N12849" i="4"/>
  <c r="N12848" i="4"/>
  <c r="N12847" i="4"/>
  <c r="N12846" i="4"/>
  <c r="N12845" i="4"/>
  <c r="N12844" i="4"/>
  <c r="N12843" i="4"/>
  <c r="N12842" i="4"/>
  <c r="N12841" i="4"/>
  <c r="N12840" i="4"/>
  <c r="N12839" i="4"/>
  <c r="N12838" i="4"/>
  <c r="N12837" i="4"/>
  <c r="N12836" i="4"/>
  <c r="N12835" i="4"/>
  <c r="N12834" i="4"/>
  <c r="N12833" i="4"/>
  <c r="N12832" i="4"/>
  <c r="N12831" i="4"/>
  <c r="N12830" i="4"/>
  <c r="N12829" i="4"/>
  <c r="N12828" i="4"/>
  <c r="N12827" i="4"/>
  <c r="N12826" i="4"/>
  <c r="N12825" i="4"/>
  <c r="N12824" i="4"/>
  <c r="N12823" i="4"/>
  <c r="N12822" i="4"/>
  <c r="N12821" i="4"/>
  <c r="N12820" i="4"/>
  <c r="N12819" i="4"/>
  <c r="N12818" i="4"/>
  <c r="N12817" i="4"/>
  <c r="N12816" i="4"/>
  <c r="N12815" i="4"/>
  <c r="N12814" i="4"/>
  <c r="N12813" i="4"/>
  <c r="N12812" i="4"/>
  <c r="N12811" i="4"/>
  <c r="N12810" i="4"/>
  <c r="N12809" i="4"/>
  <c r="N12808" i="4"/>
  <c r="N12807" i="4"/>
  <c r="N12806" i="4"/>
  <c r="N12805" i="4"/>
  <c r="N12804" i="4"/>
  <c r="N12803" i="4"/>
  <c r="N12802" i="4"/>
  <c r="N12801" i="4"/>
  <c r="N12800" i="4"/>
  <c r="N12799" i="4"/>
  <c r="N12798" i="4"/>
  <c r="N12797" i="4"/>
  <c r="N12796" i="4"/>
  <c r="N12795" i="4"/>
  <c r="N12794" i="4"/>
  <c r="N12793" i="4"/>
  <c r="N12792" i="4"/>
  <c r="N12791" i="4"/>
  <c r="N12790" i="4"/>
  <c r="N12789" i="4"/>
  <c r="N12788" i="4"/>
  <c r="N12787" i="4"/>
  <c r="N12786" i="4"/>
  <c r="N12785" i="4"/>
  <c r="N12784" i="4"/>
  <c r="N12783" i="4"/>
  <c r="N12782" i="4"/>
  <c r="N12781" i="4"/>
  <c r="N12780" i="4"/>
  <c r="N12779" i="4"/>
  <c r="N12778" i="4"/>
  <c r="N12777" i="4"/>
  <c r="N12776" i="4"/>
  <c r="N12775" i="4"/>
  <c r="N12774" i="4"/>
  <c r="N12773" i="4"/>
  <c r="N12772" i="4"/>
  <c r="N12771" i="4"/>
  <c r="N12770" i="4"/>
  <c r="N12769" i="4"/>
  <c r="N12768" i="4"/>
  <c r="N12767" i="4"/>
  <c r="N12766" i="4"/>
  <c r="N12765" i="4"/>
  <c r="N12764" i="4"/>
  <c r="N12763" i="4"/>
  <c r="N12762" i="4"/>
  <c r="N12761" i="4"/>
  <c r="N12760" i="4"/>
  <c r="N12759" i="4"/>
  <c r="N12758" i="4"/>
  <c r="N12757" i="4"/>
  <c r="N12756" i="4"/>
  <c r="N12755" i="4"/>
  <c r="N12754" i="4"/>
  <c r="N12753" i="4"/>
  <c r="N12752" i="4"/>
  <c r="N12751" i="4"/>
  <c r="N12750" i="4"/>
  <c r="N12749" i="4"/>
  <c r="N12748" i="4"/>
  <c r="N12747" i="4"/>
  <c r="N12746" i="4"/>
  <c r="N12745" i="4"/>
  <c r="N12744" i="4"/>
  <c r="N12743" i="4"/>
  <c r="N12742" i="4"/>
  <c r="N12741" i="4"/>
  <c r="N12740" i="4"/>
  <c r="N12739" i="4"/>
  <c r="N12738" i="4"/>
  <c r="N12737" i="4"/>
  <c r="N12736" i="4"/>
  <c r="N12735" i="4"/>
  <c r="N12734" i="4"/>
  <c r="N12733" i="4"/>
  <c r="N12732" i="4"/>
  <c r="N12731" i="4"/>
  <c r="N12730" i="4"/>
  <c r="N12729" i="4"/>
  <c r="N12728" i="4"/>
  <c r="N12727" i="4"/>
  <c r="N12726" i="4"/>
  <c r="N12725" i="4"/>
  <c r="N12724" i="4"/>
  <c r="N12723" i="4"/>
  <c r="N12722" i="4"/>
  <c r="N12721" i="4"/>
  <c r="N12720" i="4"/>
  <c r="N12719" i="4"/>
  <c r="N12718" i="4"/>
  <c r="N12717" i="4"/>
  <c r="N12716" i="4"/>
  <c r="N12715" i="4"/>
  <c r="N12714" i="4"/>
  <c r="N12713" i="4"/>
  <c r="N12712" i="4"/>
  <c r="N12711" i="4"/>
  <c r="N12710" i="4"/>
  <c r="N12709" i="4"/>
  <c r="N12708" i="4"/>
  <c r="N12707" i="4"/>
  <c r="N12706" i="4"/>
  <c r="N12705" i="4"/>
  <c r="N12704" i="4"/>
  <c r="N12703" i="4"/>
  <c r="N12702" i="4"/>
  <c r="N12701" i="4"/>
  <c r="N12700" i="4"/>
  <c r="N12699" i="4"/>
  <c r="N12698" i="4"/>
  <c r="N12697" i="4"/>
  <c r="N12696" i="4"/>
  <c r="N12695" i="4"/>
  <c r="N12694" i="4"/>
  <c r="N12693" i="4"/>
  <c r="N12692" i="4"/>
  <c r="N12691" i="4"/>
  <c r="N12690" i="4"/>
  <c r="N12689" i="4"/>
  <c r="N12688" i="4"/>
  <c r="N12687" i="4"/>
  <c r="N12686" i="4"/>
  <c r="N12685" i="4"/>
  <c r="N12684" i="4"/>
  <c r="N12683" i="4"/>
  <c r="N12682" i="4"/>
  <c r="N12681" i="4"/>
  <c r="N12680" i="4"/>
  <c r="N12679" i="4"/>
  <c r="N12678" i="4"/>
  <c r="N12677" i="4"/>
  <c r="N12676" i="4"/>
  <c r="N12675" i="4"/>
  <c r="N12674" i="4"/>
  <c r="N12673" i="4"/>
  <c r="N12672" i="4"/>
  <c r="N12671" i="4"/>
  <c r="N12670" i="4"/>
  <c r="N12669" i="4"/>
  <c r="N12668" i="4"/>
  <c r="N12667" i="4"/>
  <c r="N12666" i="4"/>
  <c r="N12665" i="4"/>
  <c r="N12664" i="4"/>
  <c r="N12663" i="4"/>
  <c r="N12662" i="4"/>
  <c r="N12661" i="4"/>
  <c r="N12660" i="4"/>
  <c r="N12659" i="4"/>
  <c r="N12658" i="4"/>
  <c r="N12657" i="4"/>
  <c r="N12656" i="4"/>
  <c r="N12655" i="4"/>
  <c r="N12654" i="4"/>
  <c r="N12653" i="4"/>
  <c r="N12652" i="4"/>
  <c r="N12651" i="4"/>
  <c r="N12650" i="4"/>
  <c r="N12649" i="4"/>
  <c r="N12648" i="4"/>
  <c r="N12647" i="4"/>
  <c r="N12646" i="4"/>
  <c r="N12645" i="4"/>
  <c r="N12644" i="4"/>
  <c r="N12643" i="4"/>
  <c r="N12642" i="4"/>
  <c r="N12641" i="4"/>
  <c r="N12640" i="4"/>
  <c r="N12639" i="4"/>
  <c r="N12638" i="4"/>
  <c r="N12637" i="4"/>
  <c r="N12636" i="4"/>
  <c r="N12635" i="4"/>
  <c r="N12634" i="4"/>
  <c r="N12633" i="4"/>
  <c r="N12632" i="4"/>
  <c r="N12631" i="4"/>
  <c r="N12630" i="4"/>
  <c r="N12629" i="4"/>
  <c r="N12628" i="4"/>
  <c r="N12627" i="4"/>
  <c r="N12626" i="4"/>
  <c r="N12625" i="4"/>
  <c r="N12624" i="4"/>
  <c r="N12623" i="4"/>
  <c r="N12622" i="4"/>
  <c r="N12621" i="4"/>
  <c r="N12620" i="4"/>
  <c r="N12619" i="4"/>
  <c r="N12618" i="4"/>
  <c r="N12617" i="4"/>
  <c r="N12616" i="4"/>
  <c r="N12615" i="4"/>
  <c r="N12614" i="4"/>
  <c r="N12613" i="4"/>
  <c r="N12612" i="4"/>
  <c r="N12611" i="4"/>
  <c r="N12610" i="4"/>
  <c r="N12609" i="4"/>
  <c r="N12608" i="4"/>
  <c r="N12607" i="4"/>
  <c r="N12606" i="4"/>
  <c r="N12605" i="4"/>
  <c r="N12604" i="4"/>
  <c r="N12603" i="4"/>
  <c r="N12602" i="4"/>
  <c r="N12601" i="4"/>
  <c r="N12600" i="4"/>
  <c r="N12599" i="4"/>
  <c r="N12598" i="4"/>
  <c r="N12597" i="4"/>
  <c r="N12596" i="4"/>
  <c r="N12595" i="4"/>
  <c r="N12594" i="4"/>
  <c r="N12593" i="4"/>
  <c r="N12592" i="4"/>
  <c r="N12591" i="4"/>
  <c r="N12590" i="4"/>
  <c r="N12589" i="4"/>
  <c r="N12588" i="4"/>
  <c r="N12587" i="4"/>
  <c r="N12586" i="4"/>
  <c r="N12585" i="4"/>
  <c r="N12584" i="4"/>
  <c r="N12583" i="4"/>
  <c r="N12582" i="4"/>
  <c r="N12581" i="4"/>
  <c r="N12580" i="4"/>
  <c r="N12579" i="4"/>
  <c r="N12578" i="4"/>
  <c r="N12577" i="4"/>
  <c r="N12576" i="4"/>
  <c r="N12575" i="4"/>
  <c r="N12574" i="4"/>
  <c r="N12573" i="4"/>
  <c r="N12572" i="4"/>
  <c r="N12571" i="4"/>
  <c r="N12570" i="4"/>
  <c r="N12569" i="4"/>
  <c r="N12568" i="4"/>
  <c r="N12567" i="4"/>
  <c r="N12566" i="4"/>
  <c r="N12565" i="4"/>
  <c r="N12564" i="4"/>
  <c r="N12563" i="4"/>
  <c r="N12562" i="4"/>
  <c r="N12561" i="4"/>
  <c r="N12560" i="4"/>
  <c r="N12559" i="4"/>
  <c r="N12558" i="4"/>
  <c r="N12557" i="4"/>
  <c r="N12556" i="4"/>
  <c r="N12555" i="4"/>
  <c r="N12554" i="4"/>
  <c r="N12553" i="4"/>
  <c r="N12552" i="4"/>
  <c r="N12551" i="4"/>
  <c r="N12550" i="4"/>
  <c r="N12549" i="4"/>
  <c r="N12548" i="4"/>
  <c r="N12547" i="4"/>
  <c r="N12546" i="4"/>
  <c r="N12545" i="4"/>
  <c r="N12544" i="4"/>
  <c r="N12543" i="4"/>
  <c r="N12542" i="4"/>
  <c r="N12541" i="4"/>
  <c r="N12540" i="4"/>
  <c r="N12539" i="4"/>
  <c r="N12538" i="4"/>
  <c r="N12537" i="4"/>
  <c r="N12536" i="4"/>
  <c r="N12535" i="4"/>
  <c r="N12534" i="4"/>
  <c r="N12533" i="4"/>
  <c r="N12532" i="4"/>
  <c r="N12531" i="4"/>
  <c r="N12530" i="4"/>
  <c r="N12529" i="4"/>
  <c r="N12528" i="4"/>
  <c r="N12527" i="4"/>
  <c r="N12526" i="4"/>
  <c r="N12525" i="4"/>
  <c r="N12524" i="4"/>
  <c r="N12523" i="4"/>
  <c r="N12522" i="4"/>
  <c r="N12521" i="4"/>
  <c r="N12520" i="4"/>
  <c r="N12519" i="4"/>
  <c r="N12518" i="4"/>
  <c r="N12517" i="4"/>
  <c r="N12516" i="4"/>
  <c r="N12515" i="4"/>
  <c r="N12514" i="4"/>
  <c r="N12513" i="4"/>
  <c r="N12512" i="4"/>
  <c r="N12511" i="4"/>
  <c r="N12510" i="4"/>
  <c r="N12509" i="4"/>
  <c r="N12508" i="4"/>
  <c r="N12507" i="4"/>
  <c r="N12506" i="4"/>
  <c r="N12505" i="4"/>
  <c r="N12504" i="4"/>
  <c r="N12503" i="4"/>
  <c r="N12502" i="4"/>
  <c r="N12501" i="4"/>
  <c r="N12500" i="4"/>
  <c r="N12499" i="4"/>
  <c r="N12498" i="4"/>
  <c r="N12497" i="4"/>
  <c r="N12496" i="4"/>
  <c r="N12495" i="4"/>
  <c r="N12494" i="4"/>
  <c r="N12493" i="4"/>
  <c r="N12492" i="4"/>
  <c r="N12491" i="4"/>
  <c r="N12490" i="4"/>
  <c r="N12489" i="4"/>
  <c r="N12488" i="4"/>
  <c r="N12487" i="4"/>
  <c r="N12486" i="4"/>
  <c r="N12485" i="4"/>
  <c r="N12484" i="4"/>
  <c r="N12483" i="4"/>
  <c r="N12482" i="4"/>
  <c r="N12481" i="4"/>
  <c r="N12480" i="4"/>
  <c r="N12479" i="4"/>
  <c r="N12478" i="4"/>
  <c r="N12477" i="4"/>
  <c r="N12476" i="4"/>
  <c r="N12475" i="4"/>
  <c r="N12474" i="4"/>
  <c r="N12473" i="4"/>
  <c r="N12472" i="4"/>
  <c r="N12471" i="4"/>
  <c r="N12470" i="4"/>
  <c r="N12469" i="4"/>
  <c r="N12468" i="4"/>
  <c r="N12467" i="4"/>
  <c r="N12466" i="4"/>
  <c r="N12465" i="4"/>
  <c r="N12464" i="4"/>
  <c r="N12463" i="4"/>
  <c r="N12462" i="4"/>
  <c r="N12461" i="4"/>
  <c r="N12460" i="4"/>
  <c r="N12459" i="4"/>
  <c r="N12458" i="4"/>
  <c r="N12457" i="4"/>
  <c r="N12456" i="4"/>
  <c r="N12455" i="4"/>
  <c r="N12454" i="4"/>
  <c r="N12453" i="4"/>
  <c r="N12452" i="4"/>
  <c r="N12451" i="4"/>
  <c r="N12450" i="4"/>
  <c r="N12449" i="4"/>
  <c r="N12448" i="4"/>
  <c r="N12447" i="4"/>
  <c r="N12446" i="4"/>
  <c r="N12445" i="4"/>
  <c r="N12444" i="4"/>
  <c r="N12443" i="4"/>
  <c r="N12442" i="4"/>
  <c r="N12441" i="4"/>
  <c r="N12440" i="4"/>
  <c r="N12439" i="4"/>
  <c r="N12438" i="4"/>
  <c r="N12437" i="4"/>
  <c r="N12436" i="4"/>
  <c r="N12435" i="4"/>
  <c r="N12434" i="4"/>
  <c r="N12433" i="4"/>
  <c r="N12432" i="4"/>
  <c r="N12431" i="4"/>
  <c r="N12430" i="4"/>
  <c r="N12429" i="4"/>
  <c r="N12428" i="4"/>
  <c r="N12427" i="4"/>
  <c r="N12426" i="4"/>
  <c r="N12425" i="4"/>
  <c r="N12424" i="4"/>
  <c r="N12423" i="4"/>
  <c r="N12422" i="4"/>
  <c r="N12421" i="4"/>
  <c r="N12420" i="4"/>
  <c r="N12419" i="4"/>
  <c r="N12418" i="4"/>
  <c r="N12417" i="4"/>
  <c r="N12416" i="4"/>
  <c r="N12415" i="4"/>
  <c r="N12414" i="4"/>
  <c r="N12413" i="4"/>
  <c r="N12412" i="4"/>
  <c r="N12411" i="4"/>
  <c r="N12410" i="4"/>
  <c r="N12409" i="4"/>
  <c r="N12408" i="4"/>
  <c r="N12407" i="4"/>
  <c r="N12406" i="4"/>
  <c r="N12405" i="4"/>
  <c r="N12404" i="4"/>
  <c r="N12403" i="4"/>
  <c r="N12402" i="4"/>
  <c r="N12401" i="4"/>
  <c r="N12400" i="4"/>
  <c r="N12399" i="4"/>
  <c r="N12398" i="4"/>
  <c r="N12397" i="4"/>
  <c r="N12396" i="4"/>
  <c r="N12395" i="4"/>
  <c r="N12394" i="4"/>
  <c r="N12393" i="4"/>
  <c r="N12392" i="4"/>
  <c r="N12391" i="4"/>
  <c r="N12390" i="4"/>
  <c r="N12389" i="4"/>
  <c r="N12388" i="4"/>
  <c r="N12387" i="4"/>
  <c r="N12386" i="4"/>
  <c r="N12385" i="4"/>
  <c r="N12384" i="4"/>
  <c r="N12383" i="4"/>
  <c r="N12382" i="4"/>
  <c r="N12381" i="4"/>
  <c r="N12380" i="4"/>
  <c r="N12379" i="4"/>
  <c r="N12378" i="4"/>
  <c r="N12377" i="4"/>
  <c r="N12376" i="4"/>
  <c r="N12375" i="4"/>
  <c r="N12374" i="4"/>
  <c r="N12373" i="4"/>
  <c r="N12372" i="4"/>
  <c r="N12371" i="4"/>
  <c r="N12370" i="4"/>
  <c r="N12369" i="4"/>
  <c r="N12368" i="4"/>
  <c r="N12367" i="4"/>
  <c r="N12366" i="4"/>
  <c r="N12365" i="4"/>
  <c r="N12364" i="4"/>
  <c r="N12363" i="4"/>
  <c r="N12362" i="4"/>
  <c r="N12361" i="4"/>
  <c r="N12360" i="4"/>
  <c r="N12359" i="4"/>
  <c r="N12358" i="4"/>
  <c r="N12357" i="4"/>
  <c r="N12356" i="4"/>
  <c r="N12355" i="4"/>
  <c r="N12354" i="4"/>
  <c r="N12353" i="4"/>
  <c r="N12352" i="4"/>
  <c r="N12351" i="4"/>
  <c r="N12350" i="4"/>
  <c r="N12349" i="4"/>
  <c r="N12348" i="4"/>
  <c r="N12347" i="4"/>
  <c r="N12346" i="4"/>
  <c r="N12345" i="4"/>
  <c r="N12344" i="4"/>
  <c r="N12343" i="4"/>
  <c r="N12342" i="4"/>
  <c r="N12341" i="4"/>
  <c r="N12340" i="4"/>
  <c r="N12339" i="4"/>
  <c r="N12338" i="4"/>
  <c r="N12337" i="4"/>
  <c r="N12336" i="4"/>
  <c r="N12335" i="4"/>
  <c r="N12334" i="4"/>
  <c r="N12333" i="4"/>
  <c r="N12332" i="4"/>
  <c r="N12331" i="4"/>
  <c r="N12330" i="4"/>
  <c r="N12329" i="4"/>
  <c r="N12328" i="4"/>
  <c r="N12327" i="4"/>
  <c r="N12326" i="4"/>
  <c r="N12325" i="4"/>
  <c r="N12324" i="4"/>
  <c r="N12323" i="4"/>
  <c r="N12322" i="4"/>
  <c r="N12321" i="4"/>
  <c r="N12320" i="4"/>
  <c r="N12319" i="4"/>
  <c r="N12318" i="4"/>
  <c r="N12317" i="4"/>
  <c r="N12316" i="4"/>
  <c r="N12315" i="4"/>
  <c r="N12314" i="4"/>
  <c r="N12313" i="4"/>
  <c r="N12312" i="4"/>
  <c r="N12311" i="4"/>
  <c r="N12310" i="4"/>
  <c r="N12309" i="4"/>
  <c r="N12308" i="4"/>
  <c r="N12307" i="4"/>
  <c r="N12306" i="4"/>
  <c r="N12305" i="4"/>
  <c r="N12304" i="4"/>
  <c r="N12303" i="4"/>
  <c r="N12302" i="4"/>
  <c r="N12301" i="4"/>
  <c r="N12300" i="4"/>
  <c r="N12299" i="4"/>
  <c r="N12298" i="4"/>
  <c r="N12297" i="4"/>
  <c r="N12296" i="4"/>
  <c r="N12295" i="4"/>
  <c r="N12294" i="4"/>
  <c r="N12293" i="4"/>
  <c r="N12292" i="4"/>
  <c r="N12291" i="4"/>
  <c r="N12290" i="4"/>
  <c r="N12289" i="4"/>
  <c r="N12288" i="4"/>
  <c r="N12287" i="4"/>
  <c r="N12286" i="4"/>
  <c r="N12285" i="4"/>
  <c r="N12284" i="4"/>
  <c r="N12283" i="4"/>
  <c r="N12282" i="4"/>
  <c r="N12281" i="4"/>
  <c r="N12280" i="4"/>
  <c r="N12279" i="4"/>
  <c r="N12278" i="4"/>
  <c r="N12277" i="4"/>
  <c r="N12276" i="4"/>
  <c r="N12275" i="4"/>
  <c r="N12274" i="4"/>
  <c r="N12273" i="4"/>
  <c r="N12272" i="4"/>
  <c r="N12271" i="4"/>
  <c r="N12270" i="4"/>
  <c r="N12269" i="4"/>
  <c r="N12268" i="4"/>
  <c r="N12267" i="4"/>
  <c r="N12266" i="4"/>
  <c r="N12265" i="4"/>
  <c r="N12264" i="4"/>
  <c r="N12263" i="4"/>
  <c r="N12262" i="4"/>
  <c r="N12261" i="4"/>
  <c r="N12260" i="4"/>
  <c r="N12259" i="4"/>
  <c r="N12258" i="4"/>
  <c r="N12257" i="4"/>
  <c r="N12256" i="4"/>
  <c r="N12255" i="4"/>
  <c r="N12254" i="4"/>
  <c r="N12253" i="4"/>
  <c r="N12252" i="4"/>
  <c r="N12251" i="4"/>
  <c r="N12250" i="4"/>
  <c r="N12249" i="4"/>
  <c r="N12248" i="4"/>
  <c r="N12247" i="4"/>
  <c r="N12246" i="4"/>
  <c r="N12245" i="4"/>
  <c r="N12244" i="4"/>
  <c r="N12243" i="4"/>
  <c r="N12242" i="4"/>
  <c r="N12241" i="4"/>
  <c r="N12240" i="4"/>
  <c r="N12239" i="4"/>
  <c r="N12238" i="4"/>
  <c r="N12237" i="4"/>
  <c r="N12236" i="4"/>
  <c r="N12235" i="4"/>
  <c r="N12234" i="4"/>
  <c r="N12233" i="4"/>
  <c r="N12232" i="4"/>
  <c r="N12231" i="4"/>
  <c r="N12230" i="4"/>
  <c r="N12229" i="4"/>
  <c r="N12228" i="4"/>
  <c r="N12227" i="4"/>
  <c r="N12226" i="4"/>
  <c r="N12225" i="4"/>
  <c r="N12224" i="4"/>
  <c r="N12223" i="4"/>
  <c r="N12222" i="4"/>
  <c r="N12221" i="4"/>
  <c r="N12220" i="4"/>
  <c r="N12219" i="4"/>
  <c r="N12218" i="4"/>
  <c r="N12217" i="4"/>
  <c r="N12216" i="4"/>
  <c r="N12215" i="4"/>
  <c r="N12214" i="4"/>
  <c r="N12213" i="4"/>
  <c r="N12212" i="4"/>
  <c r="N12211" i="4"/>
  <c r="N12210" i="4"/>
  <c r="N12209" i="4"/>
  <c r="N12208" i="4"/>
  <c r="N12207" i="4"/>
  <c r="N12206" i="4"/>
  <c r="N12205" i="4"/>
  <c r="N12204" i="4"/>
  <c r="N12203" i="4"/>
  <c r="N12202" i="4"/>
  <c r="N12201" i="4"/>
  <c r="N12200" i="4"/>
  <c r="N12199" i="4"/>
  <c r="N12198" i="4"/>
  <c r="N12197" i="4"/>
  <c r="N12196" i="4"/>
  <c r="N12195" i="4"/>
  <c r="N12194" i="4"/>
  <c r="N12193" i="4"/>
  <c r="N12192" i="4"/>
  <c r="N12191" i="4"/>
  <c r="N12190" i="4"/>
  <c r="N12189" i="4"/>
  <c r="N12188" i="4"/>
  <c r="N12187" i="4"/>
  <c r="N12186" i="4"/>
  <c r="N12185" i="4"/>
  <c r="N12184" i="4"/>
  <c r="N12183" i="4"/>
  <c r="N12182" i="4"/>
  <c r="N12181" i="4"/>
  <c r="N12180" i="4"/>
  <c r="N12179" i="4"/>
  <c r="N12178" i="4"/>
  <c r="N12177" i="4"/>
  <c r="N12176" i="4"/>
  <c r="N12175" i="4"/>
  <c r="N12174" i="4"/>
  <c r="N12173" i="4"/>
  <c r="N12172" i="4"/>
  <c r="N12171" i="4"/>
  <c r="N12170" i="4"/>
  <c r="N12169" i="4"/>
  <c r="N12168" i="4"/>
  <c r="N12167" i="4"/>
  <c r="N12166" i="4"/>
  <c r="N12165" i="4"/>
  <c r="N12164" i="4"/>
  <c r="N12163" i="4"/>
  <c r="N12162" i="4"/>
  <c r="N12161" i="4"/>
  <c r="N12160" i="4"/>
  <c r="N12159" i="4"/>
  <c r="N12158" i="4"/>
  <c r="N12157" i="4"/>
  <c r="N12156" i="4"/>
  <c r="N12155" i="4"/>
  <c r="N12154" i="4"/>
  <c r="N12153" i="4"/>
  <c r="N12152" i="4"/>
  <c r="N12151" i="4"/>
  <c r="N12150" i="4"/>
  <c r="N12149" i="4"/>
  <c r="N12148" i="4"/>
  <c r="N12147" i="4"/>
  <c r="N12146" i="4"/>
  <c r="N12145" i="4"/>
  <c r="N12144" i="4"/>
  <c r="N12143" i="4"/>
  <c r="N12142" i="4"/>
  <c r="N12141" i="4"/>
  <c r="N12140" i="4"/>
  <c r="N12139" i="4"/>
  <c r="N12138" i="4"/>
  <c r="N12137" i="4"/>
  <c r="N12136" i="4"/>
  <c r="N12135" i="4"/>
  <c r="N12134" i="4"/>
  <c r="N12133" i="4"/>
  <c r="N12132" i="4"/>
  <c r="N12131" i="4"/>
  <c r="N12130" i="4"/>
  <c r="N12129" i="4"/>
  <c r="N12128" i="4"/>
  <c r="N12127" i="4"/>
  <c r="N12126" i="4"/>
  <c r="N12125" i="4"/>
  <c r="N12124" i="4"/>
  <c r="N12123" i="4"/>
  <c r="N12122" i="4"/>
  <c r="N12121" i="4"/>
  <c r="N12120" i="4"/>
  <c r="N12119" i="4"/>
  <c r="N12118" i="4"/>
  <c r="N12117" i="4"/>
  <c r="N12116" i="4"/>
  <c r="N12115" i="4"/>
  <c r="N12114" i="4"/>
  <c r="N12113" i="4"/>
  <c r="N12112" i="4"/>
  <c r="N12111" i="4"/>
  <c r="N12110" i="4"/>
  <c r="N12109" i="4"/>
  <c r="N12108" i="4"/>
  <c r="N12107" i="4"/>
  <c r="N12106" i="4"/>
  <c r="N12105" i="4"/>
  <c r="N12104" i="4"/>
  <c r="N12103" i="4"/>
  <c r="N12102" i="4"/>
  <c r="N12101" i="4"/>
  <c r="N12100" i="4"/>
  <c r="N12099" i="4"/>
  <c r="N12098" i="4"/>
  <c r="N12097" i="4"/>
  <c r="N12096" i="4"/>
  <c r="N12095" i="4"/>
  <c r="N12094" i="4"/>
  <c r="N12093" i="4"/>
  <c r="N12092" i="4"/>
  <c r="N12091" i="4"/>
  <c r="N12090" i="4"/>
  <c r="N12089" i="4"/>
  <c r="N12088" i="4"/>
  <c r="N12087" i="4"/>
  <c r="N12086" i="4"/>
  <c r="N12085" i="4"/>
  <c r="N12084" i="4"/>
  <c r="N12083" i="4"/>
  <c r="N12082" i="4"/>
  <c r="N12081" i="4"/>
  <c r="N12080" i="4"/>
  <c r="N12079" i="4"/>
  <c r="N12078" i="4"/>
  <c r="N12077" i="4"/>
  <c r="N12076" i="4"/>
  <c r="N12075" i="4"/>
  <c r="N12074" i="4"/>
  <c r="N12073" i="4"/>
  <c r="N12072" i="4"/>
  <c r="N12071" i="4"/>
  <c r="N12070" i="4"/>
  <c r="N12069" i="4"/>
  <c r="N12068" i="4"/>
  <c r="N12067" i="4"/>
  <c r="N12066" i="4"/>
  <c r="N12065" i="4"/>
  <c r="N12064" i="4"/>
  <c r="N12063" i="4"/>
  <c r="N12062" i="4"/>
  <c r="N12061" i="4"/>
  <c r="N12060" i="4"/>
  <c r="N12059" i="4"/>
  <c r="N12058" i="4"/>
  <c r="N12057" i="4"/>
  <c r="N12056" i="4"/>
  <c r="N12055" i="4"/>
  <c r="N12054" i="4"/>
  <c r="N12053" i="4"/>
  <c r="N12052" i="4"/>
  <c r="N12051" i="4"/>
  <c r="N12050" i="4"/>
  <c r="N12049" i="4"/>
  <c r="N12048" i="4"/>
  <c r="N12047" i="4"/>
  <c r="N12046" i="4"/>
  <c r="N12045" i="4"/>
  <c r="N12044" i="4"/>
  <c r="N12043" i="4"/>
  <c r="N12042" i="4"/>
  <c r="N12041" i="4"/>
  <c r="N12040" i="4"/>
  <c r="N12039" i="4"/>
  <c r="N12038" i="4"/>
  <c r="N12037" i="4"/>
  <c r="N12036" i="4"/>
  <c r="N12035" i="4"/>
  <c r="N12034" i="4"/>
  <c r="N12033" i="4"/>
  <c r="N12032" i="4"/>
  <c r="N12031" i="4"/>
  <c r="N12030" i="4"/>
  <c r="N12029" i="4"/>
  <c r="N12028" i="4"/>
  <c r="N12027" i="4"/>
  <c r="N12026" i="4"/>
  <c r="N12025" i="4"/>
  <c r="N12024" i="4"/>
  <c r="N12023" i="4"/>
  <c r="N12022" i="4"/>
  <c r="N12021" i="4"/>
  <c r="N12020" i="4"/>
  <c r="N12019" i="4"/>
  <c r="N12018" i="4"/>
  <c r="N12017" i="4"/>
  <c r="N12016" i="4"/>
  <c r="N12015" i="4"/>
  <c r="N12014" i="4"/>
  <c r="N12013" i="4"/>
  <c r="N12012" i="4"/>
  <c r="N12011" i="4"/>
  <c r="N12010" i="4"/>
  <c r="N12009" i="4"/>
  <c r="N12008" i="4"/>
  <c r="N12007" i="4"/>
  <c r="N12006" i="4"/>
  <c r="N12005" i="4"/>
  <c r="N12004" i="4"/>
  <c r="N12003" i="4"/>
  <c r="N12002" i="4"/>
  <c r="N12001" i="4"/>
  <c r="N12000" i="4"/>
  <c r="N11999" i="4"/>
  <c r="N11998" i="4"/>
  <c r="N11997" i="4"/>
  <c r="N11996" i="4"/>
  <c r="N11995" i="4"/>
  <c r="N11994" i="4"/>
  <c r="N11993" i="4"/>
  <c r="N11992" i="4"/>
  <c r="N11991" i="4"/>
  <c r="N11990" i="4"/>
  <c r="N11989" i="4"/>
  <c r="N11988" i="4"/>
  <c r="N11987" i="4"/>
  <c r="N11986" i="4"/>
  <c r="N11985" i="4"/>
  <c r="N11984" i="4"/>
  <c r="N11983" i="4"/>
  <c r="N11982" i="4"/>
  <c r="N11981" i="4"/>
  <c r="N11980" i="4"/>
  <c r="N11979" i="4"/>
  <c r="N11978" i="4"/>
  <c r="N11977" i="4"/>
  <c r="N11976" i="4"/>
  <c r="N11975" i="4"/>
  <c r="N11974" i="4"/>
  <c r="N11973" i="4"/>
  <c r="N11972" i="4"/>
  <c r="N11971" i="4"/>
  <c r="N11970" i="4"/>
  <c r="N11969" i="4"/>
  <c r="N11968" i="4"/>
  <c r="N11967" i="4"/>
  <c r="N11966" i="4"/>
  <c r="N11965" i="4"/>
  <c r="N11964" i="4"/>
  <c r="N11963" i="4"/>
  <c r="N11962" i="4"/>
  <c r="N11961" i="4"/>
  <c r="N11960" i="4"/>
  <c r="N11959" i="4"/>
  <c r="N11958" i="4"/>
  <c r="N11957" i="4"/>
  <c r="N11956" i="4"/>
  <c r="N11955" i="4"/>
  <c r="N11954" i="4"/>
  <c r="N11953" i="4"/>
  <c r="N11952" i="4"/>
  <c r="N11951" i="4"/>
  <c r="N11950" i="4"/>
  <c r="N11949" i="4"/>
  <c r="N11948" i="4"/>
  <c r="N11947" i="4"/>
  <c r="N11946" i="4"/>
  <c r="N11945" i="4"/>
  <c r="N11944" i="4"/>
  <c r="N11943" i="4"/>
  <c r="N11942" i="4"/>
  <c r="N11941" i="4"/>
  <c r="N11940" i="4"/>
  <c r="N11939" i="4"/>
  <c r="N11938" i="4"/>
  <c r="N11937" i="4"/>
  <c r="N11936" i="4"/>
  <c r="N11935" i="4"/>
  <c r="N11934" i="4"/>
  <c r="N11933" i="4"/>
  <c r="N11932" i="4"/>
  <c r="N11931" i="4"/>
  <c r="N11930" i="4"/>
  <c r="N11929" i="4"/>
  <c r="N11928" i="4"/>
  <c r="N11927" i="4"/>
  <c r="N11926" i="4"/>
  <c r="N11925" i="4"/>
  <c r="N11924" i="4"/>
  <c r="N11923" i="4"/>
  <c r="N11922" i="4"/>
  <c r="N11921" i="4"/>
  <c r="N11920" i="4"/>
  <c r="N11919" i="4"/>
  <c r="N11918" i="4"/>
  <c r="N11917" i="4"/>
  <c r="N11916" i="4"/>
  <c r="N11915" i="4"/>
  <c r="N11914" i="4"/>
  <c r="N11913" i="4"/>
  <c r="N11912" i="4"/>
  <c r="N11911" i="4"/>
  <c r="N11910" i="4"/>
  <c r="N11909" i="4"/>
  <c r="N11908" i="4"/>
  <c r="N11907" i="4"/>
  <c r="N11906" i="4"/>
  <c r="N11905" i="4"/>
  <c r="N11904" i="4"/>
  <c r="N11903" i="4"/>
  <c r="N11902" i="4"/>
  <c r="N11901" i="4"/>
  <c r="N11900" i="4"/>
  <c r="N11899" i="4"/>
  <c r="N11898" i="4"/>
  <c r="N11897" i="4"/>
  <c r="N11896" i="4"/>
  <c r="N11895" i="4"/>
  <c r="N11894" i="4"/>
  <c r="N11893" i="4"/>
  <c r="N11892" i="4"/>
  <c r="N11891" i="4"/>
  <c r="N11890" i="4"/>
  <c r="N11889" i="4"/>
  <c r="N11888" i="4"/>
  <c r="N11887" i="4"/>
  <c r="N11886" i="4"/>
  <c r="N11885" i="4"/>
  <c r="N11884" i="4"/>
  <c r="N11883" i="4"/>
  <c r="N11882" i="4"/>
  <c r="N11881" i="4"/>
  <c r="N11880" i="4"/>
  <c r="N11879" i="4"/>
  <c r="N11878" i="4"/>
  <c r="N11877" i="4"/>
  <c r="N11876" i="4"/>
  <c r="N11875" i="4"/>
  <c r="N11874" i="4"/>
  <c r="N11873" i="4"/>
  <c r="N11872" i="4"/>
  <c r="N11871" i="4"/>
  <c r="N11870" i="4"/>
  <c r="N11869" i="4"/>
  <c r="N11868" i="4"/>
  <c r="N11867" i="4"/>
  <c r="N11866" i="4"/>
  <c r="N11865" i="4"/>
  <c r="N11864" i="4"/>
  <c r="N11863" i="4"/>
  <c r="N11862" i="4"/>
  <c r="N11861" i="4"/>
  <c r="N11860" i="4"/>
  <c r="N11859" i="4"/>
  <c r="N11858" i="4"/>
  <c r="N11857" i="4"/>
  <c r="N11856" i="4"/>
  <c r="N11855" i="4"/>
  <c r="N11854" i="4"/>
  <c r="N11853" i="4"/>
  <c r="N11852" i="4"/>
  <c r="N11851" i="4"/>
  <c r="N11850" i="4"/>
  <c r="N11849" i="4"/>
  <c r="N11848" i="4"/>
  <c r="N11847" i="4"/>
  <c r="N11846" i="4"/>
  <c r="N11845" i="4"/>
  <c r="N11844" i="4"/>
  <c r="N11843" i="4"/>
  <c r="N11842" i="4"/>
  <c r="N11841" i="4"/>
  <c r="N11840" i="4"/>
  <c r="N11839" i="4"/>
  <c r="N11838" i="4"/>
  <c r="N11837" i="4"/>
  <c r="N11836" i="4"/>
  <c r="N11835" i="4"/>
  <c r="N11834" i="4"/>
  <c r="N11833" i="4"/>
  <c r="N11832" i="4"/>
  <c r="N11831" i="4"/>
  <c r="N11830" i="4"/>
  <c r="N11829" i="4"/>
  <c r="N11828" i="4"/>
  <c r="N11827" i="4"/>
  <c r="N11826" i="4"/>
  <c r="N11825" i="4"/>
  <c r="N11824" i="4"/>
  <c r="N11823" i="4"/>
  <c r="N11822" i="4"/>
  <c r="N11821" i="4"/>
  <c r="N11820" i="4"/>
  <c r="N11819" i="4"/>
  <c r="N11818" i="4"/>
  <c r="N11817" i="4"/>
  <c r="N11816" i="4"/>
  <c r="N11815" i="4"/>
  <c r="N11814" i="4"/>
  <c r="N11813" i="4"/>
  <c r="N11812" i="4"/>
  <c r="N11811" i="4"/>
  <c r="N11810" i="4"/>
  <c r="N11809" i="4"/>
  <c r="N11808" i="4"/>
  <c r="N11807" i="4"/>
  <c r="N11806" i="4"/>
  <c r="N11805" i="4"/>
  <c r="N11804" i="4"/>
  <c r="N11803" i="4"/>
  <c r="N11802" i="4"/>
  <c r="N11801" i="4"/>
  <c r="N11800" i="4"/>
  <c r="N11799" i="4"/>
  <c r="N11798" i="4"/>
  <c r="N11797" i="4"/>
  <c r="N11796" i="4"/>
  <c r="N11795" i="4"/>
  <c r="N11794" i="4"/>
  <c r="N11793" i="4"/>
  <c r="N11792" i="4"/>
  <c r="N11791" i="4"/>
  <c r="N11790" i="4"/>
  <c r="N11789" i="4"/>
  <c r="N11788" i="4"/>
  <c r="N11787" i="4"/>
  <c r="N11786" i="4"/>
  <c r="N11785" i="4"/>
  <c r="N11784" i="4"/>
  <c r="N11783" i="4"/>
  <c r="N11782" i="4"/>
  <c r="N11781" i="4"/>
  <c r="N11780" i="4"/>
  <c r="N11779" i="4"/>
  <c r="N11778" i="4"/>
  <c r="N11777" i="4"/>
  <c r="N11776" i="4"/>
  <c r="N11775" i="4"/>
  <c r="N11774" i="4"/>
  <c r="N11773" i="4"/>
  <c r="N11772" i="4"/>
  <c r="N11771" i="4"/>
  <c r="N11770" i="4"/>
  <c r="N11769" i="4"/>
  <c r="N11768" i="4"/>
  <c r="N11767" i="4"/>
  <c r="N11766" i="4"/>
  <c r="N11765" i="4"/>
  <c r="N11764" i="4"/>
  <c r="N11763" i="4"/>
  <c r="N11762" i="4"/>
  <c r="N11761" i="4"/>
  <c r="N11760" i="4"/>
  <c r="N11759" i="4"/>
  <c r="N11758" i="4"/>
  <c r="N11757" i="4"/>
  <c r="N11756" i="4"/>
  <c r="N11755" i="4"/>
  <c r="N11754" i="4"/>
  <c r="N11753" i="4"/>
  <c r="N11752" i="4"/>
  <c r="N11751" i="4"/>
  <c r="N11750" i="4"/>
  <c r="N11749" i="4"/>
  <c r="N11748" i="4"/>
  <c r="N11747" i="4"/>
  <c r="N11746" i="4"/>
  <c r="N11745" i="4"/>
  <c r="N11744" i="4"/>
  <c r="N11743" i="4"/>
  <c r="N11742" i="4"/>
  <c r="N11741" i="4"/>
  <c r="N11740" i="4"/>
  <c r="N11739" i="4"/>
  <c r="N11738" i="4"/>
  <c r="N11737" i="4"/>
  <c r="N11736" i="4"/>
  <c r="N11735" i="4"/>
  <c r="N11734" i="4"/>
  <c r="N11733" i="4"/>
  <c r="N11732" i="4"/>
  <c r="N11731" i="4"/>
  <c r="N11730" i="4"/>
  <c r="N11729" i="4"/>
  <c r="N11728" i="4"/>
  <c r="N11727" i="4"/>
  <c r="N11726" i="4"/>
  <c r="N11725" i="4"/>
  <c r="N11724" i="4"/>
  <c r="N11723" i="4"/>
  <c r="N11722" i="4"/>
  <c r="N11721" i="4"/>
  <c r="N11720" i="4"/>
  <c r="N11719" i="4"/>
  <c r="N11718" i="4"/>
  <c r="N11717" i="4"/>
  <c r="N11716" i="4"/>
  <c r="N11715" i="4"/>
  <c r="N11714" i="4"/>
  <c r="N11713" i="4"/>
  <c r="N11712" i="4"/>
  <c r="N11711" i="4"/>
  <c r="N11710" i="4"/>
  <c r="N11709" i="4"/>
  <c r="N11708" i="4"/>
  <c r="N11707" i="4"/>
  <c r="N11706" i="4"/>
  <c r="N11705" i="4"/>
  <c r="N11704" i="4"/>
  <c r="N11703" i="4"/>
  <c r="N11702" i="4"/>
  <c r="N11701" i="4"/>
  <c r="N11700" i="4"/>
  <c r="N11699" i="4"/>
  <c r="N11698" i="4"/>
  <c r="N11697" i="4"/>
  <c r="N11696" i="4"/>
  <c r="N11695" i="4"/>
  <c r="N11694" i="4"/>
  <c r="N11693" i="4"/>
  <c r="N11692" i="4"/>
  <c r="N11691" i="4"/>
  <c r="N11690" i="4"/>
  <c r="N11689" i="4"/>
  <c r="N11688" i="4"/>
  <c r="N11687" i="4"/>
  <c r="N11686" i="4"/>
  <c r="N11685" i="4"/>
  <c r="N11684" i="4"/>
  <c r="N11683" i="4"/>
  <c r="N11682" i="4"/>
  <c r="N11681" i="4"/>
  <c r="N11680" i="4"/>
  <c r="N11679" i="4"/>
  <c r="N11678" i="4"/>
  <c r="N11677" i="4"/>
  <c r="N11676" i="4"/>
  <c r="N11675" i="4"/>
  <c r="N11674" i="4"/>
  <c r="N11673" i="4"/>
  <c r="N11672" i="4"/>
  <c r="N11671" i="4"/>
  <c r="N11670" i="4"/>
  <c r="N11669" i="4"/>
  <c r="N11668" i="4"/>
  <c r="N11667" i="4"/>
  <c r="N11666" i="4"/>
  <c r="N11665" i="4"/>
  <c r="N11664" i="4"/>
  <c r="N11663" i="4"/>
  <c r="N11662" i="4"/>
  <c r="N11661" i="4"/>
  <c r="N11660" i="4"/>
  <c r="N11659" i="4"/>
  <c r="N11658" i="4"/>
  <c r="N11657" i="4"/>
  <c r="N11656" i="4"/>
  <c r="N11655" i="4"/>
  <c r="N11654" i="4"/>
  <c r="N11653" i="4"/>
  <c r="N11652" i="4"/>
  <c r="N11651" i="4"/>
  <c r="N11650" i="4"/>
  <c r="N11649" i="4"/>
  <c r="N11648" i="4"/>
  <c r="N11647" i="4"/>
  <c r="N11646" i="4"/>
  <c r="N11645" i="4"/>
  <c r="N11644" i="4"/>
  <c r="N11643" i="4"/>
  <c r="N11642" i="4"/>
  <c r="N11641" i="4"/>
  <c r="N11640" i="4"/>
  <c r="N11639" i="4"/>
  <c r="N11638" i="4"/>
  <c r="N11637" i="4"/>
  <c r="N11636" i="4"/>
  <c r="N11635" i="4"/>
  <c r="N11634" i="4"/>
  <c r="N11633" i="4"/>
  <c r="N11632" i="4"/>
  <c r="N11631" i="4"/>
  <c r="N11630" i="4"/>
  <c r="N11629" i="4"/>
  <c r="N11628" i="4"/>
  <c r="N11627" i="4"/>
  <c r="N11626" i="4"/>
  <c r="N11625" i="4"/>
  <c r="N11624" i="4"/>
  <c r="N11623" i="4"/>
  <c r="N11622" i="4"/>
  <c r="N11621" i="4"/>
  <c r="N11620" i="4"/>
  <c r="N11619" i="4"/>
  <c r="N11618" i="4"/>
  <c r="N11617" i="4"/>
  <c r="N11616" i="4"/>
  <c r="N11615" i="4"/>
  <c r="N11614" i="4"/>
  <c r="N11613" i="4"/>
  <c r="N11612" i="4"/>
  <c r="N11611" i="4"/>
  <c r="N11610" i="4"/>
  <c r="N11609" i="4"/>
  <c r="N11608" i="4"/>
  <c r="N11607" i="4"/>
  <c r="N11606" i="4"/>
  <c r="N11605" i="4"/>
  <c r="N11604" i="4"/>
  <c r="N11603" i="4"/>
  <c r="N11602" i="4"/>
  <c r="N11601" i="4"/>
  <c r="N11600" i="4"/>
  <c r="N11599" i="4"/>
  <c r="N11598" i="4"/>
  <c r="N11597" i="4"/>
  <c r="N11596" i="4"/>
  <c r="N11595" i="4"/>
  <c r="N11594" i="4"/>
  <c r="N11593" i="4"/>
  <c r="N11592" i="4"/>
  <c r="N11591" i="4"/>
  <c r="N11590" i="4"/>
  <c r="N11589" i="4"/>
  <c r="N11588" i="4"/>
  <c r="N11587" i="4"/>
  <c r="N11586" i="4"/>
  <c r="N11585" i="4"/>
  <c r="N11584" i="4"/>
  <c r="N11583" i="4"/>
  <c r="N11582" i="4"/>
  <c r="N11581" i="4"/>
  <c r="N11580" i="4"/>
  <c r="N11579" i="4"/>
  <c r="N11578" i="4"/>
  <c r="N11577" i="4"/>
  <c r="N11576" i="4"/>
  <c r="N11575" i="4"/>
  <c r="N11574" i="4"/>
  <c r="N11573" i="4"/>
  <c r="N11572" i="4"/>
  <c r="N11571" i="4"/>
  <c r="N11570" i="4"/>
  <c r="N11569" i="4"/>
  <c r="N11568" i="4"/>
  <c r="N11567" i="4"/>
  <c r="N11566" i="4"/>
  <c r="N11565" i="4"/>
  <c r="N11564" i="4"/>
  <c r="N11563" i="4"/>
  <c r="N11562" i="4"/>
  <c r="N11561" i="4"/>
  <c r="N11560" i="4"/>
  <c r="N11559" i="4"/>
  <c r="N11558" i="4"/>
  <c r="N11557" i="4"/>
  <c r="N11556" i="4"/>
  <c r="N11555" i="4"/>
  <c r="N11554" i="4"/>
  <c r="N11553" i="4"/>
  <c r="N11552" i="4"/>
  <c r="N11551" i="4"/>
  <c r="N11550" i="4"/>
  <c r="N11549" i="4"/>
  <c r="N11548" i="4"/>
  <c r="N11547" i="4"/>
  <c r="N11546" i="4"/>
  <c r="N11545" i="4"/>
  <c r="N11544" i="4"/>
  <c r="N11543" i="4"/>
  <c r="N11542" i="4"/>
  <c r="N11541" i="4"/>
  <c r="N11540" i="4"/>
  <c r="N11539" i="4"/>
  <c r="N11538" i="4"/>
  <c r="N11537" i="4"/>
  <c r="N11536" i="4"/>
  <c r="N11535" i="4"/>
  <c r="N11534" i="4"/>
  <c r="N11533" i="4"/>
  <c r="N11532" i="4"/>
  <c r="N11531" i="4"/>
  <c r="N11530" i="4"/>
  <c r="N11529" i="4"/>
  <c r="N11528" i="4"/>
  <c r="N11527" i="4"/>
  <c r="N11526" i="4"/>
  <c r="N11525" i="4"/>
  <c r="N11524" i="4"/>
  <c r="N11523" i="4"/>
  <c r="N11522" i="4"/>
  <c r="N11521" i="4"/>
  <c r="N11520" i="4"/>
  <c r="N11519" i="4"/>
  <c r="N11518" i="4"/>
  <c r="N11517" i="4"/>
  <c r="N11516" i="4"/>
  <c r="N11515" i="4"/>
  <c r="N11514" i="4"/>
  <c r="N11513" i="4"/>
  <c r="N11512" i="4"/>
  <c r="N11511" i="4"/>
  <c r="N11510" i="4"/>
  <c r="N11509" i="4"/>
  <c r="N11508" i="4"/>
  <c r="N11507" i="4"/>
  <c r="N11506" i="4"/>
  <c r="N11505" i="4"/>
  <c r="N11504" i="4"/>
  <c r="N11503" i="4"/>
  <c r="N11502" i="4"/>
  <c r="N11501" i="4"/>
  <c r="N11500" i="4"/>
  <c r="N11499" i="4"/>
  <c r="N11498" i="4"/>
  <c r="N11497" i="4"/>
  <c r="N11496" i="4"/>
  <c r="N11495" i="4"/>
  <c r="N11494" i="4"/>
  <c r="N11493" i="4"/>
  <c r="N11492" i="4"/>
  <c r="N11491" i="4"/>
  <c r="N11490" i="4"/>
  <c r="N11489" i="4"/>
  <c r="N11488" i="4"/>
  <c r="N11487" i="4"/>
  <c r="N11486" i="4"/>
  <c r="N11485" i="4"/>
  <c r="N11484" i="4"/>
  <c r="N11483" i="4"/>
  <c r="N11482" i="4"/>
  <c r="N11481" i="4"/>
  <c r="N11480" i="4"/>
  <c r="N11479" i="4"/>
  <c r="N11478" i="4"/>
  <c r="N11477" i="4"/>
  <c r="N11476" i="4"/>
  <c r="N11475" i="4"/>
  <c r="N11474" i="4"/>
  <c r="N11473" i="4"/>
  <c r="N11472" i="4"/>
  <c r="N11471" i="4"/>
  <c r="N11470" i="4"/>
  <c r="N11469" i="4"/>
  <c r="N11468" i="4"/>
  <c r="N11467" i="4"/>
  <c r="N11466" i="4"/>
  <c r="N11465" i="4"/>
  <c r="N11464" i="4"/>
  <c r="N11463" i="4"/>
  <c r="N11462" i="4"/>
  <c r="N11461" i="4"/>
  <c r="N11460" i="4"/>
  <c r="N11459" i="4"/>
  <c r="N11458" i="4"/>
  <c r="N11457" i="4"/>
  <c r="N11456" i="4"/>
  <c r="N11455" i="4"/>
  <c r="N11454" i="4"/>
  <c r="N11453" i="4"/>
  <c r="N11452" i="4"/>
  <c r="N11451" i="4"/>
  <c r="N11450" i="4"/>
  <c r="N11449" i="4"/>
  <c r="N11448" i="4"/>
  <c r="N11447" i="4"/>
  <c r="N11446" i="4"/>
  <c r="N11445" i="4"/>
  <c r="N11444" i="4"/>
  <c r="N11443" i="4"/>
  <c r="N11442" i="4"/>
  <c r="N11441" i="4"/>
  <c r="N11440" i="4"/>
  <c r="N11439" i="4"/>
  <c r="N11438" i="4"/>
  <c r="N11437" i="4"/>
  <c r="N11436" i="4"/>
  <c r="N11435" i="4"/>
  <c r="N11434" i="4"/>
  <c r="N11433" i="4"/>
  <c r="N11432" i="4"/>
  <c r="N11431" i="4"/>
  <c r="N11430" i="4"/>
  <c r="N11429" i="4"/>
  <c r="N11428" i="4"/>
  <c r="N11427" i="4"/>
  <c r="N11426" i="4"/>
  <c r="N11425" i="4"/>
  <c r="N11424" i="4"/>
  <c r="N11423" i="4"/>
  <c r="N11422" i="4"/>
  <c r="N11421" i="4"/>
  <c r="N11420" i="4"/>
  <c r="N11419" i="4"/>
  <c r="N11418" i="4"/>
  <c r="N11417" i="4"/>
  <c r="N11416" i="4"/>
  <c r="N11415" i="4"/>
  <c r="N11414" i="4"/>
  <c r="N11413" i="4"/>
  <c r="N11412" i="4"/>
  <c r="N11411" i="4"/>
  <c r="N11410" i="4"/>
  <c r="N11409" i="4"/>
  <c r="N11408" i="4"/>
  <c r="N11407" i="4"/>
  <c r="N11406" i="4"/>
  <c r="N11405" i="4"/>
  <c r="N11404" i="4"/>
  <c r="N11403" i="4"/>
  <c r="N11402" i="4"/>
  <c r="N11401" i="4"/>
  <c r="N11400" i="4"/>
  <c r="N11399" i="4"/>
  <c r="N11398" i="4"/>
  <c r="N11397" i="4"/>
  <c r="N11396" i="4"/>
  <c r="N11395" i="4"/>
  <c r="N11394" i="4"/>
  <c r="N11393" i="4"/>
  <c r="N11392" i="4"/>
  <c r="N11391" i="4"/>
  <c r="N11390" i="4"/>
  <c r="N11389" i="4"/>
  <c r="N11388" i="4"/>
  <c r="N11387" i="4"/>
  <c r="N11386" i="4"/>
  <c r="N11385" i="4"/>
  <c r="N11384" i="4"/>
  <c r="N11383" i="4"/>
  <c r="N11382" i="4"/>
  <c r="N11381" i="4"/>
  <c r="N11380" i="4"/>
  <c r="N11379" i="4"/>
  <c r="N11378" i="4"/>
  <c r="N11377" i="4"/>
  <c r="N11376" i="4"/>
  <c r="N11375" i="4"/>
  <c r="N11374" i="4"/>
  <c r="N11373" i="4"/>
  <c r="N11372" i="4"/>
  <c r="N11371" i="4"/>
  <c r="N11370" i="4"/>
  <c r="N11369" i="4"/>
  <c r="N11368" i="4"/>
  <c r="N11367" i="4"/>
  <c r="N11366" i="4"/>
  <c r="N11365" i="4"/>
  <c r="N11364" i="4"/>
  <c r="N11363" i="4"/>
  <c r="N11362" i="4"/>
  <c r="N11361" i="4"/>
  <c r="N11360" i="4"/>
  <c r="N11359" i="4"/>
  <c r="N11358" i="4"/>
  <c r="N11357" i="4"/>
  <c r="N11356" i="4"/>
  <c r="N11355" i="4"/>
  <c r="N11354" i="4"/>
  <c r="N11353" i="4"/>
  <c r="N11352" i="4"/>
  <c r="N11351" i="4"/>
  <c r="N11350" i="4"/>
  <c r="N11349" i="4"/>
  <c r="N11348" i="4"/>
  <c r="N11347" i="4"/>
  <c r="N11346" i="4"/>
  <c r="N11345" i="4"/>
  <c r="N11344" i="4"/>
  <c r="N11343" i="4"/>
  <c r="N11342" i="4"/>
  <c r="N11341" i="4"/>
  <c r="N11340" i="4"/>
  <c r="N11339" i="4"/>
  <c r="N11338" i="4"/>
  <c r="N11337" i="4"/>
  <c r="N11336" i="4"/>
  <c r="N11335" i="4"/>
  <c r="N11334" i="4"/>
  <c r="N11333" i="4"/>
  <c r="N11332" i="4"/>
  <c r="N11331" i="4"/>
  <c r="N11330" i="4"/>
  <c r="N11329" i="4"/>
  <c r="N11328" i="4"/>
  <c r="N11327" i="4"/>
  <c r="N11326" i="4"/>
  <c r="N11325" i="4"/>
  <c r="N11324" i="4"/>
  <c r="N11323" i="4"/>
  <c r="N11322" i="4"/>
  <c r="N11321" i="4"/>
  <c r="N11320" i="4"/>
  <c r="N11319" i="4"/>
  <c r="N11318" i="4"/>
  <c r="N11317" i="4"/>
  <c r="N11316" i="4"/>
  <c r="N11315" i="4"/>
  <c r="N11314" i="4"/>
  <c r="N11313" i="4"/>
  <c r="N11312" i="4"/>
  <c r="N11311" i="4"/>
  <c r="N11310" i="4"/>
  <c r="N11309" i="4"/>
  <c r="N11308" i="4"/>
  <c r="N11307" i="4"/>
  <c r="N11306" i="4"/>
  <c r="N11305" i="4"/>
  <c r="N11304" i="4"/>
  <c r="N11303" i="4"/>
  <c r="N11302" i="4"/>
  <c r="N11301" i="4"/>
  <c r="N11300" i="4"/>
  <c r="N11299" i="4"/>
  <c r="N11298" i="4"/>
  <c r="N11297" i="4"/>
  <c r="N11296" i="4"/>
  <c r="N11295" i="4"/>
  <c r="N11294" i="4"/>
  <c r="N11293" i="4"/>
  <c r="N11292" i="4"/>
  <c r="N11291" i="4"/>
  <c r="N11290" i="4"/>
  <c r="N11289" i="4"/>
  <c r="N11288" i="4"/>
  <c r="N11287" i="4"/>
  <c r="N11286" i="4"/>
  <c r="N11285" i="4"/>
  <c r="N11284" i="4"/>
  <c r="N11283" i="4"/>
  <c r="N11282" i="4"/>
  <c r="N11281" i="4"/>
  <c r="N11280" i="4"/>
  <c r="N11279" i="4"/>
  <c r="N11278" i="4"/>
  <c r="N11277" i="4"/>
  <c r="N11276" i="4"/>
  <c r="N11275" i="4"/>
  <c r="N11274" i="4"/>
  <c r="N11273" i="4"/>
  <c r="N11272" i="4"/>
  <c r="N11271" i="4"/>
  <c r="N11270" i="4"/>
  <c r="N11269" i="4"/>
  <c r="N11268" i="4"/>
  <c r="N11267" i="4"/>
  <c r="N11266" i="4"/>
  <c r="N11265" i="4"/>
  <c r="N11264" i="4"/>
  <c r="N11263" i="4"/>
  <c r="N11262" i="4"/>
  <c r="N11261" i="4"/>
  <c r="N11260" i="4"/>
  <c r="N11259" i="4"/>
  <c r="N11258" i="4"/>
  <c r="N11257" i="4"/>
  <c r="N11256" i="4"/>
  <c r="N11255" i="4"/>
  <c r="N11254" i="4"/>
  <c r="N11253" i="4"/>
  <c r="N11252" i="4"/>
  <c r="N11251" i="4"/>
  <c r="N11250" i="4"/>
  <c r="N11249" i="4"/>
  <c r="N11248" i="4"/>
  <c r="N11247" i="4"/>
  <c r="N11246" i="4"/>
  <c r="N11245" i="4"/>
  <c r="N11244" i="4"/>
  <c r="N11243" i="4"/>
  <c r="N11242" i="4"/>
  <c r="N11241" i="4"/>
  <c r="N11240" i="4"/>
  <c r="N11239" i="4"/>
  <c r="N11238" i="4"/>
  <c r="N11237" i="4"/>
  <c r="N11236" i="4"/>
  <c r="N11235" i="4"/>
  <c r="N11234" i="4"/>
  <c r="N11233" i="4"/>
  <c r="N11232" i="4"/>
  <c r="N11231" i="4"/>
  <c r="N11230" i="4"/>
  <c r="N11229" i="4"/>
  <c r="N11228" i="4"/>
  <c r="N11227" i="4"/>
  <c r="N11226" i="4"/>
  <c r="N11225" i="4"/>
  <c r="N11224" i="4"/>
  <c r="N11223" i="4"/>
  <c r="N11222" i="4"/>
  <c r="N11221" i="4"/>
  <c r="N11220" i="4"/>
  <c r="N11219" i="4"/>
  <c r="N11218" i="4"/>
  <c r="N11217" i="4"/>
  <c r="N11216" i="4"/>
  <c r="N11215" i="4"/>
  <c r="N11214" i="4"/>
  <c r="N11213" i="4"/>
  <c r="N11212" i="4"/>
  <c r="N11211" i="4"/>
  <c r="N11210" i="4"/>
  <c r="N11209" i="4"/>
  <c r="N11208" i="4"/>
  <c r="N11207" i="4"/>
  <c r="N11206" i="4"/>
  <c r="N11205" i="4"/>
  <c r="N11204" i="4"/>
  <c r="N11203" i="4"/>
  <c r="N11202" i="4"/>
  <c r="N11201" i="4"/>
  <c r="N11200" i="4"/>
  <c r="N11199" i="4"/>
  <c r="N11198" i="4"/>
  <c r="N11197" i="4"/>
  <c r="N11196" i="4"/>
  <c r="N11195" i="4"/>
  <c r="N11194" i="4"/>
  <c r="N11193" i="4"/>
  <c r="N11192" i="4"/>
  <c r="N11191" i="4"/>
  <c r="N11190" i="4"/>
  <c r="N11189" i="4"/>
  <c r="N11188" i="4"/>
  <c r="N11187" i="4"/>
  <c r="N11186" i="4"/>
  <c r="N11185" i="4"/>
  <c r="N11184" i="4"/>
  <c r="N11183" i="4"/>
  <c r="N11182" i="4"/>
  <c r="N11181" i="4"/>
  <c r="N11180" i="4"/>
  <c r="N11179" i="4"/>
  <c r="N11178" i="4"/>
  <c r="N11177" i="4"/>
  <c r="N11176" i="4"/>
  <c r="N11175" i="4"/>
  <c r="N11174" i="4"/>
  <c r="N11173" i="4"/>
  <c r="N11172" i="4"/>
  <c r="N11171" i="4"/>
  <c r="N11170" i="4"/>
  <c r="N11169" i="4"/>
  <c r="N11168" i="4"/>
  <c r="N11167" i="4"/>
  <c r="N11166" i="4"/>
  <c r="N11165" i="4"/>
  <c r="N11164" i="4"/>
  <c r="N11163" i="4"/>
  <c r="N11162" i="4"/>
  <c r="N11161" i="4"/>
  <c r="N11160" i="4"/>
  <c r="N11159" i="4"/>
  <c r="N11158" i="4"/>
  <c r="N11157" i="4"/>
  <c r="N11156" i="4"/>
  <c r="N11155" i="4"/>
  <c r="N11154" i="4"/>
  <c r="N11153" i="4"/>
  <c r="N11152" i="4"/>
  <c r="N11151" i="4"/>
  <c r="N11150" i="4"/>
  <c r="N11149" i="4"/>
  <c r="N11148" i="4"/>
  <c r="N11147" i="4"/>
  <c r="N11146" i="4"/>
  <c r="N11145" i="4"/>
  <c r="N11144" i="4"/>
  <c r="N11143" i="4"/>
  <c r="N11142" i="4"/>
  <c r="N11141" i="4"/>
  <c r="N11140" i="4"/>
  <c r="N11139" i="4"/>
  <c r="N11138" i="4"/>
  <c r="N11137" i="4"/>
  <c r="N11136" i="4"/>
  <c r="N11135" i="4"/>
  <c r="N11134" i="4"/>
  <c r="N11133" i="4"/>
  <c r="N11132" i="4"/>
  <c r="N11131" i="4"/>
  <c r="N11130" i="4"/>
  <c r="N11129" i="4"/>
  <c r="N11128" i="4"/>
  <c r="N11127" i="4"/>
  <c r="N11126" i="4"/>
  <c r="N11125" i="4"/>
  <c r="N11124" i="4"/>
  <c r="N11123" i="4"/>
  <c r="N11122" i="4"/>
  <c r="N11121" i="4"/>
  <c r="N11120" i="4"/>
  <c r="N11119" i="4"/>
  <c r="N11118" i="4"/>
  <c r="N11117" i="4"/>
  <c r="N11116" i="4"/>
  <c r="N11115" i="4"/>
  <c r="N11114" i="4"/>
  <c r="N11113" i="4"/>
  <c r="N11112" i="4"/>
  <c r="N11111" i="4"/>
  <c r="N11110" i="4"/>
  <c r="N11109" i="4"/>
  <c r="N11108" i="4"/>
  <c r="N11107" i="4"/>
  <c r="N11106" i="4"/>
  <c r="N11105" i="4"/>
  <c r="N11104" i="4"/>
  <c r="N11103" i="4"/>
  <c r="N11102" i="4"/>
  <c r="N11101" i="4"/>
  <c r="N11100" i="4"/>
  <c r="N11099" i="4"/>
  <c r="N11098" i="4"/>
  <c r="N11097" i="4"/>
  <c r="N11096" i="4"/>
  <c r="N11095" i="4"/>
  <c r="N11094" i="4"/>
  <c r="N11093" i="4"/>
  <c r="N11092" i="4"/>
  <c r="N11091" i="4"/>
  <c r="N11090" i="4"/>
  <c r="N11089" i="4"/>
  <c r="N11088" i="4"/>
  <c r="N11087" i="4"/>
  <c r="N11086" i="4"/>
  <c r="N11085" i="4"/>
  <c r="N11084" i="4"/>
  <c r="N11083" i="4"/>
  <c r="N11082" i="4"/>
  <c r="N11081" i="4"/>
  <c r="N11080" i="4"/>
  <c r="N11079" i="4"/>
  <c r="N11078" i="4"/>
  <c r="N11077" i="4"/>
  <c r="N11076" i="4"/>
  <c r="N11075" i="4"/>
  <c r="N11074" i="4"/>
  <c r="N11073" i="4"/>
  <c r="N11072" i="4"/>
  <c r="N11071" i="4"/>
  <c r="N11070" i="4"/>
  <c r="N11069" i="4"/>
  <c r="N11068" i="4"/>
  <c r="N11067" i="4"/>
  <c r="N11066" i="4"/>
  <c r="N11065" i="4"/>
  <c r="N11064" i="4"/>
  <c r="N11063" i="4"/>
  <c r="N11062" i="4"/>
  <c r="N11061" i="4"/>
  <c r="N11060" i="4"/>
  <c r="N11059" i="4"/>
  <c r="N11058" i="4"/>
  <c r="N11057" i="4"/>
  <c r="N11056" i="4"/>
  <c r="N11055" i="4"/>
  <c r="N11054" i="4"/>
  <c r="N11053" i="4"/>
  <c r="N11052" i="4"/>
  <c r="N11051" i="4"/>
  <c r="N11050" i="4"/>
  <c r="N11049" i="4"/>
  <c r="N11048" i="4"/>
  <c r="N11047" i="4"/>
  <c r="N11046" i="4"/>
  <c r="N11045" i="4"/>
  <c r="N11044" i="4"/>
  <c r="N11043" i="4"/>
  <c r="N11042" i="4"/>
  <c r="N11041" i="4"/>
  <c r="N11040" i="4"/>
  <c r="N11039" i="4"/>
  <c r="N11038" i="4"/>
  <c r="N11037" i="4"/>
  <c r="N11036" i="4"/>
  <c r="N11035" i="4"/>
  <c r="N11034" i="4"/>
  <c r="N11033" i="4"/>
  <c r="N11032" i="4"/>
  <c r="N11031" i="4"/>
  <c r="N11030" i="4"/>
  <c r="N11029" i="4"/>
  <c r="N11028" i="4"/>
  <c r="N11027" i="4"/>
  <c r="N11026" i="4"/>
  <c r="N11025" i="4"/>
  <c r="N11024" i="4"/>
  <c r="N11023" i="4"/>
  <c r="N11022" i="4"/>
  <c r="N11021" i="4"/>
  <c r="N11020" i="4"/>
  <c r="N11019" i="4"/>
  <c r="N11018" i="4"/>
  <c r="N11017" i="4"/>
  <c r="N11016" i="4"/>
  <c r="N11015" i="4"/>
  <c r="N11014" i="4"/>
  <c r="N11013" i="4"/>
  <c r="N11012" i="4"/>
  <c r="N11011" i="4"/>
  <c r="N11010" i="4"/>
  <c r="N11009" i="4"/>
  <c r="N11008" i="4"/>
  <c r="N11007" i="4"/>
  <c r="N11006" i="4"/>
  <c r="N11005" i="4"/>
  <c r="N11004" i="4"/>
  <c r="N11003" i="4"/>
  <c r="N11002" i="4"/>
  <c r="N11001" i="4"/>
  <c r="N11000" i="4"/>
  <c r="N10999" i="4"/>
  <c r="N10998" i="4"/>
  <c r="N10997" i="4"/>
  <c r="N10996" i="4"/>
  <c r="N10995" i="4"/>
  <c r="N10994" i="4"/>
  <c r="N10993" i="4"/>
  <c r="N10992" i="4"/>
  <c r="N10991" i="4"/>
  <c r="N10990" i="4"/>
  <c r="N10989" i="4"/>
  <c r="N10988" i="4"/>
  <c r="N10987" i="4"/>
  <c r="N10986" i="4"/>
  <c r="N10985" i="4"/>
  <c r="N10984" i="4"/>
  <c r="N10983" i="4"/>
  <c r="N10982" i="4"/>
  <c r="N10981" i="4"/>
  <c r="N10980" i="4"/>
  <c r="N10979" i="4"/>
  <c r="N10978" i="4"/>
  <c r="N10977" i="4"/>
  <c r="N10976" i="4"/>
  <c r="N10975" i="4"/>
  <c r="N10974" i="4"/>
  <c r="N10973" i="4"/>
  <c r="N10972" i="4"/>
  <c r="N10971" i="4"/>
  <c r="N10970" i="4"/>
  <c r="N10969" i="4"/>
  <c r="N10968" i="4"/>
  <c r="N10967" i="4"/>
  <c r="N10966" i="4"/>
  <c r="N10965" i="4"/>
  <c r="N10964" i="4"/>
  <c r="N10963" i="4"/>
  <c r="N10962" i="4"/>
  <c r="N10961" i="4"/>
  <c r="N10960" i="4"/>
  <c r="N10959" i="4"/>
  <c r="N10958" i="4"/>
  <c r="N10957" i="4"/>
  <c r="N10956" i="4"/>
  <c r="N10955" i="4"/>
  <c r="N10954" i="4"/>
  <c r="N10953" i="4"/>
  <c r="N10952" i="4"/>
  <c r="N10951" i="4"/>
  <c r="N10950" i="4"/>
  <c r="N10949" i="4"/>
  <c r="N10948" i="4"/>
  <c r="N10947" i="4"/>
  <c r="N10946" i="4"/>
  <c r="N10945" i="4"/>
  <c r="N10944" i="4"/>
  <c r="N10943" i="4"/>
  <c r="N10942" i="4"/>
  <c r="N10941" i="4"/>
  <c r="N10940" i="4"/>
  <c r="N10939" i="4"/>
  <c r="N10938" i="4"/>
  <c r="N10937" i="4"/>
  <c r="N10936" i="4"/>
  <c r="N10935" i="4"/>
  <c r="N10934" i="4"/>
  <c r="N10933" i="4"/>
  <c r="N10932" i="4"/>
  <c r="N10931" i="4"/>
  <c r="N10930" i="4"/>
  <c r="N10929" i="4"/>
  <c r="N10928" i="4"/>
  <c r="N10927" i="4"/>
  <c r="N10926" i="4"/>
  <c r="N10925" i="4"/>
  <c r="N10924" i="4"/>
  <c r="N10923" i="4"/>
  <c r="N10922" i="4"/>
  <c r="N10921" i="4"/>
  <c r="N10920" i="4"/>
  <c r="N10919" i="4"/>
  <c r="N10918" i="4"/>
  <c r="N10917" i="4"/>
  <c r="N10916" i="4"/>
  <c r="N10915" i="4"/>
  <c r="N10914" i="4"/>
  <c r="N10913" i="4"/>
  <c r="N10912" i="4"/>
  <c r="N10911" i="4"/>
  <c r="N10910" i="4"/>
  <c r="N10909" i="4"/>
  <c r="N10908" i="4"/>
  <c r="N10907" i="4"/>
  <c r="N10906" i="4"/>
  <c r="N10905" i="4"/>
  <c r="N10904" i="4"/>
  <c r="N10903" i="4"/>
  <c r="N10902" i="4"/>
  <c r="N10901" i="4"/>
  <c r="N10900" i="4"/>
  <c r="N10899" i="4"/>
  <c r="N10898" i="4"/>
  <c r="N10897" i="4"/>
  <c r="N10896" i="4"/>
  <c r="N10895" i="4"/>
  <c r="N10894" i="4"/>
  <c r="N10893" i="4"/>
  <c r="N10892" i="4"/>
  <c r="N10891" i="4"/>
  <c r="N10890" i="4"/>
  <c r="N10889" i="4"/>
  <c r="N10888" i="4"/>
  <c r="N10887" i="4"/>
  <c r="N10886" i="4"/>
  <c r="N10885" i="4"/>
  <c r="N10884" i="4"/>
  <c r="N10883" i="4"/>
  <c r="N10882" i="4"/>
  <c r="N10881" i="4"/>
  <c r="N10880" i="4"/>
  <c r="N10879" i="4"/>
  <c r="N10878" i="4"/>
  <c r="N10877" i="4"/>
  <c r="N10876" i="4"/>
  <c r="N10875" i="4"/>
  <c r="N10874" i="4"/>
  <c r="N10873" i="4"/>
  <c r="N10872" i="4"/>
  <c r="N10871" i="4"/>
  <c r="N10870" i="4"/>
  <c r="N10869" i="4"/>
  <c r="N10868" i="4"/>
  <c r="N10867" i="4"/>
  <c r="N10866" i="4"/>
  <c r="N10865" i="4"/>
  <c r="N10864" i="4"/>
  <c r="N10863" i="4"/>
  <c r="N10862" i="4"/>
  <c r="N10861" i="4"/>
  <c r="N10860" i="4"/>
  <c r="N10859" i="4"/>
  <c r="N10858" i="4"/>
  <c r="N10857" i="4"/>
  <c r="N10856" i="4"/>
  <c r="N10855" i="4"/>
  <c r="N10854" i="4"/>
  <c r="N10853" i="4"/>
  <c r="N10852" i="4"/>
  <c r="N10851" i="4"/>
  <c r="N10850" i="4"/>
  <c r="N10849" i="4"/>
  <c r="N10848" i="4"/>
  <c r="N10847" i="4"/>
  <c r="N10846" i="4"/>
  <c r="N10845" i="4"/>
  <c r="N10844" i="4"/>
  <c r="N10843" i="4"/>
  <c r="N10842" i="4"/>
  <c r="N10841" i="4"/>
  <c r="N10840" i="4"/>
  <c r="N10839" i="4"/>
  <c r="N10838" i="4"/>
  <c r="N10837" i="4"/>
  <c r="N10836" i="4"/>
  <c r="N10835" i="4"/>
  <c r="N10834" i="4"/>
  <c r="N10833" i="4"/>
  <c r="N10832" i="4"/>
  <c r="N10831" i="4"/>
  <c r="N10830" i="4"/>
  <c r="N10829" i="4"/>
  <c r="N10828" i="4"/>
  <c r="N10827" i="4"/>
  <c r="N10826" i="4"/>
  <c r="N10825" i="4"/>
  <c r="N10824" i="4"/>
  <c r="N10823" i="4"/>
  <c r="N10822" i="4"/>
  <c r="N10821" i="4"/>
  <c r="N10820" i="4"/>
  <c r="N10819" i="4"/>
  <c r="N10818" i="4"/>
  <c r="N10817" i="4"/>
  <c r="N10816" i="4"/>
  <c r="N10815" i="4"/>
  <c r="N10814" i="4"/>
  <c r="N10813" i="4"/>
  <c r="N10812" i="4"/>
  <c r="N10811" i="4"/>
  <c r="N10810" i="4"/>
  <c r="N10809" i="4"/>
  <c r="N10808" i="4"/>
  <c r="N10807" i="4"/>
  <c r="N10806" i="4"/>
  <c r="N10805" i="4"/>
  <c r="N10804" i="4"/>
  <c r="N10803" i="4"/>
  <c r="N10802" i="4"/>
  <c r="N10801" i="4"/>
  <c r="N10800" i="4"/>
  <c r="N10799" i="4"/>
  <c r="N10798" i="4"/>
  <c r="N10797" i="4"/>
  <c r="N10796" i="4"/>
  <c r="N10795" i="4"/>
  <c r="N10794" i="4"/>
  <c r="N10793" i="4"/>
  <c r="N10792" i="4"/>
  <c r="N10791" i="4"/>
  <c r="N10790" i="4"/>
  <c r="N10789" i="4"/>
  <c r="N10788" i="4"/>
  <c r="N10787" i="4"/>
  <c r="N10786" i="4"/>
  <c r="N10785" i="4"/>
  <c r="N10784" i="4"/>
  <c r="N10783" i="4"/>
  <c r="N10782" i="4"/>
  <c r="N10781" i="4"/>
  <c r="N10780" i="4"/>
  <c r="N10779" i="4"/>
  <c r="N10778" i="4"/>
  <c r="N10777" i="4"/>
  <c r="N10776" i="4"/>
  <c r="N10775" i="4"/>
  <c r="N10774" i="4"/>
  <c r="N10773" i="4"/>
  <c r="N10772" i="4"/>
  <c r="N10771" i="4"/>
  <c r="N10770" i="4"/>
  <c r="N10769" i="4"/>
  <c r="N10768" i="4"/>
  <c r="N10767" i="4"/>
  <c r="N10766" i="4"/>
  <c r="N10765" i="4"/>
  <c r="N10764" i="4"/>
  <c r="N10763" i="4"/>
  <c r="N10762" i="4"/>
  <c r="N10761" i="4"/>
  <c r="N10760" i="4"/>
  <c r="N10759" i="4"/>
  <c r="N10758" i="4"/>
  <c r="N10757" i="4"/>
  <c r="N10756" i="4"/>
  <c r="N10755" i="4"/>
  <c r="N10754" i="4"/>
  <c r="N10753" i="4"/>
  <c r="N10752" i="4"/>
  <c r="N10751" i="4"/>
  <c r="N10750" i="4"/>
  <c r="N10749" i="4"/>
  <c r="N10748" i="4"/>
  <c r="N10747" i="4"/>
  <c r="N10746" i="4"/>
  <c r="N10745" i="4"/>
  <c r="N10744" i="4"/>
  <c r="N10743" i="4"/>
  <c r="N10742" i="4"/>
  <c r="N10741" i="4"/>
  <c r="N10740" i="4"/>
  <c r="N10739" i="4"/>
  <c r="N10738" i="4"/>
  <c r="N10737" i="4"/>
  <c r="N10736" i="4"/>
  <c r="N10735" i="4"/>
  <c r="N10734" i="4"/>
  <c r="N10733" i="4"/>
  <c r="N10732" i="4"/>
  <c r="N10731" i="4"/>
  <c r="N10730" i="4"/>
  <c r="N10729" i="4"/>
  <c r="N10728" i="4"/>
  <c r="N10727" i="4"/>
  <c r="N10726" i="4"/>
  <c r="N10725" i="4"/>
  <c r="N10724" i="4"/>
  <c r="N10723" i="4"/>
  <c r="N10722" i="4"/>
  <c r="N10721" i="4"/>
  <c r="N10720" i="4"/>
  <c r="N10719" i="4"/>
  <c r="N10718" i="4"/>
  <c r="N10717" i="4"/>
  <c r="N10716" i="4"/>
  <c r="N10715" i="4"/>
  <c r="N10714" i="4"/>
  <c r="N10713" i="4"/>
  <c r="N10712" i="4"/>
  <c r="N10711" i="4"/>
  <c r="N10710" i="4"/>
  <c r="N10709" i="4"/>
  <c r="N10708" i="4"/>
  <c r="N10707" i="4"/>
  <c r="N10706" i="4"/>
  <c r="N10705" i="4"/>
  <c r="N10704" i="4"/>
  <c r="N10703" i="4"/>
  <c r="N10702" i="4"/>
  <c r="N10701" i="4"/>
  <c r="N10700" i="4"/>
  <c r="N10699" i="4"/>
  <c r="N10698" i="4"/>
  <c r="N10697" i="4"/>
  <c r="N10696" i="4"/>
  <c r="N10695" i="4"/>
  <c r="N10694" i="4"/>
  <c r="N10693" i="4"/>
  <c r="N10692" i="4"/>
  <c r="N10691" i="4"/>
  <c r="N10690" i="4"/>
  <c r="N10689" i="4"/>
  <c r="N10688" i="4"/>
  <c r="N10687" i="4"/>
  <c r="N10686" i="4"/>
  <c r="N10685" i="4"/>
  <c r="N10684" i="4"/>
  <c r="N10683" i="4"/>
  <c r="N10682" i="4"/>
  <c r="N10681" i="4"/>
  <c r="N10680" i="4"/>
  <c r="N10679" i="4"/>
  <c r="N10678" i="4"/>
  <c r="N10677" i="4"/>
  <c r="N10676" i="4"/>
  <c r="N10675" i="4"/>
  <c r="N10674" i="4"/>
  <c r="N10673" i="4"/>
  <c r="N10672" i="4"/>
  <c r="N10671" i="4"/>
  <c r="N10670" i="4"/>
  <c r="N10669" i="4"/>
  <c r="N10668" i="4"/>
  <c r="N10667" i="4"/>
  <c r="N10666" i="4"/>
  <c r="N10665" i="4"/>
  <c r="N10664" i="4"/>
  <c r="N10663" i="4"/>
  <c r="N10662" i="4"/>
  <c r="N10661" i="4"/>
  <c r="N10660" i="4"/>
  <c r="N10659" i="4"/>
  <c r="N10658" i="4"/>
  <c r="N10657" i="4"/>
  <c r="N10656" i="4"/>
  <c r="N10655" i="4"/>
  <c r="N10654" i="4"/>
  <c r="N10653" i="4"/>
  <c r="N10652" i="4"/>
  <c r="N10651" i="4"/>
  <c r="N10650" i="4"/>
  <c r="N10649" i="4"/>
  <c r="N10648" i="4"/>
  <c r="N10647" i="4"/>
  <c r="N10646" i="4"/>
  <c r="N10645" i="4"/>
  <c r="N10644" i="4"/>
  <c r="N10643" i="4"/>
  <c r="N10642" i="4"/>
  <c r="N10641" i="4"/>
  <c r="N10640" i="4"/>
  <c r="N10639" i="4"/>
  <c r="N10638" i="4"/>
  <c r="N10637" i="4"/>
  <c r="N10636" i="4"/>
  <c r="N10635" i="4"/>
  <c r="N10634" i="4"/>
  <c r="N10633" i="4"/>
  <c r="N10632" i="4"/>
  <c r="N10631" i="4"/>
  <c r="N10630" i="4"/>
  <c r="N10629" i="4"/>
  <c r="N10628" i="4"/>
  <c r="N10627" i="4"/>
  <c r="N10626" i="4"/>
  <c r="N10625" i="4"/>
  <c r="N10624" i="4"/>
  <c r="N10623" i="4"/>
  <c r="N10622" i="4"/>
  <c r="N10621" i="4"/>
  <c r="N10620" i="4"/>
  <c r="N10619" i="4"/>
  <c r="N10618" i="4"/>
  <c r="N10617" i="4"/>
  <c r="N10616" i="4"/>
  <c r="N10615" i="4"/>
  <c r="N10614" i="4"/>
  <c r="N10613" i="4"/>
  <c r="N10612" i="4"/>
  <c r="N10611" i="4"/>
  <c r="N10610" i="4"/>
  <c r="N10609" i="4"/>
  <c r="N10608" i="4"/>
  <c r="N10607" i="4"/>
  <c r="N10606" i="4"/>
  <c r="N10605" i="4"/>
  <c r="N10604" i="4"/>
  <c r="N10603" i="4"/>
  <c r="N10602" i="4"/>
  <c r="N10601" i="4"/>
  <c r="N10600" i="4"/>
  <c r="N10599" i="4"/>
  <c r="N10598" i="4"/>
  <c r="N10597" i="4"/>
  <c r="N10596" i="4"/>
  <c r="N10595" i="4"/>
  <c r="N10594" i="4"/>
  <c r="N10593" i="4"/>
  <c r="N10592" i="4"/>
  <c r="N10591" i="4"/>
  <c r="N10590" i="4"/>
  <c r="N10589" i="4"/>
  <c r="N10588" i="4"/>
  <c r="N10587" i="4"/>
  <c r="N10586" i="4"/>
  <c r="N10585" i="4"/>
  <c r="N10584" i="4"/>
  <c r="N10583" i="4"/>
  <c r="N10582" i="4"/>
  <c r="N10581" i="4"/>
  <c r="N10580" i="4"/>
  <c r="N10579" i="4"/>
  <c r="N10578" i="4"/>
  <c r="N10577" i="4"/>
  <c r="N10576" i="4"/>
  <c r="N10575" i="4"/>
  <c r="N10574" i="4"/>
  <c r="N10573" i="4"/>
  <c r="N10572" i="4"/>
  <c r="N10571" i="4"/>
  <c r="N10570" i="4"/>
  <c r="N10569" i="4"/>
  <c r="N10568" i="4"/>
  <c r="N10567" i="4"/>
  <c r="N10566" i="4"/>
  <c r="N10565" i="4"/>
  <c r="N10564" i="4"/>
  <c r="N10563" i="4"/>
  <c r="N10562" i="4"/>
  <c r="N10561" i="4"/>
  <c r="N10560" i="4"/>
  <c r="N10559" i="4"/>
  <c r="N10558" i="4"/>
  <c r="N10557" i="4"/>
  <c r="N10556" i="4"/>
  <c r="N10555" i="4"/>
  <c r="N10554" i="4"/>
  <c r="N10553" i="4"/>
  <c r="N10552" i="4"/>
  <c r="N10551" i="4"/>
  <c r="N10550" i="4"/>
  <c r="N10549" i="4"/>
  <c r="N10548" i="4"/>
  <c r="N10547" i="4"/>
  <c r="N10546" i="4"/>
  <c r="N10545" i="4"/>
  <c r="N10544" i="4"/>
  <c r="N10543" i="4"/>
  <c r="N10542" i="4"/>
  <c r="N10541" i="4"/>
  <c r="N10540" i="4"/>
  <c r="N10539" i="4"/>
  <c r="N10538" i="4"/>
  <c r="N10537" i="4"/>
  <c r="N10536" i="4"/>
  <c r="N10535" i="4"/>
  <c r="N10534" i="4"/>
  <c r="N10533" i="4"/>
  <c r="N10532" i="4"/>
  <c r="N10531" i="4"/>
  <c r="N10530" i="4"/>
  <c r="N10529" i="4"/>
  <c r="N10528" i="4"/>
  <c r="N10527" i="4"/>
  <c r="N10526" i="4"/>
  <c r="N10525" i="4"/>
  <c r="N10524" i="4"/>
  <c r="N10523" i="4"/>
  <c r="N10522" i="4"/>
  <c r="N10521" i="4"/>
  <c r="N10520" i="4"/>
  <c r="N10519" i="4"/>
  <c r="N10518" i="4"/>
  <c r="N10517" i="4"/>
  <c r="N10516" i="4"/>
  <c r="N10515" i="4"/>
  <c r="N10514" i="4"/>
  <c r="N10513" i="4"/>
  <c r="N10512" i="4"/>
  <c r="N10511" i="4"/>
  <c r="N10510" i="4"/>
  <c r="N10509" i="4"/>
  <c r="N10508" i="4"/>
  <c r="N10507" i="4"/>
  <c r="N10506" i="4"/>
  <c r="N10505" i="4"/>
  <c r="N10504" i="4"/>
  <c r="N10503" i="4"/>
  <c r="N10502" i="4"/>
  <c r="N10501" i="4"/>
  <c r="N10500" i="4"/>
  <c r="N10499" i="4"/>
  <c r="N10498" i="4"/>
  <c r="N10497" i="4"/>
  <c r="N10496" i="4"/>
  <c r="N10495" i="4"/>
  <c r="N10494" i="4"/>
  <c r="N10493" i="4"/>
  <c r="N10492" i="4"/>
  <c r="N10491" i="4"/>
  <c r="N10490" i="4"/>
  <c r="N10489" i="4"/>
  <c r="N10488" i="4"/>
  <c r="N10487" i="4"/>
  <c r="N10486" i="4"/>
  <c r="N10485" i="4"/>
  <c r="N10484" i="4"/>
  <c r="N10483" i="4"/>
  <c r="N10482" i="4"/>
  <c r="N10481" i="4"/>
  <c r="N10480" i="4"/>
  <c r="N10479" i="4"/>
  <c r="N10478" i="4"/>
  <c r="N10477" i="4"/>
  <c r="N10476" i="4"/>
  <c r="N10475" i="4"/>
  <c r="N10474" i="4"/>
  <c r="N10473" i="4"/>
  <c r="N10472" i="4"/>
  <c r="N10471" i="4"/>
  <c r="N10470" i="4"/>
  <c r="N10469" i="4"/>
  <c r="N10468" i="4"/>
  <c r="N10467" i="4"/>
  <c r="N10466" i="4"/>
  <c r="N10465" i="4"/>
  <c r="N10464" i="4"/>
  <c r="N10463" i="4"/>
  <c r="N10462" i="4"/>
  <c r="N10461" i="4"/>
  <c r="N10460" i="4"/>
  <c r="N10459" i="4"/>
  <c r="N10458" i="4"/>
  <c r="N10457" i="4"/>
  <c r="N10456" i="4"/>
  <c r="N10455" i="4"/>
  <c r="N10454" i="4"/>
  <c r="N10453" i="4"/>
  <c r="N10452" i="4"/>
  <c r="N10451" i="4"/>
  <c r="N10450" i="4"/>
  <c r="N10449" i="4"/>
  <c r="N10448" i="4"/>
  <c r="N10447" i="4"/>
  <c r="N10446" i="4"/>
  <c r="N10445" i="4"/>
  <c r="N10444" i="4"/>
  <c r="N10443" i="4"/>
  <c r="N10442" i="4"/>
  <c r="N10441" i="4"/>
  <c r="N10440" i="4"/>
  <c r="N10439" i="4"/>
  <c r="N10438" i="4"/>
  <c r="N10437" i="4"/>
  <c r="N10436" i="4"/>
  <c r="N10435" i="4"/>
  <c r="N10434" i="4"/>
  <c r="N10433" i="4"/>
  <c r="N10432" i="4"/>
  <c r="N10431" i="4"/>
  <c r="N10430" i="4"/>
  <c r="N10429" i="4"/>
  <c r="N10428" i="4"/>
  <c r="N10427" i="4"/>
  <c r="N10426" i="4"/>
  <c r="N10425" i="4"/>
  <c r="N10424" i="4"/>
  <c r="N10423" i="4"/>
  <c r="N10422" i="4"/>
  <c r="N10421" i="4"/>
  <c r="N10420" i="4"/>
  <c r="N10419" i="4"/>
  <c r="N10418" i="4"/>
  <c r="N10417" i="4"/>
  <c r="N10416" i="4"/>
  <c r="N10415" i="4"/>
  <c r="N10414" i="4"/>
  <c r="N10413" i="4"/>
  <c r="N10412" i="4"/>
  <c r="N10411" i="4"/>
  <c r="N10410" i="4"/>
  <c r="N10409" i="4"/>
  <c r="N10408" i="4"/>
  <c r="N10407" i="4"/>
  <c r="N10406" i="4"/>
  <c r="N10405" i="4"/>
  <c r="N10404" i="4"/>
  <c r="N10403" i="4"/>
  <c r="N10402" i="4"/>
  <c r="N10401" i="4"/>
  <c r="N10400" i="4"/>
  <c r="N10399" i="4"/>
  <c r="N10398" i="4"/>
  <c r="N10397" i="4"/>
  <c r="N10396" i="4"/>
  <c r="N10395" i="4"/>
  <c r="N10394" i="4"/>
  <c r="N10393" i="4"/>
  <c r="N10392" i="4"/>
  <c r="N10391" i="4"/>
  <c r="N10390" i="4"/>
  <c r="N10389" i="4"/>
  <c r="N10388" i="4"/>
  <c r="N10387" i="4"/>
  <c r="N10386" i="4"/>
  <c r="N10385" i="4"/>
  <c r="N10384" i="4"/>
  <c r="N10383" i="4"/>
  <c r="N10382" i="4"/>
  <c r="N10381" i="4"/>
  <c r="N10380" i="4"/>
  <c r="N10379" i="4"/>
  <c r="N10378" i="4"/>
  <c r="N10377" i="4"/>
  <c r="N10376" i="4"/>
  <c r="N10375" i="4"/>
  <c r="N10374" i="4"/>
  <c r="N10373" i="4"/>
  <c r="N10372" i="4"/>
  <c r="N10371" i="4"/>
  <c r="N10370" i="4"/>
  <c r="N10369" i="4"/>
  <c r="N10368" i="4"/>
  <c r="N10367" i="4"/>
  <c r="N10366" i="4"/>
  <c r="N10365" i="4"/>
  <c r="N10364" i="4"/>
  <c r="N10363" i="4"/>
  <c r="N10362" i="4"/>
  <c r="N10361" i="4"/>
  <c r="N10360" i="4"/>
  <c r="N10359" i="4"/>
  <c r="N10358" i="4"/>
  <c r="N10357" i="4"/>
  <c r="N10356" i="4"/>
  <c r="N10355" i="4"/>
  <c r="N10354" i="4"/>
  <c r="N10353" i="4"/>
  <c r="N10352" i="4"/>
  <c r="N10351" i="4"/>
  <c r="N10350" i="4"/>
  <c r="N10349" i="4"/>
  <c r="N10348" i="4"/>
  <c r="N10347" i="4"/>
  <c r="N10346" i="4"/>
  <c r="N10345" i="4"/>
  <c r="N10344" i="4"/>
  <c r="N10343" i="4"/>
  <c r="N10342" i="4"/>
  <c r="N10341" i="4"/>
  <c r="N10340" i="4"/>
  <c r="N10339" i="4"/>
  <c r="N10338" i="4"/>
  <c r="N10337" i="4"/>
  <c r="N10336" i="4"/>
  <c r="N10335" i="4"/>
  <c r="N10334" i="4"/>
  <c r="N10333" i="4"/>
  <c r="N10332" i="4"/>
  <c r="N10331" i="4"/>
  <c r="N10330" i="4"/>
  <c r="N10329" i="4"/>
  <c r="N10328" i="4"/>
  <c r="N10327" i="4"/>
  <c r="N10326" i="4"/>
  <c r="N10325" i="4"/>
  <c r="N10324" i="4"/>
  <c r="N10323" i="4"/>
  <c r="N10322" i="4"/>
  <c r="N10321" i="4"/>
  <c r="N10320" i="4"/>
  <c r="N10319" i="4"/>
  <c r="N10318" i="4"/>
  <c r="N10317" i="4"/>
  <c r="N10316" i="4"/>
  <c r="N10315" i="4"/>
  <c r="N10314" i="4"/>
  <c r="N10313" i="4"/>
  <c r="N10312" i="4"/>
  <c r="N10311" i="4"/>
  <c r="N10310" i="4"/>
  <c r="N10309" i="4"/>
  <c r="N10308" i="4"/>
  <c r="N10307" i="4"/>
  <c r="N10306" i="4"/>
  <c r="N10305" i="4"/>
  <c r="N10304" i="4"/>
  <c r="N10303" i="4"/>
  <c r="N10302" i="4"/>
  <c r="N10301" i="4"/>
  <c r="N10300" i="4"/>
  <c r="N10299" i="4"/>
  <c r="N10298" i="4"/>
  <c r="N10297" i="4"/>
  <c r="N10296" i="4"/>
  <c r="N10295" i="4"/>
  <c r="N10294" i="4"/>
  <c r="N10293" i="4"/>
  <c r="N10292" i="4"/>
  <c r="N10291" i="4"/>
  <c r="N10290" i="4"/>
  <c r="N10289" i="4"/>
  <c r="N10288" i="4"/>
  <c r="N10287" i="4"/>
  <c r="N10286" i="4"/>
  <c r="N10285" i="4"/>
  <c r="N10284" i="4"/>
  <c r="N10283" i="4"/>
  <c r="N10282" i="4"/>
  <c r="N10281" i="4"/>
  <c r="N10280" i="4"/>
  <c r="N10279" i="4"/>
  <c r="N10278" i="4"/>
  <c r="N10277" i="4"/>
  <c r="N10276" i="4"/>
  <c r="N10275" i="4"/>
  <c r="N10274" i="4"/>
  <c r="N10273" i="4"/>
  <c r="N10272" i="4"/>
  <c r="N10271" i="4"/>
  <c r="N10270" i="4"/>
  <c r="N10269" i="4"/>
  <c r="N10268" i="4"/>
  <c r="N10267" i="4"/>
  <c r="N10266" i="4"/>
  <c r="N10265" i="4"/>
  <c r="N10264" i="4"/>
  <c r="N10263" i="4"/>
  <c r="N10262" i="4"/>
  <c r="N10261" i="4"/>
  <c r="N10260" i="4"/>
  <c r="N10259" i="4"/>
  <c r="N10258" i="4"/>
  <c r="N10257" i="4"/>
  <c r="N10256" i="4"/>
  <c r="N10255" i="4"/>
  <c r="N10254" i="4"/>
  <c r="N10253" i="4"/>
  <c r="N10252" i="4"/>
  <c r="N10251" i="4"/>
  <c r="N10250" i="4"/>
  <c r="N10249" i="4"/>
  <c r="N10248" i="4"/>
  <c r="N10247" i="4"/>
  <c r="N10246" i="4"/>
  <c r="N10245" i="4"/>
  <c r="N10244" i="4"/>
  <c r="N10243" i="4"/>
  <c r="N10242" i="4"/>
  <c r="N10241" i="4"/>
  <c r="N10240" i="4"/>
  <c r="N10239" i="4"/>
  <c r="N10238" i="4"/>
  <c r="N10237" i="4"/>
  <c r="N10236" i="4"/>
  <c r="N10235" i="4"/>
  <c r="N10234" i="4"/>
  <c r="N10233" i="4"/>
  <c r="N10232" i="4"/>
  <c r="N10231" i="4"/>
  <c r="N10230" i="4"/>
  <c r="N10229" i="4"/>
  <c r="N10228" i="4"/>
  <c r="N10227" i="4"/>
  <c r="N10226" i="4"/>
  <c r="N10225" i="4"/>
  <c r="N10224" i="4"/>
  <c r="N10223" i="4"/>
  <c r="N10222" i="4"/>
  <c r="N10221" i="4"/>
  <c r="N10220" i="4"/>
  <c r="N10219" i="4"/>
  <c r="N10218" i="4"/>
  <c r="N10217" i="4"/>
  <c r="N10216" i="4"/>
  <c r="N10215" i="4"/>
  <c r="N10214" i="4"/>
  <c r="N10213" i="4"/>
  <c r="N10212" i="4"/>
  <c r="N10211" i="4"/>
  <c r="N10210" i="4"/>
  <c r="N10209" i="4"/>
  <c r="N10208" i="4"/>
  <c r="N10207" i="4"/>
  <c r="N10206" i="4"/>
  <c r="N10205" i="4"/>
  <c r="N10204" i="4"/>
  <c r="N10203" i="4"/>
  <c r="N10202" i="4"/>
  <c r="N10201" i="4"/>
  <c r="N10200" i="4"/>
  <c r="N10199" i="4"/>
  <c r="N10198" i="4"/>
  <c r="N10197" i="4"/>
  <c r="N10196" i="4"/>
  <c r="N10195" i="4"/>
  <c r="N10194" i="4"/>
  <c r="N10193" i="4"/>
  <c r="N10192" i="4"/>
  <c r="N10191" i="4"/>
  <c r="N10190" i="4"/>
  <c r="N10189" i="4"/>
  <c r="N10188" i="4"/>
  <c r="N10187" i="4"/>
  <c r="N10186" i="4"/>
  <c r="N10185" i="4"/>
  <c r="N10184" i="4"/>
  <c r="N10183" i="4"/>
  <c r="N10182" i="4"/>
  <c r="N10181" i="4"/>
  <c r="N10180" i="4"/>
  <c r="N10179" i="4"/>
  <c r="N10178" i="4"/>
  <c r="N10177" i="4"/>
  <c r="N10176" i="4"/>
  <c r="N10175" i="4"/>
  <c r="N10174" i="4"/>
  <c r="N10173" i="4"/>
  <c r="N10172" i="4"/>
  <c r="N10171" i="4"/>
  <c r="N10170" i="4"/>
  <c r="N10169" i="4"/>
  <c r="N10168" i="4"/>
  <c r="N10167" i="4"/>
  <c r="N10166" i="4"/>
  <c r="N10165" i="4"/>
  <c r="N10164" i="4"/>
  <c r="N10163" i="4"/>
  <c r="N10162" i="4"/>
  <c r="N10161" i="4"/>
  <c r="N10160" i="4"/>
  <c r="N10159" i="4"/>
  <c r="N10158" i="4"/>
  <c r="N10157" i="4"/>
  <c r="N10156" i="4"/>
  <c r="N10155" i="4"/>
  <c r="N10154" i="4"/>
  <c r="N10153" i="4"/>
  <c r="N10152" i="4"/>
  <c r="N10151" i="4"/>
  <c r="N10150" i="4"/>
  <c r="N10149" i="4"/>
  <c r="N10148" i="4"/>
  <c r="N10147" i="4"/>
  <c r="N10146" i="4"/>
  <c r="N10145" i="4"/>
  <c r="N10144" i="4"/>
  <c r="N10143" i="4"/>
  <c r="N10142" i="4"/>
  <c r="N10141" i="4"/>
  <c r="N10140" i="4"/>
  <c r="N10139" i="4"/>
  <c r="N10138" i="4"/>
  <c r="N10137" i="4"/>
  <c r="N10136" i="4"/>
  <c r="N10135" i="4"/>
  <c r="N10134" i="4"/>
  <c r="N10133" i="4"/>
  <c r="N10132" i="4"/>
  <c r="N10131" i="4"/>
  <c r="N10130" i="4"/>
  <c r="N10129" i="4"/>
  <c r="N10128" i="4"/>
  <c r="N10127" i="4"/>
  <c r="N10126" i="4"/>
  <c r="N10125" i="4"/>
  <c r="N10124" i="4"/>
  <c r="N10123" i="4"/>
  <c r="N10122" i="4"/>
  <c r="N10121" i="4"/>
  <c r="N10120" i="4"/>
  <c r="N10119" i="4"/>
  <c r="N10118" i="4"/>
  <c r="N10117" i="4"/>
  <c r="N10116" i="4"/>
  <c r="N10115" i="4"/>
  <c r="N10114" i="4"/>
  <c r="N10113" i="4"/>
  <c r="N10112" i="4"/>
  <c r="N10111" i="4"/>
  <c r="N10110" i="4"/>
  <c r="N10109" i="4"/>
  <c r="N10108" i="4"/>
  <c r="N10107" i="4"/>
  <c r="N10106" i="4"/>
  <c r="N10105" i="4"/>
  <c r="N10104" i="4"/>
  <c r="N10103" i="4"/>
  <c r="N10102" i="4"/>
  <c r="N10101" i="4"/>
  <c r="N10100" i="4"/>
  <c r="N10099" i="4"/>
  <c r="N10098" i="4"/>
  <c r="N10097" i="4"/>
  <c r="N10096" i="4"/>
  <c r="N10095" i="4"/>
  <c r="N10094" i="4"/>
  <c r="N10093" i="4"/>
  <c r="N10092" i="4"/>
  <c r="N10091" i="4"/>
  <c r="N10090" i="4"/>
  <c r="N10089" i="4"/>
  <c r="N10088" i="4"/>
  <c r="N10087" i="4"/>
  <c r="N10086" i="4"/>
  <c r="N10085" i="4"/>
  <c r="N10084" i="4"/>
  <c r="N10083" i="4"/>
  <c r="N10082" i="4"/>
  <c r="N10081" i="4"/>
  <c r="N10080" i="4"/>
  <c r="N10079" i="4"/>
  <c r="N10078" i="4"/>
  <c r="N10077" i="4"/>
  <c r="N10076" i="4"/>
  <c r="N10075" i="4"/>
  <c r="N10074" i="4"/>
  <c r="N10073" i="4"/>
  <c r="N10072" i="4"/>
  <c r="N10071" i="4"/>
  <c r="N10070" i="4"/>
  <c r="N10069" i="4"/>
  <c r="N10068" i="4"/>
  <c r="N10067" i="4"/>
  <c r="N10066" i="4"/>
  <c r="N10065" i="4"/>
  <c r="N10064" i="4"/>
  <c r="N10063" i="4"/>
  <c r="N10062" i="4"/>
  <c r="N10061" i="4"/>
  <c r="N10060" i="4"/>
  <c r="N10059" i="4"/>
  <c r="N10058" i="4"/>
  <c r="N10057" i="4"/>
  <c r="N10056" i="4"/>
  <c r="N10055" i="4"/>
  <c r="N10054" i="4"/>
  <c r="N10053" i="4"/>
  <c r="N10052" i="4"/>
  <c r="N10051" i="4"/>
  <c r="N10050" i="4"/>
  <c r="N10049" i="4"/>
  <c r="N10048" i="4"/>
  <c r="N10047" i="4"/>
  <c r="N10046" i="4"/>
  <c r="N10045" i="4"/>
  <c r="N10044" i="4"/>
  <c r="N10043" i="4"/>
  <c r="N10042" i="4"/>
  <c r="N10041" i="4"/>
  <c r="N10040" i="4"/>
  <c r="N10039" i="4"/>
  <c r="N10038" i="4"/>
  <c r="N10037" i="4"/>
  <c r="N10036" i="4"/>
  <c r="N10035" i="4"/>
  <c r="N10034" i="4"/>
  <c r="N10033" i="4"/>
  <c r="N10032" i="4"/>
  <c r="N10031" i="4"/>
  <c r="N10030" i="4"/>
  <c r="N10029" i="4"/>
  <c r="N10028" i="4"/>
  <c r="N10027" i="4"/>
  <c r="N10026" i="4"/>
  <c r="N10025" i="4"/>
  <c r="N10024" i="4"/>
  <c r="N10023" i="4"/>
  <c r="N10022" i="4"/>
  <c r="N10021" i="4"/>
  <c r="N10020" i="4"/>
  <c r="N10019" i="4"/>
  <c r="N10018" i="4"/>
  <c r="N10017" i="4"/>
  <c r="N10016" i="4"/>
  <c r="N10015" i="4"/>
  <c r="N10014" i="4"/>
  <c r="N10013" i="4"/>
  <c r="N10012" i="4"/>
  <c r="N10011" i="4"/>
  <c r="N10010" i="4"/>
  <c r="N10009" i="4"/>
  <c r="N10008" i="4"/>
  <c r="N10007" i="4"/>
  <c r="N10006" i="4"/>
  <c r="N10005" i="4"/>
  <c r="N10004" i="4"/>
  <c r="N10003" i="4"/>
  <c r="N10002" i="4"/>
  <c r="N10001" i="4"/>
  <c r="N10000" i="4"/>
  <c r="N9999" i="4"/>
  <c r="N9998" i="4"/>
  <c r="N9997" i="4"/>
  <c r="N9996" i="4"/>
  <c r="N9995" i="4"/>
  <c r="N9994" i="4"/>
  <c r="N9993" i="4"/>
  <c r="N9992" i="4"/>
  <c r="N9991" i="4"/>
  <c r="N9990" i="4"/>
  <c r="N9989" i="4"/>
  <c r="N9988" i="4"/>
  <c r="N9987" i="4"/>
  <c r="N9986" i="4"/>
  <c r="N9985" i="4"/>
  <c r="N9984" i="4"/>
  <c r="N9983" i="4"/>
  <c r="N9982" i="4"/>
  <c r="N9981" i="4"/>
  <c r="N9980" i="4"/>
  <c r="N9979" i="4"/>
  <c r="N9978" i="4"/>
  <c r="N9977" i="4"/>
  <c r="N9976" i="4"/>
  <c r="N9975" i="4"/>
  <c r="N9974" i="4"/>
  <c r="N9973" i="4"/>
  <c r="N9972" i="4"/>
  <c r="N9971" i="4"/>
  <c r="N9970" i="4"/>
  <c r="N9969" i="4"/>
  <c r="N9968" i="4"/>
  <c r="N9967" i="4"/>
  <c r="N9966" i="4"/>
  <c r="N9965" i="4"/>
  <c r="N9964" i="4"/>
  <c r="N9963" i="4"/>
  <c r="N9962" i="4"/>
  <c r="N9961" i="4"/>
  <c r="N9960" i="4"/>
  <c r="N9959" i="4"/>
  <c r="N9958" i="4"/>
  <c r="N9957" i="4"/>
  <c r="N9956" i="4"/>
  <c r="N9955" i="4"/>
  <c r="N9954" i="4"/>
  <c r="N9953" i="4"/>
  <c r="N9952" i="4"/>
  <c r="N9951" i="4"/>
  <c r="N9950" i="4"/>
  <c r="N9949" i="4"/>
  <c r="N9948" i="4"/>
  <c r="N9947" i="4"/>
  <c r="N9946" i="4"/>
  <c r="N9945" i="4"/>
  <c r="N9944" i="4"/>
  <c r="N9943" i="4"/>
  <c r="N9942" i="4"/>
  <c r="N9941" i="4"/>
  <c r="N9940" i="4"/>
  <c r="N9939" i="4"/>
  <c r="N9938" i="4"/>
  <c r="N9937" i="4"/>
  <c r="N9936" i="4"/>
  <c r="N9935" i="4"/>
  <c r="N9934" i="4"/>
  <c r="N9933" i="4"/>
  <c r="N9932" i="4"/>
  <c r="N9931" i="4"/>
  <c r="N9930" i="4"/>
  <c r="N9929" i="4"/>
  <c r="N9928" i="4"/>
  <c r="N9927" i="4"/>
  <c r="N9926" i="4"/>
  <c r="N9925" i="4"/>
  <c r="N9924" i="4"/>
  <c r="N9923" i="4"/>
  <c r="N9922" i="4"/>
  <c r="N9921" i="4"/>
  <c r="N9920" i="4"/>
  <c r="N9919" i="4"/>
  <c r="N9918" i="4"/>
  <c r="N9917" i="4"/>
  <c r="N9916" i="4"/>
  <c r="N9915" i="4"/>
  <c r="N9914" i="4"/>
  <c r="N9913" i="4"/>
  <c r="N9912" i="4"/>
  <c r="N9911" i="4"/>
  <c r="N9910" i="4"/>
  <c r="N9909" i="4"/>
  <c r="N9908" i="4"/>
  <c r="N9907" i="4"/>
  <c r="N9906" i="4"/>
  <c r="N9905" i="4"/>
  <c r="N9904" i="4"/>
  <c r="N9903" i="4"/>
  <c r="N9902" i="4"/>
  <c r="N9901" i="4"/>
  <c r="N9900" i="4"/>
  <c r="N9899" i="4"/>
  <c r="N9898" i="4"/>
  <c r="N9897" i="4"/>
  <c r="N9896" i="4"/>
  <c r="N9895" i="4"/>
  <c r="N9894" i="4"/>
  <c r="N9893" i="4"/>
  <c r="N9892" i="4"/>
  <c r="N9891" i="4"/>
  <c r="N9890" i="4"/>
  <c r="N9889" i="4"/>
  <c r="N9888" i="4"/>
  <c r="N9887" i="4"/>
  <c r="N9886" i="4"/>
  <c r="N9885" i="4"/>
  <c r="N9884" i="4"/>
  <c r="N9883" i="4"/>
  <c r="N9882" i="4"/>
  <c r="N9881" i="4"/>
  <c r="N9880" i="4"/>
  <c r="N9879" i="4"/>
  <c r="N9878" i="4"/>
  <c r="N9877" i="4"/>
  <c r="N9876" i="4"/>
  <c r="N9875" i="4"/>
  <c r="N9874" i="4"/>
  <c r="N9873" i="4"/>
  <c r="N9872" i="4"/>
  <c r="N9871" i="4"/>
  <c r="N9870" i="4"/>
  <c r="N9869" i="4"/>
  <c r="N9868" i="4"/>
  <c r="N9867" i="4"/>
  <c r="N9866" i="4"/>
  <c r="N9865" i="4"/>
  <c r="N9864" i="4"/>
  <c r="N9863" i="4"/>
  <c r="N9862" i="4"/>
  <c r="N9861" i="4"/>
  <c r="N9860" i="4"/>
  <c r="N9859" i="4"/>
  <c r="N9858" i="4"/>
  <c r="N9857" i="4"/>
  <c r="N9856" i="4"/>
  <c r="N9855" i="4"/>
  <c r="N9854" i="4"/>
  <c r="N9853" i="4"/>
  <c r="N9852" i="4"/>
  <c r="N9851" i="4"/>
  <c r="N9850" i="4"/>
  <c r="N9849" i="4"/>
  <c r="N9848" i="4"/>
  <c r="N9847" i="4"/>
  <c r="N9846" i="4"/>
  <c r="N9845" i="4"/>
  <c r="N9844" i="4"/>
  <c r="N9843" i="4"/>
  <c r="N9842" i="4"/>
  <c r="N9841" i="4"/>
  <c r="N9840" i="4"/>
  <c r="N9839" i="4"/>
  <c r="N9838" i="4"/>
  <c r="N9837" i="4"/>
  <c r="N9836" i="4"/>
  <c r="N9835" i="4"/>
  <c r="N9834" i="4"/>
  <c r="N9833" i="4"/>
  <c r="N9832" i="4"/>
  <c r="N9831" i="4"/>
  <c r="N9830" i="4"/>
  <c r="N9829" i="4"/>
  <c r="N9828" i="4"/>
  <c r="N9827" i="4"/>
  <c r="N9826" i="4"/>
  <c r="N9825" i="4"/>
  <c r="N9824" i="4"/>
  <c r="N9823" i="4"/>
  <c r="N9822" i="4"/>
  <c r="N9821" i="4"/>
  <c r="N9820" i="4"/>
  <c r="N9819" i="4"/>
  <c r="N9818" i="4"/>
  <c r="N9817" i="4"/>
  <c r="N9816" i="4"/>
  <c r="N9815" i="4"/>
  <c r="N9814" i="4"/>
  <c r="N9813" i="4"/>
  <c r="N9812" i="4"/>
  <c r="N9811" i="4"/>
  <c r="N9810" i="4"/>
  <c r="N9809" i="4"/>
  <c r="N9808" i="4"/>
  <c r="N9807" i="4"/>
  <c r="N9806" i="4"/>
  <c r="N9805" i="4"/>
  <c r="N9804" i="4"/>
  <c r="N9803" i="4"/>
  <c r="N9802" i="4"/>
  <c r="N9801" i="4"/>
  <c r="N9800" i="4"/>
  <c r="N9799" i="4"/>
  <c r="N9798" i="4"/>
  <c r="N9797" i="4"/>
  <c r="N9796" i="4"/>
  <c r="N9795" i="4"/>
  <c r="N9794" i="4"/>
  <c r="N9793" i="4"/>
  <c r="N9792" i="4"/>
  <c r="N9791" i="4"/>
  <c r="N9790" i="4"/>
  <c r="N9789" i="4"/>
  <c r="N9788" i="4"/>
  <c r="N9787" i="4"/>
  <c r="N9786" i="4"/>
  <c r="N9785" i="4"/>
  <c r="N9784" i="4"/>
  <c r="N9783" i="4"/>
  <c r="N9782" i="4"/>
  <c r="N9781" i="4"/>
  <c r="N9780" i="4"/>
  <c r="N9779" i="4"/>
  <c r="N9778" i="4"/>
  <c r="N9777" i="4"/>
  <c r="N9776" i="4"/>
  <c r="N9775" i="4"/>
  <c r="N9774" i="4"/>
  <c r="N9773" i="4"/>
  <c r="N9772" i="4"/>
  <c r="N9771" i="4"/>
  <c r="N9770" i="4"/>
  <c r="N9769" i="4"/>
  <c r="N9768" i="4"/>
  <c r="N9767" i="4"/>
  <c r="N9766" i="4"/>
  <c r="N9765" i="4"/>
  <c r="N9764" i="4"/>
  <c r="N9763" i="4"/>
  <c r="N9762" i="4"/>
  <c r="N9761" i="4"/>
  <c r="N9760" i="4"/>
  <c r="N9759" i="4"/>
  <c r="N9758" i="4"/>
  <c r="N9757" i="4"/>
  <c r="N9756" i="4"/>
  <c r="N9755" i="4"/>
  <c r="N9754" i="4"/>
  <c r="N9753" i="4"/>
  <c r="N9752" i="4"/>
  <c r="N9751" i="4"/>
  <c r="N9750" i="4"/>
  <c r="N9749" i="4"/>
  <c r="N9748" i="4"/>
  <c r="N9747" i="4"/>
  <c r="N9746" i="4"/>
  <c r="N9745" i="4"/>
  <c r="N9744" i="4"/>
  <c r="N9743" i="4"/>
  <c r="N9742" i="4"/>
  <c r="N9741" i="4"/>
  <c r="N9740" i="4"/>
  <c r="N9739" i="4"/>
  <c r="N9738" i="4"/>
  <c r="N9737" i="4"/>
  <c r="N9736" i="4"/>
  <c r="N9735" i="4"/>
  <c r="N9734" i="4"/>
  <c r="N9733" i="4"/>
  <c r="N9732" i="4"/>
  <c r="N9731" i="4"/>
  <c r="N9730" i="4"/>
  <c r="N9729" i="4"/>
  <c r="N9728" i="4"/>
  <c r="N9727" i="4"/>
  <c r="N9726" i="4"/>
  <c r="N9725" i="4"/>
  <c r="N9724" i="4"/>
  <c r="N9723" i="4"/>
  <c r="N9722" i="4"/>
  <c r="N9721" i="4"/>
  <c r="N9720" i="4"/>
  <c r="N9719" i="4"/>
  <c r="N9718" i="4"/>
  <c r="N9717" i="4"/>
  <c r="N9716" i="4"/>
  <c r="N9715" i="4"/>
  <c r="N9714" i="4"/>
  <c r="N9713" i="4"/>
  <c r="N9712" i="4"/>
  <c r="N9711" i="4"/>
  <c r="N9710" i="4"/>
  <c r="N9709" i="4"/>
  <c r="N9708" i="4"/>
  <c r="N9707" i="4"/>
  <c r="N9706" i="4"/>
  <c r="N9705" i="4"/>
  <c r="N9704" i="4"/>
  <c r="N9703" i="4"/>
  <c r="N9702" i="4"/>
  <c r="N9701" i="4"/>
  <c r="N9700" i="4"/>
  <c r="N9699" i="4"/>
  <c r="N9698" i="4"/>
  <c r="N9697" i="4"/>
  <c r="N9696" i="4"/>
  <c r="N9695" i="4"/>
  <c r="N9694" i="4"/>
  <c r="N9693" i="4"/>
  <c r="N9692" i="4"/>
  <c r="N9691" i="4"/>
  <c r="N9690" i="4"/>
  <c r="N9689" i="4"/>
  <c r="N9688" i="4"/>
  <c r="N9687" i="4"/>
  <c r="N9686" i="4"/>
  <c r="N9685" i="4"/>
  <c r="N9684" i="4"/>
  <c r="N9683" i="4"/>
  <c r="N9682" i="4"/>
  <c r="N9681" i="4"/>
  <c r="N9680" i="4"/>
  <c r="N9679" i="4"/>
  <c r="N9678" i="4"/>
  <c r="N9677" i="4"/>
  <c r="N9676" i="4"/>
  <c r="N9675" i="4"/>
  <c r="N9674" i="4"/>
  <c r="N9673" i="4"/>
  <c r="N9672" i="4"/>
  <c r="N9671" i="4"/>
  <c r="N9670" i="4"/>
  <c r="N9669" i="4"/>
  <c r="N9668" i="4"/>
  <c r="N9667" i="4"/>
  <c r="N9666" i="4"/>
  <c r="N9665" i="4"/>
  <c r="N9664" i="4"/>
  <c r="N9663" i="4"/>
  <c r="N9662" i="4"/>
  <c r="N9661" i="4"/>
  <c r="N9660" i="4"/>
  <c r="N9659" i="4"/>
  <c r="N9658" i="4"/>
  <c r="N9657" i="4"/>
  <c r="N9656" i="4"/>
  <c r="N9655" i="4"/>
  <c r="N9654" i="4"/>
  <c r="N9653" i="4"/>
  <c r="N9652" i="4"/>
  <c r="N9651" i="4"/>
  <c r="N9650" i="4"/>
  <c r="N9649" i="4"/>
  <c r="N9648" i="4"/>
  <c r="N9647" i="4"/>
  <c r="N9646" i="4"/>
  <c r="N9645" i="4"/>
  <c r="N9644" i="4"/>
  <c r="N9643" i="4"/>
  <c r="N9642" i="4"/>
  <c r="N9641" i="4"/>
  <c r="N9640" i="4"/>
  <c r="N9639" i="4"/>
  <c r="N9638" i="4"/>
  <c r="N9637" i="4"/>
  <c r="N9636" i="4"/>
  <c r="N9635" i="4"/>
  <c r="N9634" i="4"/>
  <c r="N9633" i="4"/>
  <c r="N9632" i="4"/>
  <c r="N9631" i="4"/>
  <c r="N9630" i="4"/>
  <c r="N9629" i="4"/>
  <c r="N9628" i="4"/>
  <c r="N9627" i="4"/>
  <c r="N9626" i="4"/>
  <c r="N9625" i="4"/>
  <c r="N9624" i="4"/>
  <c r="N9623" i="4"/>
  <c r="N9622" i="4"/>
  <c r="N9621" i="4"/>
  <c r="N9620" i="4"/>
  <c r="N9619" i="4"/>
  <c r="N9618" i="4"/>
  <c r="N9617" i="4"/>
  <c r="N9616" i="4"/>
  <c r="N9615" i="4"/>
  <c r="N9614" i="4"/>
  <c r="N9613" i="4"/>
  <c r="N9612" i="4"/>
  <c r="N9611" i="4"/>
  <c r="N9610" i="4"/>
  <c r="N9609" i="4"/>
  <c r="N9608" i="4"/>
  <c r="N9607" i="4"/>
  <c r="N9606" i="4"/>
  <c r="N9605" i="4"/>
  <c r="N9604" i="4"/>
  <c r="N9603" i="4"/>
  <c r="N9602" i="4"/>
  <c r="N9601" i="4"/>
  <c r="N9600" i="4"/>
  <c r="N9599" i="4"/>
  <c r="N9598" i="4"/>
  <c r="N9597" i="4"/>
  <c r="N9596" i="4"/>
  <c r="N9595" i="4"/>
  <c r="N9594" i="4"/>
  <c r="N9593" i="4"/>
  <c r="N9592" i="4"/>
  <c r="N9591" i="4"/>
  <c r="N9590" i="4"/>
  <c r="N9589" i="4"/>
  <c r="N9588" i="4"/>
  <c r="N9587" i="4"/>
  <c r="N9586" i="4"/>
  <c r="N9585" i="4"/>
  <c r="N9584" i="4"/>
  <c r="N9583" i="4"/>
  <c r="N9582" i="4"/>
  <c r="N9581" i="4"/>
  <c r="N9580" i="4"/>
  <c r="N9579" i="4"/>
  <c r="N9578" i="4"/>
  <c r="N9577" i="4"/>
  <c r="N9576" i="4"/>
  <c r="N9575" i="4"/>
  <c r="N9574" i="4"/>
  <c r="N9573" i="4"/>
  <c r="N9572" i="4"/>
  <c r="N9571" i="4"/>
  <c r="N9570" i="4"/>
  <c r="N9569" i="4"/>
  <c r="N9568" i="4"/>
  <c r="N9567" i="4"/>
  <c r="N9566" i="4"/>
  <c r="N9565" i="4"/>
  <c r="N9564" i="4"/>
  <c r="N9563" i="4"/>
  <c r="N9562" i="4"/>
  <c r="N9561" i="4"/>
  <c r="N9560" i="4"/>
  <c r="N9559" i="4"/>
  <c r="N9558" i="4"/>
  <c r="N9557" i="4"/>
  <c r="N9556" i="4"/>
  <c r="N9555" i="4"/>
  <c r="N9554" i="4"/>
  <c r="N9553" i="4"/>
  <c r="N9552" i="4"/>
  <c r="N9551" i="4"/>
  <c r="N9550" i="4"/>
  <c r="N9549" i="4"/>
  <c r="N9548" i="4"/>
  <c r="N9547" i="4"/>
  <c r="N9546" i="4"/>
  <c r="N9545" i="4"/>
  <c r="N9544" i="4"/>
  <c r="N9543" i="4"/>
  <c r="N9542" i="4"/>
  <c r="N9541" i="4"/>
  <c r="N9540" i="4"/>
  <c r="N9539" i="4"/>
  <c r="N9538" i="4"/>
  <c r="N9537" i="4"/>
  <c r="N9536" i="4"/>
  <c r="N9535" i="4"/>
  <c r="N9534" i="4"/>
  <c r="N9533" i="4"/>
  <c r="N9532" i="4"/>
  <c r="N9531" i="4"/>
  <c r="N9530" i="4"/>
  <c r="N9529" i="4"/>
  <c r="N9528" i="4"/>
  <c r="N9527" i="4"/>
  <c r="N9526" i="4"/>
  <c r="N9525" i="4"/>
  <c r="N9524" i="4"/>
  <c r="N9523" i="4"/>
  <c r="N9522" i="4"/>
  <c r="N9521" i="4"/>
  <c r="N9520" i="4"/>
  <c r="N9519" i="4"/>
  <c r="N9518" i="4"/>
  <c r="N9517" i="4"/>
  <c r="N9516" i="4"/>
  <c r="N9515" i="4"/>
  <c r="N9514" i="4"/>
  <c r="N9513" i="4"/>
  <c r="N9512" i="4"/>
  <c r="N9511" i="4"/>
  <c r="N9510" i="4"/>
  <c r="N9509" i="4"/>
  <c r="N9508" i="4"/>
  <c r="N9507" i="4"/>
  <c r="N9506" i="4"/>
  <c r="N9505" i="4"/>
  <c r="N9504" i="4"/>
  <c r="N9503" i="4"/>
  <c r="N9502" i="4"/>
  <c r="N9501" i="4"/>
  <c r="N9500" i="4"/>
  <c r="N9499" i="4"/>
  <c r="N9498" i="4"/>
  <c r="N9497" i="4"/>
  <c r="N9496" i="4"/>
  <c r="N9495" i="4"/>
  <c r="N9494" i="4"/>
  <c r="N9493" i="4"/>
  <c r="N9492" i="4"/>
  <c r="N9491" i="4"/>
  <c r="N9490" i="4"/>
  <c r="N9489" i="4"/>
  <c r="N9488" i="4"/>
  <c r="N9487" i="4"/>
  <c r="N9486" i="4"/>
  <c r="N9485" i="4"/>
  <c r="N9484" i="4"/>
  <c r="N9483" i="4"/>
  <c r="N9482" i="4"/>
  <c r="N9481" i="4"/>
  <c r="N9480" i="4"/>
  <c r="N9479" i="4"/>
  <c r="N9478" i="4"/>
  <c r="N9477" i="4"/>
  <c r="N9476" i="4"/>
  <c r="N9475" i="4"/>
  <c r="N9474" i="4"/>
  <c r="N9473" i="4"/>
  <c r="N9472" i="4"/>
  <c r="N9471" i="4"/>
  <c r="N9470" i="4"/>
  <c r="N9469" i="4"/>
  <c r="N9468" i="4"/>
  <c r="N9467" i="4"/>
  <c r="N9466" i="4"/>
  <c r="N9465" i="4"/>
  <c r="N9464" i="4"/>
  <c r="N9463" i="4"/>
  <c r="N9462" i="4"/>
  <c r="N9461" i="4"/>
  <c r="N9460" i="4"/>
  <c r="N9459" i="4"/>
  <c r="N9458" i="4"/>
  <c r="N9457" i="4"/>
  <c r="N9456" i="4"/>
  <c r="N9455" i="4"/>
  <c r="N9454" i="4"/>
  <c r="N9453" i="4"/>
  <c r="N9452" i="4"/>
  <c r="N9451" i="4"/>
  <c r="N9450" i="4"/>
  <c r="N9449" i="4"/>
  <c r="N9448" i="4"/>
  <c r="N9447" i="4"/>
  <c r="N9446" i="4"/>
  <c r="N9445" i="4"/>
  <c r="N9444" i="4"/>
  <c r="N9443" i="4"/>
  <c r="N9442" i="4"/>
  <c r="N9441" i="4"/>
  <c r="N9440" i="4"/>
  <c r="N9439" i="4"/>
  <c r="N9438" i="4"/>
  <c r="N9437" i="4"/>
  <c r="N9436" i="4"/>
  <c r="N9435" i="4"/>
  <c r="N9434" i="4"/>
  <c r="N9433" i="4"/>
  <c r="N9432" i="4"/>
  <c r="N9431" i="4"/>
  <c r="N9430" i="4"/>
  <c r="N9429" i="4"/>
  <c r="N9428" i="4"/>
  <c r="N9427" i="4"/>
  <c r="N9426" i="4"/>
  <c r="N9425" i="4"/>
  <c r="N9424" i="4"/>
  <c r="N9423" i="4"/>
  <c r="N9422" i="4"/>
  <c r="N9421" i="4"/>
  <c r="N9420" i="4"/>
  <c r="N9419" i="4"/>
  <c r="N9418" i="4"/>
  <c r="N9417" i="4"/>
  <c r="N9416" i="4"/>
  <c r="N9415" i="4"/>
  <c r="N9414" i="4"/>
  <c r="N9413" i="4"/>
  <c r="N9412" i="4"/>
  <c r="N9411" i="4"/>
  <c r="N9410" i="4"/>
  <c r="N9409" i="4"/>
  <c r="N9408" i="4"/>
  <c r="N9407" i="4"/>
  <c r="N9406" i="4"/>
  <c r="N9405" i="4"/>
  <c r="N9404" i="4"/>
  <c r="N9403" i="4"/>
  <c r="N9402" i="4"/>
  <c r="N9401" i="4"/>
  <c r="N9400" i="4"/>
  <c r="N9399" i="4"/>
  <c r="N9398" i="4"/>
  <c r="N9397" i="4"/>
  <c r="N9396" i="4"/>
  <c r="N9395" i="4"/>
  <c r="N9394" i="4"/>
  <c r="N9393" i="4"/>
  <c r="N9392" i="4"/>
  <c r="N9391" i="4"/>
  <c r="N9390" i="4"/>
  <c r="N9389" i="4"/>
  <c r="N9388" i="4"/>
  <c r="N9387" i="4"/>
  <c r="N9386" i="4"/>
  <c r="N9385" i="4"/>
  <c r="N9384" i="4"/>
  <c r="N9383" i="4"/>
  <c r="N9382" i="4"/>
  <c r="N9381" i="4"/>
  <c r="N9380" i="4"/>
  <c r="N9379" i="4"/>
  <c r="N9378" i="4"/>
  <c r="N9377" i="4"/>
  <c r="N9376" i="4"/>
  <c r="N9375" i="4"/>
  <c r="N9374" i="4"/>
  <c r="N9373" i="4"/>
  <c r="N9372" i="4"/>
  <c r="N9371" i="4"/>
  <c r="N9370" i="4"/>
  <c r="N9369" i="4"/>
  <c r="N9368" i="4"/>
  <c r="N9367" i="4"/>
  <c r="N9366" i="4"/>
  <c r="N9365" i="4"/>
  <c r="N9364" i="4"/>
  <c r="N9363" i="4"/>
  <c r="N9362" i="4"/>
  <c r="N9361" i="4"/>
  <c r="N9360" i="4"/>
  <c r="N9359" i="4"/>
  <c r="N9358" i="4"/>
  <c r="N9357" i="4"/>
  <c r="N9356" i="4"/>
  <c r="N9355" i="4"/>
  <c r="N9354" i="4"/>
  <c r="N9353" i="4"/>
  <c r="N9352" i="4"/>
  <c r="N9351" i="4"/>
  <c r="N9350" i="4"/>
  <c r="N9349" i="4"/>
  <c r="N9348" i="4"/>
  <c r="N9347" i="4"/>
  <c r="N9346" i="4"/>
  <c r="N9345" i="4"/>
  <c r="N9344" i="4"/>
  <c r="N9343" i="4"/>
  <c r="N9342" i="4"/>
  <c r="N9341" i="4"/>
  <c r="N9340" i="4"/>
  <c r="N9339" i="4"/>
  <c r="N9338" i="4"/>
  <c r="N9337" i="4"/>
  <c r="N9336" i="4"/>
  <c r="N9335" i="4"/>
  <c r="N9334" i="4"/>
  <c r="N9333" i="4"/>
  <c r="N9332" i="4"/>
  <c r="N9331" i="4"/>
  <c r="N9330" i="4"/>
  <c r="N9329" i="4"/>
  <c r="N9328" i="4"/>
  <c r="N9327" i="4"/>
  <c r="N9326" i="4"/>
  <c r="N9325" i="4"/>
  <c r="N9324" i="4"/>
  <c r="N9323" i="4"/>
  <c r="N9322" i="4"/>
  <c r="N9321" i="4"/>
  <c r="N9320" i="4"/>
  <c r="N9319" i="4"/>
  <c r="N9318" i="4"/>
  <c r="N9317" i="4"/>
  <c r="N9316" i="4"/>
  <c r="N9315" i="4"/>
  <c r="N9314" i="4"/>
  <c r="N9313" i="4"/>
  <c r="N9312" i="4"/>
  <c r="N9311" i="4"/>
  <c r="N9310" i="4"/>
  <c r="N9309" i="4"/>
  <c r="N9308" i="4"/>
  <c r="N9307" i="4"/>
  <c r="N9306" i="4"/>
  <c r="N9305" i="4"/>
  <c r="N9304" i="4"/>
  <c r="N9303" i="4"/>
  <c r="N9302" i="4"/>
  <c r="N9301" i="4"/>
  <c r="N9300" i="4"/>
  <c r="N9299" i="4"/>
  <c r="N9298" i="4"/>
  <c r="N9297" i="4"/>
  <c r="N9296" i="4"/>
  <c r="N9295" i="4"/>
  <c r="N9294" i="4"/>
  <c r="N9293" i="4"/>
  <c r="N9292" i="4"/>
  <c r="N9291" i="4"/>
  <c r="N9290" i="4"/>
  <c r="N9289" i="4"/>
  <c r="N9288" i="4"/>
  <c r="N9287" i="4"/>
  <c r="N9286" i="4"/>
  <c r="N9285" i="4"/>
  <c r="N9284" i="4"/>
  <c r="N9283" i="4"/>
  <c r="N9282" i="4"/>
  <c r="N9281" i="4"/>
  <c r="N9280" i="4"/>
  <c r="N9279" i="4"/>
  <c r="N9278" i="4"/>
  <c r="N9277" i="4"/>
  <c r="N9276" i="4"/>
  <c r="N9275" i="4"/>
  <c r="N9274" i="4"/>
  <c r="N9273" i="4"/>
  <c r="N9272" i="4"/>
  <c r="N9271" i="4"/>
  <c r="N9270" i="4"/>
  <c r="N9269" i="4"/>
  <c r="N9268" i="4"/>
  <c r="N9267" i="4"/>
  <c r="N9266" i="4"/>
  <c r="N9265" i="4"/>
  <c r="N9264" i="4"/>
  <c r="N9263" i="4"/>
  <c r="N9262" i="4"/>
  <c r="N9261" i="4"/>
  <c r="N9260" i="4"/>
  <c r="N9259" i="4"/>
  <c r="N9258" i="4"/>
  <c r="N9257" i="4"/>
  <c r="N9256" i="4"/>
  <c r="N9255" i="4"/>
  <c r="N9254" i="4"/>
  <c r="N9253" i="4"/>
  <c r="N9252" i="4"/>
  <c r="N9251" i="4"/>
  <c r="N9250" i="4"/>
  <c r="N9249" i="4"/>
  <c r="N9248" i="4"/>
  <c r="N9247" i="4"/>
  <c r="N9246" i="4"/>
  <c r="N9245" i="4"/>
  <c r="N9244" i="4"/>
  <c r="N9243" i="4"/>
  <c r="N9242" i="4"/>
  <c r="N9241" i="4"/>
  <c r="N9240" i="4"/>
  <c r="N9239" i="4"/>
  <c r="N9238" i="4"/>
  <c r="N9237" i="4"/>
  <c r="N9236" i="4"/>
  <c r="N9235" i="4"/>
  <c r="N9234" i="4"/>
  <c r="N9233" i="4"/>
  <c r="N9232" i="4"/>
  <c r="N9231" i="4"/>
  <c r="N9230" i="4"/>
  <c r="N9229" i="4"/>
  <c r="N9228" i="4"/>
  <c r="N9227" i="4"/>
  <c r="N9226" i="4"/>
  <c r="N9225" i="4"/>
  <c r="N9224" i="4"/>
  <c r="N9223" i="4"/>
  <c r="N9222" i="4"/>
  <c r="N9221" i="4"/>
  <c r="N9220" i="4"/>
  <c r="N9219" i="4"/>
  <c r="N9218" i="4"/>
  <c r="N9217" i="4"/>
  <c r="N9216" i="4"/>
  <c r="N9215" i="4"/>
  <c r="N9214" i="4"/>
  <c r="N9213" i="4"/>
  <c r="N9212" i="4"/>
  <c r="N9211" i="4"/>
  <c r="N9210" i="4"/>
  <c r="N9209" i="4"/>
  <c r="N9208" i="4"/>
  <c r="N9207" i="4"/>
  <c r="N9206" i="4"/>
  <c r="N9205" i="4"/>
  <c r="N9204" i="4"/>
  <c r="N9203" i="4"/>
  <c r="N9202" i="4"/>
  <c r="N9201" i="4"/>
  <c r="N9200" i="4"/>
  <c r="N9199" i="4"/>
  <c r="N9198" i="4"/>
  <c r="N9197" i="4"/>
  <c r="N9196" i="4"/>
  <c r="N9195" i="4"/>
  <c r="N9194" i="4"/>
  <c r="N9193" i="4"/>
  <c r="N9192" i="4"/>
  <c r="N9191" i="4"/>
  <c r="N9190" i="4"/>
  <c r="N9189" i="4"/>
  <c r="N9188" i="4"/>
  <c r="N9187" i="4"/>
  <c r="N9186" i="4"/>
  <c r="N9185" i="4"/>
  <c r="N9184" i="4"/>
  <c r="N9183" i="4"/>
  <c r="N9182" i="4"/>
  <c r="N9181" i="4"/>
  <c r="N9180" i="4"/>
  <c r="N9179" i="4"/>
  <c r="N9178" i="4"/>
  <c r="N9177" i="4"/>
  <c r="N9176" i="4"/>
  <c r="N9175" i="4"/>
  <c r="N9174" i="4"/>
  <c r="N9173" i="4"/>
  <c r="N9172" i="4"/>
  <c r="N9171" i="4"/>
  <c r="N9170" i="4"/>
  <c r="N9169" i="4"/>
  <c r="N9168" i="4"/>
  <c r="N9167" i="4"/>
  <c r="N9166" i="4"/>
  <c r="N9165" i="4"/>
  <c r="N9164" i="4"/>
  <c r="N9163" i="4"/>
  <c r="N9162" i="4"/>
  <c r="N9161" i="4"/>
  <c r="N9160" i="4"/>
  <c r="N9159" i="4"/>
  <c r="N9158" i="4"/>
  <c r="N9157" i="4"/>
  <c r="N9156" i="4"/>
  <c r="N9155" i="4"/>
  <c r="N9154" i="4"/>
  <c r="N9153" i="4"/>
  <c r="N9152" i="4"/>
  <c r="N9151" i="4"/>
  <c r="N9150" i="4"/>
  <c r="N9149" i="4"/>
  <c r="N9148" i="4"/>
  <c r="N9147" i="4"/>
  <c r="N9146" i="4"/>
  <c r="N9145" i="4"/>
  <c r="N9144" i="4"/>
  <c r="N9143" i="4"/>
  <c r="N9142" i="4"/>
  <c r="N9141" i="4"/>
  <c r="N9140" i="4"/>
  <c r="N9139" i="4"/>
  <c r="N9138" i="4"/>
  <c r="N9137" i="4"/>
  <c r="N9136" i="4"/>
  <c r="N9135" i="4"/>
  <c r="N9134" i="4"/>
  <c r="N9133" i="4"/>
  <c r="N9132" i="4"/>
  <c r="N9131" i="4"/>
  <c r="N9130" i="4"/>
  <c r="N9129" i="4"/>
  <c r="N9128" i="4"/>
  <c r="N9127" i="4"/>
  <c r="N9126" i="4"/>
  <c r="N9125" i="4"/>
  <c r="N9124" i="4"/>
  <c r="N9123" i="4"/>
  <c r="N9122" i="4"/>
  <c r="N9121" i="4"/>
  <c r="N9120" i="4"/>
  <c r="N9119" i="4"/>
  <c r="N9118" i="4"/>
  <c r="N9117" i="4"/>
  <c r="N9116" i="4"/>
  <c r="N9115" i="4"/>
  <c r="N9114" i="4"/>
  <c r="N9113" i="4"/>
  <c r="N9112" i="4"/>
  <c r="N9111" i="4"/>
  <c r="N9110" i="4"/>
  <c r="N9109" i="4"/>
  <c r="N9108" i="4"/>
  <c r="N9107" i="4"/>
  <c r="N9106" i="4"/>
  <c r="N9105" i="4"/>
  <c r="N9104" i="4"/>
  <c r="N9103" i="4"/>
  <c r="N9102" i="4"/>
  <c r="N9101" i="4"/>
  <c r="N9100" i="4"/>
  <c r="N9099" i="4"/>
  <c r="N9098" i="4"/>
  <c r="N9097" i="4"/>
  <c r="N9096" i="4"/>
  <c r="N9095" i="4"/>
  <c r="N9094" i="4"/>
  <c r="N9093" i="4"/>
  <c r="N9092" i="4"/>
  <c r="N9091" i="4"/>
  <c r="N9090" i="4"/>
  <c r="N9089" i="4"/>
  <c r="N9088" i="4"/>
  <c r="N9087" i="4"/>
  <c r="N9086" i="4"/>
  <c r="N9085" i="4"/>
  <c r="N9084" i="4"/>
  <c r="N9083" i="4"/>
  <c r="N9082" i="4"/>
  <c r="N9081" i="4"/>
  <c r="N9080" i="4"/>
  <c r="N9079" i="4"/>
  <c r="N9078" i="4"/>
  <c r="N9077" i="4"/>
  <c r="N9076" i="4"/>
  <c r="N9075" i="4"/>
  <c r="N9074" i="4"/>
  <c r="N9073" i="4"/>
  <c r="N9072" i="4"/>
  <c r="N9071" i="4"/>
  <c r="N9070" i="4"/>
  <c r="N9069" i="4"/>
  <c r="N9068" i="4"/>
  <c r="N9067" i="4"/>
  <c r="N9066" i="4"/>
  <c r="N9065" i="4"/>
  <c r="N9064" i="4"/>
  <c r="N9063" i="4"/>
  <c r="N9062" i="4"/>
  <c r="N9061" i="4"/>
  <c r="N9060" i="4"/>
  <c r="N9059" i="4"/>
  <c r="N9058" i="4"/>
  <c r="N9057" i="4"/>
  <c r="N9056" i="4"/>
  <c r="N9055" i="4"/>
  <c r="N9054" i="4"/>
  <c r="N9053" i="4"/>
  <c r="N9052" i="4"/>
  <c r="N9051" i="4"/>
  <c r="N9050" i="4"/>
  <c r="N9049" i="4"/>
  <c r="N9048" i="4"/>
  <c r="N9047" i="4"/>
  <c r="N9046" i="4"/>
  <c r="N9045" i="4"/>
  <c r="N9044" i="4"/>
  <c r="N9043" i="4"/>
  <c r="N9042" i="4"/>
  <c r="N9041" i="4"/>
  <c r="N9040" i="4"/>
  <c r="N9039" i="4"/>
  <c r="N9038" i="4"/>
  <c r="N9037" i="4"/>
  <c r="N9036" i="4"/>
  <c r="N9035" i="4"/>
  <c r="N9034" i="4"/>
  <c r="N9033" i="4"/>
  <c r="N9032" i="4"/>
  <c r="N9031" i="4"/>
  <c r="N9030" i="4"/>
  <c r="N9029" i="4"/>
  <c r="N9028" i="4"/>
  <c r="N9027" i="4"/>
  <c r="N9026" i="4"/>
  <c r="N9025" i="4"/>
  <c r="N9024" i="4"/>
  <c r="N9023" i="4"/>
  <c r="N9022" i="4"/>
  <c r="N9021" i="4"/>
  <c r="N9020" i="4"/>
  <c r="N9019" i="4"/>
  <c r="N9018" i="4"/>
  <c r="N9017" i="4"/>
  <c r="N9016" i="4"/>
  <c r="N9015" i="4"/>
  <c r="N9014" i="4"/>
  <c r="N9013" i="4"/>
  <c r="N9012" i="4"/>
  <c r="N9011" i="4"/>
  <c r="N9010" i="4"/>
  <c r="N9009" i="4"/>
  <c r="N9008" i="4"/>
  <c r="N9007" i="4"/>
  <c r="N9006" i="4"/>
  <c r="N9005" i="4"/>
  <c r="N9004" i="4"/>
  <c r="N9003" i="4"/>
  <c r="N9002" i="4"/>
  <c r="N9001" i="4"/>
  <c r="N9000" i="4"/>
  <c r="N8999" i="4"/>
  <c r="N8998" i="4"/>
  <c r="N8997" i="4"/>
  <c r="N8996" i="4"/>
  <c r="N8995" i="4"/>
  <c r="N8994" i="4"/>
  <c r="N8993" i="4"/>
  <c r="N8992" i="4"/>
  <c r="N8991" i="4"/>
  <c r="N8990" i="4"/>
  <c r="N8989" i="4"/>
  <c r="N8988" i="4"/>
  <c r="N8987" i="4"/>
  <c r="N8986" i="4"/>
  <c r="N8985" i="4"/>
  <c r="N8984" i="4"/>
  <c r="N8983" i="4"/>
  <c r="N8982" i="4"/>
  <c r="N8981" i="4"/>
  <c r="N8980" i="4"/>
  <c r="N8979" i="4"/>
  <c r="N8978" i="4"/>
  <c r="N8977" i="4"/>
  <c r="N8976" i="4"/>
  <c r="N8975" i="4"/>
  <c r="N8974" i="4"/>
  <c r="N8973" i="4"/>
  <c r="N8972" i="4"/>
  <c r="N8971" i="4"/>
  <c r="N8970" i="4"/>
  <c r="N8969" i="4"/>
  <c r="N8968" i="4"/>
  <c r="N8967" i="4"/>
  <c r="N8966" i="4"/>
  <c r="N8965" i="4"/>
  <c r="N8964" i="4"/>
  <c r="N8963" i="4"/>
  <c r="N8962" i="4"/>
  <c r="N8961" i="4"/>
  <c r="N8960" i="4"/>
  <c r="N8959" i="4"/>
  <c r="N8958" i="4"/>
  <c r="N8957" i="4"/>
  <c r="N8956" i="4"/>
  <c r="N8955" i="4"/>
  <c r="N8954" i="4"/>
  <c r="N8953" i="4"/>
  <c r="N8952" i="4"/>
  <c r="N8951" i="4"/>
  <c r="N8950" i="4"/>
  <c r="N8949" i="4"/>
  <c r="N8948" i="4"/>
  <c r="N8947" i="4"/>
  <c r="N8946" i="4"/>
  <c r="N8945" i="4"/>
  <c r="N8944" i="4"/>
  <c r="N8943" i="4"/>
  <c r="N8942" i="4"/>
  <c r="N8941" i="4"/>
  <c r="N8940" i="4"/>
  <c r="N8939" i="4"/>
  <c r="N8938" i="4"/>
  <c r="N8937" i="4"/>
  <c r="N8936" i="4"/>
  <c r="N8935" i="4"/>
  <c r="N8934" i="4"/>
  <c r="N8933" i="4"/>
  <c r="N8932" i="4"/>
  <c r="N8931" i="4"/>
  <c r="N8930" i="4"/>
  <c r="N8929" i="4"/>
  <c r="N8928" i="4"/>
  <c r="N8927" i="4"/>
  <c r="N8926" i="4"/>
  <c r="N8925" i="4"/>
  <c r="N8924" i="4"/>
  <c r="N8923" i="4"/>
  <c r="N8922" i="4"/>
  <c r="N8921" i="4"/>
  <c r="N8920" i="4"/>
  <c r="N8919" i="4"/>
  <c r="N8918" i="4"/>
  <c r="N8917" i="4"/>
  <c r="N8916" i="4"/>
  <c r="N8915" i="4"/>
  <c r="N8914" i="4"/>
  <c r="N8913" i="4"/>
  <c r="N8912" i="4"/>
  <c r="N8911" i="4"/>
  <c r="N8910" i="4"/>
  <c r="N8909" i="4"/>
  <c r="N8908" i="4"/>
  <c r="N8907" i="4"/>
  <c r="N8906" i="4"/>
  <c r="N8905" i="4"/>
  <c r="N8904" i="4"/>
  <c r="N8903" i="4"/>
  <c r="N8902" i="4"/>
  <c r="N8901" i="4"/>
  <c r="N8900" i="4"/>
  <c r="N8899" i="4"/>
  <c r="N8898" i="4"/>
  <c r="N8897" i="4"/>
  <c r="N8896" i="4"/>
  <c r="N8895" i="4"/>
  <c r="N8894" i="4"/>
  <c r="N8893" i="4"/>
  <c r="N8892" i="4"/>
  <c r="N8891" i="4"/>
  <c r="N8890" i="4"/>
  <c r="N8889" i="4"/>
  <c r="N8888" i="4"/>
  <c r="N8887" i="4"/>
  <c r="N8886" i="4"/>
  <c r="N8885" i="4"/>
  <c r="N8884" i="4"/>
  <c r="N8883" i="4"/>
  <c r="N8882" i="4"/>
  <c r="N8881" i="4"/>
  <c r="N8880" i="4"/>
  <c r="N8879" i="4"/>
  <c r="N8878" i="4"/>
  <c r="N8877" i="4"/>
  <c r="N8876" i="4"/>
  <c r="N8875" i="4"/>
  <c r="N8874" i="4"/>
  <c r="N8873" i="4"/>
  <c r="N8872" i="4"/>
  <c r="N8871" i="4"/>
  <c r="N8870" i="4"/>
  <c r="N8869" i="4"/>
  <c r="N8868" i="4"/>
  <c r="N8867" i="4"/>
  <c r="N8866" i="4"/>
  <c r="N8865" i="4"/>
  <c r="N8864" i="4"/>
  <c r="N8863" i="4"/>
  <c r="N8862" i="4"/>
  <c r="N8861" i="4"/>
  <c r="N8860" i="4"/>
  <c r="N8859" i="4"/>
  <c r="N8858" i="4"/>
  <c r="N8857" i="4"/>
  <c r="N8856" i="4"/>
  <c r="N8855" i="4"/>
  <c r="N8854" i="4"/>
  <c r="N8853" i="4"/>
  <c r="N8852" i="4"/>
  <c r="N8851" i="4"/>
  <c r="N8850" i="4"/>
  <c r="N8849" i="4"/>
  <c r="N8848" i="4"/>
  <c r="N8847" i="4"/>
  <c r="N8846" i="4"/>
  <c r="N8845" i="4"/>
  <c r="N8844" i="4"/>
  <c r="N8843" i="4"/>
  <c r="N8842" i="4"/>
  <c r="N8841" i="4"/>
  <c r="N8840" i="4"/>
  <c r="N8839" i="4"/>
  <c r="N8838" i="4"/>
  <c r="N8837" i="4"/>
  <c r="N8836" i="4"/>
  <c r="N8835" i="4"/>
  <c r="N8834" i="4"/>
  <c r="N8833" i="4"/>
  <c r="N8832" i="4"/>
  <c r="N8831" i="4"/>
  <c r="N8830" i="4"/>
  <c r="N8829" i="4"/>
  <c r="N8828" i="4"/>
  <c r="N8827" i="4"/>
  <c r="N8826" i="4"/>
  <c r="N8825" i="4"/>
  <c r="N8824" i="4"/>
  <c r="N8823" i="4"/>
  <c r="N8822" i="4"/>
  <c r="N8821" i="4"/>
  <c r="N8820" i="4"/>
  <c r="N8819" i="4"/>
  <c r="N8818" i="4"/>
  <c r="N8817" i="4"/>
  <c r="N8816" i="4"/>
  <c r="N8815" i="4"/>
  <c r="N8814" i="4"/>
  <c r="N8813" i="4"/>
  <c r="N8812" i="4"/>
  <c r="N8811" i="4"/>
  <c r="N8810" i="4"/>
  <c r="N8809" i="4"/>
  <c r="N8808" i="4"/>
  <c r="N8807" i="4"/>
  <c r="N8806" i="4"/>
  <c r="N8805" i="4"/>
  <c r="N8804" i="4"/>
  <c r="N8803" i="4"/>
  <c r="N8802" i="4"/>
  <c r="N8801" i="4"/>
  <c r="N8800" i="4"/>
  <c r="N8799" i="4"/>
  <c r="N8798" i="4"/>
  <c r="N8797" i="4"/>
  <c r="N8796" i="4"/>
  <c r="N8795" i="4"/>
  <c r="N8794" i="4"/>
  <c r="N8793" i="4"/>
  <c r="N8792" i="4"/>
  <c r="N8791" i="4"/>
  <c r="N8790" i="4"/>
  <c r="N8789" i="4"/>
  <c r="N8788" i="4"/>
  <c r="N8787" i="4"/>
  <c r="N8786" i="4"/>
  <c r="N8785" i="4"/>
  <c r="N8784" i="4"/>
  <c r="N8783" i="4"/>
  <c r="N8782" i="4"/>
  <c r="N8781" i="4"/>
  <c r="N8780" i="4"/>
  <c r="N8779" i="4"/>
  <c r="N8778" i="4"/>
  <c r="N8777" i="4"/>
  <c r="N8776" i="4"/>
  <c r="N8775" i="4"/>
  <c r="N8774" i="4"/>
  <c r="N8773" i="4"/>
  <c r="N8772" i="4"/>
  <c r="N8771" i="4"/>
  <c r="N8770" i="4"/>
  <c r="N8769" i="4"/>
  <c r="N8768" i="4"/>
  <c r="N8767" i="4"/>
  <c r="N8766" i="4"/>
  <c r="N8765" i="4"/>
  <c r="N8764" i="4"/>
  <c r="N8763" i="4"/>
  <c r="N8762" i="4"/>
  <c r="N8761" i="4"/>
  <c r="N8760" i="4"/>
  <c r="N8759" i="4"/>
  <c r="N8758" i="4"/>
  <c r="N8757" i="4"/>
  <c r="N8756" i="4"/>
  <c r="N8755" i="4"/>
  <c r="N8754" i="4"/>
  <c r="N8753" i="4"/>
  <c r="N8752" i="4"/>
  <c r="N8751" i="4"/>
  <c r="N8750" i="4"/>
  <c r="N8749" i="4"/>
  <c r="N8748" i="4"/>
  <c r="N8747" i="4"/>
  <c r="N8746" i="4"/>
  <c r="N8745" i="4"/>
  <c r="N8744" i="4"/>
  <c r="N8743" i="4"/>
  <c r="N8742" i="4"/>
  <c r="N8741" i="4"/>
  <c r="N8740" i="4"/>
  <c r="N8739" i="4"/>
  <c r="N8738" i="4"/>
  <c r="N8737" i="4"/>
  <c r="N8736" i="4"/>
  <c r="N8735" i="4"/>
  <c r="N8734" i="4"/>
  <c r="N8733" i="4"/>
  <c r="N8732" i="4"/>
  <c r="N8731" i="4"/>
  <c r="N8730" i="4"/>
  <c r="N8729" i="4"/>
  <c r="N8728" i="4"/>
  <c r="N8727" i="4"/>
  <c r="N8726" i="4"/>
  <c r="N8725" i="4"/>
  <c r="N8724" i="4"/>
  <c r="N8723" i="4"/>
  <c r="N8722" i="4"/>
  <c r="N8721" i="4"/>
  <c r="N8720" i="4"/>
  <c r="N8719" i="4"/>
  <c r="N8718" i="4"/>
  <c r="N8717" i="4"/>
  <c r="N8716" i="4"/>
  <c r="N8715" i="4"/>
  <c r="N8714" i="4"/>
  <c r="N8713" i="4"/>
  <c r="N8712" i="4"/>
  <c r="N8711" i="4"/>
  <c r="N8710" i="4"/>
  <c r="N8709" i="4"/>
  <c r="N8708" i="4"/>
  <c r="N8707" i="4"/>
  <c r="N8706" i="4"/>
  <c r="N8705" i="4"/>
  <c r="N8704" i="4"/>
  <c r="N8703" i="4"/>
  <c r="N8702" i="4"/>
  <c r="N8701" i="4"/>
  <c r="N8700" i="4"/>
  <c r="N8699" i="4"/>
  <c r="N8698" i="4"/>
  <c r="N8697" i="4"/>
  <c r="N8696" i="4"/>
  <c r="N8695" i="4"/>
  <c r="N8694" i="4"/>
  <c r="N8693" i="4"/>
  <c r="N8692" i="4"/>
  <c r="N8691" i="4"/>
  <c r="N8690" i="4"/>
  <c r="N8689" i="4"/>
  <c r="N8688" i="4"/>
  <c r="N8687" i="4"/>
  <c r="N8686" i="4"/>
  <c r="N8685" i="4"/>
  <c r="N8684" i="4"/>
  <c r="N8683" i="4"/>
  <c r="N8682" i="4"/>
  <c r="N8681" i="4"/>
  <c r="N8680" i="4"/>
  <c r="N8679" i="4"/>
  <c r="N8678" i="4"/>
  <c r="N8677" i="4"/>
  <c r="N8676" i="4"/>
  <c r="N8675" i="4"/>
  <c r="N8674" i="4"/>
  <c r="N8673" i="4"/>
  <c r="N8672" i="4"/>
  <c r="N8671" i="4"/>
  <c r="N8670" i="4"/>
  <c r="N8669" i="4"/>
  <c r="N8668" i="4"/>
  <c r="N8667" i="4"/>
  <c r="N8666" i="4"/>
  <c r="N8665" i="4"/>
  <c r="N8664" i="4"/>
  <c r="N8663" i="4"/>
  <c r="N8662" i="4"/>
  <c r="N8661" i="4"/>
  <c r="N8660" i="4"/>
  <c r="N8659" i="4"/>
  <c r="N8658" i="4"/>
  <c r="N8657" i="4"/>
  <c r="N8656" i="4"/>
  <c r="N8655" i="4"/>
  <c r="N8654" i="4"/>
  <c r="N8653" i="4"/>
  <c r="N8652" i="4"/>
  <c r="N8651" i="4"/>
  <c r="N8650" i="4"/>
  <c r="N8649" i="4"/>
  <c r="N8648" i="4"/>
  <c r="N8647" i="4"/>
  <c r="N8646" i="4"/>
  <c r="N8645" i="4"/>
  <c r="N8644" i="4"/>
  <c r="N8643" i="4"/>
  <c r="N8642" i="4"/>
  <c r="N8641" i="4"/>
  <c r="N8640" i="4"/>
  <c r="N8639" i="4"/>
  <c r="N8638" i="4"/>
  <c r="N8637" i="4"/>
  <c r="N8636" i="4"/>
  <c r="N8635" i="4"/>
  <c r="N8634" i="4"/>
  <c r="N8633" i="4"/>
  <c r="N8632" i="4"/>
  <c r="N8631" i="4"/>
  <c r="N8630" i="4"/>
  <c r="N8629" i="4"/>
  <c r="N8628" i="4"/>
  <c r="N8627" i="4"/>
  <c r="N8626" i="4"/>
  <c r="N8625" i="4"/>
  <c r="N8624" i="4"/>
  <c r="N8623" i="4"/>
  <c r="N8622" i="4"/>
  <c r="N8621" i="4"/>
  <c r="N8620" i="4"/>
  <c r="N8619" i="4"/>
  <c r="N8618" i="4"/>
  <c r="N8617" i="4"/>
  <c r="N8616" i="4"/>
  <c r="N8615" i="4"/>
  <c r="N8614" i="4"/>
  <c r="N8613" i="4"/>
  <c r="N8612" i="4"/>
  <c r="N8611" i="4"/>
  <c r="N8610" i="4"/>
  <c r="N8609" i="4"/>
  <c r="N8608" i="4"/>
  <c r="N8607" i="4"/>
  <c r="N8606" i="4"/>
  <c r="N8605" i="4"/>
  <c r="N8604" i="4"/>
  <c r="N8603" i="4"/>
  <c r="N8602" i="4"/>
  <c r="N8601" i="4"/>
  <c r="N8600" i="4"/>
  <c r="N8599" i="4"/>
  <c r="N8598" i="4"/>
  <c r="N8597" i="4"/>
  <c r="N8596" i="4"/>
  <c r="N8595" i="4"/>
  <c r="N8594" i="4"/>
  <c r="N8593" i="4"/>
  <c r="N8592" i="4"/>
  <c r="N8591" i="4"/>
  <c r="N8590" i="4"/>
  <c r="N8589" i="4"/>
  <c r="N8588" i="4"/>
  <c r="N8587" i="4"/>
  <c r="N8586" i="4"/>
  <c r="N8585" i="4"/>
  <c r="N8584" i="4"/>
  <c r="N8583" i="4"/>
  <c r="N8582" i="4"/>
  <c r="N8581" i="4"/>
  <c r="N8580" i="4"/>
  <c r="N8579" i="4"/>
  <c r="N8578" i="4"/>
  <c r="N8577" i="4"/>
  <c r="N8576" i="4"/>
  <c r="N8575" i="4"/>
  <c r="N8574" i="4"/>
  <c r="N8573" i="4"/>
  <c r="N8572" i="4"/>
  <c r="N8571" i="4"/>
  <c r="N8570" i="4"/>
  <c r="N8569" i="4"/>
  <c r="N8568" i="4"/>
  <c r="N8567" i="4"/>
  <c r="N8566" i="4"/>
  <c r="N8565" i="4"/>
  <c r="N8564" i="4"/>
  <c r="N8563" i="4"/>
  <c r="N8562" i="4"/>
  <c r="N8561" i="4"/>
  <c r="N8560" i="4"/>
  <c r="N8559" i="4"/>
  <c r="N8558" i="4"/>
  <c r="N8557" i="4"/>
  <c r="N8556" i="4"/>
  <c r="N8555" i="4"/>
  <c r="N8554" i="4"/>
  <c r="N8553" i="4"/>
  <c r="N8552" i="4"/>
  <c r="N8551" i="4"/>
  <c r="N8550" i="4"/>
  <c r="N8549" i="4"/>
  <c r="N8548" i="4"/>
  <c r="N8547" i="4"/>
  <c r="N8546" i="4"/>
  <c r="N8545" i="4"/>
  <c r="N8544" i="4"/>
  <c r="N8543" i="4"/>
  <c r="N8542" i="4"/>
  <c r="N8541" i="4"/>
  <c r="N8540" i="4"/>
  <c r="N8539" i="4"/>
  <c r="N8538" i="4"/>
  <c r="N8537" i="4"/>
  <c r="N8536" i="4"/>
  <c r="N8535" i="4"/>
  <c r="N8534" i="4"/>
  <c r="N8533" i="4"/>
  <c r="N8532" i="4"/>
  <c r="N8531" i="4"/>
  <c r="N8530" i="4"/>
  <c r="N8529" i="4"/>
  <c r="N8528" i="4"/>
  <c r="N8527" i="4"/>
  <c r="N8526" i="4"/>
  <c r="N8525" i="4"/>
  <c r="N8524" i="4"/>
  <c r="N8523" i="4"/>
  <c r="N8522" i="4"/>
  <c r="N8521" i="4"/>
  <c r="N8520" i="4"/>
  <c r="N8519" i="4"/>
  <c r="N8518" i="4"/>
  <c r="N8517" i="4"/>
  <c r="N8516" i="4"/>
  <c r="N8515" i="4"/>
  <c r="N8514" i="4"/>
  <c r="N8513" i="4"/>
  <c r="N8512" i="4"/>
  <c r="N8511" i="4"/>
  <c r="N8510" i="4"/>
  <c r="N8509" i="4"/>
  <c r="N8508" i="4"/>
  <c r="N8507" i="4"/>
  <c r="N8506" i="4"/>
  <c r="N8505" i="4"/>
  <c r="N8504" i="4"/>
  <c r="N8503" i="4"/>
  <c r="N8502" i="4"/>
  <c r="N8501" i="4"/>
  <c r="N8500" i="4"/>
  <c r="N8499" i="4"/>
  <c r="N8498" i="4"/>
  <c r="N8497" i="4"/>
  <c r="N8496" i="4"/>
  <c r="N8495" i="4"/>
  <c r="N8494" i="4"/>
  <c r="N8493" i="4"/>
  <c r="N8492" i="4"/>
  <c r="N8491" i="4"/>
  <c r="N8490" i="4"/>
  <c r="N8489" i="4"/>
  <c r="N8488" i="4"/>
  <c r="N8487" i="4"/>
  <c r="N8486" i="4"/>
  <c r="N8485" i="4"/>
  <c r="N8484" i="4"/>
  <c r="N8483" i="4"/>
  <c r="N8482" i="4"/>
  <c r="N8481" i="4"/>
  <c r="N8480" i="4"/>
  <c r="N8479" i="4"/>
  <c r="N8478" i="4"/>
  <c r="N8477" i="4"/>
  <c r="N8476" i="4"/>
  <c r="N8475" i="4"/>
  <c r="N8474" i="4"/>
  <c r="N8473" i="4"/>
  <c r="N8472" i="4"/>
  <c r="N8471" i="4"/>
  <c r="N8470" i="4"/>
  <c r="N8469" i="4"/>
  <c r="N8468" i="4"/>
  <c r="N8467" i="4"/>
  <c r="N8466" i="4"/>
  <c r="N8465" i="4"/>
  <c r="N8464" i="4"/>
  <c r="N8463" i="4"/>
  <c r="N8462" i="4"/>
  <c r="N8461" i="4"/>
  <c r="N8460" i="4"/>
  <c r="N8459" i="4"/>
  <c r="N8458" i="4"/>
  <c r="N8457" i="4"/>
  <c r="N8456" i="4"/>
  <c r="N8455" i="4"/>
  <c r="N8454" i="4"/>
  <c r="N8453" i="4"/>
  <c r="N8452" i="4"/>
  <c r="N8451" i="4"/>
  <c r="N8450" i="4"/>
  <c r="N8449" i="4"/>
  <c r="N8448" i="4"/>
  <c r="N8447" i="4"/>
  <c r="N8446" i="4"/>
  <c r="N8445" i="4"/>
  <c r="N8444" i="4"/>
  <c r="N8443" i="4"/>
  <c r="N8442" i="4"/>
  <c r="N8441" i="4"/>
  <c r="N8440" i="4"/>
  <c r="N8439" i="4"/>
  <c r="N8438" i="4"/>
  <c r="N8437" i="4"/>
  <c r="N8436" i="4"/>
  <c r="N8435" i="4"/>
  <c r="N8434" i="4"/>
  <c r="N8433" i="4"/>
  <c r="N8432" i="4"/>
  <c r="N8431" i="4"/>
  <c r="N8430" i="4"/>
  <c r="N8429" i="4"/>
  <c r="N8428" i="4"/>
  <c r="N8427" i="4"/>
  <c r="N8426" i="4"/>
  <c r="N8425" i="4"/>
  <c r="N8424" i="4"/>
  <c r="N8423" i="4"/>
  <c r="N8422" i="4"/>
  <c r="N8421" i="4"/>
  <c r="N8420" i="4"/>
  <c r="N8419" i="4"/>
  <c r="N8418" i="4"/>
  <c r="N8417" i="4"/>
  <c r="N8416" i="4"/>
  <c r="N8415" i="4"/>
  <c r="N8414" i="4"/>
  <c r="N8413" i="4"/>
  <c r="N8412" i="4"/>
  <c r="N8411" i="4"/>
  <c r="N8410" i="4"/>
  <c r="N8409" i="4"/>
  <c r="N8408" i="4"/>
  <c r="N8407" i="4"/>
  <c r="N8406" i="4"/>
  <c r="N8405" i="4"/>
  <c r="N8404" i="4"/>
  <c r="N8403" i="4"/>
  <c r="N8402" i="4"/>
  <c r="N8401" i="4"/>
  <c r="N8400" i="4"/>
  <c r="N8399" i="4"/>
  <c r="N8398" i="4"/>
  <c r="N8397" i="4"/>
  <c r="N8396" i="4"/>
  <c r="N8395" i="4"/>
  <c r="N8394" i="4"/>
  <c r="N8393" i="4"/>
  <c r="N8392" i="4"/>
  <c r="N8391" i="4"/>
  <c r="N8390" i="4"/>
  <c r="N8389" i="4"/>
  <c r="N8388" i="4"/>
  <c r="N8387" i="4"/>
  <c r="N8386" i="4"/>
  <c r="N8385" i="4"/>
  <c r="N8384" i="4"/>
  <c r="N8383" i="4"/>
  <c r="N8382" i="4"/>
  <c r="N8381" i="4"/>
  <c r="N8380" i="4"/>
  <c r="N8379" i="4"/>
  <c r="N8378" i="4"/>
  <c r="N8377" i="4"/>
  <c r="N8376" i="4"/>
  <c r="N8375" i="4"/>
  <c r="N8374" i="4"/>
  <c r="N8373" i="4"/>
  <c r="N8372" i="4"/>
  <c r="N8371" i="4"/>
  <c r="N8370" i="4"/>
  <c r="N8369" i="4"/>
  <c r="N8368" i="4"/>
  <c r="N8367" i="4"/>
  <c r="N8366" i="4"/>
  <c r="N8365" i="4"/>
  <c r="N8364" i="4"/>
  <c r="N8363" i="4"/>
  <c r="N8362" i="4"/>
  <c r="N8361" i="4"/>
  <c r="N8360" i="4"/>
  <c r="N8359" i="4"/>
  <c r="N8358" i="4"/>
  <c r="N8357" i="4"/>
  <c r="N8356" i="4"/>
  <c r="N8355" i="4"/>
  <c r="N8354" i="4"/>
  <c r="N8353" i="4"/>
  <c r="N8352" i="4"/>
  <c r="N8351" i="4"/>
  <c r="N8350" i="4"/>
  <c r="N8349" i="4"/>
  <c r="N8348" i="4"/>
  <c r="N8347" i="4"/>
  <c r="N8346" i="4"/>
  <c r="N8345" i="4"/>
  <c r="N8344" i="4"/>
  <c r="N8343" i="4"/>
  <c r="N8342" i="4"/>
  <c r="N8341" i="4"/>
  <c r="N8340" i="4"/>
  <c r="N8339" i="4"/>
  <c r="N8338" i="4"/>
  <c r="N8337" i="4"/>
  <c r="N8336" i="4"/>
  <c r="N8335" i="4"/>
  <c r="N8334" i="4"/>
  <c r="N8333" i="4"/>
  <c r="N8332" i="4"/>
  <c r="N8331" i="4"/>
  <c r="N8330" i="4"/>
  <c r="N8329" i="4"/>
  <c r="N8328" i="4"/>
  <c r="N8327" i="4"/>
  <c r="N8326" i="4"/>
  <c r="N8325" i="4"/>
  <c r="N8324" i="4"/>
  <c r="N8323" i="4"/>
  <c r="N8322" i="4"/>
  <c r="N8321" i="4"/>
  <c r="N8320" i="4"/>
  <c r="N8319" i="4"/>
  <c r="N8318" i="4"/>
  <c r="N8317" i="4"/>
  <c r="N8316" i="4"/>
  <c r="N8315" i="4"/>
  <c r="N8314" i="4"/>
  <c r="N8313" i="4"/>
  <c r="N8312" i="4"/>
  <c r="N8311" i="4"/>
  <c r="N8310" i="4"/>
  <c r="N8309" i="4"/>
  <c r="N8308" i="4"/>
  <c r="N8307" i="4"/>
  <c r="N8306" i="4"/>
  <c r="N8305" i="4"/>
  <c r="N8304" i="4"/>
  <c r="N8303" i="4"/>
  <c r="N8302" i="4"/>
  <c r="N8301" i="4"/>
  <c r="N8300" i="4"/>
  <c r="N8299" i="4"/>
  <c r="N8298" i="4"/>
  <c r="N8297" i="4"/>
  <c r="N8296" i="4"/>
  <c r="N8295" i="4"/>
  <c r="N8294" i="4"/>
  <c r="N8293" i="4"/>
  <c r="N8292" i="4"/>
  <c r="N8291" i="4"/>
  <c r="N8290" i="4"/>
  <c r="N8289" i="4"/>
  <c r="N8288" i="4"/>
  <c r="N8287" i="4"/>
  <c r="N8286" i="4"/>
  <c r="N8285" i="4"/>
  <c r="N8284" i="4"/>
  <c r="N8283" i="4"/>
  <c r="N8282" i="4"/>
  <c r="N8281" i="4"/>
  <c r="N8280" i="4"/>
  <c r="N8279" i="4"/>
  <c r="N8278" i="4"/>
  <c r="N8277" i="4"/>
  <c r="N8276" i="4"/>
  <c r="N8275" i="4"/>
  <c r="N8274" i="4"/>
  <c r="N8273" i="4"/>
  <c r="N8272" i="4"/>
  <c r="N8271" i="4"/>
  <c r="N8270" i="4"/>
  <c r="N8269" i="4"/>
  <c r="N8268" i="4"/>
  <c r="N8267" i="4"/>
  <c r="N8266" i="4"/>
  <c r="N8265" i="4"/>
  <c r="N8264" i="4"/>
  <c r="N8263" i="4"/>
  <c r="N8262" i="4"/>
  <c r="N8261" i="4"/>
  <c r="N8260" i="4"/>
  <c r="N8259" i="4"/>
  <c r="N8258" i="4"/>
  <c r="N8257" i="4"/>
  <c r="N8256" i="4"/>
  <c r="N8255" i="4"/>
  <c r="N8254" i="4"/>
  <c r="N8253" i="4"/>
  <c r="N8252" i="4"/>
  <c r="N8251" i="4"/>
  <c r="N8250" i="4"/>
  <c r="N8249" i="4"/>
  <c r="N8248" i="4"/>
  <c r="N8247" i="4"/>
  <c r="N8246" i="4"/>
  <c r="N8245" i="4"/>
  <c r="N8244" i="4"/>
  <c r="N8243" i="4"/>
  <c r="N8242" i="4"/>
  <c r="N8241" i="4"/>
  <c r="N8240" i="4"/>
  <c r="N8239" i="4"/>
  <c r="N8238" i="4"/>
  <c r="N8237" i="4"/>
  <c r="N8236" i="4"/>
  <c r="N8235" i="4"/>
  <c r="N8234" i="4"/>
  <c r="N8233" i="4"/>
  <c r="N8232" i="4"/>
  <c r="N8231" i="4"/>
  <c r="N8230" i="4"/>
  <c r="N8229" i="4"/>
  <c r="N8228" i="4"/>
  <c r="N8227" i="4"/>
  <c r="N8226" i="4"/>
  <c r="N8225" i="4"/>
  <c r="N8224" i="4"/>
  <c r="N8223" i="4"/>
  <c r="N8222" i="4"/>
  <c r="N8221" i="4"/>
  <c r="N8220" i="4"/>
  <c r="N8219" i="4"/>
  <c r="N8218" i="4"/>
  <c r="N8217" i="4"/>
  <c r="N8216" i="4"/>
  <c r="N8215" i="4"/>
  <c r="N8214" i="4"/>
  <c r="N8213" i="4"/>
  <c r="N8212" i="4"/>
  <c r="N8211" i="4"/>
  <c r="N8210" i="4"/>
  <c r="N8209" i="4"/>
  <c r="N8208" i="4"/>
  <c r="N8207" i="4"/>
  <c r="N8206" i="4"/>
  <c r="N8205" i="4"/>
  <c r="N8204" i="4"/>
  <c r="N8203" i="4"/>
  <c r="N8202" i="4"/>
  <c r="N8201" i="4"/>
  <c r="N8200" i="4"/>
  <c r="N8199" i="4"/>
  <c r="N8198" i="4"/>
  <c r="N8197" i="4"/>
  <c r="N8196" i="4"/>
  <c r="N8195" i="4"/>
  <c r="N8194" i="4"/>
  <c r="N8193" i="4"/>
  <c r="N8192" i="4"/>
  <c r="N8191" i="4"/>
  <c r="N8190" i="4"/>
  <c r="N8189" i="4"/>
  <c r="N8188" i="4"/>
  <c r="N8187" i="4"/>
  <c r="N8186" i="4"/>
  <c r="N8185" i="4"/>
  <c r="N8184" i="4"/>
  <c r="N8183" i="4"/>
  <c r="N8182" i="4"/>
  <c r="N8181" i="4"/>
  <c r="N8180" i="4"/>
  <c r="N8179" i="4"/>
  <c r="N8178" i="4"/>
  <c r="N8177" i="4"/>
  <c r="N8176" i="4"/>
  <c r="N8175" i="4"/>
  <c r="N8174" i="4"/>
  <c r="N8173" i="4"/>
  <c r="N8172" i="4"/>
  <c r="N8171" i="4"/>
  <c r="N8170" i="4"/>
  <c r="N8169" i="4"/>
  <c r="N8168" i="4"/>
  <c r="N8167" i="4"/>
  <c r="N8166" i="4"/>
  <c r="N8165" i="4"/>
  <c r="N8164" i="4"/>
  <c r="N8163" i="4"/>
  <c r="N8162" i="4"/>
  <c r="N8161" i="4"/>
  <c r="N8160" i="4"/>
  <c r="N8159" i="4"/>
  <c r="N8158" i="4"/>
  <c r="N8157" i="4"/>
  <c r="N8156" i="4"/>
  <c r="N8155" i="4"/>
  <c r="N8154" i="4"/>
  <c r="N8153" i="4"/>
  <c r="N8152" i="4"/>
  <c r="N8151" i="4"/>
  <c r="N8150" i="4"/>
  <c r="N8149" i="4"/>
  <c r="N8148" i="4"/>
  <c r="N8147" i="4"/>
  <c r="N8146" i="4"/>
  <c r="N8145" i="4"/>
  <c r="N8144" i="4"/>
  <c r="N8143" i="4"/>
  <c r="N8142" i="4"/>
  <c r="N8141" i="4"/>
  <c r="N8140" i="4"/>
  <c r="N8139" i="4"/>
  <c r="N8138" i="4"/>
  <c r="N8137" i="4"/>
  <c r="N8136" i="4"/>
  <c r="N8135" i="4"/>
  <c r="N8134" i="4"/>
  <c r="N8133" i="4"/>
  <c r="N8132" i="4"/>
  <c r="N8131" i="4"/>
  <c r="N8130" i="4"/>
  <c r="N8129" i="4"/>
  <c r="N8128" i="4"/>
  <c r="N8127" i="4"/>
  <c r="N8126" i="4"/>
  <c r="N8125" i="4"/>
  <c r="N8124" i="4"/>
  <c r="N8123" i="4"/>
  <c r="N8122" i="4"/>
  <c r="N8121" i="4"/>
  <c r="N8120" i="4"/>
  <c r="N8119" i="4"/>
  <c r="N8118" i="4"/>
  <c r="N8117" i="4"/>
  <c r="N8116" i="4"/>
  <c r="N8115" i="4"/>
  <c r="N8114" i="4"/>
  <c r="N8113" i="4"/>
  <c r="N8112" i="4"/>
  <c r="N8111" i="4"/>
  <c r="N8110" i="4"/>
  <c r="N8109" i="4"/>
  <c r="N8108" i="4"/>
  <c r="N8107" i="4"/>
  <c r="N8106" i="4"/>
  <c r="N8105" i="4"/>
  <c r="N8104" i="4"/>
  <c r="N8103" i="4"/>
  <c r="N8102" i="4"/>
  <c r="N8101" i="4"/>
  <c r="N8100" i="4"/>
  <c r="N8099" i="4"/>
  <c r="N8098" i="4"/>
  <c r="N8097" i="4"/>
  <c r="N8096" i="4"/>
  <c r="N8095" i="4"/>
  <c r="N8094" i="4"/>
  <c r="N8093" i="4"/>
  <c r="N8092" i="4"/>
  <c r="N8091" i="4"/>
  <c r="N8090" i="4"/>
  <c r="N8089" i="4"/>
  <c r="N8088" i="4"/>
  <c r="N8087" i="4"/>
  <c r="N8086" i="4"/>
  <c r="N8085" i="4"/>
  <c r="N8084" i="4"/>
  <c r="N8083" i="4"/>
  <c r="N8082" i="4"/>
  <c r="N8081" i="4"/>
  <c r="N8080" i="4"/>
  <c r="N8079" i="4"/>
  <c r="N8078" i="4"/>
  <c r="N8077" i="4"/>
  <c r="N8076" i="4"/>
  <c r="N8075" i="4"/>
  <c r="N8074" i="4"/>
  <c r="N8073" i="4"/>
  <c r="N8072" i="4"/>
  <c r="N8071" i="4"/>
  <c r="N8070" i="4"/>
  <c r="N8069" i="4"/>
  <c r="N8068" i="4"/>
  <c r="N8067" i="4"/>
  <c r="N8066" i="4"/>
  <c r="N8065" i="4"/>
  <c r="N8064" i="4"/>
  <c r="N8063" i="4"/>
  <c r="N8062" i="4"/>
  <c r="N8061" i="4"/>
  <c r="N8060" i="4"/>
  <c r="N8059" i="4"/>
  <c r="N8058" i="4"/>
  <c r="N8057" i="4"/>
  <c r="N8056" i="4"/>
  <c r="N8055" i="4"/>
  <c r="N8054" i="4"/>
  <c r="N8053" i="4"/>
  <c r="N8052" i="4"/>
  <c r="N8051" i="4"/>
  <c r="N8050" i="4"/>
  <c r="N8049" i="4"/>
  <c r="N8048" i="4"/>
  <c r="N8047" i="4"/>
  <c r="N8046" i="4"/>
  <c r="N8045" i="4"/>
  <c r="N8044" i="4"/>
  <c r="N8043" i="4"/>
  <c r="N8042" i="4"/>
  <c r="N8041" i="4"/>
  <c r="N8040" i="4"/>
  <c r="N8039" i="4"/>
  <c r="N8038" i="4"/>
  <c r="N8037" i="4"/>
  <c r="N8036" i="4"/>
  <c r="N8035" i="4"/>
  <c r="N8034" i="4"/>
  <c r="N8033" i="4"/>
  <c r="N8032" i="4"/>
  <c r="N8031" i="4"/>
  <c r="N8030" i="4"/>
  <c r="N8029" i="4"/>
  <c r="N8028" i="4"/>
  <c r="N8027" i="4"/>
  <c r="N8026" i="4"/>
  <c r="N8025" i="4"/>
  <c r="N8024" i="4"/>
  <c r="N8023" i="4"/>
  <c r="N8022" i="4"/>
  <c r="N8021" i="4"/>
  <c r="N8020" i="4"/>
  <c r="N8019" i="4"/>
  <c r="N8018" i="4"/>
  <c r="N8017" i="4"/>
  <c r="N8016" i="4"/>
  <c r="N8015" i="4"/>
  <c r="N8014" i="4"/>
  <c r="N8013" i="4"/>
  <c r="N8012" i="4"/>
  <c r="N8011" i="4"/>
  <c r="N8010" i="4"/>
  <c r="N8009" i="4"/>
  <c r="N8008" i="4"/>
  <c r="N8007" i="4"/>
  <c r="N8006" i="4"/>
  <c r="N8005" i="4"/>
  <c r="N8004" i="4"/>
  <c r="N8003" i="4"/>
  <c r="N8002" i="4"/>
  <c r="N8001" i="4"/>
  <c r="N8000" i="4"/>
  <c r="N7999" i="4"/>
  <c r="N7998" i="4"/>
  <c r="N7997" i="4"/>
  <c r="N7996" i="4"/>
  <c r="N7995" i="4"/>
  <c r="N7994" i="4"/>
  <c r="N7993" i="4"/>
  <c r="N7992" i="4"/>
  <c r="N7991" i="4"/>
  <c r="N7990" i="4"/>
  <c r="N7989" i="4"/>
  <c r="N7988" i="4"/>
  <c r="N7987" i="4"/>
  <c r="N7986" i="4"/>
  <c r="N7985" i="4"/>
  <c r="N7984" i="4"/>
  <c r="N7983" i="4"/>
  <c r="N7982" i="4"/>
  <c r="N7981" i="4"/>
  <c r="N7980" i="4"/>
  <c r="N7979" i="4"/>
  <c r="N7978" i="4"/>
  <c r="N7977" i="4"/>
  <c r="N7976" i="4"/>
  <c r="N7975" i="4"/>
  <c r="N7974" i="4"/>
  <c r="N7973" i="4"/>
  <c r="N7972" i="4"/>
  <c r="N7971" i="4"/>
  <c r="N7970" i="4"/>
  <c r="N7969" i="4"/>
  <c r="N7968" i="4"/>
  <c r="N7967" i="4"/>
  <c r="N7966" i="4"/>
  <c r="N7965" i="4"/>
  <c r="N7964" i="4"/>
  <c r="N7963" i="4"/>
  <c r="N7962" i="4"/>
  <c r="N7961" i="4"/>
  <c r="N7960" i="4"/>
  <c r="N7959" i="4"/>
  <c r="N7958" i="4"/>
  <c r="N7957" i="4"/>
  <c r="N7956" i="4"/>
  <c r="N7955" i="4"/>
  <c r="N7954" i="4"/>
  <c r="N7953" i="4"/>
  <c r="N7952" i="4"/>
  <c r="N7951" i="4"/>
  <c r="N7950" i="4"/>
  <c r="N7949" i="4"/>
  <c r="N7948" i="4"/>
  <c r="N7947" i="4"/>
  <c r="N7946" i="4"/>
  <c r="N7945" i="4"/>
  <c r="N7944" i="4"/>
  <c r="N7943" i="4"/>
  <c r="N7942" i="4"/>
  <c r="N7941" i="4"/>
  <c r="N7940" i="4"/>
  <c r="N7939" i="4"/>
  <c r="N7938" i="4"/>
  <c r="N7937" i="4"/>
  <c r="N7936" i="4"/>
  <c r="N7935" i="4"/>
  <c r="N7934" i="4"/>
  <c r="N7933" i="4"/>
  <c r="N7932" i="4"/>
  <c r="N7931" i="4"/>
  <c r="N7930" i="4"/>
  <c r="N7929" i="4"/>
  <c r="N7928" i="4"/>
  <c r="N7927" i="4"/>
  <c r="N7926" i="4"/>
  <c r="N7925" i="4"/>
  <c r="N7924" i="4"/>
  <c r="N7923" i="4"/>
  <c r="N7922" i="4"/>
  <c r="N7921" i="4"/>
  <c r="N7920" i="4"/>
  <c r="N7919" i="4"/>
  <c r="N7918" i="4"/>
  <c r="N7917" i="4"/>
  <c r="N7916" i="4"/>
  <c r="N7915" i="4"/>
  <c r="N7914" i="4"/>
  <c r="N7913" i="4"/>
  <c r="N7912" i="4"/>
  <c r="N7911" i="4"/>
  <c r="N7910" i="4"/>
  <c r="N7909" i="4"/>
  <c r="N7908" i="4"/>
  <c r="N7907" i="4"/>
  <c r="N7906" i="4"/>
  <c r="N7905" i="4"/>
  <c r="N7904" i="4"/>
  <c r="N7903" i="4"/>
  <c r="N7902" i="4"/>
  <c r="N7901" i="4"/>
  <c r="N7900" i="4"/>
  <c r="N7899" i="4"/>
  <c r="N7898" i="4"/>
  <c r="N7897" i="4"/>
  <c r="N7896" i="4"/>
  <c r="N7895" i="4"/>
  <c r="N7894" i="4"/>
  <c r="N7893" i="4"/>
  <c r="N7892" i="4"/>
  <c r="N7891" i="4"/>
  <c r="N7890" i="4"/>
  <c r="N7889" i="4"/>
  <c r="N7888" i="4"/>
  <c r="N7887" i="4"/>
  <c r="N7886" i="4"/>
  <c r="N7885" i="4"/>
  <c r="N7884" i="4"/>
  <c r="N7883" i="4"/>
  <c r="N7882" i="4"/>
  <c r="N7881" i="4"/>
  <c r="N7880" i="4"/>
  <c r="N7879" i="4"/>
  <c r="N7878" i="4"/>
  <c r="N7877" i="4"/>
  <c r="N7876" i="4"/>
  <c r="N7875" i="4"/>
  <c r="N7874" i="4"/>
  <c r="N7873" i="4"/>
  <c r="N7872" i="4"/>
  <c r="N7871" i="4"/>
  <c r="N7870" i="4"/>
  <c r="N7869" i="4"/>
  <c r="N7868" i="4"/>
  <c r="N7867" i="4"/>
  <c r="N7866" i="4"/>
  <c r="N7865" i="4"/>
  <c r="N7864" i="4"/>
  <c r="N7863" i="4"/>
  <c r="N7862" i="4"/>
  <c r="N7861" i="4"/>
  <c r="N7860" i="4"/>
  <c r="N7859" i="4"/>
  <c r="N7858" i="4"/>
  <c r="N7857" i="4"/>
  <c r="N7856" i="4"/>
  <c r="N7855" i="4"/>
  <c r="N7854" i="4"/>
  <c r="N7853" i="4"/>
  <c r="N7852" i="4"/>
  <c r="N7851" i="4"/>
  <c r="N7850" i="4"/>
  <c r="N7849" i="4"/>
  <c r="N7848" i="4"/>
  <c r="N7847" i="4"/>
  <c r="N7846" i="4"/>
  <c r="N7845" i="4"/>
  <c r="N7844" i="4"/>
  <c r="N7843" i="4"/>
  <c r="N7842" i="4"/>
  <c r="N7841" i="4"/>
  <c r="N7840" i="4"/>
  <c r="N7839" i="4"/>
  <c r="N7838" i="4"/>
  <c r="N7837" i="4"/>
  <c r="N7836" i="4"/>
  <c r="N7835" i="4"/>
  <c r="N7834" i="4"/>
  <c r="N7833" i="4"/>
  <c r="N7832" i="4"/>
  <c r="N7831" i="4"/>
  <c r="N7830" i="4"/>
  <c r="N7829" i="4"/>
  <c r="N7828" i="4"/>
  <c r="N7827" i="4"/>
  <c r="N7826" i="4"/>
  <c r="N7825" i="4"/>
  <c r="N7824" i="4"/>
  <c r="N7823" i="4"/>
  <c r="N7822" i="4"/>
  <c r="N7821" i="4"/>
  <c r="N7820" i="4"/>
  <c r="N7819" i="4"/>
  <c r="N7818" i="4"/>
  <c r="N7817" i="4"/>
  <c r="N7816" i="4"/>
  <c r="N7815" i="4"/>
  <c r="N7814" i="4"/>
  <c r="N7813" i="4"/>
  <c r="N7812" i="4"/>
  <c r="N7811" i="4"/>
  <c r="N7810" i="4"/>
  <c r="N7809" i="4"/>
  <c r="N7808" i="4"/>
  <c r="N7807" i="4"/>
  <c r="N7806" i="4"/>
  <c r="N7805" i="4"/>
  <c r="N7804" i="4"/>
  <c r="N7803" i="4"/>
  <c r="N7802" i="4"/>
  <c r="N7801" i="4"/>
  <c r="N7800" i="4"/>
  <c r="N7799" i="4"/>
  <c r="N7798" i="4"/>
  <c r="N7797" i="4"/>
  <c r="N7796" i="4"/>
  <c r="N7795" i="4"/>
  <c r="N7794" i="4"/>
  <c r="N7793" i="4"/>
  <c r="N7792" i="4"/>
  <c r="N7791" i="4"/>
  <c r="N7790" i="4"/>
  <c r="N7789" i="4"/>
  <c r="N7788" i="4"/>
  <c r="N7787" i="4"/>
  <c r="N7786" i="4"/>
  <c r="N7785" i="4"/>
  <c r="N7784" i="4"/>
  <c r="N7783" i="4"/>
  <c r="N7782" i="4"/>
  <c r="N7781" i="4"/>
  <c r="N7780" i="4"/>
  <c r="N7779" i="4"/>
  <c r="N7778" i="4"/>
  <c r="N7777" i="4"/>
  <c r="N7776" i="4"/>
  <c r="N7775" i="4"/>
  <c r="N7774" i="4"/>
  <c r="N7773" i="4"/>
  <c r="N7772" i="4"/>
  <c r="N7771" i="4"/>
  <c r="N7770" i="4"/>
  <c r="N7769" i="4"/>
  <c r="N7768" i="4"/>
  <c r="N7767" i="4"/>
  <c r="N7766" i="4"/>
  <c r="N7765" i="4"/>
  <c r="N7764" i="4"/>
  <c r="N7763" i="4"/>
  <c r="N7762" i="4"/>
  <c r="N7761" i="4"/>
  <c r="N7760" i="4"/>
  <c r="N7759" i="4"/>
  <c r="N7758" i="4"/>
  <c r="N7757" i="4"/>
  <c r="N7756" i="4"/>
  <c r="N7755" i="4"/>
  <c r="N7754" i="4"/>
  <c r="N7753" i="4"/>
  <c r="N7752" i="4"/>
  <c r="N7751" i="4"/>
  <c r="N7750" i="4"/>
  <c r="N7749" i="4"/>
  <c r="N7748" i="4"/>
  <c r="N7747" i="4"/>
  <c r="N7746" i="4"/>
  <c r="N7745" i="4"/>
  <c r="N7744" i="4"/>
  <c r="N7743" i="4"/>
  <c r="N7742" i="4"/>
  <c r="N7741" i="4"/>
  <c r="N7740" i="4"/>
  <c r="N7739" i="4"/>
  <c r="N7738" i="4"/>
  <c r="N7737" i="4"/>
  <c r="N7736" i="4"/>
  <c r="N7735" i="4"/>
  <c r="N7734" i="4"/>
  <c r="N7733" i="4"/>
  <c r="N7732" i="4"/>
  <c r="N7731" i="4"/>
  <c r="N7730" i="4"/>
  <c r="N7729" i="4"/>
  <c r="N7728" i="4"/>
  <c r="N7727" i="4"/>
  <c r="N7726" i="4"/>
  <c r="N7725" i="4"/>
  <c r="N7724" i="4"/>
  <c r="N7723" i="4"/>
  <c r="N7722" i="4"/>
  <c r="N7721" i="4"/>
  <c r="N7720" i="4"/>
  <c r="N7719" i="4"/>
  <c r="N7718" i="4"/>
  <c r="N7717" i="4"/>
  <c r="N7716" i="4"/>
  <c r="N7715" i="4"/>
  <c r="N7714" i="4"/>
  <c r="N7713" i="4"/>
  <c r="N7712" i="4"/>
  <c r="N7711" i="4"/>
  <c r="N7710" i="4"/>
  <c r="N7709" i="4"/>
  <c r="N7708" i="4"/>
  <c r="N7707" i="4"/>
  <c r="N7706" i="4"/>
  <c r="N7705" i="4"/>
  <c r="N7704" i="4"/>
  <c r="N7703" i="4"/>
  <c r="N7702" i="4"/>
  <c r="N7701" i="4"/>
  <c r="N7700" i="4"/>
  <c r="N7699" i="4"/>
  <c r="N7698" i="4"/>
  <c r="N7697" i="4"/>
  <c r="N7696" i="4"/>
  <c r="N7695" i="4"/>
  <c r="N7694" i="4"/>
  <c r="N7693" i="4"/>
  <c r="N7692" i="4"/>
  <c r="N7691" i="4"/>
  <c r="N7690" i="4"/>
  <c r="N7689" i="4"/>
  <c r="N7688" i="4"/>
  <c r="N7687" i="4"/>
  <c r="N7686" i="4"/>
  <c r="N7685" i="4"/>
  <c r="N7684" i="4"/>
  <c r="N7683" i="4"/>
  <c r="N7682" i="4"/>
  <c r="N7681" i="4"/>
  <c r="N7680" i="4"/>
  <c r="N7679" i="4"/>
  <c r="N7678" i="4"/>
  <c r="N7677" i="4"/>
  <c r="N7676" i="4"/>
  <c r="N7675" i="4"/>
  <c r="N7674" i="4"/>
  <c r="N7673" i="4"/>
  <c r="N7672" i="4"/>
  <c r="N7671" i="4"/>
  <c r="N7670" i="4"/>
  <c r="N7669" i="4"/>
  <c r="N7668" i="4"/>
  <c r="N7667" i="4"/>
  <c r="N7666" i="4"/>
  <c r="N7665" i="4"/>
  <c r="N7664" i="4"/>
  <c r="N7663" i="4"/>
  <c r="N7662" i="4"/>
  <c r="N7661" i="4"/>
  <c r="N7660" i="4"/>
  <c r="N7659" i="4"/>
  <c r="N7658" i="4"/>
  <c r="N7657" i="4"/>
  <c r="N7656" i="4"/>
  <c r="N7655" i="4"/>
  <c r="N7654" i="4"/>
  <c r="N7653" i="4"/>
  <c r="N7652" i="4"/>
  <c r="N7651" i="4"/>
  <c r="N7650" i="4"/>
  <c r="N7649" i="4"/>
  <c r="N7648" i="4"/>
  <c r="N7647" i="4"/>
  <c r="N7646" i="4"/>
  <c r="N7645" i="4"/>
  <c r="N7644" i="4"/>
  <c r="N7643" i="4"/>
  <c r="N7642" i="4"/>
  <c r="N7641" i="4"/>
  <c r="N7640" i="4"/>
  <c r="N7639" i="4"/>
  <c r="N7638" i="4"/>
  <c r="N7637" i="4"/>
  <c r="N7636" i="4"/>
  <c r="N7635" i="4"/>
  <c r="N7634" i="4"/>
  <c r="N7633" i="4"/>
  <c r="N7632" i="4"/>
  <c r="N7631" i="4"/>
  <c r="N7630" i="4"/>
  <c r="N7629" i="4"/>
  <c r="N7628" i="4"/>
  <c r="N7627" i="4"/>
  <c r="N7626" i="4"/>
  <c r="N7625" i="4"/>
  <c r="N7624" i="4"/>
  <c r="N7623" i="4"/>
  <c r="N7622" i="4"/>
  <c r="N7621" i="4"/>
  <c r="N7620" i="4"/>
  <c r="N7619" i="4"/>
  <c r="N7618" i="4"/>
  <c r="N7617" i="4"/>
  <c r="N7616" i="4"/>
  <c r="N7615" i="4"/>
  <c r="N7614" i="4"/>
  <c r="N7613" i="4"/>
  <c r="N7612" i="4"/>
  <c r="N7611" i="4"/>
  <c r="N7610" i="4"/>
  <c r="N7609" i="4"/>
  <c r="N7608" i="4"/>
  <c r="N7607" i="4"/>
  <c r="N7606" i="4"/>
  <c r="N7605" i="4"/>
  <c r="N7604" i="4"/>
  <c r="N7603" i="4"/>
  <c r="N7602" i="4"/>
  <c r="N7601" i="4"/>
  <c r="N7600" i="4"/>
  <c r="N7599" i="4"/>
  <c r="N7598" i="4"/>
  <c r="N7597" i="4"/>
  <c r="N7596" i="4"/>
  <c r="N7595" i="4"/>
  <c r="N7594" i="4"/>
  <c r="N7593" i="4"/>
  <c r="N7592" i="4"/>
  <c r="N7591" i="4"/>
  <c r="N7590" i="4"/>
  <c r="N7589" i="4"/>
  <c r="N7588" i="4"/>
  <c r="N7587" i="4"/>
  <c r="N7586" i="4"/>
  <c r="N7585" i="4"/>
  <c r="N7584" i="4"/>
  <c r="N7583" i="4"/>
  <c r="N7582" i="4"/>
  <c r="N7581" i="4"/>
  <c r="N7580" i="4"/>
  <c r="N7579" i="4"/>
  <c r="N7578" i="4"/>
  <c r="N7577" i="4"/>
  <c r="N7576" i="4"/>
  <c r="N7575" i="4"/>
  <c r="N7574" i="4"/>
  <c r="N7573" i="4"/>
  <c r="N7572" i="4"/>
  <c r="N7571" i="4"/>
  <c r="N7570" i="4"/>
  <c r="N7569" i="4"/>
  <c r="N7568" i="4"/>
  <c r="N7567" i="4"/>
  <c r="N7566" i="4"/>
  <c r="N7565" i="4"/>
  <c r="N7564" i="4"/>
  <c r="N7563" i="4"/>
  <c r="N7562" i="4"/>
  <c r="N7561" i="4"/>
  <c r="N7560" i="4"/>
  <c r="N7559" i="4"/>
  <c r="N7558" i="4"/>
  <c r="N7557" i="4"/>
  <c r="N7556" i="4"/>
  <c r="N7555" i="4"/>
  <c r="N7554" i="4"/>
  <c r="N7553" i="4"/>
  <c r="N7552" i="4"/>
  <c r="N7551" i="4"/>
  <c r="N7550" i="4"/>
  <c r="N7549" i="4"/>
  <c r="N7548" i="4"/>
  <c r="N7547" i="4"/>
  <c r="N7546" i="4"/>
  <c r="N7545" i="4"/>
  <c r="N7544" i="4"/>
  <c r="N7543" i="4"/>
  <c r="N7542" i="4"/>
  <c r="N7541" i="4"/>
  <c r="N7540" i="4"/>
  <c r="N7539" i="4"/>
  <c r="N7538" i="4"/>
  <c r="N7537" i="4"/>
  <c r="N7536" i="4"/>
  <c r="N7535" i="4"/>
  <c r="N7534" i="4"/>
  <c r="N7533" i="4"/>
  <c r="N7532" i="4"/>
  <c r="N7531" i="4"/>
  <c r="N7530" i="4"/>
  <c r="N7529" i="4"/>
  <c r="N7528" i="4"/>
  <c r="N7527" i="4"/>
  <c r="N7526" i="4"/>
  <c r="N7525" i="4"/>
  <c r="N7524" i="4"/>
  <c r="N7523" i="4"/>
  <c r="N7522" i="4"/>
  <c r="N7521" i="4"/>
  <c r="N7520" i="4"/>
  <c r="N7519" i="4"/>
  <c r="N7518" i="4"/>
  <c r="N7517" i="4"/>
  <c r="N7516" i="4"/>
  <c r="N7515" i="4"/>
  <c r="N7514" i="4"/>
  <c r="N7513" i="4"/>
  <c r="N7512" i="4"/>
  <c r="N7511" i="4"/>
  <c r="N7510" i="4"/>
  <c r="N7509" i="4"/>
  <c r="N7508" i="4"/>
  <c r="N7507" i="4"/>
  <c r="N7506" i="4"/>
  <c r="N7505" i="4"/>
  <c r="N7504" i="4"/>
  <c r="N7503" i="4"/>
  <c r="N7502" i="4"/>
  <c r="N7501" i="4"/>
  <c r="N7500" i="4"/>
  <c r="N7499" i="4"/>
  <c r="N7498" i="4"/>
  <c r="N7497" i="4"/>
  <c r="N7496" i="4"/>
  <c r="N7495" i="4"/>
  <c r="N7494" i="4"/>
  <c r="N7493" i="4"/>
  <c r="N7492" i="4"/>
  <c r="N7491" i="4"/>
  <c r="N7490" i="4"/>
  <c r="N7489" i="4"/>
  <c r="N7488" i="4"/>
  <c r="N7487" i="4"/>
  <c r="N7486" i="4"/>
  <c r="N7485" i="4"/>
  <c r="N7484" i="4"/>
  <c r="N7483" i="4"/>
  <c r="N7482" i="4"/>
  <c r="N7481" i="4"/>
  <c r="N7480" i="4"/>
  <c r="N7479" i="4"/>
  <c r="N7478" i="4"/>
  <c r="N7477" i="4"/>
  <c r="N7476" i="4"/>
  <c r="N7475" i="4"/>
  <c r="N7474" i="4"/>
  <c r="N7473" i="4"/>
  <c r="N7472" i="4"/>
  <c r="N7471" i="4"/>
  <c r="N7470" i="4"/>
  <c r="N7469" i="4"/>
  <c r="N7468" i="4"/>
  <c r="N7467" i="4"/>
  <c r="N7466" i="4"/>
  <c r="N7465" i="4"/>
  <c r="N7464" i="4"/>
  <c r="N7463" i="4"/>
  <c r="N7462" i="4"/>
  <c r="N7461" i="4"/>
  <c r="N7460" i="4"/>
  <c r="N7459" i="4"/>
  <c r="N7458" i="4"/>
  <c r="N7457" i="4"/>
  <c r="N7456" i="4"/>
  <c r="N7455" i="4"/>
  <c r="N7454" i="4"/>
  <c r="N7453" i="4"/>
  <c r="N7452" i="4"/>
  <c r="N7451" i="4"/>
  <c r="N7450" i="4"/>
  <c r="N7449" i="4"/>
  <c r="N7448" i="4"/>
  <c r="N7447" i="4"/>
  <c r="N7446" i="4"/>
  <c r="N7445" i="4"/>
  <c r="N7444" i="4"/>
  <c r="N7443" i="4"/>
  <c r="N7442" i="4"/>
  <c r="N7441" i="4"/>
  <c r="N7440" i="4"/>
  <c r="N7439" i="4"/>
  <c r="N7438" i="4"/>
  <c r="N7437" i="4"/>
  <c r="N7436" i="4"/>
  <c r="N7435" i="4"/>
  <c r="N7434" i="4"/>
  <c r="N7433" i="4"/>
  <c r="N7432" i="4"/>
  <c r="N7431" i="4"/>
  <c r="N7430" i="4"/>
  <c r="N7429" i="4"/>
  <c r="N7428" i="4"/>
  <c r="N7427" i="4"/>
  <c r="N7426" i="4"/>
  <c r="N7425" i="4"/>
  <c r="N7424" i="4"/>
  <c r="N7423" i="4"/>
  <c r="N7422" i="4"/>
  <c r="N7421" i="4"/>
  <c r="N7420" i="4"/>
  <c r="N7419" i="4"/>
  <c r="N7418" i="4"/>
  <c r="N7417" i="4"/>
  <c r="N7416" i="4"/>
  <c r="N7415" i="4"/>
  <c r="N7414" i="4"/>
  <c r="N7413" i="4"/>
  <c r="N7412" i="4"/>
  <c r="N7411" i="4"/>
  <c r="N7410" i="4"/>
  <c r="N7409" i="4"/>
  <c r="N7408" i="4"/>
  <c r="N7407" i="4"/>
  <c r="N7406" i="4"/>
  <c r="N7405" i="4"/>
  <c r="N7404" i="4"/>
  <c r="N7403" i="4"/>
  <c r="N7402" i="4"/>
  <c r="N7401" i="4"/>
  <c r="N7400" i="4"/>
  <c r="N7399" i="4"/>
  <c r="N7398" i="4"/>
  <c r="N7397" i="4"/>
  <c r="N7396" i="4"/>
  <c r="N7395" i="4"/>
  <c r="N7394" i="4"/>
  <c r="N7393" i="4"/>
  <c r="N7392" i="4"/>
  <c r="N7391" i="4"/>
  <c r="N7390" i="4"/>
  <c r="N7389" i="4"/>
  <c r="N7388" i="4"/>
  <c r="N7387" i="4"/>
  <c r="N7386" i="4"/>
  <c r="N7385" i="4"/>
  <c r="N7384" i="4"/>
  <c r="N7383" i="4"/>
  <c r="N7382" i="4"/>
  <c r="N7381" i="4"/>
  <c r="N7380" i="4"/>
  <c r="N7379" i="4"/>
  <c r="N7378" i="4"/>
  <c r="N7377" i="4"/>
  <c r="N7376" i="4"/>
  <c r="N7375" i="4"/>
  <c r="N7374" i="4"/>
  <c r="N7373" i="4"/>
  <c r="N7372" i="4"/>
  <c r="N7371" i="4"/>
  <c r="N7370" i="4"/>
  <c r="N7369" i="4"/>
  <c r="N7368" i="4"/>
  <c r="N7367" i="4"/>
  <c r="N7366" i="4"/>
  <c r="N7365" i="4"/>
  <c r="N7364" i="4"/>
  <c r="N7363" i="4"/>
  <c r="N7362" i="4"/>
  <c r="N7361" i="4"/>
  <c r="N7360" i="4"/>
  <c r="N7359" i="4"/>
  <c r="N7358" i="4"/>
  <c r="N7357" i="4"/>
  <c r="N7356" i="4"/>
  <c r="N7355" i="4"/>
  <c r="N7354" i="4"/>
  <c r="N7353" i="4"/>
  <c r="N7352" i="4"/>
  <c r="N7351" i="4"/>
  <c r="N7350" i="4"/>
  <c r="N7349" i="4"/>
  <c r="N7348" i="4"/>
  <c r="N7347" i="4"/>
  <c r="N7346" i="4"/>
  <c r="N7345" i="4"/>
  <c r="N7344" i="4"/>
  <c r="N7343" i="4"/>
  <c r="N7342" i="4"/>
  <c r="N7341" i="4"/>
  <c r="N7340" i="4"/>
  <c r="N7339" i="4"/>
  <c r="N7338" i="4"/>
  <c r="N7337" i="4"/>
  <c r="N7336" i="4"/>
  <c r="N7335" i="4"/>
  <c r="N7334" i="4"/>
  <c r="N7333" i="4"/>
  <c r="N7332" i="4"/>
  <c r="N7331" i="4"/>
  <c r="N7330" i="4"/>
  <c r="N7329" i="4"/>
  <c r="N7328" i="4"/>
  <c r="N7327" i="4"/>
  <c r="N7326" i="4"/>
  <c r="N7325" i="4"/>
  <c r="N7324" i="4"/>
  <c r="N7323" i="4"/>
  <c r="N7322" i="4"/>
  <c r="N7321" i="4"/>
  <c r="N7320" i="4"/>
  <c r="N7319" i="4"/>
  <c r="N7318" i="4"/>
  <c r="N7317" i="4"/>
  <c r="N7316" i="4"/>
  <c r="N7315" i="4"/>
  <c r="N7314" i="4"/>
  <c r="N7313" i="4"/>
  <c r="N7312" i="4"/>
  <c r="N7311" i="4"/>
  <c r="N7310" i="4"/>
  <c r="N7309" i="4"/>
  <c r="N7308" i="4"/>
  <c r="N7307" i="4"/>
  <c r="N7306" i="4"/>
  <c r="N7305" i="4"/>
  <c r="N7304" i="4"/>
  <c r="N7303" i="4"/>
  <c r="N7302" i="4"/>
  <c r="N7301" i="4"/>
  <c r="N7300" i="4"/>
  <c r="N7299" i="4"/>
  <c r="N7298" i="4"/>
  <c r="N7297" i="4"/>
  <c r="N7296" i="4"/>
  <c r="N7295" i="4"/>
  <c r="N7294" i="4"/>
  <c r="N7293" i="4"/>
  <c r="N7292" i="4"/>
  <c r="N7291" i="4"/>
  <c r="N7290" i="4"/>
  <c r="N7289" i="4"/>
  <c r="N7288" i="4"/>
  <c r="N7287" i="4"/>
  <c r="N7286" i="4"/>
  <c r="N7285" i="4"/>
  <c r="N7284" i="4"/>
  <c r="N7283" i="4"/>
  <c r="N7282" i="4"/>
  <c r="N7281" i="4"/>
  <c r="N7280" i="4"/>
  <c r="N7279" i="4"/>
  <c r="N7278" i="4"/>
  <c r="N7277" i="4"/>
  <c r="N7276" i="4"/>
  <c r="N7275" i="4"/>
  <c r="N7274" i="4"/>
  <c r="N7273" i="4"/>
  <c r="N7272" i="4"/>
  <c r="N7271" i="4"/>
  <c r="N7270" i="4"/>
  <c r="N7269" i="4"/>
  <c r="N7268" i="4"/>
  <c r="N7267" i="4"/>
  <c r="N7266" i="4"/>
  <c r="N7265" i="4"/>
  <c r="N7264" i="4"/>
  <c r="N7263" i="4"/>
  <c r="N7262" i="4"/>
  <c r="N7261" i="4"/>
  <c r="N7260" i="4"/>
  <c r="N7259" i="4"/>
  <c r="N7258" i="4"/>
  <c r="N7257" i="4"/>
  <c r="N7256" i="4"/>
  <c r="N7255" i="4"/>
  <c r="N7254" i="4"/>
  <c r="N7253" i="4"/>
  <c r="N7252" i="4"/>
  <c r="N7251" i="4"/>
  <c r="N7250" i="4"/>
  <c r="N7249" i="4"/>
  <c r="N7248" i="4"/>
  <c r="N7247" i="4"/>
  <c r="N7246" i="4"/>
  <c r="N7245" i="4"/>
  <c r="N7244" i="4"/>
  <c r="N7243" i="4"/>
  <c r="N7242" i="4"/>
  <c r="N7241" i="4"/>
  <c r="N7240" i="4"/>
  <c r="N7239" i="4"/>
  <c r="N7238" i="4"/>
  <c r="N7237" i="4"/>
  <c r="N7236" i="4"/>
  <c r="N7235" i="4"/>
  <c r="N7234" i="4"/>
  <c r="N7233" i="4"/>
  <c r="N7232" i="4"/>
  <c r="N7231" i="4"/>
  <c r="N7230" i="4"/>
  <c r="N7229" i="4"/>
  <c r="N7228" i="4"/>
  <c r="N7227" i="4"/>
  <c r="N7226" i="4"/>
  <c r="N7225" i="4"/>
  <c r="N7224" i="4"/>
  <c r="N7223" i="4"/>
  <c r="N7222" i="4"/>
  <c r="N7221" i="4"/>
  <c r="N7220" i="4"/>
  <c r="N7219" i="4"/>
  <c r="N7218" i="4"/>
  <c r="N7217" i="4"/>
  <c r="N7216" i="4"/>
  <c r="N7215" i="4"/>
  <c r="N7214" i="4"/>
  <c r="N7213" i="4"/>
  <c r="N7212" i="4"/>
  <c r="N7211" i="4"/>
  <c r="N7210" i="4"/>
  <c r="N7209" i="4"/>
  <c r="N7208" i="4"/>
  <c r="N7207" i="4"/>
  <c r="N7206" i="4"/>
  <c r="N7205" i="4"/>
  <c r="N7204" i="4"/>
  <c r="N7203" i="4"/>
  <c r="N7202" i="4"/>
  <c r="N7201" i="4"/>
  <c r="N7200" i="4"/>
  <c r="N7199" i="4"/>
  <c r="N7198" i="4"/>
  <c r="N7197" i="4"/>
  <c r="N7196" i="4"/>
  <c r="N7195" i="4"/>
  <c r="N7194" i="4"/>
  <c r="N7193" i="4"/>
  <c r="N7192" i="4"/>
  <c r="N7191" i="4"/>
  <c r="N7190" i="4"/>
  <c r="N7189" i="4"/>
  <c r="N7188" i="4"/>
  <c r="N7187" i="4"/>
  <c r="N7186" i="4"/>
  <c r="N7185" i="4"/>
  <c r="N7184" i="4"/>
  <c r="N7183" i="4"/>
  <c r="N7182" i="4"/>
  <c r="N7181" i="4"/>
  <c r="N7180" i="4"/>
  <c r="N7179" i="4"/>
  <c r="N7178" i="4"/>
  <c r="N7177" i="4"/>
  <c r="N7176" i="4"/>
  <c r="N7175" i="4"/>
  <c r="N7174" i="4"/>
  <c r="N7173" i="4"/>
  <c r="N7172" i="4"/>
  <c r="N7171" i="4"/>
  <c r="N7170" i="4"/>
  <c r="N7169" i="4"/>
  <c r="N7168" i="4"/>
  <c r="N7167" i="4"/>
  <c r="N7166" i="4"/>
  <c r="N7165" i="4"/>
  <c r="N7164" i="4"/>
  <c r="N7163" i="4"/>
  <c r="N7162" i="4"/>
  <c r="N7161" i="4"/>
  <c r="N7160" i="4"/>
  <c r="N7159" i="4"/>
  <c r="N7158" i="4"/>
  <c r="N7157" i="4"/>
  <c r="N7156" i="4"/>
  <c r="N7155" i="4"/>
  <c r="N7154" i="4"/>
  <c r="N7153" i="4"/>
  <c r="N7152" i="4"/>
  <c r="N7151" i="4"/>
  <c r="N7150" i="4"/>
  <c r="N7149" i="4"/>
  <c r="N7148" i="4"/>
  <c r="N7147" i="4"/>
  <c r="N7146" i="4"/>
  <c r="N7145" i="4"/>
  <c r="N7144" i="4"/>
  <c r="N7143" i="4"/>
  <c r="N7142" i="4"/>
  <c r="N7141" i="4"/>
  <c r="N7140" i="4"/>
  <c r="N7139" i="4"/>
  <c r="N7138" i="4"/>
  <c r="N7137" i="4"/>
  <c r="N7136" i="4"/>
  <c r="N7135" i="4"/>
  <c r="N7134" i="4"/>
  <c r="N7133" i="4"/>
  <c r="N7132" i="4"/>
  <c r="N7131" i="4"/>
  <c r="N7130" i="4"/>
  <c r="N7129" i="4"/>
  <c r="N7128" i="4"/>
  <c r="N7127" i="4"/>
  <c r="N7126" i="4"/>
  <c r="N7125" i="4"/>
  <c r="N7124" i="4"/>
  <c r="N7123" i="4"/>
  <c r="N7122" i="4"/>
  <c r="N7121" i="4"/>
  <c r="N7120" i="4"/>
  <c r="N7119" i="4"/>
  <c r="N7118" i="4"/>
  <c r="N7117" i="4"/>
  <c r="N7116" i="4"/>
  <c r="N7115" i="4"/>
  <c r="N7114" i="4"/>
  <c r="N7113" i="4"/>
  <c r="N7112" i="4"/>
  <c r="N7111" i="4"/>
  <c r="N7110" i="4"/>
  <c r="N7109" i="4"/>
  <c r="N7108" i="4"/>
  <c r="N7107" i="4"/>
  <c r="N7106" i="4"/>
  <c r="N7105" i="4"/>
  <c r="N7104" i="4"/>
  <c r="N7103" i="4"/>
  <c r="N7102" i="4"/>
  <c r="N7101" i="4"/>
  <c r="N7100" i="4"/>
  <c r="N7099" i="4"/>
  <c r="N7098" i="4"/>
  <c r="N7097" i="4"/>
  <c r="N7096" i="4"/>
  <c r="N7095" i="4"/>
  <c r="N7094" i="4"/>
  <c r="N7093" i="4"/>
  <c r="N7092" i="4"/>
  <c r="N7091" i="4"/>
  <c r="N7090" i="4"/>
  <c r="N7089" i="4"/>
  <c r="N7088" i="4"/>
  <c r="N7087" i="4"/>
  <c r="N7086" i="4"/>
  <c r="N7085" i="4"/>
  <c r="N7084" i="4"/>
  <c r="N7083" i="4"/>
  <c r="N7082" i="4"/>
  <c r="N7081" i="4"/>
  <c r="N7080" i="4"/>
  <c r="N7079" i="4"/>
  <c r="N7078" i="4"/>
  <c r="N7077" i="4"/>
  <c r="N7076" i="4"/>
  <c r="N7075" i="4"/>
  <c r="N7074" i="4"/>
  <c r="N7073" i="4"/>
  <c r="N7072" i="4"/>
  <c r="N7071" i="4"/>
  <c r="N7070" i="4"/>
  <c r="N7069" i="4"/>
  <c r="N7068" i="4"/>
  <c r="N7067" i="4"/>
  <c r="N7066" i="4"/>
  <c r="N7065" i="4"/>
  <c r="N7064" i="4"/>
  <c r="N7063" i="4"/>
  <c r="N7062" i="4"/>
  <c r="N7061" i="4"/>
  <c r="N7060" i="4"/>
  <c r="N7059" i="4"/>
  <c r="N7058" i="4"/>
  <c r="N7057" i="4"/>
  <c r="N7056" i="4"/>
  <c r="N7055" i="4"/>
  <c r="N7054" i="4"/>
  <c r="N7053" i="4"/>
  <c r="N7052" i="4"/>
  <c r="N7051" i="4"/>
  <c r="N7050" i="4"/>
  <c r="N7049" i="4"/>
  <c r="N7048" i="4"/>
  <c r="N7047" i="4"/>
  <c r="N7046" i="4"/>
  <c r="N7045" i="4"/>
  <c r="N7044" i="4"/>
  <c r="N7043" i="4"/>
  <c r="N7042" i="4"/>
  <c r="N7041" i="4"/>
  <c r="N7040" i="4"/>
  <c r="N7039" i="4"/>
  <c r="N7038" i="4"/>
  <c r="N7037" i="4"/>
  <c r="N7036" i="4"/>
  <c r="N7035" i="4"/>
  <c r="N7034" i="4"/>
  <c r="N7033" i="4"/>
  <c r="N7032" i="4"/>
  <c r="N7031" i="4"/>
  <c r="N7030" i="4"/>
  <c r="N7029" i="4"/>
  <c r="N7028" i="4"/>
  <c r="N7027" i="4"/>
  <c r="N7026" i="4"/>
  <c r="N7025" i="4"/>
  <c r="N7024" i="4"/>
  <c r="N7023" i="4"/>
  <c r="N7022" i="4"/>
  <c r="N7021" i="4"/>
  <c r="N7020" i="4"/>
  <c r="N7019" i="4"/>
  <c r="N7018" i="4"/>
  <c r="N7017" i="4"/>
  <c r="N7016" i="4"/>
  <c r="N7015" i="4"/>
  <c r="N7014" i="4"/>
  <c r="N7013" i="4"/>
  <c r="N7012" i="4"/>
  <c r="N7011" i="4"/>
  <c r="N7010" i="4"/>
  <c r="N7009" i="4"/>
  <c r="N7008" i="4"/>
  <c r="N7007" i="4"/>
  <c r="N7006" i="4"/>
  <c r="N7005" i="4"/>
  <c r="N7004" i="4"/>
  <c r="N7003" i="4"/>
  <c r="N7002" i="4"/>
  <c r="N7001" i="4"/>
  <c r="N7000" i="4"/>
  <c r="N6999" i="4"/>
  <c r="N6998" i="4"/>
  <c r="N6997" i="4"/>
  <c r="N6996" i="4"/>
  <c r="N6995" i="4"/>
  <c r="N6994" i="4"/>
  <c r="N6993" i="4"/>
  <c r="N6992" i="4"/>
  <c r="N6991" i="4"/>
  <c r="N6990" i="4"/>
  <c r="N6989" i="4"/>
  <c r="N6988" i="4"/>
  <c r="N6987" i="4"/>
  <c r="N6986" i="4"/>
  <c r="N6985" i="4"/>
  <c r="N6984" i="4"/>
  <c r="N6983" i="4"/>
  <c r="N6982" i="4"/>
  <c r="N6981" i="4"/>
  <c r="N6980" i="4"/>
  <c r="N6979" i="4"/>
  <c r="N6978" i="4"/>
  <c r="N6977" i="4"/>
  <c r="N6976" i="4"/>
  <c r="N6975" i="4"/>
  <c r="N6974" i="4"/>
  <c r="N6973" i="4"/>
  <c r="N6972" i="4"/>
  <c r="N6971" i="4"/>
  <c r="N6970" i="4"/>
  <c r="N6969" i="4"/>
  <c r="N6968" i="4"/>
  <c r="N6967" i="4"/>
  <c r="N6966" i="4"/>
  <c r="N6965" i="4"/>
  <c r="N6964" i="4"/>
  <c r="N6963" i="4"/>
  <c r="N6962" i="4"/>
  <c r="N6961" i="4"/>
  <c r="N6960" i="4"/>
  <c r="N6959" i="4"/>
  <c r="N6958" i="4"/>
  <c r="N6957" i="4"/>
  <c r="N6956" i="4"/>
  <c r="N6955" i="4"/>
  <c r="N6954" i="4"/>
  <c r="N6953" i="4"/>
  <c r="N6952" i="4"/>
  <c r="N6951" i="4"/>
  <c r="N6950" i="4"/>
  <c r="N6949" i="4"/>
  <c r="N6948" i="4"/>
  <c r="N6947" i="4"/>
  <c r="N6946" i="4"/>
  <c r="N6945" i="4"/>
  <c r="N6944" i="4"/>
  <c r="N6943" i="4"/>
  <c r="N6942" i="4"/>
  <c r="N6941" i="4"/>
  <c r="N6940" i="4"/>
  <c r="N6939" i="4"/>
  <c r="N6938" i="4"/>
  <c r="N6937" i="4"/>
  <c r="N6936" i="4"/>
  <c r="N6935" i="4"/>
  <c r="N6934" i="4"/>
  <c r="N6933" i="4"/>
  <c r="N6932" i="4"/>
  <c r="N6931" i="4"/>
  <c r="N6930" i="4"/>
  <c r="N6929" i="4"/>
  <c r="N6928" i="4"/>
  <c r="N6927" i="4"/>
  <c r="N6926" i="4"/>
  <c r="N6925" i="4"/>
  <c r="N6924" i="4"/>
  <c r="N6923" i="4"/>
  <c r="N6922" i="4"/>
  <c r="N6921" i="4"/>
  <c r="N6920" i="4"/>
  <c r="N6919" i="4"/>
  <c r="N6918" i="4"/>
  <c r="N6917" i="4"/>
  <c r="N6916" i="4"/>
  <c r="N6915" i="4"/>
  <c r="N6914" i="4"/>
  <c r="N6913" i="4"/>
  <c r="N6912" i="4"/>
  <c r="N6911" i="4"/>
  <c r="N6910" i="4"/>
  <c r="N6909" i="4"/>
  <c r="N6908" i="4"/>
  <c r="N6907" i="4"/>
  <c r="N6906" i="4"/>
  <c r="N6905" i="4"/>
  <c r="N6904" i="4"/>
  <c r="N6903" i="4"/>
  <c r="N6902" i="4"/>
  <c r="N6901" i="4"/>
  <c r="N6900" i="4"/>
  <c r="N6899" i="4"/>
  <c r="N6898" i="4"/>
  <c r="N6897" i="4"/>
  <c r="N6896" i="4"/>
  <c r="N6895" i="4"/>
  <c r="N6894" i="4"/>
  <c r="N6893" i="4"/>
  <c r="N6892" i="4"/>
  <c r="N6891" i="4"/>
  <c r="N6890" i="4"/>
  <c r="N6889" i="4"/>
  <c r="N6888" i="4"/>
  <c r="N6887" i="4"/>
  <c r="N6886" i="4"/>
  <c r="N6885" i="4"/>
  <c r="N6884" i="4"/>
  <c r="N6883" i="4"/>
  <c r="N6882" i="4"/>
  <c r="N6881" i="4"/>
  <c r="N6880" i="4"/>
  <c r="N6879" i="4"/>
  <c r="N6878" i="4"/>
  <c r="N6877" i="4"/>
  <c r="N6876" i="4"/>
  <c r="N6875" i="4"/>
  <c r="N6874" i="4"/>
  <c r="N6873" i="4"/>
  <c r="N6872" i="4"/>
  <c r="N6871" i="4"/>
  <c r="N6870" i="4"/>
  <c r="N6869" i="4"/>
  <c r="N6868" i="4"/>
  <c r="N6867" i="4"/>
  <c r="N6866" i="4"/>
  <c r="N6865" i="4"/>
  <c r="N6864" i="4"/>
  <c r="N6863" i="4"/>
  <c r="N6862" i="4"/>
  <c r="N6861" i="4"/>
  <c r="N6860" i="4"/>
  <c r="N6859" i="4"/>
  <c r="N6858" i="4"/>
  <c r="N6857" i="4"/>
  <c r="N6856" i="4"/>
  <c r="N6855" i="4"/>
  <c r="N6854" i="4"/>
  <c r="N6853" i="4"/>
  <c r="N6852" i="4"/>
  <c r="N6851" i="4"/>
  <c r="N6850" i="4"/>
  <c r="N6849" i="4"/>
  <c r="N6848" i="4"/>
  <c r="N6847" i="4"/>
  <c r="N6846" i="4"/>
  <c r="N6845" i="4"/>
  <c r="N6844" i="4"/>
  <c r="N6843" i="4"/>
  <c r="N6842" i="4"/>
  <c r="N6841" i="4"/>
  <c r="N6840" i="4"/>
  <c r="N6839" i="4"/>
  <c r="N6838" i="4"/>
  <c r="N6837" i="4"/>
  <c r="N6836" i="4"/>
  <c r="N6835" i="4"/>
  <c r="N6834" i="4"/>
  <c r="N6833" i="4"/>
  <c r="N6832" i="4"/>
  <c r="N6831" i="4"/>
  <c r="N6830" i="4"/>
  <c r="N6829" i="4"/>
  <c r="N6828" i="4"/>
  <c r="N6827" i="4"/>
  <c r="N6826" i="4"/>
  <c r="N6825" i="4"/>
  <c r="N6824" i="4"/>
  <c r="N6823" i="4"/>
  <c r="N6822" i="4"/>
  <c r="N6821" i="4"/>
  <c r="N6820" i="4"/>
  <c r="N6819" i="4"/>
  <c r="N6818" i="4"/>
  <c r="N6817" i="4"/>
  <c r="N6816" i="4"/>
  <c r="N6815" i="4"/>
  <c r="N6814" i="4"/>
  <c r="N6813" i="4"/>
  <c r="N6812" i="4"/>
  <c r="N6811" i="4"/>
  <c r="N6810" i="4"/>
  <c r="N6809" i="4"/>
  <c r="N6808" i="4"/>
  <c r="N6807" i="4"/>
  <c r="N6806" i="4"/>
  <c r="N6805" i="4"/>
  <c r="N6804" i="4"/>
  <c r="N6803" i="4"/>
  <c r="N6802" i="4"/>
  <c r="N6801" i="4"/>
  <c r="N6800" i="4"/>
  <c r="N6799" i="4"/>
  <c r="N6798" i="4"/>
  <c r="N6797" i="4"/>
  <c r="N6796" i="4"/>
  <c r="N6795" i="4"/>
  <c r="N6794" i="4"/>
  <c r="N6793" i="4"/>
  <c r="N6792" i="4"/>
  <c r="N6791" i="4"/>
  <c r="N6790" i="4"/>
  <c r="N6789" i="4"/>
  <c r="N6788" i="4"/>
  <c r="N6787" i="4"/>
  <c r="N6786" i="4"/>
  <c r="N6785" i="4"/>
  <c r="N6784" i="4"/>
  <c r="N6783" i="4"/>
  <c r="N6782" i="4"/>
  <c r="N6781" i="4"/>
  <c r="N6780" i="4"/>
  <c r="N6779" i="4"/>
  <c r="N6778" i="4"/>
  <c r="N6777" i="4"/>
  <c r="N6776" i="4"/>
  <c r="N6775" i="4"/>
  <c r="N6774" i="4"/>
  <c r="N6773" i="4"/>
  <c r="N6772" i="4"/>
  <c r="N6771" i="4"/>
  <c r="N6770" i="4"/>
  <c r="N6769" i="4"/>
  <c r="N6768" i="4"/>
  <c r="N6767" i="4"/>
  <c r="N6766" i="4"/>
  <c r="N6765" i="4"/>
  <c r="N6764" i="4"/>
  <c r="N6763" i="4"/>
  <c r="N6762" i="4"/>
  <c r="N6761" i="4"/>
  <c r="N6760" i="4"/>
  <c r="N6759" i="4"/>
  <c r="N6758" i="4"/>
  <c r="N6757" i="4"/>
  <c r="N6756" i="4"/>
  <c r="N6755" i="4"/>
  <c r="N6754" i="4"/>
  <c r="N6753" i="4"/>
  <c r="N6752" i="4"/>
  <c r="N6751" i="4"/>
  <c r="N6750" i="4"/>
  <c r="N6749" i="4"/>
  <c r="N6748" i="4"/>
  <c r="N6747" i="4"/>
  <c r="N6746" i="4"/>
  <c r="N6745" i="4"/>
  <c r="N6744" i="4"/>
  <c r="N6743" i="4"/>
  <c r="N6742" i="4"/>
  <c r="N6741" i="4"/>
  <c r="N6740" i="4"/>
  <c r="N6739" i="4"/>
  <c r="N6738" i="4"/>
  <c r="N6737" i="4"/>
  <c r="N6736" i="4"/>
  <c r="N6735" i="4"/>
  <c r="N6734" i="4"/>
  <c r="N6733" i="4"/>
  <c r="N6732" i="4"/>
  <c r="N6731" i="4"/>
  <c r="N6730" i="4"/>
  <c r="N6729" i="4"/>
  <c r="N6728" i="4"/>
  <c r="N6727" i="4"/>
  <c r="N6726" i="4"/>
  <c r="N6725" i="4"/>
  <c r="N6724" i="4"/>
  <c r="N6723" i="4"/>
  <c r="N6722" i="4"/>
  <c r="N6721" i="4"/>
  <c r="N6720" i="4"/>
  <c r="N6719" i="4"/>
  <c r="N6718" i="4"/>
  <c r="N6717" i="4"/>
  <c r="N6716" i="4"/>
  <c r="N6715" i="4"/>
  <c r="N6714" i="4"/>
  <c r="N6713" i="4"/>
  <c r="N6712" i="4"/>
  <c r="N6711" i="4"/>
  <c r="N6710" i="4"/>
  <c r="N6709" i="4"/>
  <c r="N6708" i="4"/>
  <c r="N6707" i="4"/>
  <c r="N6706" i="4"/>
  <c r="N6705" i="4"/>
  <c r="N6704" i="4"/>
  <c r="N6703" i="4"/>
  <c r="N6702" i="4"/>
  <c r="N6701" i="4"/>
  <c r="N6700" i="4"/>
  <c r="N6699" i="4"/>
  <c r="N6698" i="4"/>
  <c r="N6697" i="4"/>
  <c r="N6696" i="4"/>
  <c r="N6695" i="4"/>
  <c r="N6694" i="4"/>
  <c r="N6693" i="4"/>
  <c r="N6692" i="4"/>
  <c r="N6691" i="4"/>
  <c r="N6690" i="4"/>
  <c r="N6689" i="4"/>
  <c r="N6688" i="4"/>
  <c r="N6687" i="4"/>
  <c r="N6686" i="4"/>
  <c r="N6685" i="4"/>
  <c r="N6684" i="4"/>
  <c r="N6683" i="4"/>
  <c r="N6682" i="4"/>
  <c r="N6681" i="4"/>
  <c r="N6680" i="4"/>
  <c r="N6679" i="4"/>
  <c r="N6678" i="4"/>
  <c r="N6677" i="4"/>
  <c r="N6676" i="4"/>
  <c r="N6675" i="4"/>
  <c r="N6674" i="4"/>
  <c r="N6673" i="4"/>
  <c r="N6672" i="4"/>
  <c r="N6671" i="4"/>
  <c r="N6670" i="4"/>
  <c r="N6669" i="4"/>
  <c r="N6668" i="4"/>
  <c r="N6667" i="4"/>
  <c r="N6666" i="4"/>
  <c r="N6665" i="4"/>
  <c r="N6664" i="4"/>
  <c r="N6663" i="4"/>
  <c r="N6662" i="4"/>
  <c r="N6661" i="4"/>
  <c r="N6660" i="4"/>
  <c r="N6659" i="4"/>
  <c r="N6658" i="4"/>
  <c r="N6657" i="4"/>
  <c r="N6656" i="4"/>
  <c r="N6655" i="4"/>
  <c r="N6654" i="4"/>
  <c r="N6653" i="4"/>
  <c r="N6652" i="4"/>
  <c r="N6651" i="4"/>
  <c r="N6650" i="4"/>
  <c r="N6649" i="4"/>
  <c r="N6648" i="4"/>
  <c r="N6647" i="4"/>
  <c r="N6646" i="4"/>
  <c r="N6645" i="4"/>
  <c r="N6644" i="4"/>
  <c r="N6643" i="4"/>
  <c r="N6642" i="4"/>
  <c r="N6641" i="4"/>
  <c r="N6640" i="4"/>
  <c r="N6639" i="4"/>
  <c r="N6638" i="4"/>
  <c r="N6637" i="4"/>
  <c r="N6636" i="4"/>
  <c r="N6635" i="4"/>
  <c r="N6634" i="4"/>
  <c r="N6633" i="4"/>
  <c r="N6632" i="4"/>
  <c r="N6631" i="4"/>
  <c r="N6630" i="4"/>
  <c r="N6629" i="4"/>
  <c r="N6628" i="4"/>
  <c r="N6627" i="4"/>
  <c r="N6626" i="4"/>
  <c r="N6625" i="4"/>
  <c r="N6624" i="4"/>
  <c r="N6623" i="4"/>
  <c r="N6622" i="4"/>
  <c r="N6621" i="4"/>
  <c r="N6620" i="4"/>
  <c r="N6619" i="4"/>
  <c r="N6618" i="4"/>
  <c r="N6617" i="4"/>
  <c r="N6616" i="4"/>
  <c r="N6615" i="4"/>
  <c r="N6614" i="4"/>
  <c r="N6613" i="4"/>
  <c r="N6612" i="4"/>
  <c r="N6611" i="4"/>
  <c r="N6610" i="4"/>
  <c r="N6609" i="4"/>
  <c r="N6608" i="4"/>
  <c r="N6607" i="4"/>
  <c r="N6606" i="4"/>
  <c r="N6605" i="4"/>
  <c r="N6604" i="4"/>
  <c r="N6603" i="4"/>
  <c r="N6602" i="4"/>
  <c r="N6601" i="4"/>
  <c r="N6600" i="4"/>
  <c r="N6599" i="4"/>
  <c r="N6598" i="4"/>
  <c r="N6597" i="4"/>
  <c r="N6596" i="4"/>
  <c r="N6595" i="4"/>
  <c r="N6594" i="4"/>
  <c r="N6593" i="4"/>
  <c r="N6592" i="4"/>
  <c r="N6591" i="4"/>
  <c r="N6590" i="4"/>
  <c r="N6589" i="4"/>
  <c r="N6588" i="4"/>
  <c r="N6587" i="4"/>
  <c r="N6586" i="4"/>
  <c r="N6585" i="4"/>
  <c r="N6584" i="4"/>
  <c r="N6583" i="4"/>
  <c r="N6582" i="4"/>
  <c r="N6581" i="4"/>
  <c r="N6580" i="4"/>
  <c r="N6579" i="4"/>
  <c r="N6578" i="4"/>
  <c r="N6577" i="4"/>
  <c r="N6576" i="4"/>
  <c r="N6575" i="4"/>
  <c r="N6574" i="4"/>
  <c r="N6573" i="4"/>
  <c r="N6572" i="4"/>
  <c r="N6571" i="4"/>
  <c r="N6570" i="4"/>
  <c r="N6569" i="4"/>
  <c r="N6568" i="4"/>
  <c r="N6567" i="4"/>
  <c r="N6566" i="4"/>
  <c r="N6565" i="4"/>
  <c r="N6564" i="4"/>
  <c r="N6563" i="4"/>
  <c r="N6562" i="4"/>
  <c r="N6561" i="4"/>
  <c r="N6560" i="4"/>
  <c r="N6559" i="4"/>
  <c r="N6558" i="4"/>
  <c r="N6557" i="4"/>
  <c r="N6556" i="4"/>
  <c r="N6555" i="4"/>
  <c r="N6554" i="4"/>
  <c r="N6553" i="4"/>
  <c r="N6552" i="4"/>
  <c r="N6551" i="4"/>
  <c r="N6550" i="4"/>
  <c r="N6549" i="4"/>
  <c r="N6548" i="4"/>
  <c r="N6547" i="4"/>
  <c r="N6546" i="4"/>
  <c r="N6545" i="4"/>
  <c r="N6544" i="4"/>
  <c r="N6543" i="4"/>
  <c r="N6542" i="4"/>
  <c r="N6541" i="4"/>
  <c r="N6540" i="4"/>
  <c r="N6539" i="4"/>
  <c r="N6538" i="4"/>
  <c r="N6537" i="4"/>
  <c r="N6536" i="4"/>
  <c r="N6535" i="4"/>
  <c r="N6534" i="4"/>
  <c r="N6533" i="4"/>
  <c r="N6532" i="4"/>
  <c r="N6531" i="4"/>
  <c r="N6530" i="4"/>
  <c r="N6529" i="4"/>
  <c r="N6528" i="4"/>
  <c r="N6527" i="4"/>
  <c r="N6526" i="4"/>
  <c r="N6525" i="4"/>
  <c r="N6524" i="4"/>
  <c r="N6523" i="4"/>
  <c r="N6522" i="4"/>
  <c r="N6521" i="4"/>
  <c r="N6520" i="4"/>
  <c r="N6519" i="4"/>
  <c r="N6518" i="4"/>
  <c r="N6517" i="4"/>
  <c r="N6516" i="4"/>
  <c r="N6515" i="4"/>
  <c r="N6514" i="4"/>
  <c r="N6513" i="4"/>
  <c r="N6512" i="4"/>
  <c r="N6511" i="4"/>
  <c r="N6510" i="4"/>
  <c r="N6509" i="4"/>
  <c r="N6508" i="4"/>
  <c r="N6507" i="4"/>
  <c r="N6506" i="4"/>
  <c r="N6505" i="4"/>
  <c r="N6504" i="4"/>
  <c r="N6503" i="4"/>
  <c r="N6502" i="4"/>
  <c r="N6501" i="4"/>
  <c r="N6500" i="4"/>
  <c r="N6499" i="4"/>
  <c r="N6498" i="4"/>
  <c r="N6497" i="4"/>
  <c r="N6496" i="4"/>
  <c r="N6495" i="4"/>
  <c r="N6494" i="4"/>
  <c r="N6493" i="4"/>
  <c r="N6492" i="4"/>
  <c r="N6491" i="4"/>
  <c r="N6490" i="4"/>
  <c r="N6489" i="4"/>
  <c r="N6488" i="4"/>
  <c r="N6487" i="4"/>
  <c r="N6486" i="4"/>
  <c r="N6485" i="4"/>
  <c r="N6484" i="4"/>
  <c r="N6483" i="4"/>
  <c r="N6482" i="4"/>
  <c r="N6481" i="4"/>
  <c r="N6480" i="4"/>
  <c r="N6479" i="4"/>
  <c r="N6478" i="4"/>
  <c r="N6477" i="4"/>
  <c r="N6476" i="4"/>
  <c r="N6475" i="4"/>
  <c r="N6474" i="4"/>
  <c r="N6473" i="4"/>
  <c r="N6472" i="4"/>
  <c r="N6471" i="4"/>
  <c r="N6470" i="4"/>
  <c r="N6469" i="4"/>
  <c r="N6468" i="4"/>
  <c r="N6467" i="4"/>
  <c r="N6466" i="4"/>
  <c r="N6465" i="4"/>
  <c r="N6464" i="4"/>
  <c r="N6463" i="4"/>
  <c r="N6462" i="4"/>
  <c r="N6461" i="4"/>
  <c r="N6460" i="4"/>
  <c r="N6459" i="4"/>
  <c r="N6458" i="4"/>
  <c r="N6457" i="4"/>
  <c r="N6456" i="4"/>
  <c r="N6455" i="4"/>
  <c r="N6454" i="4"/>
  <c r="N6453" i="4"/>
  <c r="N6452" i="4"/>
  <c r="N6451" i="4"/>
  <c r="N6450" i="4"/>
  <c r="N6449" i="4"/>
  <c r="N6448" i="4"/>
  <c r="N6447" i="4"/>
  <c r="N6446" i="4"/>
  <c r="N6445" i="4"/>
  <c r="N6444" i="4"/>
  <c r="N6443" i="4"/>
  <c r="N6442" i="4"/>
  <c r="N6441" i="4"/>
  <c r="N6440" i="4"/>
  <c r="N6439" i="4"/>
  <c r="N6438" i="4"/>
  <c r="N6437" i="4"/>
  <c r="N6436" i="4"/>
  <c r="N6435" i="4"/>
  <c r="N6434" i="4"/>
  <c r="N6433" i="4"/>
  <c r="N6432" i="4"/>
  <c r="N6431" i="4"/>
  <c r="N6430" i="4"/>
  <c r="N6429" i="4"/>
  <c r="N6428" i="4"/>
  <c r="N6427" i="4"/>
  <c r="N6426" i="4"/>
  <c r="N6425" i="4"/>
  <c r="N6424" i="4"/>
  <c r="N6423" i="4"/>
  <c r="N6422" i="4"/>
  <c r="N6421" i="4"/>
  <c r="N6420" i="4"/>
  <c r="N6419" i="4"/>
  <c r="N6418" i="4"/>
  <c r="N6417" i="4"/>
  <c r="N6416" i="4"/>
  <c r="N6415" i="4"/>
  <c r="N6414" i="4"/>
  <c r="N6413" i="4"/>
  <c r="N6412" i="4"/>
  <c r="N6411" i="4"/>
  <c r="N6410" i="4"/>
  <c r="N6409" i="4"/>
  <c r="N6408" i="4"/>
  <c r="N6407" i="4"/>
  <c r="N6406" i="4"/>
  <c r="N6405" i="4"/>
  <c r="N6404" i="4"/>
  <c r="N6403" i="4"/>
  <c r="N6402" i="4"/>
  <c r="N6401" i="4"/>
  <c r="N6400" i="4"/>
  <c r="N6399" i="4"/>
  <c r="N6398" i="4"/>
  <c r="N6397" i="4"/>
  <c r="N6396" i="4"/>
  <c r="N6395" i="4"/>
  <c r="N6394" i="4"/>
  <c r="N6393" i="4"/>
  <c r="N6392" i="4"/>
  <c r="N6391" i="4"/>
  <c r="N6390" i="4"/>
  <c r="N6389" i="4"/>
  <c r="N6388" i="4"/>
  <c r="N6387" i="4"/>
  <c r="N6386" i="4"/>
  <c r="N6385" i="4"/>
  <c r="N6384" i="4"/>
  <c r="N6383" i="4"/>
  <c r="N6382" i="4"/>
  <c r="N6381" i="4"/>
  <c r="N6380" i="4"/>
  <c r="N6379" i="4"/>
  <c r="N6378" i="4"/>
  <c r="N6377" i="4"/>
  <c r="N6376" i="4"/>
  <c r="N6375" i="4"/>
  <c r="N6374" i="4"/>
  <c r="N6373" i="4"/>
  <c r="N6372" i="4"/>
  <c r="N6371" i="4"/>
  <c r="N6370" i="4"/>
  <c r="N6369" i="4"/>
  <c r="N6368" i="4"/>
  <c r="N6367" i="4"/>
  <c r="N6366" i="4"/>
  <c r="N6365" i="4"/>
  <c r="N6364" i="4"/>
  <c r="N6363" i="4"/>
  <c r="N6362" i="4"/>
  <c r="N6361" i="4"/>
  <c r="N6360" i="4"/>
  <c r="N6359" i="4"/>
  <c r="N6358" i="4"/>
  <c r="N6357" i="4"/>
  <c r="N6356" i="4"/>
  <c r="N6355" i="4"/>
  <c r="N6354" i="4"/>
  <c r="N6353" i="4"/>
  <c r="N6352" i="4"/>
  <c r="N6351" i="4"/>
  <c r="N6350" i="4"/>
  <c r="N6349" i="4"/>
  <c r="N6348" i="4"/>
  <c r="N6347" i="4"/>
  <c r="N6346" i="4"/>
  <c r="N6345" i="4"/>
  <c r="N6344" i="4"/>
  <c r="N6343" i="4"/>
  <c r="N6342" i="4"/>
  <c r="N6341" i="4"/>
  <c r="N6340" i="4"/>
  <c r="N6339" i="4"/>
  <c r="N6338" i="4"/>
  <c r="N6337" i="4"/>
  <c r="N6336" i="4"/>
  <c r="N6335" i="4"/>
  <c r="N6334" i="4"/>
  <c r="N6333" i="4"/>
  <c r="N6332" i="4"/>
  <c r="N6331" i="4"/>
  <c r="N6330" i="4"/>
  <c r="N6329" i="4"/>
  <c r="N6328" i="4"/>
  <c r="N6327" i="4"/>
  <c r="N6326" i="4"/>
  <c r="N6325" i="4"/>
  <c r="N6324" i="4"/>
  <c r="N6323" i="4"/>
  <c r="N6322" i="4"/>
  <c r="N6321" i="4"/>
  <c r="N6320" i="4"/>
  <c r="N6319" i="4"/>
  <c r="N6318" i="4"/>
  <c r="N6317" i="4"/>
  <c r="N6316" i="4"/>
  <c r="N6315" i="4"/>
  <c r="N6314" i="4"/>
  <c r="N6313" i="4"/>
  <c r="N6312" i="4"/>
  <c r="N6311" i="4"/>
  <c r="N6310" i="4"/>
  <c r="N6309" i="4"/>
  <c r="N6308" i="4"/>
  <c r="N6307" i="4"/>
  <c r="N6306" i="4"/>
  <c r="N6305" i="4"/>
  <c r="N6304" i="4"/>
  <c r="N6303" i="4"/>
  <c r="N6302" i="4"/>
  <c r="N6301" i="4"/>
  <c r="N6300" i="4"/>
  <c r="N6299" i="4"/>
  <c r="N6298" i="4"/>
  <c r="N6297" i="4"/>
  <c r="N6296" i="4"/>
  <c r="N6295" i="4"/>
  <c r="N6294" i="4"/>
  <c r="N6293" i="4"/>
  <c r="N6292" i="4"/>
  <c r="N6291" i="4"/>
  <c r="N6290" i="4"/>
  <c r="N6289" i="4"/>
  <c r="N6288" i="4"/>
  <c r="N6287" i="4"/>
  <c r="N6286" i="4"/>
  <c r="N6285" i="4"/>
  <c r="N6284" i="4"/>
  <c r="N6283" i="4"/>
  <c r="N6282" i="4"/>
  <c r="N6281" i="4"/>
  <c r="N6280" i="4"/>
  <c r="N6279" i="4"/>
  <c r="N6278" i="4"/>
  <c r="N6277" i="4"/>
  <c r="N6276" i="4"/>
  <c r="N6275" i="4"/>
  <c r="N6274" i="4"/>
  <c r="N6273" i="4"/>
  <c r="N6272" i="4"/>
  <c r="N6271" i="4"/>
  <c r="N6270" i="4"/>
  <c r="N6269" i="4"/>
  <c r="N6268" i="4"/>
  <c r="N6267" i="4"/>
  <c r="N6266" i="4"/>
  <c r="N6265" i="4"/>
  <c r="N6264" i="4"/>
  <c r="N6263" i="4"/>
  <c r="N6262" i="4"/>
  <c r="N6261" i="4"/>
  <c r="N6260" i="4"/>
  <c r="N6259" i="4"/>
  <c r="N6258" i="4"/>
  <c r="N6257" i="4"/>
  <c r="N6256" i="4"/>
  <c r="N6255" i="4"/>
  <c r="N6254" i="4"/>
  <c r="N6253" i="4"/>
  <c r="N6252" i="4"/>
  <c r="N6251" i="4"/>
  <c r="N6250" i="4"/>
  <c r="N6249" i="4"/>
  <c r="N6248" i="4"/>
  <c r="N6247" i="4"/>
  <c r="N6246" i="4"/>
  <c r="N6245" i="4"/>
  <c r="N6244" i="4"/>
  <c r="N6243" i="4"/>
  <c r="N6242" i="4"/>
  <c r="N6241" i="4"/>
  <c r="N6240" i="4"/>
  <c r="N6239" i="4"/>
  <c r="N6238" i="4"/>
  <c r="N6237" i="4"/>
  <c r="N6236" i="4"/>
  <c r="N6235" i="4"/>
  <c r="N6234" i="4"/>
  <c r="N6233" i="4"/>
  <c r="N6232" i="4"/>
  <c r="N6231" i="4"/>
  <c r="N6230" i="4"/>
  <c r="N6229" i="4"/>
  <c r="N6228" i="4"/>
  <c r="N6227" i="4"/>
  <c r="N6226" i="4"/>
  <c r="N6225" i="4"/>
  <c r="N6224" i="4"/>
  <c r="N6223" i="4"/>
  <c r="N6222" i="4"/>
  <c r="N6221" i="4"/>
  <c r="N6220" i="4"/>
  <c r="N6219" i="4"/>
  <c r="N6218" i="4"/>
  <c r="N6217" i="4"/>
  <c r="N6216" i="4"/>
  <c r="N6215" i="4"/>
  <c r="N6214" i="4"/>
  <c r="N6213" i="4"/>
  <c r="N6212" i="4"/>
  <c r="N6211" i="4"/>
  <c r="N6210" i="4"/>
  <c r="N6209" i="4"/>
  <c r="N6208" i="4"/>
  <c r="N6207" i="4"/>
  <c r="N6206" i="4"/>
  <c r="N6205" i="4"/>
  <c r="N6204" i="4"/>
  <c r="N6203" i="4"/>
  <c r="N6202" i="4"/>
  <c r="N6201" i="4"/>
  <c r="N6200" i="4"/>
  <c r="N6199" i="4"/>
  <c r="N6198" i="4"/>
  <c r="N6197" i="4"/>
  <c r="N6196" i="4"/>
  <c r="N6195" i="4"/>
  <c r="N6194" i="4"/>
  <c r="N6193" i="4"/>
  <c r="N6192" i="4"/>
  <c r="N6191" i="4"/>
  <c r="N6190" i="4"/>
  <c r="N6189" i="4"/>
  <c r="N6188" i="4"/>
  <c r="N6187" i="4"/>
  <c r="N6186" i="4"/>
  <c r="N6185" i="4"/>
  <c r="N6184" i="4"/>
  <c r="N6183" i="4"/>
  <c r="N6182" i="4"/>
  <c r="N6181" i="4"/>
  <c r="N6180" i="4"/>
  <c r="N6179" i="4"/>
  <c r="N6178" i="4"/>
  <c r="N6177" i="4"/>
  <c r="N6176" i="4"/>
  <c r="N6175" i="4"/>
  <c r="N6174" i="4"/>
  <c r="N6173" i="4"/>
  <c r="N6172" i="4"/>
  <c r="N6171" i="4"/>
  <c r="N6170" i="4"/>
  <c r="N6169" i="4"/>
  <c r="N6168" i="4"/>
  <c r="N6167" i="4"/>
  <c r="N6166" i="4"/>
  <c r="N6165" i="4"/>
  <c r="N6164" i="4"/>
  <c r="N6163" i="4"/>
  <c r="N6162" i="4"/>
  <c r="N6161" i="4"/>
  <c r="N6160" i="4"/>
  <c r="N6159" i="4"/>
  <c r="N6158" i="4"/>
  <c r="N6157" i="4"/>
  <c r="N6156" i="4"/>
  <c r="N6155" i="4"/>
  <c r="N6154" i="4"/>
  <c r="N6153" i="4"/>
  <c r="N6152" i="4"/>
  <c r="N6151" i="4"/>
  <c r="N6150" i="4"/>
  <c r="N6149" i="4"/>
  <c r="N6148" i="4"/>
  <c r="N6147" i="4"/>
  <c r="N6146" i="4"/>
  <c r="N6145" i="4"/>
  <c r="N6144" i="4"/>
  <c r="N6143" i="4"/>
  <c r="N6142" i="4"/>
  <c r="N6141" i="4"/>
  <c r="N6140" i="4"/>
  <c r="N6139" i="4"/>
  <c r="N6138" i="4"/>
  <c r="N6137" i="4"/>
  <c r="N6136" i="4"/>
  <c r="N6135" i="4"/>
  <c r="N6134" i="4"/>
  <c r="N6133" i="4"/>
  <c r="N6132" i="4"/>
  <c r="N6131" i="4"/>
  <c r="N6130" i="4"/>
  <c r="N6129" i="4"/>
  <c r="N6128" i="4"/>
  <c r="N6127" i="4"/>
  <c r="N6126" i="4"/>
  <c r="N6125" i="4"/>
  <c r="N6124" i="4"/>
  <c r="N6123" i="4"/>
  <c r="N6122" i="4"/>
  <c r="N6121" i="4"/>
  <c r="N6120" i="4"/>
  <c r="N6119" i="4"/>
  <c r="N6118" i="4"/>
  <c r="N6117" i="4"/>
  <c r="N6116" i="4"/>
  <c r="N6115" i="4"/>
  <c r="N6114" i="4"/>
  <c r="N6113" i="4"/>
  <c r="N6112" i="4"/>
  <c r="N6111" i="4"/>
  <c r="N6110" i="4"/>
  <c r="N6109" i="4"/>
  <c r="N6108" i="4"/>
  <c r="N6107" i="4"/>
  <c r="N6106" i="4"/>
  <c r="N6105" i="4"/>
  <c r="N6104" i="4"/>
  <c r="N6103" i="4"/>
  <c r="N6102" i="4"/>
  <c r="N6101" i="4"/>
  <c r="N6100" i="4"/>
  <c r="N6099" i="4"/>
  <c r="N6098" i="4"/>
  <c r="N6097" i="4"/>
  <c r="N6096" i="4"/>
  <c r="N6095" i="4"/>
  <c r="N6094" i="4"/>
  <c r="N6093" i="4"/>
  <c r="N6092" i="4"/>
  <c r="N6091" i="4"/>
  <c r="N6090" i="4"/>
  <c r="N6089" i="4"/>
  <c r="N6088" i="4"/>
  <c r="N6087" i="4"/>
  <c r="N6086" i="4"/>
  <c r="N6085" i="4"/>
  <c r="N6084" i="4"/>
  <c r="N6083" i="4"/>
  <c r="N6082" i="4"/>
  <c r="N6081" i="4"/>
  <c r="N6080" i="4"/>
  <c r="N6079" i="4"/>
  <c r="N6078" i="4"/>
  <c r="N6077" i="4"/>
  <c r="N6076" i="4"/>
  <c r="N6075" i="4"/>
  <c r="N6074" i="4"/>
  <c r="N6073" i="4"/>
  <c r="N6072" i="4"/>
  <c r="N6071" i="4"/>
  <c r="N6070" i="4"/>
  <c r="N6069" i="4"/>
  <c r="N6068" i="4"/>
  <c r="N6067" i="4"/>
  <c r="N6066" i="4"/>
  <c r="N6065" i="4"/>
  <c r="N6064" i="4"/>
  <c r="N6063" i="4"/>
  <c r="N6062" i="4"/>
  <c r="N6061" i="4"/>
  <c r="N6060" i="4"/>
  <c r="N6059" i="4"/>
  <c r="N6058" i="4"/>
  <c r="N6057" i="4"/>
  <c r="N6056" i="4"/>
  <c r="N6055" i="4"/>
  <c r="N6054" i="4"/>
  <c r="N6053" i="4"/>
  <c r="N6052" i="4"/>
  <c r="N6051" i="4"/>
  <c r="N6050" i="4"/>
  <c r="N6049" i="4"/>
  <c r="N6048" i="4"/>
  <c r="N6047" i="4"/>
  <c r="N6046" i="4"/>
  <c r="N6045" i="4"/>
  <c r="N6044" i="4"/>
  <c r="N6043" i="4"/>
  <c r="N6042" i="4"/>
  <c r="N6041" i="4"/>
  <c r="N6040" i="4"/>
  <c r="N6039" i="4"/>
  <c r="N6038" i="4"/>
  <c r="N6037" i="4"/>
  <c r="N6036" i="4"/>
  <c r="N6035" i="4"/>
  <c r="N6034" i="4"/>
  <c r="N6033" i="4"/>
  <c r="N6032" i="4"/>
  <c r="N6031" i="4"/>
  <c r="N6030" i="4"/>
  <c r="N6029" i="4"/>
  <c r="N6028" i="4"/>
  <c r="N6027" i="4"/>
  <c r="N6026" i="4"/>
  <c r="N6025" i="4"/>
  <c r="N6024" i="4"/>
  <c r="N6023" i="4"/>
  <c r="N6022" i="4"/>
  <c r="N6021" i="4"/>
  <c r="N6020" i="4"/>
  <c r="N6019" i="4"/>
  <c r="N6018" i="4"/>
  <c r="N6017" i="4"/>
  <c r="N6016" i="4"/>
  <c r="N6015" i="4"/>
  <c r="N6014" i="4"/>
  <c r="N6013" i="4"/>
  <c r="N6012" i="4"/>
  <c r="N6011" i="4"/>
  <c r="N6010" i="4"/>
  <c r="N6009" i="4"/>
  <c r="N6008" i="4"/>
  <c r="N6007" i="4"/>
  <c r="N6006" i="4"/>
  <c r="N6005" i="4"/>
  <c r="N6004" i="4"/>
  <c r="N6003" i="4"/>
  <c r="N6002" i="4"/>
  <c r="N6001" i="4"/>
  <c r="N6000" i="4"/>
  <c r="N5999" i="4"/>
  <c r="N5998" i="4"/>
  <c r="N5997" i="4"/>
  <c r="N5996" i="4"/>
  <c r="N5995" i="4"/>
  <c r="N5994" i="4"/>
  <c r="N5993" i="4"/>
  <c r="N5992" i="4"/>
  <c r="N5991" i="4"/>
  <c r="N5990" i="4"/>
  <c r="N5989" i="4"/>
  <c r="N5988" i="4"/>
  <c r="N5987" i="4"/>
  <c r="N5986" i="4"/>
  <c r="N5985" i="4"/>
  <c r="N5984" i="4"/>
  <c r="N5983" i="4"/>
  <c r="N5982" i="4"/>
  <c r="N5981" i="4"/>
  <c r="N5980" i="4"/>
  <c r="N5979" i="4"/>
  <c r="N5978" i="4"/>
  <c r="N5977" i="4"/>
  <c r="N5976" i="4"/>
  <c r="N5975" i="4"/>
  <c r="N5974" i="4"/>
  <c r="N5973" i="4"/>
  <c r="N5972" i="4"/>
  <c r="N5971" i="4"/>
  <c r="N5970" i="4"/>
  <c r="N5969" i="4"/>
  <c r="N5968" i="4"/>
  <c r="N5967" i="4"/>
  <c r="N5966" i="4"/>
  <c r="N5965" i="4"/>
  <c r="N5964" i="4"/>
  <c r="N5963" i="4"/>
  <c r="N5962" i="4"/>
  <c r="N5961" i="4"/>
  <c r="N5960" i="4"/>
  <c r="N5959" i="4"/>
  <c r="N5958" i="4"/>
  <c r="N5957" i="4"/>
  <c r="N5956" i="4"/>
  <c r="N5955" i="4"/>
  <c r="N5954" i="4"/>
  <c r="N5953" i="4"/>
  <c r="N5952" i="4"/>
  <c r="N5951" i="4"/>
  <c r="N5950" i="4"/>
  <c r="N5949" i="4"/>
  <c r="N5948" i="4"/>
  <c r="N5947" i="4"/>
  <c r="N5946" i="4"/>
  <c r="N5945" i="4"/>
  <c r="N5944" i="4"/>
  <c r="N5943" i="4"/>
  <c r="N5942" i="4"/>
  <c r="N5941" i="4"/>
  <c r="N5940" i="4"/>
  <c r="N5939" i="4"/>
  <c r="N5938" i="4"/>
  <c r="N5937" i="4"/>
  <c r="N5936" i="4"/>
  <c r="N5935" i="4"/>
  <c r="N5934" i="4"/>
  <c r="N5933" i="4"/>
  <c r="N5932" i="4"/>
  <c r="N5931" i="4"/>
  <c r="N5930" i="4"/>
  <c r="N5929" i="4"/>
  <c r="N5928" i="4"/>
  <c r="N5927" i="4"/>
  <c r="N5926" i="4"/>
  <c r="N5925" i="4"/>
  <c r="N5924" i="4"/>
  <c r="N5923" i="4"/>
  <c r="N5922" i="4"/>
  <c r="N5921" i="4"/>
  <c r="N5920" i="4"/>
  <c r="N5919" i="4"/>
  <c r="N5918" i="4"/>
  <c r="N5917" i="4"/>
  <c r="N5916" i="4"/>
  <c r="N5915" i="4"/>
  <c r="N5914" i="4"/>
  <c r="N5913" i="4"/>
  <c r="N5912" i="4"/>
  <c r="N5911" i="4"/>
  <c r="N5910" i="4"/>
  <c r="N5909" i="4"/>
  <c r="N5908" i="4"/>
  <c r="N5907" i="4"/>
  <c r="N5906" i="4"/>
  <c r="N5905" i="4"/>
  <c r="N5904" i="4"/>
  <c r="N5903" i="4"/>
  <c r="N5902" i="4"/>
  <c r="N5901" i="4"/>
  <c r="N5900" i="4"/>
  <c r="N5899" i="4"/>
  <c r="N5898" i="4"/>
  <c r="N5897" i="4"/>
  <c r="N5896" i="4"/>
  <c r="N5895" i="4"/>
  <c r="N5894" i="4"/>
  <c r="N5893" i="4"/>
  <c r="N5892" i="4"/>
  <c r="N5891" i="4"/>
  <c r="N5890" i="4"/>
  <c r="N5889" i="4"/>
  <c r="N5888" i="4"/>
  <c r="N5887" i="4"/>
  <c r="N5886" i="4"/>
  <c r="N5885" i="4"/>
  <c r="N5884" i="4"/>
  <c r="N5883" i="4"/>
  <c r="N5882" i="4"/>
  <c r="N5881" i="4"/>
  <c r="N5880" i="4"/>
  <c r="N5879" i="4"/>
  <c r="N5878" i="4"/>
  <c r="N5877" i="4"/>
  <c r="N5876" i="4"/>
  <c r="N5875" i="4"/>
  <c r="N5874" i="4"/>
  <c r="N5873" i="4"/>
  <c r="N5872" i="4"/>
  <c r="N5871" i="4"/>
  <c r="N5870" i="4"/>
  <c r="N5869" i="4"/>
  <c r="N5868" i="4"/>
  <c r="N5867" i="4"/>
  <c r="N5866" i="4"/>
  <c r="N5865" i="4"/>
  <c r="N5864" i="4"/>
  <c r="N5863" i="4"/>
  <c r="N5862" i="4"/>
  <c r="N5861" i="4"/>
  <c r="N5860" i="4"/>
  <c r="N5859" i="4"/>
  <c r="N5858" i="4"/>
  <c r="N5857" i="4"/>
  <c r="N5856" i="4"/>
  <c r="N5855" i="4"/>
  <c r="N5854" i="4"/>
  <c r="N5853" i="4"/>
  <c r="N5852" i="4"/>
  <c r="N5851" i="4"/>
  <c r="N5850" i="4"/>
  <c r="N5849" i="4"/>
  <c r="N5848" i="4"/>
  <c r="N5847" i="4"/>
  <c r="N5846" i="4"/>
  <c r="N5845" i="4"/>
  <c r="N5844" i="4"/>
  <c r="N5843" i="4"/>
  <c r="N5842" i="4"/>
  <c r="N5841" i="4"/>
  <c r="N5840" i="4"/>
  <c r="N5839" i="4"/>
  <c r="N5838" i="4"/>
  <c r="N5837" i="4"/>
  <c r="N5836" i="4"/>
  <c r="N5835" i="4"/>
  <c r="N5834" i="4"/>
  <c r="N5833" i="4"/>
  <c r="N5832" i="4"/>
  <c r="N5831" i="4"/>
  <c r="N5830" i="4"/>
  <c r="N5829" i="4"/>
  <c r="N5828" i="4"/>
  <c r="N5827" i="4"/>
  <c r="N5826" i="4"/>
  <c r="N5825" i="4"/>
  <c r="N5824" i="4"/>
  <c r="N5823" i="4"/>
  <c r="N5822" i="4"/>
  <c r="N5821" i="4"/>
  <c r="N5820" i="4"/>
  <c r="N5819" i="4"/>
  <c r="N5818" i="4"/>
  <c r="N5817" i="4"/>
  <c r="N5816" i="4"/>
  <c r="N5815" i="4"/>
  <c r="N5814" i="4"/>
  <c r="N5813" i="4"/>
  <c r="N5812" i="4"/>
  <c r="N5811" i="4"/>
  <c r="N5810" i="4"/>
  <c r="N5809" i="4"/>
  <c r="N5808" i="4"/>
  <c r="N5807" i="4"/>
  <c r="N5806" i="4"/>
  <c r="N5805" i="4"/>
  <c r="N5804" i="4"/>
  <c r="N5803" i="4"/>
  <c r="N5802" i="4"/>
  <c r="N5801" i="4"/>
  <c r="N5800" i="4"/>
  <c r="N5799" i="4"/>
  <c r="N5798" i="4"/>
  <c r="N5797" i="4"/>
  <c r="N5796" i="4"/>
  <c r="N5795" i="4"/>
  <c r="N5794" i="4"/>
  <c r="N5793" i="4"/>
  <c r="N5792" i="4"/>
  <c r="N5791" i="4"/>
  <c r="N5790" i="4"/>
  <c r="N5789" i="4"/>
  <c r="N5788" i="4"/>
  <c r="N5787" i="4"/>
  <c r="N5786" i="4"/>
  <c r="N5785" i="4"/>
  <c r="N5784" i="4"/>
  <c r="N5783" i="4"/>
  <c r="N5782" i="4"/>
  <c r="N5781" i="4"/>
  <c r="N5780" i="4"/>
  <c r="N5779" i="4"/>
  <c r="N5778" i="4"/>
  <c r="N5777" i="4"/>
  <c r="N5776" i="4"/>
  <c r="N5775" i="4"/>
  <c r="N5774" i="4"/>
  <c r="N5773" i="4"/>
  <c r="N5772" i="4"/>
  <c r="N5771" i="4"/>
  <c r="N5770" i="4"/>
  <c r="N5769" i="4"/>
  <c r="N5768" i="4"/>
  <c r="N5767" i="4"/>
  <c r="N5766" i="4"/>
  <c r="N5765" i="4"/>
  <c r="N5764" i="4"/>
  <c r="N5763" i="4"/>
  <c r="N5762" i="4"/>
  <c r="N5761" i="4"/>
  <c r="N5760" i="4"/>
  <c r="N5759" i="4"/>
  <c r="N5758" i="4"/>
  <c r="N5757" i="4"/>
  <c r="N5756" i="4"/>
  <c r="N5755" i="4"/>
  <c r="N5754" i="4"/>
  <c r="N5753" i="4"/>
  <c r="N5752" i="4"/>
  <c r="N5751" i="4"/>
  <c r="N5750" i="4"/>
  <c r="N5749" i="4"/>
  <c r="N5748" i="4"/>
  <c r="N5747" i="4"/>
  <c r="N5746" i="4"/>
  <c r="N5745" i="4"/>
  <c r="N5744" i="4"/>
  <c r="N5743" i="4"/>
  <c r="N5742" i="4"/>
  <c r="N5741" i="4"/>
  <c r="N5740" i="4"/>
  <c r="N5739" i="4"/>
  <c r="N5738" i="4"/>
  <c r="N5737" i="4"/>
  <c r="N5736" i="4"/>
  <c r="N5735" i="4"/>
  <c r="N5734" i="4"/>
  <c r="N5733" i="4"/>
  <c r="N5732" i="4"/>
  <c r="N5731" i="4"/>
  <c r="N5730" i="4"/>
  <c r="N5729" i="4"/>
  <c r="N5728" i="4"/>
  <c r="N5727" i="4"/>
  <c r="N5726" i="4"/>
  <c r="N5725" i="4"/>
  <c r="N5724" i="4"/>
  <c r="N5723" i="4"/>
  <c r="N5722" i="4"/>
  <c r="N5721" i="4"/>
  <c r="N5720" i="4"/>
  <c r="N5719" i="4"/>
  <c r="N5718" i="4"/>
  <c r="N5717" i="4"/>
  <c r="N5716" i="4"/>
  <c r="N5715" i="4"/>
  <c r="N5714" i="4"/>
  <c r="N5713" i="4"/>
  <c r="N5712" i="4"/>
  <c r="N5711" i="4"/>
  <c r="N5710" i="4"/>
  <c r="N5709" i="4"/>
  <c r="N5708" i="4"/>
  <c r="N5707" i="4"/>
  <c r="N5706" i="4"/>
  <c r="N5705" i="4"/>
  <c r="N5704" i="4"/>
  <c r="N5703" i="4"/>
  <c r="N5702" i="4"/>
  <c r="N5701" i="4"/>
  <c r="N5700" i="4"/>
  <c r="N5699" i="4"/>
  <c r="N5698" i="4"/>
  <c r="N5697" i="4"/>
  <c r="N5696" i="4"/>
  <c r="N5695" i="4"/>
  <c r="N5694" i="4"/>
  <c r="N5693" i="4"/>
  <c r="N5692" i="4"/>
  <c r="N5691" i="4"/>
  <c r="N5690" i="4"/>
  <c r="N5689" i="4"/>
  <c r="N5688" i="4"/>
  <c r="N5687" i="4"/>
  <c r="N5686" i="4"/>
  <c r="N5685" i="4"/>
  <c r="N5684" i="4"/>
  <c r="N5683" i="4"/>
  <c r="N5682" i="4"/>
  <c r="N5681" i="4"/>
  <c r="N5680" i="4"/>
  <c r="N5679" i="4"/>
  <c r="N5678" i="4"/>
  <c r="N5677" i="4"/>
  <c r="N5676" i="4"/>
  <c r="N5675" i="4"/>
  <c r="N5674" i="4"/>
  <c r="N5673" i="4"/>
  <c r="N5672" i="4"/>
  <c r="N5671" i="4"/>
  <c r="N5670" i="4"/>
  <c r="N5669" i="4"/>
  <c r="N5668" i="4"/>
  <c r="N5667" i="4"/>
  <c r="N5666" i="4"/>
  <c r="N5665" i="4"/>
  <c r="N5664" i="4"/>
  <c r="N5663" i="4"/>
  <c r="N5662" i="4"/>
  <c r="N5661" i="4"/>
  <c r="N5660" i="4"/>
  <c r="N5659" i="4"/>
  <c r="N5658" i="4"/>
  <c r="N5657" i="4"/>
  <c r="N5656" i="4"/>
  <c r="N5655" i="4"/>
  <c r="N5654" i="4"/>
  <c r="N5653" i="4"/>
  <c r="N5652" i="4"/>
  <c r="N5651" i="4"/>
  <c r="N5650" i="4"/>
  <c r="N5649" i="4"/>
  <c r="N5648" i="4"/>
  <c r="N5647" i="4"/>
  <c r="N5646" i="4"/>
  <c r="N5645" i="4"/>
  <c r="N5644" i="4"/>
  <c r="N5643" i="4"/>
  <c r="N5642" i="4"/>
  <c r="N5641" i="4"/>
  <c r="N5640" i="4"/>
  <c r="N5639" i="4"/>
  <c r="N5638" i="4"/>
  <c r="N5637" i="4"/>
  <c r="N5636" i="4"/>
  <c r="N5635" i="4"/>
  <c r="N5634" i="4"/>
  <c r="N5633" i="4"/>
  <c r="N5632" i="4"/>
  <c r="N5631" i="4"/>
  <c r="N5630" i="4"/>
  <c r="N5629" i="4"/>
  <c r="N5628" i="4"/>
  <c r="N5627" i="4"/>
  <c r="N5626" i="4"/>
  <c r="N5625" i="4"/>
  <c r="N5624" i="4"/>
  <c r="N5623" i="4"/>
  <c r="N5622" i="4"/>
  <c r="N5621" i="4"/>
  <c r="N5620" i="4"/>
  <c r="N5619" i="4"/>
  <c r="N5618" i="4"/>
  <c r="N5617" i="4"/>
  <c r="N5616" i="4"/>
  <c r="N5615" i="4"/>
  <c r="N5614" i="4"/>
  <c r="N5613" i="4"/>
  <c r="N5612" i="4"/>
  <c r="N5611" i="4"/>
  <c r="N5610" i="4"/>
  <c r="N5609" i="4"/>
  <c r="N5608" i="4"/>
  <c r="N5607" i="4"/>
  <c r="N5606" i="4"/>
  <c r="N5605" i="4"/>
  <c r="N5604" i="4"/>
  <c r="N5603" i="4"/>
  <c r="N5602" i="4"/>
  <c r="N5601" i="4"/>
  <c r="N5600" i="4"/>
  <c r="N5599" i="4"/>
  <c r="N5598" i="4"/>
  <c r="N5597" i="4"/>
  <c r="N5596" i="4"/>
  <c r="N5595" i="4"/>
  <c r="N5594" i="4"/>
  <c r="N5593" i="4"/>
  <c r="N5592" i="4"/>
  <c r="N5591" i="4"/>
  <c r="N5590" i="4"/>
  <c r="N5589" i="4"/>
  <c r="N5588" i="4"/>
  <c r="N5587" i="4"/>
  <c r="N5586" i="4"/>
  <c r="N5585" i="4"/>
  <c r="N5584" i="4"/>
  <c r="N5583" i="4"/>
  <c r="N5582" i="4"/>
  <c r="N5581" i="4"/>
  <c r="N5580" i="4"/>
  <c r="N5579" i="4"/>
  <c r="N5578" i="4"/>
  <c r="N5577" i="4"/>
  <c r="N5576" i="4"/>
  <c r="N5575" i="4"/>
  <c r="N5574" i="4"/>
  <c r="N5573" i="4"/>
  <c r="N5572" i="4"/>
  <c r="N5571" i="4"/>
  <c r="N5570" i="4"/>
  <c r="N5569" i="4"/>
  <c r="N5568" i="4"/>
  <c r="N5567" i="4"/>
  <c r="N5566" i="4"/>
  <c r="N5565" i="4"/>
  <c r="N5564" i="4"/>
  <c r="N5563" i="4"/>
  <c r="N5562" i="4"/>
  <c r="N5561" i="4"/>
  <c r="N5560" i="4"/>
  <c r="N5559" i="4"/>
  <c r="N5558" i="4"/>
  <c r="N5557" i="4"/>
  <c r="N5556" i="4"/>
  <c r="N5555" i="4"/>
  <c r="N5554" i="4"/>
  <c r="N5553" i="4"/>
  <c r="N5552" i="4"/>
  <c r="N5551" i="4"/>
  <c r="N5550" i="4"/>
  <c r="N5549" i="4"/>
  <c r="N5548" i="4"/>
  <c r="N5547" i="4"/>
  <c r="N5546" i="4"/>
  <c r="N5545" i="4"/>
  <c r="N5544" i="4"/>
  <c r="N5543" i="4"/>
  <c r="N5542" i="4"/>
  <c r="N5541" i="4"/>
  <c r="N5540" i="4"/>
  <c r="N5539" i="4"/>
  <c r="N5538" i="4"/>
  <c r="N5537" i="4"/>
  <c r="N5536" i="4"/>
  <c r="N5535" i="4"/>
  <c r="N5534" i="4"/>
  <c r="N5533" i="4"/>
  <c r="N5532" i="4"/>
  <c r="N5531" i="4"/>
  <c r="N5530" i="4"/>
  <c r="N5529" i="4"/>
  <c r="N5528" i="4"/>
  <c r="N5527" i="4"/>
  <c r="N5526" i="4"/>
  <c r="N5525" i="4"/>
  <c r="N5524" i="4"/>
  <c r="N5523" i="4"/>
  <c r="N5522" i="4"/>
  <c r="N5521" i="4"/>
  <c r="N5520" i="4"/>
  <c r="N5519" i="4"/>
  <c r="N5518" i="4"/>
  <c r="N5517" i="4"/>
  <c r="N5516" i="4"/>
  <c r="N5515" i="4"/>
  <c r="N5514" i="4"/>
  <c r="N5513" i="4"/>
  <c r="N5512" i="4"/>
  <c r="N5511" i="4"/>
  <c r="N5510" i="4"/>
  <c r="N5509" i="4"/>
  <c r="N5508" i="4"/>
  <c r="N5507" i="4"/>
  <c r="N5506" i="4"/>
  <c r="N5505" i="4"/>
  <c r="N5504" i="4"/>
  <c r="N5503" i="4"/>
  <c r="N5502" i="4"/>
  <c r="N5501" i="4"/>
  <c r="N5500" i="4"/>
  <c r="N5499" i="4"/>
  <c r="N5498" i="4"/>
  <c r="N5497" i="4"/>
  <c r="N5496" i="4"/>
  <c r="N5495" i="4"/>
  <c r="N5494" i="4"/>
  <c r="N5493" i="4"/>
  <c r="N5492" i="4"/>
  <c r="N5491" i="4"/>
  <c r="N5490" i="4"/>
  <c r="N5489" i="4"/>
  <c r="N5488" i="4"/>
  <c r="N5487" i="4"/>
  <c r="N5486" i="4"/>
  <c r="N5485" i="4"/>
  <c r="N5484" i="4"/>
  <c r="N5483" i="4"/>
  <c r="N5482" i="4"/>
  <c r="N5481" i="4"/>
  <c r="N5480" i="4"/>
  <c r="N5479" i="4"/>
  <c r="N5478" i="4"/>
  <c r="N5477" i="4"/>
  <c r="N5476" i="4"/>
  <c r="N5475" i="4"/>
  <c r="N5474" i="4"/>
  <c r="N5473" i="4"/>
  <c r="N5472" i="4"/>
  <c r="N5471" i="4"/>
  <c r="N5470" i="4"/>
  <c r="N5469" i="4"/>
  <c r="N5468" i="4"/>
  <c r="N5467" i="4"/>
  <c r="N5466" i="4"/>
  <c r="N5465" i="4"/>
  <c r="N5464" i="4"/>
  <c r="N5463" i="4"/>
  <c r="N5462" i="4"/>
  <c r="N5461" i="4"/>
  <c r="N5460" i="4"/>
  <c r="N5459" i="4"/>
  <c r="N5458" i="4"/>
  <c r="N5457" i="4"/>
  <c r="N5456" i="4"/>
  <c r="N5455" i="4"/>
  <c r="N5454" i="4"/>
  <c r="N5453" i="4"/>
  <c r="N5452" i="4"/>
  <c r="N5451" i="4"/>
  <c r="N5450" i="4"/>
  <c r="N5449" i="4"/>
  <c r="N5448" i="4"/>
  <c r="N5447" i="4"/>
  <c r="N5446" i="4"/>
  <c r="N5445" i="4"/>
  <c r="N5444" i="4"/>
  <c r="N5443" i="4"/>
  <c r="N5442" i="4"/>
  <c r="N5441" i="4"/>
  <c r="N5440" i="4"/>
  <c r="N5439" i="4"/>
  <c r="N5438" i="4"/>
  <c r="N5437" i="4"/>
  <c r="N5436" i="4"/>
  <c r="N5435" i="4"/>
  <c r="N5434" i="4"/>
  <c r="N5433" i="4"/>
  <c r="N5432" i="4"/>
  <c r="N5431" i="4"/>
  <c r="N5430" i="4"/>
  <c r="N5429" i="4"/>
  <c r="N5428" i="4"/>
  <c r="N5427" i="4"/>
  <c r="N5426" i="4"/>
  <c r="N5425" i="4"/>
  <c r="N5424" i="4"/>
  <c r="N5423" i="4"/>
  <c r="N5422" i="4"/>
  <c r="N5421" i="4"/>
  <c r="N5420" i="4"/>
  <c r="N5419" i="4"/>
  <c r="N5418" i="4"/>
  <c r="N5417" i="4"/>
  <c r="N5416" i="4"/>
  <c r="N5415" i="4"/>
  <c r="N5414" i="4"/>
  <c r="N5413" i="4"/>
  <c r="N5412" i="4"/>
  <c r="N5411" i="4"/>
  <c r="N5410" i="4"/>
  <c r="N5409" i="4"/>
  <c r="N5408" i="4"/>
  <c r="N5407" i="4"/>
  <c r="N5406" i="4"/>
  <c r="N5405" i="4"/>
  <c r="N5404" i="4"/>
  <c r="N5403" i="4"/>
  <c r="N5402" i="4"/>
  <c r="N5401" i="4"/>
  <c r="N5400" i="4"/>
  <c r="N5399" i="4"/>
  <c r="N5398" i="4"/>
  <c r="N5397" i="4"/>
  <c r="N5396" i="4"/>
  <c r="N5395" i="4"/>
  <c r="N5394" i="4"/>
  <c r="N5393" i="4"/>
  <c r="N5392" i="4"/>
  <c r="N5391" i="4"/>
  <c r="N5390" i="4"/>
  <c r="N5389" i="4"/>
  <c r="N5388" i="4"/>
  <c r="N5387" i="4"/>
  <c r="N5386" i="4"/>
  <c r="N5385" i="4"/>
  <c r="N5384" i="4"/>
  <c r="N5383" i="4"/>
  <c r="N5382" i="4"/>
  <c r="N5381" i="4"/>
  <c r="N5380" i="4"/>
  <c r="N5379" i="4"/>
  <c r="N5378" i="4"/>
  <c r="N5377" i="4"/>
  <c r="N5376" i="4"/>
  <c r="N5375" i="4"/>
  <c r="N5374" i="4"/>
  <c r="N5373" i="4"/>
  <c r="N5372" i="4"/>
  <c r="N5371" i="4"/>
  <c r="N5370" i="4"/>
  <c r="N5369" i="4"/>
  <c r="N5368" i="4"/>
  <c r="N5367" i="4"/>
  <c r="N5366" i="4"/>
  <c r="N5365" i="4"/>
  <c r="N5364" i="4"/>
  <c r="N5363" i="4"/>
  <c r="N5362" i="4"/>
  <c r="N5361" i="4"/>
  <c r="N5360" i="4"/>
  <c r="N5359" i="4"/>
  <c r="N5358" i="4"/>
  <c r="N5357" i="4"/>
  <c r="N5356" i="4"/>
  <c r="N5355" i="4"/>
  <c r="N5354" i="4"/>
  <c r="N5353" i="4"/>
  <c r="N5352" i="4"/>
  <c r="N5351" i="4"/>
  <c r="N5350" i="4"/>
  <c r="N5349" i="4"/>
  <c r="N5348" i="4"/>
  <c r="N5347" i="4"/>
  <c r="N5346" i="4"/>
  <c r="N5345" i="4"/>
  <c r="N5344" i="4"/>
  <c r="N5343" i="4"/>
  <c r="N5342" i="4"/>
  <c r="N5341" i="4"/>
  <c r="N5340" i="4"/>
  <c r="N5339" i="4"/>
  <c r="N5338" i="4"/>
  <c r="N5337" i="4"/>
  <c r="N5336" i="4"/>
  <c r="N5335" i="4"/>
  <c r="N5334" i="4"/>
  <c r="N5333" i="4"/>
  <c r="N5332" i="4"/>
  <c r="N5331" i="4"/>
  <c r="N5330" i="4"/>
  <c r="N5329" i="4"/>
  <c r="N5328" i="4"/>
  <c r="N5327" i="4"/>
  <c r="N5326" i="4"/>
  <c r="N5325" i="4"/>
  <c r="N5324" i="4"/>
  <c r="N5323" i="4"/>
  <c r="N5322" i="4"/>
  <c r="N5321" i="4"/>
  <c r="N5320" i="4"/>
  <c r="N5319" i="4"/>
  <c r="N5318" i="4"/>
  <c r="N5317" i="4"/>
  <c r="N5316" i="4"/>
  <c r="N5315" i="4"/>
  <c r="N5314" i="4"/>
  <c r="N5313" i="4"/>
  <c r="N5312" i="4"/>
  <c r="N5311" i="4"/>
  <c r="N5310" i="4"/>
  <c r="N5309" i="4"/>
  <c r="N5308" i="4"/>
  <c r="N5307" i="4"/>
  <c r="N5306" i="4"/>
  <c r="N5305" i="4"/>
  <c r="N5304" i="4"/>
  <c r="N5303" i="4"/>
  <c r="N5302" i="4"/>
  <c r="N5301" i="4"/>
  <c r="N5300" i="4"/>
  <c r="N5299" i="4"/>
  <c r="N5298" i="4"/>
  <c r="N5297" i="4"/>
  <c r="N5296" i="4"/>
  <c r="N5295" i="4"/>
  <c r="N5294" i="4"/>
  <c r="N5293" i="4"/>
  <c r="N5292" i="4"/>
  <c r="N5291" i="4"/>
  <c r="N5290" i="4"/>
  <c r="N5289" i="4"/>
  <c r="N5288" i="4"/>
  <c r="N5287" i="4"/>
  <c r="N5286" i="4"/>
  <c r="N5285" i="4"/>
  <c r="N5284" i="4"/>
  <c r="N5283" i="4"/>
  <c r="N5282" i="4"/>
  <c r="N5281" i="4"/>
  <c r="N5280" i="4"/>
  <c r="N5279" i="4"/>
  <c r="N5278" i="4"/>
  <c r="N5277" i="4"/>
  <c r="N5276" i="4"/>
  <c r="N5275" i="4"/>
  <c r="N5274" i="4"/>
  <c r="N5273" i="4"/>
  <c r="N5272" i="4"/>
  <c r="N5271" i="4"/>
  <c r="N5270" i="4"/>
  <c r="N5269" i="4"/>
  <c r="N5268" i="4"/>
  <c r="N5267" i="4"/>
  <c r="N5266" i="4"/>
  <c r="N5265" i="4"/>
  <c r="N5264" i="4"/>
  <c r="N5263" i="4"/>
  <c r="N5262" i="4"/>
  <c r="N5261" i="4"/>
  <c r="N5260" i="4"/>
  <c r="N5259" i="4"/>
  <c r="N5258" i="4"/>
  <c r="N5257" i="4"/>
  <c r="N5256" i="4"/>
  <c r="N5255" i="4"/>
  <c r="N5254" i="4"/>
  <c r="N5253" i="4"/>
  <c r="N5252" i="4"/>
  <c r="N5251" i="4"/>
  <c r="N5250" i="4"/>
  <c r="N5249" i="4"/>
  <c r="N5248" i="4"/>
  <c r="N5247" i="4"/>
  <c r="N5246" i="4"/>
  <c r="N5245" i="4"/>
  <c r="N5244" i="4"/>
  <c r="N5243" i="4"/>
  <c r="N5242" i="4"/>
  <c r="N5241" i="4"/>
  <c r="N5240" i="4"/>
  <c r="N5239" i="4"/>
  <c r="N5238" i="4"/>
  <c r="N5237" i="4"/>
  <c r="N5236" i="4"/>
  <c r="N5235" i="4"/>
  <c r="N5234" i="4"/>
  <c r="N5233" i="4"/>
  <c r="N5232" i="4"/>
  <c r="N5231" i="4"/>
  <c r="N5230" i="4"/>
  <c r="N5229" i="4"/>
  <c r="N5228" i="4"/>
  <c r="N5227" i="4"/>
  <c r="N5226" i="4"/>
  <c r="N5225" i="4"/>
  <c r="N5224" i="4"/>
  <c r="N5223" i="4"/>
  <c r="N5222" i="4"/>
  <c r="N5221" i="4"/>
  <c r="N5220" i="4"/>
  <c r="N5219" i="4"/>
  <c r="N5218" i="4"/>
  <c r="N5217" i="4"/>
  <c r="N5216" i="4"/>
  <c r="N5215" i="4"/>
  <c r="N5214" i="4"/>
  <c r="N5213" i="4"/>
  <c r="N5212" i="4"/>
  <c r="N5211" i="4"/>
  <c r="N5210" i="4"/>
  <c r="N5209" i="4"/>
  <c r="N5208" i="4"/>
  <c r="N5207" i="4"/>
  <c r="N5206" i="4"/>
  <c r="N5205" i="4"/>
  <c r="N5204" i="4"/>
  <c r="N5203" i="4"/>
  <c r="N5202" i="4"/>
  <c r="N5201" i="4"/>
  <c r="N5200" i="4"/>
  <c r="N5199" i="4"/>
  <c r="N5198" i="4"/>
  <c r="N5197" i="4"/>
  <c r="N5196" i="4"/>
  <c r="N5195" i="4"/>
  <c r="N5194" i="4"/>
  <c r="N5193" i="4"/>
  <c r="N5192" i="4"/>
  <c r="N5191" i="4"/>
  <c r="N5190" i="4"/>
  <c r="N5189" i="4"/>
  <c r="N5188" i="4"/>
  <c r="N5187" i="4"/>
  <c r="N5186" i="4"/>
  <c r="N5185" i="4"/>
  <c r="N5184" i="4"/>
  <c r="N5183" i="4"/>
  <c r="N5182" i="4"/>
  <c r="N5181" i="4"/>
  <c r="N5180" i="4"/>
  <c r="N5179" i="4"/>
  <c r="N5178" i="4"/>
  <c r="N5177" i="4"/>
  <c r="N5176" i="4"/>
  <c r="N5175" i="4"/>
  <c r="N5174" i="4"/>
  <c r="N5173" i="4"/>
  <c r="N5172" i="4"/>
  <c r="N5171" i="4"/>
  <c r="N5170" i="4"/>
  <c r="N5169" i="4"/>
  <c r="N5168" i="4"/>
  <c r="N5167" i="4"/>
  <c r="N5166" i="4"/>
  <c r="N5165" i="4"/>
  <c r="N5164" i="4"/>
  <c r="N5163" i="4"/>
  <c r="N5162" i="4"/>
  <c r="N5161" i="4"/>
  <c r="N5160" i="4"/>
  <c r="N5159" i="4"/>
  <c r="N5158" i="4"/>
  <c r="N5157" i="4"/>
  <c r="N5156" i="4"/>
  <c r="N5155" i="4"/>
  <c r="N5154" i="4"/>
  <c r="N5153" i="4"/>
  <c r="N5152" i="4"/>
  <c r="N5151" i="4"/>
  <c r="N5150" i="4"/>
  <c r="N5149" i="4"/>
  <c r="N5148" i="4"/>
  <c r="N5147" i="4"/>
  <c r="N5146" i="4"/>
  <c r="N5145" i="4"/>
  <c r="N5144" i="4"/>
  <c r="N5143" i="4"/>
  <c r="N5142" i="4"/>
  <c r="N5141" i="4"/>
  <c r="N5140" i="4"/>
  <c r="N5139" i="4"/>
  <c r="N5138" i="4"/>
  <c r="N5137" i="4"/>
  <c r="N5136" i="4"/>
  <c r="N5135" i="4"/>
  <c r="N5134" i="4"/>
  <c r="N5133" i="4"/>
  <c r="N5132" i="4"/>
  <c r="N5131" i="4"/>
  <c r="N5130" i="4"/>
  <c r="N5129" i="4"/>
  <c r="N5128" i="4"/>
  <c r="N5127" i="4"/>
  <c r="N5126" i="4"/>
  <c r="N5125" i="4"/>
  <c r="N5124" i="4"/>
  <c r="N5123" i="4"/>
  <c r="N5122" i="4"/>
  <c r="N5121" i="4"/>
  <c r="N5120" i="4"/>
  <c r="N5119" i="4"/>
  <c r="N5118" i="4"/>
  <c r="N5117" i="4"/>
  <c r="N5116" i="4"/>
  <c r="N5115" i="4"/>
  <c r="N5114" i="4"/>
  <c r="N5113" i="4"/>
  <c r="N5112" i="4"/>
  <c r="N5111" i="4"/>
  <c r="N5110" i="4"/>
  <c r="N5109" i="4"/>
  <c r="N5108" i="4"/>
  <c r="N5107" i="4"/>
  <c r="N5106" i="4"/>
  <c r="N5105" i="4"/>
  <c r="N5104" i="4"/>
  <c r="N5103" i="4"/>
  <c r="N5102" i="4"/>
  <c r="N5101" i="4"/>
  <c r="N5100" i="4"/>
  <c r="N5099" i="4"/>
  <c r="N5098" i="4"/>
  <c r="N5097" i="4"/>
  <c r="N5096" i="4"/>
  <c r="N5095" i="4"/>
  <c r="N5094" i="4"/>
  <c r="N5093" i="4"/>
  <c r="N5092" i="4"/>
  <c r="N5091" i="4"/>
  <c r="N5090" i="4"/>
  <c r="N5089" i="4"/>
  <c r="N5088" i="4"/>
  <c r="N5087" i="4"/>
  <c r="N5086" i="4"/>
  <c r="N5085" i="4"/>
  <c r="N5084" i="4"/>
  <c r="N5083" i="4"/>
  <c r="N5082" i="4"/>
  <c r="N5081" i="4"/>
  <c r="N5080" i="4"/>
  <c r="N5079" i="4"/>
  <c r="N5078" i="4"/>
  <c r="N5077" i="4"/>
  <c r="N5076" i="4"/>
  <c r="N5075" i="4"/>
  <c r="N5074" i="4"/>
  <c r="N5073" i="4"/>
  <c r="N5072" i="4"/>
  <c r="N5071" i="4"/>
  <c r="N5070" i="4"/>
  <c r="N5069" i="4"/>
  <c r="N5068" i="4"/>
  <c r="N5067" i="4"/>
  <c r="N5066" i="4"/>
  <c r="N5065" i="4"/>
  <c r="N5064" i="4"/>
  <c r="N5063" i="4"/>
  <c r="N5062" i="4"/>
  <c r="N5061" i="4"/>
  <c r="N5060" i="4"/>
  <c r="N5059" i="4"/>
  <c r="N5058" i="4"/>
  <c r="N5057" i="4"/>
  <c r="N5056" i="4"/>
  <c r="N5055" i="4"/>
  <c r="N5054" i="4"/>
  <c r="N5053" i="4"/>
  <c r="N5052" i="4"/>
  <c r="N5051" i="4"/>
  <c r="N5050" i="4"/>
  <c r="N5049" i="4"/>
  <c r="N5048" i="4"/>
  <c r="N5047" i="4"/>
  <c r="N5046" i="4"/>
  <c r="N5045" i="4"/>
  <c r="N5044" i="4"/>
  <c r="N5043" i="4"/>
  <c r="N5042" i="4"/>
  <c r="N5041" i="4"/>
  <c r="N5040" i="4"/>
  <c r="N5039" i="4"/>
  <c r="N5038" i="4"/>
  <c r="N5037" i="4"/>
  <c r="N5036" i="4"/>
  <c r="N5035" i="4"/>
  <c r="N5034" i="4"/>
  <c r="N5033" i="4"/>
  <c r="N5032" i="4"/>
  <c r="N5031" i="4"/>
  <c r="N5030" i="4"/>
  <c r="N5029" i="4"/>
  <c r="N5028" i="4"/>
  <c r="N5027" i="4"/>
  <c r="N5026" i="4"/>
  <c r="N5025" i="4"/>
  <c r="N5024" i="4"/>
  <c r="N5023" i="4"/>
  <c r="N5022" i="4"/>
  <c r="N5021" i="4"/>
  <c r="N5020" i="4"/>
  <c r="N5019" i="4"/>
  <c r="N5018" i="4"/>
  <c r="N5017" i="4"/>
  <c r="N5016" i="4"/>
  <c r="N5015" i="4"/>
  <c r="N5014" i="4"/>
  <c r="N5013" i="4"/>
  <c r="N5012" i="4"/>
  <c r="N5011" i="4"/>
  <c r="N5010" i="4"/>
  <c r="N5009" i="4"/>
  <c r="N5008" i="4"/>
  <c r="N5007" i="4"/>
  <c r="N5006" i="4"/>
  <c r="N5005" i="4"/>
  <c r="N5004" i="4"/>
  <c r="N5003" i="4"/>
  <c r="N5002" i="4"/>
  <c r="N5001" i="4"/>
  <c r="N5000" i="4"/>
  <c r="N4999" i="4"/>
  <c r="N4998" i="4"/>
  <c r="N4997" i="4"/>
  <c r="N4996" i="4"/>
  <c r="N4995" i="4"/>
  <c r="N4994" i="4"/>
  <c r="N4993" i="4"/>
  <c r="N4992" i="4"/>
  <c r="N4991" i="4"/>
  <c r="N4990" i="4"/>
  <c r="N4989" i="4"/>
  <c r="N4988" i="4"/>
  <c r="N4987" i="4"/>
  <c r="N4986" i="4"/>
  <c r="N4985" i="4"/>
  <c r="N4984" i="4"/>
  <c r="N4983" i="4"/>
  <c r="N4982" i="4"/>
  <c r="N4981" i="4"/>
  <c r="N4980" i="4"/>
  <c r="N4979" i="4"/>
  <c r="N4978" i="4"/>
  <c r="N4977" i="4"/>
  <c r="N4976" i="4"/>
  <c r="N4975" i="4"/>
  <c r="N4974" i="4"/>
  <c r="N4973" i="4"/>
  <c r="N4972" i="4"/>
  <c r="N4971" i="4"/>
  <c r="N4970" i="4"/>
  <c r="N4969" i="4"/>
  <c r="N4968" i="4"/>
  <c r="N4967" i="4"/>
  <c r="N4966" i="4"/>
  <c r="N4965" i="4"/>
  <c r="N4964" i="4"/>
  <c r="N4963" i="4"/>
  <c r="N4962" i="4"/>
  <c r="N4961" i="4"/>
  <c r="N4960" i="4"/>
  <c r="N4959" i="4"/>
  <c r="N4958" i="4"/>
  <c r="N4957" i="4"/>
  <c r="N4956" i="4"/>
  <c r="N4955" i="4"/>
  <c r="N4954" i="4"/>
  <c r="N4953" i="4"/>
  <c r="N4952" i="4"/>
  <c r="N4951" i="4"/>
  <c r="N4950" i="4"/>
  <c r="N4949" i="4"/>
  <c r="N4948" i="4"/>
  <c r="N4947" i="4"/>
  <c r="N4946" i="4"/>
  <c r="N4945" i="4"/>
  <c r="N4944" i="4"/>
  <c r="N4943" i="4"/>
  <c r="N4942" i="4"/>
  <c r="N4941" i="4"/>
  <c r="N4940" i="4"/>
  <c r="N4939" i="4"/>
  <c r="N4938" i="4"/>
  <c r="N4937" i="4"/>
  <c r="N4936" i="4"/>
  <c r="N4935" i="4"/>
  <c r="N4934" i="4"/>
  <c r="N4933" i="4"/>
  <c r="N4932" i="4"/>
  <c r="N4931" i="4"/>
  <c r="N4930" i="4"/>
  <c r="N4929" i="4"/>
  <c r="N4928" i="4"/>
  <c r="N4927" i="4"/>
  <c r="N4926" i="4"/>
  <c r="N4925" i="4"/>
  <c r="N4924" i="4"/>
  <c r="N4923" i="4"/>
  <c r="N4922" i="4"/>
  <c r="N4921" i="4"/>
  <c r="N4920" i="4"/>
  <c r="N4919" i="4"/>
  <c r="N4918" i="4"/>
  <c r="N4917" i="4"/>
  <c r="N4916" i="4"/>
  <c r="N4915" i="4"/>
  <c r="N4914" i="4"/>
  <c r="N4913" i="4"/>
  <c r="N4912" i="4"/>
  <c r="N4911" i="4"/>
  <c r="N4910" i="4"/>
  <c r="N4909" i="4"/>
  <c r="N4908" i="4"/>
  <c r="N4907" i="4"/>
  <c r="N4906" i="4"/>
  <c r="N4905" i="4"/>
  <c r="N4904" i="4"/>
  <c r="N4903" i="4"/>
  <c r="N4902" i="4"/>
  <c r="N4901" i="4"/>
  <c r="N4900" i="4"/>
  <c r="N4899" i="4"/>
  <c r="N4898" i="4"/>
  <c r="N4897" i="4"/>
  <c r="N4896" i="4"/>
  <c r="N4895" i="4"/>
  <c r="N4894" i="4"/>
  <c r="N4893" i="4"/>
  <c r="N4892" i="4"/>
  <c r="N4891" i="4"/>
  <c r="N4890" i="4"/>
  <c r="N4889" i="4"/>
  <c r="N4888" i="4"/>
  <c r="N4887" i="4"/>
  <c r="N4886" i="4"/>
  <c r="N4885" i="4"/>
  <c r="N4884" i="4"/>
  <c r="N4883" i="4"/>
  <c r="N4882" i="4"/>
  <c r="N4881" i="4"/>
  <c r="N4880" i="4"/>
  <c r="N4879" i="4"/>
  <c r="N4878" i="4"/>
  <c r="N4877" i="4"/>
  <c r="N4876" i="4"/>
  <c r="N4875" i="4"/>
  <c r="N4874" i="4"/>
  <c r="N4873" i="4"/>
  <c r="N4872" i="4"/>
  <c r="N4871" i="4"/>
  <c r="N4870" i="4"/>
  <c r="N4869" i="4"/>
  <c r="N4868" i="4"/>
  <c r="N4867" i="4"/>
  <c r="N4866" i="4"/>
  <c r="N4865" i="4"/>
  <c r="N4864" i="4"/>
  <c r="N4863" i="4"/>
  <c r="N4862" i="4"/>
  <c r="N4861" i="4"/>
  <c r="N4860" i="4"/>
  <c r="N4859" i="4"/>
  <c r="N4858" i="4"/>
  <c r="N4857" i="4"/>
  <c r="N4856" i="4"/>
  <c r="N4855" i="4"/>
  <c r="N4854" i="4"/>
  <c r="N4853" i="4"/>
  <c r="N4852" i="4"/>
  <c r="N4851" i="4"/>
  <c r="N4850" i="4"/>
  <c r="N4849" i="4"/>
  <c r="N4848" i="4"/>
  <c r="N4847" i="4"/>
  <c r="N4846" i="4"/>
  <c r="N4845" i="4"/>
  <c r="N4844" i="4"/>
  <c r="N4843" i="4"/>
  <c r="N4842" i="4"/>
  <c r="N4841" i="4"/>
  <c r="N4840" i="4"/>
  <c r="N4839" i="4"/>
  <c r="N4838" i="4"/>
  <c r="N4837" i="4"/>
  <c r="N4836" i="4"/>
  <c r="N4835" i="4"/>
  <c r="N4834" i="4"/>
  <c r="N4833" i="4"/>
  <c r="N4832" i="4"/>
  <c r="N4831" i="4"/>
  <c r="N4830" i="4"/>
  <c r="N4829" i="4"/>
  <c r="N4828" i="4"/>
  <c r="N4827" i="4"/>
  <c r="N4826" i="4"/>
  <c r="N4825" i="4"/>
  <c r="N4824" i="4"/>
  <c r="N4823" i="4"/>
  <c r="N4822" i="4"/>
  <c r="N4821" i="4"/>
  <c r="N4820" i="4"/>
  <c r="N4819" i="4"/>
  <c r="N4818" i="4"/>
  <c r="N4817" i="4"/>
  <c r="N4816" i="4"/>
  <c r="N4815" i="4"/>
  <c r="N4814" i="4"/>
  <c r="N4813" i="4"/>
  <c r="N4812" i="4"/>
  <c r="N4811" i="4"/>
  <c r="N4810" i="4"/>
  <c r="N4809" i="4"/>
  <c r="N4808" i="4"/>
  <c r="N4807" i="4"/>
  <c r="N4806" i="4"/>
  <c r="N4805" i="4"/>
  <c r="N4804" i="4"/>
  <c r="N4803" i="4"/>
  <c r="N4802" i="4"/>
  <c r="N4801" i="4"/>
  <c r="N4800" i="4"/>
  <c r="N4799" i="4"/>
  <c r="N4798" i="4"/>
  <c r="N4797" i="4"/>
  <c r="N4796" i="4"/>
  <c r="N4795" i="4"/>
  <c r="N4794" i="4"/>
  <c r="N4793" i="4"/>
  <c r="N4792" i="4"/>
  <c r="N4791" i="4"/>
  <c r="N4790" i="4"/>
  <c r="N4789" i="4"/>
  <c r="N4788" i="4"/>
  <c r="N4787" i="4"/>
  <c r="N4786" i="4"/>
  <c r="N4785" i="4"/>
  <c r="N4784" i="4"/>
  <c r="N4783" i="4"/>
  <c r="N4782" i="4"/>
  <c r="N4781" i="4"/>
  <c r="N4780" i="4"/>
  <c r="N4779" i="4"/>
  <c r="N4778" i="4"/>
  <c r="N4777" i="4"/>
  <c r="N4776" i="4"/>
  <c r="N4775" i="4"/>
  <c r="N4774" i="4"/>
  <c r="N4773" i="4"/>
  <c r="N4772" i="4"/>
  <c r="N4771" i="4"/>
  <c r="N4770" i="4"/>
  <c r="N4769" i="4"/>
  <c r="N4768" i="4"/>
  <c r="N4767" i="4"/>
  <c r="N4766" i="4"/>
  <c r="N4765" i="4"/>
  <c r="N4764" i="4"/>
  <c r="N4763" i="4"/>
  <c r="N4762" i="4"/>
  <c r="N4761" i="4"/>
  <c r="N4760" i="4"/>
  <c r="N4759" i="4"/>
  <c r="N4758" i="4"/>
  <c r="N4757" i="4"/>
  <c r="N4756" i="4"/>
  <c r="N4755" i="4"/>
  <c r="N4754" i="4"/>
  <c r="N4753" i="4"/>
  <c r="N4752" i="4"/>
  <c r="N4751" i="4"/>
  <c r="N4750" i="4"/>
  <c r="N4749" i="4"/>
  <c r="N4748" i="4"/>
  <c r="N4747" i="4"/>
  <c r="N4746" i="4"/>
  <c r="N4745" i="4"/>
  <c r="N4744" i="4"/>
  <c r="N4743" i="4"/>
  <c r="N4742" i="4"/>
  <c r="N4741" i="4"/>
  <c r="N4740" i="4"/>
  <c r="N4739" i="4"/>
  <c r="N4738" i="4"/>
  <c r="N4737" i="4"/>
  <c r="N4736" i="4"/>
  <c r="N4735" i="4"/>
  <c r="N4734" i="4"/>
  <c r="N4733" i="4"/>
  <c r="N4732" i="4"/>
  <c r="N4731" i="4"/>
  <c r="N4730" i="4"/>
  <c r="N4729" i="4"/>
  <c r="N4728" i="4"/>
  <c r="N4727" i="4"/>
  <c r="N4726" i="4"/>
  <c r="N4725" i="4"/>
  <c r="N4724" i="4"/>
  <c r="N4723" i="4"/>
  <c r="N4722" i="4"/>
  <c r="N4721" i="4"/>
  <c r="N4720" i="4"/>
  <c r="N4719" i="4"/>
  <c r="N4718" i="4"/>
  <c r="N4717" i="4"/>
  <c r="N4716" i="4"/>
  <c r="N4715" i="4"/>
  <c r="N4714" i="4"/>
  <c r="N4713" i="4"/>
  <c r="N4712" i="4"/>
  <c r="N4711" i="4"/>
  <c r="N4710" i="4"/>
  <c r="N4709" i="4"/>
  <c r="N4708" i="4"/>
  <c r="N4707" i="4"/>
  <c r="N4706" i="4"/>
  <c r="N4705" i="4"/>
  <c r="N4704" i="4"/>
  <c r="N4703" i="4"/>
  <c r="N4702" i="4"/>
  <c r="N4701" i="4"/>
  <c r="N4700" i="4"/>
  <c r="N4699" i="4"/>
  <c r="N4698" i="4"/>
  <c r="N4697" i="4"/>
  <c r="N4696" i="4"/>
  <c r="N4695" i="4"/>
  <c r="N4694" i="4"/>
  <c r="N4693" i="4"/>
  <c r="N4692" i="4"/>
  <c r="N4691" i="4"/>
  <c r="N4690" i="4"/>
  <c r="N4689" i="4"/>
  <c r="N4688" i="4"/>
  <c r="N4687" i="4"/>
  <c r="N4686" i="4"/>
  <c r="N4685" i="4"/>
  <c r="N4684" i="4"/>
  <c r="N4683" i="4"/>
  <c r="N4682" i="4"/>
  <c r="N4681" i="4"/>
  <c r="N4680" i="4"/>
  <c r="N4679" i="4"/>
  <c r="N4678" i="4"/>
  <c r="N4677" i="4"/>
  <c r="N4676" i="4"/>
  <c r="N4675" i="4"/>
  <c r="N4674" i="4"/>
  <c r="N4673" i="4"/>
  <c r="N4672" i="4"/>
  <c r="N4671" i="4"/>
  <c r="N4670" i="4"/>
  <c r="N4669" i="4"/>
  <c r="N4668" i="4"/>
  <c r="N4667" i="4"/>
  <c r="N4666" i="4"/>
  <c r="N4665" i="4"/>
  <c r="N4664" i="4"/>
  <c r="N4663" i="4"/>
  <c r="N4662" i="4"/>
  <c r="N4661" i="4"/>
  <c r="N4660" i="4"/>
  <c r="N4659" i="4"/>
  <c r="N4658" i="4"/>
  <c r="N4657" i="4"/>
  <c r="N4656" i="4"/>
  <c r="N4655" i="4"/>
  <c r="N4654" i="4"/>
  <c r="N4653" i="4"/>
  <c r="N4652" i="4"/>
  <c r="N4651" i="4"/>
  <c r="N4650" i="4"/>
  <c r="N4649" i="4"/>
  <c r="N4648" i="4"/>
  <c r="N4647" i="4"/>
  <c r="N4646" i="4"/>
  <c r="N4645" i="4"/>
  <c r="N4644" i="4"/>
  <c r="N4643" i="4"/>
  <c r="N4642" i="4"/>
  <c r="N4641" i="4"/>
  <c r="N4640" i="4"/>
  <c r="N4639" i="4"/>
  <c r="N4638" i="4"/>
  <c r="N4637" i="4"/>
  <c r="N4636" i="4"/>
  <c r="N4635" i="4"/>
  <c r="N4634" i="4"/>
  <c r="N4633" i="4"/>
  <c r="N4632" i="4"/>
  <c r="N4631" i="4"/>
  <c r="N4630" i="4"/>
  <c r="N4629" i="4"/>
  <c r="N4628" i="4"/>
  <c r="N4627" i="4"/>
  <c r="N4626" i="4"/>
  <c r="N4625" i="4"/>
  <c r="N4624" i="4"/>
  <c r="N4623" i="4"/>
  <c r="N4622" i="4"/>
  <c r="N4621" i="4"/>
  <c r="N4620" i="4"/>
  <c r="N4619" i="4"/>
  <c r="N4618" i="4"/>
  <c r="N4617" i="4"/>
  <c r="N4616" i="4"/>
  <c r="N4615" i="4"/>
  <c r="N4614" i="4"/>
  <c r="N4613" i="4"/>
  <c r="N4612" i="4"/>
  <c r="N4611" i="4"/>
  <c r="N4610" i="4"/>
  <c r="N4609" i="4"/>
  <c r="N4608" i="4"/>
  <c r="N4607" i="4"/>
  <c r="N4606" i="4"/>
  <c r="N4605" i="4"/>
  <c r="N4604" i="4"/>
  <c r="N4603" i="4"/>
  <c r="N4602" i="4"/>
  <c r="N4601" i="4"/>
  <c r="N4600" i="4"/>
  <c r="N4599" i="4"/>
  <c r="N4598" i="4"/>
  <c r="N4597" i="4"/>
  <c r="N4596" i="4"/>
  <c r="N4595" i="4"/>
  <c r="N4594" i="4"/>
  <c r="N4593" i="4"/>
  <c r="N4592" i="4"/>
  <c r="N4591" i="4"/>
  <c r="N4590" i="4"/>
  <c r="N4589" i="4"/>
  <c r="N4588" i="4"/>
  <c r="N4587" i="4"/>
  <c r="N4586" i="4"/>
  <c r="N4585" i="4"/>
  <c r="N4584" i="4"/>
  <c r="N4583" i="4"/>
  <c r="N4582" i="4"/>
  <c r="N4581" i="4"/>
  <c r="N4580" i="4"/>
  <c r="N4579" i="4"/>
  <c r="N4578" i="4"/>
  <c r="N4577" i="4"/>
  <c r="N4576" i="4"/>
  <c r="N4575" i="4"/>
  <c r="N4574" i="4"/>
  <c r="N4573" i="4"/>
  <c r="N4572" i="4"/>
  <c r="N4571" i="4"/>
  <c r="N4570" i="4"/>
  <c r="N4569" i="4"/>
  <c r="N4568" i="4"/>
  <c r="N4567" i="4"/>
  <c r="N4566" i="4"/>
  <c r="N4565" i="4"/>
  <c r="N4564" i="4"/>
  <c r="N4563" i="4"/>
  <c r="N4562" i="4"/>
  <c r="N4561" i="4"/>
  <c r="N4560" i="4"/>
  <c r="N4559" i="4"/>
  <c r="N4558" i="4"/>
  <c r="N4557" i="4"/>
  <c r="N4556" i="4"/>
  <c r="N4555" i="4"/>
  <c r="N4554" i="4"/>
  <c r="N4553" i="4"/>
  <c r="N4552" i="4"/>
  <c r="N4551" i="4"/>
  <c r="N4550" i="4"/>
  <c r="N4549" i="4"/>
  <c r="N4548" i="4"/>
  <c r="N4547" i="4"/>
  <c r="N4546" i="4"/>
  <c r="N4545" i="4"/>
  <c r="N4544" i="4"/>
  <c r="N4543" i="4"/>
  <c r="N4542" i="4"/>
  <c r="N4541" i="4"/>
  <c r="N4540" i="4"/>
  <c r="N4539" i="4"/>
  <c r="N4538" i="4"/>
  <c r="N4537" i="4"/>
  <c r="N4536" i="4"/>
  <c r="N4535" i="4"/>
  <c r="N4534" i="4"/>
  <c r="N4533" i="4"/>
  <c r="N4532" i="4"/>
  <c r="N4531" i="4"/>
  <c r="N4530" i="4"/>
  <c r="N4529" i="4"/>
  <c r="N4528" i="4"/>
  <c r="N4527" i="4"/>
  <c r="N4526" i="4"/>
  <c r="N4525" i="4"/>
  <c r="N4524" i="4"/>
  <c r="N4523" i="4"/>
  <c r="N4522" i="4"/>
  <c r="N4521" i="4"/>
  <c r="N4520" i="4"/>
  <c r="N4519" i="4"/>
  <c r="N4518" i="4"/>
  <c r="N4517" i="4"/>
  <c r="N4516" i="4"/>
  <c r="N4515" i="4"/>
  <c r="N4514" i="4"/>
  <c r="N4513" i="4"/>
  <c r="N4512" i="4"/>
  <c r="N4511" i="4"/>
  <c r="N4510" i="4"/>
  <c r="N4509" i="4"/>
  <c r="N4508" i="4"/>
  <c r="N4507" i="4"/>
  <c r="N4506" i="4"/>
  <c r="N4505" i="4"/>
  <c r="N4504" i="4"/>
  <c r="N4503" i="4"/>
  <c r="N4502" i="4"/>
  <c r="N4501" i="4"/>
  <c r="N4500" i="4"/>
  <c r="N4499" i="4"/>
  <c r="N4498" i="4"/>
  <c r="N4497" i="4"/>
  <c r="N4496" i="4"/>
  <c r="N4495" i="4"/>
  <c r="N4494" i="4"/>
  <c r="N4493" i="4"/>
  <c r="N4492" i="4"/>
  <c r="N4491" i="4"/>
  <c r="N4490" i="4"/>
  <c r="N4489" i="4"/>
  <c r="N4488" i="4"/>
  <c r="N4487" i="4"/>
  <c r="N4486" i="4"/>
  <c r="N4485" i="4"/>
  <c r="N4484" i="4"/>
  <c r="N4483" i="4"/>
  <c r="N4482" i="4"/>
  <c r="N4481" i="4"/>
  <c r="N4480" i="4"/>
  <c r="N4479" i="4"/>
  <c r="N4478" i="4"/>
  <c r="N4477" i="4"/>
  <c r="N4476" i="4"/>
  <c r="N4475" i="4"/>
  <c r="N4474" i="4"/>
  <c r="N4473" i="4"/>
  <c r="N4472" i="4"/>
  <c r="N4471" i="4"/>
  <c r="N4470" i="4"/>
  <c r="N4469" i="4"/>
  <c r="N4468" i="4"/>
  <c r="N4467" i="4"/>
  <c r="N4466" i="4"/>
  <c r="N4465" i="4"/>
  <c r="N4464" i="4"/>
  <c r="N4463" i="4"/>
  <c r="N4462" i="4"/>
  <c r="N4461" i="4"/>
  <c r="N4460" i="4"/>
  <c r="N4459" i="4"/>
  <c r="N4458" i="4"/>
  <c r="N4457" i="4"/>
  <c r="N4456" i="4"/>
  <c r="N4455" i="4"/>
  <c r="N4454" i="4"/>
  <c r="N4453" i="4"/>
  <c r="N4452" i="4"/>
  <c r="N4451" i="4"/>
  <c r="N4450" i="4"/>
  <c r="N4449" i="4"/>
  <c r="N4448" i="4"/>
  <c r="N4447" i="4"/>
  <c r="N4446" i="4"/>
  <c r="N4445" i="4"/>
  <c r="N4444" i="4"/>
  <c r="N4443" i="4"/>
  <c r="N4442" i="4"/>
  <c r="N4441" i="4"/>
  <c r="N4440" i="4"/>
  <c r="N4439" i="4"/>
  <c r="N4438" i="4"/>
  <c r="N4437" i="4"/>
  <c r="N4436" i="4"/>
  <c r="N4435" i="4"/>
  <c r="N4434" i="4"/>
  <c r="N4433" i="4"/>
  <c r="N4432" i="4"/>
  <c r="N4431" i="4"/>
  <c r="N4430" i="4"/>
  <c r="N4429" i="4"/>
  <c r="N4428" i="4"/>
  <c r="N4427" i="4"/>
  <c r="N4426" i="4"/>
  <c r="N4425" i="4"/>
  <c r="N4424" i="4"/>
  <c r="N4423" i="4"/>
  <c r="N4422" i="4"/>
  <c r="N4421" i="4"/>
  <c r="N4420" i="4"/>
  <c r="N4419" i="4"/>
  <c r="N4418" i="4"/>
  <c r="N4417" i="4"/>
  <c r="N4416" i="4"/>
  <c r="N4415" i="4"/>
  <c r="N4414" i="4"/>
  <c r="N4413" i="4"/>
  <c r="N4412" i="4"/>
  <c r="N4411" i="4"/>
  <c r="N4410" i="4"/>
  <c r="N4409" i="4"/>
  <c r="N4408" i="4"/>
  <c r="N4407" i="4"/>
  <c r="N4406" i="4"/>
  <c r="N4405" i="4"/>
  <c r="N4404" i="4"/>
  <c r="N4403" i="4"/>
  <c r="N4402" i="4"/>
  <c r="N4401" i="4"/>
  <c r="N4400" i="4"/>
  <c r="N4399" i="4"/>
  <c r="N4398" i="4"/>
  <c r="N4397" i="4"/>
  <c r="N4396" i="4"/>
  <c r="N4395" i="4"/>
  <c r="N4394" i="4"/>
  <c r="N4393" i="4"/>
  <c r="N4392" i="4"/>
  <c r="N4391" i="4"/>
  <c r="N4390" i="4"/>
  <c r="N4389" i="4"/>
  <c r="N4388" i="4"/>
  <c r="N4387" i="4"/>
  <c r="N4386" i="4"/>
  <c r="N4385" i="4"/>
  <c r="N4384" i="4"/>
  <c r="N4383" i="4"/>
  <c r="N4382" i="4"/>
  <c r="N4381" i="4"/>
  <c r="N4380" i="4"/>
  <c r="N4379" i="4"/>
  <c r="N4378" i="4"/>
  <c r="N4377" i="4"/>
  <c r="N4376" i="4"/>
  <c r="N4375" i="4"/>
  <c r="N4374" i="4"/>
  <c r="N4373" i="4"/>
  <c r="N4372" i="4"/>
  <c r="N4371" i="4"/>
  <c r="N4370" i="4"/>
  <c r="N4369" i="4"/>
  <c r="N4368" i="4"/>
  <c r="N4367" i="4"/>
  <c r="N4366" i="4"/>
  <c r="N4365" i="4"/>
  <c r="N4364" i="4"/>
  <c r="N4363" i="4"/>
  <c r="N4362" i="4"/>
  <c r="N4361" i="4"/>
  <c r="N4360" i="4"/>
  <c r="N4359" i="4"/>
  <c r="N4358" i="4"/>
  <c r="N4357" i="4"/>
  <c r="N4356" i="4"/>
  <c r="N4355" i="4"/>
  <c r="N4354" i="4"/>
  <c r="N4353" i="4"/>
  <c r="N4352" i="4"/>
  <c r="N4351" i="4"/>
  <c r="N4350" i="4"/>
  <c r="N4349" i="4"/>
  <c r="N4348" i="4"/>
  <c r="N4347" i="4"/>
  <c r="N4346" i="4"/>
  <c r="N4345" i="4"/>
  <c r="N4344" i="4"/>
  <c r="N4343" i="4"/>
  <c r="N4342" i="4"/>
  <c r="N4341" i="4"/>
  <c r="N4340" i="4"/>
  <c r="N4339" i="4"/>
  <c r="N4338" i="4"/>
  <c r="N4337" i="4"/>
  <c r="N4336" i="4"/>
  <c r="N4335" i="4"/>
  <c r="N4334" i="4"/>
  <c r="N4333" i="4"/>
  <c r="N4332" i="4"/>
  <c r="N4331" i="4"/>
  <c r="N4330" i="4"/>
  <c r="N4329" i="4"/>
  <c r="N4328" i="4"/>
  <c r="N4327" i="4"/>
  <c r="N4326" i="4"/>
  <c r="N4325" i="4"/>
  <c r="N4324" i="4"/>
  <c r="N4323" i="4"/>
  <c r="N4322" i="4"/>
  <c r="N4321" i="4"/>
  <c r="N4320" i="4"/>
  <c r="N4319" i="4"/>
  <c r="N4318" i="4"/>
  <c r="N4317" i="4"/>
  <c r="N4316" i="4"/>
  <c r="N4315" i="4"/>
  <c r="N4314" i="4"/>
  <c r="N4313" i="4"/>
  <c r="N4312" i="4"/>
  <c r="N4311" i="4"/>
  <c r="N4310" i="4"/>
  <c r="N4309" i="4"/>
  <c r="N4308" i="4"/>
  <c r="N4307" i="4"/>
  <c r="N4306" i="4"/>
  <c r="N4305" i="4"/>
  <c r="N4304" i="4"/>
  <c r="N4303" i="4"/>
  <c r="N4302" i="4"/>
  <c r="N4301" i="4"/>
  <c r="N4300" i="4"/>
  <c r="N4299" i="4"/>
  <c r="N4298" i="4"/>
  <c r="N4297" i="4"/>
  <c r="N4296" i="4"/>
  <c r="N4295" i="4"/>
  <c r="N4294" i="4"/>
  <c r="N4293" i="4"/>
  <c r="N4292" i="4"/>
  <c r="N4291" i="4"/>
  <c r="N4290" i="4"/>
  <c r="N4289" i="4"/>
  <c r="N4288" i="4"/>
  <c r="N4287" i="4"/>
  <c r="N4286" i="4"/>
  <c r="N4285" i="4"/>
  <c r="N4284" i="4"/>
  <c r="N4283" i="4"/>
  <c r="N4282" i="4"/>
  <c r="N4281" i="4"/>
  <c r="N4280" i="4"/>
  <c r="N4279" i="4"/>
  <c r="N4278" i="4"/>
  <c r="N4277" i="4"/>
  <c r="N4276" i="4"/>
  <c r="N4275" i="4"/>
  <c r="N4274" i="4"/>
  <c r="N4273" i="4"/>
  <c r="N4272" i="4"/>
  <c r="N4271" i="4"/>
  <c r="N4270" i="4"/>
  <c r="N4269" i="4"/>
  <c r="N4268" i="4"/>
  <c r="N4267" i="4"/>
  <c r="N4266" i="4"/>
  <c r="N4265" i="4"/>
  <c r="N4264" i="4"/>
  <c r="N4263" i="4"/>
  <c r="N4262" i="4"/>
  <c r="N4261" i="4"/>
  <c r="N4260" i="4"/>
  <c r="N4259" i="4"/>
  <c r="N4258" i="4"/>
  <c r="N4257" i="4"/>
  <c r="N4256" i="4"/>
  <c r="N4255" i="4"/>
  <c r="N4254" i="4"/>
  <c r="N4253" i="4"/>
  <c r="N4252" i="4"/>
  <c r="N4251" i="4"/>
  <c r="N4250" i="4"/>
  <c r="N4249" i="4"/>
  <c r="N4248" i="4"/>
  <c r="N4247" i="4"/>
  <c r="N4246" i="4"/>
  <c r="N4245" i="4"/>
  <c r="N4244" i="4"/>
  <c r="N4243" i="4"/>
  <c r="N4242" i="4"/>
  <c r="N4241" i="4"/>
  <c r="N4240" i="4"/>
  <c r="N4239" i="4"/>
  <c r="N4238" i="4"/>
  <c r="N4237" i="4"/>
  <c r="N4236" i="4"/>
  <c r="N4235" i="4"/>
  <c r="N4234" i="4"/>
  <c r="N4233" i="4"/>
  <c r="N4232" i="4"/>
  <c r="N4231" i="4"/>
  <c r="N4230" i="4"/>
  <c r="N4229" i="4"/>
  <c r="N4228" i="4"/>
  <c r="N4227" i="4"/>
  <c r="N4226" i="4"/>
  <c r="N4225" i="4"/>
  <c r="N4224" i="4"/>
  <c r="N4223" i="4"/>
  <c r="N4222" i="4"/>
  <c r="N4221" i="4"/>
  <c r="N4220" i="4"/>
  <c r="N4219" i="4"/>
  <c r="N4218" i="4"/>
  <c r="N4217" i="4"/>
  <c r="N4216" i="4"/>
  <c r="N4215" i="4"/>
  <c r="N4214" i="4"/>
  <c r="N4213" i="4"/>
  <c r="N4212" i="4"/>
  <c r="N4211" i="4"/>
  <c r="N4210" i="4"/>
  <c r="N4209" i="4"/>
  <c r="N4208" i="4"/>
  <c r="N4207" i="4"/>
  <c r="N4206" i="4"/>
  <c r="N4205" i="4"/>
  <c r="N4204" i="4"/>
  <c r="N4203" i="4"/>
  <c r="N4202" i="4"/>
  <c r="N4201" i="4"/>
  <c r="N4200" i="4"/>
  <c r="N4199" i="4"/>
  <c r="N4198" i="4"/>
  <c r="N4197" i="4"/>
  <c r="N4196" i="4"/>
  <c r="N4195" i="4"/>
  <c r="N4194" i="4"/>
  <c r="N4193" i="4"/>
  <c r="N4192" i="4"/>
  <c r="N4191" i="4"/>
  <c r="N4190" i="4"/>
  <c r="N4189" i="4"/>
  <c r="N4188" i="4"/>
  <c r="N4187" i="4"/>
  <c r="N4186" i="4"/>
  <c r="N4185" i="4"/>
  <c r="N4184" i="4"/>
  <c r="N4183" i="4"/>
  <c r="N4182" i="4"/>
  <c r="N4181" i="4"/>
  <c r="N4180" i="4"/>
  <c r="N4179" i="4"/>
  <c r="N4178" i="4"/>
  <c r="N4177" i="4"/>
  <c r="N4176" i="4"/>
  <c r="N4175" i="4"/>
  <c r="N4174" i="4"/>
  <c r="N4173" i="4"/>
  <c r="N4172" i="4"/>
  <c r="N4171" i="4"/>
  <c r="N4170" i="4"/>
  <c r="N4169" i="4"/>
  <c r="N4168" i="4"/>
  <c r="N4167" i="4"/>
  <c r="N4166" i="4"/>
  <c r="N4165" i="4"/>
  <c r="N4164" i="4"/>
  <c r="N4163" i="4"/>
  <c r="N4162" i="4"/>
  <c r="N4161" i="4"/>
  <c r="N4160" i="4"/>
  <c r="N4159" i="4"/>
  <c r="N4158" i="4"/>
  <c r="N4157" i="4"/>
  <c r="N4156" i="4"/>
  <c r="N4155" i="4"/>
  <c r="N4154" i="4"/>
  <c r="N4153" i="4"/>
  <c r="N4152" i="4"/>
  <c r="N4151" i="4"/>
  <c r="N4150" i="4"/>
  <c r="N4149" i="4"/>
  <c r="N4148" i="4"/>
  <c r="N4147" i="4"/>
  <c r="N4146" i="4"/>
  <c r="N4145" i="4"/>
  <c r="N4144" i="4"/>
  <c r="N4143" i="4"/>
  <c r="N4142" i="4"/>
  <c r="N4141" i="4"/>
  <c r="N4140" i="4"/>
  <c r="N4139" i="4"/>
  <c r="N4138" i="4"/>
  <c r="N4137" i="4"/>
  <c r="N4136" i="4"/>
  <c r="N4135" i="4"/>
  <c r="N4134" i="4"/>
  <c r="N4133" i="4"/>
  <c r="N4132" i="4"/>
  <c r="N4131" i="4"/>
  <c r="N4130" i="4"/>
  <c r="N4129" i="4"/>
  <c r="N4128" i="4"/>
  <c r="N4127" i="4"/>
  <c r="N4126" i="4"/>
  <c r="N4125" i="4"/>
  <c r="N4124" i="4"/>
  <c r="N4123" i="4"/>
  <c r="N4122" i="4"/>
  <c r="N4121" i="4"/>
  <c r="N4120" i="4"/>
  <c r="N4119" i="4"/>
  <c r="N4118" i="4"/>
  <c r="N4117" i="4"/>
  <c r="N4116" i="4"/>
  <c r="N4115" i="4"/>
  <c r="N4114" i="4"/>
  <c r="N4113" i="4"/>
  <c r="N4112" i="4"/>
  <c r="N4111" i="4"/>
  <c r="N4110" i="4"/>
  <c r="N4109" i="4"/>
  <c r="N4108" i="4"/>
  <c r="N4107" i="4"/>
  <c r="N4106" i="4"/>
  <c r="N4105" i="4"/>
  <c r="N4104" i="4"/>
  <c r="N4103" i="4"/>
  <c r="N4102" i="4"/>
  <c r="N4101" i="4"/>
  <c r="N4100" i="4"/>
  <c r="N4099" i="4"/>
  <c r="N4098" i="4"/>
  <c r="N4097" i="4"/>
  <c r="N4096" i="4"/>
  <c r="N4095" i="4"/>
  <c r="N4094" i="4"/>
  <c r="N4093" i="4"/>
  <c r="N4092" i="4"/>
  <c r="N4091" i="4"/>
  <c r="N4090" i="4"/>
  <c r="N4089" i="4"/>
  <c r="N4088" i="4"/>
  <c r="N4087" i="4"/>
  <c r="N4086" i="4"/>
  <c r="N4085" i="4"/>
  <c r="N4084" i="4"/>
  <c r="N4083" i="4"/>
  <c r="N4082" i="4"/>
  <c r="N4081" i="4"/>
  <c r="N4080" i="4"/>
  <c r="N4079" i="4"/>
  <c r="N4078" i="4"/>
  <c r="N4077" i="4"/>
  <c r="N4076" i="4"/>
  <c r="N4075" i="4"/>
  <c r="N4074" i="4"/>
  <c r="N4073" i="4"/>
  <c r="N4072" i="4"/>
  <c r="N4071" i="4"/>
  <c r="N4070" i="4"/>
  <c r="N4069" i="4"/>
  <c r="N4068" i="4"/>
  <c r="N4067" i="4"/>
  <c r="N4066" i="4"/>
  <c r="N4065" i="4"/>
  <c r="N4064" i="4"/>
  <c r="N4063" i="4"/>
  <c r="N4062" i="4"/>
  <c r="N4061" i="4"/>
  <c r="N4060" i="4"/>
  <c r="N4059" i="4"/>
  <c r="N4058" i="4"/>
  <c r="N4057" i="4"/>
  <c r="N4056" i="4"/>
  <c r="N4055" i="4"/>
  <c r="N4054" i="4"/>
  <c r="N4053" i="4"/>
  <c r="N4052" i="4"/>
  <c r="N4051" i="4"/>
  <c r="N4050" i="4"/>
  <c r="N4049" i="4"/>
  <c r="N4048" i="4"/>
  <c r="N4047" i="4"/>
  <c r="N4046" i="4"/>
  <c r="N4045" i="4"/>
  <c r="N4044" i="4"/>
  <c r="N4043" i="4"/>
  <c r="N4042" i="4"/>
  <c r="N4041" i="4"/>
  <c r="N4040" i="4"/>
  <c r="N4039" i="4"/>
  <c r="N4038" i="4"/>
  <c r="N4037" i="4"/>
  <c r="N4036" i="4"/>
  <c r="N4035" i="4"/>
  <c r="N4034" i="4"/>
  <c r="N4033" i="4"/>
  <c r="N4032" i="4"/>
  <c r="N4031" i="4"/>
  <c r="N4030" i="4"/>
  <c r="N4029" i="4"/>
  <c r="N4028" i="4"/>
  <c r="N4027" i="4"/>
  <c r="N4026" i="4"/>
  <c r="N4025" i="4"/>
  <c r="N4024" i="4"/>
  <c r="N4023" i="4"/>
  <c r="N4022" i="4"/>
  <c r="N4021" i="4"/>
  <c r="N4020" i="4"/>
  <c r="N4019" i="4"/>
  <c r="N4018" i="4"/>
  <c r="N4017" i="4"/>
  <c r="N4016" i="4"/>
  <c r="N4015" i="4"/>
  <c r="N4014" i="4"/>
  <c r="N4013" i="4"/>
  <c r="N4012" i="4"/>
  <c r="N4011" i="4"/>
  <c r="N4010" i="4"/>
  <c r="N4009" i="4"/>
  <c r="N4008" i="4"/>
  <c r="N4007" i="4"/>
  <c r="N4006" i="4"/>
  <c r="N4005" i="4"/>
  <c r="N4004" i="4"/>
  <c r="N4003" i="4"/>
  <c r="N4002" i="4"/>
  <c r="N4001" i="4"/>
  <c r="N4000" i="4"/>
  <c r="N3999" i="4"/>
  <c r="N3998" i="4"/>
  <c r="N3997" i="4"/>
  <c r="N3996" i="4"/>
  <c r="N3995" i="4"/>
  <c r="N3994" i="4"/>
  <c r="N3993" i="4"/>
  <c r="N3992" i="4"/>
  <c r="N3991" i="4"/>
  <c r="N3990" i="4"/>
  <c r="N3989" i="4"/>
  <c r="N3988" i="4"/>
  <c r="N3987" i="4"/>
  <c r="N3986" i="4"/>
  <c r="N3985" i="4"/>
  <c r="N3984" i="4"/>
  <c r="N3983" i="4"/>
  <c r="N3982" i="4"/>
  <c r="N3981" i="4"/>
  <c r="N3980" i="4"/>
  <c r="N3979" i="4"/>
  <c r="N3978" i="4"/>
  <c r="N3977" i="4"/>
  <c r="N3976" i="4"/>
  <c r="N3975" i="4"/>
  <c r="N3974" i="4"/>
  <c r="N3973" i="4"/>
  <c r="N3972" i="4"/>
  <c r="N3971" i="4"/>
  <c r="N3970" i="4"/>
  <c r="N3969" i="4"/>
  <c r="N3968" i="4"/>
  <c r="N3967" i="4"/>
  <c r="N3966" i="4"/>
  <c r="N3965" i="4"/>
  <c r="N3964" i="4"/>
  <c r="N3963" i="4"/>
  <c r="N3962" i="4"/>
  <c r="N3961" i="4"/>
  <c r="N3960" i="4"/>
  <c r="N3959" i="4"/>
  <c r="N3958" i="4"/>
  <c r="N3957" i="4"/>
  <c r="N3956" i="4"/>
  <c r="N3955" i="4"/>
  <c r="N3954" i="4"/>
  <c r="N3953" i="4"/>
  <c r="N3952" i="4"/>
  <c r="N3951" i="4"/>
  <c r="N3950" i="4"/>
  <c r="N3949" i="4"/>
  <c r="N3948" i="4"/>
  <c r="N3947" i="4"/>
  <c r="N3946" i="4"/>
  <c r="N3945" i="4"/>
  <c r="N3944" i="4"/>
  <c r="N3943" i="4"/>
  <c r="N3942" i="4"/>
  <c r="N3941" i="4"/>
  <c r="N3940" i="4"/>
  <c r="N3939" i="4"/>
  <c r="N3938" i="4"/>
  <c r="N3937" i="4"/>
  <c r="N3936" i="4"/>
  <c r="N3935" i="4"/>
  <c r="N3934" i="4"/>
  <c r="N3933" i="4"/>
  <c r="N3932" i="4"/>
  <c r="N3931" i="4"/>
  <c r="N3930" i="4"/>
  <c r="N3929" i="4"/>
  <c r="N3928" i="4"/>
  <c r="N3927" i="4"/>
  <c r="N3926" i="4"/>
  <c r="N3925" i="4"/>
  <c r="N3924" i="4"/>
  <c r="N3923" i="4"/>
  <c r="N3922" i="4"/>
  <c r="N3921" i="4"/>
  <c r="N3920" i="4"/>
  <c r="N3919" i="4"/>
  <c r="N3918" i="4"/>
  <c r="N3917" i="4"/>
  <c r="N3916" i="4"/>
  <c r="N3915" i="4"/>
  <c r="N3914" i="4"/>
  <c r="N3913" i="4"/>
  <c r="N3912" i="4"/>
  <c r="N3911" i="4"/>
  <c r="N3910" i="4"/>
  <c r="N3909" i="4"/>
  <c r="N3908" i="4"/>
  <c r="N3907" i="4"/>
  <c r="N3906" i="4"/>
  <c r="N3905" i="4"/>
  <c r="N3904" i="4"/>
  <c r="N3903" i="4"/>
  <c r="N3902" i="4"/>
  <c r="N3901" i="4"/>
  <c r="N3900" i="4"/>
  <c r="N3899" i="4"/>
  <c r="N3898" i="4"/>
  <c r="N3897" i="4"/>
  <c r="N3896" i="4"/>
  <c r="N3895" i="4"/>
  <c r="N3894" i="4"/>
  <c r="N3893" i="4"/>
  <c r="N3892" i="4"/>
  <c r="N3891" i="4"/>
  <c r="N3890" i="4"/>
  <c r="N3889" i="4"/>
  <c r="N3888" i="4"/>
  <c r="N3887" i="4"/>
  <c r="N3886" i="4"/>
  <c r="N3885" i="4"/>
  <c r="N3884" i="4"/>
  <c r="N3883" i="4"/>
  <c r="N3882" i="4"/>
  <c r="N3881" i="4"/>
  <c r="N3880" i="4"/>
  <c r="N3879" i="4"/>
  <c r="N3878" i="4"/>
  <c r="N3877" i="4"/>
  <c r="N3876" i="4"/>
  <c r="N3875" i="4"/>
  <c r="N3874" i="4"/>
  <c r="N3873" i="4"/>
  <c r="N3872" i="4"/>
  <c r="N3871" i="4"/>
  <c r="N3870" i="4"/>
  <c r="N3869" i="4"/>
  <c r="N3868" i="4"/>
  <c r="N3867" i="4"/>
  <c r="N3866" i="4"/>
  <c r="N3865" i="4"/>
  <c r="N3864" i="4"/>
  <c r="N3863" i="4"/>
  <c r="N3862" i="4"/>
  <c r="N3861" i="4"/>
  <c r="N3860" i="4"/>
  <c r="N3859" i="4"/>
  <c r="N3858" i="4"/>
  <c r="N3857" i="4"/>
  <c r="N3856" i="4"/>
  <c r="N3855" i="4"/>
  <c r="N3854" i="4"/>
  <c r="N3853" i="4"/>
  <c r="N3852" i="4"/>
  <c r="N3851" i="4"/>
  <c r="N3850" i="4"/>
  <c r="N3849" i="4"/>
  <c r="N3848" i="4"/>
  <c r="N3847" i="4"/>
  <c r="N3846" i="4"/>
  <c r="N3845" i="4"/>
  <c r="N3844" i="4"/>
  <c r="N3843" i="4"/>
  <c r="N3842" i="4"/>
  <c r="N3841" i="4"/>
  <c r="N3840" i="4"/>
  <c r="N3839" i="4"/>
  <c r="N3838" i="4"/>
  <c r="N3837" i="4"/>
  <c r="N3836" i="4"/>
  <c r="N3835" i="4"/>
  <c r="N3834" i="4"/>
  <c r="N3833" i="4"/>
  <c r="N3832" i="4"/>
  <c r="N3831" i="4"/>
  <c r="N3830" i="4"/>
  <c r="N3829" i="4"/>
  <c r="N3828" i="4"/>
  <c r="N3827" i="4"/>
  <c r="N3826" i="4"/>
  <c r="N3825" i="4"/>
  <c r="N3824" i="4"/>
  <c r="N3823" i="4"/>
  <c r="N3822" i="4"/>
  <c r="N3821" i="4"/>
  <c r="N3820" i="4"/>
  <c r="N3819" i="4"/>
  <c r="N3818" i="4"/>
  <c r="N3817" i="4"/>
  <c r="N3816" i="4"/>
  <c r="N3815" i="4"/>
  <c r="N3814" i="4"/>
  <c r="N3813" i="4"/>
  <c r="N3812" i="4"/>
  <c r="N3811" i="4"/>
  <c r="N3810" i="4"/>
  <c r="N3809" i="4"/>
  <c r="N3808" i="4"/>
  <c r="N3807" i="4"/>
  <c r="N3806" i="4"/>
  <c r="N3805" i="4"/>
  <c r="N3804" i="4"/>
  <c r="N3803" i="4"/>
  <c r="N3802" i="4"/>
  <c r="N3801" i="4"/>
  <c r="N3800" i="4"/>
  <c r="N3799" i="4"/>
  <c r="N3798" i="4"/>
  <c r="N3797" i="4"/>
  <c r="N3796" i="4"/>
  <c r="N3795" i="4"/>
  <c r="N3794" i="4"/>
  <c r="N3793" i="4"/>
  <c r="N3792" i="4"/>
  <c r="N3791" i="4"/>
  <c r="N3790" i="4"/>
  <c r="N3789" i="4"/>
  <c r="N3788" i="4"/>
  <c r="N3787" i="4"/>
  <c r="N3786" i="4"/>
  <c r="N3785" i="4"/>
  <c r="N3784" i="4"/>
  <c r="N3783" i="4"/>
  <c r="N3782" i="4"/>
  <c r="N3781" i="4"/>
  <c r="N3780" i="4"/>
  <c r="N3779" i="4"/>
  <c r="N3778" i="4"/>
  <c r="N3777" i="4"/>
  <c r="N3776" i="4"/>
  <c r="N3775" i="4"/>
  <c r="N3774" i="4"/>
  <c r="N3773" i="4"/>
  <c r="N3772" i="4"/>
  <c r="N3771" i="4"/>
  <c r="N3770" i="4"/>
  <c r="N3769" i="4"/>
  <c r="N3768" i="4"/>
  <c r="N3767" i="4"/>
  <c r="N3766" i="4"/>
  <c r="N3765" i="4"/>
  <c r="N3764" i="4"/>
  <c r="N3763" i="4"/>
  <c r="N3762" i="4"/>
  <c r="N3761" i="4"/>
  <c r="N3760" i="4"/>
  <c r="N3759" i="4"/>
  <c r="N3758" i="4"/>
  <c r="N3757" i="4"/>
  <c r="N3756" i="4"/>
  <c r="N3755" i="4"/>
  <c r="N3754" i="4"/>
  <c r="N3753" i="4"/>
  <c r="N3752" i="4"/>
  <c r="N3751" i="4"/>
  <c r="N3750" i="4"/>
  <c r="N3749" i="4"/>
  <c r="N3748" i="4"/>
  <c r="N3747" i="4"/>
  <c r="N3746" i="4"/>
  <c r="N3745" i="4"/>
  <c r="N3744" i="4"/>
  <c r="N3743" i="4"/>
  <c r="N3742" i="4"/>
  <c r="N3741" i="4"/>
  <c r="N3740" i="4"/>
  <c r="N3739" i="4"/>
  <c r="N3738" i="4"/>
  <c r="N3737" i="4"/>
  <c r="N3736" i="4"/>
  <c r="N3735" i="4"/>
  <c r="N3734" i="4"/>
  <c r="N3733" i="4"/>
  <c r="N3732" i="4"/>
  <c r="N3731" i="4"/>
  <c r="N3730" i="4"/>
  <c r="N3729" i="4"/>
  <c r="N3728" i="4"/>
  <c r="N3727" i="4"/>
  <c r="N3726" i="4"/>
  <c r="N3725" i="4"/>
  <c r="N3724" i="4"/>
  <c r="N3723" i="4"/>
  <c r="N3722" i="4"/>
  <c r="N3721" i="4"/>
  <c r="N3720" i="4"/>
  <c r="N3719" i="4"/>
  <c r="N3718" i="4"/>
  <c r="N3717" i="4"/>
  <c r="N3716" i="4"/>
  <c r="N3715" i="4"/>
  <c r="N3714" i="4"/>
  <c r="N3713" i="4"/>
  <c r="N3712" i="4"/>
  <c r="N3711" i="4"/>
  <c r="N3710" i="4"/>
  <c r="N3709" i="4"/>
  <c r="N3708" i="4"/>
  <c r="N3707" i="4"/>
  <c r="N3706" i="4"/>
  <c r="N3705" i="4"/>
  <c r="N3704" i="4"/>
  <c r="N3703" i="4"/>
  <c r="N3702" i="4"/>
  <c r="N3701" i="4"/>
  <c r="N3700" i="4"/>
  <c r="N3699" i="4"/>
  <c r="N3698" i="4"/>
  <c r="N3697" i="4"/>
  <c r="N3696" i="4"/>
  <c r="N3695" i="4"/>
  <c r="N3694" i="4"/>
  <c r="N3693" i="4"/>
  <c r="N3692" i="4"/>
  <c r="N3691" i="4"/>
  <c r="N3690" i="4"/>
  <c r="N3689" i="4"/>
  <c r="N3688" i="4"/>
  <c r="N3687" i="4"/>
  <c r="N3686" i="4"/>
  <c r="N3685" i="4"/>
  <c r="N3684" i="4"/>
  <c r="N3683" i="4"/>
  <c r="N3682" i="4"/>
  <c r="N3681" i="4"/>
  <c r="N3680" i="4"/>
  <c r="N3679" i="4"/>
  <c r="N3678" i="4"/>
  <c r="N3677" i="4"/>
  <c r="N3676" i="4"/>
  <c r="N3675" i="4"/>
  <c r="N3674" i="4"/>
  <c r="N3673" i="4"/>
  <c r="N3672" i="4"/>
  <c r="N3671" i="4"/>
  <c r="N3670" i="4"/>
  <c r="N3669" i="4"/>
  <c r="N3668" i="4"/>
  <c r="N3667" i="4"/>
  <c r="N3666" i="4"/>
  <c r="N3665" i="4"/>
  <c r="N3664" i="4"/>
  <c r="N3663" i="4"/>
  <c r="N3662" i="4"/>
  <c r="N3661" i="4"/>
  <c r="N3660" i="4"/>
  <c r="N3659" i="4"/>
  <c r="N3658" i="4"/>
  <c r="N3657" i="4"/>
  <c r="N3656" i="4"/>
  <c r="N3655" i="4"/>
  <c r="N3654" i="4"/>
  <c r="N3653" i="4"/>
  <c r="N3652" i="4"/>
  <c r="N3651" i="4"/>
  <c r="N3650" i="4"/>
  <c r="N3649" i="4"/>
  <c r="N3648" i="4"/>
  <c r="N3647" i="4"/>
  <c r="N3646" i="4"/>
  <c r="N3645" i="4"/>
  <c r="N3644" i="4"/>
  <c r="N3643" i="4"/>
  <c r="N3642" i="4"/>
  <c r="N3641" i="4"/>
  <c r="N3640" i="4"/>
  <c r="N3639" i="4"/>
  <c r="N3638" i="4"/>
  <c r="N3637" i="4"/>
  <c r="N3636" i="4"/>
  <c r="N3635" i="4"/>
  <c r="N3634" i="4"/>
  <c r="N3633" i="4"/>
  <c r="N3632" i="4"/>
  <c r="N3631" i="4"/>
  <c r="N3630" i="4"/>
  <c r="N3629" i="4"/>
  <c r="N3628" i="4"/>
  <c r="N3627" i="4"/>
  <c r="N3626" i="4"/>
  <c r="N3625" i="4"/>
  <c r="N3624" i="4"/>
  <c r="N3623" i="4"/>
  <c r="N3622" i="4"/>
  <c r="N3621" i="4"/>
  <c r="N3620" i="4"/>
  <c r="N3619" i="4"/>
  <c r="N3618" i="4"/>
  <c r="N3617" i="4"/>
  <c r="N3616" i="4"/>
  <c r="N3615" i="4"/>
  <c r="N3614" i="4"/>
  <c r="N3613" i="4"/>
  <c r="N3612" i="4"/>
  <c r="N3611" i="4"/>
  <c r="N3610" i="4"/>
  <c r="N3609" i="4"/>
  <c r="N3608" i="4"/>
  <c r="N3607" i="4"/>
  <c r="N3606" i="4"/>
  <c r="N3605" i="4"/>
  <c r="N3604" i="4"/>
  <c r="N3603" i="4"/>
  <c r="N3602" i="4"/>
  <c r="N3601" i="4"/>
  <c r="N3600" i="4"/>
  <c r="N3599" i="4"/>
  <c r="N3598" i="4"/>
  <c r="N3597" i="4"/>
  <c r="N3596" i="4"/>
  <c r="N3595" i="4"/>
  <c r="N3594" i="4"/>
  <c r="N3593" i="4"/>
  <c r="N3592" i="4"/>
  <c r="N3591" i="4"/>
  <c r="N3590" i="4"/>
  <c r="N3589" i="4"/>
  <c r="N3588" i="4"/>
  <c r="N3587" i="4"/>
  <c r="N3586" i="4"/>
  <c r="N3585" i="4"/>
  <c r="N3584" i="4"/>
  <c r="N3583" i="4"/>
  <c r="N3582" i="4"/>
  <c r="N3581" i="4"/>
  <c r="N3580" i="4"/>
  <c r="N3579" i="4"/>
  <c r="N3578" i="4"/>
  <c r="N3577" i="4"/>
  <c r="N3576" i="4"/>
  <c r="N3575" i="4"/>
  <c r="N3574" i="4"/>
  <c r="N3573" i="4"/>
  <c r="N3572" i="4"/>
  <c r="N3571" i="4"/>
  <c r="N3570" i="4"/>
  <c r="N3569" i="4"/>
  <c r="N3568" i="4"/>
  <c r="N3567" i="4"/>
  <c r="N3566" i="4"/>
  <c r="N3565" i="4"/>
  <c r="N3564" i="4"/>
  <c r="N3563" i="4"/>
  <c r="N3562" i="4"/>
  <c r="N3561" i="4"/>
  <c r="N3560" i="4"/>
  <c r="N3559" i="4"/>
  <c r="N3558" i="4"/>
  <c r="N3557" i="4"/>
  <c r="N3556" i="4"/>
  <c r="N3555" i="4"/>
  <c r="N3554" i="4"/>
  <c r="N3553" i="4"/>
  <c r="N3552" i="4"/>
  <c r="N3551" i="4"/>
  <c r="N3550" i="4"/>
  <c r="N3549" i="4"/>
  <c r="N3548" i="4"/>
  <c r="N3547" i="4"/>
  <c r="N3546" i="4"/>
  <c r="N3545" i="4"/>
  <c r="N3544" i="4"/>
  <c r="N3543" i="4"/>
  <c r="N3542" i="4"/>
  <c r="N3541" i="4"/>
  <c r="N3540" i="4"/>
  <c r="N3539" i="4"/>
  <c r="N3538" i="4"/>
  <c r="N3537" i="4"/>
  <c r="N3536" i="4"/>
  <c r="N3535" i="4"/>
  <c r="N3534" i="4"/>
  <c r="N3533" i="4"/>
  <c r="N3532" i="4"/>
  <c r="N3531" i="4"/>
  <c r="N3530" i="4"/>
  <c r="N3529" i="4"/>
  <c r="N3528" i="4"/>
  <c r="N3527" i="4"/>
  <c r="N3526" i="4"/>
  <c r="N3525" i="4"/>
  <c r="N3524" i="4"/>
  <c r="N3523" i="4"/>
  <c r="N3522" i="4"/>
  <c r="N3521" i="4"/>
  <c r="N3520" i="4"/>
  <c r="N3519" i="4"/>
  <c r="N3518" i="4"/>
  <c r="N3517" i="4"/>
  <c r="N3516" i="4"/>
  <c r="N3515" i="4"/>
  <c r="N3514" i="4"/>
  <c r="N3513" i="4"/>
  <c r="N3512" i="4"/>
  <c r="N3511" i="4"/>
  <c r="N3510" i="4"/>
  <c r="N3509" i="4"/>
  <c r="N3508" i="4"/>
  <c r="N3507" i="4"/>
  <c r="N3506" i="4"/>
  <c r="N3505" i="4"/>
  <c r="N3504" i="4"/>
  <c r="N3503" i="4"/>
  <c r="N3502" i="4"/>
  <c r="N3501" i="4"/>
  <c r="N3500" i="4"/>
  <c r="N3499" i="4"/>
  <c r="N3498" i="4"/>
  <c r="N3497" i="4"/>
  <c r="N3496" i="4"/>
  <c r="N3495" i="4"/>
  <c r="N3494" i="4"/>
  <c r="N3493" i="4"/>
  <c r="N3492" i="4"/>
  <c r="N3491" i="4"/>
  <c r="N3490" i="4"/>
  <c r="N3489" i="4"/>
  <c r="N3488" i="4"/>
  <c r="N3487" i="4"/>
  <c r="N3486" i="4"/>
  <c r="N3485" i="4"/>
  <c r="N3484" i="4"/>
  <c r="N3483" i="4"/>
  <c r="N3482" i="4"/>
  <c r="N3481" i="4"/>
  <c r="N3480" i="4"/>
  <c r="N3479" i="4"/>
  <c r="N3478" i="4"/>
  <c r="N3477" i="4"/>
  <c r="N3476" i="4"/>
  <c r="N3475" i="4"/>
  <c r="N3474" i="4"/>
  <c r="N3473" i="4"/>
  <c r="N3472" i="4"/>
  <c r="N3471" i="4"/>
  <c r="N3470" i="4"/>
  <c r="N3469" i="4"/>
  <c r="N3468" i="4"/>
  <c r="N3467" i="4"/>
  <c r="N3466" i="4"/>
  <c r="N3465" i="4"/>
  <c r="N3464" i="4"/>
  <c r="N3463" i="4"/>
  <c r="N3462" i="4"/>
  <c r="N3461" i="4"/>
  <c r="N3460" i="4"/>
  <c r="N3459" i="4"/>
  <c r="N3458" i="4"/>
  <c r="N3457" i="4"/>
  <c r="N3456" i="4"/>
  <c r="N3455" i="4"/>
  <c r="N3454" i="4"/>
  <c r="N3453" i="4"/>
  <c r="N3452" i="4"/>
  <c r="N3451" i="4"/>
  <c r="N3450" i="4"/>
  <c r="N3449" i="4"/>
  <c r="N3448" i="4"/>
  <c r="N3447" i="4"/>
  <c r="N3446" i="4"/>
  <c r="N3445" i="4"/>
  <c r="N3444" i="4"/>
  <c r="N3443" i="4"/>
  <c r="N3442" i="4"/>
  <c r="N3441" i="4"/>
  <c r="N3440" i="4"/>
  <c r="N3439" i="4"/>
  <c r="N3438" i="4"/>
  <c r="N3437" i="4"/>
  <c r="N3436" i="4"/>
  <c r="N3435" i="4"/>
  <c r="N3434" i="4"/>
  <c r="N3433" i="4"/>
  <c r="N3432" i="4"/>
  <c r="N3431" i="4"/>
  <c r="N3430" i="4"/>
  <c r="N3429" i="4"/>
  <c r="N3428" i="4"/>
  <c r="N3427" i="4"/>
  <c r="N3426" i="4"/>
  <c r="N3425" i="4"/>
  <c r="N3424" i="4"/>
  <c r="N3423" i="4"/>
  <c r="N3422" i="4"/>
  <c r="N3421" i="4"/>
  <c r="N3420" i="4"/>
  <c r="N3419" i="4"/>
  <c r="N3418" i="4"/>
  <c r="N3417" i="4"/>
  <c r="N3416" i="4"/>
  <c r="N3415" i="4"/>
  <c r="N3414" i="4"/>
  <c r="N3413" i="4"/>
  <c r="N3412" i="4"/>
  <c r="N3411" i="4"/>
  <c r="N3410" i="4"/>
  <c r="N3409" i="4"/>
  <c r="N3408" i="4"/>
  <c r="N3407" i="4"/>
  <c r="N3406" i="4"/>
  <c r="N3405" i="4"/>
  <c r="N3404" i="4"/>
  <c r="N3403" i="4"/>
  <c r="N3402" i="4"/>
  <c r="N3401" i="4"/>
  <c r="N3400" i="4"/>
  <c r="N3399" i="4"/>
  <c r="N3398" i="4"/>
  <c r="N3397" i="4"/>
  <c r="N3396" i="4"/>
  <c r="N3395" i="4"/>
  <c r="N3394" i="4"/>
  <c r="N3393" i="4"/>
  <c r="N3392" i="4"/>
  <c r="N3391" i="4"/>
  <c r="N3390" i="4"/>
  <c r="N3389" i="4"/>
  <c r="N3388" i="4"/>
  <c r="N3387" i="4"/>
  <c r="N3386" i="4"/>
  <c r="N3385" i="4"/>
  <c r="N3384" i="4"/>
  <c r="N3383" i="4"/>
  <c r="N3382" i="4"/>
  <c r="N3381" i="4"/>
  <c r="N3380" i="4"/>
  <c r="N3379" i="4"/>
  <c r="N3378" i="4"/>
  <c r="N3377" i="4"/>
  <c r="N3376" i="4"/>
  <c r="N3375" i="4"/>
  <c r="N3374" i="4"/>
  <c r="N3373" i="4"/>
  <c r="N3372" i="4"/>
  <c r="N3371" i="4"/>
  <c r="N3370" i="4"/>
  <c r="N3369" i="4"/>
  <c r="N3368" i="4"/>
  <c r="N3367" i="4"/>
  <c r="N3366" i="4"/>
  <c r="N3365" i="4"/>
  <c r="N3364" i="4"/>
  <c r="N3363" i="4"/>
  <c r="N3362" i="4"/>
  <c r="N3361" i="4"/>
  <c r="N3360" i="4"/>
  <c r="N3359" i="4"/>
  <c r="N3358" i="4"/>
  <c r="N3357" i="4"/>
  <c r="N3356" i="4"/>
  <c r="N3355" i="4"/>
  <c r="N3354" i="4"/>
  <c r="N3353" i="4"/>
  <c r="N3352" i="4"/>
  <c r="N3351" i="4"/>
  <c r="N3350" i="4"/>
  <c r="N3349" i="4"/>
  <c r="N3348" i="4"/>
  <c r="N3347" i="4"/>
  <c r="N3346" i="4"/>
  <c r="N3345" i="4"/>
  <c r="N3344" i="4"/>
  <c r="N3343" i="4"/>
  <c r="N3342" i="4"/>
  <c r="N3341" i="4"/>
  <c r="N3340" i="4"/>
  <c r="N3339" i="4"/>
  <c r="N3338" i="4"/>
  <c r="N3337" i="4"/>
  <c r="N3336" i="4"/>
  <c r="N3335" i="4"/>
  <c r="N3334" i="4"/>
  <c r="N3333" i="4"/>
  <c r="N3332" i="4"/>
  <c r="N3331" i="4"/>
  <c r="N3330" i="4"/>
  <c r="N3329" i="4"/>
  <c r="N3328" i="4"/>
  <c r="N3327" i="4"/>
  <c r="N3326" i="4"/>
  <c r="N3325" i="4"/>
  <c r="N3324" i="4"/>
  <c r="N3323" i="4"/>
  <c r="N3322" i="4"/>
  <c r="N3321" i="4"/>
  <c r="N3320" i="4"/>
  <c r="N3319" i="4"/>
  <c r="N3318" i="4"/>
  <c r="N3317" i="4"/>
  <c r="N3316" i="4"/>
  <c r="N3315" i="4"/>
  <c r="N3314" i="4"/>
  <c r="N3313" i="4"/>
  <c r="N3312" i="4"/>
  <c r="N3311" i="4"/>
  <c r="N3310" i="4"/>
  <c r="N3309" i="4"/>
  <c r="N3308" i="4"/>
  <c r="N3307" i="4"/>
  <c r="N3306" i="4"/>
  <c r="N3305" i="4"/>
  <c r="N3304" i="4"/>
  <c r="N3303" i="4"/>
  <c r="N3302" i="4"/>
  <c r="N3301" i="4"/>
  <c r="N3300" i="4"/>
  <c r="N3299" i="4"/>
  <c r="N3298" i="4"/>
  <c r="N3297" i="4"/>
  <c r="N3296" i="4"/>
  <c r="N3295" i="4"/>
  <c r="N3294" i="4"/>
  <c r="N3293" i="4"/>
  <c r="N3292" i="4"/>
  <c r="N3291" i="4"/>
  <c r="N3290" i="4"/>
  <c r="N3289" i="4"/>
  <c r="N3288" i="4"/>
  <c r="N3287" i="4"/>
  <c r="N3286" i="4"/>
  <c r="N3285" i="4"/>
  <c r="N3284" i="4"/>
  <c r="N3283" i="4"/>
  <c r="N3282" i="4"/>
  <c r="N3281" i="4"/>
  <c r="N3280" i="4"/>
  <c r="N3279" i="4"/>
  <c r="N3278" i="4"/>
  <c r="N3277" i="4"/>
  <c r="N3276" i="4"/>
  <c r="N3275" i="4"/>
  <c r="N3274" i="4"/>
  <c r="N3273" i="4"/>
  <c r="N3272" i="4"/>
  <c r="N3271" i="4"/>
  <c r="N3270" i="4"/>
  <c r="N3269" i="4"/>
  <c r="N3268" i="4"/>
  <c r="N3267" i="4"/>
  <c r="N3266" i="4"/>
  <c r="N3265" i="4"/>
  <c r="N3264" i="4"/>
  <c r="N3263" i="4"/>
  <c r="N3262" i="4"/>
  <c r="N3261" i="4"/>
  <c r="N3260" i="4"/>
  <c r="N3259" i="4"/>
  <c r="N3258" i="4"/>
  <c r="N3257" i="4"/>
  <c r="N3256" i="4"/>
  <c r="N3255" i="4"/>
  <c r="N3254" i="4"/>
  <c r="N3253" i="4"/>
  <c r="N3252" i="4"/>
  <c r="N3251" i="4"/>
  <c r="N3250" i="4"/>
  <c r="N3249" i="4"/>
  <c r="N3248" i="4"/>
  <c r="N3247" i="4"/>
  <c r="N3246" i="4"/>
  <c r="N3245" i="4"/>
  <c r="N3244" i="4"/>
  <c r="N3243" i="4"/>
  <c r="N3242" i="4"/>
  <c r="N3241" i="4"/>
  <c r="N3240" i="4"/>
  <c r="N3239" i="4"/>
  <c r="N3238" i="4"/>
  <c r="N3237" i="4"/>
  <c r="N3236" i="4"/>
  <c r="N3235" i="4"/>
  <c r="N3234" i="4"/>
  <c r="N3233" i="4"/>
  <c r="N3232" i="4"/>
  <c r="N3231" i="4"/>
  <c r="N3230" i="4"/>
  <c r="N3229" i="4"/>
  <c r="N3228" i="4"/>
  <c r="N3227" i="4"/>
  <c r="N3226" i="4"/>
  <c r="N3225" i="4"/>
  <c r="N3224" i="4"/>
  <c r="N3223" i="4"/>
  <c r="N3222" i="4"/>
  <c r="N3221" i="4"/>
  <c r="N3220" i="4"/>
  <c r="N3219" i="4"/>
  <c r="N3218" i="4"/>
  <c r="N3217" i="4"/>
  <c r="N3216" i="4"/>
  <c r="N3215" i="4"/>
  <c r="N3214" i="4"/>
  <c r="N3213" i="4"/>
  <c r="N3212" i="4"/>
  <c r="N3211" i="4"/>
  <c r="N3210" i="4"/>
  <c r="N3209" i="4"/>
  <c r="N3208" i="4"/>
  <c r="N3207" i="4"/>
  <c r="N3206" i="4"/>
  <c r="N3205" i="4"/>
  <c r="N3204" i="4"/>
  <c r="N3203" i="4"/>
  <c r="N3202" i="4"/>
  <c r="N3201" i="4"/>
  <c r="N3200" i="4"/>
  <c r="N3199" i="4"/>
  <c r="N3198" i="4"/>
  <c r="N3197" i="4"/>
  <c r="N3196" i="4"/>
  <c r="N3195" i="4"/>
  <c r="N3194" i="4"/>
  <c r="N3193" i="4"/>
  <c r="N3192" i="4"/>
  <c r="N3191" i="4"/>
  <c r="N3190" i="4"/>
  <c r="N3189" i="4"/>
  <c r="N3188" i="4"/>
  <c r="N3187" i="4"/>
  <c r="N3186" i="4"/>
  <c r="N3185" i="4"/>
  <c r="N3184" i="4"/>
  <c r="N3183" i="4"/>
  <c r="N3182" i="4"/>
  <c r="N3181" i="4"/>
  <c r="N3180" i="4"/>
  <c r="N3179" i="4"/>
  <c r="N3178" i="4"/>
  <c r="N3177" i="4"/>
  <c r="N3176" i="4"/>
  <c r="N3175" i="4"/>
  <c r="N3174" i="4"/>
  <c r="N3173" i="4"/>
  <c r="N3172" i="4"/>
  <c r="N3171" i="4"/>
  <c r="N3170" i="4"/>
  <c r="N3169" i="4"/>
  <c r="N3168" i="4"/>
  <c r="N3167" i="4"/>
  <c r="N3166" i="4"/>
  <c r="N3165" i="4"/>
  <c r="N3164" i="4"/>
  <c r="N3163" i="4"/>
  <c r="N3162" i="4"/>
  <c r="N3161" i="4"/>
  <c r="N3160" i="4"/>
  <c r="N3159" i="4"/>
  <c r="N3158" i="4"/>
  <c r="N3157" i="4"/>
  <c r="N3156" i="4"/>
  <c r="N3155" i="4"/>
  <c r="N3154" i="4"/>
  <c r="N3153" i="4"/>
  <c r="N3152" i="4"/>
  <c r="N3151" i="4"/>
  <c r="N3150" i="4"/>
  <c r="N3149" i="4"/>
  <c r="N3148" i="4"/>
  <c r="N3147" i="4"/>
  <c r="N3146" i="4"/>
  <c r="N3145" i="4"/>
  <c r="N3144" i="4"/>
  <c r="N3143" i="4"/>
  <c r="N3142" i="4"/>
  <c r="N3141" i="4"/>
  <c r="N3140" i="4"/>
  <c r="N3139" i="4"/>
  <c r="N3138" i="4"/>
  <c r="N3137" i="4"/>
  <c r="N3136" i="4"/>
  <c r="N3135" i="4"/>
  <c r="N3134" i="4"/>
  <c r="N3133" i="4"/>
  <c r="N3132" i="4"/>
  <c r="N3131" i="4"/>
  <c r="N3130" i="4"/>
  <c r="N3129" i="4"/>
  <c r="N3128" i="4"/>
  <c r="N3127" i="4"/>
  <c r="N3126" i="4"/>
  <c r="N3125" i="4"/>
  <c r="N3124" i="4"/>
  <c r="N3123" i="4"/>
  <c r="N3122" i="4"/>
  <c r="N3121" i="4"/>
  <c r="N3120" i="4"/>
  <c r="N3119" i="4"/>
  <c r="N3118" i="4"/>
  <c r="N3117" i="4"/>
  <c r="N3116" i="4"/>
  <c r="N3115" i="4"/>
  <c r="N3114" i="4"/>
  <c r="N3113" i="4"/>
  <c r="N3112" i="4"/>
  <c r="N3111" i="4"/>
  <c r="N3110" i="4"/>
  <c r="N3109" i="4"/>
  <c r="N3108" i="4"/>
  <c r="N3107" i="4"/>
  <c r="N3106" i="4"/>
  <c r="N3105" i="4"/>
  <c r="N3104" i="4"/>
  <c r="N3103" i="4"/>
  <c r="N3102" i="4"/>
  <c r="N3101" i="4"/>
  <c r="N3100" i="4"/>
  <c r="N3099" i="4"/>
  <c r="N3098" i="4"/>
  <c r="N3097" i="4"/>
  <c r="N3096" i="4"/>
  <c r="N3095" i="4"/>
  <c r="N3094" i="4"/>
  <c r="N3093" i="4"/>
  <c r="N3092" i="4"/>
  <c r="N3091" i="4"/>
  <c r="N3090" i="4"/>
  <c r="N3089" i="4"/>
  <c r="N3088" i="4"/>
  <c r="N3087" i="4"/>
  <c r="N3086" i="4"/>
  <c r="N3085" i="4"/>
  <c r="N3084" i="4"/>
  <c r="N3083" i="4"/>
  <c r="N3082" i="4"/>
  <c r="N3081" i="4"/>
  <c r="N3080" i="4"/>
  <c r="N3079" i="4"/>
  <c r="N3078" i="4"/>
  <c r="N3077" i="4"/>
  <c r="N3076" i="4"/>
  <c r="N3075" i="4"/>
  <c r="N3074" i="4"/>
  <c r="N3073" i="4"/>
  <c r="N3072" i="4"/>
  <c r="N3071" i="4"/>
  <c r="N3070" i="4"/>
  <c r="N3069" i="4"/>
  <c r="N3068" i="4"/>
  <c r="N3067" i="4"/>
  <c r="N3066" i="4"/>
  <c r="N3065" i="4"/>
  <c r="N3064" i="4"/>
  <c r="N3063" i="4"/>
  <c r="N3062" i="4"/>
  <c r="N3061" i="4"/>
  <c r="N3060" i="4"/>
  <c r="N3059" i="4"/>
  <c r="N3058" i="4"/>
  <c r="N3057" i="4"/>
  <c r="N3056" i="4"/>
  <c r="N3055" i="4"/>
  <c r="N3054" i="4"/>
  <c r="N3053" i="4"/>
  <c r="N3052" i="4"/>
  <c r="N3051" i="4"/>
  <c r="N3050" i="4"/>
  <c r="N3049" i="4"/>
  <c r="N3048" i="4"/>
  <c r="N3047" i="4"/>
  <c r="N3046" i="4"/>
  <c r="N3045" i="4"/>
  <c r="N3044" i="4"/>
  <c r="N3043" i="4"/>
  <c r="N3042" i="4"/>
  <c r="N3041" i="4"/>
  <c r="N3040" i="4"/>
  <c r="N3039" i="4"/>
  <c r="N3038" i="4"/>
  <c r="N3037" i="4"/>
  <c r="N3036" i="4"/>
  <c r="N3035" i="4"/>
  <c r="N3034" i="4"/>
  <c r="N3033" i="4"/>
  <c r="N3032" i="4"/>
  <c r="N3031" i="4"/>
  <c r="N3030" i="4"/>
  <c r="N3029" i="4"/>
  <c r="N3028" i="4"/>
  <c r="N3027" i="4"/>
  <c r="N3026" i="4"/>
  <c r="N3025" i="4"/>
  <c r="N3024" i="4"/>
  <c r="N3023" i="4"/>
  <c r="N3022" i="4"/>
  <c r="N3021" i="4"/>
  <c r="N3020" i="4"/>
  <c r="N3019" i="4"/>
  <c r="N3018" i="4"/>
  <c r="N3017" i="4"/>
  <c r="N3016" i="4"/>
  <c r="N3015" i="4"/>
  <c r="N3014" i="4"/>
  <c r="N3013" i="4"/>
  <c r="N3012" i="4"/>
  <c r="N3011" i="4"/>
  <c r="N3010" i="4"/>
  <c r="N3009" i="4"/>
  <c r="N3008" i="4"/>
  <c r="N3007" i="4"/>
  <c r="N3006" i="4"/>
  <c r="N3005" i="4"/>
  <c r="N3004" i="4"/>
  <c r="N3003" i="4"/>
  <c r="N3002" i="4"/>
  <c r="N3001" i="4"/>
  <c r="N3000" i="4"/>
  <c r="N2999" i="4"/>
  <c r="N2998" i="4"/>
  <c r="N2997" i="4"/>
  <c r="N2996" i="4"/>
  <c r="N2995" i="4"/>
  <c r="N2994" i="4"/>
  <c r="N2993" i="4"/>
  <c r="N2992" i="4"/>
  <c r="N2991" i="4"/>
  <c r="N2990" i="4"/>
  <c r="N2989" i="4"/>
  <c r="N2988" i="4"/>
  <c r="N2987" i="4"/>
  <c r="N2986" i="4"/>
  <c r="N2985" i="4"/>
  <c r="N2984" i="4"/>
  <c r="N2983" i="4"/>
  <c r="N2982" i="4"/>
  <c r="N2981" i="4"/>
  <c r="N2980" i="4"/>
  <c r="N2979" i="4"/>
  <c r="N2978" i="4"/>
  <c r="N2977" i="4"/>
  <c r="N2976" i="4"/>
  <c r="N2975" i="4"/>
  <c r="N2974" i="4"/>
  <c r="N2973" i="4"/>
  <c r="N2972" i="4"/>
  <c r="N2971" i="4"/>
  <c r="N2970" i="4"/>
  <c r="N2969" i="4"/>
  <c r="N2968" i="4"/>
  <c r="N2967" i="4"/>
  <c r="N2966" i="4"/>
  <c r="N2965" i="4"/>
  <c r="N2964" i="4"/>
  <c r="N2963" i="4"/>
  <c r="N2962" i="4"/>
  <c r="N2961" i="4"/>
  <c r="N2960" i="4"/>
  <c r="N2959" i="4"/>
  <c r="N2958" i="4"/>
  <c r="N2957" i="4"/>
  <c r="N2956" i="4"/>
  <c r="N2955" i="4"/>
  <c r="N2954" i="4"/>
  <c r="N2953" i="4"/>
  <c r="N2952" i="4"/>
  <c r="N2951" i="4"/>
  <c r="N2950" i="4"/>
  <c r="N2949" i="4"/>
  <c r="N2948" i="4"/>
  <c r="N2947" i="4"/>
  <c r="N2946" i="4"/>
  <c r="N2945" i="4"/>
  <c r="N2944" i="4"/>
  <c r="N2943" i="4"/>
  <c r="N2942" i="4"/>
  <c r="N2941" i="4"/>
  <c r="N2940" i="4"/>
  <c r="N2939" i="4"/>
  <c r="N2938" i="4"/>
  <c r="N2937" i="4"/>
  <c r="N2936" i="4"/>
  <c r="N2935" i="4"/>
  <c r="N2934" i="4"/>
  <c r="N2933" i="4"/>
  <c r="N2932" i="4"/>
  <c r="N2931" i="4"/>
  <c r="N2930" i="4"/>
  <c r="N2929" i="4"/>
  <c r="N2928" i="4"/>
  <c r="N2927" i="4"/>
  <c r="N2926" i="4"/>
  <c r="N2925" i="4"/>
  <c r="N2924" i="4"/>
  <c r="N2923" i="4"/>
  <c r="N2922" i="4"/>
  <c r="N2921" i="4"/>
  <c r="N2920" i="4"/>
  <c r="N2919" i="4"/>
  <c r="N2918" i="4"/>
  <c r="N2917" i="4"/>
  <c r="N2916" i="4"/>
  <c r="N2915" i="4"/>
  <c r="N2914" i="4"/>
  <c r="N2913" i="4"/>
  <c r="N2912" i="4"/>
  <c r="N2911" i="4"/>
  <c r="N2910" i="4"/>
  <c r="N2909" i="4"/>
  <c r="N2908" i="4"/>
  <c r="N2907" i="4"/>
  <c r="N2906" i="4"/>
  <c r="N2905" i="4"/>
  <c r="N2904" i="4"/>
  <c r="N2903" i="4"/>
  <c r="N2902" i="4"/>
  <c r="N2901" i="4"/>
  <c r="N2900" i="4"/>
  <c r="N2899" i="4"/>
  <c r="N2898" i="4"/>
  <c r="N2897" i="4"/>
  <c r="N2896" i="4"/>
  <c r="N2895" i="4"/>
  <c r="N2894" i="4"/>
  <c r="N2893" i="4"/>
  <c r="N2892" i="4"/>
  <c r="N2891" i="4"/>
  <c r="N2890" i="4"/>
  <c r="N2889" i="4"/>
  <c r="N2888" i="4"/>
  <c r="N2887" i="4"/>
  <c r="N2886" i="4"/>
  <c r="N2885" i="4"/>
  <c r="N2884" i="4"/>
  <c r="N2883" i="4"/>
  <c r="N2882" i="4"/>
  <c r="N2881" i="4"/>
  <c r="N2880" i="4"/>
  <c r="N2879" i="4"/>
  <c r="N2878" i="4"/>
  <c r="N2877" i="4"/>
  <c r="N2876" i="4"/>
  <c r="N2875" i="4"/>
  <c r="N2874" i="4"/>
  <c r="N2873" i="4"/>
  <c r="N2872" i="4"/>
  <c r="N2871" i="4"/>
  <c r="N2870" i="4"/>
  <c r="N2869" i="4"/>
  <c r="N2868" i="4"/>
  <c r="N2867" i="4"/>
  <c r="N2866" i="4"/>
  <c r="N2865" i="4"/>
  <c r="N2864" i="4"/>
  <c r="N2863" i="4"/>
  <c r="N2862" i="4"/>
  <c r="N2861" i="4"/>
  <c r="N2860" i="4"/>
  <c r="N2859" i="4"/>
  <c r="N2858" i="4"/>
  <c r="N2857" i="4"/>
  <c r="N2856" i="4"/>
  <c r="N2855" i="4"/>
  <c r="N2854" i="4"/>
  <c r="N2853" i="4"/>
  <c r="N2852" i="4"/>
  <c r="N2851" i="4"/>
  <c r="N2850" i="4"/>
  <c r="N2849" i="4"/>
  <c r="N2848" i="4"/>
  <c r="N2847" i="4"/>
  <c r="N2846" i="4"/>
  <c r="N2845" i="4"/>
  <c r="N2844" i="4"/>
  <c r="N2843" i="4"/>
  <c r="N2842" i="4"/>
  <c r="N2841" i="4"/>
  <c r="N2840" i="4"/>
  <c r="N2839" i="4"/>
  <c r="N2838" i="4"/>
  <c r="N2837" i="4"/>
  <c r="N2836" i="4"/>
  <c r="N2835" i="4"/>
  <c r="N2834" i="4"/>
  <c r="N2833" i="4"/>
  <c r="N2832" i="4"/>
  <c r="N2831" i="4"/>
  <c r="N2830" i="4"/>
  <c r="N2829" i="4"/>
  <c r="N2828" i="4"/>
  <c r="N2827" i="4"/>
  <c r="N2826" i="4"/>
  <c r="N2825" i="4"/>
  <c r="N2824" i="4"/>
  <c r="N2823" i="4"/>
  <c r="N2822" i="4"/>
  <c r="N2821" i="4"/>
  <c r="N2820" i="4"/>
  <c r="N2819" i="4"/>
  <c r="N2818" i="4"/>
  <c r="N2817" i="4"/>
  <c r="N2816" i="4"/>
  <c r="N2815" i="4"/>
  <c r="N2814" i="4"/>
  <c r="N2813" i="4"/>
  <c r="N2812" i="4"/>
  <c r="N2811" i="4"/>
  <c r="N2810" i="4"/>
  <c r="N2809" i="4"/>
  <c r="N2808" i="4"/>
  <c r="N2807" i="4"/>
  <c r="N2806" i="4"/>
  <c r="N2805" i="4"/>
  <c r="N2804" i="4"/>
  <c r="N2803" i="4"/>
  <c r="N2802" i="4"/>
  <c r="N2801" i="4"/>
  <c r="N2800" i="4"/>
  <c r="N2799" i="4"/>
  <c r="N2798" i="4"/>
  <c r="N2797" i="4"/>
  <c r="N2796" i="4"/>
  <c r="N2795" i="4"/>
  <c r="N2794" i="4"/>
  <c r="N2793" i="4"/>
  <c r="N2792" i="4"/>
  <c r="N2791" i="4"/>
  <c r="N2790" i="4"/>
  <c r="N2789" i="4"/>
  <c r="N2788" i="4"/>
  <c r="N2787" i="4"/>
  <c r="N2786" i="4"/>
  <c r="N2785" i="4"/>
  <c r="N2784" i="4"/>
  <c r="N2783" i="4"/>
  <c r="N2782" i="4"/>
  <c r="N2781" i="4"/>
  <c r="N2780" i="4"/>
  <c r="N2779" i="4"/>
  <c r="N2778" i="4"/>
  <c r="N2777" i="4"/>
  <c r="N2776" i="4"/>
  <c r="N2775" i="4"/>
  <c r="N2774" i="4"/>
  <c r="N2773" i="4"/>
  <c r="N2772" i="4"/>
  <c r="N2771" i="4"/>
  <c r="N2770" i="4"/>
  <c r="N2769" i="4"/>
  <c r="N2768" i="4"/>
  <c r="N2767" i="4"/>
  <c r="N2766" i="4"/>
  <c r="N2765" i="4"/>
  <c r="N2764" i="4"/>
  <c r="N2763" i="4"/>
  <c r="N2762" i="4"/>
  <c r="N2761" i="4"/>
  <c r="N2760" i="4"/>
  <c r="N2759" i="4"/>
  <c r="N2758" i="4"/>
  <c r="N2757" i="4"/>
  <c r="N2756" i="4"/>
  <c r="N2755" i="4"/>
  <c r="N2754" i="4"/>
  <c r="N2753" i="4"/>
  <c r="N2752" i="4"/>
  <c r="N2751" i="4"/>
  <c r="N2750" i="4"/>
  <c r="N2749" i="4"/>
  <c r="N2748" i="4"/>
  <c r="N2747" i="4"/>
  <c r="N2746" i="4"/>
  <c r="N2745" i="4"/>
  <c r="N2744" i="4"/>
  <c r="N2743" i="4"/>
  <c r="N2742" i="4"/>
  <c r="N2741" i="4"/>
  <c r="N2740" i="4"/>
  <c r="N2739" i="4"/>
  <c r="N2738" i="4"/>
  <c r="N2737" i="4"/>
  <c r="N2736" i="4"/>
  <c r="N2735" i="4"/>
  <c r="N2734" i="4"/>
  <c r="N2733" i="4"/>
  <c r="N2732" i="4"/>
  <c r="N2731" i="4"/>
  <c r="N2730" i="4"/>
  <c r="N2729" i="4"/>
  <c r="N2728" i="4"/>
  <c r="N2727" i="4"/>
  <c r="N2726" i="4"/>
  <c r="N2725" i="4"/>
  <c r="N2724" i="4"/>
  <c r="N2723" i="4"/>
  <c r="N2722" i="4"/>
  <c r="N2721" i="4"/>
  <c r="N2720" i="4"/>
  <c r="N2719" i="4"/>
  <c r="N2718" i="4"/>
  <c r="N2717" i="4"/>
  <c r="N2716" i="4"/>
  <c r="N2715" i="4"/>
  <c r="N2714" i="4"/>
  <c r="N2713" i="4"/>
  <c r="N2712" i="4"/>
  <c r="N2711" i="4"/>
  <c r="N2710" i="4"/>
  <c r="N2709" i="4"/>
  <c r="N2708" i="4"/>
  <c r="N2707" i="4"/>
  <c r="N2706" i="4"/>
  <c r="N2705" i="4"/>
  <c r="N2704" i="4"/>
  <c r="N2703" i="4"/>
  <c r="N2702" i="4"/>
  <c r="N2701" i="4"/>
  <c r="N2700" i="4"/>
  <c r="N2699" i="4"/>
  <c r="N2698" i="4"/>
  <c r="N2697" i="4"/>
  <c r="N2696" i="4"/>
  <c r="N2695" i="4"/>
  <c r="N2694" i="4"/>
  <c r="N2693" i="4"/>
  <c r="N2692" i="4"/>
  <c r="N2691" i="4"/>
  <c r="N2690" i="4"/>
  <c r="N2689" i="4"/>
  <c r="N2688" i="4"/>
  <c r="N2687" i="4"/>
  <c r="N2686" i="4"/>
  <c r="N2685" i="4"/>
  <c r="N2684" i="4"/>
  <c r="N2683" i="4"/>
  <c r="N2682" i="4"/>
  <c r="N2681" i="4"/>
  <c r="N2680" i="4"/>
  <c r="N2679" i="4"/>
  <c r="N2678" i="4"/>
  <c r="N2677" i="4"/>
  <c r="N2676" i="4"/>
  <c r="N2675" i="4"/>
  <c r="N2674" i="4"/>
  <c r="N2673" i="4"/>
  <c r="N2672" i="4"/>
  <c r="N2671" i="4"/>
  <c r="N2670" i="4"/>
  <c r="N2669" i="4"/>
  <c r="N2668" i="4"/>
  <c r="N2667" i="4"/>
  <c r="N2666" i="4"/>
  <c r="N2665" i="4"/>
  <c r="N2664" i="4"/>
  <c r="N2663" i="4"/>
  <c r="N2662" i="4"/>
  <c r="N2661" i="4"/>
  <c r="N2660" i="4"/>
  <c r="N2659" i="4"/>
  <c r="N2658" i="4"/>
  <c r="N2657" i="4"/>
  <c r="N2656" i="4"/>
  <c r="N2655" i="4"/>
  <c r="N2654" i="4"/>
  <c r="N2653" i="4"/>
  <c r="N2652" i="4"/>
  <c r="N2651" i="4"/>
  <c r="N2650" i="4"/>
  <c r="N2649" i="4"/>
  <c r="N2648" i="4"/>
  <c r="N2647" i="4"/>
  <c r="N2646" i="4"/>
  <c r="N2645" i="4"/>
  <c r="N2644" i="4"/>
  <c r="N2643" i="4"/>
  <c r="N2642" i="4"/>
  <c r="N2641" i="4"/>
  <c r="N2640" i="4"/>
  <c r="N2639" i="4"/>
  <c r="N2638" i="4"/>
  <c r="N2637" i="4"/>
  <c r="N2636" i="4"/>
  <c r="N2635" i="4"/>
  <c r="N2634" i="4"/>
  <c r="N2633" i="4"/>
  <c r="N2632" i="4"/>
  <c r="N2631" i="4"/>
  <c r="N2630" i="4"/>
  <c r="N2629" i="4"/>
  <c r="N2628" i="4"/>
  <c r="N2627" i="4"/>
  <c r="N2626" i="4"/>
  <c r="N2625" i="4"/>
  <c r="N2624" i="4"/>
  <c r="N2623" i="4"/>
  <c r="N2622" i="4"/>
  <c r="N2621" i="4"/>
  <c r="N2620" i="4"/>
  <c r="N2619" i="4"/>
  <c r="N2618" i="4"/>
  <c r="N2617" i="4"/>
  <c r="N2616" i="4"/>
  <c r="N2615" i="4"/>
  <c r="N2614" i="4"/>
  <c r="N2613" i="4"/>
  <c r="N2612" i="4"/>
  <c r="N2611" i="4"/>
  <c r="N2610" i="4"/>
  <c r="N2609" i="4"/>
  <c r="N2608" i="4"/>
  <c r="N2607" i="4"/>
  <c r="N2606" i="4"/>
  <c r="N2605" i="4"/>
  <c r="N2604" i="4"/>
  <c r="N2603" i="4"/>
  <c r="N2602" i="4"/>
  <c r="N2601" i="4"/>
  <c r="N2600" i="4"/>
  <c r="N2599" i="4"/>
  <c r="N2598" i="4"/>
  <c r="N2597" i="4"/>
  <c r="N2596" i="4"/>
  <c r="N2595" i="4"/>
  <c r="N2594" i="4"/>
  <c r="N2593" i="4"/>
  <c r="N2592" i="4"/>
  <c r="N2591" i="4"/>
  <c r="N2590" i="4"/>
  <c r="N2589" i="4"/>
  <c r="N2588" i="4"/>
  <c r="N2587" i="4"/>
  <c r="N2586" i="4"/>
  <c r="N2585" i="4"/>
  <c r="N2584" i="4"/>
  <c r="N2583" i="4"/>
  <c r="N2582" i="4"/>
  <c r="N2581" i="4"/>
  <c r="N2580" i="4"/>
  <c r="N2579" i="4"/>
  <c r="N2578" i="4"/>
  <c r="N2577" i="4"/>
  <c r="N2576" i="4"/>
  <c r="N2575" i="4"/>
  <c r="N2574" i="4"/>
  <c r="N2573" i="4"/>
  <c r="N2572" i="4"/>
  <c r="N2571" i="4"/>
  <c r="N2570" i="4"/>
  <c r="N2569" i="4"/>
  <c r="N2568" i="4"/>
  <c r="N2567" i="4"/>
  <c r="N2566" i="4"/>
  <c r="N2565" i="4"/>
  <c r="N2564" i="4"/>
  <c r="N2563" i="4"/>
  <c r="N2562" i="4"/>
  <c r="N2561" i="4"/>
  <c r="N2560" i="4"/>
  <c r="N2559" i="4"/>
  <c r="N2558" i="4"/>
  <c r="N2557" i="4"/>
  <c r="N2556" i="4"/>
  <c r="N2555" i="4"/>
  <c r="N2554" i="4"/>
  <c r="N2553" i="4"/>
  <c r="N2552" i="4"/>
  <c r="N2551" i="4"/>
  <c r="N2550" i="4"/>
  <c r="N2549" i="4"/>
  <c r="N2548" i="4"/>
  <c r="N2547" i="4"/>
  <c r="N2546" i="4"/>
  <c r="N2545" i="4"/>
  <c r="N2544" i="4"/>
  <c r="N2543" i="4"/>
  <c r="N2542" i="4"/>
  <c r="N2541" i="4"/>
  <c r="N2540" i="4"/>
  <c r="N2539" i="4"/>
  <c r="N2538" i="4"/>
  <c r="N2537" i="4"/>
  <c r="N2536" i="4"/>
  <c r="N2535" i="4"/>
  <c r="N2534" i="4"/>
  <c r="N2533" i="4"/>
  <c r="N2532" i="4"/>
  <c r="N2531" i="4"/>
  <c r="N2530" i="4"/>
  <c r="N2529" i="4"/>
  <c r="N2528" i="4"/>
  <c r="N2527" i="4"/>
  <c r="N2526" i="4"/>
  <c r="N2525" i="4"/>
  <c r="N2524" i="4"/>
  <c r="N2523" i="4"/>
  <c r="N2522" i="4"/>
  <c r="N2521" i="4"/>
  <c r="N2520" i="4"/>
  <c r="N2519" i="4"/>
  <c r="N2518" i="4"/>
  <c r="N2517" i="4"/>
  <c r="N2516" i="4"/>
  <c r="N2515" i="4"/>
  <c r="N2514" i="4"/>
  <c r="N2513" i="4"/>
  <c r="N2512" i="4"/>
  <c r="N2511" i="4"/>
  <c r="N2510" i="4"/>
  <c r="N2509" i="4"/>
  <c r="N2508" i="4"/>
  <c r="N2507" i="4"/>
  <c r="N2506" i="4"/>
  <c r="N2505" i="4"/>
  <c r="N2504" i="4"/>
  <c r="N2503" i="4"/>
  <c r="N2502" i="4"/>
  <c r="N2501" i="4"/>
  <c r="N2500" i="4"/>
  <c r="N2499" i="4"/>
  <c r="N2498" i="4"/>
  <c r="N2497" i="4"/>
  <c r="N2496" i="4"/>
  <c r="N2495" i="4"/>
  <c r="N2494" i="4"/>
  <c r="N2493" i="4"/>
  <c r="N2492" i="4"/>
  <c r="N2491" i="4"/>
  <c r="N2490" i="4"/>
  <c r="N2489" i="4"/>
  <c r="N2488" i="4"/>
  <c r="N2487" i="4"/>
  <c r="N2486" i="4"/>
  <c r="N2485" i="4"/>
  <c r="N2484" i="4"/>
  <c r="N2483" i="4"/>
  <c r="N2482" i="4"/>
  <c r="N2481" i="4"/>
  <c r="N2480" i="4"/>
  <c r="N2479" i="4"/>
  <c r="N2478" i="4"/>
  <c r="N2477" i="4"/>
  <c r="N2476" i="4"/>
  <c r="N2475" i="4"/>
  <c r="N2474" i="4"/>
  <c r="N2473" i="4"/>
  <c r="N2472" i="4"/>
  <c r="N2471" i="4"/>
  <c r="N2470" i="4"/>
  <c r="N2469" i="4"/>
  <c r="N2468" i="4"/>
  <c r="N2467" i="4"/>
  <c r="N2466" i="4"/>
  <c r="N2465" i="4"/>
  <c r="N2464" i="4"/>
  <c r="N2463" i="4"/>
  <c r="N2462" i="4"/>
  <c r="N2461" i="4"/>
  <c r="N2460" i="4"/>
  <c r="N2459" i="4"/>
  <c r="N2458" i="4"/>
  <c r="N2457" i="4"/>
  <c r="N2456" i="4"/>
  <c r="N2455" i="4"/>
  <c r="N2454" i="4"/>
  <c r="N2453" i="4"/>
  <c r="N2452" i="4"/>
  <c r="N2451" i="4"/>
  <c r="N2450" i="4"/>
  <c r="N2449" i="4"/>
  <c r="N2448" i="4"/>
  <c r="N2447" i="4"/>
  <c r="N2446" i="4"/>
  <c r="N2445" i="4"/>
  <c r="N2444" i="4"/>
  <c r="N2443" i="4"/>
  <c r="N2442" i="4"/>
  <c r="N2441" i="4"/>
  <c r="N2440" i="4"/>
  <c r="N2439" i="4"/>
  <c r="N2438" i="4"/>
  <c r="N2437" i="4"/>
  <c r="N2436" i="4"/>
  <c r="N2435" i="4"/>
  <c r="N2434" i="4"/>
  <c r="N2433" i="4"/>
  <c r="N2432" i="4"/>
  <c r="N2431" i="4"/>
  <c r="N2430" i="4"/>
  <c r="N2429" i="4"/>
  <c r="N2428" i="4"/>
  <c r="N2427" i="4"/>
  <c r="N2426" i="4"/>
  <c r="N2425" i="4"/>
  <c r="N2424" i="4"/>
  <c r="N2423" i="4"/>
  <c r="N2422" i="4"/>
  <c r="N2421" i="4"/>
  <c r="N2420" i="4"/>
  <c r="N2419" i="4"/>
  <c r="N2418" i="4"/>
  <c r="N2417" i="4"/>
  <c r="N2416" i="4"/>
  <c r="N2415" i="4"/>
  <c r="N2414" i="4"/>
  <c r="N2413" i="4"/>
  <c r="N2412" i="4"/>
  <c r="N2411" i="4"/>
  <c r="N2410" i="4"/>
  <c r="N2409" i="4"/>
  <c r="N2408" i="4"/>
  <c r="N2407" i="4"/>
  <c r="N2406" i="4"/>
  <c r="N2405" i="4"/>
  <c r="N2404" i="4"/>
  <c r="N2403" i="4"/>
  <c r="N2402" i="4"/>
  <c r="N2401" i="4"/>
  <c r="N2400" i="4"/>
  <c r="N2399" i="4"/>
  <c r="N2398" i="4"/>
  <c r="N2397" i="4"/>
  <c r="N2396" i="4"/>
  <c r="N2395" i="4"/>
  <c r="N2394" i="4"/>
  <c r="N2393" i="4"/>
  <c r="N2392" i="4"/>
  <c r="N2391" i="4"/>
  <c r="N2390" i="4"/>
  <c r="N2389" i="4"/>
  <c r="N2388" i="4"/>
  <c r="N2387" i="4"/>
  <c r="N2386" i="4"/>
  <c r="N2385" i="4"/>
  <c r="N2384" i="4"/>
  <c r="N2383" i="4"/>
  <c r="N2382" i="4"/>
  <c r="N2381" i="4"/>
  <c r="N2380" i="4"/>
  <c r="N2379" i="4"/>
  <c r="N2378" i="4"/>
  <c r="N2377" i="4"/>
  <c r="N2376" i="4"/>
  <c r="N2375" i="4"/>
  <c r="N2374" i="4"/>
  <c r="N2373" i="4"/>
  <c r="N2372" i="4"/>
  <c r="N2371" i="4"/>
  <c r="N2370" i="4"/>
  <c r="N2369" i="4"/>
  <c r="N2368" i="4"/>
  <c r="N2367" i="4"/>
  <c r="N2366" i="4"/>
  <c r="N2365" i="4"/>
  <c r="N2364" i="4"/>
  <c r="N2363" i="4"/>
  <c r="N2362" i="4"/>
  <c r="N2361" i="4"/>
  <c r="N2360" i="4"/>
  <c r="N2359" i="4"/>
  <c r="N2358" i="4"/>
  <c r="N2357" i="4"/>
  <c r="N2356" i="4"/>
  <c r="N2355" i="4"/>
  <c r="N2354" i="4"/>
  <c r="N2353" i="4"/>
  <c r="N2352" i="4"/>
  <c r="N2351" i="4"/>
  <c r="N2350" i="4"/>
  <c r="N2349" i="4"/>
  <c r="N2348" i="4"/>
  <c r="N2347" i="4"/>
  <c r="N2346" i="4"/>
  <c r="N2345" i="4"/>
  <c r="N2344" i="4"/>
  <c r="N2343" i="4"/>
  <c r="N2342" i="4"/>
  <c r="N2341" i="4"/>
  <c r="N2340" i="4"/>
  <c r="N2339" i="4"/>
  <c r="N2338" i="4"/>
  <c r="N2337" i="4"/>
  <c r="N2336" i="4"/>
  <c r="N2335" i="4"/>
  <c r="N2334" i="4"/>
  <c r="N2333" i="4"/>
  <c r="N2332" i="4"/>
  <c r="N2331" i="4"/>
  <c r="N2330" i="4"/>
  <c r="N2329" i="4"/>
  <c r="N2328" i="4"/>
  <c r="N2327" i="4"/>
  <c r="N2326" i="4"/>
  <c r="N2325" i="4"/>
  <c r="N2324" i="4"/>
  <c r="N2323" i="4"/>
  <c r="N2322" i="4"/>
  <c r="N2321" i="4"/>
  <c r="N2320" i="4"/>
  <c r="N2319" i="4"/>
  <c r="N2318" i="4"/>
  <c r="N2317" i="4"/>
  <c r="N2316" i="4"/>
  <c r="N2315" i="4"/>
  <c r="N2314" i="4"/>
  <c r="N2313" i="4"/>
  <c r="N2312" i="4"/>
  <c r="N2311" i="4"/>
  <c r="N2310" i="4"/>
  <c r="N2309" i="4"/>
  <c r="N2308" i="4"/>
  <c r="N2307" i="4"/>
  <c r="N2306" i="4"/>
  <c r="N2305" i="4"/>
  <c r="N2304" i="4"/>
  <c r="N2303" i="4"/>
  <c r="N2302" i="4"/>
  <c r="N2301" i="4"/>
  <c r="N2300" i="4"/>
  <c r="N2299" i="4"/>
  <c r="N2298" i="4"/>
  <c r="N2297" i="4"/>
  <c r="N2296" i="4"/>
  <c r="N2295" i="4"/>
  <c r="N2294" i="4"/>
  <c r="N2293" i="4"/>
  <c r="N2292" i="4"/>
  <c r="N2291" i="4"/>
  <c r="N2290" i="4"/>
  <c r="N2289" i="4"/>
  <c r="N2288" i="4"/>
  <c r="N2287" i="4"/>
  <c r="N2286" i="4"/>
  <c r="N2285" i="4"/>
  <c r="N2284" i="4"/>
  <c r="N2283" i="4"/>
  <c r="N2282" i="4"/>
  <c r="N2281" i="4"/>
  <c r="N2280" i="4"/>
  <c r="N2279" i="4"/>
  <c r="N2278" i="4"/>
  <c r="N2277" i="4"/>
  <c r="N2276" i="4"/>
  <c r="N2275" i="4"/>
  <c r="N2274" i="4"/>
  <c r="N2273" i="4"/>
  <c r="N2272" i="4"/>
  <c r="N2271" i="4"/>
  <c r="N2270" i="4"/>
  <c r="N2269" i="4"/>
  <c r="N2268" i="4"/>
  <c r="N2267" i="4"/>
  <c r="N2266" i="4"/>
  <c r="N2265" i="4"/>
  <c r="N2264" i="4"/>
  <c r="N2263" i="4"/>
  <c r="N2262" i="4"/>
  <c r="N2261" i="4"/>
  <c r="N2260" i="4"/>
  <c r="N2259" i="4"/>
  <c r="N2258" i="4"/>
  <c r="N2257" i="4"/>
  <c r="N2256" i="4"/>
  <c r="N2255" i="4"/>
  <c r="N2254" i="4"/>
  <c r="N2253" i="4"/>
  <c r="N2252" i="4"/>
  <c r="N2251" i="4"/>
  <c r="N2250" i="4"/>
  <c r="N2249" i="4"/>
  <c r="N2248" i="4"/>
  <c r="N2247" i="4"/>
  <c r="N2246" i="4"/>
  <c r="N2245" i="4"/>
  <c r="N2244" i="4"/>
  <c r="N2243" i="4"/>
  <c r="N2242" i="4"/>
  <c r="N2241" i="4"/>
  <c r="N2240" i="4"/>
  <c r="N2239" i="4"/>
  <c r="N2238" i="4"/>
  <c r="N2237" i="4"/>
  <c r="N2236" i="4"/>
  <c r="N2235" i="4"/>
  <c r="N2234" i="4"/>
  <c r="N2233" i="4"/>
  <c r="N2232" i="4"/>
  <c r="N2231" i="4"/>
  <c r="N2230" i="4"/>
  <c r="N2229" i="4"/>
  <c r="N2228" i="4"/>
  <c r="N2227" i="4"/>
  <c r="N2226" i="4"/>
  <c r="N2225" i="4"/>
  <c r="N2224" i="4"/>
  <c r="N2223" i="4"/>
  <c r="N2222" i="4"/>
  <c r="N2221" i="4"/>
  <c r="N2220" i="4"/>
  <c r="N2219" i="4"/>
  <c r="N2218" i="4"/>
  <c r="N2217" i="4"/>
  <c r="N2216" i="4"/>
  <c r="N2215" i="4"/>
  <c r="N2214" i="4"/>
  <c r="N2213" i="4"/>
  <c r="N2212" i="4"/>
  <c r="N2211" i="4"/>
  <c r="N2210" i="4"/>
  <c r="N2209" i="4"/>
  <c r="N2208" i="4"/>
  <c r="N2207" i="4"/>
  <c r="N2206" i="4"/>
  <c r="N2205" i="4"/>
  <c r="N2204" i="4"/>
  <c r="N2203" i="4"/>
  <c r="N2202" i="4"/>
  <c r="N2201" i="4"/>
  <c r="N2200" i="4"/>
  <c r="N2199" i="4"/>
  <c r="N2198" i="4"/>
  <c r="N2197" i="4"/>
  <c r="N2196" i="4"/>
  <c r="N2195" i="4"/>
  <c r="N2194" i="4"/>
  <c r="N2193" i="4"/>
  <c r="N2192" i="4"/>
  <c r="N2191" i="4"/>
  <c r="N2190" i="4"/>
  <c r="N2189" i="4"/>
  <c r="N2188" i="4"/>
  <c r="N2187" i="4"/>
  <c r="N2186" i="4"/>
  <c r="N2185" i="4"/>
  <c r="N2184" i="4"/>
  <c r="N2183" i="4"/>
  <c r="N2182" i="4"/>
  <c r="N2181" i="4"/>
  <c r="N2180" i="4"/>
  <c r="N2179" i="4"/>
  <c r="N2178" i="4"/>
  <c r="N2177" i="4"/>
  <c r="N2176" i="4"/>
  <c r="N2175" i="4"/>
  <c r="N2174" i="4"/>
  <c r="N2173" i="4"/>
  <c r="N2172" i="4"/>
  <c r="N2171" i="4"/>
  <c r="N2170" i="4"/>
  <c r="N2169" i="4"/>
  <c r="N2168" i="4"/>
  <c r="N2167" i="4"/>
  <c r="N2166" i="4"/>
  <c r="N2165" i="4"/>
  <c r="N2164" i="4"/>
  <c r="N2163" i="4"/>
  <c r="N2162" i="4"/>
  <c r="N2161" i="4"/>
  <c r="N2160" i="4"/>
  <c r="N2159" i="4"/>
  <c r="N2158" i="4"/>
  <c r="N2157" i="4"/>
  <c r="N2156" i="4"/>
  <c r="N2155" i="4"/>
  <c r="N2154" i="4"/>
  <c r="N2153" i="4"/>
  <c r="N2152" i="4"/>
  <c r="N2151" i="4"/>
  <c r="N2150" i="4"/>
  <c r="N2149" i="4"/>
  <c r="N2148" i="4"/>
  <c r="N2147" i="4"/>
  <c r="N2146" i="4"/>
  <c r="N2145" i="4"/>
  <c r="N2144" i="4"/>
  <c r="N2143" i="4"/>
  <c r="N2142" i="4"/>
  <c r="N2141" i="4"/>
  <c r="N2140" i="4"/>
  <c r="N2139" i="4"/>
  <c r="N2138" i="4"/>
  <c r="N2137" i="4"/>
  <c r="N2136" i="4"/>
  <c r="N2135" i="4"/>
  <c r="N2134" i="4"/>
  <c r="N2133" i="4"/>
  <c r="N2132" i="4"/>
  <c r="N2131" i="4"/>
  <c r="N2130" i="4"/>
  <c r="N2129" i="4"/>
  <c r="N2128" i="4"/>
  <c r="N2127" i="4"/>
  <c r="N2126" i="4"/>
  <c r="N2125" i="4"/>
  <c r="N2124" i="4"/>
  <c r="N2123" i="4"/>
  <c r="N2122" i="4"/>
  <c r="N2121" i="4"/>
  <c r="N2120" i="4"/>
  <c r="N2119" i="4"/>
  <c r="N2118" i="4"/>
  <c r="N2117" i="4"/>
  <c r="N2116" i="4"/>
  <c r="N2115" i="4"/>
  <c r="N2114" i="4"/>
  <c r="N2113" i="4"/>
  <c r="N2112" i="4"/>
  <c r="N2111" i="4"/>
  <c r="N2110" i="4"/>
  <c r="N2109" i="4"/>
  <c r="N2108" i="4"/>
  <c r="N2107" i="4"/>
  <c r="N2106" i="4"/>
  <c r="N2105" i="4"/>
  <c r="N2104" i="4"/>
  <c r="N2103" i="4"/>
  <c r="N2102" i="4"/>
  <c r="N2101" i="4"/>
  <c r="N2100" i="4"/>
  <c r="N2099" i="4"/>
  <c r="N2098" i="4"/>
  <c r="N2097" i="4"/>
  <c r="N2096" i="4"/>
  <c r="N2095" i="4"/>
  <c r="N2094" i="4"/>
  <c r="N2093" i="4"/>
  <c r="N2092" i="4"/>
  <c r="N2091" i="4"/>
  <c r="N2090" i="4"/>
  <c r="N2089" i="4"/>
  <c r="N2088" i="4"/>
  <c r="N2087" i="4"/>
  <c r="N2086" i="4"/>
  <c r="N2085" i="4"/>
  <c r="N2084" i="4"/>
  <c r="N2083" i="4"/>
  <c r="N2082" i="4"/>
  <c r="N2081" i="4"/>
  <c r="N2080" i="4"/>
  <c r="N2079" i="4"/>
  <c r="N2078" i="4"/>
  <c r="N2077" i="4"/>
  <c r="N2076" i="4"/>
  <c r="N2075" i="4"/>
  <c r="N2074" i="4"/>
  <c r="N2073" i="4"/>
  <c r="N2072" i="4"/>
  <c r="N2071" i="4"/>
  <c r="N2070" i="4"/>
  <c r="N2069" i="4"/>
  <c r="N2068" i="4"/>
  <c r="N2067" i="4"/>
  <c r="N2066" i="4"/>
  <c r="N2065" i="4"/>
  <c r="N2064" i="4"/>
  <c r="N2063" i="4"/>
  <c r="N2062" i="4"/>
  <c r="N2061" i="4"/>
  <c r="N2060" i="4"/>
  <c r="N2059" i="4"/>
  <c r="N2058" i="4"/>
  <c r="N2057" i="4"/>
  <c r="N2056" i="4"/>
  <c r="N2055" i="4"/>
  <c r="N2054" i="4"/>
  <c r="N2053" i="4"/>
  <c r="N2052" i="4"/>
  <c r="N2051" i="4"/>
  <c r="N2050" i="4"/>
  <c r="N2049" i="4"/>
  <c r="N2048" i="4"/>
  <c r="N2047" i="4"/>
  <c r="N2046" i="4"/>
  <c r="N2045" i="4"/>
  <c r="N2044" i="4"/>
  <c r="N2043" i="4"/>
  <c r="N2042" i="4"/>
  <c r="N2041" i="4"/>
  <c r="N2040" i="4"/>
  <c r="N2039" i="4"/>
  <c r="N2038" i="4"/>
  <c r="N2037" i="4"/>
  <c r="N2036" i="4"/>
  <c r="N2035" i="4"/>
  <c r="N2034" i="4"/>
  <c r="N2033" i="4"/>
  <c r="N2032" i="4"/>
  <c r="N2031" i="4"/>
  <c r="N2030" i="4"/>
  <c r="N2029" i="4"/>
  <c r="N2028" i="4"/>
  <c r="N2027" i="4"/>
  <c r="N2026" i="4"/>
  <c r="N2025" i="4"/>
  <c r="N2024" i="4"/>
  <c r="N2023" i="4"/>
  <c r="N2022" i="4"/>
  <c r="N2021" i="4"/>
  <c r="N2020" i="4"/>
  <c r="N2019" i="4"/>
  <c r="N2018" i="4"/>
  <c r="N2017" i="4"/>
  <c r="N2016" i="4"/>
  <c r="N2015" i="4"/>
  <c r="N2014" i="4"/>
  <c r="N2013" i="4"/>
  <c r="N2012" i="4"/>
  <c r="N2011" i="4"/>
  <c r="N2010" i="4"/>
  <c r="N2009" i="4"/>
  <c r="N2008" i="4"/>
  <c r="N2007" i="4"/>
  <c r="N2006" i="4"/>
  <c r="N2005" i="4"/>
  <c r="N2004" i="4"/>
  <c r="N2003" i="4"/>
  <c r="N2002" i="4"/>
  <c r="N2001" i="4"/>
  <c r="N2000" i="4"/>
  <c r="N1999" i="4"/>
  <c r="N1998" i="4"/>
  <c r="N1997" i="4"/>
  <c r="N1996" i="4"/>
  <c r="N1995" i="4"/>
  <c r="N1994" i="4"/>
  <c r="N1993" i="4"/>
  <c r="N1992" i="4"/>
  <c r="N1991" i="4"/>
  <c r="N1990" i="4"/>
  <c r="N1989" i="4"/>
  <c r="N1988" i="4"/>
  <c r="N1987" i="4"/>
  <c r="N1986" i="4"/>
  <c r="N1985" i="4"/>
  <c r="N1984" i="4"/>
  <c r="N1983" i="4"/>
  <c r="N1982" i="4"/>
  <c r="N1981" i="4"/>
  <c r="N1980" i="4"/>
  <c r="N1979" i="4"/>
  <c r="N1978" i="4"/>
  <c r="N1977" i="4"/>
  <c r="N1976" i="4"/>
  <c r="N1975" i="4"/>
  <c r="N1974" i="4"/>
  <c r="N1973" i="4"/>
  <c r="N1972" i="4"/>
  <c r="N1971" i="4"/>
  <c r="N1970" i="4"/>
  <c r="N1969" i="4"/>
  <c r="N1968" i="4"/>
  <c r="N1967" i="4"/>
  <c r="N1966" i="4"/>
  <c r="N1965" i="4"/>
  <c r="N1964" i="4"/>
  <c r="N1963" i="4"/>
  <c r="N1962" i="4"/>
  <c r="N1961" i="4"/>
  <c r="N1960" i="4"/>
  <c r="N1959" i="4"/>
  <c r="N1958" i="4"/>
  <c r="N1957" i="4"/>
  <c r="N1956" i="4"/>
  <c r="N1955" i="4"/>
  <c r="N1954" i="4"/>
  <c r="N1953" i="4"/>
  <c r="N1952" i="4"/>
  <c r="N1951" i="4"/>
  <c r="N1950" i="4"/>
  <c r="N1949" i="4"/>
  <c r="N1948" i="4"/>
  <c r="N1947" i="4"/>
  <c r="N1946" i="4"/>
  <c r="N1945" i="4"/>
  <c r="N1944" i="4"/>
  <c r="N1943" i="4"/>
  <c r="N1942" i="4"/>
  <c r="N1941" i="4"/>
  <c r="N1940" i="4"/>
  <c r="N1939" i="4"/>
  <c r="N1938" i="4"/>
  <c r="N1937" i="4"/>
  <c r="N1936" i="4"/>
  <c r="N1935" i="4"/>
  <c r="N1934" i="4"/>
  <c r="N1933" i="4"/>
  <c r="N1932" i="4"/>
  <c r="N1931" i="4"/>
  <c r="N1930" i="4"/>
  <c r="N1929" i="4"/>
  <c r="N1928" i="4"/>
  <c r="N1927" i="4"/>
  <c r="N1926" i="4"/>
  <c r="N1925" i="4"/>
  <c r="N1924" i="4"/>
  <c r="N1923" i="4"/>
  <c r="N1922" i="4"/>
  <c r="N1921" i="4"/>
  <c r="N1920" i="4"/>
  <c r="N1919" i="4"/>
  <c r="N1918" i="4"/>
  <c r="N1917" i="4"/>
  <c r="N1916" i="4"/>
  <c r="N1915" i="4"/>
  <c r="N1914" i="4"/>
  <c r="N1913" i="4"/>
  <c r="N1912" i="4"/>
  <c r="N1911" i="4"/>
  <c r="N1910" i="4"/>
  <c r="N1909" i="4"/>
  <c r="N1908" i="4"/>
  <c r="N1907" i="4"/>
  <c r="N1906" i="4"/>
  <c r="N1905" i="4"/>
  <c r="N1904" i="4"/>
  <c r="N1903" i="4"/>
  <c r="N1902" i="4"/>
  <c r="N1901" i="4"/>
  <c r="N1900" i="4"/>
  <c r="N1899" i="4"/>
  <c r="N1898" i="4"/>
  <c r="N1897" i="4"/>
  <c r="N1896" i="4"/>
  <c r="N1895" i="4"/>
  <c r="N1894" i="4"/>
  <c r="N1893" i="4"/>
  <c r="N1892" i="4"/>
  <c r="N1891" i="4"/>
  <c r="N1890" i="4"/>
  <c r="N1889" i="4"/>
  <c r="N1888" i="4"/>
  <c r="N1887" i="4"/>
  <c r="N1886" i="4"/>
  <c r="N1885" i="4"/>
  <c r="N1884" i="4"/>
  <c r="N1883" i="4"/>
  <c r="N1882" i="4"/>
  <c r="N1881" i="4"/>
  <c r="N1880" i="4"/>
  <c r="N1879" i="4"/>
  <c r="N1878" i="4"/>
  <c r="N1877" i="4"/>
  <c r="N1876" i="4"/>
  <c r="N1875" i="4"/>
  <c r="N1874" i="4"/>
  <c r="N1873" i="4"/>
  <c r="N1872" i="4"/>
  <c r="N1871" i="4"/>
  <c r="N1870" i="4"/>
  <c r="N1869" i="4"/>
  <c r="N1868" i="4"/>
  <c r="N1867" i="4"/>
  <c r="N1866" i="4"/>
  <c r="N1865" i="4"/>
  <c r="N1864" i="4"/>
  <c r="N1863" i="4"/>
  <c r="N1862" i="4"/>
  <c r="N1861" i="4"/>
  <c r="N1860" i="4"/>
  <c r="N1859" i="4"/>
  <c r="N1858" i="4"/>
  <c r="N1857" i="4"/>
  <c r="N1856" i="4"/>
  <c r="N1855" i="4"/>
  <c r="N1854" i="4"/>
  <c r="N1853" i="4"/>
  <c r="N1852" i="4"/>
  <c r="N1851" i="4"/>
  <c r="N1850" i="4"/>
  <c r="N1849" i="4"/>
  <c r="N1848" i="4"/>
  <c r="N1847" i="4"/>
  <c r="N1846" i="4"/>
  <c r="N1845" i="4"/>
  <c r="N1844" i="4"/>
  <c r="N1843" i="4"/>
  <c r="N1842" i="4"/>
  <c r="N1841" i="4"/>
  <c r="N1840" i="4"/>
  <c r="N1839" i="4"/>
  <c r="N1838" i="4"/>
  <c r="N1837" i="4"/>
  <c r="N1836" i="4"/>
  <c r="N1835" i="4"/>
  <c r="N1834" i="4"/>
  <c r="N1833" i="4"/>
  <c r="N1832" i="4"/>
  <c r="N1831" i="4"/>
  <c r="N1830" i="4"/>
  <c r="N1829" i="4"/>
  <c r="N1828" i="4"/>
  <c r="N1827" i="4"/>
  <c r="N1826" i="4"/>
  <c r="N1825" i="4"/>
  <c r="N1824" i="4"/>
  <c r="N1823" i="4"/>
  <c r="N1822" i="4"/>
  <c r="N1821" i="4"/>
  <c r="N1820" i="4"/>
  <c r="N1819" i="4"/>
  <c r="N1818" i="4"/>
  <c r="N1817" i="4"/>
  <c r="N1816" i="4"/>
  <c r="N1815" i="4"/>
  <c r="N1814" i="4"/>
  <c r="N1813" i="4"/>
  <c r="N1812" i="4"/>
  <c r="N1811" i="4"/>
  <c r="N1810" i="4"/>
  <c r="N1809" i="4"/>
  <c r="N1808" i="4"/>
  <c r="N1807" i="4"/>
  <c r="N1806" i="4"/>
  <c r="N1805" i="4"/>
  <c r="N1804" i="4"/>
  <c r="N1803" i="4"/>
  <c r="N1802" i="4"/>
  <c r="N1801" i="4"/>
  <c r="N1800" i="4"/>
  <c r="N1799" i="4"/>
  <c r="N1798" i="4"/>
  <c r="N1797" i="4"/>
  <c r="N1796" i="4"/>
  <c r="N1795" i="4"/>
  <c r="N1794" i="4"/>
  <c r="N1793" i="4"/>
  <c r="N1792" i="4"/>
  <c r="N1791" i="4"/>
  <c r="N1790" i="4"/>
  <c r="N1789" i="4"/>
  <c r="N1788" i="4"/>
  <c r="N1787" i="4"/>
  <c r="N1786" i="4"/>
  <c r="N1785" i="4"/>
  <c r="N1784" i="4"/>
  <c r="N1783" i="4"/>
  <c r="N1782" i="4"/>
  <c r="N1781" i="4"/>
  <c r="N1780" i="4"/>
  <c r="N1779" i="4"/>
  <c r="N1778" i="4"/>
  <c r="N1777" i="4"/>
  <c r="N1776" i="4"/>
  <c r="N1775" i="4"/>
  <c r="N1774" i="4"/>
  <c r="N1773" i="4"/>
  <c r="N1772" i="4"/>
  <c r="N1771" i="4"/>
  <c r="N1770" i="4"/>
  <c r="N1769" i="4"/>
  <c r="N1768" i="4"/>
  <c r="N1767" i="4"/>
  <c r="N1766" i="4"/>
  <c r="N1765" i="4"/>
  <c r="N1764" i="4"/>
  <c r="N1763" i="4"/>
  <c r="N1762" i="4"/>
  <c r="N1761" i="4"/>
  <c r="N1760" i="4"/>
  <c r="N1759" i="4"/>
  <c r="N1758" i="4"/>
  <c r="N1757" i="4"/>
  <c r="N1756" i="4"/>
  <c r="N1755" i="4"/>
  <c r="N1754" i="4"/>
  <c r="N1753" i="4"/>
  <c r="N1752" i="4"/>
  <c r="N1751" i="4"/>
  <c r="N1750" i="4"/>
  <c r="N1749" i="4"/>
  <c r="N1748" i="4"/>
  <c r="N1747" i="4"/>
  <c r="N1746" i="4"/>
  <c r="N1745" i="4"/>
  <c r="N1744" i="4"/>
  <c r="N1743" i="4"/>
  <c r="N1742" i="4"/>
  <c r="N1741" i="4"/>
  <c r="N1740" i="4"/>
  <c r="N1739" i="4"/>
  <c r="N1738" i="4"/>
  <c r="N1737" i="4"/>
  <c r="N1736" i="4"/>
  <c r="N1735" i="4"/>
  <c r="N1734" i="4"/>
  <c r="N1733" i="4"/>
  <c r="N1732" i="4"/>
  <c r="N1731" i="4"/>
  <c r="N1730" i="4"/>
  <c r="N1729" i="4"/>
  <c r="N1728" i="4"/>
  <c r="N1727" i="4"/>
  <c r="N1726" i="4"/>
  <c r="N1725" i="4"/>
  <c r="N1724" i="4"/>
  <c r="N1723" i="4"/>
  <c r="N1722" i="4"/>
  <c r="N1721" i="4"/>
  <c r="N1720" i="4"/>
  <c r="N1719" i="4"/>
  <c r="N1718" i="4"/>
  <c r="N1717" i="4"/>
  <c r="N1716" i="4"/>
  <c r="N1715" i="4"/>
  <c r="N1714" i="4"/>
  <c r="N1713" i="4"/>
  <c r="N1712" i="4"/>
  <c r="N1711" i="4"/>
  <c r="N1710" i="4"/>
  <c r="N1709" i="4"/>
  <c r="N1708" i="4"/>
  <c r="N1707" i="4"/>
  <c r="N1706" i="4"/>
  <c r="N1705" i="4"/>
  <c r="N1704" i="4"/>
  <c r="N1703" i="4"/>
  <c r="N1702" i="4"/>
  <c r="N1701" i="4"/>
  <c r="N1700" i="4"/>
  <c r="N1699" i="4"/>
  <c r="N1698" i="4"/>
  <c r="N1697" i="4"/>
  <c r="N1696" i="4"/>
  <c r="N1695" i="4"/>
  <c r="N1694" i="4"/>
  <c r="N1693" i="4"/>
  <c r="N1692" i="4"/>
  <c r="N1691" i="4"/>
  <c r="N1690" i="4"/>
  <c r="N1689" i="4"/>
  <c r="N1688" i="4"/>
  <c r="N1687" i="4"/>
  <c r="N1686" i="4"/>
  <c r="N1685" i="4"/>
  <c r="N1684" i="4"/>
  <c r="N1683" i="4"/>
  <c r="N1682" i="4"/>
  <c r="N1681" i="4"/>
  <c r="N1680" i="4"/>
  <c r="N1679" i="4"/>
  <c r="N1678" i="4"/>
  <c r="N1677" i="4"/>
  <c r="N1676" i="4"/>
  <c r="N1675" i="4"/>
  <c r="N1674" i="4"/>
  <c r="N1673" i="4"/>
  <c r="N1672" i="4"/>
  <c r="N1671" i="4"/>
  <c r="N1670" i="4"/>
  <c r="N1669" i="4"/>
  <c r="N1668" i="4"/>
  <c r="N1667" i="4"/>
  <c r="N1666" i="4"/>
  <c r="N1665" i="4"/>
  <c r="N1664" i="4"/>
  <c r="N1663" i="4"/>
  <c r="N1662" i="4"/>
  <c r="N1661" i="4"/>
  <c r="N1660" i="4"/>
  <c r="N1659" i="4"/>
  <c r="N1658" i="4"/>
  <c r="N1657" i="4"/>
  <c r="N1656" i="4"/>
  <c r="N1655" i="4"/>
  <c r="N1654" i="4"/>
  <c r="N1653" i="4"/>
  <c r="N1652" i="4"/>
  <c r="N1651" i="4"/>
  <c r="N1650" i="4"/>
  <c r="N1649" i="4"/>
  <c r="N1648" i="4"/>
  <c r="N1647" i="4"/>
  <c r="N1646" i="4"/>
  <c r="N1645" i="4"/>
  <c r="N1644" i="4"/>
  <c r="N1643" i="4"/>
  <c r="N1642" i="4"/>
  <c r="N1641" i="4"/>
  <c r="N1640" i="4"/>
  <c r="N1639" i="4"/>
  <c r="N1638" i="4"/>
  <c r="N1637" i="4"/>
  <c r="N1636" i="4"/>
  <c r="N1635" i="4"/>
  <c r="N1634" i="4"/>
  <c r="N1633" i="4"/>
  <c r="N1632" i="4"/>
  <c r="N1631" i="4"/>
  <c r="N1630" i="4"/>
  <c r="N1629" i="4"/>
  <c r="N1628" i="4"/>
  <c r="N1627" i="4"/>
  <c r="N1626" i="4"/>
  <c r="N1625" i="4"/>
  <c r="N1624" i="4"/>
  <c r="N1623" i="4"/>
  <c r="N1622" i="4"/>
  <c r="N1621" i="4"/>
  <c r="N1620" i="4"/>
  <c r="N1619" i="4"/>
  <c r="N1618" i="4"/>
  <c r="N1617" i="4"/>
  <c r="N1616" i="4"/>
  <c r="N1615" i="4"/>
  <c r="N1614" i="4"/>
  <c r="N1613" i="4"/>
  <c r="N1612" i="4"/>
  <c r="N1611" i="4"/>
  <c r="N1610" i="4"/>
  <c r="N1609" i="4"/>
  <c r="N1608" i="4"/>
  <c r="N1607" i="4"/>
  <c r="N1606" i="4"/>
  <c r="N1605" i="4"/>
  <c r="N1604" i="4"/>
  <c r="N1603" i="4"/>
  <c r="N1602" i="4"/>
  <c r="N1601" i="4"/>
  <c r="N1600" i="4"/>
  <c r="N1599" i="4"/>
  <c r="N1598" i="4"/>
  <c r="N1597" i="4"/>
  <c r="N1596" i="4"/>
  <c r="N1595" i="4"/>
  <c r="N1594" i="4"/>
  <c r="N1593" i="4"/>
  <c r="N1592" i="4"/>
  <c r="N1591" i="4"/>
  <c r="N1590" i="4"/>
  <c r="N1589" i="4"/>
  <c r="N1588" i="4"/>
  <c r="N1587" i="4"/>
  <c r="N1586" i="4"/>
  <c r="N1585" i="4"/>
  <c r="N1584" i="4"/>
  <c r="N1583" i="4"/>
  <c r="N1582" i="4"/>
  <c r="N1581" i="4"/>
  <c r="N1580" i="4"/>
  <c r="N1579" i="4"/>
  <c r="N1578" i="4"/>
  <c r="N1577" i="4"/>
  <c r="N1576" i="4"/>
  <c r="N1575" i="4"/>
  <c r="N1574" i="4"/>
  <c r="N1573" i="4"/>
  <c r="N1572" i="4"/>
  <c r="N1571" i="4"/>
  <c r="N1570" i="4"/>
  <c r="N1569" i="4"/>
  <c r="N1568" i="4"/>
  <c r="N1567" i="4"/>
  <c r="N1566" i="4"/>
  <c r="N1565" i="4"/>
  <c r="N1564" i="4"/>
  <c r="N1563" i="4"/>
  <c r="N1562" i="4"/>
  <c r="N1561" i="4"/>
  <c r="N1560" i="4"/>
  <c r="N1559" i="4"/>
  <c r="N1558" i="4"/>
  <c r="N1557" i="4"/>
  <c r="N1556" i="4"/>
  <c r="N1555" i="4"/>
  <c r="N1554" i="4"/>
  <c r="N1553" i="4"/>
  <c r="N1552" i="4"/>
  <c r="N1551" i="4"/>
  <c r="N1550" i="4"/>
  <c r="N1549" i="4"/>
  <c r="N1548" i="4"/>
  <c r="N1547" i="4"/>
  <c r="N1546" i="4"/>
  <c r="N1545" i="4"/>
  <c r="N1544" i="4"/>
  <c r="N1543" i="4"/>
  <c r="N1542" i="4"/>
  <c r="N1541" i="4"/>
  <c r="N1540" i="4"/>
  <c r="N1539" i="4"/>
  <c r="N1538" i="4"/>
  <c r="N1537" i="4"/>
  <c r="N1536" i="4"/>
  <c r="N1535" i="4"/>
  <c r="N1534" i="4"/>
  <c r="N1533" i="4"/>
  <c r="N1532" i="4"/>
  <c r="N1531" i="4"/>
  <c r="N1530" i="4"/>
  <c r="N1529" i="4"/>
  <c r="N1528" i="4"/>
  <c r="N1527" i="4"/>
  <c r="N1526" i="4"/>
  <c r="N1525" i="4"/>
  <c r="N1524" i="4"/>
  <c r="N1523" i="4"/>
  <c r="N1522" i="4"/>
  <c r="N1521" i="4"/>
  <c r="N1520" i="4"/>
  <c r="N1519" i="4"/>
  <c r="N1518" i="4"/>
  <c r="N1517" i="4"/>
  <c r="N1516" i="4"/>
  <c r="N1515" i="4"/>
  <c r="N1514" i="4"/>
  <c r="N1513" i="4"/>
  <c r="N1512" i="4"/>
  <c r="N1511" i="4"/>
  <c r="N1510" i="4"/>
  <c r="N1509" i="4"/>
  <c r="N1508" i="4"/>
  <c r="N1507" i="4"/>
  <c r="N1506" i="4"/>
  <c r="N1505" i="4"/>
  <c r="N1504" i="4"/>
  <c r="N1503" i="4"/>
  <c r="N1502" i="4"/>
  <c r="N1501" i="4"/>
  <c r="N1500" i="4"/>
  <c r="N1499" i="4"/>
  <c r="N1498" i="4"/>
  <c r="N1497" i="4"/>
  <c r="N1496" i="4"/>
  <c r="N1495" i="4"/>
  <c r="N1494" i="4"/>
  <c r="N1493" i="4"/>
  <c r="N1492" i="4"/>
  <c r="N1491" i="4"/>
  <c r="N1490" i="4"/>
  <c r="N1489" i="4"/>
  <c r="N1488" i="4"/>
  <c r="N1487" i="4"/>
  <c r="N1486" i="4"/>
  <c r="N1485" i="4"/>
  <c r="N1484" i="4"/>
  <c r="N1483" i="4"/>
  <c r="N1482" i="4"/>
  <c r="N1481" i="4"/>
  <c r="N1480" i="4"/>
  <c r="N1479" i="4"/>
  <c r="N1478" i="4"/>
  <c r="N1477" i="4"/>
  <c r="N1476" i="4"/>
  <c r="N1475" i="4"/>
  <c r="N1474" i="4"/>
  <c r="N1473" i="4"/>
  <c r="N1472" i="4"/>
  <c r="N1471" i="4"/>
  <c r="N1470" i="4"/>
  <c r="N1469" i="4"/>
  <c r="N1468" i="4"/>
  <c r="N1467" i="4"/>
  <c r="N1466" i="4"/>
  <c r="N1465" i="4"/>
  <c r="N1464" i="4"/>
  <c r="N1463" i="4"/>
  <c r="N1462" i="4"/>
  <c r="N1461" i="4"/>
  <c r="N1460" i="4"/>
  <c r="N1459" i="4"/>
  <c r="N1458" i="4"/>
  <c r="N1457" i="4"/>
  <c r="N1456" i="4"/>
  <c r="N1455" i="4"/>
  <c r="N1454" i="4"/>
  <c r="N1453" i="4"/>
  <c r="N1452" i="4"/>
  <c r="N1451" i="4"/>
  <c r="N1450" i="4"/>
  <c r="N1449" i="4"/>
  <c r="N1448" i="4"/>
  <c r="N1447" i="4"/>
  <c r="N1446" i="4"/>
  <c r="N1445" i="4"/>
  <c r="N1444" i="4"/>
  <c r="N1443" i="4"/>
  <c r="N1442" i="4"/>
  <c r="N1441" i="4"/>
  <c r="N1440" i="4"/>
  <c r="N1439" i="4"/>
  <c r="N1438" i="4"/>
  <c r="N1437" i="4"/>
  <c r="N1436" i="4"/>
  <c r="N1435" i="4"/>
  <c r="N1434" i="4"/>
  <c r="N1433" i="4"/>
  <c r="N1432" i="4"/>
  <c r="N1431" i="4"/>
  <c r="N1430" i="4"/>
  <c r="N1429" i="4"/>
  <c r="N1428" i="4"/>
  <c r="N1427" i="4"/>
  <c r="N1426" i="4"/>
  <c r="N1425" i="4"/>
  <c r="N1424" i="4"/>
  <c r="N1423" i="4"/>
  <c r="N1422" i="4"/>
  <c r="N1421" i="4"/>
  <c r="N1420" i="4"/>
  <c r="N1419" i="4"/>
  <c r="N1418" i="4"/>
  <c r="N1417" i="4"/>
  <c r="N1416" i="4"/>
  <c r="N1415" i="4"/>
  <c r="N1414" i="4"/>
  <c r="N1413" i="4"/>
  <c r="N1412" i="4"/>
  <c r="N1411" i="4"/>
  <c r="N1410" i="4"/>
  <c r="N1409" i="4"/>
  <c r="N1408" i="4"/>
  <c r="N1407" i="4"/>
  <c r="N1406" i="4"/>
  <c r="N1405" i="4"/>
  <c r="N1404" i="4"/>
  <c r="N1403" i="4"/>
  <c r="N1402" i="4"/>
  <c r="N1401" i="4"/>
  <c r="N1400" i="4"/>
  <c r="N1399" i="4"/>
  <c r="N1398" i="4"/>
  <c r="N1397" i="4"/>
  <c r="N1396" i="4"/>
  <c r="N1395" i="4"/>
  <c r="N1394" i="4"/>
  <c r="N1393" i="4"/>
  <c r="N1392" i="4"/>
  <c r="N1391" i="4"/>
  <c r="N1390" i="4"/>
  <c r="N1389" i="4"/>
  <c r="N1388" i="4"/>
  <c r="N1387" i="4"/>
  <c r="N1386" i="4"/>
  <c r="N1385" i="4"/>
  <c r="N1384" i="4"/>
  <c r="N1383" i="4"/>
  <c r="N1382" i="4"/>
  <c r="N1381" i="4"/>
  <c r="N1380" i="4"/>
  <c r="N1379" i="4"/>
  <c r="N1378" i="4"/>
  <c r="N1377" i="4"/>
  <c r="N1376" i="4"/>
  <c r="N1375" i="4"/>
  <c r="N1374" i="4"/>
  <c r="N1373" i="4"/>
  <c r="N1372" i="4"/>
  <c r="N1371" i="4"/>
  <c r="N1370" i="4"/>
  <c r="N1369" i="4"/>
  <c r="N1368" i="4"/>
  <c r="N1367" i="4"/>
  <c r="N1366" i="4"/>
  <c r="N1365" i="4"/>
  <c r="N1364" i="4"/>
  <c r="N1363" i="4"/>
  <c r="N1362" i="4"/>
  <c r="N1361" i="4"/>
  <c r="N1360" i="4"/>
  <c r="N1359" i="4"/>
  <c r="N1358" i="4"/>
  <c r="N1357" i="4"/>
  <c r="N1356" i="4"/>
  <c r="N1355" i="4"/>
  <c r="N1354" i="4"/>
  <c r="N1353" i="4"/>
  <c r="N1352" i="4"/>
  <c r="N1351" i="4"/>
  <c r="N1350" i="4"/>
  <c r="N1349" i="4"/>
  <c r="N1348" i="4"/>
  <c r="N1347" i="4"/>
  <c r="N1346" i="4"/>
  <c r="N1345" i="4"/>
  <c r="N1344" i="4"/>
  <c r="N1343" i="4"/>
  <c r="N1342" i="4"/>
  <c r="N1341" i="4"/>
  <c r="N1340" i="4"/>
  <c r="N1339" i="4"/>
  <c r="N1338" i="4"/>
  <c r="N1337" i="4"/>
  <c r="N1336" i="4"/>
  <c r="N1335" i="4"/>
  <c r="N1334" i="4"/>
  <c r="N1333" i="4"/>
  <c r="N1332" i="4"/>
  <c r="N1331" i="4"/>
  <c r="N1330" i="4"/>
  <c r="N1329" i="4"/>
  <c r="N1328" i="4"/>
  <c r="N1327" i="4"/>
  <c r="N1326" i="4"/>
  <c r="N1325" i="4"/>
  <c r="N1324" i="4"/>
  <c r="N1323" i="4"/>
  <c r="N1322" i="4"/>
  <c r="N1321" i="4"/>
  <c r="N1320" i="4"/>
  <c r="N1319" i="4"/>
  <c r="N1318" i="4"/>
  <c r="N1317" i="4"/>
  <c r="N1316" i="4"/>
  <c r="N1315" i="4"/>
  <c r="N1314" i="4"/>
  <c r="N1313" i="4"/>
  <c r="N1312" i="4"/>
  <c r="N1311" i="4"/>
  <c r="N1310" i="4"/>
  <c r="N1309" i="4"/>
  <c r="N1308" i="4"/>
  <c r="N1307" i="4"/>
  <c r="N1306" i="4"/>
  <c r="N1305" i="4"/>
  <c r="N1304" i="4"/>
  <c r="N1303" i="4"/>
  <c r="N1302" i="4"/>
  <c r="N1301" i="4"/>
  <c r="N1300" i="4"/>
  <c r="N1299" i="4"/>
  <c r="N1298" i="4"/>
  <c r="N1297" i="4"/>
  <c r="N1296" i="4"/>
  <c r="N1295" i="4"/>
  <c r="N1294" i="4"/>
  <c r="N1293" i="4"/>
  <c r="N1292" i="4"/>
  <c r="N1291" i="4"/>
  <c r="N1290" i="4"/>
  <c r="N1289" i="4"/>
  <c r="N1288" i="4"/>
  <c r="N1287" i="4"/>
  <c r="N1286" i="4"/>
  <c r="N1285" i="4"/>
  <c r="N1284" i="4"/>
  <c r="N1283" i="4"/>
  <c r="N1282" i="4"/>
  <c r="N1281" i="4"/>
  <c r="N1280" i="4"/>
  <c r="N1279" i="4"/>
  <c r="N1278" i="4"/>
  <c r="N1277" i="4"/>
  <c r="N1276" i="4"/>
  <c r="N1275" i="4"/>
  <c r="N1274" i="4"/>
  <c r="N1273" i="4"/>
  <c r="N1272" i="4"/>
  <c r="N1271" i="4"/>
  <c r="N1270" i="4"/>
  <c r="N1269" i="4"/>
  <c r="N1268" i="4"/>
  <c r="N1267" i="4"/>
  <c r="N1266" i="4"/>
  <c r="N1265" i="4"/>
  <c r="N1264" i="4"/>
  <c r="N1263" i="4"/>
  <c r="N1262" i="4"/>
  <c r="N1261" i="4"/>
  <c r="N1260" i="4"/>
  <c r="N1259" i="4"/>
  <c r="N1258" i="4"/>
  <c r="N1257" i="4"/>
  <c r="N1256" i="4"/>
  <c r="N1255" i="4"/>
  <c r="N1254" i="4"/>
  <c r="N1253" i="4"/>
  <c r="N1252" i="4"/>
  <c r="N1251" i="4"/>
  <c r="N1250" i="4"/>
  <c r="N1249" i="4"/>
  <c r="N1248" i="4"/>
  <c r="N1247" i="4"/>
  <c r="N1246" i="4"/>
  <c r="N1245" i="4"/>
  <c r="N1244" i="4"/>
  <c r="N1243" i="4"/>
  <c r="N1242" i="4"/>
  <c r="N1241" i="4"/>
  <c r="N1240" i="4"/>
  <c r="N1239" i="4"/>
  <c r="N1238" i="4"/>
  <c r="N1237" i="4"/>
  <c r="N1236" i="4"/>
  <c r="N1235" i="4"/>
  <c r="N1234" i="4"/>
  <c r="N1233" i="4"/>
  <c r="N1232" i="4"/>
  <c r="N1231" i="4"/>
  <c r="N1230" i="4"/>
  <c r="N1229" i="4"/>
  <c r="N1228" i="4"/>
  <c r="N1227" i="4"/>
  <c r="N1226" i="4"/>
  <c r="N1225" i="4"/>
  <c r="N1224" i="4"/>
  <c r="N1223" i="4"/>
  <c r="N1222" i="4"/>
  <c r="N1221" i="4"/>
  <c r="N1220" i="4"/>
  <c r="N1219" i="4"/>
  <c r="N1218" i="4"/>
  <c r="N1217" i="4"/>
  <c r="N1216" i="4"/>
  <c r="N1215" i="4"/>
  <c r="N1214" i="4"/>
  <c r="N1213" i="4"/>
  <c r="N1212" i="4"/>
  <c r="N1211" i="4"/>
  <c r="N1210" i="4"/>
  <c r="N1209" i="4"/>
  <c r="N1208" i="4"/>
  <c r="N1207" i="4"/>
  <c r="N1206" i="4"/>
  <c r="N1205" i="4"/>
  <c r="N1204" i="4"/>
  <c r="N1203" i="4"/>
  <c r="N1202" i="4"/>
  <c r="N1201" i="4"/>
  <c r="N1200" i="4"/>
  <c r="N1199" i="4"/>
  <c r="N1198" i="4"/>
  <c r="N1197" i="4"/>
  <c r="N1196" i="4"/>
  <c r="N1195" i="4"/>
  <c r="N1194" i="4"/>
  <c r="N1193" i="4"/>
  <c r="N1192" i="4"/>
  <c r="N1191" i="4"/>
  <c r="N1190" i="4"/>
  <c r="N1189" i="4"/>
  <c r="N1188" i="4"/>
  <c r="N1187" i="4"/>
  <c r="N1186" i="4"/>
  <c r="N1185" i="4"/>
  <c r="N1184" i="4"/>
  <c r="N1183" i="4"/>
  <c r="N1182" i="4"/>
  <c r="N1181" i="4"/>
  <c r="N1180" i="4"/>
  <c r="N1179" i="4"/>
  <c r="N1178" i="4"/>
  <c r="N1177" i="4"/>
  <c r="N1176" i="4"/>
  <c r="N1175" i="4"/>
  <c r="N1174" i="4"/>
  <c r="N1173" i="4"/>
  <c r="N1172" i="4"/>
  <c r="N1171" i="4"/>
  <c r="N1170" i="4"/>
  <c r="N1169" i="4"/>
  <c r="N1168" i="4"/>
  <c r="N1167" i="4"/>
  <c r="N1166" i="4"/>
  <c r="N1165" i="4"/>
  <c r="N1164" i="4"/>
  <c r="N1163" i="4"/>
  <c r="N1162" i="4"/>
  <c r="N1161" i="4"/>
  <c r="N1160" i="4"/>
  <c r="N1159" i="4"/>
  <c r="N1158" i="4"/>
  <c r="N1157" i="4"/>
  <c r="N1156" i="4"/>
  <c r="N1155" i="4"/>
  <c r="N1154" i="4"/>
  <c r="N1153" i="4"/>
  <c r="N1152" i="4"/>
  <c r="N1151" i="4"/>
  <c r="N1150" i="4"/>
  <c r="N1149" i="4"/>
  <c r="N1148" i="4"/>
  <c r="N1147" i="4"/>
  <c r="N1146" i="4"/>
  <c r="N1145" i="4"/>
  <c r="N1144" i="4"/>
  <c r="N1143" i="4"/>
  <c r="N1142" i="4"/>
  <c r="N1141" i="4"/>
  <c r="N1140" i="4"/>
  <c r="N1139" i="4"/>
  <c r="N1138" i="4"/>
  <c r="N1137" i="4"/>
  <c r="N1136" i="4"/>
  <c r="N1135" i="4"/>
  <c r="N1134" i="4"/>
  <c r="N1133" i="4"/>
  <c r="N1132" i="4"/>
  <c r="N1131" i="4"/>
  <c r="N1130" i="4"/>
  <c r="N1129" i="4"/>
  <c r="N1128" i="4"/>
  <c r="N1127" i="4"/>
  <c r="N1126" i="4"/>
  <c r="N1125" i="4"/>
  <c r="N1124" i="4"/>
  <c r="N1123" i="4"/>
  <c r="N1122" i="4"/>
  <c r="N1121" i="4"/>
  <c r="N1120" i="4"/>
  <c r="N1119" i="4"/>
  <c r="N1118" i="4"/>
  <c r="N1117" i="4"/>
  <c r="N1116" i="4"/>
  <c r="N1115" i="4"/>
  <c r="N1114" i="4"/>
  <c r="N1113" i="4"/>
  <c r="N1112" i="4"/>
  <c r="N1111" i="4"/>
  <c r="N1110" i="4"/>
  <c r="N1109" i="4"/>
  <c r="N1108" i="4"/>
  <c r="N1107" i="4"/>
  <c r="N1106" i="4"/>
  <c r="N1105" i="4"/>
  <c r="N1104" i="4"/>
  <c r="N1103" i="4"/>
  <c r="N1102" i="4"/>
  <c r="N1101" i="4"/>
  <c r="N1100" i="4"/>
  <c r="N1099" i="4"/>
  <c r="N1098" i="4"/>
  <c r="N1097" i="4"/>
  <c r="N1096" i="4"/>
  <c r="N1095" i="4"/>
  <c r="N1094" i="4"/>
  <c r="N1093" i="4"/>
  <c r="N1092" i="4"/>
  <c r="N1091" i="4"/>
  <c r="N1090" i="4"/>
  <c r="N1089" i="4"/>
  <c r="N1088" i="4"/>
  <c r="N1087" i="4"/>
  <c r="N1086" i="4"/>
  <c r="N1085" i="4"/>
  <c r="N1084" i="4"/>
  <c r="N1083" i="4"/>
  <c r="N1082" i="4"/>
  <c r="N1081" i="4"/>
  <c r="N1080" i="4"/>
  <c r="N1079" i="4"/>
  <c r="N1078" i="4"/>
  <c r="N1077" i="4"/>
  <c r="N1076" i="4"/>
  <c r="N1075" i="4"/>
  <c r="N1074" i="4"/>
  <c r="N1073" i="4"/>
  <c r="N1072" i="4"/>
  <c r="N1071" i="4"/>
  <c r="N1070" i="4"/>
  <c r="N1069" i="4"/>
  <c r="N1068" i="4"/>
  <c r="N1067" i="4"/>
  <c r="N1066" i="4"/>
  <c r="N1065" i="4"/>
  <c r="N1064" i="4"/>
  <c r="N1063" i="4"/>
  <c r="N1062" i="4"/>
  <c r="N1061" i="4"/>
  <c r="N1060" i="4"/>
  <c r="N1059" i="4"/>
  <c r="N1058" i="4"/>
  <c r="N1057" i="4"/>
  <c r="N1056" i="4"/>
  <c r="N1055" i="4"/>
  <c r="N1054" i="4"/>
  <c r="N1053" i="4"/>
  <c r="N1052" i="4"/>
  <c r="N1051" i="4"/>
  <c r="N1050" i="4"/>
  <c r="N1049" i="4"/>
  <c r="N1048" i="4"/>
  <c r="N1047" i="4"/>
  <c r="N1046" i="4"/>
  <c r="N1045" i="4"/>
  <c r="N1044" i="4"/>
  <c r="N1043" i="4"/>
  <c r="N1042" i="4"/>
  <c r="N1041" i="4"/>
  <c r="N1040" i="4"/>
  <c r="N1039" i="4"/>
  <c r="N1038" i="4"/>
  <c r="N1037" i="4"/>
  <c r="N1036" i="4"/>
  <c r="N1035" i="4"/>
  <c r="N1034" i="4"/>
  <c r="N1033" i="4"/>
  <c r="N1032" i="4"/>
  <c r="N1031" i="4"/>
  <c r="N1030" i="4"/>
  <c r="N1029" i="4"/>
  <c r="N1028" i="4"/>
  <c r="N1027" i="4"/>
  <c r="N1026" i="4"/>
  <c r="N1025" i="4"/>
  <c r="N1024" i="4"/>
  <c r="N1023" i="4"/>
  <c r="N1022" i="4"/>
  <c r="N1021" i="4"/>
  <c r="N1020" i="4"/>
  <c r="N1019" i="4"/>
  <c r="N1018" i="4"/>
  <c r="N1017" i="4"/>
  <c r="N1016" i="4"/>
  <c r="N1015" i="4"/>
  <c r="N1014" i="4"/>
  <c r="N1013" i="4"/>
  <c r="N1012" i="4"/>
  <c r="N1011" i="4"/>
  <c r="N1010" i="4"/>
  <c r="N1009" i="4"/>
  <c r="N1008" i="4"/>
  <c r="N1007" i="4"/>
  <c r="N1006" i="4"/>
  <c r="N1005" i="4"/>
  <c r="N1004" i="4"/>
  <c r="N1003" i="4"/>
  <c r="N1002" i="4"/>
  <c r="N1001" i="4"/>
  <c r="N1000" i="4"/>
  <c r="N999" i="4"/>
  <c r="N998" i="4"/>
  <c r="N997" i="4"/>
  <c r="N996" i="4"/>
  <c r="N995" i="4"/>
  <c r="N994" i="4"/>
  <c r="N993" i="4"/>
  <c r="N992" i="4"/>
  <c r="N991" i="4"/>
  <c r="N990" i="4"/>
  <c r="N989" i="4"/>
  <c r="N988" i="4"/>
  <c r="N987" i="4"/>
  <c r="N986" i="4"/>
  <c r="N985" i="4"/>
  <c r="N984" i="4"/>
  <c r="N983" i="4"/>
  <c r="N982" i="4"/>
  <c r="N981" i="4"/>
  <c r="N980" i="4"/>
  <c r="N979" i="4"/>
  <c r="N978" i="4"/>
  <c r="N977" i="4"/>
  <c r="N976" i="4"/>
  <c r="N975" i="4"/>
  <c r="N974" i="4"/>
  <c r="N973" i="4"/>
  <c r="N972" i="4"/>
  <c r="N971" i="4"/>
  <c r="N970" i="4"/>
  <c r="N969" i="4"/>
  <c r="N968" i="4"/>
  <c r="N967" i="4"/>
  <c r="N966" i="4"/>
  <c r="N965" i="4"/>
  <c r="N964" i="4"/>
  <c r="N963" i="4"/>
  <c r="N962" i="4"/>
  <c r="N961" i="4"/>
  <c r="N960" i="4"/>
  <c r="N959" i="4"/>
  <c r="N958" i="4"/>
  <c r="N957" i="4"/>
  <c r="N956" i="4"/>
  <c r="N955" i="4"/>
  <c r="N954" i="4"/>
  <c r="N953" i="4"/>
  <c r="N952" i="4"/>
  <c r="N951" i="4"/>
  <c r="N950" i="4"/>
  <c r="N949" i="4"/>
  <c r="N948" i="4"/>
  <c r="N947" i="4"/>
  <c r="N946" i="4"/>
  <c r="N945" i="4"/>
  <c r="N944" i="4"/>
  <c r="N943" i="4"/>
  <c r="N942" i="4"/>
  <c r="N941" i="4"/>
  <c r="N940" i="4"/>
  <c r="N939" i="4"/>
  <c r="N938" i="4"/>
  <c r="N937" i="4"/>
  <c r="N936" i="4"/>
  <c r="N935" i="4"/>
  <c r="N934" i="4"/>
  <c r="N933" i="4"/>
  <c r="N932" i="4"/>
  <c r="N931" i="4"/>
  <c r="N930" i="4"/>
  <c r="N929" i="4"/>
  <c r="N928" i="4"/>
  <c r="N927" i="4"/>
  <c r="N926" i="4"/>
  <c r="N925" i="4"/>
  <c r="N924" i="4"/>
  <c r="N923" i="4"/>
  <c r="N922" i="4"/>
  <c r="N921" i="4"/>
  <c r="N920" i="4"/>
  <c r="N919" i="4"/>
  <c r="N918" i="4"/>
  <c r="N917" i="4"/>
  <c r="N916" i="4"/>
  <c r="N915" i="4"/>
  <c r="N914" i="4"/>
  <c r="N913" i="4"/>
  <c r="N912" i="4"/>
  <c r="N911" i="4"/>
  <c r="N910" i="4"/>
  <c r="N909" i="4"/>
  <c r="N908" i="4"/>
  <c r="N907" i="4"/>
  <c r="N906" i="4"/>
  <c r="N905" i="4"/>
  <c r="N904" i="4"/>
  <c r="N903" i="4"/>
  <c r="N902" i="4"/>
  <c r="N901" i="4"/>
  <c r="N900" i="4"/>
  <c r="N899" i="4"/>
  <c r="N898" i="4"/>
  <c r="N897" i="4"/>
  <c r="N896" i="4"/>
  <c r="N895" i="4"/>
  <c r="N894" i="4"/>
  <c r="N893" i="4"/>
  <c r="N892" i="4"/>
  <c r="N891" i="4"/>
  <c r="N890" i="4"/>
  <c r="N889" i="4"/>
  <c r="N888" i="4"/>
  <c r="N887" i="4"/>
  <c r="N886" i="4"/>
  <c r="N885" i="4"/>
  <c r="N884" i="4"/>
  <c r="N883" i="4"/>
  <c r="N882" i="4"/>
  <c r="N881" i="4"/>
  <c r="N880" i="4"/>
  <c r="N879" i="4"/>
  <c r="N878" i="4"/>
  <c r="N877" i="4"/>
  <c r="N876" i="4"/>
  <c r="N875" i="4"/>
  <c r="N874" i="4"/>
  <c r="N873" i="4"/>
  <c r="N872" i="4"/>
  <c r="N871" i="4"/>
  <c r="N870" i="4"/>
  <c r="N869" i="4"/>
  <c r="N868" i="4"/>
  <c r="N867" i="4"/>
  <c r="N866" i="4"/>
  <c r="N865" i="4"/>
  <c r="N864" i="4"/>
  <c r="N863" i="4"/>
  <c r="N862" i="4"/>
  <c r="N861" i="4"/>
  <c r="N860" i="4"/>
  <c r="N859" i="4"/>
  <c r="N858" i="4"/>
  <c r="N857" i="4"/>
  <c r="N856" i="4"/>
  <c r="N855" i="4"/>
  <c r="N854" i="4"/>
  <c r="N853" i="4"/>
  <c r="N852" i="4"/>
  <c r="N851" i="4"/>
  <c r="N850" i="4"/>
  <c r="N849" i="4"/>
  <c r="N848" i="4"/>
  <c r="N847" i="4"/>
  <c r="N846" i="4"/>
  <c r="N845" i="4"/>
  <c r="N844" i="4"/>
  <c r="N843" i="4"/>
  <c r="N842" i="4"/>
  <c r="N841" i="4"/>
  <c r="N840" i="4"/>
  <c r="N839" i="4"/>
  <c r="N838" i="4"/>
  <c r="N837" i="4"/>
  <c r="N836" i="4"/>
  <c r="N835" i="4"/>
  <c r="N834" i="4"/>
  <c r="N833" i="4"/>
  <c r="N832" i="4"/>
  <c r="N831" i="4"/>
  <c r="N830" i="4"/>
  <c r="N829" i="4"/>
  <c r="N828" i="4"/>
  <c r="N827" i="4"/>
  <c r="N826" i="4"/>
  <c r="N825" i="4"/>
  <c r="N824" i="4"/>
  <c r="N823" i="4"/>
  <c r="N822" i="4"/>
  <c r="N821" i="4"/>
  <c r="N820" i="4"/>
  <c r="N819" i="4"/>
  <c r="N818" i="4"/>
  <c r="N817" i="4"/>
  <c r="N816" i="4"/>
  <c r="N815" i="4"/>
  <c r="N814" i="4"/>
  <c r="N813" i="4"/>
  <c r="N812" i="4"/>
  <c r="N811" i="4"/>
  <c r="N810" i="4"/>
  <c r="N809" i="4"/>
  <c r="N808" i="4"/>
  <c r="N807" i="4"/>
  <c r="N806" i="4"/>
  <c r="N805" i="4"/>
  <c r="N804" i="4"/>
  <c r="N803" i="4"/>
  <c r="N802" i="4"/>
  <c r="N801" i="4"/>
  <c r="N800" i="4"/>
  <c r="N799" i="4"/>
  <c r="N798" i="4"/>
  <c r="N797" i="4"/>
  <c r="N796" i="4"/>
  <c r="N795" i="4"/>
  <c r="N794" i="4"/>
  <c r="N793" i="4"/>
  <c r="N792" i="4"/>
  <c r="N791" i="4"/>
  <c r="N790" i="4"/>
  <c r="N789" i="4"/>
  <c r="N788" i="4"/>
  <c r="N787" i="4"/>
  <c r="N786" i="4"/>
  <c r="N785" i="4"/>
  <c r="N784" i="4"/>
  <c r="N783" i="4"/>
  <c r="N782" i="4"/>
  <c r="N781" i="4"/>
  <c r="N780" i="4"/>
  <c r="N779" i="4"/>
  <c r="N778" i="4"/>
  <c r="N777" i="4"/>
  <c r="N776" i="4"/>
  <c r="N775" i="4"/>
  <c r="N774" i="4"/>
  <c r="N773" i="4"/>
  <c r="N772" i="4"/>
  <c r="N771" i="4"/>
  <c r="N770" i="4"/>
  <c r="N769" i="4"/>
  <c r="N768" i="4"/>
  <c r="N767" i="4"/>
  <c r="N766" i="4"/>
  <c r="N765" i="4"/>
  <c r="N764" i="4"/>
  <c r="N763" i="4"/>
  <c r="N762" i="4"/>
  <c r="N761" i="4"/>
  <c r="N760" i="4"/>
  <c r="N759" i="4"/>
  <c r="N758" i="4"/>
  <c r="N757" i="4"/>
  <c r="N756" i="4"/>
  <c r="N755" i="4"/>
  <c r="N754" i="4"/>
  <c r="N753" i="4"/>
  <c r="N752" i="4"/>
  <c r="N751" i="4"/>
  <c r="N750" i="4"/>
  <c r="N749" i="4"/>
  <c r="N748" i="4"/>
  <c r="N747" i="4"/>
  <c r="N746" i="4"/>
  <c r="N745" i="4"/>
  <c r="N744" i="4"/>
  <c r="N743" i="4"/>
  <c r="N742" i="4"/>
  <c r="N741" i="4"/>
  <c r="N740" i="4"/>
  <c r="N739" i="4"/>
  <c r="N738" i="4"/>
  <c r="N737" i="4"/>
  <c r="N736" i="4"/>
  <c r="N735" i="4"/>
  <c r="N734" i="4"/>
  <c r="N733" i="4"/>
  <c r="N732" i="4"/>
  <c r="N731" i="4"/>
  <c r="N730" i="4"/>
  <c r="N729" i="4"/>
  <c r="N728" i="4"/>
  <c r="N727" i="4"/>
  <c r="N726" i="4"/>
  <c r="N725" i="4"/>
  <c r="N724" i="4"/>
  <c r="N723" i="4"/>
  <c r="N722" i="4"/>
  <c r="N721" i="4"/>
  <c r="N720" i="4"/>
  <c r="N719" i="4"/>
  <c r="N718" i="4"/>
  <c r="N717" i="4"/>
  <c r="N716" i="4"/>
  <c r="N715" i="4"/>
  <c r="N714" i="4"/>
  <c r="N713" i="4"/>
  <c r="N712" i="4"/>
  <c r="N711" i="4"/>
  <c r="N710" i="4"/>
  <c r="N709" i="4"/>
  <c r="N708" i="4"/>
  <c r="N707" i="4"/>
  <c r="N706" i="4"/>
  <c r="N705" i="4"/>
  <c r="N704" i="4"/>
  <c r="N703" i="4"/>
  <c r="N702" i="4"/>
  <c r="N701" i="4"/>
  <c r="N700" i="4"/>
  <c r="N699" i="4"/>
  <c r="N698" i="4"/>
  <c r="N697" i="4"/>
  <c r="N696" i="4"/>
  <c r="N695" i="4"/>
  <c r="N694" i="4"/>
  <c r="N693" i="4"/>
  <c r="N692" i="4"/>
  <c r="N691" i="4"/>
  <c r="N690" i="4"/>
  <c r="N689" i="4"/>
  <c r="N688" i="4"/>
  <c r="N687" i="4"/>
  <c r="N686" i="4"/>
  <c r="N685" i="4"/>
  <c r="N684" i="4"/>
  <c r="N683" i="4"/>
  <c r="N682" i="4"/>
  <c r="N681" i="4"/>
  <c r="N680" i="4"/>
  <c r="N679" i="4"/>
  <c r="N678" i="4"/>
  <c r="N677" i="4"/>
  <c r="N676" i="4"/>
  <c r="N675" i="4"/>
  <c r="N674" i="4"/>
  <c r="N673" i="4"/>
  <c r="N672" i="4"/>
  <c r="N671" i="4"/>
  <c r="N670" i="4"/>
  <c r="N669" i="4"/>
  <c r="N668" i="4"/>
  <c r="N667" i="4"/>
  <c r="N666" i="4"/>
  <c r="N665" i="4"/>
  <c r="N664" i="4"/>
  <c r="N663" i="4"/>
  <c r="N662" i="4"/>
  <c r="N661" i="4"/>
  <c r="N660" i="4"/>
  <c r="N659" i="4"/>
  <c r="N658" i="4"/>
  <c r="N657" i="4"/>
  <c r="N656" i="4"/>
  <c r="N655" i="4"/>
  <c r="N654" i="4"/>
  <c r="N653" i="4"/>
  <c r="N652" i="4"/>
  <c r="N651" i="4"/>
  <c r="N650" i="4"/>
  <c r="N649" i="4"/>
  <c r="N648" i="4"/>
  <c r="N647" i="4"/>
  <c r="N646" i="4"/>
  <c r="N645" i="4"/>
  <c r="N644" i="4"/>
  <c r="N643" i="4"/>
  <c r="N642" i="4"/>
  <c r="N641" i="4"/>
  <c r="N640" i="4"/>
  <c r="N639" i="4"/>
  <c r="N638" i="4"/>
  <c r="N637" i="4"/>
  <c r="N636" i="4"/>
  <c r="N635" i="4"/>
  <c r="N634" i="4"/>
  <c r="N633" i="4"/>
  <c r="N632" i="4"/>
  <c r="N631" i="4"/>
  <c r="N630" i="4"/>
  <c r="N629" i="4"/>
  <c r="N628" i="4"/>
  <c r="N627" i="4"/>
  <c r="N626" i="4"/>
  <c r="N625" i="4"/>
  <c r="N624" i="4"/>
  <c r="N623" i="4"/>
  <c r="N622" i="4"/>
  <c r="N621" i="4"/>
  <c r="N620" i="4"/>
  <c r="N619" i="4"/>
  <c r="N618" i="4"/>
  <c r="N617" i="4"/>
  <c r="N616" i="4"/>
  <c r="N615" i="4"/>
  <c r="N614" i="4"/>
  <c r="N613" i="4"/>
  <c r="N612" i="4"/>
  <c r="N611" i="4"/>
  <c r="N610" i="4"/>
  <c r="N609" i="4"/>
  <c r="N608" i="4"/>
  <c r="N607" i="4"/>
  <c r="N606" i="4"/>
  <c r="N605" i="4"/>
  <c r="N604" i="4"/>
  <c r="N603" i="4"/>
  <c r="N602" i="4"/>
  <c r="N601" i="4"/>
  <c r="N600" i="4"/>
  <c r="N599" i="4"/>
  <c r="N598" i="4"/>
  <c r="N597" i="4"/>
  <c r="N596" i="4"/>
  <c r="N595" i="4"/>
  <c r="N594" i="4"/>
  <c r="N593" i="4"/>
  <c r="N592" i="4"/>
  <c r="N591" i="4"/>
  <c r="N590" i="4"/>
  <c r="N589" i="4"/>
  <c r="N588" i="4"/>
  <c r="N587" i="4"/>
  <c r="N586" i="4"/>
  <c r="N585" i="4"/>
  <c r="N584" i="4"/>
  <c r="N583" i="4"/>
  <c r="N582" i="4"/>
  <c r="N581" i="4"/>
  <c r="N580" i="4"/>
  <c r="N579" i="4"/>
  <c r="N578" i="4"/>
  <c r="N577" i="4"/>
  <c r="N576" i="4"/>
  <c r="N575" i="4"/>
  <c r="N574" i="4"/>
  <c r="N573" i="4"/>
  <c r="N572" i="4"/>
  <c r="N571" i="4"/>
  <c r="N570" i="4"/>
  <c r="N569" i="4"/>
  <c r="N568" i="4"/>
  <c r="N567" i="4"/>
  <c r="N566" i="4"/>
  <c r="N565" i="4"/>
  <c r="N564" i="4"/>
  <c r="N563" i="4"/>
  <c r="N562" i="4"/>
  <c r="N561" i="4"/>
  <c r="N560" i="4"/>
  <c r="N559" i="4"/>
  <c r="N558" i="4"/>
  <c r="N557" i="4"/>
  <c r="N556" i="4"/>
  <c r="N555" i="4"/>
  <c r="N554" i="4"/>
  <c r="N553" i="4"/>
  <c r="N552" i="4"/>
  <c r="N551" i="4"/>
  <c r="N550" i="4"/>
  <c r="N549" i="4"/>
  <c r="N548" i="4"/>
  <c r="N547" i="4"/>
  <c r="N546" i="4"/>
  <c r="N545" i="4"/>
  <c r="N544" i="4"/>
  <c r="N543" i="4"/>
  <c r="N542" i="4"/>
  <c r="N541" i="4"/>
  <c r="N540" i="4"/>
  <c r="N539" i="4"/>
  <c r="N538" i="4"/>
  <c r="N537" i="4"/>
  <c r="N536" i="4"/>
  <c r="N535" i="4"/>
  <c r="N534" i="4"/>
  <c r="N533" i="4"/>
  <c r="N532" i="4"/>
  <c r="N531" i="4"/>
  <c r="N530" i="4"/>
  <c r="N529" i="4"/>
  <c r="N528" i="4"/>
  <c r="N527" i="4"/>
  <c r="N526" i="4"/>
  <c r="N525" i="4"/>
  <c r="N524" i="4"/>
  <c r="N523" i="4"/>
  <c r="N522" i="4"/>
  <c r="N521" i="4"/>
  <c r="N520" i="4"/>
  <c r="N519" i="4"/>
  <c r="N518" i="4"/>
  <c r="N517" i="4"/>
  <c r="N516" i="4"/>
  <c r="N515" i="4"/>
  <c r="N514" i="4"/>
  <c r="N513" i="4"/>
  <c r="N512" i="4"/>
  <c r="N511" i="4"/>
  <c r="N510" i="4"/>
  <c r="N509" i="4"/>
  <c r="N508" i="4"/>
  <c r="N507" i="4"/>
  <c r="N506" i="4"/>
  <c r="N505" i="4"/>
  <c r="N504" i="4"/>
  <c r="N503" i="4"/>
  <c r="N502" i="4"/>
  <c r="N501" i="4"/>
  <c r="N500" i="4"/>
  <c r="N499" i="4"/>
  <c r="N498" i="4"/>
  <c r="N497" i="4"/>
  <c r="N496" i="4"/>
  <c r="N495" i="4"/>
  <c r="N494" i="4"/>
  <c r="N493" i="4"/>
  <c r="N492" i="4"/>
  <c r="N491" i="4"/>
  <c r="N490" i="4"/>
  <c r="N489" i="4"/>
  <c r="N488" i="4"/>
  <c r="N487" i="4"/>
  <c r="N486" i="4"/>
  <c r="N485" i="4"/>
  <c r="N484" i="4"/>
  <c r="N483" i="4"/>
  <c r="N482" i="4"/>
  <c r="N481" i="4"/>
  <c r="N480" i="4"/>
  <c r="N479" i="4"/>
  <c r="N478" i="4"/>
  <c r="N477" i="4"/>
  <c r="N476" i="4"/>
  <c r="N475" i="4"/>
  <c r="N474" i="4"/>
  <c r="N473" i="4"/>
  <c r="N472" i="4"/>
  <c r="N471" i="4"/>
  <c r="N470" i="4"/>
  <c r="N469" i="4"/>
  <c r="N468" i="4"/>
  <c r="N467" i="4"/>
  <c r="N466" i="4"/>
  <c r="N465" i="4"/>
  <c r="N464" i="4"/>
  <c r="N463" i="4"/>
  <c r="N462" i="4"/>
  <c r="N461" i="4"/>
  <c r="N460" i="4"/>
  <c r="N459" i="4"/>
  <c r="N458" i="4"/>
  <c r="N457" i="4"/>
  <c r="N456" i="4"/>
  <c r="N455" i="4"/>
  <c r="N454" i="4"/>
  <c r="N453" i="4"/>
  <c r="N452" i="4"/>
  <c r="N451" i="4"/>
  <c r="N450" i="4"/>
  <c r="N449" i="4"/>
  <c r="N448" i="4"/>
  <c r="N447" i="4"/>
  <c r="N446" i="4"/>
  <c r="N445" i="4"/>
  <c r="N444" i="4"/>
  <c r="N443" i="4"/>
  <c r="N442" i="4"/>
  <c r="N441" i="4"/>
  <c r="N440" i="4"/>
  <c r="N439" i="4"/>
  <c r="N438" i="4"/>
  <c r="N437" i="4"/>
  <c r="N436" i="4"/>
  <c r="N435" i="4"/>
  <c r="N434" i="4"/>
  <c r="N433" i="4"/>
  <c r="N432" i="4"/>
  <c r="N431" i="4"/>
  <c r="N430" i="4"/>
  <c r="N429" i="4"/>
  <c r="N428" i="4"/>
  <c r="N427" i="4"/>
  <c r="N426" i="4"/>
  <c r="N425" i="4"/>
  <c r="N424" i="4"/>
  <c r="N423" i="4"/>
  <c r="N422" i="4"/>
  <c r="N421" i="4"/>
  <c r="N420" i="4"/>
  <c r="N419" i="4"/>
  <c r="N418" i="4"/>
  <c r="N417" i="4"/>
  <c r="N416" i="4"/>
  <c r="N415" i="4"/>
  <c r="N414" i="4"/>
  <c r="N413" i="4"/>
  <c r="N412" i="4"/>
  <c r="N411" i="4"/>
  <c r="N410" i="4"/>
  <c r="N409" i="4"/>
  <c r="N408" i="4"/>
  <c r="N407" i="4"/>
  <c r="N406" i="4"/>
  <c r="N405" i="4"/>
  <c r="N404" i="4"/>
  <c r="N403" i="4"/>
  <c r="N402" i="4"/>
  <c r="N401" i="4"/>
  <c r="N400" i="4"/>
  <c r="N399" i="4"/>
  <c r="N398" i="4"/>
  <c r="N397" i="4"/>
  <c r="N396" i="4"/>
  <c r="N395" i="4"/>
  <c r="N394" i="4"/>
  <c r="N393" i="4"/>
  <c r="N392" i="4"/>
  <c r="N391" i="4"/>
  <c r="N390" i="4"/>
  <c r="N389" i="4"/>
  <c r="N388" i="4"/>
  <c r="N387" i="4"/>
  <c r="N386" i="4"/>
  <c r="N385" i="4"/>
  <c r="N384" i="4"/>
  <c r="N383" i="4"/>
  <c r="N382" i="4"/>
  <c r="N381" i="4"/>
  <c r="N380" i="4"/>
  <c r="N379" i="4"/>
  <c r="N378" i="4"/>
  <c r="N377" i="4"/>
  <c r="N376" i="4"/>
  <c r="N375" i="4"/>
  <c r="N374" i="4"/>
  <c r="N373" i="4"/>
  <c r="N372" i="4"/>
  <c r="N371" i="4"/>
  <c r="N370" i="4"/>
  <c r="N369" i="4"/>
  <c r="N368" i="4"/>
  <c r="N367" i="4"/>
  <c r="N366" i="4"/>
  <c r="N365" i="4"/>
  <c r="N364" i="4"/>
  <c r="N363" i="4"/>
  <c r="N362" i="4"/>
  <c r="N361" i="4"/>
  <c r="N360" i="4"/>
  <c r="N359" i="4"/>
  <c r="N358" i="4"/>
  <c r="N357" i="4"/>
  <c r="N356" i="4"/>
  <c r="N355" i="4"/>
  <c r="N354" i="4"/>
  <c r="N353" i="4"/>
  <c r="N352" i="4"/>
  <c r="N351" i="4"/>
  <c r="N350" i="4"/>
  <c r="N349" i="4"/>
  <c r="N348" i="4"/>
  <c r="N347" i="4"/>
  <c r="N346" i="4"/>
  <c r="N345" i="4"/>
  <c r="N344" i="4"/>
  <c r="N343" i="4"/>
  <c r="N342" i="4"/>
  <c r="N341" i="4"/>
  <c r="N340" i="4"/>
  <c r="N339" i="4"/>
  <c r="N338" i="4"/>
  <c r="N337" i="4"/>
  <c r="N336" i="4"/>
  <c r="N335" i="4"/>
  <c r="N334" i="4"/>
  <c r="N333" i="4"/>
  <c r="N332" i="4"/>
  <c r="N331" i="4"/>
  <c r="N330" i="4"/>
  <c r="N329" i="4"/>
  <c r="N328" i="4"/>
  <c r="N327" i="4"/>
  <c r="N326" i="4"/>
  <c r="N325" i="4"/>
  <c r="N324" i="4"/>
  <c r="N323" i="4"/>
  <c r="N322" i="4"/>
  <c r="N321" i="4"/>
  <c r="N320" i="4"/>
  <c r="N319" i="4"/>
  <c r="N318" i="4"/>
  <c r="N317" i="4"/>
  <c r="N316" i="4"/>
  <c r="N315" i="4"/>
  <c r="N314" i="4"/>
  <c r="N313" i="4"/>
  <c r="N312" i="4"/>
  <c r="N311" i="4"/>
  <c r="N310" i="4"/>
  <c r="N309" i="4"/>
  <c r="N308" i="4"/>
  <c r="N307" i="4"/>
  <c r="N306" i="4"/>
  <c r="N305" i="4"/>
  <c r="N304" i="4"/>
  <c r="N303" i="4"/>
  <c r="N302" i="4"/>
  <c r="N301" i="4"/>
  <c r="N300" i="4"/>
  <c r="N299" i="4"/>
  <c r="N298" i="4"/>
  <c r="N297" i="4"/>
  <c r="N296" i="4"/>
  <c r="N295" i="4"/>
  <c r="N294" i="4"/>
  <c r="N293" i="4"/>
  <c r="N292" i="4"/>
  <c r="N291" i="4"/>
  <c r="N290" i="4"/>
  <c r="N289" i="4"/>
  <c r="N288" i="4"/>
  <c r="N287" i="4"/>
  <c r="N286" i="4"/>
  <c r="N285" i="4"/>
  <c r="N284" i="4"/>
  <c r="N283" i="4"/>
  <c r="N282" i="4"/>
  <c r="N281" i="4"/>
  <c r="N280" i="4"/>
  <c r="N279" i="4"/>
  <c r="N278" i="4"/>
  <c r="N277" i="4"/>
  <c r="N276" i="4"/>
  <c r="N275" i="4"/>
  <c r="N274" i="4"/>
  <c r="N273" i="4"/>
  <c r="N272" i="4"/>
  <c r="N271" i="4"/>
  <c r="N270" i="4"/>
  <c r="N269" i="4"/>
  <c r="N268" i="4"/>
  <c r="N267" i="4"/>
  <c r="N266" i="4"/>
  <c r="N265" i="4"/>
  <c r="N264" i="4"/>
  <c r="N263" i="4"/>
  <c r="N262" i="4"/>
  <c r="N261" i="4"/>
  <c r="N260" i="4"/>
  <c r="N259" i="4"/>
  <c r="N258" i="4"/>
  <c r="N257" i="4"/>
  <c r="N256" i="4"/>
  <c r="N255" i="4"/>
  <c r="N254" i="4"/>
  <c r="N253" i="4"/>
  <c r="N252" i="4"/>
  <c r="N251" i="4"/>
  <c r="N250" i="4"/>
  <c r="N249" i="4"/>
  <c r="N248" i="4"/>
  <c r="N247" i="4"/>
  <c r="N246" i="4"/>
  <c r="N245" i="4"/>
  <c r="N244" i="4"/>
  <c r="N243" i="4"/>
  <c r="N242" i="4"/>
  <c r="N241" i="4"/>
  <c r="N240" i="4"/>
  <c r="N239" i="4"/>
  <c r="N238" i="4"/>
  <c r="N237" i="4"/>
  <c r="N236" i="4"/>
  <c r="N235" i="4"/>
  <c r="N234" i="4"/>
  <c r="N233" i="4"/>
  <c r="N232" i="4"/>
  <c r="N231" i="4"/>
  <c r="N230" i="4"/>
  <c r="N229" i="4"/>
  <c r="N228" i="4"/>
  <c r="N227" i="4"/>
  <c r="N226" i="4"/>
  <c r="N225" i="4"/>
  <c r="N224" i="4"/>
  <c r="N223" i="4"/>
  <c r="N222" i="4"/>
  <c r="N221" i="4"/>
  <c r="N220" i="4"/>
  <c r="N219" i="4"/>
  <c r="N218" i="4"/>
  <c r="N217" i="4"/>
  <c r="N216" i="4"/>
  <c r="N215" i="4"/>
  <c r="N214" i="4"/>
  <c r="N213" i="4"/>
  <c r="N212" i="4"/>
  <c r="N211" i="4"/>
  <c r="N210" i="4"/>
  <c r="N209" i="4"/>
  <c r="N208" i="4"/>
  <c r="N207" i="4"/>
  <c r="N206" i="4"/>
  <c r="N205" i="4"/>
  <c r="N204" i="4"/>
  <c r="N203" i="4"/>
  <c r="N202" i="4"/>
  <c r="N201" i="4"/>
  <c r="N200" i="4"/>
  <c r="N199" i="4"/>
  <c r="N198" i="4"/>
  <c r="N197" i="4"/>
  <c r="N196" i="4"/>
  <c r="N195" i="4"/>
  <c r="N194" i="4"/>
  <c r="N193" i="4"/>
  <c r="N192" i="4"/>
  <c r="N191" i="4"/>
  <c r="N190" i="4"/>
  <c r="N189" i="4"/>
  <c r="N188" i="4"/>
  <c r="N187" i="4"/>
  <c r="N186" i="4"/>
  <c r="N185" i="4"/>
  <c r="N184" i="4"/>
  <c r="N183" i="4"/>
  <c r="N182" i="4"/>
  <c r="N181" i="4"/>
  <c r="N180" i="4"/>
  <c r="N179" i="4"/>
  <c r="N178" i="4"/>
  <c r="N177" i="4"/>
  <c r="N176" i="4"/>
  <c r="N175" i="4"/>
  <c r="N174" i="4"/>
  <c r="N173" i="4"/>
  <c r="N172" i="4"/>
  <c r="N171" i="4"/>
  <c r="N170" i="4"/>
  <c r="N169" i="4"/>
  <c r="N168" i="4"/>
  <c r="N167" i="4"/>
  <c r="N166" i="4"/>
  <c r="N165" i="4"/>
  <c r="N164" i="4"/>
  <c r="N163" i="4"/>
  <c r="N162" i="4"/>
  <c r="N161" i="4"/>
  <c r="N160" i="4"/>
  <c r="N159" i="4"/>
  <c r="N158" i="4"/>
  <c r="N157" i="4"/>
  <c r="N156" i="4"/>
  <c r="N155" i="4"/>
  <c r="N154" i="4"/>
  <c r="N153" i="4"/>
  <c r="N152" i="4"/>
  <c r="N151" i="4"/>
  <c r="N150" i="4"/>
  <c r="N149" i="4"/>
  <c r="N148" i="4"/>
  <c r="N147" i="4"/>
  <c r="N146" i="4"/>
  <c r="N145" i="4"/>
  <c r="N144" i="4"/>
  <c r="N143" i="4"/>
  <c r="N142" i="4"/>
  <c r="N141" i="4"/>
  <c r="N140" i="4"/>
  <c r="N139" i="4"/>
  <c r="N138" i="4"/>
  <c r="N137" i="4"/>
  <c r="N136" i="4"/>
  <c r="N135" i="4"/>
  <c r="N134" i="4"/>
  <c r="N133" i="4"/>
  <c r="N132" i="4"/>
  <c r="N131" i="4"/>
  <c r="N130" i="4"/>
  <c r="N129" i="4"/>
  <c r="N128" i="4"/>
  <c r="N127" i="4"/>
  <c r="N126" i="4"/>
  <c r="N125" i="4"/>
  <c r="N124" i="4"/>
  <c r="N123" i="4"/>
  <c r="N122" i="4"/>
  <c r="N121" i="4"/>
  <c r="N120" i="4"/>
  <c r="N119" i="4"/>
  <c r="N118" i="4"/>
  <c r="N117" i="4"/>
  <c r="N116" i="4"/>
  <c r="N115" i="4"/>
  <c r="N114" i="4"/>
  <c r="N113" i="4"/>
  <c r="N112" i="4"/>
  <c r="N111" i="4"/>
  <c r="N110" i="4"/>
  <c r="N109" i="4"/>
  <c r="N108" i="4"/>
  <c r="N107" i="4"/>
  <c r="N106" i="4"/>
  <c r="N105" i="4"/>
  <c r="N104" i="4"/>
  <c r="N103" i="4"/>
  <c r="N102" i="4"/>
  <c r="N101" i="4"/>
  <c r="N100" i="4"/>
  <c r="N99" i="4"/>
  <c r="N98" i="4"/>
  <c r="N97" i="4"/>
  <c r="N96" i="4"/>
  <c r="N95" i="4"/>
  <c r="N94" i="4"/>
  <c r="N93" i="4"/>
  <c r="N92" i="4"/>
  <c r="N91" i="4"/>
  <c r="N90" i="4"/>
  <c r="N89" i="4"/>
  <c r="N88" i="4"/>
  <c r="N87" i="4"/>
  <c r="N86" i="4"/>
  <c r="N85" i="4"/>
  <c r="N84" i="4"/>
  <c r="N83" i="4"/>
  <c r="N82" i="4"/>
  <c r="N81" i="4"/>
  <c r="N80" i="4"/>
  <c r="N79" i="4"/>
  <c r="N78" i="4"/>
  <c r="N77" i="4"/>
  <c r="N76" i="4"/>
  <c r="N75" i="4"/>
  <c r="N74" i="4"/>
  <c r="N73" i="4"/>
  <c r="N72" i="4"/>
  <c r="N71" i="4"/>
  <c r="N70" i="4"/>
  <c r="N69" i="4"/>
  <c r="N68" i="4"/>
  <c r="N67" i="4"/>
  <c r="N66" i="4"/>
  <c r="N65" i="4"/>
  <c r="N64" i="4"/>
  <c r="N63" i="4"/>
  <c r="N62" i="4"/>
  <c r="N61" i="4"/>
  <c r="N60" i="4"/>
  <c r="N59" i="4"/>
  <c r="N58" i="4"/>
  <c r="N57" i="4"/>
  <c r="N56" i="4"/>
  <c r="N55" i="4"/>
  <c r="N54" i="4"/>
  <c r="N53" i="4"/>
  <c r="N52" i="4"/>
  <c r="N51" i="4"/>
  <c r="N50" i="4"/>
  <c r="N49" i="4"/>
  <c r="N48" i="4"/>
  <c r="N47" i="4"/>
  <c r="N46" i="4"/>
  <c r="N45" i="4"/>
  <c r="N44" i="4"/>
  <c r="N43" i="4"/>
  <c r="N42" i="4"/>
  <c r="N41" i="4"/>
  <c r="N40" i="4"/>
  <c r="N39" i="4"/>
  <c r="N38" i="4"/>
  <c r="N37" i="4"/>
  <c r="N36" i="4"/>
  <c r="N35" i="4"/>
  <c r="N34" i="4"/>
  <c r="N33" i="4"/>
  <c r="N32" i="4"/>
  <c r="N31" i="4"/>
  <c r="N30" i="4"/>
  <c r="N29" i="4"/>
  <c r="N28" i="4"/>
  <c r="N27" i="4"/>
  <c r="N26" i="4"/>
  <c r="N25" i="4"/>
  <c r="N24" i="4"/>
  <c r="N23" i="4"/>
  <c r="N22" i="4"/>
  <c r="N21" i="4"/>
  <c r="N20" i="4"/>
  <c r="N19" i="4"/>
  <c r="N18" i="4"/>
  <c r="N17" i="4"/>
  <c r="N16" i="4"/>
  <c r="N15" i="4"/>
  <c r="N14" i="4"/>
  <c r="N13" i="4"/>
  <c r="N12" i="4"/>
  <c r="N11" i="4"/>
  <c r="N10" i="4"/>
  <c r="N9" i="4"/>
  <c r="N8" i="4"/>
  <c r="N7" i="4"/>
  <c r="N6" i="4"/>
  <c r="N5" i="4"/>
  <c r="N4" i="4"/>
  <c r="N3" i="4"/>
  <c r="N2" i="4"/>
  <c r="K59" i="2"/>
  <c r="G59" i="2"/>
  <c r="H59" i="2" s="1"/>
  <c r="J59" i="2" s="1"/>
  <c r="E59" i="2"/>
  <c r="C56" i="6" s="1"/>
  <c r="D59" i="2"/>
  <c r="B56" i="6" s="1"/>
  <c r="K58" i="2"/>
  <c r="G58" i="2"/>
  <c r="I58" i="2" s="1"/>
  <c r="E58" i="2"/>
  <c r="C55" i="6" s="1"/>
  <c r="D58" i="2"/>
  <c r="B55" i="6" s="1"/>
  <c r="L57" i="2"/>
  <c r="K57" i="2"/>
  <c r="K55" i="2"/>
  <c r="G55" i="2"/>
  <c r="I55" i="2" s="1"/>
  <c r="E55" i="2"/>
  <c r="C52" i="6" s="1"/>
  <c r="D55" i="2"/>
  <c r="B52" i="6" s="1"/>
  <c r="L54" i="2"/>
  <c r="K54" i="2"/>
  <c r="K53" i="2"/>
  <c r="G53" i="2"/>
  <c r="I53" i="2" s="1"/>
  <c r="E53" i="2"/>
  <c r="C50" i="6" s="1"/>
  <c r="D53" i="2"/>
  <c r="B50" i="6" s="1"/>
  <c r="K52" i="2"/>
  <c r="G52" i="2"/>
  <c r="I52" i="2" s="1"/>
  <c r="E52" i="2"/>
  <c r="C49" i="6" s="1"/>
  <c r="D52" i="2"/>
  <c r="B49" i="6" s="1"/>
  <c r="K51" i="2"/>
  <c r="G51" i="2"/>
  <c r="I51" i="2" s="1"/>
  <c r="E51" i="2"/>
  <c r="C48" i="6" s="1"/>
  <c r="D51" i="2"/>
  <c r="B48" i="6" s="1"/>
  <c r="K50" i="2"/>
  <c r="G50" i="2"/>
  <c r="H50" i="2" s="1"/>
  <c r="J50" i="2" s="1"/>
  <c r="E50" i="2"/>
  <c r="C47" i="6" s="1"/>
  <c r="D50" i="2"/>
  <c r="B47" i="6" s="1"/>
  <c r="K49" i="2"/>
  <c r="G49" i="2"/>
  <c r="I49" i="2" s="1"/>
  <c r="E49" i="2"/>
  <c r="C46" i="6" s="1"/>
  <c r="D49" i="2"/>
  <c r="B46" i="6" s="1"/>
  <c r="K48" i="2"/>
  <c r="G48" i="2"/>
  <c r="I48" i="2" s="1"/>
  <c r="E48" i="2"/>
  <c r="C45" i="6" s="1"/>
  <c r="D48" i="2"/>
  <c r="B45" i="6" s="1"/>
  <c r="K47" i="2"/>
  <c r="G47" i="2"/>
  <c r="I47" i="2" s="1"/>
  <c r="E47" i="2"/>
  <c r="C44" i="6" s="1"/>
  <c r="D47" i="2"/>
  <c r="B44" i="6" s="1"/>
  <c r="K46" i="2"/>
  <c r="G46" i="2"/>
  <c r="I46" i="2" s="1"/>
  <c r="E46" i="2"/>
  <c r="C43" i="6" s="1"/>
  <c r="D46" i="2"/>
  <c r="B43" i="6" s="1"/>
  <c r="L45" i="2"/>
  <c r="K44" i="2"/>
  <c r="G44" i="2"/>
  <c r="I44" i="2" s="1"/>
  <c r="E44" i="2"/>
  <c r="C41" i="6" s="1"/>
  <c r="D44" i="2"/>
  <c r="B41" i="6" s="1"/>
  <c r="K43" i="2"/>
  <c r="G43" i="2"/>
  <c r="I43" i="2" s="1"/>
  <c r="E43" i="2"/>
  <c r="C40" i="6" s="1"/>
  <c r="D43" i="2"/>
  <c r="B40" i="6" s="1"/>
  <c r="K42" i="2"/>
  <c r="G42" i="2"/>
  <c r="I42" i="2" s="1"/>
  <c r="E42" i="2"/>
  <c r="C39" i="6" s="1"/>
  <c r="D42" i="2"/>
  <c r="B39" i="6" s="1"/>
  <c r="K41" i="2"/>
  <c r="G41" i="2"/>
  <c r="I41" i="2" s="1"/>
  <c r="E41" i="2"/>
  <c r="C38" i="6" s="1"/>
  <c r="D41" i="2"/>
  <c r="B38" i="6" s="1"/>
  <c r="K40" i="2"/>
  <c r="G40" i="2"/>
  <c r="I40" i="2" s="1"/>
  <c r="E40" i="2"/>
  <c r="C37" i="6" s="1"/>
  <c r="D40" i="2"/>
  <c r="B37" i="6" s="1"/>
  <c r="K39" i="2"/>
  <c r="G39" i="2"/>
  <c r="I39" i="2" s="1"/>
  <c r="E39" i="2"/>
  <c r="C36" i="6" s="1"/>
  <c r="D39" i="2"/>
  <c r="B36" i="6" s="1"/>
  <c r="K36" i="2"/>
  <c r="G36" i="2"/>
  <c r="I36" i="2" s="1"/>
  <c r="E36" i="2"/>
  <c r="C33" i="6" s="1"/>
  <c r="D36" i="2"/>
  <c r="B33" i="6" s="1"/>
  <c r="K34" i="2"/>
  <c r="G34" i="2"/>
  <c r="I34" i="2" s="1"/>
  <c r="E34" i="2"/>
  <c r="C31" i="6" s="1"/>
  <c r="D34" i="2"/>
  <c r="B31" i="6" s="1"/>
  <c r="K33" i="2"/>
  <c r="G33" i="2"/>
  <c r="I33" i="2" s="1"/>
  <c r="E33" i="2"/>
  <c r="C30" i="6" s="1"/>
  <c r="D33" i="2"/>
  <c r="B30" i="6" s="1"/>
  <c r="K32" i="2"/>
  <c r="G32" i="2"/>
  <c r="I32" i="2" s="1"/>
  <c r="E32" i="2"/>
  <c r="C29" i="6" s="1"/>
  <c r="D32" i="2"/>
  <c r="B29" i="6" s="1"/>
  <c r="K31" i="2"/>
  <c r="G31" i="2"/>
  <c r="I31" i="2" s="1"/>
  <c r="E31" i="2"/>
  <c r="C28" i="6" s="1"/>
  <c r="D31" i="2"/>
  <c r="B28" i="6" s="1"/>
  <c r="K30" i="2"/>
  <c r="G30" i="2"/>
  <c r="I30" i="2" s="1"/>
  <c r="E30" i="2"/>
  <c r="C27" i="6" s="1"/>
  <c r="D30" i="2"/>
  <c r="B27" i="6" s="1"/>
  <c r="K29" i="2"/>
  <c r="G29" i="2"/>
  <c r="I29" i="2" s="1"/>
  <c r="E29" i="2"/>
  <c r="C26" i="6" s="1"/>
  <c r="D29" i="2"/>
  <c r="B26" i="6" s="1"/>
  <c r="K28" i="2"/>
  <c r="G28" i="2"/>
  <c r="I28" i="2" s="1"/>
  <c r="E28" i="2"/>
  <c r="C25" i="6" s="1"/>
  <c r="D28" i="2"/>
  <c r="B25" i="6" s="1"/>
  <c r="K27" i="2"/>
  <c r="G27" i="2"/>
  <c r="I27" i="2" s="1"/>
  <c r="E27" i="2"/>
  <c r="C24" i="6" s="1"/>
  <c r="D27" i="2"/>
  <c r="B24" i="6" s="1"/>
  <c r="K26" i="2"/>
  <c r="G26" i="2"/>
  <c r="I26" i="2" s="1"/>
  <c r="E26" i="2"/>
  <c r="D26" i="2"/>
  <c r="B23" i="6" s="1"/>
  <c r="B22" i="6"/>
  <c r="K24" i="2"/>
  <c r="G24" i="2"/>
  <c r="I24" i="2" s="1"/>
  <c r="E24" i="2"/>
  <c r="D24" i="2"/>
  <c r="B21" i="6" s="1"/>
  <c r="K22" i="2"/>
  <c r="G22" i="2"/>
  <c r="I22" i="2" s="1"/>
  <c r="E22" i="2"/>
  <c r="D22" i="2"/>
  <c r="B19" i="6" s="1"/>
  <c r="K21" i="2"/>
  <c r="G21" i="2"/>
  <c r="I21" i="2" s="1"/>
  <c r="E21" i="2"/>
  <c r="D21" i="2"/>
  <c r="B18" i="6" s="1"/>
  <c r="K20" i="2"/>
  <c r="G20" i="2"/>
  <c r="I20" i="2" s="1"/>
  <c r="E20" i="2"/>
  <c r="D20" i="2"/>
  <c r="B17" i="6" s="1"/>
  <c r="K19" i="2"/>
  <c r="G19" i="2"/>
  <c r="I19" i="2" s="1"/>
  <c r="E19" i="2"/>
  <c r="D19" i="2"/>
  <c r="B16" i="6" s="1"/>
  <c r="K18" i="2"/>
  <c r="G18" i="2"/>
  <c r="I18" i="2" s="1"/>
  <c r="E18" i="2"/>
  <c r="D18" i="2"/>
  <c r="B15" i="6" s="1"/>
  <c r="K13" i="2"/>
  <c r="G13" i="2"/>
  <c r="I13" i="2" s="1"/>
  <c r="E13" i="2"/>
  <c r="C10" i="6" s="1"/>
  <c r="D13" i="2"/>
  <c r="B10" i="6" s="1"/>
  <c r="K12" i="2"/>
  <c r="G12" i="2"/>
  <c r="E12" i="2"/>
  <c r="C9" i="6" s="1"/>
  <c r="D12" i="2"/>
  <c r="B9" i="6" s="1"/>
  <c r="C23" i="6" l="1"/>
  <c r="C15" i="6"/>
  <c r="C17" i="6"/>
  <c r="C19" i="6"/>
  <c r="C16" i="6"/>
  <c r="C18" i="6"/>
  <c r="C21" i="6"/>
  <c r="L59" i="2"/>
  <c r="L58" i="2"/>
  <c r="L55" i="2"/>
  <c r="L53" i="2"/>
  <c r="L52" i="2"/>
  <c r="L51" i="2"/>
  <c r="L49" i="2"/>
  <c r="L50" i="2"/>
  <c r="L48" i="2"/>
  <c r="L47" i="2"/>
  <c r="L46" i="2"/>
  <c r="L42" i="2"/>
  <c r="L44" i="2"/>
  <c r="L43" i="2"/>
  <c r="L41" i="2"/>
  <c r="L40" i="2"/>
  <c r="L39" i="2"/>
  <c r="L36" i="2"/>
  <c r="L33" i="2"/>
  <c r="L34" i="2"/>
  <c r="L32" i="2"/>
  <c r="H17" i="2"/>
  <c r="J17" i="2" s="1"/>
  <c r="H23" i="2"/>
  <c r="J23" i="2" s="1"/>
  <c r="L31" i="2"/>
  <c r="L30" i="2"/>
  <c r="L29" i="2"/>
  <c r="L28" i="2"/>
  <c r="L27" i="2"/>
  <c r="L26" i="2"/>
  <c r="L14" i="2"/>
  <c r="I14" i="2"/>
  <c r="L24" i="2"/>
  <c r="L22" i="2"/>
  <c r="L21" i="2"/>
  <c r="L20" i="2"/>
  <c r="L19" i="2"/>
  <c r="H14" i="2"/>
  <c r="J14" i="2" s="1"/>
  <c r="L18" i="2"/>
  <c r="L13" i="2"/>
  <c r="H72" i="3"/>
  <c r="E72" i="3" s="1"/>
  <c r="H49" i="2"/>
  <c r="J49" i="2" s="1"/>
  <c r="I59" i="2"/>
  <c r="H53" i="2"/>
  <c r="J53" i="2" s="1"/>
  <c r="H58" i="2"/>
  <c r="J58" i="2" s="1"/>
  <c r="J57" i="2" s="1"/>
  <c r="C24" i="7" s="1"/>
  <c r="H48" i="2"/>
  <c r="J48" i="2" s="1"/>
  <c r="H13" i="3"/>
  <c r="G13" i="3" s="1"/>
  <c r="H48" i="3"/>
  <c r="D48" i="3" s="1"/>
  <c r="H12" i="2"/>
  <c r="H13" i="2"/>
  <c r="J13" i="2" s="1"/>
  <c r="H18" i="2"/>
  <c r="J18" i="2" s="1"/>
  <c r="H19" i="2"/>
  <c r="J19" i="2" s="1"/>
  <c r="H20" i="2"/>
  <c r="J20" i="2" s="1"/>
  <c r="H21" i="2"/>
  <c r="J21" i="2" s="1"/>
  <c r="H22" i="2"/>
  <c r="J22" i="2" s="1"/>
  <c r="H24" i="2"/>
  <c r="J24" i="2" s="1"/>
  <c r="H26" i="2"/>
  <c r="J26" i="2" s="1"/>
  <c r="H27" i="2"/>
  <c r="J27" i="2" s="1"/>
  <c r="H28" i="2"/>
  <c r="J28" i="2" s="1"/>
  <c r="H29" i="2"/>
  <c r="J29" i="2" s="1"/>
  <c r="H30" i="2"/>
  <c r="J30" i="2" s="1"/>
  <c r="H31" i="2"/>
  <c r="J31" i="2" s="1"/>
  <c r="H32" i="2"/>
  <c r="J32" i="2" s="1"/>
  <c r="H33" i="2"/>
  <c r="J33" i="2" s="1"/>
  <c r="H34" i="2"/>
  <c r="J34" i="2" s="1"/>
  <c r="H36" i="2"/>
  <c r="J36" i="2" s="1"/>
  <c r="J35" i="2" s="1"/>
  <c r="H39" i="2"/>
  <c r="J39" i="2" s="1"/>
  <c r="H40" i="2"/>
  <c r="J40" i="2" s="1"/>
  <c r="H41" i="2"/>
  <c r="J41" i="2" s="1"/>
  <c r="H42" i="2"/>
  <c r="J42" i="2" s="1"/>
  <c r="H43" i="2"/>
  <c r="J43" i="2" s="1"/>
  <c r="H62" i="3"/>
  <c r="D62" i="3" s="1"/>
  <c r="H51" i="2"/>
  <c r="J51" i="2" s="1"/>
  <c r="H46" i="2"/>
  <c r="J46" i="2" s="1"/>
  <c r="I50" i="2"/>
  <c r="H71" i="3"/>
  <c r="D71" i="3" s="1"/>
  <c r="H47" i="2"/>
  <c r="J47" i="2" s="1"/>
  <c r="H55" i="2"/>
  <c r="J55" i="2" s="1"/>
  <c r="H43" i="3"/>
  <c r="H53" i="3"/>
  <c r="H82" i="3"/>
  <c r="H106" i="3"/>
  <c r="H78" i="3"/>
  <c r="H83" i="3"/>
  <c r="H54" i="3"/>
  <c r="H59" i="3"/>
  <c r="H93" i="3"/>
  <c r="H44" i="2"/>
  <c r="J44" i="2" s="1"/>
  <c r="H52" i="2"/>
  <c r="J52" i="2" s="1"/>
  <c r="H55" i="3"/>
  <c r="H79" i="3"/>
  <c r="H75" i="3"/>
  <c r="H108" i="3"/>
  <c r="H61" i="3"/>
  <c r="H105" i="3"/>
  <c r="H97" i="3"/>
  <c r="H89" i="3"/>
  <c r="H81" i="3"/>
  <c r="H73" i="3"/>
  <c r="H65" i="3"/>
  <c r="H57" i="3"/>
  <c r="H49" i="3"/>
  <c r="H41" i="3"/>
  <c r="H33" i="3"/>
  <c r="H25" i="3"/>
  <c r="H24" i="3"/>
  <c r="H23" i="3"/>
  <c r="H22" i="3"/>
  <c r="H21" i="3"/>
  <c r="H20" i="3"/>
  <c r="H19" i="3"/>
  <c r="H100" i="3"/>
  <c r="H92" i="3"/>
  <c r="H84" i="3"/>
  <c r="H76" i="3"/>
  <c r="H68" i="3"/>
  <c r="H60" i="3"/>
  <c r="H52" i="3"/>
  <c r="H44" i="3"/>
  <c r="H36" i="3"/>
  <c r="H28" i="3"/>
  <c r="H102" i="3"/>
  <c r="H99" i="3"/>
  <c r="H96" i="3"/>
  <c r="H70" i="3"/>
  <c r="H67" i="3"/>
  <c r="H64" i="3"/>
  <c r="H38" i="3"/>
  <c r="H35" i="3"/>
  <c r="H32" i="3"/>
  <c r="H101" i="3"/>
  <c r="H98" i="3"/>
  <c r="H95" i="3"/>
  <c r="H69" i="3"/>
  <c r="H66" i="3"/>
  <c r="H63" i="3"/>
  <c r="H37" i="3"/>
  <c r="H34" i="3"/>
  <c r="H31" i="3"/>
  <c r="H16" i="3"/>
  <c r="H94" i="3"/>
  <c r="H90" i="3"/>
  <c r="H88" i="3"/>
  <c r="H86" i="3"/>
  <c r="H80" i="3"/>
  <c r="H29" i="3"/>
  <c r="H27" i="3"/>
  <c r="H18" i="3"/>
  <c r="H15" i="3"/>
  <c r="H10" i="3"/>
  <c r="H107" i="3"/>
  <c r="H103" i="3"/>
  <c r="H50" i="3"/>
  <c r="H46" i="3"/>
  <c r="H42" i="3"/>
  <c r="H40" i="3"/>
  <c r="H17" i="3"/>
  <c r="H87" i="3"/>
  <c r="H30" i="3"/>
  <c r="H12" i="3"/>
  <c r="H9" i="3"/>
  <c r="H104" i="3"/>
  <c r="H85" i="3"/>
  <c r="H77" i="3"/>
  <c r="H58" i="3"/>
  <c r="H47" i="3"/>
  <c r="H39" i="3"/>
  <c r="H11" i="3"/>
  <c r="B5" i="3"/>
  <c r="H91" i="3"/>
  <c r="H51" i="3"/>
  <c r="H26" i="3"/>
  <c r="H14" i="3"/>
  <c r="H74" i="3"/>
  <c r="H56" i="3"/>
  <c r="H45" i="3"/>
  <c r="J45" i="2" l="1"/>
  <c r="J25" i="2"/>
  <c r="J54" i="2"/>
  <c r="C21" i="7" s="1"/>
  <c r="J22" i="7" s="1"/>
  <c r="H25" i="7"/>
  <c r="J25" i="7"/>
  <c r="G25" i="7"/>
  <c r="F25" i="7"/>
  <c r="E25" i="7"/>
  <c r="I25" i="7"/>
  <c r="J38" i="2"/>
  <c r="J16" i="2"/>
  <c r="A72" i="3"/>
  <c r="A48" i="3"/>
  <c r="G48" i="3"/>
  <c r="A71" i="3"/>
  <c r="B48" i="3"/>
  <c r="G71" i="3"/>
  <c r="C48" i="3"/>
  <c r="C71" i="3"/>
  <c r="C72" i="3"/>
  <c r="E48" i="3"/>
  <c r="G72" i="3"/>
  <c r="C13" i="3"/>
  <c r="E71" i="3"/>
  <c r="D72" i="3"/>
  <c r="F48" i="3"/>
  <c r="G62" i="3"/>
  <c r="A62" i="3"/>
  <c r="B71" i="3"/>
  <c r="B72" i="3"/>
  <c r="F72" i="3"/>
  <c r="F62" i="3"/>
  <c r="A13" i="3"/>
  <c r="C62" i="3"/>
  <c r="E13" i="3"/>
  <c r="B62" i="3"/>
  <c r="E62" i="3"/>
  <c r="F71" i="3"/>
  <c r="B13" i="3"/>
  <c r="D13" i="3"/>
  <c r="F13" i="3"/>
  <c r="A9" i="3"/>
  <c r="G9" i="3"/>
  <c r="B9" i="3"/>
  <c r="D9" i="3"/>
  <c r="F9" i="3"/>
  <c r="E9" i="3"/>
  <c r="C9" i="3"/>
  <c r="D80" i="3"/>
  <c r="G80" i="3"/>
  <c r="C80" i="3"/>
  <c r="A80" i="3"/>
  <c r="F80" i="3"/>
  <c r="E80" i="3"/>
  <c r="B80" i="3"/>
  <c r="D37" i="3"/>
  <c r="C37" i="3"/>
  <c r="E37" i="3"/>
  <c r="B37" i="3"/>
  <c r="F37" i="3"/>
  <c r="G37" i="3"/>
  <c r="A37" i="3"/>
  <c r="D35" i="3"/>
  <c r="A35" i="3"/>
  <c r="G35" i="3"/>
  <c r="C35" i="3"/>
  <c r="F35" i="3"/>
  <c r="E35" i="3"/>
  <c r="B35" i="3"/>
  <c r="D28" i="3"/>
  <c r="B28" i="3"/>
  <c r="C28" i="3"/>
  <c r="G28" i="3"/>
  <c r="F28" i="3"/>
  <c r="A28" i="3"/>
  <c r="E28" i="3"/>
  <c r="D92" i="3"/>
  <c r="B92" i="3"/>
  <c r="C92" i="3"/>
  <c r="G92" i="3"/>
  <c r="F92" i="3"/>
  <c r="E92" i="3"/>
  <c r="A92" i="3"/>
  <c r="E25" i="3"/>
  <c r="C25" i="3"/>
  <c r="G25" i="3"/>
  <c r="D25" i="3"/>
  <c r="F25" i="3"/>
  <c r="B25" i="3"/>
  <c r="A25" i="3"/>
  <c r="D89" i="3"/>
  <c r="E89" i="3"/>
  <c r="B89" i="3"/>
  <c r="G89" i="3"/>
  <c r="F89" i="3"/>
  <c r="C89" i="3"/>
  <c r="A89" i="3"/>
  <c r="D75" i="3"/>
  <c r="A75" i="3"/>
  <c r="G75" i="3"/>
  <c r="E75" i="3"/>
  <c r="C75" i="3"/>
  <c r="B75" i="3"/>
  <c r="F75" i="3"/>
  <c r="D83" i="3"/>
  <c r="A83" i="3"/>
  <c r="G83" i="3"/>
  <c r="B83" i="3"/>
  <c r="F83" i="3"/>
  <c r="E83" i="3"/>
  <c r="C83" i="3"/>
  <c r="D50" i="3"/>
  <c r="F50" i="3"/>
  <c r="B50" i="3"/>
  <c r="C50" i="3"/>
  <c r="G50" i="3"/>
  <c r="E50" i="3"/>
  <c r="A50" i="3"/>
  <c r="D45" i="3"/>
  <c r="C45" i="3"/>
  <c r="A45" i="3"/>
  <c r="F45" i="3"/>
  <c r="E45" i="3"/>
  <c r="G45" i="3"/>
  <c r="B45" i="3"/>
  <c r="A11" i="3"/>
  <c r="D11" i="3"/>
  <c r="E11" i="3"/>
  <c r="C11" i="3"/>
  <c r="G11" i="3"/>
  <c r="F11" i="3"/>
  <c r="B11" i="3"/>
  <c r="A12" i="3"/>
  <c r="B12" i="3"/>
  <c r="E12" i="3"/>
  <c r="F12" i="3"/>
  <c r="G12" i="3"/>
  <c r="D12" i="3"/>
  <c r="C12" i="3"/>
  <c r="D103" i="3"/>
  <c r="F103" i="3"/>
  <c r="B103" i="3"/>
  <c r="E103" i="3"/>
  <c r="A103" i="3"/>
  <c r="G103" i="3"/>
  <c r="C103" i="3"/>
  <c r="D86" i="3"/>
  <c r="E86" i="3"/>
  <c r="A86" i="3"/>
  <c r="B86" i="3"/>
  <c r="G86" i="3"/>
  <c r="F86" i="3"/>
  <c r="C86" i="3"/>
  <c r="D63" i="3"/>
  <c r="F63" i="3"/>
  <c r="B63" i="3"/>
  <c r="C63" i="3"/>
  <c r="A63" i="3"/>
  <c r="E63" i="3"/>
  <c r="G63" i="3"/>
  <c r="D38" i="3"/>
  <c r="E38" i="3"/>
  <c r="A38" i="3"/>
  <c r="B38" i="3"/>
  <c r="G38" i="3"/>
  <c r="F38" i="3"/>
  <c r="C38" i="3"/>
  <c r="D36" i="3"/>
  <c r="B36" i="3"/>
  <c r="E36" i="3"/>
  <c r="A36" i="3"/>
  <c r="G36" i="3"/>
  <c r="C36" i="3"/>
  <c r="F36" i="3"/>
  <c r="D100" i="3"/>
  <c r="B100" i="3"/>
  <c r="E100" i="3"/>
  <c r="C100" i="3"/>
  <c r="G100" i="3"/>
  <c r="F100" i="3"/>
  <c r="A100" i="3"/>
  <c r="D33" i="3"/>
  <c r="E33" i="3"/>
  <c r="C33" i="3"/>
  <c r="F33" i="3"/>
  <c r="G33" i="3"/>
  <c r="B33" i="3"/>
  <c r="A33" i="3"/>
  <c r="D97" i="3"/>
  <c r="E97" i="3"/>
  <c r="C97" i="3"/>
  <c r="A97" i="3"/>
  <c r="G97" i="3"/>
  <c r="F97" i="3"/>
  <c r="B97" i="3"/>
  <c r="D78" i="3"/>
  <c r="E78" i="3"/>
  <c r="A78" i="3"/>
  <c r="F78" i="3"/>
  <c r="G78" i="3"/>
  <c r="C78" i="3"/>
  <c r="B78" i="3"/>
  <c r="D106" i="3"/>
  <c r="F106" i="3"/>
  <c r="A106" i="3"/>
  <c r="E106" i="3"/>
  <c r="G106" i="3"/>
  <c r="B106" i="3"/>
  <c r="C106" i="3"/>
  <c r="D56" i="3"/>
  <c r="G56" i="3"/>
  <c r="C56" i="3"/>
  <c r="B56" i="3"/>
  <c r="E56" i="3"/>
  <c r="A56" i="3"/>
  <c r="F56" i="3"/>
  <c r="D39" i="3"/>
  <c r="F39" i="3"/>
  <c r="B39" i="3"/>
  <c r="E39" i="3"/>
  <c r="A39" i="3"/>
  <c r="G39" i="3"/>
  <c r="C39" i="3"/>
  <c r="D30" i="3"/>
  <c r="E30" i="3"/>
  <c r="A30" i="3"/>
  <c r="C30" i="3"/>
  <c r="G30" i="3"/>
  <c r="B30" i="3"/>
  <c r="F30" i="3"/>
  <c r="D107" i="3"/>
  <c r="A107" i="3"/>
  <c r="G107" i="3"/>
  <c r="E107" i="3"/>
  <c r="B107" i="3"/>
  <c r="F107" i="3"/>
  <c r="C107" i="3"/>
  <c r="D88" i="3"/>
  <c r="G88" i="3"/>
  <c r="C88" i="3"/>
  <c r="B88" i="3"/>
  <c r="F88" i="3"/>
  <c r="A88" i="3"/>
  <c r="E88" i="3"/>
  <c r="D66" i="3"/>
  <c r="F66" i="3"/>
  <c r="C66" i="3"/>
  <c r="E66" i="3"/>
  <c r="A66" i="3"/>
  <c r="B66" i="3"/>
  <c r="G66" i="3"/>
  <c r="D64" i="3"/>
  <c r="G64" i="3"/>
  <c r="C64" i="3"/>
  <c r="E64" i="3"/>
  <c r="B64" i="3"/>
  <c r="A64" i="3"/>
  <c r="F64" i="3"/>
  <c r="D44" i="3"/>
  <c r="B44" i="3"/>
  <c r="A44" i="3"/>
  <c r="C44" i="3"/>
  <c r="G44" i="3"/>
  <c r="E44" i="3"/>
  <c r="F44" i="3"/>
  <c r="E19" i="3"/>
  <c r="B19" i="3"/>
  <c r="D19" i="3"/>
  <c r="C19" i="3"/>
  <c r="G19" i="3"/>
  <c r="F19" i="3"/>
  <c r="A19" i="3"/>
  <c r="D41" i="3"/>
  <c r="E41" i="3"/>
  <c r="A41" i="3"/>
  <c r="F41" i="3"/>
  <c r="B41" i="3"/>
  <c r="G41" i="3"/>
  <c r="C41" i="3"/>
  <c r="D105" i="3"/>
  <c r="E105" i="3"/>
  <c r="A105" i="3"/>
  <c r="B105" i="3"/>
  <c r="G105" i="3"/>
  <c r="F105" i="3"/>
  <c r="C105" i="3"/>
  <c r="D82" i="3"/>
  <c r="F82" i="3"/>
  <c r="B82" i="3"/>
  <c r="G82" i="3"/>
  <c r="C82" i="3"/>
  <c r="A82" i="3"/>
  <c r="E82" i="3"/>
  <c r="D87" i="3"/>
  <c r="F87" i="3"/>
  <c r="B87" i="3"/>
  <c r="G87" i="3"/>
  <c r="E87" i="3"/>
  <c r="C87" i="3"/>
  <c r="A87" i="3"/>
  <c r="D69" i="3"/>
  <c r="C69" i="3"/>
  <c r="E69" i="3"/>
  <c r="B69" i="3"/>
  <c r="G69" i="3"/>
  <c r="F69" i="3"/>
  <c r="A69" i="3"/>
  <c r="D67" i="3"/>
  <c r="A67" i="3"/>
  <c r="G67" i="3"/>
  <c r="C67" i="3"/>
  <c r="B67" i="3"/>
  <c r="F67" i="3"/>
  <c r="E67" i="3"/>
  <c r="D52" i="3"/>
  <c r="B52" i="3"/>
  <c r="F52" i="3"/>
  <c r="C52" i="3"/>
  <c r="E52" i="3"/>
  <c r="G52" i="3"/>
  <c r="A52" i="3"/>
  <c r="E20" i="3"/>
  <c r="A20" i="3"/>
  <c r="D20" i="3"/>
  <c r="F20" i="3"/>
  <c r="G20" i="3"/>
  <c r="B20" i="3"/>
  <c r="C20" i="3"/>
  <c r="D49" i="3"/>
  <c r="E49" i="3"/>
  <c r="F49" i="3"/>
  <c r="A49" i="3"/>
  <c r="G49" i="3"/>
  <c r="C49" i="3"/>
  <c r="B49" i="3"/>
  <c r="D53" i="3"/>
  <c r="C53" i="3"/>
  <c r="B53" i="3"/>
  <c r="A53" i="3"/>
  <c r="F53" i="3"/>
  <c r="E53" i="3"/>
  <c r="G53" i="3"/>
  <c r="D74" i="3"/>
  <c r="F74" i="3"/>
  <c r="A74" i="3"/>
  <c r="E74" i="3"/>
  <c r="G74" i="3"/>
  <c r="B74" i="3"/>
  <c r="C74" i="3"/>
  <c r="D47" i="3"/>
  <c r="F47" i="3"/>
  <c r="B47" i="3"/>
  <c r="A47" i="3"/>
  <c r="C47" i="3"/>
  <c r="G47" i="3"/>
  <c r="E47" i="3"/>
  <c r="D90" i="3"/>
  <c r="F90" i="3"/>
  <c r="G90" i="3"/>
  <c r="C90" i="3"/>
  <c r="E90" i="3"/>
  <c r="B90" i="3"/>
  <c r="A90" i="3"/>
  <c r="E14" i="3"/>
  <c r="B14" i="3"/>
  <c r="F14" i="3"/>
  <c r="G14" i="3"/>
  <c r="D14" i="3"/>
  <c r="C14" i="3"/>
  <c r="A14" i="3"/>
  <c r="D58" i="3"/>
  <c r="F58" i="3"/>
  <c r="G58" i="3"/>
  <c r="C58" i="3"/>
  <c r="A58" i="3"/>
  <c r="E58" i="3"/>
  <c r="B58" i="3"/>
  <c r="E17" i="3"/>
  <c r="F17" i="3"/>
  <c r="C17" i="3"/>
  <c r="B17" i="3"/>
  <c r="D17" i="3"/>
  <c r="G17" i="3"/>
  <c r="A17" i="3"/>
  <c r="E15" i="3"/>
  <c r="C15" i="3"/>
  <c r="A15" i="3"/>
  <c r="D15" i="3"/>
  <c r="G15" i="3"/>
  <c r="F15" i="3"/>
  <c r="B15" i="3"/>
  <c r="D94" i="3"/>
  <c r="E94" i="3"/>
  <c r="A94" i="3"/>
  <c r="C94" i="3"/>
  <c r="B94" i="3"/>
  <c r="G94" i="3"/>
  <c r="F94" i="3"/>
  <c r="D95" i="3"/>
  <c r="F95" i="3"/>
  <c r="B95" i="3"/>
  <c r="C95" i="3"/>
  <c r="G95" i="3"/>
  <c r="A95" i="3"/>
  <c r="E95" i="3"/>
  <c r="D70" i="3"/>
  <c r="E70" i="3"/>
  <c r="A70" i="3"/>
  <c r="F70" i="3"/>
  <c r="B70" i="3"/>
  <c r="G70" i="3"/>
  <c r="C70" i="3"/>
  <c r="D60" i="3"/>
  <c r="B60" i="3"/>
  <c r="C60" i="3"/>
  <c r="G60" i="3"/>
  <c r="E60" i="3"/>
  <c r="F60" i="3"/>
  <c r="A60" i="3"/>
  <c r="E21" i="3"/>
  <c r="C21" i="3"/>
  <c r="G21" i="3"/>
  <c r="B21" i="3"/>
  <c r="F21" i="3"/>
  <c r="D21" i="3"/>
  <c r="A21" i="3"/>
  <c r="D57" i="3"/>
  <c r="E57" i="3"/>
  <c r="B57" i="3"/>
  <c r="G57" i="3"/>
  <c r="A57" i="3"/>
  <c r="F57" i="3"/>
  <c r="C57" i="3"/>
  <c r="D43" i="3"/>
  <c r="A43" i="3"/>
  <c r="G43" i="3"/>
  <c r="E43" i="3"/>
  <c r="C43" i="3"/>
  <c r="B43" i="3"/>
  <c r="F43" i="3"/>
  <c r="A10" i="3"/>
  <c r="C10" i="3"/>
  <c r="E10" i="3"/>
  <c r="F10" i="3"/>
  <c r="D10" i="3"/>
  <c r="B10" i="3"/>
  <c r="G10" i="3"/>
  <c r="D26" i="3"/>
  <c r="F26" i="3"/>
  <c r="G26" i="3"/>
  <c r="A26" i="3"/>
  <c r="E26" i="3"/>
  <c r="C26" i="3"/>
  <c r="B26" i="3"/>
  <c r="D77" i="3"/>
  <c r="C77" i="3"/>
  <c r="A77" i="3"/>
  <c r="F77" i="3"/>
  <c r="E77" i="3"/>
  <c r="B77" i="3"/>
  <c r="G77" i="3"/>
  <c r="D40" i="3"/>
  <c r="G40" i="3"/>
  <c r="C40" i="3"/>
  <c r="E40" i="3"/>
  <c r="A40" i="3"/>
  <c r="F40" i="3"/>
  <c r="B40" i="3"/>
  <c r="E18" i="3"/>
  <c r="G18" i="3"/>
  <c r="A18" i="3"/>
  <c r="D18" i="3"/>
  <c r="C18" i="3"/>
  <c r="F18" i="3"/>
  <c r="B18" i="3"/>
  <c r="E16" i="3"/>
  <c r="D16" i="3"/>
  <c r="C16" i="3"/>
  <c r="F16" i="3"/>
  <c r="B16" i="3"/>
  <c r="A16" i="3"/>
  <c r="G16" i="3"/>
  <c r="D98" i="3"/>
  <c r="F98" i="3"/>
  <c r="C98" i="3"/>
  <c r="E98" i="3"/>
  <c r="G98" i="3"/>
  <c r="B98" i="3"/>
  <c r="A98" i="3"/>
  <c r="D96" i="3"/>
  <c r="G96" i="3"/>
  <c r="C96" i="3"/>
  <c r="A96" i="3"/>
  <c r="F96" i="3"/>
  <c r="E96" i="3"/>
  <c r="B96" i="3"/>
  <c r="D68" i="3"/>
  <c r="B68" i="3"/>
  <c r="E68" i="3"/>
  <c r="F68" i="3"/>
  <c r="G68" i="3"/>
  <c r="C68" i="3"/>
  <c r="A68" i="3"/>
  <c r="E22" i="3"/>
  <c r="F22" i="3"/>
  <c r="C22" i="3"/>
  <c r="G22" i="3"/>
  <c r="D22" i="3"/>
  <c r="B22" i="3"/>
  <c r="A22" i="3"/>
  <c r="D65" i="3"/>
  <c r="E65" i="3"/>
  <c r="C65" i="3"/>
  <c r="B65" i="3"/>
  <c r="G65" i="3"/>
  <c r="F65" i="3"/>
  <c r="A65" i="3"/>
  <c r="D93" i="3"/>
  <c r="C93" i="3"/>
  <c r="G93" i="3"/>
  <c r="A93" i="3"/>
  <c r="F93" i="3"/>
  <c r="B93" i="3"/>
  <c r="E93" i="3"/>
  <c r="D51" i="3"/>
  <c r="A51" i="3"/>
  <c r="G51" i="3"/>
  <c r="B51" i="3"/>
  <c r="F51" i="3"/>
  <c r="E51" i="3"/>
  <c r="C51" i="3"/>
  <c r="D85" i="3"/>
  <c r="C85" i="3"/>
  <c r="B85" i="3"/>
  <c r="F85" i="3"/>
  <c r="A85" i="3"/>
  <c r="G85" i="3"/>
  <c r="E85" i="3"/>
  <c r="D42" i="3"/>
  <c r="F42" i="3"/>
  <c r="A42" i="3"/>
  <c r="E42" i="3"/>
  <c r="B42" i="3"/>
  <c r="G42" i="3"/>
  <c r="C42" i="3"/>
  <c r="D27" i="3"/>
  <c r="A27" i="3"/>
  <c r="G27" i="3"/>
  <c r="C27" i="3"/>
  <c r="F27" i="3"/>
  <c r="E27" i="3"/>
  <c r="B27" i="3"/>
  <c r="D31" i="3"/>
  <c r="F31" i="3"/>
  <c r="B31" i="3"/>
  <c r="C31" i="3"/>
  <c r="G31" i="3"/>
  <c r="E31" i="3"/>
  <c r="A31" i="3"/>
  <c r="D101" i="3"/>
  <c r="C101" i="3"/>
  <c r="E101" i="3"/>
  <c r="A101" i="3"/>
  <c r="G101" i="3"/>
  <c r="B101" i="3"/>
  <c r="F101" i="3"/>
  <c r="D99" i="3"/>
  <c r="A99" i="3"/>
  <c r="G99" i="3"/>
  <c r="B99" i="3"/>
  <c r="F99" i="3"/>
  <c r="E99" i="3"/>
  <c r="C99" i="3"/>
  <c r="D76" i="3"/>
  <c r="B76" i="3"/>
  <c r="A76" i="3"/>
  <c r="F76" i="3"/>
  <c r="G76" i="3"/>
  <c r="E76" i="3"/>
  <c r="C76" i="3"/>
  <c r="E23" i="3"/>
  <c r="B23" i="3"/>
  <c r="A23" i="3"/>
  <c r="C23" i="3"/>
  <c r="G23" i="3"/>
  <c r="D23" i="3"/>
  <c r="F23" i="3"/>
  <c r="D73" i="3"/>
  <c r="E73" i="3"/>
  <c r="A73" i="3"/>
  <c r="C73" i="3"/>
  <c r="F73" i="3"/>
  <c r="G73" i="3"/>
  <c r="B73" i="3"/>
  <c r="D61" i="3"/>
  <c r="C61" i="3"/>
  <c r="G61" i="3"/>
  <c r="B61" i="3"/>
  <c r="F61" i="3"/>
  <c r="E61" i="3"/>
  <c r="A61" i="3"/>
  <c r="D79" i="3"/>
  <c r="F79" i="3"/>
  <c r="B79" i="3"/>
  <c r="A79" i="3"/>
  <c r="E79" i="3"/>
  <c r="G79" i="3"/>
  <c r="C79" i="3"/>
  <c r="D59" i="3"/>
  <c r="A59" i="3"/>
  <c r="G59" i="3"/>
  <c r="C59" i="3"/>
  <c r="B59" i="3"/>
  <c r="E59" i="3"/>
  <c r="F59" i="3"/>
  <c r="D91" i="3"/>
  <c r="A91" i="3"/>
  <c r="G91" i="3"/>
  <c r="C91" i="3"/>
  <c r="F91" i="3"/>
  <c r="E91" i="3"/>
  <c r="B91" i="3"/>
  <c r="D104" i="3"/>
  <c r="G104" i="3"/>
  <c r="C104" i="3"/>
  <c r="E104" i="3"/>
  <c r="A104" i="3"/>
  <c r="F104" i="3"/>
  <c r="B104" i="3"/>
  <c r="D46" i="3"/>
  <c r="E46" i="3"/>
  <c r="A46" i="3"/>
  <c r="F46" i="3"/>
  <c r="B46" i="3"/>
  <c r="G46" i="3"/>
  <c r="C46" i="3"/>
  <c r="D29" i="3"/>
  <c r="C29" i="3"/>
  <c r="G29" i="3"/>
  <c r="B29" i="3"/>
  <c r="A29" i="3"/>
  <c r="F29" i="3"/>
  <c r="E29" i="3"/>
  <c r="D34" i="3"/>
  <c r="F34" i="3"/>
  <c r="C34" i="3"/>
  <c r="A34" i="3"/>
  <c r="G34" i="3"/>
  <c r="E34" i="3"/>
  <c r="B34" i="3"/>
  <c r="D32" i="3"/>
  <c r="G32" i="3"/>
  <c r="C32" i="3"/>
  <c r="A32" i="3"/>
  <c r="F32" i="3"/>
  <c r="E32" i="3"/>
  <c r="B32" i="3"/>
  <c r="D102" i="3"/>
  <c r="E102" i="3"/>
  <c r="A102" i="3"/>
  <c r="C102" i="3"/>
  <c r="F102" i="3"/>
  <c r="G102" i="3"/>
  <c r="B102" i="3"/>
  <c r="D84" i="3"/>
  <c r="B84" i="3"/>
  <c r="F84" i="3"/>
  <c r="G84" i="3"/>
  <c r="C84" i="3"/>
  <c r="E84" i="3"/>
  <c r="A84" i="3"/>
  <c r="E24" i="3"/>
  <c r="A24" i="3"/>
  <c r="D24" i="3"/>
  <c r="B24" i="3"/>
  <c r="G24" i="3"/>
  <c r="F24" i="3"/>
  <c r="C24" i="3"/>
  <c r="D81" i="3"/>
  <c r="E81" i="3"/>
  <c r="F81" i="3"/>
  <c r="C81" i="3"/>
  <c r="A81" i="3"/>
  <c r="G81" i="3"/>
  <c r="B81" i="3"/>
  <c r="A108" i="3"/>
  <c r="D108" i="3"/>
  <c r="C108" i="3"/>
  <c r="B108" i="3"/>
  <c r="G108" i="3"/>
  <c r="F108" i="3"/>
  <c r="E108" i="3"/>
  <c r="D55" i="3"/>
  <c r="F55" i="3"/>
  <c r="B55" i="3"/>
  <c r="G55" i="3"/>
  <c r="A55" i="3"/>
  <c r="C55" i="3"/>
  <c r="E55" i="3"/>
  <c r="D54" i="3"/>
  <c r="E54" i="3"/>
  <c r="A54" i="3"/>
  <c r="B54" i="3"/>
  <c r="G54" i="3"/>
  <c r="C54" i="3"/>
  <c r="F54" i="3"/>
  <c r="G22" i="7" l="1"/>
  <c r="E22" i="7"/>
  <c r="F22" i="7"/>
  <c r="H22" i="7"/>
  <c r="I22" i="7"/>
  <c r="J37" i="2"/>
  <c r="C18" i="7" s="1"/>
  <c r="J15" i="2"/>
  <c r="C15" i="7" s="1"/>
  <c r="F19" i="7" l="1"/>
  <c r="E19" i="7"/>
  <c r="G19" i="7"/>
  <c r="H19" i="7"/>
  <c r="J19" i="7"/>
  <c r="I19" i="7"/>
  <c r="I16" i="7"/>
  <c r="H16" i="7"/>
  <c r="J16" i="7"/>
  <c r="G16" i="7"/>
  <c r="F16" i="7"/>
  <c r="E16" i="7"/>
  <c r="J12" i="2"/>
  <c r="J11" i="2" s="1"/>
  <c r="L12" i="2"/>
  <c r="C12" i="7" l="1"/>
  <c r="J10" i="2"/>
  <c r="I12" i="2"/>
  <c r="C27" i="7" l="1"/>
  <c r="B10" i="7" s="1"/>
  <c r="E13" i="7"/>
  <c r="E29" i="7" s="1"/>
  <c r="H13" i="7"/>
  <c r="H29" i="7" s="1"/>
  <c r="F13" i="7"/>
  <c r="F29" i="7" s="1"/>
  <c r="G13" i="7"/>
  <c r="G29" i="7" s="1"/>
  <c r="J13" i="7"/>
  <c r="J29" i="7" s="1"/>
  <c r="I13" i="7"/>
  <c r="I29" i="7" s="1"/>
  <c r="G28" i="7" l="1"/>
  <c r="G31" i="7" s="1"/>
  <c r="H28" i="7"/>
  <c r="H30" i="7" s="1"/>
  <c r="I28" i="7"/>
  <c r="I31" i="7" s="1"/>
  <c r="J28" i="7"/>
  <c r="J31" i="7" s="1"/>
  <c r="I34" i="7"/>
  <c r="F34" i="7"/>
  <c r="H34" i="7"/>
  <c r="E28" i="7"/>
  <c r="J34" i="7"/>
  <c r="G34" i="7"/>
  <c r="E34" i="7"/>
  <c r="F28" i="7"/>
  <c r="G30" i="7" l="1"/>
  <c r="I30" i="7"/>
  <c r="H31" i="7"/>
  <c r="J30" i="7"/>
  <c r="H33" i="7"/>
  <c r="E30" i="7"/>
  <c r="J33" i="7"/>
  <c r="G33" i="7"/>
  <c r="F33" i="7"/>
  <c r="E33" i="7"/>
  <c r="I33" i="7"/>
  <c r="E31" i="7"/>
  <c r="F30" i="7"/>
  <c r="F31" i="7"/>
  <c r="E36" i="7" l="1"/>
  <c r="G36" i="7"/>
  <c r="H36" i="7"/>
  <c r="I36" i="7"/>
  <c r="J36" i="7"/>
  <c r="F36" i="7"/>
  <c r="E35" i="7"/>
  <c r="F35" i="7"/>
  <c r="G35" i="7"/>
  <c r="I35" i="7"/>
  <c r="H35" i="7"/>
  <c r="J35" i="7"/>
  <c r="E67" i="8"/>
  <c r="D67" i="8"/>
  <c r="C67" i="8"/>
  <c r="B67" i="8"/>
  <c r="A67" i="8"/>
  <c r="E66" i="8"/>
  <c r="D66" i="8"/>
  <c r="C66" i="8"/>
  <c r="B66" i="8"/>
  <c r="A66" i="8"/>
  <c r="E65" i="8"/>
  <c r="D65" i="8"/>
  <c r="C65" i="8"/>
  <c r="B65" i="8"/>
  <c r="A65" i="8"/>
  <c r="E64" i="8"/>
  <c r="D64" i="8"/>
  <c r="C64" i="8"/>
  <c r="B64" i="8"/>
  <c r="A64" i="8"/>
  <c r="E63" i="8"/>
  <c r="D63" i="8"/>
  <c r="C63" i="8"/>
  <c r="B63" i="8"/>
  <c r="A63" i="8"/>
  <c r="E62" i="8"/>
  <c r="D62" i="8"/>
  <c r="C62" i="8"/>
  <c r="B62" i="8"/>
  <c r="A62" i="8"/>
  <c r="E61" i="8"/>
  <c r="D61" i="8"/>
  <c r="C61" i="8"/>
  <c r="B61" i="8"/>
  <c r="A61" i="8"/>
  <c r="E60" i="8"/>
  <c r="D60" i="8"/>
  <c r="C60" i="8"/>
  <c r="B60" i="8"/>
  <c r="A60" i="8"/>
  <c r="E59" i="8"/>
  <c r="D59" i="8"/>
  <c r="C59" i="8"/>
  <c r="B59" i="8"/>
  <c r="A59" i="8"/>
  <c r="E58" i="8"/>
  <c r="D58" i="8"/>
  <c r="C58" i="8"/>
  <c r="B58" i="8"/>
  <c r="A58" i="8"/>
  <c r="E57" i="8"/>
  <c r="D57" i="8"/>
  <c r="C57" i="8"/>
  <c r="B57" i="8"/>
  <c r="A57" i="8"/>
  <c r="E56" i="8"/>
  <c r="D56" i="8"/>
  <c r="C56" i="8"/>
  <c r="B56" i="8"/>
  <c r="A56" i="8"/>
  <c r="E55" i="8"/>
  <c r="D55" i="8"/>
  <c r="C55" i="8"/>
  <c r="B55" i="8"/>
  <c r="A55" i="8"/>
  <c r="E54" i="8"/>
  <c r="D54" i="8"/>
  <c r="C54" i="8"/>
  <c r="B54" i="8"/>
  <c r="A54" i="8"/>
  <c r="E53" i="8"/>
  <c r="D53" i="8"/>
  <c r="C53" i="8"/>
  <c r="B53" i="8"/>
  <c r="A53" i="8"/>
  <c r="E52" i="8"/>
  <c r="D52" i="8"/>
  <c r="C52" i="8"/>
  <c r="B52" i="8"/>
  <c r="A52" i="8"/>
  <c r="E51" i="8"/>
  <c r="D51" i="8"/>
  <c r="C51" i="8"/>
  <c r="B51" i="8"/>
  <c r="A51" i="8"/>
  <c r="E50" i="8"/>
  <c r="D50" i="8"/>
  <c r="C50" i="8"/>
  <c r="B50" i="8"/>
  <c r="A50" i="8"/>
  <c r="E49" i="8"/>
  <c r="D49" i="8"/>
  <c r="C49" i="8"/>
  <c r="B49" i="8"/>
  <c r="A49" i="8"/>
  <c r="E48" i="8"/>
  <c r="D48" i="8"/>
  <c r="C48" i="8"/>
  <c r="B48" i="8"/>
  <c r="A48" i="8"/>
  <c r="E47" i="8"/>
  <c r="D47" i="8"/>
  <c r="C47" i="8"/>
  <c r="B47" i="8"/>
  <c r="A47" i="8"/>
  <c r="E46" i="8"/>
  <c r="D46" i="8"/>
  <c r="C46" i="8"/>
  <c r="B46" i="8"/>
  <c r="A46" i="8"/>
  <c r="E45" i="8"/>
  <c r="D45" i="8"/>
  <c r="C45" i="8"/>
  <c r="B45" i="8"/>
  <c r="A45" i="8"/>
  <c r="E44" i="8"/>
  <c r="D44" i="8"/>
  <c r="C44" i="8"/>
  <c r="B44" i="8"/>
  <c r="A44" i="8"/>
  <c r="E43" i="8"/>
  <c r="D43" i="8"/>
  <c r="C43" i="8"/>
  <c r="B43" i="8"/>
  <c r="A43" i="8"/>
  <c r="E42" i="8"/>
  <c r="D42" i="8"/>
  <c r="C42" i="8"/>
  <c r="B42" i="8"/>
  <c r="A42" i="8"/>
  <c r="E41" i="8"/>
  <c r="D41" i="8"/>
  <c r="C41" i="8"/>
  <c r="B41" i="8"/>
  <c r="A41" i="8"/>
  <c r="E40" i="8"/>
  <c r="D40" i="8"/>
  <c r="C40" i="8"/>
  <c r="B40" i="8"/>
  <c r="A40" i="8"/>
  <c r="E39" i="8"/>
  <c r="D39" i="8"/>
  <c r="C39" i="8"/>
  <c r="B39" i="8"/>
  <c r="A39" i="8"/>
  <c r="E38" i="8"/>
  <c r="D38" i="8"/>
  <c r="C38" i="8"/>
  <c r="B38" i="8"/>
  <c r="A38" i="8"/>
  <c r="E37" i="8"/>
  <c r="D37" i="8"/>
  <c r="C37" i="8"/>
  <c r="B37" i="8"/>
  <c r="A37" i="8"/>
  <c r="E36" i="8"/>
  <c r="D36" i="8"/>
  <c r="C36" i="8"/>
  <c r="B36" i="8"/>
  <c r="A36" i="8"/>
  <c r="E35" i="8"/>
  <c r="D35" i="8"/>
  <c r="C35" i="8"/>
  <c r="B35" i="8"/>
  <c r="A35" i="8"/>
  <c r="E34" i="8"/>
  <c r="D34" i="8"/>
  <c r="C34" i="8"/>
  <c r="B34" i="8"/>
  <c r="A34" i="8"/>
  <c r="E33" i="8"/>
  <c r="D33" i="8"/>
  <c r="C33" i="8"/>
  <c r="B33" i="8"/>
  <c r="A33" i="8"/>
  <c r="E32" i="8"/>
  <c r="D32" i="8"/>
  <c r="C32" i="8"/>
  <c r="B32" i="8"/>
  <c r="A32" i="8"/>
  <c r="E31" i="8"/>
  <c r="D31" i="8"/>
  <c r="C31" i="8"/>
  <c r="B31" i="8"/>
  <c r="A31" i="8"/>
  <c r="E30" i="8"/>
  <c r="D30" i="8"/>
  <c r="C30" i="8"/>
  <c r="B30" i="8"/>
  <c r="A30" i="8"/>
  <c r="E29" i="8"/>
  <c r="D29" i="8"/>
  <c r="C29" i="8"/>
  <c r="B29" i="8"/>
  <c r="A29" i="8"/>
  <c r="E16" i="8"/>
  <c r="D16" i="8"/>
  <c r="C16" i="8"/>
  <c r="H16" i="8" s="1"/>
  <c r="E15" i="8"/>
  <c r="D15" i="8"/>
  <c r="C15" i="8"/>
  <c r="H15" i="8" s="1"/>
  <c r="E14" i="8"/>
  <c r="D14" i="8"/>
  <c r="C14" i="8"/>
  <c r="H14" i="8" s="1"/>
  <c r="H8" i="8"/>
  <c r="C8" i="8"/>
  <c r="F65" i="8" l="1"/>
  <c r="G65" i="8" s="1"/>
  <c r="F47" i="8"/>
  <c r="G47" i="8" s="1"/>
  <c r="F55" i="8"/>
  <c r="G55" i="8" s="1"/>
  <c r="F63" i="8"/>
  <c r="G63" i="8" s="1"/>
  <c r="F14" i="8"/>
  <c r="F29" i="8"/>
  <c r="G29" i="8" s="1"/>
  <c r="F32" i="8"/>
  <c r="G32" i="8" s="1"/>
  <c r="F43" i="8"/>
  <c r="G43" i="8" s="1"/>
  <c r="F54" i="8"/>
  <c r="G54" i="8" s="1"/>
  <c r="F37" i="8"/>
  <c r="G37" i="8" s="1"/>
  <c r="F40" i="8"/>
  <c r="G40" i="8" s="1"/>
  <c r="F51" i="8"/>
  <c r="G51" i="8" s="1"/>
  <c r="F62" i="8"/>
  <c r="G62" i="8" s="1"/>
  <c r="F45" i="8"/>
  <c r="G45" i="8" s="1"/>
  <c r="F48" i="8"/>
  <c r="G48" i="8" s="1"/>
  <c r="F59" i="8"/>
  <c r="G59" i="8" s="1"/>
  <c r="F16" i="8"/>
  <c r="F31" i="8"/>
  <c r="G31" i="8" s="1"/>
  <c r="F53" i="8"/>
  <c r="G53" i="8" s="1"/>
  <c r="F56" i="8"/>
  <c r="G56" i="8" s="1"/>
  <c r="F67" i="8"/>
  <c r="G67" i="8" s="1"/>
  <c r="F36" i="8"/>
  <c r="G36" i="8" s="1"/>
  <c r="F39" i="8"/>
  <c r="G39" i="8" s="1"/>
  <c r="F61" i="8"/>
  <c r="G61" i="8" s="1"/>
  <c r="F64" i="8"/>
  <c r="G64" i="8" s="1"/>
  <c r="F44" i="8"/>
  <c r="G44" i="8" s="1"/>
  <c r="F30" i="8"/>
  <c r="G30" i="8" s="1"/>
  <c r="F38" i="8"/>
  <c r="G38" i="8" s="1"/>
  <c r="F52" i="8"/>
  <c r="G52" i="8" s="1"/>
  <c r="F35" i="8"/>
  <c r="G35" i="8" s="1"/>
  <c r="F46" i="8"/>
  <c r="G46" i="8" s="1"/>
  <c r="F60" i="8"/>
  <c r="G60" i="8" s="1"/>
  <c r="C9" i="8"/>
  <c r="F34" i="8"/>
  <c r="G34" i="8" s="1"/>
  <c r="F42" i="8"/>
  <c r="G42" i="8" s="1"/>
  <c r="F50" i="8"/>
  <c r="G50" i="8" s="1"/>
  <c r="F58" i="8"/>
  <c r="G58" i="8" s="1"/>
  <c r="F66" i="8"/>
  <c r="G66" i="8" s="1"/>
  <c r="F15" i="8"/>
  <c r="F33" i="8"/>
  <c r="G33" i="8" s="1"/>
  <c r="F41" i="8"/>
  <c r="G41" i="8" s="1"/>
  <c r="F49" i="8"/>
  <c r="G49" i="8" s="1"/>
  <c r="F57" i="8"/>
  <c r="G57" i="8" s="1"/>
</calcChain>
</file>

<file path=xl/sharedStrings.xml><?xml version="1.0" encoding="utf-8"?>
<sst xmlns="http://schemas.openxmlformats.org/spreadsheetml/2006/main" count="156915" uniqueCount="52537">
  <si>
    <t>PLANILHA ORÇAMENTÁRIA — PREÇOS ONERADOS</t>
  </si>
  <si>
    <t>1. Preencha obra, local, município e data na aba ORÇAMENTO. Modelo novo, sem os serviços e quantitativos da obra anterior.</t>
  </si>
  <si>
    <t>2. Na aba PESQUISA, digite parte da descrição em B3 e escolha a fonte em B4. Os primeiros 100 resultados aparecem com fonte, código, unidade e preço. Refine o texto se houver mais resultados.</t>
  </si>
  <si>
    <t>3. Copie a FONTE e o CÓDIGO do resultado para as colunas B e C do ORÇAMENTO. Descrição, unidade, preço e referência são preenchidos automaticamente. Preserve os zeros iniciais dos códigos GOINFRA.</t>
  </si>
  <si>
    <t>4. Digite a quantidade na coluna F. A memória de cálculo é auxiliar; transfira sua quantidade para o orçamento. Há 300 linhas disponíveis.</t>
  </si>
  <si>
    <t>5. Informe o BDI na aba BDI ONERADO: use o percentual direto em B3 ou preencha os componentes em B7:B13. O BDI inicial é 0%; deve ser definido para a contratação.</t>
  </si>
  <si>
    <t>6. Preços extraídos exclusivamente dos anexos: SINAPI Goiás 08/2026 (CSD e ISD — SEM DESONERAÇÃO); GOINFRA T343, 06/2026 — SEM DESONERAÇÃO. As datas de referência são diferentes e estão indicadas por item.</t>
  </si>
  <si>
    <t>7. SINAPI-I identifica insumos; SINAPI identifica composições. O arquivo GOINFRA anexo contém serviços, sem banco separado de insumos ou coeficientes analíticos.</t>
  </si>
  <si>
    <t>8. Itens sem custo positivo são mantidos no banco e sinalizados SEM PREÇO. O orçamento indica VERIFICAR PREÇO; não os considere como serviços de custo zero.</t>
  </si>
  <si>
    <t>9. A coluna %AS registra a parcela do custo SINAPI atribuída a São Paulo, conforme o relatório fornecido, quando disponível. Material e mão de obra GOINFRA estão separados no banco.</t>
  </si>
  <si>
    <t>10. Os bancos estão incorporados ao arquivo, sem vínculos externos, macros ou senha. As células amarelas são campos de entrada; as demais fórmulas também estão desbloqueadas.</t>
  </si>
  <si>
    <t>11. No CRONOGRAMA, preencha os percentuais de cada mês. A conferência sinaliza se a distribuição totaliza 100%.</t>
  </si>
  <si>
    <t>12. A pesquisa usa fórmulas tradicionais de Excel. Abra com cálculo automático ativado. Para consultar todos os itens, use também os filtros do BANCO DE CUSTOS.</t>
  </si>
  <si>
    <t>Registros importados: SINAPI: 10,547; SINAPI-I: 4,876; GOINFRA: 1,964</t>
  </si>
  <si>
    <t>CHAVE</t>
  </si>
  <si>
    <t>FONTE</t>
  </si>
  <si>
    <t>CÓDIGO</t>
  </si>
  <si>
    <t>DESCRIÇÃO</t>
  </si>
  <si>
    <t>UNIDADE</t>
  </si>
  <si>
    <t>PREÇO ONERADO SEM BDI</t>
  </si>
  <si>
    <t>REFERÊNCIA</t>
  </si>
  <si>
    <t>TIPO</t>
  </si>
  <si>
    <t>GRUPO / TABELA</t>
  </si>
  <si>
    <t>MATERIAL GOINFRA</t>
  </si>
  <si>
    <t>MÃO DE OBRA GOINFRA</t>
  </si>
  <si>
    <t>%AS SINAPI</t>
  </si>
  <si>
    <t>SITUAÇÃO</t>
  </si>
  <si>
    <t>ÍNDICE DE PESQUISA</t>
  </si>
  <si>
    <t>SINAPI|104658</t>
  </si>
  <si>
    <t>SINAPI</t>
  </si>
  <si>
    <t>104658</t>
  </si>
  <si>
    <t>PISO PODOTÁTIL DE ALERTA OU DIRECIONAL, DE CONCRETO, ASSENTADO SOBRE ARGAMASSA. AF_03/2024</t>
  </si>
  <si>
    <t>M2</t>
  </si>
  <si>
    <t>08/2026</t>
  </si>
  <si>
    <t>COMPOSIÇÃO</t>
  </si>
  <si>
    <t>Acessibilidade</t>
  </si>
  <si>
    <t>COM PREÇO</t>
  </si>
  <si>
    <t>SINAPI|105002</t>
  </si>
  <si>
    <t>105002</t>
  </si>
  <si>
    <t>RAMPA DE ACESSIBILIDADE EM CONCRETO MOLDADO IN LOCO, EM CALÇADA NOVA COM LARGURA MAIOR OU IGUAL À 3,00 M, FCK 25MPA, COM PISO PODOTÁTIL. AF_03/2024</t>
  </si>
  <si>
    <t>UN</t>
  </si>
  <si>
    <t>SINAPI|105004</t>
  </si>
  <si>
    <t>105004</t>
  </si>
  <si>
    <t>RAMPA DE ACESSIBILIDADE EM CONCRETO MOLDADO IN LOCO, EM CALÇADA NOVA COM LARGURA MENOR À 3,00 M, FCK 25MPA, COM PISO PODOTÁTIL. AF_03/2024</t>
  </si>
  <si>
    <t>SINAPI|105003</t>
  </si>
  <si>
    <t>105003</t>
  </si>
  <si>
    <t>RAMPA DE ACESSIBILIDADE EM CONCRETO MOLDADO IN LOCO, EM CALÇADA PRÉ EXISTENTE COM LARGURA MAIOR OU IGUAL À 3,00 M, FCK 25MPA, COM PISO PODOTÁTIL. AF_03/2024</t>
  </si>
  <si>
    <t>SINAPI|105005</t>
  </si>
  <si>
    <t>105005</t>
  </si>
  <si>
    <t>RAMPA DE ACESSIBILIDADE EM CONCRETO MOLDADO IN LOCO, EM CALÇADA PRÉ EXISTENTE COM LARGURA MENOR À 3,00 M, FCK 25MPA, COM PISO PODOTÁTIL. AF_03/2024</t>
  </si>
  <si>
    <t>SINAPI|105006</t>
  </si>
  <si>
    <t>105006</t>
  </si>
  <si>
    <t>RAMPA DE ACESSIBILIDADE EM CONCRETO PRÉ MOLDADO, EM CALÇADA NOVA COM LARGURA MAIOR OU IGUAL À 3,00 M, FCK 25MPA, COM PISO PODOTÁTIL. AF_03/2024</t>
  </si>
  <si>
    <t>SEM PREÇO</t>
  </si>
  <si>
    <t>SINAPI|104999</t>
  </si>
  <si>
    <t>104999</t>
  </si>
  <si>
    <t>RAMPA DE ACESSIBILIDADE EM CONCRETO PRÉ MOLDADO, EM CALÇADA PRÉ EXISTENTE COM LARGURA MAIOR OU IGUAL À 3,00 M, FCK 25MPA, COM PISO PODOTÁTIL. AF_03/2024</t>
  </si>
  <si>
    <t>SINAPI|105000</t>
  </si>
  <si>
    <t>105000</t>
  </si>
  <si>
    <t>RAMPA DE ACESSIBILIDADE PARA ACESSO A EDIFICAÇÕES COM INCLINAÇÃO DE 8,33% EM CONCRETO MOLDADO IN LOCO, COM LARGURA DE 1,20M, FCK 25MPA, NÃO ARMADA, COM JUNTA A CADA 2M COM CORTE À SECO. AF_03/2024</t>
  </si>
  <si>
    <t>M</t>
  </si>
  <si>
    <t>SINAPI|105001</t>
  </si>
  <si>
    <t>105001</t>
  </si>
  <si>
    <t>RAMPA DE ACESSIBILIDADE PARA ACESSO A EDIFICAÇÕES COM INCLINAÇÃO DE 8,33% EM CONCRETO MOLDADO IN LOCO, COM LARGURA DE 1,50M, FCK 25MPA, NÃO ARMADA, COM JUNTA A CADA 2M COM CORTE À SECO. AF_03/2024</t>
  </si>
  <si>
    <t>SINAPI|107344</t>
  </si>
  <si>
    <t>107344</t>
  </si>
  <si>
    <t>ALVENARIA ESTRUTURAL DE BLOCOS CERÂMICOS 14X19X29 CM (ESPESSURA 14 CM), FBK = 10 MPA, UTILIZANDO COLHER DE PEDREIRO. AF_07/2026</t>
  </si>
  <si>
    <t>Alvenaria Estrutural - Blocos Cerâmicos</t>
  </si>
  <si>
    <t>SINAPI|107342</t>
  </si>
  <si>
    <t>107342</t>
  </si>
  <si>
    <t>ALVENARIA ESTRUTURAL DE BLOCOS CERÂMICOS 14X19X29 CM (ESPESSURA 14 CM), FBK = 10 MPA, UTILIZANDO PALHETA. AF_07/2026</t>
  </si>
  <si>
    <t>SINAPI|107348</t>
  </si>
  <si>
    <t>107348</t>
  </si>
  <si>
    <t>ALVENARIA ESTRUTURAL DE BLOCOS CERÂMICOS 14X19X29 CM (ESPESSURA 14 CM), FBK = 12 MPA, UTILIZANDO COLHER DE PEDREIRO. AF_07/2026</t>
  </si>
  <si>
    <t>SINAPI|107346</t>
  </si>
  <si>
    <t>107346</t>
  </si>
  <si>
    <t>ALVENARIA ESTRUTURAL DE BLOCOS CERÂMICOS 14X19X29 CM (ESPESSURA 14 CM), FBK = 12 MPA, UTILIZANDO PALHETA. AF_07/2026</t>
  </si>
  <si>
    <t>SINAPI|107350</t>
  </si>
  <si>
    <t>107350</t>
  </si>
  <si>
    <t>ALVENARIA ESTRUTURAL DE BLOCOS CERÂMICOS 14X19X29 CM (ESPESSURA 14 CM), FBK = 14 MPA, UTILIZANDO COLHER DE PEDREIRO. AF_07/2026</t>
  </si>
  <si>
    <t>SINAPI|107349</t>
  </si>
  <si>
    <t>107349</t>
  </si>
  <si>
    <t>ALVENARIA ESTRUTURAL DE BLOCOS CERÂMICOS 14X19X29 CM (ESPESSURA 14 CM), FBK = 14 MPA, UTILIZANDO PALHETA. AF_07/2026</t>
  </si>
  <si>
    <t>SINAPI|107352</t>
  </si>
  <si>
    <t>107352</t>
  </si>
  <si>
    <t>ALVENARIA ESTRUTURAL DE BLOCOS CERÂMICOS 14X19X29 CM (ESPESSURA 14 CM), FBK = 16 MPA, UTILIZANDO COLHER DE PEDREIRO. AF_07/2026</t>
  </si>
  <si>
    <t>SINAPI|107351</t>
  </si>
  <si>
    <t>107351</t>
  </si>
  <si>
    <t>ALVENARIA ESTRUTURAL DE BLOCOS CERÂMICOS 14X19X29 CM (ESPESSURA 14 CM), FBK = 16 MPA, UTILIZANDO PALHETA. AF_07/2026</t>
  </si>
  <si>
    <t>SINAPI|107354</t>
  </si>
  <si>
    <t>107354</t>
  </si>
  <si>
    <t>ALVENARIA ESTRUTURAL DE BLOCOS CERÂMICOS 14X19X29 CM (ESPESSURA 14 CM), FBK = 18 MPA, UTILIZANDO COLHER DE PEDREIRO. AF_07/2026</t>
  </si>
  <si>
    <t>SINAPI|107353</t>
  </si>
  <si>
    <t>107353</t>
  </si>
  <si>
    <t>ALVENARIA ESTRUTURAL DE BLOCOS CERÂMICOS 14X19X29 CM (ESPESSURA 14 CM), FBK = 18 MPA, UTILIZANDO PALHETA. AF_07/2026</t>
  </si>
  <si>
    <t>SINAPI|107336</t>
  </si>
  <si>
    <t>107336</t>
  </si>
  <si>
    <t>ALVENARIA ESTRUTURAL DE BLOCOS CERÂMICOS 14X19X29 CM (ESPESSURA 14 CM), FBK = 4 MPA, UTILIZANDO COLHER DE PEDREIRO. AF_07/2026</t>
  </si>
  <si>
    <t>SINAPI|107334</t>
  </si>
  <si>
    <t>107334</t>
  </si>
  <si>
    <t>ALVENARIA ESTRUTURAL DE BLOCOS CERÂMICOS 14X19X29 CM (ESPESSURA 14 CM), FBK = 4 MPA, UTILIZANDO PALHETA. AF_07/2026</t>
  </si>
  <si>
    <t>SINAPI|89306</t>
  </si>
  <si>
    <t>89306</t>
  </si>
  <si>
    <t>ALVENARIA ESTRUTURAL DE BLOCOS CERÂMICOS 14X19X29 CM (ESPESSURA 14 CM), FBK = 6 MPA, UTILIZANDO COLHER DE PEDREIRO. AF_07/2026</t>
  </si>
  <si>
    <t>SINAPI|89290</t>
  </si>
  <si>
    <t>89290</t>
  </si>
  <si>
    <t>ALVENARIA ESTRUTURAL DE BLOCOS CERÂMICOS 14X19X29 CM (ESPESSURA 14 CM), FBK = 6 MPA, UTILIZANDO PALHETA. AF_07/2026</t>
  </si>
  <si>
    <t>SINAPI|107340</t>
  </si>
  <si>
    <t>107340</t>
  </si>
  <si>
    <t>ALVENARIA ESTRUTURAL DE BLOCOS CERÂMICOS 14X19X29 CM (ESPESSURA 14 CM), FBK = 8 MPA, UTILIZANDO COLHER DE PEDREIRO. AF_07/2026</t>
  </si>
  <si>
    <t>SINAPI|107338</t>
  </si>
  <si>
    <t>107338</t>
  </si>
  <si>
    <t>ALVENARIA ESTRUTURAL DE BLOCOS CERÂMICOS 14X19X29 CM (ESPESSURA 14 CM), FBK = 8 MPA, UTILIZANDO PALHETA. AF_07/2026</t>
  </si>
  <si>
    <t>SINAPI|107343</t>
  </si>
  <si>
    <t>107343</t>
  </si>
  <si>
    <t>ALVENARIA ESTRUTURAL DE BLOCOS CERÂMICOS 14X19X39 CM (ESPESSURA 14 CM), FBK = 10 MPA, UTILIZANDO COLHER DE PEDREIRO. AF_07/2026</t>
  </si>
  <si>
    <t>SINAPI|107341</t>
  </si>
  <si>
    <t>107341</t>
  </si>
  <si>
    <t>ALVENARIA ESTRUTURAL DE BLOCOS CERÂMICOS 14X19X39 CM (ESPESSURA 14 CM), FBK = 10 MPA, UTILIZANDO PALHETA. AF_07/2026</t>
  </si>
  <si>
    <t>SINAPI|107347</t>
  </si>
  <si>
    <t>107347</t>
  </si>
  <si>
    <t>ALVENARIA ESTRUTURAL DE BLOCOS CERÂMICOS 14X19X39 CM (ESPESSURA 14 CM), FBK = 12 MPA, UTILIZANDO COLHER DE PEDREIRO. AF_07/2026</t>
  </si>
  <si>
    <t>SINAPI|107345</t>
  </si>
  <si>
    <t>107345</t>
  </si>
  <si>
    <t>ALVENARIA ESTRUTURAL DE BLOCOS CERÂMICOS 14X19X39 CM (ESPESSURA 14 CM), FBK = 12 MPA, UTILIZANDO PALHETA. AF_07/2026</t>
  </si>
  <si>
    <t>SINAPI|107335</t>
  </si>
  <si>
    <t>107335</t>
  </si>
  <si>
    <t>ALVENARIA ESTRUTURAL DE BLOCOS CERÂMICOS 14X19X39 CM (ESPESSURA 14 CM), FBK = 4 MPA, UTILIZANDO COLHER DE PEDREIRO. AF_07/2026</t>
  </si>
  <si>
    <t>SINAPI|107333</t>
  </si>
  <si>
    <t>107333</t>
  </si>
  <si>
    <t>ALVENARIA ESTRUTURAL DE BLOCOS CERÂMICOS 14X19X39 CM (ESPESSURA 14 CM), FBK = 4 MPA, UTILIZANDO PALHETA. AF_07/2026</t>
  </si>
  <si>
    <t>SINAPI|89298</t>
  </si>
  <si>
    <t>89298</t>
  </si>
  <si>
    <t>ALVENARIA ESTRUTURAL DE BLOCOS CERÂMICOS 14X19X39 CM (ESPESSURA 14 CM), FBK = 6 MPA, UTILIZANDO COLHER DE PEDREIRO. AF_07/2026</t>
  </si>
  <si>
    <t>SINAPI|89282</t>
  </si>
  <si>
    <t>89282</t>
  </si>
  <si>
    <t>ALVENARIA ESTRUTURAL DE BLOCOS CERÂMICOS 14X19X39 CM (ESPESSURA 14 CM), FBK = 6 MPA, UTILIZANDO PALHETA. AF_07/2026</t>
  </si>
  <si>
    <t>SINAPI|107339</t>
  </si>
  <si>
    <t>107339</t>
  </si>
  <si>
    <t>ALVENARIA ESTRUTURAL DE BLOCOS CERÂMICOS 14X19X39 CM (ESPESSURA 14 CM), FBK = 8 MPA, UTILIZANDO COLHER DE PEDREIRO. AF_07/2026</t>
  </si>
  <si>
    <t>SINAPI|107337</t>
  </si>
  <si>
    <t>107337</t>
  </si>
  <si>
    <t>ALVENARIA ESTRUTURAL DE BLOCOS CERÂMICOS 14X19X39 CM (ESPESSURA 14 CM), FBK = 8 MPA, UTILIZANDO PALHETA. AF_07/2026</t>
  </si>
  <si>
    <t>SINAPI|107358</t>
  </si>
  <si>
    <t>107358</t>
  </si>
  <si>
    <t>MURO DE ALVENARIA ESTRUTURAL DE BLOCOS CERÂMICOS 14X19X29 CM (ESPESSURA 14 CM), FBK = 8 MPA, UTILIZANDO COLHER DE PEDREIRO. AF_07/2026</t>
  </si>
  <si>
    <t>SINAPI|107356</t>
  </si>
  <si>
    <t>107356</t>
  </si>
  <si>
    <t>MURO DE ALVENARIA ESTRUTURAL DE BLOCOS CERÂMICOS 14X19X29 CM (ESPESSURA 14 CM), FBK = 8 MPA, UTILIZANDO PALHETA. AF_07/2026</t>
  </si>
  <si>
    <t>SINAPI|107357</t>
  </si>
  <si>
    <t>107357</t>
  </si>
  <si>
    <t>MURO DE ALVENARIA ESTRUTURAL DE BLOCOS CERÂMICOS 14X19X39 CM (ESPESSURA 14 CM), FBK = 8 MPA, UTILIZANDO COLHER DE PEDREIRO. AF_07/2026</t>
  </si>
  <si>
    <t>SINAPI|107355</t>
  </si>
  <si>
    <t>107355</t>
  </si>
  <si>
    <t>MURO DE ALVENARIA ESTRUTURAL DE BLOCOS CERÂMICOS 14X19X39 CM (ESPESSURA 14 CM), FBK = 8 MPA, UTILIZANDO PALHETA. AF_07/2026</t>
  </si>
  <si>
    <t>SINAPI|107368</t>
  </si>
  <si>
    <t>107368</t>
  </si>
  <si>
    <t>ALVENARIA DE BLOCOS DE CONCRETO ESTRUTURAL 14X19X29 CM (ESPESSURA 14 CM), FBK = 10 MPA, UTILIZANDO COLHER DE PEDREIRO. AF_07/2026</t>
  </si>
  <si>
    <t>Alvenaria Estrutural - Blocos de Concreto</t>
  </si>
  <si>
    <t>SINAPI|105771</t>
  </si>
  <si>
    <t>105771</t>
  </si>
  <si>
    <t>ALVENARIA DE BLOCOS DE CONCRETO ESTRUTURAL 14X19X29 CM (ESPESSURA 14 CM), FBK = 10 MPA, UTILIZANDO PALHETA. AF_07/2026</t>
  </si>
  <si>
    <t>SINAPI|107369</t>
  </si>
  <si>
    <t>107369</t>
  </si>
  <si>
    <t>ALVENARIA DE BLOCOS DE CONCRETO ESTRUTURAL 14X19X29 CM (ESPESSURA 14 CM), FBK = 12 MPA, UTILIZANDO COLHER DE PEDREIRO. AF_07/2026</t>
  </si>
  <si>
    <t>SINAPI|105770</t>
  </si>
  <si>
    <t>105770</t>
  </si>
  <si>
    <t>ALVENARIA DE BLOCOS DE CONCRETO ESTRUTURAL 14X19X29 CM (ESPESSURA 14 CM), FBK = 12 MPA, UTILIZANDO PALHETA. AF_07/2026</t>
  </si>
  <si>
    <t>SINAPI|89480</t>
  </si>
  <si>
    <t>89480</t>
  </si>
  <si>
    <t>ALVENARIA DE BLOCOS DE CONCRETO ESTRUTURAL 14X19X29 CM (ESPESSURA 14 CM), FBK = 14 MPA, UTILIZANDO COLHER DE PEDREIRO. AF_07/2026</t>
  </si>
  <si>
    <t>SINAPI|89464</t>
  </si>
  <si>
    <t>89464</t>
  </si>
  <si>
    <t>ALVENARIA DE BLOCOS DE CONCRETO ESTRUTURAL 14X19X29 CM (ESPESSURA 14 CM), FBK = 14 MPA, UTILIZANDO PALHETA. AF_07/2026</t>
  </si>
  <si>
    <t>SINAPI|107370</t>
  </si>
  <si>
    <t>107370</t>
  </si>
  <si>
    <t>ALVENARIA DE BLOCOS DE CONCRETO ESTRUTURAL 14X19X29 CM (ESPESSURA 14 CM), FBK = 16 MPA, UTILIZANDO COLHER DE PEDREIRO. AF_07/2026</t>
  </si>
  <si>
    <t>SINAPI|105769</t>
  </si>
  <si>
    <t>105769</t>
  </si>
  <si>
    <t>ALVENARIA DE BLOCOS DE CONCRETO ESTRUTURAL 14X19X29 CM (ESPESSURA 14 CM), FBK = 16 MPA, UTILIZANDO PALHETA. AF_07/2026</t>
  </si>
  <si>
    <t>SINAPI|107371</t>
  </si>
  <si>
    <t>107371</t>
  </si>
  <si>
    <t>ALVENARIA DE BLOCOS DE CONCRETO ESTRUTURAL 14X19X29 CM (ESPESSURA 14 CM), FBK = 18 MPA, UTILIZANDO COLHER DE PEDREIRO. AF_07/2026</t>
  </si>
  <si>
    <t>SINAPI|105768</t>
  </si>
  <si>
    <t>105768</t>
  </si>
  <si>
    <t>ALVENARIA DE BLOCOS DE CONCRETO ESTRUTURAL 14X19X29 CM (ESPESSURA 14 CM), FBK = 18 MPA, UTILIZANDO PALHETA. AF_07/2026</t>
  </si>
  <si>
    <t>SINAPI|107372</t>
  </si>
  <si>
    <t>107372</t>
  </si>
  <si>
    <t>ALVENARIA DE BLOCOS DE CONCRETO ESTRUTURAL 14X19X29 CM (ESPESSURA 14 CM), FBK = 20 MPA, UTILIZANDO COLHER DE PEDREIRO. AF_07/2026</t>
  </si>
  <si>
    <t>SINAPI|105767</t>
  </si>
  <si>
    <t>105767</t>
  </si>
  <si>
    <t>ALVENARIA DE BLOCOS DE CONCRETO ESTRUTURAL 14X19X29 CM (ESPESSURA 14 CM), FBK = 20 MPA, UTILIZANDO PALHETA. AF_07/2026</t>
  </si>
  <si>
    <t>SINAPI|107366</t>
  </si>
  <si>
    <t>107366</t>
  </si>
  <si>
    <t>ALVENARIA DE BLOCOS DE CONCRETO ESTRUTURAL 14X19X29 CM (ESPESSURA 14 CM), FBK = 3 MPA, UTILIZANDO COLHER DE PEDREIRO. AF_07/2026</t>
  </si>
  <si>
    <t>SINAPI|105773</t>
  </si>
  <si>
    <t>105773</t>
  </si>
  <si>
    <t>ALVENARIA DE BLOCOS DE CONCRETO ESTRUTURAL 14X19X29 CM (ESPESSURA 14 CM), FBK = 3 MPA, UTILIZANDO PALHETA. AF_07/2026</t>
  </si>
  <si>
    <t>SINAPI|89478</t>
  </si>
  <si>
    <t>89478</t>
  </si>
  <si>
    <t>ALVENARIA DE BLOCOS DE CONCRETO ESTRUTURAL 14X19X29 CM (ESPESSURA 14 CM), FBK = 4,5 MPA, UTILIZANDO COLHER DE PEDREIRO. AF_07/2026</t>
  </si>
  <si>
    <t>SINAPI|89462</t>
  </si>
  <si>
    <t>89462</t>
  </si>
  <si>
    <t>ALVENARIA DE BLOCOS DE CONCRETO ESTRUTURAL 14X19X29 CM (ESPESSURA 14 CM), FBK = 4,5 MPA, UTILIZANDO PALHETA. AF_07/2026</t>
  </si>
  <si>
    <t>SINAPI|107367</t>
  </si>
  <si>
    <t>107367</t>
  </si>
  <si>
    <t>ALVENARIA DE BLOCOS DE CONCRETO ESTRUTURAL 14X19X29 CM (ESPESSURA 14 CM), FBK = 6 MPA, UTILIZANDO COLHER DE PEDREIRO. AF_07/2026</t>
  </si>
  <si>
    <t>SINAPI|105772</t>
  </si>
  <si>
    <t>105772</t>
  </si>
  <si>
    <t>ALVENARIA DE BLOCOS DE CONCRETO ESTRUTURAL 14X19X29 CM (ESPESSURA 14 CM), FBK = 6 MPA, UTILIZANDO PALHETA. AF_07/2026</t>
  </si>
  <si>
    <t>SINAPI|104444</t>
  </si>
  <si>
    <t>104444</t>
  </si>
  <si>
    <t>ALVENARIA DE BLOCOS DE CONCRETO ESTRUTURAL 14X19X29 CM (ESPESSURA 14 CM), FBK = 8 MPA, UTILIZANDO COLHER DE PEDREIRO. AF_07/2026</t>
  </si>
  <si>
    <t>SINAPI|104442</t>
  </si>
  <si>
    <t>104442</t>
  </si>
  <si>
    <t>ALVENARIA DE BLOCOS DE CONCRETO ESTRUTURAL 14X19X29 CM (ESPESSURA 14 CM), FBK = 8 MPA, UTILIZANDO PALHETA. AF_07/2026</t>
  </si>
  <si>
    <t>SINAPI|107361</t>
  </si>
  <si>
    <t>107361</t>
  </si>
  <si>
    <t>ALVENARIA DE BLOCOS DE CONCRETO ESTRUTURAL 14X19X39 CM (ESPESSURA 14 CM), FBK = 10 MPA, UTILIZANDO COLHER DE PEDREIRO. AF_07/2026</t>
  </si>
  <si>
    <t>SINAPI|105764</t>
  </si>
  <si>
    <t>105764</t>
  </si>
  <si>
    <t>ALVENARIA DE BLOCOS DE CONCRETO ESTRUTURAL 14X19X39 CM (ESPESSURA 14 CM), FBK = 10 MPA, UTILIZANDO PALHETA. AF_07/2026</t>
  </si>
  <si>
    <t>SINAPI|107362</t>
  </si>
  <si>
    <t>107362</t>
  </si>
  <si>
    <t>ALVENARIA DE BLOCOS DE CONCRETO ESTRUTURAL 14X19X39 CM (ESPESSURA 14 CM), FBK = 12 MPA, UTILIZANDO COLHER DE PEDREIRO. AF_07/2026</t>
  </si>
  <si>
    <t>SINAPI|105763</t>
  </si>
  <si>
    <t>105763</t>
  </si>
  <si>
    <t>ALVENARIA DE BLOCOS DE CONCRETO ESTRUTURAL 14X19X39 CM (ESPESSURA 14 CM), FBK = 12 MPA, UTILIZANDO PALHETA. AF_07/2026</t>
  </si>
  <si>
    <t>SINAPI|89472</t>
  </si>
  <si>
    <t>89472</t>
  </si>
  <si>
    <t>ALVENARIA DE BLOCOS DE CONCRETO ESTRUTURAL 14X19X39 CM (ESPESSURA 14 CM), FBK = 14 MPA, UTILIZANDO COLHER DE PEDREIRO. AF_07/2026</t>
  </si>
  <si>
    <t>SINAPI|89455</t>
  </si>
  <si>
    <t>89455</t>
  </si>
  <si>
    <t>ALVENARIA DE BLOCOS DE CONCRETO ESTRUTURAL 14X19X39 CM (ESPESSURA 14 CM), FBK = 14 MPA, UTILIZANDO PALHETA. AF_07/2026</t>
  </si>
  <si>
    <t>SINAPI|107363</t>
  </si>
  <si>
    <t>107363</t>
  </si>
  <si>
    <t>ALVENARIA DE BLOCOS DE CONCRETO ESTRUTURAL 14X19X39 CM (ESPESSURA 14 CM), FBK = 16 MPA, UTILIZANDO COLHER DE PEDREIRO. AF_07/2026</t>
  </si>
  <si>
    <t>SINAPI|105762</t>
  </si>
  <si>
    <t>105762</t>
  </si>
  <si>
    <t>ALVENARIA DE BLOCOS DE CONCRETO ESTRUTURAL 14X19X39 CM (ESPESSURA 14 CM), FBK = 16 MPA, UTILIZANDO PALHETA. AF_07/2026</t>
  </si>
  <si>
    <t>SINAPI|107364</t>
  </si>
  <si>
    <t>107364</t>
  </si>
  <si>
    <t>ALVENARIA DE BLOCOS DE CONCRETO ESTRUTURAL 14X19X39 CM (ESPESSURA 14 CM), FBK = 18 MPA, UTILIZANDO COLHER DE PEDREIRO. AF_07/2026</t>
  </si>
  <si>
    <t>SINAPI|105761</t>
  </si>
  <si>
    <t>105761</t>
  </si>
  <si>
    <t>ALVENARIA DE BLOCOS DE CONCRETO ESTRUTURAL 14X19X39 CM (ESPESSURA 14 CM), FBK = 18 MPA, UTILIZANDO PALHETA. AF_07/2026</t>
  </si>
  <si>
    <t>SINAPI|107365</t>
  </si>
  <si>
    <t>107365</t>
  </si>
  <si>
    <t>ALVENARIA DE BLOCOS DE CONCRETO ESTRUTURAL 14X19X39 CM (ESPESSURA 14 CM), FBK = 20 MPA, UTILIZANDO COLHER DE PEDREIRO. AF_07/2026</t>
  </si>
  <si>
    <t>SINAPI|105760</t>
  </si>
  <si>
    <t>105760</t>
  </si>
  <si>
    <t>ALVENARIA DE BLOCOS DE CONCRETO ESTRUTURAL 14X19X39 CM (ESPESSURA 14 CM), FBK = 20 MPA, UTILIZANDO PALHETA. AF_07/2026</t>
  </si>
  <si>
    <t>SINAPI|107359</t>
  </si>
  <si>
    <t>107359</t>
  </si>
  <si>
    <t>ALVENARIA DE BLOCOS DE CONCRETO ESTRUTURAL 14X19X39 CM (ESPESSURA 14 CM), FBK = 3 MPA, UTILIZANDO COLHER DE PEDREIRO. AF_07/2026</t>
  </si>
  <si>
    <t>SINAPI|105766</t>
  </si>
  <si>
    <t>105766</t>
  </si>
  <si>
    <t>ALVENARIA DE BLOCOS DE CONCRETO ESTRUTURAL 14X19X39 CM (ESPESSURA 14 CM), FBK = 3 MPA, UTILIZANDO PALHETA. AF_07/2026</t>
  </si>
  <si>
    <t>SINAPI|89470</t>
  </si>
  <si>
    <t>89470</t>
  </si>
  <si>
    <t>ALVENARIA DE BLOCOS DE CONCRETO ESTRUTURAL 14X19X39 CM (ESPESSURA 14 CM), FBK = 4,5 MPA, UTILIZANDO COLHER DE PEDREIRO. AF_07/2026</t>
  </si>
  <si>
    <t>SINAPI|89453</t>
  </si>
  <si>
    <t>89453</t>
  </si>
  <si>
    <t>ALVENARIA DE BLOCOS DE CONCRETO ESTRUTURAL 14X19X39 CM (ESPESSURA 14 CM), FBK = 4,5 MPA, UTILIZANDO PALHETA. AF_07/2026</t>
  </si>
  <si>
    <t>SINAPI|107360</t>
  </si>
  <si>
    <t>107360</t>
  </si>
  <si>
    <t>ALVENARIA DE BLOCOS DE CONCRETO ESTRUTURAL 14X19X39 CM (ESPESSURA 14 CM), FBK = 6 MPA, UTILIZANDO COLHER DE PEDREIRO. AF_07/2026</t>
  </si>
  <si>
    <t>SINAPI|105765</t>
  </si>
  <si>
    <t>105765</t>
  </si>
  <si>
    <t>ALVENARIA DE BLOCOS DE CONCRETO ESTRUTURAL 14X19X39 CM (ESPESSURA 14 CM), FBK = 6 MPA, UTILIZANDO PALHETA. AF_07/2026</t>
  </si>
  <si>
    <t>SINAPI|104443</t>
  </si>
  <si>
    <t>104443</t>
  </si>
  <si>
    <t>ALVENARIA DE BLOCOS DE CONCRETO ESTRUTURAL 14X19X39 CM (ESPESSURA 14 CM), FBK = 8 MPA, UTILIZANDO COLHER DE PEDREIRO. AF_07/2026</t>
  </si>
  <si>
    <t>SINAPI|104441</t>
  </si>
  <si>
    <t>104441</t>
  </si>
  <si>
    <t>ALVENARIA DE BLOCOS DE CONCRETO ESTRUTURAL 14X19X39 CM (ESPESSURA 14 CM), FBK = 8 MPA, UTILIZANDO PALHETA. AF_07/2026</t>
  </si>
  <si>
    <t>SINAPI|107376</t>
  </si>
  <si>
    <t>107376</t>
  </si>
  <si>
    <t>MURO DE ALVENARIA COM BLOCOS DE CONCRETO ESTRUTURAL 14X19X29 CM (ESPESSURA 14 CM), FBK = 8 MPA, UTILIZANDO COLHER DE PEDREIRO, ALTURA = 2,20 M. AF_07/2026</t>
  </si>
  <si>
    <t>SINAPI|107374</t>
  </si>
  <si>
    <t>107374</t>
  </si>
  <si>
    <t>MURO DE ALVENARIA COM BLOCOS DE CONCRETO ESTRUTURAL 14X19X29 CM (ESPESSURA 14 CM), FBK = 8 MPA, UTILIZANDO PALHETA, ALTURA = 2,20 M. AF_07/2026</t>
  </si>
  <si>
    <t>SINAPI|107375</t>
  </si>
  <si>
    <t>107375</t>
  </si>
  <si>
    <t>MURO DE ALVENARIA COM BLOCOS DE CONCRETO ESTRUTURAL 14X19X39 CM (ESPESSURA 14 CM), FBK = 8 MPA, UTILIZANDO COLHER DE PEDREIRO, ALTURA = 2,20 M. AF_07/2026</t>
  </si>
  <si>
    <t>SINAPI|107373</t>
  </si>
  <si>
    <t>107373</t>
  </si>
  <si>
    <t>MURO DE ALVENARIA COM BLOCOS DE CONCRETO ESTRUTURAL 14X19X39 CM (ESPESSURA 14 CM), FBK = 8 MPA, UTILIZANDO PALHETA, ALTURA = 2,20 M. AF_07/2026</t>
  </si>
  <si>
    <t>SINAPI|103354</t>
  </si>
  <si>
    <t>103354</t>
  </si>
  <si>
    <t>ALVENARIA DE VEDAÇÃO DE BLOCOS CERÂMICOS FURADOS NA HORIZONTAL DE 11,5X14X24 CM (ESPESSURA 11,5 CM) E ARGAMASSA DE ASSENTAMENTO COM PREPARO EM BETONEIRA. AF_08/2026</t>
  </si>
  <si>
    <t>Alvenaria de Vedação</t>
  </si>
  <si>
    <t>SINAPI|103330</t>
  </si>
  <si>
    <t>103330</t>
  </si>
  <si>
    <t>ALVENARIA DE VEDAÇÃO DE BLOCOS CERÂMICOS FURADOS NA HORIZONTAL DE 11,5X19X19 CM (ESPESSURA 11,5 CM) E ARGAMASSA DE ASSENTAMENTO COM PREPARO EM BETONEIRA. AF_08/2026</t>
  </si>
  <si>
    <t>SINAPI|103358</t>
  </si>
  <si>
    <t>103358</t>
  </si>
  <si>
    <t>ALVENARIA DE VEDAÇÃO DE BLOCOS CERÂMICOS FURADOS NA HORIZONTAL DE 11,5X19X29 CM (ESPESSURA 11,5 CM) E ARGAMASSA DE ASSENTAMENTO COM PREPARO EM BETONEIRA. AF_08/2026</t>
  </si>
  <si>
    <t>SINAPI|103366</t>
  </si>
  <si>
    <t>103366</t>
  </si>
  <si>
    <t>ALVENARIA DE VEDAÇÃO DE BLOCOS CERÂMICOS FURADOS NA HORIZONTAL DE 11,5X19X39 CM (ESPESSURA 11,5 CM) E ARGAMASSA DE ASSENTAMENTO COM PREPARO EM BETONEIRA. AF_08/2026</t>
  </si>
  <si>
    <t>SINAPI|103360</t>
  </si>
  <si>
    <t>103360</t>
  </si>
  <si>
    <t>ALVENARIA DE VEDAÇÃO DE BLOCOS CERÂMICOS FURADOS NA HORIZONTAL DE 14X19X29 CM (ESPESSURA 14 CM) E ARGAMASSA DE ASSENTAMENTO COM PREPARO EM BETONEIRA. AF_08/2026</t>
  </si>
  <si>
    <t>SINAPI|103368</t>
  </si>
  <si>
    <t>103368</t>
  </si>
  <si>
    <t>ALVENARIA DE VEDAÇÃO DE BLOCOS CERÂMICOS FURADOS NA HORIZONTAL DE 14X19X39 CM (ESPESSURA 14 CM) E ARGAMASSA DE ASSENTAMENTO COM PREPARO EM BETONEIRA. AF_08/2026</t>
  </si>
  <si>
    <t>SINAPI|103334</t>
  </si>
  <si>
    <t>103334</t>
  </si>
  <si>
    <t>ALVENARIA DE VEDAÇÃO DE BLOCOS CERÂMICOS FURADOS NA HORIZONTAL DE 14X9X19 CM (ESPESSURA 14 CM, BLOCO DEITADO) E ARGAMASSA DE ASSENTAMENTO COM PREPARO EM BETONEIRA. AF_08/2026</t>
  </si>
  <si>
    <t>SINAPI|103362</t>
  </si>
  <si>
    <t>103362</t>
  </si>
  <si>
    <t>ALVENARIA DE VEDAÇÃO DE BLOCOS CERÂMICOS FURADOS NA HORIZONTAL DE 19X19X29 CM (ESPESSURA 19 CM) E ARGAMASSA DE ASSENTAMENTO COM PREPARO EM BETONEIRA. AF_08/2026</t>
  </si>
  <si>
    <t>SINAPI|103370</t>
  </si>
  <si>
    <t>103370</t>
  </si>
  <si>
    <t>ALVENARIA DE VEDAÇÃO DE BLOCOS CERÂMICOS FURADOS NA HORIZONTAL DE 19X19X39 CM (ESPESSURA 19 CM) E ARGAMASSA DE ASSENTAMENTO COM PREPARO EM BETONEIRA. AF_08/2026</t>
  </si>
  <si>
    <t>SINAPI|103332</t>
  </si>
  <si>
    <t>103332</t>
  </si>
  <si>
    <t>ALVENARIA DE VEDAÇÃO DE BLOCOS CERÂMICOS FURADOS NA HORIZONTAL DE 9X14X19 CM (ESPESSURA 9 CM) E ARGAMASSA DE ASSENTAMENTO COM PREPARO EM BETONEIRA. AF_08/2026</t>
  </si>
  <si>
    <t>SINAPI|103352</t>
  </si>
  <si>
    <t>103352</t>
  </si>
  <si>
    <t>ALVENARIA DE VEDAÇÃO DE BLOCOS CERÂMICOS FURADOS NA HORIZONTAL DE 9X14X24 CM (ESPESSURA 9 CM) E ARGAMASSA DE ASSENTAMENTO COM PREPARO EM BETONEIRA. AF_08/2026</t>
  </si>
  <si>
    <t>SINAPI|103328</t>
  </si>
  <si>
    <t>103328</t>
  </si>
  <si>
    <t>ALVENARIA DE VEDAÇÃO DE BLOCOS CERÂMICOS FURADOS NA HORIZONTAL DE 9X19X19 CM (ESPESSURA 9 CM) E ARGAMASSA DE ASSENTAMENTO COM PREPARO EM BETONEIRA. AF_08/2026</t>
  </si>
  <si>
    <t>SINAPI|103356</t>
  </si>
  <si>
    <t>103356</t>
  </si>
  <si>
    <t>ALVENARIA DE VEDAÇÃO DE BLOCOS CERÂMICOS FURADOS NA HORIZONTAL DE 9X19X29 CM (ESPESSURA 9 CM) E ARGAMASSA DE ASSENTAMENTO COM PREPARO EM BETONEIRA. AF_08/2026</t>
  </si>
  <si>
    <t>SINAPI|103364</t>
  </si>
  <si>
    <t>103364</t>
  </si>
  <si>
    <t>ALVENARIA DE VEDAÇÃO DE BLOCOS CERÂMICOS FURADOS NA HORIZONTAL DE 9X19X39 CM (ESPESSURA 9 CM) E ARGAMASSA DE ASSENTAMENTO COM PREPARO EM BETONEIRA. AF_08/2026</t>
  </si>
  <si>
    <t>SINAPI|103350</t>
  </si>
  <si>
    <t>103350</t>
  </si>
  <si>
    <t>ALVENARIA DE VEDAÇÃO DE BLOCOS CERÂMICOS FURADOS NA HORIZONTAL DE 9X9X19 CM (ESPESSURA 9 CM) E ARGAMASSA DE ASSENTAMENTO COM PREPARO EM BETONEIRA. AF_08/2026</t>
  </si>
  <si>
    <t>SINAPI|103344</t>
  </si>
  <si>
    <t>103344</t>
  </si>
  <si>
    <t>ALVENARIA DE VEDAÇÃO DE BLOCOS CERÂMICOS FURADOS NA VERTICAL DE 11,5X19X29 CM (ESPESSURA 11,5 CM) E ARGAMASSA DE ASSENTAMENTO COM PREPARO EM BETONEIRA. AF_08/2026</t>
  </si>
  <si>
    <t>SINAPI|103348</t>
  </si>
  <si>
    <t>103348</t>
  </si>
  <si>
    <t>ALVENARIA DE VEDAÇÃO DE BLOCOS CERÂMICOS FURADOS NA VERTICAL DE 11,5X19X39 CM (ESPESSURA 11,5 CM) E ARGAMASSA DE ASSENTAMENTO COM PREPARO EM BETONEIRA. AF_08/2026</t>
  </si>
  <si>
    <t>SINAPI|103346</t>
  </si>
  <si>
    <t>103346</t>
  </si>
  <si>
    <t>ALVENARIA DE VEDAÇÃO DE BLOCOS CERÂMICOS FURADOS NA VERTICAL DE 14X19X29 CM (ESPESSURA 14 CM) E ARGAMASSA DE ASSENTAMENTO COM PREPARO EM BETONEIRA. AF_08/2026</t>
  </si>
  <si>
    <t>SINAPI|103324</t>
  </si>
  <si>
    <t>103324</t>
  </si>
  <si>
    <t>ALVENARIA DE VEDAÇÃO DE BLOCOS CERÂMICOS FURADOS NA VERTICAL DE 14X19X39 CM (ESPESSURA 14 CM) E ARGAMASSA DE ASSENTAMENTO COM PREPARO EM BETONEIRA. AF_08/2026</t>
  </si>
  <si>
    <t>SINAPI|103326</t>
  </si>
  <si>
    <t>103326</t>
  </si>
  <si>
    <t>ALVENARIA DE VEDAÇÃO DE BLOCOS CERÂMICOS FURADOS NA VERTICAL DE 19X19X39 CM (ESPESSURA 19 CM) E ARGAMASSA DE ASSENTAMENTO COM PREPARO EM BETONEIRA. AF_08/2026</t>
  </si>
  <si>
    <t>SINAPI|103322</t>
  </si>
  <si>
    <t>103322</t>
  </si>
  <si>
    <t>ALVENARIA DE VEDAÇÃO DE BLOCOS CERÂMICOS FURADOS NA VERTICAL DE 9X19X39 CM (ESPESSURA 9 CM) E ARGAMASSA DE ASSENTAMENTO COM PREPARO EM BETONEIRA. AF_08/2026</t>
  </si>
  <si>
    <t>SINAPI|103338</t>
  </si>
  <si>
    <t>103338</t>
  </si>
  <si>
    <t>ALVENARIA DE VEDAÇÃO DE BLOCOS VAZADOS DE CONCRETO APARENTE DE 14X19X39 CM (ESPESSURA 14 CM) E ARGAMASSA DE ASSENTAMENTO COM PREPARO EM BETONEIRA. AF_08/2026</t>
  </si>
  <si>
    <t>SINAPI|103340</t>
  </si>
  <si>
    <t>103340</t>
  </si>
  <si>
    <t>ALVENARIA DE VEDAÇÃO DE BLOCOS VAZADOS DE CONCRETO APARENTE DE 19X19X39 CM (ESPESSURA 19 CM) E ARGAMASSA DE ASSENTAMENTO COM PREPARO EM BETONEIRA. AF_08/2026</t>
  </si>
  <si>
    <t>SINAPI|103336</t>
  </si>
  <si>
    <t>103336</t>
  </si>
  <si>
    <t>ALVENARIA DE VEDAÇÃO DE BLOCOS VAZADOS DE CONCRETO APARENTE DE 9X19X39 CM (ESPESSURA 9 CM) E ARGAMASSA DE ASSENTAMENTO COM PREPARO EM BETONEIRA. AF_08/2026</t>
  </si>
  <si>
    <t>SINAPI|103342</t>
  </si>
  <si>
    <t>103342</t>
  </si>
  <si>
    <t>ALVENARIA DE VEDAÇÃO DE BLOCOS VAZADOS DE CONCRETO DE 14X19X29 CM (ESPESSURA 14 CM) E ARGAMASSA DE ASSENTAMENTO COM PREPARO EM BETONEIRA. AF_08/2026</t>
  </si>
  <si>
    <t>SINAPI|103318</t>
  </si>
  <si>
    <t>103318</t>
  </si>
  <si>
    <t>ALVENARIA DE VEDAÇÃO DE BLOCOS VAZADOS DE CONCRETO DE 14X19X39 CM (ESPESSURA 14 CM) E ARGAMASSA DE ASSENTAMENTO COM PREPARO EM BETONEIRA. AF_08/2026</t>
  </si>
  <si>
    <t>SINAPI|103320</t>
  </si>
  <si>
    <t>103320</t>
  </si>
  <si>
    <t>ALVENARIA DE VEDAÇÃO DE BLOCOS VAZADOS DE CONCRETO DE 19X19X39 CM (ESPESSURA 19 CM) E ARGAMASSA DE ASSENTAMENTO COM PREPARO EM BETONEIRA. AF_08/2026</t>
  </si>
  <si>
    <t>SINAPI|103316</t>
  </si>
  <si>
    <t>103316</t>
  </si>
  <si>
    <t>ALVENARIA DE VEDAÇÃO DE BLOCOS VAZADOS DE CONCRETO DE 9X19X39 CM (ESPESSURA 9 CM) E ARGAMASSA DE ASSENTAMENTO COM PREPARO EM BETONEIRA. AF_08/2026</t>
  </si>
  <si>
    <t>SINAPI|101166</t>
  </si>
  <si>
    <t>101166</t>
  </si>
  <si>
    <t>ALVENARIA DE EMBASAMENTO COM BLOCO ESTRUTURAL DE CERÂMICA, DE 14X19X29CM E ARGAMASSA DE ASSENTAMENTO COM PREPARO EM BETONEIRA. AF_05/2020</t>
  </si>
  <si>
    <t>M3</t>
  </si>
  <si>
    <t>Alvenarias Diversas</t>
  </si>
  <si>
    <t>SINAPI|101165</t>
  </si>
  <si>
    <t>101165</t>
  </si>
  <si>
    <t>ALVENARIA DE EMBASAMENTO COM BLOCO ESTRUTURAL DE CONCRETO, DE 14X19X29CM E ARGAMASSA DE ASSENTAMENTO COM PREPARO EM BETONEIRA. AF_05/2020</t>
  </si>
  <si>
    <t>SINAPI|101163</t>
  </si>
  <si>
    <t>101163</t>
  </si>
  <si>
    <t>ALVENARIA DE VEDAÇÃO COM BLOCO DE VIDRO VAZADO, TIPO VENEZIANA, DE 6X20X20CM E ARGAMASSA DE ASSENTAMENTO COM PREPARO EM BETONEIRA. AF_05/2020</t>
  </si>
  <si>
    <t>SINAPI|101164</t>
  </si>
  <si>
    <t>101164</t>
  </si>
  <si>
    <t>ALVENARIA DE VEDAÇÃO COM BLOCO DE VIDRO, TIPO CANELADO, DE 8X19X19CM E ARGAMASSA DE ASSENTAMENTO COM PREPARO EM BETONEIRA. AF_05/2020</t>
  </si>
  <si>
    <t>SINAPI|101162</t>
  </si>
  <si>
    <t>101162</t>
  </si>
  <si>
    <t>ALVENARIA DE VEDAÇÃO COM ELEMENTO VAZADO DE CERÂMICA (COBOGÓ) DE 7X20X20CM E ARGAMASSA DE ASSENTAMENTO COM PREPARO EM BETONEIRA. AF_05/2020</t>
  </si>
  <si>
    <t>SINAPI|101161</t>
  </si>
  <si>
    <t>101161</t>
  </si>
  <si>
    <t>ALVENARIA DE VEDAÇÃO COM ELEMENTO VAZADO DE CONCRETO (COBOGÓ) DE 7X50X50CM E ARGAMASSA DE ASSENTAMENTO COM PREPARO EM BETONEIRA. AF_05/2020</t>
  </si>
  <si>
    <t>SINAPI|101160</t>
  </si>
  <si>
    <t>101160</t>
  </si>
  <si>
    <t>ALVENARIA DE VEDAÇÃO DE BLOCO DE SOLO-CIMENTO (TIJOLO ECOLÓGICO) DE 7X15X30CM (ESPESSURA 15CM). AF_05/2020</t>
  </si>
  <si>
    <t>SINAPI|101159</t>
  </si>
  <si>
    <t>101159</t>
  </si>
  <si>
    <t>ALVENARIA DE VEDAÇÃO DE BLOCOS CERÂMICOS MACIÇOS DE 5X10X20CM (ESPESSURA 10CM) E ARGAMASSA DE ASSENTAMENTO COM PREPARO EM BETONEIRA. AF_05/2020</t>
  </si>
  <si>
    <t>SINAPI|101154</t>
  </si>
  <si>
    <t>101154</t>
  </si>
  <si>
    <t>ALVENARIA DE VEDAÇÃO DE BLOCOS DE CONCRETO CELULAR DE 10X30X60CM (ESPESSURA 10CM) E ARGAMASSA DE ASSENTAMENTO COM PREPARO EM BETONEIRA. AF_05/2020</t>
  </si>
  <si>
    <t>SINAPI|101155</t>
  </si>
  <si>
    <t>101155</t>
  </si>
  <si>
    <t>ALVENARIA DE VEDAÇÃO DE BLOCOS DE CONCRETO CELULAR DE 15X30X60CM (ESPESSURA 15CM) E ARGAMASSA DE ASSENTAMENTO COM PREPARO EM BETONEIRA. AF_05/2020</t>
  </si>
  <si>
    <t>SINAPI|101156</t>
  </si>
  <si>
    <t>101156</t>
  </si>
  <si>
    <t>ALVENARIA DE VEDAÇÃO DE BLOCOS DE CONCRETO CELULAR DE 20X30X60CM (ESPESSURA 20CM) E ARGAMASSA DE ASSENTAMENTO COM PREPARO EM BETONEIRA. AF_05/2020</t>
  </si>
  <si>
    <t>SINAPI|101158</t>
  </si>
  <si>
    <t>101158</t>
  </si>
  <si>
    <t>ALVENARIA DE VEDAÇÃO DE BLOCOS DE GESSO DE 10X50X66CM (ESPESSURA 10CM). AF_05/2020</t>
  </si>
  <si>
    <t>SINAPI|101157</t>
  </si>
  <si>
    <t>101157</t>
  </si>
  <si>
    <t>ALVENARIA DE VEDAÇÃO DE BLOCOS DE GESSO DE 7X50X66CM (ESPESSURA 7CM). AF_05/2020</t>
  </si>
  <si>
    <t>SINAPI|107332</t>
  </si>
  <si>
    <t>107332</t>
  </si>
  <si>
    <t>ARGAMASSA BARITADA, PREPARO MANUAL. AF_07/2026</t>
  </si>
  <si>
    <t>Argamassas</t>
  </si>
  <si>
    <t>SINAPI|107330</t>
  </si>
  <si>
    <t>107330</t>
  </si>
  <si>
    <t>ARGAMASSA BARITADA, PREPARO MECÂNICO COM BETONEIRA ATÉ 600 L. AF_07/2026</t>
  </si>
  <si>
    <t>SINAPI|107331</t>
  </si>
  <si>
    <t>107331</t>
  </si>
  <si>
    <t>ARGAMASSA BARITADA, PREPARO MECÂNICO COM MISTURADOR DE EIXO HORIZONTAL DE ATÉ 600 KG. AF_07/2026</t>
  </si>
  <si>
    <t>SINAPI|87383</t>
  </si>
  <si>
    <t>87383</t>
  </si>
  <si>
    <t>ARGAMASSA INDUSTRIALIZADA MULTIUSO PARA REVESTIMENTOS E ASSENTAMENTO DA ALVENARIA, PREPARO COM MISTURADOR DE EIXO HORIZONTAL DE ATÉ 600 KG. AF_07/2026</t>
  </si>
  <si>
    <t>SINAPI|87398</t>
  </si>
  <si>
    <t>87398</t>
  </si>
  <si>
    <t>ARGAMASSA INDUSTRIALIZADA MULTIUSO PARA REVESTIMENTOS E ASSENTAMENTO DA ALVENARIA, PREPARO MANUAL. AF_07/2026</t>
  </si>
  <si>
    <t>SINAPI|87396</t>
  </si>
  <si>
    <t>87396</t>
  </si>
  <si>
    <t>ARGAMASSA INDUSTRIALIZADA PARA CHAPISCO COLANTE, PREPARO COM MISTURADOR DE EIXO HORIZONTAL DE ATÉ 600 KG. AF_07/2026</t>
  </si>
  <si>
    <t>SINAPI|87402</t>
  </si>
  <si>
    <t>87402</t>
  </si>
  <si>
    <t>ARGAMASSA INDUSTRIALIZADA PARA CHAPISCO COLANTE, PREPARO MANUAL. AF_07/2026</t>
  </si>
  <si>
    <t>SINAPI|87393</t>
  </si>
  <si>
    <t>87393</t>
  </si>
  <si>
    <t>ARGAMASSA INDUSTRIALIZADA PARA CHAPISCO ROLADO, PREPARO COM MISTURADOR DE EIXO HORIZONTAL DE ATÉ 600 KG. AF_07/2026</t>
  </si>
  <si>
    <t>SINAPI|87401</t>
  </si>
  <si>
    <t>87401</t>
  </si>
  <si>
    <t>ARGAMASSA INDUSTRIALIZADA PARA CHAPISCO ROLADO, PREPARO MANUAL. AF_07/2026</t>
  </si>
  <si>
    <t>SINAPI|87407</t>
  </si>
  <si>
    <t>87407</t>
  </si>
  <si>
    <t>ARGAMASSA INDUSTRIALIZADA PARA REVESTIMENTOS, MISTURA E PROJEÇÃO DE ATÉ 2 M³/H DE ARGAMASSA. AF_07/2026</t>
  </si>
  <si>
    <t>SINAPI|87404</t>
  </si>
  <si>
    <t>87404</t>
  </si>
  <si>
    <t>ARGAMASSA PARA REVESTIMENTO DECORATIVO MONOCAMADA (MONOCAPA), MISTURA E PROJEÇÃO DE ATÉ 2 M3/H DE ARGAMASSA. AF_07/2026</t>
  </si>
  <si>
    <t>SINAPI|87389</t>
  </si>
  <si>
    <t>87389</t>
  </si>
  <si>
    <t>ARGAMASSA PARA REVESTIMENTO DECORATIVO MONOCAMADA (MONOCAPA), PREPARO COM MISTURADOR DE EIXO HORIZONTAL DE ATÉ 600 KG. AF_07/2026</t>
  </si>
  <si>
    <t>SINAPI|87386</t>
  </si>
  <si>
    <t>87386</t>
  </si>
  <si>
    <t>ARGAMASSA PRONTA PARA CONTRAPISO, PREPARO COM MISTURADOR DE EIXO HORIZONTAL DE ATÉ 600 KG. AF_07/2026</t>
  </si>
  <si>
    <t>SINAPI|87399</t>
  </si>
  <si>
    <t>87399</t>
  </si>
  <si>
    <t>ARGAMASSA PRONTA PARA CONTRAPISO, PREPARO MANUAL. AF_07/2026</t>
  </si>
  <si>
    <t>SINAPI|107324</t>
  </si>
  <si>
    <t>107324</t>
  </si>
  <si>
    <t>ARGAMASSA TRAÇO 1:0,25:3 (EM VOLUME DE CIMENTO, CAL E AREIA MÉDIA ÚMIDA) PARA EMBOÇO/MASSA ÚNICA/ASSENTAMENTO DE ALVENARIA DE VEDAÇÃO, PREPARO MANUAL. AF_07/2026</t>
  </si>
  <si>
    <t>SINAPI|107320</t>
  </si>
  <si>
    <t>107320</t>
  </si>
  <si>
    <t>ARGAMASSA TRAÇO 1:0,25:3 (EM VOLUME DE CIMENTO, CAL E AREIA MÉDIA ÚMIDA) PARA EMBOÇO/MASSA ÚNICA/ASSENTAMENTO DE ALVENARIA DE VEDAÇÃO, PREPARO MECÂNICO COM BETONEIRA 250 L. AF_07/2026</t>
  </si>
  <si>
    <t>SINAPI|107100</t>
  </si>
  <si>
    <t>107100</t>
  </si>
  <si>
    <t>ARGAMASSA TRAÇO 1:0,25:3 (EM VOLUME DE CIMENTO, CAL E AREIA MÉDIA ÚMIDA) PARA EMBOÇO/MASSA ÚNICA/ASSENTAMENTO DE ALVENARIA DE VEDAÇÃO, PREPARO MECÂNICO COM BETONEIRA ATÉ 600 L. AF_07/2026</t>
  </si>
  <si>
    <t>SINAPI|107321</t>
  </si>
  <si>
    <t>107321</t>
  </si>
  <si>
    <t>ARGAMASSA TRAÇO 1:0,25:3 (EM VOLUME DE CIMENTO, CAL E AREIA MÉDIA ÚMIDA) PARA EMBOÇO/MASSA ÚNICA/ASSENTAMENTO DE ALVENARIA DE VEDAÇÃO, PREPARO MECÂNICO COM MISTURADOR DE EIXO HORIZONTAL DE 160 KG. AF_07/2026</t>
  </si>
  <si>
    <t>SINAPI|107322</t>
  </si>
  <si>
    <t>107322</t>
  </si>
  <si>
    <t>ARGAMASSA TRAÇO 1:0,25:3 (EM VOLUME DE CIMENTO, CAL E AREIA MÉDIA ÚMIDA) PARA EMBOÇO/MASSA ÚNICA/ASSENTAMENTO DE ALVENARIA DE VEDAÇÃO, PREPARO MECÂNICO COM MISTURADOR DE EIXO HORIZONTAL DE 300 KG. AF_07/2026</t>
  </si>
  <si>
    <t>SINAPI|107323</t>
  </si>
  <si>
    <t>107323</t>
  </si>
  <si>
    <t>ARGAMASSA TRAÇO 1:0,25:3 (EM VOLUME DE CIMENTO, CAL E AREIA MÉDIA ÚMIDA) PARA EMBOÇO/MASSA ÚNICA/ASSENTAMENTO DE ALVENARIA DE VEDAÇÃO, PREPARO MECÂNICO COM MISTURADOR DE EIXO HORIZONTAL DE 600 KG. AF_07/2026</t>
  </si>
  <si>
    <t>SINAPI|88627</t>
  </si>
  <si>
    <t>88627</t>
  </si>
  <si>
    <t>ARGAMASSA TRAÇO 1:0,5:4,5 (EM VOLUME DE CIMENTO, CAL E AREIA MÉDIA ÚMIDA) PARA ASSENTAMENTO DE ALVENARIA, PREPARO MANUAL. AF_07/2026</t>
  </si>
  <si>
    <t>SINAPI|100463</t>
  </si>
  <si>
    <t>100463</t>
  </si>
  <si>
    <t>ARGAMASSA TRAÇO 1:0,5:4,5 (EM VOLUME DE CIMENTO, CAL E AREIA MÉDIA ÚMIDA), PREPARO MECÂNICO COM BETONEIRA 250 L. AF_07/2026</t>
  </si>
  <si>
    <t>SINAPI|88626</t>
  </si>
  <si>
    <t>88626</t>
  </si>
  <si>
    <t>ARGAMASSA TRAÇO 1:0,5:4,5 (EM VOLUME DE CIMENTO, CAL E AREIA MÉDIA ÚMIDA), PREPARO MECÂNICO COM BETONEIRA ATÉ 600 L. AF_07/2026</t>
  </si>
  <si>
    <t>SINAPI|100464</t>
  </si>
  <si>
    <t>100464</t>
  </si>
  <si>
    <t>ARGAMASSA TRAÇO 1:0,5:4,5 (EM VOLUME DE CIMENTO, CAL E AREIA MÉDIA ÚMIDA), PREPARO MECÂNICO COM MISTURADOR DE EIXO HORIZONTAL DE 160 KG. AF_07/2026</t>
  </si>
  <si>
    <t>SINAPI|100465</t>
  </si>
  <si>
    <t>100465</t>
  </si>
  <si>
    <t>ARGAMASSA TRAÇO 1:0,5:4,5 (EM VOLUME DE CIMENTO, CAL E AREIA MÉDIA ÚMIDA), PREPARO MECÂNICO COM MISTURADOR DE EIXO HORIZONTAL DE 300 KG. AF_07/2026</t>
  </si>
  <si>
    <t>SINAPI|100466</t>
  </si>
  <si>
    <t>100466</t>
  </si>
  <si>
    <t>ARGAMASSA TRAÇO 1:0,5:4,5 (EM VOLUME DE CIMENTO, CAL E AREIA MÉDIA ÚMIDA), PREPARO MECÂNICO COM MISTURADOR DE EIXO HORIZONTAL DE 600 KG. AF_07/2026</t>
  </si>
  <si>
    <t>SINAPI|87368</t>
  </si>
  <si>
    <t>87368</t>
  </si>
  <si>
    <t>ARGAMASSA TRAÇO 1:1,5:7,5 (EM VOLUME DE CIMENTO, CAL E AREIA MÉDIA ÚMIDA) PARA EMBOÇO/MASSA ÚNICA/ASSENTAMENTO DE ALVENARIA DE VEDAÇÃO, PREPARO MANUAL. AF_07/2026</t>
  </si>
  <si>
    <t>SINAPI|100450</t>
  </si>
  <si>
    <t>100450</t>
  </si>
  <si>
    <t>ARGAMASSA TRAÇO 1:1,5:7,5 (EM VOLUME DE CIMENTO, CAL E AREIA MÉDIA ÚMIDA) PARA EMBOÇO/MASSA ÚNICA/ASSENTAMENTO DE ALVENARIA DE VEDAÇÃO, PREPARO MECÂNICO COM BETONEIRA 250 L. AF_07/2026</t>
  </si>
  <si>
    <t>SINAPI|87289</t>
  </si>
  <si>
    <t>87289</t>
  </si>
  <si>
    <t>ARGAMASSA TRAÇO 1:1,5:7,5 (EM VOLUME DE CIMENTO, CAL E AREIA MÉDIA ÚMIDA) PARA EMBOÇO/MASSA ÚNICA/ASSENTAMENTO DE ALVENARIA DE VEDAÇÃO, PREPARO MECÂNICO COM BETONEIRA ATÉ 600 L. AF_07/2026</t>
  </si>
  <si>
    <t>SINAPI|87333</t>
  </si>
  <si>
    <t>87333</t>
  </si>
  <si>
    <t>ARGAMASSA TRAÇO 1:1,5:7,5 (EM VOLUME DE CIMENTO, CAL E AREIA MÉDIA ÚMIDA) PARA EMBOÇO/MASSA ÚNICA/ASSENTAMENTO DE ALVENARIA DE VEDAÇÃO, PREPARO MECÂNICO COM MISTURADOR DE EIXO HORIZONTAL DE 300 KG. AF_07/2026</t>
  </si>
  <si>
    <t>SINAPI|87334</t>
  </si>
  <si>
    <t>87334</t>
  </si>
  <si>
    <t>ARGAMASSA TRAÇO 1:1,5:7,5 (EM VOLUME DE CIMENTO, CAL E AREIA MÉDIA ÚMIDA) PARA EMBOÇO/MASSA ÚNICA/ASSENTAMENTO DE ALVENARIA DE VEDAÇÃO, PREPARO MECÂNICO COM MISTURADOR DE EIXO HORIZONTAL DE 600 KG. AF_07/2026</t>
  </si>
  <si>
    <t>SINAPI|105515</t>
  </si>
  <si>
    <t>105515</t>
  </si>
  <si>
    <t>ARGAMASSA TRAÇO 1:1,93 (EM VOLUME DE CIMENTO E AREIA MÉDIA ÚMIDA), FCK 20MPA, PREPARO MECÂNICO COM MISTURADOR DUPLO HORIZONTAL DE ALTA TURBULÊNCIA. AF_07/2026</t>
  </si>
  <si>
    <t>SINAPI|87367</t>
  </si>
  <si>
    <t>87367</t>
  </si>
  <si>
    <t>ARGAMASSA TRAÇO 1:1:6 (EM VOLUME DE CIMENTO, CAL E AREIA MÉDIA ÚMIDA) PARA EMBOÇO/MASSA ÚNICA/ASSENTAMENTO DE ALVENARIA DE VEDAÇÃO, PREPARO MANUAL. AF_07/2026</t>
  </si>
  <si>
    <t>SINAPI|100449</t>
  </si>
  <si>
    <t>100449</t>
  </si>
  <si>
    <t>ARGAMASSA TRAÇO 1:1:6 (EM VOLUME DE CIMENTO, CAL E AREIA MÉDIA ÚMIDA) PARA EMBOÇO/MASSA ÚNICA/ASSENTAMENTO DE ALVENARIA DE VEDAÇÃO, PREPARO MECÂNICO COM BETONEIRA 250 L. AF_07/2026</t>
  </si>
  <si>
    <t>SINAPI|87286</t>
  </si>
  <si>
    <t>87286</t>
  </si>
  <si>
    <t>ARGAMASSA TRAÇO 1:1:6 (EM VOLUME DE CIMENTO, CAL E AREIA MÉDIA ÚMIDA) PARA EMBOÇO/MASSA ÚNICA/ASSENTAMENTO DE ALVENARIA DE VEDAÇÃO, PREPARO MECÂNICO COM BETONEIRA ATÉ 600 L. AF_07/2026</t>
  </si>
  <si>
    <t>SINAPI|87331</t>
  </si>
  <si>
    <t>87331</t>
  </si>
  <si>
    <t>ARGAMASSA TRAÇO 1:1:6 (EM VOLUME DE CIMENTO, CAL E AREIA MÉDIA ÚMIDA) PARA EMBOÇO/MASSA ÚNICA/ASSENTAMENTO DE ALVENARIA DE VEDAÇÃO, PREPARO MECÂNICO COM MISTURADOR DE EIXO HORIZONTAL DE 300 KG. AF_07/2026</t>
  </si>
  <si>
    <t>SINAPI|87332</t>
  </si>
  <si>
    <t>87332</t>
  </si>
  <si>
    <t>ARGAMASSA TRAÇO 1:1:6 (EM VOLUME DE CIMENTO, CAL E AREIA MÉDIA ÚMIDA) PARA EMBOÇO/MASSA ÚNICA/ASSENTAMENTO DE ALVENARIA DE VEDAÇÃO, PREPARO MECÂNICO COM MISTURADOR DE EIXO HORIZONTAL DE 600 KG. AF_07/2026</t>
  </si>
  <si>
    <t>SINAPI|87369</t>
  </si>
  <si>
    <t>87369</t>
  </si>
  <si>
    <t>ARGAMASSA TRAÇO 1:2:8 (EM VOLUME DE CIMENTO, CAL E AREIA MÉDIA ÚMIDA) PARA EMBOÇO/MASSA ÚNICA/ASSENTAMENTO DE ALVENARIA DE VEDAÇÃO, PREPARO MANUAL. AF_07/2026</t>
  </si>
  <si>
    <t>SINAPI|100451</t>
  </si>
  <si>
    <t>100451</t>
  </si>
  <si>
    <t>ARGAMASSA TRAÇO 1:2:8 (EM VOLUME DE CIMENTO, CAL E AREIA MÉDIA ÚMIDA) PARA EMBOÇO/MASSA ÚNICA/ASSENTAMENTO DE ALVENARIA DE VEDAÇÃO, PREPARO MECÂNICO COM BETONEIRA 250 L. AF_07/2026</t>
  </si>
  <si>
    <t>SINAPI|87292</t>
  </si>
  <si>
    <t>87292</t>
  </si>
  <si>
    <t>ARGAMASSA TRAÇO 1:2:8 (EM VOLUME DE CIMENTO, CAL E AREIA MÉDIA ÚMIDA) PARA EMBOÇO/MASSA ÚNICA/ASSENTAMENTO DE ALVENARIA DE VEDAÇÃO, PREPARO MECÂNICO COM BETONEIRA ATÉ 600 L. AF_07/2026</t>
  </si>
  <si>
    <t>SINAPI|87335</t>
  </si>
  <si>
    <t>87335</t>
  </si>
  <si>
    <t>ARGAMASSA TRAÇO 1:2:8 (EM VOLUME DE CIMENTO, CAL E AREIA MÉDIA ÚMIDA) PARA EMBOÇO/MASSA ÚNICA/ASSENTAMENTO DE ALVENARIA DE VEDAÇÃO, PREPARO MECÂNICO COM MISTURADOR DE EIXO HORIZONTAL DE 300 KG. AF_07/2026</t>
  </si>
  <si>
    <t>SINAPI|87336</t>
  </si>
  <si>
    <t>87336</t>
  </si>
  <si>
    <t>ARGAMASSA TRAÇO 1:2:8 (EM VOLUME DE CIMENTO, CAL E AREIA MÉDIA ÚMIDA) PARA EMBOÇO/MASSA ÚNICA/ASSENTAMENTO DE ALVENARIA DE VEDAÇÃO, PREPARO MECÂNICO COM MISTURADOR DE EIXO HORIZONTAL DE 600 KG. AF_07/2026</t>
  </si>
  <si>
    <t>SINAPI|87370</t>
  </si>
  <si>
    <t>87370</t>
  </si>
  <si>
    <t>ARGAMASSA TRAÇO 1:2:9 (EM VOLUME DE CIMENTO, CAL E AREIA MÉDIA ÚMIDA) PARA EMBOÇO/MASSA ÚNICA/ASSENTAMENTO DE ALVENARIA DE VEDAÇÃO, PREPARO MANUAL. AF_07/2026</t>
  </si>
  <si>
    <t>SINAPI|100452</t>
  </si>
  <si>
    <t>100452</t>
  </si>
  <si>
    <t>ARGAMASSA TRAÇO 1:2:9 (EM VOLUME DE CIMENTO, CAL E AREIA MÉDIA ÚMIDA) PARA EMBOÇO/MASSA ÚNICA/ASSENTAMENTO DE ALVENARIA DE VEDAÇÃO, PREPARO MECÂNICO COM BETONEIRA 250 L. AF_07/2026</t>
  </si>
  <si>
    <t>SINAPI|88715</t>
  </si>
  <si>
    <t>88715</t>
  </si>
  <si>
    <t>ARGAMASSA TRAÇO 1:2:9 (EM VOLUME DE CIMENTO, CAL E AREIA MÉDIA ÚMIDA) PARA EMBOÇO/MASSA ÚNICA/ASSENTAMENTO DE ALVENARIA DE VEDAÇÃO, PREPARO MECÂNICO COM BETONEIRA ATÉ 600 L. AF_07/2026</t>
  </si>
  <si>
    <t>SINAPI|87337</t>
  </si>
  <si>
    <t>87337</t>
  </si>
  <si>
    <t>ARGAMASSA TRAÇO 1:2:9 (EM VOLUME DE CIMENTO, CAL E AREIA MÉDIA ÚMIDA) PARA EMBOÇO/MASSA ÚNICA/ASSENTAMENTO DE ALVENARIA DE VEDAÇÃO, PREPARO MECÂNICO COM MISTURADOR DE EIXO HORIZONTAL DE 300 KG. AF_07/2026</t>
  </si>
  <si>
    <t>SINAPI|100487</t>
  </si>
  <si>
    <t>100487</t>
  </si>
  <si>
    <t>ARGAMASSA TRAÇO 1:2:9 (EM VOLUME DE CIMENTO, CAL E AREIA MÉDIA ÚMIDA) PARA EMBOÇO/MASSA ÚNICA/ASSENTAMENTO DE ALVENARIA DE VEDAÇÃO, PREPARO MECÂNICO COM MISTURADOR DE EIXO HORIZONTAL DE 600 KG. AF_07/2026</t>
  </si>
  <si>
    <t>SINAPI|87380</t>
  </si>
  <si>
    <t>87380</t>
  </si>
  <si>
    <t>ARGAMASSA TRAÇO 1:3 (EM VOLUME DE CIMENTO E AREIA GROSSA ÚMIDA) COM ADIÇÃO DE EMULSÃO POLIMÉRICA PARA CHAPISCO ROLADO, PREPARO MANUAL. AF_07/2026</t>
  </si>
  <si>
    <t>SINAPI|100461</t>
  </si>
  <si>
    <t>100461</t>
  </si>
  <si>
    <t>ARGAMASSA TRAÇO 1:3 (EM VOLUME DE CIMENTO E AREIA GROSSA ÚMIDA) COM ADIÇÃO DE EMULSÃO POLIMÉRICA PARA CHAPISCO ROLADO, PREPARO MECÂNICO COM BETONEIRA 250 L. AF_07/2026</t>
  </si>
  <si>
    <t>SINAPI|87322</t>
  </si>
  <si>
    <t>87322</t>
  </si>
  <si>
    <t>ARGAMASSA TRAÇO 1:3 (EM VOLUME DE CIMENTO E AREIA GROSSA ÚMIDA) COM ADIÇÃO DE EMULSÃO POLIMÉRICA PARA CHAPISCO ROLADO, PREPARO MECÂNICO COM BETONEIRA ATÉ 600 L. AF_07/2026</t>
  </si>
  <si>
    <t>SINAPI|87360</t>
  </si>
  <si>
    <t>87360</t>
  </si>
  <si>
    <t>ARGAMASSA TRAÇO 1:3 (EM VOLUME DE CIMENTO E AREIA GROSSA ÚMIDA) COM ADIÇÃO DE EMULSÃO POLIMÉRICA PARA CHAPISCO ROLADO, PREPARO MECÂNICO COM MISTURADOR DE EIXO HORIZONTAL DE 160 KG. AF_07/2026</t>
  </si>
  <si>
    <t>SINAPI|87361</t>
  </si>
  <si>
    <t>87361</t>
  </si>
  <si>
    <t>ARGAMASSA TRAÇO 1:3 (EM VOLUME DE CIMENTO E AREIA GROSSA ÚMIDA) COM ADIÇÃO DE EMULSÃO POLIMÉRICA PARA CHAPISCO ROLADO, PREPARO MECÂNICO COM MISTURADOR DE EIXO HORIZONTAL DE 300 KG. AF_07/2026</t>
  </si>
  <si>
    <t>SINAPI|87362</t>
  </si>
  <si>
    <t>87362</t>
  </si>
  <si>
    <t>ARGAMASSA TRAÇO 1:3 (EM VOLUME DE CIMENTO E AREIA GROSSA ÚMIDA) COM ADIÇÃO DE EMULSÃO POLIMÉRICA PARA CHAPISCO ROLADO, PREPARO MECÂNICO COM MISTURADOR DE EIXO HORIZONTAL DE 600 KG. AF_07/2026</t>
  </si>
  <si>
    <t>SINAPI|87377</t>
  </si>
  <si>
    <t>87377</t>
  </si>
  <si>
    <t>ARGAMASSA TRAÇO 1:3 (EM VOLUME DE CIMENTO E AREIA GROSSA ÚMIDA) PARA CHAPISCO CONVENCIONAL, PREPARO MANUAL. AF_07/2026</t>
  </si>
  <si>
    <t>SINAPI|100458</t>
  </si>
  <si>
    <t>100458</t>
  </si>
  <si>
    <t>ARGAMASSA TRAÇO 1:3 (EM VOLUME DE CIMENTO E AREIA GROSSA ÚMIDA) PARA CHAPISCO CONVENCIONAL, PREPARO MECÂNICO COM BETONEIRA 250 L. AF_07/2026</t>
  </si>
  <si>
    <t>SINAPI|87313</t>
  </si>
  <si>
    <t>87313</t>
  </si>
  <si>
    <t>ARGAMASSA TRAÇO 1:3 (EM VOLUME DE CIMENTO E AREIA GROSSA ÚMIDA) PARA CHAPISCO CONVENCIONAL, PREPARO MECÂNICO COM BETONEIRA ATÉ 600 L. AF_07/2026</t>
  </si>
  <si>
    <t>SINAPI|87352</t>
  </si>
  <si>
    <t>87352</t>
  </si>
  <si>
    <t>ARGAMASSA TRAÇO 1:3 (EM VOLUME DE CIMENTO E AREIA GROSSA ÚMIDA) PARA CHAPISCO CONVENCIONAL, PREPARO MECÂNICO COM MISTURADOR DE EIXO HORIZONTAL DE 160 KG. AF_07/2026</t>
  </si>
  <si>
    <t>SINAPI|87353</t>
  </si>
  <si>
    <t>87353</t>
  </si>
  <si>
    <t>ARGAMASSA TRAÇO 1:3 (EM VOLUME DE CIMENTO E AREIA GROSSA ÚMIDA) PARA CHAPISCO CONVENCIONAL, PREPARO MECÂNICO COM MISTURADOR DE EIXO HORIZONTAL DE 300 KG. AF_07/2026</t>
  </si>
  <si>
    <t>SINAPI|87354</t>
  </si>
  <si>
    <t>87354</t>
  </si>
  <si>
    <t>ARGAMASSA TRAÇO 1:3 (EM VOLUME DE CIMENTO E AREIA GROSSA ÚMIDA) PARA CHAPISCO CONVENCIONAL, PREPARO MECÂNICO COM MISTURADOR DE EIXO HORIZONTAL DE 600 KG. AF_07/2026</t>
  </si>
  <si>
    <t>SINAPI|100480</t>
  </si>
  <si>
    <t>100480</t>
  </si>
  <si>
    <t>ARGAMASSA TRAÇO 1:3 (EM VOLUME DE CIMENTO E AREIA MÉDIA ÚMIDA) COM ADIÇÃO DE IMPERMEABILIZANTE, PREPARO MANUAL. AF_07/2026</t>
  </si>
  <si>
    <t>SINAPI|100476</t>
  </si>
  <si>
    <t>100476</t>
  </si>
  <si>
    <t>ARGAMASSA TRAÇO 1:3 (EM VOLUME DE CIMENTO E AREIA MÉDIA ÚMIDA) COM ADIÇÃO DE IMPERMEABILIZANTE, PREPARO MECÂNICO COM BETONEIRA 250 L. AF_07/2026</t>
  </si>
  <si>
    <t>SINAPI|100475</t>
  </si>
  <si>
    <t>100475</t>
  </si>
  <si>
    <t>ARGAMASSA TRAÇO 1:3 (EM VOLUME DE CIMENTO E AREIA MÉDIA ÚMIDA) COM ADIÇÃO DE IMPERMEABILIZANTE, PREPARO MECÂNICO COM BETONEIRA ATÉ 600 L. AF_07/2026</t>
  </si>
  <si>
    <t>SINAPI|100477</t>
  </si>
  <si>
    <t>100477</t>
  </si>
  <si>
    <t>ARGAMASSA TRAÇO 1:3 (EM VOLUME DE CIMENTO E AREIA MÉDIA ÚMIDA) COM ADIÇÃO DE IMPERMEABILIZANTE, PREPARO MECÂNICO COM MISTURADOR DE EIXO HORIZONTAL DE 160 KG. AF_07/2026</t>
  </si>
  <si>
    <t>SINAPI|100478</t>
  </si>
  <si>
    <t>100478</t>
  </si>
  <si>
    <t>ARGAMASSA TRAÇO 1:3 (EM VOLUME DE CIMENTO E AREIA MÉDIA ÚMIDA) COM ADIÇÃO DE IMPERMEABILIZANTE, PREPARO MECÂNICO COM MISTURADOR DE EIXO HORIZONTAL DE 300 KG. AF_07/2026</t>
  </si>
  <si>
    <t>SINAPI|100479</t>
  </si>
  <si>
    <t>100479</t>
  </si>
  <si>
    <t>ARGAMASSA TRAÇO 1:3 (EM VOLUME DE CIMENTO E AREIA MÉDIA ÚMIDA) COM ADIÇÃO DE IMPERMEABILIZANTE, PREPARO MECÂNICO COM MISTURADOR DE EIXO HORIZONTAL DE 600 KG. AF_07/2026</t>
  </si>
  <si>
    <t>SINAPI|107329</t>
  </si>
  <si>
    <t>107329</t>
  </si>
  <si>
    <t>ARGAMASSA TRAÇO 1:3 (EM VOLUME DE CIMENTO E AREIA MÉDIA ÚMIDA) COM ADIÇÃO DE PLASTIFICANTE PARA EMBOÇO/MASSA ÚNICA/ASSENTAMENTO DE ALVENARIA DE VEDAÇÃO, PREPARO MANUAL. AF_07/2026</t>
  </si>
  <si>
    <t>SINAPI|107325</t>
  </si>
  <si>
    <t>107325</t>
  </si>
  <si>
    <t>ARGAMASSA TRAÇO 1:3 (EM VOLUME DE CIMENTO E AREIA MÉDIA ÚMIDA) COM ADIÇÃO DE PLASTIFICANTE PARA EMBOÇO/MASSA ÚNICA/ASSENTAMENTO DE ALVENARIA DE VEDAÇÃO, PREPARO MECÂNICO COM BETONEIRA 250 L. AF_07/2026</t>
  </si>
  <si>
    <t>SINAPI|107101</t>
  </si>
  <si>
    <t>107101</t>
  </si>
  <si>
    <t>ARGAMASSA TRAÇO 1:3 (EM VOLUME DE CIMENTO E AREIA MÉDIA ÚMIDA) COM ADIÇÃO DE PLASTIFICANTE PARA EMBOÇO/MASSA ÚNICA/ASSENTAMENTO DE ALVENARIA DE VEDAÇÃO, PREPARO MECÂNICO COM BETONEIRA ATÉ 600 L. AF_07/2026</t>
  </si>
  <si>
    <t>SINAPI|107326</t>
  </si>
  <si>
    <t>107326</t>
  </si>
  <si>
    <t>ARGAMASSA TRAÇO 1:3 (EM VOLUME DE CIMENTO E AREIA MÉDIA ÚMIDA) COM ADIÇÃO DE PLASTIFICANTE PARA EMBOÇO/MASSA ÚNICA/ASSENTAMENTO DE ALVENARIA DE VEDAÇÃO, PREPARO MECÂNICO COM MISTURADOR DE EIXO HORIZONTAL DE 160 KG. AF_07/2026</t>
  </si>
  <si>
    <t>SINAPI|107327</t>
  </si>
  <si>
    <t>107327</t>
  </si>
  <si>
    <t>ARGAMASSA TRAÇO 1:3 (EM VOLUME DE CIMENTO E AREIA MÉDIA ÚMIDA) COM ADIÇÃO DE PLASTIFICANTE PARA EMBOÇO/MASSA ÚNICA/ASSENTAMENTO DE ALVENARIA DE VEDAÇÃO, PREPARO MECÂNICO COM MISTURADOR DE EIXO HORIZONTAL DE 300 KG. AF_07/2026</t>
  </si>
  <si>
    <t>SINAPI|107328</t>
  </si>
  <si>
    <t>107328</t>
  </si>
  <si>
    <t>ARGAMASSA TRAÇO 1:3 (EM VOLUME DE CIMENTO E AREIA MÉDIA ÚMIDA) COM ADIÇÃO DE PLASTIFICANTE PARA EMBOÇO/MASSA ÚNICA/ASSENTAMENTO DE ALVENARIA DE VEDAÇÃO, PREPARO MECÂNICO COM MISTURADOR DE EIXO HORIZONTAL DE 600 KG. AF_07/2026</t>
  </si>
  <si>
    <t>SINAPI|87372</t>
  </si>
  <si>
    <t>87372</t>
  </si>
  <si>
    <t>ARGAMASSA TRAÇO 1:3 (EM VOLUME DE CIMENTO E AREIA MÉDIA ÚMIDA) PARA CONTRAPISO, PREPARO MANUAL. AF_07/2026</t>
  </si>
  <si>
    <t>SINAPI|100453</t>
  </si>
  <si>
    <t>100453</t>
  </si>
  <si>
    <t>ARGAMASSA TRAÇO 1:3 (EM VOLUME DE CIMENTO E AREIA MÉDIA ÚMIDA) PARA CONTRAPISO, PREPARO MECÂNICO COM BETONEIRA 250 L. AF_07/2026</t>
  </si>
  <si>
    <t>SINAPI|87298</t>
  </si>
  <si>
    <t>87298</t>
  </si>
  <si>
    <t>ARGAMASSA TRAÇO 1:3 (EM VOLUME DE CIMENTO E AREIA MÉDIA ÚMIDA) PARA CONTRAPISO, PREPARO MECÂNICO COM BETONEIRA ATÉ 600 L. AF_07/2026</t>
  </si>
  <si>
    <t>SINAPI|87339</t>
  </si>
  <si>
    <t>87339</t>
  </si>
  <si>
    <t>ARGAMASSA TRAÇO 1:3 (EM VOLUME DE CIMENTO E AREIA MÉDIA ÚMIDA) PARA CONTRAPISO, PREPARO MECÂNICO COM MISTURADOR DE EIXO HORIZONTAL DE 160 KG. AF_07/2026</t>
  </si>
  <si>
    <t>SINAPI|87340</t>
  </si>
  <si>
    <t>87340</t>
  </si>
  <si>
    <t>ARGAMASSA TRAÇO 1:3 (EM VOLUME DE CIMENTO E AREIA MÉDIA ÚMIDA) PARA CONTRAPISO, PREPARO MECÂNICO COM MISTURADOR DE EIXO HORIZONTAL DE 300 KG. AF_07/2026</t>
  </si>
  <si>
    <t>SINAPI|87341</t>
  </si>
  <si>
    <t>87341</t>
  </si>
  <si>
    <t>ARGAMASSA TRAÇO 1:3 (EM VOLUME DE CIMENTO E AREIA MÉDIA ÚMIDA) PARA CONTRAPISO, PREPARO MECÂNICO COM MISTURADOR DE EIXO HORIZONTAL DE 600 KG. AF_07/2026</t>
  </si>
  <si>
    <t>SINAPI|88629</t>
  </si>
  <si>
    <t>88629</t>
  </si>
  <si>
    <t>ARGAMASSA TRAÇO 1:3 (EM VOLUME DE CIMENTO E AREIA MÉDIA ÚMIDA), PREPARO MANUAL. AF_07/2026</t>
  </si>
  <si>
    <t>SINAPI|100467</t>
  </si>
  <si>
    <t>100467</t>
  </si>
  <si>
    <t>ARGAMASSA TRAÇO 1:3 (EM VOLUME DE CIMENTO E AREIA MÉDIA ÚMIDA), PREPARO MECÂNICO COM BETONEIRA 250 L. AF_07/2026</t>
  </si>
  <si>
    <t>SINAPI|88628</t>
  </si>
  <si>
    <t>88628</t>
  </si>
  <si>
    <t>ARGAMASSA TRAÇO 1:3 (EM VOLUME DE CIMENTO E AREIA MÉDIA ÚMIDA), PREPARO MECÂNICO COM BETONEIRA ATÉ 600 L. AF_07/2026</t>
  </si>
  <si>
    <t>SINAPI|100468</t>
  </si>
  <si>
    <t>100468</t>
  </si>
  <si>
    <t>ARGAMASSA TRAÇO 1:3 (EM VOLUME DE CIMENTO E AREIA MÉDIA ÚMIDA), PREPARO MECÂNICO COM MISTURADOR DE EIXO HORIZONTAL DE 160 KG. AF_07/2026</t>
  </si>
  <si>
    <t>SINAPI|100469</t>
  </si>
  <si>
    <t>100469</t>
  </si>
  <si>
    <t>ARGAMASSA TRAÇO 1:3 (EM VOLUME DE CIMENTO E AREIA MÉDIA ÚMIDA), PREPARO MECÂNICO COM MISTURADOR DE EIXO HORIZONTAL DE 300 KG. AF_07/2026</t>
  </si>
  <si>
    <t>SINAPI|100470</t>
  </si>
  <si>
    <t>100470</t>
  </si>
  <si>
    <t>ARGAMASSA TRAÇO 1:3 (EM VOLUME DE CIMENTO E AREIA MÉDIA ÚMIDA), PREPARO MECÂNICO COM MISTURADOR DE EIXO HORIZONTAL DE 600 KG. AF_07/2026</t>
  </si>
  <si>
    <t>SINAPI|87371</t>
  </si>
  <si>
    <t>87371</t>
  </si>
  <si>
    <t>ARGAMASSA TRAÇO 1:3:12 (EM VOLUME DE CIMENTO, CAL E AREIA MÉDIA ÚMIDA) PARA EMBOÇO/MASSA ÚNICA/ASSENTAMENTO DE ALVENARIA DE VEDAÇÃO, PREPARO MANUAL. AF_07/2026</t>
  </si>
  <si>
    <t>SINAPI|87295</t>
  </si>
  <si>
    <t>87295</t>
  </si>
  <si>
    <t>ARGAMASSA TRAÇO 1:3:12 (EM VOLUME DE CIMENTO, CAL E AREIA MÉDIA ÚMIDA) PARA EMBOÇO/MASSA ÚNICA/ASSENTAMENTO DE ALVENARIA DE VEDAÇÃO, PREPARO MECÂNICO COM BETONEIRA ATÉ 600 L. AF_07/2026</t>
  </si>
  <si>
    <t>SINAPI|87338</t>
  </si>
  <si>
    <t>87338</t>
  </si>
  <si>
    <t>ARGAMASSA TRAÇO 1:3:12 (EM VOLUME DE CIMENTO, CAL E AREIA MÉDIA ÚMIDA) PARA EMBOÇO/MASSA ÚNICA/ASSENTAMENTO DE ALVENARIA DE VEDAÇÃO, PREPARO MECÂNICO COM MISTURADOR DE EIXO HORIZONTAL DE 600 KG. AF_07/2026</t>
  </si>
  <si>
    <t>SINAPI|88630</t>
  </si>
  <si>
    <t>88630</t>
  </si>
  <si>
    <t>ARGAMASSA TRAÇO 1:4 (CIMENTO E AREIA MÉDIA), PREPARO MECÂNICO COM BETONEIRA ATÉ 600 L. AF_07/2026</t>
  </si>
  <si>
    <t>SINAPI|87381</t>
  </si>
  <si>
    <t>87381</t>
  </si>
  <si>
    <t>ARGAMASSA TRAÇO 1:4 (EM VOLUME DE CIMENTO E AREIA GROSSA ÚMIDA) COM ADIÇÃO DE EMULSÃO POLIMÉRICA PARA CHAPISCO ROLADO, PREPARO MANUAL. AF_07/2026</t>
  </si>
  <si>
    <t>SINAPI|100462</t>
  </si>
  <si>
    <t>100462</t>
  </si>
  <si>
    <t>ARGAMASSA TRAÇO 1:4 (EM VOLUME DE CIMENTO E AREIA GROSSA ÚMIDA) COM ADIÇÃO DE EMULSÃO POLIMÉRICA PARA CHAPISCO ROLADO, PREPARO MECÂNICO COM BETONEIRA 250 L. AF_07/2026</t>
  </si>
  <si>
    <t>SINAPI|87325</t>
  </si>
  <si>
    <t>87325</t>
  </si>
  <si>
    <t>ARGAMASSA TRAÇO 1:4 (EM VOLUME DE CIMENTO E AREIA GROSSA ÚMIDA) COM ADIÇÃO DE EMULSÃO POLIMÉRICA PARA CHAPISCO ROLADO, PREPARO MECÂNICO COM BETONEIRA ATÉ 600 L. AF_07/2026</t>
  </si>
  <si>
    <t>SINAPI|87363</t>
  </si>
  <si>
    <t>87363</t>
  </si>
  <si>
    <t>ARGAMASSA TRAÇO 1:4 (EM VOLUME DE CIMENTO E AREIA GROSSA ÚMIDA) COM ADIÇÃO DE EMULSÃO POLIMÉRICA PARA CHAPISCO ROLADO, PREPARO MECÂNICO COM MISTURADOR DE EIXO HORIZONTAL DE 300 KG. AF_07/2026</t>
  </si>
  <si>
    <t>SINAPI|87364</t>
  </si>
  <si>
    <t>87364</t>
  </si>
  <si>
    <t>ARGAMASSA TRAÇO 1:4 (EM VOLUME DE CIMENTO E AREIA GROSSA ÚMIDA) COM ADIÇÃO DE EMULSÃO POLIMÉRICA PARA CHAPISCO ROLADO, PREPARO MECÂNICO COM MISTURADOR DE EIXO HORIZONTAL DE 600 KG. AF_07/2026</t>
  </si>
  <si>
    <t>SINAPI|87378</t>
  </si>
  <si>
    <t>87378</t>
  </si>
  <si>
    <t>ARGAMASSA TRAÇO 1:4 (EM VOLUME DE CIMENTO E AREIA GROSSA ÚMIDA) PARA CHAPISCO CONVENCIONAL, PREPARO MANUAL. AF_07/2026</t>
  </si>
  <si>
    <t>SINAPI|100459</t>
  </si>
  <si>
    <t>100459</t>
  </si>
  <si>
    <t>ARGAMASSA TRAÇO 1:4 (EM VOLUME DE CIMENTO E AREIA GROSSA ÚMIDA) PARA CHAPISCO CONVENCIONAL, PREPARO MECÂNICO COM BETONEIRA 250 L. AF_07/2026</t>
  </si>
  <si>
    <t>SINAPI|87316</t>
  </si>
  <si>
    <t>87316</t>
  </si>
  <si>
    <t>ARGAMASSA TRAÇO 1:4 (EM VOLUME DE CIMENTO E AREIA GROSSA ÚMIDA) PARA CHAPISCO CONVENCIONAL, PREPARO MECÂNICO COM BETONEIRA ATÉ 600 L. AF_07/2026</t>
  </si>
  <si>
    <t>SINAPI|87355</t>
  </si>
  <si>
    <t>87355</t>
  </si>
  <si>
    <t>ARGAMASSA TRAÇO 1:4 (EM VOLUME DE CIMENTO E AREIA GROSSA ÚMIDA) PARA CHAPISCO CONVENCIONAL, PREPARO MECÂNICO COM MISTURADOR DE EIXO HORIZONTAL DE 160 KG. AF_07/2026</t>
  </si>
  <si>
    <t>SINAPI|87356</t>
  </si>
  <si>
    <t>87356</t>
  </si>
  <si>
    <t>ARGAMASSA TRAÇO 1:4 (EM VOLUME DE CIMENTO E AREIA GROSSA ÚMIDA) PARA CHAPISCO CONVENCIONAL, PREPARO MECÂNICO COM MISTURADOR DE EIXO HORIZONTAL DE 300 KG. AF_07/2026</t>
  </si>
  <si>
    <t>SINAPI|87357</t>
  </si>
  <si>
    <t>87357</t>
  </si>
  <si>
    <t>ARGAMASSA TRAÇO 1:4 (EM VOLUME DE CIMENTO E AREIA GROSSA ÚMIDA) PARA CHAPISCO CONVENCIONAL, PREPARO MECÂNICO COM MISTURADOR DE EIXO HORIZONTAL DE 600 KG. AF_07/2026</t>
  </si>
  <si>
    <t>SINAPI|100486</t>
  </si>
  <si>
    <t>100486</t>
  </si>
  <si>
    <t>ARGAMASSA TRAÇO 1:4 (EM VOLUME DE CIMENTO E AREIA MÉDIA ÚMIDA) COM ADIÇÃO DE IMPERMEABILIZANTE, PREPARO MANUAL. AF_07/2026</t>
  </si>
  <si>
    <t>SINAPI|100482</t>
  </si>
  <si>
    <t>100482</t>
  </si>
  <si>
    <t>ARGAMASSA TRAÇO 1:4 (EM VOLUME DE CIMENTO E AREIA MÉDIA ÚMIDA) COM ADIÇÃO DE IMPERMEABILIZANTE, PREPARO MECÂNICO COM BETONEIRA 250 L. AF_07/2026</t>
  </si>
  <si>
    <t>SINAPI|100481</t>
  </si>
  <si>
    <t>100481</t>
  </si>
  <si>
    <t>ARGAMASSA TRAÇO 1:4 (EM VOLUME DE CIMENTO E AREIA MÉDIA ÚMIDA) COM ADIÇÃO DE IMPERMEABILIZANTE, PREPARO MECÂNICO COM BETONEIRA ATÉ 600 L. AF_07/2026</t>
  </si>
  <si>
    <t>SINAPI|100483</t>
  </si>
  <si>
    <t>100483</t>
  </si>
  <si>
    <t>ARGAMASSA TRAÇO 1:4 (EM VOLUME DE CIMENTO E AREIA MÉDIA ÚMIDA) COM ADIÇÃO DE IMPERMEABILIZANTE, PREPARO MECÂNICO COM MISTURADOR DE EIXO HORIZONTAL DE 160 KG. AF_07/2026</t>
  </si>
  <si>
    <t>SINAPI|100484</t>
  </si>
  <si>
    <t>100484</t>
  </si>
  <si>
    <t>ARGAMASSA TRAÇO 1:4 (EM VOLUME DE CIMENTO E AREIA MÉDIA ÚMIDA) COM ADIÇÃO DE IMPERMEABILIZANTE, PREPARO MECÂNICO COM MISTURADOR DE EIXO HORIZONTAL DE 300 KG. AF_07/2026</t>
  </si>
  <si>
    <t>SINAPI|100485</t>
  </si>
  <si>
    <t>100485</t>
  </si>
  <si>
    <t>ARGAMASSA TRAÇO 1:4 (EM VOLUME DE CIMENTO E AREIA MÉDIA ÚMIDA) COM ADIÇÃO DE IMPERMEABILIZANTE, PREPARO MECÂNICO COM MISTURADOR DE EIXO HORIZONTAL DE 600 KG. AF_07/2026</t>
  </si>
  <si>
    <t>SINAPI|87373</t>
  </si>
  <si>
    <t>87373</t>
  </si>
  <si>
    <t>ARGAMASSA TRAÇO 1:4 (EM VOLUME DE CIMENTO E AREIA MÉDIA ÚMIDA) PARA CONTRAPISO, PREPARO MANUAL. AF_07/2026</t>
  </si>
  <si>
    <t>SINAPI|100454</t>
  </si>
  <si>
    <t>100454</t>
  </si>
  <si>
    <t>ARGAMASSA TRAÇO 1:4 (EM VOLUME DE CIMENTO E AREIA MÉDIA ÚMIDA) PARA CONTRAPISO, PREPARO MECÂNICO COM BETONEIRA 250 L. AF_07/2026</t>
  </si>
  <si>
    <t>SINAPI|87301</t>
  </si>
  <si>
    <t>87301</t>
  </si>
  <si>
    <t>ARGAMASSA TRAÇO 1:4 (EM VOLUME DE CIMENTO E AREIA MÉDIA ÚMIDA) PARA CONTRAPISO, PREPARO MECÂNICO COM BETONEIRA ATÉ 600 L. AF_07/2026</t>
  </si>
  <si>
    <t>SINAPI|87342</t>
  </si>
  <si>
    <t>87342</t>
  </si>
  <si>
    <t>ARGAMASSA TRAÇO 1:4 (EM VOLUME DE CIMENTO E AREIA MÉDIA ÚMIDA) PARA CONTRAPISO, PREPARO MECÂNICO COM MISTURADOR DE EIXO HORIZONTAL DE 160 KG. AF_07/2026</t>
  </si>
  <si>
    <t>SINAPI|87343</t>
  </si>
  <si>
    <t>87343</t>
  </si>
  <si>
    <t>ARGAMASSA TRAÇO 1:4 (EM VOLUME DE CIMENTO E AREIA MÉDIA ÚMIDA) PARA CONTRAPISO, PREPARO MECÂNICO COM MISTURADOR DE EIXO HORIZONTAL DE 300 KG. AF_07/2026</t>
  </si>
  <si>
    <t>SINAPI|87344</t>
  </si>
  <si>
    <t>87344</t>
  </si>
  <si>
    <t>ARGAMASSA TRAÇO 1:4 (EM VOLUME DE CIMENTO E AREIA MÉDIA ÚMIDA) PARA CONTRAPISO, PREPARO MECÂNICO COM MISTURADOR DE EIXO HORIZONTAL DE 600 KG. AF_07/2026</t>
  </si>
  <si>
    <t>SINAPI|88631</t>
  </si>
  <si>
    <t>88631</t>
  </si>
  <si>
    <t>ARGAMASSA TRAÇO 1:4 (EM VOLUME DE CIMENTO E AREIA MÉDIA ÚMIDA), PREPARO MANUAL. AF_07/2026</t>
  </si>
  <si>
    <t>SINAPI|100471</t>
  </si>
  <si>
    <t>100471</t>
  </si>
  <si>
    <t>ARGAMASSA TRAÇO 1:4 (EM VOLUME DE CIMENTO E AREIA MÉDIA ÚMIDA), PREPARO MECÂNICO COM BETONEIRA 250 L. AF_07/2026</t>
  </si>
  <si>
    <t>SINAPI|100472</t>
  </si>
  <si>
    <t>100472</t>
  </si>
  <si>
    <t>ARGAMASSA TRAÇO 1:4 (EM VOLUME DE CIMENTO E AREIA MÉDIA ÚMIDA), PREPARO MECÂNICO COM MISTURADOR DE EIXO HORIZONTAL DE 160 KG. AF_07/2026</t>
  </si>
  <si>
    <t>SINAPI|100473</t>
  </si>
  <si>
    <t>100473</t>
  </si>
  <si>
    <t>ARGAMASSA TRAÇO 1:4 (EM VOLUME DE CIMENTO E AREIA MÉDIA ÚMIDA), PREPARO MECÂNICO COM MISTURADOR DE EIXO HORIZONTAL DE 300 KG. AF_07/2026</t>
  </si>
  <si>
    <t>SINAPI|100474</t>
  </si>
  <si>
    <t>100474</t>
  </si>
  <si>
    <t>ARGAMASSA TRAÇO 1:4 (EM VOLUME DE CIMENTO E AREIA MÉDIA ÚMIDA), PREPARO MECÂNICO COM MISTURADOR DE EIXO HORIZONTAL DE 600 KG. AF_07/2026</t>
  </si>
  <si>
    <t>SINAPI|87379</t>
  </si>
  <si>
    <t>87379</t>
  </si>
  <si>
    <t>ARGAMASSA TRAÇO 1:5 (EM VOLUME DE CIMENTO E AREIA GROSSA ÚMIDA) COM ADIÇÃO DE EMULSÃO POLIMÉRICA PARA CHAPISCO ROLADO, PREPARO MANUAL. AF_07/2026</t>
  </si>
  <si>
    <t>SINAPI|100460</t>
  </si>
  <si>
    <t>100460</t>
  </si>
  <si>
    <t>ARGAMASSA TRAÇO 1:5 (EM VOLUME DE CIMENTO E AREIA GROSSA ÚMIDA) COM ADIÇÃO DE EMULSÃO POLIMÉRICA PARA CHAPISCO ROLADO, PREPARO MECÂNICO COM BETONEIRA 250 L. AF_07/2026</t>
  </si>
  <si>
    <t>SINAPI|87319</t>
  </si>
  <si>
    <t>87319</t>
  </si>
  <si>
    <t>ARGAMASSA TRAÇO 1:5 (EM VOLUME DE CIMENTO E AREIA GROSSA ÚMIDA) COM ADIÇÃO DE EMULSÃO POLIMÉRICA PARA CHAPISCO ROLADO, PREPARO MECÂNICO COM BETONEIRA ATÉ 600 L. AF_07/2026</t>
  </si>
  <si>
    <t>SINAPI|87358</t>
  </si>
  <si>
    <t>87358</t>
  </si>
  <si>
    <t>ARGAMASSA TRAÇO 1:5 (EM VOLUME DE CIMENTO E AREIA GROSSA ÚMIDA) COM ADIÇÃO DE EMULSÃO POLIMÉRICA PARA CHAPISCO ROLADO, PREPARO MECÂNICO COM MISTURADOR DE EIXO HORIZONTAL DE 300 KG. AF_07/2026</t>
  </si>
  <si>
    <t>SINAPI|87359</t>
  </si>
  <si>
    <t>87359</t>
  </si>
  <si>
    <t>ARGAMASSA TRAÇO 1:5 (EM VOLUME DE CIMENTO E AREIA GROSSA ÚMIDA) COM ADIÇÃO DE EMULSÃO POLIMÉRICA PARA CHAPISCO ROLADO, PREPARO MECÂNICO COM MISTURADOR DE EIXO HORIZONTAL DE 600 KG. AF_07/2026</t>
  </si>
  <si>
    <t>SINAPI|87376</t>
  </si>
  <si>
    <t>87376</t>
  </si>
  <si>
    <t>ARGAMASSA TRAÇO 1:5 (EM VOLUME DE CIMENTO E AREIA GROSSA ÚMIDA) PARA CHAPISCO CONVENCIONAL, PREPARO MANUAL. AF_07/2026</t>
  </si>
  <si>
    <t>SINAPI|100457</t>
  </si>
  <si>
    <t>100457</t>
  </si>
  <si>
    <t>ARGAMASSA TRAÇO 1:5 (EM VOLUME DE CIMENTO E AREIA GROSSA ÚMIDA) PARA CHAPISCO CONVENCIONAL, PREPARO MECÂNICO COM BETONEIRA 250 L. AF_07/2026</t>
  </si>
  <si>
    <t>SINAPI|87310</t>
  </si>
  <si>
    <t>87310</t>
  </si>
  <si>
    <t>ARGAMASSA TRAÇO 1:5 (EM VOLUME DE CIMENTO E AREIA GROSSA ÚMIDA) PARA CHAPISCO CONVENCIONAL, PREPARO MECÂNICO COM BETONEIRA ATÉ 600 L. AF_07/2026</t>
  </si>
  <si>
    <t>SINAPI|87350</t>
  </si>
  <si>
    <t>87350</t>
  </si>
  <si>
    <t>ARGAMASSA TRAÇO 1:5 (EM VOLUME DE CIMENTO E AREIA GROSSA ÚMIDA) PARA CHAPISCO CONVENCIONAL, PREPARO MECÂNICO COM MISTURADOR DE EIXO HORIZONTAL DE 300 KG. AF_07/2026</t>
  </si>
  <si>
    <t>SINAPI|87351</t>
  </si>
  <si>
    <t>87351</t>
  </si>
  <si>
    <t>ARGAMASSA TRAÇO 1:5 (EM VOLUME DE CIMENTO E AREIA GROSSA ÚMIDA) PARA CHAPISCO CONVENCIONAL, PREPARO MECÂNICO COM MISTURADOR DE EIXO HORIZONTAL DE 600 KG. AF_07/2026</t>
  </si>
  <si>
    <t>SINAPI|87374</t>
  </si>
  <si>
    <t>87374</t>
  </si>
  <si>
    <t>ARGAMASSA TRAÇO 1:5 (EM VOLUME DE CIMENTO E AREIA MÉDIA ÚMIDA) PARA CONTRAPISO, PREPARO MANUAL. AF_07/2026</t>
  </si>
  <si>
    <t>SINAPI|100455</t>
  </si>
  <si>
    <t>100455</t>
  </si>
  <si>
    <t>ARGAMASSA TRAÇO 1:5 (EM VOLUME DE CIMENTO E AREIA MÉDIA ÚMIDA) PARA CONTRAPISO, PREPARO MECÂNICO COM BETONEIRA 250 L. AF_07/2026</t>
  </si>
  <si>
    <t>SINAPI|87304</t>
  </si>
  <si>
    <t>87304</t>
  </si>
  <si>
    <t>ARGAMASSA TRAÇO 1:5 (EM VOLUME DE CIMENTO E AREIA MÉDIA ÚMIDA) PARA CONTRAPISO, PREPARO MECÂNICO COM BETONEIRA ATÉ 600 L. AF_07/2026</t>
  </si>
  <si>
    <t>SINAPI|87345</t>
  </si>
  <si>
    <t>87345</t>
  </si>
  <si>
    <t>ARGAMASSA TRAÇO 1:5 (EM VOLUME DE CIMENTO E AREIA MÉDIA ÚMIDA) PARA CONTRAPISO, PREPARO MECÂNICO COM MISTURADOR DE EIXO HORIZONTAL DE 160 KG. AF_07/2026</t>
  </si>
  <si>
    <t>SINAPI|87346</t>
  </si>
  <si>
    <t>87346</t>
  </si>
  <si>
    <t>ARGAMASSA TRAÇO 1:5 (EM VOLUME DE CIMENTO E AREIA MÉDIA ÚMIDA) PARA CONTRAPISO, PREPARO MECÂNICO COM MISTURADOR DE EIXO HORIZONTAL DE 300 KG. AF_07/2026</t>
  </si>
  <si>
    <t>SINAPI|87347</t>
  </si>
  <si>
    <t>87347</t>
  </si>
  <si>
    <t>ARGAMASSA TRAÇO 1:5 (EM VOLUME DE CIMENTO E AREIA MÉDIA ÚMIDA) PARA CONTRAPISO, PREPARO MECÂNICO COM MISTURADOR DE EIXO HORIZONTAL DE 600 KG. AF_07/2026</t>
  </si>
  <si>
    <t>SINAPI|87366</t>
  </si>
  <si>
    <t>87366</t>
  </si>
  <si>
    <t>ARGAMASSA TRAÇO 1:6 (EM VOLUME DE CIMENTO E AREIA MÉDIA ÚMIDA) COM ADIÇÃO DE PLASTIFICANTE PARA EMBOÇO/MASSA ÚNICA/ASSENTAMENTO DE ALVENARIA DE VEDAÇÃO, PREPARO MANUAL. AF_07/2026</t>
  </si>
  <si>
    <t>SINAPI|100448</t>
  </si>
  <si>
    <t>100448</t>
  </si>
  <si>
    <t>ARGAMASSA TRAÇO 1:6 (EM VOLUME DE CIMENTO E AREIA MÉDIA ÚMIDA) COM ADIÇÃO DE PLASTIFICANTE PARA EMBOÇO/MASSA ÚNICA/ASSENTAMENTO DE ALVENARIA DE VEDAÇÃO, PREPARO MECÂNICO COM BETONEIRA 250 L. AF_07/2026</t>
  </si>
  <si>
    <t>SINAPI|87283</t>
  </si>
  <si>
    <t>87283</t>
  </si>
  <si>
    <t>ARGAMASSA TRAÇO 1:6 (EM VOLUME DE CIMENTO E AREIA MÉDIA ÚMIDA) COM ADIÇÃO DE PLASTIFICANTE PARA EMBOÇO/MASSA ÚNICA/ASSENTAMENTO DE ALVENARIA DE VEDAÇÃO, PREPARO MECÂNICO COM BETONEIRA ATÉ 600 L. AF_07/2026</t>
  </si>
  <si>
    <t>SINAPI|87329</t>
  </si>
  <si>
    <t>87329</t>
  </si>
  <si>
    <t>ARGAMASSA TRAÇO 1:6 (EM VOLUME DE CIMENTO E AREIA MÉDIA ÚMIDA) COM ADIÇÃO DE PLASTIFICANTE PARA EMBOÇO/MASSA ÚNICA/ASSENTAMENTO DE ALVENARIA DE VEDAÇÃO, PREPARO MECÂNICO COM MISTURADOR DE EIXO HORIZONTAL DE 300 KG. AF_07/2026</t>
  </si>
  <si>
    <t>SINAPI|87330</t>
  </si>
  <si>
    <t>87330</t>
  </si>
  <si>
    <t>ARGAMASSA TRAÇO 1:6 (EM VOLUME DE CIMENTO E AREIA MÉDIA ÚMIDA) COM ADIÇÃO DE PLASTIFICANTE PARA EMBOÇO/MASSA ÚNICA/ASSENTAMENTO DE ALVENARIA DE VEDAÇÃO, PREPARO MECÂNICO COM MISTURADOR DE EIXO HORIZONTAL DE 600 KG. AF_07/2026</t>
  </si>
  <si>
    <t>SINAPI|87375</t>
  </si>
  <si>
    <t>87375</t>
  </si>
  <si>
    <t>ARGAMASSA TRAÇO 1:6 (EM VOLUME DE CIMENTO E AREIA MÉDIA ÚMIDA) PARA CONTRAPISO, PREPARO MANUAL. AF_07/2026</t>
  </si>
  <si>
    <t>SINAPI|100456</t>
  </si>
  <si>
    <t>100456</t>
  </si>
  <si>
    <t>ARGAMASSA TRAÇO 1:6 (EM VOLUME DE CIMENTO E AREIA MÉDIA ÚMIDA) PARA CONTRAPISO, PREPARO MECÂNICO COM BETONEIRA 250 L. AF_07/2026</t>
  </si>
  <si>
    <t>SINAPI|87307</t>
  </si>
  <si>
    <t>87307</t>
  </si>
  <si>
    <t>ARGAMASSA TRAÇO 1:6 (EM VOLUME DE CIMENTO E AREIA MÉDIA ÚMIDA) PARA CONTRAPISO, PREPARO MECÂNICO COM BETONEIRA ATÉ 600 L. AF_07/2026</t>
  </si>
  <si>
    <t>SINAPI|87348</t>
  </si>
  <si>
    <t>87348</t>
  </si>
  <si>
    <t>ARGAMASSA TRAÇO 1:6 (EM VOLUME DE CIMENTO E AREIA MÉDIA ÚMIDA) PARA CONTRAPISO, PREPARO MECÂNICO COM MISTURADOR DE EIXO HORIZONTAL DE 160 KG. AF_07/2026</t>
  </si>
  <si>
    <t>SINAPI|87349</t>
  </si>
  <si>
    <t>87349</t>
  </si>
  <si>
    <t>ARGAMASSA TRAÇO 1:6 (EM VOLUME DE CIMENTO E AREIA MÉDIA ÚMIDA) PARA CONTRAPISO, PREPARO MECÂNICO COM MISTURADOR DE EIXO HORIZONTAL DE 600 KG. AF_07/2026</t>
  </si>
  <si>
    <t>SINAPI|87365</t>
  </si>
  <si>
    <t>87365</t>
  </si>
  <si>
    <t>ARGAMASSA TRAÇO 1:7 (EM VOLUME DE CIMENTO E AREIA MÉDIA ÚMIDA) COM ADIÇÃO DE PLASTIFICANTE PARA EMBOÇO/MASSA ÚNICA/ASSENTAMENTO DE ALVENARIA DE VEDAÇÃO, PREPARO MANUAL. AF_07/2026</t>
  </si>
  <si>
    <t>SINAPI|100447</t>
  </si>
  <si>
    <t>100447</t>
  </si>
  <si>
    <t>ARGAMASSA TRAÇO 1:7 (EM VOLUME DE CIMENTO E AREIA MÉDIA ÚMIDA) COM ADIÇÃO DE PLASTIFICANTE PARA EMBOÇO/MASSA ÚNICA/ASSENTAMENTO DE ALVENARIA DE VEDAÇÃO, PREPARO MECÂNICO COM BETONEIRA 250 L. AF_07/2026</t>
  </si>
  <si>
    <t>SINAPI|87280</t>
  </si>
  <si>
    <t>87280</t>
  </si>
  <si>
    <t>ARGAMASSA TRAÇO 1:7 (EM VOLUME DE CIMENTO E AREIA MÉDIA ÚMIDA) COM ADIÇÃO DE PLASTIFICANTE PARA EMBOÇO/MASSA ÚNICA/ASSENTAMENTO DE ALVENARIA DE VEDAÇÃO, PREPARO MECÂNICO COM BETONEIRA ATÉ 600 L. AF_07/2026</t>
  </si>
  <si>
    <t>SINAPI|87327</t>
  </si>
  <si>
    <t>87327</t>
  </si>
  <si>
    <t>ARGAMASSA TRAÇO 1:7 (EM VOLUME DE CIMENTO E AREIA MÉDIA ÚMIDA) COM ADIÇÃO DE PLASTIFICANTE PARA EMBOÇO/MASSA ÚNICA/ASSENTAMENTO DE ALVENARIA DE VEDAÇÃO, PREPARO MECÂNICO COM MISTURADOR DE EIXO HORIZONTAL DE 300 KG. AF_07/2026</t>
  </si>
  <si>
    <t>SINAPI|87328</t>
  </si>
  <si>
    <t>87328</t>
  </si>
  <si>
    <t>ARGAMASSA TRAÇO 1:7 (EM VOLUME DE CIMENTO E AREIA MÉDIA ÚMIDA) COM ADIÇÃO DE PLASTIFICANTE PARA EMBOÇO/MASSA ÚNICA/ASSENTAMENTO DE ALVENARIA DE VEDAÇÃO, PREPARO MECÂNICO COM MISTURADOR DE EIXO HORIZONTAL DE 600 KG. AF_07/2026</t>
  </si>
  <si>
    <t>SINAPI|87410</t>
  </si>
  <si>
    <t>87410</t>
  </si>
  <si>
    <t>ARGAMASSA À BASE DE GESSO, MISTURA E PROJEÇÃO DE ATÉ 2 M³/H DE ARGAMASSA. AF_07/2026</t>
  </si>
  <si>
    <t>SINAPI|107254</t>
  </si>
  <si>
    <t>107254</t>
  </si>
  <si>
    <t>CORTE E DOBRA DE AÇO CA-50, DIÂMETRO DE 6,3 MM, UTILIZADO EM ESTRIBO CONTÍNUO HELICOIDAL.. AF_08/2026</t>
  </si>
  <si>
    <t>KG</t>
  </si>
  <si>
    <t>Armação de Estacas</t>
  </si>
  <si>
    <t>SINAPI|107253</t>
  </si>
  <si>
    <t>107253</t>
  </si>
  <si>
    <t>CORTE E DOBRA DE AÇO CA-60, DIÂMETRO DE 5,0 MM, UTILIZADO EM ESTRIBO CONTÍNUO HELICOIDAL.. AF_08/2026</t>
  </si>
  <si>
    <t>SINAPI|107585</t>
  </si>
  <si>
    <t>107585</t>
  </si>
  <si>
    <t>INSERÇÃO MANUAL DE ARMADURA DE ESTACAS, DIÂMETRO = 20 MM. AF_08/2026</t>
  </si>
  <si>
    <t>SINAPI|107586</t>
  </si>
  <si>
    <t>107586</t>
  </si>
  <si>
    <t>INSERÇÃO MANUAL DE ARMADURA DE ESTACAS, DIÂMETRO = 25 MM. AF_08/2026</t>
  </si>
  <si>
    <t>SINAPI|107587</t>
  </si>
  <si>
    <t>107587</t>
  </si>
  <si>
    <t>INSERÇÃO MANUAL DE ARMADURA DE ESTACAS, DIÂMETRO = 30 MM. AF_08/2026</t>
  </si>
  <si>
    <t>SINAPI|107588</t>
  </si>
  <si>
    <t>107588</t>
  </si>
  <si>
    <t>INSERÇÃO MANUAL DE ARMADURA DE ESTACAS, DIÂMETRO = 35 MM. AF_08/2026</t>
  </si>
  <si>
    <t>SINAPI|107589</t>
  </si>
  <si>
    <t>107589</t>
  </si>
  <si>
    <t>INSERÇÃO MANUAL DE ARMADURA DE ESTACAS, DIÂMETRO = 40 MM. AF_08/2026</t>
  </si>
  <si>
    <t>SINAPI|107590</t>
  </si>
  <si>
    <t>107590</t>
  </si>
  <si>
    <t>INSERÇÃO MANUAL DE ARMADURA DE ESTACAS, DIÂMETRO = 45 MM. AF_08/2026</t>
  </si>
  <si>
    <t>SINAPI|107591</t>
  </si>
  <si>
    <t>107591</t>
  </si>
  <si>
    <t>INSERÇÃO MANUAL DE ARMADURA DE ESTACAS, DIÂMETRO = 50 MM. AF_08/2026</t>
  </si>
  <si>
    <t>SINAPI|107592</t>
  </si>
  <si>
    <t>107592</t>
  </si>
  <si>
    <t>INSERÇÃO MANUAL DE ARMADURA DE ESTACAS, DIÂMETRO = 60 MM. AF_08/2026</t>
  </si>
  <si>
    <t>SINAPI|107593</t>
  </si>
  <si>
    <t>107593</t>
  </si>
  <si>
    <t>INSERÇÃO MANUAL DE ARMADURA DE ESTACAS, DIÂMETRO = 70 MM. AF_08/2026</t>
  </si>
  <si>
    <t>SINAPI|107594</t>
  </si>
  <si>
    <t>107594</t>
  </si>
  <si>
    <t>INSERÇÃO MANUAL DE ARMADURA DE ESTACAS, DIÂMETRO = 80 MM. AF_08/2026</t>
  </si>
  <si>
    <t>SINAPI|107595</t>
  </si>
  <si>
    <t>107595</t>
  </si>
  <si>
    <t>INSERÇÃO MANUAL DE ARMADURA DE ESTACAS, DIÂMETRO = 90 MM. AF_08/2026</t>
  </si>
  <si>
    <t>SINAPI|107607</t>
  </si>
  <si>
    <t>107607</t>
  </si>
  <si>
    <t>INSERÇÃO MECANIZADA DE ARMADURA DE ESTACAS, DIÂMETRO = 100 MM. AF_08/2026</t>
  </si>
  <si>
    <t>SINAPI|107608</t>
  </si>
  <si>
    <t>107608</t>
  </si>
  <si>
    <t>INSERÇÃO MECANIZADA DE ARMADURA DE ESTACAS, DIÂMETRO = 110 MM. AF_08/2026</t>
  </si>
  <si>
    <t>SINAPI|107609</t>
  </si>
  <si>
    <t>107609</t>
  </si>
  <si>
    <t>INSERÇÃO MECANIZADA DE ARMADURA DE ESTACAS, DIÂMETRO = 120 MM. AF_08/2026</t>
  </si>
  <si>
    <t>SINAPI|107610</t>
  </si>
  <si>
    <t>107610</t>
  </si>
  <si>
    <t>INSERÇÃO MECANIZADA DE ARMADURA DE ESTACAS, DIÂMETRO = 130 MM. AF_08/2026</t>
  </si>
  <si>
    <t>SINAPI|107611</t>
  </si>
  <si>
    <t>107611</t>
  </si>
  <si>
    <t>INSERÇÃO MECANIZADA DE ARMADURA DE ESTACAS, DIÂMETRO = 140 MM. AF_08/2026</t>
  </si>
  <si>
    <t>SINAPI|107612</t>
  </si>
  <si>
    <t>107612</t>
  </si>
  <si>
    <t>INSERÇÃO MECANIZADA DE ARMADURA DE ESTACAS, DIÂMETRO = 150 MM. AF_08/2026</t>
  </si>
  <si>
    <t>SINAPI|107596</t>
  </si>
  <si>
    <t>107596</t>
  </si>
  <si>
    <t>INSERÇÃO MECANIZADA DE ARMADURA DE ESTACAS, DIÂMETRO = 20 MM. AF_08/2026</t>
  </si>
  <si>
    <t>SINAPI|107597</t>
  </si>
  <si>
    <t>107597</t>
  </si>
  <si>
    <t>INSERÇÃO MECANIZADA DE ARMADURA DE ESTACAS, DIÂMETRO = 25MM. AF_08/2026</t>
  </si>
  <si>
    <t>SINAPI|107598</t>
  </si>
  <si>
    <t>107598</t>
  </si>
  <si>
    <t>INSERÇÃO MECANIZADA DE ARMADURA DE ESTACAS, DIÂMETRO = 30 MM. AF_08/2026</t>
  </si>
  <si>
    <t>SINAPI|107599</t>
  </si>
  <si>
    <t>107599</t>
  </si>
  <si>
    <t>INSERÇÃO MECANIZADA DE ARMADURA DE ESTACAS, DIÂMETRO = 35 MM. AF_08/2026</t>
  </si>
  <si>
    <t>SINAPI|107600</t>
  </si>
  <si>
    <t>107600</t>
  </si>
  <si>
    <t>INSERÇÃO MECANIZADA DE ARMADURA DE ESTACAS, DIÂMETRO = 40 MM. AF_08/2026</t>
  </si>
  <si>
    <t>SINAPI|107601</t>
  </si>
  <si>
    <t>107601</t>
  </si>
  <si>
    <t>INSERÇÃO MECANIZADA DE ARMADURA DE ESTACAS, DIÂMETRO = 45 MM. AF_08/2026</t>
  </si>
  <si>
    <t>SINAPI|107602</t>
  </si>
  <si>
    <t>107602</t>
  </si>
  <si>
    <t>INSERÇÃO MECANIZADA DE ARMADURA DE ESTACAS, DIÂMETRO = 50 MM. AF_08/2026</t>
  </si>
  <si>
    <t>SINAPI|107603</t>
  </si>
  <si>
    <t>107603</t>
  </si>
  <si>
    <t>INSERÇÃO MECANIZADA DE ARMADURA DE ESTACAS, DIÂMETRO = 60 MM. AF_08/2026</t>
  </si>
  <si>
    <t>SINAPI|107604</t>
  </si>
  <si>
    <t>107604</t>
  </si>
  <si>
    <t>INSERÇÃO MECANIZADA DE ARMADURA DE ESTACAS, DIÂMETRO = 70 MM. AF_08/2026</t>
  </si>
  <si>
    <t>SINAPI|107605</t>
  </si>
  <si>
    <t>107605</t>
  </si>
  <si>
    <t>INSERÇÃO MECANIZADA DE ARMADURA DE ESTACAS, DIÂMETRO = 80 MM. AF_08/2026</t>
  </si>
  <si>
    <t>SINAPI|107606</t>
  </si>
  <si>
    <t>107606</t>
  </si>
  <si>
    <t>INSERÇÃO MECANIZADA DE ARMADURA DE ESTACAS, DIÂMETRO = 90 MM. AF_08/2026</t>
  </si>
  <si>
    <t>SINAPI|107579</t>
  </si>
  <si>
    <t>107579</t>
  </si>
  <si>
    <t>MONTAGEM DE ARMADURA DE ESTACAS, DIÂMETRO = 10,0 MM, INCLUSO PONTOS DE SOLDA. AF_08/2026_PS</t>
  </si>
  <si>
    <t>SINAPI|95577</t>
  </si>
  <si>
    <t>95577</t>
  </si>
  <si>
    <t>MONTAGEM DE ARMADURA DE ESTACAS, DIÂMETRO = 10,0 MM. AF_08/2026_PS</t>
  </si>
  <si>
    <t>SINAPI|107580</t>
  </si>
  <si>
    <t>107580</t>
  </si>
  <si>
    <t>MONTAGEM DE ARMADURA DE ESTACAS, DIÂMETRO = 12,5 MM, INCLUSO PONTOS DE SOLDA. AF_08/2026_PS</t>
  </si>
  <si>
    <t>SINAPI|95578</t>
  </si>
  <si>
    <t>95578</t>
  </si>
  <si>
    <t>MONTAGEM DE ARMADURA DE ESTACAS, DIÂMETRO = 12,5 MM. AF_08/2026_PS</t>
  </si>
  <si>
    <t>SINAPI|107581</t>
  </si>
  <si>
    <t>107581</t>
  </si>
  <si>
    <t>MONTAGEM DE ARMADURA DE ESTACAS, DIÂMETRO = 16,0 MM INCLUSO PONTOS DE SOLDA. AF_08/2026_PS</t>
  </si>
  <si>
    <t>SINAPI|95579</t>
  </si>
  <si>
    <t>95579</t>
  </si>
  <si>
    <t>MONTAGEM DE ARMADURA DE ESTACAS, DIÂMETRO = 16,0 MM. AF_08/2026_PS</t>
  </si>
  <si>
    <t>SINAPI|107582</t>
  </si>
  <si>
    <t>107582</t>
  </si>
  <si>
    <t>MONTAGEM DE ARMADURA DE ESTACAS, DIÂMETRO = 20,0 MM INCLUSO PONTOS DE SOLDA. AF_08/2026_PS</t>
  </si>
  <si>
    <t>SINAPI|95580</t>
  </si>
  <si>
    <t>95580</t>
  </si>
  <si>
    <t>MONTAGEM DE ARMADURA DE ESTACAS, DIÂMETRO = 20,0 MM. AF_08/2026_PS</t>
  </si>
  <si>
    <t>SINAPI|107583</t>
  </si>
  <si>
    <t>107583</t>
  </si>
  <si>
    <t>MONTAGEM DE ARMADURA DE ESTACAS, DIÂMETRO = 25,0 MM INCLUSO PONTOS DE SOLDA. AF_08/2026_PS</t>
  </si>
  <si>
    <t>SINAPI|95581</t>
  </si>
  <si>
    <t>95581</t>
  </si>
  <si>
    <t>MONTAGEM DE ARMADURA DE ESTACAS, DIÂMETRO = 25,0 MM. AF_08/2026_PS</t>
  </si>
  <si>
    <t>SINAPI|107584</t>
  </si>
  <si>
    <t>107584</t>
  </si>
  <si>
    <t>MONTAGEM DE ARMADURA DE ESTACAS, DIÂMETRO = 32,0 MM INCLUSO PONTOS DE SOLDA. AF_08/2026_PS</t>
  </si>
  <si>
    <t>SINAPI|95582</t>
  </si>
  <si>
    <t>95582</t>
  </si>
  <si>
    <t>MONTAGEM DE ARMADURA DE ESTACAS, DIÂMETRO = 32,0 MM. AF_08/2026_PS</t>
  </si>
  <si>
    <t>SINAPI|107578</t>
  </si>
  <si>
    <t>107578</t>
  </si>
  <si>
    <t>MONTAGEM DE ARMADURA DE ESTACAS, DIÂMETRO = 8 MM, INCLUSO PONTOS DE SOLDA. AF_08/2026_PS</t>
  </si>
  <si>
    <t>SINAPI|95576</t>
  </si>
  <si>
    <t>95576</t>
  </si>
  <si>
    <t>MONTAGEM DE ARMADURA DE ESTACAS, DIÂMETRO = 8,0 MM. AF_08/2026_PS</t>
  </si>
  <si>
    <t>SINAPI|107574</t>
  </si>
  <si>
    <t>107574</t>
  </si>
  <si>
    <t>MONTAGEM DE ARMADURA TRANSVERSAL DE ESTACAS DE SEÇÃO CIRCULAR, DIÂMETRO = 5,0 MM, INCLUSO PONTOS DE SOLDA. AF_08/2026_PS</t>
  </si>
  <si>
    <t>SINAPI|95583</t>
  </si>
  <si>
    <t>95583</t>
  </si>
  <si>
    <t>MONTAGEM DE ARMADURA TRANSVERSAL DE ESTACAS DE SEÇÃO CIRCULAR, DIÂMETRO = 5,0 MM. AF_08/2026_PS</t>
  </si>
  <si>
    <t>SINAPI|107575</t>
  </si>
  <si>
    <t>107575</t>
  </si>
  <si>
    <t>MONTAGEM DE ARMADURA TRANSVERSAL DE ESTACAS DE SEÇÃO CIRCULAR, DIÂMETRO = 6,30 MM, INCLUSO PONTOS DE SOLDA. AF_08/2026_PS</t>
  </si>
  <si>
    <t>SINAPI|95584</t>
  </si>
  <si>
    <t>95584</t>
  </si>
  <si>
    <t>MONTAGEM DE ARMADURA TRANSVERSAL DE ESTACAS DE SEÇÃO CIRCULAR, DIÂMETRO = 6,30 MM. AF_08/2026_PS</t>
  </si>
  <si>
    <t>SINAPI|107577</t>
  </si>
  <si>
    <t>107577</t>
  </si>
  <si>
    <t>MONTAGEM DE ARMADURA TRANSVERSAL DE ESTACAS DE SEÇÃO RETANGULAR, DIÂMETRO = 6,30 MM, INCLUSO PONTOS DE SOLDA. AF_08/2026_PS</t>
  </si>
  <si>
    <t>SINAPI|95593</t>
  </si>
  <si>
    <t>95593</t>
  </si>
  <si>
    <t>MONTAGEM DE ARMADURA TRANSVERSAL DE ESTACAS DE SEÇÃO RETANGULAR, DIÂMETRO = 6,30 MM. AF_08/2026_PS</t>
  </si>
  <si>
    <t>SINAPI|107576</t>
  </si>
  <si>
    <t>107576</t>
  </si>
  <si>
    <t>MONTAGEM DE ARMADURA TRANVERSAL DE ESTACAS DE SEÇÃO RETANGULAR, DIÂMETRO = 5,0 MM, INCLUSO PONTOS DE SOLDA. AF_08/2026_PS</t>
  </si>
  <si>
    <t>SINAPI|95592</t>
  </si>
  <si>
    <t>95592</t>
  </si>
  <si>
    <t>MONTAGEM DE ARMADURA TRANVERSAL DE ESTACAS DE SEÇÃO RETANGULAR, DIÂMETRO = 5,0 MM. AF_08/2026_PS</t>
  </si>
  <si>
    <t>SINAPI|92919</t>
  </si>
  <si>
    <t>92919</t>
  </si>
  <si>
    <t>ARMAÇÃO DE ESTRUTURAS DIVERSAS DE CONCRETO ARMADO, EXCETO VIGAS, PILARES, LAJES E FUNDAÇÕES, UTILIZANDO AÇO CA-50 DE 10,0 MM - MONTAGEM. AF_06/2022</t>
  </si>
  <si>
    <t>Armação para Estruturas de Concreto Armado</t>
  </si>
  <si>
    <t>SINAPI|92921</t>
  </si>
  <si>
    <t>92921</t>
  </si>
  <si>
    <t>ARMAÇÃO DE ESTRUTURAS DIVERSAS DE CONCRETO ARMADO, EXCETO VIGAS, PILARES, LAJES E FUNDAÇÕES, UTILIZANDO AÇO CA-50 DE 12,5 MM - MONTAGEM. AF_06/2022</t>
  </si>
  <si>
    <t>SINAPI|92922</t>
  </si>
  <si>
    <t>92922</t>
  </si>
  <si>
    <t>ARMAÇÃO DE ESTRUTURAS DIVERSAS DE CONCRETO ARMADO, EXCETO VIGAS, PILARES, LAJES E FUNDAÇÕES, UTILIZANDO AÇO CA-50 DE 16,0 MM - MONTAGEM. AF_06/2022</t>
  </si>
  <si>
    <t>SINAPI|92923</t>
  </si>
  <si>
    <t>92923</t>
  </si>
  <si>
    <t>ARMAÇÃO DE ESTRUTURAS DIVERSAS DE CONCRETO ARMADO, EXCETO VIGAS, PILARES, LAJES E FUNDAÇÕES, UTILIZANDO AÇO CA-50 DE 20,0 MM - MONTAGEM. AF_06/2022</t>
  </si>
  <si>
    <t>SINAPI|92924</t>
  </si>
  <si>
    <t>92924</t>
  </si>
  <si>
    <t>ARMAÇÃO DE ESTRUTURAS DIVERSAS DE CONCRETO ARMADO, EXCETO VIGAS, PILARES, LAJES E FUNDAÇÕES, UTILIZANDO AÇO CA-50 DE 25,0 MM - MONTAGEM. AF_06/2022</t>
  </si>
  <si>
    <t>SINAPI|104104</t>
  </si>
  <si>
    <t>104104</t>
  </si>
  <si>
    <t>ARMAÇÃO DE ESTRUTURAS DIVERSAS DE CONCRETO ARMADO, EXCETO VIGAS, PILARES, LAJES E FUNDAÇÕES, UTILIZANDO AÇO CA-50 DE 32,0 MM - MONTAGEM. AF_06/2022</t>
  </si>
  <si>
    <t>SINAPI|92916</t>
  </si>
  <si>
    <t>92916</t>
  </si>
  <si>
    <t>ARMAÇÃO DE ESTRUTURAS DIVERSAS DE CONCRETO ARMADO, EXCETO VIGAS, PILARES, LAJES E FUNDAÇÕES, UTILIZANDO AÇO CA-50 DE 6,3 MM - MONTAGEM. AF_06/2022</t>
  </si>
  <si>
    <t>SINAPI|92917</t>
  </si>
  <si>
    <t>92917</t>
  </si>
  <si>
    <t>ARMAÇÃO DE ESTRUTURAS DIVERSAS DE CONCRETO ARMADO, EXCETO VIGAS, PILARES, LAJES E FUNDAÇÕES, UTILIZANDO AÇO CA-50 DE 8,0 MM - MONTAGEM. AF_06/2022</t>
  </si>
  <si>
    <t>SINAPI|92915</t>
  </si>
  <si>
    <t>92915</t>
  </si>
  <si>
    <t>ARMAÇÃO DE ESTRUTURAS DIVERSAS DE CONCRETO ARMADO, EXCETO VIGAS, PILARES, LAJES E FUNDAÇÕES, UTILIZANDO AÇO CA-60 DE 5,0 MM - MONTAGEM. AF_06/2022</t>
  </si>
  <si>
    <t>SINAPI|92771</t>
  </si>
  <si>
    <t>92771</t>
  </si>
  <si>
    <t>ARMAÇÃO DE LAJE DE ESTRUTURA CONVENCIONAL DE CONCRETO ARMADO UTILIZANDO AÇO CA-50 DE 10,0 MM - MONTAGEM. AF_06/2022</t>
  </si>
  <si>
    <t>SINAPI|92772</t>
  </si>
  <si>
    <t>92772</t>
  </si>
  <si>
    <t>ARMAÇÃO DE LAJE DE ESTRUTURA CONVENCIONAL DE CONCRETO ARMADO UTILIZANDO AÇO CA-50 DE 12,5 MM - MONTAGEM. AF_06/2022</t>
  </si>
  <si>
    <t>SINAPI|92773</t>
  </si>
  <si>
    <t>92773</t>
  </si>
  <si>
    <t>ARMAÇÃO DE LAJE DE ESTRUTURA CONVENCIONAL DE CONCRETO ARMADO UTILIZANDO AÇO CA-50 DE 16,0 MM - MONTAGEM. AF_06/2022</t>
  </si>
  <si>
    <t>SINAPI|92774</t>
  </si>
  <si>
    <t>92774</t>
  </si>
  <si>
    <t>ARMAÇÃO DE LAJE DE ESTRUTURA CONVENCIONAL DE CONCRETO ARMADO UTILIZANDO AÇO CA-50 DE 20,0 MM - MONTAGEM. AF_06/2022</t>
  </si>
  <si>
    <t>SINAPI|92769</t>
  </si>
  <si>
    <t>92769</t>
  </si>
  <si>
    <t>ARMAÇÃO DE LAJE DE ESTRUTURA CONVENCIONAL DE CONCRETO ARMADO UTILIZANDO AÇO CA-50 DE 6,3 MM - MONTAGEM. AF_06/2022</t>
  </si>
  <si>
    <t>SINAPI|92770</t>
  </si>
  <si>
    <t>92770</t>
  </si>
  <si>
    <t>ARMAÇÃO DE LAJE DE ESTRUTURA CONVENCIONAL DE CONCRETO ARMADO UTILIZANDO AÇO CA-50 DE 8,0 MM - MONTAGEM. AF_06/2022</t>
  </si>
  <si>
    <t>SINAPI|92767</t>
  </si>
  <si>
    <t>92767</t>
  </si>
  <si>
    <t>ARMAÇÃO DE LAJE DE ESTRUTURA CONVENCIONAL DE CONCRETO ARMADO UTILIZANDO AÇO CA-60 DE 4,2 MM - MONTAGEM. AF_06/2022</t>
  </si>
  <si>
    <t>SINAPI|92768</t>
  </si>
  <si>
    <t>92768</t>
  </si>
  <si>
    <t>ARMAÇÃO DE LAJE DE ESTRUTURA CONVENCIONAL DE CONCRETO ARMADO UTILIZANDO AÇO CA-60 DE 5,0 MM - MONTAGEM. AF_06/2022</t>
  </si>
  <si>
    <t>SINAPI|92762</t>
  </si>
  <si>
    <t>92762</t>
  </si>
  <si>
    <t>ARMAÇÃO DE PILAR OU VIGA DE ESTRUTURA CONVENCIONAL DE CONCRETO ARMADO UTILIZANDO AÇO CA-50 DE 10,0 MM - MONTAGEM. AF_06/2022</t>
  </si>
  <si>
    <t>SINAPI|92763</t>
  </si>
  <si>
    <t>92763</t>
  </si>
  <si>
    <t>ARMAÇÃO DE PILAR OU VIGA DE ESTRUTURA CONVENCIONAL DE CONCRETO ARMADO UTILIZANDO AÇO CA-50 DE 12,5 MM - MONTAGEM. AF_06/2022</t>
  </si>
  <si>
    <t>SINAPI|92764</t>
  </si>
  <si>
    <t>92764</t>
  </si>
  <si>
    <t>ARMAÇÃO DE PILAR OU VIGA DE ESTRUTURA CONVENCIONAL DE CONCRETO ARMADO UTILIZANDO AÇO CA-50 DE 16,0 MM - MONTAGEM. AF_06/2022</t>
  </si>
  <si>
    <t>SINAPI|92765</t>
  </si>
  <si>
    <t>92765</t>
  </si>
  <si>
    <t>ARMAÇÃO DE PILAR OU VIGA DE ESTRUTURA CONVENCIONAL DE CONCRETO ARMADO UTILIZANDO AÇO CA-50 DE 20,0 MM - MONTAGEM. AF_06/2022</t>
  </si>
  <si>
    <t>SINAPI|92766</t>
  </si>
  <si>
    <t>92766</t>
  </si>
  <si>
    <t>ARMAÇÃO DE PILAR OU VIGA DE ESTRUTURA CONVENCIONAL DE CONCRETO ARMADO UTILIZANDO AÇO CA-50 DE 25,0 MM - MONTAGEM. AF_06/2022</t>
  </si>
  <si>
    <t>SINAPI|104105</t>
  </si>
  <si>
    <t>104105</t>
  </si>
  <si>
    <t>ARMAÇÃO DE PILAR OU VIGA DE ESTRUTURA CONVENCIONAL DE CONCRETO ARMADO UTILIZANDO AÇO CA-50 DE 32,0 MM. AF_06/2022</t>
  </si>
  <si>
    <t>SINAPI|92760</t>
  </si>
  <si>
    <t>92760</t>
  </si>
  <si>
    <t>ARMAÇÃO DE PILAR OU VIGA DE ESTRUTURA CONVENCIONAL DE CONCRETO ARMADO UTILIZANDO AÇO CA-50 DE 6,3 MM - MONTAGEM. AF_06/2022</t>
  </si>
  <si>
    <t>SINAPI|92761</t>
  </si>
  <si>
    <t>92761</t>
  </si>
  <si>
    <t>ARMAÇÃO DE PILAR OU VIGA DE ESTRUTURA CONVENCIONAL DE CONCRETO ARMADO UTILIZANDO AÇO CA-50 DE 8,0 MM - MONTAGEM. AF_06/2022</t>
  </si>
  <si>
    <t>SINAPI|92759</t>
  </si>
  <si>
    <t>92759</t>
  </si>
  <si>
    <t>ARMAÇÃO DE PILAR OU VIGA DE ESTRUTURA CONVENCIONAL DE CONCRETO ARMADO UTILIZANDO AÇO CA-60 DE 5,0 MM - MONTAGEM. AF_06/2022</t>
  </si>
  <si>
    <t>SINAPI|104108</t>
  </si>
  <si>
    <t>104108</t>
  </si>
  <si>
    <t>ARMAÇÃO DE PILAR OU VIGA DE ESTRUTURA DE CONCRETO ARMADO EMBUTIDA EM ALVENARIA DE VEDAÇÃO UTILIZANDO AÇO CA-50 DE 10,0 MM - MONTAGEM. AF_06/2022</t>
  </si>
  <si>
    <t>SINAPI|104107</t>
  </si>
  <si>
    <t>104107</t>
  </si>
  <si>
    <t>ARMAÇÃO DE PILAR OU VIGA DE ESTRUTURA DE CONCRETO ARMADO EMBUTIDA EM ALVENARIA DE VEDAÇÃO UTILIZANDO AÇO CA-50 DE 12,5 MM - MONTAGEM. AF_06/2022</t>
  </si>
  <si>
    <t>SINAPI|104106</t>
  </si>
  <si>
    <t>104106</t>
  </si>
  <si>
    <t>ARMAÇÃO DE PILAR OU VIGA DE ESTRUTURA DE CONCRETO ARMADO EMBUTIDA EM ALVENARIA DE VEDAÇÃO UTILIZANDO AÇO CA-50 DE 16,0 MM - MONTAGEM. AF_06/2022</t>
  </si>
  <si>
    <t>SINAPI|104110</t>
  </si>
  <si>
    <t>104110</t>
  </si>
  <si>
    <t>ARMAÇÃO DE PILAR OU VIGA DE ESTRUTURA DE CONCRETO ARMADO EMBUTIDA EM ALVENARIA DE VEDAÇÃO UTILIZANDO AÇO CA-50 DE 6,3 MM - MONTAGEM. AF_06/2022</t>
  </si>
  <si>
    <t>SINAPI|104109</t>
  </si>
  <si>
    <t>104109</t>
  </si>
  <si>
    <t>ARMAÇÃO DE PILAR OU VIGA DE ESTRUTURA DE CONCRETO ARMADO EMBUTIDA EM ALVENARIA DE VEDAÇÃO UTILIZANDO AÇO CA-50 DE 8,0 MM - MONTAGEM. AF_06/2022</t>
  </si>
  <si>
    <t>SINAPI|104111</t>
  </si>
  <si>
    <t>104111</t>
  </si>
  <si>
    <t>ARMAÇÃO DE PILAR OU VIGA DE ESTRUTURA DE CONCRETO ARMADO EMBUTIDA EM ALVENARIA DE VEDAÇÃO UTILIZANDO AÇO CA-60 DE 5,0 MM - MONTAGEM. AF_06/2022</t>
  </si>
  <si>
    <t>SINAPI|92884</t>
  </si>
  <si>
    <t>92884</t>
  </si>
  <si>
    <t>ARMAÇÃO UTILIZANDO AÇO CA-25 DE 10,0 MM - MONTAGEM. AF_06/2022</t>
  </si>
  <si>
    <t>SINAPI|92885</t>
  </si>
  <si>
    <t>92885</t>
  </si>
  <si>
    <t>ARMAÇÃO UTILIZANDO AÇO CA-25 DE 12,5 MM - MONTAGEM. AF_06/2022</t>
  </si>
  <si>
    <t>SINAPI|92886</t>
  </si>
  <si>
    <t>92886</t>
  </si>
  <si>
    <t>ARMAÇÃO UTILIZANDO AÇO CA-25 DE 16,0 MM - MONTAGEM. AF_06/2022</t>
  </si>
  <si>
    <t>SINAPI|92887</t>
  </si>
  <si>
    <t>92887</t>
  </si>
  <si>
    <t>ARMAÇÃO UTILIZANDO AÇO CA-25 DE 20,0 MM - MONTAGEM. AF_06/2022</t>
  </si>
  <si>
    <t>SINAPI|92888</t>
  </si>
  <si>
    <t>92888</t>
  </si>
  <si>
    <t>ARMAÇÃO UTILIZANDO AÇO CA-25 DE 25,0 MM - MONTAGEM. AF_06/2022</t>
  </si>
  <si>
    <t>SINAPI|92882</t>
  </si>
  <si>
    <t>92882</t>
  </si>
  <si>
    <t>ARMAÇÃO UTILIZANDO AÇO CA-25 DE 6,3 MM - MONTAGEM. AF_06/2022</t>
  </si>
  <si>
    <t>SINAPI|92883</t>
  </si>
  <si>
    <t>92883</t>
  </si>
  <si>
    <t>ARMAÇÃO UTILIZANDO AÇO CA-25 DE 8,0 MM - MONTAGEM. AF_06/2022</t>
  </si>
  <si>
    <t>SINAPI|92877</t>
  </si>
  <si>
    <t>92877</t>
  </si>
  <si>
    <t>CORTE E DOBRA DE AÇO CA-25, DIÂMETRO DE 10,0 MM. AF_06/2022</t>
  </si>
  <si>
    <t>SINAPI|92878</t>
  </si>
  <si>
    <t>92878</t>
  </si>
  <si>
    <t>CORTE E DOBRA DE AÇO CA-25, DIÂMETRO DE 12,5 MM. AF_06/2022</t>
  </si>
  <si>
    <t>SINAPI|92879</t>
  </si>
  <si>
    <t>92879</t>
  </si>
  <si>
    <t>CORTE E DOBRA DE AÇO CA-25, DIÂMETRO DE 16,0 MM. AF_06/2022</t>
  </si>
  <si>
    <t>SINAPI|92880</t>
  </si>
  <si>
    <t>92880</t>
  </si>
  <si>
    <t>CORTE E DOBRA DE AÇO CA-25, DIÂMETRO DE 20,0 MM. AF_06/2022</t>
  </si>
  <si>
    <t>SINAPI|92881</t>
  </si>
  <si>
    <t>92881</t>
  </si>
  <si>
    <t>CORTE E DOBRA DE AÇO CA-25, DIÂMETRO DE 25,0 MM. AF_06/2022</t>
  </si>
  <si>
    <t>SINAPI|92875</t>
  </si>
  <si>
    <t>92875</t>
  </si>
  <si>
    <t>CORTE E DOBRA DE AÇO CA-25, DIÂMETRO DE 6,3 MM. AF_06/2022</t>
  </si>
  <si>
    <t>SINAPI|92876</t>
  </si>
  <si>
    <t>92876</t>
  </si>
  <si>
    <t>CORTE E DOBRA DE AÇO CA-25, DIÂMETRO DE 8,0 MM. AF_06/2022</t>
  </si>
  <si>
    <t>SINAPI|92803</t>
  </si>
  <si>
    <t>92803</t>
  </si>
  <si>
    <t>CORTE E DOBRA DE AÇO CA-50, DIÂMETRO DE 10,0 MM. AF_06/2022</t>
  </si>
  <si>
    <t>SINAPI|92804</t>
  </si>
  <si>
    <t>92804</t>
  </si>
  <si>
    <t>CORTE E DOBRA DE AÇO CA-50, DIÂMETRO DE 12,5 MM. AF_06/2022</t>
  </si>
  <si>
    <t>SINAPI|92805</t>
  </si>
  <si>
    <t>92805</t>
  </si>
  <si>
    <t>CORTE E DOBRA DE AÇO CA-50, DIÂMETRO DE 16,0 MM. AF_06/2022</t>
  </si>
  <si>
    <t>SINAPI|92806</t>
  </si>
  <si>
    <t>92806</t>
  </si>
  <si>
    <t>CORTE E DOBRA DE AÇO CA-50, DIÂMETRO DE 20,0 MM. AF_06/2022</t>
  </si>
  <si>
    <t>SINAPI|92798</t>
  </si>
  <si>
    <t>92798</t>
  </si>
  <si>
    <t>CORTE E DOBRA DE AÇO CA-50, DIÂMETRO DE 25,0 MM. AF_06/2022</t>
  </si>
  <si>
    <t>SINAPI|95448</t>
  </si>
  <si>
    <t>95448</t>
  </si>
  <si>
    <t>CORTE E DOBRA DE AÇO CA-50, DIÂMETRO DE 32 MM. AF_06/2022</t>
  </si>
  <si>
    <t>SINAPI|92801</t>
  </si>
  <si>
    <t>92801</t>
  </si>
  <si>
    <t>CORTE E DOBRA DE AÇO CA-50, DIÂMETRO DE 6,3 MM. AF_06/2022</t>
  </si>
  <si>
    <t>SINAPI|92802</t>
  </si>
  <si>
    <t>92802</t>
  </si>
  <si>
    <t>CORTE E DOBRA DE AÇO CA-50, DIÂMETRO DE 8,0 MM. AF_06/2022</t>
  </si>
  <si>
    <t>SINAPI|92799</t>
  </si>
  <si>
    <t>92799</t>
  </si>
  <si>
    <t>CORTE E DOBRA DE AÇO CA-60, DIÂMETRO DE 4,2 MM. AF_06/2022</t>
  </si>
  <si>
    <t>SINAPI|92800</t>
  </si>
  <si>
    <t>92800</t>
  </si>
  <si>
    <t>CORTE E DOBRA DE AÇO CA-60, DIÂMETRO DE 5,0 MM. AF_06/2022</t>
  </si>
  <si>
    <t>SINAPI|95605</t>
  </si>
  <si>
    <t>95605</t>
  </si>
  <si>
    <t>ARRASAMENTO MECANICO DE ESTACA DE CONCRETO ARMADO, DIAMETROS DE 101 CM A 150 CM. AF_05/2021</t>
  </si>
  <si>
    <t>Arrasamento de Estacas</t>
  </si>
  <si>
    <t>SINAPI|95602</t>
  </si>
  <si>
    <t>95602</t>
  </si>
  <si>
    <t>ARRASAMENTO MECANICO DE ESTACA DE CONCRETO ARMADO, DIAMETROS DE 41 CM A 60 CM. AF_05/2021</t>
  </si>
  <si>
    <t>SINAPI|95603</t>
  </si>
  <si>
    <t>95603</t>
  </si>
  <si>
    <t>ARRASAMENTO MECANICO DE ESTACA DE CONCRETO ARMADO, DIAMETROS DE 61 CM A 80 CM. AF_05/2021</t>
  </si>
  <si>
    <t>SINAPI|95604</t>
  </si>
  <si>
    <t>95604</t>
  </si>
  <si>
    <t>ARRASAMENTO MECANICO DE ESTACA DE CONCRETO ARMADO, DIAMETROS DE 81 CM A 100 CM. AF_05/2021</t>
  </si>
  <si>
    <t>SINAPI|95601</t>
  </si>
  <si>
    <t>95601</t>
  </si>
  <si>
    <t>ARRASAMENTO MECANICO DE ESTACA DE CONCRETO ARMADO, DIAMETROS DE ATÉ 40 CM. AF_05/2021</t>
  </si>
  <si>
    <t>SINAPI|102521</t>
  </si>
  <si>
    <t>102521</t>
  </si>
  <si>
    <t>ARRASAMENTO MECÂNICO DE ESTACA BARRETE DE CONCRETO ARMADO, SEÇÃO DE 0,40 X 2,50 M. AF_05/2021</t>
  </si>
  <si>
    <t>SINAPI|102522</t>
  </si>
  <si>
    <t>102522</t>
  </si>
  <si>
    <t>ARRASAMENTO MECÂNICO DE ESTACA BARRETE DE CONCRETO ARMADO, SEÇÃO DE 0,60 X 2,50 M. AF_05/2021</t>
  </si>
  <si>
    <t>SINAPI|102523</t>
  </si>
  <si>
    <t>102523</t>
  </si>
  <si>
    <t>ARRASAMENTO MECÂNICO DE ESTACA BARRETE DE CONCRETO ARMADO, SEÇÃO DE 0,80 X 2,50 M. AF_05/2021</t>
  </si>
  <si>
    <t>SINAPI|95608</t>
  </si>
  <si>
    <t>95608</t>
  </si>
  <si>
    <t>ARRASAMENTO MECÂNICO DE ESTACA METÁLICA, PERFIL LAMINADO TIPO H - FAMÍLIA 250. AF_05/2021</t>
  </si>
  <si>
    <t>SINAPI|95609</t>
  </si>
  <si>
    <t>95609</t>
  </si>
  <si>
    <t>ARRASAMENTO MECÂNICO DE ESTACA METÁLICA, PERFIL LAMINADO TIPO H - FAMÍLIA 310. AF_05/2021</t>
  </si>
  <si>
    <t>SINAPI|95607</t>
  </si>
  <si>
    <t>95607</t>
  </si>
  <si>
    <t>ARRASAMENTO MECÂNICO DE ESTACA METÁLICA, PERFIL LAMINADO TIPO I FAMÍLIA 250. AF_05/2021</t>
  </si>
  <si>
    <t>SINAPI|106132</t>
  </si>
  <si>
    <t>106132</t>
  </si>
  <si>
    <t>EXECUÇÃO DE MICRORREVESTIMENTO FAIXA 2 DNIT. AF_10/2025</t>
  </si>
  <si>
    <t>Asfalto</t>
  </si>
  <si>
    <t>SINAPI|106133</t>
  </si>
  <si>
    <t>106133</t>
  </si>
  <si>
    <t>EXECUÇÃO DE MICRORREVESTIMENTO FAIXA 3 DNIT. AF_10/2025</t>
  </si>
  <si>
    <t>SINAPI|95996</t>
  </si>
  <si>
    <t>95996</t>
  </si>
  <si>
    <t>EXECUÇÃO DE PAVIMENTO COM APLICAÇÃO DE CONCRETO ASFÁLTICO, CAMADA DE BINDER - EXCLUSIVE CARGA E TRANSPORTE. AF_10/2025</t>
  </si>
  <si>
    <t>SINAPI|95995</t>
  </si>
  <si>
    <t>95995</t>
  </si>
  <si>
    <t>EXECUÇÃO DE PAVIMENTO COM APLICAÇÃO DE CONCRETO ASFÁLTICO, CAMADA DE ROLAMENTO - EXCLUSIVE CARGA E TRANSPORTE. AF_10/2025</t>
  </si>
  <si>
    <t>SINAPI|104372</t>
  </si>
  <si>
    <t>104372</t>
  </si>
  <si>
    <t>EXECUÇÃO DE PAVIMENTO COM APLICAÇÃO DE PRÉ-MISTURADO A FRIO, CAMADA DE BINDER - EXCLUSIVE CARGA E TRANSPORTE. AF_10/2025</t>
  </si>
  <si>
    <t>SINAPI|104371</t>
  </si>
  <si>
    <t>104371</t>
  </si>
  <si>
    <t>EXECUÇÃO DE PAVIMENTO COM APLICAÇÃO DE PRÉ-MISTURADO A FRIO, CAMADA DE ROLAMENTO - EXCLUSIVE CARGA E TRANSPORTE. AF_10/2025</t>
  </si>
  <si>
    <t>SINAPI|106138</t>
  </si>
  <si>
    <t>106138</t>
  </si>
  <si>
    <t>FRESAGEM DE PAVIMENTO ASFÁLTICO, COM LARGURA DA VIA MAIOR QUE 10,00 M, EM LOCAIS COM NIVEL ALTO DE INTERFERÊNCIA. AF_10/2025</t>
  </si>
  <si>
    <t>SINAPI|106135</t>
  </si>
  <si>
    <t>106135</t>
  </si>
  <si>
    <t>FRESAGEM DE PAVIMENTO ASFÁLTICO, COM LARGURA DA VIA MAIOR QUE 10,00 M, EM LOCAIS COM NIVEL BAIXO DE INTERFERÊNCIA. AF_10/2025</t>
  </si>
  <si>
    <t>SINAPI|106137</t>
  </si>
  <si>
    <t>106137</t>
  </si>
  <si>
    <t>FRESAGEM DE PAVIMENTO ASFÁLTICO, COM LARGURA DA VIA MAIOR QUE 6,00 M E MENOR OU IGUAL 10,00 M, EM LOCAIS COM NIVEL ALTO DE INTERFERÊNCIA. AF_10/2025</t>
  </si>
  <si>
    <t>SINAPI|96001</t>
  </si>
  <si>
    <t>96001</t>
  </si>
  <si>
    <t>FRESAGEM DE PAVIMENTO ASFÁLTICO, COM LARGURA DA VIA MAIOR QUE 6,00 M E MENOR OU IGUAL 10,00 M, EM LOCAIS COM NIVEL BAIXO DE INTERFERÊNCIA. AF_10/2025</t>
  </si>
  <si>
    <t>SINAPI|106136</t>
  </si>
  <si>
    <t>106136</t>
  </si>
  <si>
    <t>FRESAGEM DE PAVIMENTO ASFÁLTICO, COM LARGURA DA VIA MENOR OU IGUAL 6,00 M, EM LOCAIS COM NIVEL ALTO DE INTERFERÊNCIA. AF_10/2025</t>
  </si>
  <si>
    <t>SINAPI|106134</t>
  </si>
  <si>
    <t>106134</t>
  </si>
  <si>
    <t>FRESAGEM DE PAVIMENTO ASFÁLTICO, COM LARGURA DA VIA MENOR OU IGUAL 6,00 M, EM LOCAIS COM NIVEL BAIXO DE INTERFERÊNCIA. AF_10/2025</t>
  </si>
  <si>
    <t>SINAPI|94880</t>
  </si>
  <si>
    <t>94880</t>
  </si>
  <si>
    <t>ASSENTAMENTO DE TUBO DE PEAD CORRUGADO DE DUPLA PAREDE PARA REDE COLETORA DE ESGOTO, DN 1000 MM, JUNTA ELÁSTICA INTEGRADA (NÃO INCLUI FORNECIMENTO). AF_01/2021</t>
  </si>
  <si>
    <t>Assentamento de Tubos de Esgoto em PVC e PEAD</t>
  </si>
  <si>
    <t>SINAPI|94882</t>
  </si>
  <si>
    <t>94882</t>
  </si>
  <si>
    <t>ASSENTAMENTO DE TUBO DE PEAD CORRUGADO DE DUPLA PAREDE PARA REDE COLETORA DE ESGOTO, DN 1200 MM, JUNTA ELÁSTICA INTEGRADA (NÃO INCLUI FORNECIMENTO). AF_01/2021</t>
  </si>
  <si>
    <t>SINAPI|94884</t>
  </si>
  <si>
    <t>94884</t>
  </si>
  <si>
    <t>ASSENTAMENTO DE TUBO DE PEAD CORRUGADO DE DUPLA PAREDE PARA REDE COLETORA DE ESGOTO, DN 1500 MM, JUNTA ELÁSTICA INTEGRADA (NÃO INCLUI FORNECIMENTO). AF_01/2021</t>
  </si>
  <si>
    <t>SINAPI|94870</t>
  </si>
  <si>
    <t>94870</t>
  </si>
  <si>
    <t>ASSENTAMENTO DE TUBO DE PEAD CORRUGADO DE DUPLA PAREDE PARA REDE COLETORA DE ESGOTO, DN 250 MM, JUNTA ELÁSTICA INTEGRADA (NÃO INCLUI FORNECIMENTO). AF_01/2021</t>
  </si>
  <si>
    <t>SINAPI|94872</t>
  </si>
  <si>
    <t>94872</t>
  </si>
  <si>
    <t>ASSENTAMENTO DE TUBO DE PEAD CORRUGADO DE DUPLA PAREDE PARA REDE COLETORA DE ESGOTO, DN 300 MM, JUNTA ELÁSTICA INTEGRADA (NÃO INCLUI FORNECIMENTO). AF_01/2021</t>
  </si>
  <si>
    <t>SINAPI|90746</t>
  </si>
  <si>
    <t>90746</t>
  </si>
  <si>
    <t>ASSENTAMENTO DE TUBO DE PEAD CORRUGADO DE DUPLA PAREDE PARA REDE COLETORA DE ESGOTO, DN 450 MM, JUNTA ELÁSTICA INTEGRADA (NÃO INCLUI FORNECIMENTO). AF_01/2021</t>
  </si>
  <si>
    <t>SINAPI|90747</t>
  </si>
  <si>
    <t>90747</t>
  </si>
  <si>
    <t>ASSENTAMENTO DE TUBO DE PEAD CORRUGADO DE DUPLA PAREDE PARA REDE COLETORA DE ESGOTO, DN 600 MM, JUNTA ELÁSTICA INTEGRADA (NÃO INCLUI FORNECIMENTO). AF_01/2021</t>
  </si>
  <si>
    <t>SINAPI|94876</t>
  </si>
  <si>
    <t>94876</t>
  </si>
  <si>
    <t>ASSENTAMENTO DE TUBO DE PEAD CORRUGADO DE DUPLA PAREDE PARA REDE COLETORA DE ESGOTO, DN 800 MM, JUNTA ELÁSTICA INTEGRADA (NÃO INCLUI FORNECIMENTO). AF_01/2021</t>
  </si>
  <si>
    <t>SINAPI|94878</t>
  </si>
  <si>
    <t>94878</t>
  </si>
  <si>
    <t>ASSENTAMENTO DE TUBO DE PEAD CORRUGADO DE DUPLA PAREDE PARA REDE COLETORA DE ESGOTO, DN 900 MM, JUNTA ELÁSTICA INTEGRADA (NÃO INCLUI FORNECIMENTO). AF_01/2021</t>
  </si>
  <si>
    <t>SINAPI|90740</t>
  </si>
  <si>
    <t>90740</t>
  </si>
  <si>
    <t>ASSENTAMENTO DE TUBO DE PVC CORRUGADO DE DUPLA PAREDE PARA REDE COLETORA DE ESGOTO, DN 150 MM, JUNTA ELÁSTICA (NÃO INCLUI FORNECIMENTO). AF_01/2021</t>
  </si>
  <si>
    <t>SINAPI|90741</t>
  </si>
  <si>
    <t>90741</t>
  </si>
  <si>
    <t>ASSENTAMENTO DE TUBO DE PVC CORRUGADO DE DUPLA PAREDE PARA REDE COLETORA DE ESGOTO, DN 200 MM, JUNTA ELÁSTICA (NÃO INCLUI FORNECIMENTO). AF_01/2021</t>
  </si>
  <si>
    <t>SINAPI|90742</t>
  </si>
  <si>
    <t>90742</t>
  </si>
  <si>
    <t>ASSENTAMENTO DE TUBO DE PVC CORRUGADO DE DUPLA PAREDE PARA REDE COLETORA DE ESGOTO, DN 250 MM, JUNTA ELÁSTICA (NÃO INCLUI FORNECIMENTO). AF_01/2021</t>
  </si>
  <si>
    <t>SINAPI|90743</t>
  </si>
  <si>
    <t>90743</t>
  </si>
  <si>
    <t>ASSENTAMENTO DE TUBO DE PVC CORRUGADO DE DUPLA PAREDE PARA REDE COLETORA DE ESGOTO, DN 300 MM, JUNTA ELÁSTICA (NÃO INCLUI FORNECIMENTO). AF_01/2021</t>
  </si>
  <si>
    <t>SINAPI|90744</t>
  </si>
  <si>
    <t>90744</t>
  </si>
  <si>
    <t>ASSENTAMENTO DE TUBO DE PVC CORRUGADO DE DUPLA PAREDE PARA REDE COLETORA DE ESGOTO, DN 350 MM, JUNTA ELÁSTICA (NÃO INCLUI FORNECIMENTO). AF_01/2021</t>
  </si>
  <si>
    <t>SINAPI|90745</t>
  </si>
  <si>
    <t>90745</t>
  </si>
  <si>
    <t>ASSENTAMENTO DE TUBO DE PVC CORRUGADO DE DUPLA PAREDE PARA REDE COLETORA DE ESGOTO, DN 400 MM, JUNTA ELÁSTICA (NÃO INCLUI FORNECIMENTO). AF_01/2021</t>
  </si>
  <si>
    <t>SINAPI|90733</t>
  </si>
  <si>
    <t>90733</t>
  </si>
  <si>
    <t>ASSENTAMENTO DE TUBO DE PVC PARA REDE COLETORA DE ESGOTO DE PAREDE MACIÇA, DN 100 MM, JUNTA ELÁSTICA (NÃO INCLUI FORNECIMENTO). AF_01/2021</t>
  </si>
  <si>
    <t>SINAPI|90734</t>
  </si>
  <si>
    <t>90734</t>
  </si>
  <si>
    <t>ASSENTAMENTO DE TUBO DE PVC PARA REDE COLETORA DE ESGOTO DE PAREDE MACIÇA, DN 150 MM, JUNTA ELÁSTICA, (NÃO INCLUI FORNECIMENTO). AF_01/2021</t>
  </si>
  <si>
    <t>SINAPI|90735</t>
  </si>
  <si>
    <t>90735</t>
  </si>
  <si>
    <t>ASSENTAMENTO DE TUBO DE PVC PARA REDE COLETORA DE ESGOTO DE PAREDE MACIÇA, DN 200 MM, JUNTA ELÁSTICA (NÃO INCLUI FORNECIMENTO). AF_01/2021</t>
  </si>
  <si>
    <t>SINAPI|90736</t>
  </si>
  <si>
    <t>90736</t>
  </si>
  <si>
    <t>ASSENTAMENTO DE TUBO DE PVC PARA REDE COLETORA DE ESGOTO DE PAREDE MACIÇA, DN 250 MM, JUNTA ELÁSTICA (NÃO INCLUI FORNECIMENTO). AF_01/2021</t>
  </si>
  <si>
    <t>SINAPI|90737</t>
  </si>
  <si>
    <t>90737</t>
  </si>
  <si>
    <t>ASSENTAMENTO DE TUBO DE PVC PARA REDE COLETORA DE ESGOTO DE PAREDE MACIÇA, DN 300 MM, JUNTA ELÁSTICA (NÃO INCLUI FORNECIMENTO). AF_01/2021</t>
  </si>
  <si>
    <t>SINAPI|90738</t>
  </si>
  <si>
    <t>90738</t>
  </si>
  <si>
    <t>ASSENTAMENTO DE TUBO DE PVC PARA REDE COLETORA DE ESGOTO DE PAREDE MACIÇA, DN 350 MM, JUNTA ELÁSTICA (NÃO INCLUI FORNECIMENTO). AF_01/2021</t>
  </si>
  <si>
    <t>SINAPI|90739</t>
  </si>
  <si>
    <t>90739</t>
  </si>
  <si>
    <t>ASSENTAMENTO DE TUBO DE PVC PARA REDE COLETORA DE ESGOTO DE PAREDE MACIÇA, DN 400 MM, JUNTA ELÁSTICA (NÃO INCLUI FORNECIMENTO). AF_01/2021</t>
  </si>
  <si>
    <t>SINAPI|90724</t>
  </si>
  <si>
    <t>90724</t>
  </si>
  <si>
    <t>JUNTA ARGAMASSADA ENTRE TUBO DN 100 MM E O POÇO DE VISITA/ CAIXA DE CONCRETO OU ALVENARIA EM REDES DE ESGOTO. AF_01/2021</t>
  </si>
  <si>
    <t>SINAPI|102267</t>
  </si>
  <si>
    <t>102267</t>
  </si>
  <si>
    <t>JUNTA ARGAMASSADA ENTRE TUBO DN 1000 MM E O POÇO DE VISITA/ CAIXA DE CONCRETO OU ALVENARIA EM REDES DE ESGOTO. AF_01/2021</t>
  </si>
  <si>
    <t>SINAPI|102268</t>
  </si>
  <si>
    <t>102268</t>
  </si>
  <si>
    <t>JUNTA ARGAMASSADA ENTRE TUBO DN 1200 MM E O POÇO DE VISITA/ CAIXA DE CONCRETO OU ALVENARIA EM REDES DE ESGOTO. AF_01/2021</t>
  </si>
  <si>
    <t>SINAPI|90725</t>
  </si>
  <si>
    <t>90725</t>
  </si>
  <si>
    <t>JUNTA ARGAMASSADA ENTRE TUBO DN 150 MM E O POÇO DE VISITA/ CAIXA DE CONCRETO OU ALVENARIA EM REDES DE ESGOTO. AF_01/2021</t>
  </si>
  <si>
    <t>SINAPI|102269</t>
  </si>
  <si>
    <t>102269</t>
  </si>
  <si>
    <t>JUNTA ARGAMASSADA ENTRE TUBO DN 1500 MM E O POÇO DE VISITA/ CAIXA DE CONCRETO OU ALVENARIA EM REDES DE ESGOTO. AF_01/2021</t>
  </si>
  <si>
    <t>SINAPI|90726</t>
  </si>
  <si>
    <t>90726</t>
  </si>
  <si>
    <t>JUNTA ARGAMASSADA ENTRE TUBO DN 200 MM E O POÇO/ CAIXA DE CONCRETO OU ALVENARIA EM REDES DE ESGOTO. AF_01/2021</t>
  </si>
  <si>
    <t>SINAPI|90727</t>
  </si>
  <si>
    <t>90727</t>
  </si>
  <si>
    <t>JUNTA ARGAMASSADA ENTRE TUBO DN 250 MM E O POÇO DE VISITA/ CAIXA DE CONCRETO OU ALVENARIA EM REDES DE ESGOTO. AF_01/2021</t>
  </si>
  <si>
    <t>SINAPI|90728</t>
  </si>
  <si>
    <t>90728</t>
  </si>
  <si>
    <t>JUNTA ARGAMASSADA ENTRE TUBO DN 300 MM E O POÇO DE VISITA/ CAIXA DE CONCRETO OU ALVENARIA EM REDES DE ESGOTO. AF_01/2021</t>
  </si>
  <si>
    <t>SINAPI|90729</t>
  </si>
  <si>
    <t>90729</t>
  </si>
  <si>
    <t>JUNTA ARGAMASSADA ENTRE TUBO DN 350 MM E O POÇO DE VISITA/ CAIXA DE CONCRETO OU ALVENARIA EM REDES DE ESGOTO. AF_01/2021</t>
  </si>
  <si>
    <t>SINAPI|90730</t>
  </si>
  <si>
    <t>90730</t>
  </si>
  <si>
    <t>JUNTA ARGAMASSADA ENTRE TUBO DN 400 MM E O POÇO DE VISITA/ CAIXA DE CONCRETO OU ALVENARIA EM REDES DE ESGOTO. AF_01/2021</t>
  </si>
  <si>
    <t>SINAPI|90731</t>
  </si>
  <si>
    <t>90731</t>
  </si>
  <si>
    <t>JUNTA ARGAMASSADA ENTRE TUBO DN 450 MM E O POÇO DE VISITA/ CAIXA DE CONCRETO OU ALVENARIA EM REDES DE ESGOTO. AF_01/2021</t>
  </si>
  <si>
    <t>SINAPI|90732</t>
  </si>
  <si>
    <t>90732</t>
  </si>
  <si>
    <t>JUNTA ARGAMASSADA ENTRE TUBO DN 600 MM E O POÇO DE VISITA/ CAIXA DE CONCRETO OU ALVENARIA EM REDES DE ESGOTO. AF_01/2021</t>
  </si>
  <si>
    <t>SINAPI|102265</t>
  </si>
  <si>
    <t>102265</t>
  </si>
  <si>
    <t>JUNTA ARGAMASSADA ENTRE TUBO DN 800 MM E O POÇO DE VISITA/ CAIXA DE CONCRETO OU ALVENARIA EM REDES DE ESGOTO. AF_01/2021</t>
  </si>
  <si>
    <t>SINAPI|102266</t>
  </si>
  <si>
    <t>102266</t>
  </si>
  <si>
    <t>JUNTA ARGAMASSADA ENTRE TUBO DN 900 MM E O POÇO DE VISITA/ CAIXA DE CONCRETO OU ALVENARIA EM REDES DE ESGOTO. AF_01/2021</t>
  </si>
  <si>
    <t>SINAPI|94879</t>
  </si>
  <si>
    <t>94879</t>
  </si>
  <si>
    <t>TUBO DE PEAD CORRUGADO DE DUPLA PAREDE PARA REDE COLETORA DE ESGOTO, DN 1000 MM, JUNTA ELÁSTICA INTEGRADA - FORNECIMENTO E ASSENTAMENTO. AF_01/2021</t>
  </si>
  <si>
    <t>SINAPI|94881</t>
  </si>
  <si>
    <t>94881</t>
  </si>
  <si>
    <t>TUBO DE PEAD CORRUGADO DE DUPLA PAREDE PARA REDE COLETORA DE ESGOTO, DN 1200 MM, JUNTA ELÁSTICA INTEGRADA - FORNECIMENTO E ASSENTAMENTO. AF_01/2021</t>
  </si>
  <si>
    <t>SINAPI|94869</t>
  </si>
  <si>
    <t>94869</t>
  </si>
  <si>
    <t>TUBO DE PEAD CORRUGADO DE DUPLA PAREDE PARA REDE COLETORA DE ESGOTO, DN 250 MM, JUNTA ELÁSTICA INTEGRADA - FORNECIMENTO E ASSENTAMENTO. AF_01/2021</t>
  </si>
  <si>
    <t>SINAPI|94871</t>
  </si>
  <si>
    <t>94871</t>
  </si>
  <si>
    <t>TUBO DE PEAD CORRUGADO DE DUPLA PAREDE PARA REDE COLETORA DE ESGOTO, DN 300 MM, JUNTA ELÁSTICA INTEGRADA - FORNECIMENTO E ASSENTAMENTO. AF_01/2021</t>
  </si>
  <si>
    <t>SINAPI|90708</t>
  </si>
  <si>
    <t>90708</t>
  </si>
  <si>
    <t>TUBO DE PEAD CORRUGADO DE DUPLA PAREDE PARA REDE COLETORA DE ESGOTO, DN 600 MM, JUNTA ELÁSTICA INTEGRADA - FORNECIMENTO E ASSENTAMENTO. AF_01/2021</t>
  </si>
  <si>
    <t>SINAPI|94875</t>
  </si>
  <si>
    <t>94875</t>
  </si>
  <si>
    <t>TUBO DE PEAD CORRUGADO DE DUPLA PAREDE PARA REDE COLETORA DE ESGOTO, DN 800 MM, JUNTA ELÁSTICA INTEGRADA - FORNECIMENTO E ASSENTAMENTO. AF_01/2021</t>
  </si>
  <si>
    <t>SINAPI|102264</t>
  </si>
  <si>
    <t>102264</t>
  </si>
  <si>
    <t>TUBO DE PVC BRANCO PARA REDE COLETORA DE ESGOTO CONDOMINIAL DE PAREDE MACIÇA, DN 100 MM, JUNTA ELÁSTICA - FORNECIMENTO E ASSENTAMENTO. AF_01/2021</t>
  </si>
  <si>
    <t>SINAPI|90701</t>
  </si>
  <si>
    <t>90701</t>
  </si>
  <si>
    <t>TUBO DE PVC CORRUGADO DE DUPLA PAREDE PARA REDE COLETORA DE ESGOTO, DN 150 MM, JUNTA ELÁSTICA - FORNECIMENTO E ASSENTAMENTO. AF_01/2021</t>
  </si>
  <si>
    <t>SINAPI|90702</t>
  </si>
  <si>
    <t>90702</t>
  </si>
  <si>
    <t>TUBO DE PVC CORRUGADO DE DUPLA PAREDE PARA REDE COLETORA DE ESGOTO, DN 200 MM, JUNTA ELÁSTICA - FORNECIMENTO E ASSENTAMENTO. AF_01/2021</t>
  </si>
  <si>
    <t>SINAPI|90703</t>
  </si>
  <si>
    <t>90703</t>
  </si>
  <si>
    <t>TUBO DE PVC CORRUGADO DE DUPLA PAREDE PARA REDE COLETORA DE ESGOTO, DN 250 MM, JUNTA ELÁSTICA - FORNECIMENTO E ASSENTAMENTO. AF_01/2021</t>
  </si>
  <si>
    <t>SINAPI|90704</t>
  </si>
  <si>
    <t>90704</t>
  </si>
  <si>
    <t>TUBO DE PVC CORRUGADO DE DUPLA PAREDE PARA REDE COLETORA DE ESGOTO, DN 300 MM, JUNTA ELÁSTICA - FORNECIMENTO E ASSENTAMENTO. AF_01/2021</t>
  </si>
  <si>
    <t>SINAPI|90705</t>
  </si>
  <si>
    <t>90705</t>
  </si>
  <si>
    <t>TUBO DE PVC CORRUGADO DE DUPLA PAREDE PARA REDE COLETORA DE ESGOTO, DN 350 MM, JUNTA ELÁSTICA - FORNECIMENTO E ASSENTAMENTO. AF_01/2021</t>
  </si>
  <si>
    <t>SINAPI|90706</t>
  </si>
  <si>
    <t>90706</t>
  </si>
  <si>
    <t>TUBO DE PVC CORRUGADO DE DUPLA PAREDE PARA REDE COLETORA DE ESGOTO, DN 400 MM, JUNTA ELÁSTICA - FORNECIMENTO E ASSENTAMENTO. AF_01/2021</t>
  </si>
  <si>
    <t>SINAPI|90694</t>
  </si>
  <si>
    <t>90694</t>
  </si>
  <si>
    <t>TUBO DE PVC PARA REDE COLETORA DE ESGOTO DE PAREDE MACIÇA, DN 100 MM, JUNTA ELÁSTICA - FORNECIMENTO E ASSENTAMENTO. AF_01/2021</t>
  </si>
  <si>
    <t>SINAPI|90695</t>
  </si>
  <si>
    <t>90695</t>
  </si>
  <si>
    <t>TUBO DE PVC PARA REDE COLETORA DE ESGOTO DE PAREDE MACIÇA, DN 150 MM, JUNTA ELÁSTICA - FORNECIMENTO E ASSENTAMENTO. AF_01/2021</t>
  </si>
  <si>
    <t>SINAPI|90696</t>
  </si>
  <si>
    <t>90696</t>
  </si>
  <si>
    <t>TUBO DE PVC PARA REDE COLETORA DE ESGOTO DE PAREDE MACIÇA, DN 200 MM, JUNTA ELÁSTICA - FORNECIMENTO E ASSENTAMENTO. AF_01/2021</t>
  </si>
  <si>
    <t>SINAPI|90697</t>
  </si>
  <si>
    <t>90697</t>
  </si>
  <si>
    <t>TUBO DE PVC PARA REDE COLETORA DE ESGOTO DE PAREDE MACIÇA, DN 250 MM, JUNTA ELÁSTICA - FORNECIMENTO E ASSENTAMENTO. AF_01/2021</t>
  </si>
  <si>
    <t>SINAPI|90698</t>
  </si>
  <si>
    <t>90698</t>
  </si>
  <si>
    <t>TUBO DE PVC PARA REDE COLETORA DE ESGOTO DE PAREDE MACIÇA, DN 300 MM, JUNTA ELÁSTICA, FORNECIMENTO E ASSENTAMENTO. AF_01/2021</t>
  </si>
  <si>
    <t>SINAPI|90699</t>
  </si>
  <si>
    <t>90699</t>
  </si>
  <si>
    <t>TUBO DE PVC PARA REDE COLETORA DE ESGOTO DE PAREDE MACIÇA, DN 350 MM, JUNTA ELÁSTICA - FORNECIMENTO E ASSENTAMENTO. AF_01/2021</t>
  </si>
  <si>
    <t>SINAPI|90700</t>
  </si>
  <si>
    <t>90700</t>
  </si>
  <si>
    <t>TUBO DE PVC PARA REDE COLETORA DE ESGOTO DE PAREDE MACIÇA, DN 400 MM, JUNTA ELÁSTICA FORNECIMENTO E ASSENTAMENTO. AF_01/2021</t>
  </si>
  <si>
    <t>SINAPI|105378</t>
  </si>
  <si>
    <t>105378</t>
  </si>
  <si>
    <t>ASSENTAMENTO DE CONEXÃO 2 ACESSOS ALINHADOS DE FERRO FUNDIDO PARA REDE DE ÁGUA, DN 100, JUNTA ELÁSTICA, INSTALADO EM LOCAL COM NÍVEL ALTO DE INTERFERÊNCIAS (NÃO INCLUI FORNECIMENTO). AF_05/2024</t>
  </si>
  <si>
    <t>Assentamento de Tubos de PVC e Metálicos em Redes de Água</t>
  </si>
  <si>
    <t>SINAPI|105373</t>
  </si>
  <si>
    <t>105373</t>
  </si>
  <si>
    <t>ASSENTAMENTO DE CONEXÃO 2 ACESSOS ALINHADOS DE FERRO FUNDIDO PARA REDE DE ÁGUA, DN 100, JUNTA ELÁSTICA, INSTALADO EM LOCAL COM NÍVEL BAIXO DE INTERFERÊNCIAS (NÃO INCLUI FORNECIMENTO). AF_05/2024</t>
  </si>
  <si>
    <t>SINAPI|105380</t>
  </si>
  <si>
    <t>105380</t>
  </si>
  <si>
    <t>ASSENTAMENTO DE CONEXÃO 2 ACESSOS ALINHADOS DE FERRO FUNDIDO PARA REDE DE ÁGUA, DN 1000, JUNTA ELÁSTICA, INSTALADO EM LOCAL COM NÍVEL ALTO DE INTERFERÊNCIAS (NÃO INCLUI FORNECIMENTO). AF_05/2024</t>
  </si>
  <si>
    <t>SINAPI|105267</t>
  </si>
  <si>
    <t>105267</t>
  </si>
  <si>
    <t>ASSENTAMENTO DE CONEXÃO 2 ACESSOS ALINHADOS DE FERRO FUNDIDO PARA REDE DE ÁGUA, DN 1000, JUNTA ELÁSTICA, INSTALADO EM LOCAL COM NÍVEL BAIXO DE INTERFERÊNCIAS (NÃO INCLUI FORNECIMENTO). AF_05/2024</t>
  </si>
  <si>
    <t>SINAPI|105249</t>
  </si>
  <si>
    <t>105249</t>
  </si>
  <si>
    <t>ASSENTAMENTO DE CONEXÃO 2 ACESSOS ALINHADOS DE FERRO FUNDIDO PARA REDE DE ÁGUA, DN 1200, JUNTA ELÁSTICA, INSTALADO EM LOCAL COM NÍVEL ALTO DE INTERFERÊNCIAS (NÃO INCLUI FORNECIMENTO). AF_05/2024</t>
  </si>
  <si>
    <t>SINAPI|105268</t>
  </si>
  <si>
    <t>105268</t>
  </si>
  <si>
    <t>ASSENTAMENTO DE CONEXÃO 2 ACESSOS ALINHADOS DE FERRO FUNDIDO PARA REDE DE ÁGUA, DN 1200, JUNTA ELÁSTICA, INSTALADO EM LOCAL COM NÍVEL BAIXO DE INTERFERÊNCIAS (NÃO INCLUI FORNECIMENTO). AF_05/2024</t>
  </si>
  <si>
    <t>SINAPI|105379</t>
  </si>
  <si>
    <t>105379</t>
  </si>
  <si>
    <t>ASSENTAMENTO DE CONEXÃO 2 ACESSOS ALINHADOS DE FERRO FUNDIDO PARA REDE DE ÁGUA, DN 150, JUNTA ELÁSTICA, INSTALADO EM LOCAL COM NÍVEL ALTO DE INTERFERÊNCIAS (NÃO INCLUI FORNECIMENTO). AF_05/2024</t>
  </si>
  <si>
    <t>SINAPI|105388</t>
  </si>
  <si>
    <t>105388</t>
  </si>
  <si>
    <t>ASSENTAMENTO DE CONEXÃO 2 ACESSOS ALINHADOS DE FERRO FUNDIDO PARA REDE DE ÁGUA, DN 150, JUNTA ELÁSTICA, INSTALADO EM LOCAL COM NÍVEL BAIXO DE INTERFERÊNCIAS (NÃO INCLUI FORNECIMENTO). AF_05/2024</t>
  </si>
  <si>
    <t>SINAPI|105392</t>
  </si>
  <si>
    <t>105392</t>
  </si>
  <si>
    <t>ASSENTAMENTO DE CONEXÃO 2 ACESSOS ALINHADOS DE FERRO FUNDIDO PARA REDE DE ÁGUA, DN 200, JUNTA ELÁSTICA, INSTALADO EM LOCAL COM NÍVEL ALTO DE INTERFERÊNCIAS (NÃO INCLUI FORNECIMENTO). AF_05/2024</t>
  </si>
  <si>
    <t>SINAPI|105389</t>
  </si>
  <si>
    <t>105389</t>
  </si>
  <si>
    <t>ASSENTAMENTO DE CONEXÃO 2 ACESSOS ALINHADOS DE FERRO FUNDIDO PARA REDE DE ÁGUA, DN 200, JUNTA ELÁSTICA, INSTALADO EM LOCAL COM NÍVEL BAIXO DE INTERFERÊNCIAS (NÃO INCLUI FORNECIMENTO). AF_05/2024</t>
  </si>
  <si>
    <t>SINAPI|105393</t>
  </si>
  <si>
    <t>105393</t>
  </si>
  <si>
    <t>ASSENTAMENTO DE CONEXÃO 2 ACESSOS ALINHADOS DE FERRO FUNDIDO PARA REDE DE ÁGUA, DN 250, JUNTA ELÁSTICA, INSTALADO EM LOCAL COM NÍVEL ALTO DE INTERFERÊNCIAS (NÃO INCLUI FORNECIMENTO). AF_05/2024</t>
  </si>
  <si>
    <t>SINAPI|105316</t>
  </si>
  <si>
    <t>105316</t>
  </si>
  <si>
    <t>ASSENTAMENTO DE CONEXÃO 2 ACESSOS ALINHADOS DE FERRO FUNDIDO PARA REDE DE ÁGUA, DN 250, JUNTA ELÁSTICA, INSTALADO EM LOCAL COM NÍVEL BAIXO DE INTERFERÊNCIAS (NÃO INCLUI FORNECIMENTO). AF_05/2024</t>
  </si>
  <si>
    <t>SINAPI|105394</t>
  </si>
  <si>
    <t>105394</t>
  </si>
  <si>
    <t>ASSENTAMENTO DE CONEXÃO 2 ACESSOS ALINHADOS DE FERRO FUNDIDO PARA REDE DE ÁGUA, DN 300, JUNTA ELÁSTICA, INSTALADO EM LOCAL COM NÍVEL ALTO DE INTERFERÊNCIAS (NÃO INCLUI FORNECIMENTO). AF_05/2024</t>
  </si>
  <si>
    <t>SINAPI|105317</t>
  </si>
  <si>
    <t>105317</t>
  </si>
  <si>
    <t>ASSENTAMENTO DE CONEXÃO 2 ACESSOS ALINHADOS DE FERRO FUNDIDO PARA REDE DE ÁGUA, DN 300, JUNTA ELÁSTICA, INSTALADO EM LOCAL COM NÍVEL BAIXO DE INTERFERÊNCIAS (NÃO INCLUI FORNECIMENTO). AF_05/2024</t>
  </si>
  <si>
    <t>SINAPI|105395</t>
  </si>
  <si>
    <t>105395</t>
  </si>
  <si>
    <t>ASSENTAMENTO DE CONEXÃO 2 ACESSOS ALINHADOS DE FERRO FUNDIDO PARA REDE DE ÁGUA, DN 350, JUNTA ELÁSTICA, INSTALADO EM LOCAL COM NÍVEL ALTO DE INTERFERÊNCIAS (NÃO INCLUI FORNECIMENTO). AF_05/2024</t>
  </si>
  <si>
    <t>SINAPI|105318</t>
  </si>
  <si>
    <t>105318</t>
  </si>
  <si>
    <t>ASSENTAMENTO DE CONEXÃO 2 ACESSOS ALINHADOS DE FERRO FUNDIDO PARA REDE DE ÁGUA, DN 350, JUNTA ELÁSTICA, INSTALADO EM LOCAL COM NÍVEL BAIXO DE INTERFERÊNCIAS (NÃO INCLUI FORNECIMENTO). AF_05/2024</t>
  </si>
  <si>
    <t>SINAPI|105396</t>
  </si>
  <si>
    <t>105396</t>
  </si>
  <si>
    <t>ASSENTAMENTO DE CONEXÃO 2 ACESSOS ALINHADOS DE FERRO FUNDIDO PARA REDE DE ÁGUA, DN 400, JUNTA ELÁSTICA, INSTALADO EM LOCAL COM NÍVEL ALTO DE INTERFERÊNCIAS (NÃO INCLUI FORNECIMENTO). AF_05/2024</t>
  </si>
  <si>
    <t>SINAPI|105258</t>
  </si>
  <si>
    <t>105258</t>
  </si>
  <si>
    <t>ASSENTAMENTO DE CONEXÃO 2 ACESSOS ALINHADOS DE FERRO FUNDIDO PARA REDE DE ÁGUA, DN 400, JUNTA ELÁSTICA, INSTALADO EM LOCAL COM NÍVEL BAIXO DE INTERFERÊNCIAS (NÃO INCLUI FORNECIMENTO). AF_05/2024</t>
  </si>
  <si>
    <t>SINAPI|105397</t>
  </si>
  <si>
    <t>105397</t>
  </si>
  <si>
    <t>ASSENTAMENTO DE CONEXÃO 2 ACESSOS ALINHADOS DE FERRO FUNDIDO PARA REDE DE ÁGUA, DN 450, JUNTA ELÁSTICA, INSTALADO EM LOCAL COM NÍVEL ALTO DE INTERFERÊNCIAS (NÃO INCLUI FORNECIMENTO). AF_05/2024</t>
  </si>
  <si>
    <t>SINAPI|105261</t>
  </si>
  <si>
    <t>105261</t>
  </si>
  <si>
    <t>ASSENTAMENTO DE CONEXÃO 2 ACESSOS ALINHADOS DE FERRO FUNDIDO PARA REDE DE ÁGUA, DN 450, JUNTA ELÁSTICA, INSTALADO EM LOCAL COM NÍVEL BAIXO DE INTERFERÊNCIAS (NÃO INCLUI FORNECIMENTO). AF_05/2024</t>
  </si>
  <si>
    <t>SINAPI|105398</t>
  </si>
  <si>
    <t>105398</t>
  </si>
  <si>
    <t>ASSENTAMENTO DE CONEXÃO 2 ACESSOS ALINHADOS DE FERRO FUNDIDO PARA REDE DE ÁGUA, DN 500, JUNTA ELÁSTICA, INSTALADO EM LOCAL COM NÍVEL ALTO DE INTERFERÊNCIAS (NÃO INCLUI FORNECIMENTO). AF_05/2024</t>
  </si>
  <si>
    <t>SINAPI|105262</t>
  </si>
  <si>
    <t>105262</t>
  </si>
  <si>
    <t>ASSENTAMENTO DE CONEXÃO 2 ACESSOS ALINHADOS DE FERRO FUNDIDO PARA REDE DE ÁGUA, DN 500, JUNTA ELÁSTICA, INSTALADO EM LOCAL COM NÍVEL BAIXO DE INTERFERÊNCIAS (NÃO INCLUI FORNECIMENTO). AF_05/2024</t>
  </si>
  <si>
    <t>SINAPI|105399</t>
  </si>
  <si>
    <t>105399</t>
  </si>
  <si>
    <t>ASSENTAMENTO DE CONEXÃO 2 ACESSOS ALINHADOS DE FERRO FUNDIDO PARA REDE DE ÁGUA, DN 600, JUNTA ELÁSTICA, INSTALADO EM LOCAL COM NÍVEL ALTO DE INTERFERÊNCIAS (NÃO INCLUI FORNECIMENTO). AF_05/2024</t>
  </si>
  <si>
    <t>SINAPI|105263</t>
  </si>
  <si>
    <t>105263</t>
  </si>
  <si>
    <t>ASSENTAMENTO DE CONEXÃO 2 ACESSOS ALINHADOS DE FERRO FUNDIDO PARA REDE DE ÁGUA, DN 600, JUNTA ELÁSTICA, INSTALADO EM LOCAL COM NÍVEL BAIXO DE INTERFERÊNCIAS (NÃO INCLUI FORNECIMENTO). AF_05/2024</t>
  </si>
  <si>
    <t>SINAPI|105400</t>
  </si>
  <si>
    <t>105400</t>
  </si>
  <si>
    <t>ASSENTAMENTO DE CONEXÃO 2 ACESSOS ALINHADOS DE FERRO FUNDIDO PARA REDE DE ÁGUA, DN 700, JUNTA ELÁSTICA, INSTALADO EM LOCAL COM NÍVEL ALTO DE INTERFERÊNCIAS (NÃO INCLUI FORNECIMENTO). AF_05/2024</t>
  </si>
  <si>
    <t>SINAPI|105264</t>
  </si>
  <si>
    <t>105264</t>
  </si>
  <si>
    <t>ASSENTAMENTO DE CONEXÃO 2 ACESSOS ALINHADOS DE FERRO FUNDIDO PARA REDE DE ÁGUA, DN 700, JUNTA ELÁSTICA, INSTALADO EM LOCAL COM NÍVEL BAIXO DE INTERFERÊNCIAS (NÃO INCLUI FORNECIMENTO). AF_05/2024</t>
  </si>
  <si>
    <t>SINAPI|105297</t>
  </si>
  <si>
    <t>105297</t>
  </si>
  <si>
    <t>ASSENTAMENTO DE CONEXÃO 2 ACESSOS ALINHADOS DE FERRO FUNDIDO PARA REDE DE ÁGUA, DN 80, JUNTA ELÁSTICA, INSTALADO EM LOCAL COM NÍVEL ALTO DE INTERFERÊNCIAS (NÃO INCLUI FORNECIMENTO). AF_05/2024</t>
  </si>
  <si>
    <t>SINAPI|105372</t>
  </si>
  <si>
    <t>105372</t>
  </si>
  <si>
    <t>ASSENTAMENTO DE CONEXÃO 2 ACESSOS ALINHADOS DE FERRO FUNDIDO PARA REDE DE ÁGUA, DN 80, JUNTA ELÁSTICA, INSTALADO EM LOCAL COM NÍVEL BAIXO DE INTERFERÊNCIAS (NÃO INCLUI FORNECIMENTO). AF_05/2024</t>
  </si>
  <si>
    <t>SINAPI|105401</t>
  </si>
  <si>
    <t>105401</t>
  </si>
  <si>
    <t>ASSENTAMENTO DE CONEXÃO 2 ACESSOS ALINHADOS DE FERRO FUNDIDO PARA REDE DE ÁGUA, DN 800, JUNTA ELÁSTICA, INSTALADO EM LOCAL COM NÍVEL ALTO DE INTERFERÊNCIAS (NÃO INCLUI FORNECIMENTO). AF_05/2024</t>
  </si>
  <si>
    <t>SINAPI|105265</t>
  </si>
  <si>
    <t>105265</t>
  </si>
  <si>
    <t>ASSENTAMENTO DE CONEXÃO 2 ACESSOS ALINHADOS DE FERRO FUNDIDO PARA REDE DE ÁGUA, DN 800, JUNTA ELÁSTICA, INSTALADO EM LOCAL COM NÍVEL BAIXO DE INTERFERÊNCIAS (NÃO INCLUI FORNECIMENTO). AF_05/2024</t>
  </si>
  <si>
    <t>SINAPI|105402</t>
  </si>
  <si>
    <t>105402</t>
  </si>
  <si>
    <t>ASSENTAMENTO DE CONEXÃO 2 ACESSOS ALINHADOS DE FERRO FUNDIDO PARA REDE DE ÁGUA, DN 900, JUNTA ELÁSTICA, INSTALADO EM LOCAL COM NÍVEL ALTO DE INTERFERÊNCIAS (NÃO INCLUI FORNECIMENTO). AF_05/2024</t>
  </si>
  <si>
    <t>SINAPI|105266</t>
  </si>
  <si>
    <t>105266</t>
  </si>
  <si>
    <t>ASSENTAMENTO DE CONEXÃO 2 ACESSOS ALINHADOS DE FERRO FUNDIDO PARA REDE DE ÁGUA, DN 900, JUNTA ELÁSTICA, INSTALADO EM LOCAL COM NÍVEL BAIXO DE INTERFERÊNCIAS (NÃO INCLUI FORNECIMENTO). AF_05/2024</t>
  </si>
  <si>
    <t>SINAPI|105361</t>
  </si>
  <si>
    <t>105361</t>
  </si>
  <si>
    <t>ASSENTAMENTO DE CONEXÃO 2 ACESSOS ALINHADOS DE PVC PBA PARA REDE DE ÁGUA, DN 100, JUNTA ELÁSTICA INTEGRADA, INSTALADO EM LOCAL COM NÍVEL ALTO DE INTERFERÊNCIAS (NÃO INCLUI FORNECIMENTO). AF_05/2024</t>
  </si>
  <si>
    <t>SINAPI|105382</t>
  </si>
  <si>
    <t>105382</t>
  </si>
  <si>
    <t>ASSENTAMENTO DE CONEXÃO 2 ACESSOS ALINHADOS DE PVC PBA PARA REDE DE ÁGUA, DN 100, JUNTA ELÁSTICA INTEGRADA, INSTALADO EM LOCAL COM NÍVEL BAIXO DE INTERFERÊNCIAS (NÃO INCLUI FORNECIMENTO). AF_05/2024</t>
  </si>
  <si>
    <t>SINAPI|105359</t>
  </si>
  <si>
    <t>105359</t>
  </si>
  <si>
    <t>ASSENTAMENTO DE CONEXÃO 2 ACESSOS ALINHADOS DE PVC PBA PARA REDE DE ÁGUA, DN 50, JUNTA ELÁSTICA INTEGRADA, INSTALADO EM LOCAL COM NÍVEL ALTO DE INTERFERÊNCIAS (NÃO INCLUI FORNECIMENTO). AF_05/2024</t>
  </si>
  <si>
    <t>SINAPI|105315</t>
  </si>
  <si>
    <t>105315</t>
  </si>
  <si>
    <t>ASSENTAMENTO DE CONEXÃO 2 ACESSOS ALINHADOS DE PVC PBA PARA REDE DE ÁGUA, DN 50, JUNTA ELÁSTICA INTEGRADA, INSTALADO EM LOCAL COM NÍVEL BAIXO DE INTERFERÊNCIAS (NÃO INCLUI FORNECIMENTO). AF_05/2024</t>
  </si>
  <si>
    <t>SINAPI|105360</t>
  </si>
  <si>
    <t>105360</t>
  </si>
  <si>
    <t>ASSENTAMENTO DE CONEXÃO 2 ACESSOS ALINHADOS DE PVC PBA PARA REDE DE ÁGUA, DN 75, JUNTA ELÁSTICA INTEGRADA, INSTALADO EM LOCAL COM NÍVEL ALTO DE INTERFERÊNCIAS (NÃO INCLUI FORNECIMENTO). AF_05/2024</t>
  </si>
  <si>
    <t>SINAPI|105381</t>
  </si>
  <si>
    <t>105381</t>
  </si>
  <si>
    <t>ASSENTAMENTO DE CONEXÃO 2 ACESSOS ALINHADOS DE PVC PBA PARA REDE DE ÁGUA, DN 75, JUNTA ELÁSTICA INTEGRADA, INSTALADO EM LOCAL COM NÍVEL BAIXO DE INTERFERÊNCIAS (NÃO INCLUI FORNECIMENTO). AF_05/2024</t>
  </si>
  <si>
    <t>SINAPI|105251</t>
  </si>
  <si>
    <t>105251</t>
  </si>
  <si>
    <t>ASSENTAMENTO DE CONEXÃO 2 ACESSOS INCLINADOS DE FERRO FUNDIDO PARA REDE DE ÁGUA, DN 100, JUNTA ELÁSTICA, INSTALADO EM LOCAL COM NÍVEL ALTO DE INTERFERÊNCIAS (NÃO INCLUI FORNECIMENTO). AF_05/2024</t>
  </si>
  <si>
    <t>SINAPI|105282</t>
  </si>
  <si>
    <t>105282</t>
  </si>
  <si>
    <t>ASSENTAMENTO DE CONEXÃO 2 ACESSOS INCLINADOS DE FERRO FUNDIDO PARA REDE DE ÁGUA, DN 100, JUNTA ELÁSTICA, INSTALADO EM LOCAL COM NÍVEL BAIXO DE INTERFERÊNCIAS (NÃO INCLUI FORNECIMENTO). AF_05/2024</t>
  </si>
  <si>
    <t>SINAPI|105276</t>
  </si>
  <si>
    <t>105276</t>
  </si>
  <si>
    <t>ASSENTAMENTO DE CONEXÃO 2 ACESSOS INCLINADOS DE FERRO FUNDIDO PARA REDE DE ÁGUA, DN 1000, JUNTA ELÁSTICA, INSTALADO EM LOCAL COM NÍVEL ALTO DE INTERFERÊNCIAS (NÃO INCLUI FORNECIMENTO). AF_05/2024</t>
  </si>
  <si>
    <t>SINAPI|105341</t>
  </si>
  <si>
    <t>105341</t>
  </si>
  <si>
    <t>ASSENTAMENTO DE CONEXÃO 2 ACESSOS INCLINADOS DE FERRO FUNDIDO PARA REDE DE ÁGUA, DN 1000, JUNTA ELÁSTICA, INSTALADO EM LOCAL COM NÍVEL BAIXO DE INTERFERÊNCIAS (NÃO INCLUI FORNECIMENTO). AF_05/2024</t>
  </si>
  <si>
    <t>SINAPI|105277</t>
  </si>
  <si>
    <t>105277</t>
  </si>
  <si>
    <t>ASSENTAMENTO DE CONEXÃO 2 ACESSOS INCLINADOS DE FERRO FUNDIDO PARA REDE DE ÁGUA, DN 1200, JUNTA ELÁSTICA, INSTALADO EM LOCAL COM NÍVEL ALTO DE INTERFERÊNCIAS (NÃO INCLUI FORNECIMENTO). AF_05/2024</t>
  </si>
  <si>
    <t>SINAPI|105342</t>
  </si>
  <si>
    <t>105342</t>
  </si>
  <si>
    <t>ASSENTAMENTO DE CONEXÃO 2 ACESSOS INCLINADOS DE FERRO FUNDIDO PARA REDE DE ÁGUA, DN 1200, JUNTA ELÁSTICA, INSTALADO EM LOCAL COM NÍVEL BAIXO DE INTERFERÊNCIAS (NÃO INCLUI FORNECIMENTO). AF_05/2024</t>
  </si>
  <si>
    <t>SINAPI|105252</t>
  </si>
  <si>
    <t>105252</t>
  </si>
  <si>
    <t>ASSENTAMENTO DE CONEXÃO 2 ACESSOS INCLINADOS DE FERRO FUNDIDO PARA REDE DE ÁGUA, DN 150, JUNTA ELÁSTICA, INSTALADO EM LOCAL COM NÍVEL ALTO DE INTERFERÊNCIAS (NÃO INCLUI FORNECIMENTO). AF_05/2024</t>
  </si>
  <si>
    <t>SINAPI|105298</t>
  </si>
  <si>
    <t>105298</t>
  </si>
  <si>
    <t>ASSENTAMENTO DE CONEXÃO 2 ACESSOS INCLINADOS DE FERRO FUNDIDO PARA REDE DE ÁGUA, DN 150, JUNTA ELÁSTICA, INSTALADO EM LOCAL COM NÍVEL BAIXO DE INTERFERÊNCIAS (NÃO INCLUI FORNECIMENTO). AF_05/2024</t>
  </si>
  <si>
    <t>SINAPI|105253</t>
  </si>
  <si>
    <t>105253</t>
  </si>
  <si>
    <t>ASSENTAMENTO DE CONEXÃO 2 ACESSOS INCLINADOS DE FERRO FUNDIDO PARA REDE DE ÁGUA, DN 200, JUNTA ELÁSTICA, INSTALADO EM LOCAL COM NÍVEL ALTO DE INTERFERÊNCIAS (NÃO INCLUI FORNECIMENTO). AF_05/2024</t>
  </si>
  <si>
    <t>SINAPI|105299</t>
  </si>
  <si>
    <t>105299</t>
  </si>
  <si>
    <t>ASSENTAMENTO DE CONEXÃO 2 ACESSOS INCLINADOS DE FERRO FUNDIDO PARA REDE DE ÁGUA, DN 200, JUNTA ELÁSTICA, INSTALADO EM LOCAL COM NÍVEL BAIXO DE INTERFERÊNCIAS (NÃO INCLUI FORNECIMENTO). AF_05/2024</t>
  </si>
  <si>
    <t>SINAPI|105254</t>
  </si>
  <si>
    <t>105254</t>
  </si>
  <si>
    <t>ASSENTAMENTO DE CONEXÃO 2 ACESSOS INCLINADOS DE FERRO FUNDIDO PARA REDE DE ÁGUA, DN 250, JUNTA ELÁSTICA, INSTALADO EM LOCAL COM NÍVEL ALTO DE INTERFERÊNCIAS (NÃO INCLUI FORNECIMENTO). AF_05/2024</t>
  </si>
  <si>
    <t>SINAPI|105300</t>
  </si>
  <si>
    <t>105300</t>
  </si>
  <si>
    <t>ASSENTAMENTO DE CONEXÃO 2 ACESSOS INCLINADOS DE FERRO FUNDIDO PARA REDE DE ÁGUA, DN 250, JUNTA ELÁSTICA, INSTALADO EM LOCAL COM NÍVEL BAIXO DE INTERFERÊNCIAS (NÃO INCLUI FORNECIMENTO). AF_05/2024</t>
  </si>
  <si>
    <t>SINAPI|105255</t>
  </si>
  <si>
    <t>105255</t>
  </si>
  <si>
    <t>ASSENTAMENTO DE CONEXÃO 2 ACESSOS INCLINADOS DE FERRO FUNDIDO PARA REDE DE ÁGUA, DN 300, JUNTA ELÁSTICA, INSTALADO EM LOCAL COM NÍVEL ALTO DE INTERFERÊNCIAS (NÃO INCLUI FORNECIMENTO). AF_05/2024</t>
  </si>
  <si>
    <t>SINAPI|105301</t>
  </si>
  <si>
    <t>105301</t>
  </si>
  <si>
    <t>ASSENTAMENTO DE CONEXÃO 2 ACESSOS INCLINADOS DE FERRO FUNDIDO PARA REDE DE ÁGUA, DN 300, JUNTA ELÁSTICA, INSTALADO EM LOCAL COM NÍVEL BAIXO DE INTERFERÊNCIAS (NÃO INCLUI FORNECIMENTO). AF_05/2024</t>
  </si>
  <si>
    <t>SINAPI|105256</t>
  </si>
  <si>
    <t>105256</t>
  </si>
  <si>
    <t>ASSENTAMENTO DE CONEXÃO 2 ACESSOS INCLINADOS DE FERRO FUNDIDO PARA REDE DE ÁGUA, DN 350, JUNTA ELÁSTICA, INSTALADO EM LOCAL COM NÍVEL ALTO DE INTERFERÊNCIAS (NÃO INCLUI FORNECIMENTO). AF_05/2024</t>
  </si>
  <si>
    <t>SINAPI|105302</t>
  </si>
  <si>
    <t>105302</t>
  </si>
  <si>
    <t>ASSENTAMENTO DE CONEXÃO 2 ACESSOS INCLINADOS DE FERRO FUNDIDO PARA REDE DE ÁGUA, DN 350, JUNTA ELÁSTICA, INSTALADO EM LOCAL COM NÍVEL BAIXO DE INTERFERÊNCIAS (NÃO INCLUI FORNECIMENTO). AF_05/2024</t>
  </si>
  <si>
    <t>SINAPI|105257</t>
  </si>
  <si>
    <t>105257</t>
  </si>
  <si>
    <t>ASSENTAMENTO DE CONEXÃO 2 ACESSOS INCLINADOS DE FERRO FUNDIDO PARA REDE DE ÁGUA, DN 400, JUNTA ELÁSTICA, INSTALADO EM LOCAL COM NÍVEL ALTO DE INTERFERÊNCIAS (NÃO INCLUI FORNECIMENTO). AF_05/2024</t>
  </si>
  <si>
    <t>SINAPI|105303</t>
  </si>
  <si>
    <t>105303</t>
  </si>
  <si>
    <t>ASSENTAMENTO DE CONEXÃO 2 ACESSOS INCLINADOS DE FERRO FUNDIDO PARA REDE DE ÁGUA, DN 400, JUNTA ELÁSTICA, INSTALADO EM LOCAL COM NÍVEL BAIXO DE INTERFERÊNCIAS (NÃO INCLUI FORNECIMENTO). AF_05/2024</t>
  </si>
  <si>
    <t>SINAPI|105270</t>
  </si>
  <si>
    <t>105270</t>
  </si>
  <si>
    <t>ASSENTAMENTO DE CONEXÃO 2 ACESSOS INCLINADOS DE FERRO FUNDIDO PARA REDE DE ÁGUA, DN 450, JUNTA ELÁSTICA, INSTALADO EM LOCAL COM NÍVEL ALTO DE INTERFERÊNCIAS (NÃO INCLUI FORNECIMENTO). AF_05/2024</t>
  </si>
  <si>
    <t>SINAPI|105304</t>
  </si>
  <si>
    <t>105304</t>
  </si>
  <si>
    <t>ASSENTAMENTO DE CONEXÃO 2 ACESSOS INCLINADOS DE FERRO FUNDIDO PARA REDE DE ÁGUA, DN 450, JUNTA ELÁSTICA, INSTALADO EM LOCAL COM NÍVEL BAIXO DE INTERFERÊNCIAS (NÃO INCLUI FORNECIMENTO). AF_05/2024</t>
  </si>
  <si>
    <t>SINAPI|105271</t>
  </si>
  <si>
    <t>105271</t>
  </si>
  <si>
    <t>ASSENTAMENTO DE CONEXÃO 2 ACESSOS INCLINADOS DE FERRO FUNDIDO PARA REDE DE ÁGUA, DN 500, JUNTA ELÁSTICA, INSTALADO EM LOCAL COM NÍVEL ALTO DE INTERFERÊNCIAS (NÃO INCLUI FORNECIMENTO). AF_05/2024</t>
  </si>
  <si>
    <t>SINAPI|105305</t>
  </si>
  <si>
    <t>105305</t>
  </si>
  <si>
    <t>ASSENTAMENTO DE CONEXÃO 2 ACESSOS INCLINADOS DE FERRO FUNDIDO PARA REDE DE ÁGUA, DN 500, JUNTA ELÁSTICA, INSTALADO EM LOCAL COM NÍVEL BAIXO DE INTERFERÊNCIAS (NÃO INCLUI FORNECIMENTO). AF_05/2024</t>
  </si>
  <si>
    <t>SINAPI|105272</t>
  </si>
  <si>
    <t>105272</t>
  </si>
  <si>
    <t>ASSENTAMENTO DE CONEXÃO 2 ACESSOS INCLINADOS DE FERRO FUNDIDO PARA REDE DE ÁGUA, DN 600, JUNTA ELÁSTICA, INSTALADO EM LOCAL COM NÍVEL ALTO DE INTERFERÊNCIAS (NÃO INCLUI FORNECIMENTO). AF_05/2024</t>
  </si>
  <si>
    <t>SINAPI|105306</t>
  </si>
  <si>
    <t>105306</t>
  </si>
  <si>
    <t>ASSENTAMENTO DE CONEXÃO 2 ACESSOS INCLINADOS DE FERRO FUNDIDO PARA REDE DE ÁGUA, DN 600, JUNTA ELÁSTICA, INSTALADO EM LOCAL COM NÍVEL BAIXO DE INTERFERÊNCIAS (NÃO INCLUI FORNECIMENTO). AF_05/2024</t>
  </si>
  <si>
    <t>SINAPI|105273</t>
  </si>
  <si>
    <t>105273</t>
  </si>
  <si>
    <t>ASSENTAMENTO DE CONEXÃO 2 ACESSOS INCLINADOS DE FERRO FUNDIDO PARA REDE DE ÁGUA, DN 700, JUNTA ELÁSTICA, INSTALADO EM LOCAL COM NÍVEL ALTO DE INTERFERÊNCIAS (NÃO INCLUI FORNECIMENTO). AF_05/2024</t>
  </si>
  <si>
    <t>SINAPI|105307</t>
  </si>
  <si>
    <t>105307</t>
  </si>
  <si>
    <t>ASSENTAMENTO DE CONEXÃO 2 ACESSOS INCLINADOS DE FERRO FUNDIDO PARA REDE DE ÁGUA, DN 700, JUNTA ELÁSTICA, INSTALADO EM LOCAL COM NÍVEL BAIXO DE INTERFERÊNCIAS (NÃO INCLUI FORNECIMENTO). AF_05/2024</t>
  </si>
  <si>
    <t>SINAPI|105250</t>
  </si>
  <si>
    <t>105250</t>
  </si>
  <si>
    <t>ASSENTAMENTO DE CONEXÃO 2 ACESSOS INCLINADOS DE FERRO FUNDIDO PARA REDE DE ÁGUA, DN 80, JUNTA ELÁSTICA, INSTALADO EM LOCAL COM NÍVEL ALTO DE INTERFERÊNCIAS (NÃO INCLUI FORNECIMENTO). AF_05/2024</t>
  </si>
  <si>
    <t>SINAPI|105269</t>
  </si>
  <si>
    <t>105269</t>
  </si>
  <si>
    <t>ASSENTAMENTO DE CONEXÃO 2 ACESSOS INCLINADOS DE FERRO FUNDIDO PARA REDE DE ÁGUA, DN 80, JUNTA ELÁSTICA, INSTALADO EM LOCAL COM NÍVEL BAIXO DE INTERFERÊNCIAS (NÃO INCLUI FORNECIMENTO). AF_05/2024</t>
  </si>
  <si>
    <t>SINAPI|105274</t>
  </si>
  <si>
    <t>105274</t>
  </si>
  <si>
    <t>ASSENTAMENTO DE CONEXÃO 2 ACESSOS INCLINADOS DE FERRO FUNDIDO PARA REDE DE ÁGUA, DN 800, JUNTA ELÁSTICA, INSTALADO EM LOCAL COM NÍVEL ALTO DE INTERFERÊNCIAS (NÃO INCLUI FORNECIMENTO). AF_05/2024</t>
  </si>
  <si>
    <t>SINAPI|105340</t>
  </si>
  <si>
    <t>105340</t>
  </si>
  <si>
    <t>ASSENTAMENTO DE CONEXÃO 2 ACESSOS INCLINADOS DE FERRO FUNDIDO PARA REDE DE ÁGUA, DN 800, JUNTA ELÁSTICA, INSTALADO EM LOCAL COM NÍVEL BAIXO DE INTERFERÊNCIAS (NÃO INCLUI FORNECIMENTO). AF_05/2024</t>
  </si>
  <si>
    <t>SINAPI|105275</t>
  </si>
  <si>
    <t>105275</t>
  </si>
  <si>
    <t>ASSENTAMENTO DE CONEXÃO 2 ACESSOS INCLINADOS DE FERRO FUNDIDO PARA REDE DE ÁGUA, DN 900, JUNTA ELÁSTICA, INSTALADO EM LOCAL COM NÍVEL ALTO DE INTERFERÊNCIAS (NÃO INCLUI FORNECIMENTO). AF_05/2024</t>
  </si>
  <si>
    <t>SINAPI|105390</t>
  </si>
  <si>
    <t>105390</t>
  </si>
  <si>
    <t>ASSENTAMENTO DE CONEXÃO 2 ACESSOS INCLINADOS DE FERRO FUNDIDO PARA REDE DE ÁGUA, DN 900, JUNTA ELÁSTICA, INSTALADO EM LOCAL COM NÍVEL BAIXO DE INTERFERÊNCIAS (NÃO INCLUI FORNECIMENTO). AF_05/2024</t>
  </si>
  <si>
    <t>SINAPI|105364</t>
  </si>
  <si>
    <t>105364</t>
  </si>
  <si>
    <t>ASSENTAMENTO DE CONEXÃO 2 ACESSOS INCLINADOS DE PVC PBA PARA REDE DE ÁGUA, DN 100, JUNTA ELÁSTICA INTEGRADA, INSTALADO EM LOCAL COM NÍVEL ALTO DE INTERFERÊNCIAS (NÃO INCLUI FORNECIMENTO). AF_05/2024</t>
  </si>
  <si>
    <t>SINAPI|105385</t>
  </si>
  <si>
    <t>105385</t>
  </si>
  <si>
    <t>ASSENTAMENTO DE CONEXÃO 2 ACESSOS INCLINADOS DE PVC PBA PARA REDE DE ÁGUA, DN 100, JUNTA ELÁSTICA INTEGRADA, INSTALADO EM LOCAL COM NÍVEL BAIXO DE INTERFERÊNCIAS (NÃO INCLUI FORNECIMENTO). AF_05/2024</t>
  </si>
  <si>
    <t>SINAPI|105362</t>
  </si>
  <si>
    <t>105362</t>
  </si>
  <si>
    <t>ASSENTAMENTO DE CONEXÃO 2 ACESSOS INCLINADOS DE PVC PBA PARA REDE DE ÁGUA, DN 50, JUNTA ELÁSTICA INTEGRADA, INSTALADO EM LOCAL COM NÍVEL ALTO DE INTERFERÊNCIAS (NÃO INCLUI FORNECIMENTO). AF_05/2024</t>
  </si>
  <si>
    <t>SINAPI|105383</t>
  </si>
  <si>
    <t>105383</t>
  </si>
  <si>
    <t>ASSENTAMENTO DE CONEXÃO 2 ACESSOS INCLINADOS DE PVC PBA PARA REDE DE ÁGUA, DN 50, JUNTA ELÁSTICA INTEGRADA, INSTALADO EM LOCAL COM NÍVEL BAIXO DE INTERFERÊNCIAS (NÃO INCLUI FORNECIMENTO). AF_05/2024</t>
  </si>
  <si>
    <t>SINAPI|105363</t>
  </si>
  <si>
    <t>105363</t>
  </si>
  <si>
    <t>ASSENTAMENTO DE CONEXÃO 2 ACESSOS INCLINADOS DE PVC PBA PARA REDE DE ÁGUA, DN 75, JUNTA ELÁSTICA INTEGRADA, INSTALADO EM LOCAL COM NÍVEL ALTO DE INTERFERÊNCIAS (NÃO INCLUI FORNECIMENTO). AF_05/2024</t>
  </si>
  <si>
    <t>SINAPI|105384</t>
  </si>
  <si>
    <t>105384</t>
  </si>
  <si>
    <t>ASSENTAMENTO DE CONEXÃO 2 ACESSOS INCLINADOS DE PVC PBA PARA REDE DE ÁGUA, DN 75, JUNTA ELÁSTICA INTEGRADA, INSTALADO EM LOCAL COM NÍVEL BAIXO DE INTERFERÊNCIAS (NÃO INCLUI FORNECIMENTO). AF_05/2024</t>
  </si>
  <si>
    <t>SINAPI|105279</t>
  </si>
  <si>
    <t>105279</t>
  </si>
  <si>
    <t>ASSENTAMENTO DE CONEXÃO 3 ACESSOS DE FERRO FUNDIDO PARA REDE DE ÁGUA, DN 100, JUNTA ELÁSTICA, INSTALADO EM LOCAL COM NÍVEL ALTO DE INTERFERÊNCIAS (NÃO INCLUI FORNECIMENTO). AF_05/2024</t>
  </si>
  <si>
    <t>SINAPI|105259</t>
  </si>
  <si>
    <t>105259</t>
  </si>
  <si>
    <t>ASSENTAMENTO DE CONEXÃO 3 ACESSOS DE FERRO FUNDIDO PARA REDE DE ÁGUA, DN 100, JUNTA ELÁSTICA, INSTALADO EM LOCAL COM NÍVEL BAIXO DE INTERFERÊNCIAS (NÃO INCLUI FORNECIMENTO). AF_05/2024</t>
  </si>
  <si>
    <t>SINAPI|105357</t>
  </si>
  <si>
    <t>105357</t>
  </si>
  <si>
    <t>ASSENTAMENTO DE CONEXÃO 3 ACESSOS DE FERRO FUNDIDO PARA REDE DE ÁGUA, DN 1000, JUNTA ELÁSTICA, INSTALADO EM LOCAL COM NÍVEL ALTO DE INTERFERÊNCIAS (NÃO INCLUI FORNECIMENTO). AF_05/2024</t>
  </si>
  <si>
    <t>SINAPI|105346</t>
  </si>
  <si>
    <t>105346</t>
  </si>
  <si>
    <t>ASSENTAMENTO DE CONEXÃO 3 ACESSOS DE FERRO FUNDIDO PARA REDE DE ÁGUA, DN 1000, JUNTA ELÁSTICA, INSTALADO EM LOCAL COM NÍVEL BAIXO DE INTERFERÊNCIAS (NÃO INCLUI FORNECIMENTO). AF_05/2024</t>
  </si>
  <si>
    <t>SINAPI|105358</t>
  </si>
  <si>
    <t>105358</t>
  </si>
  <si>
    <t>ASSENTAMENTO DE CONEXÃO 3 ACESSOS DE FERRO FUNDIDO PARA REDE DE ÁGUA, DN 1200, JUNTA ELÁSTICA, INSTALADO EM LOCAL COM NÍVEL ALTO DE INTERFERÊNCIAS (NÃO INCLUI FORNECIMENTO). AF_05/2024</t>
  </si>
  <si>
    <t>SINAPI|105347</t>
  </si>
  <si>
    <t>105347</t>
  </si>
  <si>
    <t>ASSENTAMENTO DE CONEXÃO 3 ACESSOS DE FERRO FUNDIDO PARA REDE DE ÁGUA, DN 1200, JUNTA ELÁSTICA, INSTALADO EM LOCAL COM NÍVEL BAIXO DE INTERFERÊNCIAS (NÃO INCLUI FORNECIMENTO). AF_05/2024</t>
  </si>
  <si>
    <t>SINAPI|105280</t>
  </si>
  <si>
    <t>105280</t>
  </si>
  <si>
    <t>ASSENTAMENTO DE CONEXÃO 3 ACESSOS DE FERRO FUNDIDO PARA REDE DE ÁGUA, DN 150, JUNTA ELÁSTICA, INSTALADO EM LOCAL COM NÍVEL ALTO DE INTERFERÊNCIAS (NÃO INCLUI FORNECIMENTO). AF_05/2024</t>
  </si>
  <si>
    <t>SINAPI|105283</t>
  </si>
  <si>
    <t>105283</t>
  </si>
  <si>
    <t>ASSENTAMENTO DE CONEXÃO 3 ACESSOS DE FERRO FUNDIDO PARA REDE DE ÁGUA, DN 150, JUNTA ELÁSTICA, INSTALADO EM LOCAL COM NÍVEL BAIXO DE INTERFERÊNCIAS (NÃO INCLUI FORNECIMENTO). AF_05/2024</t>
  </si>
  <si>
    <t>SINAPI|105281</t>
  </si>
  <si>
    <t>105281</t>
  </si>
  <si>
    <t>ASSENTAMENTO DE CONEXÃO 3 ACESSOS DE FERRO FUNDIDO PARA REDE DE ÁGUA, DN 200, JUNTA ELÁSTICA, INSTALADO EM LOCAL COM NÍVEL ALTO DE INTERFERÊNCIAS (NÃO INCLUI FORNECIMENTO). AF_05/2024</t>
  </si>
  <si>
    <t>SINAPI|105319</t>
  </si>
  <si>
    <t>105319</t>
  </si>
  <si>
    <t>ASSENTAMENTO DE CONEXÃO 3 ACESSOS DE FERRO FUNDIDO PARA REDE DE ÁGUA, DN 200, JUNTA ELÁSTICA, INSTALADO EM LOCAL COM NÍVEL BAIXO DE INTERFERÊNCIAS (NÃO INCLUI FORNECIMENTO). AF_05/2024</t>
  </si>
  <si>
    <t>SINAPI|105284</t>
  </si>
  <si>
    <t>105284</t>
  </si>
  <si>
    <t>ASSENTAMENTO DE CONEXÃO 3 ACESSOS DE FERRO FUNDIDO PARA REDE DE ÁGUA, DN 250, JUNTA ELÁSTICA, INSTALADO EM LOCAL COM NÍVEL ALTO DE INTERFERÊNCIAS (NÃO INCLUI FORNECIMENTO). AF_05/2024</t>
  </si>
  <si>
    <t>SINAPI|105320</t>
  </si>
  <si>
    <t>105320</t>
  </si>
  <si>
    <t>ASSENTAMENTO DE CONEXÃO 3 ACESSOS DE FERRO FUNDIDO PARA REDE DE ÁGUA, DN 250, JUNTA ELÁSTICA, INSTALADO EM LOCAL COM NÍVEL BAIXO DE INTERFERÊNCIAS (NÃO INCLUI FORNECIMENTO). AF_05/2024</t>
  </si>
  <si>
    <t>SINAPI|105348</t>
  </si>
  <si>
    <t>105348</t>
  </si>
  <si>
    <t>ASSENTAMENTO DE CONEXÃO 3 ACESSOS DE FERRO FUNDIDO PARA REDE DE ÁGUA, DN 300, JUNTA ELÁSTICA, INSTALADO EM LOCAL COM NÍVEL ALTO DE INTERFERÊNCIAS (NÃO INCLUI FORNECIMENTO). AF_05/2024</t>
  </si>
  <si>
    <t>SINAPI|105321</t>
  </si>
  <si>
    <t>105321</t>
  </si>
  <si>
    <t>ASSENTAMENTO DE CONEXÃO 3 ACESSOS DE FERRO FUNDIDO PARA REDE DE ÁGUA, DN 300, JUNTA ELÁSTICA, INSTALADO EM LOCAL COM NÍVEL BAIXO DE INTERFERÊNCIAS (NÃO INCLUI FORNECIMENTO). AF_05/2024</t>
  </si>
  <si>
    <t>SINAPI|105349</t>
  </si>
  <si>
    <t>105349</t>
  </si>
  <si>
    <t>ASSENTAMENTO DE CONEXÃO 3 ACESSOS DE FERRO FUNDIDO PARA REDE DE ÁGUA, DN 350, JUNTA ELÁSTICA, INSTALADO EM LOCAL COM NÍVEL ALTO DE INTERFERÊNCIAS (NÃO INCLUI FORNECIMENTO). AF_05/2024</t>
  </si>
  <si>
    <t>SINAPI|105322</t>
  </si>
  <si>
    <t>105322</t>
  </si>
  <si>
    <t>ASSENTAMENTO DE CONEXÃO 3 ACESSOS DE FERRO FUNDIDO PARA REDE DE ÁGUA, DN 350, JUNTA ELÁSTICA, INSTALADO EM LOCAL COM NÍVEL BAIXO DE INTERFERÊNCIAS (NÃO INCLUI FORNECIMENTO). AF_05/2024</t>
  </si>
  <si>
    <t>SINAPI|105350</t>
  </si>
  <si>
    <t>105350</t>
  </si>
  <si>
    <t>ASSENTAMENTO DE CONEXÃO 3 ACESSOS DE FERRO FUNDIDO PARA REDE DE ÁGUA, DN 400, JUNTA ELÁSTICA, INSTALADO EM LOCAL COM NÍVEL ALTO DE INTERFERÊNCIAS (NÃO INCLUI FORNECIMENTO). AF_05/2024</t>
  </si>
  <si>
    <t>SINAPI|105323</t>
  </si>
  <si>
    <t>105323</t>
  </si>
  <si>
    <t>ASSENTAMENTO DE CONEXÃO 3 ACESSOS DE FERRO FUNDIDO PARA REDE DE ÁGUA, DN 400, JUNTA ELÁSTICA, INSTALADO EM LOCAL COM NÍVEL BAIXO DE INTERFERÊNCIAS (NÃO INCLUI FORNECIMENTO). AF_05/2024</t>
  </si>
  <si>
    <t>SINAPI|105351</t>
  </si>
  <si>
    <t>105351</t>
  </si>
  <si>
    <t>ASSENTAMENTO DE CONEXÃO 3 ACESSOS DE FERRO FUNDIDO PARA REDE DE ÁGUA, DN 450, JUNTA ELÁSTICA, INSTALADO EM LOCAL COM NÍVEL ALTO DE INTERFERÊNCIAS (NÃO INCLUI FORNECIMENTO). AF_05/2024</t>
  </si>
  <si>
    <t>SINAPI|105324</t>
  </si>
  <si>
    <t>105324</t>
  </si>
  <si>
    <t>ASSENTAMENTO DE CONEXÃO 3 ACESSOS DE FERRO FUNDIDO PARA REDE DE ÁGUA, DN 450, JUNTA ELÁSTICA, INSTALADO EM LOCAL COM NÍVEL BAIXO DE INTERFERÊNCIAS (NÃO INCLUI FORNECIMENTO). AF_05/2024</t>
  </si>
  <si>
    <t>SINAPI|105352</t>
  </si>
  <si>
    <t>105352</t>
  </si>
  <si>
    <t>ASSENTAMENTO DE CONEXÃO 3 ACESSOS DE FERRO FUNDIDO PARA REDE DE ÁGUA, DN 500, JUNTA ELÁSTICA, INSTALADO EM LOCAL COM NÍVEL ALTO DE INTERFERÊNCIAS (NÃO INCLUI FORNECIMENTO). AF_05/2024</t>
  </si>
  <si>
    <t>SINAPI|105325</t>
  </si>
  <si>
    <t>105325</t>
  </si>
  <si>
    <t>ASSENTAMENTO DE CONEXÃO 3 ACESSOS DE FERRO FUNDIDO PARA REDE DE ÁGUA, DN 500, JUNTA ELÁSTICA, INSTALADO EM LOCAL COM NÍVEL BAIXO DE INTERFERÊNCIAS (NÃO INCLUI FORNECIMENTO). AF_05/2024</t>
  </si>
  <si>
    <t>SINAPI|105353</t>
  </si>
  <si>
    <t>105353</t>
  </si>
  <si>
    <t>ASSENTAMENTO DE CONEXÃO 3 ACESSOS DE FERRO FUNDIDO PARA REDE DE ÁGUA, DN 600, JUNTA ELÁSTICA, INSTALADO EM LOCAL COM NÍVEL ALTO DE INTERFERÊNCIAS (NÃO INCLUI FORNECIMENTO). AF_05/2024</t>
  </si>
  <si>
    <t>SINAPI|105326</t>
  </si>
  <si>
    <t>105326</t>
  </si>
  <si>
    <t>ASSENTAMENTO DE CONEXÃO 3 ACESSOS DE FERRO FUNDIDO PARA REDE DE ÁGUA, DN 600, JUNTA ELÁSTICA, INSTALADO EM LOCAL COM NÍVEL BAIXO DE INTERFERÊNCIAS (NÃO INCLUI FORNECIMENTO). AF_05/2024</t>
  </si>
  <si>
    <t>SINAPI|105354</t>
  </si>
  <si>
    <t>105354</t>
  </si>
  <si>
    <t>ASSENTAMENTO DE CONEXÃO 3 ACESSOS DE FERRO FUNDIDO PARA REDE DE ÁGUA, DN 700, JUNTA ELÁSTICA, INSTALADO EM LOCAL COM NÍVEL ALTO DE INTERFERÊNCIAS (NÃO INCLUI FORNECIMENTO). AF_05/2024</t>
  </si>
  <si>
    <t>SINAPI|105344</t>
  </si>
  <si>
    <t>105344</t>
  </si>
  <si>
    <t>ASSENTAMENTO DE CONEXÃO 3 ACESSOS DE FERRO FUNDIDO PARA REDE DE ÁGUA, DN 700, JUNTA ELÁSTICA, INSTALADO EM LOCAL COM NÍVEL BAIXO DE INTERFERÊNCIAS (NÃO INCLUI FORNECIMENTO). AF_05/2024</t>
  </si>
  <si>
    <t>SINAPI|105278</t>
  </si>
  <si>
    <t>105278</t>
  </si>
  <si>
    <t>ASSENTAMENTO DE CONEXÃO 3 ACESSOS DE FERRO FUNDIDO PARA REDE DE ÁGUA, DN 80, JUNTA ELÁSTICA, INSTALADO EM LOCAL COM NÍVEL ALTO DE INTERFERÊNCIAS (NÃO INCLUI FORNECIMENTO). AF_05/2024</t>
  </si>
  <si>
    <t>SINAPI|105343</t>
  </si>
  <si>
    <t>105343</t>
  </si>
  <si>
    <t>ASSENTAMENTO DE CONEXÃO 3 ACESSOS DE FERRO FUNDIDO PARA REDE DE ÁGUA, DN 80, JUNTA ELÁSTICA, INSTALADO EM LOCAL COM NÍVEL BAIXO DE INTERFERÊNCIAS (NÃO INCLUI FORNECIMENTO). AF_05/2024</t>
  </si>
  <si>
    <t>SINAPI|105355</t>
  </si>
  <si>
    <t>105355</t>
  </si>
  <si>
    <t>ASSENTAMENTO DE CONEXÃO 3 ACESSOS DE FERRO FUNDIDO PARA REDE DE ÁGUA, DN 800, JUNTA ELÁSTICA, INSTALADO EM LOCAL COM NÍVEL ALTO DE INTERFERÊNCIAS (NÃO INCLUI FORNECIMENTO). AF_05/2024</t>
  </si>
  <si>
    <t>SINAPI|105391</t>
  </si>
  <si>
    <t>105391</t>
  </si>
  <si>
    <t>ASSENTAMENTO DE CONEXÃO 3 ACESSOS DE FERRO FUNDIDO PARA REDE DE ÁGUA, DN 800, JUNTA ELÁSTICA, INSTALADO EM LOCAL COM NÍVEL BAIXO DE INTERFERÊNCIAS (NÃO INCLUI FORNECIMENTO). AF_05/2024</t>
  </si>
  <si>
    <t>SINAPI|105356</t>
  </si>
  <si>
    <t>105356</t>
  </si>
  <si>
    <t>ASSENTAMENTO DE CONEXÃO 3 ACESSOS DE FERRO FUNDIDO PARA REDE DE ÁGUA, DN 900, JUNTA ELÁSTICA, INSTALADO EM LOCAL COM NÍVEL ALTO DE INTERFERÊNCIAS (NÃO INCLUI FORNECIMENTO). AF_05/2024</t>
  </si>
  <si>
    <t>SINAPI|105345</t>
  </si>
  <si>
    <t>105345</t>
  </si>
  <si>
    <t>ASSENTAMENTO DE CONEXÃO 3 ACESSOS DE FERRO FUNDIDO PARA REDE DE ÁGUA, DN 900, JUNTA ELÁSTICA, INSTALADO EM LOCAL COM NÍVEL BAIXO DE INTERFERÊNCIAS (NÃO INCLUI FORNECIMENTO). AF_05/2024</t>
  </si>
  <si>
    <t>SINAPI|105367</t>
  </si>
  <si>
    <t>105367</t>
  </si>
  <si>
    <t>ASSENTAMENTO DE CONEXÃO 3 ACESSOS DE PVC PBA PARA REDE DE ÁGUA, DN 100, JUNTA ELÁSTICA INTEGRADA, INSTALADO EM LOCAL COM NÍVEL ALTO DE INTERFERÊNCIAS (NÃO INCLUI FORNECIMENTO). AF_05/2024</t>
  </si>
  <si>
    <t>SINAPI|105371</t>
  </si>
  <si>
    <t>105371</t>
  </si>
  <si>
    <t>ASSENTAMENTO DE CONEXÃO 3 ACESSOS DE PVC PBA PARA REDE DE ÁGUA, DN 100, JUNTA ELÁSTICA INTEGRADA, INSTALADO EM LOCAL COM NÍVEL BAIXO DE INTERFERÊNCIAS (NÃO INCLUI FORNECIMENTO). AF_05/2024</t>
  </si>
  <si>
    <t>SINAPI|105365</t>
  </si>
  <si>
    <t>105365</t>
  </si>
  <si>
    <t>ASSENTAMENTO DE CONEXÃO 3 ACESSOS DE PVC PBA PARA REDE DE ÁGUA, DN 50, JUNTA ELÁSTICA INTEGRADA, INSTALADO EM LOCAL COM NÍVEL ALTO DE INTERFERÊNCIAS (NÃO INCLUI FORNECIMENTO). AF_05/2024</t>
  </si>
  <si>
    <t>SINAPI|105386</t>
  </si>
  <si>
    <t>105386</t>
  </si>
  <si>
    <t>ASSENTAMENTO DE CONEXÃO 3 ACESSOS DE PVC PBA PARA REDE DE ÁGUA, DN 50, JUNTA ELÁSTICA INTEGRADA, INSTALADO EM LOCAL COM NÍVEL BAIXO DE INTERFERÊNCIAS (NÃO INCLUI FORNECIMENTO). AF_05/2024</t>
  </si>
  <si>
    <t>SINAPI|105366</t>
  </si>
  <si>
    <t>105366</t>
  </si>
  <si>
    <t>ASSENTAMENTO DE CONEXÃO 3 ACESSOS DE PVC PBA PARA REDE DE ÁGUA, DN 75, JUNTA ELÁSTICA INTEGRADA, INSTALADO EM LOCAL COM NÍVEL ALTO DE INTERFERÊNCIAS (NÃO INCLUI FORNECIMENTO). AF_05/2024</t>
  </si>
  <si>
    <t>SINAPI|105387</t>
  </si>
  <si>
    <t>105387</t>
  </si>
  <si>
    <t>ASSENTAMENTO DE CONEXÃO 3 ACESSOS DE PVC PBA PARA REDE DE ÁGUA, DN 75, JUNTA ELÁSTICA INTEGRADA, INSTALADO EM LOCAL COM NÍVEL BAIXO DE INTERFERÊNCIAS (NÃO INCLUI FORNECIMENTO). AF_05/2024</t>
  </si>
  <si>
    <t>SINAPI|97177</t>
  </si>
  <si>
    <t>97177</t>
  </si>
  <si>
    <t>ASSENTAMENTO DE TUBO DE AÇO CARBONO PARA REDE DE ÁGUA, DN 1000 MM (40") OU DN 1100 MM (44"), JUNTA SOLDADA, INSTALADO EM LOCAL COM NÍVEL ALTO DE INTERFERÊNCIAS (NÃO INCLUI FORNECIMENTO). AF_05/2024</t>
  </si>
  <si>
    <t>SINAPI|97187</t>
  </si>
  <si>
    <t>97187</t>
  </si>
  <si>
    <t>ASSENTAMENTO DE TUBO DE AÇO CARBONO PARA REDE DE ÁGUA, DN 1000 MM (40") OU DN 1100 MM (44"), JUNTA SOLDADA, INSTALADO EM LOCAL COM NÍVEL BAIXO DE INTERFERÊNCIAS (NÃO INCLUI FORNECIMENTO). AF_05/2024</t>
  </si>
  <si>
    <t>SINAPI|97178</t>
  </si>
  <si>
    <t>97178</t>
  </si>
  <si>
    <t>ASSENTAMENTO DE TUBO DE AÇO CARBONO PARA REDE DE ÁGUA, DN 1200 MM (48") OU DN 1300 MM (52"), JUNTA SOLDADA, INSTALADO EM LOCAL COM NÍVEL ALTO DE INTERFERÊNCIAS (NÃO INCLUI FORNECIMENTO). AF_05/2024</t>
  </si>
  <si>
    <t>SINAPI|97188</t>
  </si>
  <si>
    <t>97188</t>
  </si>
  <si>
    <t>ASSENTAMENTO DE TUBO DE AÇO CARBONO PARA REDE DE ÁGUA, DN 1200 MM (48") OU DN 1300 MM (52"), JUNTA SOLDADA, INSTALADO EM LOCAL COM NÍVEL BAIXO DE INTERFERÊNCIAS (NÃO INCLUI FORNECIMENTO). AF_05/2024</t>
  </si>
  <si>
    <t>SINAPI|97179</t>
  </si>
  <si>
    <t>97179</t>
  </si>
  <si>
    <t>ASSENTAMENTO DE TUBO DE AÇO CARBONO PARA REDE DE ÁGUA, DN 1400 MM (56'') OU DN 1500 MM (60"), JUNTA SOLDADA, INSTALADO EM LOCAL COM NÍVEL ALTO DE INTERFERÊNCIAS (NÃO INCLUI FORNECIMENTO). AF_05/2024</t>
  </si>
  <si>
    <t>SINAPI|97189</t>
  </si>
  <si>
    <t>97189</t>
  </si>
  <si>
    <t>ASSENTAMENTO DE TUBO DE AÇO CARBONO PARA REDE DE ÁGUA, DN 1400 MM (56'') OU DN 1500 MM (60"), JUNTA SOLDADA, INSTALADO EM LOCAL COM NÍVEL BAIXO DE INTERFERÊNCIAS (NÃO INCLUI FORNECIMENTO). AF_05/2024</t>
  </si>
  <si>
    <t>SINAPI|97180</t>
  </si>
  <si>
    <t>97180</t>
  </si>
  <si>
    <t>ASSENTAMENTO DE TUBO DE AÇO CARBONO PARA REDE DE ÁGUA, DN 1600 MM (64") OU DN 1700 MM (68"), JUNTA SOLDADA, INSTALADO EM LOCAL COM NÍVEL ALTO DE INTERFERÊNCIAS (NÃO INCLUI FORNECIMENTO). AF_05/2024</t>
  </si>
  <si>
    <t>SINAPI|97190</t>
  </si>
  <si>
    <t>97190</t>
  </si>
  <si>
    <t>ASSENTAMENTO DE TUBO DE AÇO CARBONO PARA REDE DE ÁGUA, DN 1600 MM (64") OU DN 1700 MM (68"), JUNTA SOLDADA, INSTALADO EM LOCAL COM NÍVEL BAIXO DE INTERFERÊNCIAS (NÃO INCLUI FORNECIMENTO). AF_05/2024</t>
  </si>
  <si>
    <t>SINAPI|97181</t>
  </si>
  <si>
    <t>97181</t>
  </si>
  <si>
    <t>ASSENTAMENTO DE TUBO DE AÇO CARBONO PARA REDE DE ÁGUA, DN 1800 MM (72") OU DN 1900 MM (76"), JUNTA SOLDADA, INSTALADO EM LOCAL COM NÍVEL ALTO DE INTERFERÊNCIAS (NÃO INCLUI FORNECIMENTO). AF_05/2024</t>
  </si>
  <si>
    <t>SINAPI|97191</t>
  </si>
  <si>
    <t>97191</t>
  </si>
  <si>
    <t>ASSENTAMENTO DE TUBO DE AÇO CARBONO PARA REDE DE ÁGUA, DN 1800 MM (72") OU DN 1900 MM (76"), JUNTA SOLDADA, INSTALADO EM LOCAL COM NÍVEL BAIXO DE INTERFERÊNCIAS (NÃO INCLUI FORNECIMENTO). AF_05/2024</t>
  </si>
  <si>
    <t>SINAPI|97182</t>
  </si>
  <si>
    <t>97182</t>
  </si>
  <si>
    <t>ASSENTAMENTO DE TUBO DE AÇO CARBONO PARA REDE DE ÁGUA, DN 2000 MM (80") OU DN 2100 MM (84"), JUNTA SOLDADA, INSTALADO EM LOCAL COM NÍVEL ALTO DE INTERFERÊNCIAS (NÃO INCLUI FORNECIMENTO). AF_05/2024</t>
  </si>
  <si>
    <t>SINAPI|97192</t>
  </si>
  <si>
    <t>97192</t>
  </si>
  <si>
    <t>ASSENTAMENTO DE TUBO DE AÇO CARBONO PARA REDE DE ÁGUA, DN 2000 MM (80") OU DN 2100 MM (84"), JUNTA SOLDADA, INSTALADO EM LOCAL COM NÍVEL BAIXO DE INTERFERÊNCIAS (NÃO INCLUI FORNECIMENTO). AF_05/2024</t>
  </si>
  <si>
    <t>SINAPI|97173</t>
  </si>
  <si>
    <t>97173</t>
  </si>
  <si>
    <t>ASSENTAMENTO DE TUBO DE AÇO CARBONO PARA REDE DE ÁGUA, DN 600 MM (24"), JUNTA SOLDADA, INSTALADO EM LOCAL COM NÍVEL ALTO DE INTERFERÊNCIAS (NÃO INCLUI FORNECIMENTO). AF_05/2024</t>
  </si>
  <si>
    <t>SINAPI|97183</t>
  </si>
  <si>
    <t>97183</t>
  </si>
  <si>
    <t>ASSENTAMENTO DE TUBO DE AÇO CARBONO PARA REDE DE ÁGUA, DN 600 MM (24"), JUNTA SOLDADA, INSTALADO EM LOCAL COM NÍVEL BAIXO DE INTERFERÊNCIAS (NÃO INCLUI FORNECIMENTO). AF_05/2024</t>
  </si>
  <si>
    <t>SINAPI|97174</t>
  </si>
  <si>
    <t>97174</t>
  </si>
  <si>
    <t>ASSENTAMENTO DE TUBO DE AÇO CARBONO PARA REDE DE ÁGUA, DN 700 MM (28"), JUNTA SOLDADA, INSTALADO EM LOCAL COM NÍVEL ALTO DE INTERFERÊNCIAS (NÃO INCLUI FORNECIMENTO). AF_05/2024</t>
  </si>
  <si>
    <t>SINAPI|97184</t>
  </si>
  <si>
    <t>97184</t>
  </si>
  <si>
    <t>ASSENTAMENTO DE TUBO DE AÇO CARBONO PARA REDE DE ÁGUA, DN 700 MM (28"), JUNTA SOLDADA, INSTALADO EM LOCAL COM NÍVEL BAIXO DE INTERFERÊNCIAS (NÃO INCLUI FORNECIMENTO). AF_05/2024</t>
  </si>
  <si>
    <t>SINAPI|97175</t>
  </si>
  <si>
    <t>97175</t>
  </si>
  <si>
    <t>ASSENTAMENTO DE TUBO DE AÇO CARBONO PARA REDE DE ÁGUA, DN 800 MM (32"), JUNTA SOLDADA, INSTALADO EM LOCAL COM NÍVEL ALTO DE INTERFERÊNCIAS (NÃO INCLUI FORNECIMENTO). AF_05/2024</t>
  </si>
  <si>
    <t>SINAPI|97185</t>
  </si>
  <si>
    <t>97185</t>
  </si>
  <si>
    <t>ASSENTAMENTO DE TUBO DE AÇO CARBONO PARA REDE DE ÁGUA, DN 800 MM (32"), JUNTA SOLDADA, INSTALADO EM LOCAL COM NÍVEL BAIXO DE INTERFERÊNCIAS (NÃO INCLUI FORNECIMENTO). AF_05/2024</t>
  </si>
  <si>
    <t>SINAPI|97176</t>
  </si>
  <si>
    <t>97176</t>
  </si>
  <si>
    <t>ASSENTAMENTO DE TUBO DE AÇO CARBONO PARA REDE DE ÁGUA, DN 900 MM (36"), JUNTA SOLDADA, INSTALADO EM LOCAL COM NÍVEL ALTO DE INTERFERÊNCIAS (NÃO INCLUI FORNECIMENTO). AF_05/2024</t>
  </si>
  <si>
    <t>SINAPI|97186</t>
  </si>
  <si>
    <t>97186</t>
  </si>
  <si>
    <t>ASSENTAMENTO DE TUBO DE AÇO CARBONO PARA REDE DE ÁGUA, DN 900 MM (36"), JUNTA SOLDADA, INSTALADO EM LOCAL COM NÍVEL BAIXO DE INTERFERÊNCIAS (NÃO INCLUI FORNECIMENTO). AF_05/2024</t>
  </si>
  <si>
    <t>SINAPI|97142</t>
  </si>
  <si>
    <t>97142</t>
  </si>
  <si>
    <t>ASSENTAMENTO DE TUBO DE FERRO FUNDIDO PARA REDE DE ÁGUA, DN 100 MM, JUNTA ELÁSTICA, INSTALADO EM LOCAL COM NÍVEL ALTO DE INTERFERÊNCIAS (NÃO INCLUI FORNECIMENTO). AF_05/2024</t>
  </si>
  <si>
    <t>SINAPI|97158</t>
  </si>
  <si>
    <t>97158</t>
  </si>
  <si>
    <t>ASSENTAMENTO DE TUBO DE FERRO FUNDIDO PARA REDE DE ÁGUA, DN 100 MM, JUNTA ELÁSTICA, INSTALADO EM LOCAL COM NÍVEL BAIXO DE INTERFERÊNCIAS (NÃO INCLUI FORNECIMENTO). AF_05/2024</t>
  </si>
  <si>
    <t>SINAPI|97155</t>
  </si>
  <si>
    <t>97155</t>
  </si>
  <si>
    <t>ASSENTAMENTO DE TUBO DE FERRO FUNDIDO PARA REDE DE ÁGUA, DN 1000 MM, JUNTA ELÁSTICA, INSTALADO EM LOCAL COM NÍVEL ALTO DE INTERFERÊNCIAS (NÃO INCLUI FORNECIMENTO). AF_05/2024</t>
  </si>
  <si>
    <t>SINAPI|97171</t>
  </si>
  <si>
    <t>97171</t>
  </si>
  <si>
    <t>ASSENTAMENTO DE TUBO DE FERRO FUNDIDO PARA REDE DE ÁGUA, DN 1000 MM, JUNTA ELÁSTICA, INSTALADO EM LOCAL COM NÍVEL BAIXO DE INTERFERÊNCIAS (NÃO INCLUI FORNECIMENTO). AF_05/2024</t>
  </si>
  <si>
    <t>SINAPI|97156</t>
  </si>
  <si>
    <t>97156</t>
  </si>
  <si>
    <t>ASSENTAMENTO DE TUBO DE FERRO FUNDIDO PARA REDE DE ÁGUA, DN 1200 MM, JUNTA ELÁSTICA, INSTALADO EM LOCAL COM NÍVEL ALTO DE INTERFERÊNCIAS (NÃO INCLUI FORNECIMENTO). AF_05/2024</t>
  </si>
  <si>
    <t>SINAPI|97172</t>
  </si>
  <si>
    <t>97172</t>
  </si>
  <si>
    <t>ASSENTAMENTO DE TUBO DE FERRO FUNDIDO PARA REDE DE ÁGUA, DN 1200 MM, JUNTA ELÁSTICA, INSTALADO EM LOCAL COM NÍVEL BAIXO DE INTERFERÊNCIAS (NÃO INCLUI FORNECIMENTO). AF_05/2024</t>
  </si>
  <si>
    <t>SINAPI|97143</t>
  </si>
  <si>
    <t>97143</t>
  </si>
  <si>
    <t>ASSENTAMENTO DE TUBO DE FERRO FUNDIDO PARA REDE DE ÁGUA, DN 150 MM, JUNTA ELÁSTICA, INSTALADO EM LOCAL COM NÍVEL ALTO DE INTERFERÊNCIAS (NÃO INCLUI FORNECIMENTO). AF_05/2024</t>
  </si>
  <si>
    <t>SINAPI|97159</t>
  </si>
  <si>
    <t>97159</t>
  </si>
  <si>
    <t>ASSENTAMENTO DE TUBO DE FERRO FUNDIDO PARA REDE DE ÁGUA, DN 150 MM, JUNTA ELÁSTICA, INSTALADO EM LOCAL COM NÍVEL BAIXO DE INTERFERÊNCIAS (NÃO INCLUI FORNECIMENTO). AF_05/2024</t>
  </si>
  <si>
    <t>SINAPI|97144</t>
  </si>
  <si>
    <t>97144</t>
  </si>
  <si>
    <t>ASSENTAMENTO DE TUBO DE FERRO FUNDIDO PARA REDE DE ÁGUA, DN 200 MM, JUNTA ELÁSTICA, INSTALADO EM LOCAL COM NÍVEL ALTO DE INTERFERÊNCIAS (NÃO INCLUI FORNECIMENTO). AF_05/2024</t>
  </si>
  <si>
    <t>SINAPI|97160</t>
  </si>
  <si>
    <t>97160</t>
  </si>
  <si>
    <t>ASSENTAMENTO DE TUBO DE FERRO FUNDIDO PARA REDE DE ÁGUA, DN 200 MM, JUNTA ELÁSTICA, INSTALADO EM LOCAL COM NÍVEL BAIXO DE INTERFERÊNCIAS (NÃO INCLUI FORNECIMENTO). AF_05/2024</t>
  </si>
  <si>
    <t>SINAPI|97145</t>
  </si>
  <si>
    <t>97145</t>
  </si>
  <si>
    <t>ASSENTAMENTO DE TUBO DE FERRO FUNDIDO PARA REDE DE ÁGUA, DN 250 MM, JUNTA ELÁSTICA, INSTALADO EM LOCAL COM NÍVEL ALTO DE INTERFERÊNCIAS (NÃO INCLUI FORNECIMENTO). AF_05/2024</t>
  </si>
  <si>
    <t>SINAPI|97161</t>
  </si>
  <si>
    <t>97161</t>
  </si>
  <si>
    <t>ASSENTAMENTO DE TUBO DE FERRO FUNDIDO PARA REDE DE ÁGUA, DN 250 MM, JUNTA ELÁSTICA, INSTALADO EM LOCAL COM NÍVEL BAIXO DE INTERFERÊNCIAS (NÃO INCLUI FORNECIMENTO). AF_05/2024</t>
  </si>
  <si>
    <t>SINAPI|97146</t>
  </si>
  <si>
    <t>97146</t>
  </si>
  <si>
    <t>ASSENTAMENTO DE TUBO DE FERRO FUNDIDO PARA REDE DE ÁGUA, DN 300 MM, JUNTA ELÁSTICA, INSTALADO EM LOCAL COM NÍVEL ALTO DE INTERFERÊNCIAS (NÃO INCLUI FORNECIMENTO). AF_05/2024</t>
  </si>
  <si>
    <t>SINAPI|97162</t>
  </si>
  <si>
    <t>97162</t>
  </si>
  <si>
    <t>ASSENTAMENTO DE TUBO DE FERRO FUNDIDO PARA REDE DE ÁGUA, DN 300 MM, JUNTA ELÁSTICA, INSTALADO EM LOCAL COM NÍVEL BAIXO DE INTERFERÊNCIAS (NÃO INCLUI FORNECIMENTO). AF_05/2024</t>
  </si>
  <si>
    <t>SINAPI|97147</t>
  </si>
  <si>
    <t>97147</t>
  </si>
  <si>
    <t>ASSENTAMENTO DE TUBO DE FERRO FUNDIDO PARA REDE DE ÁGUA, DN 350 MM, JUNTA ELÁSTICA, INSTALADO EM LOCAL COM NÍVEL ALTO DE INTERFERÊNCIAS (NÃO INCLUI FORNECIMENTO). AF_05/2024</t>
  </si>
  <si>
    <t>SINAPI|97163</t>
  </si>
  <si>
    <t>97163</t>
  </si>
  <si>
    <t>ASSENTAMENTO DE TUBO DE FERRO FUNDIDO PARA REDE DE ÁGUA, DN 350 MM, JUNTA ELÁSTICA, INSTALADO EM LOCAL COM NÍVEL BAIXO DE INTERFERÊNCIAS (NÃO INCLUI FORNECIMENTO). AF_05/2024</t>
  </si>
  <si>
    <t>SINAPI|97148</t>
  </si>
  <si>
    <t>97148</t>
  </si>
  <si>
    <t>ASSENTAMENTO DE TUBO DE FERRO FUNDIDO PARA REDE DE ÁGUA, DN 400 MM, JUNTA ELÁSTICA, INSTALADO EM LOCAL COM NÍVEL ALTO DE INTERFERÊNCIAS (NÃO INCLUI FORNECIMENTO). AF_05/2024</t>
  </si>
  <si>
    <t>SINAPI|97164</t>
  </si>
  <si>
    <t>97164</t>
  </si>
  <si>
    <t>ASSENTAMENTO DE TUBO DE FERRO FUNDIDO PARA REDE DE ÁGUA, DN 400 MM, JUNTA ELÁSTICA, INSTALADO EM LOCAL COM NÍVEL BAIXO DE INTERFERÊNCIAS (NÃO INCLUI FORNECIMENTO). AF_05/2024</t>
  </si>
  <si>
    <t>SINAPI|97149</t>
  </si>
  <si>
    <t>97149</t>
  </si>
  <si>
    <t>ASSENTAMENTO DE TUBO DE FERRO FUNDIDO PARA REDE DE ÁGUA, DN 450 MM, JUNTA ELÁSTICA, INSTALADO EM LOCAL COM NÍVEL ALTO DE INTERFERÊNCIAS (NÃO INCLUI FORNECIMENTO). AF_05/2024</t>
  </si>
  <si>
    <t>SINAPI|97165</t>
  </si>
  <si>
    <t>97165</t>
  </si>
  <si>
    <t>ASSENTAMENTO DE TUBO DE FERRO FUNDIDO PARA REDE DE ÁGUA, DN 450 MM, JUNTA ELÁSTICA, INSTALADO EM LOCAL COM NÍVEL BAIXO DE INTERFERÊNCIAS (NÃO INCLUI FORNECIMENTO). AF_05/2024</t>
  </si>
  <si>
    <t>SINAPI|97150</t>
  </si>
  <si>
    <t>97150</t>
  </si>
  <si>
    <t>ASSENTAMENTO DE TUBO DE FERRO FUNDIDO PARA REDE DE ÁGUA, DN 500 MM, JUNTA ELÁSTICA, INSTALADO EM LOCAL COM NÍVEL ALTO DE INTERFERÊNCIAS (NÃO INCLUI FORNECIMENTO). AF_05/2024</t>
  </si>
  <si>
    <t>SINAPI|97166</t>
  </si>
  <si>
    <t>97166</t>
  </si>
  <si>
    <t>ASSENTAMENTO DE TUBO DE FERRO FUNDIDO PARA REDE DE ÁGUA, DN 500 MM, JUNTA ELÁSTICA, INSTALADO EM LOCAL COM NÍVEL BAIXO DE INTERFERÊNCIAS (NÃO INCLUI FORNECIMENTO). AF_05/2024</t>
  </si>
  <si>
    <t>SINAPI|97151</t>
  </si>
  <si>
    <t>97151</t>
  </si>
  <si>
    <t>ASSENTAMENTO DE TUBO DE FERRO FUNDIDO PARA REDE DE ÁGUA, DN 600 MM, JUNTA ELÁSTICA, INSTALADO EM LOCAL COM NÍVEL ALTO DE INTERFERÊNCIAS (NÃO INCLUI FORNECIMENTO). AF_05/2024</t>
  </si>
  <si>
    <t>SINAPI|97167</t>
  </si>
  <si>
    <t>97167</t>
  </si>
  <si>
    <t>ASSENTAMENTO DE TUBO DE FERRO FUNDIDO PARA REDE DE ÁGUA, DN 600 MM, JUNTA ELÁSTICA, INSTALADO EM LOCAL COM NÍVEL BAIXO DE INTERFERÊNCIAS (NÃO INCLUI FORNECIMENTO). AF_05/2024</t>
  </si>
  <si>
    <t>SINAPI|97152</t>
  </si>
  <si>
    <t>97152</t>
  </si>
  <si>
    <t>ASSENTAMENTO DE TUBO DE FERRO FUNDIDO PARA REDE DE ÁGUA, DN 700 MM, JUNTA ELÁSTICA, INSTALADO EM LOCAL COM NÍVEL ALTO DE INTERFERÊNCIAS (NÃO INCLUI FORNECIMENTO). AF_05/2024</t>
  </si>
  <si>
    <t>SINAPI|97168</t>
  </si>
  <si>
    <t>97168</t>
  </si>
  <si>
    <t>ASSENTAMENTO DE TUBO DE FERRO FUNDIDO PARA REDE DE ÁGUA, DN 700 MM, JUNTA ELÁSTICA, INSTALADO EM LOCAL COM NÍVEL BAIXO DE INTERFERÊNCIAS (NÃO INCLUI FORNECIMENTO). AF_05/2024</t>
  </si>
  <si>
    <t>SINAPI|97141</t>
  </si>
  <si>
    <t>97141</t>
  </si>
  <si>
    <t>ASSENTAMENTO DE TUBO DE FERRO FUNDIDO PARA REDE DE ÁGUA, DN 80 MM, JUNTA ELÁSTICA, INSTALADO EM LOCAL COM NÍVEL ALTO DE INTERFERÊNCIAS (NÃO INCLUI FORNECIMENTO). AF_05/2024</t>
  </si>
  <si>
    <t>SINAPI|97157</t>
  </si>
  <si>
    <t>97157</t>
  </si>
  <si>
    <t>ASSENTAMENTO DE TUBO DE FERRO FUNDIDO PARA REDE DE ÁGUA, DN 80 MM, JUNTA ELÁSTICA, INSTALADO EM LOCAL COM NÍVEL BAIXO DE INTERFERÊNCIAS (NÃO INCLUI FORNECIMENTO). AF_05/2024</t>
  </si>
  <si>
    <t>SINAPI|97153</t>
  </si>
  <si>
    <t>97153</t>
  </si>
  <si>
    <t>ASSENTAMENTO DE TUBO DE FERRO FUNDIDO PARA REDE DE ÁGUA, DN 800 MM, JUNTA ELÁSTICA, INSTALADO EM LOCAL COM NÍVEL ALTO DE INTERFERÊNCIAS (NÃO INCLUI FORNECIMENTO). AF_05/2024</t>
  </si>
  <si>
    <t>SINAPI|97169</t>
  </si>
  <si>
    <t>97169</t>
  </si>
  <si>
    <t>ASSENTAMENTO DE TUBO DE FERRO FUNDIDO PARA REDE DE ÁGUA, DN 800 MM, JUNTA ELÁSTICA, INSTALADO EM LOCAL COM NÍVEL BAIXO DE INTERFERÊNCIAS (NÃO INCLUI FORNECIMENTO). AF_05/2024</t>
  </si>
  <si>
    <t>SINAPI|97154</t>
  </si>
  <si>
    <t>97154</t>
  </si>
  <si>
    <t>ASSENTAMENTO DE TUBO DE FERRO FUNDIDO PARA REDE DE ÁGUA, DN 900 MM, JUNTA ELÁSTICA, INSTALADO EM LOCAL COM NÍVEL ALTO DE INTERFERÊNCIAS (NÃO INCLUI FORNECIMENTO). AF_05/2024</t>
  </si>
  <si>
    <t>SINAPI|97170</t>
  </si>
  <si>
    <t>97170</t>
  </si>
  <si>
    <t>ASSENTAMENTO DE TUBO DE FERRO FUNDIDO PARA REDE DE ÁGUA, DN 900 MM, JUNTA ELÁSTICA, INSTALADO EM LOCAL COM NÍVEL BAIXO DE INTERFERÊNCIAS (NÃO INCLUI FORNECIMENTO). AF_05/2024</t>
  </si>
  <si>
    <t>SINAPI|105311</t>
  </si>
  <si>
    <t>105311</t>
  </si>
  <si>
    <t>ASSENTAMENTO DE TUBO DE PVC DEFOFO OU PRFV OU RPVC PARA REDE DE ÁGUA, DN 100, JUNTA ELÁSTICA INTEGRADA, INSTALADO EM LOCAL COM NÍVEL ALTO DE INTERFERÊNCIAS (NÃO INCLUI FORNECIMENTO). AF_05/2024</t>
  </si>
  <si>
    <t>SINAPI|105339</t>
  </si>
  <si>
    <t>105339</t>
  </si>
  <si>
    <t>ASSENTAMENTO DE TUBO DE PVC DEFOFO OU PRFV OU RPVC PARA REDE DE ÁGUA, DN 100, JUNTA ELÁSTICA INTEGRADA, INSTALADO EM LOCAL COM NÍVEL BAIXO DE INTERFERÊNCIAS (NÃO INCLUI FORNECIMENTO). AF_05/2024</t>
  </si>
  <si>
    <t>SINAPI|97127</t>
  </si>
  <si>
    <t>97127</t>
  </si>
  <si>
    <t>ASSENTAMENTO DE TUBO DE PVC DEFOFO OU PRFV OU RPVC PARA REDE DE ÁGUA, DN 150 MM, JUNTA ELÁSTICA INTEGRADA, INSTALADO EM LOCAL COM NÍVEL ALTO DE INTERFERÊNCIAS (NÃO INCLUI FORNECIMENTO). AF_05/2024</t>
  </si>
  <si>
    <t>SINAPI|97134</t>
  </si>
  <si>
    <t>97134</t>
  </si>
  <si>
    <t>ASSENTAMENTO DE TUBO DE PVC DEFOFO OU PRFV OU RPVC PARA REDE DE ÁGUA, DN 150 MM, JUNTA ELÁSTICA INTEGRADA, INSTALADO EM LOCAL COM NÍVEL BAIXO DE INTERFERÊNCIAS (NÃO INCLUI FORNECIMENTO). AF_05/2024</t>
  </si>
  <si>
    <t>SINAPI|97128</t>
  </si>
  <si>
    <t>97128</t>
  </si>
  <si>
    <t>ASSENTAMENTO DE TUBO DE PVC DEFOFO OU PRFV OU RPVC PARA REDE DE ÁGUA, DN 200 MM, JUNTA ELÁSTICA INTEGRADA, INSTALADO EM LOCAL COM NÍVEL ALTO DE INTERFERÊNCIAS (NÃO INCLUI FORNECIMENTO). AF_05/2024</t>
  </si>
  <si>
    <t>SINAPI|97135</t>
  </si>
  <si>
    <t>97135</t>
  </si>
  <si>
    <t>ASSENTAMENTO DE TUBO DE PVC DEFOFO OU PRFV OU RPVC PARA REDE DE ÁGUA, DN 200 MM, JUNTA ELÁSTICA INTEGRADA, INSTALADO EM LOCAL COM NÍVEL BAIXO DE INTERFERÊNCIAS (NÃO INCLUI FORNECIMENTO). AF_05/2024</t>
  </si>
  <si>
    <t>SINAPI|97129</t>
  </si>
  <si>
    <t>97129</t>
  </si>
  <si>
    <t>ASSENTAMENTO DE TUBO DE PVC DEFOFO OU PRFV OU RPVC PARA REDE DE ÁGUA, DN 250 MM, JUNTA ELÁSTICA INTEGRADA, INSTALADO EM LOCAL COM NÍVEL ALTO DE INTERFERÊNCIAS (NÃO INCLUI FORNECIMENTO). AF_05/2024</t>
  </si>
  <si>
    <t>SINAPI|97136</t>
  </si>
  <si>
    <t>97136</t>
  </si>
  <si>
    <t>ASSENTAMENTO DE TUBO DE PVC DEFOFO OU PRFV OU RPVC PARA REDE DE ÁGUA, DN 250 MM, JUNTA ELÁSTICA INTEGRADA, INSTALADO EM LOCAL COM NÍVEL BAIXO DE INTERFERÊNCIAS (NÃO INCLUI FORNECIMENTO). AF_05/2024</t>
  </si>
  <si>
    <t>SINAPI|97130</t>
  </si>
  <si>
    <t>97130</t>
  </si>
  <si>
    <t>ASSENTAMENTO DE TUBO DE PVC DEFOFO OU PRFV OU RPVC PARA REDE DE ÁGUA, DN 300 MM, JUNTA ELÁSTICA INTEGRADA, INSTALADO EM LOCAL COM NÍVEL ALTO DE INTERFERÊNCIAS (NÃO INCLUI FORNECIMENTO). AF_05/2024</t>
  </si>
  <si>
    <t>SINAPI|97137</t>
  </si>
  <si>
    <t>97137</t>
  </si>
  <si>
    <t>ASSENTAMENTO DE TUBO DE PVC DEFOFO OU PRFV OU RPVC PARA REDE DE ÁGUA, DN 300 MM, JUNTA ELÁSTICA INTEGRADA, INSTALADO EM LOCAL COM NÍVEL BAIXO DE INTERFERÊNCIAS (NÃO INCLUI FORNECIMENTO). AF_05/2024</t>
  </si>
  <si>
    <t>SINAPI|97131</t>
  </si>
  <si>
    <t>97131</t>
  </si>
  <si>
    <t>ASSENTAMENTO DE TUBO DE PVC DEFOFO OU PRFV OU RPVC PARA REDE DE ÁGUA, DN 350 MM, JUNTA ELÁSTICA INTEGRADA, INSTALADO EM LOCAL COM NÍVEL ALTO DE INTERFERÊNCIAS (NÃO INCLUI FORNECIMENTO). AF_05/2024</t>
  </si>
  <si>
    <t>SINAPI|97138</t>
  </si>
  <si>
    <t>97138</t>
  </si>
  <si>
    <t>ASSENTAMENTO DE TUBO DE PVC DEFOFO OU PRFV OU RPVC PARA REDE DE ÁGUA, DN 350 MM, JUNTA ELÁSTICA INTEGRADA, INSTALADO EM LOCAL COM NÍVEL BAIXO DE INTERFERÊNCIAS (NÃO INCLUI FORNECIMENTO). AF_05/2024</t>
  </si>
  <si>
    <t>SINAPI|97132</t>
  </si>
  <si>
    <t>97132</t>
  </si>
  <si>
    <t>ASSENTAMENTO DE TUBO DE PVC DEFOFO OU PRFV OU RPVC PARA REDE DE ÁGUA, DN 400 MM, JUNTA ELÁSTICA INTEGRADA, INSTALADO EM LOCAL COM NÍVEL ALTO DE INTERFERÊNCIAS (NÃO INCLUI FORNECIMENTO). AF_05/2024</t>
  </si>
  <si>
    <t>SINAPI|97139</t>
  </si>
  <si>
    <t>97139</t>
  </si>
  <si>
    <t>ASSENTAMENTO DE TUBO DE PVC DEFOFO OU PRFV OU RPVC PARA REDE DE ÁGUA, DN 400 MM, JUNTA ELÁSTICA INTEGRADA, INSTALADO EM LOCAL COM NÍVEL BAIXO DE INTERFERÊNCIAS (NÃO INCLUI FORNECIMENTO). AF_05/2024</t>
  </si>
  <si>
    <t>SINAPI|97133</t>
  </si>
  <si>
    <t>97133</t>
  </si>
  <si>
    <t>ASSENTAMENTO DE TUBO DE PVC DEFOFO OU PRFV OU RPVC PARA REDE DE ÁGUA, DN 500 MM, JUNTA ELÁSTICA INTEGRADA, INSTALADO EM LOCAL COM NÍVEL ALTO DE INTERFERÊNCIAS (NÃO INCLUI FORNECIMENTO). AF_05/2024</t>
  </si>
  <si>
    <t>SINAPI|97140</t>
  </si>
  <si>
    <t>97140</t>
  </si>
  <si>
    <t>ASSENTAMENTO DE TUBO DE PVC DEFOFO OU PRFV OU RPVC PARA REDE DE ÁGUA, DN 500 MM, JUNTA ELÁSTICA INTEGRADA, INSTALADO EM LOCAL COM NÍVEL BAIXO DE INTERFERÊNCIAS (NÃO INCLUI FORNECIMENTO). AF_05/2024</t>
  </si>
  <si>
    <t>SINAPI|97123</t>
  </si>
  <si>
    <t>97123</t>
  </si>
  <si>
    <t>ASSENTAMENTO DE TUBO DE PVC PBA PARA REDE DE ÁGUA, DN 100 MM, JUNTA ELÁSTICA INTEGRADA, INSTALADO EM LOCAL COM NÍVEL ALTO DE INTERFERÊNCIAS (NÃO INCLUI FORNECIMENTO). AF_05/2024</t>
  </si>
  <si>
    <t>SINAPI|97126</t>
  </si>
  <si>
    <t>97126</t>
  </si>
  <si>
    <t>ASSENTAMENTO DE TUBO DE PVC PBA PARA REDE DE ÁGUA, DN 100 MM, JUNTA ELÁSTICA INTEGRADA, INSTALADO EM LOCAL COM NÍVEL BAIXO DE INTERFERÊNCIAS (NÃO INCLUI FORNECIMENTO). AF_05/2024</t>
  </si>
  <si>
    <t>SINAPI|105308</t>
  </si>
  <si>
    <t>105308</t>
  </si>
  <si>
    <t>ASSENTAMENTO DE TUBO DE PVC PBA PARA REDE DE ÁGUA, DN 125, JUNTA ELÁSTICA INTEGRADA, INSTALADO EM LOCAL COM NÍVEL ALTO DE INTERFERÊNCIAS (NÃO INCLUI FORNECIMENTO). AF_05/2024</t>
  </si>
  <si>
    <t>SINAPI|105312</t>
  </si>
  <si>
    <t>105312</t>
  </si>
  <si>
    <t>ASSENTAMENTO DE TUBO DE PVC PBA PARA REDE DE ÁGUA, DN 125, JUNTA ELÁSTICA INTEGRADA, INSTALADO EM LOCAL COM NÍVEL BAIXO DE INTERFERÊNCIAS (NÃO INCLUI FORNECIMENTO). AF_05/2024</t>
  </si>
  <si>
    <t>SINAPI|105309</t>
  </si>
  <si>
    <t>105309</t>
  </si>
  <si>
    <t>ASSENTAMENTO DE TUBO DE PVC PBA PARA REDE DE ÁGUA, DN 140, JUNTA ELÁSTICA INTEGRADA, INSTALADO EM LOCAL COM NÍVEL ALTO DE INTERFERÊNCIAS (NÃO INCLUI FORNECIMENTO). AF_05/2024</t>
  </si>
  <si>
    <t>SINAPI|105313</t>
  </si>
  <si>
    <t>105313</t>
  </si>
  <si>
    <t>ASSENTAMENTO DE TUBO DE PVC PBA PARA REDE DE ÁGUA, DN 140, JUNTA ELÁSTICA INTEGRADA, INSTALADO EM LOCAL COM NÍVEL BAIXO DE INTERFERÊNCIAS (NÃO INCLUI FORNECIMENTO). AF_05/2024</t>
  </si>
  <si>
    <t>SINAPI|105310</t>
  </si>
  <si>
    <t>105310</t>
  </si>
  <si>
    <t>ASSENTAMENTO DE TUBO DE PVC PBA PARA REDE DE ÁGUA, DN 180, JUNTA ELÁSTICA INTEGRADA, INSTALADO EM LOCAL COM NÍVEL ALTO DE INTERFERÊNCIAS (NÃO INCLUI FORNECIMENTO). AF_05/2024</t>
  </si>
  <si>
    <t>SINAPI|105314</t>
  </si>
  <si>
    <t>105314</t>
  </si>
  <si>
    <t>ASSENTAMENTO DE TUBO DE PVC PBA PARA REDE DE ÁGUA, DN 180, JUNTA ELÁSTICA INTEGRADA, INSTALADO EM LOCAL COM NÍVEL BAIXO DE INTERFERÊNCIAS (NÃO INCLUI FORNECIMENTO). AF_05/2024</t>
  </si>
  <si>
    <t>SINAPI|97121</t>
  </si>
  <si>
    <t>97121</t>
  </si>
  <si>
    <t>ASSENTAMENTO DE TUBO DE PVC PBA PARA REDE DE ÁGUA, DN 50 MM, JUNTA ELÁSTICA INTEGRADA, INSTALADO EM LOCAL COM NÍVEL ALTO DE INTERFERÊNCIAS (NÃO INCLUI FORNECIMENTO). AF_05/2024</t>
  </si>
  <si>
    <t>SINAPI|97124</t>
  </si>
  <si>
    <t>97124</t>
  </si>
  <si>
    <t>ASSENTAMENTO DE TUBO DE PVC PBA PARA REDE DE ÁGUA, DN 50 MM, JUNTA ELÁSTICA INTEGRADA, INSTALADO EM LOCAL COM NÍVEL BAIXO DE INTERFERÊNCIAS (NÃO INCLUI FORNECIMENTO). AF_05/2024</t>
  </si>
  <si>
    <t>SINAPI|97122</t>
  </si>
  <si>
    <t>97122</t>
  </si>
  <si>
    <t>ASSENTAMENTO DE TUBO DE PVC PBA PARA REDE DE ÁGUA, DN 75 MM, JUNTA ELÁSTICA INTEGRADA, INSTALADO EM LOCAL COM NÍVEL ALTO DE INTERFERÊNCIAS (NÃO INCLUI FORNECIMENTO). AF_05/2024</t>
  </si>
  <si>
    <t>SINAPI|97125</t>
  </si>
  <si>
    <t>97125</t>
  </si>
  <si>
    <t>ASSENTAMENTO DE TUBO DE PVC PBA PARA REDE DE ÁGUA, DN 75 MM, JUNTA ELÁSTICA INTEGRADA, INSTALADO EM LOCAL COM NÍVEL BAIXO DE INTERFERÊNCIAS (NÃO INCLUI FORNECIMENTO). AF_05/2024</t>
  </si>
  <si>
    <t>SINAPI|105296</t>
  </si>
  <si>
    <t>105296</t>
  </si>
  <si>
    <t>ASSENTAMENTO E FORNECIMENTO DE CURVA PVC PBA, JE, PB, 45 GRAUS, DN 100 / DE 110 MM, PARA REDE AGUA, JUNTA ELÁSTICA INTEGRADA, INSTALADO EM LOCAL COM NÍVEL ALTO DE INTERFERÊNCIAS (INCLUI FORNECIMENTO). AF_05/2024</t>
  </si>
  <si>
    <t>SINAPI|105374</t>
  </si>
  <si>
    <t>105374</t>
  </si>
  <si>
    <t>ASSENTAMENTO E FORNECIMENTO DE CURVA PVC PBA, JE, PB, 45 GRAUS, DN 100 / DE 110 MM, PARA REDE AGUA, JUNTA ELÁSTICA INTEGRADA, INSTALADO EM LOCAL COM NÍVEL BAIXO DE INTERFERÊNCIAS (INCLUI FORNECIMENTO). AF_05/2024</t>
  </si>
  <si>
    <t>SINAPI|105292</t>
  </si>
  <si>
    <t>105292</t>
  </si>
  <si>
    <t>ASSENTAMENTO E FORNECIMENTO DE CURVA PVC PBA, JE, PB, 45 GRAUS, DN 50 / DE 60 MM, PARA REDE AGUA, JUNTA ELÁSTICA INTEGRADA, INSTALADO EM LOCAL COM NÍVEL ALTO DE INTERFERÊNCIAS (INCLUI FORNECIMENTO). AF_05/2024</t>
  </si>
  <si>
    <t>SINAPI|105293</t>
  </si>
  <si>
    <t>105293</t>
  </si>
  <si>
    <t>ASSENTAMENTO E FORNECIMENTO DE CURVA PVC PBA, JE, PB, 45 GRAUS, DN 50 / DE 60 MM, PARA REDE AGUA, JUNTA ELÁSTICA INTEGRADA, INSTALADO EM LOCAL COM NÍVEL BAIXO DE INTERFERÊNCIAS (INCLUI FORNECIMENTO). AF_05/2024</t>
  </si>
  <si>
    <t>SINAPI|105294</t>
  </si>
  <si>
    <t>105294</t>
  </si>
  <si>
    <t>ASSENTAMENTO E FORNECIMENTO DE CURVA PVC PBA, JE, PB, 45 GRAUS, DN 75 / DE 85 MM, PARA REDE AGUA, JUNTA ELÁSTICA INTEGRADA, INSTALADO EM LOCAL COM NÍVEL ALTO DE INTERFERÊNCIAS (INCLUI FORNECIMENTO). AF_05/2024</t>
  </si>
  <si>
    <t>SINAPI|105295</t>
  </si>
  <si>
    <t>105295</t>
  </si>
  <si>
    <t>ASSENTAMENTO E FORNECIMENTO DE CURVA PVC PBA, JE, PB, 45 GRAUS, DN 75 / DE 85 MM, PARA REDE AGUA, JUNTA ELÁSTICA INTEGRADA, INSTALADO EM LOCAL COM NÍVEL BAIXO DE INTERFERÊNCIAS (INCLUI FORNECIMENTO). AF_05/2024</t>
  </si>
  <si>
    <t>SINAPI|105290</t>
  </si>
  <si>
    <t>105290</t>
  </si>
  <si>
    <t>ASSENTAMENTO E FORNECIMENTO DE LUVA SIMPLES, PVC PBA, JE, DN 100 / DE 110 MM, PARA REDE AGUA, JUNTA ELÁSTICA INTEGRADA, INSTALADO EM LOCAL COM NÍVEL ALTO DE INTERFERÊNCIAS (INCLUI FORNECIMENTO). AF_05/2024</t>
  </si>
  <si>
    <t>SINAPI|105291</t>
  </si>
  <si>
    <t>105291</t>
  </si>
  <si>
    <t>ASSENTAMENTO E FORNECIMENTO DE LUVA SIMPLES, PVC PBA, JE, DN 100 / DE 110 MM, PARA REDE AGUA, JUNTA ELÁSTICA INTEGRADA, INSTALADO EM LOCAL COM NÍVEL BAIXO DE INTERFERÊNCIAS (INCLUI FORNECIMENTO). AF_05/2024</t>
  </si>
  <si>
    <t>SINAPI|105286</t>
  </si>
  <si>
    <t>105286</t>
  </si>
  <si>
    <t>ASSENTAMENTO E FORNECIMENTO DE LUVA SIMPLES, PVC PBA, JE, DN 50 / DE 60 MM, PARA REDE AGUA, JUNTA ELÁSTICA INTEGRADA, INSTALADO EM LOCAL COM NÍVEL ALTO DE INTERFERÊNCIAS (INCLUI FORNECIMENTO). AF_05/2024</t>
  </si>
  <si>
    <t>SINAPI|105287</t>
  </si>
  <si>
    <t>105287</t>
  </si>
  <si>
    <t>ASSENTAMENTO E FORNECIMENTO DE LUVA SIMPLES, PVC PBA, JE, DN 50 / DE 60 MM, PARA REDE AGUA, JUNTA ELÁSTICA INTEGRADA, INSTALADO EM LOCAL COM NÍVEL BAIXO DE INTERFERÊNCIAS (INCLUI FORNECIMENTO). AF_05/2024</t>
  </si>
  <si>
    <t>SINAPI|105288</t>
  </si>
  <si>
    <t>105288</t>
  </si>
  <si>
    <t>ASSENTAMENTO E FORNECIMENTO DE LUVA SIMPLES, PVC PBA, JE, DN 75 / DE 85 MM, PARA REDE AGUA, JUNTA ELÁSTICA INTEGRADA, INSTALADO EM LOCAL COM NÍVEL ALTO DE INTERFERÊNCIAS (INCLUI FORNECIMENTO). AF_05/2024</t>
  </si>
  <si>
    <t>SINAPI|105289</t>
  </si>
  <si>
    <t>105289</t>
  </si>
  <si>
    <t>ASSENTAMENTO E FORNECIMENTO DE LUVA SIMPLES, PVC PBA, JE, DN 75 / DE 85 MM, PARA REDE AGUA, JUNTA ELÁSTICA INTEGRADA, INSTALADO EM LOCAL COM NÍVEL BAIXO DE INTERFERÊNCIAS (INCLUI FORNECIMENTO). AF_05/2024</t>
  </si>
  <si>
    <t>SINAPI|105375</t>
  </si>
  <si>
    <t>105375</t>
  </si>
  <si>
    <t>ASSENTAMENTO E FORNECIMENTO DE TE DE REDUCAO, PVC PBA, BBB, JE, DN 100 X 50 / DE 110 X 60 MM, PARA REDE AGUA, JUNTA ELÁSTICA INTEGRADA, INSTALADO EM LOCAL COM NÍVEL ALTO DE INTERFERÊNCIAS (INCLUI FORNECIMENTO). AF_05/2024</t>
  </si>
  <si>
    <t>SINAPI|105376</t>
  </si>
  <si>
    <t>105376</t>
  </si>
  <si>
    <t>ASSENTAMENTO E FORNECIMENTO DE TE DE REDUCAO, PVC PBA, BBB, JE, DN 100 X 50 / DE 110 X 60 MM, PARA REDE AGUA, JUNTA ELÁSTICA INTEGRADA, INSTALADO EM LOCAL COM NÍVEL BAIXO DE INTERFERÊNCIAS (INCLUI FORNECIMENTO). AF_05/2024</t>
  </si>
  <si>
    <t>SINAPI|105331</t>
  </si>
  <si>
    <t>105331</t>
  </si>
  <si>
    <t>ASSENTAMENTO E FORNECIMENTO DE TUBO DE PVC DEFOFO OU PRFV OU RPVC PARA REDE DE ÁGUA, DN 100, JUNTA ELÁSTICA INTEGRADA, INSTALADO EM LOCAL COM NÍVEL ALTO DE INTERFERÊNCIAS (INCLUI FORNECIMENTO). AF_05/2024</t>
  </si>
  <si>
    <t>SINAPI|105332</t>
  </si>
  <si>
    <t>105332</t>
  </si>
  <si>
    <t>ASSENTAMENTO E FORNECIMENTO DE TUBO DE PVC DEFOFO OU PRFV OU RPVC PARA REDE DE ÁGUA, DN 100, JUNTA ELÁSTICA INTEGRADA, INSTALADO EM LOCAL COM NÍVEL BAIXO DE INTERFERÊNCIAS (INCLUI FORNECIMENTO). AF_05/2024</t>
  </si>
  <si>
    <t>SINAPI|105333</t>
  </si>
  <si>
    <t>105333</t>
  </si>
  <si>
    <t>ASSENTAMENTO E FORNECIMENTO DE TUBO DE PVC DEFOFO PARA REDE DE ÁGUA, DN 200, JUNTA ELÁSTICA INTEGRADA, INSTALADO EM LOCAL COM NÍVEL ALTO DE INTERFERÊNCIAS (INCLUI FORNECIMENTO). AF_05/2024</t>
  </si>
  <si>
    <t>SINAPI|105334</t>
  </si>
  <si>
    <t>105334</t>
  </si>
  <si>
    <t>ASSENTAMENTO E FORNECIMENTO DE TUBO DE PVC DEFOFO PARA REDE DE ÁGUA, DN 200, JUNTA ELÁSTICA INTEGRADA, INSTALADO EM LOCAL COM NÍVEL BAIXO DE INTERFERÊNCIAS (INCLUI FORNECIMENTO). AF_05/2024</t>
  </si>
  <si>
    <t>SINAPI|105335</t>
  </si>
  <si>
    <t>105335</t>
  </si>
  <si>
    <t>ASSENTAMENTO E FORNECIMENTO DE TUBO DE PVC DEFOFO PARA REDE DE ÁGUA, DN 250, JUNTA ELÁSTICA INTEGRADA, INSTALADO EM LOCAL COM NÍVEL ALTO DE INTERFERÊNCIAS (INCLUI FORNECIMENTO). AF_05/2024</t>
  </si>
  <si>
    <t>SINAPI|105336</t>
  </si>
  <si>
    <t>105336</t>
  </si>
  <si>
    <t>ASSENTAMENTO E FORNECIMENTO DE TUBO DE PVC DEFOFO PARA REDE DE ÁGUA, DN 250, JUNTA ELÁSTICA INTEGRADA, INSTALADO EM LOCAL COM NÍVEL BAIXO DE INTERFERÊNCIAS (INCLUI FORNECIMENTO). AF_05/2024</t>
  </si>
  <si>
    <t>SINAPI|105337</t>
  </si>
  <si>
    <t>105337</t>
  </si>
  <si>
    <t>ASSENTAMENTO E FORNECIMENTO DE TUBO DE PVC DEFOFO PARA REDE DE ÁGUA, DN 300, JUNTA ELÁSTICA INTEGRADA, INSTALADO EM LOCAL COM NÍVEL ALTO DE INTERFERÊNCIAS (INCLUI FORNECIMENTO). AF_05/2024</t>
  </si>
  <si>
    <t>SINAPI|105338</t>
  </si>
  <si>
    <t>105338</t>
  </si>
  <si>
    <t>ASSENTAMENTO E FORNECIMENTO DE TUBO DE PVC DEFOFO PARA REDE DE ÁGUA, DN 300, JUNTA ELÁSTICA INTEGRADA, INSTALADO EM LOCAL COM NÍVEL BAIXO DE INTERFERÊNCIAS (INCLUI FORNECIMENTO). AF_05/2024</t>
  </si>
  <si>
    <t>SINAPI|106108</t>
  </si>
  <si>
    <t>106108</t>
  </si>
  <si>
    <t>ASSENTAMENTO E FORNECIMENTO DE TUBO DE PVC PBA PARA REDE DE ÁGUA, DN 100, JUNTA ELÁSTICA INTEGRADA, INSTALADO EM LOCAL COM NÍVEL ALTO DE INTERFERÊNCIAS (INCLUI FORNECIMENTO). AF_05/2024</t>
  </si>
  <si>
    <t>SINAPI|106109</t>
  </si>
  <si>
    <t>106109</t>
  </si>
  <si>
    <t>ASSENTAMENTO E FORNECIMENTO DE TUBO DE PVC PBA PARA REDE DE ÁGUA, DN 100, JUNTA ELÁSTICA INTEGRADA, INSTALADO EM LOCAL COM NÍVEL BAIXO DE INTERFERÊNCIAS (INCLUI FORNECIMENTO). AF_05/2024</t>
  </si>
  <si>
    <t>SINAPI|106104</t>
  </si>
  <si>
    <t>106104</t>
  </si>
  <si>
    <t>ASSENTAMENTO E FORNECIMENTO DE TUBO DE PVC PBA PARA REDE DE ÁGUA, DN 50, JUNTA ELÁSTICA INTEGRADA, INSTALADO EM LOCAL COM NÍVEL ALTO DE INTERFERÊNCIAS (INCLUI FORNECIMENTO). AF_05/2024</t>
  </si>
  <si>
    <t>SINAPI|106105</t>
  </si>
  <si>
    <t>106105</t>
  </si>
  <si>
    <t>ASSENTAMENTO E FORNECIMENTO DE TUBO DE PVC PBA PARA REDE DE ÁGUA, DN 50, JUNTA ELÁSTICA INTEGRADA, INSTALADO EM LOCAL COM NÍVEL BAIXO DE INTERFERÊNCIAS (INCLUI FORNECIMENTO). AF_05/2024</t>
  </si>
  <si>
    <t>SINAPI|106106</t>
  </si>
  <si>
    <t>106106</t>
  </si>
  <si>
    <t>ASSENTAMENTO E FORNECIMENTO DE TUBO DE PVC PBA PARA REDE DE ÁGUA, DN 75, JUNTA ELÁSTICA INTEGRADA, INSTALADO EM LOCAL COM NÍVEL ALTO DE INTERFERÊNCIAS (INCLUI FORNECIMENTO). AF_05/2024</t>
  </si>
  <si>
    <t>SINAPI|106107</t>
  </si>
  <si>
    <t>106107</t>
  </si>
  <si>
    <t>ASSENTAMENTO E FORNECIMENTO DE TUBO DE PVC PBA PARA REDE DE ÁGUA, DN 75, JUNTA ELÁSTICA INTEGRADA, INSTALADO EM LOCAL COM NÍVEL BAIXO DE INTERFERÊNCIAS (INCLUI FORNECIMENTO). AF_05/2024</t>
  </si>
  <si>
    <t>SINAPI|105377</t>
  </si>
  <si>
    <t>105377</t>
  </si>
  <si>
    <t>FORNECIMENTO E ASSENTAMENTO DE CURVA 45 GRAUS RANHURADA EM FERRO FUNDIDO, DN 80 MM (3") PARA REDE DE ÁGUA, INSTALADO EM LOCAL COM NÍVEL ALTO DE INTERFERÊNCIAS (INCLUI FORNECIMENTO). AF_05/2024</t>
  </si>
  <si>
    <t>SINAPI|105368</t>
  </si>
  <si>
    <t>105368</t>
  </si>
  <si>
    <t>FORNECIMENTO E ASSENTAMENTO DE CURVA 45 GRAUS RANHURADA EM FERRO FUNDIDO, DN 80 MM (3") PARA REDE DE ÁGUA, INSTALADO EM LOCAL COM NÍVEL BAIXO DE INTERFERÊNCIAS (INCLUI FORNECIMENTO). AF_05/2024</t>
  </si>
  <si>
    <t>SINAPI|105369</t>
  </si>
  <si>
    <t>105369</t>
  </si>
  <si>
    <t>FORNECIMENTO E ASSENTAMENTO DE TE RANHURADO EM FERRO FUNDIDO, DN 80 (3") PARA REDE DE ÁGUA, INSTALADO EM LOCAL COM NÍVEL ALTO DE INTERFERÊNCIAS (INCLUI FORNECIMENTO). AF_05/2024</t>
  </si>
  <si>
    <t>SINAPI|105370</t>
  </si>
  <si>
    <t>105370</t>
  </si>
  <si>
    <t>FORNECIMENTO E ASSENTAMENTO DE TE RANHURADO EM FERRO FUNDIDO, DN 80 (3") PARA REDE DE ÁGUA, INSTALADO EM LOCAL COM NÍVEL BAIXO DE INTERFERÊNCIAS (INCLUI FORNECIMENTO). AF_05/2024</t>
  </si>
  <si>
    <t>SINAPI|92864</t>
  </si>
  <si>
    <t>92864</t>
  </si>
  <si>
    <t>ASSENTAMENTO DE TUBO DE CONCRETO PARA REDES COLETORAS DE ESGOTO SANITÁRIO, DIÂMETRO DE 1000 MM, JUNTA ELÁSTICA, INSTALADO EM LOCAL COM ALTO NÍVEL DE INTERFERÊNCIAS (NÃO INCLUI FORNECIMENTO). AF_03/2024</t>
  </si>
  <si>
    <t>Assentamento de tubos de esgoto ou drenagem pluvial em concreto</t>
  </si>
  <si>
    <t>SINAPI|92848</t>
  </si>
  <si>
    <t>92848</t>
  </si>
  <si>
    <t>ASSENTAMENTO DE TUBO DE CONCRETO PARA REDES COLETORAS DE ESGOTO SANITÁRIO, DIÂMETRO DE 1000 MM, JUNTA ELÁSTICA, INSTALADO EM LOCAL COM BAIXO NÍVEL DE INTERFERÊNCIAS (NÃO INCLUI FORNECIMENTO). AF_03/2024</t>
  </si>
  <si>
    <t>SINAPI|104937</t>
  </si>
  <si>
    <t>104937</t>
  </si>
  <si>
    <t>ASSENTAMENTO DE TUBO DE CONCRETO PARA REDES COLETORAS DE ESGOTO SANITÁRIO, DIÂMETRO DE 1200 MM, JUNTA ELÁSTICA, INSTALADO EM LOCAL COM ALTO NÍVEL DE INTERFERÊNCIAS (NÃO INCLUI FORNECIMENTO). AF_03/2024</t>
  </si>
  <si>
    <t>SINAPI|104933</t>
  </si>
  <si>
    <t>104933</t>
  </si>
  <si>
    <t>ASSENTAMENTO DE TUBO DE CONCRETO PARA REDES COLETORAS DE ESGOTO SANITÁRIO, DIÂMETRO DE 1200 MM, JUNTA ELÁSTICA, INSTALADO EM LOCAL COM BAIXO NÍVEL DE INTERFERÊNCIAS (NÃO INCLUI FORNECIMENTO). AF_03/2024</t>
  </si>
  <si>
    <t>SINAPI|104939</t>
  </si>
  <si>
    <t>104939</t>
  </si>
  <si>
    <t>ASSENTAMENTO DE TUBO DE CONCRETO PARA REDES COLETORAS DE ESGOTO SANITÁRIO, DIÂMETRO DE 1500 MM, JUNTA ELÁSTICA, INSTALADO EM LOCAL COM ALTO NÍVEL DE INTERFERÊNCIAS (NÃO INCLUI FORNECIMENTO). AF_03/2024</t>
  </si>
  <si>
    <t>SINAPI|104935</t>
  </si>
  <si>
    <t>104935</t>
  </si>
  <si>
    <t>ASSENTAMENTO DE TUBO DE CONCRETO PARA REDES COLETORAS DE ESGOTO SANITÁRIO, DIÂMETRO DE 1500 MM, JUNTA ELÁSTICA, INSTALADO EM LOCAL COM BAIXO NÍVEL DE INTERFERÊNCIAS (NÃO INCLUI FORNECIMENTO). AF_03/2024</t>
  </si>
  <si>
    <t>SINAPI|92850</t>
  </si>
  <si>
    <t>92850</t>
  </si>
  <si>
    <t>ASSENTAMENTO DE TUBO DE CONCRETO PARA REDES COLETORAS DE ESGOTO SANITÁRIO, DIÂMETRO DE 300 MM, JUNTA ELÁSTICA, INSTALADO EM LOCAL COM ALTO NÍVEL DE INTERFERÊNCIAS (NÃO INCLUI FORNECIMENTO). AF_03/2024</t>
  </si>
  <si>
    <t>SINAPI|92834</t>
  </si>
  <si>
    <t>92834</t>
  </si>
  <si>
    <t>ASSENTAMENTO DE TUBO DE CONCRETO PARA REDES COLETORAS DE ESGOTO SANITÁRIO, DIÂMETRO DE 300 MM, JUNTA ELÁSTICA, INSTALADO EM LOCAL COM BAIXO NÍVEL DE INTERFERÊNCIAS (NÃO INCLUI FORNECIMENTO). AF_03/2024</t>
  </si>
  <si>
    <t>SINAPI|92852</t>
  </si>
  <si>
    <t>92852</t>
  </si>
  <si>
    <t>ASSENTAMENTO DE TUBO DE CONCRETO PARA REDES COLETORAS DE ESGOTO SANITÁRIO, DIÂMETRO DE 400 MM, JUNTA ELÁSTICA, INSTALADO EM LOCAL COM ALTO NÍVEL DE INTERFERÊNCIAS (NÃO INCLUI FORNECIMENTO). AF_03/2024</t>
  </si>
  <si>
    <t>SINAPI|92836</t>
  </si>
  <si>
    <t>92836</t>
  </si>
  <si>
    <t>ASSENTAMENTO DE TUBO DE CONCRETO PARA REDES COLETORAS DE ESGOTO SANITÁRIO, DIÂMETRO DE 400 MM, JUNTA ELÁSTICA, INSTALADO EM LOCAL COM BAIXO NÍVEL DE INTERFERÊNCIAS (NÃO INCLUI FORNECIMENTO). AF_03/2024</t>
  </si>
  <si>
    <t>SINAPI|92854</t>
  </si>
  <si>
    <t>92854</t>
  </si>
  <si>
    <t>ASSENTAMENTO DE TUBO DE CONCRETO PARA REDES COLETORAS DE ESGOTO SANITÁRIO, DIÂMETRO DE 500 MM, JUNTA ELÁSTICA, INSTALADO EM LOCAL COM ALTO NÍVEL DE INTERFERÊNCIAS (NÃO INCLUI FORNECIMENTO). AF_03/2024</t>
  </si>
  <si>
    <t>SINAPI|92838</t>
  </si>
  <si>
    <t>92838</t>
  </si>
  <si>
    <t>ASSENTAMENTO DE TUBO DE CONCRETO PARA REDES COLETORAS DE ESGOTO SANITÁRIO, DIÂMETRO DE 500 MM, JUNTA ELÁSTICA, INSTALADO EM LOCAL COM BAIXO NÍVEL DE INTERFERÊNCIAS (NÃO INCLUI FORNECIMENTO). AF_03/2024</t>
  </si>
  <si>
    <t>SINAPI|92856</t>
  </si>
  <si>
    <t>92856</t>
  </si>
  <si>
    <t>ASSENTAMENTO DE TUBO DE CONCRETO PARA REDES COLETORAS DE ESGOTO SANITÁRIO, DIÂMETRO DE 600 MM, JUNTA ELÁSTICA, INSTALADO EM LOCAL COM ALTO NÍVEL DE INTERFERÊNCIAS (NÃO INCLUI FORNECIMENTO). AF_03/2024</t>
  </si>
  <si>
    <t>SINAPI|92840</t>
  </si>
  <si>
    <t>92840</t>
  </si>
  <si>
    <t>ASSENTAMENTO DE TUBO DE CONCRETO PARA REDES COLETORAS DE ESGOTO SANITÁRIO, DIÂMETRO DE 600 MM, JUNTA ELÁSTICA, INSTALADO EM LOCAL COM BAIXO NÍVEL DE INTERFERÊNCIAS (NÃO INCLUI FORNECIMENTO). AF_03/2024</t>
  </si>
  <si>
    <t>SINAPI|92858</t>
  </si>
  <si>
    <t>92858</t>
  </si>
  <si>
    <t>ASSENTAMENTO DE TUBO DE CONCRETO PARA REDES COLETORAS DE ESGOTO SANITÁRIO, DIÂMETRO DE 700 MM, JUNTA ELÁSTICA, INSTALADO EM LOCAL COM ALTO NÍVEL DE INTERFERÊNCIAS (NÃO INCLUI FORNECIMENTO). AF_03/2024</t>
  </si>
  <si>
    <t>SINAPI|92842</t>
  </si>
  <si>
    <t>92842</t>
  </si>
  <si>
    <t>ASSENTAMENTO DE TUBO DE CONCRETO PARA REDES COLETORAS DE ESGOTO SANITÁRIO, DIÂMETRO DE 700 MM, JUNTA ELÁSTICA, INSTALADO EM LOCAL COM BAIXO NÍVEL DE INTERFERÊNCIAS (NÃO INCLUI FORNECIMENTO). AF_03/2024</t>
  </si>
  <si>
    <t>SINAPI|92860</t>
  </si>
  <si>
    <t>92860</t>
  </si>
  <si>
    <t>ASSENTAMENTO DE TUBO DE CONCRETO PARA REDES COLETORAS DE ESGOTO SANITÁRIO, DIÂMETRO DE 800 MM, JUNTA ELÁSTICA, INSTALADO EM LOCAL COM ALTO NÍVEL DE INTERFERÊNCIAS (NÃO INCLUI FORNECIMENTO). AF_03/2024</t>
  </si>
  <si>
    <t>SINAPI|92844</t>
  </si>
  <si>
    <t>92844</t>
  </si>
  <si>
    <t>ASSENTAMENTO DE TUBO DE CONCRETO PARA REDES COLETORAS DE ESGOTO SANITÁRIO, DIÂMETRO DE 800 MM, JUNTA ELÁSTICA, INSTALADO EM LOCAL COM BAIXO NÍVEL DE INTERFERÊNCIAS (NÃO INCLUI FORNECIMENTO). AF_03/2024</t>
  </si>
  <si>
    <t>SINAPI|92862</t>
  </si>
  <si>
    <t>92862</t>
  </si>
  <si>
    <t>ASSENTAMENTO DE TUBO DE CONCRETO PARA REDES COLETORAS DE ESGOTO SANITÁRIO, DIÂMETRO DE 900 MM, JUNTA ELÁSTICA, INSTALADO EM LOCAL COM ALTO NÍVEL DE INTERFERÊNCIAS (NÃO INCLUI FORNECIMENTO). AF_03/2024</t>
  </si>
  <si>
    <t>SINAPI|92846</t>
  </si>
  <si>
    <t>92846</t>
  </si>
  <si>
    <t>ASSENTAMENTO DE TUBO DE CONCRETO PARA REDES COLETORAS DE ESGOTO SANITÁRIO, DIÂMETRO DE 900 MM, JUNTA ELÁSTICA, INSTALADO EM LOCAL COM BAIXO NÍVEL DE INTERFERÊNCIAS (NÃO INCLUI FORNECIMENTO). AF_03/2024</t>
  </si>
  <si>
    <t>SINAPI|92828</t>
  </si>
  <si>
    <t>92828</t>
  </si>
  <si>
    <t>ASSENTAMENTO DE TUBO DE CONCRETO PARA REDES COLETORAS DE ÁGUAS PLUVIAIS, DIÂMETRO DE 1000 MM, JUNTA RÍGIDA, INSTALADO EM LOCAL COM ALTO NÍVEL DE INTERFERÊNCIAS (NÃO INCLUI FORNECIMENTO). AF_03/2024</t>
  </si>
  <si>
    <t>SINAPI|92815</t>
  </si>
  <si>
    <t>92815</t>
  </si>
  <si>
    <t>ASSENTAMENTO DE TUBO DE CONCRETO PARA REDES COLETORAS DE ÁGUAS PLUVIAIS, DIÂMETRO DE 1000 MM, JUNTA RÍGIDA, INSTALADO EM LOCAL COM BAIXO NÍVEL DE INTERFERÊNCIAS (NÃO INCLUI FORNECIMENTO). AF_03/2024</t>
  </si>
  <si>
    <t>SINAPI|92830</t>
  </si>
  <si>
    <t>92830</t>
  </si>
  <si>
    <t>ASSENTAMENTO DE TUBO DE CONCRETO PARA REDES COLETORAS DE ÁGUAS PLUVIAIS, DIÂMETRO DE 1200 MM, JUNTA RÍGIDA, INSTALADO EM LOCAL COM ALTO NÍVEL DE INTERFERÊNCIAS (NÃO INCLUI FORNECIMENTO). AF_03/2024</t>
  </si>
  <si>
    <t>SINAPI|92817</t>
  </si>
  <si>
    <t>92817</t>
  </si>
  <si>
    <t>ASSENTAMENTO DE TUBO DE CONCRETO PARA REDES COLETORAS DE ÁGUAS PLUVIAIS, DIÂMETRO DE 1200 MM, JUNTA RÍGIDA, INSTALADO EM LOCAL COM BAIXO NÍVEL DE INTERFERÊNCIAS (NÃO INCLUI FORNECIMENTO). AF_03/2024</t>
  </si>
  <si>
    <t>SINAPI|92832</t>
  </si>
  <si>
    <t>92832</t>
  </si>
  <si>
    <t>ASSENTAMENTO DE TUBO DE CONCRETO PARA REDES COLETORAS DE ÁGUAS PLUVIAIS, DIÂMETRO DE 1500 MM, JUNTA RÍGIDA, INSTALADO EM LOCAL COM ALTO NÍVEL DE INTERFERÊNCIAS (NÃO INCLUI FORNECIMENTO). AF_03/2024</t>
  </si>
  <si>
    <t>SINAPI|92819</t>
  </si>
  <si>
    <t>92819</t>
  </si>
  <si>
    <t>ASSENTAMENTO DE TUBO DE CONCRETO PARA REDES COLETORAS DE ÁGUAS PLUVIAIS, DIÂMETRO DE 1500 MM, JUNTA RÍGIDA, INSTALADO EM LOCAL COM BAIXO NÍVEL DE INTERFERÊNCIAS (NÃO INCLUI FORNECIMENTO). AF_03/2024</t>
  </si>
  <si>
    <t>SINAPI|92820</t>
  </si>
  <si>
    <t>92820</t>
  </si>
  <si>
    <t>ASSENTAMENTO DE TUBO DE CONCRETO PARA REDES COLETORAS DE ÁGUAS PLUVIAIS, DIÂMETRO DE 300 MM, JUNTA RÍGIDA, INSTALADO EM LOCAL COM ALTO NÍVEL DE INTERFERÊNCIAS (NÃO INCLUI FORNECIMENTO). AF_03/2024</t>
  </si>
  <si>
    <t>SINAPI|92808</t>
  </si>
  <si>
    <t>92808</t>
  </si>
  <si>
    <t>ASSENTAMENTO DE TUBO DE CONCRETO PARA REDES COLETORAS DE ÁGUAS PLUVIAIS, DIÂMETRO DE 300 MM, JUNTA RÍGIDA, INSTALADO EM LOCAL COM BAIXO NÍVEL DE INTERFERÊNCIAS (NÃO INCLUI FORNECIMENTO). AF_03/2024</t>
  </si>
  <si>
    <t>SINAPI|92821</t>
  </si>
  <si>
    <t>92821</t>
  </si>
  <si>
    <t>ASSENTAMENTO DE TUBO DE CONCRETO PARA REDES COLETORAS DE ÁGUAS PLUVIAIS, DIÂMETRO DE 400 MM, JUNTA RÍGIDA, INSTALADO EM LOCAL COM ALTO NÍVEL DE INTERFERÊNCIAS (NÃO INCLUI FORNECIMENTO). AF_03/2024</t>
  </si>
  <si>
    <t>SINAPI|92809</t>
  </si>
  <si>
    <t>92809</t>
  </si>
  <si>
    <t>ASSENTAMENTO DE TUBO DE CONCRETO PARA REDES COLETORAS DE ÁGUAS PLUVIAIS, DIÂMETRO DE 400 MM, JUNTA RÍGIDA, INSTALADO EM LOCAL COM BAIXO NÍVEL DE INTERFERÊNCIAS (NÃO INCLUI FORNECIMENTO). AF_03/2024</t>
  </si>
  <si>
    <t>SINAPI|92822</t>
  </si>
  <si>
    <t>92822</t>
  </si>
  <si>
    <t>ASSENTAMENTO DE TUBO DE CONCRETO PARA REDES COLETORAS DE ÁGUAS PLUVIAIS, DIÂMETRO DE 500 MM, JUNTA RÍGIDA, INSTALADO EM LOCAL COM ALTO NÍVEL DE INTERFERÊNCIAS (NÃO INCLUI FORNECIMENTO). AF_03/2024</t>
  </si>
  <si>
    <t>SINAPI|92810</t>
  </si>
  <si>
    <t>92810</t>
  </si>
  <si>
    <t>ASSENTAMENTO DE TUBO DE CONCRETO PARA REDES COLETORAS DE ÁGUAS PLUVIAIS, DIÂMETRO DE 500 MM, JUNTA RÍGIDA, INSTALADO EM LOCAL COM BAIXO NÍVEL DE INTERFERÊNCIAS (NÃO INCLUI FORNECIMENTO). AF_03/2024</t>
  </si>
  <si>
    <t>SINAPI|92824</t>
  </si>
  <si>
    <t>92824</t>
  </si>
  <si>
    <t>ASSENTAMENTO DE TUBO DE CONCRETO PARA REDES COLETORAS DE ÁGUAS PLUVIAIS, DIÂMETRO DE 600 MM, JUNTA RÍGIDA, INSTALADO EM LOCAL COM ALTO NÍVEL DE INTERFERÊNCIAS (NÃO INCLUI FORNECIMENTO). AF_03/2024</t>
  </si>
  <si>
    <t>SINAPI|92811</t>
  </si>
  <si>
    <t>92811</t>
  </si>
  <si>
    <t>ASSENTAMENTO DE TUBO DE CONCRETO PARA REDES COLETORAS DE ÁGUAS PLUVIAIS, DIÂMETRO DE 600 MM, JUNTA RÍGIDA, INSTALADO EM LOCAL COM BAIXO NÍVEL DE INTERFERÊNCIAS (NÃO INCLUI FORNECIMENTO). AF_03/2024</t>
  </si>
  <si>
    <t>SINAPI|92825</t>
  </si>
  <si>
    <t>92825</t>
  </si>
  <si>
    <t>ASSENTAMENTO DE TUBO DE CONCRETO PARA REDES COLETORAS DE ÁGUAS PLUVIAIS, DIÂMETRO DE 700 MM, JUNTA RÍGIDA, INSTALADO EM LOCAL COM ALTO NÍVEL DE INTERFERÊNCIAS (NÃO INCLUI FORNECIMENTO). AF_03/2024</t>
  </si>
  <si>
    <t>SINAPI|92812</t>
  </si>
  <si>
    <t>92812</t>
  </si>
  <si>
    <t>ASSENTAMENTO DE TUBO DE CONCRETO PARA REDES COLETORAS DE ÁGUAS PLUVIAIS, DIÂMETRO DE 700 MM, JUNTA RÍGIDA, INSTALADO EM LOCAL COM BAIXO NÍVEL DE INTERFERÊNCIAS (NÃO INCLUI FORNECIMENTO). AF_03/2024</t>
  </si>
  <si>
    <t>SINAPI|92826</t>
  </si>
  <si>
    <t>92826</t>
  </si>
  <si>
    <t>ASSENTAMENTO DE TUBO DE CONCRETO PARA REDES COLETORAS DE ÁGUAS PLUVIAIS, DIÂMETRO DE 800 MM, JUNTA RÍGIDA, INSTALADO EM LOCAL COM ALTO NÍVEL DE INTERFERÊNCIAS (NÃO INCLUI FORNECIMENTO). AF_03/2024</t>
  </si>
  <si>
    <t>SINAPI|92813</t>
  </si>
  <si>
    <t>92813</t>
  </si>
  <si>
    <t>ASSENTAMENTO DE TUBO DE CONCRETO PARA REDES COLETORAS DE ÁGUAS PLUVIAIS, DIÂMETRO DE 800 MM, JUNTA RÍGIDA, INSTALADO EM LOCAL COM BAIXO NÍVEL DE INTERFERÊNCIAS (NÃO INCLUI FORNECIMENTO). AF_03/2024</t>
  </si>
  <si>
    <t>SINAPI|92827</t>
  </si>
  <si>
    <t>92827</t>
  </si>
  <si>
    <t>ASSENTAMENTO DE TUBO DE CONCRETO PARA REDES COLETORAS DE ÁGUAS PLUVIAIS, DIÂMETRO DE 900 MM, JUNTA RÍGIDA, INSTALADO EM LOCAL COM ALTO NÍVEL DE INTERFERÊNCIAS (NÃO INCLUI FORNECIMENTO). AF_03/2024</t>
  </si>
  <si>
    <t>SINAPI|92814</t>
  </si>
  <si>
    <t>92814</t>
  </si>
  <si>
    <t>ASSENTAMENTO DE TUBO DE CONCRETO PARA REDES COLETORAS DE ÁGUAS PLUVIAIS, DIÂMETRO DE 900 MM, JUNTA RÍGIDA, INSTALADO EM LOCAL COM BAIXO NÍVEL DE INTERFERÊNCIAS (NÃO INCLUI FORNECIMENTO). AF_03/2024</t>
  </si>
  <si>
    <t>SINAPI|95570</t>
  </si>
  <si>
    <t>95570</t>
  </si>
  <si>
    <t>TUBO DE CONCRETO (SIMPLES) PARA REDES COLETORAS DE ÁGUAS PLUVIAIS, DIÂMETRO DE 300 MM, JUNTA RÍGIDA, INSTALADO EM LOCAL COM ALTO NÍVEL DE INTERFERÊNCIAS - FORNECIMENTO E ASSENTAMENTO. AF_03/2024</t>
  </si>
  <si>
    <t>SINAPI|95567</t>
  </si>
  <si>
    <t>95567</t>
  </si>
  <si>
    <t>TUBO DE CONCRETO (SIMPLES) PARA REDES COLETORAS DE ÁGUAS PLUVIAIS, DIÂMETRO DE 300 MM, JUNTA RÍGIDA, INSTALADO EM LOCAL COM BAIXO NÍVEL DE INTERFERÊNCIAS - FORNECIMENTO E ASSENTAMENTO. AF_03/2024</t>
  </si>
  <si>
    <t>SINAPI|95571</t>
  </si>
  <si>
    <t>95571</t>
  </si>
  <si>
    <t>TUBO DE CONCRETO (SIMPLES) PARA REDES COLETORAS DE ÁGUAS PLUVIAIS, DIÂMETRO DE 400 MM, JUNTA RÍGIDA, INSTALADO EM LOCAL COM ALTO NÍVEL DE INTERFERÊNCIAS - FORNECIMENTO E ASSENTAMENTO. AF_03/2024</t>
  </si>
  <si>
    <t>SINAPI|95568</t>
  </si>
  <si>
    <t>95568</t>
  </si>
  <si>
    <t>TUBO DE CONCRETO (SIMPLES) PARA REDES COLETORAS DE ÁGUAS PLUVIAIS, DIÂMETRO DE 400 MM, JUNTA RÍGIDA, INSTALADO EM LOCAL COM BAIXO NÍVEL DE INTERFERÊNCIAS - FORNECIMENTO E ASSENTAMENTO. AF_03/2024</t>
  </si>
  <si>
    <t>SINAPI|95572</t>
  </si>
  <si>
    <t>95572</t>
  </si>
  <si>
    <t>TUBO DE CONCRETO (SIMPLES) PARA REDES COLETORAS DE ÁGUAS PLUVIAIS, DIÂMETRO DE 500 MM, JUNTA RÍGIDA, INSTALADO EM LOCAL COM ALTO NÍVEL DE INTERFERÊNCIAS - FORNECIMENTO E ASSENTAMENTO. AF_03/2024</t>
  </si>
  <si>
    <t>SINAPI|95569</t>
  </si>
  <si>
    <t>95569</t>
  </si>
  <si>
    <t>TUBO DE CONCRETO (SIMPLES) PARA REDES COLETORAS DE ÁGUAS PLUVIAIS, DIÂMETRO DE 500 MM, JUNTA RÍGIDA, INSTALADO EM LOCAL COM BAIXO NÍVEL DE INTERFERÊNCIAS - FORNECIMENTO E ASSENTAMENTO. AF_03/2024</t>
  </si>
  <si>
    <t>SINAPI|92863</t>
  </si>
  <si>
    <t>92863</t>
  </si>
  <si>
    <t>TUBO DE CONCRETO PARA REDES COLETORAS DE ESGOTO SANITÁRIO, DIÂMETRO DE 1000 MM, JUNTA ELÁSTICA, INSTALADO EM LOCAL COM ALTO NÍVEL DE INTERFERÊNCIAS - FORNECIMENTO E ASSENTAMENTO. AF_03/2024</t>
  </si>
  <si>
    <t>SINAPI|92847</t>
  </si>
  <si>
    <t>92847</t>
  </si>
  <si>
    <t>TUBO DE CONCRETO PARA REDES COLETORAS DE ESGOTO SANITÁRIO, DIÂMETRO DE 1000 MM, JUNTA ELÁSTICA, INSTALADO EM LOCAL COM BAIXO NÍVEL DE INTERFERÊNCIAS - FORNECIMENTO E ASSENTAMENTO. AF_03/2024</t>
  </si>
  <si>
    <t>SINAPI|104936</t>
  </si>
  <si>
    <t>104936</t>
  </si>
  <si>
    <t>TUBO DE CONCRETO PARA REDES COLETORAS DE ESGOTO SANITÁRIO, DIÂMETRO DE 1200 MM, JUNTA ELÁSTICA, INSTALADO EM LOCAL COM ALTO NÍVEL DE INTERFERÊNCIAS - FORNECIMENTO E ASSENTAMENTO. AF_03/2024</t>
  </si>
  <si>
    <t>SINAPI|104932</t>
  </si>
  <si>
    <t>104932</t>
  </si>
  <si>
    <t>TUBO DE CONCRETO PARA REDES COLETORAS DE ESGOTO SANITÁRIO, DIÂMETRO DE 1200 MM, JUNTA ELÁSTICA, INSTALADO EM LOCAL COM BAIXO NÍVEL DE INTERFERÊNCIAS - FORNECIMENTO E ASSENTAMENTO. AF_03/2024</t>
  </si>
  <si>
    <t>SINAPI|104938</t>
  </si>
  <si>
    <t>104938</t>
  </si>
  <si>
    <t>TUBO DE CONCRETO PARA REDES COLETORAS DE ESGOTO SANITÁRIO, DIÂMETRO DE 1500 MM, JUNTA ELÁSTICA, INSTALADO EM LOCAL COM ALTO NÍVEL DE INTERFERÊNCIAS - FORNECIMENTO E ASSENTAMENTO. AF_03/2024</t>
  </si>
  <si>
    <t>SINAPI|104934</t>
  </si>
  <si>
    <t>104934</t>
  </si>
  <si>
    <t>TUBO DE CONCRETO PARA REDES COLETORAS DE ESGOTO SANITÁRIO, DIÂMETRO DE 1500 MM, JUNTA ELÁSTICA, INSTALADO EM LOCAL COM BAIXO NÍVEL DE INTERFERÊNCIAS - FORNECIMENTO E ASSENTAMENTO. AF_03/2024</t>
  </si>
  <si>
    <t>SINAPI|92849</t>
  </si>
  <si>
    <t>92849</t>
  </si>
  <si>
    <t>TUBO DE CONCRETO PARA REDES COLETORAS DE ESGOTO SANITÁRIO, DIÂMETRO DE 300 MM, JUNTA ELÁSTICA, INSTALADO EM LOCAL COM ALTO NÍVEL DE INTERFERÊNCIAS - FORNECIMENTO E ASSENTAMENTO. AF_03/2024</t>
  </si>
  <si>
    <t>SINAPI|92833</t>
  </si>
  <si>
    <t>92833</t>
  </si>
  <si>
    <t>TUBO DE CONCRETO PARA REDES COLETORAS DE ESGOTO SANITÁRIO, DIÂMETRO DE 300 MM, JUNTA ELÁSTICA, INSTALADO EM LOCAL COM BAIXO NÍVEL DE INTERFERÊNCIAS - FORNECIMENTO E ASSENTAMENTO. AF_03/2024</t>
  </si>
  <si>
    <t>SINAPI|92851</t>
  </si>
  <si>
    <t>92851</t>
  </si>
  <si>
    <t>TUBO DE CONCRETO PARA REDES COLETORAS DE ESGOTO SANITÁRIO, DIÂMETRO DE 400 MM, JUNTA ELÁSTICA, INSTALADO EM LOCAL COM ALTO NÍVEL DE INTERFERÊNCIAS - FORNECIMENTO E ASSENTAMENTO. AF_03/2024</t>
  </si>
  <si>
    <t>SINAPI|92835</t>
  </si>
  <si>
    <t>92835</t>
  </si>
  <si>
    <t>TUBO DE CONCRETO PARA REDES COLETORAS DE ESGOTO SANITÁRIO, DIÂMETRO DE 400 MM, JUNTA ELÁSTICA, INSTALADO EM LOCAL COM BAIXO NÍVEL DE INTERFERÊNCIAS - FORNECIMENTO E ASSENTAMENTO. AF_03/2024</t>
  </si>
  <si>
    <t>SINAPI|92853</t>
  </si>
  <si>
    <t>92853</t>
  </si>
  <si>
    <t>TUBO DE CONCRETO PARA REDES COLETORAS DE ESGOTO SANITÁRIO, DIÂMETRO DE 500 MM, JUNTA ELÁSTICA, INSTALADO EM LOCAL COM ALTO NÍVEL DE INTERFERÊNCIAS - FORNECIMENTO E ASSENTAMENTO. AF_03/2024</t>
  </si>
  <si>
    <t>SINAPI|92837</t>
  </si>
  <si>
    <t>92837</t>
  </si>
  <si>
    <t>TUBO DE CONCRETO PARA REDES COLETORAS DE ESGOTO SANITÁRIO, DIÂMETRO DE 500 MM, JUNTA ELÁSTICA, INSTALADO EM LOCAL COM BAIXO NÍVEL DE INTERFERÊNCIAS - FORNECIMENTO E ASSENTAMENTO. AF_03/2024</t>
  </si>
  <si>
    <t>SINAPI|92855</t>
  </si>
  <si>
    <t>92855</t>
  </si>
  <si>
    <t>TUBO DE CONCRETO PARA REDES COLETORAS DE ESGOTO SANITÁRIO, DIÂMETRO DE 600 MM, JUNTA ELÁSTICA, INSTALADO EM LOCAL COM ALTO NÍVEL DE INTERFERÊNCIAS - FORNECIMENTO E ASSENTAMENTO. AF_03/2024</t>
  </si>
  <si>
    <t>SINAPI|92839</t>
  </si>
  <si>
    <t>92839</t>
  </si>
  <si>
    <t>TUBO DE CONCRETO PARA REDES COLETORAS DE ESGOTO SANITÁRIO, DIÂMETRO DE 600 MM, JUNTA ELÁSTICA, INSTALADO EM LOCAL COM BAIXO NÍVEL DE INTERFERÊNCIAS - FORNECIMENTO E ASSENTAMENTO. AF_03/2024</t>
  </si>
  <si>
    <t>SINAPI|92857</t>
  </si>
  <si>
    <t>92857</t>
  </si>
  <si>
    <t>TUBO DE CONCRETO PARA REDES COLETORAS DE ESGOTO SANITÁRIO, DIÂMETRO DE 700 MM, JUNTA ELÁSTICA, INSTALADO EM LOCAL COM ALTO NÍVEL DE INTERFERÊNCIAS - FORNECIMENTO E ASSENTAMENTO. AF_03/2024</t>
  </si>
  <si>
    <t>SINAPI|92841</t>
  </si>
  <si>
    <t>92841</t>
  </si>
  <si>
    <t>TUBO DE CONCRETO PARA REDES COLETORAS DE ESGOTO SANITÁRIO, DIÂMETRO DE 700 MM, JUNTA ELÁSTICA, INSTALADO EM LOCAL COM BAIXO NÍVEL DE INTERFERÊNCIAS - FORNECIMENTO E ASSENTAMENTO. AF_03/2024</t>
  </si>
  <si>
    <t>SINAPI|92859</t>
  </si>
  <si>
    <t>92859</t>
  </si>
  <si>
    <t>TUBO DE CONCRETO PARA REDES COLETORAS DE ESGOTO SANITÁRIO, DIÂMETRO DE 800 MM, JUNTA ELÁSTICA, INSTALADO EM LOCAL COM ALTO NÍVEL DE INTERFERÊNCIAS - FORNECIMENTO E ASSENTAMENTO. AF_03/2024</t>
  </si>
  <si>
    <t>SINAPI|92843</t>
  </si>
  <si>
    <t>92843</t>
  </si>
  <si>
    <t>TUBO DE CONCRETO PARA REDES COLETORAS DE ESGOTO SANITÁRIO, DIÂMETRO DE 800 MM, JUNTA ELÁSTICA, INSTALADO EM LOCAL COM BAIXO NÍVEL DE INTERFERÊNCIAS - FORNECIMENTO E ASSENTAMENTO. AF_03/2024</t>
  </si>
  <si>
    <t>SINAPI|92861</t>
  </si>
  <si>
    <t>92861</t>
  </si>
  <si>
    <t>TUBO DE CONCRETO PARA REDES COLETORAS DE ESGOTO SANITÁRIO, DIÂMETRO DE 900 MM, JUNTA ELÁSTICA, INSTALADO EM LOCAL COM ALTO NÍVEL DE INTERFERÊNCIAS - FORNECIMENTO E ASSENTAMENTO. AF_03/2024</t>
  </si>
  <si>
    <t>SINAPI|92845</t>
  </si>
  <si>
    <t>92845</t>
  </si>
  <si>
    <t>TUBO DE CONCRETO PARA REDES COLETORAS DE ESGOTO SANITÁRIO, DIÂMETRO DE 900 MM, JUNTA ELÁSTICA, INSTALADO EM LOCAL COM BAIXO NÍVEL DE INTERFERÊNCIAS - FORNECIMENTO E ASSENTAMENTO. AF_03/2024</t>
  </si>
  <si>
    <t>SINAPI|92226</t>
  </si>
  <si>
    <t>92226</t>
  </si>
  <si>
    <t>TUBO DE CONCRETO PARA REDES COLETORAS DE ÁGUAS PLUVIAIS, DIÂMETRO DE 1000 MM, JUNTA RÍGIDA, INSTALADO EM LOCAL COM ALTO NÍVEL DE INTERFERÊNCIAS - FORNECIMENTO E ASSENTAMENTO. AF_03/2024</t>
  </si>
  <si>
    <t>SINAPI|92216</t>
  </si>
  <si>
    <t>92216</t>
  </si>
  <si>
    <t>TUBO DE CONCRETO PARA REDES COLETORAS DE ÁGUAS PLUVIAIS, DIÂMETRO DE 1000 MM, JUNTA RÍGIDA, INSTALADO EM LOCAL COM BAIXO NÍVEL DE INTERFERÊNCIAS - FORNECIMENTO E ASSENTAMENTO. AF_03/2024</t>
  </si>
  <si>
    <t>SINAPI|92829</t>
  </si>
  <si>
    <t>92829</t>
  </si>
  <si>
    <t>TUBO DE CONCRETO PARA REDES COLETORAS DE ÁGUAS PLUVIAIS, DIÂMETRO DE 1200 MM, JUNTA RÍGIDA, INSTALADO EM LOCAL COM ALTO NÍVEL DE INTERFERÊNCIAS - FORNECIMENTO E ASSENTAMENTO. AF_03/2024</t>
  </si>
  <si>
    <t>SINAPI|92816</t>
  </si>
  <si>
    <t>92816</t>
  </si>
  <si>
    <t>TUBO DE CONCRETO PARA REDES COLETORAS DE ÁGUAS PLUVIAIS, DIÂMETRO DE 1200 MM, JUNTA RÍGIDA, INSTALADO EM LOCAL COM BAIXO NÍVEL DE INTERFERÊNCIAS - FORNECIMENTO E ASSENTAMENTO. AF_03/2024</t>
  </si>
  <si>
    <t>SINAPI|92831</t>
  </si>
  <si>
    <t>92831</t>
  </si>
  <si>
    <t>TUBO DE CONCRETO PARA REDES COLETORAS DE ÁGUAS PLUVIAIS, DIÂMETRO DE 1500 MM, JUNTA RÍGIDA, INSTALADO EM LOCAL COM ALTO NÍVEL DE INTERFERÊNCIAS - FORNECIMENTO E ASSENTAMENTO. AF_03/2024</t>
  </si>
  <si>
    <t>SINAPI|92818</t>
  </si>
  <si>
    <t>92818</t>
  </si>
  <si>
    <t>TUBO DE CONCRETO PARA REDES COLETORAS DE ÁGUAS PLUVIAIS, DIÂMETRO DE 1500 MM, JUNTA RÍGIDA, INSTALADO EM LOCAL COM BAIXO NÍVEL DE INTERFERÊNCIAS - FORNECIMENTO E ASSENTAMENTO. AF_03/2024</t>
  </si>
  <si>
    <t>SINAPI|95566</t>
  </si>
  <si>
    <t>95566</t>
  </si>
  <si>
    <t>TUBO DE CONCRETO PARA REDES COLETORAS DE ÁGUAS PLUVIAIS, DIÂMETRO DE 300MM, JUNTA RÍGIDA, INSTALADO EM LOCAL COM ALTO NÍVEL DE INTERFERÊNCIAS - FORNECIMENTO E ASSENTAMENTO. AF_03/2024</t>
  </si>
  <si>
    <t>SINAPI|95565</t>
  </si>
  <si>
    <t>95565</t>
  </si>
  <si>
    <t>TUBO DE CONCRETO PARA REDES COLETORAS DE ÁGUAS PLUVIAIS, DIÂMETRO DE 300MM, JUNTA RÍGIDA, INSTALADO EM LOCAL COM BAIXO NÍVEL DE INTERFERÊNCIAS - FORNECIMENTO E ASSENTAMENTO. AF_03/2024</t>
  </si>
  <si>
    <t>SINAPI|92219</t>
  </si>
  <si>
    <t>92219</t>
  </si>
  <si>
    <t>TUBO DE CONCRETO PARA REDES COLETORAS DE ÁGUAS PLUVIAIS, DIÂMETRO DE 400 MM, JUNTA RÍGIDA, INSTALADO EM LOCAL COM ALTO NÍVEL DE INTERFERÊNCIAS - FORNECIMENTO E ASSENTAMENTO. AF_03/2024</t>
  </si>
  <si>
    <t>SINAPI|92210</t>
  </si>
  <si>
    <t>92210</t>
  </si>
  <si>
    <t>TUBO DE CONCRETO PARA REDES COLETORAS DE ÁGUAS PLUVIAIS, DIÂMETRO DE 400 MM, JUNTA RÍGIDA, INSTALADO EM LOCAL COM BAIXO NÍVEL DE INTERFERÊNCIAS - FORNECIMENTO E ASSENTAMENTO. AF_03/2024</t>
  </si>
  <si>
    <t>SINAPI|92220</t>
  </si>
  <si>
    <t>92220</t>
  </si>
  <si>
    <t>TUBO DE CONCRETO PARA REDES COLETORAS DE ÁGUAS PLUVIAIS, DIÂMETRO DE 500 MM, JUNTA RÍGIDA, INSTALADO EM LOCAL COM ALTO NÍVEL DE INTERFERÊNCIAS - FORNECIMENTO E ASSENTAMENTO. AF_03/2024</t>
  </si>
  <si>
    <t>SINAPI|92211</t>
  </si>
  <si>
    <t>92211</t>
  </si>
  <si>
    <t>TUBO DE CONCRETO PARA REDES COLETORAS DE ÁGUAS PLUVIAIS, DIÂMETRO DE 500 MM, JUNTA RÍGIDA, INSTALADO EM LOCAL COM BAIXO NÍVEL DE INTERFERÊNCIAS - FORNECIMENTO E ASSENTAMENTO. AF_03/2024</t>
  </si>
  <si>
    <t>SINAPI|92221</t>
  </si>
  <si>
    <t>92221</t>
  </si>
  <si>
    <t>TUBO DE CONCRETO PARA REDES COLETORAS DE ÁGUAS PLUVIAIS, DIÂMETRO DE 600 MM, JUNTA RÍGIDA, INSTALADO EM LOCAL COM ALTO NÍVEL DE INTERFERÊNCIAS - FORNECIMENTO E ASSENTAMENTO. AF_03/2024</t>
  </si>
  <si>
    <t>SINAPI|92212</t>
  </si>
  <si>
    <t>92212</t>
  </si>
  <si>
    <t>TUBO DE CONCRETO PARA REDES COLETORAS DE ÁGUAS PLUVIAIS, DIÂMETRO DE 600 MM, JUNTA RÍGIDA, INSTALADO EM LOCAL COM BAIXO NÍVEL DE INTERFERÊNCIAS - FORNECIMENTO E ASSENTAMENTO. AF_03/2024</t>
  </si>
  <si>
    <t>SINAPI|92222</t>
  </si>
  <si>
    <t>92222</t>
  </si>
  <si>
    <t>TUBO DE CONCRETO PARA REDES COLETORAS DE ÁGUAS PLUVIAIS, DIÂMETRO DE 700 MM, JUNTA RÍGIDA, INSTALADO EM LOCAL COM ALTO NÍVEL DE INTERFERÊNCIAS - FORNECIMENTO E ASSENTAMENTO. AF_03/2024</t>
  </si>
  <si>
    <t>SINAPI|92213</t>
  </si>
  <si>
    <t>92213</t>
  </si>
  <si>
    <t>TUBO DE CONCRETO PARA REDES COLETORAS DE ÁGUAS PLUVIAIS, DIÂMETRO DE 700 MM, JUNTA RÍGIDA, INSTALADO EM LOCAL COM BAIXO NÍVEL DE INTERFERÊNCIAS - FORNECIMENTO E ASSENTAMENTO. AF_03/2024</t>
  </si>
  <si>
    <t>SINAPI|92223</t>
  </si>
  <si>
    <t>92223</t>
  </si>
  <si>
    <t>TUBO DE CONCRETO PARA REDES COLETORAS DE ÁGUAS PLUVIAIS, DIÂMETRO DE 800 MM, JUNTA RÍGIDA, INSTALADO EM LOCAL COM ALTO NÍVEL DE INTERFERÊNCIAS - FORNECIMENTO E ASSENTAMENTO. AF_03/2024</t>
  </si>
  <si>
    <t>SINAPI|92214</t>
  </si>
  <si>
    <t>92214</t>
  </si>
  <si>
    <t>TUBO DE CONCRETO PARA REDES COLETORAS DE ÁGUAS PLUVIAIS, DIÂMETRO DE 800 MM, JUNTA RÍGIDA, INSTALADO EM LOCAL COM BAIXO NÍVEL DE INTERFERÊNCIAS - FORNECIMENTO E ASSENTAMENTO. AF_03/2024</t>
  </si>
  <si>
    <t>SINAPI|92224</t>
  </si>
  <si>
    <t>92224</t>
  </si>
  <si>
    <t>TUBO DE CONCRETO PARA REDES COLETORAS DE ÁGUAS PLUVIAIS, DIÂMETRO DE 900 MM, JUNTA RÍGIDA, INSTALADO EM LOCAL COM ALTO NÍVEL DE INTERFERÊNCIAS - FORNECIMENTO E ASSENTAMENTO. AF_03/2024</t>
  </si>
  <si>
    <t>SINAPI|92215</t>
  </si>
  <si>
    <t>92215</t>
  </si>
  <si>
    <t>TUBO DE CONCRETO PARA REDES COLETORAS DE ÁGUAS PLUVIAIS, DIÂMETRO DE 900 MM, JUNTA RÍGIDA, INSTALADO EM LOCAL COM BAIXO NÍVEL DE INTERFERÊNCIAS - FORNECIMENTO E ASSENTAMENTO. AF_03/2024</t>
  </si>
  <si>
    <t>SINAPI|94342</t>
  </si>
  <si>
    <t>94342</t>
  </si>
  <si>
    <t>ATERRO MANUAL DE VALAS COM AREIA PARA ATERRO. AF_08/2023</t>
  </si>
  <si>
    <t>Aterro e Reaterro de Valas</t>
  </si>
  <si>
    <t>SINAPI|94319</t>
  </si>
  <si>
    <t>94319</t>
  </si>
  <si>
    <t>ATERRO MANUAL DE VALAS COM SOLO ARGILO-ARENOSO. AF_08/2023</t>
  </si>
  <si>
    <t>SINAPI|94304</t>
  </si>
  <si>
    <t>94304</t>
  </si>
  <si>
    <t>ATERRO MECANIZADO DE VALA COM ESCAVADEIRA HIDRÁULICA (CAPACIDADE DA CAÇAMBA: 0,8 M³ / POTÊNCIA: 111 HP), LARGURA ATÉ 2,5 M, PROFUNDIDADE ATÉ 1,5 M, COM SOLO ARGILO-ARENOSO. AF_08/2023</t>
  </si>
  <si>
    <t>SINAPI|94306</t>
  </si>
  <si>
    <t>94306</t>
  </si>
  <si>
    <t>ATERRO MECANIZADO DE VALA COM ESCAVADEIRA HIDRÁULICA (CAPACIDADE DA CAÇAMBA: 0,8 M³ / POTÊNCIA: 111 HP), LARGURA ATÉ 2,5 M, PROFUNDIDADE DE 1,5 A 3,0 M, COM SOLO ARGILO-ARENOSO. AF_08/2023</t>
  </si>
  <si>
    <t>SINAPI|94327</t>
  </si>
  <si>
    <t>94327</t>
  </si>
  <si>
    <t>ATERRO MECANIZADO DE VALA COM ESCAVADEIRA HIDRÁULICA (CAPACIDADE DA CAÇAMBA: 0,8 M³/POTÊNCIA: 111 HP), LARGURA ATÉ 2,5 M, PROFUNDIDADE ATÉ 1,5 M, COM AREIA PARA ATERRO. AF_08/2023</t>
  </si>
  <si>
    <t>SINAPI|94329</t>
  </si>
  <si>
    <t>94329</t>
  </si>
  <si>
    <t>ATERRO MECANIZADO DE VALA COM ESCAVADEIRA HIDRÁULICA (CAPACIDADE DA CAÇAMBA: 0,8 M³/POTÊNCIA: 111 HP), LARGURA ATÉ 2,5 M, PROFUNDIDADE DE 1,5 A 3,0 M, COM AREIA PARA ATERRO. AF_08/2023</t>
  </si>
  <si>
    <t>SINAPI|94333</t>
  </si>
  <si>
    <t>94333</t>
  </si>
  <si>
    <t>ATERRO MECANIZADO DE VALA COM ESCAVADEIRA HIDRÁULICA (CAPACIDADE DA CAÇAMBA: 0,8 M³/POTÊNCIA: 111 HP), LARGURA ATÉ 2,5 M, PROFUNDIDADE DE 3,0 A 6,0 M, COM AREIA PARA ATERRO. AF_08/2023</t>
  </si>
  <si>
    <t>SINAPI|94310</t>
  </si>
  <si>
    <t>94310</t>
  </si>
  <si>
    <t>ATERRO MECANIZADO DE VALA COM ESCAVADEIRA HIDRÁULICA (CAPACIDADE DA CAÇAMBA: 0,8 M³/POTÊNCIA: 111 HP), LARGURA ATÉ 2,5 M, PROFUNDIDADE DE 3,0 A 6,0 M, COM SOLO ARGILO-ARENOSO. AF_08/2023</t>
  </si>
  <si>
    <t>SINAPI|104739</t>
  </si>
  <si>
    <t>104739</t>
  </si>
  <si>
    <t>ATERRO MECANIZADO DE VALA COM MINICARREGADEIRA, COM AREIA PARA ATERRO. AF_08/2023</t>
  </si>
  <si>
    <t>SINAPI|104738</t>
  </si>
  <si>
    <t>104738</t>
  </si>
  <si>
    <t>ATERRO MECANIZADO DE VALA COM MINICARREGADEIRA, COM SOLO ARGILO-ARENOSO. AF_08/2023</t>
  </si>
  <si>
    <t>SINAPI|94316</t>
  </si>
  <si>
    <t>94316</t>
  </si>
  <si>
    <t>ATERRO MECANIZADO DE VALA COM RETROESCAVADEIRA (CAPACIDADE DA CAÇAMBA DA RETRO: 0,26 M³ / POTÊNCIA: 88 HP), LARGURA ATÉ 1,5 M, PROFUNDIDADE ATÉ 1,5 M, COM SOLO ARGILO-ARENOSO. AF_08/2023</t>
  </si>
  <si>
    <t>SINAPI|94318</t>
  </si>
  <si>
    <t>94318</t>
  </si>
  <si>
    <t>ATERRO MECANIZADO DE VALA COM RETROESCAVADEIRA (CAPACIDADE DA CAÇAMBA DA RETRO: 0,26 M³ / POTÊNCIA: 88 HP), LARGURA ATÉ 1,5 M, PROFUNDIDADE DE 1,5 A 3,0 M, COM SOLO ARGILO-ARENOSO. AF_08/2023</t>
  </si>
  <si>
    <t>SINAPI|94339</t>
  </si>
  <si>
    <t>94339</t>
  </si>
  <si>
    <t>ATERRO MECANIZADO DE VALA COM RETROESCAVADEIRA (CAPACIDADE DA CAÇAMBA DA RETRO: 0,26 M³/POTÊNCIA: 88 HP), LARGURA ATÉ 1,5 M, PROFUNDIDADE ATÉ 1,5 M, COM AREIA PARA ATERRO. AF_08/2023</t>
  </si>
  <si>
    <t>SINAPI|94341</t>
  </si>
  <si>
    <t>94341</t>
  </si>
  <si>
    <t>ATERRO MECANIZADO DE VALA COM RETROESCAVADEIRA (CAPACIDADE DA CAÇAMBA DA RETRO: 0,26 M³/POTÊNCIA: 88 HP), LARGURA ATÉ 1,5 M, PROFUNDIDADE DE 1,5 A 3,0 M, COM AREIA PARA ATERRO. AF_08/2023</t>
  </si>
  <si>
    <t>SINAPI|104742</t>
  </si>
  <si>
    <t>104742</t>
  </si>
  <si>
    <t>COMPACTAÇÃO DE VALAS COM ROLO COMPRESSOR. AF_08/2023</t>
  </si>
  <si>
    <t>SINAPI|93382</t>
  </si>
  <si>
    <t>93382</t>
  </si>
  <si>
    <t>REATERRO MANUAL DE VALAS, COM COMPACTADOR DE SOLOS DE PERCUSSÃO. AF_08/2023</t>
  </si>
  <si>
    <t>SINAPI|104737</t>
  </si>
  <si>
    <t>104737</t>
  </si>
  <si>
    <t>REATERRO MANUAL DE VALAS, COM PLACA VIBRATÓRIA. AF_08/2023</t>
  </si>
  <si>
    <t>SINAPI|93369</t>
  </si>
  <si>
    <t>93369</t>
  </si>
  <si>
    <t>REATERRO MECANIZADO DE VALA COM ESCAVADEIRA HIDRÁULICA (CAPACIDADE DA CAÇAMBA: 0,8 M³/POTÊNCIA: 111 HP), LARGURA 1,5 A 2,5 M, PROFUNDIDADE 1,5 A 3,0 M, COM SOLO (SEM SUBSTITUIÇÃO) DE 1ª CATEGORIA, COM COMPACTADOR DE SOLOS DE PERCUSSÃO. AF_08/2023</t>
  </si>
  <si>
    <t>SINAPI|93373</t>
  </si>
  <si>
    <t>93373</t>
  </si>
  <si>
    <t>REATERRO MECANIZADO DE VALA COM ESCAVADEIRA HIDRÁULICA (CAPACIDADE DA CAÇAMBA: 0,8 M³/POTÊNCIA: 111 HP), LARGURA 1,5 A 2,5 M, PROFUNDIDADE 3,0 A 6,0 M, COM SOLO (SEM SUBSTITUIÇÃO) DE 1ª CATEGORIA, COM COMPACTADOR DE SOLOS DE PERCUSSÃO. AF_08/2023</t>
  </si>
  <si>
    <t>SINAPI|93368</t>
  </si>
  <si>
    <t>93368</t>
  </si>
  <si>
    <t>REATERRO MECANIZADO DE VALA COM ESCAVADEIRA HIDRÁULICA (CAPACIDADE DA CAÇAMBA: 0,8 M³/POTÊNCIA: 111 HP), LARGURA ATÉ 1,5 M, PROFUNDIDADE DE 1,5 A 3,0 M, COM SOLO (SEM SUBSTITUIÇÃO) DE 1ª CATEGORIA, COM COMPACTADOR DE SOLOS DE PERCUSSÃO. AF_08/2023</t>
  </si>
  <si>
    <t>SINAPI|104729</t>
  </si>
  <si>
    <t>104729</t>
  </si>
  <si>
    <t>REATERRO MECANIZADO DE VALA COM ESCAVADEIRA HIDRÁULICA (CAPACIDADE DA CAÇAMBA: 0,8 M³/POTÊNCIA: 111 HP), LARGURA ATÉ 1,5 M, PROFUNDIDADE DE 1,5 A 3,0 M, COM SOLO (SEM SUBSTITUIÇÃO) DE 1ª CATEGORIA, COM PLACA VIBRATÓRIA. AF_08/2023</t>
  </si>
  <si>
    <t>SINAPI|93372</t>
  </si>
  <si>
    <t>93372</t>
  </si>
  <si>
    <t>REATERRO MECANIZADO DE VALA COM ESCAVADEIRA HIDRÁULICA (CAPACIDADE DA CAÇAMBA: 0,8 M³/POTÊNCIA: 111 HP), LARGURA ATÉ 1,5 M, PROFUNDIDADE DE 3,0 A 6,0 M, COM SOLO (SEM SUBSTITUIÇÃO) DE 1ª CATEGORIA, COM COMPACTADOR DE SOLOS DE PERCUSSÃO. AF_08/2023</t>
  </si>
  <si>
    <t>SINAPI|104731</t>
  </si>
  <si>
    <t>104731</t>
  </si>
  <si>
    <t>REATERRO MECANIZADO DE VALA COM ESCAVADEIRA HIDRÁULICA (CAPACIDADE DA CAÇAMBA: 0,8 M³/POTÊNCIA: 111 HP), LARGURA ATÉ 1,5 M, PROFUNDIDADE DE 3,0 A 6,0 M, COM SOLO (SEM SUBSTITUIÇÃO) DE 1ª CATEGORIA, COM PLACA VIBRATÓRIA. AF_08/2023</t>
  </si>
  <si>
    <t>SINAPI|93367</t>
  </si>
  <si>
    <t>93367</t>
  </si>
  <si>
    <t>REATERRO MECANIZADO DE VALA COM ESCAVADEIRA HIDRÁULICA (CAPACIDADE DA CAÇAMBA: 0,8 M³/POTÊNCIA: 111 HP), LARGURA DE 1,5 A 2,5 M, PROFUNDIDADE ATÉ 1,5 M, COM SOLO (SEM SUBSTITUIÇÃO) DE 1ª CATEGORIA, COM COMPACTADOR DE SOLOS DE PERCUSSÃO. AF_08/2023</t>
  </si>
  <si>
    <t>SINAPI|104728</t>
  </si>
  <si>
    <t>104728</t>
  </si>
  <si>
    <t>REATERRO MECANIZADO DE VALA COM ESCAVADEIRA HIDRÁULICA (CAPACIDADE DA CAÇAMBA: 0,8 M³/POTÊNCIA: 111 HP), LARGURA DE 1,5 A 2,5 M, PROFUNDIDADE ATÉ 1,5 M, COM SOLO (SEM SUBSTITUIÇÃO) DE 1ª CATEGORIA, COM PLACA VIBRATÓRIA. AF_08/2023</t>
  </si>
  <si>
    <t>SINAPI|104730</t>
  </si>
  <si>
    <t>104730</t>
  </si>
  <si>
    <t>REATERRO MECANIZADO DE VALA COM ESCAVADEIRA HIDRÁULICA (CAPACIDADE DA CAÇAMBA: 0,8 M³/POTÊNCIA: 111 HP), LARGURA DE 1,5 A 2,5 M, PROFUNDIDADE DE 1,5 A 3,0 M, COM SOLO (SEM SUBSTITUIÇÃO) DE 1ª CATEGORIA, COM PLACA VIBRATÓRIA. AF_08/2023</t>
  </si>
  <si>
    <t>SINAPI|104732</t>
  </si>
  <si>
    <t>104732</t>
  </si>
  <si>
    <t>REATERRO MECANIZADO DE VALA COM ESCAVADEIRA HIDRÁULICA (CAPACIDADE DA CAÇAMBA: 0,8 M³/POTÊNCIA: 111 HP), LARGURA DE 1,5 A 2,5 M, PROFUNDIDADE DE 3,0 A 6,0 M, COM SOLO (SEM SUBSTITUIÇÃO) DE 1ª CATEGORIA, COM PLACA VIBRATÓRIA. AF_08/2023</t>
  </si>
  <si>
    <t>SINAPI|104740</t>
  </si>
  <si>
    <t>104740</t>
  </si>
  <si>
    <t>REATERRO MECANIZADO DE VALA COM MINICARREGADEIRA, COM COMPACTADOR DE SOLOS DE PERCUSSÃO. AF_08/2023</t>
  </si>
  <si>
    <t>SINAPI|104741</t>
  </si>
  <si>
    <t>104741</t>
  </si>
  <si>
    <t>REATERRO MECANIZADO DE VALA COM MINICARREGADEIRA, COM PLACA VIBRATÓRIA. AF_08/2023</t>
  </si>
  <si>
    <t>SINAPI|93381</t>
  </si>
  <si>
    <t>93381</t>
  </si>
  <si>
    <t>REATERRO MECANIZADO DE VALA COM RETROESCAVADEIRA (CAPACIDADE DA CAÇAMBA DA RETRO: 0,26 M³/POTÊNCIA: 88 HP), LARGURA 0,8 A 1,5 M, PROFUNDIDADE 1,5 A 3,0 M, COM SOLO (SEM SUBSTITUIÇÃO) DE 1ª CATEGORIA E COMPACTADOR DE SOLOS DE PERCUSSÃO. AF_08/2023</t>
  </si>
  <si>
    <t>SINAPI|93379</t>
  </si>
  <si>
    <t>93379</t>
  </si>
  <si>
    <t>REATERRO MECANIZADO DE VALA COM RETROESCAVADEIRA (CAPACIDADE DA CAÇAMBA DA RETRO: 0,26 M³/POTÊNCIA: 88 HP), LARGURA 0,8 A 1,5 M, PROFUNDIDADE ATÉ 1,5 M, COM SOLO (SEM SUBSTITUIÇÃO) DE 1ª CATEGORIA, COM COMPACTADOR DE SOLOS DE PERCUSSÃO AF_08/2023</t>
  </si>
  <si>
    <t>SINAPI|93380</t>
  </si>
  <si>
    <t>93380</t>
  </si>
  <si>
    <t>REATERRO MECANIZADO DE VALA COM RETROESCAVADEIRA (CAPACIDADE DA CAÇAMBA DA RETRO: 0,26 M³/POTÊNCIA: 88 HP), LARGURA ATÉ 0,8 M, PROFUNDIDADE 1,5 A 3,0 M, COM SOLO (SEM SUBSTITUIÇÃO) DE 1ª CATEGORIA, COM COMPACTADOR DE SOLOS DE PERCUSSÃO AF_08/2023</t>
  </si>
  <si>
    <t>SINAPI|93378</t>
  </si>
  <si>
    <t>93378</t>
  </si>
  <si>
    <t>REATERRO MECANIZADO DE VALA COM RETROESCAVADEIRA (CAPACIDADE DA CAÇAMBA DA RETRO: 0,26 M³/POTÊNCIA: 88 HP), LARGURA ATÉ 0,8 M, PROFUNDIDADE ATÉ 1,5 M, COM SOLO (SEM SUBSTITUIÇÃO) DE 1ª CATEGORIA, COM COMPACTADOR DE SOLOS DE PERCUSSÃO. AF_08/2023</t>
  </si>
  <si>
    <t>SINAPI|104733</t>
  </si>
  <si>
    <t>104733</t>
  </si>
  <si>
    <t>REATERRO MECANIZADO DE VALA COM RETROESCAVADEIRA (CAPACIDADE DA CAÇAMBA DA RETRO: 0,26 M³/POTÊNCIA: 88 HP), LARGURA ATÉ 0,8 M, PROFUNDIDADE ATÉ 1,5 M, COM SOLO (SEM SUBSTITUIÇÃO) DE 1ª CATEGORIA, COM PLACA VIBRATÓRIA. AF_08/2023</t>
  </si>
  <si>
    <t>SINAPI|104735</t>
  </si>
  <si>
    <t>104735</t>
  </si>
  <si>
    <t>REATERRO MECANIZADO DE VALA COM RETROESCAVADEIRA (CAPACIDADE DA CAÇAMBA DA RETRO: 0,26 M³/POTÊNCIA: 88 HP), LARGURA ATÉ 0,8 M, PROFUNDIDADE DE 1,5 A 3,0 M, COM SOLO (SEM SUBSTITUIÇÃO) DE 1ª CATEGORIA, COM PLACA VIBRATÓRIA. AF_08/2023</t>
  </si>
  <si>
    <t>SINAPI|104734</t>
  </si>
  <si>
    <t>104734</t>
  </si>
  <si>
    <t>REATERRO MECANIZADO DE VALA COM RETROESCAVADEIRA (CAPACIDADE DA CAÇAMBA DA RETRO: 0,26 M³/POTÊNCIA: 88 HP), LARGURA DE 0,8 A 1,5 M, PROFUNDIDADE ATÉ 1,5 M, COM SOLO (SEM SUBSTITUIÇÃO) DE 1ª CATEGORIA, COM PLACA VIBRATÓRIA. AF_08/2023</t>
  </si>
  <si>
    <t>SINAPI|104736</t>
  </si>
  <si>
    <t>104736</t>
  </si>
  <si>
    <t>REATERRO MECANIZADO DE VALA COM RETROESCAVADEIRA (CAPACIDADE DA CAÇAMBA DA RETRO: 0,26 M³/POTÊNCIA: 88 HP), LARGURA DE 0,8 A 1,5 M, PROFUNDIDADE DE 1,5 A 3,0 M, COM SOLO (SEM SUBSTITUIÇÃO) DE 1ª CATEGORIA, COM PLACA VIBRATÓRIA. AF_08/2023</t>
  </si>
  <si>
    <t>SINAPI|105732</t>
  </si>
  <si>
    <t>105732</t>
  </si>
  <si>
    <t>CONSTRUÇÃO DE BASE E SUB-BASE PARA PAVIMENTAÇÃO DE BRITA GRADUADA SIMPLES TRATADA COM CIMENTO, COM ESPESSURA DE 10 CM - EXCLUSIVE CARGA E TRANSPORTE. AF_09/2024</t>
  </si>
  <si>
    <t>Aterros, Bases, Sub bases e Imprimações</t>
  </si>
  <si>
    <t>SINAPI|96397</t>
  </si>
  <si>
    <t>96397</t>
  </si>
  <si>
    <t>CONSTRUÇÃO DE BASE E SUB-BASE PARA PAVIMENTAÇÃO DE BRITA GRADUADA SIMPLES TRATADA COM CIMENTO, COM ESPESSURA DE 15 CM - EXCLUSIVE CARGA E TRANSPORTE. AF_09/2024</t>
  </si>
  <si>
    <t>SINAPI|105735</t>
  </si>
  <si>
    <t>105735</t>
  </si>
  <si>
    <t>CONSTRUÇÃO DE BASE E SUB-BASE PARA PAVIMENTAÇÃO DE BRITA GRADUADA SIMPLES TRATADA COM CIMENTO, COM ESPESSURA DE 20 CM - EXCLUSIVE CARGA E TRANSPORTE. AF_09/2024</t>
  </si>
  <si>
    <t>SINAPI|105727</t>
  </si>
  <si>
    <t>105727</t>
  </si>
  <si>
    <t>CONSTRUÇÃO DE BASE E SUB-BASE PARA PAVIMENTAÇÃO DE BRITA GRADUADA SIMPLES, COM ESPESSURA DE 10 CM - EXCLUSIVE CARGA E TRANSPORTE. AF_09/2024</t>
  </si>
  <si>
    <t>SINAPI|96396</t>
  </si>
  <si>
    <t>96396</t>
  </si>
  <si>
    <t>CONSTRUÇÃO DE BASE E SUB-BASE PARA PAVIMENTAÇÃO DE BRITA GRADUADA SIMPLES, COM ESPESSURA DE 15 CM - EXCLUSIVE CARGA E TRANSPORTE. AF_09/2024</t>
  </si>
  <si>
    <t>SINAPI|105730</t>
  </si>
  <si>
    <t>105730</t>
  </si>
  <si>
    <t>CONSTRUÇÃO DE BASE E SUB-BASE PARA PAVIMENTAÇÃO DE BRITA GRADUADA SIMPLES, COM ESPESSURA DE 20 CM - EXCLUSIVE CARGA E TRANSPORTE. AF_09/2024</t>
  </si>
  <si>
    <t>SINAPI|105737</t>
  </si>
  <si>
    <t>105737</t>
  </si>
  <si>
    <t>CONSTRUÇÃO DE BASE E SUB-BASE PARA PAVIMENTAÇÃO DE CONCRETO COMPACTADO COM ROLO, COM ESPESSURA DE 10 CM - EXCLUSIVE CARGA E TRANSPORTE. AF_09/2024</t>
  </si>
  <si>
    <t>SINAPI|96398</t>
  </si>
  <si>
    <t>96398</t>
  </si>
  <si>
    <t>CONSTRUÇÃO DE BASE E SUB-BASE PARA PAVIMENTAÇÃO DE CONCRETO COMPACTADO COM ROLO, COM ESPESSURA DE 15 CM - EXCLUSIVE CARGA E TRANSPORTE. AF_09/2024</t>
  </si>
  <si>
    <t>SINAPI|105740</t>
  </si>
  <si>
    <t>105740</t>
  </si>
  <si>
    <t>CONSTRUÇÃO DE BASE E SUB-BASE PARA PAVIMENTAÇÃO DE CONCRETO COMPACTADO COM ROLO, COM ESPESSURA DE 20 CM - EXCLUSIVE CARGA E TRANSPORTE. AF_09/2024</t>
  </si>
  <si>
    <t>SINAPI|105749</t>
  </si>
  <si>
    <t>105749</t>
  </si>
  <si>
    <t>CONSTRUÇÃO DE BASE E SUB-BASE PARA PAVIMENTAÇÃO DE MACADAME SECO, COM ESPESSURA DE 10 CM - EXCLUSIVE CARGA E TRANSPORTE. AF_09/2024</t>
  </si>
  <si>
    <t>SINAPI|96400</t>
  </si>
  <si>
    <t>96400</t>
  </si>
  <si>
    <t>CONSTRUÇÃO DE BASE E SUB-BASE PARA PAVIMENTAÇÃO DE MACADAME SECO, COM ESPESSURA DE 15 CM - EXCLUSIVE CARGA E TRANSPORTE. AF_09/2024</t>
  </si>
  <si>
    <t>SINAPI|105752</t>
  </si>
  <si>
    <t>105752</t>
  </si>
  <si>
    <t>CONSTRUÇÃO DE BASE E SUB-BASE PARA PAVIMENTAÇÃO DE MACADAME SECO, COM ESPESSURA DE 20 CM - EXCLUSIVE CARGA E TRANSPORTE. AF_09/2024</t>
  </si>
  <si>
    <t>SINAPI|105754</t>
  </si>
  <si>
    <t>105754</t>
  </si>
  <si>
    <t>CONSTRUÇÃO DE BASE E SUB-BASE PARA PAVIMENTAÇÃO DE MACADAME SECO, COM ESPESSURA DE 25 CM - EXCLUSIVE CARGA E TRANSPORTE. AF_09/2024</t>
  </si>
  <si>
    <t>SINAPI|105742</t>
  </si>
  <si>
    <t>105742</t>
  </si>
  <si>
    <t>CONSTRUÇÃO DE BASE E SUB-BASE PARA PAVIMENTAÇÃO DE RACHÃO, COM ESPESSURA DE 30 CM - EXCLUSIVE CARGA E TRANSPORTE. AF_09/2024</t>
  </si>
  <si>
    <t>SINAPI|96399</t>
  </si>
  <si>
    <t>96399</t>
  </si>
  <si>
    <t>CONSTRUÇÃO DE BASE E SUB-BASE PARA PAVIMENTAÇÃO DE RACHÃO, COM ESPESSURA DE 40 CM - EXCLUSIVE CARGA E TRANSPORTE. AF_09/2024</t>
  </si>
  <si>
    <t>SINAPI|105745</t>
  </si>
  <si>
    <t>105745</t>
  </si>
  <si>
    <t>CONSTRUÇÃO DE BASE E SUB-BASE PARA PAVIMENTAÇÃO DE RACHÃO, COM ESPESSURA DE 50 CM - EXCLUSIVE CARGA E TRANSPORTE. AF_09/2024</t>
  </si>
  <si>
    <t>SINAPI|105747</t>
  </si>
  <si>
    <t>105747</t>
  </si>
  <si>
    <t>CONSTRUÇÃO DE BASE E SUB-BASE PARA PAVIMENTAÇÃO DE RACHÃO, COM ESPESSURA DE 60 CM - EXCLUSIVE CARGA E TRANSPORTE. AF_09/2024</t>
  </si>
  <si>
    <t>SINAPI|105657</t>
  </si>
  <si>
    <t>105657</t>
  </si>
  <si>
    <t>CONSTRUÇÃO DE BASE E SUB-BASE PARA PAVIMENTAÇÃO DE SOLO (PREDOMINANTEMENTE ARENOSO) BRITA - 40%-60% COM CIMENTO - 4%, MISTURA EM PISTA, COM ESPESSURA DE 10 CM - EXCLUSIVE ESCAVAÇÃO, CARGA E TRANSPORTE E SOLO. AF_09/2024</t>
  </si>
  <si>
    <t>SINAPI|100566</t>
  </si>
  <si>
    <t>100566</t>
  </si>
  <si>
    <t>CONSTRUÇÃO DE BASE E SUB-BASE PARA PAVIMENTAÇÃO DE SOLO (PREDOMINANTEMENTE ARENOSO) BRITA - 40%-60% COM CIMENTO - 4%, MISTURA EM PISTA, COM ESPESSURA DE 15 CM - EXCLUSIVE ESCAVAÇÃO, CARGA E TRANSPORTE E SOLO. AF_09/2024</t>
  </si>
  <si>
    <t>SINAPI|105666</t>
  </si>
  <si>
    <t>105666</t>
  </si>
  <si>
    <t>CONSTRUÇÃO DE BASE E SUB-BASE PARA PAVIMENTAÇÃO DE SOLO (PREDOMINANTEMENTE ARENOSO) BRITA - 40%-60% COM CIMENTO - 4%, MISTURA EM PISTA, COM ESPESSURA DE 20 CM - EXCLUSIVE ESCAVAÇÃO, CARGA E TRANSPORTE E SOLO. AF_09/2024</t>
  </si>
  <si>
    <t>SINAPI|105639</t>
  </si>
  <si>
    <t>105639</t>
  </si>
  <si>
    <t>CONSTRUÇÃO DE BASE E SUB-BASE PARA PAVIMENTAÇÃO DE SOLO (PREDOMINANTEMENTE ARENOSO) BRITA - 40%-60% COM CIMENTO - 4%, MISTURA EM USINA, COM ESPESSURA DE 10 CM - EXCLUSIVE CARGA E TRANSPORTE. AF_09/2024</t>
  </si>
  <si>
    <t>SINAPI|105645</t>
  </si>
  <si>
    <t>105645</t>
  </si>
  <si>
    <t>CONSTRUÇÃO DE BASE E SUB-BASE PARA PAVIMENTAÇÃO DE SOLO (PREDOMINANTEMENTE ARENOSO) BRITA - 40%-60% COM CIMENTO - 4%, MISTURA EM USINA, COM ESPESSURA DE 15 CM - EXCLUSIVE CARGA E TRANSPORTE. AF_09/2024</t>
  </si>
  <si>
    <t>SINAPI|105651</t>
  </si>
  <si>
    <t>105651</t>
  </si>
  <si>
    <t>CONSTRUÇÃO DE BASE E SUB-BASE PARA PAVIMENTAÇÃO DE SOLO (PREDOMINANTEMENTE ARENOSO) BRITA - 40%-60% COM CIMENTO - 4%, MISTURA EM USINA, COM ESPESSURA DE 20 CM - EXCLUSIVE CARGA E TRANSPORTE. AF_09/2024</t>
  </si>
  <si>
    <t>SINAPI|105658</t>
  </si>
  <si>
    <t>105658</t>
  </si>
  <si>
    <t>CONSTRUÇÃO DE BASE E SUB-BASE PARA PAVIMENTAÇÃO DE SOLO (PREDOMINANTEMENTE ARENOSO) BRITA - 40%-60% COM CIMENTO - 6%, MISTURA EM PISTA, COM ESPESSURA DE 10 CM - EXCLUSIVE ESCAVAÇÃO, CARGA E TRANSPORTE E SOLO. AF_09/2024</t>
  </si>
  <si>
    <t>SINAPI|100567</t>
  </si>
  <si>
    <t>100567</t>
  </si>
  <si>
    <t>CONSTRUÇÃO DE BASE E SUB-BASE PARA PAVIMENTAÇÃO DE SOLO (PREDOMINANTEMENTE ARENOSO) BRITA - 40%-60% COM CIMENTO - 6%, MISTURA EM PISTA, COM ESPESSURA DE 15 CM - EXCLUSIVE ESCAVAÇÃO, CARGA E TRANSPORTE E SOLO. AF_09/2024</t>
  </si>
  <si>
    <t>SINAPI|105667</t>
  </si>
  <si>
    <t>105667</t>
  </si>
  <si>
    <t>CONSTRUÇÃO DE BASE E SUB-BASE PARA PAVIMENTAÇÃO DE SOLO (PREDOMINANTEMENTE ARENOSO) BRITA - 40%-60% COM CIMENTO - 6%, MISTURA EM PISTA, COM ESPESSURA DE 20 CM - EXCLUSIVE ESCAVAÇÃO, CARGA E TRANSPORTE E SOLO. AF_09/2024</t>
  </si>
  <si>
    <t>SINAPI|105640</t>
  </si>
  <si>
    <t>105640</t>
  </si>
  <si>
    <t>CONSTRUÇÃO DE BASE E SUB-BASE PARA PAVIMENTAÇÃO DE SOLO (PREDOMINANTEMENTE ARENOSO) BRITA - 40%-60% COM CIMENTO - 6%, MISTURA EM USINA, COM ESPESSURA DE 10 CM - EXCLUSIVE CARGA E TRANSPORTE. AF_09/2024</t>
  </si>
  <si>
    <t>SINAPI|105646</t>
  </si>
  <si>
    <t>105646</t>
  </si>
  <si>
    <t>CONSTRUÇÃO DE BASE E SUB-BASE PARA PAVIMENTAÇÃO DE SOLO (PREDOMINANTEMENTE ARENOSO) BRITA - 40%-60% COM CIMENTO - 6%, MISTURA EM USINA, COM ESPESSURA DE 15 CM - EXCLUSIVE CARGA E TRANSPORTE. AF_09/2024</t>
  </si>
  <si>
    <t>SINAPI|105652</t>
  </si>
  <si>
    <t>105652</t>
  </si>
  <si>
    <t>CONSTRUÇÃO DE BASE E SUB-BASE PARA PAVIMENTAÇÃO DE SOLO (PREDOMINANTEMENTE ARENOSO) BRITA - 40%-60% COM CIMENTO - 6%, MISTURA EM USINA, COM ESPESSURA DE 20 CM - EXCLUSIVE CARGA E TRANSPORTE. AF_09/2024</t>
  </si>
  <si>
    <t>SINAPI|105659</t>
  </si>
  <si>
    <t>105659</t>
  </si>
  <si>
    <t>CONSTRUÇÃO DE BASE E SUB-BASE PARA PAVIMENTAÇÃO DE SOLO (PREDOMINANTEMENTE ARENOSO) BRITA - 40%-60% COM CIMENTO - 8%, MISTURA EM PISTA, COM ESPESSURA DE 10 CM - EXCLUSIVE ESCAVAÇÃO, CARGA E TRANSPORTE E SOLO. AF_09/2024</t>
  </si>
  <si>
    <t>SINAPI|100568</t>
  </si>
  <si>
    <t>100568</t>
  </si>
  <si>
    <t>CONSTRUÇÃO DE BASE E SUB-BASE PARA PAVIMENTAÇÃO DE SOLO (PREDOMINANTEMENTE ARENOSO) BRITA - 40%-60% COM CIMENTO - 8%, MISTURA EM PISTA, COM ESPESSURA DE 15 CM - EXCLUSIVE ESCAVAÇÃO, CARGA E TRANSPORTE E SOLO. AF_09/2024</t>
  </si>
  <si>
    <t>SINAPI|105668</t>
  </si>
  <si>
    <t>105668</t>
  </si>
  <si>
    <t>CONSTRUÇÃO DE BASE E SUB-BASE PARA PAVIMENTAÇÃO DE SOLO (PREDOMINANTEMENTE ARENOSO) BRITA - 40%-60% COM CIMENTO - 8%, MISTURA EM PISTA, COM ESPESSURA DE 20 CM - EXCLUSIVE ESCAVAÇÃO, CARGA E TRANSPORTE E SOLO. AF_09/2024</t>
  </si>
  <si>
    <t>SINAPI|105641</t>
  </si>
  <si>
    <t>105641</t>
  </si>
  <si>
    <t>CONSTRUÇÃO DE BASE E SUB-BASE PARA PAVIMENTAÇÃO DE SOLO (PREDOMINANTEMENTE ARENOSO) BRITA - 40%-60% COM CIMENTO - 8%, MISTURA EM USINA, COM ESPESSURA DE 10 CM - EXCLUSIVE CARGA E TRANSPORTE. AF_09/2024</t>
  </si>
  <si>
    <t>SINAPI|105647</t>
  </si>
  <si>
    <t>105647</t>
  </si>
  <si>
    <t>CONSTRUÇÃO DE BASE E SUB-BASE PARA PAVIMENTAÇÃO DE SOLO (PREDOMINANTEMENTE ARENOSO) BRITA - 40%-60% COM CIMENTO - 8%, MISTURA EM USINA, COM ESPESSURA DE 15 CM - EXCLUSIVE CARGA E TRANSPORTE. AF_09/2024</t>
  </si>
  <si>
    <t>SINAPI|105653</t>
  </si>
  <si>
    <t>105653</t>
  </si>
  <si>
    <t>CONSTRUÇÃO DE BASE E SUB-BASE PARA PAVIMENTAÇÃO DE SOLO (PREDOMINANTEMENTE ARENOSO) BRITA - 40%-60% COM CIMENTO - 8%, MISTURA EM USINA, COM ESPESSURA DE 20 CM - EXCLUSIVE CARGA E TRANSPORTE. AF_09/2024</t>
  </si>
  <si>
    <t>SINAPI|105710</t>
  </si>
  <si>
    <t>105710</t>
  </si>
  <si>
    <t>CONSTRUÇÃO DE BASE E SUB-BASE PARA PAVIMENTAÇÃO DE SOLO (PREDOMINANTEMENTE ARENOSO) BRITA - 40%-60%, MISTURA EM PISTA, COM ESPESSURA DE 10 CM - EXCLUSIVE ESCAVAÇÃO, CARGA E TRANSPORTE E SOLO. AF_09/2024</t>
  </si>
  <si>
    <t>SINAPI|100564</t>
  </si>
  <si>
    <t>100564</t>
  </si>
  <si>
    <t>CONSTRUÇÃO DE BASE E SUB-BASE PARA PAVIMENTAÇÃO DE SOLO (PREDOMINANTEMENTE ARENOSO) BRITA - 40%-60%, MISTURA EM PISTA, COM ESPESSURA DE 15 CM - EXCLUSIVE ESCAVAÇÃO, CARGA E TRANSPORTE E SOLO. AF_09/2024</t>
  </si>
  <si>
    <t>SINAPI|105711</t>
  </si>
  <si>
    <t>105711</t>
  </si>
  <si>
    <t>CONSTRUÇÃO DE BASE E SUB-BASE PARA PAVIMENTAÇÃO DE SOLO (PREDOMINANTEMENTE ARENOSO) BRITA - 40%-60%, MISTURA EM PISTA, COM ESPESSURA DE 20 CM - EXCLUSIVE ESCAVAÇÃO, CARGA E TRANSPORTE E SOLO. AF_09/2024</t>
  </si>
  <si>
    <t>SINAPI|105705</t>
  </si>
  <si>
    <t>105705</t>
  </si>
  <si>
    <t>CONSTRUÇÃO DE BASE E SUB-BASE PARA PAVIMENTAÇÃO DE SOLO (PREDOMINANTEMENTE ARENOSO) BRITA - 40%-60%, MISTURA EM USINA, COM ESPESSURA DE 10 CM - EXCLUSIVE CARGA E TRANSPORTE. AF_09/2024</t>
  </si>
  <si>
    <t>SINAPI|105706</t>
  </si>
  <si>
    <t>105706</t>
  </si>
  <si>
    <t>CONSTRUÇÃO DE BASE E SUB-BASE PARA PAVIMENTAÇÃO DE SOLO (PREDOMINANTEMENTE ARENOSO) BRITA - 40%-60%, MISTURA EM USINA, COM ESPESSURA DE 15 CM - EXCLUSIVE CARGA E TRANSPORTE. AF_09/2024</t>
  </si>
  <si>
    <t>SINAPI|105708</t>
  </si>
  <si>
    <t>105708</t>
  </si>
  <si>
    <t>CONSTRUÇÃO DE BASE E SUB-BASE PARA PAVIMENTAÇÃO DE SOLO (PREDOMINANTEMENTE ARENOSO) BRITA - 40%-60%, MISTURA EM USINA, COM ESPESSURA DE 20 CM - EXCLUSIVE CARGA E TRANSPORTE. AF_09/2024</t>
  </si>
  <si>
    <t>SINAPI|105690</t>
  </si>
  <si>
    <t>105690</t>
  </si>
  <si>
    <t>CONSTRUÇÃO DE BASE E SUB-BASE PARA PAVIMENTAÇÃO DE SOLO (PREDOMINANTEMENTE ARENOSO) BRITA - 50%-50% COM CIMENTO - 4%, MISTURA EM PISTA, COM ESPESSURA DE 10 CM - EXCLUSIVE ESCAVAÇÃO, CARGA E TRANSPORTE E SOLO. AF_09/2024</t>
  </si>
  <si>
    <t>SINAPI|100569</t>
  </si>
  <si>
    <t>100569</t>
  </si>
  <si>
    <t>CONSTRUÇÃO DE BASE E SUB-BASE PARA PAVIMENTAÇÃO DE SOLO (PREDOMINANTEMENTE ARENOSO) BRITA - 50%-50% COM CIMENTO - 4%, MISTURA EM PISTA, COM ESPESSURA DE 15 CM - EXCLUSIVE ESCAVAÇÃO, CARGA E TRANSPORTE E SOLO. AF_09/2024</t>
  </si>
  <si>
    <t>SINAPI|105699</t>
  </si>
  <si>
    <t>105699</t>
  </si>
  <si>
    <t>CONSTRUÇÃO DE BASE E SUB-BASE PARA PAVIMENTAÇÃO DE SOLO (PREDOMINANTEMENTE ARENOSO) BRITA - 50%-50% COM CIMENTO - 4%, MISTURA EM PISTA, COM ESPESSURA DE 20 CM - EXCLUSIVE ESCAVAÇÃO, CARGA E TRANSPORTE E SOLO. AF_09/2024</t>
  </si>
  <si>
    <t>SINAPI|105672</t>
  </si>
  <si>
    <t>105672</t>
  </si>
  <si>
    <t>CONSTRUÇÃO DE BASE E SUB-BASE PARA PAVIMENTAÇÃO DE SOLO (PREDOMINANTEMENTE ARENOSO) BRITA - 50%-50% COM CIMENTO - 4%, MISTURA EM USINA, COM ESPESSURA DE 10 CM - EXCLUSIVE CARGA E TRANSPORTE. AF_09/2024</t>
  </si>
  <si>
    <t>SINAPI|105678</t>
  </si>
  <si>
    <t>105678</t>
  </si>
  <si>
    <t>CONSTRUÇÃO DE BASE E SUB-BASE PARA PAVIMENTAÇÃO DE SOLO (PREDOMINANTEMENTE ARENOSO) BRITA - 50%-50% COM CIMENTO - 4%, MISTURA EM USINA, COM ESPESSURA DE 15 CM - EXCLUSIVE CARGA E TRANSPORTE. AF_09/2024</t>
  </si>
  <si>
    <t>SINAPI|105684</t>
  </si>
  <si>
    <t>105684</t>
  </si>
  <si>
    <t>CONSTRUÇÃO DE BASE E SUB-BASE PARA PAVIMENTAÇÃO DE SOLO (PREDOMINANTEMENTE ARENOSO) BRITA - 50%-50% COM CIMENTO - 4%, MISTURA EM USINA, COM ESPESSURA DE 20 CM - EXCLUSIVE CARGA E TRANSPORTE. AF_09/2024</t>
  </si>
  <si>
    <t>SINAPI|105691</t>
  </si>
  <si>
    <t>105691</t>
  </si>
  <si>
    <t>CONSTRUÇÃO DE BASE E SUB-BASE PARA PAVIMENTAÇÃO DE SOLO (PREDOMINANTEMENTE ARENOSO) BRITA - 50%-50% COM CIMENTO - 6%, MISTURA EM PISTA, COM ESPESSURA DE 10 CM - EXCLUSIVE ESCAVAÇÃO, CARGA E TRANSPORTE E SOLO. AF_09/2024</t>
  </si>
  <si>
    <t>SINAPI|100570</t>
  </si>
  <si>
    <t>100570</t>
  </si>
  <si>
    <t>CONSTRUÇÃO DE BASE E SUB-BASE PARA PAVIMENTAÇÃO DE SOLO (PREDOMINANTEMENTE ARENOSO) BRITA - 50%-50% COM CIMENTO - 6%, MISTURA EM PISTA, COM ESPESSURA DE 15 CM - EXCLUSIVE ESCAVAÇÃO, CARGA E TRANSPORTE E SOLO. AF_09/2024</t>
  </si>
  <si>
    <t>SINAPI|105700</t>
  </si>
  <si>
    <t>105700</t>
  </si>
  <si>
    <t>CONSTRUÇÃO DE BASE E SUB-BASE PARA PAVIMENTAÇÃO DE SOLO (PREDOMINANTEMENTE ARENOSO) BRITA - 50%-50% COM CIMENTO - 6%, MISTURA EM PISTA, COM ESPESSURA DE 20 CM - EXCLUSIVE ESCAVAÇÃO, CARGA E TRANSPORTE E SOLO. AF_09/2024</t>
  </si>
  <si>
    <t>SINAPI|105673</t>
  </si>
  <si>
    <t>105673</t>
  </si>
  <si>
    <t>CONSTRUÇÃO DE BASE E SUB-BASE PARA PAVIMENTAÇÃO DE SOLO (PREDOMINANTEMENTE ARENOSO) BRITA - 50%-50% COM CIMENTO - 6%, MISTURA EM USINA, COM ESPESSURA DE 10 CM - EXCLUSIVE CARGA E TRANSPORTE. AF_09/2024</t>
  </si>
  <si>
    <t>SINAPI|105679</t>
  </si>
  <si>
    <t>105679</t>
  </si>
  <si>
    <t>CONSTRUÇÃO DE BASE E SUB-BASE PARA PAVIMENTAÇÃO DE SOLO (PREDOMINANTEMENTE ARENOSO) BRITA - 50%-50% COM CIMENTO - 6%, MISTURA EM USINA, COM ESPESSURA DE 15 CM - EXCLUSIVE CARGA E TRANSPORTE. AF_09/2024</t>
  </si>
  <si>
    <t>SINAPI|105685</t>
  </si>
  <si>
    <t>105685</t>
  </si>
  <si>
    <t>CONSTRUÇÃO DE BASE E SUB-BASE PARA PAVIMENTAÇÃO DE SOLO (PREDOMINANTEMENTE ARENOSO) BRITA - 50%-50% COM CIMENTO - 6%, MISTURA EM USINA, COM ESPESSURA DE 20 CM - EXCLUSIVE CARGA E TRANSPORTE. AF_09/2024</t>
  </si>
  <si>
    <t>SINAPI|105692</t>
  </si>
  <si>
    <t>105692</t>
  </si>
  <si>
    <t>CONSTRUÇÃO DE BASE E SUB-BASE PARA PAVIMENTAÇÃO DE SOLO (PREDOMINANTEMENTE ARENOSO) BRITA - 50%-50% COM CIMENTO - 8%, MISTURA EM PISTA, COM ESPESSURA DE 10 CM - EXCLUSIVE ESCAVAÇÃO, CARGA E TRANSPORTE E SOLO. AF_09/2024</t>
  </si>
  <si>
    <t>SINAPI|100571</t>
  </si>
  <si>
    <t>100571</t>
  </si>
  <si>
    <t>CONSTRUÇÃO DE BASE E SUB-BASE PARA PAVIMENTAÇÃO DE SOLO (PREDOMINANTEMENTE ARENOSO) BRITA - 50%-50% COM CIMENTO - 8%, MISTURA EM PISTA, COM ESPESSURA DE 15 CM - EXCLUSIVE ESCAVAÇÃO, CARGA E TRANSPORTE E SOLO. AF_09/2024</t>
  </si>
  <si>
    <t>SINAPI|105701</t>
  </si>
  <si>
    <t>105701</t>
  </si>
  <si>
    <t>CONSTRUÇÃO DE BASE E SUB-BASE PARA PAVIMENTAÇÃO DE SOLO (PREDOMINANTEMENTE ARENOSO) BRITA - 50%-50% COM CIMENTO - 8%, MISTURA EM PISTA, COM ESPESSURA DE 20 CM - EXCLUSIVE ESCAVAÇÃO, CARGA E TRANSPORTE E SOLO. AF_09/2024</t>
  </si>
  <si>
    <t>SINAPI|105674</t>
  </si>
  <si>
    <t>105674</t>
  </si>
  <si>
    <t>CONSTRUÇÃO DE BASE E SUB-BASE PARA PAVIMENTAÇÃO DE SOLO (PREDOMINANTEMENTE ARENOSO) BRITA - 50%-50% COM CIMENTO - 8%, MISTURA EM USINA, COM ESPESSURA DE 10 CM - EXCLUSIVE CARGA E TRANSPORTE. AF_09/2024</t>
  </si>
  <si>
    <t>SINAPI|105680</t>
  </si>
  <si>
    <t>105680</t>
  </si>
  <si>
    <t>CONSTRUÇÃO DE BASE E SUB-BASE PARA PAVIMENTAÇÃO DE SOLO (PREDOMINANTEMENTE ARENOSO) BRITA - 50%-50% COM CIMENTO - 8%, MISTURA EM USINA, COM ESPESSURA DE 15 CM - EXCLUSIVE CARGA E TRANSPORTE. AF_09/2024</t>
  </si>
  <si>
    <t>SINAPI|105686</t>
  </si>
  <si>
    <t>105686</t>
  </si>
  <si>
    <t>CONSTRUÇÃO DE BASE E SUB-BASE PARA PAVIMENTAÇÃO DE SOLO (PREDOMINANTEMENTE ARENOSO) BRITA - 50%-50% COM CIMENTO - 8%, MISTURA EM USINA, COM ESPESSURA DE 20 CM - EXCLUSIVE CARGA E TRANSPORTE. AF_09/2024</t>
  </si>
  <si>
    <t>SINAPI|105718</t>
  </si>
  <si>
    <t>105718</t>
  </si>
  <si>
    <t>CONSTRUÇÃO DE BASE E SUB-BASE PARA PAVIMENTAÇÃO DE SOLO (PREDOMINANTEMENTE ARENOSO) BRITA - 50%-50%, MISTURA EM PISTA, COM ESPESSURA DE 10 CM - EXCLUSIVE ESCAVAÇÃO, CARGA E TRANSPORTE E SOLO. AF_09/2024</t>
  </si>
  <si>
    <t>SINAPI|100565</t>
  </si>
  <si>
    <t>100565</t>
  </si>
  <si>
    <t>CONSTRUÇÃO DE BASE E SUB-BASE PARA PAVIMENTAÇÃO DE SOLO (PREDOMINANTEMENTE ARENOSO) BRITA - 50%-50%, MISTURA EM PISTA, COM ESPESSURA DE 15 CM - EXCLUSIVE ESCAVAÇÃO, CARGA E TRANSPORTE E SOLO. AF_09/2024</t>
  </si>
  <si>
    <t>SINAPI|105581</t>
  </si>
  <si>
    <t>105581</t>
  </si>
  <si>
    <t>CONSTRUÇÃO DE BASE E SUB-BASE PARA PAVIMENTAÇÃO DE SOLO (PREDOMINANTEMENTE ARENOSO) BRITA - 50%-50%, MISTURA EM PISTA, COM ESPESSURA DE 20 CM - EXCLUSIVE ESCAVAÇÃO, CARGA E TRANSPORTE E SOLO. AF_09/2024</t>
  </si>
  <si>
    <t>SINAPI|105713</t>
  </si>
  <si>
    <t>105713</t>
  </si>
  <si>
    <t>CONSTRUÇÃO DE BASE E SUB-BASE PARA PAVIMENTAÇÃO DE SOLO (PREDOMINANTEMENTE ARENOSO) BRITA - 50%-50%, MISTURA EM USINA, COM ESPESSURA DE 10 CM - EXCLUSIVE CARGA E TRANSPORTE. AF_09/2024</t>
  </si>
  <si>
    <t>SINAPI|105714</t>
  </si>
  <si>
    <t>105714</t>
  </si>
  <si>
    <t>CONSTRUÇÃO DE BASE E SUB-BASE PARA PAVIMENTAÇÃO DE SOLO (PREDOMINANTEMENTE ARENOSO) BRITA - 50%-50%, MISTURA EM USINA, COM ESPESSURA DE 15 CM - EXCLUSIVE CARGA E TRANSPORTE. AF_09/2024</t>
  </si>
  <si>
    <t>SINAPI|105716</t>
  </si>
  <si>
    <t>105716</t>
  </si>
  <si>
    <t>CONSTRUÇÃO DE BASE E SUB-BASE PARA PAVIMENTAÇÃO DE SOLO (PREDOMINANTEMENTE ARENOSO) BRITA - 50%-50%, MISTURA EM USINA, COM ESPESSURA DE 20 CM - EXCLUSIVE CARGA E TRANSPORTE. AF_09/2024</t>
  </si>
  <si>
    <t>SINAPI|105624</t>
  </si>
  <si>
    <t>105624</t>
  </si>
  <si>
    <t>CONSTRUÇÃO DE BASE E SUB-BASE PARA PAVIMENTAÇÃO DE SOLO (PREDOMINANTEMENTE ARENOSO) COM CIMENTO - 6%, MISTURA EM PISTA, COM ESPESSURA DE 10 CM - EXCLUSIVE ESCAVAÇÃO, CARGA E TRANSPORTE E SOLO. AF_09/2024</t>
  </si>
  <si>
    <t>SINAPI|96391</t>
  </si>
  <si>
    <t>96391</t>
  </si>
  <si>
    <t>CONSTRUÇÃO DE BASE E SUB-BASE PARA PAVIMENTAÇÃO DE SOLO (PREDOMINANTEMENTE ARENOSO) COM CIMENTO - 6%, MISTURA EM PISTA, COM ESPESSURA DE 15 CM - EXCLUSIVE ESCAVAÇÃO, CARGA E TRANSPORTE E SOLO. AF_09/2024</t>
  </si>
  <si>
    <t>SINAPI|105632</t>
  </si>
  <si>
    <t>105632</t>
  </si>
  <si>
    <t>CONSTRUÇÃO DE BASE E SUB-BASE PARA PAVIMENTAÇÃO DE SOLO (PREDOMINANTEMENTE ARENOSO) COM CIMENTO - 6%, MISTURA EM PISTA, COM ESPESSURA DE 20 CM - EXCLUSIVE ESCAVAÇÃO, CARGA E TRANSPORTE E SOLO. AF_09/2024</t>
  </si>
  <si>
    <t>SINAPI|105601</t>
  </si>
  <si>
    <t>105601</t>
  </si>
  <si>
    <t>CONSTRUÇÃO DE BASE E SUB-BASE PARA PAVIMENTAÇÃO DE SOLO (PREDOMINANTEMENTE ARENOSO) COM CIMENTO - 6%, MISTURA EM USINA, COM ESPESSURA DE 10 CM - EXCLUSIVE CARGA E TRANSPORTE. AF_09/2024</t>
  </si>
  <si>
    <t>SINAPI|105609</t>
  </si>
  <si>
    <t>105609</t>
  </si>
  <si>
    <t>CONSTRUÇÃO DE BASE E SUB-BASE PARA PAVIMENTAÇÃO DE SOLO (PREDOMINANTEMENTE ARENOSO) COM CIMENTO - 6%, MISTURA EM USINA, COM ESPESSURA DE 15 CM - EXCLUSIVE CARGA E TRANSPORTE. AF_09/2024</t>
  </si>
  <si>
    <t>SINAPI|105617</t>
  </si>
  <si>
    <t>105617</t>
  </si>
  <si>
    <t>CONSTRUÇÃO DE BASE E SUB-BASE PARA PAVIMENTAÇÃO DE SOLO (PREDOMINANTEMENTE ARENOSO) COM CIMENTO - 6%, MISTURA EM USINA, COM ESPESSURA DE 20 CM - EXCLUSIVE CARGA E TRANSPORTE. AF_09/2024</t>
  </si>
  <si>
    <t>SINAPI|105625</t>
  </si>
  <si>
    <t>105625</t>
  </si>
  <si>
    <t>CONSTRUÇÃO DE BASE E SUB-BASE PARA PAVIMENTAÇÃO DE SOLO (PREDOMINANTEMENTE ARENOSO) COM CIMENTO - 8%, MISTURA EM PISTA, COM ESPESSURA DE 10 CM - EXCLUSIVE ESCAVAÇÃO, CARGA E TRANSPORTE E SOLO. AF_09/2024</t>
  </si>
  <si>
    <t>SINAPI|96392</t>
  </si>
  <si>
    <t>96392</t>
  </si>
  <si>
    <t>CONSTRUÇÃO DE BASE E SUB-BASE PARA PAVIMENTAÇÃO DE SOLO (PREDOMINANTEMENTE ARENOSO) COM CIMENTO - 8%, MISTURA EM PISTA, COM ESPESSURA DE 15 CM - EXCLUSIVE ESCAVAÇÃO, CARGA E TRANSPORTE E SOLO. AF_09/2024</t>
  </si>
  <si>
    <t>SINAPI|105633</t>
  </si>
  <si>
    <t>105633</t>
  </si>
  <si>
    <t>CONSTRUÇÃO DE BASE E SUB-BASE PARA PAVIMENTAÇÃO DE SOLO (PREDOMINANTEMENTE ARENOSO) COM CIMENTO - 8%, MISTURA EM PISTA, COM ESPESSURA DE 20 CM - EXCLUSIVE ESCAVAÇÃO, CARGA E TRANSPORTE E SOLO. AF_09/2024</t>
  </si>
  <si>
    <t>SINAPI|105602</t>
  </si>
  <si>
    <t>105602</t>
  </si>
  <si>
    <t>CONSTRUÇÃO DE BASE E SUB-BASE PARA PAVIMENTAÇÃO DE SOLO (PREDOMINANTEMENTE ARENOSO) COM CIMENTO - 8%, MISTURA EM USINA, COM ESPESSURA DE 10 CM - EXCLUSIVE CARGA E TRANSPORTE. AF_09/2024</t>
  </si>
  <si>
    <t>SINAPI|105610</t>
  </si>
  <si>
    <t>105610</t>
  </si>
  <si>
    <t>CONSTRUÇÃO DE BASE E SUB-BASE PARA PAVIMENTAÇÃO DE SOLO (PREDOMINANTEMENTE ARENOSO) COM CIMENTO - 8%, MISTURA EM USINA, COM ESPESSURA DE 15 CM - EXCLUSIVE CARGA E TRANSPORTE. AF_09/2024</t>
  </si>
  <si>
    <t>SINAPI|105618</t>
  </si>
  <si>
    <t>105618</t>
  </si>
  <si>
    <t>CONSTRUÇÃO DE BASE E SUB-BASE PARA PAVIMENTAÇÃO DE SOLO (PREDOMINANTEMENTE ARENOSO) COM CIMENTO - 8%, MISTURA EM USINA, COM ESPESSURA DE 20 CM - EXCLUSIVE CARGA E TRANSPORTE. AF_09/2024</t>
  </si>
  <si>
    <t>SINAPI|105571</t>
  </si>
  <si>
    <t>105571</t>
  </si>
  <si>
    <t>CONSTRUÇÃO DE BASE E SUB-BASE PARA PAVIMENTAÇÃO DE SOLO (PREDOMINANTEMENTE ARENOSO) MELHORADO COM CIMENTO - 2%, MISTURA EM PISTA, COM ESPESSURA DE 10 CM - EXCLUSIVE ESCAVAÇÃO, CARGA E TRANSPORTE E SOLO. AF_09/2024</t>
  </si>
  <si>
    <t>SINAPI|96389</t>
  </si>
  <si>
    <t>96389</t>
  </si>
  <si>
    <t>CONSTRUÇÃO DE BASE E SUB-BASE PARA PAVIMENTAÇÃO DE SOLO (PREDOMINANTEMENTE ARENOSO) MELHORADO COM CIMENTO - 2%, MISTURA EM PISTA, COM ESPESSURA DE 15 CM - EXCLUSIVE ESCAVAÇÃO, CARGA E TRANSPORTE E SOLO. AF_09/2024</t>
  </si>
  <si>
    <t>SINAPI|105575</t>
  </si>
  <si>
    <t>105575</t>
  </si>
  <si>
    <t>CONSTRUÇÃO DE BASE E SUB-BASE PARA PAVIMENTAÇÃO DE SOLO (PREDOMINANTEMENTE ARENOSO) MELHORADO COM CIMENTO - 2%, MISTURA EM PISTA, COM ESPESSURA DE 20 CM - EXCLUSIVE ESCAVAÇÃO, CARGA E TRANSPORTE E SOLO. AF_09/2024</t>
  </si>
  <si>
    <t>SINAPI|105599</t>
  </si>
  <si>
    <t>105599</t>
  </si>
  <si>
    <t>CONSTRUÇÃO DE BASE E SUB-BASE PARA PAVIMENTAÇÃO DE SOLO (PREDOMINANTEMENTE ARENOSO) MELHORADO COM CIMENTO - 2%, MISTURA EM USINA, COM ESPESSURA DE 10 CM - EXCLUSIVE CARGA E TRANSPORTE. AF_09/2024</t>
  </si>
  <si>
    <t>SINAPI|105607</t>
  </si>
  <si>
    <t>105607</t>
  </si>
  <si>
    <t>CONSTRUÇÃO DE BASE E SUB-BASE PARA PAVIMENTAÇÃO DE SOLO (PREDOMINANTEMENTE ARENOSO) MELHORADO COM CIMENTO - 2%, MISTURA EM USINA, COM ESPESSURA DE 15 CM - EXCLUSIVE CARGA E TRANSPORTE. AF_09/2024</t>
  </si>
  <si>
    <t>SINAPI|105615</t>
  </si>
  <si>
    <t>105615</t>
  </si>
  <si>
    <t>CONSTRUÇÃO DE BASE E SUB-BASE PARA PAVIMENTAÇÃO DE SOLO (PREDOMINANTEMENTE ARENOSO) MELHORADO COM CIMENTO - 2%, MISTURA EM USINA, COM ESPESSURA DE 20 CM - EXCLUSIVE CARGA E TRANSPORTE. AF_09/2024</t>
  </si>
  <si>
    <t>SINAPI|105623</t>
  </si>
  <si>
    <t>105623</t>
  </si>
  <si>
    <t>CONSTRUÇÃO DE BASE E SUB-BASE PARA PAVIMENTAÇÃO DE SOLO (PREDOMINANTEMENTE ARENOSO) MELHORADO COM CIMENTO - 4%, MISTURA EM PISTA, COM ESPESSURA DE 10 CM - EXCLUSIVE ESCAVAÇÃO, CARGA E TRANSPORTE E SOLO. AF_09/2024</t>
  </si>
  <si>
    <t>SINAPI|96390</t>
  </si>
  <si>
    <t>96390</t>
  </si>
  <si>
    <t>CONSTRUÇÃO DE BASE E SUB-BASE PARA PAVIMENTAÇÃO DE SOLO (PREDOMINANTEMENTE ARENOSO) MELHORADO COM CIMENTO - 4%, MISTURA EM PISTA, COM ESPESSURA DE 15 CM - EXCLUSIVE ESCAVAÇÃO, CARGA E TRANSPORTE E SOLO. AF_09/2024</t>
  </si>
  <si>
    <t>SINAPI|105631</t>
  </si>
  <si>
    <t>105631</t>
  </si>
  <si>
    <t>CONSTRUÇÃO DE BASE E SUB-BASE PARA PAVIMENTAÇÃO DE SOLO (PREDOMINANTEMENTE ARENOSO) MELHORADO COM CIMENTO - 4%, MISTURA EM PISTA, COM ESPESSURA DE 20 CM - EXCLUSIVE ESCAVAÇÃO, CARGA E TRANSPORTE E SOLO. AF_09/2024</t>
  </si>
  <si>
    <t>SINAPI|105600</t>
  </si>
  <si>
    <t>105600</t>
  </si>
  <si>
    <t>CONSTRUÇÃO DE BASE E SUB-BASE PARA PAVIMENTAÇÃO DE SOLO (PREDOMINANTEMENTE ARENOSO) MELHORADO COM CIMENTO - 4%, MISTURA EM USINA, COM ESPESSURA DE 10 CM - EXCLUSIVE CARGA E TRANSPORTE. AF_09/2024</t>
  </si>
  <si>
    <t>SINAPI|105608</t>
  </si>
  <si>
    <t>105608</t>
  </si>
  <si>
    <t>CONSTRUÇÃO DE BASE E SUB-BASE PARA PAVIMENTAÇÃO DE SOLO (PREDOMINANTEMENTE ARENOSO) MELHORADO COM CIMENTO - 4%, MISTURA EM USINA, COM ESPESSURA DE 15 CM - EXCLUSIVE CARGA E TRANSPORTE. AF_09/2024</t>
  </si>
  <si>
    <t>SINAPI|105616</t>
  </si>
  <si>
    <t>105616</t>
  </si>
  <si>
    <t>CONSTRUÇÃO DE BASE E SUB-BASE PARA PAVIMENTAÇÃO DE SOLO (PREDOMINANTEMENTE ARENOSO) MELHORADO COM CIMENTO - 4%, MISTURA EM USINA, COM ESPESSURA DE 20 CM - EXCLUSIVE CARGA E TRANSPORTE. AF_09/2024</t>
  </si>
  <si>
    <t>SINAPI|105585</t>
  </si>
  <si>
    <t>105585</t>
  </si>
  <si>
    <t>CONSTRUÇÃO DE BASE E SUB-BASE PARA PAVIMENTAÇÃO DE SOLO (PREDOMINANTEMENTE ARGILOSO) BRITA - 40%-60%, MISTURA EM PISTA, COM ESPESSURA DE 10 CM - EXCLUSIVE ESCAVAÇÃO, CARGA E TRANSPORTE E SOLO. AF_09/2024</t>
  </si>
  <si>
    <t>SINAPI|100572</t>
  </si>
  <si>
    <t>100572</t>
  </si>
  <si>
    <t>CONSTRUÇÃO DE BASE E SUB-BASE PARA PAVIMENTAÇÃO DE SOLO (PREDOMINANTEMENTE ARGILOSO) BRITA - 40%-60%, MISTURA EM PISTA, COM ESPESSURA DE 15 CM - EXCLUSIVE ESCAVAÇÃO, CARGA E TRANSPORTE E SOLO. AF_09/2024</t>
  </si>
  <si>
    <t>SINAPI|105588</t>
  </si>
  <si>
    <t>105588</t>
  </si>
  <si>
    <t>CONSTRUÇÃO DE BASE E SUB-BASE PARA PAVIMENTAÇÃO DE SOLO (PREDOMINANTEMENTE ARGILOSO) BRITA - 40%-60%, MISTURA EM PISTA, COM ESPESSURA DE 20 CM - EXCLUSIVE ESCAVAÇÃO, CARGA E TRANSPORTE E SOLO. AF_09/2024</t>
  </si>
  <si>
    <t>SINAPI|105583</t>
  </si>
  <si>
    <t>105583</t>
  </si>
  <si>
    <t>CONSTRUÇÃO DE BASE E SUB-BASE PARA PAVIMENTAÇÃO DE SOLO (PREDOMINANTEMENTE ARGILOSO) BRITA - 40%-60%, MISTURA EM USINA, COM ESPESSURA DE 10 CM - EXCLUSIVE CARGA E TRANSPORTE. AF_09/2024</t>
  </si>
  <si>
    <t>SINAPI|105719</t>
  </si>
  <si>
    <t>105719</t>
  </si>
  <si>
    <t>CONSTRUÇÃO DE BASE E SUB-BASE PARA PAVIMENTAÇÃO DE SOLO (PREDOMINANTEMENTE ARGILOSO) BRITA - 40%-60%, MISTURA EM USINA, COM ESPESSURA DE 15 CM - EXCLUSIVE CARGA E TRANSPORTE. AF_09/2024</t>
  </si>
  <si>
    <t>SINAPI|105721</t>
  </si>
  <si>
    <t>105721</t>
  </si>
  <si>
    <t>CONSTRUÇÃO DE BASE E SUB-BASE PARA PAVIMENTAÇÃO DE SOLO (PREDOMINANTEMENTE ARGILOSO) BRITA - 40%-60%, MISTURA EM USINA, COM ESPESSURA DE 20 CM - EXCLUSIVE CARGA E TRANSPORTE. AF_09/2024</t>
  </si>
  <si>
    <t>SINAPI|105592</t>
  </si>
  <si>
    <t>105592</t>
  </si>
  <si>
    <t>CONSTRUÇÃO DE BASE E SUB-BASE PARA PAVIMENTAÇÃO DE SOLO (PREDOMINANTEMENTE ARGILOSO) BRITA - 50%-50%, MISTURA EM PISTA, COM ESPESSURA DE 10 CM - EXCLUSIVE ESCAVAÇÃO, CARGA E TRANSPORTE E SOLO. AF_09/2024</t>
  </si>
  <si>
    <t>SINAPI|100573</t>
  </si>
  <si>
    <t>100573</t>
  </si>
  <si>
    <t>CONSTRUÇÃO DE BASE E SUB-BASE PARA PAVIMENTAÇÃO DE SOLO (PREDOMINANTEMENTE ARGILOSO) BRITA - 50%-50%, MISTURA EM PISTA, COM ESPESSURA DE 15 CM - EXCLUSIVE ESCAVAÇÃO, CARGA E TRANSPORTE E SOLO. AF_09/2024</t>
  </si>
  <si>
    <t>SINAPI|105595</t>
  </si>
  <si>
    <t>105595</t>
  </si>
  <si>
    <t>CONSTRUÇÃO DE BASE E SUB-BASE PARA PAVIMENTAÇÃO DE SOLO (PREDOMINANTEMENTE ARGILOSO) BRITA - 50%-50%, MISTURA EM PISTA, COM ESPESSURA DE 20 CM - EXCLUSIVE ESCAVAÇÃO, CARGA E TRANSPORTE E SOLO. AF_09/2024</t>
  </si>
  <si>
    <t>SINAPI|105590</t>
  </si>
  <si>
    <t>105590</t>
  </si>
  <si>
    <t>CONSTRUÇÃO DE BASE E SUB-BASE PARA PAVIMENTAÇÃO DE SOLO (PREDOMINANTEMENTE ARGILOSO) BRITA - 50%-50%, MISTURA EM USINA, COM ESPESSURA DE 10 CM - EXCLUSIVE CARGA E TRANSPORTE. AF_09/2024</t>
  </si>
  <si>
    <t>SINAPI|105723</t>
  </si>
  <si>
    <t>105723</t>
  </si>
  <si>
    <t>CONSTRUÇÃO DE BASE E SUB-BASE PARA PAVIMENTAÇÃO DE SOLO (PREDOMINANTEMENTE ARGILOSO) BRITA - 50%-50%, MISTURA EM USINA, COM ESPESSURA DE 15 CM - EXCLUSIVE CARGA E TRANSPORTE. AF_09/2024</t>
  </si>
  <si>
    <t>SINAPI|105725</t>
  </si>
  <si>
    <t>105725</t>
  </si>
  <si>
    <t>CONSTRUÇÃO DE BASE E SUB-BASE PARA PAVIMENTAÇÃO DE SOLO (PREDOMINANTEMENTE ARGILOSO) BRITA - 50%-50%, MISTURA EM USINA, COM ESPESSURA DE 20 CM - EXCLUSIVE CARGA E TRANSPORTE. AF_09/2024</t>
  </si>
  <si>
    <t>SINAPI|105566</t>
  </si>
  <si>
    <t>105566</t>
  </si>
  <si>
    <t>CONSTRUÇÃO DE BASE E SUB-BASE PARA PAVIMENTAÇÃO DE SOLO DE COMPORTAMENTO LATERÍTICO (ARENOSO), COM ESPESSURA DE 10 CM - EXCLUSIVE ESCAVAÇÃO, CARGA E TRANSPORTE E SOLO. AF_09/2024</t>
  </si>
  <si>
    <t>SINAPI|96388</t>
  </si>
  <si>
    <t>96388</t>
  </si>
  <si>
    <t>CONSTRUÇÃO DE BASE E SUB-BASE PARA PAVIMENTAÇÃO DE SOLO DE COMPORTAMENTO LATERÍTICO (ARENOSO), COM ESPESSURA DE 15 CM - EXCLUSIVE ESCAVAÇÃO, CARGA E TRANSPORTE E SOLO. AF_09/2024</t>
  </si>
  <si>
    <t>SINAPI|105569</t>
  </si>
  <si>
    <t>105569</t>
  </si>
  <si>
    <t>CONSTRUÇÃO DE BASE E SUB-BASE PARA PAVIMENTAÇÃO DE SOLO DE COMPORTAMENTO LATERÍTICO (ARENOSO), COM ESPESSURA DE 20 CM - EXCLUSIVE ESCAVAÇÃO, CARGA E TRANSPORTE E SOLO. AF_09/2024</t>
  </si>
  <si>
    <t>SINAPI|101767</t>
  </si>
  <si>
    <t>101767</t>
  </si>
  <si>
    <t>CONSTRUÇÃO DE BASE E SUB-BASE PARA PAVIMENTAÇÃO DE SOLO ESTABILIZADO GRANULOMETRICAMENTE COM MISTURA DE SOLOS EM PISTA - EXCLUSIVE SOLO, ESCAVAÇÃO, CARGA E TRANSPORTE. AF_09/2024</t>
  </si>
  <si>
    <t>SINAPI|101768</t>
  </si>
  <si>
    <t>101768</t>
  </si>
  <si>
    <t>CONSTRUÇÃO DE BASE E SUB-BASE PARA PAVIMENTAÇÃO DE SOLO ESTABILIZADO GRANULOMETRICAMENTE SEM MISTURA DE SOLOS - EXCLUSIVE SOLO, ESCAVAÇÃO, CARGA E TRANSPORTE. AF_09/2024</t>
  </si>
  <si>
    <t>SINAPI|100574</t>
  </si>
  <si>
    <t>100574</t>
  </si>
  <si>
    <t>ESPALHAMENTO DE MATERIAL COM TRATOR DE ESTEIRAS. AF_09/2024</t>
  </si>
  <si>
    <t>SINAPI|102470</t>
  </si>
  <si>
    <t>102470</t>
  </si>
  <si>
    <t>EXECUÇÃO DE IMPRIMAÇÃO COM ASFALTO DILUÍDO CM-30, PARA OBRAS DE CONSTRUÇÃO DE PAVIMENTOS. AF_09/2024</t>
  </si>
  <si>
    <t>SINAPI|105756</t>
  </si>
  <si>
    <t>105756</t>
  </si>
  <si>
    <t>EXECUÇÃO DE IMPRIMAÇÃO COM ASFALTO DILUÍDO CM-30, PARA OBRAS DE RECONSTRUÇÃO DE PAVIMENTOS. AF_09/2024</t>
  </si>
  <si>
    <t>SINAPI|104375</t>
  </si>
  <si>
    <t>104375</t>
  </si>
  <si>
    <t>EXECUÇÃO DE PINTURA DE LIGAÇÃO COM EMULSÃO ASFÁLTICA RR-2C, PARA OBRAS DE CONSTRUÇÃO DE PAVIMENTOS. AF_09/2024</t>
  </si>
  <si>
    <t>SINAPI|105757</t>
  </si>
  <si>
    <t>105757</t>
  </si>
  <si>
    <t>EXECUÇÃO DE PINTURA DE LIGAÇÃO COM EMULSÃO ASFÁLTICA RR-2C, PARA OBRAS DE RECONSTRUÇÃO DE PAVIMENTOS. AF_09/2024</t>
  </si>
  <si>
    <t>SINAPI|105562</t>
  </si>
  <si>
    <t>105562</t>
  </si>
  <si>
    <t>EXECUÇÃO E COMPACTAÇÃO DE CAMADA FINAL DE ATERRO (100% DE ENERGIA DO PROCTOR NORMAL) COM SOLO PREDOMINANTEMENTE ARENOSO, EM CAMADAS COM ESPESSURA DE 10 CM - EXCLUSIVE ESCAVAÇÃO, CARGA E TRANSPORTE E SOLO. AF_09/2024</t>
  </si>
  <si>
    <t>SINAPI|105563</t>
  </si>
  <si>
    <t>105563</t>
  </si>
  <si>
    <t>EXECUÇÃO E COMPACTAÇÃO DE CAMADA FINAL DE ATERRO (100% DE ENERGIA DO PROCTOR NORMAL) COM SOLO PREDOMINANTEMENTE ARENOSO, EM CAMADAS COM ESPESSURA DE 15 CM - EXCLUSIVE ESCAVAÇÃO, CARGA E TRANSPORTE E SOLO. AF_09/2024</t>
  </si>
  <si>
    <t>SINAPI|105565</t>
  </si>
  <si>
    <t>105565</t>
  </si>
  <si>
    <t>EXECUÇÃO E COMPACTAÇÃO DE CAMADA FINAL DE ATERRO (100% DE ENERGIA DO PROCTOR NORMAL) COM SOLO PREDOMINANTEMENTE ARENOSO, EM CAMADAS COM ESPESSURA DE 20 CM - EXCLUSIVE ESCAVAÇÃO, CARGA E TRANSPORTE E SOLO. AF_09/2024</t>
  </si>
  <si>
    <t>SINAPI|105557</t>
  </si>
  <si>
    <t>105557</t>
  </si>
  <si>
    <t>EXECUÇÃO E COMPACTAÇÃO DE CAMADA FINAL DE ATERRO (100% DE ENERGIA DO PROCTOR NORMAL) COM SOLO PREDOMINANTEMENTE ARGILOSO, EM CAMADAS COM ESPESSURA DE 10 CM - EXCLUSIVE ESCAVAÇÃO, CARGA E TRANSPORTE E SOLO. AF_09/2024</t>
  </si>
  <si>
    <t>SINAPI|105558</t>
  </si>
  <si>
    <t>105558</t>
  </si>
  <si>
    <t>EXECUÇÃO E COMPACTAÇÃO DE CAMADA FINAL DE ATERRO (100% DE ENERGIA DO PROCTOR NORMAL) COM SOLO PREDOMINANTEMENTE ARGILOSO, EM CAMADAS COM ESPESSURA DE 15 CM - EXCLUSIVE ESCAVAÇÃO, CARGA E TRANSPORTE E SOLO. AF_09/2024</t>
  </si>
  <si>
    <t>SINAPI|105560</t>
  </si>
  <si>
    <t>105560</t>
  </si>
  <si>
    <t>EXECUÇÃO E COMPACTAÇÃO DE CAMADA FINAL DE ATERRO (100% DE ENERGIA DO PROCTOR NORMAL) COM SOLO PREDOMINANTEMENTE ARGILOSO, EM CAMADAS COM ESPESSURA DE 20 CM - EXCLUSIVE ESCAVAÇÃO, CARGA E TRANSPORTE E SOLO. AF_09/2024</t>
  </si>
  <si>
    <t>SINAPI|96386</t>
  </si>
  <si>
    <t>96386</t>
  </si>
  <si>
    <t>EXECUÇÃO E COMPACTAÇÃO DE CORPO DE ATERRO (95% DE ENERGIA DO PROCTOR NORMAL) COM SOLO PREDOMINANTEMENTE ARENOSO ESPESSURA 15CM - EXCLUSIVE MATERIAL, ESCAVAÇÃO, CARGA E TRANSPORTE. AF_09/2024</t>
  </si>
  <si>
    <t>SINAPI|105564</t>
  </si>
  <si>
    <t>105564</t>
  </si>
  <si>
    <t>EXECUÇÃO E COMPACTAÇÃO DE CORPO DE ATERRO (95% DE ENERGIA DO PROCTOR NORMAL) COM SOLO PREDOMINANTEMENTE ARENOSO, EM CAMADAS COM ESPESSURA DE 20 CM - EXCLUSIVE ESCAVAÇÃO, CARGA E TRANSPORTE E SOLO. AF_09/2024</t>
  </si>
  <si>
    <t>SINAPI|105561</t>
  </si>
  <si>
    <t>105561</t>
  </si>
  <si>
    <t>EXECUÇÃO E COMPACTAÇÃO DE CORPO DE ATERRO DE ATERRO (95% DE ENERGIA DO PROCTOR NORMAL) COM SOLO PREDOMINANTEMENTE ARENOSO, EM CAMADAS COM ESPESSURA DE 10 CM - EXCLUSIVE ESCAVAÇÃO, CARGA E TRANSPORTE E SOLO. AF_09/2024</t>
  </si>
  <si>
    <t>SINAPI|96385</t>
  </si>
  <si>
    <t>96385</t>
  </si>
  <si>
    <t>EXECUÇÃO E COMPACTAÇÃO DE CORPO DE ATERRO DE ATERRO (95% DE ENERGIA DO PROCTOR NORMAL) COM SOLO PREDOMINANTEMENTE ARGILOSO ESPESSURA 15 CM - EXCLUSIVE MATERIAL, ESCAVAÇÃO, CARGA E TRANSPORTE. AF_09/2024</t>
  </si>
  <si>
    <t>SINAPI|105556</t>
  </si>
  <si>
    <t>105556</t>
  </si>
  <si>
    <t>EXECUÇÃO E COMPACTAÇÃO DE CORPO DE ATERRO DE ATERRO (95% DE ENERGIA DO PROCTOR NORMAL) COM SOLO PREDOMINANTEMENTE ARGILOSO, EM CAMADAS COM ESPESSURA DE 10 CM - EXCLUSIVE ESCAVAÇÃO, CARGA E TRANSPORTE E SOLO. AF_09/2024</t>
  </si>
  <si>
    <t>SINAPI|105559</t>
  </si>
  <si>
    <t>105559</t>
  </si>
  <si>
    <t>EXECUÇÃO E COMPACTAÇÃO DE CORPO DE ATERRO DE ATERRO (95% DE ENERGIA DO PROCTOR NORMAL) COM SOLO PREDOMINANTEMENTE ARGILOSO, EM CAMADAS COM ESPESSURA DE 20 CM - EXCLUSIVE ESCAVAÇÃO, CARGA E TRANSPORTE E SOLO. AF_09/2024</t>
  </si>
  <si>
    <t>SINAPI|105733</t>
  </si>
  <si>
    <t>105733</t>
  </si>
  <si>
    <t>RECONSTRUÇÃO DE BASE E SUB-BASE PARA PAVIMENTAÇÃO DE BRITA GRADUADA SIMPLES TRATADA COM CIMENTO, COM ESPESSURA DE 10 CM - EXCLUSIVE CARGA E TRANSPORTE. AF_09/2024</t>
  </si>
  <si>
    <t>SINAPI|105734</t>
  </si>
  <si>
    <t>105734</t>
  </si>
  <si>
    <t>RECONSTRUÇÃO DE BASE E SUB-BASE PARA PAVIMENTAÇÃO DE BRITA GRADUADA SIMPLES TRATADA COM CIMENTO, COM ESPESSURA DE 15 CM - EXCLUSIVE CARGA E TRANSPORTE. AF_09/2024</t>
  </si>
  <si>
    <t>SINAPI|105736</t>
  </si>
  <si>
    <t>105736</t>
  </si>
  <si>
    <t>RECONSTRUÇÃO DE BASE E SUB-BASE PARA PAVIMENTAÇÃO DE BRITA GRADUADA SIMPLES TRATADA COM CIMENTO, COM ESPESSURA DE 20 CM - EXCLUSIVE CARGA E TRANSPORTE. AF_09/2024</t>
  </si>
  <si>
    <t>SINAPI|105728</t>
  </si>
  <si>
    <t>105728</t>
  </si>
  <si>
    <t>RECONSTRUÇÃO DE BASE E SUB-BASE PARA PAVIMENTAÇÃO DE BRITA GRADUADA SIMPLES, COM ESPESSURA DE 10 CM - EXCLUSIVE CARGA E TRANSPORTE. AF_09/2024</t>
  </si>
  <si>
    <t>SINAPI|105729</t>
  </si>
  <si>
    <t>105729</t>
  </si>
  <si>
    <t>RECONSTRUÇÃO DE BASE E SUB-BASE PARA PAVIMENTAÇÃO DE BRITA GRADUADA SIMPLES, COM ESPESSURA DE 15 CM - EXCLUSIVE CARGA E TRANSPORTE. AF_09/2024</t>
  </si>
  <si>
    <t>SINAPI|105731</t>
  </si>
  <si>
    <t>105731</t>
  </si>
  <si>
    <t>RECONSTRUÇÃO DE BASE E SUB-BASE PARA PAVIMENTAÇÃO DE BRITA GRADUADA SIMPLES, COM ESPESSURA DE 20 CM - EXCLUSIVE CARGA E TRANSPORTE. AF_09/2024</t>
  </si>
  <si>
    <t>SINAPI|105738</t>
  </si>
  <si>
    <t>105738</t>
  </si>
  <si>
    <t>RECONSTRUÇÃO DE BASE E SUB-BASE PARA PAVIMENTAÇÃO DE CONCRETO COMPACTADO COM ROLO, COM ESPESSURA DE 10 CM - EXCLUSIVE CARGA E TRANSPORTE. AF_09/2024</t>
  </si>
  <si>
    <t>SINAPI|105739</t>
  </si>
  <si>
    <t>105739</t>
  </si>
  <si>
    <t>RECONSTRUÇÃO DE BASE E SUB-BASE PARA PAVIMENTAÇÃO DE CONCRETO COMPACTADO COM ROLO, COM ESPESSURA DE 15 CM - EXCLUSIVE CARGA E TRANSPORTE. AF_09/2024</t>
  </si>
  <si>
    <t>SINAPI|105741</t>
  </si>
  <si>
    <t>105741</t>
  </si>
  <si>
    <t>RECONSTRUÇÃO DE BASE E SUB-BASE PARA PAVIMENTAÇÃO DE CONCRETO COMPACTADO COM ROLO, COM ESPESSURA DE 20 CM - EXCLUSIVE CARGA E TRANSPORTE. AF_09/2024</t>
  </si>
  <si>
    <t>SINAPI|105750</t>
  </si>
  <si>
    <t>105750</t>
  </si>
  <si>
    <t>RECONSTRUÇÃO DE BASE E SUB-BASE PARA PAVIMENTAÇÃO DE MACADAME SECO, COM ESPESSURA DE 10 CM - EXCLUSIVE CARGA E TRANSPORTE. AF_09/2024</t>
  </si>
  <si>
    <t>SINAPI|105751</t>
  </si>
  <si>
    <t>105751</t>
  </si>
  <si>
    <t>RECONSTRUÇÃO DE BASE E SUB-BASE PARA PAVIMENTAÇÃO DE MACADAME SECO, COM ESPESSURA DE 15 CM - EXCLUSIVE CARGA E TRANSPORTE. AF_09/2024</t>
  </si>
  <si>
    <t>SINAPI|105753</t>
  </si>
  <si>
    <t>105753</t>
  </si>
  <si>
    <t>RECONSTRUÇÃO DE BASE E SUB-BASE PARA PAVIMENTAÇÃO DE MACADAME SECO, COM ESPESSURA DE 20 CM - EXCLUSIVE CARGA E TRANSPORTE. AF_09/2024</t>
  </si>
  <si>
    <t>SINAPI|105755</t>
  </si>
  <si>
    <t>105755</t>
  </si>
  <si>
    <t>RECONSTRUÇÃO DE BASE E SUB-BASE PARA PAVIMENTAÇÃO DE MACADAME SECO, COM ESPESSURA DE 25 CM - EXCLUSIVE CARGA E TRANSPORTE. AF_09/2024</t>
  </si>
  <si>
    <t>SINAPI|105743</t>
  </si>
  <si>
    <t>105743</t>
  </si>
  <si>
    <t>RECONSTRUÇÃO DE BASE E SUB-BASE PARA PAVIMENTAÇÃO DE RACHÃO, COM ESPESSURA DE 30 CM - EXCLUSIVE CARGA E TRANSPORTE. AF_09/2024</t>
  </si>
  <si>
    <t>SINAPI|105744</t>
  </si>
  <si>
    <t>105744</t>
  </si>
  <si>
    <t>RECONSTRUÇÃO DE BASE E SUB-BASE PARA PAVIMENTAÇÃO DE RACHÃO, COM ESPESSURA DE 40 CM - EXCLUSIVE CARGA E TRANSPORTE. AF_09/2024</t>
  </si>
  <si>
    <t>SINAPI|105746</t>
  </si>
  <si>
    <t>105746</t>
  </si>
  <si>
    <t>RECONSTRUÇÃO DE BASE E SUB-BASE PARA PAVIMENTAÇÃO DE RACHÃO, COM ESPESSURA DE 50 CM - EXCLUSIVE CARGA E TRANSPORTE. AF_09/2024</t>
  </si>
  <si>
    <t>SINAPI|105748</t>
  </si>
  <si>
    <t>105748</t>
  </si>
  <si>
    <t>RECONSTRUÇÃO DE BASE E SUB-BASE PARA PAVIMENTAÇÃO DE RACHÃO, COM ESPESSURA DE 60 CM - EXCLUSIVE CARGA E TRANSPORTE. AF_09/2024</t>
  </si>
  <si>
    <t>SINAPI|105660</t>
  </si>
  <si>
    <t>105660</t>
  </si>
  <si>
    <t>RECONSTRUÇÃO DE BASE E SUB-BASE PARA PAVIMENTAÇÃO DE SOLO (PREDOMINANTEMENTE ARENOSO) BRITA - 40%-60% COM CIMENTO - 4%, MISTURA EM PISTA, COM ESPESSURA DE 10 CM - EXCLUSIVE ESCAVAÇÃO, CARGA E TRANSPORTE E SOLO. AF_09/2024</t>
  </si>
  <si>
    <t>SINAPI|105663</t>
  </si>
  <si>
    <t>105663</t>
  </si>
  <si>
    <t>RECONSTRUÇÃO DE BASE E SUB-BASE PARA PAVIMENTAÇÃO DE SOLO (PREDOMINANTEMENTE ARENOSO) BRITA - 40%-60% COM CIMENTO - 4%, MISTURA EM PISTA, COM ESPESSURA DE 15 CM - EXCLUSIVE ESCAVAÇÃO, CARGA E TRANSPORTE E SOLO. AF_09/2024</t>
  </si>
  <si>
    <t>SINAPI|105669</t>
  </si>
  <si>
    <t>105669</t>
  </si>
  <si>
    <t>RECONSTRUÇÃO DE BASE E SUB-BASE PARA PAVIMENTAÇÃO DE SOLO (PREDOMINANTEMENTE ARENOSO) BRITA - 40%-60% COM CIMENTO - 4%, MISTURA EM PISTA, COM ESPESSURA DE 20 CM - EXCLUSIVE ESCAVAÇÃO, CARGA E TRANSPORTE E SOLO. AF_09/2024</t>
  </si>
  <si>
    <t>SINAPI|105642</t>
  </si>
  <si>
    <t>105642</t>
  </si>
  <si>
    <t>RECONSTRUÇÃO DE BASE E SUB-BASE PARA PAVIMENTAÇÃO DE SOLO (PREDOMINANTEMENTE ARENOSO) BRITA - 40%-60% COM CIMENTO - 4%, MISTURA EM USINA, COM ESPESSURA DE 10 CM - EXCLUSIVE CARGA E TRANSPORTE. AF_09/2024</t>
  </si>
  <si>
    <t>SINAPI|105648</t>
  </si>
  <si>
    <t>105648</t>
  </si>
  <si>
    <t>RECONSTRUÇÃO DE BASE E SUB-BASE PARA PAVIMENTAÇÃO DE SOLO (PREDOMINANTEMENTE ARENOSO) BRITA - 40%-60% COM CIMENTO - 4%, MISTURA EM USINA, COM ESPESSURA DE 15 CM - EXCLUSIVE CARGA E TRANSPORTE. AF_09/2024</t>
  </si>
  <si>
    <t>SINAPI|105654</t>
  </si>
  <si>
    <t>105654</t>
  </si>
  <si>
    <t>RECONSTRUÇÃO DE BASE E SUB-BASE PARA PAVIMENTAÇÃO DE SOLO (PREDOMINANTEMENTE ARENOSO) BRITA - 40%-60% COM CIMENTO - 4%, MISTURA EM USINA, COM ESPESSURA DE 20 CM - EXCLUSIVE CARGA E TRANSPORTE. AF_09/2024</t>
  </si>
  <si>
    <t>SINAPI|105661</t>
  </si>
  <si>
    <t>105661</t>
  </si>
  <si>
    <t>RECONSTRUÇÃO DE BASE E SUB-BASE PARA PAVIMENTAÇÃO DE SOLO (PREDOMINANTEMENTE ARENOSO) BRITA - 40%-60% COM CIMENTO - 6%, MISTURA EM PISTA, COM ESPESSURA DE 10 CM - EXCLUSIVE ESCAVAÇÃO, CARGA E TRANSPORTE E SOLO. AF_09/2024</t>
  </si>
  <si>
    <t>SINAPI|105664</t>
  </si>
  <si>
    <t>105664</t>
  </si>
  <si>
    <t>RECONSTRUÇÃO DE BASE E SUB-BASE PARA PAVIMENTAÇÃO DE SOLO (PREDOMINANTEMENTE ARENOSO) BRITA - 40%-60% COM CIMENTO - 6%, MISTURA EM PISTA, COM ESPESSURA DE 15 CM - EXCLUSIVE ESCAVAÇÃO, CARGA E TRANSPORTE E SOLO. AF_09/2024</t>
  </si>
  <si>
    <t>SINAPI|105670</t>
  </si>
  <si>
    <t>105670</t>
  </si>
  <si>
    <t>RECONSTRUÇÃO DE BASE E SUB-BASE PARA PAVIMENTAÇÃO DE SOLO (PREDOMINANTEMENTE ARENOSO) BRITA - 40%-60% COM CIMENTO - 6%, MISTURA EM PISTA, COM ESPESSURA DE 20 CM - EXCLUSIVE ESCAVAÇÃO, CARGA E TRANSPORTE E SOLO. AF_09/2024</t>
  </si>
  <si>
    <t>SINAPI|105643</t>
  </si>
  <si>
    <t>105643</t>
  </si>
  <si>
    <t>RECONSTRUÇÃO DE BASE E SUB-BASE PARA PAVIMENTAÇÃO DE SOLO (PREDOMINANTEMENTE ARENOSO) BRITA - 40%-60% COM CIMENTO - 6%, MISTURA EM USINA, COM ESPESSURA DE 10 CM - EXCLUSIVE CARGA E TRANSPORTE. AF_09/2024</t>
  </si>
  <si>
    <t>SINAPI|105649</t>
  </si>
  <si>
    <t>105649</t>
  </si>
  <si>
    <t>RECONSTRUÇÃO DE BASE E SUB-BASE PARA PAVIMENTAÇÃO DE SOLO (PREDOMINANTEMENTE ARENOSO) BRITA - 40%-60% COM CIMENTO - 6%, MISTURA EM USINA, COM ESPESSURA DE 15 CM - EXCLUSIVE CARGA E TRANSPORTE. AF_09/2024</t>
  </si>
  <si>
    <t>SINAPI|105655</t>
  </si>
  <si>
    <t>105655</t>
  </si>
  <si>
    <t>RECONSTRUÇÃO DE BASE E SUB-BASE PARA PAVIMENTAÇÃO DE SOLO (PREDOMINANTEMENTE ARENOSO) BRITA - 40%-60% COM CIMENTO - 6%, MISTURA EM USINA, COM ESPESSURA DE 20 CM - EXCLUSIVE CARGA E TRANSPORTE. AF_09/2024</t>
  </si>
  <si>
    <t>SINAPI|105662</t>
  </si>
  <si>
    <t>105662</t>
  </si>
  <si>
    <t>RECONSTRUÇÃO DE BASE E SUB-BASE PARA PAVIMENTAÇÃO DE SOLO (PREDOMINANTEMENTE ARENOSO) BRITA - 40%-60% COM CIMENTO - 8%, MISTURA EM PISTA, COM ESPESSURA DE 10 CM - EXCLUSIVE ESCAVAÇÃO, CARGA E TRANSPORTE E SOLO. AF_09/2024</t>
  </si>
  <si>
    <t>SINAPI|105665</t>
  </si>
  <si>
    <t>105665</t>
  </si>
  <si>
    <t>RECONSTRUÇÃO DE BASE E SUB-BASE PARA PAVIMENTAÇÃO DE SOLO (PREDOMINANTEMENTE ARENOSO) BRITA - 40%-60% COM CIMENTO - 8%, MISTURA EM PISTA, COM ESPESSURA DE 15 CM - EXCLUSIVE ESCAVAÇÃO, CARGA E TRANSPORTE E SOLO. AF_09/2024</t>
  </si>
  <si>
    <t>SINAPI|105671</t>
  </si>
  <si>
    <t>105671</t>
  </si>
  <si>
    <t>RECONSTRUÇÃO DE BASE E SUB-BASE PARA PAVIMENTAÇÃO DE SOLO (PREDOMINANTEMENTE ARENOSO) BRITA - 40%-60% COM CIMENTO - 8%, MISTURA EM PISTA, COM ESPESSURA DE 20 CM - EXCLUSIVE ESCAVAÇÃO, CARGA E TRANSPORTE E SOLO. AF_09/2024</t>
  </si>
  <si>
    <t>SINAPI|105644</t>
  </si>
  <si>
    <t>105644</t>
  </si>
  <si>
    <t>RECONSTRUÇÃO DE BASE E SUB-BASE PARA PAVIMENTAÇÃO DE SOLO (PREDOMINANTEMENTE ARENOSO) BRITA - 40%-60% COM CIMENTO - 8%, MISTURA EM USINA, COM ESPESSURA DE 10 CM - EXCLUSIVE CARGA E TRANSPORTE. AF_09/2024</t>
  </si>
  <si>
    <t>SINAPI|105650</t>
  </si>
  <si>
    <t>105650</t>
  </si>
  <si>
    <t>RECONSTRUÇÃO DE BASE E SUB-BASE PARA PAVIMENTAÇÃO DE SOLO (PREDOMINANTEMENTE ARENOSO) BRITA - 40%-60% COM CIMENTO - 8%, MISTURA EM USINA, COM ESPESSURA DE 15 CM - EXCLUSIVE CARGA E TRANSPORTE. AF_09/2024</t>
  </si>
  <si>
    <t>SINAPI|105656</t>
  </si>
  <si>
    <t>105656</t>
  </si>
  <si>
    <t>RECONSTRUÇÃO DE BASE E SUB-BASE PARA PAVIMENTAÇÃO DE SOLO (PREDOMINANTEMENTE ARENOSO) BRITA - 40%-60% COM CIMENTO - 8%, MISTURA EM USINA, COM ESPESSURA DE 20 CM - EXCLUSIVE CARGA E TRANSPORTE. AF_09/2024</t>
  </si>
  <si>
    <t>SINAPI|105577</t>
  </si>
  <si>
    <t>105577</t>
  </si>
  <si>
    <t>RECONSTRUÇÃO DE BASE E SUB-BASE PARA PAVIMENTAÇÃO DE SOLO (PREDOMINANTEMENTE ARENOSO) BRITA - 40%-60%, MISTURA EM PISTA, COM ESPESSURA DE 10 CM - EXCLUSIVE ESCAVAÇÃO, CARGA E TRANSPORTE E SOLO. AF_09/2024</t>
  </si>
  <si>
    <t>SINAPI|105578</t>
  </si>
  <si>
    <t>105578</t>
  </si>
  <si>
    <t>RECONSTRUÇÃO DE BASE E SUB-BASE PARA PAVIMENTAÇÃO DE SOLO (PREDOMINANTEMENTE ARENOSO) BRITA - 40%-60%, MISTURA EM PISTA, COM ESPESSURA DE 15 CM - EXCLUSIVE ESCAVAÇÃO, CARGA E TRANSPORTE E SOLO. AF_09/2024</t>
  </si>
  <si>
    <t>SINAPI|105712</t>
  </si>
  <si>
    <t>105712</t>
  </si>
  <si>
    <t>RECONSTRUÇÃO DE BASE E SUB-BASE PARA PAVIMENTAÇÃO DE SOLO (PREDOMINANTEMENTE ARENOSO) BRITA - 40%-60%, MISTURA EM PISTA, COM ESPESSURA DE 20 CM - EXCLUSIVE ESCAVAÇÃO, CARGA E TRANSPORTE E SOLO. AF_09/2024</t>
  </si>
  <si>
    <t>SINAPI|105637</t>
  </si>
  <si>
    <t>105637</t>
  </si>
  <si>
    <t>RECONSTRUÇÃO DE BASE E SUB-BASE PARA PAVIMENTAÇÃO DE SOLO (PREDOMINANTEMENTE ARENOSO) BRITA - 40%-60%, MISTURA EM USINA, COM ESPESSURA DE 10 CM - EXCLUSIVE CARGA E TRANSPORTE. AF_09/2024</t>
  </si>
  <si>
    <t>SINAPI|105707</t>
  </si>
  <si>
    <t>105707</t>
  </si>
  <si>
    <t>RECONSTRUÇÃO DE BASE E SUB-BASE PARA PAVIMENTAÇÃO DE SOLO (PREDOMINANTEMENTE ARENOSO) BRITA - 40%-60%, MISTURA EM USINA, COM ESPESSURA DE 15 CM - EXCLUSIVE CARGA E TRANSPORTE. AF_09/2024</t>
  </si>
  <si>
    <t>SINAPI|105709</t>
  </si>
  <si>
    <t>105709</t>
  </si>
  <si>
    <t>RECONSTRUÇÃO DE BASE E SUB-BASE PARA PAVIMENTAÇÃO DE SOLO (PREDOMINANTEMENTE ARENOSO) BRITA - 40%-60%, MISTURA EM USINA, COM ESPESSURA DE 20 CM - EXCLUSIVE CARGA E TRANSPORTE. AF_09/2024</t>
  </si>
  <si>
    <t>SINAPI|105693</t>
  </si>
  <si>
    <t>105693</t>
  </si>
  <si>
    <t>RECONSTRUÇÃO DE BASE E SUB-BASE PARA PAVIMENTAÇÃO DE SOLO (PREDOMINANTEMENTE ARENOSO) BRITA - 50%-50% COM CIMENTO - 4%, MISTURA EM PISTA, COM ESPESSURA DE 10 CM - EXCLUSIVE ESCAVAÇÃO, CARGA E TRANSPORTE E SOLO. AF_09/2024</t>
  </si>
  <si>
    <t>SINAPI|105696</t>
  </si>
  <si>
    <t>105696</t>
  </si>
  <si>
    <t>RECONSTRUÇÃO DE BASE E SUB-BASE PARA PAVIMENTAÇÃO DE SOLO (PREDOMINANTEMENTE ARENOSO) BRITA - 50%-50% COM CIMENTO - 4%, MISTURA EM PISTA, COM ESPESSURA DE 15 CM - EXCLUSIVE ESCAVAÇÃO, CARGA E TRANSPORTE E SOLO. AF_09/2024</t>
  </si>
  <si>
    <t>SINAPI|105702</t>
  </si>
  <si>
    <t>105702</t>
  </si>
  <si>
    <t>RECONSTRUÇÃO DE BASE E SUB-BASE PARA PAVIMENTAÇÃO DE SOLO (PREDOMINANTEMENTE ARENOSO) BRITA - 50%-50% COM CIMENTO - 4%, MISTURA EM PISTA, COM ESPESSURA DE 20 CM - EXCLUSIVE ESCAVAÇÃO, CARGA E TRANSPORTE E SOLO. AF_09/2024</t>
  </si>
  <si>
    <t>SINAPI|105675</t>
  </si>
  <si>
    <t>105675</t>
  </si>
  <si>
    <t>RECONSTRUÇÃO DE BASE E SUB-BASE PARA PAVIMENTAÇÃO DE SOLO (PREDOMINANTEMENTE ARENOSO) BRITA - 50%-50% COM CIMENTO - 4%, MISTURA EM USINA, COM ESPESSURA DE 10 CM - EXCLUSIVE CARGA E TRANSPORTE. AF_09/2024</t>
  </si>
  <si>
    <t>SINAPI|105681</t>
  </si>
  <si>
    <t>105681</t>
  </si>
  <si>
    <t>RECONSTRUÇÃO DE BASE E SUB-BASE PARA PAVIMENTAÇÃO DE SOLO (PREDOMINANTEMENTE ARENOSO) BRITA - 50%-50% COM CIMENTO - 4%, MISTURA EM USINA, COM ESPESSURA DE 15 CM - EXCLUSIVE CARGA E TRANSPORTE. AF_09/2024</t>
  </si>
  <si>
    <t>SINAPI|105687</t>
  </si>
  <si>
    <t>105687</t>
  </si>
  <si>
    <t>RECONSTRUÇÃO DE BASE E SUB-BASE PARA PAVIMENTAÇÃO DE SOLO (PREDOMINANTEMENTE ARENOSO) BRITA - 50%-50% COM CIMENTO - 4%, MISTURA EM USINA, COM ESPESSURA DE 20 CM - EXCLUSIVE CARGA E TRANSPORTE. AF_09/2024</t>
  </si>
  <si>
    <t>SINAPI|105694</t>
  </si>
  <si>
    <t>105694</t>
  </si>
  <si>
    <t>RECONSTRUÇÃO DE BASE E SUB-BASE PARA PAVIMENTAÇÃO DE SOLO (PREDOMINANTEMENTE ARENOSO) BRITA - 50%-50% COM CIMENTO - 6%, MISTURA EM PISTA, COM ESPESSURA DE 10 CM - EXCLUSIVE ESCAVAÇÃO, CARGA E TRANSPORTE E SOLO. AF_09/2024</t>
  </si>
  <si>
    <t>SINAPI|105697</t>
  </si>
  <si>
    <t>105697</t>
  </si>
  <si>
    <t>RECONSTRUÇÃO DE BASE E SUB-BASE PARA PAVIMENTAÇÃO DE SOLO (PREDOMINANTEMENTE ARENOSO) BRITA - 50%-50% COM CIMENTO - 6%, MISTURA EM PISTA, COM ESPESSURA DE 15 CM - EXCLUSIVE ESCAVAÇÃO, CARGA E TRANSPORTE E SOLO. AF_09/2024</t>
  </si>
  <si>
    <t>SINAPI|105703</t>
  </si>
  <si>
    <t>105703</t>
  </si>
  <si>
    <t>RECONSTRUÇÃO DE BASE E SUB-BASE PARA PAVIMENTAÇÃO DE SOLO (PREDOMINANTEMENTE ARENOSO) BRITA - 50%-50% COM CIMENTO - 6%, MISTURA EM PISTA, COM ESPESSURA DE 20 CM - EXCLUSIVE ESCAVAÇÃO, CARGA E TRANSPORTE E SOLO. AF_09/2024</t>
  </si>
  <si>
    <t>SINAPI|105676</t>
  </si>
  <si>
    <t>105676</t>
  </si>
  <si>
    <t>RECONSTRUÇÃO DE BASE E SUB-BASE PARA PAVIMENTAÇÃO DE SOLO (PREDOMINANTEMENTE ARENOSO) BRITA - 50%-50% COM CIMENTO - 6%, MISTURA EM USINA, COM ESPESSURA DE 10 CM - EXCLUSIVE CARGA E TRANSPORTE. AF_09/2024</t>
  </si>
  <si>
    <t>SINAPI|105682</t>
  </si>
  <si>
    <t>105682</t>
  </si>
  <si>
    <t>RECONSTRUÇÃO DE BASE E SUB-BASE PARA PAVIMENTAÇÃO DE SOLO (PREDOMINANTEMENTE ARENOSO) BRITA - 50%-50% COM CIMENTO - 6%, MISTURA EM USINA, COM ESPESSURA DE 15 CM - EXCLUSIVE CARGA E TRANSPORTE. AF_09/2024</t>
  </si>
  <si>
    <t>SINAPI|105688</t>
  </si>
  <si>
    <t>105688</t>
  </si>
  <si>
    <t>RECONSTRUÇÃO DE BASE E SUB-BASE PARA PAVIMENTAÇÃO DE SOLO (PREDOMINANTEMENTE ARENOSO) BRITA - 50%-50% COM CIMENTO - 6%, MISTURA EM USINA, COM ESPESSURA DE 20 CM - EXCLUSIVE CARGA E TRANSPORTE. AF_09/2024</t>
  </si>
  <si>
    <t>SINAPI|105695</t>
  </si>
  <si>
    <t>105695</t>
  </si>
  <si>
    <t>RECONSTRUÇÃO DE BASE E SUB-BASE PARA PAVIMENTAÇÃO DE SOLO (PREDOMINANTEMENTE ARENOSO) BRITA - 50%-50% COM CIMENTO - 8%, MISTURA EM PISTA, COM ESPESSURA DE 10 CM - EXCLUSIVE ESCAVAÇÃO, CARGA E TRANSPORTE E SOLO. AF_09/2024</t>
  </si>
  <si>
    <t>SINAPI|105698</t>
  </si>
  <si>
    <t>105698</t>
  </si>
  <si>
    <t>RECONSTRUÇÃO DE BASE E SUB-BASE PARA PAVIMENTAÇÃO DE SOLO (PREDOMINANTEMENTE ARENOSO) BRITA - 50%-50% COM CIMENTO - 8%, MISTURA EM PISTA, COM ESPESSURA DE 15 CM - EXCLUSIVE ESCAVAÇÃO, CARGA E TRANSPORTE E SOLO. AF_09/2024</t>
  </si>
  <si>
    <t>SINAPI|105704</t>
  </si>
  <si>
    <t>105704</t>
  </si>
  <si>
    <t>RECONSTRUÇÃO DE BASE E SUB-BASE PARA PAVIMENTAÇÃO DE SOLO (PREDOMINANTEMENTE ARENOSO) BRITA - 50%-50% COM CIMENTO - 8%, MISTURA EM PISTA, COM ESPESSURA DE 20 CM - EXCLUSIVE ESCAVAÇÃO, CARGA E TRANSPORTE E SOLO. AF_09/2024</t>
  </si>
  <si>
    <t>SINAPI|105677</t>
  </si>
  <si>
    <t>105677</t>
  </si>
  <si>
    <t>RECONSTRUÇÃO DE BASE E SUB-BASE PARA PAVIMENTAÇÃO DE SOLO (PREDOMINANTEMENTE ARENOSO) BRITA - 50%-50% COM CIMENTO - 8%, MISTURA EM USINA, COM ESPESSURA DE 10 CM - EXCLUSIVE CARGA E TRANSPORTE. AF_09/2024</t>
  </si>
  <si>
    <t>SINAPI|105683</t>
  </si>
  <si>
    <t>105683</t>
  </si>
  <si>
    <t>RECONSTRUÇÃO DE BASE E SUB-BASE PARA PAVIMENTAÇÃO DE SOLO (PREDOMINANTEMENTE ARENOSO) BRITA - 50%-50% COM CIMENTO - 8%, MISTURA EM USINA, COM ESPESSURA DE 15 CM - EXCLUSIVE CARGA E TRANSPORTE. AF_09/2024</t>
  </si>
  <si>
    <t>SINAPI|105689</t>
  </si>
  <si>
    <t>105689</t>
  </si>
  <si>
    <t>RECONSTRUÇÃO DE BASE E SUB-BASE PARA PAVIMENTAÇÃO DE SOLO (PREDOMINANTEMENTE ARENOSO) BRITA - 50%-50% COM CIMENTO - 8%, MISTURA EM USINA, COM ESPESSURA DE 20 CM - EXCLUSIVE CARGA E TRANSPORTE. AF_09/2024</t>
  </si>
  <si>
    <t>SINAPI|105579</t>
  </si>
  <si>
    <t>105579</t>
  </si>
  <si>
    <t>RECONSTRUÇÃO DE BASE E SUB-BASE PARA PAVIMENTAÇÃO DE SOLO (PREDOMINANTEMENTE ARENOSO) BRITA - 50%-50%, MISTURA EM PISTA, COM ESPESSURA DE 10 CM - EXCLUSIVE ESCAVAÇÃO, CARGA E TRANSPORTE E SOLO. AF_09/2024</t>
  </si>
  <si>
    <t>SINAPI|105580</t>
  </si>
  <si>
    <t>105580</t>
  </si>
  <si>
    <t>RECONSTRUÇÃO DE BASE E SUB-BASE PARA PAVIMENTAÇÃO DE SOLO (PREDOMINANTEMENTE ARENOSO) BRITA - 50%-50%, MISTURA EM PISTA, COM ESPESSURA DE 15 CM - EXCLUSIVE ESCAVAÇÃO, CARGA E TRANSPORTE E SOLO. AF_09/2024</t>
  </si>
  <si>
    <t>SINAPI|105582</t>
  </si>
  <si>
    <t>105582</t>
  </si>
  <si>
    <t>RECONSTRUÇÃO DE BASE E SUB-BASE PARA PAVIMENTAÇÃO DE SOLO (PREDOMINANTEMENTE ARENOSO) BRITA - 50%-50%, MISTURA EM PISTA, COM ESPESSURA DE 20 CM - EXCLUSIVE ESCAVAÇÃO, CARGA E TRANSPORTE E SOLO. AF_09/2024</t>
  </si>
  <si>
    <t>SINAPI|105638</t>
  </si>
  <si>
    <t>105638</t>
  </si>
  <si>
    <t>RECONSTRUÇÃO DE BASE E SUB-BASE PARA PAVIMENTAÇÃO DE SOLO (PREDOMINANTEMENTE ARENOSO) BRITA - 50%-50%, MISTURA EM USINA, COM ESPESSURA DE 10 CM - EXCLUSIVE CARGA E TRANSPORTE. AF_09/2024</t>
  </si>
  <si>
    <t>SINAPI|105715</t>
  </si>
  <si>
    <t>105715</t>
  </si>
  <si>
    <t>RECONSTRUÇÃO DE BASE E SUB-BASE PARA PAVIMENTAÇÃO DE SOLO (PREDOMINANTEMENTE ARENOSO) BRITA - 50%-50%, MISTURA EM USINA, COM ESPESSURA DE 15 CM - EXCLUSIVE CARGA E TRANSPORTE. AF_09/2024</t>
  </si>
  <si>
    <t>SINAPI|105717</t>
  </si>
  <si>
    <t>105717</t>
  </si>
  <si>
    <t>RECONSTRUÇÃO DE BASE E SUB-BASE PARA PAVIMENTAÇÃO DE SOLO (PREDOMINANTEMENTE ARENOSO) BRITA - 50%-50%, MISTURA EM USINA, COM ESPESSURA DE 20 CM - EXCLUSIVE CARGA E TRANSPORTE. AF_09/2024</t>
  </si>
  <si>
    <t>SINAPI|105626</t>
  </si>
  <si>
    <t>105626</t>
  </si>
  <si>
    <t>RECONSTRUÇÃO DE BASE E SUB-BASE PARA PAVIMENTAÇÃO DE SOLO (PREDOMINANTEMENTE ARENOSO) COM CIMENTO - 6%, MISTURA EM PISTA, COM ESPESSURA DE 10 CM - EXCLUSIVE ESCAVAÇÃO, CARGA E TRANSPORTE E SOLO. AF_09/2024</t>
  </si>
  <si>
    <t>SINAPI|105629</t>
  </si>
  <si>
    <t>105629</t>
  </si>
  <si>
    <t>RECONSTRUÇÃO DE BASE E SUB-BASE PARA PAVIMENTAÇÃO DE SOLO (PREDOMINANTEMENTE ARENOSO) COM CIMENTO - 6%, MISTURA EM PISTA, COM ESPESSURA DE 15 CM - EXCLUSIVE ESCAVAÇÃO, CARGA E TRANSPORTE E SOLO. AF_09/2024</t>
  </si>
  <si>
    <t>SINAPI|105635</t>
  </si>
  <si>
    <t>105635</t>
  </si>
  <si>
    <t>RECONSTRUÇÃO DE BASE E SUB-BASE PARA PAVIMENTAÇÃO DE SOLO (PREDOMINANTEMENTE ARENOSO) COM CIMENTO - 6%, MISTURA EM PISTA, COM ESPESSURA DE 20 CM - EXCLUSIVE ESCAVAÇÃO, CARGA E TRANSPORTE E SOLO. AF_09/2024</t>
  </si>
  <si>
    <t>SINAPI|105605</t>
  </si>
  <si>
    <t>105605</t>
  </si>
  <si>
    <t>RECONSTRUÇÃO DE BASE E SUB-BASE PARA PAVIMENTAÇÃO DE SOLO (PREDOMINANTEMENTE ARENOSO) COM CIMENTO - 6%, MISTURA EM USINA, COM ESPESSURA DE 10 CM - EXCLUSIVE CARGA E TRANSPORTE. AF_09/2024</t>
  </si>
  <si>
    <t>SINAPI|105613</t>
  </si>
  <si>
    <t>105613</t>
  </si>
  <si>
    <t>RECONSTRUÇÃO DE BASE E SUB-BASE PARA PAVIMENTAÇÃO DE SOLO (PREDOMINANTEMENTE ARENOSO) COM CIMENTO - 6%, MISTURA EM USINA, COM ESPESSURA DE 15 CM - EXCLUSIVE CARGA E TRANSPORTE. AF_09/2024</t>
  </si>
  <si>
    <t>SINAPI|105621</t>
  </si>
  <si>
    <t>105621</t>
  </si>
  <si>
    <t>RECONSTRUÇÃO DE BASE E SUB-BASE PARA PAVIMENTAÇÃO DE SOLO (PREDOMINANTEMENTE ARENOSO) COM CIMENTO - 6%, MISTURA EM USINA, COM ESPESSURA DE 20 CM - EXCLUSIVE CARGA E TRANSPORTE. AF_09/2024</t>
  </si>
  <si>
    <t>SINAPI|105627</t>
  </si>
  <si>
    <t>105627</t>
  </si>
  <si>
    <t>RECONSTRUÇÃO DE BASE E SUB-BASE PARA PAVIMENTAÇÃO DE SOLO (PREDOMINANTEMENTE ARENOSO) COM CIMENTO - 8%, MISTURA EM PISTA, COM ESPESSURA DE 10 CM - EXCLUSIVE ESCAVAÇÃO, CARGA E TRANSPORTE E SOLO. AF_09/2024</t>
  </si>
  <si>
    <t>SINAPI|105630</t>
  </si>
  <si>
    <t>105630</t>
  </si>
  <si>
    <t>RECONSTRUÇÃO DE BASE E SUB-BASE PARA PAVIMENTAÇÃO DE SOLO (PREDOMINANTEMENTE ARENOSO) COM CIMENTO - 8%, MISTURA EM PISTA, COM ESPESSURA DE 15 CM - EXCLUSIVE ESCAVAÇÃO, CARGA E TRANSPORTE E SOLO. AF_09/2024</t>
  </si>
  <si>
    <t>SINAPI|105636</t>
  </si>
  <si>
    <t>105636</t>
  </si>
  <si>
    <t>RECONSTRUÇÃO DE BASE E SUB-BASE PARA PAVIMENTAÇÃO DE SOLO (PREDOMINANTEMENTE ARENOSO) COM CIMENTO - 8%, MISTURA EM PISTA, COM ESPESSURA DE 20 CM - EXCLUSIVE ESCAVAÇÃO, CARGA E TRANSPORTE E SOLO. AF_09/2024</t>
  </si>
  <si>
    <t>SINAPI|105606</t>
  </si>
  <si>
    <t>105606</t>
  </si>
  <si>
    <t>RECONSTRUÇÃO DE BASE E SUB-BASE PARA PAVIMENTAÇÃO DE SOLO (PREDOMINANTEMENTE ARENOSO) COM CIMENTO - 8%, MISTURA EM USINA, COM ESPESSURA DE 10 CM - EXCLUSIVE CARGA E TRANSPORTE. AF_09/2024</t>
  </si>
  <si>
    <t>SINAPI|105614</t>
  </si>
  <si>
    <t>105614</t>
  </si>
  <si>
    <t>RECONSTRUÇÃO DE BASE E SUB-BASE PARA PAVIMENTAÇÃO DE SOLO (PREDOMINANTEMENTE ARENOSO) COM CIMENTO - 8%, MISTURA EM USINA, COM ESPESSURA DE 15 CM - EXCLUSIVE CARGA E TRANSPORTE. AF_09/2024</t>
  </si>
  <si>
    <t>SINAPI|105622</t>
  </si>
  <si>
    <t>105622</t>
  </si>
  <si>
    <t>RECONSTRUÇÃO DE BASE E SUB-BASE PARA PAVIMENTAÇÃO DE SOLO (PREDOMINANTEMENTE ARENOSO) COM CIMENTO - 8%, MISTURA EM USINA, COM ESPESSURA DE 20 CM - EXCLUSIVE CARGA E TRANSPORTE. AF_09/2024</t>
  </si>
  <si>
    <t>SINAPI|105572</t>
  </si>
  <si>
    <t>105572</t>
  </si>
  <si>
    <t>RECONSTRUÇÃO DE BASE E SUB-BASE PARA PAVIMENTAÇÃO DE SOLO (PREDOMINANTEMENTE ARENOSO) MELHORADO COM CIMENTO - 2%, MISTURA EM PISTA, COM ESPESSURA DE 10 CM - EXCLUSIVE ESCAVAÇÃO, CARGA E TRANSPORTE E SOLO. AF_09/2024</t>
  </si>
  <si>
    <t>SINAPI|105574</t>
  </si>
  <si>
    <t>105574</t>
  </si>
  <si>
    <t>RECONSTRUÇÃO DE BASE E SUB-BASE PARA PAVIMENTAÇÃO DE SOLO (PREDOMINANTEMENTE ARENOSO) MELHORADO COM CIMENTO - 2%, MISTURA EM PISTA, COM ESPESSURA DE 15 CM - EXCLUSIVE ESCAVAÇÃO, CARGA E TRANSPORTE E SOLO. AF_09/2024</t>
  </si>
  <si>
    <t>SINAPI|105576</t>
  </si>
  <si>
    <t>105576</t>
  </si>
  <si>
    <t>RECONSTRUÇÃO DE BASE E SUB-BASE PARA PAVIMENTAÇÃO DE SOLO (PREDOMINANTEMENTE ARENOSO) MELHORADO COM CIMENTO - 2%, MISTURA EM PISTA, COM ESPESSURA DE 20 CM - EXCLUSIVE ESCAVAÇÃO, CARGA E TRANSPORTE E SOLO. AF_09/2024</t>
  </si>
  <si>
    <t>SINAPI|105603</t>
  </si>
  <si>
    <t>105603</t>
  </si>
  <si>
    <t>RECONSTRUÇÃO DE BASE E SUB-BASE PARA PAVIMENTAÇÃO DE SOLO (PREDOMINANTEMENTE ARENOSO) MELHORADO COM CIMENTO - 2%, MISTURA EM USINA, COM ESPESSURA DE 10 CM - EXCLUSIVE CARGA E TRANSPORTE. AF_09/2024</t>
  </si>
  <si>
    <t>SINAPI|105611</t>
  </si>
  <si>
    <t>105611</t>
  </si>
  <si>
    <t>RECONSTRUÇÃO DE BASE E SUB-BASE PARA PAVIMENTAÇÃO DE SOLO (PREDOMINANTEMENTE ARENOSO) MELHORADO COM CIMENTO - 2%, MISTURA EM USINA, COM ESPESSURA DE 15 CM - EXCLUSIVE CARGA E TRANSPORTE. AF_09/2024</t>
  </si>
  <si>
    <t>SINAPI|105619</t>
  </si>
  <si>
    <t>105619</t>
  </si>
  <si>
    <t>RECONSTRUÇÃO DE BASE E SUB-BASE PARA PAVIMENTAÇÃO DE SOLO (PREDOMINANTEMENTE ARENOSO) MELHORADO COM CIMENTO - 2%, MISTURA EM USINA, COM ESPESSURA DE 20 CM - EXCLUSIVE CARGA E TRANSPORTE. AF_09/2024</t>
  </si>
  <si>
    <t>SINAPI|105573</t>
  </si>
  <si>
    <t>105573</t>
  </si>
  <si>
    <t>RECONSTRUÇÃO DE BASE E SUB-BASE PARA PAVIMENTAÇÃO DE SOLO (PREDOMINANTEMENTE ARENOSO) MELHORADO COM CIMENTO - 4%, MISTURA EM PISTA, COM ESPESSURA DE 10 CM - EXCLUSIVE ESCAVAÇÃO, CARGA E TRANSPORTE E SOLO. AF_09/2024</t>
  </si>
  <si>
    <t>SINAPI|105628</t>
  </si>
  <si>
    <t>105628</t>
  </si>
  <si>
    <t>RECONSTRUÇÃO DE BASE E SUB-BASE PARA PAVIMENTAÇÃO DE SOLO (PREDOMINANTEMENTE ARENOSO) MELHORADO COM CIMENTO - 4%, MISTURA EM PISTA, COM ESPESSURA DE 15 CM - EXCLUSIVE ESCAVAÇÃO, CARGA E TRANSPORTE E SOLO. AF_09/2024</t>
  </si>
  <si>
    <t>SINAPI|105634</t>
  </si>
  <si>
    <t>105634</t>
  </si>
  <si>
    <t>RECONSTRUÇÃO DE BASE E SUB-BASE PARA PAVIMENTAÇÃO DE SOLO (PREDOMINANTEMENTE ARENOSO) MELHORADO COM CIMENTO - 4%, MISTURA EM PISTA, COM ESPESSURA DE 20 CM - EXCLUSIVE ESCAVAÇÃO, CARGA E TRANSPORTE E SOLO. AF_09/2024</t>
  </si>
  <si>
    <t>SINAPI|105604</t>
  </si>
  <si>
    <t>105604</t>
  </si>
  <si>
    <t>RECONSTRUÇÃO DE BASE E SUB-BASE PARA PAVIMENTAÇÃO DE SOLO (PREDOMINANTEMENTE ARENOSO) MELHORADO COM CIMENTO - 4%, MISTURA EM USINA, COM ESPESSURA DE 10 CM - EXCLUSIVE CARGA E TRANSPORTE. AF_09/2024</t>
  </si>
  <si>
    <t>SINAPI|105612</t>
  </si>
  <si>
    <t>105612</t>
  </si>
  <si>
    <t>RECONSTRUÇÃO DE BASE E SUB-BASE PARA PAVIMENTAÇÃO DE SOLO (PREDOMINANTEMENTE ARENOSO) MELHORADO COM CIMENTO - 4%, MISTURA EM USINA, COM ESPESSURA DE 15 CM - EXCLUSIVE CARGA E TRANSPORTE. AF_09/2024</t>
  </si>
  <si>
    <t>SINAPI|105620</t>
  </si>
  <si>
    <t>105620</t>
  </si>
  <si>
    <t>RECONSTRUÇÃO DE BASE E SUB-BASE PARA PAVIMENTAÇÃO DE SOLO (PREDOMINANTEMENTE ARENOSO) MELHORADO COM CIMENTO - 4%, MISTURA EM USINA, COM ESPESSURA DE 20 CM - EXCLUSIVE CARGA E TRANSPORTE. AF_09/2024</t>
  </si>
  <si>
    <t>SINAPI|105586</t>
  </si>
  <si>
    <t>105586</t>
  </si>
  <si>
    <t>RECONSTRUÇÃO DE BASE E SUB-BASE PARA PAVIMENTAÇÃO DE SOLO (PREDOMINANTEMENTE ARGILOSO) BRITA - 40%-60%, MISTURA EM PISTA, COM ESPESSURA DE 10 CM - EXCLUSIVE ESCAVAÇÃO, CARGA E TRANSPORTE E SOLO. AF_09/2024</t>
  </si>
  <si>
    <t>SINAPI|105587</t>
  </si>
  <si>
    <t>105587</t>
  </si>
  <si>
    <t>RECONSTRUÇÃO DE BASE E SUB-BASE PARA PAVIMENTAÇÃO DE SOLO (PREDOMINANTEMENTE ARGILOSO) BRITA - 40%-60%, MISTURA EM PISTA, COM ESPESSURA DE 15 CM - EXCLUSIVE ESCAVAÇÃO, CARGA E TRANSPORTE E SOLO. AF_09/2024</t>
  </si>
  <si>
    <t>SINAPI|105589</t>
  </si>
  <si>
    <t>105589</t>
  </si>
  <si>
    <t>RECONSTRUÇÃO DE BASE E SUB-BASE PARA PAVIMENTAÇÃO DE SOLO (PREDOMINANTEMENTE ARGILOSO) BRITA - 40%-60%, MISTURA EM PISTA, COM ESPESSURA DE 20 CM - EXCLUSIVE ESCAVAÇÃO, CARGA E TRANSPORTE E SOLO. AF_09/2024</t>
  </si>
  <si>
    <t>SINAPI|105584</t>
  </si>
  <si>
    <t>105584</t>
  </si>
  <si>
    <t>RECONSTRUÇÃO DE BASE E SUB-BASE PARA PAVIMENTAÇÃO DE SOLO (PREDOMINANTEMENTE ARGILOSO) BRITA - 40%-60%, MISTURA EM USINA, COM ESPESSURA DE 10 CM - EXCLUSIVE CARGA E TRANSPORTE. AF_09/2024</t>
  </si>
  <si>
    <t>SINAPI|105720</t>
  </si>
  <si>
    <t>105720</t>
  </si>
  <si>
    <t>RECONSTRUÇÃO DE BASE E SUB-BASE PARA PAVIMENTAÇÃO DE SOLO (PREDOMINANTEMENTE ARGILOSO) BRITA - 40%-60%, MISTURA EM USINA, COM ESPESSURA DE 15 CM - EXCLUSIVE CARGA E TRANSPORTE. AF_09/2024</t>
  </si>
  <si>
    <t>SINAPI|105722</t>
  </si>
  <si>
    <t>105722</t>
  </si>
  <si>
    <t>RECONSTRUÇÃO DE BASE E SUB-BASE PARA PAVIMENTAÇÃO DE SOLO (PREDOMINANTEMENTE ARGILOSO) BRITA - 40%-60%, MISTURA EM USINA, COM ESPESSURA DE 20 CM - EXCLUSIVE CARGA E TRANSPORTE. AF_09/2024</t>
  </si>
  <si>
    <t>SINAPI|105593</t>
  </si>
  <si>
    <t>105593</t>
  </si>
  <si>
    <t>RECONSTRUÇÃO DE BASE E SUB-BASE PARA PAVIMENTAÇÃO DE SOLO (PREDOMINANTEMENTE ARGILOSO) BRITA - 50%-50%, MISTURA EM PISTA, COM ESPESSURA DE 10 CM - EXCLUSIVE ESCAVAÇÃO, CARGA E TRANSPORTE E SOLO. AF_09/2024</t>
  </si>
  <si>
    <t>SINAPI|105594</t>
  </si>
  <si>
    <t>105594</t>
  </si>
  <si>
    <t>RECONSTRUÇÃO DE BASE E SUB-BASE PARA PAVIMENTAÇÃO DE SOLO (PREDOMINANTEMENTE ARGILOSO) BRITA - 50%-50%, MISTURA EM PISTA, COM ESPESSURA DE 15 CM - EXCLUSIVE ESCAVAÇÃO, CARGA E TRANSPORTE E SOLO. AF_09/2024</t>
  </si>
  <si>
    <t>SINAPI|105596</t>
  </si>
  <si>
    <t>105596</t>
  </si>
  <si>
    <t>RECONSTRUÇÃO DE BASE E SUB-BASE PARA PAVIMENTAÇÃO DE SOLO (PREDOMINANTEMENTE ARGILOSO) BRITA - 50%-50%, MISTURA EM PISTA, COM ESPESSURA DE 20 CM - EXCLUSIVE ESCAVAÇÃO, CARGA E TRANSPORTE E SOLO. AF_09/2024</t>
  </si>
  <si>
    <t>SINAPI|105591</t>
  </si>
  <si>
    <t>105591</t>
  </si>
  <si>
    <t>RECONSTRUÇÃO DE BASE E SUB-BASE PARA PAVIMENTAÇÃO DE SOLO (PREDOMINANTEMENTE ARGILOSO) BRITA - 50%-50%, MISTURA EM USINA, COM ESPESSURA DE 10 CM - EXCLUSIVE CARGA E TRANSPORTE. AF_09/2024</t>
  </si>
  <si>
    <t>SINAPI|105724</t>
  </si>
  <si>
    <t>105724</t>
  </si>
  <si>
    <t>RECONSTRUÇÃO DE BASE E SUB-BASE PARA PAVIMENTAÇÃO DE SOLO (PREDOMINANTEMENTE ARGILOSO) BRITA - 50%-50%, MISTURA EM USINA, COM ESPESSURA DE 15 CM - EXCLUSIVE CARGA E TRANSPORTE. AF_09/2024</t>
  </si>
  <si>
    <t>SINAPI|105726</t>
  </si>
  <si>
    <t>105726</t>
  </si>
  <si>
    <t>RECONSTRUÇÃO DE BASE E SUB-BASE PARA PAVIMENTAÇÃO DE SOLO (PREDOMINANTEMENTE ARGILOSO) BRITA - 50%-50%, MISTURA EM USINA, COM ESPESSURA DE 20 CM - EXCLUSIVE CARGA E TRANSPORTE. AF_09/2024</t>
  </si>
  <si>
    <t>SINAPI|105567</t>
  </si>
  <si>
    <t>105567</t>
  </si>
  <si>
    <t>RECONSTRUÇÃO DE BASE E SUB-BASE PARA PAVIMENTAÇÃO DE SOLO DE COMPORTAMENTO LATERÍTICO (ARENOSO), COM ESPESSURA DE 10 CM - EXCLUSIVE ESCAVAÇÃO, CARGA E TRANSPORTE E SOLO. AF_09/2024</t>
  </si>
  <si>
    <t>SINAPI|105568</t>
  </si>
  <si>
    <t>105568</t>
  </si>
  <si>
    <t>RECONSTRUÇÃO DE BASE E SUB-BASE PARA PAVIMENTAÇÃO DE SOLO DE COMPORTAMENTO LATERÍTICO (ARENOSO), COM ESPESSURA DE 15 CM - EXCLUSIVE ESCAVAÇÃO, CARGA E TRANSPORTE E SOLO. AF_09/2024</t>
  </si>
  <si>
    <t>SINAPI|105570</t>
  </si>
  <si>
    <t>105570</t>
  </si>
  <si>
    <t>RECONSTRUÇÃO DE BASE E SUB-BASE PARA PAVIMENTAÇÃO DE SOLO DE COMPORTAMENTO LATERÍTICO (ARENOSO), COM ESPESSURA DE 20 CM - EXCLUSIVE ESCAVAÇÃO, CARGA E TRANSPORTE E SOLO. AF_09/2024</t>
  </si>
  <si>
    <t>SINAPI|100575</t>
  </si>
  <si>
    <t>100575</t>
  </si>
  <si>
    <t>REGULARIZAÇÃO DE SUPERFÍCIES COM MOTONIVELADORA. AF_09/2024</t>
  </si>
  <si>
    <t>SINAPI|100577</t>
  </si>
  <si>
    <t>100577</t>
  </si>
  <si>
    <t>REGULARIZAÇÃO E COMPACTAÇÃO DE SUBLEITO DE SOLO PREDOMINANTEMENTE ARENOSO, PARA OBRAS DE CONSTRUÇÃO DE PAVIMENTOS. AF_09/2024</t>
  </si>
  <si>
    <t>SINAPI|105598</t>
  </si>
  <si>
    <t>105598</t>
  </si>
  <si>
    <t>REGULARIZAÇÃO E COMPACTAÇÃO DE SUBLEITO DE SOLO PREDOMINANTEMENTE ARENOSO, PARA OBRAS DE RECONSTRUÇÃO DE PAVIMENTOS. AF_09/2024</t>
  </si>
  <si>
    <t>SINAPI|100576</t>
  </si>
  <si>
    <t>100576</t>
  </si>
  <si>
    <t>REGULARIZAÇÃO E COMPACTAÇÃO DE SUBLEITO DE SOLO PREDOMINANTEMENTE ARGILOSO, PARA OBRAS DE CONSTRUÇÃO DE PAVIMENTOS. AF_09/2024</t>
  </si>
  <si>
    <t>SINAPI|105597</t>
  </si>
  <si>
    <t>105597</t>
  </si>
  <si>
    <t>REGULARIZAÇÃO E COMPACTAÇÃO DE SUBLEITO DE SOLO PREDOMINANTEMENTE ARGILOSO, PARA OBRAS DE RECONSTRUÇÃO DE PAVIMENTOS. AF_09/2024</t>
  </si>
  <si>
    <t>SINAPI|102730</t>
  </si>
  <si>
    <t>102730</t>
  </si>
  <si>
    <t>ARMAÇÃO DE MURO ALA E MURO TESTA UTILIZANDO AÇO CA-50 DE 10 MM - MONTAGEM. AF_07/2021</t>
  </si>
  <si>
    <t>Bocas para Bueiros</t>
  </si>
  <si>
    <t>SINAPI|102731</t>
  </si>
  <si>
    <t>102731</t>
  </si>
  <si>
    <t>ARMAÇÃO DE MURO ALA E MURO TESTA UTILIZANDO AÇO CA-50 DE 12,5 MM - MONTAGEM. AF_07/2021</t>
  </si>
  <si>
    <t>SINAPI|102732</t>
  </si>
  <si>
    <t>102732</t>
  </si>
  <si>
    <t>ARMAÇÃO DE MURO ALA E MURO TESTA UTILIZANDO AÇO CA-50 DE 16 MM - MONTAGEM. AF_07/2021</t>
  </si>
  <si>
    <t>SINAPI|102733</t>
  </si>
  <si>
    <t>102733</t>
  </si>
  <si>
    <t>ARMAÇÃO DE MURO ALA E MURO TESTA UTILIZANDO AÇO CA-50 DE 20 MM - MONTAGEM. AF_07/2021</t>
  </si>
  <si>
    <t>SINAPI|102728</t>
  </si>
  <si>
    <t>102728</t>
  </si>
  <si>
    <t>ARMAÇÃO DE MURO ALA E MURO TESTA UTILIZANDO AÇO CA-50 DE 6,3 MM - MONTAGEM. AF_07/2021</t>
  </si>
  <si>
    <t>SINAPI|102729</t>
  </si>
  <si>
    <t>102729</t>
  </si>
  <si>
    <t>ARMAÇÃO DE MURO ALA E MURO TESTA UTILIZANDO AÇO CA-50 DE 8 MM - MONTAGEM. AF_07/2021</t>
  </si>
  <si>
    <t>SINAPI|102734</t>
  </si>
  <si>
    <t>102734</t>
  </si>
  <si>
    <t>ARMAÇÃO DE SOLEIRA UTILIZANDO AÇO CA-50 DE 6,3 MM - MONTAGEM. AF_07/2021</t>
  </si>
  <si>
    <t>SINAPI|102735</t>
  </si>
  <si>
    <t>102735</t>
  </si>
  <si>
    <t>ARMAÇÃO DE SOLEIRA UTILIZANDO AÇO CA-50 DE 8 MM - MONTAGEM. AF_07/2021</t>
  </si>
  <si>
    <t>SINAPI|102765</t>
  </si>
  <si>
    <t>102765</t>
  </si>
  <si>
    <t>BOCA PARA BUEIRO DUPLO CELULAR 150 X 150 CM EM CONCRETO, ALAS COM ESCONSIDADE DE 30°, INCLUINDO FÔRMAS E MATERIAIS. AF_07/2021</t>
  </si>
  <si>
    <t>SINAPI|102795</t>
  </si>
  <si>
    <t>102795</t>
  </si>
  <si>
    <t>BOCA PARA BUEIRO DUPLO CELULAR 150 X 150 CM EM GABIÃO, ALAS COM ESCONSIDADE DE 45°, INCLUINDO FÔRMAS E MATERIAIS. AF_07/2021</t>
  </si>
  <si>
    <t>SINAPI|102766</t>
  </si>
  <si>
    <t>102766</t>
  </si>
  <si>
    <t>BOCA PARA BUEIRO DUPLO CELULAR 200 X 200 CM EM CONCRETO, ALAS COM ESCONSIDADE DE 30°, INCLUINDO FÔRMAS E MATERIAIS. AF_07/2021</t>
  </si>
  <si>
    <t>SINAPI|102796</t>
  </si>
  <si>
    <t>102796</t>
  </si>
  <si>
    <t>BOCA PARA BUEIRO DUPLO CELULAR 200 X 200 CM EM GABIÃO, ALAS COM ESCONSIDADE DE 45°, INCLUINDO FÔRMAS E MATERIAIS. AF_07/2021</t>
  </si>
  <si>
    <t>SINAPI|102767</t>
  </si>
  <si>
    <t>102767</t>
  </si>
  <si>
    <t>BOCA PARA BUEIRO DUPLO CELULAR 250 X 250 CM EM CONCRETO, ALAS COM ESCONSIDADE DE 30°, INCLUINDO FÔRMAS E MATERIAIS. AF_07/2021</t>
  </si>
  <si>
    <t>SINAPI|102797</t>
  </si>
  <si>
    <t>102797</t>
  </si>
  <si>
    <t>BOCA PARA BUEIRO DUPLO CELULAR 250 X 250 CM EM GABIÃO, ALAS COM ESCONSIDADE DE 45°, INCLUINDO FÔRMAS E MATERIAIS. AF_07/2021</t>
  </si>
  <si>
    <t>SINAPI|102768</t>
  </si>
  <si>
    <t>102768</t>
  </si>
  <si>
    <t>BOCA PARA BUEIRO DUPLO CELULAR 300 X 300 CM EM CONCRETO, ALAS COM ESCONSIDADE DE 30°, INCLUINDO FÔRMAS E MATERIAIS. AF_07/2021</t>
  </si>
  <si>
    <t>SINAPI|102798</t>
  </si>
  <si>
    <t>102798</t>
  </si>
  <si>
    <t>BOCA PARA BUEIRO DUPLO CELULAR 300 X 300 CM EM GABIÃO, ALAS COM ESCONSIDADE DE 45°, INCLUINDO FÔRMAS E MATERIAIS. AF_07/2021</t>
  </si>
  <si>
    <t>SINAPI|102744</t>
  </si>
  <si>
    <t>102744</t>
  </si>
  <si>
    <t>BOCA PARA BUEIRO DUPLO TUBULAR D = 100 CM EM CONCRETO, ALAS COM ESCONSIDADE DE 0°, INCLUINDO FÔRMAS E MATERIAIS. AF_07/2021</t>
  </si>
  <si>
    <t>SINAPI|102755</t>
  </si>
  <si>
    <t>102755</t>
  </si>
  <si>
    <t>BOCA PARA BUEIRO DUPLO TUBULAR D = 100 CM EM CONCRETO, ALAS COM ESCONSIDADE DE 30°, INCLUINDO FÔRMAS E MATERIAIS. AF_07/2021</t>
  </si>
  <si>
    <t>SINAPI|102782</t>
  </si>
  <si>
    <t>102782</t>
  </si>
  <si>
    <t>BOCA PARA BUEIRO DUPLO TUBULAR D = 100 CM EM GABIÃO, ALAS COM ESCONSIDADE DE 45°, INCLUINDO FÔRMAS E MATERIAIS. AF_07/2021</t>
  </si>
  <si>
    <t>SINAPI|102745</t>
  </si>
  <si>
    <t>102745</t>
  </si>
  <si>
    <t>BOCA PARA BUEIRO DUPLO TUBULAR D = 120 CM EM CONCRETO, ALAS COM ESCONSIDADE DE 0°, INCLUINDO FÔRMAS E MATERIAIS. AF_07/2021</t>
  </si>
  <si>
    <t>SINAPI|102756</t>
  </si>
  <si>
    <t>102756</t>
  </si>
  <si>
    <t>BOCA PARA BUEIRO DUPLO TUBULAR D = 120 CM EM CONCRETO, ALAS COM ESCONSIDADE DE 30°, INCLUINDO FÔRMAS E MATERIAIS. AF_07/2021</t>
  </si>
  <si>
    <t>SINAPI|102783</t>
  </si>
  <si>
    <t>102783</t>
  </si>
  <si>
    <t>BOCA PARA BUEIRO DUPLO TUBULAR D = 120 CM EM GABIÃO, ALAS COM ESCONSIDADE DE 45°, INCLUINDO FÔRMAS E MATERIAIS. AF_07/2021</t>
  </si>
  <si>
    <t>SINAPI|102746</t>
  </si>
  <si>
    <t>102746</t>
  </si>
  <si>
    <t>BOCA PARA BUEIRO DUPLO TUBULAR D = 150 CM EM CONCRETO, ALAS COM ESCONSIDADE DE 0°, INCLUINDO FÔRMAS E MATERIAIS. AF_07/2021</t>
  </si>
  <si>
    <t>SINAPI|102757</t>
  </si>
  <si>
    <t>102757</t>
  </si>
  <si>
    <t>BOCA PARA BUEIRO DUPLO TUBULAR D = 150 CM EM CONCRETO, ALAS COM ESCONSIDADE DE 30°, INCLUINDO FÔRMAS E MATERIAIS. AF_07/2021</t>
  </si>
  <si>
    <t>SINAPI|102784</t>
  </si>
  <si>
    <t>102784</t>
  </si>
  <si>
    <t>BOCA PARA BUEIRO DUPLO TUBULAR D = 150 CM EM GABIÃO, ALAS COM ESCONSIDADE DE 45°, INCLUINDO FÔRMAS E MATERIAIS. AF_07/2021</t>
  </si>
  <si>
    <t>SINAPI|102779</t>
  </si>
  <si>
    <t>102779</t>
  </si>
  <si>
    <t>BOCA PARA BUEIRO DUPLO TUBULAR D = 40 CM EM GABIÃO, ALAS COM ESCONSIDADE DE 45°, INCLUINDO FÔRMAS E MATERIAIS. AF_07/2021</t>
  </si>
  <si>
    <t>SINAPI|102780</t>
  </si>
  <si>
    <t>102780</t>
  </si>
  <si>
    <t>BOCA PARA BUEIRO DUPLO TUBULAR D = 60 CM EM GABIÃO, ALAS COM ESCONSIDADE DE 45°, INCLUINDO FÔRMAS E MATERIAIS. AF_07/2021</t>
  </si>
  <si>
    <t>SINAPI|102743</t>
  </si>
  <si>
    <t>102743</t>
  </si>
  <si>
    <t>BOCA PARA BUEIRO DUPLO TUBULAR D = 80 CM EM CONCRETO, ALAS COM ESCONSIDADE DE 0°, INCLUINDO FÔRMAS E MATERIAIS. AF_07/2021</t>
  </si>
  <si>
    <t>SINAPI|102781</t>
  </si>
  <si>
    <t>102781</t>
  </si>
  <si>
    <t>BOCA PARA BUEIRO DUPLO TUBULAR D = 80 CM EM GABIÃO, ALAS COM ESCONSIDADE DE 45°, INCLUINDO FÔRMAS E MATERIAIS. AF_07/2021</t>
  </si>
  <si>
    <t>SINAPI|102761</t>
  </si>
  <si>
    <t>102761</t>
  </si>
  <si>
    <t>BOCA PARA BUEIRO SIMPLES CELULAR 150 X 150 CM EM CONCRETO, ALAS COM ESCONSIDADE DE 30°, INCLUINDO FÔRMAS E MATERIAIS. AF_07/2021</t>
  </si>
  <si>
    <t>SINAPI|102791</t>
  </si>
  <si>
    <t>102791</t>
  </si>
  <si>
    <t>BOCA PARA BUEIRO SIMPLES CELULAR 150 X 150 CM EM GABIÃO, ALAS COM ESCONSIDADE DE 45°, INCLUINDO FÔRMAS E MATERIAIS. AF_07/2021</t>
  </si>
  <si>
    <t>SINAPI|102762</t>
  </si>
  <si>
    <t>102762</t>
  </si>
  <si>
    <t>BOCA PARA BUEIRO SIMPLES CELULAR 200 X 200 CM EM CONCRETO, ALAS COM ESCONSIDADE DE 30°, INCLUINDO FÔRMAS E MATERIAIS. AF_07/2021</t>
  </si>
  <si>
    <t>SINAPI|102792</t>
  </si>
  <si>
    <t>102792</t>
  </si>
  <si>
    <t>BOCA PARA BUEIRO SIMPLES CELULAR 200 X 200 CM EM GABIÃO, ALAS COM ESCONSIDADE DE 45°, INCLUINDO FÔRMAS E MATERIAIS. AF_07/2021</t>
  </si>
  <si>
    <t>SINAPI|102763</t>
  </si>
  <si>
    <t>102763</t>
  </si>
  <si>
    <t>BOCA PARA BUEIRO SIMPLES CELULAR 250 X 250 CM EM CONCRETO, ALAS COM ESCONSIDADE DE 30°, INCLUINDO FÔRMAS E MATERIAIS. AF_07/2021</t>
  </si>
  <si>
    <t>SINAPI|102793</t>
  </si>
  <si>
    <t>102793</t>
  </si>
  <si>
    <t>BOCA PARA BUEIRO SIMPLES CELULAR 250 X 250 CM EM GABIÃO, ALAS COM ESCONSIDADE DE 45°, INCLUINDO FÔRMAS E MATERIAIS. AF_07/2021</t>
  </si>
  <si>
    <t>SINAPI|102764</t>
  </si>
  <si>
    <t>102764</t>
  </si>
  <si>
    <t>BOCA PARA BUEIRO SIMPLES CELULAR 300 X 300 CM EM CONCRETO, ALAS COM ESCONSIDADE DE 30°, INCLUINDO FÔRMAS E MATERIAIS. AF_07/2021</t>
  </si>
  <si>
    <t>SINAPI|102794</t>
  </si>
  <si>
    <t>102794</t>
  </si>
  <si>
    <t>BOCA PARA BUEIRO SIMPLES CELULAR 300 X 300 CM EM GABIÃO, ALAS COM ESCONSIDADE DE 45°, INCLUINDO FÔRMAS E MATERIAIS. AF_07/2021</t>
  </si>
  <si>
    <t>SINAPI|102740</t>
  </si>
  <si>
    <t>102740</t>
  </si>
  <si>
    <t>BOCA PARA BUEIRO SIMPLES TUBULAR D = 100 CM EM CONCRETO, ALAS COM ESCONSIDADE DE 0°, INCLUINDO FÔRMAS E MATERIAIS. AF_07/2021</t>
  </si>
  <si>
    <t>SINAPI|102752</t>
  </si>
  <si>
    <t>102752</t>
  </si>
  <si>
    <t>BOCA PARA BUEIRO SIMPLES TUBULAR D = 100 CM EM CONCRETO, ALAS COM ESCONSIDADE DE 30°, INCLUINDO FÔRMAS E MATERIAIS. AF_07/2021</t>
  </si>
  <si>
    <t>SINAPI|102776</t>
  </si>
  <si>
    <t>102776</t>
  </si>
  <si>
    <t>BOCA PARA BUEIRO SIMPLES TUBULAR D = 100 CM EM GABIÃO, ALAS COM ESCONSIDADE DE 45°, INCLUINDO FÔRMAS E MATERIAIS. AF_07/2021</t>
  </si>
  <si>
    <t>SINAPI|102741</t>
  </si>
  <si>
    <t>102741</t>
  </si>
  <si>
    <t>BOCA PARA BUEIRO SIMPLES TUBULAR D = 120 CM EM CONCRETO, ALAS COM ESCONSIDADE DE 0°, INCLUINDO FÔRMAS E MATERIAIS. AF_07/2021</t>
  </si>
  <si>
    <t>SINAPI|102753</t>
  </si>
  <si>
    <t>102753</t>
  </si>
  <si>
    <t>BOCA PARA BUEIRO SIMPLES TUBULAR D = 120 CM EM CONCRETO, ALAS COM ESCONSIDADE DE 30°, INCLUINDO FÔRMAS E MATERIAIS. AF_07/2021</t>
  </si>
  <si>
    <t>SINAPI|102777</t>
  </si>
  <si>
    <t>102777</t>
  </si>
  <si>
    <t>BOCA PARA BUEIRO SIMPLES TUBULAR D = 120 CM EM GABIÃO, ALAS COM ESCONSIDADE DE 45°, INCLUINDO FÔRMAS E MATERIAIS. AF_07/2021</t>
  </si>
  <si>
    <t>SINAPI|102742</t>
  </si>
  <si>
    <t>102742</t>
  </si>
  <si>
    <t>BOCA PARA BUEIRO SIMPLES TUBULAR D = 150 CM EM CONCRETO, ALAS COM ESCONSIDADE DE 0°, INCLUINDO FÔRMAS E MATERIAIS. AF_07/2021</t>
  </si>
  <si>
    <t>SINAPI|102754</t>
  </si>
  <si>
    <t>102754</t>
  </si>
  <si>
    <t>BOCA PARA BUEIRO SIMPLES TUBULAR D = 150 CM EM CONCRETO, ALAS COM ESCONSIDADE DE 30°, INCLUINDO FÔRMAS E MATERIAIS. AF_07/2021</t>
  </si>
  <si>
    <t>SINAPI|102778</t>
  </si>
  <si>
    <t>102778</t>
  </si>
  <si>
    <t>BOCA PARA BUEIRO SIMPLES TUBULAR D = 150 CM EM GABIÃO, ALAS COM ESCONSIDADE DE 45°, INCLUINDO FÔRMAS E MATERIAIS. AF_07/2021</t>
  </si>
  <si>
    <t>SINAPI|102737</t>
  </si>
  <si>
    <t>102737</t>
  </si>
  <si>
    <t>BOCA PARA BUEIRO SIMPLES TUBULAR D = 40 CM EM CONCRETO, ALAS COM ESCONSIDADE DE 0°, INCLUINDO FÔRMAS E MATERIAIS. AF_07/2021</t>
  </si>
  <si>
    <t>SINAPI|102773</t>
  </si>
  <si>
    <t>102773</t>
  </si>
  <si>
    <t>BOCA PARA BUEIRO SIMPLES TUBULAR D = 40 CM EM GABIÃO, ALAS COM ESCONSIDADE DE 45°, INCLUINDO FÔRMAS E MATERIAIS. AF_07/2021</t>
  </si>
  <si>
    <t>SINAPI|102738</t>
  </si>
  <si>
    <t>102738</t>
  </si>
  <si>
    <t>BOCA PARA BUEIRO SIMPLES TUBULAR D = 60 CM EM CONCRETO, ALAS COM ESCONSIDADE DE 0°, INCLUINDO FÔRMAS E MATERIAIS. AF_07/2021</t>
  </si>
  <si>
    <t>SINAPI|102750</t>
  </si>
  <si>
    <t>102750</t>
  </si>
  <si>
    <t>BOCA PARA BUEIRO SIMPLES TUBULAR D = 60 CM EM CONCRETO, ALAS COM ESCONSIDADE DE 30°, INCLUINDO FÔRMAS E MATERIAIS. AF_07/2021</t>
  </si>
  <si>
    <t>SINAPI|102774</t>
  </si>
  <si>
    <t>102774</t>
  </si>
  <si>
    <t>BOCA PARA BUEIRO SIMPLES TUBULAR D = 60 CM EM GABIÃO, ALAS COM ESCONSIDADE DE 45°, INCLUINDO FÔRMAS E MATERIAIS. AF_07/2021</t>
  </si>
  <si>
    <t>SINAPI|102739</t>
  </si>
  <si>
    <t>102739</t>
  </si>
  <si>
    <t>BOCA PARA BUEIRO SIMPLES TUBULAR D = 80 CM EM CONCRETO, ALAS COM ESCONSIDADE DE 0°, INCLUINDO FÔRMAS E MATERIAIS. AF_07/2021</t>
  </si>
  <si>
    <t>SINAPI|102751</t>
  </si>
  <si>
    <t>102751</t>
  </si>
  <si>
    <t>BOCA PARA BUEIRO SIMPLES TUBULAR D = 80 CM EM CONCRETO, ALAS COM ESCONSIDADE DE 30°, INCLUINDO FÔRMAS E MATERIAIS. AF_07/2021</t>
  </si>
  <si>
    <t>SINAPI|102775</t>
  </si>
  <si>
    <t>102775</t>
  </si>
  <si>
    <t>BOCA PARA BUEIRO SIMPLES TUBULAR D = 80 CM EM GABIÃO, ALAS COM ESCONSIDADE DE 45°, INCLUINDO FÔRMAS E MATERIAIS. AF_07/2021</t>
  </si>
  <si>
    <t>SINAPI|102769</t>
  </si>
  <si>
    <t>102769</t>
  </si>
  <si>
    <t>BOCA PARA BUEIRO TRIPLO CELULAR 150 X 150 CM EM CONCRETO, ALAS COM ESCONSIDADE DE 30°, INCLUINDO FÔRMAS E MATERIAIS. AF_07/2021</t>
  </si>
  <si>
    <t>SINAPI|102799</t>
  </si>
  <si>
    <t>102799</t>
  </si>
  <si>
    <t>BOCA PARA BUEIRO TRIPLO CELULAR 150 X 150 CM EM GABIÃO, ALAS COM ESCONSIDADE DE 45°, INCLUINDO FÔRMAS E MATERIAIS. AF_07/2021</t>
  </si>
  <si>
    <t>SINAPI|102770</t>
  </si>
  <si>
    <t>102770</t>
  </si>
  <si>
    <t>BOCA PARA BUEIRO TRIPLO CELULAR 200 X 200 CM EM CONCRETO, ALAS COM ESCONSIDADE DE 30°, INCLUINDO FÔRMAS E MATERIAIS. AF_07/2021</t>
  </si>
  <si>
    <t>SINAPI|102800</t>
  </si>
  <si>
    <t>102800</t>
  </si>
  <si>
    <t>BOCA PARA BUEIRO TRIPLO CELULAR 200 X 200 CM EM GABIÃO, ALAS COM ESCONSIDADE DE 45°, INCLUINDO FÔRMAS E MATERIAIS. AF_07/2021</t>
  </si>
  <si>
    <t>SINAPI|102771</t>
  </si>
  <si>
    <t>102771</t>
  </si>
  <si>
    <t>BOCA PARA BUEIRO TRIPLO CELULAR 250 X 250 CM EM CONCRETO, ALAS COM ESCONSIDADE DE 30°, INCLUINDO FÔRMAS E MATERIAIS. AF_07/2021</t>
  </si>
  <si>
    <t>SINAPI|102801</t>
  </si>
  <si>
    <t>102801</t>
  </si>
  <si>
    <t>BOCA PARA BUEIRO TRIPLO CELULAR 250 X 250 CM EM GABIÃO, ALAS COM ESCONSIDADE DE 45°, INCLUINDO FÔRMAS E MATERIAIS. AF_07/2021</t>
  </si>
  <si>
    <t>SINAPI|102772</t>
  </si>
  <si>
    <t>102772</t>
  </si>
  <si>
    <t>BOCA PARA BUEIRO TRIPLO CELULAR 300 X 300 CM EM CONCRETO, ALAS COM ESCONSIDADE DE 30°, INCLUINDO FÔRMAS E MATERIAIS. AF_07/2021</t>
  </si>
  <si>
    <t>SINAPI|102802</t>
  </si>
  <si>
    <t>102802</t>
  </si>
  <si>
    <t>BOCA PARA BUEIRO TRIPLO CELULAR 300 X 300 CM EM GABIÃO, ALAS COM ESCONSIDADE DE 45°, INCLUINDO FÔRMAS E MATERIAIS. AF_07/2021</t>
  </si>
  <si>
    <t>SINAPI|102747</t>
  </si>
  <si>
    <t>102747</t>
  </si>
  <si>
    <t>BOCA PARA BUEIRO TRIPLO TUBULAR D = 100 CM EM CONCRETO, ALAS COM ESCONSIDADE DE 0°, INCLUINDO FÔRMAS E MATERIAIS. AF_07/2021</t>
  </si>
  <si>
    <t>SINAPI|102758</t>
  </si>
  <si>
    <t>102758</t>
  </si>
  <si>
    <t>BOCA PARA BUEIRO TRIPLO TUBULAR D = 100 CM EM CONCRETO, ALAS COM ESCONSIDADE DE 30°, INCLUINDO FÔRMAS E MATERIAIS. AF_07/2021</t>
  </si>
  <si>
    <t>SINAPI|102788</t>
  </si>
  <si>
    <t>102788</t>
  </si>
  <si>
    <t>BOCA PARA BUEIRO TRIPLO TUBULAR D = 100 CM EM GABIÃO, ALAS COM ESCONSIDADE DE 45°, INCLUINDO FÔRMAS E MATERIAIS. AF_07/2021</t>
  </si>
  <si>
    <t>SINAPI|102748</t>
  </si>
  <si>
    <t>102748</t>
  </si>
  <si>
    <t>BOCA PARA BUEIRO TRIPLO TUBULAR D = 120 CM EM CONCRETO, ALAS COM ESCONSIDADE DE 0°, INCLUINDO FÔRMAS E MATERIAIS. AF_07/2021</t>
  </si>
  <si>
    <t>SINAPI|102759</t>
  </si>
  <si>
    <t>102759</t>
  </si>
  <si>
    <t>BOCA PARA BUEIRO TRIPLO TUBULAR D = 120 CM EM CONCRETO, ALAS COM ESCONSIDADE DE 30°, INCLUINDO FÔRMAS E MATERIAIS. AF_07/2021</t>
  </si>
  <si>
    <t>SINAPI|102789</t>
  </si>
  <si>
    <t>102789</t>
  </si>
  <si>
    <t>BOCA PARA BUEIRO TRIPLO TUBULAR D = 120 CM EM GABIÃO, ALAS COM ESCONSIDADE DE 45°, INCLUINDO FÔRMAS E MATERIAIS. AF_07/2021</t>
  </si>
  <si>
    <t>SINAPI|102749</t>
  </si>
  <si>
    <t>102749</t>
  </si>
  <si>
    <t>BOCA PARA BUEIRO TRIPLO TUBULAR D = 150 CM EM CONCRETO, ALAS COM ESCONSIDADE DE 0°, INCLUINDO FÔRMAS E MATERIAIS. AF_07/2021</t>
  </si>
  <si>
    <t>SINAPI|102760</t>
  </si>
  <si>
    <t>102760</t>
  </si>
  <si>
    <t>BOCA PARA BUEIRO TRIPLO TUBULAR D = 150 CM EM CONCRETO, ALAS COM ESCONSIDADE DE 30°, INCLUINDO FÔRMAS E MATERIAIS. AF_07/2021</t>
  </si>
  <si>
    <t>SINAPI|102790</t>
  </si>
  <si>
    <t>102790</t>
  </si>
  <si>
    <t>BOCA PARA BUEIRO TRIPLO TUBULAR D = 150 CM EM GABIÃO, ALAS COM ESCONSIDADE DE 45°, INCLUINDO FÔRMAS E MATERIAIS. AF_07/2021</t>
  </si>
  <si>
    <t>SINAPI|102785</t>
  </si>
  <si>
    <t>102785</t>
  </si>
  <si>
    <t>BOCA PARA BUEIRO TRIPLO TUBULAR D = 40 CM EM GABIÃO, ALAS COM ESCONSIDADE DE 45°, INCLUINDO FÔRMAS E MATERIAIS. AF_07/2021</t>
  </si>
  <si>
    <t>SINAPI|102786</t>
  </si>
  <si>
    <t>102786</t>
  </si>
  <si>
    <t>BOCA PARA BUEIRO TRIPLO TUBULAR D = 60 CM EM GABIÃO, ALAS COM ESCONSIDADE DE 45°, INCLUINDO FÔRMAS E MATERIAIS. AF_07/2021</t>
  </si>
  <si>
    <t>SINAPI|102787</t>
  </si>
  <si>
    <t>102787</t>
  </si>
  <si>
    <t>BOCA PARA BUEIRO TRIPLO TUBULAR D = 80 CM EM GABIÃO, ALAS COM ESCONSIDADE DE 45°, INCLUINDO FÔRMAS E MATERIAIS. AF_07/2021</t>
  </si>
  <si>
    <t>SINAPI|102736</t>
  </si>
  <si>
    <t>102736</t>
  </si>
  <si>
    <t>CONCRETAGEM DE BOCA PARA BUEIRO, FCK = 20 MPA, COM USO DE BOMBA - LANÇAMENTO, ADENSAMENTO E ACABAMENTO. AF_07/2021</t>
  </si>
  <si>
    <t>SINAPI|102727</t>
  </si>
  <si>
    <t>102727</t>
  </si>
  <si>
    <t>FABRICAÇÃO, MONTAGEM E DESMONTAGEM DE FÔRMA PARA BOCA PARA BUEIRO, EM CHAPA DE MADEIRA COMPENSADA RESINADA, E = 17 MM, 2 UTILIZAÇÕES. AF_07/2021</t>
  </si>
  <si>
    <t>SINAPI|102111</t>
  </si>
  <si>
    <t>102111</t>
  </si>
  <si>
    <t>BOMBA CENTRÍFUGA, MONOFÁSICA, 0,5 CV OU 0,49 HP, HM 6 A 20 M, Q 1,2 A 8,3 M3/H - FORNECIMENTO E INSTALAÇÃO. AF_11/2025_PS</t>
  </si>
  <si>
    <t>Bombas Hidráulicas - Centrífugas, Horizontais e Submersíveis</t>
  </si>
  <si>
    <t>SINAPI|102113</t>
  </si>
  <si>
    <t>102113</t>
  </si>
  <si>
    <t>BOMBA CENTRÍFUGA, TRIFÁSICA, 1,0 CV OU 0,99 HP, HM 14 A 40 M, Q 0,6 A 8,4 M3/H - FORNECIMENTO E INSTALAÇÃO. AF_11/2025_PS</t>
  </si>
  <si>
    <t>SINAPI|102116</t>
  </si>
  <si>
    <t>102116</t>
  </si>
  <si>
    <t>BOMBA CENTRÍFUGA, TRIFÁSICA, 1,5 CV OU 1,48 HP, HM 10 A 24 M, Q 6,1 A 21,9 M3/H - FORNECIMENTO E INSTALAÇÃO. AF_11/2025_PS</t>
  </si>
  <si>
    <t>SINAPI|102132</t>
  </si>
  <si>
    <t>102132</t>
  </si>
  <si>
    <t>BOMBA CENTRÍFUGA, TRIFÁSICA, 1,5 CV OU 1,48 HP, HM 10 A 24 M, Q 6,1 A 21,9 M3/H, 2 UNIDADES, INCLUSO QUADRO ELÉTRICO - FORNECIMENTO E INSTALAÇÃO. AF_11/2025</t>
  </si>
  <si>
    <t>SINAPI|102115</t>
  </si>
  <si>
    <t>102115</t>
  </si>
  <si>
    <t>BOMBA CENTRÍFUGA, TRIFÁSICA, 1,5 CV OU 1,48 HP, HM 10 A 70 M, Q 1,8 A 5,3 M3/H - FORNECIMENTO E INSTALAÇÃO. AF_11/2025_PS</t>
  </si>
  <si>
    <t>SINAPI|102122</t>
  </si>
  <si>
    <t>102122</t>
  </si>
  <si>
    <t>BOMBA CENTRÍFUGA, TRIFÁSICA, 10 CV OU 9,86 HP, HM 85 A 140 M, Q 4,2 A 14,9 M3/H - FORNECIMENTO E INSTALAÇÃO. AF_11/2025_PS</t>
  </si>
  <si>
    <t>SINAPI|102118</t>
  </si>
  <si>
    <t>102118</t>
  </si>
  <si>
    <t>BOMBA CENTRÍFUGA, TRIFÁSICA, 3 CV OU 2,96 HP, HM 34 A 40 M, Q 8,6 A 14,8 M3/H - FORNECIMENTO E INSTALAÇÃO. AF_11/2025_PS</t>
  </si>
  <si>
    <t>SINAPI|102133</t>
  </si>
  <si>
    <t>102133</t>
  </si>
  <si>
    <t>BOMBA CENTRÍFUGA, TRIFÁSICA, 3 CV OU 2,96 HP, HM 34 A 40 M, Q 8,6 A 14,8 M3/H, 2 UNIDADES, INCLUSO QUADRO ELÉTRICO - FORNECIMENTO E INSTALAÇÃO. AF_11/2025</t>
  </si>
  <si>
    <t>SINAPI|102126</t>
  </si>
  <si>
    <t>102126</t>
  </si>
  <si>
    <t>BOMBA SUBMERSÍVEL, TRIFÁSICA, 3,80 CV OU 3,75 HP, HM 5 A 25,5 M, Q 3,6 A 61,2 M3/H - FORNECIMENTO E INSTALAÇÃO. AF_11/2025</t>
  </si>
  <si>
    <t>SINAPI|102137</t>
  </si>
  <si>
    <t>102137</t>
  </si>
  <si>
    <t>CHAVE DE BOIA AUTOMÁTICA SUPERIOR/INFERIOR 15A/250V - FORNECIMENTO E INSTALAÇÃO. AF_11/2025</t>
  </si>
  <si>
    <t>SINAPI|106258</t>
  </si>
  <si>
    <t>106258</t>
  </si>
  <si>
    <t>CONJUNTO FLUTUANTE DE SUCÇÃO DE 1", TECHNIK OU EQUIVALENTE - FORNECIMENTO E INSTALAÇÃO. AF_11/2025</t>
  </si>
  <si>
    <t>SINAPI|102112</t>
  </si>
  <si>
    <t>102112</t>
  </si>
  <si>
    <t>INSTALAÇÃO DE BOMBA CENTRÍFUGA, MONOFÁSICA, 0,5 CV OU 0,49 HP, HM 6 A 20 M, Q 1,2 A 8,3 M3/H (SEM FORNECIMENTO). AF_11/2025_PS</t>
  </si>
  <si>
    <t>SINAPI|102114</t>
  </si>
  <si>
    <t>102114</t>
  </si>
  <si>
    <t>INSTALAÇÃO DE BOMBA CENTRÍFUGA, TRIFÁSICA, 1,0 CV OU 0,99 HP, HM 14 A 40 M, Q 0,6 A 8,4 M3/H (SEM FORNECIMENTO). AF_11/2025_PS</t>
  </si>
  <si>
    <t>SINAPI|102117</t>
  </si>
  <si>
    <t>102117</t>
  </si>
  <si>
    <t>INSTALAÇÃO DE BOMBA CENTRÍFUGA, TRIFÁSICA, 1,5 CV OU 1,48 HP (SEM FORNECIMENTO). AF_11/2025_PS</t>
  </si>
  <si>
    <t>SINAPI|102123</t>
  </si>
  <si>
    <t>102123</t>
  </si>
  <si>
    <t>INSTALAÇÃO DE BOMBA CENTRÍFUGA, TRIFÁSICA, 10 CV OU 9,86 HP, HM 85 A 140 M, Q 4,2 A 14,9 M3/H (SEM FORNECIMENTO). AF_11/2025_PS</t>
  </si>
  <si>
    <t>SINAPI|102119</t>
  </si>
  <si>
    <t>102119</t>
  </si>
  <si>
    <t>INSTALAÇÃO DE BOMBA CENTRÍFUGA, TRIFÁSICA, 3 CV OU 2,96 HP, HM 34 A 40 M, Q 8,6 A 14,8 M3/H (SEM FORNECIMENTO). AF_11/2025_PS</t>
  </si>
  <si>
    <t>SINAPI|102127</t>
  </si>
  <si>
    <t>102127</t>
  </si>
  <si>
    <t>INSTALAÇÃO DE BOMBA SUBMERSÍVEL, TRIFÁSICA, 3,80 CV OU 3,75 HP, HM 5 A 25,5 M, Q 3,6 A 61,2 M3/H (SEM FORNECIMENTO). AF_11/2025</t>
  </si>
  <si>
    <t>SINAPI|102121</t>
  </si>
  <si>
    <t>102121</t>
  </si>
  <si>
    <t>INSTALAÇÃO DE MOTO BOMBA HORIZONTAL ATÉ 10 CV, HM 75 A 80 M, Q 25,4 A 48 M3/H (SEM FORNECIMENTO). AF_11/2025_PS</t>
  </si>
  <si>
    <t>SINAPI|102138</t>
  </si>
  <si>
    <t>102138</t>
  </si>
  <si>
    <t>INSTALAÇÃO DE MOTO BOMBA HORIZONTAL DE 12,5 A 25 CV, HM 140 M (SEM FORNECIMENTO). AF_11/2025_PS</t>
  </si>
  <si>
    <t>SINAPI|102129</t>
  </si>
  <si>
    <t>102129</t>
  </si>
  <si>
    <t>INSTALAÇÃO DE MOTO BOMBA SUBMERSÍVEL ATÉ 10 CV, HM 21 M (SEM FORNECIMENTO). AF_11/2025</t>
  </si>
  <si>
    <t>SINAPI|102131</t>
  </si>
  <si>
    <t>102131</t>
  </si>
  <si>
    <t>INSTALAÇÃO DE MOTO BOMBA SUBMERSÍVEL DE 11 A 25 CV, HM 33 M (SEM FORNECIMENTO). AF_11/2025</t>
  </si>
  <si>
    <t>SINAPI|102120</t>
  </si>
  <si>
    <t>102120</t>
  </si>
  <si>
    <t>MOTO BOMBA HORIZONTAL ATÉ 10 CV, HM 75 A 80 M, Q 25,4 A 48 M3/H- FORNECIMENTO E INSTALAÇÃO. AF_11/2025</t>
  </si>
  <si>
    <t>SINAPI|102334</t>
  </si>
  <si>
    <t>102334</t>
  </si>
  <si>
    <t>MOTO BOMBA HORIZONTAL DE 12,5 A 25CV, HM 140 M - FORNECIMENTO E INSTALAÇÃO. AF_11/2025</t>
  </si>
  <si>
    <t>SINAPI|102128</t>
  </si>
  <si>
    <t>102128</t>
  </si>
  <si>
    <t>MOTO BOMBA SUBMERSÍVEL ATÉ 10 CV, HM 21 M - FORNECIMENTO E INSTALAÇÃO. AF_11/2025</t>
  </si>
  <si>
    <t>SINAPI|102130</t>
  </si>
  <si>
    <t>102130</t>
  </si>
  <si>
    <t>MOTO BOMBA SUBMERSÍVEL DE 11 A 25 CV, HM 33 M - FORNECIMENTO E INSTALAÇÃO. AF_11/2025</t>
  </si>
  <si>
    <t>SINAPI|104941</t>
  </si>
  <si>
    <t>104941</t>
  </si>
  <si>
    <t>FORNECIMENTO E INSTALAÇÃO DE BRISE DE ALUMÍNIO B57, COM PINTURA ELETROSTÁTICA BRANCA, ACABAMENTO LISO, FIXADO EM PORTA-PAINEL RANHURADO. AF_03/2024</t>
  </si>
  <si>
    <t>Brises</t>
  </si>
  <si>
    <t>SINAPI|104942</t>
  </si>
  <si>
    <t>104942</t>
  </si>
  <si>
    <t>FORNECIMENTO E INSTALAÇÃO DE BRISE DE ALUZINC SL4, COM PINTURA ELETROSTÁTICA BRANCA, INCLINAÇÃO DE 45°, ACABAMENTO LISO, FIXADO EM PORTA-PAINEL RANHURADO. AF_03/2024</t>
  </si>
  <si>
    <t>SINAPI|104940</t>
  </si>
  <si>
    <t>104940</t>
  </si>
  <si>
    <t>FORNECIMENTO E INSTALAÇÃO DE CAIXA DE ALUMÍNIO PROTETORA PARA CONDENSADORA DE AR-CONDICIONADO, PINTURA ELETROSTÁTICA BRANCA, DIMENSÕES 100 CM X 78 CM X 50 CM. AF_03/2024</t>
  </si>
  <si>
    <t>SINAPI|104943</t>
  </si>
  <si>
    <t>104943</t>
  </si>
  <si>
    <t>FORNECIMENTO E INSTALAÇÃO DE CONJUNTO DE BRISE EM REQUADRO DE ALUMÍNIO DESLIZANTE, COM PERFIS INTERNOS TUBULARES FIXOS, COM PINTURA ELETROSTÁTICA BRANCA, ACABAMENTO, 150 CM X 265 CM. AF_03/2024</t>
  </si>
  <si>
    <t>SINAPI|101801</t>
  </si>
  <si>
    <t>101801</t>
  </si>
  <si>
    <t>CAIXA COM GRELHA RETANGULAR DE FERRO FUNDIDO, EM ALVENARIA COM BLOCOS DE CONCRETO, DIMENSÕES INTERNAS: 0,30 X 1,00 X 1,00. AF_12/2020</t>
  </si>
  <si>
    <t>Caixas Enterradas</t>
  </si>
  <si>
    <t>SINAPI|101800</t>
  </si>
  <si>
    <t>101800</t>
  </si>
  <si>
    <t>CAIXA COM GRELHA RETANGULAR DE FERRO FUNDIDO, EM ALVENARIA COM TIJOLOS CERÂMICOS MACIÇOS, DIMENSÕES INTERNAS: 0,30 X 1,00 X 1,00. AF_12/2020</t>
  </si>
  <si>
    <t>SINAPI|98108</t>
  </si>
  <si>
    <t>98108</t>
  </si>
  <si>
    <t>CAIXA DE GORDURA DUPLA (CAPACIDADE: 126 L), RETANGULAR, EM ALVENARIA COM BLOCOS DE CONCRETO, DIMENSÕES INTERNAS = 0,4X0,7 M, ALTURA INTERNA = 0,8 M. AF_12/2020</t>
  </si>
  <si>
    <t>SINAPI|98105</t>
  </si>
  <si>
    <t>98105</t>
  </si>
  <si>
    <t>CAIXA DE GORDURA DUPLA (CAPACIDADE: 126 L), RETANGULAR, EM ALVENARIA COM TIJOLOS CERÂMICOS MACIÇOS, DIMENSÕES INTERNAS = 0,4X0,7 M, ALTURA INTERNA = 0,8 M. AF_12/2020</t>
  </si>
  <si>
    <t>SINAPI|98109</t>
  </si>
  <si>
    <t>98109</t>
  </si>
  <si>
    <t>CAIXA DE GORDURA ESPECIAL (CAPACIDADE: 312 L - PARA ATÉ 146 PESSOAS SERVIDAS NO PICO), RETANGULAR, EM ALVENARIA COM BLOCOS DE CONCRETO, DIMENSÕES INTERNAS = 0,4X1,2 M, ALTURA INTERNA = 1 M. AF_12/2020</t>
  </si>
  <si>
    <t>SINAPI|98106</t>
  </si>
  <si>
    <t>98106</t>
  </si>
  <si>
    <t>CAIXA DE GORDURA ESPECIAL (CAPACIDADE: 312 L - PARA ATÉ 146 PESSOAS SERVIDAS NO PICO), RETANGULAR, EM ALVENARIA COM TIJOLOS CERÂMICOS MACIÇOS, DIMENSÕES INTERNAS = 0,4X1,2 M, ALTURA INTERNA = 1 M. AF_12/2020</t>
  </si>
  <si>
    <t>SINAPI|98110</t>
  </si>
  <si>
    <t>98110</t>
  </si>
  <si>
    <t>CAIXA DE GORDURA PEQUENA (CAPACIDADE: 19 L), CIRCULAR, EM PVC, DIÂMETRO INTERNO= 0,3 M. AF_12/2020</t>
  </si>
  <si>
    <t>SINAPI|98107</t>
  </si>
  <si>
    <t>98107</t>
  </si>
  <si>
    <t>CAIXA DE GORDURA SIMPLES (CAPACIDADE: 36 L), RETANGULAR, EM ALVENARIA COM BLOCOS DE CONCRETO, DIMENSÕES INTERNAS = 0,2X0,4 M, ALTURA INTERNA = 0,8 M. AF_12/2020</t>
  </si>
  <si>
    <t>SINAPI|98104</t>
  </si>
  <si>
    <t>98104</t>
  </si>
  <si>
    <t>CAIXA DE GORDURA SIMPLES (CAPACIDADE: 36L), RETANGULAR, EM ALVENARIA COM TIJOLOS CERÂMICOS MACIÇOS, DIMENSÕES INTERNAS = 0,2X0,4 M, ALTURA INTERNA = 0,8 M. AF_12/2020</t>
  </si>
  <si>
    <t>SINAPI|98102</t>
  </si>
  <si>
    <t>98102</t>
  </si>
  <si>
    <t>CAIXA DE GORDURA SIMPLES, CIRCULAR, EM CONCRETO PRÉ-MOLDADO, DIÂMETRO INTERNO = 0,4 M, ALTURA INTERNA = 0,4 M. AF_12/2020</t>
  </si>
  <si>
    <t>SINAPI|98111</t>
  </si>
  <si>
    <t>98111</t>
  </si>
  <si>
    <t>CAIXA DE INSPEÇÃO PARA ATERRAMENTO, CIRCULAR, EM POLIETILENO, DIÂMETRO INTERNO = 0,3 M. AF_12/2020</t>
  </si>
  <si>
    <t>SINAPI|97891</t>
  </si>
  <si>
    <t>97891</t>
  </si>
  <si>
    <t>CAIXA ENTERRADA ELÉTRICA RETANGULAR, EM ALVENARIA COM BLOCOS DE CONCRETO, FUNDO COM BRITA, DIMENSÕES INTERNAS: 0,4X0,4X0,4 M. AF_12/2020</t>
  </si>
  <si>
    <t>SINAPI|97892</t>
  </si>
  <si>
    <t>97892</t>
  </si>
  <si>
    <t>CAIXA ENTERRADA ELÉTRICA RETANGULAR, EM ALVENARIA COM BLOCOS DE CONCRETO, FUNDO COM BRITA, DIMENSÕES INTERNAS: 0,6X0,6X0,6 M. AF_12/2020</t>
  </si>
  <si>
    <t>SINAPI|97893</t>
  </si>
  <si>
    <t>97893</t>
  </si>
  <si>
    <t>CAIXA ENTERRADA ELÉTRICA RETANGULAR, EM ALVENARIA COM BLOCOS DE CONCRETO, FUNDO COM BRITA, DIMENSÕES INTERNAS: 0,8X0,8X0,6 M. AF_12/2020</t>
  </si>
  <si>
    <t>SINAPI|97894</t>
  </si>
  <si>
    <t>97894</t>
  </si>
  <si>
    <t>CAIXA ENTERRADA ELÉTRICA RETANGULAR, EM ALVENARIA COM BLOCOS DE CONCRETO, FUNDO COM BRITA, DIMENSÕES INTERNAS: 1X1X0,6 M. AF_12/2020</t>
  </si>
  <si>
    <t>SINAPI|97886</t>
  </si>
  <si>
    <t>97886</t>
  </si>
  <si>
    <t>CAIXA ENTERRADA ELÉTRICA RETANGULAR, EM ALVENARIA COM TIJOLOS CERÂMICOS MACIÇOS, FUNDO COM BRITA, DIMENSÕES INTERNAS: 0,3X0,3X0,3 M. AF_12/2020</t>
  </si>
  <si>
    <t>SINAPI|97887</t>
  </si>
  <si>
    <t>97887</t>
  </si>
  <si>
    <t>CAIXA ENTERRADA ELÉTRICA RETANGULAR, EM ALVENARIA COM TIJOLOS CERÂMICOS MACIÇOS, FUNDO COM BRITA, DIMENSÕES INTERNAS: 0,4X0,4X0,4 M. AF_12/2020</t>
  </si>
  <si>
    <t>SINAPI|97888</t>
  </si>
  <si>
    <t>97888</t>
  </si>
  <si>
    <t>CAIXA ENTERRADA ELÉTRICA RETANGULAR, EM ALVENARIA COM TIJOLOS CERÂMICOS MACIÇOS, FUNDO COM BRITA, DIMENSÕES INTERNAS: 0,6X0,6X0,6 M. AF_12/2020</t>
  </si>
  <si>
    <t>SINAPI|97889</t>
  </si>
  <si>
    <t>97889</t>
  </si>
  <si>
    <t>CAIXA ENTERRADA ELÉTRICA RETANGULAR, EM ALVENARIA COM TIJOLOS CERÂMICOS MACIÇOS, FUNDO COM BRITA, DIMENSÕES INTERNAS: 0,8X0,8X0,6 M. AF_12/2020</t>
  </si>
  <si>
    <t>SINAPI|97890</t>
  </si>
  <si>
    <t>97890</t>
  </si>
  <si>
    <t>CAIXA ENTERRADA ELÉTRICA RETANGULAR, EM ALVENARIA COM TIJOLOS CERÂMICOS MACIÇOS, FUNDO COM BRITA, DIMENSÕES INTERNAS: 1X1X0,6 M. AF_12/2020</t>
  </si>
  <si>
    <t>SINAPI|97881</t>
  </si>
  <si>
    <t>97881</t>
  </si>
  <si>
    <t>CAIXA ENTERRADA ELÉTRICA RETANGULAR, EM CONCRETO PRÉ-MOLDADO, FUNDO COM BRITA, DIMENSÕES INTERNAS: 0,3X0,3X0,3 M. AF_12/2020</t>
  </si>
  <si>
    <t>SINAPI|97882</t>
  </si>
  <si>
    <t>97882</t>
  </si>
  <si>
    <t>CAIXA ENTERRADA ELÉTRICA RETANGULAR, EM CONCRETO PRÉ-MOLDADO, FUNDO COM BRITA, DIMENSÕES INTERNAS: 0,4X0,4X0,4 M. AF_12/2020</t>
  </si>
  <si>
    <t>SINAPI|97883</t>
  </si>
  <si>
    <t>97883</t>
  </si>
  <si>
    <t>CAIXA ENTERRADA ELÉTRICA RETANGULAR, EM CONCRETO PRÉ-MOLDADO, FUNDO COM BRITA, DIMENSÕES INTERNAS: 0,6X0,6X0,5 M. AF_12/2020</t>
  </si>
  <si>
    <t>SINAPI|97884</t>
  </si>
  <si>
    <t>97884</t>
  </si>
  <si>
    <t>CAIXA ENTERRADA ELÉTRICA RETANGULAR, EM CONCRETO PRÉ-MOLDADO, FUNDO COM BRITA, DIMENSÕES INTERNAS: 0,8X0,8X0,5 M. AF_12/2020</t>
  </si>
  <si>
    <t>SINAPI|97885</t>
  </si>
  <si>
    <t>97885</t>
  </si>
  <si>
    <t>CAIXA ENTERRADA ELÉTRICA RETANGULAR, EM CONCRETO PRÉ-MOLDADO, FUNDO COM BRITA, DIMENSÕES INTERNAS: 1X1X0,5 M. AF_12/2020</t>
  </si>
  <si>
    <t>SINAPI|99250</t>
  </si>
  <si>
    <t>99250</t>
  </si>
  <si>
    <t>CAIXA ENTERRADA HIDRÁULICA RETANGULAR EM ALVENARIA COM TIJOLOS CERÂMICOS MACIÇOS, DIMENSÕES INTERNAS: 0,3X0,3X0,3 M PARA REDE DE DRENAGEM. AF_12/2020</t>
  </si>
  <si>
    <t>SINAPI|97900</t>
  </si>
  <si>
    <t>97900</t>
  </si>
  <si>
    <t>CAIXA ENTERRADA HIDRÁULICA RETANGULAR EM ALVENARIA COM TIJOLOS CERÂMICOS MACIÇOS, DIMENSÕES INTERNAS: 0,3X0,3X0,3 M PARA REDE DE ESGOTO. AF_12/2020</t>
  </si>
  <si>
    <t>SINAPI|99251</t>
  </si>
  <si>
    <t>99251</t>
  </si>
  <si>
    <t>CAIXA ENTERRADA HIDRÁULICA RETANGULAR EM ALVENARIA COM TIJOLOS CERÂMICOS MACIÇOS, DIMENSÕES INTERNAS: 0,4X0,4X0,4 M PARA REDE DE DRENAGEM. AF_12/2020</t>
  </si>
  <si>
    <t>SINAPI|97901</t>
  </si>
  <si>
    <t>97901</t>
  </si>
  <si>
    <t>CAIXA ENTERRADA HIDRÁULICA RETANGULAR EM ALVENARIA COM TIJOLOS CERÂMICOS MACIÇOS, DIMENSÕES INTERNAS: 0,4X0,4X0,4 M PARA REDE DE ESGOTO. AF_12/2020</t>
  </si>
  <si>
    <t>SINAPI|99253</t>
  </si>
  <si>
    <t>99253</t>
  </si>
  <si>
    <t>CAIXA ENTERRADA HIDRÁULICA RETANGULAR EM ALVENARIA COM TIJOLOS CERÂMICOS MACIÇOS, DIMENSÕES INTERNAS: 0,6X0,6X0,6 M PARA REDE DE DRENAGEM. AF_12/2020</t>
  </si>
  <si>
    <t>SINAPI|97902</t>
  </si>
  <si>
    <t>97902</t>
  </si>
  <si>
    <t>CAIXA ENTERRADA HIDRÁULICA RETANGULAR EM ALVENARIA COM TIJOLOS CERÂMICOS MACIÇOS, DIMENSÕES INTERNAS: 0,6X0,6X0,6 M PARA REDE DE ESGOTO. AF_12/2020</t>
  </si>
  <si>
    <t>SINAPI|99255</t>
  </si>
  <si>
    <t>99255</t>
  </si>
  <si>
    <t>CAIXA ENTERRADA HIDRÁULICA RETANGULAR EM ALVENARIA COM TIJOLOS CERÂMICOS MACIÇOS, DIMENSÕES INTERNAS: 0,8X0,8X0,6 M PARA REDE DE DRENAGEM. AF_12/2020</t>
  </si>
  <si>
    <t>SINAPI|97903</t>
  </si>
  <si>
    <t>97903</t>
  </si>
  <si>
    <t>CAIXA ENTERRADA HIDRÁULICA RETANGULAR EM ALVENARIA COM TIJOLOS CERÂMICOS MACIÇOS, DIMENSÕES INTERNAS: 0,8X0,8X0,6 M PARA REDE DE ESGOTO. AF_12/2020</t>
  </si>
  <si>
    <t>SINAPI|99257</t>
  </si>
  <si>
    <t>99257</t>
  </si>
  <si>
    <t>CAIXA ENTERRADA HIDRÁULICA RETANGULAR EM ALVENARIA COM TIJOLOS CERÂMICOS MACIÇOS, DIMENSÕES INTERNAS: 1X1X0,6 M PARA REDE DE DRENAGEM. AF_12/2020</t>
  </si>
  <si>
    <t>SINAPI|97904</t>
  </si>
  <si>
    <t>97904</t>
  </si>
  <si>
    <t>CAIXA ENTERRADA HIDRÁULICA RETANGULAR EM ALVENARIA COM TIJOLOS CERÂMICOS MACIÇOS, DIMENSÕES INTERNAS: 1X1X0,6 M PARA REDE DE ESGOTO. AF_12/2020</t>
  </si>
  <si>
    <t>SINAPI|99258</t>
  </si>
  <si>
    <t>99258</t>
  </si>
  <si>
    <t>CAIXA ENTERRADA HIDRÁULICA RETANGULAR, EM ALVENARIA COM BLOCOS DE CONCRETO, DIMENSÕES INTERNAS: 0,4X0,4X0,4 M PARA REDE DE DRENAGEM. AF_12/2020</t>
  </si>
  <si>
    <t>SINAPI|97905</t>
  </si>
  <si>
    <t>97905</t>
  </si>
  <si>
    <t>CAIXA ENTERRADA HIDRÁULICA RETANGULAR, EM ALVENARIA COM BLOCOS DE CONCRETO, DIMENSÕES INTERNAS: 0,4X0,4X0,4 M PARA REDE DE ESGOTO. AF_12/2020</t>
  </si>
  <si>
    <t>SINAPI|99260</t>
  </si>
  <si>
    <t>99260</t>
  </si>
  <si>
    <t>CAIXA ENTERRADA HIDRÁULICA RETANGULAR, EM ALVENARIA COM BLOCOS DE CONCRETO, DIMENSÕES INTERNAS: 0,6X0,6X0,6 M PARA REDE DE DRENAGEM. AF_12/2020</t>
  </si>
  <si>
    <t>SINAPI|97906</t>
  </si>
  <si>
    <t>97906</t>
  </si>
  <si>
    <t>CAIXA ENTERRADA HIDRÁULICA RETANGULAR, EM ALVENARIA COM BLOCOS DE CONCRETO, DIMENSÕES INTERNAS: 0,6X0,6X0,6 M PARA REDE DE ESGOTO. AF_12/2020</t>
  </si>
  <si>
    <t>SINAPI|99262</t>
  </si>
  <si>
    <t>99262</t>
  </si>
  <si>
    <t>CAIXA ENTERRADA HIDRÁULICA RETANGULAR, EM ALVENARIA COM BLOCOS DE CONCRETO, DIMENSÕES INTERNAS: 0,8X0,8X0,6 M PARA REDE DE DRENAGEM. AF_12/2020</t>
  </si>
  <si>
    <t>SINAPI|97907</t>
  </si>
  <si>
    <t>97907</t>
  </si>
  <si>
    <t>CAIXA ENTERRADA HIDRÁULICA RETANGULAR, EM ALVENARIA COM BLOCOS DE CONCRETO, DIMENSÕES INTERNAS: 0,8X0,8X0,6 M PARA REDE DE ESGOTO. AF_12/2020</t>
  </si>
  <si>
    <t>SINAPI|99264</t>
  </si>
  <si>
    <t>99264</t>
  </si>
  <si>
    <t>CAIXA ENTERRADA HIDRÁULICA RETANGULAR, EM ALVENARIA COM BLOCOS DE CONCRETO, DIMENSÕES INTERNAS: 1X1X0,6 M PARA REDE DE DRENAGEM. AF_12/2020</t>
  </si>
  <si>
    <t>SINAPI|97908</t>
  </si>
  <si>
    <t>97908</t>
  </si>
  <si>
    <t>CAIXA ENTERRADA HIDRÁULICA RETANGULAR, EM ALVENARIA COM BLOCOS DE CONCRETO, DIMENSÕES INTERNAS: 1X1X0,6 M PARA REDE DE ESGOTO. AF_12/2020</t>
  </si>
  <si>
    <t>SINAPI|97895</t>
  </si>
  <si>
    <t>97895</t>
  </si>
  <si>
    <t>CAIXA ENTERRADA HIDRÁULICA RETANGULAR, EM CONCRETO PRÉ-MOLDADO, DIMENSÕES INTERNAS: 0,3X0,3X0,3 M. AF_12/2020</t>
  </si>
  <si>
    <t>SINAPI|97896</t>
  </si>
  <si>
    <t>97896</t>
  </si>
  <si>
    <t>CAIXA ENTERRADA HIDRÁULICA RETANGULAR, EM CONCRETO PRÉ-MOLDADO, DIMENSÕES INTERNAS: 0,4X0,4X0,4 M. AF_12/2020</t>
  </si>
  <si>
    <t>SINAPI|97897</t>
  </si>
  <si>
    <t>97897</t>
  </si>
  <si>
    <t>CAIXA ENTERRADA HIDRÁULICA RETANGULAR, EM CONCRETO PRÉ-MOLDADO, DIMENSÕES INTERNAS: 0,6X0,6X0,5 M. AF_12/2020</t>
  </si>
  <si>
    <t>SINAPI|97898</t>
  </si>
  <si>
    <t>97898</t>
  </si>
  <si>
    <t>CAIXA ENTERRADA HIDRÁULICA RETANGULAR, EM CONCRETO PRÉ-MOLDADO, DIMENSÕES INTERNAS: 0,8X0,8X0,5 M. AF_12/2020</t>
  </si>
  <si>
    <t>SINAPI|97899</t>
  </si>
  <si>
    <t>97899</t>
  </si>
  <si>
    <t>CAIXA ENTERRADA HIDRÁULICA RETANGULAR, EM CONCRETO PRÉ-MOLDADO, DIMENSÕES INTERNAS: 1X1X0,5 M. AF_12/2020</t>
  </si>
  <si>
    <t>SINAPI|101795</t>
  </si>
  <si>
    <t>101795</t>
  </si>
  <si>
    <t>CAIXA ENTERRADA PARA INSTALAÇÕES TELEFÔNICAS TIPO R1, EM ALVENARIA COM BLOCOS DE CONCRETO, DIMENSÕES INTERNAS: 0,35X0,60X0,60 M, EXCLUINDO TAMPÃO. AF_12/2020</t>
  </si>
  <si>
    <t>SINAPI|101796</t>
  </si>
  <si>
    <t>101796</t>
  </si>
  <si>
    <t>CAIXA ENTERRADA PARA INSTALAÇÕES TELEFÔNICAS TIPO R2, EM ALVENARIA COM BLOCOS DE CONCRETO, DIMENSÕES INTERNAS: 0,52X1,07X0,60 M, EXCLUINDO TAMPÃO. AF_12/2020</t>
  </si>
  <si>
    <t>SINAPI|101797</t>
  </si>
  <si>
    <t>101797</t>
  </si>
  <si>
    <t>CAIXA ENTERRADA PARA INSTALAÇÕES TELEFÔNICAS TIPO R3, EM ALVENARIA COM BLOCOS DE CONCRETO, DIMENSÕES INTERNAS: 1,2X1,5X1,40 M, EXCLUINDO TAMPÃO. AF_12/2020</t>
  </si>
  <si>
    <t>SINAPI|101802</t>
  </si>
  <si>
    <t>101802</t>
  </si>
  <si>
    <t>CAIXA ENTERRADA RETENTORA DE AREIA RETANGULAR, EM ALVENARIA COM BLOCOS DE CONCRETO, DIMENSÕES INTERNAS: 1,00 X 1,00 X 1,20 M, EXCLUINDO TAMPÃO. AF_12/2020</t>
  </si>
  <si>
    <t>SINAPI|101803</t>
  </si>
  <si>
    <t>101803</t>
  </si>
  <si>
    <t>CAIXA ENTERRADA SEPARADORA DE ÓLEO RETANGULAR, EM ALVENARIA COM BLOCOS DE CONCRETO, DIMENSÕES INTERNAS: 0,6 X 0,6 X 1,00 M, EXCLUINDO TAMPÃO. AF_12/2020</t>
  </si>
  <si>
    <t>SINAPI|101804</t>
  </si>
  <si>
    <t>101804</t>
  </si>
  <si>
    <t>CAIXA ENTERRADA SEPARADORA DE ÓLEO RETANGULAR, EM ALVENARIA COM BLOCOS DE CONCRETO, DIMENSÕES INTERNAS: 0,8 X 0,8 X 1,00 M, EXCLUINDO TAMPÃO. AF_12/2020</t>
  </si>
  <si>
    <t>SINAPI|101805</t>
  </si>
  <si>
    <t>101805</t>
  </si>
  <si>
    <t>CAIXA ENTERRADA SEPARADORA DE ÓLEO RETANGULAR, EM ALVENARIA COM BLOCOS DE CONCRETO, DIMENSÕES INTERNAS: 1,00 X 1,00 X 1,00 M, EXCLUINDO TAMPÃO. AF_12/2020</t>
  </si>
  <si>
    <t>SINAPI|98115</t>
  </si>
  <si>
    <t>98115</t>
  </si>
  <si>
    <t>TAMPA CIRCULAR PARA ESGOTO E DRENAGEM, EM CONCRETO PRÉ-MOLDADO, DIÂMETRO INTERNO = 0,60 M E ALTURA = 0,10 M. AF_12/2020</t>
  </si>
  <si>
    <t>SINAPI|98114</t>
  </si>
  <si>
    <t>98114</t>
  </si>
  <si>
    <t>TAMPA CIRCULAR PARA ESGOTO E DRENAGEM, EM FERRO FUNDIDO, DIÂMETRO INTERNO = 0,6 M. AF_12/2020</t>
  </si>
  <si>
    <t>SINAPI|98112</t>
  </si>
  <si>
    <t>98112</t>
  </si>
  <si>
    <t>TIL (TUBO DE INSPEÇÃO E LIMPEZA) CONDOMINIAL PARA ESGOTO, EM PVC, DN 100 X 100 MM. AF_12/2020</t>
  </si>
  <si>
    <t>SINAPI|100128</t>
  </si>
  <si>
    <t>100128</t>
  </si>
  <si>
    <t>TIL (TUBO DE INSPEÇÃO E LIMPEZA) RADIAL PARA ESGOTO, EM PVC, DN 300X200 MM. AF_12/2020</t>
  </si>
  <si>
    <t>SINAPI|102623</t>
  </si>
  <si>
    <t>102623</t>
  </si>
  <si>
    <t>CAIXA D´ÁGUA EM POLIETILENO, 1000 LITROS (INCLUSOS TUBOS, CONEXÕES E TORNEIRA DE BÓIA) - FORNECIMENTO E INSTALAÇÃO. AF_06/2021</t>
  </si>
  <si>
    <t>Caixas de Água para Edificações</t>
  </si>
  <si>
    <t>SINAPI|102607</t>
  </si>
  <si>
    <t>102607</t>
  </si>
  <si>
    <t>CAIXA D´ÁGUA EM POLIETILENO, 1000 LITROS - FORNECIMENTO E INSTALAÇÃO. AF_06/2021</t>
  </si>
  <si>
    <t>SINAPI|102608</t>
  </si>
  <si>
    <t>102608</t>
  </si>
  <si>
    <t>CAIXA D´ÁGUA EM POLIETILENO, 1500 LITROS - FORNECIMENTO E INSTALAÇÃO. AF_06/2021</t>
  </si>
  <si>
    <t>SINAPI|102609</t>
  </si>
  <si>
    <t>102609</t>
  </si>
  <si>
    <t>CAIXA D´ÁGUA EM POLIETILENO, 2000 LITROS - FORNECIMENTO E INSTALAÇÃO. AF_06/2021</t>
  </si>
  <si>
    <t>SINAPI|102610</t>
  </si>
  <si>
    <t>102610</t>
  </si>
  <si>
    <t>CAIXA D´ÁGUA EM POLIETILENO, 3000 LITROS - FORNECIMENTO E INSTALAÇÃO. AF_06/2021</t>
  </si>
  <si>
    <t>SINAPI|102622</t>
  </si>
  <si>
    <t>102622</t>
  </si>
  <si>
    <t>CAIXA D´ÁGUA EM POLIETILENO, 500 LITROS (INCLUSOS TUBOS, CONEXÕES E TORNEIRA DE BÓIA) - FORNECIMENTO E INSTALAÇÃO. AF_06/2021</t>
  </si>
  <si>
    <t>SINAPI|102605</t>
  </si>
  <si>
    <t>102605</t>
  </si>
  <si>
    <t>CAIXA D´ÁGUA EM POLIETILENO, 500 LITROS - FORNECIMENTO E INSTALAÇÃO. AF_06/2021</t>
  </si>
  <si>
    <t>SINAPI|102606</t>
  </si>
  <si>
    <t>102606</t>
  </si>
  <si>
    <t>CAIXA D´ÁGUA EM POLIETILENO, 750 LITROS - FORNECIMENTO E INSTALAÇÃO. AF_06/2021</t>
  </si>
  <si>
    <t>SINAPI|102613</t>
  </si>
  <si>
    <t>102613</t>
  </si>
  <si>
    <t>CAIXA D´ÁGUA EM POLIÉSTER REFORÇADO COM FIBRA DE VIDRO, 1000 LITROS - FORNECIMENTO E INSTALAÇÃO. AF_06/2021</t>
  </si>
  <si>
    <t>SINAPI|102619</t>
  </si>
  <si>
    <t>102619</t>
  </si>
  <si>
    <t>CAIXA D´ÁGUA EM POLIÉSTER REFORÇADO COM FIBRA DE VIDRO, 10000 LITROS - FORNECIMENTO E INSTALAÇÃO. AF_06/2021</t>
  </si>
  <si>
    <t>SINAPI|102614</t>
  </si>
  <si>
    <t>102614</t>
  </si>
  <si>
    <t>CAIXA D´ÁGUA EM POLIÉSTER REFORÇADO COM FIBRA DE VIDRO, 1500 LITROS - FORNECIMENTO E INSTALAÇÃO. AF_06/2021</t>
  </si>
  <si>
    <t>SINAPI|102620</t>
  </si>
  <si>
    <t>102620</t>
  </si>
  <si>
    <t>CAIXA D´ÁGUA EM POLIÉSTER REFORÇADO COM FIBRA DE VIDRO, 15000 LITROS - FORNECIMENTO E INSTALAÇÃO. AF_06/2021</t>
  </si>
  <si>
    <t>SINAPI|102615</t>
  </si>
  <si>
    <t>102615</t>
  </si>
  <si>
    <t>CAIXA D´ÁGUA EM POLIÉSTER REFORÇADO COM FIBRA DE VIDRO, 2000 LITROS - FORNECIMENTO E INSTALAÇÃO. AF_06/2021</t>
  </si>
  <si>
    <t>SINAPI|102621</t>
  </si>
  <si>
    <t>102621</t>
  </si>
  <si>
    <t>CAIXA D´ÁGUA EM POLIÉSTER REFORÇADO COM FIBRA DE VIDRO, 20000 LITROS - FORNECIMENTO E INSTALAÇÃO. AF_06/2021</t>
  </si>
  <si>
    <t>SINAPI|102616</t>
  </si>
  <si>
    <t>102616</t>
  </si>
  <si>
    <t>CAIXA D´ÁGUA EM POLIÉSTER REFORÇADO COM FIBRA DE VIDRO, 3000 LITROS - FORNECIMENTO E INSTALAÇÃO. AF_06/2021</t>
  </si>
  <si>
    <t>SINAPI|102611</t>
  </si>
  <si>
    <t>102611</t>
  </si>
  <si>
    <t>CAIXA D´ÁGUA EM POLIÉSTER REFORÇADO COM FIBRA DE VIDRO, 500 LITROS - FORNECIMENTO E INSTALAÇÃO. AF_06/2021</t>
  </si>
  <si>
    <t>SINAPI|102617</t>
  </si>
  <si>
    <t>102617</t>
  </si>
  <si>
    <t>CAIXA D´ÁGUA EM POLIÉSTER REFORÇADO COM FIBRA DE VIDRO, 5000 LITROS - FORNECIMENTO E INSTALAÇÃO. AF_06/2021</t>
  </si>
  <si>
    <t>SINAPI|102618</t>
  </si>
  <si>
    <t>102618</t>
  </si>
  <si>
    <t>CAIXA D´ÁGUA EM POLIÉSTER REFORÇADO COM FIBRA DE VIDRO, 7000 LITROS - FORNECIMENTO E INSTALAÇÃO. AF_06/2021</t>
  </si>
  <si>
    <t>SINAPI|102612</t>
  </si>
  <si>
    <t>102612</t>
  </si>
  <si>
    <t>CAIXA D´ÁGUA EM POLIÉSTER REFORÇADO COM FIBRA DE VIDRO, 750 LITROS - FORNECIMENTO E INSTALAÇÃO. AF_06/2021</t>
  </si>
  <si>
    <t>SINAPI|102603</t>
  </si>
  <si>
    <t>102603</t>
  </si>
  <si>
    <t>FURO EM CAIXA D'ÁGUA COM ESPESSURA DE 2 ATÉ 5 MM E DIÂMETRO DE 100 MM. AF_06/2021</t>
  </si>
  <si>
    <t>SINAPI|102587</t>
  </si>
  <si>
    <t>102587</t>
  </si>
  <si>
    <t>FURO EM CAIXA D'ÁGUA COM ESPESSURA DE 2 ATÉ 5 MM E DIÂMETRO DE 15 MM. AF_06/2021</t>
  </si>
  <si>
    <t>SINAPI|102589</t>
  </si>
  <si>
    <t>102589</t>
  </si>
  <si>
    <t>FURO EM CAIXA D'ÁGUA COM ESPESSURA DE 2 ATÉ 5 MM E DIÂMETRO DE 20 MM. AF_06/2021</t>
  </si>
  <si>
    <t>SINAPI|102591</t>
  </si>
  <si>
    <t>102591</t>
  </si>
  <si>
    <t>FURO EM CAIXA D'ÁGUA COM ESPESSURA DE 2 ATÉ 5 MM E DIÂMETRO DE 25 MM. AF_06/2021</t>
  </si>
  <si>
    <t>SINAPI|102593</t>
  </si>
  <si>
    <t>102593</t>
  </si>
  <si>
    <t>FURO EM CAIXA D'ÁGUA COM ESPESSURA DE 2 ATÉ 5 MM E DIÂMETRO DE 32 MM. AF_06/2021</t>
  </si>
  <si>
    <t>SINAPI|102595</t>
  </si>
  <si>
    <t>102595</t>
  </si>
  <si>
    <t>FURO EM CAIXA D'ÁGUA COM ESPESSURA DE 2 ATÉ 5 MM E DIÂMETRO DE 40 MM. AF_06/2021</t>
  </si>
  <si>
    <t>SINAPI|102597</t>
  </si>
  <si>
    <t>102597</t>
  </si>
  <si>
    <t>FURO EM CAIXA D'ÁGUA COM ESPESSURA DE 2 ATÉ 5 MM E DIÂMETRO DE 50 MM. AF_06/2021</t>
  </si>
  <si>
    <t>SINAPI|102599</t>
  </si>
  <si>
    <t>102599</t>
  </si>
  <si>
    <t>FURO EM CAIXA D'ÁGUA COM ESPESSURA DE 2 ATÉ 5 MM E DIÂMETRO DE 60 MM. AF_06/2021</t>
  </si>
  <si>
    <t>SINAPI|102601</t>
  </si>
  <si>
    <t>102601</t>
  </si>
  <si>
    <t>FURO EM CAIXA D'ÁGUA COM ESPESSURA DE 2 ATÉ 5 MM E DIÂMETRO DE 75 MM. AF_06/2021</t>
  </si>
  <si>
    <t>SINAPI|102604</t>
  </si>
  <si>
    <t>102604</t>
  </si>
  <si>
    <t>FURO EM CAIXA D'ÁGUA COM ESPESSURA DE 6 ATÉ 8 MM E DIÂMETRO DE 100 MM. AF_06/2021</t>
  </si>
  <si>
    <t>SINAPI|102588</t>
  </si>
  <si>
    <t>102588</t>
  </si>
  <si>
    <t>FURO EM CAIXA D'ÁGUA COM ESPESSURA DE 6 ATÉ 8 MM E DIÂMETRO DE 15 MM. AF_06/2021</t>
  </si>
  <si>
    <t>SINAPI|102590</t>
  </si>
  <si>
    <t>102590</t>
  </si>
  <si>
    <t>FURO EM CAIXA D'ÁGUA COM ESPESSURA DE 6 ATÉ 8 MM E DIÂMETRO DE 20 MM. AF_06/2021</t>
  </si>
  <si>
    <t>SINAPI|102592</t>
  </si>
  <si>
    <t>102592</t>
  </si>
  <si>
    <t>FURO EM CAIXA D'ÁGUA COM ESPESSURA DE 6 ATÉ 8 MM E DIÂMETRO DE 25 MM. AF_06/2021</t>
  </si>
  <si>
    <t>SINAPI|102594</t>
  </si>
  <si>
    <t>102594</t>
  </si>
  <si>
    <t>FURO EM CAIXA D'ÁGUA COM ESPESSURA DE 6 ATÉ 8 MM E DIÂMETRO DE 32 MM. AF_06/2021</t>
  </si>
  <si>
    <t>SINAPI|102596</t>
  </si>
  <si>
    <t>102596</t>
  </si>
  <si>
    <t>FURO EM CAIXA D'ÁGUA COM ESPESSURA DE 6 ATÉ 8 MM E DIÂMETRO DE 40 MM. AF_06/2021</t>
  </si>
  <si>
    <t>SINAPI|102598</t>
  </si>
  <si>
    <t>102598</t>
  </si>
  <si>
    <t>FURO EM CAIXA D'ÁGUA COM ESPESSURA DE 6 ATÉ 8 MM E DIÂMETRO DE 50 MM. AF_06/2021</t>
  </si>
  <si>
    <t>SINAPI|102600</t>
  </si>
  <si>
    <t>102600</t>
  </si>
  <si>
    <t>FURO EM CAIXA D'ÁGUA COM ESPESSURA DE 6 ATÉ 8 MM E DIÂMETRO DE 60 MM. AF_06/2021</t>
  </si>
  <si>
    <t>SINAPI|102602</t>
  </si>
  <si>
    <t>102602</t>
  </si>
  <si>
    <t>FURO EM CAIXA D'ÁGUA COM ESPESSURA DE 6 ATÉ 8 MM E DIÂMETRO DE 75 MM. AF_06/2021</t>
  </si>
  <si>
    <t>SINAPI|103005</t>
  </si>
  <si>
    <t>103005</t>
  </si>
  <si>
    <t>CAIXA COM GRELHA RETANGULAR DE FERRO FUNDIDO, EM ALVENARIA COM TIJOLOS CERÂMICOS MACIÇOS, DIMENSÕES INTERNAS: 0,15 X 1,00 X 0,3 M. AF_05/2025</t>
  </si>
  <si>
    <t>Canaletas, Grelhas e Caixas com Grelha para Drenagem</t>
  </si>
  <si>
    <t>SINAPI|103006</t>
  </si>
  <si>
    <t>103006</t>
  </si>
  <si>
    <t>CAIXA COM GRELHA RETANGULAR DE FERRO FUNDIDO, EM ALVENARIA COM TIJOLOS CERÂMICOS MACIÇOS, DIMENSÕES INTERNAS: 0,20 X 1,00 X 0,4 M. AF_05/2025</t>
  </si>
  <si>
    <t>SINAPI|103007</t>
  </si>
  <si>
    <t>103007</t>
  </si>
  <si>
    <t>CAIXA COM GRELHA RETANGULAR DE FERRO FUNDIDO, EM ALVENARIA COM TIJOLOS CERÂMICOS MACIÇOS, DIMENSÕES INTERNAS: 0,30 X 1,00 X 0,5 M. AF_05/2025</t>
  </si>
  <si>
    <t>SINAPI|103004</t>
  </si>
  <si>
    <t>103004</t>
  </si>
  <si>
    <t>CANALETA DE CONCRETO POLIMÉRICO COM GRELHA, LARGURA DE 13 CM - FORNECIMENTO E INSTALAÇÃO. AF_05/2025</t>
  </si>
  <si>
    <t>SINAPI|102989</t>
  </si>
  <si>
    <t>102989</t>
  </si>
  <si>
    <t>CANALETA MEIA CANA PRÉ-MOLDADA DE CONCRETO (D = 20 CM) - FORNECIMENTO E INSTALAÇÃO. AF_05/2025</t>
  </si>
  <si>
    <t>SINAPI|102990</t>
  </si>
  <si>
    <t>102990</t>
  </si>
  <si>
    <t>CANALETA MEIA CANA PRÉ-MOLDADA DE CONCRETO (D = 30 CM) - FORNECIMENTO E INSTALAÇÃO. AF_05/2025</t>
  </si>
  <si>
    <t>SINAPI|102991</t>
  </si>
  <si>
    <t>102991</t>
  </si>
  <si>
    <t>CANALETA MEIA CANA PRÉ-MOLDADA DE CONCRETO (D = 40 CM) - FORNECIMENTO E INSTALAÇÃO. AF_05/2025</t>
  </si>
  <si>
    <t>SINAPI|102992</t>
  </si>
  <si>
    <t>102992</t>
  </si>
  <si>
    <t>CANALETA MEIA CANA PRÉ-MOLDADA DE CONCRETO (D = 50 CM) - FORNECIMENTO E INSTALAÇÃO. AF_05/2025</t>
  </si>
  <si>
    <t>SINAPI|102993</t>
  </si>
  <si>
    <t>102993</t>
  </si>
  <si>
    <t>CANALETA MEIA CANA PRÉ-MOLDADA DE CONCRETO (D = 60 CM) - FORNECIMENTO E INSTALAÇÃO. AF_05/2025</t>
  </si>
  <si>
    <t>SINAPI|102994</t>
  </si>
  <si>
    <t>102994</t>
  </si>
  <si>
    <t>CANALETA MEIA CANA PRÉ-MOLDADA DE CONCRETO (D = 80 CM) - FORNECIMENTO E INSTALAÇÃO. AF_05/2025</t>
  </si>
  <si>
    <t>SINAPI|106017</t>
  </si>
  <si>
    <t>106017</t>
  </si>
  <si>
    <t>CANALETA PRÉ-MOLDADA DE CONCRETO, COM GRELHA PERFURADA DE CONCRETO, GEOMETRIA RETANGULAR, COM DIMENSÕES INTERNAS: L=0,20 M; H=0,20 M; C=*0,60* M - FORNECIMENTO E INSTALAÇÃO. AF_05/2025</t>
  </si>
  <si>
    <t>SINAPI|105944</t>
  </si>
  <si>
    <t>105944</t>
  </si>
  <si>
    <t>CONCRETAGEM DE VALETA/ CANALETA MOLDADA IN LOCO. AF_05/2025</t>
  </si>
  <si>
    <t>SINAPI|106004</t>
  </si>
  <si>
    <t>106004</t>
  </si>
  <si>
    <t>EXECUÇÃO DE CANALETA DE CONCRETO ARMADO MOLDADA IN LOCO, ESPESSURA DE 0,1 M, GEOMETRIA QUADRADA, COM DIMENSÕES INTERNAS: L=0,20 M; H=0,20 M. AF_05/2025</t>
  </si>
  <si>
    <t>SINAPI|106005</t>
  </si>
  <si>
    <t>106005</t>
  </si>
  <si>
    <t>EXECUÇÃO DE CANALETA DE CONCRETO ARMADO MOLDADA IN LOCO, ESPESSURA DE 0,1 M, GEOMETRIA QUADRADA, COM DIMENSÕES INTERNAS: L=0,25 M; H=0,25 M. AF_05/2025</t>
  </si>
  <si>
    <t>SINAPI|106006</t>
  </si>
  <si>
    <t>106006</t>
  </si>
  <si>
    <t>EXECUÇÃO DE CANALETA DE CONCRETO ARMADO MOLDADA IN LOCO, ESPESSURA DE 0,1 M, GEOMETRIA QUADRADA, COM DIMENSÕES INTERNAS: L=0,30 M; H=0,30 M. AF_05/2025</t>
  </si>
  <si>
    <t>SINAPI|106007</t>
  </si>
  <si>
    <t>106007</t>
  </si>
  <si>
    <t>EXECUÇÃO DE CANALETA DE CONCRETO ARMADO MOLDADA IN LOCO, ESPESSURA DE 0,1 M, GEOMETRIA QUADRADA, COM DIMENSÕES INTERNAS: L=0,35 M; H=0,35 M. AF_05/2025</t>
  </si>
  <si>
    <t>SINAPI|106008</t>
  </si>
  <si>
    <t>106008</t>
  </si>
  <si>
    <t>EXECUÇÃO DE CANALETA DE CONCRETO ARMADO MOLDADA IN LOCO, ESPESSURA DE 0,1 M, GEOMETRIA QUADRADA, COM DIMENSÕES INTERNAS: L=0,40 M; H=0,40 M. AF_05/2025</t>
  </si>
  <si>
    <t>SINAPI|106009</t>
  </si>
  <si>
    <t>106009</t>
  </si>
  <si>
    <t>EXECUÇÃO DE CANALETA DE CONCRETO ARMADO MOLDADA IN LOCO, ESPESSURA DE 0,1 M, GEOMETRIA QUADRADA, COM DIMENSÕES INTERNAS: L=0,50 M; H=0,50 M. AF_05/2025</t>
  </si>
  <si>
    <t>SINAPI|106010</t>
  </si>
  <si>
    <t>106010</t>
  </si>
  <si>
    <t>EXECUÇÃO DE CANALETA DE CONCRETO ARMADO MOLDADA IN LOCO, ESPESSURA DE 0,1 M, GEOMETRIA QUADRADA, COM DIMENSÕES INTERNAS: L=0,60 M; H=0,60 M. AF_05/2025</t>
  </si>
  <si>
    <t>SINAPI|106011</t>
  </si>
  <si>
    <t>106011</t>
  </si>
  <si>
    <t>EXECUÇÃO DE CANALETA DE CONCRETO MOLDADO IN LOCO, COM GRELHA DE CONCRETO; ESPESSURA DE 0,15 M, GEOMETRIA RETANGULAR, COM DIMENSÕES INTERNAS: L=0,4 M; H=*0,3*M. AF_05/2025</t>
  </si>
  <si>
    <t>SINAPI|106013</t>
  </si>
  <si>
    <t>106013</t>
  </si>
  <si>
    <t>EXECUÇÃO DE CANALETA DE CONCRETO MOLDADO IN LOCO, COM GRELHA DE CONCRETO; ESPESSURA DE 0,15 M, GEOMETRIA RETANGULAR, COM DIMENSÕES INTERNAS: L=0,60 M; H=0,50 M. AF_05/2025</t>
  </si>
  <si>
    <t>SINAPI|106012</t>
  </si>
  <si>
    <t>106012</t>
  </si>
  <si>
    <t>EXECUÇÃO DE CANALETA DE CONCRETO MOLDADO IN LOCO, COM GRELHA DE CONCRETO; ESPESSURA DE 0,15 M, GEOMETRIA RETANGULAR, COM DIMENSÕES INTERNAS:L=*0,6* M; H=* 0,3* M. AF_05/2025</t>
  </si>
  <si>
    <t>SINAPI|106014</t>
  </si>
  <si>
    <t>106014</t>
  </si>
  <si>
    <t>EXECUÇÃO DE CANALETA DE CONCRETO MOLDADO IN LOCO, COM GRELHA DE CONCRETO; ESPESSURA DE 0,20 M, GEOMETRIA RETANGULAR, COM DIMENSÕES INTERNAS: L=0,80 M; H=0,30 M. AF_05/2025</t>
  </si>
  <si>
    <t>SINAPI|106015</t>
  </si>
  <si>
    <t>106015</t>
  </si>
  <si>
    <t>EXECUÇÃO DE CANALETA DE CONCRETO MOLDADO IN LOCO, COM GRELHA DE CONCRETO; ESPESSURA DE 0,20 M, GEOMETRIA RETANGULAR, COM DIMENSÕES INTERNAS: L=0,80 M; H=0,60 M. AF_05/2025</t>
  </si>
  <si>
    <t>SINAPI|106016</t>
  </si>
  <si>
    <t>106016</t>
  </si>
  <si>
    <t>EXECUÇÃO DE CANALETA DE CONCRETO MOLDADO IN LOCO, COM GRELHA DE CONCRETO; ESPESSURA DE 0,20 M, GEOMETRIA RETANGULAR, COM DIMENSÕES INTERNAS: L=0,80 M; H=0,90 M. AF_05/2025</t>
  </si>
  <si>
    <t>SINAPI|106003</t>
  </si>
  <si>
    <t>106003</t>
  </si>
  <si>
    <t>EXECUÇÃO DE VALETA DE CONCRETO ARMADO MOLDADO IN LOCO, ESPESSURA DE 0,08 M, GEOMETRIA TRAPEIZOIDAL, COM DIMENSÕES INTERNAS: B1=*1,20* M; B2=*0,4* M; H=0,4 M. AF_05/2025</t>
  </si>
  <si>
    <t>SINAPI|105997</t>
  </si>
  <si>
    <t>105997</t>
  </si>
  <si>
    <t>EXECUÇÃO DE VALETA DE CONCRETO ARMADO MOLDADO IN LOCO, ESPESSURA DE 0,08 M, GEOMETRIA TRAPEIZOIDAL, COM DIMENSÕES INTERNAS: B1=0,6 M; B2=0,20 M; H=0,20 M. AF_05/2025</t>
  </si>
  <si>
    <t>SINAPI|105998</t>
  </si>
  <si>
    <t>105998</t>
  </si>
  <si>
    <t>EXECUÇÃO DE VALETA DE CONCRETO ARMADO MOLDADO IN LOCO, ESPESSURA DE 0,08 M, GEOMETRIA TRAPEIZOIDAL, COM DIMENSÕES INTERNAS: B1=0,7 M; B2=0,30 M; H=0,20 M. AF_05/2025</t>
  </si>
  <si>
    <t>SINAPI|105999</t>
  </si>
  <si>
    <t>105999</t>
  </si>
  <si>
    <t>EXECUÇÃO DE VALETA DE CONCRETO ARMADO MOLDADO IN LOCO, ESPESSURA DE 0,08 M, GEOMETRIA TRAPEIZOIDAL, COM DIMENSÕES INTERNAS: B1=0,8 M; B2=0,30 M; H=0,25 M. AF_05/2025</t>
  </si>
  <si>
    <t>SINAPI|106000</t>
  </si>
  <si>
    <t>106000</t>
  </si>
  <si>
    <t>EXECUÇÃO DE VALETA DE CONCRETO ARMADO MOLDADO IN LOCO, ESPESSURA DE 0,08 M, GEOMETRIA TRAPEIZOIDAL, COM DIMENSÕES INTERNAS: B1=0,9 M; B2=0,30 M; H=0,30 M. AF_05/2025</t>
  </si>
  <si>
    <t>SINAPI|106001</t>
  </si>
  <si>
    <t>106001</t>
  </si>
  <si>
    <t>EXECUÇÃO DE VALETA DE CONCRETO ARMADO MOLDADO IN LOCO, ESPESSURA DE 0,08 M, GEOMETRIA TRAPEIZOIDAL, COM DIMENSÕES INTERNAS: B1=1,0 M; B2=0,40 M; H=0,30 M. AF_05/2025</t>
  </si>
  <si>
    <t>SINAPI|106002</t>
  </si>
  <si>
    <t>106002</t>
  </si>
  <si>
    <t>EXECUÇÃO DE VALETA DE CONCRETO ARMADO MOLDADO IN LOCO, ESPESSURA DE 0,08 M, GEOMETRIA TRAPEIZOIDAL, COM DIMENSÕES INTERNAS: B1=1,1 M; B2=0,40 M; H=0,35 M. AF_05/2025</t>
  </si>
  <si>
    <t>SINAPI|105992</t>
  </si>
  <si>
    <t>105992</t>
  </si>
  <si>
    <t>EXECUÇÃO DE VALETA DE CONCRETO MOLDADO IN LOCO, ESPESSURA DE 0,08 M, GEOMETRIA TRAPEIZOIDAL, COM DIMENSÕES INTERNAS: B1=*1,0* M; B2=0,40 M; H=*0,30* M. AF_05/2025</t>
  </si>
  <si>
    <t>SINAPI|105993</t>
  </si>
  <si>
    <t>105993</t>
  </si>
  <si>
    <t>EXECUÇÃO DE VALETA DE CONCRETO MOLDADO IN LOCO, ESPESSURA DE 0,08 M, GEOMETRIA TRAPEIZOIDAL, COM DIMENSÕES INTERNAS: B1=*1,2* M; B2=*0,4* M; H= 0,4 M. AF_05/2025</t>
  </si>
  <si>
    <t>SINAPI|105994</t>
  </si>
  <si>
    <t>105994</t>
  </si>
  <si>
    <t>EXECUÇÃO DE VALETA DE CONCRETO MOLDADO IN LOCO, ESPESSURA DE 0,08 M, GEOMETRIA TRAPEIZOIDAL, COM DIMENSÕES INTERNAS: B1=*1,5* M; B2=*0,50* M; H=*0,50* M. AF_05/2025</t>
  </si>
  <si>
    <t>SINAPI|105995</t>
  </si>
  <si>
    <t>105995</t>
  </si>
  <si>
    <t>EXECUÇÃO DE VALETA DE CONCRETO MOLDADO IN LOCO, ESPESSURA DE 0,08 M, GEOMETRIA TRAPEIZOIDAL, COM DIMENSÕES INTERNAS: B1=*1,8* M; B2=*0,60* M; H=*0,6* M. AF_05/2025</t>
  </si>
  <si>
    <t>SINAPI|105996</t>
  </si>
  <si>
    <t>105996</t>
  </si>
  <si>
    <t>EXECUÇÃO DE VALETA DE CONCRETO MOLDADO IN LOCO, ESPESSURA DE 0,08 M, GEOMETRIA TRAPEIZOIDAL, COM DIMENSÕES INTERNAS: B1=*2,0* M; B2=*0,8* M; H=0,6 M. AF_05/2025</t>
  </si>
  <si>
    <t>SINAPI|105988</t>
  </si>
  <si>
    <t>105988</t>
  </si>
  <si>
    <t>EXECUÇÃO DE VALETA DE CONCRETO MOLDADO IN LOCO, ESPESSURA DE 0,08 M, GEOMETRIA TRAPEIZOIDAL, COM DIMENSÕES INTERNAS: B1=0,6M; B2=0,20 M; H=0,20 M. AF_05/2025</t>
  </si>
  <si>
    <t>SINAPI|105989</t>
  </si>
  <si>
    <t>105989</t>
  </si>
  <si>
    <t>EXECUÇÃO DE VALETA DE CONCRETO MOLDADO IN LOCO, ESPESSURA DE 0,08 M, GEOMETRIA TRAPEIZOIDAL, COM DIMENSÕES INTERNAS: B1=0,7 M; B2=0,30 M; H=0,20 M. AF_05/2025</t>
  </si>
  <si>
    <t>SINAPI|105990</t>
  </si>
  <si>
    <t>105990</t>
  </si>
  <si>
    <t>EXECUÇÃO DE VALETA DE CONCRETO MOLDADO IN LOCO, ESPESSURA DE 0,08 M, GEOMETRIA TRAPEIZOIDAL, COM DIMENSÕES INTERNAS: B1=0,8 M; B2=0,30 M; H=0,25 M. AF_05/2025</t>
  </si>
  <si>
    <t>SINAPI|105991</t>
  </si>
  <si>
    <t>105991</t>
  </si>
  <si>
    <t>EXECUÇÃO DE VALETA DE CONCRETO MOLDADO IN LOCO, ESPESSURA DE 0,08 M, GEOMETRIA TRAPEIZOIDAL, COM DIMENSÕES INTERNAS: B1=0,9 M; B2=0,30 M; H=0,30 M. AF_05/2025</t>
  </si>
  <si>
    <t>SINAPI|105987</t>
  </si>
  <si>
    <t>105987</t>
  </si>
  <si>
    <t>EXECUÇÃO DE VALETA DE CONCRETO MOLDADO IN LOCO, ESPESSURA DE 0,08 M, GEOMETRIA TRAPEIZOIDAL, COM DIMENSÕES INTERNAS: B1=1,2 M; B2=0,6 M; H=0,3 M. AF_05/2025</t>
  </si>
  <si>
    <t>SINAPI|105986</t>
  </si>
  <si>
    <t>105986</t>
  </si>
  <si>
    <t>EXECUÇÃO DE VALETA DE CONCRETO MOLDADO IN LOCO, ESPESSURA DE 0,08 M, GEOMETRIA TRAPEIZOIDAL, COM DIMENSÕES INTERNAS: B1=1,6 M; B2=1,0 M; H=0,3 M. AF_05/2025</t>
  </si>
  <si>
    <t>SINAPI|106019</t>
  </si>
  <si>
    <t>106019</t>
  </si>
  <si>
    <t>GRELHA ARTICULADA PARA CALHA DE PISO 20X50 CM - FORNECIMENTO E INSTALAÇÃO. AF_05/2025</t>
  </si>
  <si>
    <t>SINAPI|103001</t>
  </si>
  <si>
    <t>103001</t>
  </si>
  <si>
    <t>GRELHA DE FERRO FUNDIDO SIMPLES COM REQUADRO, 150 X 1000 MM, ASSENTADA COM ARGAMASSA 1 : 3 CIMENTO: AREIA - FORNECIMENTO E INSTALAÇÃO. AF_05/2025</t>
  </si>
  <si>
    <t>SINAPI|103002</t>
  </si>
  <si>
    <t>103002</t>
  </si>
  <si>
    <t>GRELHA DE FERRO FUNDIDO SIMPLES COM REQUADRO, 200 X 1000 MM, ASSENTADA COM ARGAMASSA 1 : 3 CIMENTO: AREIA - FORNECIMENTO E INSTALAÇÃO. AF_05/2025</t>
  </si>
  <si>
    <t>SINAPI|103003</t>
  </si>
  <si>
    <t>103003</t>
  </si>
  <si>
    <t>GRELHA DE FERRO FUNDIDO SIMPLES COM REQUADRO, 300 X 1000 MM, ASSENTADA COM ARGAMASSA 1 : 3 CIMENTO: AREIA - FORNECIMENTO E INSTALAÇÃO. AF_05/2025</t>
  </si>
  <si>
    <t>SINAPI|106018</t>
  </si>
  <si>
    <t>106018</t>
  </si>
  <si>
    <t>GRELHA PARA CALHA DE PISO 20X50 CM - FORNECIMENTO E INSTALAÇÃO. AF_05/2025</t>
  </si>
  <si>
    <t>SINAPI|105945</t>
  </si>
  <si>
    <t>105945</t>
  </si>
  <si>
    <t>PREPARO DE SOLO E GABARITO DE MADEIRA PARA VALETA MOLDADA IN LOCO COM GEOMETRIA TRAPEZOIDAL. AF_05/2025</t>
  </si>
  <si>
    <t>SINAPI|98522</t>
  </si>
  <si>
    <t>98522</t>
  </si>
  <si>
    <t>ALAMBRADO EM MOURÕES DE CONCRETO, COM TELA DE ARAME GALVANIZADO (INCLUSIVE MURETA EM CONCRETO). AF_12/2025</t>
  </si>
  <si>
    <t>Cercas, Protetores e Alambrados</t>
  </si>
  <si>
    <t>SINAPI|98523</t>
  </si>
  <si>
    <t>98523</t>
  </si>
  <si>
    <t>ALAMBRADO EM PERFIS METÁLICOS RETANGULARES COM GRADIL METÁLICO (EXCLUSIVE MURETA EM CONCRETO). AF_12/2025</t>
  </si>
  <si>
    <t>SINAPI|102364</t>
  </si>
  <si>
    <t>102364</t>
  </si>
  <si>
    <t>ALAMBRADO PARA QUADRA POLIESPORTIVA, ESTRUTURADO POR TUBOS DE AÇO GALVANIZADO, (MONTANTES COM DIÂMETRO 2", TRAVESSAS E ESCORAS COM DIÂMETRO 1 ¼"), COM TELA DE ARAME GALVANIZADO, FIO 10 BWG E MALHA QUADRADA 5X5CM (EXCETO MURETA). AF_12/2025</t>
  </si>
  <si>
    <t>SINAPI|102363</t>
  </si>
  <si>
    <t>102363</t>
  </si>
  <si>
    <t>ALAMBRADO PARA QUADRA POLIESPORTIVA, ESTRUTURADO POR TUBOS DE AÇO GALVANIZADO, (MONTANTES COM DIÂMETRO 2", TRAVESSAS E ESCORAS COM DIÂMETRO 1 ¼"), COM TELA DE ARAME GALVANIZADO, FIO 12 BWG E MALHA QUADRADA 5X5CM (EXCETO MURETA). AF_12/2025</t>
  </si>
  <si>
    <t>SINAPI|102362</t>
  </si>
  <si>
    <t>102362</t>
  </si>
  <si>
    <t>ALAMBRADO PARA QUADRA POLIESPORTIVA, ESTRUTURADO POR TUBOS DE AÇO GALVANIZADO, (MONTANTES COM DIÂMETRO 2", TRAVESSAS E ESCORAS COM DIÂMETRO 1 ¼"), COM TELA DE ARAME GALVANIZADO, FIO 14 BWG E MALHA QUADRADA 5X5CM (EXCETO MURETA). AF_12/2025</t>
  </si>
  <si>
    <t>SINAPI|101196</t>
  </si>
  <si>
    <t>101196</t>
  </si>
  <si>
    <t>CERCA COM MOURÕES DE CONCRETO, RETO, 15X15 CM, H= 2,30 M, ESPAÇAMENTO DE 2,5 M, CRAVADOS 0,5 M, ESCORAS DE 10X10 CM A CADA 50 M, COM 12 FIOS DE ARAME DE AÇO OVALADO 15X17 - FORNECIMENTO E INSTALAÇÃO. AF_12/2025</t>
  </si>
  <si>
    <t>SINAPI|101195</t>
  </si>
  <si>
    <t>101195</t>
  </si>
  <si>
    <t>CERCA COM MOURÕES DE CONCRETO, RETO, 15X15 CM,H= 2,30 M, ESPAÇAMENTO DE 2,5 M, CRAVADOS 0,5 M, ESCORAS DE 10X10 CM A CADA 50 M, COM 9 FIOS DE ARAME DE AÇO OVALADO 15X17 - FORNECIMENTO E INSTALAÇÃO. AF_12/2025</t>
  </si>
  <si>
    <t>SINAPI|101193</t>
  </si>
  <si>
    <t>101193</t>
  </si>
  <si>
    <t>CERCA COM MOURÕES DE CONCRETO, RETO, H=2,30 M, ESPAÇAMENTO DE 2,5 M, CRAVADOS 0,5 M, COM 4 FIOS DE ARAME DE AÇO OVALADO 15X17 - FORNECIMENTO E INSTALAÇÃO. AF_12/2025</t>
  </si>
  <si>
    <t>SINAPI|106459</t>
  </si>
  <si>
    <t>106459</t>
  </si>
  <si>
    <t>CERCA COM MOURÕES DE CONCRETO, RETO, H=2,30 M, ESPAÇAMENTO DE 2,5 M, CRAVADOS 0,5 M, COM 4 FIOS DE ARAME FARPADO Nº 14 OU 16 CLASSE 250 - FORNECIMENTO E INSTALAÇÃO. AF_12/2025</t>
  </si>
  <si>
    <t>SINAPI|101194</t>
  </si>
  <si>
    <t>101194</t>
  </si>
  <si>
    <t>CERCA COM MOURÕES DE CONCRETO, RETO, H=2,30 M, ESPAÇAMENTO DE 2,5 M, CRAVADOS 0,5 M, COM 4 FIOS DE ARAME MISTO - FORNECIMENTO E INSTALAÇÃO. AF_12/2025</t>
  </si>
  <si>
    <t>SINAPI|101190</t>
  </si>
  <si>
    <t>101190</t>
  </si>
  <si>
    <t>CERCA COM MOURÕES DE CONCRETO, RETO, H=3,00 M, ESPAÇAMENTO DE 2,5 M, CRAVADOS 0,5 M, COM 4 FIOS DE ARAME DE AÇO OVALADO 15X17 - FORNECIMENTO E INSTALAÇÃO. AF_12/2025</t>
  </si>
  <si>
    <t>SINAPI|106458</t>
  </si>
  <si>
    <t>106458</t>
  </si>
  <si>
    <t>CERCA COM MOURÕES DE CONCRETO, RETO, H=3,00 M, ESPAÇAMENTO DE 2,5 M, CRAVADOS 0,5 M, COM 4 FIOS DE ARAME FARPADO Nº 14 OU 16 CLASSE 250 - FORNECIMENTO E INSTALAÇÃO. AF_12/2025</t>
  </si>
  <si>
    <t>SINAPI|101191</t>
  </si>
  <si>
    <t>101191</t>
  </si>
  <si>
    <t>CERCA COM MOURÕES DE CONCRETO, RETO, H=3,00 M, ESPAÇAMENTO DE 2,5 M, CRAVADOS 0,5 M, COM 4 FIOS DE ARAME MISTO - FORNECIMENTO E INSTALAÇÃO. AF_12/2025</t>
  </si>
  <si>
    <t>SINAPI|101198</t>
  </si>
  <si>
    <t>101198</t>
  </si>
  <si>
    <t>CERCA COM MOURÕES DE CONCRETO, SEÇÃO "T" PONTA INCLINADA, 10X10 CM, ESPAÇAMENTO DE 2,5 M, CRAVADOS 0,5 M, COM 11 FIOS DE ARAME DE AÇO OVALADO 15X17 - FORNECIMENTO E INSTALAÇÃO. AF_12/2025</t>
  </si>
  <si>
    <t>SINAPI|106460</t>
  </si>
  <si>
    <t>106460</t>
  </si>
  <si>
    <t>CERCA COM MOURÕES DE CONCRETO, SEÇÃO "T" PONTA INCLINADA, 10X10CM, ESPAÇAMENTO DE 2,5M, CRAVADOS 0,5M, COM 11 FIOS DE ARAME FARPADO Nº 14 OU 16 - FORNECIMENTO E INSTALAÇÃO. AF_12/2025</t>
  </si>
  <si>
    <t>SINAPI|101199</t>
  </si>
  <si>
    <t>101199</t>
  </si>
  <si>
    <t>CERCA COM MOURÕES DE CONCRETO, SEÇÃO "T" PONTA INCLINADA, 10X10CM, ESPAÇAMENTO DE 2,5M, CRAVADOS 0,5M, COM 11 FIOS DE ARAME MISTO - FORNECIMENTO E INSTALAÇÃO. AF_12/2025</t>
  </si>
  <si>
    <t>SINAPI|101203</t>
  </si>
  <si>
    <t>101203</t>
  </si>
  <si>
    <t>CERCA COM MOURÕES DE MADEIRA ROLIÇA, DIÂMETRO 11 CM, ESPAÇAMENTO DE 2,5 M, ALTURA LIVRE DE 1,7 M, CRAVADOS 0,5 M, COM 5 FIOS DE ARAME DE AÇO OVALADO 15X17 - FORNECIMENTO E INSTALAÇÃO. AF_12/2025</t>
  </si>
  <si>
    <t>SINAPI|101204</t>
  </si>
  <si>
    <t>101204</t>
  </si>
  <si>
    <t>CERCA COM MOURÕES DE MADEIRA ROLIÇA, DIÂMETRO 11 CM, ESPAÇAMENTO DE 2,5 M, ALTURA LIVRE DE 1,7 M, CRAVADOS 0,5 M, COM 5 FIOS DE ARAME MISTO - FORNECIMENTO E INSTALAÇÃO. AF_12/2025</t>
  </si>
  <si>
    <t>SINAPI|106257</t>
  </si>
  <si>
    <t>106257</t>
  </si>
  <si>
    <t>CERCA COM MOURÕES DE MADEIRA ROLIÇA, DIÂMETRO 11CM, ESPAÇAMENTO DE 2,5M, ALTURA LIVRE DE 1,7M, CRAVADOS 0,5M, COM 5 FIOS DE ARAME FARPADO Nº 14 OU 16 CLASSE 250 - FORNECIMENTO E INSTALAÇÃO. AF_12/2025</t>
  </si>
  <si>
    <t>SINAPI|106461</t>
  </si>
  <si>
    <t>106461</t>
  </si>
  <si>
    <t>CERCA COM MOURÕES DE MADEIRA, 7,5X7,5 CM, ESPAÇAMENTO DE 2,5 M, ALTURA LIVRE DE 2 M, CRAVADOS 0,5 M, COM 4 FIOS DE ARAME FARPADO Nº 14 OU 16 CLASSE 250 - FORNECIMENTO E INSTALAÇÃO. AF_12/2025</t>
  </si>
  <si>
    <t>SINAPI|106462</t>
  </si>
  <si>
    <t>106462</t>
  </si>
  <si>
    <t>CERCA COM MOURÕES DE MADEIRA, 7,5X7,5CM, ESPAÇAMENTO DE 2,5M, ALTURA LIVRE DE 2M, CRAVADOS 0,5M, COM 8 FIOS DE ARAME FARPADO Nº 14 OU 16 CLASSE 250 - FORNECIMENTO E INSTALAÇÃO. AF_12/2025</t>
  </si>
  <si>
    <t>SINAPI|106479</t>
  </si>
  <si>
    <t>106479</t>
  </si>
  <si>
    <t>INSTALAÇÃO DE ESCORAS PARA ALAMBRADO EM TUBO AÇO GALVANIZADO COM COSTURA, CLASSE MÉDIA, DN 1.1/4", E = *3,25* MM, PESO *3,14* KG/M. AF_12/2025</t>
  </si>
  <si>
    <t>SINAPI|106483</t>
  </si>
  <si>
    <t>106483</t>
  </si>
  <si>
    <t>INSTALAÇÃO DE MOURÃO DE CONCRETO PONTA INCLINADA (CURVA), *10 X 10* CM, H= *2,60* M + CURVA DE 0,40 M. AF_12/2025</t>
  </si>
  <si>
    <t>SINAPI|106484</t>
  </si>
  <si>
    <t>106484</t>
  </si>
  <si>
    <t>INSTALAÇÃO DE MOURÃO DE CONCRETO PONTA INCLINADA (CURVA), SEÇÃO "T", H = 2,80 M + CURVA COM 0,45 M, COM FUROS PARA FIOS. AF_12/2025</t>
  </si>
  <si>
    <t>SINAPI|106480</t>
  </si>
  <si>
    <t>106480</t>
  </si>
  <si>
    <t>INSTALAÇÃO DE MOURÃO DE CONCRETO RETO, SEÇÃO QUADRADA *10 X 10* CM, H= 2,30 A 2,50 M. AF_12/2025</t>
  </si>
  <si>
    <t>SINAPI|106482</t>
  </si>
  <si>
    <t>106482</t>
  </si>
  <si>
    <t>INSTALAÇÃO DE MOURÃO DE CONCRETO RETO, SEÇÃO QUADRADA *15 X 15* CM, H= 2,30 M. AF_12/2025</t>
  </si>
  <si>
    <t>SINAPI|106481</t>
  </si>
  <si>
    <t>106481</t>
  </si>
  <si>
    <t>INSTALAÇÃO DE MOURÃO DE CONCRETO RETO, SEÇÃO QUADRADA, *10 X 10* CM, H= 3,00 M. AF_12/2025</t>
  </si>
  <si>
    <t>SINAPI|106467</t>
  </si>
  <si>
    <t>106467</t>
  </si>
  <si>
    <t>INSTALAÇÃO DE TELA DE ARAME GALVANIZADA REVESTIDA EM PVC, PARA ALAMBRADO COM TUBOS DE AÇO, QUADRANGULAR / LOSANGULAR, FIO 2,11 MM (14 BWG), MALHA 5 X 5 CM, H = 2 M. AF_12/2025</t>
  </si>
  <si>
    <t>SINAPI|106465</t>
  </si>
  <si>
    <t>106465</t>
  </si>
  <si>
    <t>INSTALAÇÃO DE TELA DE ARAME GALVANIZADA REVESTIDA EM PVC, PARA ALAMBRADO COM TUBOS DE AÇO, QUADRANGULAR / LOSANGULAR, FIO 2,77 MM (12 BWG), MALHA 5 X 5 CM, H = 2 M. AF_12/2025</t>
  </si>
  <si>
    <t>SINAPI|106469</t>
  </si>
  <si>
    <t>106469</t>
  </si>
  <si>
    <t>INSTALAÇÃO DE TELA DE ARAME GALVANIZADA, PARA ALAMBRADO COM MOURÕES DE CONCRETO, QUADRANGULAR / LOSANGULAR, FIO 2,11 MM (14 BWG), MALHA 8 X 8 CM, H = 2 M, COM REVESTIMENTO EM PVC. AF_12/2025</t>
  </si>
  <si>
    <t>SINAPI|106468</t>
  </si>
  <si>
    <t>106468</t>
  </si>
  <si>
    <t>INSTALAÇÃO DE TELA DE ARAME GALVANIZADA, PARA ALAMBRADO COM MOURÕES DE CONCRETO, QUADRANGULAR / LOSANGULAR, FIO 2,11 MM (14 BWG), MALHA 8 X 8 CM, H = 2 M. AF_12/2025</t>
  </si>
  <si>
    <t>SINAPI|106466</t>
  </si>
  <si>
    <t>106466</t>
  </si>
  <si>
    <t>INSTALAÇÃO DE TELA DE ARAME GALVANIZADA, PARA ALAMBRADO COM TUBOS DE AÇO, QUADRANGULAR / LOSANGULAR, FIO 2,11 MM (14 BWG), MALHA 5 X 5 CM, H = 2 M. AF_12/2025</t>
  </si>
  <si>
    <t>SINAPI|106464</t>
  </si>
  <si>
    <t>106464</t>
  </si>
  <si>
    <t>INSTALAÇÃO DE TELA DE ARAME GALVANIZADA, PARA ALAMBRADO COM TUBOS DE AÇO, QUADRANGULAR / LOSANGULAR, FIO 2,77 MM (12 BWG), MALHA 5 X 5 CM, H = 2 M. AF_12/2025</t>
  </si>
  <si>
    <t>SINAPI|106476</t>
  </si>
  <si>
    <t>106476</t>
  </si>
  <si>
    <t>INSTALAÇÃO DE TRAVESSA PARA ALAMBRADO EM TUBO AÇO GALVANIZADO COM COSTURA, CLASSE MÉDIA, DN 1 1/4", E = *3,25* MM, PESO *3,14* KG/M, COM ESPAÇAMENTO DE 2,0 A 2,5 M. AF_12/2025</t>
  </si>
  <si>
    <t>SINAPI|106477</t>
  </si>
  <si>
    <t>106477</t>
  </si>
  <si>
    <t>INSTALAÇÃO DE TRAVESSA PARA ALAMBRADO EM TUBO AÇO GALVANIZADO COM COSTURA, CLASSE MÉDIA, DN 1", E = *3,25* MM, PESO *3,14* KG/M, COM ESPAÇAMENTO DE 2,0 A 2,5 M. AF_12/2025</t>
  </si>
  <si>
    <t>SINAPI|106478</t>
  </si>
  <si>
    <t>106478</t>
  </si>
  <si>
    <t>INSTALAÇÃO DE TRAVESSA PARA ALAMBRADO EM TUBO AÇO GALVANIZADO COM COSTURA, CLASSE MÉDIA, DN 2 1/2", E = *3,65* MM, PESO *6,51* KG/M, COM ESPAÇAMENTO DE 2,0 A 2,5 M. AF_12/2025</t>
  </si>
  <si>
    <t>SINAPI|106471</t>
  </si>
  <si>
    <t>106471</t>
  </si>
  <si>
    <t>INSTALAÇÃO MONTANTE, PARA ALAMBRADO COM 1 M DE ALTURA, EM TUBO AÇO GALVANIZADO COM COSTURA, CLASSE MÉDIA, DN 2 1/2", E = *3,65* MM, PESO *6,51* KG/M. AF_12/2025</t>
  </si>
  <si>
    <t>SINAPI|106470</t>
  </si>
  <si>
    <t>106470</t>
  </si>
  <si>
    <t>INSTALAÇÃO MONTANTE, PARA ALAMBRADO COM 1 M DE ALTURA, EM TUBO AÇO GALVANIZADO COM COSTURA, CLASSE MÉDIA, DN 2", E = *3,65* MM, PESO *5,10* KG/M. AF_12/2025</t>
  </si>
  <si>
    <t>SINAPI|106472</t>
  </si>
  <si>
    <t>106472</t>
  </si>
  <si>
    <t>INSTALAÇÃO MONTANTE, PARA ALAMBRADO COM 1 M DE ALTURA, EM TUBO AÇO GALVANIZADO COM COSTURA, CLASSE MÉDIA, DN 3", E = *3,35* MM, PESO *7,32* KG/M. AF_12/2025</t>
  </si>
  <si>
    <t>SINAPI|106475</t>
  </si>
  <si>
    <t>106475</t>
  </si>
  <si>
    <t>INSTALAÇÃO MONTANTE, PARA ALAMBRADO COM 2,40 A 5,00 M DE ALTURA, EM TUBO AÇO GALVANIZADO COM COSTURA, CLASSE MÉDIA, DN 3", E = *3,35* MM, PESO *7,32* KG/M. AF_12/2025</t>
  </si>
  <si>
    <t>SINAPI|106474</t>
  </si>
  <si>
    <t>106474</t>
  </si>
  <si>
    <t>INSTALAÇÃO MONTANTE, PARA ALAMBRADO DE 2,40 A 5,00 M DE ALTURA, EM TUBO AÇO GALVANIZADO COM COSTURA, CLASSE MÉDIA, DN 2 1/2", E = *3,65* MM, PESO *6,51* KG/M. AF_12/2025</t>
  </si>
  <si>
    <t>SINAPI|106473</t>
  </si>
  <si>
    <t>106473</t>
  </si>
  <si>
    <t>INSTALAÇÃO MONTANTE, PARA ALAMBRADO DE 2,40 A 5,00 M DE ALTURA, EM TUBO AÇO GALVANIZADO COM COSTURA, CLASSE MÉDIA, DN 2", E = *3,65* MM, PESO *5,10* KG/M. AF_12/2025</t>
  </si>
  <si>
    <t>SINAPI|101205</t>
  </si>
  <si>
    <t>101205</t>
  </si>
  <si>
    <t>PORTÃO COM MOURÕES DE MADEIRA ROLIÇA, DIÂMETRO 11 CM, COM 5 FIOS DE ARAME FARPADO Nº 14 CLASSE 250, SEM DOBRADIÇAS - FORNECIMENTO E INSTALAÇÃO. AF_12/2025</t>
  </si>
  <si>
    <t>SINAPI|106463</t>
  </si>
  <si>
    <t>106463</t>
  </si>
  <si>
    <t>PORTÃO DE ABRIR/GIRO, ESTRUTURADO POR TUBOS DE AÇO GALVANIZADO, COM TELA DE ARAME, PARA PEDESTRE - COMPLETO. AF_12/2025</t>
  </si>
  <si>
    <t>SINAPI|106457</t>
  </si>
  <si>
    <t>106457</t>
  </si>
  <si>
    <t>RECOMPOSIÇÃO PARCIAL DE ARAME FARPADO Nº 14 OU 16 CLASSE 250, FIXADO EM CERCA COM MOURÕES DE CONCRETO - FORNECIMENTO E INSTALAÇÃO. AF_12/2025</t>
  </si>
  <si>
    <t>SINAPI|87905</t>
  </si>
  <si>
    <t>87905</t>
  </si>
  <si>
    <t>CHAPISCO APLICADO EM ALVENARIA (COM PRESENÇA DE VÃOS) E ESTRUTURAS DE CONCRETO DE FACHADA, COM COLHER DE PEDREIRO. ARGAMASSA TRAÇO 1:3 COM PREPARO EM BETONEIRA 400L. AF_10/2022</t>
  </si>
  <si>
    <t>Chapisco</t>
  </si>
  <si>
    <t>SINAPI|87904</t>
  </si>
  <si>
    <t>87904</t>
  </si>
  <si>
    <t>CHAPISCO APLICADO EM ALVENARIA (COM PRESENÇA DE VÃOS) E ESTRUTURAS DE CONCRETO DE FACHADA, COM COLHER DE PEDREIRO. ARGAMASSA TRAÇO 1:3 COM PREPARO MANUAL. AF_10/2022</t>
  </si>
  <si>
    <t>SINAPI|87908</t>
  </si>
  <si>
    <t>87908</t>
  </si>
  <si>
    <t>CHAPISCO APLICADO EM ALVENARIA (COM PRESENÇA DE VÃOS) E ESTRUTURAS DE CONCRETO DE FACHADA, COM EQUIPAMENTO DE PROJEÇÃO. ARGAMASSA TRAÇO 1:3 COM PREPARO EM BETONEIRA 400 L. AF_10/2022</t>
  </si>
  <si>
    <t>SINAPI|87907</t>
  </si>
  <si>
    <t>87907</t>
  </si>
  <si>
    <t>CHAPISCO APLICADO EM ALVENARIA (COM PRESENÇA DE VÃOS) E ESTRUTURAS DE CONCRETO DE FACHADA, COM EQUIPAMENTO DE PROJEÇÃO. ARGAMASSA TRAÇO 1:3 COM PREPARO MANUAL. AF_10/2022</t>
  </si>
  <si>
    <t>SINAPI|87903</t>
  </si>
  <si>
    <t>87903</t>
  </si>
  <si>
    <t>CHAPISCO APLICADO EM ALVENARIA (COM PRESENÇA DE VÃOS) E ESTRUTURAS DE CONCRETO DE FACHADA, COM ROLO PARA TEXTURA ACRÍLICA. ARGAMASSA INDUSTRIALIZADA COM PREPARO EM MISTURADOR 300 KG. AF_10/2022</t>
  </si>
  <si>
    <t>SINAPI|87902</t>
  </si>
  <si>
    <t>87902</t>
  </si>
  <si>
    <t>CHAPISCO APLICADO EM ALVENARIA (COM PRESENÇA DE VÃOS) E ESTRUTURAS DE CONCRETO DE FACHADA, COM ROLO PARA TEXTURA ACRÍLICA. ARGAMASSA INDUSTRIALIZADA COM PREPARO MANUAL. AF_10/2022</t>
  </si>
  <si>
    <t>SINAPI|87900</t>
  </si>
  <si>
    <t>87900</t>
  </si>
  <si>
    <t>CHAPISCO APLICADO EM ALVENARIA (COM PRESENÇA DE VÃOS) E ESTRUTURAS DE CONCRETO DE FACHADA, COM ROLO PARA TEXTURA ACRÍLICA. ARGAMASSA TRAÇO 1:4 E EMULSÃO POLIMÉRICA (ADESIVO) COM PREPARO EM BETONEIRA 400L. AF_10/2022</t>
  </si>
  <si>
    <t>SINAPI|87899</t>
  </si>
  <si>
    <t>87899</t>
  </si>
  <si>
    <t>CHAPISCO APLICADO EM ALVENARIA (COM PRESENÇA DE VÃOS) E ESTRUTURAS DE CONCRETO DE FACHADA, COM ROLO PARA TEXTURA ACRÍLICA. ARGAMASSA TRAÇO 1:4 E EMULSÃO POLIMÉRICA (ADESIVO) COM PREPARO MANUAL. AF_10/2022</t>
  </si>
  <si>
    <t>SINAPI|87894</t>
  </si>
  <si>
    <t>87894</t>
  </si>
  <si>
    <t>CHAPISCO APLICADO EM ALVENARIA (SEM PRESENÇA DE VÃOS) E ESTRUTURAS DE CONCRETO DE FACHADA, COM COLHER DE PEDREIRO. ARGAMASSA TRAÇO 1:3 COM PREPARO EM BETONEIRA 400L. AF_10/2022</t>
  </si>
  <si>
    <t>SINAPI|87893</t>
  </si>
  <si>
    <t>87893</t>
  </si>
  <si>
    <t>CHAPISCO APLICADO EM ALVENARIA (SEM PRESENÇA DE VÃOS) E ESTRUTURAS DE CONCRETO DE FACHADA, COM COLHER DE PEDREIRO. ARGAMASSA TRAÇO 1:3 COM PREPARO MANUAL. AF_10/2022</t>
  </si>
  <si>
    <t>SINAPI|87897</t>
  </si>
  <si>
    <t>87897</t>
  </si>
  <si>
    <t>CHAPISCO APLICADO EM ALVENARIA (SEM PRESENÇA DE VÃOS) E ESTRUTURAS DE CONCRETO DE FACHADA, COM EQUIPAMENTO DE PROJEÇÃO. ARGAMASSA TRAÇO 1:3 COM PREPARO EM BETONEIRA 400 L. AF_10/2022</t>
  </si>
  <si>
    <t>SINAPI|87896</t>
  </si>
  <si>
    <t>87896</t>
  </si>
  <si>
    <t>CHAPISCO APLICADO EM ALVENARIA (SEM PRESENÇA DE VÃOS) E ESTRUTURAS DE CONCRETO DE FACHADA, COM EQUIPAMENTO DE PROJEÇÃO. ARGAMASSA TRAÇO 1:3 COM PREPARO MANUAL. AF_10/2022</t>
  </si>
  <si>
    <t>SINAPI|87892</t>
  </si>
  <si>
    <t>87892</t>
  </si>
  <si>
    <t>CHAPISCO APLICADO EM ALVENARIA (SEM PRESENÇA DE VÃOS) E ESTRUTURAS DE CONCRETO DE FACHADA, COM ROLO PARA TEXTURA ACRÍLICA. ARGAMASSA INDUSTRIALIZADA COM PREPARO EM MISTURADOR 300 KG. AF_10/2022</t>
  </si>
  <si>
    <t>SINAPI|87891</t>
  </si>
  <si>
    <t>87891</t>
  </si>
  <si>
    <t>CHAPISCO APLICADO EM ALVENARIA (SEM PRESENÇA DE VÃOS) E ESTRUTURAS DE CONCRETO DE FACHADA, COM ROLO PARA TEXTURA ACRÍLICA. ARGAMASSA INDUSTRIALIZADA COM PREPARO MANUAL. AF_10/2022</t>
  </si>
  <si>
    <t>SINAPI|87889</t>
  </si>
  <si>
    <t>87889</t>
  </si>
  <si>
    <t>CHAPISCO APLICADO EM ALVENARIA (SEM PRESENÇA DE VÃOS) E ESTRUTURAS DE CONCRETO DE FACHADA, COM ROLO PARA TEXTURA ACRÍLICA. ARGAMASSA TRAÇO 1:4 E EMULSÃO POLIMÉRICA (ADESIVO) COM PREPARO EM BETONEIRA 400L. AF_10/2022</t>
  </si>
  <si>
    <t>SINAPI|87888</t>
  </si>
  <si>
    <t>87888</t>
  </si>
  <si>
    <t>CHAPISCO APLICADO EM ALVENARIA (SEM PRESENÇA DE VÃOS) E ESTRUTURAS DE CONCRETO DE FACHADA, COM ROLO PARA TEXTURA ACRÍLICA. ARGAMASSA TRAÇO 1:4 E EMULSÃO POLIMÉRICA (ADESIVO) COM PREPARO MANUAL. AF_10/2022</t>
  </si>
  <si>
    <t>SINAPI|104411</t>
  </si>
  <si>
    <t>104411</t>
  </si>
  <si>
    <t>CHAPISCO APLICADO EM ALVENARIA E ESTRUTURAS DE CONCRETO INTERNAS, COM EQUIPAMENTO DE PROJEÇÃO. ARGAMASSA TRAÇO 1:3 COM PREPARO EM BETONEIRA 400 L. AF_10/2022</t>
  </si>
  <si>
    <t>SINAPI|104410</t>
  </si>
  <si>
    <t>104410</t>
  </si>
  <si>
    <t>CHAPISCO APLICADO EM ALVENARIA E ESTRUTURAS DE CONCRETO INTERNAS, COM EQUIPAMENTO DE PROJEÇÃO. ARGAMASSA TRAÇO 1:3 COM PREPARO MANUAL. AF_10/2022</t>
  </si>
  <si>
    <t>SINAPI|87879</t>
  </si>
  <si>
    <t>87879</t>
  </si>
  <si>
    <t>CHAPISCO APLICADO EM ALVENARIAS E ESTRUTURAS DE CONCRETO INTERNAS, COM COLHER DE PEDREIRO. ARGAMASSA TRAÇO 1:3 COM PREPARO EM BETONEIRA 400L. AF_10/2022</t>
  </si>
  <si>
    <t>SINAPI|87878</t>
  </si>
  <si>
    <t>87878</t>
  </si>
  <si>
    <t>CHAPISCO APLICADO EM ALVENARIAS E ESTRUTURAS DE CONCRETO INTERNAS, COM COLHER DE PEDREIRO. ARGAMASSA TRAÇO 1:3 COM PREPARO MANUAL. AF_10/2022</t>
  </si>
  <si>
    <t>SINAPI|87885</t>
  </si>
  <si>
    <t>87885</t>
  </si>
  <si>
    <t>CHAPISCO APLICADO NO TETO OU EM ALVENARIA E ESTRUTURA, COM ROLO PARA TEXTURA ACRÍLICA. ARGAMASSA INDUSTRIALIZADA COM PREPARO EM MISTURADOR 300 KG. AF_10/2022</t>
  </si>
  <si>
    <t>SINAPI|87884</t>
  </si>
  <si>
    <t>87884</t>
  </si>
  <si>
    <t>CHAPISCO APLICADO NO TETO OU EM ALVENARIA E ESTRUTURA, COM ROLO PARA TEXTURA ACRÍLICA. ARGAMASSA INDUSTRIALIZADA COM PREPARO MANUAL. AF_10/2022</t>
  </si>
  <si>
    <t>SINAPI|87882</t>
  </si>
  <si>
    <t>87882</t>
  </si>
  <si>
    <t>CHAPISCO APLICADO NO TETO OU EM ALVENARIA E ESTRUTURA, COM ROLO PARA TEXTURA ACRÍLICA. ARGAMASSA TRAÇO 1:4 E EMULSÃO POLIMÉRICA (ADESIVO) COM PREPARO EM BETONEIRA 400L. AF_10/2022</t>
  </si>
  <si>
    <t>SINAPI|87881</t>
  </si>
  <si>
    <t>87881</t>
  </si>
  <si>
    <t>CHAPISCO APLICADO NO TETO OU EM ALVENARIA E ESTRUTURA, COM ROLO PARA TEXTURA ACRÍLICA. ARGAMASSA TRAÇO 1:4 E EMULSÃO POLIMÉRICA (ADESIVO) COM PREPARO MANUAL. AF_10/2022</t>
  </si>
  <si>
    <t>SINAPI|87887</t>
  </si>
  <si>
    <t>87887</t>
  </si>
  <si>
    <t>CHAPISCO APLICADO NO TETO OU EM ESTRUTURA, COM DESEMPENADEIRA DENTADA. ARGAMASSA INDUSTRIALIZADA COM PREPARO EM MISTURADOR 300 KG. AF_10/2022</t>
  </si>
  <si>
    <t>SINAPI|87886</t>
  </si>
  <si>
    <t>87886</t>
  </si>
  <si>
    <t>CHAPISCO APLICADO NO TETO OU EM ESTRUTURA, COM DESEMPENADEIRA DENTADA. ARGAMASSA INDUSTRIALIZADA COM PREPARO MANUAL. AF_10/2022</t>
  </si>
  <si>
    <t>SINAPI|87911</t>
  </si>
  <si>
    <t>87911</t>
  </si>
  <si>
    <t>CHAPISCO APLICADO SOMENTE NA ESTRUTURA DE CONCRETO DA FACHADA, COM DESEMPENADEIRA DENTADA. ARGAMASSA INDUSTRIALIZADA COM PREPARO EM MISTURADOR 300 KG. AF_10/2022</t>
  </si>
  <si>
    <t>SINAPI|87910</t>
  </si>
  <si>
    <t>87910</t>
  </si>
  <si>
    <t>CHAPISCO APLICADO SOMENTE NA ESTRUTURA DE CONCRETO DA FACHADA, COM DESEMPENADEIRA DENTADA. ARGAMASSA INDUSTRIALIZADA COM PREPARO MANUAL. AF_10/2022</t>
  </si>
  <si>
    <t>SINAPI|103686</t>
  </si>
  <si>
    <t>103686</t>
  </si>
  <si>
    <t>CONCRETAGEM DE ESCADAS, FCK=25 MPA, COM USO DE BOMBA - LANÇAMENTO, ADENSAMENTO E ACABAMENTO. AF_02/2022_PS</t>
  </si>
  <si>
    <t>Concretagem para Estruturas de Concreto Armado</t>
  </si>
  <si>
    <t>SINAPI|103685</t>
  </si>
  <si>
    <t>103685</t>
  </si>
  <si>
    <t>CONCRETAGEM DE MURETAS, FCK=25 MPA, COM USO DE BOMBA - LANÇAMENTO, ADENSAMENTO E ACABAMENTO. AF_02/2022_PS</t>
  </si>
  <si>
    <t>SINAPI|103669</t>
  </si>
  <si>
    <t>103669</t>
  </si>
  <si>
    <t>CONCRETAGEM DE PILARES, FCK = 25 MPA, COM USO DE BALDES - LANÇAMENTO, ADENSAMENTO E ACABAMENTO. AF_02/2022</t>
  </si>
  <si>
    <t>SINAPI|103672</t>
  </si>
  <si>
    <t>103672</t>
  </si>
  <si>
    <t>CONCRETAGEM DE PILARES, FCK = 25 MPA, COM USO DE BOMBA - LANÇAMENTO, ADENSAMENTO E ACABAMENTO. AF_02/2022_PS</t>
  </si>
  <si>
    <t>SINAPI|103671</t>
  </si>
  <si>
    <t>103671</t>
  </si>
  <si>
    <t>CONCRETAGEM DE PILARES, FCK = 25 MPA, COM USO DE GRUA - LANÇAMENTO, ADENSAMENTO E ACABAMENTO. AF_02/2022</t>
  </si>
  <si>
    <t>SINAPI|103688</t>
  </si>
  <si>
    <t>103688</t>
  </si>
  <si>
    <t>CONCRETAGEM DE PILARES, FCK=25 MPA, COM USO DE JERICAS EM CREMALHEIRA - LANÇAMENTO, ADENSAMENTO E ACABAMENTO. AF_02/2022</t>
  </si>
  <si>
    <t>SINAPI|103687</t>
  </si>
  <si>
    <t>103687</t>
  </si>
  <si>
    <t>CONCRETAGEM DE PILARES, FCK=25 MPA, COM USO DE JERICAS EM ELEVADOR DE CABO - LANÇAMENTO, ADENSAMENTO E ACABAMENTO. AF_02/2022</t>
  </si>
  <si>
    <t>SINAPI|103684</t>
  </si>
  <si>
    <t>103684</t>
  </si>
  <si>
    <t>CONCRETAGEM DE RESERVATÓRIOS, FCK=25 MPA, COM USO DE BOMBA - LANÇAMENTO, ADENSAMENTO E ACABAMENTO. AF_02/2022_PS</t>
  </si>
  <si>
    <t>SINAPI|103681</t>
  </si>
  <si>
    <t>103681</t>
  </si>
  <si>
    <t>CONCRETAGEM DE VIGAS E LAJES, FCK=25 MPA, PARA LAJES MACIÇAS OU NERVURADAS COM GRUA DE CAÇAMBA DE 500 L EM EDIFICAÇÃO DE MULTIPAVIMENTOS ATÉ 16 ANDARES - LANÇAMENTO, ADENSAMENTO E ACABAMENTO. AF_02/2022</t>
  </si>
  <si>
    <t>SINAPI|103679</t>
  </si>
  <si>
    <t>103679</t>
  </si>
  <si>
    <t>CONCRETAGEM DE VIGAS E LAJES, FCK=25 MPA, PARA LAJES MACIÇAS OU NERVURADAS COM JERICAS EM CREMALHEIRA EM EDIFICAÇÃO DE MULTIPAVIMENTOS ATÉ 16 ANDARES - LANÇAMENTO, ADENSAMENTO E ACABAMENTO. AF_02/2022</t>
  </si>
  <si>
    <t>SINAPI|103677</t>
  </si>
  <si>
    <t>103677</t>
  </si>
  <si>
    <t>CONCRETAGEM DE VIGAS E LAJES, FCK=25 MPA, PARA LAJES MACIÇAS OU NERVURADAS COM JERICAS EM ELEVADOR DE CABO EM EDIFICAÇÃO DE MULTIPAVIMENTOS ATÉ 16 ANDARES - LANÇAMENTO, ADENSAMENTO E ACABAMENTO. AF_02/2022</t>
  </si>
  <si>
    <t>SINAPI|103675</t>
  </si>
  <si>
    <t>103675</t>
  </si>
  <si>
    <t>CONCRETAGEM DE VIGAS E LAJES, FCK=25 MPA, PARA LAJES MACIÇAS OU NERVURADAS COM USO DE BOMBA - LANÇAMENTO, ADENSAMENTO E ACABAMENTO. AF_02/2022_PS</t>
  </si>
  <si>
    <t>SINAPI|103680</t>
  </si>
  <si>
    <t>103680</t>
  </si>
  <si>
    <t>CONCRETAGEM DE VIGAS E LAJES, FCK=25 MPA, PARA LAJES PREMOLDADAS COM GRUA DE CAÇAMBA DE 350 L EM EDIFICAÇÃO DE MULTIPAVIMENTOS ATÉ 16 ANDARES - LANÇAMENTO, ADENSAMENTO E ACABAMENTO. AF_02/2022</t>
  </si>
  <si>
    <t>SINAPI|103678</t>
  </si>
  <si>
    <t>103678</t>
  </si>
  <si>
    <t>CONCRETAGEM DE VIGAS E LAJES, FCK=25 MPA, PARA LAJES PREMOLDADAS COM JERICAS EM CREMALHEIRA EM EDIFICAÇÃO DE MULTIPAVIMENTOS ATÉ 16 ANDARES - LANÇAMENTO, ADENSAMENTO E ACABAMENTO. AF_02/2022</t>
  </si>
  <si>
    <t>SINAPI|103676</t>
  </si>
  <si>
    <t>103676</t>
  </si>
  <si>
    <t>CONCRETAGEM DE VIGAS E LAJES, FCK=25 MPA, PARA LAJES PREMOLDADAS COM JERICAS EM ELEVADOR DE CABO EM EDIFICAÇÃO DE MULTIPAVIMENTOS ATÉ 16 ANDARES - LANÇAMENTO, ADENSAMENTO E ACABAMENTO. AF_02/2022</t>
  </si>
  <si>
    <t>SINAPI|103674</t>
  </si>
  <si>
    <t>103674</t>
  </si>
  <si>
    <t>CONCRETAGEM DE VIGAS E LAJES, FCK=25 MPA, PARA LAJES PREMOLDADAS COM USO DE BOMBA - LANÇAMENTO, ADENSAMENTO E ACABAMENTO. AF_02/2022_PS</t>
  </si>
  <si>
    <t>SINAPI|103683</t>
  </si>
  <si>
    <t>103683</t>
  </si>
  <si>
    <t>CONCRETAGEM DE VIGAS E LAJES, FCK=25 MPA, PARA QUALQUER TIPO DE LAJE COM BALDES EM EDIFICAÇÃO DE MULTIPAVIMENTOS ATÉ 04 ANDARES - LANÇAMENTO, ADENSAMENTO E ACABAMENTO. AF_02/2022</t>
  </si>
  <si>
    <t>SINAPI|103682</t>
  </si>
  <si>
    <t>103682</t>
  </si>
  <si>
    <t>CONCRETAGEM DE VIGAS E LAJES, FCK=25 MPA, PARA QUALQUER TIPO DE LAJE COM BALDES EM EDIFICAÇÃO TÉRREA - LANÇAMENTO, ADENSAMENTO E ACABAMENTO. AF_02/2022</t>
  </si>
  <si>
    <t>SINAPI|103670</t>
  </si>
  <si>
    <t>103670</t>
  </si>
  <si>
    <t>LANÇAMENTO COM USO DE BALDES, ADENSAMENTO E ACABAMENTO DE CONCRETO EM ESTRUTURAS. AF_02/2022</t>
  </si>
  <si>
    <t>SINAPI|103673</t>
  </si>
  <si>
    <t>103673</t>
  </si>
  <si>
    <t>LANÇAMENTO COM USO DE BOMBA, ADENSAMENTO E ACABAMENTO DE CONCRETO EM ESTRUTURAS. AF_02/2022</t>
  </si>
  <si>
    <t>SINAPI|107269</t>
  </si>
  <si>
    <t>107269</t>
  </si>
  <si>
    <t>EXECUÇÃO DE CORTINA DE CONCRETO PROJETADO COM ESPESSURA DE 10 CM, FCK MAIOR OU IGUAL A 30 MPA. AF_07/2026</t>
  </si>
  <si>
    <t>Concreto Projetado</t>
  </si>
  <si>
    <t>SINAPI|107270</t>
  </si>
  <si>
    <t>107270</t>
  </si>
  <si>
    <t>EXECUÇÃO DE CORTINA DE CONCRETO PROJETADO COM ESPESSURA DE 15 CM, FCK MAIOR OU IGUAL A 30 MPA. AF_07/2026</t>
  </si>
  <si>
    <t>SINAPI|107271</t>
  </si>
  <si>
    <t>107271</t>
  </si>
  <si>
    <t>EXECUÇÃO DE CORTINA DE CONCRETO PROJETADO COM ESPESSURA DE 20 CM, FCK MAIOR OU IGUAL A 30 MPA. AF_07/2026</t>
  </si>
  <si>
    <t>SINAPI|107268</t>
  </si>
  <si>
    <t>107268</t>
  </si>
  <si>
    <t>EXECUÇÃO DE CORTINA DE CONCRETO PROJETADO COM ESPESSURA DE 5 CM, FCK MAIOR OU IGUAL A 30 MPA. AF_07/2026</t>
  </si>
  <si>
    <t>SINAPI|91084</t>
  </si>
  <si>
    <t>91084</t>
  </si>
  <si>
    <t>EXECUÇÃO DE REVESTIMENTO DE CONCRETO PROJETADO COM ESPESSURA DE 10 CM, ARMADO COM FIBRAS DE AÇO, INCLINAÇÃO DE 90°, APLICAÇÃO CONTÍNUA, UTILIZANDO EQUIPAMENTO DE PROJEÇÃO COM 3 M3/H DE CAPACIDADE. AF_07/2026</t>
  </si>
  <si>
    <t>SINAPI|91080</t>
  </si>
  <si>
    <t>91080</t>
  </si>
  <si>
    <t>EXECUÇÃO DE REVESTIMENTO DE CONCRETO PROJETADO COM ESPESSURA DE 10 CM, ARMADO COM FIBRAS DE AÇO, INCLINAÇÃO DE 90°, APLICAÇÃO CONTÍNUA, UTILIZANDO EQUIPAMENTO DE PROJEÇÃO COM 6 M3/H DE CAPACIDADE. AF_07/2026</t>
  </si>
  <si>
    <t>SINAPI|91101</t>
  </si>
  <si>
    <t>91101</t>
  </si>
  <si>
    <t>EXECUÇÃO DE REVESTIMENTO DE CONCRETO PROJETADO COM ESPESSURA DE 10 CM, ARMADO COM FIBRAS DE AÇO, INCLINAÇÃO DE 90°, APLICAÇÃO DESCONTÍNUA, UTILIZANDO EQUIPAMENTO DE PROJEÇÃO COM 3 M3/H DE CAPACIDADE. AF_07/2026</t>
  </si>
  <si>
    <t>SINAPI|91097</t>
  </si>
  <si>
    <t>91097</t>
  </si>
  <si>
    <t>EXECUÇÃO DE REVESTIMENTO DE CONCRETO PROJETADO COM ESPESSURA DE 10 CM, ARMADO COM FIBRAS DE AÇO, INCLINAÇÃO DE 90°, APLICAÇÃO DESCONTÍNUA, UTILIZANDO EQUIPAMENTO DE PROJEÇÃO COM 6 M3/H DE CAPACIDADE. AF_07/2026</t>
  </si>
  <si>
    <t>SINAPI|91082</t>
  </si>
  <si>
    <t>91082</t>
  </si>
  <si>
    <t>EXECUÇÃO DE REVESTIMENTO DE CONCRETO PROJETADO COM ESPESSURA DE 10 CM, ARMADO COM FIBRAS DE AÇO, INCLINAÇÃO MENOR QUE 90°, APLICAÇÃO CONTÍNUA, UTILIZANDO EQUIPAMENTO DE PROJEÇÃO COM 3 M3/H DE CAPACIDADE. AF_07/2026</t>
  </si>
  <si>
    <t>SINAPI|91078</t>
  </si>
  <si>
    <t>91078</t>
  </si>
  <si>
    <t>EXECUÇÃO DE REVESTIMENTO DE CONCRETO PROJETADO COM ESPESSURA DE 10 CM, ARMADO COM FIBRAS DE AÇO, INCLINAÇÃO MENOR QUE 90°, APLICAÇÃO CONTÍNUA, UTILIZANDO EQUIPAMENTO DE PROJEÇÃO COM 6 M3/H DE CAPACIDADE. AF_07/2026</t>
  </si>
  <si>
    <t>SINAPI|91099</t>
  </si>
  <si>
    <t>91099</t>
  </si>
  <si>
    <t>EXECUÇÃO DE REVESTIMENTO DE CONCRETO PROJETADO COM ESPESSURA DE 10 CM, ARMADO COM FIBRAS DE AÇO, INCLINAÇÃO MENOR QUE 90°, APLICAÇÃO DESCONTÍNUA, UTILIZANDO EQUIPAMENTO DE PROJEÇÃO COM 3 M3/H DE CAPACIDADE. AF_07/2026</t>
  </si>
  <si>
    <t>SINAPI|91095</t>
  </si>
  <si>
    <t>91095</t>
  </si>
  <si>
    <t>EXECUÇÃO DE REVESTIMENTO DE CONCRETO PROJETADO COM ESPESSURA DE 10 CM, ARMADO COM FIBRAS DE AÇO, INCLINAÇÃO MENOR QUE 90°, APLICAÇÃO DESCONTÍNUA, UTILIZANDO EQUIPAMENTO DE PROJEÇÃO COM 6 M3/H DE CAPACIDADE. AF_07/2026</t>
  </si>
  <si>
    <t>SINAPI|91076</t>
  </si>
  <si>
    <t>91076</t>
  </si>
  <si>
    <t>EXECUÇÃO DE REVESTIMENTO DE CONCRETO PROJETADO COM ESPESSURA DE 10 CM, ARMADO COM TELA, INCLINAÇÃO DE 90°, APLICAÇÃO CONTÍNUA, UTILIZANDO EQUIPAMENTO DE PROJEÇÃO COM 3 M3/H DE CAPACIDADE. AF_07/2026</t>
  </si>
  <si>
    <t>SINAPI|91072</t>
  </si>
  <si>
    <t>91072</t>
  </si>
  <si>
    <t>EXECUÇÃO DE REVESTIMENTO DE CONCRETO PROJETADO COM ESPESSURA DE 10 CM, ARMADO COM TELA, INCLINAÇÃO DE 90°, APLICAÇÃO CONTÍNUA, UTILIZANDO EQUIPAMENTO DE PROJEÇÃO COM 6 M3/H DE CAPACIDADE. AF_07/2026</t>
  </si>
  <si>
    <t>SINAPI|91093</t>
  </si>
  <si>
    <t>91093</t>
  </si>
  <si>
    <t>EXECUÇÃO DE REVESTIMENTO DE CONCRETO PROJETADO COM ESPESSURA DE 10 CM, ARMADO COM TELA, INCLINAÇÃO DE 90°, APLICAÇÃO DESCONTÍNUA, UTILIZANDO EQUIPAMENTO DE PROJEÇÃO COM 3 M3/H DE CAPACIDADE. AF_07/2026</t>
  </si>
  <si>
    <t>SINAPI|91089</t>
  </si>
  <si>
    <t>91089</t>
  </si>
  <si>
    <t>EXECUÇÃO DE REVESTIMENTO DE CONCRETO PROJETADO COM ESPESSURA DE 10 CM, ARMADO COM TELA, INCLINAÇÃO DE 90°, APLICAÇÃO DESCONTÍNUA, UTILIZANDO EQUIPAMENTO DE PROJEÇÃO COM 6 M3/H DE CAPACIDADE. AF_07/2026</t>
  </si>
  <si>
    <t>SINAPI|91074</t>
  </si>
  <si>
    <t>91074</t>
  </si>
  <si>
    <t>EXECUÇÃO DE REVESTIMENTO DE CONCRETO PROJETADO COM ESPESSURA DE 10 CM, ARMADO COM TELA, INCLINAÇÃO MENOR QUE 90°, APLICAÇÃO CONTÍNUA, UTILIZANDO EQUIPAMENTO DE PROJEÇÃO COM 3 M3/H DE CAPACIDADE. AF_07/2026</t>
  </si>
  <si>
    <t>SINAPI|91070</t>
  </si>
  <si>
    <t>91070</t>
  </si>
  <si>
    <t>EXECUÇÃO DE REVESTIMENTO DE CONCRETO PROJETADO COM ESPESSURA DE 10 CM, ARMADO COM TELA, INCLINAÇÃO MENOR QUE 90°, APLICAÇÃO CONTÍNUA, UTILIZANDO EQUIPAMENTO DE PROJEÇÃO COM 6 M3/H DE CAPACIDADE. AF_07/2026</t>
  </si>
  <si>
    <t>SINAPI|91091</t>
  </si>
  <si>
    <t>91091</t>
  </si>
  <si>
    <t>EXECUÇÃO DE REVESTIMENTO DE CONCRETO PROJETADO COM ESPESSURA DE 10 CM, ARMADO COM TELA, INCLINAÇÃO MENOR QUE 90°, APLICAÇÃO DESCONTÍNUA, UTILIZANDO EQUIPAMENTO DE PROJEÇÃO COM 3 M3/H DE CAPACIDADE. AF_07/2026</t>
  </si>
  <si>
    <t>SINAPI|91087</t>
  </si>
  <si>
    <t>91087</t>
  </si>
  <si>
    <t>EXECUÇÃO DE REVESTIMENTO DE CONCRETO PROJETADO COM ESPESSURA DE 10 CM, ARMADO COM TELA, INCLINAÇÃO MENOR QUE 90°, APLICAÇÃO DESCONTÍNUA, UTILIZANDO EQUIPAMENTO DE PROJEÇÃO COM 6 M3/H DE CAPACIDADE. AF_07/2026</t>
  </si>
  <si>
    <t>SINAPI|91083</t>
  </si>
  <si>
    <t>91083</t>
  </si>
  <si>
    <t>EXECUÇÃO DE REVESTIMENTO DE CONCRETO PROJETADO COM ESPESSURA DE 7 CM, ARMADO COM FIBRAS DE AÇO, INCLINAÇÃO DE 90°, APLICAÇÃO CONTÍNUA, UTILIZANDO EQUIPAMENTO DE PROJEÇÃO COM 3 M3/H DE CAPACIDADE. AF_07/2026</t>
  </si>
  <si>
    <t>SINAPI|91079</t>
  </si>
  <si>
    <t>91079</t>
  </si>
  <si>
    <t>EXECUÇÃO DE REVESTIMENTO DE CONCRETO PROJETADO COM ESPESSURA DE 7 CM, ARMADO COM FIBRAS DE AÇO, INCLINAÇÃO DE 90°, APLICAÇÃO CONTÍNUA, UTILIZANDO EQUIPAMENTO DE PROJEÇÃO COM 6 M3/H DE CAPACIDADE. AF_07/2026</t>
  </si>
  <si>
    <t>SINAPI|91100</t>
  </si>
  <si>
    <t>91100</t>
  </si>
  <si>
    <t>EXECUÇÃO DE REVESTIMENTO DE CONCRETO PROJETADO COM ESPESSURA DE 7 CM, ARMADO COM FIBRAS DE AÇO, INCLINAÇÃO DE 90°, APLICAÇÃO DESCONTÍNUA, UTILIZANDO EQUIPAMENTO DE PROJEÇÃO COM 3 M3/H DE CAPACIDADE. AF_07/2026</t>
  </si>
  <si>
    <t>SINAPI|91096</t>
  </si>
  <si>
    <t>91096</t>
  </si>
  <si>
    <t>EXECUÇÃO DE REVESTIMENTO DE CONCRETO PROJETADO COM ESPESSURA DE 7 CM, ARMADO COM FIBRAS DE AÇO, INCLINAÇÃO DE 90°, APLICAÇÃO DESCONTÍNUA, UTILIZANDO EQUIPAMENTO DE PROJEÇÃO COM 6 M3/H DE CAPACIDADE. AF_07/2026</t>
  </si>
  <si>
    <t>SINAPI|91081</t>
  </si>
  <si>
    <t>91081</t>
  </si>
  <si>
    <t>EXECUÇÃO DE REVESTIMENTO DE CONCRETO PROJETADO COM ESPESSURA DE 7 CM, ARMADO COM FIBRAS DE AÇO, INCLINAÇÃO MENOR QUE 90°, APLICAÇÃO CONTÍNUA, UTILIZANDO EQUIPAMENTO DE PROJEÇÃO COM 3 M3/H DE CAPACIDADE. AF_07/2026</t>
  </si>
  <si>
    <t>SINAPI|91077</t>
  </si>
  <si>
    <t>91077</t>
  </si>
  <si>
    <t>EXECUÇÃO DE REVESTIMENTO DE CONCRETO PROJETADO COM ESPESSURA DE 7 CM, ARMADO COM FIBRAS DE AÇO, INCLINAÇÃO MENOR QUE 90°, APLICAÇÃO CONTÍNUA, UTILIZANDO EQUIPAMENTO DE PROJEÇÃO COM 6 M3/H DE CAPACIDADE. AF_07/2026</t>
  </si>
  <si>
    <t>SINAPI|91098</t>
  </si>
  <si>
    <t>91098</t>
  </si>
  <si>
    <t>EXECUÇÃO DE REVESTIMENTO DE CONCRETO PROJETADO COM ESPESSURA DE 7 CM, ARMADO COM FIBRAS DE AÇO, INCLINAÇÃO MENOR QUE 90°, APLICAÇÃO DESCONTÍNUA, UTILIZANDO EQUIPAMENTO DE PROJEÇÃO COM 3 M3/H DE CAPACIDADE. AF_07/2026</t>
  </si>
  <si>
    <t>SINAPI|91094</t>
  </si>
  <si>
    <t>91094</t>
  </si>
  <si>
    <t>EXECUÇÃO DE REVESTIMENTO DE CONCRETO PROJETADO COM ESPESSURA DE 7 CM, ARMADO COM FIBRAS DE AÇO, INCLINAÇÃO MENOR QUE 90°, APLICAÇÃO DESCONTÍNUA, UTILIZANDO EQUIPAMENTO DE PROJEÇÃO COM 6 M3/H DE CAPACIDADE. AF_07/2026</t>
  </si>
  <si>
    <t>SINAPI|91075</t>
  </si>
  <si>
    <t>91075</t>
  </si>
  <si>
    <t>EXECUÇÃO DE REVESTIMENTO DE CONCRETO PROJETADO COM ESPESSURA DE 7 CM, ARMADO COM TELA, INCLINAÇÃO DE 90°, APLICAÇÃO CONTÍNUA, UTILIZANDO EQUIPAMENTO DE PROJEÇÃO COM 3 M3/H DE CAPACIDADE. AF_07/2026</t>
  </si>
  <si>
    <t>SINAPI|91071</t>
  </si>
  <si>
    <t>91071</t>
  </si>
  <si>
    <t>EXECUÇÃO DE REVESTIMENTO DE CONCRETO PROJETADO COM ESPESSURA DE 7 CM, ARMADO COM TELA, INCLINAÇÃO DE 90°, APLICAÇÃO CONTÍNUA, UTILIZANDO EQUIPAMENTO DE PROJEÇÃO COM 6 M3/H DE CAPACIDADE. AF_07/2026</t>
  </si>
  <si>
    <t>SINAPI|91092</t>
  </si>
  <si>
    <t>91092</t>
  </si>
  <si>
    <t>EXECUÇÃO DE REVESTIMENTO DE CONCRETO PROJETADO COM ESPESSURA DE 7 CM, ARMADO COM TELA, INCLINAÇÃO DE 90°, APLICAÇÃO DESCONTÍNUA, UTILIZANDO EQUIPAMENTO DE PROJEÇÃO COM 3 M3/H DE CAPACIDADE. AF_07/2026</t>
  </si>
  <si>
    <t>SINAPI|91088</t>
  </si>
  <si>
    <t>91088</t>
  </si>
  <si>
    <t>EXECUÇÃO DE REVESTIMENTO DE CONCRETO PROJETADO COM ESPESSURA DE 7 CM, ARMADO COM TELA, INCLINAÇÃO DE 90°, APLICAÇÃO DESCONTÍNUA, UTILIZANDO EQUIPAMENTO DE PROJEÇÃO COM 6 M3/H DE CAPACIDADE. AF_07/2026</t>
  </si>
  <si>
    <t>SINAPI|91073</t>
  </si>
  <si>
    <t>91073</t>
  </si>
  <si>
    <t>EXECUÇÃO DE REVESTIMENTO DE CONCRETO PROJETADO COM ESPESSURA DE 7 CM, ARMADO COM TELA, INCLINAÇÃO MENOR QUE 90°, APLICAÇÃO CONTÍNUA, UTILIZANDO EQUIPAMENTO DE PROJEÇÃO COM 3 M3/H DE CAPACIDADE. AF_07/2026</t>
  </si>
  <si>
    <t>SINAPI|91069</t>
  </si>
  <si>
    <t>91069</t>
  </si>
  <si>
    <t>EXECUÇÃO DE REVESTIMENTO DE CONCRETO PROJETADO COM ESPESSURA DE 7 CM, ARMADO COM TELA, INCLINAÇÃO MENOR QUE 90°, APLICAÇÃO CONTÍNUA, UTILIZANDO EQUIPAMENTO DE PROJEÇÃO COM 6 M3/H DE CAPACIDADE. AF_07/2026</t>
  </si>
  <si>
    <t>SINAPI|91090</t>
  </si>
  <si>
    <t>91090</t>
  </si>
  <si>
    <t>EXECUÇÃO DE REVESTIMENTO DE CONCRETO PROJETADO COM ESPESSURA DE 7 CM, ARMADO COM TELA, INCLINAÇÃO MENOR QUE 90°, APLICAÇÃO DESCONTÍNUA, UTILIZANDO EQUIPAMENTO DE PROJEÇÃO COM 3 M3/H DE CAPACIDADE. AF_07/2026</t>
  </si>
  <si>
    <t>SINAPI|91086</t>
  </si>
  <si>
    <t>91086</t>
  </si>
  <si>
    <t>EXECUÇÃO DE REVESTIMENTO DE CONCRETO PROJETADO COM ESPESSURA DE 7 CM, ARMADO COM TELA, INCLINAÇÃO MENOR QUE 90°, APLICAÇÃO DESCONTÍNUA, UTILIZANDO EQUIPAMENTO DE PROJEÇÃO COM 6 M3/H DE CAPACIDADE. AF_07/2026</t>
  </si>
  <si>
    <t>SINAPI|107272</t>
  </si>
  <si>
    <t>107272</t>
  </si>
  <si>
    <t>INSTALAÇÃO DE TELA METÁLICA Q-138, PARA CORTINA DE CONCRETO PROJETADO. AF_07/2026</t>
  </si>
  <si>
    <t>SINAPI|107273</t>
  </si>
  <si>
    <t>107273</t>
  </si>
  <si>
    <t>INSTALAÇÃO DE TELA METÁLICA Q-196, PARA CORTINA DE CONCRETO PROJETADO. AF_07/2026</t>
  </si>
  <si>
    <t>SINAPI|107274</t>
  </si>
  <si>
    <t>107274</t>
  </si>
  <si>
    <t>INSTALAÇÃO DE TELA METÁLICA Q-283, PARA CORTINA DE CONCRETO PROJETADO. AF_07/2026</t>
  </si>
  <si>
    <t>SINAPI|107275</t>
  </si>
  <si>
    <t>107275</t>
  </si>
  <si>
    <t>INSTALAÇÃO DE TELA METÁLICA Q-503, PARA CORTINA DE CONCRETO PROJETADO. AF_07/2026</t>
  </si>
  <si>
    <t>SINAPI|105522</t>
  </si>
  <si>
    <t>105522</t>
  </si>
  <si>
    <t>REVESTIMENTO VEGETAL PARA SOLO GRAMPEADO VERDE, ATRAVÉS DE HIDROSSEMEADURA. AF_07/2026</t>
  </si>
  <si>
    <t>SINAPI|104281</t>
  </si>
  <si>
    <t>104281</t>
  </si>
  <si>
    <t>ANCORAGEM ATIVA PARA CABO COM 1 CORDOALHA DE DIÂMETRO NOMINAL DE 12,7 MM. AF_08/2022</t>
  </si>
  <si>
    <t>Concreto Protendido</t>
  </si>
  <si>
    <t>SINAPI|104287</t>
  </si>
  <si>
    <t>104287</t>
  </si>
  <si>
    <t>ANCORAGEM ATIVA PARA CABO COM 1 CORDOALHA DE DIÂMETRO NOMINAL DE 15,2 MM. AF_08/2022</t>
  </si>
  <si>
    <t>SINAPI|104286</t>
  </si>
  <si>
    <t>104286</t>
  </si>
  <si>
    <t>ANCORAGEM ATIVA PARA CABO COM 12 CORDOALHAS DE DIÂMETRO NOMINAL DE 12,7 MM. AF_08/2022</t>
  </si>
  <si>
    <t>SINAPI|104292</t>
  </si>
  <si>
    <t>104292</t>
  </si>
  <si>
    <t>ANCORAGEM ATIVA PARA CABO COM 12 CORDOALHAS DE DIÂMETRO NOMINAL DE 15,2 MM. AF_08/2022</t>
  </si>
  <si>
    <t>SINAPI|104282</t>
  </si>
  <si>
    <t>104282</t>
  </si>
  <si>
    <t>ANCORAGEM ATIVA PARA CABO COM 2 CORDOALHAS DE DIÂMETRO NOMINAL DE 12,7 MM. AF_08/2022</t>
  </si>
  <si>
    <t>SINAPI|104288</t>
  </si>
  <si>
    <t>104288</t>
  </si>
  <si>
    <t>ANCORAGEM ATIVA PARA CABO COM 2 CORDOALHAS DE DIÂMETRO NOMINAL DE 15,2 MM. AF_08/2022</t>
  </si>
  <si>
    <t>SINAPI|104283</t>
  </si>
  <si>
    <t>104283</t>
  </si>
  <si>
    <t>ANCORAGEM ATIVA PARA CABO COM 4 CORDOALHAS DE DIÂMETRO NOMINAL DE 12,7 MM. AF_08/2022</t>
  </si>
  <si>
    <t>SINAPI|104289</t>
  </si>
  <si>
    <t>104289</t>
  </si>
  <si>
    <t>ANCORAGEM ATIVA PARA CABO COM 4 CORDOALHAS DE DIÂMETRO NOMINAL DE 15,2 MM. AF_08/2022</t>
  </si>
  <si>
    <t>SINAPI|104284</t>
  </si>
  <si>
    <t>104284</t>
  </si>
  <si>
    <t>ANCORAGEM ATIVA PARA CABO COM 6 CORDOALHAS DE DIÂMETRO NOMINAL DE 12,7 MM. AF_08/2022</t>
  </si>
  <si>
    <t>SINAPI|104290</t>
  </si>
  <si>
    <t>104290</t>
  </si>
  <si>
    <t>ANCORAGEM ATIVA PARA CABO COM 6 CORDOALHAS DE DIÂMETRO NOMINAL DE 15,2 MM. AF_08/2022</t>
  </si>
  <si>
    <t>SINAPI|104285</t>
  </si>
  <si>
    <t>104285</t>
  </si>
  <si>
    <t>ANCORAGEM ATIVA PARA CABO COM 7 CORDOALHAS DE DIÂMETRO NOMINAL DE 12,7 MM. AF_08/2022</t>
  </si>
  <si>
    <t>SINAPI|104291</t>
  </si>
  <si>
    <t>104291</t>
  </si>
  <si>
    <t>ANCORAGEM ATIVA PARA CABO COM 7 CORDOALHAS DE DIÂMETRO NOMINAL DE 15,2 MM. AF_08/2022</t>
  </si>
  <si>
    <t>SINAPI|104267</t>
  </si>
  <si>
    <t>104267</t>
  </si>
  <si>
    <t>ANCORAGEM ATIVA PARA CORDOALHA COM 7 FIOS E DIÂMETRO NOMINAL DE 12,7 MM. AF_08/2022</t>
  </si>
  <si>
    <t>SINAPI|104268</t>
  </si>
  <si>
    <t>104268</t>
  </si>
  <si>
    <t>ANCORAGEM ATIVA PARA CORDOALHA COM 7 FIOS E DIÂMETRO NOMINAL DE 15,2 MM. AF_08/2022</t>
  </si>
  <si>
    <t>SINAPI|104269</t>
  </si>
  <si>
    <t>104269</t>
  </si>
  <si>
    <t>ANCORAGEM PASSIVA PARA CABO COM 1 CORDOALHA DE DIÂMETRO NOMINAL DE 12,7 MM. AF_08/2022</t>
  </si>
  <si>
    <t>SINAPI|104270</t>
  </si>
  <si>
    <t>104270</t>
  </si>
  <si>
    <t>ANCORAGEM PASSIVA PARA CABO COM 1 CORDOALHA DE DIÂMETRO NOMINAL DE 15,2 MM. AF_08/2022</t>
  </si>
  <si>
    <t>SINAPI|104276</t>
  </si>
  <si>
    <t>104276</t>
  </si>
  <si>
    <t>ANCORAGEM PASSIVA PARA CABO COM 12 CORDOALHAS DE DIÂMETRO NOMINAL DE 12,7 MM. AF_08/2022</t>
  </si>
  <si>
    <t>SINAPI|104280</t>
  </si>
  <si>
    <t>104280</t>
  </si>
  <si>
    <t>ANCORAGEM PASSIVA PARA CABO COM 12 CORDOALHAS DE DIÂMETRO NOMINAL DE 15,2 MM. AF_08/2022</t>
  </si>
  <si>
    <t>SINAPI|104271</t>
  </si>
  <si>
    <t>104271</t>
  </si>
  <si>
    <t>ANCORAGEM PASSIVA PARA CABO COM 2 CORDOALHAS DE DIÂMETRO NOMINAL DE 12,7 MM. AF_08/2022</t>
  </si>
  <si>
    <t>SINAPI|104272</t>
  </si>
  <si>
    <t>104272</t>
  </si>
  <si>
    <t>ANCORAGEM PASSIVA PARA CABO COM 2 CORDOALHAS DE DIÂMETRO NOMINAL DE 15,2 MM. AF_08/2022</t>
  </si>
  <si>
    <t>SINAPI|104273</t>
  </si>
  <si>
    <t>104273</t>
  </si>
  <si>
    <t>ANCORAGEM PASSIVA PARA CABO COM 4 CORDOALHAS DE DIÂMETRO NOMINAL DE 12,7 MM. AF_08/2022</t>
  </si>
  <si>
    <t>SINAPI|104277</t>
  </si>
  <si>
    <t>104277</t>
  </si>
  <si>
    <t>ANCORAGEM PASSIVA PARA CABO COM 4 CORDOALHAS DE DIÂMETRO NOMINAL DE 15,2 MM. AF_08/2022</t>
  </si>
  <si>
    <t>SINAPI|104274</t>
  </si>
  <si>
    <t>104274</t>
  </si>
  <si>
    <t>ANCORAGEM PASSIVA PARA CABO COM 6 CORDOALHAS DE DIÂMETRO NOMINAL DE 12,7 MM. AF_08/2022</t>
  </si>
  <si>
    <t>SINAPI|104278</t>
  </si>
  <si>
    <t>104278</t>
  </si>
  <si>
    <t>ANCORAGEM PASSIVA PARA CABO COM 6 CORDOALHAS DE DIÂMETRO NOMINAL DE 15,2 MM. AF_08/2022</t>
  </si>
  <si>
    <t>SINAPI|104275</t>
  </si>
  <si>
    <t>104275</t>
  </si>
  <si>
    <t>ANCORAGEM PASSIVA PARA CABO COM 7 CORDOALHAS DE DIÂMETRO NOMINAL DE 12,7 MM. AF_08/2022</t>
  </si>
  <si>
    <t>SINAPI|104279</t>
  </si>
  <si>
    <t>104279</t>
  </si>
  <si>
    <t>ANCORAGEM PASSIVA PARA CABO COM 7 CORDOALHAS DE DIÂMETRO NOMINAL DE 15,2 MM. AF_08/2022</t>
  </si>
  <si>
    <t>SINAPI|104265</t>
  </si>
  <si>
    <t>104265</t>
  </si>
  <si>
    <t>ANCORAGEM PASSIVA PARA CORDOALHA COM 7 FIOS E DIÂMETRO NOMINAL DE 12,7 MM. AF_08/2022</t>
  </si>
  <si>
    <t>SINAPI|104266</t>
  </si>
  <si>
    <t>104266</t>
  </si>
  <si>
    <t>ANCORAGEM PASSIVA PARA CORDOALHA COM 7 FIOS E DIÂMETRO NOMINAL DE 15,2 MM. AF_08/2022</t>
  </si>
  <si>
    <t>SINAPI|104305</t>
  </si>
  <si>
    <t>104305</t>
  </si>
  <si>
    <t>FORNECIMENTO E INSTALAÇÃO DE BAINHA CIRCULAR COM DIÂMETRO NOMINAL DE 35 MM, INCLUSIVE INJEÇÃO DE NATA DE CIMENTO. AF_08/2022</t>
  </si>
  <si>
    <t>SINAPI|104306</t>
  </si>
  <si>
    <t>104306</t>
  </si>
  <si>
    <t>FORNECIMENTO E INSTALAÇÃO DE BAINHA CIRCULAR COM DIÂMETRO NOMINAL DE 40 MM, INCLUSIVE INJEÇÃO DE NATA DE CIMENTO. AF_08/2022</t>
  </si>
  <si>
    <t>SINAPI|104307</t>
  </si>
  <si>
    <t>104307</t>
  </si>
  <si>
    <t>FORNECIMENTO E INSTALAÇÃO DE BAINHA CIRCULAR COM DIÂMETRO NOMINAL DE 50 MM, INCLUSIVE INJEÇÃO DE NATA DE CIMENTO. AF_08/2022</t>
  </si>
  <si>
    <t>SINAPI|104308</t>
  </si>
  <si>
    <t>104308</t>
  </si>
  <si>
    <t>FORNECIMENTO E INSTALAÇÃO DE BAINHA CIRCULAR COM DIÂMETRO NOMINAL DE 55 MM, INCLUSIVE INJEÇÃO DE NATA DE CIMENTO. AF_08/2022</t>
  </si>
  <si>
    <t>SINAPI|104309</t>
  </si>
  <si>
    <t>104309</t>
  </si>
  <si>
    <t>FORNECIMENTO E INSTALAÇÃO DE BAINHA CIRCULAR COM DIÂMETRO NOMINAL DE 60 MM, INCLUSIVE INJEÇÃO DE NATA DE CIMENTO. AF_08/2022</t>
  </si>
  <si>
    <t>SINAPI|104310</t>
  </si>
  <si>
    <t>104310</t>
  </si>
  <si>
    <t>FORNECIMENTO E INSTALAÇÃO DE BAINHA CIRCULAR COM DIÂMETRO NOMINAL DE 65 MM, INCLUSIVE INJEÇÃO DE NATA DE CIMENTO. AF_08/2022</t>
  </si>
  <si>
    <t>SINAPI|104311</t>
  </si>
  <si>
    <t>104311</t>
  </si>
  <si>
    <t>FORNECIMENTO E INSTALAÇÃO DE BAINHA CIRCULAR COM DIÂMETRO NOMINAL DE 80 MM, INCLUSIVE INJEÇÃO DE NATA DE CIMENTO. AF_08/2022</t>
  </si>
  <si>
    <t>SINAPI|104301</t>
  </si>
  <si>
    <t>104301</t>
  </si>
  <si>
    <t>FORNECIMENTO E INSTALAÇÃO DE CABO COM CORDOALHA NUA, RESISTÊNCIA À TRAÇÃO DE 190 KGF/MM² E DIÂMETRO NOMINAL DE 12,7 MM, EM VIGA. AF_08/2022</t>
  </si>
  <si>
    <t>SINAPI|104302</t>
  </si>
  <si>
    <t>104302</t>
  </si>
  <si>
    <t>FORNECIMENTO E INSTALAÇÃO DE CABO COM CORDOALHA NUA, RESISTÊNCIA À TRAÇÃO DE 190 KGF/MM² E DIÂMETRO NOMINAL DE 15,2 MM, EM VIGA. AF_08/2022</t>
  </si>
  <si>
    <t>SINAPI|104303</t>
  </si>
  <si>
    <t>104303</t>
  </si>
  <si>
    <t>FORNECIMENTO E INSTALAÇÃO DE CABO COM CORDOALHA NUA, RESISTÊNCIA À TRAÇÃO DE 210 KGF/MM² E DIÂMETRO NOMINAL DE 12,7 MM, EM VIGA. AF_08/2022</t>
  </si>
  <si>
    <t>SINAPI|104304</t>
  </si>
  <si>
    <t>104304</t>
  </si>
  <si>
    <t>FORNECIMENTO E INSTALAÇÃO DE CABO COM CORDOALHA NUA, RESISTÊNCIA À TRAÇÃO DE 210 KGF/MM² E DIÂMETRO NOMINAL DE 15,2 MM, EM VIGA. AF_08/2022</t>
  </si>
  <si>
    <t>SINAPI|104293</t>
  </si>
  <si>
    <t>104293</t>
  </si>
  <si>
    <t>FORNECIMENTO E INSTALAÇÃO DE CORDOALHA COM 7 FIOS, RESISTÊNCIA À TRAÇÃO DE 190 KGF/MM² E DIÂMETRO NOMINAL DE 12,7 MM, EM LAJE. AF_08/2022</t>
  </si>
  <si>
    <t>SINAPI|104297</t>
  </si>
  <si>
    <t>104297</t>
  </si>
  <si>
    <t>FORNECIMENTO E INSTALAÇÃO DE CORDOALHA COM 7 FIOS, RESISTÊNCIA À TRAÇÃO DE 190 KGF/MM² E DIÂMETRO NOMINAL DE 12,7 MM, EM VIGA. AF_08/2022</t>
  </si>
  <si>
    <t>SINAPI|104295</t>
  </si>
  <si>
    <t>104295</t>
  </si>
  <si>
    <t>FORNECIMENTO E INSTALAÇÃO DE CORDOALHA COM 7 FIOS, RESISTÊNCIA À TRAÇÃO DE 190 KGF/MM² E DIÂMETRO NOMINAL DE 15,2 MM, EM LAJE. AF_08/2022</t>
  </si>
  <si>
    <t>SINAPI|104299</t>
  </si>
  <si>
    <t>104299</t>
  </si>
  <si>
    <t>FORNECIMENTO E INSTALAÇÃO DE CORDOALHA COM 7 FIOS, RESISTÊNCIA À TRAÇÃO DE 190 KGF/MM² E DIÂMETRO NOMINAL DE 15,2 MM, EM VIGA. AF_08/2022</t>
  </si>
  <si>
    <t>SINAPI|104294</t>
  </si>
  <si>
    <t>104294</t>
  </si>
  <si>
    <t>FORNECIMENTO E INSTALAÇÃO DE CORDOALHA COM 7 FIOS, RESISTÊNCIA À TRAÇÃO DE 210 KGF/MM² E DIÂMETRO NOMINAL DE 12,7 MM, EM LAJE. AF_08/2022</t>
  </si>
  <si>
    <t>SINAPI|104298</t>
  </si>
  <si>
    <t>104298</t>
  </si>
  <si>
    <t>FORNECIMENTO E INSTALAÇÃO DE CORDOALHA COM 7 FIOS, RESISTÊNCIA À TRAÇÃO DE 210 KGF/MM² E DIÂMETRO NOMINAL DE 12,7 MM, EM VIGA. AF_08/2022</t>
  </si>
  <si>
    <t>SINAPI|104296</t>
  </si>
  <si>
    <t>104296</t>
  </si>
  <si>
    <t>FORNECIMENTO E INSTALAÇÃO DE CORDOALHA COM 7 FIOS, RESISTÊNCIA À TRAÇÃO DE 210 KGF/MM² E DIÂMETRO NOMINAL DE 15,2 MM, EM LAJE. AF_08/2022</t>
  </si>
  <si>
    <t>SINAPI|104300</t>
  </si>
  <si>
    <t>104300</t>
  </si>
  <si>
    <t>FORNECIMENTO E INSTALAÇÃO DE CORDOALHA COM 7 FIOS, RESISTÊNCIA À TRAÇÃO DE 210 KGF/MM² E DIÂMETRO NOMINAL DE 15,2 MM, EM VIGA. AF_08/2022</t>
  </si>
  <si>
    <t>SINAPI|90944</t>
  </si>
  <si>
    <t>90944</t>
  </si>
  <si>
    <t>CONTRAPISO ACÚSTICO EM ARGAMASSA PRONTA, PREPARO MANUAL, APLICADO EM ÁREAS SECA, ACABAMENTO NÃO REFORÇADO, ESPESSURA 6CM. AF_07/2021</t>
  </si>
  <si>
    <t>Contrapiso</t>
  </si>
  <si>
    <t>SINAPI|90934</t>
  </si>
  <si>
    <t>90934</t>
  </si>
  <si>
    <t>CONTRAPISO ACÚSTICO EM ARGAMASSA PRONTA, PREPARO MANUAL, APLICADO EM ÁREAS SECAS, ACABAMENTO NÃO REFORÇADO, ESPESSURA 5CM. AF_07/2021</t>
  </si>
  <si>
    <t>SINAPI|90954</t>
  </si>
  <si>
    <t>90954</t>
  </si>
  <si>
    <t>CONTRAPISO ACÚSTICO EM ARGAMASSA PRONTA, PREPARO MANUAL, APLICADO EM ÁREAS SECAS, ACABAMENTO NÃO REFORÇADO, ESPESSURA 7CM. AF_07/2021</t>
  </si>
  <si>
    <t>SINAPI|90933</t>
  </si>
  <si>
    <t>90933</t>
  </si>
  <si>
    <t>CONTRAPISO ACÚSTICO EM ARGAMASSA PRONTA, PREPARO MECÂNICO COM MISTURADOR 300 KG, APLICADO EM ÁREAS SECAS, ACABAMENTO NÃO REFORÇADO, ESPESSURA 5CM. AF_07/2021</t>
  </si>
  <si>
    <t>SINAPI|90943</t>
  </si>
  <si>
    <t>90943</t>
  </si>
  <si>
    <t>CONTRAPISO ACÚSTICO EM ARGAMASSA PRONTA, PREPARO MECÂNICO COM MISTURADOR 300 KG, APLICADO EM ÁREAS SECAS, ACABAMENTO NÃO REFORÇADO, ESPESSURA 6CM. AF_07/2021</t>
  </si>
  <si>
    <t>SINAPI|90953</t>
  </si>
  <si>
    <t>90953</t>
  </si>
  <si>
    <t>CONTRAPISO ACÚSTICO EM ARGAMASSA PRONTA, PREPARO MECÂNICO COM MISTURADOR 300 KG, APLICADO EM ÁREAS SECAS, ACABAMENTO NÃO REFORÇADO, ESPESSURA 7CM. AF_07/2021</t>
  </si>
  <si>
    <t>SINAPI|90932</t>
  </si>
  <si>
    <t>90932</t>
  </si>
  <si>
    <t>CONTRAPISO ACÚSTICO EM ARGAMASSA TRAÇO 1:4 (CIMENTO E AREIA), PREPARO MANUAL, APLICADO EM ÁREAS SECAS, ACABAMENTO NÃO REFORÇADO, ESPESSURA 5CM. AF_07/2021</t>
  </si>
  <si>
    <t>SINAPI|90942</t>
  </si>
  <si>
    <t>90942</t>
  </si>
  <si>
    <t>CONTRAPISO ACÚSTICO EM ARGAMASSA TRAÇO 1:4 (CIMENTO E AREIA), PREPARO MANUAL, APLICADO EM ÁREAS SECAS, ACABAMENTO NÃO REFORÇADO, ESPESSURA 6CM. AF_07/2021</t>
  </si>
  <si>
    <t>SINAPI|90952</t>
  </si>
  <si>
    <t>90952</t>
  </si>
  <si>
    <t>CONTRAPISO ACÚSTICO EM ARGAMASSA TRAÇO 1:4 (CIMENTO E AREIA), PREPARO MANUAL, APLICADO EM ÁREAS SECAS, ACABAMENTO NÃO REFORÇADO, ESPESSURA 7CM. AF_07/2021</t>
  </si>
  <si>
    <t>SINAPI|90930</t>
  </si>
  <si>
    <t>90930</t>
  </si>
  <si>
    <t>CONTRAPISO ACÚSTICO EM ARGAMASSA TRAÇO 1:4 (CIMENTO E AREIA), PREPARO MECÂNICO COM BETONEIRA 400L, APLICADO EM ÁREAS SECAS, ACABAMENTO NÃO REFORÇADO, ESPESSURA 5CM. AF_07/2021</t>
  </si>
  <si>
    <t>SINAPI|90940</t>
  </si>
  <si>
    <t>90940</t>
  </si>
  <si>
    <t>CONTRAPISO ACÚSTICO EM ARGAMASSA TRAÇO 1:4 (CIMENTO E AREIA), PREPARO MECÂNICO COM BETONEIRA 400L, APLICADO EM ÁREAS SECAS, ACABAMENTO NÃO REFORÇADO, ESPESSURA 6CM. AF_07/2021</t>
  </si>
  <si>
    <t>SINAPI|90950</t>
  </si>
  <si>
    <t>90950</t>
  </si>
  <si>
    <t>CONTRAPISO ACÚSTICO EM ARGAMASSA TRAÇO 1:4 (CIMENTO E AREIA), PREPARO MECÂNICO COM BETONEIRA 400L, APLICADO EM ÁREAS SECAS, ACABAMENTO NÃO REFORÇADO, ESPESSURA 7CM. AF_07/2021</t>
  </si>
  <si>
    <t>SINAPI|88476</t>
  </si>
  <si>
    <t>88476</t>
  </si>
  <si>
    <t>CONTRAPISO COM ARGAMASSA AUTONIVELANTE, APLICADO SOBRE LAJE, ADERIDO, ESPESSURA 2CM. AF_07/2021</t>
  </si>
  <si>
    <t>SINAPI|88477</t>
  </si>
  <si>
    <t>88477</t>
  </si>
  <si>
    <t>CONTRAPISO COM ARGAMASSA AUTONIVELANTE, APLICADO SOBRE LAJE, ADERIDO, ESPESSURA 3CM. AF_07/2021</t>
  </si>
  <si>
    <t>SINAPI|88478</t>
  </si>
  <si>
    <t>88478</t>
  </si>
  <si>
    <t>CONTRAPISO COM ARGAMASSA AUTONIVELANTE, APLICADO SOBRE LAJE, ADERIDO, ESPESSURA 4CM. AF_07/2021</t>
  </si>
  <si>
    <t>SINAPI|88470</t>
  </si>
  <si>
    <t>88470</t>
  </si>
  <si>
    <t>CONTRAPISO COM ARGAMASSA AUTONIVELANTE, APLICADO SOBRE LAJE, NÃO ADERIDO, ESPESSURA 3CM. AF_07/2021</t>
  </si>
  <si>
    <t>SINAPI|88471</t>
  </si>
  <si>
    <t>88471</t>
  </si>
  <si>
    <t>CONTRAPISO COM ARGAMASSA AUTONIVELANTE, APLICADO SOBRE LAJE, NÃO ADERIDO, ESPESSURA 4CM. AF_07/2021</t>
  </si>
  <si>
    <t>SINAPI|88472</t>
  </si>
  <si>
    <t>88472</t>
  </si>
  <si>
    <t>CONTRAPISO COM ARGAMASSA AUTONIVELANTE, APLICADO SOBRE LAJE, NÃO ADERIDO, ESPESSURA 5CM. AF_07/2021</t>
  </si>
  <si>
    <t>SINAPI|87759</t>
  </si>
  <si>
    <t>87759</t>
  </si>
  <si>
    <t>CONTRAPISO EM ARGAMASSA PRONTA, PREPARO MANUAL, APLICADO EM ÁREAS MOLHADAS SOBRE IMPERMEABILIZAÇÃO, ACABAMENTO NÃO REFORÇADO, ESPESSURA 3CM. AF_07/2021</t>
  </si>
  <si>
    <t>SINAPI|87769</t>
  </si>
  <si>
    <t>87769</t>
  </si>
  <si>
    <t>CONTRAPISO EM ARGAMASSA PRONTA, PREPARO MANUAL, APLICADO EM ÁREAS MOLHADAS SOBRE IMPERMEABILIZAÇÃO, ACABAMENTO NÃO REFORÇADO, ESPESSURA 4CM. AF_07/2021</t>
  </si>
  <si>
    <t>SINAPI|87739</t>
  </si>
  <si>
    <t>87739</t>
  </si>
  <si>
    <t>CONTRAPISO EM ARGAMASSA PRONTA, PREPARO MANUAL, APLICADO EM ÁREAS MOLHADAS SOBRE LAJE, ADERIDO, ACABAMENTO NÃO REFORÇADO, ESPESSURA 2CM. AF_07/2021</t>
  </si>
  <si>
    <t>SINAPI|87749</t>
  </si>
  <si>
    <t>87749</t>
  </si>
  <si>
    <t>CONTRAPISO EM ARGAMASSA PRONTA, PREPARO MANUAL, APLICADO EM ÁREAS MOLHADAS SOBRE LAJE, ADERIDO, ACABAMENTO NÃO REFORÇADO, ESPESSURA 3CM. AF_07/2021</t>
  </si>
  <si>
    <t>SINAPI|87624</t>
  </si>
  <si>
    <t>87624</t>
  </si>
  <si>
    <t>CONTRAPISO EM ARGAMASSA PRONTA, PREPARO MANUAL, APLICADO EM ÁREAS SECAS SOBRE LAJE, ADERIDO, ACABAMENTO NÃO REFORÇADO, ESPESSURA 2CM. AF_07/2021</t>
  </si>
  <si>
    <t>SINAPI|87634</t>
  </si>
  <si>
    <t>87634</t>
  </si>
  <si>
    <t>CONTRAPISO EM ARGAMASSA PRONTA, PREPARO MANUAL, APLICADO EM ÁREAS SECAS SOBRE LAJE, ADERIDO, ACABAMENTO NÃO REFORÇADO, ESPESSURA 3CM. AF_07/2021</t>
  </si>
  <si>
    <t>SINAPI|87644</t>
  </si>
  <si>
    <t>87644</t>
  </si>
  <si>
    <t>CONTRAPISO EM ARGAMASSA PRONTA, PREPARO MANUAL, APLICADO EM ÁREAS SECAS SOBRE LAJE, ADERIDO, ACABAMENTO NÃO REFORÇADO, ESPESSURA 4CM. AF_07/2021</t>
  </si>
  <si>
    <t>SINAPI|87684</t>
  </si>
  <si>
    <t>87684</t>
  </si>
  <si>
    <t>CONTRAPISO EM ARGAMASSA PRONTA, PREPARO MANUAL, APLICADO EM ÁREAS SECAS SOBRE LAJE, NÃO ADERIDO, ACABAMENTO NÃO REFORÇADO, ESPESSURA 4CM. AF_07/2021</t>
  </si>
  <si>
    <t>SINAPI|87694</t>
  </si>
  <si>
    <t>87694</t>
  </si>
  <si>
    <t>CONTRAPISO EM ARGAMASSA PRONTA, PREPARO MANUAL, APLICADO EM ÁREAS SECAS SOBRE LAJE, NÃO ADERIDO, ACABAMENTO NÃO REFORÇADO, ESPESSURA 5CM. AF_07/2021</t>
  </si>
  <si>
    <t>SINAPI|87704</t>
  </si>
  <si>
    <t>87704</t>
  </si>
  <si>
    <t>CONTRAPISO EM ARGAMASSA PRONTA, PREPARO MANUAL, APLICADO EM ÁREAS SECAS SOBRE LAJE, NÃO ADERIDO, ACABAMENTO NÃO REFORÇADO, ESPESSURA 6CM. AF_07/2021</t>
  </si>
  <si>
    <t>SINAPI|87758</t>
  </si>
  <si>
    <t>87758</t>
  </si>
  <si>
    <t>CONTRAPISO EM ARGAMASSA PRONTA, PREPARO MECÂNICO COM MISTURADOR 300 KG, APLICADO EM ÁREAS MOLHADAS SOBRE IMPERMEABILIZAÇÃO, ACABAMENTO NÃO REFORÇADO, ESPESSURA 3CM. AF_07/2021</t>
  </si>
  <si>
    <t>SINAPI|87768</t>
  </si>
  <si>
    <t>87768</t>
  </si>
  <si>
    <t>CONTRAPISO EM ARGAMASSA PRONTA, PREPARO MECÂNICO COM MISTURADOR 300 KG, APLICADO EM ÁREAS MOLHADAS SOBRE IMPERMEABILIZAÇÃO, ACABAMENTO NÃO REFORÇADO, ESPESSURA 4CM. AF_07/2021</t>
  </si>
  <si>
    <t>SINAPI|87738</t>
  </si>
  <si>
    <t>87738</t>
  </si>
  <si>
    <t>CONTRAPISO EM ARGAMASSA PRONTA, PREPARO MECÂNICO COM MISTURADOR 300 KG, APLICADO EM ÁREAS MOLHADAS SOBRE LAJE, ADERIDO, ACABAMENTO NÃO REFORÇADO, ESPESSURA 2CM. AF_07/2021</t>
  </si>
  <si>
    <t>SINAPI|87748</t>
  </si>
  <si>
    <t>87748</t>
  </si>
  <si>
    <t>CONTRAPISO EM ARGAMASSA PRONTA, PREPARO MECÂNICO COM MISTURADOR 300 KG, APLICADO EM ÁREAS MOLHADAS SOBRE LAJE, ADERIDO, ACABAMENTO NÃO REFORÇADO, ESPESSURA 3CM. AF_07/2021</t>
  </si>
  <si>
    <t>SINAPI|87623</t>
  </si>
  <si>
    <t>87623</t>
  </si>
  <si>
    <t>CONTRAPISO EM ARGAMASSA PRONTA, PREPARO MECÂNICO COM MISTURADOR 300 KG, APLICADO EM ÁREAS SECAS SOBRE LAJE, ADERIDO, ACABAMENTO NÃO REFORÇADO, ESPESSURA 2CM. AF_07/2021</t>
  </si>
  <si>
    <t>SINAPI|87633</t>
  </si>
  <si>
    <t>87633</t>
  </si>
  <si>
    <t>CONTRAPISO EM ARGAMASSA PRONTA, PREPARO MECÂNICO COM MISTURADOR 300 KG, APLICADO EM ÁREAS SECAS SOBRE LAJE, ADERIDO, ACABAMENTO NÃO REFORÇADO, ESPESSURA 3CM. AF_07/2021</t>
  </si>
  <si>
    <t>SINAPI|87643</t>
  </si>
  <si>
    <t>87643</t>
  </si>
  <si>
    <t>CONTRAPISO EM ARGAMASSA PRONTA, PREPARO MECÂNICO COM MISTURADOR 300 KG, APLICADO EM ÁREAS SECAS SOBRE LAJE, ADERIDO, ACABAMENTO NÃO REFORÇADO, ESPESSURA 4CM. AF_07/2021</t>
  </si>
  <si>
    <t>SINAPI|87683</t>
  </si>
  <si>
    <t>87683</t>
  </si>
  <si>
    <t>CONTRAPISO EM ARGAMASSA PRONTA, PREPARO MECÂNICO COM MISTURADOR 300 KG, APLICADO EM ÁREAS SECAS SOBRE LAJE, NÃO ADERIDO, ACABAMENTO NÃO REFORÇADO, ESPESSURA 4CM. AF_07/2021</t>
  </si>
  <si>
    <t>SINAPI|87703</t>
  </si>
  <si>
    <t>87703</t>
  </si>
  <si>
    <t>CONTRAPISO EM ARGAMASSA PRONTA, PREPARO MECÂNICO COM MISTURADOR 300 KG, APLICADO EM ÁREAS SECAS SOBRE LAJE, NÃO ADERIDO, ACABAMENTO NÃO REFORÇADO, ESPESSURA 6CM. AF_07/2021</t>
  </si>
  <si>
    <t>SINAPI|87693</t>
  </si>
  <si>
    <t>87693</t>
  </si>
  <si>
    <t>CONTRAPISO EM ARGAMASSA PRONTA, PREPARO MECÂNICO COM MISTURADOR 300 KG, APLICADO EM ÁREAS SECAS SOBRE LAJE, NÃO ADERIDO, ESPESSURA 5CM. AF_07/2021</t>
  </si>
  <si>
    <t>SINAPI|87757</t>
  </si>
  <si>
    <t>87757</t>
  </si>
  <si>
    <t>CONTRAPISO EM ARGAMASSA TRAÇO 1:4 (CIMENTO E AREIA), PREPARO MANUAL, APLICADO EM ÁREAS MOLHADAS SOBRE IMPERMEABILIZAÇÃO, ACABAMENTO NÃO REFORÇADO, ESPESSURA 3CM. AF_07/2021</t>
  </si>
  <si>
    <t>SINAPI|87767</t>
  </si>
  <si>
    <t>87767</t>
  </si>
  <si>
    <t>CONTRAPISO EM ARGAMASSA TRAÇO 1:4 (CIMENTO E AREIA), PREPARO MANUAL, APLICADO EM ÁREAS MOLHADAS SOBRE IMPERMEABILIZAÇÃO, ACABAMENTO NÃO REFORÇADO, ESPESSURA 4CM. AF_07/2021</t>
  </si>
  <si>
    <t>SINAPI|87737</t>
  </si>
  <si>
    <t>87737</t>
  </si>
  <si>
    <t>CONTRAPISO EM ARGAMASSA TRAÇO 1:4 (CIMENTO E AREIA), PREPARO MANUAL, APLICADO EM ÁREAS MOLHADAS SOBRE LAJE, ADERIDO, ACABAMENTO NÃO REFORÇADO, ESPESSURA 2CM. AF_07/2021</t>
  </si>
  <si>
    <t>SINAPI|87747</t>
  </si>
  <si>
    <t>87747</t>
  </si>
  <si>
    <t>CONTRAPISO EM ARGAMASSA TRAÇO 1:4 (CIMENTO E AREIA), PREPARO MANUAL, APLICADO EM ÁREAS MOLHADAS SOBRE LAJE, ADERIDO, ACABAMENTO NÃO REFORÇADO, ESPESSURA 3CM. AF_07/2021</t>
  </si>
  <si>
    <t>SINAPI|87622</t>
  </si>
  <si>
    <t>87622</t>
  </si>
  <si>
    <t>CONTRAPISO EM ARGAMASSA TRAÇO 1:4 (CIMENTO E AREIA), PREPARO MANUAL, APLICADO EM ÁREAS SECAS SOBRE LAJE, ADERIDO, ACABAMENTO NÃO REFORÇADO, ESPESSURA 2CM. AF_07/2021</t>
  </si>
  <si>
    <t>SINAPI|87632</t>
  </si>
  <si>
    <t>87632</t>
  </si>
  <si>
    <t>CONTRAPISO EM ARGAMASSA TRAÇO 1:4 (CIMENTO E AREIA), PREPARO MANUAL, APLICADO EM ÁREAS SECAS SOBRE LAJE, ADERIDO, ACABAMENTO NÃO REFORÇADO, ESPESSURA 3CM. AF_07/2021</t>
  </si>
  <si>
    <t>SINAPI|87642</t>
  </si>
  <si>
    <t>87642</t>
  </si>
  <si>
    <t>CONTRAPISO EM ARGAMASSA TRAÇO 1:4 (CIMENTO E AREIA), PREPARO MANUAL, APLICADO EM ÁREAS SECAS SOBRE LAJE, ADERIDO, ACABAMENTO NÃO REFORÇADO, ESPESSURA 4CM. AF_07/2021</t>
  </si>
  <si>
    <t>SINAPI|87682</t>
  </si>
  <si>
    <t>87682</t>
  </si>
  <si>
    <t>CONTRAPISO EM ARGAMASSA TRAÇO 1:4 (CIMENTO E AREIA), PREPARO MANUAL, APLICADO EM ÁREAS SECAS SOBRE LAJE, NÃO ADERIDO, ACABAMENTO NÃO REFORÇADO, ESPESSURA 4CM. AF_07/2021</t>
  </si>
  <si>
    <t>SINAPI|87692</t>
  </si>
  <si>
    <t>87692</t>
  </si>
  <si>
    <t>CONTRAPISO EM ARGAMASSA TRAÇO 1:4 (CIMENTO E AREIA), PREPARO MANUAL, APLICADO EM ÁREAS SECAS SOBRE LAJE, NÃO ADERIDO, ACABAMENTO NÃO REFORÇADO, ESPESSURA 5CM. AF_07/2021</t>
  </si>
  <si>
    <t>SINAPI|87702</t>
  </si>
  <si>
    <t>87702</t>
  </si>
  <si>
    <t>CONTRAPISO EM ARGAMASSA TRAÇO 1:4 (CIMENTO E AREIA), PREPARO MANUAL, APLICADO EM ÁREAS SECAS SOBRE LAJE, NÃO ADERIDO, ACABAMENTO NÃO REFORÇADO, ESPESSURA 6CM. AF_07/2021</t>
  </si>
  <si>
    <t>SINAPI|87755</t>
  </si>
  <si>
    <t>87755</t>
  </si>
  <si>
    <t>CONTRAPISO EM ARGAMASSA TRAÇO 1:4 (CIMENTO E AREIA), PREPARO MECÂNICO COM BETONEIRA 400 L, APLICADO EM ÁREAS MOLHADAS SOBRE IMPERMEABILIZAÇÃO, ACABAMENTO NÃO REFORÇADO, ESPESSURA 3CM. AF_07/2021</t>
  </si>
  <si>
    <t>SINAPI|87765</t>
  </si>
  <si>
    <t>87765</t>
  </si>
  <si>
    <t>CONTRAPISO EM ARGAMASSA TRAÇO 1:4 (CIMENTO E AREIA), PREPARO MECÂNICO COM BETONEIRA 400 L, APLICADO EM ÁREAS MOLHADAS SOBRE IMPERMEABILIZAÇÃO, ACABAMENTO NÃO REFORÇADO, ESPESSURA 4CM. AF_07/2021</t>
  </si>
  <si>
    <t>SINAPI|87735</t>
  </si>
  <si>
    <t>87735</t>
  </si>
  <si>
    <t>CONTRAPISO EM ARGAMASSA TRAÇO 1:4 (CIMENTO E AREIA), PREPARO MECÂNICO COM BETONEIRA 400 L, APLICADO EM ÁREAS MOLHADAS SOBRE LAJE, ADERIDO, ACABAMENTO NÃO REFORÇADO, ESPESSURA 2CM. AF_07/2021</t>
  </si>
  <si>
    <t>SINAPI|87745</t>
  </si>
  <si>
    <t>87745</t>
  </si>
  <si>
    <t>CONTRAPISO EM ARGAMASSA TRAÇO 1:4 (CIMENTO E AREIA), PREPARO MECÂNICO COM BETONEIRA 400 L, APLICADO EM ÁREAS MOLHADAS SOBRE LAJE, ADERIDO, ACABAMENTO NÃO REFORÇADO, ESPESSURA 3CM. AF_07/2021</t>
  </si>
  <si>
    <t>SINAPI|87620</t>
  </si>
  <si>
    <t>87620</t>
  </si>
  <si>
    <t>CONTRAPISO EM ARGAMASSA TRAÇO 1:4 (CIMENTO E AREIA), PREPARO MECÂNICO COM BETONEIRA 400 L, APLICADO EM ÁREAS SECAS SOBRE LAJE, ADERIDO, ACABAMENTO NÃO REFORÇADO, ESPESSURA 2CM. AF_07/2021</t>
  </si>
  <si>
    <t>SINAPI|87630</t>
  </si>
  <si>
    <t>87630</t>
  </si>
  <si>
    <t>CONTRAPISO EM ARGAMASSA TRAÇO 1:4 (CIMENTO E AREIA), PREPARO MECÂNICO COM BETONEIRA 400 L, APLICADO EM ÁREAS SECAS SOBRE LAJE, ADERIDO, ACABAMENTO NÃO REFORÇADO, ESPESSURA 3CM. AF_07/2021</t>
  </si>
  <si>
    <t>SINAPI|87640</t>
  </si>
  <si>
    <t>87640</t>
  </si>
  <si>
    <t>CONTRAPISO EM ARGAMASSA TRAÇO 1:4 (CIMENTO E AREIA), PREPARO MECÂNICO COM BETONEIRA 400 L, APLICADO EM ÁREAS SECAS SOBRE LAJE, ADERIDO, ACABAMENTO NÃO REFORÇADO, ESPESSURA 4CM. AF_07/2021</t>
  </si>
  <si>
    <t>SINAPI|87680</t>
  </si>
  <si>
    <t>87680</t>
  </si>
  <si>
    <t>CONTRAPISO EM ARGAMASSA TRAÇO 1:4 (CIMENTO E AREIA), PREPARO MECÂNICO COM BETONEIRA 400 L, APLICADO EM ÁREAS SECAS SOBRE LAJE, NÃO ADERIDO, ACABAMENTO NÃO REFORÇADO, ESPESSURA 4CM. AF_07/2021</t>
  </si>
  <si>
    <t>SINAPI|87690</t>
  </si>
  <si>
    <t>87690</t>
  </si>
  <si>
    <t>CONTRAPISO EM ARGAMASSA TRAÇO 1:4 (CIMENTO E AREIA), PREPARO MECÂNICO COM BETONEIRA 400 L, APLICADO EM ÁREAS SECAS SOBRE LAJE, NÃO ADERIDO, ACABAMENTO NÃO REFORÇADO, ESPESSURA 5CM. AF_07/2021</t>
  </si>
  <si>
    <t>SINAPI|87700</t>
  </si>
  <si>
    <t>87700</t>
  </si>
  <si>
    <t>CONTRAPISO EM ARGAMASSA TRAÇO 1:4 (CIMENTO E AREIA), PREPARO MECÂNICO COM BETONEIRA 400 L, APLICADO EM ÁREAS SECAS SOBRE LAJE, NÃO ADERIDO, ACABAMENTO NÃO REFORÇADO, ESPESSURA 6CM. AF_07/2021</t>
  </si>
  <si>
    <t>SINAPI|102803</t>
  </si>
  <si>
    <t>102803</t>
  </si>
  <si>
    <t>REFORÇO SUPERFICIAL PARA CONTRAPISOS DE ARGAMASSA SEMI-SECA. AF_07/2021</t>
  </si>
  <si>
    <t>SINAPI|92717</t>
  </si>
  <si>
    <t>92717</t>
  </si>
  <si>
    <t>APARELHO PARA CORTE E SOLDA OXI-ACETILENO SOBRE RODAS, INCLUSIVE CILINDROS E MAÇARICOS - CHI DIURNO. AF_05/2023</t>
  </si>
  <si>
    <t>CHI</t>
  </si>
  <si>
    <t>Custos Horários Produtivo e Improdutivo dos Equipamentos</t>
  </si>
  <si>
    <t>SINAPI|92716</t>
  </si>
  <si>
    <t>92716</t>
  </si>
  <si>
    <t>APARELHO PARA CORTE E SOLDA OXI-ACETILENO SOBRE RODAS, INCLUSIVE CILINDROS E MAÇARICOS - CHP DIURNO. AF_05/2023</t>
  </si>
  <si>
    <t>CHP</t>
  </si>
  <si>
    <t>SINAPI|103668</t>
  </si>
  <si>
    <t>103668</t>
  </si>
  <si>
    <t>BATE ESTACA PARA INSTALAÇÃO DE DEFENSAS METÁLICAS (GUARD RAIL) FIXO, INCLUSIVE CAMINHÃO TOCO PBT 9.700 KG, POTÊNCIA DE 160 CV - CHI DIURNO. AF_05/2023</t>
  </si>
  <si>
    <t>SINAPI|103667</t>
  </si>
  <si>
    <t>103667</t>
  </si>
  <si>
    <t>BATE ESTACA PARA INSTALAÇÃO DE DEFENSAS METÁLICAS (GUARD RAIL) FIXO, INCLUSIVE CAMINHÃO TOCO PBT 9.700 KG, POTÊNCIA DE 160 CV - CHP DIURNO. AF_05/2023</t>
  </si>
  <si>
    <t>SINAPI|89218</t>
  </si>
  <si>
    <t>89218</t>
  </si>
  <si>
    <t>BATE-ESTACAS POR GRAVIDADE, POTÊNCIA DE 160 HP, PESO DO MARTELO ATÉ 3 TONELADAS - CHI DIURNO. AF_11/2014</t>
  </si>
  <si>
    <t>SINAPI|89843</t>
  </si>
  <si>
    <t>89843</t>
  </si>
  <si>
    <t>BATE-ESTACAS POR GRAVIDADE, POTÊNCIA DE 160 HP, PESO DO MARTELO ATÉ 3 TONELADAS - CHP DIURNO. AF_11/2014</t>
  </si>
  <si>
    <t>SINAPI|87446</t>
  </si>
  <si>
    <t>87446</t>
  </si>
  <si>
    <t>BETONEIRA CAPACIDADE NOMINAL 400 L, CAPACIDADE DE MISTURA 310 L, MOTOR A DIESEL POTÊNCIA 5,0 HP, SEM CARREGADOR - CHI DIURNO. AF_05/2023</t>
  </si>
  <si>
    <t>SINAPI|87445</t>
  </si>
  <si>
    <t>87445</t>
  </si>
  <si>
    <t>BETONEIRA CAPACIDADE NOMINAL 400 L, CAPACIDADE DE MISTURA 310 L, MOTOR A DIESEL POTÊNCIA 5,0 HP, SEM CARREGADOR - CHP DIURNO. AF_05/2023</t>
  </si>
  <si>
    <t>SINAPI|93234</t>
  </si>
  <si>
    <t>93234</t>
  </si>
  <si>
    <t>BETONEIRA CAPACIDADE NOMINAL 400 L, CAPACIDADE DE MISTURA 310 L, MOTOR A GASOLINA POTÊNCIA 5,5 HP, SEM CARREGADOR - CHI DIURNO. AF_02/2016</t>
  </si>
  <si>
    <t>SINAPI|93233</t>
  </si>
  <si>
    <t>93233</t>
  </si>
  <si>
    <t>BETONEIRA CAPACIDADE NOMINAL 400 L, CAPACIDADE DE MISTURA 310 L, MOTOR A GASOLINA POTÊNCIA 5,5 HP, SEM CARREGADOR - CHP DIURNO. AF_02/2016</t>
  </si>
  <si>
    <t>SINAPI|102953</t>
  </si>
  <si>
    <t>102953</t>
  </si>
  <si>
    <t>BETONEIRA CAPACIDADE NOMINAL DE 250 L, CAPACIDADE DE MISTURA DE 175 L, MOTOR ELÉTRICO MONOFÁSICO POTÊNCIA 1CV - CHI DIURNO. AF_05/2023</t>
  </si>
  <si>
    <t>SINAPI|102952</t>
  </si>
  <si>
    <t>102952</t>
  </si>
  <si>
    <t>BETONEIRA CAPACIDADE NOMINAL DE 250 L, CAPACIDADE DE MISTURA DE 175 L, MOTOR ELÉTRICO MONOFÁSICO POTÊNCIA 1CV - CHP DIURNO. AF_05/2023</t>
  </si>
  <si>
    <t>SINAPI|88831</t>
  </si>
  <si>
    <t>88831</t>
  </si>
  <si>
    <t>BETONEIRA CAPACIDADE NOMINAL DE 400 L, CAPACIDADE DE MISTURA 280 L, MOTOR ELÉTRICO TRIFÁSICO POTÊNCIA DE 2 CV, SEM CARREGADOR - CHI DIURNO. AF_05/2023</t>
  </si>
  <si>
    <t>SINAPI|88830</t>
  </si>
  <si>
    <t>88830</t>
  </si>
  <si>
    <t>BETONEIRA CAPACIDADE NOMINAL DE 400 L, CAPACIDADE DE MISTURA 280 L, MOTOR ELÉTRICO TRIFÁSICO POTÊNCIA DE 2 CV, SEM CARREGADOR - CHP DIURNO. AF_05/2023</t>
  </si>
  <si>
    <t>SINAPI|89226</t>
  </si>
  <si>
    <t>89226</t>
  </si>
  <si>
    <t>BETONEIRA CAPACIDADE NOMINAL DE 600 L, CAPACIDADE DE MISTURA 360 L, MOTOR ELÉTRICO TRIFÁSICO POTÊNCIA DE 4 CV, SEM CARREGADOR - CHI DIURNO. AF_05/2023</t>
  </si>
  <si>
    <t>SINAPI|89225</t>
  </si>
  <si>
    <t>89225</t>
  </si>
  <si>
    <t>BETONEIRA CAPACIDADE NOMINAL DE 600 L, CAPACIDADE DE MISTURA 360 L, MOTOR ELÉTRICO TRIFÁSICO POTÊNCIA DE 4 CV, SEM CARREGADOR - CHP DIURNO. AF_05/2023</t>
  </si>
  <si>
    <t>SINAPI|89279</t>
  </si>
  <si>
    <t>89279</t>
  </si>
  <si>
    <t>BETONEIRA CAPACIDADE NOMINAL DE 600 L, CAPACIDADE DE MISTURA 440 L, MOTOR A DIESEL POTÊNCIA 10 HP, COM CARREGADOR - CHI DIURNO. AF_05/2023</t>
  </si>
  <si>
    <t>SINAPI|89278</t>
  </si>
  <si>
    <t>89278</t>
  </si>
  <si>
    <t>BETONEIRA CAPACIDADE NOMINAL DE 600 L, CAPACIDADE DE MISTURA 440 L, MOTOR A DIESEL POTÊNCIA 10 HP, COM CARREGADOR - CHP DIURNO. AF_05/2023</t>
  </si>
  <si>
    <t>SINAPI|90651</t>
  </si>
  <si>
    <t>90651</t>
  </si>
  <si>
    <t>BOMBA CENTRÍFUGA MONOESTÁGIO COM MOTOR ELÉTRICO MONOFÁSICO, POTÊNCIA 15 HP, DIÂMETRO DO ROTOR 173 MM, HM/Q = 30 MCA / 90 M3/H A 45 MCA / 55 M3/H - CHI DIURNO. AF_06/2015</t>
  </si>
  <si>
    <t>SINAPI|90650</t>
  </si>
  <si>
    <t>90650</t>
  </si>
  <si>
    <t>BOMBA CENTRÍFUGA MONOESTÁGIO COM MOTOR ELÉTRICO MONOFÁSICO, POTÊNCIA 15 HP, DIÂMETRO DO ROTOR 173 MM, HM/Q = 30 MCA / 90 M3/H A 45 MCA / 55 M3/H - CHP DIURNO. AF_06/2015</t>
  </si>
  <si>
    <t>SINAPI|106101</t>
  </si>
  <si>
    <t>106101</t>
  </si>
  <si>
    <t>BOMBA DE INJEÇÃO, ELÉTRICA, TRIFÁSICA, POTÊNCIA 7,5 CV - CHI DIURNO. AF_08/2025</t>
  </si>
  <si>
    <t>SINAPI|106100</t>
  </si>
  <si>
    <t>106100</t>
  </si>
  <si>
    <t>BOMBA DE INJEÇÃO, ELÉTRICA, TRIFÁSICA, POTÊNCIA 7,5 CV- CHP DIURNO. AF_08/2025</t>
  </si>
  <si>
    <t>SINAPI|90657</t>
  </si>
  <si>
    <t>90657</t>
  </si>
  <si>
    <t>BOMBA DE PROJEÇÃO DE CONCRETO SECO, POTÊNCIA 10 CV, VAZÃO 3 M3/H - CHI DIURNO. AF_06/2015</t>
  </si>
  <si>
    <t>SINAPI|90656</t>
  </si>
  <si>
    <t>90656</t>
  </si>
  <si>
    <t>BOMBA DE PROJEÇÃO DE CONCRETO SECO, POTÊNCIA 10 CV, VAZÃO 3 M3/H - CHP DIURNO. AF_06/2015</t>
  </si>
  <si>
    <t>SINAPI|90663</t>
  </si>
  <si>
    <t>90663</t>
  </si>
  <si>
    <t>BOMBA DE PROJEÇÃO DE CONCRETO SECO, POTÊNCIA 10 CV, VAZÃO 6 M3/H - CHI DIURNO. AF_06/2015</t>
  </si>
  <si>
    <t>SINAPI|90662</t>
  </si>
  <si>
    <t>90662</t>
  </si>
  <si>
    <t>BOMBA DE PROJEÇÃO DE CONCRETO SECO, POTÊNCIA 10 CV, VAZÃO 6 M3/H - CHP DIURNO. AF_06/2015</t>
  </si>
  <si>
    <t>SINAPI|89022</t>
  </si>
  <si>
    <t>89022</t>
  </si>
  <si>
    <t>BOMBA SUBMERSÍVEL ELÉTRICA TRIFÁSICA, POTÊNCIA 2,96 HP, Ø ROTOR 144 MM SEMI-ABERTO, BOCAL DE SAÍDA Ø 2", HM/Q = 2 MCA / 38,8 M3/H A 28 MCA / 5 M3/H - CHI DIURNO. AF_06/2014</t>
  </si>
  <si>
    <t>SINAPI|89021</t>
  </si>
  <si>
    <t>89021</t>
  </si>
  <si>
    <t>BOMBA SUBMERSÍVEL ELÉTRICA TRIFÁSICA, POTÊNCIA 2,96 HP, Ø ROTOR 144 MM SEMI-ABERTO, BOCAL DE SAÍDA Ø 2", HM/Q = 2 MCA / 38,8 M3/H A 28 MCA / 5 M3/H - CHP DIURNO. AF_06/2014</t>
  </si>
  <si>
    <t>SINAPI|90644</t>
  </si>
  <si>
    <t>90644</t>
  </si>
  <si>
    <t>BOMBA TRIPLEX, PARA INJEÇÃO DE NATA DE CIMENTO, VAZÃO MÁXIMA DE 100 LITROS/MINUTO, PRESSÃO MÁXIMA DE 70 BAR - CHI DIURNO. AF_06/2015</t>
  </si>
  <si>
    <t>SINAPI|90643</t>
  </si>
  <si>
    <t>90643</t>
  </si>
  <si>
    <t>BOMBA TRIPLEX, PARA INJEÇÃO DE NATA DE CIMENTO, VAZÃO MÁXIMA DE 100 LITROS/MINUTO, PRESSÃO MÁXIMA DE 70 BAR - CHP DIURNO. AF_06/2015</t>
  </si>
  <si>
    <t>SINAPI|102811</t>
  </si>
  <si>
    <t>102811</t>
  </si>
  <si>
    <t>CALDEIRA A GÁS COM TERMOSTATO, CAPACIDADE 100 LITROS - CHI DIURNO. AF_05/2023</t>
  </si>
  <si>
    <t>SINAPI|102810</t>
  </si>
  <si>
    <t>102810</t>
  </si>
  <si>
    <t>CALDEIRA A GÁS COM TERMOSTATO, CAPACIDADE 100 LITROS - CHP DIURNO. AF_05/2023</t>
  </si>
  <si>
    <t>SINAPI|92146</t>
  </si>
  <si>
    <t>92146</t>
  </si>
  <si>
    <t>CAMINHONETE CABINE SIMPLES COM MOTOR 1.6 FLEX, CÂMBIO MANUAL, POTÊNCIA 101/104 CV, 2 PORTAS - CHI DIURNO. AF_11/2015</t>
  </si>
  <si>
    <t>SINAPI|92145</t>
  </si>
  <si>
    <t>92145</t>
  </si>
  <si>
    <t>CAMINHONETE CABINE SIMPLES COM MOTOR 1.6 FLEX, CÂMBIO MANUAL, POTÊNCIA 101/104 CV, 2 PORTAS - CHP DIURNO. AF_11/2015</t>
  </si>
  <si>
    <t>SINAPI|92139</t>
  </si>
  <si>
    <t>92139</t>
  </si>
  <si>
    <t>CAMINHONETE COM MOTOR A DIESEL, POTÊNCIA 180 CV, CABINE DUPLA, 4X4 - CHI DIURNO. AF_11/2015</t>
  </si>
  <si>
    <t>SINAPI|92138</t>
  </si>
  <si>
    <t>92138</t>
  </si>
  <si>
    <t>CAMINHONETE COM MOTOR A DIESEL, POTÊNCIA 180 CV, CABINE DUPLA, 4X4 - CHP DIURNO. AF_11/2015</t>
  </si>
  <si>
    <t>SINAPI|91387</t>
  </si>
  <si>
    <t>91387</t>
  </si>
  <si>
    <t>CAMINHÃO BASCULANTE 10 M3, TRUCADO CABINE SIMPLES, PESO BRUTO TOTAL 23.000 KG, CARGA ÚTIL MÁXIMA 15.935 KG, DISTÂNCIA ENTRE EIXOS 4,80 M, POTÊNCIA 230 CV INCLUSIVE CAÇAMBA METÁLICA - CHI DIURNO. AF_06/2014</t>
  </si>
  <si>
    <t>SINAPI|91386</t>
  </si>
  <si>
    <t>91386</t>
  </si>
  <si>
    <t>CAMINHÃO BASCULANTE 10 M3, TRUCADO CABINE SIMPLES, PESO BRUTO TOTAL 23.000 KG, CARGA ÚTIL MÁXIMA 15.935 KG, DISTÂNCIA ENTRE EIXOS 4,80 M, POTÊNCIA 230 CV INCLUSIVE CAÇAMBA METÁLICA - CHP DIURNO. AF_06/2014</t>
  </si>
  <si>
    <t>SINAPI|96036</t>
  </si>
  <si>
    <t>96036</t>
  </si>
  <si>
    <t>CAMINHÃO BASCULANTE 10 M3, TRUCADO, POTÊNCIA 230 CV, INCLUSIVE CAÇAMBA METÁLICA, COM DISTRIBUIDOR DE AGREGADOS ACOPLADO - CHI DIURNO. AF_02/2017</t>
  </si>
  <si>
    <t>SINAPI|96035</t>
  </si>
  <si>
    <t>96035</t>
  </si>
  <si>
    <t>CAMINHÃO BASCULANTE 10 M3, TRUCADO, POTÊNCIA 230 CV, INCLUSIVE CAÇAMBA METÁLICA, COM DISTRIBUIDOR DE AGREGADOS ACOPLADO - CHP DIURNO. AF_02/2017</t>
  </si>
  <si>
    <t>SINAPI|89877</t>
  </si>
  <si>
    <t>89877</t>
  </si>
  <si>
    <t>CAMINHÃO BASCULANTE 14 M3, COM CAVALO MECÂNICO DE CAPACIDADE MÁXIMA DE TRAÇÃO COMBINADO DE 36000 KG, POTÊNCIA 286 CV, INCLUSIVE SEMIREBOQUE COM CAÇAMBA METÁLICA - CHI DIURNO. AF_12/2014</t>
  </si>
  <si>
    <t>SINAPI|89876</t>
  </si>
  <si>
    <t>89876</t>
  </si>
  <si>
    <t>CAMINHÃO BASCULANTE 14 M3, COM CAVALO MECÂNICO DE CAPACIDADE MÁXIMA DE TRAÇÃO COMBINADO DE 36000 KG, POTÊNCIA 286 CV, INCLUSIVE SEMIREBOQUE COM CAÇAMBA METÁLICA - CHP DIURNO. AF_12/2014</t>
  </si>
  <si>
    <t>SINAPI|89884</t>
  </si>
  <si>
    <t>89884</t>
  </si>
  <si>
    <t>CAMINHÃO BASCULANTE 18 M3, COM CAVALO MECÂNICO DE CAPACIDADE MÁXIMA DE TRAÇÃO COMBINADO DE 45000 KG, POTÊNCIA 330 CV, INCLUSIVE SEMIREBOQUE COM CAÇAMBA METÁLICA - CHI DIURNO. AF_12/2014</t>
  </si>
  <si>
    <t>SINAPI|89883</t>
  </si>
  <si>
    <t>89883</t>
  </si>
  <si>
    <t>CAMINHÃO BASCULANTE 18 M3, COM CAVALO MECÂNICO DE CAPACIDADE MÁXIMA DE TRAÇÃO COMBINADO DE 45000 KG, POTÊNCIA 330 CV, INCLUSIVE SEMIREBOQUE COM CAÇAMBA METÁLICA - CHP DIURNO. AF_12/2014</t>
  </si>
  <si>
    <t>SINAPI|67827</t>
  </si>
  <si>
    <t>67827</t>
  </si>
  <si>
    <t>CAMINHÃO BASCULANTE 6 M3 TOCO, PESO BRUTO TOTAL 16.000 KG, CARGA ÚTIL MÁXIMA 11.130 KG, DISTÂNCIA ENTRE EIXOS 5,36 M, POTÊNCIA 185 CV, INCLUSIVE CAÇAMBA METÁLICA - CHI DIURNO. AF_06/2014</t>
  </si>
  <si>
    <t>SINAPI|67826</t>
  </si>
  <si>
    <t>67826</t>
  </si>
  <si>
    <t>CAMINHÃO BASCULANTE 6 M3 TOCO, PESO BRUTO TOTAL 16.000 KG, CARGA ÚTIL MÁXIMA 11.130 KG, DISTÂNCIA ENTRE EIXOS 5,36 M, POTÊNCIA 185 CV, INCLUSIVE CAÇAMBA METÁLICA - CHP DIURNO. AF_06/2014</t>
  </si>
  <si>
    <t>SINAPI|5961</t>
  </si>
  <si>
    <t>5961</t>
  </si>
  <si>
    <t>CAMINHÃO BASCULANTE 6 M3, PESO BRUTO TOTAL 16.000 KG, CARGA ÚTIL MÁXIMA 13.071 KG, DISTÂNCIA ENTRE EIXOS 4,80 M, POTÊNCIA 230 CV INCLUSIVE CAÇAMBA METÁLICA - CHI DIURNO. AF_06/2014</t>
  </si>
  <si>
    <t>SINAPI|5811</t>
  </si>
  <si>
    <t>5811</t>
  </si>
  <si>
    <t>CAMINHÃO BASCULANTE 6 M3, PESO BRUTO TOTAL 16.000 KG, CARGA ÚTIL MÁXIMA 13.071 KG, DISTÂNCIA ENTRE EIXOS 4,80 M, POTÊNCIA 230 CV INCLUSIVE CAÇAMBA METÁLICA - CHP DIURNO. AF_06/2014</t>
  </si>
  <si>
    <t>SINAPI|106373</t>
  </si>
  <si>
    <t>106373</t>
  </si>
  <si>
    <t>CAMINHÃO BITRUCK TRAÇÃO 8X2, PBT 29.000 KG, PESO BRUTO TOTAL COMBINADO (PBTC) *36.000* KG, POTÊNCIA 321 CV, INCLUSIVE PLATAFORMA GUINCHO-SOCORRO, COMPRIMENTO ÚTIL 10 M, LARGURA 2,60 M COM GUINCHO DE ARRASTE BASCULANTE - CHI DIURNO. AF_11/2025</t>
  </si>
  <si>
    <t>SINAPI|106366</t>
  </si>
  <si>
    <t>106366</t>
  </si>
  <si>
    <t>CAMINHÃO BITRUCK TRAÇÃO 8X2, PBT 29.000 KG, PESO BRUTO TOTAL COMBINADO (PBTC) *36.000* KG, POTÊNCIA 321 CV, INCLUSIVE PLATAFORMA GUINCHO-SOCORRO, COMPRIMENTO ÚTIL 10 M, LARGURA 2,60 M COM GUINCHO DE ARRASTE BASCULANTE - CHP DIURNO. AF_11/2025</t>
  </si>
  <si>
    <t>SINAPI|106371</t>
  </si>
  <si>
    <t>106371</t>
  </si>
  <si>
    <t>CAMINHÃO BITRUCK TRAÇÃO 8X2, PBT 29.000 KG, PESO BRUTO TOTAL COMBINADO (PBTC) *36.000* KG, POTÊNCIA 321 CV, INCLUSIVE PLATAFORMA SOBRE CHASSI, COMPRIMENTO ÚTIL 10 M, LARGURA 2,60 M COM GUINCHO DE ARRASTE E RAMPA COM ACIONAMENTO ELETRO-HIDRÁULICO - CHI DIURNO. AF_11/2025</t>
  </si>
  <si>
    <t>SINAPI|106364</t>
  </si>
  <si>
    <t>106364</t>
  </si>
  <si>
    <t>CAMINHÃO BITRUCK TRAÇÃO 8X2, PBT 29.000 KG, PESO BRUTO TOTAL COMBINADO (PBTC) *36.000* KG, POTÊNCIA 321 CV, INCLUSIVE PLATAFORMA SOBRE CHASSI, COMPRIMENTO ÚTIL 10 M, LARGURA 2,60 M COM GUINCHO DE ARRASTE E RAMPA COM ACIONAMENTO ELETRO-HIDRÁULICO - CHP DIURNO. AF_11/2025</t>
  </si>
  <si>
    <t>SINAPI|92243</t>
  </si>
  <si>
    <t>92243</t>
  </si>
  <si>
    <t>CAMINHÃO DE TRANSPORTE DE MATERIAL ASFÁLTICO 20.000 L, COM CAVALO MECÂNICO DE CAPACIDADE MÁXIMA DE TRAÇÃO COMBINADO DE 45.000 KG, POTÊNCIA 330 CV, INCLUSIVE TANQUE DE ASFALTO COM MAÇARICO - CHI DIURNO. AF_12/2015</t>
  </si>
  <si>
    <t>SINAPI|92242</t>
  </si>
  <si>
    <t>92242</t>
  </si>
  <si>
    <t>CAMINHÃO DE TRANSPORTE DE MATERIAL ASFÁLTICO 20.000 L, COM CAVALO MECÂNICO DE CAPACIDADE MÁXIMA DE TRAÇÃO COMBINADO DE 45.000 KG, POTÊNCIA 330 CV, INCLUSIVE TANQUE DE ASFALTO COM MAÇARICO - CHP DIURNO. AF_12/2015</t>
  </si>
  <si>
    <t>SINAPI|91646</t>
  </si>
  <si>
    <t>91646</t>
  </si>
  <si>
    <t>CAMINHÃO DE TRANSPORTE DE MATERIAL ASFÁLTICO 30.000 L, COM CAVALO MECÂNICO DE CAPACIDADE MÁXIMA DE TRAÇÃO COMBINADO DE 66.000 KG, POTÊNCIA 360 CV, INCLUSIVE TANQUE DE ASFALTO COM SERPENTINA - CHI DIURNO. AF_08/2015</t>
  </si>
  <si>
    <t>SINAPI|91645</t>
  </si>
  <si>
    <t>91645</t>
  </si>
  <si>
    <t>CAMINHÃO DE TRANSPORTE DE MATERIAL ASFÁLTICO 30.000 L, COM CAVALO MECÂNICO DE CAPACIDADE MÁXIMA DE TRAÇÃO COMBINADO DE 66.000 KG, POTÊNCIA 360 CV, INCLUSIVE TANQUE DE ASFALTO COM SERPENTINA - CHP DIURNO. AF_08/2015</t>
  </si>
  <si>
    <t>SINAPI|92107</t>
  </si>
  <si>
    <t>92107</t>
  </si>
  <si>
    <t>CAMINHÃO PARA EQUIPAMENTO DE LIMPEZA A SUCÇÃO COM CAMINHÃO TRUCADO DE PESO BRUTO TOTAL 23000 KG, CARGA ÚTIL MÁXIMA 15935 KG, DISTÂNCIA ENTRE EIXOS 4,80 M, POTÊNCIA 230 CV, INCLUSIVE LIMPADORA A SUCÇÃO, TANQUE 12000 L - CHI DIURNO. AF_05/2023</t>
  </si>
  <si>
    <t>SINAPI|92106</t>
  </si>
  <si>
    <t>92106</t>
  </si>
  <si>
    <t>CAMINHÃO PARA EQUIPAMENTO DE LIMPEZA A SUCÇÃO, COM CAMINHÃO TRUCADO DE PESO BRUTO TOTAL 23000 KG, CARGA ÚTIL MÁXIMA 15935 KG, DISTÂNCIA ENTRE EIXOS 4,80 M, POTÊNCIA 230 CV, INCLUSIVE LIMPADORA A SUCÇÃO, TANQUE 12000 L - CHP DIURNO. AF_05/2023</t>
  </si>
  <si>
    <t>SINAPI|5903</t>
  </si>
  <si>
    <t>5903</t>
  </si>
  <si>
    <t>CAMINHÃO PIPA 10.000 L TRUCADO, PESO BRUTO TOTAL 23.000 KG, CARGA ÚTIL MÁXIMA 15.935 KG, DISTÂNCIA ENTRE EIXOS 4,8 M, POTÊNCIA 230 CV, INCLUSIVE TANQUE DE AÇO PARA TRANSPORTE DE ÁGUA - CHI DIURNO. AF_06/2014</t>
  </si>
  <si>
    <t>SINAPI|5901</t>
  </si>
  <si>
    <t>5901</t>
  </si>
  <si>
    <t>CAMINHÃO PIPA 10.000 L TRUCADO, PESO BRUTO TOTAL 23.000 KG, CARGA ÚTIL MÁXIMA 15.935 KG, DISTÂNCIA ENTRE EIXOS 4,8 M, POTÊNCIA 230 CV, INCLUSIVE TANQUE DE AÇO PARA TRANSPORTE DE ÁGUA - CHP DIURNO. AF_06/2014</t>
  </si>
  <si>
    <t>SINAPI|106252</t>
  </si>
  <si>
    <t>106252</t>
  </si>
  <si>
    <t>CAMINHÃO PIPA 14.000 L TRUCADO, PESO BRUTO TOTAL 23.000 KG, CARGA ÚTIL MÁXIMA 16.540 KG, DISTÂNCIA ENTRE EIXOS 4,8 M, POTÊNCIA 256 CV, INCLUSIVE TANQUE DE AÇO PARA TRANSPORTE DE ÁGUA - CHI DIURNO. AF_10/2025</t>
  </si>
  <si>
    <t>SINAPI|106247</t>
  </si>
  <si>
    <t>106247</t>
  </si>
  <si>
    <t>CAMINHÃO PIPA 14.000 L TRUCADO, PESO BRUTO TOTAL 23.000 KG, CARGA ÚTIL MÁXIMA 16.540 KG, DISTÂNCIA ENTRE EIXOS 4,8 M, POTÊNCIA 256 CV, INCLUSIVE TANQUE DE AÇO PARA TRANSPORTE DE ÁGUA - CHP DIURNO. AF_10/2025</t>
  </si>
  <si>
    <t>SINAPI|6260</t>
  </si>
  <si>
    <t>6260</t>
  </si>
  <si>
    <t>CAMINHÃO PIPA 6.000 L, PESO BRUTO TOTAL 13.000 KG, DISTÂNCIA ENTRE EIXOS 4,80 M, POTÊNCIA 189 CV INCLUSIVE TANQUE DE AÇO PARA TRANSPORTE DE ÁGUA, CAPACIDADE 6 M3 - CHI DIURNO. AF_06/2014</t>
  </si>
  <si>
    <t>SINAPI|6259</t>
  </si>
  <si>
    <t>6259</t>
  </si>
  <si>
    <t>CAMINHÃO PIPA 6.000 L, PESO BRUTO TOTAL 13.000 KG, DISTÂNCIA ENTRE EIXOS 4,80 M, POTÊNCIA 189 CV INCLUSIVE TANQUE DE AÇO PARA TRANSPORTE DE ÁGUA, CAPACIDADE 6 M3 - CHP DIURNO. AF_06/2014</t>
  </si>
  <si>
    <t>SINAPI|104705</t>
  </si>
  <si>
    <t>104705</t>
  </si>
  <si>
    <t>CAMINHÃO TANQUE PARA HIDROSSEMEADURA, COM CAPACIDADE DE 8.000 LITROS, INCLUINDO BOMBA PARA LANÇAMENTO COM MOTOR DIESEL COM POTÊNCIA DE 105 CV - CHI DIURNO. AF_06/2023</t>
  </si>
  <si>
    <t>SINAPI|104704</t>
  </si>
  <si>
    <t>104704</t>
  </si>
  <si>
    <t>CAMINHÃO TANQUE PARA HIDROSSEMEADURA, COM CAPACIDADE DE 8.000 LITROS, INCLUINDO BOMBA PARA LANÇAMENTO COM MOTOR DIESEL COM POTÊNCIA DE 105 CV - CHP DIURNO. AF_06/2023</t>
  </si>
  <si>
    <t>SINAPI|91395</t>
  </si>
  <si>
    <t>91395</t>
  </si>
  <si>
    <t>CAMINHÃO TOCO, PBT 14.300 KG, CARGA ÚTIL MÁX. 9.710 KG, DIST. ENTRE EIXOS 3,56 M, POTÊNCIA 185 CV, INCLUSIVE CARROCERIA FIXA ABERTA DE MADEIRA P/ TRANSPORTE GERAL DE CARGA SECA, DIMEN. APROX. 2,50 X 6,50 X 0,50 M - CHI DIURNO. AF_06/2014</t>
  </si>
  <si>
    <t>SINAPI|73467</t>
  </si>
  <si>
    <t>73467</t>
  </si>
  <si>
    <t>CAMINHÃO TOCO, PBT 14.300 KG, CARGA ÚTIL MÁX. 9.710 KG, DIST. ENTRE EIXOS 3,56 M, POTÊNCIA 185 CV, INCLUSIVE CARROCERIA FIXA ABERTA DE MADEIRA P/ TRANSPORTE GERAL DE CARGA SECA, DIMEN. APROX. 2,50 X 6,50 X 0,50 M - CHP DIURNO. AF_06/2014</t>
  </si>
  <si>
    <t>SINAPI|5826</t>
  </si>
  <si>
    <t>5826</t>
  </si>
  <si>
    <t>CAMINHÃO TOCO, PBT 16.000 KG, CARGA ÚTIL MÁX. 10.685 KG, DIST. ENTRE EIXOS 4,8 M, POTÊNCIA 189 CV, INCLUSIVE CARROCERIA FIXA ABERTA DE MADEIRA P/ TRANSPORTE GERAL DE CARGA SECA, DIMEN. APROX. 2,5 X 7,00 X 0,50 M - CHI DIURNO. AF_06/2014</t>
  </si>
  <si>
    <t>SINAPI|5824</t>
  </si>
  <si>
    <t>5824</t>
  </si>
  <si>
    <t>CAMINHÃO TOCO, PBT 16.000 KG, CARGA ÚTIL MÁX. 10.685 KG, DIST. ENTRE EIXOS 4,8 M, POTÊNCIA 189 CV, INCLUSIVE CARROCERIA FIXA ABERTA DE MADEIRA P/ TRANSPORTE GERAL DE CARGA SECA, DIMEN. APROX. 2,5 X 7,00 X 0,50 M - CHP DIURNO. AF_06/2014</t>
  </si>
  <si>
    <t>SINAPI|106369</t>
  </si>
  <si>
    <t>106369</t>
  </si>
  <si>
    <t>CAMINHÃO TOCO, PBT 16.000 KG, CARGA ÚTIL MÁX. 10.830 KG, DIST. ENTRE EIXOS 3,56 M, POTÊNCIA 226 CV, INCLUSIVE PLATAFORMA SOBRE CHASSI, COMPRIMENTO ÚTIL 10 M, LARGURA 2,60 M COM GUINCHO DE ARRASTE E RAMPA COM ACIONAMENTO ELETRO-HIDRÁULICO - CHI DIURNO. AF_11/2025</t>
  </si>
  <si>
    <t>SINAPI|106362</t>
  </si>
  <si>
    <t>106362</t>
  </si>
  <si>
    <t>CAMINHÃO TOCO, PBT 16.000 KG, CARGA ÚTIL MÁX. 10.830 KG, DIST. ENTRE EIXOS 3,56 M, POTÊNCIA 226 CV, INCLUSIVE PLATAFORMA SOBRE CHASSI, COMPRIMENTO ÚTIL 10 M, LARGURA 2,60 M COM GUINCHO DE ARRASTE E RAMPA COM ACIONAMENTO ELETRO-HIDRÁULICO - CHP DIURNO. AF_11/2025</t>
  </si>
  <si>
    <t>SINAPI|106253</t>
  </si>
  <si>
    <t>106253</t>
  </si>
  <si>
    <t>CAMINHÃO TOCO, PBT 23.000 KG, CARGA ÚTIL MÁX. 16.540 KG, DIST. ENTRE EIXOS 4,8 M, POTÊNCIA 256 CV, INCLUSIVE CARROCERIA FIXA ABERTA DE MADEIRA P/ TRANSPORTE GERAL DE CARGA SECA, DIMEN. APROX. 2,6 X 12,50 X 0,50 M - CHI DIURNO. AF_10/2025</t>
  </si>
  <si>
    <t>SINAPI|106248</t>
  </si>
  <si>
    <t>106248</t>
  </si>
  <si>
    <t>CAMINHÃO TOCO, PBT 23.000 KG, CARGA ÚTIL MÁX. 16.540 KG, DIST. ENTRE EIXOS 4,8 M, POTÊNCIA 256 CV, INCLUSIVE CARROCERIA FIXA ABERTA DE MADEIRA P/ TRANSPORTE GERAL DE CARGA SECA, DIMEN. APROX. 2,6 X 12,50 X 0,50 M - CHP DIURNO. AF_10/2025</t>
  </si>
  <si>
    <t>SINAPI|106372</t>
  </si>
  <si>
    <t>106372</t>
  </si>
  <si>
    <t>CAMINHÃO TOCO, PBT 23.000 KG, CARGA ÚTIL MÁX. 16.540 KG, DIST. ENTRE EIXOS 4,80 M, POTÊNCIA 256 CV, INCLUSIVE PLATAFORMA GUINCHO-SOCORRO, COMPRIMENTO ÚTIL 10 M, LARGURA 2,60 M COM GUINCHO DE ARRASTE BASCULANTE - CHI DIURNO. AF_11/2025</t>
  </si>
  <si>
    <t>SINAPI|106365</t>
  </si>
  <si>
    <t>106365</t>
  </si>
  <si>
    <t>CAMINHÃO TOCO, PBT 23.000 KG, CARGA ÚTIL MÁX. 16.540 KG, DIST. ENTRE EIXOS 4,80 M, POTÊNCIA 256 CV, INCLUSIVE PLATAFORMA GUINCHO-SOCORRO, COMPRIMENTO ÚTIL 10 M, LARGURA 2,60 M COM GUINCHO DE ARRASTE BASCULANTE - CHP DIURNO. AF_11/2025</t>
  </si>
  <si>
    <t>SINAPI|106370</t>
  </si>
  <si>
    <t>106370</t>
  </si>
  <si>
    <t>CAMINHÃO TOCO, PBT 23.000 KG, CARGA ÚTIL MÁX. 16.540 KG, DIST. ENTRE EIXOS 4,80 M, POTÊNCIA 256 CV, INCLUSIVE PLATAFORMA SOBRE CHASSI, COMPRIMENTO ÚTIL 10 M, LARGURA 2,60 M COM GUINCHO DE ARRASTE E RAMPA COM ACIONAMENTO ELETRO-HIDRÁULICO - CHI DIURNO. AF_11/2025</t>
  </si>
  <si>
    <t>SINAPI|106363</t>
  </si>
  <si>
    <t>106363</t>
  </si>
  <si>
    <t>CAMINHÃO TOCO, PBT 23.000 KG, CARGA ÚTIL MÁX. 16.540 KG, DIST. ENTRE EIXOS 4,80 M, POTÊNCIA 256 CV, INCLUSIVE PLATAFORMA SOBRE CHASSI, COMPRIMENTO ÚTIL 10 M, LARGURA 2,60 M COM GUINCHO DE ARRASTE E RAMPA COM ACIONAMENTO ELETRO-HIDRÁULICO - CHP DIURNO. AF_11/2025</t>
  </si>
  <si>
    <t>SINAPI|5892</t>
  </si>
  <si>
    <t>5892</t>
  </si>
  <si>
    <t>CAMINHÃO TOCO, PESO BRUTO TOTAL 14.300 KG, CARGA ÚTIL MÁXIMA 9590 KG, DISTÂNCIA ENTRE EIXOS 4,76 M, POTÊNCIA 185 CV (NÃO INCLUI CARROCERIA) - CHI DIURNO. AF_06/2014</t>
  </si>
  <si>
    <t>SINAPI|5890</t>
  </si>
  <si>
    <t>5890</t>
  </si>
  <si>
    <t>CAMINHÃO TOCO, PESO BRUTO TOTAL 14.300 KG, CARGA ÚTIL MÁXIMA 9590 KG, DISTÂNCIA ENTRE EIXOS 4,76 M, POTÊNCIA 185 CV (NÃO INCLUI CARROCERIA) - CHP DIURNO. AF_06/2014</t>
  </si>
  <si>
    <t>SINAPI|5896</t>
  </si>
  <si>
    <t>5896</t>
  </si>
  <si>
    <t>CAMINHÃO TOCO, PESO BRUTO TOTAL 16.000 KG, CARGA ÚTIL MÁXIMA DE 10.685 KG, DISTÂNCIA ENTRE EIXOS 4,80 M, POTÊNCIA 189 CV EXCLUSIVE CARROCERIA - CHI DIURNO. AF_06/2014</t>
  </si>
  <si>
    <t>SINAPI|5894</t>
  </si>
  <si>
    <t>5894</t>
  </si>
  <si>
    <t>CAMINHÃO TOCO, PESO BRUTO TOTAL 16.000 KG, CARGA ÚTIL MÁXIMA DE 10.685 KG, DISTÂNCIA ENTRE EIXOS 4,80 M, POTÊNCIA 189 CV EXCLUSIVE CARROCERIA - CHP DIURNO. AF_06/2014</t>
  </si>
  <si>
    <t>SINAPI|91032</t>
  </si>
  <si>
    <t>91032</t>
  </si>
  <si>
    <t>CAMINHÃO TRUCADO (C/ TERCEIRO EIXO) ELETRÔNICO - POTÊNCIA 231CV - PBT = 22000KG - DIST. ENTRE EIXOS 5170 MM - INCLUI CARROCERIA FIXA ABERTA DE MADEIRA - CHI DIURNO. AF_06/2015</t>
  </si>
  <si>
    <t>SINAPI|91031</t>
  </si>
  <si>
    <t>91031</t>
  </si>
  <si>
    <t>CAMINHÃO TRUCADO (C/ TERCEIRO EIXO) ELETRÔNICO - POTÊNCIA 231CV - PBT = 22000KG - DIST. ENTRE EIXOS 5170 MM - INCLUI CARROCERIA FIXA ABERTA DE MADEIRA - CHP DIURNO. AF_06/2015</t>
  </si>
  <si>
    <t>SINAPI|106255</t>
  </si>
  <si>
    <t>106255</t>
  </si>
  <si>
    <t>CAVALO MECÂNICO TRAÇÃO 6X2, PBT COMBINADO 56.000 KG, CAPACIDADE MÁX. TRAÇÃO 66.000 KG, POTÊNCIA 360 CV, INCLUSIVE CARROCERIA FIXA ABERTA DE MADEIRA P/ TRANSPORTE GERAL DE CARGA SECA, DIMEN. APROX. 2,6 X 14,50 X 0,50 M - CHI DIURNO. AF_10/2025</t>
  </si>
  <si>
    <t>SINAPI|106250</t>
  </si>
  <si>
    <t>106250</t>
  </si>
  <si>
    <t>CAVALO MECÂNICO TRAÇÃO 6X2, PBT COMBINADO 56.000 KG, CAPACIDADE MÁX. TRAÇÃO 66.000 KG, POTÊNCIA 360 CV, INCLUSIVE CARROCERIA FIXA ABERTA DE MADEIRA P/ TRANSPORTE GERAL DE CARGA SECA, DIMEN. APROX. 2,6 X 14,50 X 0,50 M - CHP DIURNO. AF_10/2025</t>
  </si>
  <si>
    <t>SINAPI|106374</t>
  </si>
  <si>
    <t>106374</t>
  </si>
  <si>
    <t>CAVALO MECÂNICO TRAÇÃO 6X2, PBT COMBINADO 56.000 KG, CAPACIDADE MÁX. TRAÇÃO 66.000 KG, POTÊNCIA 360 CV, INCLUSIVE PRANCHA REBAIXADA 3 EIXOS, DIMENSÕES *17,33 X 3,00* M, COM RAMPA DE ACIONAMENTO HIDRÁULICO - CHI DIURNO. AF_11/2025</t>
  </si>
  <si>
    <t>SINAPI|106367</t>
  </si>
  <si>
    <t>106367</t>
  </si>
  <si>
    <t>CAVALO MECÂNICO TRAÇÃO 6X2, PBT COMBINADO 56.000 KG, CAPACIDADE MÁX. TRAÇÃO 66.000 KG, POTÊNCIA 360 CV, INCLUSIVE PRANCHA REBAIXADA 3 EIXOS, DIMENSÕES *17,33 X 3,00* M, COM RAMPA DE ACIONAMENTO HIDRÁULICO - CHP DIURNO. AF_11/2025</t>
  </si>
  <si>
    <t>SINAPI|106375</t>
  </si>
  <si>
    <t>106375</t>
  </si>
  <si>
    <t>CAVALO MECÂNICO TRAÇÃO 6X2, PBT COMBINADO 56.000 KG, CAPACIDADE MÁX. TRAÇÃO 66.000 KG, POTÊNCIA 360 CV, INCLUSIVE PRANCHA RETA 3 EIXOS, COMPRIMENTO ÚTIL 11,3 M, PESCOÇO DE 3,5 M, LARGURA 3,00 M, COM RAMPA DE ACIONAMENTO HIDRÁULICO - CHI DIURNO. AF_11/2025</t>
  </si>
  <si>
    <t>SINAPI|106368</t>
  </si>
  <si>
    <t>106368</t>
  </si>
  <si>
    <t>CAVALO MECÂNICO TRAÇÃO 6X2, PBT COMBINADO 56.000 KG, CAPACIDADE MÁX. TRAÇÃO 66.000 KG, POTÊNCIA 360 CV, INCLUSIVE PRANCHA RETA 3 EIXOS, COMPRIMENTO ÚTIL 11,3 M, PESCOÇO DE 3,5 M, LARGURA 3,00 M, COM RAMPA DE ACIONAMENTO HIDRÁULICO - CHP DIURNO. AF_11/2025</t>
  </si>
  <si>
    <t>SINAPI|102817</t>
  </si>
  <si>
    <t>102817</t>
  </si>
  <si>
    <t>CENTRAL DE LAMA BENTONÍTICA (DEPÓSITO DE BENTONITA, MISTURADOR DE ALTA TURBULÊNCIA, SILOS DE ARMAZENAMENTO DE LAMA E ÁGUA, LABORATÓRIO DE CONTROLE DE QUALIDADE DA LAMA) - CHI DIURNO. AF_04/2019</t>
  </si>
  <si>
    <t>SINAPI|102816</t>
  </si>
  <si>
    <t>102816</t>
  </si>
  <si>
    <t>CENTRAL DE LAMA BENTONÍTICA (DEPÓSITO DE BENTONITA, MISTURADOR DE ALTA TURBULÊNCIA, SILOS DE ARMAZENAMENTO DE LAMA E ÁGUA, LABORATÓRIO DE CONTROLE DE QUALIDADE DA LAMA) - CHP DIURNO. AF_04/2019</t>
  </si>
  <si>
    <t>SINAPI|91534</t>
  </si>
  <si>
    <t>91534</t>
  </si>
  <si>
    <t>COMPACTADOR DE SOLOS DE PERCUSSÃO (SOQUETE) COM MOTOR A GASOLINA 4 TEMPOS, POTÊNCIA 4 CV - CHI DIURNO. AF_08/2015</t>
  </si>
  <si>
    <t>SINAPI|91533</t>
  </si>
  <si>
    <t>91533</t>
  </si>
  <si>
    <t>COMPACTADOR DE SOLOS DE PERCUSSÃO (SOQUETE) COM MOTOR A GASOLINA 4 TEMPOS, POTÊNCIA 4 CV - CHP DIURNO. AF_08/2015</t>
  </si>
  <si>
    <t>SINAPI|95265</t>
  </si>
  <si>
    <t>95265</t>
  </si>
  <si>
    <t>COMPACTADOR DE SOLOS DE PERCUSÃO (SOQUETE) COM MOTOR A GASOLINA, POTÊNCIA 3 CV - CHI DIURNO. AF_09/2016</t>
  </si>
  <si>
    <t>SINAPI|95264</t>
  </si>
  <si>
    <t>95264</t>
  </si>
  <si>
    <t>COMPACTADOR DE SOLOS DE PERCUSÃO (SOQUETE) COM MOTOR A GASOLINA, POTÊNCIA 3 CV - CHP DIURNO. AF_09/2016</t>
  </si>
  <si>
    <t>SINAPI|90973</t>
  </si>
  <si>
    <t>90973</t>
  </si>
  <si>
    <t>COMPRESSOR DE AR REBOCAVEL, VAZÃO 250 PCM, PRESSAO DE TRABALHO 102 PSI, MOTOR A DIESEL POTÊNCIA 81 CV - CHI DIURNO. AF_06/2015</t>
  </si>
  <si>
    <t>SINAPI|90972</t>
  </si>
  <si>
    <t>90972</t>
  </si>
  <si>
    <t>COMPRESSOR DE AR REBOCAVEL, VAZÃO 250 PCM, PRESSAO DE TRABALHO 102 PSI, MOTOR A DIESEL POTÊNCIA 81 CV - CHP DIURNO. AF_06/2015</t>
  </si>
  <si>
    <t>SINAPI|91001</t>
  </si>
  <si>
    <t>91001</t>
  </si>
  <si>
    <t>COMPRESSOR DE AR REBOCAVEL, VAZÃO 400 PCM, PRESSAO DE TRABALHO 102 PSI, MOTOR A DIESEL POTÊNCIA 110 CV - CHI DIURNO. AF_06/2015</t>
  </si>
  <si>
    <t>SINAPI|90999</t>
  </si>
  <si>
    <t>90999</t>
  </si>
  <si>
    <t>COMPRESSOR DE AR REBOCAVEL, VAZÃO 400 PCM, PRESSAO DE TRABALHO 102 PSI, MOTOR A DIESEL POTÊNCIA 110 CV - CHP DIURNO. AF_06/2015</t>
  </si>
  <si>
    <t>SINAPI|5954</t>
  </si>
  <si>
    <t>5954</t>
  </si>
  <si>
    <t>COMPRESSOR DE AR REBOCÁVEL, VAZÃO 189 PCM, PRESSÃO EFETIVA DE TRABALHO 102 PSI, MOTOR DIESEL, POTÊNCIA 63 CV - CHI DIURNO. AF_06/2015</t>
  </si>
  <si>
    <t>SINAPI|5953</t>
  </si>
  <si>
    <t>5953</t>
  </si>
  <si>
    <t>COMPRESSOR DE AR REBOCÁVEL, VAZÃO 189 PCM, PRESSÃO EFETIVA DE TRABALHO 102 PSI, MOTOR DIESEL, POTÊNCIA 63 CV - CHP DIURNO. AF_06/2015</t>
  </si>
  <si>
    <t>SINAPI|90982</t>
  </si>
  <si>
    <t>90982</t>
  </si>
  <si>
    <t>COMPRESSOR DE AR REBOCÁVEL, VAZÃO 748 PCM, PRESSÃO EFETIVA DE TRABALHO 102 PSI, MOTOR DIESEL, POTÊNCIA 210 CV - CHI DIURNO. AF_06/2015</t>
  </si>
  <si>
    <t>SINAPI|90979</t>
  </si>
  <si>
    <t>90979</t>
  </si>
  <si>
    <t>COMPRESSOR DE AR REBOCÁVEL, VAZÃO 748 PCM, PRESSÃO EFETIVA DE TRABALHO 102 PSI, MOTOR DIESEL, POTÊNCIA 210 CV - CHP DIURNO. AF_06/2015</t>
  </si>
  <si>
    <t>SINAPI|90965</t>
  </si>
  <si>
    <t>90965</t>
  </si>
  <si>
    <t>COMPRESSOR DE AR REBOCÁVEL, VAZÃO 89 PCM, PRESSÃO EFETIVA DE TRABALHO 102 PSI, MOTOR DIESEL, POTÊNCIA 20 CV - CHI DIURNO. AF_06/2015</t>
  </si>
  <si>
    <t>SINAPI|90964</t>
  </si>
  <si>
    <t>90964</t>
  </si>
  <si>
    <t>COMPRESSOR DE AR REBOCÁVEL, VAZÃO 89 PCM, PRESSÃO EFETIVA DE TRABALHO 102 PSI, MOTOR DIESEL, POTÊNCIA 20 CV - CHP DIURNO. AF_06/2015</t>
  </si>
  <si>
    <t>SINAPI|102970</t>
  </si>
  <si>
    <t>102970</t>
  </si>
  <si>
    <t>COMPRESSOR DE AR, VAZAO DE 10 PCM, RESERVATORIO 100 L, PRESSAO DE TRABALHO ENTRE 6,9 E 9,7 BAR POTENCIA 2 HP, TENSAO 110/220 V - CHI DIURNO. AF_05/2023</t>
  </si>
  <si>
    <t>SINAPI|102971</t>
  </si>
  <si>
    <t>102971</t>
  </si>
  <si>
    <t>COMPRESSOR DE AR, VAZAO DE 10 PCM, RESERVATORIO 100 L, PRESSAO DE TRABALHO ENTRE 6,9 E 9,7 BAR, POTENCIA 2 HP, TENSAO 110/220 V - CHP DIURNO. AF_05/2023</t>
  </si>
  <si>
    <t>SINAPI|102822</t>
  </si>
  <si>
    <t>102822</t>
  </si>
  <si>
    <t>CONJUNTO CILINDRO E BOMBA HIDRÁULICA PARA PROTENSÃO DE MONOBARRAS PARA TIRANTES, ESFORÇO MÁXIMO DE 30 TONELADAS - CHI DIURNO. AF_05/2023</t>
  </si>
  <si>
    <t>SINAPI|102821</t>
  </si>
  <si>
    <t>102821</t>
  </si>
  <si>
    <t>CONJUNTO CILINDRO E BOMBA HIDRÁULICA PARA PROTENSÃO DE MONOBARRAS PARA TIRANTES, ESFORÇO MÁXIMO DE 30 TONELADAS - CHP DIURNO. AF_05/2023</t>
  </si>
  <si>
    <t>SINAPI|102828</t>
  </si>
  <si>
    <t>102828</t>
  </si>
  <si>
    <t>CONJUNTO MACACO E BOMBA HIDRÁULICA PARA PROTENSAO DE CORDOALHAS, ESFORÇO MAXIMO DE 115 TONELADAS - CHI DIURNO. AF_05/2023</t>
  </si>
  <si>
    <t>SINAPI|102827</t>
  </si>
  <si>
    <t>102827</t>
  </si>
  <si>
    <t>CONJUNTO MACACO E BOMBA HIDRÁULICA PARA PROTENSAO DE CORDOALHAS, ESFORÇO MAXIMO DE 115 TONELADAS - CHP DIURNO. AF_05/2023</t>
  </si>
  <si>
    <t>SINAPI|103939</t>
  </si>
  <si>
    <t>103939</t>
  </si>
  <si>
    <t>CONJUNTO MACACO HIDRÁULICO E CENTRAL DE BOMBEAMENTO MOTORIZADO 1,8 KW PARA PROTENSÃO DE MONOCABOS PARA CONCRETO PROTENDIDO, ESFORÇO MÁXIMO DE 20 TONELADAS - CHI DIURNO. AF_05/2022</t>
  </si>
  <si>
    <t>SINAPI|103938</t>
  </si>
  <si>
    <t>103938</t>
  </si>
  <si>
    <t>CONJUNTO MACACO HIDRÁULICO E CENTRAL DE BOMBEAMENTO MOTORIZADO 1,8 KW PARA PROTENSÃO DE MONOCABOS PARA CONCRETO PROTENDIDO, ESFORÇO MÁXIMO DE 20 TONELADAS - CHP DIURNO. AF_05/2022</t>
  </si>
  <si>
    <t>SINAPI|103945</t>
  </si>
  <si>
    <t>103945</t>
  </si>
  <si>
    <t>CONJUNTO MACACO HIDRÁULICO E CENTRAL DE BOMBEAMENTO MOTORIZADO 1,8 KW PARA PROTENSÃO DE MONOCABOS PARA CONCRETO PROTENDIDO, ESFORÇO MÁXIMO DE 30 TONELADAS - CHI DIURNO. AF_05/2022</t>
  </si>
  <si>
    <t>SINAPI|103944</t>
  </si>
  <si>
    <t>103944</t>
  </si>
  <si>
    <t>CONJUNTO MACACO HIDRÁULICO E CENTRAL DE BOMBEAMENTO MOTORIZADO 1,8 KW PARA PROTENSÃO DE MONOCABOS PARA CONCRETO PROTENDIDO, ESFORÇO MÁXIMO DE 30 TONELADAS - CHP DIURNO. AF_05/2022</t>
  </si>
  <si>
    <t>SINAPI|106416</t>
  </si>
  <si>
    <t>106416</t>
  </si>
  <si>
    <t>CORTADEIRA HIDRÁULICA DE VERGALHÃO, PARA AÇO DE DIÂMETRO ATÉ 50 MM, MOTOR ELÉTRICO TRIFÁSICO, POTÊNCIA DE 5,5 HP A 7,5 HP - CHI DIURNO. AF_12/2025</t>
  </si>
  <si>
    <t>SINAPI|106414</t>
  </si>
  <si>
    <t>106414</t>
  </si>
  <si>
    <t>CORTADEIRA HIDRÁULICA DE VERGALHÃO, PARA AÇO DE DIÂMETRO ATÉ 50 MM, MOTOR ELÉTRICO TRIFÁSICO, POTÊNCIA DE 5,5 HP A 7,5 HP - CHP DIURNO. AF_12/2025</t>
  </si>
  <si>
    <t>SINAPI|91285</t>
  </si>
  <si>
    <t>91285</t>
  </si>
  <si>
    <t>CORTADORA DE PISO COM MOTOR 4 TEMPOS A GASOLINA, POTÊNCIA DE 13 HP, COM DISCO DE CORTE DIAMANTADO SEGMENTADO PARA CONCRETO, DIÂMETRO DE 350 MM, FURO DE 1" (14 X 1") - CHI DIURNO. AF_08/2015</t>
  </si>
  <si>
    <t>SINAPI|91283</t>
  </si>
  <si>
    <t>91283</t>
  </si>
  <si>
    <t>CORTADORA DE PISO COM MOTOR 4 TEMPOS A GASOLINA, POTÊNCIA DE 13 HP, COM DISCO DE CORTE DIAMANTADO SEGMENTADO PARA CONCRETO, DIÂMETRO DE 350 MM, FURO DE 1" (14 X 1") - CHP DIURNO. AF_08/2015</t>
  </si>
  <si>
    <t>SINAPI|95283</t>
  </si>
  <si>
    <t>95283</t>
  </si>
  <si>
    <t>DESEMPENADEIRA DE CONCRETO, PESO DE 78 KG, 4 PÁS, MOTOR A GASOLINA, POTÊNCIA 5,5 HP - CHI DIURNO. AF_05/2023</t>
  </si>
  <si>
    <t>SINAPI|95282</t>
  </si>
  <si>
    <t>95282</t>
  </si>
  <si>
    <t>DESEMPENADEIRA DE CONCRETO, PESO DE 78 KG, 4 PÁS, MOTOR A GASOLINA, POTÊNCIA 5,5 HP - CHP DIURNO. AF_05/2023</t>
  </si>
  <si>
    <t>SINAPI|95128</t>
  </si>
  <si>
    <t>95128</t>
  </si>
  <si>
    <t>DISTRIBUIDOR DE AGREGADOS AUTOPROPELIDO, CAP 3 M3, A DIESEL, POTÊNCIA 176CV - CHI DIURNO. AF_07/2016</t>
  </si>
  <si>
    <t>SINAPI|95127</t>
  </si>
  <si>
    <t>95127</t>
  </si>
  <si>
    <t>DISTRIBUIDOR DE AGREGADOS AUTOPROPELIDO, CAP 3 M3, A DIESEL, POTÊNCIA 176CV - CHP DIURNO. AF_07/2016</t>
  </si>
  <si>
    <t>SINAPI|92044</t>
  </si>
  <si>
    <t>92044</t>
  </si>
  <si>
    <t>DISTRIBUIDOR DE AGREGADOS REBOCAVEL, CAPACIDADE 1,9 M³, LARGURA DE TRABALHO 3,66 M - CHI DIURNO. AF_11/2015</t>
  </si>
  <si>
    <t>SINAPI|92043</t>
  </si>
  <si>
    <t>92043</t>
  </si>
  <si>
    <t>DISTRIBUIDOR DE AGREGADOS REBOCAVEL, CAPACIDADE 1,9 M³, LARGURA DE TRABALHO 3,66 M - CHP DIURNO. AF_11/2015</t>
  </si>
  <si>
    <t>SINAPI|106417</t>
  </si>
  <si>
    <t>106417</t>
  </si>
  <si>
    <t>DOBRADEIRA ELETROMECÂNICA DE VERGALHÃO, PARA AÇO DE DIÂMETRO ATÉ 1 1/2", MOTOR ELÉTRICO TRIFÁSICO, POTÊNCIA DE 3 HP ATÉ 5 HP- CHI DIURNO. AF_12/2025</t>
  </si>
  <si>
    <t>SINAPI|106415</t>
  </si>
  <si>
    <t>106415</t>
  </si>
  <si>
    <t>DOBRADEIRA ELETROMECÂNICA DE VERGALHÃO, PARA AÇO DE DIÂMETRO ATÉ 1 1/2", MOTOR ELÉTRICO TRIFÁSICO, POTÊNCIA DE 3 HP ATÉ 5 HP- CHP DIURNO. AF_12/2025</t>
  </si>
  <si>
    <t>SINAPI|102834</t>
  </si>
  <si>
    <t>102834</t>
  </si>
  <si>
    <t>DOBRADEIRA TDC, ESPESSURA 1,5MM - CHI DIURNO. AF_05/2023</t>
  </si>
  <si>
    <t>SINAPI|102833</t>
  </si>
  <si>
    <t>102833</t>
  </si>
  <si>
    <t>DOBRADEIRA TDC, ESPESSURA 1,5MM - CHP DIURNO. AF_05/2023</t>
  </si>
  <si>
    <t>SINAPI|92119</t>
  </si>
  <si>
    <t>92119</t>
  </si>
  <si>
    <t>DOSADOR DE AREIA, CAPACIDADE DE 26 LITROS - CHI DIURNO. AF_05/2023</t>
  </si>
  <si>
    <t>SINAPI|92118</t>
  </si>
  <si>
    <t>92118</t>
  </si>
  <si>
    <t>DOSADOR DE AREIA, CAPACIDADE DE 26 LITROS - CHP DIURNO. AF_05/2023</t>
  </si>
  <si>
    <t>SINAPI|102917</t>
  </si>
  <si>
    <t>102917</t>
  </si>
  <si>
    <t>ENCERADEIRA INDUSTRIAL, 400 MM, 220V, 1 HP - CHI DIURNO. AF_05/2023</t>
  </si>
  <si>
    <t>SINAPI|102916</t>
  </si>
  <si>
    <t>102916</t>
  </si>
  <si>
    <t>ENCERADEIRA INDUSTRIAL, 400 MM, 220V, 1 HP - CHP DIURNO. AF_05/2023</t>
  </si>
  <si>
    <t>SINAPI|95721</t>
  </si>
  <si>
    <t>95721</t>
  </si>
  <si>
    <t>ESCAVADEIRA HIDRAULICA SOBRE ESTEIRA, EQUIPADA COM CLAMSHELL, COM CAPACIDADE DA CAÇAMBA ENTRE 1,20 E 1,50 M3, PESO OPERACIONAL ENTRE 20,00 E 22,00 TON, POTENCIA LIQUIDA ENTRE 150 E 160 HP - CHI DIURNO. AF_11/2016</t>
  </si>
  <si>
    <t>SINAPI|95720</t>
  </si>
  <si>
    <t>95720</t>
  </si>
  <si>
    <t>ESCAVADEIRA HIDRAULICA SOBRE ESTEIRA, EQUIPADA COM CLAMSHELL, COM CAPACIDADE DA CAÇAMBA ENTRE 1,20 E 1,50 M3, PESO OPERACIONAL ENTRE 20,00 E 22,00 TON, POTENCIA LIQUIDA ENTRE 150 E 160 HP - CHP DIURNO. AF_11/2016</t>
  </si>
  <si>
    <t>SINAPI|104717</t>
  </si>
  <si>
    <t>104717</t>
  </si>
  <si>
    <t>ESCAVADEIRA HIDRÁULICA DE BRAÇO LONGO (LONGO ALCANCE) SOBRE ESTEIRAS, CAÇAMBA 0,52 M3, PESO OPERACIONAL 24 T, POTÊNCIA LÍQUIDA 155 HP - CHI DIURNO. AF_06/2023</t>
  </si>
  <si>
    <t>SINAPI|104716</t>
  </si>
  <si>
    <t>104716</t>
  </si>
  <si>
    <t>ESCAVADEIRA HIDRÁULICA DE BRAÇO LONGO (LONGO ALCANCE) SOBRE ESTEIRAS, CAÇAMBA 0,52 M3, PESO OPERACIONAL 24 T, POTÊNCIA LÍQUIDA 155 HP - CHP DIURNO. AF_06/2023</t>
  </si>
  <si>
    <t>SINAPI|106399</t>
  </si>
  <si>
    <t>106399</t>
  </si>
  <si>
    <t>ESCAVADEIRA HIDRÁULICA SOBRE ESTEIRA, PESO OPERACIONAL 21,00 T, POTÊNCIA NOMINAL 155 HP, COM MARTELO VIBRATÓRIO HIDRÁULICO *1200 A 2200* KG - CHI DIURNO. AF_11/2025</t>
  </si>
  <si>
    <t>SINAPI|106398</t>
  </si>
  <si>
    <t>106398</t>
  </si>
  <si>
    <t>ESCAVADEIRA HIDRÁULICA SOBRE ESTEIRA, PESO OPERACIONAL 21,00 T, POTÊNCIA NOMINAL 155 HP, COM MARTELO VIBRATÓRIO HIDRÁULICO *1200 A 2200* KG - CHP DIURNO. AF_11/2025</t>
  </si>
  <si>
    <t>SINAPI|106405</t>
  </si>
  <si>
    <t>106405</t>
  </si>
  <si>
    <t>ESCAVADEIRA HIDRÁULICA SOBRE ESTEIRA, PESO OPERACIONAL 21,00 T, POTÊNCIA NOMINAL 155 HP, COM TORRE DE CRAVAÇÃO PARA EXECUÇÃO DE GEODRENO VERTICAL, LANÇA DE 32 M, PARA DRENO FIBROQUÍMICO DE LARGURA PADRÃO (100 MM) - CHI DIURNO. AF_12/2025</t>
  </si>
  <si>
    <t>SINAPI|106404</t>
  </si>
  <si>
    <t>106404</t>
  </si>
  <si>
    <t>ESCAVADEIRA HIDRÁULICA SOBRE ESTEIRA, PESO OPERACIONAL 21,00 T, POTÊNCIA NOMINAL 155 HP, COM TORRE DE CRAVAÇÃO PARA EXECUÇÃO DE GEODRENO VERTICAL, LANÇA DE 32 M, PARA DRENO FIBROQUÍMICO DE LARGURA PADRÃO (100 MM)- CHP DIURNO. AF_12/2025</t>
  </si>
  <si>
    <t>SINAPI|102899</t>
  </si>
  <si>
    <t>102899</t>
  </si>
  <si>
    <t>ESCAVADEIRA HIDRÁULICA SOBRE ESTEIRA, PESO OPERACIONAL ENTRE 22,00 E 23,50 T, POTÊNCIA NOMINAL 139 HP, COM MARTELO ROMPEDOR HIDRÁULICO 1700 KG - CHI DIURNO. AF_04/2019</t>
  </si>
  <si>
    <t>SINAPI|102898</t>
  </si>
  <si>
    <t>102898</t>
  </si>
  <si>
    <t>ESCAVADEIRA HIDRÁULICA SOBRE ESTEIRA, PESO OPERACIONAL ENTRE 22,00 E 23,50 T, POTÊNCIA NOMINAL 139 HP, COM MARTELO ROMPEDOR HIDRÁULICO 1700 KG - CHP DIURNO. AF_04/2019</t>
  </si>
  <si>
    <t>SINAPI|5632</t>
  </si>
  <si>
    <t>5632</t>
  </si>
  <si>
    <t>ESCAVADEIRA HIDRÁULICA SOBRE ESTEIRAS, CAÇAMBA 0,80 M3, PESO OPERACIONAL 17 T, POTENCIA BRUTA 111 HP - CHI DIURNO. AF_06/2014</t>
  </si>
  <si>
    <t>SINAPI|5631</t>
  </si>
  <si>
    <t>5631</t>
  </si>
  <si>
    <t>ESCAVADEIRA HIDRÁULICA SOBRE ESTEIRAS, CAÇAMBA 0,80 M3, PESO OPERACIONAL 17 T, POTENCIA BRUTA 111 HP - CHP DIURNO. AF_06/2014</t>
  </si>
  <si>
    <t>SINAPI|88908</t>
  </si>
  <si>
    <t>88908</t>
  </si>
  <si>
    <t>ESCAVADEIRA HIDRÁULICA SOBRE ESTEIRAS, CAÇAMBA 1,20 M3, PESO OPERACIONAL 21 T, POTÊNCIA BRUTA 155 HP - CHI DIURNO. AF_06/2014</t>
  </si>
  <si>
    <t>SINAPI|88907</t>
  </si>
  <si>
    <t>88907</t>
  </si>
  <si>
    <t>ESCAVADEIRA HIDRÁULICA SOBRE ESTEIRAS, CAÇAMBA 1,20 M3, PESO OPERACIONAL 21 T, POTÊNCIA BRUTA 155 HP - CHP DIURNO. AF_06/2014</t>
  </si>
  <si>
    <t>SINAPI|5911</t>
  </si>
  <si>
    <t>5911</t>
  </si>
  <si>
    <t>ESPARGIDOR DE ASFALTO PRESSURIZADO COM TANQUE DE 2500 L, REBOCÁVEL COM MOTOR A GASOLINA POTÊNCIA 3,4 HP - CHI DIURNO. AF_07/2014</t>
  </si>
  <si>
    <t>SINAPI|5909</t>
  </si>
  <si>
    <t>5909</t>
  </si>
  <si>
    <t>ESPARGIDOR DE ASFALTO PRESSURIZADO COM TANQUE DE 2500 L, REBOCÁVEL COM MOTOR A GASOLINA POTÊNCIA 3,4 HP - CHP DIURNO. AF_07/2014</t>
  </si>
  <si>
    <t>SINAPI|91486</t>
  </si>
  <si>
    <t>91486</t>
  </si>
  <si>
    <t>ESPARGIDOR DE ASFALTO PRESSURIZADO, TANQUE 6 M3 COM ISOLAÇÃO TÉRMICA, AQUECIDO COM 2 MAÇARICOS, COM BARRA ESPARGIDORA 3,60 M, MONTADO SOBRE CAMINHÃO TOCO, PBT 14.300 KG, POTÊNCIA 185 CV - CHI DIURNO. AF_05/2023</t>
  </si>
  <si>
    <t>SINAPI|83362</t>
  </si>
  <si>
    <t>83362</t>
  </si>
  <si>
    <t>ESPARGIDOR DE ASFALTO PRESSURIZADO, TANQUE 6 M3 COM ISOLAÇÃO TÉRMICA, AQUECIDO COM 2 MAÇARICOS, COM BARRA ESPARGIDORA 3,60 M, MONTADO SOBRE CAMINHÃO TOCO, PBT 14.300 KG, POTÊNCIA 185 CV - CHP DIURNO. AF_05/2023</t>
  </si>
  <si>
    <t>SINAPI|102839</t>
  </si>
  <si>
    <t>102839</t>
  </si>
  <si>
    <t>ESTABILIZADOR DE LINHA E PRESSÃO, CAPACIDADE DE 120 BAR, COM MANÔMETRO DE LEITURA, REGISTRO DE 1 COM RETORNO E LINHA - CHI DIURNO. AF_05/2023</t>
  </si>
  <si>
    <t>SINAPI|102838</t>
  </si>
  <si>
    <t>102838</t>
  </si>
  <si>
    <t>ESTABILIZADOR DE LINHA E PRESSÃO, CAPACIDADE DE 120 BAR, COM MANÔMETRO DE LEITURA, REGISTRO DE 1 COM RETORNO E LINHA - CHP DIURNO. AF_05/2023</t>
  </si>
  <si>
    <t>SINAPI|89235</t>
  </si>
  <si>
    <t>89235</t>
  </si>
  <si>
    <t>FRESADORA DE ASFALTO A FRIO SOBRE RODAS, LARGURA FRESAGEM DE 1,0 M, POTÊNCIA 208 HP - CHI DIURNO. AF_11/2014</t>
  </si>
  <si>
    <t>SINAPI|89234</t>
  </si>
  <si>
    <t>89234</t>
  </si>
  <si>
    <t>FRESADORA DE ASFALTO A FRIO SOBRE RODAS, LARGURA FRESAGEM DE 1,0 M, POTÊNCIA 208 HP - CHP DIURNO. AF_11/2014</t>
  </si>
  <si>
    <t>SINAPI|89243</t>
  </si>
  <si>
    <t>89243</t>
  </si>
  <si>
    <t>FRESADORA DE ASFALTO A FRIO SOBRE RODAS, LARGURA FRESAGEM DE 2,0 M, POTÊNCIA 550 HP - CHI DIURNO. AF_11/2014</t>
  </si>
  <si>
    <t>SINAPI|89242</t>
  </si>
  <si>
    <t>89242</t>
  </si>
  <si>
    <t>FRESADORA DE ASFALTO A FRIO SOBRE RODAS, LARGURA FRESAGEM DE 2,0 M, POTÊNCIA 550 HP - CHP DIURNO. AF_11/2014</t>
  </si>
  <si>
    <t>SINAPI|102935</t>
  </si>
  <si>
    <t>102935</t>
  </si>
  <si>
    <t>FURADEIRA ELETROMAGNÉTICA, VELOCIDADE (SEM CARGA/ COM CARGA) 450/ 270 RPM, ESPESSURA MÁXIMA DA CHAPA A SER FURADA 50 MM, PORÇA DE ADESÃO MAGNÉTICA 17000 N, POTÊNCIA 1100 W, ALIMENTÇÃO 220 - 60 HZ, MONOFÁSICA - CHI DIURNO. AF_08/2019</t>
  </si>
  <si>
    <t>SINAPI|102934</t>
  </si>
  <si>
    <t>102934</t>
  </si>
  <si>
    <t>FURADEIRA ELETROMAGNÉTICA, VELOCIDADE (SEM CARGA/ COM CARGA) 450/ 270 RPM, ESPESSURA MÁXIMA DA CHAPA A SER FURADA 50 MM, PORÇA DE ADESÃO MAGNÉTICA 17000 N, POTÊNCIA 1100 W, ALIMENTÇÃO 220 - 60 HZ, MONOFÁSICA - CHP DIURNO. AF_08/2019</t>
  </si>
  <si>
    <t>SINAPI|93416</t>
  </si>
  <si>
    <t>93416</t>
  </si>
  <si>
    <t>GERADOR PORTÁTIL MONOFÁSICO, POTÊNCIA 5500 VA, MOTOR A GASOLINA, POTÊNCIA DO MOTOR 13 CV - CHI DIURNO. AF_03/2016</t>
  </si>
  <si>
    <t>SINAPI|93415</t>
  </si>
  <si>
    <t>93415</t>
  </si>
  <si>
    <t>GERADOR PORTÁTIL MONOFÁSICO, POTÊNCIA 5500 VA, MOTOR A GASOLINA, POTÊNCIA DO MOTOR 13 CV - CHP DIURNO. AF_03/2016</t>
  </si>
  <si>
    <t>SINAPI|5689</t>
  </si>
  <si>
    <t>5689</t>
  </si>
  <si>
    <t>GRADE DE DISCO CONTROLE REMOTO REBOCÁVEL, COM 24 DISCOS 24 X 6 MM COM PNEUS PARA TRANSPORTE - CHP DIURNO. AF_06/2014</t>
  </si>
  <si>
    <t>SINAPI|5690</t>
  </si>
  <si>
    <t>5690</t>
  </si>
  <si>
    <t>GRADE DE DISCO CONTROLE REMOTO REBOCÁVEL, COM 24 DISCOS 24" X 6 MM COM PNEUS PARA TRANSPORTE - CHI DIURNO. AF_06/2014</t>
  </si>
  <si>
    <t>SINAPI|5923</t>
  </si>
  <si>
    <t>5923</t>
  </si>
  <si>
    <t>GRADE DE DISCO REBOCÁVEL COM 20 DISCOS 24" X 6 MM COM PNEUS PARA TRANSPORTE - CHI DIURNO. AF_06/2014</t>
  </si>
  <si>
    <t>SINAPI|5921</t>
  </si>
  <si>
    <t>5921</t>
  </si>
  <si>
    <t>GRADE DE DISCO REBOCÁVEL COM 20 DISCOS 24" X 6 MM COM PNEUS PARA TRANSPORTE - CHP DIURNO. AF_06/2014</t>
  </si>
  <si>
    <t>SINAPI|95212</t>
  </si>
  <si>
    <t>95212</t>
  </si>
  <si>
    <t>GRUA ASCENCIONAL, LANCA DE 42 M, CAPACIDADE DE 1,5 T A 30 M, ALTURA ATE 39 M - CHP DIURNO. AF_05/2023</t>
  </si>
  <si>
    <t>SINAPI|95213</t>
  </si>
  <si>
    <t>95213</t>
  </si>
  <si>
    <t>GRUA ASCENCIONAL, LANÇA DE 42 M, CAPACIDADE DE 1,5 T A 30 M, ALTURA ATÉ 39 M - CHI DIURNO. AF_05/2023</t>
  </si>
  <si>
    <t>SINAPI|93272</t>
  </si>
  <si>
    <t>93272</t>
  </si>
  <si>
    <t>GRUA ASCENSIONAL, LANCA DE 30 M, CAPACIDADE DE 1,0 T A 30 M, ALTURA ATE 39 M - CHP DIURNO. AF_05/2023</t>
  </si>
  <si>
    <t>SINAPI|93274</t>
  </si>
  <si>
    <t>93274</t>
  </si>
  <si>
    <t>GRUA ASCENSIONAL, LANÇA DE 30 M, CAPACIDADE DE 1,0 T A 30 M, ALTURA ATÉ 39 M - CHI DIURNO. AF_05/2023</t>
  </si>
  <si>
    <t>SINAPI|83766</t>
  </si>
  <si>
    <t>83766</t>
  </si>
  <si>
    <t>GRUPO DE SOLDAGEM COM GERADOR A DIESEL 60 CV PARA SOLDA ELÉTRICA, SOBRE 04 RODAS, COM MOTOR 4 CILINDROS 600 A - CHI DIURNO. AF_02/2016</t>
  </si>
  <si>
    <t>SINAPI|83765</t>
  </si>
  <si>
    <t>83765</t>
  </si>
  <si>
    <t>GRUPO DE SOLDAGEM COM GERADOR A DIESEL 60 CV PARA SOLDA ELÉTRICA, SOBRE 04 RODAS, COM MOTOR 4 CILINDROS 600 A - CHP DIURNO. AF_02/2016</t>
  </si>
  <si>
    <t>SINAPI|95873</t>
  </si>
  <si>
    <t>95873</t>
  </si>
  <si>
    <t>GRUPO GERADOR COM CARENAGEM, MOTOR DIESEL POTÊNCIA STANDART ENTRE 250 E 260 KVA - CHI DIURNO. AF_12/2016</t>
  </si>
  <si>
    <t>SINAPI|95872</t>
  </si>
  <si>
    <t>95872</t>
  </si>
  <si>
    <t>GRUPO GERADOR COM CARENAGEM, MOTOR DIESEL POTÊNCIA STANDART ENTRE 250 E 260 KVA - CHP DIURNO. AF_12/2016</t>
  </si>
  <si>
    <t>SINAPI|104689</t>
  </si>
  <si>
    <t>104689</t>
  </si>
  <si>
    <t>GRUPO GERADOR DIESEL, COM CARENAGEM, POTÊNCIA STANDART ENTRE 400 E 460 KVA, VELOCIDADE DE 1800 RPM, FREQUÊNCIA DE 60 HZ - CHI DIURNO. AF_05/2023</t>
  </si>
  <si>
    <t>SINAPI|104688</t>
  </si>
  <si>
    <t>104688</t>
  </si>
  <si>
    <t>GRUPO GERADOR DIESEL, COM CARENAGEM, POTÊNCIA STANDART ENTRE 400 E 460 KVA, VELOCIDADE DE 1800 RPM, FREQUÊNCIA DE 60 HZ - CHP DIURNO. AF_05/2023</t>
  </si>
  <si>
    <t>SINAPI|73395</t>
  </si>
  <si>
    <t>73395</t>
  </si>
  <si>
    <t>GRUPO GERADOR ESTACIONÁRIO, MOTOR DIESEL POTÊNCIA 170 KVA - CHI DIURNO. AF_02/2016</t>
  </si>
  <si>
    <t>SINAPI|73417</t>
  </si>
  <si>
    <t>73417</t>
  </si>
  <si>
    <t>GRUPO GERADOR ESTACIONÁRIO, MOTOR DIESEL POTÊNCIA 170 KVA - CHP DIURNO. AF_02/2016</t>
  </si>
  <si>
    <t>SINAPI|93428</t>
  </si>
  <si>
    <t>93428</t>
  </si>
  <si>
    <t>GRUPO GERADOR ESTACIONÁRIO, POTÊNCIA 150 KVA, MOTOR A DIESEL- CHI DIURNO. AF_03/2016</t>
  </si>
  <si>
    <t>SINAPI|93427</t>
  </si>
  <si>
    <t>93427</t>
  </si>
  <si>
    <t>GRUPO GERADOR ESTACIONÁRIO, POTÊNCIA 150 KVA, MOTOR A DIESEL- CHP DIURNO. AF_03/2016</t>
  </si>
  <si>
    <t>SINAPI|93422</t>
  </si>
  <si>
    <t>93422</t>
  </si>
  <si>
    <t>GRUPO GERADOR REBOCÁVEL, POTÊNCIA 66 KVA, MOTOR A DIESEL - CHI DIURNO. AF_03/2016</t>
  </si>
  <si>
    <t>SINAPI|93421</t>
  </si>
  <si>
    <t>93421</t>
  </si>
  <si>
    <t>GRUPO GERADOR REBOCÁVEL, POTÊNCIA 66 KVA, MOTOR A DIESEL - CHP DIURNO. AF_03/2016</t>
  </si>
  <si>
    <t>SINAPI|93282</t>
  </si>
  <si>
    <t>93282</t>
  </si>
  <si>
    <t>GUINCHO ELÉTRICO DE COLUNA, CAPACIDADE 400 KG, COM MOTO FREIO, MOTOR TRIFÁSICO DE 1,25 CV - CHI DIURNO. AF_03/2016</t>
  </si>
  <si>
    <t>SINAPI|93281</t>
  </si>
  <si>
    <t>93281</t>
  </si>
  <si>
    <t>GUINCHO ELÉTRICO DE COLUNA, CAPACIDADE 400 KG, COM MOTO FREIO, MOTOR TRIFÁSICO DE 1,25 CV - CHP DIURNO. AF_03/2016</t>
  </si>
  <si>
    <t>SINAPI|104914</t>
  </si>
  <si>
    <t>104914</t>
  </si>
  <si>
    <t>GUINDASTE DERRICK, LANÇA DE *20* M, CARGA MÁXIMA 10T, POTÊNCIA 45 KW - CHI DIURNO. AF_01/2024</t>
  </si>
  <si>
    <t>SINAPI|104913</t>
  </si>
  <si>
    <t>104913</t>
  </si>
  <si>
    <t>GUINDASTE DERRICK, LANÇA DE *20* M, CARGA MÁXIMA 10T, POTÊNCIA 45 KW - CHP DIURNO. AF_01/2024</t>
  </si>
  <si>
    <t>SINAPI|102845</t>
  </si>
  <si>
    <t>102845</t>
  </si>
  <si>
    <t>GUINDASTE HIDRAULICO AUTOPROPELIDO, COM LANÇA TRELIÇADA 40 M, CAPACIDADE MÁXIMA 75 T, EQUIPADO COM CLAMSHELL - CHI DIURNO. AF_04/2019</t>
  </si>
  <si>
    <t>SINAPI|102844</t>
  </si>
  <si>
    <t>102844</t>
  </si>
  <si>
    <t>GUINDASTE HIDRAULICO AUTOPROPELIDO, COM LANÇA TRELIÇADA 40 M, CAPACIDADE MÁXIMA 75 T, EQUIPADO COM CLAMSHELL - CHP DIURNO. AF_04/2019</t>
  </si>
  <si>
    <t>SINAPI|89273</t>
  </si>
  <si>
    <t>89273</t>
  </si>
  <si>
    <t>GUINDASTE HIDRÁULICO AUTOPROPELIDO, COM LANÇA TELESCÓPICA 28,80 M, CAPACIDADE MÁXIMA 30 T, POTÊNCIA 97 KW, TRAÇÃO 4 X 4 - CHI DIURNO. AF_11/2014</t>
  </si>
  <si>
    <t>SINAPI|89272</t>
  </si>
  <si>
    <t>89272</t>
  </si>
  <si>
    <t>GUINDASTE HIDRÁULICO AUTOPROPELIDO, COM LANÇA TELESCÓPICA 28,80 M, CAPACIDADE MÁXIMA 30 T, POTÊNCIA 97 KW, TRAÇÃO 4 X 4 - CHP DIURNO. AF_11/2014</t>
  </si>
  <si>
    <t>SINAPI|93288</t>
  </si>
  <si>
    <t>93288</t>
  </si>
  <si>
    <t>GUINDASTE HIDRÁULICO AUTOPROPELIDO, COM LANÇA TELESCÓPICA 40 M, CAPACIDADE MÁXIMA 60 T, POTÊNCIA 260 KW - CHI DIURNO. AF_03/2016</t>
  </si>
  <si>
    <t>SINAPI|93287</t>
  </si>
  <si>
    <t>93287</t>
  </si>
  <si>
    <t>GUINDASTE HIDRÁULICO AUTOPROPELIDO, COM LANÇA TELESCÓPICA 40 M, CAPACIDADE MÁXIMA 60 T, POTÊNCIA 260 KW - CHP DIURNO. AF_03/2016</t>
  </si>
  <si>
    <t>SINAPI|104711</t>
  </si>
  <si>
    <t>104711</t>
  </si>
  <si>
    <t>GUINDASTE HIDRÁULICO AUTOPROPELIDO, COM LANÇA TRELICADA 41 M, CAPACIDADE MÁXIMA DE ELEVAÇÃO 43 T, POTÊNCIA 230 KW, EQUIPADO COM CAÇAMBA DE ARRASTO (DRAGLINE) DE 0,76 M3 - CHI DIURNO. AF_06/2023</t>
  </si>
  <si>
    <t>SINAPI|104710</t>
  </si>
  <si>
    <t>104710</t>
  </si>
  <si>
    <t>GUINDASTE HIDRÁULICO AUTOPROPELIDO, COM LANÇA TRELICADA 41 M, CAPACIDADE MÁXIMA DE ELEVAÇÃO 43 T, POTÊNCIA 230 KW, EQUIPADO COM CAÇAMBA DE ARRASTO (DRAGLINE) DE 0,76 M3 - CHP DIURNO. AF_06/2023</t>
  </si>
  <si>
    <t>SINAPI|104908</t>
  </si>
  <si>
    <t>104908</t>
  </si>
  <si>
    <t>GUINDASTE HIDRÁULICO RODOVIÁRIO, LANCA TELESCÓPICA DE *50+20* M, CAPACIDADE MÁXIMA DE 90T, 4 EIXOS, POTÊNCIA 330 KW, MOTOR DIESEL - CHI DIURNO. AF_01/2024</t>
  </si>
  <si>
    <t>SINAPI|104907</t>
  </si>
  <si>
    <t>104907</t>
  </si>
  <si>
    <t>GUINDASTE HIDRÁULICO RODOVIÁRIO, LANCA TELESCÓPICA DE *50+20* M, CAPACIDADE MÁXIMA DE 90T, 4 EIXOS, POTÊNCIA 330 KW, MOTOR DIESEL - CHP DIURNO. AF_01/2024</t>
  </si>
  <si>
    <t>SINAPI|102851</t>
  </si>
  <si>
    <t>102851</t>
  </si>
  <si>
    <t>GUINDASTE SOBRE ESTEIRAS, COM LANÇA TRELIÇADA 40 M, CAPACIDADE MÁXIMA 75 T - CHI DIURNO. AF_04/2019</t>
  </si>
  <si>
    <t>SINAPI|102850</t>
  </si>
  <si>
    <t>102850</t>
  </si>
  <si>
    <t>GUINDASTE SOBRE ESTEIRAS, COM LANÇA TRELIÇADA 40 M, CAPACIDADE MÁXIMA 75 T - CHP DIURNO. AF_04/2019</t>
  </si>
  <si>
    <t>SINAPI|102857</t>
  </si>
  <si>
    <t>102857</t>
  </si>
  <si>
    <t>GUINDASTE SOBRE ESTEIRAS, COM LANÇA TRELIÇADA 40 M, CAPACIDADE MÁXIMA 75 T, EQUIPADO COM CLAMSHELL - CHI DIURNO. AF_04/2019</t>
  </si>
  <si>
    <t>SINAPI|102856</t>
  </si>
  <si>
    <t>102856</t>
  </si>
  <si>
    <t>GUINDASTE SOBRE ESTEIRAS, COM LANÇA TRELIÇADA 40 M, CAPACIDADE MÁXIMA 75 T, EQUIPADO COM CLAMSHELL - CHP DIURNO. AF_04/2019</t>
  </si>
  <si>
    <t>SINAPI|106256</t>
  </si>
  <si>
    <t>106256</t>
  </si>
  <si>
    <t>GUINDAUTO HIDRÁULICO, CAPACIDADE MÁXIMA DE CARGA 14340 KG, MOMENTO MÁXIMO DE CARGA 42,3 TM, ALCANCE MÁXIMO HORIZONTAL16,80 M, INCLUSIVE CAMINHÃO TOCO PBT 23.000 KG, POTÊNCIA DE 256 CV - CHI DIURNO. AF_10/2025</t>
  </si>
  <si>
    <t>SINAPI|106251</t>
  </si>
  <si>
    <t>106251</t>
  </si>
  <si>
    <t>GUINDAUTO HIDRÁULICO, CAPACIDADE MÁXIMA DE CARGA 14340 KG, MOMENTO MÁXIMO DE CARGA 42,3 TM, ALCANCE MÁXIMO HORIZONTAL16,80 M, INCLUSIVE CAMINHÃO TOCO PBT 23.000 KG, POTÊNCIA DE 256 CV - CHP DIURNO. AF_10/2025</t>
  </si>
  <si>
    <t>SINAPI|93403</t>
  </si>
  <si>
    <t>93403</t>
  </si>
  <si>
    <t>GUINDAUTO HIDRÁULICO, CAPACIDADE MÁXIMA DE CARGA 3300 KG, MOMENTO MÁXIMO DE CARGA 5,8 TM, ALCANCE MÁXIMO HORIZONTAL 7,60 M, INCLUSIVE CAMINHÃO TOCO PBT 16.000 KG, POTÊNCIA DE 189 CV - CHI DIURNO. AF_03/2016</t>
  </si>
  <si>
    <t>SINAPI|93402</t>
  </si>
  <si>
    <t>93402</t>
  </si>
  <si>
    <t>GUINDAUTO HIDRÁULICO, CAPACIDADE MÁXIMA DE CARGA 3300 KG, MOMENTO MÁXIMO DE CARGA 5,8 TM, ALCANCE MÁXIMO HORIZONTAL 7,60 M, INCLUSIVE CAMINHÃO TOCO PBT 16.000 KG, POTÊNCIA DE 189 CV - CHP DIURNO. AF_03/2016</t>
  </si>
  <si>
    <t>SINAPI|5930</t>
  </si>
  <si>
    <t>5930</t>
  </si>
  <si>
    <t>GUINDAUTO HIDRÁULICO, CAPACIDADE MÁXIMA DE CARGA 6200 KG, MOMENTO MÁXIMO DE CARGA 11,7 TM, ALCANCE MÁXIMO HORIZONTAL 9,70 M, INCLUSIVE CAMINHÃO TOCO PBT 16.000 KG, POTÊNCIA DE 189 CV - CHI DIURNO. AF_06/2014</t>
  </si>
  <si>
    <t>SINAPI|5928</t>
  </si>
  <si>
    <t>5928</t>
  </si>
  <si>
    <t>GUINDAUTO HIDRÁULICO, CAPACIDADE MÁXIMA DE CARGA 6200 KG, MOMENTO MÁXIMO DE CARGA 11,7 TM, ALCANCE MÁXIMO HORIZONTAL 9,70 M, INCLUSIVE CAMINHÃO TOCO PBT 16.000 KG, POTÊNCIA DE 189 CV - CHP DIURNO. AF_06/2014</t>
  </si>
  <si>
    <t>SINAPI|105845</t>
  </si>
  <si>
    <t>105845</t>
  </si>
  <si>
    <t>GUINDAUTO HIDRÁULICO, CAPACIDADE MÁXIMA DE CARGA 6200 KG, MOMENTO MÁXIMO DE CARGA 11,7 TM, ALCANCE MÁXIMO HORIZONTAL 9,70 M, INCLUSIVE CAMINHÃO TOCO PBT 16.000 KG, POTÊNCIA DE 189 CV E CESTA AÉREA COM ISOLAMENTO CLASSE C - CHI DIURNO. AF_01/2025</t>
  </si>
  <si>
    <t>SINAPI|105844</t>
  </si>
  <si>
    <t>105844</t>
  </si>
  <si>
    <t>GUINDAUTO HIDRÁULICO, CAPACIDADE MÁXIMA DE CARGA 6200 KG, MOMENTO MÁXIMO DE CARGA 11,7 TM, ALCANCE MÁXIMO HORIZONTAL 9,70 M, INCLUSIVE CAMINHÃO TOCO PBT 16.000 KG, POTÊNCIA DE 189 CV E CESTA AÉREA COM ISOLAMENTO CLASSE C - CHP DIURNO. AF_01/2025</t>
  </si>
  <si>
    <t>SINAPI|91635</t>
  </si>
  <si>
    <t>91635</t>
  </si>
  <si>
    <t>GUINDAUTO HIDRÁULICO, CAPACIDADE MÁXIMA DE CARGA 6500 KG, MOMENTO MÁXIMO DE CARGA 5,8 TM, ALCANCE MÁXIMO HORIZONTAL 7,60 M, INCLUSIVE CAMINHÃO TOCO PBT 9.700 KG, POTÊNCIA DE 160 CV - CHI DIURNO. AF_08/2015</t>
  </si>
  <si>
    <t>SINAPI|91634</t>
  </si>
  <si>
    <t>91634</t>
  </si>
  <si>
    <t>GUINDAUTO HIDRÁULICO, CAPACIDADE MÁXIMA DE CARGA 6500 KG, MOMENTO MÁXIMO DE CARGA 5,8 TM, ALCANCE MÁXIMO HORIZONTAL 7,60 M, INCLUSIVE CAMINHÃO TOCO PBT 9.700 KG, POTÊNCIA DE 160 CV - CHP DIURNO. AF_08/2015</t>
  </si>
  <si>
    <t>SINAPI|105985</t>
  </si>
  <si>
    <t>105985</t>
  </si>
  <si>
    <t>GUINDAUTO HIDRÁULICO, CAPACIDADE MÁXIMA DE CARGA 8500 KG, MOMENTO MÁXIMO DE CARGA 30,4 TM, ALCANCE MÁXIMO HORIZONTAL 14,30 M, INCLUSIVE CAMINHÃO TRUCADO PBT 23.000 KG, POTÊNCIA DE 256 CV E CARROCERIA FIXA ABERTA DE MADEIRA - CHI DIURNO. AF_05/2025</t>
  </si>
  <si>
    <t>SINAPI|105984</t>
  </si>
  <si>
    <t>105984</t>
  </si>
  <si>
    <t>GUINDAUTO HIDRÁULICO, CAPACIDADE MÁXIMA DE CARGA 8500 KG, MOMENTO MÁXIMO DE CARGA 30,4 TM, ALCANCE MÁXIMO HORIZONTAL 14,30 M, INCLUSIVE CAMINHÃO TRUCADO PBT 23.000 KG, POTÊNCIA DE 256 CV E CARROCERIA FIXA ABERTA DE MADEIRA - CHP DIURNO. AF_05/2025</t>
  </si>
  <si>
    <t>SINAPI|98765</t>
  </si>
  <si>
    <t>98765</t>
  </si>
  <si>
    <t>INVERSOR DE SOLDA MONOFÁSICO DE 160 A, POTÊNCIA DE 7000 W, TENSÃO DE 220 V, TURBO VENTILADO, PROTEÇÃO POR TERMOSTATO, PARA ELETRODOS DE 2,0 A 4,0 MM - CHI DIURNO. AF_06/2018</t>
  </si>
  <si>
    <t>SINAPI|98764</t>
  </si>
  <si>
    <t>98764</t>
  </si>
  <si>
    <t>INVERSOR DE SOLDA MONOFÁSICO DE 160 A, POTÊNCIA DE 7000 W, TENSÃO DE 220 V, TURBO VENTILADO, PROTEÇÃO POR TERMOSTATO, PARA ELETRODOS DE 2,0 A 4,0 MM - CHP DIURNO. AF_06/2018</t>
  </si>
  <si>
    <t>SINAPI|99834</t>
  </si>
  <si>
    <t>99834</t>
  </si>
  <si>
    <t>LAVADORA DE ALTA PRESSAO (LAVA-JATO) PARA AGUA FRIA, PRESSAO DE OPERACAO ENTRE 1400 E 1900 LIB/POL2, VAZAO MAXIMA ENTRE 400 E 700 L/H - CHI DIURNO. AF_05/2023</t>
  </si>
  <si>
    <t>SINAPI|99833</t>
  </si>
  <si>
    <t>99833</t>
  </si>
  <si>
    <t>LAVADORA DE ALTA PRESSAO (LAVA-JATO) PARA AGUA FRIA, PRESSAO DE OPERACAO ENTRE 1400 E 1900 LIB/POL2, VAZAO MAXIMA ENTRE 400 E 700 L/H - CHP DIURNO. AF_05/2023</t>
  </si>
  <si>
    <t>SINAPI|104521</t>
  </si>
  <si>
    <t>104521</t>
  </si>
  <si>
    <t>LIXADEIRA DE PAREDE, COM LED, POTÊNCIA 750 W, FREQUÊNCIA 60 HZ, VELOCIDADE 1000 A 2100 RPM, DIÂMETRO DA LIXA 225 MM - CHI DIURNO AF_12/2022</t>
  </si>
  <si>
    <t>SINAPI|104520</t>
  </si>
  <si>
    <t>104520</t>
  </si>
  <si>
    <t>LIXADEIRA DE PAREDE, COM LED, POTÊNCIA 750 W, FREQUÊNCIA 60 HZ, VELOCIDADE 1000 A 2100 RPM, DIÂMETRO DA LIXA 225 MM - CHP DIURNO. AF_12/2022</t>
  </si>
  <si>
    <t>SINAPI|90687</t>
  </si>
  <si>
    <t>90687</t>
  </si>
  <si>
    <t>MANIPULADOR TELESCÓPICO, POTÊNCIA DE 85 HP, CAPACIDADE DE CARGA DE 3.500 KG, ALTURA MÁXIMA DE ELEVAÇÃO DE 12,3 M - CHI DIURNO. AF_05/2023</t>
  </si>
  <si>
    <t>SINAPI|90686</t>
  </si>
  <si>
    <t>90686</t>
  </si>
  <si>
    <t>MANIPULADOR TELESCÓPICO, POTÊNCIA DE 85 HP, CAPACIDADE DE CARGA DE 3.500 KG, ALTURA MÁXIMA DE ELEVAÇÃO DE 12,3 M - CHP DIURNO. AF_05/2023</t>
  </si>
  <si>
    <t>SINAPI|5952</t>
  </si>
  <si>
    <t>5952</t>
  </si>
  <si>
    <t>MARTELETE OU ROMPEDOR PNEUMÁTICO MANUAL, 28 KG, COM SILENCIADOR - CHI DIURNO. AF_07/2016</t>
  </si>
  <si>
    <t>SINAPI|5795</t>
  </si>
  <si>
    <t>5795</t>
  </si>
  <si>
    <t>MARTELETE OU ROMPEDOR PNEUMÁTICO MANUAL, 28 KG, COM SILENCIADOR - CHP DIURNO. AF_07/2016</t>
  </si>
  <si>
    <t>SINAPI|104657</t>
  </si>
  <si>
    <t>104657</t>
  </si>
  <si>
    <t>MARTELETE PERFURADOR/ ROMPEDOR ELÉTRICO, POTÊNCIA 800 W, 220 V - CHI DIURNO. AF_05/2023</t>
  </si>
  <si>
    <t>SINAPI|104656</t>
  </si>
  <si>
    <t>104656</t>
  </si>
  <si>
    <t>MARTELETE PERFURADOR/ ROMPEDOR ELÉTRICO, POTÊNCIA 800 W, 220 V - CHP DIURNO. AF_05/2023</t>
  </si>
  <si>
    <t>SINAPI|102274</t>
  </si>
  <si>
    <t>102274</t>
  </si>
  <si>
    <t>MARTELO DEMOLIDOR ELÉTRICO, COM POTÊNCIA DE 2.000 W, 1.000 IMPACTOS POR MINUTO, PESO DE 30 KG - CHI DIURNO. AF_01/2021</t>
  </si>
  <si>
    <t>SINAPI|102275</t>
  </si>
  <si>
    <t>102275</t>
  </si>
  <si>
    <t>MARTELO DEMOLIDOR ELÉTRICO, COM POTÊNCIA DE 2.000 W, 1.000 IMPACTOS POR MINUTO, PESO DE 30 KG - CHP DIURNO. AF_01/2021</t>
  </si>
  <si>
    <t>SINAPI|95259</t>
  </si>
  <si>
    <t>95259</t>
  </si>
  <si>
    <t>MARTELO DEMOLIDOR PNEUMÁTICO MANUAL, 32 KG - CHI DIURNO. AF_09/2016</t>
  </si>
  <si>
    <t>SINAPI|95258</t>
  </si>
  <si>
    <t>95258</t>
  </si>
  <si>
    <t>MARTELO DEMOLIDOR PNEUMÁTICO MANUAL, 32 KG - CHP DIURNO. AF_09/2016</t>
  </si>
  <si>
    <t>SINAPI|105917</t>
  </si>
  <si>
    <t>105917</t>
  </si>
  <si>
    <t>MARTELO PERFURADOR PNEUMÁTICO MANUAL, HASTE 19 X 108 MM, *11* KG - CHI DIURNO. AF_02/2025</t>
  </si>
  <si>
    <t>SINAPI|105916</t>
  </si>
  <si>
    <t>105916</t>
  </si>
  <si>
    <t>MARTELO PERFURADOR PNEUMÁTICO MANUAL, HASTE 19 X 108 MM, *11* KG - CHP DIURNO. AF_02/2025</t>
  </si>
  <si>
    <t>SINAPI|103794</t>
  </si>
  <si>
    <t>103794</t>
  </si>
  <si>
    <t>MINI GUINDASTE ARANHA SOBRE ESTEIRAS E LANCA TELESCÓPICA, CAPACIDADE MÁXIMA DE CARGA 3,0 TON, RAIO MÁXIMO DE TRABALHO 8,25 M, ALTURA DE LANÇA DO SOLO 9,2 M, 55 M DE CABO DE AÇO 8 MM, MOTOR ELÉTRICO 220/380 VOLTS TRIFÁSICO - CHI DIURNO. AF_03/2022</t>
  </si>
  <si>
    <t>SINAPI|103793</t>
  </si>
  <si>
    <t>103793</t>
  </si>
  <si>
    <t>MINI GUINDASTE ARANHA SOBRE ESTEIRAS E LANCA TELESCÓPICA, CAPACIDADE MÁXIMA DE CARGA 3,0 TON, RAIO MÁXIMO DE TRABALHO 8,25 M, ALTURA DE LANÇA DO SOLO 9,2 M, 55 M DE CABO DE AÇO 8 MM, MOTOR ELÉTRICO 220/380 VOLTS TRIFÁSICO - CHP DIURNO. AF_03/2022</t>
  </si>
  <si>
    <t>SINAPI|96156</t>
  </si>
  <si>
    <t>96156</t>
  </si>
  <si>
    <t>MINICARREGADEIRA SOBRE RODAS POTENCIA 47HP CAPACIDADE OPERACAO 646 KG, COM VASSOURA MECÂNICA ACOPLADA - CHI DIURNO. AF_03/2017</t>
  </si>
  <si>
    <t>SINAPI|96158</t>
  </si>
  <si>
    <t>96158</t>
  </si>
  <si>
    <t>MINICARREGADEIRA SOBRE RODAS POTENCIA 47HP CAPACIDADE OPERACAO 646 KG, COM VASSOURA MECÂNICA ACOPLADA - CHP DIURNO. AF_03/2017</t>
  </si>
  <si>
    <t>SINAPI|90693</t>
  </si>
  <si>
    <t>90693</t>
  </si>
  <si>
    <t>MINICARREGADEIRA SOBRE RODAS, POTÊNCIA LÍQUIDA DE 47 HP, CAPACIDADE NOMINAL DE OPERAÇÃO DE 646 KG - CHI DIURNO. AF_06/2015</t>
  </si>
  <si>
    <t>SINAPI|90692</t>
  </si>
  <si>
    <t>90692</t>
  </si>
  <si>
    <t>MINICARREGADEIRA SOBRE RODAS, POTÊNCIA LÍQUIDA DE 47 HP, CAPACIDADE NOMINAL DE OPERAÇÃO DE 646 KG - CHP DIURNO. AF_06/2015</t>
  </si>
  <si>
    <t>SINAPI|96246</t>
  </si>
  <si>
    <t>96246</t>
  </si>
  <si>
    <t>MINIESCAVADEIRA SOBRE ESTEIRAS, POTÊNCIA LÍQUIDA DE *30* HP, PESO OPERACIONAL DE *3.500* KG - CHI DIURNO. AF_04/2017</t>
  </si>
  <si>
    <t>SINAPI|96245</t>
  </si>
  <si>
    <t>96245</t>
  </si>
  <si>
    <t>MINIESCAVADEIRA SOBRE ESTEIRAS, POTÊNCIA LÍQUIDA DE *30* HP, PESO OPERACIONAL DE *3.500* KG - CHP DIURNO. AF_04/2017</t>
  </si>
  <si>
    <t>SINAPI|88404</t>
  </si>
  <si>
    <t>88404</t>
  </si>
  <si>
    <t>MISTURADOR DE ARGAMASSA, EIXO HORIZONTAL, CAPACIDADE DE MISTURA 160 KG, MOTOR ELÉTRICO POTÊNCIA 3 CV - CHI DIURNO. AF_05/2023</t>
  </si>
  <si>
    <t>SINAPI|88399</t>
  </si>
  <si>
    <t>88399</t>
  </si>
  <si>
    <t>MISTURADOR DE ARGAMASSA, EIXO HORIZONTAL, CAPACIDADE DE MISTURA 160 KG, MOTOR ELÉTRICO POTÊNCIA 3 CV - CHP DIURNO. AF_05/2023</t>
  </si>
  <si>
    <t>SINAPI|88392</t>
  </si>
  <si>
    <t>88392</t>
  </si>
  <si>
    <t>MISTURADOR DE ARGAMASSA, EIXO HORIZONTAL, CAPACIDADE DE MISTURA 300 KG, MOTOR ELÉTRICO POTÊNCIA 5 CV - CHI DIURNO. AF_05/2023</t>
  </si>
  <si>
    <t>SINAPI|88386</t>
  </si>
  <si>
    <t>88386</t>
  </si>
  <si>
    <t>MISTURADOR DE ARGAMASSA, EIXO HORIZONTAL, CAPACIDADE DE MISTURA 300 KG, MOTOR ELÉTRICO POTÊNCIA 5 CV - CHP DIURNO. AF_05/2023</t>
  </si>
  <si>
    <t>SINAPI|88398</t>
  </si>
  <si>
    <t>88398</t>
  </si>
  <si>
    <t>MISTURADOR DE ARGAMASSA, EIXO HORIZONTAL, CAPACIDADE DE MISTURA 600 KG, MOTOR ELÉTRICO POTÊNCIA 7,5 CV - CHI DIURNO. AF_05/2023</t>
  </si>
  <si>
    <t>SINAPI|88393</t>
  </si>
  <si>
    <t>88393</t>
  </si>
  <si>
    <t>MISTURADOR DE ARGAMASSA, EIXO HORIZONTAL, CAPACIDADE DE MISTURA 600 KG, MOTOR ELÉTRICO POTÊNCIA 7,5 CV - CHP DIURNO. AF_05/2023</t>
  </si>
  <si>
    <t>SINAPI|90638</t>
  </si>
  <si>
    <t>90638</t>
  </si>
  <si>
    <t>MISTURADOR DUPLO HORIZONTAL DE ALTA TURBULÊNCIA, CAPACIDADE / VOLUME 2 X 500 LITROS, MOTORES ELÉTRICOS MÍNIMO 5 CV CADA, PARA NATA CIMENTO, ARGAMASSA E OUTROS - CHI DIURNO. AF_06/2015</t>
  </si>
  <si>
    <t>SINAPI|90637</t>
  </si>
  <si>
    <t>90637</t>
  </si>
  <si>
    <t>MISTURADOR DUPLO HORIZONTAL DE ALTA TURBULÊNCIA, CAPACIDADE / VOLUME 2 X 500 LITROS, MOTORES ELÉTRICOS MÍNIMO 5 CV CADA, PARA NATA CIMENTO, ARGAMASSA E OUTROS - CHP DIURNO. AF_06/2015</t>
  </si>
  <si>
    <t>SINAPI|103243</t>
  </si>
  <si>
    <t>103243</t>
  </si>
  <si>
    <t>MISTURADOR PARA PREPARO DE LAMA ESTABILIZANTE COM CAPACIDADE DE *4000* L, COM BOMBA CENTRÍFUGA 5,5 HP A 23,07 HP, PARA SISTEMA DE FURO DIRECIONAL - CHI DIURNO. AF_05/2023</t>
  </si>
  <si>
    <t>SINAPI|103242</t>
  </si>
  <si>
    <t>103242</t>
  </si>
  <si>
    <t>MISTURADOR PARA PREPARO DE LAMA ESTABILIZANTE COM CAPACIDADE DE *4000* L, COM BOMBA CENTRÍFUGA 5,5 HP A 23,07 HP, PARA SISTEMA DE FURO DIRECIONAL - CHP DIURNO. AF_05/2023</t>
  </si>
  <si>
    <t>SINAPI|5806</t>
  </si>
  <si>
    <t>5806</t>
  </si>
  <si>
    <t>MOTOBOMBA CENTRÍFUGA, MOTOR A GASOLINA, POTÊNCIA 5,42 HP, BOCAIS 1 1/2" X 1", DIÂMETRO ROTOR 143 MM HM/Q = 6 MCA / 16,8 M3/H A 38 MCA / 6,6 M3/H - CHI DIURNO. AF_06/2014</t>
  </si>
  <si>
    <t>SINAPI|73536</t>
  </si>
  <si>
    <t>73536</t>
  </si>
  <si>
    <t>MOTOBOMBA CENTRÍFUGA, MOTOR A GASOLINA, POTÊNCIA 5,42 HP, BOCAIS 1 1/2" X 1", DIÂMETRO ROTOR 143 MM HM/Q = 6 MCA / 16,8 M3/H A 38 MCA / 6,6 M3/H - CHP DIURNO. AF_06/2014</t>
  </si>
  <si>
    <t>SINAPI|7043</t>
  </si>
  <si>
    <t>7043</t>
  </si>
  <si>
    <t>MOTOBOMBA TRASH (PARA ÁGUA SUJA) AUTO ESCORVANTE, MOTOR GASOLINA DE 6,41 HP, DIÂMETROS DE SUCÇÃO X RECALQUE: 3" X 3", HM/Q = 10 MCA / 60 M3/H A 23 MCA / 0 M3/H - CHI DIURNO. AF_10/2014</t>
  </si>
  <si>
    <t>SINAPI|7042</t>
  </si>
  <si>
    <t>7042</t>
  </si>
  <si>
    <t>MOTOBOMBA TRASH (PARA ÁGUA SUJA) AUTO ESCORVANTE, MOTOR GASOLINA DE 6,41 HP, DIÂMETROS DE SUCÇÃO X RECALQUE: 3" X 3", HM/Q = 10 MCA / 60 M3/H A 23 MCA / 0 M3/H - CHP DIURNO. AF_10/2014</t>
  </si>
  <si>
    <t>SINAPI|5934</t>
  </si>
  <si>
    <t>5934</t>
  </si>
  <si>
    <t>MOTONIVELADORA POTÊNCIA BÁSICA LÍQUIDA (PRIMEIRA MARCHA) 125 HP, PESO BRUTO 13032 KG, LARGURA DA LÂMINA DE 3,7 M - CHI DIURNO. AF_06/2014</t>
  </si>
  <si>
    <t>SINAPI|5932</t>
  </si>
  <si>
    <t>5932</t>
  </si>
  <si>
    <t>MOTONIVELADORA POTÊNCIA BÁSICA LÍQUIDA (PRIMEIRA MARCHA) 125 HP, PESO BRUTO 13032 KG, LARGURA DA LÂMINA DE 3,7 M - CHP DIURNO. AF_06/2014</t>
  </si>
  <si>
    <t>SINAPI|96159</t>
  </si>
  <si>
    <t>96159</t>
  </si>
  <si>
    <t>MÁQUINA DEMARCADORA DE FAIXA DE TRÁFEGO À FRIO, AUTOPROPELIDA, POTÊNCIA 38 HP - CHI DIURNO. AF_07/2016</t>
  </si>
  <si>
    <t>SINAPI|95133</t>
  </si>
  <si>
    <t>95133</t>
  </si>
  <si>
    <t>MÁQUINA DEMARCADORA DE FAIXA DE TRÁFEGO À FRIO, AUTOPROPELIDA, POTÊNCIA 38 HP - CHP DIURNO. AF_07/2016</t>
  </si>
  <si>
    <t>SINAPI|102986</t>
  </si>
  <si>
    <t>102986</t>
  </si>
  <si>
    <t>MÁQUINA DEMARCADORA DE FAIXA DE TRÁFEGO À FRIO, TRAÇÃO MANUAL, 4 CV, PRESSÃO MAX 3300 PSI, TANQUE 20 L - CHI DIURNO. AF_06/2021</t>
  </si>
  <si>
    <t>SINAPI|102987</t>
  </si>
  <si>
    <t>102987</t>
  </si>
  <si>
    <t>MÁQUINA DEMARCADORA DE FAIXA DE TRÁFEGO À FRIO, TRAÇÃO MANUAL, 4 CV, PRESSÃO MAX 3300 PSI, TANQUE 20 L - CHP DIURNO. AF_06/2021</t>
  </si>
  <si>
    <t>SINAPI|92961</t>
  </si>
  <si>
    <t>92961</t>
  </si>
  <si>
    <t>MÁQUINA EXTRUSORA DE CONCRETO PARA GUIAS E SARJETAS, MOTOR A DIESEL, POTÊNCIA 14 CV - CHI DIURNO. AF_12/2015</t>
  </si>
  <si>
    <t>SINAPI|92960</t>
  </si>
  <si>
    <t>92960</t>
  </si>
  <si>
    <t>MÁQUINA EXTRUSORA DE CONCRETO PARA GUIAS E SARJETAS, MOTOR A DIESEL, POTÊNCIA 14 CV - CHP DIURNO. AF_12/2015</t>
  </si>
  <si>
    <t>SINAPI|102863</t>
  </si>
  <si>
    <t>102863</t>
  </si>
  <si>
    <t>MÁQUINA FORMER DOBRAS DIVERSAS: 220V/380V TRIFÁSICO OU MONOFÁSICO, CAPACIDADE 0,5-1,27MM, MOTOR 2CV - CHI DIURNO. AF_05/2023</t>
  </si>
  <si>
    <t>SINAPI|102862</t>
  </si>
  <si>
    <t>102862</t>
  </si>
  <si>
    <t>MÁQUINA FORMER DOBRAS DIVERSAS: 220V/380V TRIFÁSICO OU MONOFÁSICO, CAPACIDADE 0,5-1,27MM, MOTOR 2CV - CHP DIURNO. AF_05/2023</t>
  </si>
  <si>
    <t>SINAPI|93409</t>
  </si>
  <si>
    <t>93409</t>
  </si>
  <si>
    <t>MÁQUINA JATO DE PRESSAO PORTÁTIL, CAMARA DE 1 SAIDA, CAPACIDADE 280 L, DIAMETRO 670 MM, BICO DE JATO CURTO VENTURI DE 5/16", MANGUEIRA DE 1" COM COMPRESSOR DE AR REBOCÁVEL 189 PCM E MOTOR DIESEL 63 CV - CHI DIURNO. AF_05/2023</t>
  </si>
  <si>
    <t>SINAPI|93408</t>
  </si>
  <si>
    <t>93408</t>
  </si>
  <si>
    <t>MÁQUINA JATO DE PRESSAO PORTÁTIL, CAMARA DE 1 SAIDA, CAPACIDADE 280 L, DIAMETRO 670 MM, BICO DE JATO CURTO VENTURI DE 5/16", MANGUEIRA DE 1" COM COMPRESSOR DE AR REBOCÁVEL 189 PCM E MOTOR DIESEL 63 CV - CHP DIURNO. AF_05/2023</t>
  </si>
  <si>
    <t>SINAPI|102941</t>
  </si>
  <si>
    <t>102941</t>
  </si>
  <si>
    <t>MÁQUINA METALEIRA UNIVERSAL MODELO IW 110/180 BTD - CHI DIURNO. AF_05/2023</t>
  </si>
  <si>
    <t>SINAPI|102940</t>
  </si>
  <si>
    <t>102940</t>
  </si>
  <si>
    <t>MÁQUINA METALEIRA UNIVERSAL MODELO IW 110/180 BTD - CHP DIURNO. AF_05/2023</t>
  </si>
  <si>
    <t>SINAPI|103164</t>
  </si>
  <si>
    <t>103164</t>
  </si>
  <si>
    <t>MÁQUINA PARA SOLDA POR ELETROFUSÃO PARA TUBOS DE POLIETILENO DE ALTA DENSIDADE (PEAD) COM DIÂMETRO EXTERNO DE 20 A 1600 MM, POTÊNCIA DE 3500 W - CHI DIURNO. AF_05/2023</t>
  </si>
  <si>
    <t>SINAPI|103163</t>
  </si>
  <si>
    <t>103163</t>
  </si>
  <si>
    <t>MÁQUINA PARA SOLDA POR ELETROFUSÃO PARA TUBOS DE POLIETILENO DE ALTA DENSIDADE (PEAD) COM DIÂMETRO EXTERNO DE 20 A 1600 MM, POTÊNCIA DE 3500 W - CHP DIURNO. AF_05/2023</t>
  </si>
  <si>
    <t>SINAPI|103158</t>
  </si>
  <si>
    <t>103158</t>
  </si>
  <si>
    <t>MÁQUINA PARA SOLDA POR ELETROFUSÃO PARA TUBOS DE POLIETILENO DE ALTA DENSIDADE (PEAD) COM DIÂMETRO EXTERNO DE 20 A 800 MM, POTÊNCIA ENTRE 2750 E 3000 W - CHI DIURNO. AF_05/2023</t>
  </si>
  <si>
    <t>SINAPI|103157</t>
  </si>
  <si>
    <t>103157</t>
  </si>
  <si>
    <t>MÁQUINA PARA SOLDA POR ELETROFUSÃO PARA TUBOS DE POLIETILENO DE ALTA DENSIDADE (PEAD) COM DIÂMETRO EXTERNO DE 20 A 800 MM, POTÊNCIA ENTRE 2750 E 3000 W - CHP DIURNO. AF_05/2023</t>
  </si>
  <si>
    <t>SINAPI|103176</t>
  </si>
  <si>
    <t>103176</t>
  </si>
  <si>
    <t>MÁQUINA PARA SOLDA POR TERMOFUSÃO PARA TUBOS DE POLIETILENO DE ALTA DENSIDADE (PEAD) COM DIÂMETRO EXTERNO DE 315 A 630 MM, POTÊNCIA ENTRE 8000 E 12350 W - CHI DIURNO. AF_05/2023</t>
  </si>
  <si>
    <t>SINAPI|103175</t>
  </si>
  <si>
    <t>103175</t>
  </si>
  <si>
    <t>MÁQUINA PARA SOLDA POR TERMOFUSÃO PARA TUBOS DE POLIETILENO DE ALTA DENSIDADE (PEAD) COM DIÂMETRO EXTERNO DE 315 A 630 MM, POTÊNCIA ENTRE 8000 E 12350 W - CHP DIURNO. AF_05/2023</t>
  </si>
  <si>
    <t>SINAPI|103182</t>
  </si>
  <si>
    <t>103182</t>
  </si>
  <si>
    <t>MÁQUINA PARA SOLDA POR TERMOFUSÃO PARA TUBOS DE POLIETILENO DE ALTA DENSIDADE (PEAD) COM DIÂMETRO EXTERNO DE 710 A 1200 MM, POTÊNCIA ENTRE 16000 E 29500 W - CHI DIURNO. AF_05/2023</t>
  </si>
  <si>
    <t>SINAPI|103181</t>
  </si>
  <si>
    <t>103181</t>
  </si>
  <si>
    <t>MÁQUINA PARA SOLDA POR TERMOFUSÃO PARA TUBOS DE POLIETILENO DE ALTA DENSIDADE (PEAD) COM DIÂMETRO EXTERNO DE 710 A 1200 MM, POTÊNCIA ENTRE 16000 E 29500 W - CHP DIURNO. AF_05/2023</t>
  </si>
  <si>
    <t>SINAPI|103170</t>
  </si>
  <si>
    <t>103170</t>
  </si>
  <si>
    <t>MÁQUINA PARA SOLDA POR TERMOFUSÃO PARA TUBOS DE POLIETILENO DE ALTA DENSIDADE (PEAD) COM DIÂMETRO EXTERNO DE 90 A 315 MM, POTÊNCIA ENTRE 2500 E 5350 W - CHI DIURNO. AF_05/2023</t>
  </si>
  <si>
    <t>SINAPI|103169</t>
  </si>
  <si>
    <t>103169</t>
  </si>
  <si>
    <t>MÁQUINA PARA SOLDA POR TERMOFUSÃO PARA TUBOS DE POLIETILENO DE ALTA DENSIDADE (PEAD) COM DIÂMETRO EXTERNO DE 90 A 315 MM, POTÊNCIA ENTRE 2500 E 5350 W - CHP DIURNO. AF_05/2023</t>
  </si>
  <si>
    <t>SINAPI|102869</t>
  </si>
  <si>
    <t>102869</t>
  </si>
  <si>
    <t>MÁQUINA SOLDA ARCO COM PISTOLA DE SOLDAGEM PARA STUD BOLT DE 5 MM A 22 MM - CHI DIURNO. AF_05/2023</t>
  </si>
  <si>
    <t>SINAPI|102868</t>
  </si>
  <si>
    <t>102868</t>
  </si>
  <si>
    <t>MÁQUINA SOLDA ARCO COM PISTOLA DE SOLDAGEM PARA STUD BOLT DE 5 MM A 22 MM - CHP DIURNO. AF_05/2023</t>
  </si>
  <si>
    <t>SINAPI|106326</t>
  </si>
  <si>
    <t>106326</t>
  </si>
  <si>
    <t>PENEIRA ROTATIVA COM MOTOR ELÉTRICO MONOFÁSICO DE *0,5 A 1,0* CV, CILINDRO COM DIÂMETRO DE *0,48 A 0,85* M E COMPRIMENTO DE *1,0 A 1,65* M - CHI DIURNO. AF_11/2025</t>
  </si>
  <si>
    <t>SINAPI|106325</t>
  </si>
  <si>
    <t>106325</t>
  </si>
  <si>
    <t>PENEIRA ROTATIVA COM MOTOR ELÉTRICO MONOFÁSICO DE *0,5 A 1,0* CV, CILINDRO COM DIÂMETRO DE *0,48 A 0,85* M E COMPRIMENTO DE *1,0 A 1,65* M - CHP DIURNO. AF_11/2025</t>
  </si>
  <si>
    <t>SINAPI|92113</t>
  </si>
  <si>
    <t>92113</t>
  </si>
  <si>
    <t>PENEIRA ROTATIVA COM MOTOR ELÉTRICO TRIFÁSICO DE 2 CV, CILINDRO DE 1 M X 0,60 M, COM FUROS DE 3,17 MM - CHI DIURNO. AF_05/2023</t>
  </si>
  <si>
    <t>SINAPI|92112</t>
  </si>
  <si>
    <t>92112</t>
  </si>
  <si>
    <t>PENEIRA ROTATIVA COM MOTOR ELÉTRICO TRIFÁSICO DE 2 CV, CILINDRO DE 1 M X 0,60 M, COM FUROS DE 3,17 MM - CHP DIURNO. AF_05/2023</t>
  </si>
  <si>
    <t>SINAPI|90675</t>
  </si>
  <si>
    <t>90675</t>
  </si>
  <si>
    <t>PERFURATRIZ COM TORRE METÁLICA PARA EXECUÇÃO DE ESTACA HÉLICE CONTÍNUA, PROFUNDIDADE MÁXIMA DE 30 M, DIÂMETRO MÁXIMO DE 800 MM, POTÊNCIA INSTALADA DE 268 HP, MESA ROTATIVA COM TORQUE MÁXIMO DE 170 KNM - CHI DIURNO. AF_06/2015</t>
  </si>
  <si>
    <t>SINAPI|90674</t>
  </si>
  <si>
    <t>90674</t>
  </si>
  <si>
    <t>PERFURATRIZ COM TORRE METÁLICA PARA EXECUÇÃO DE ESTACA HÉLICE CONTÍNUA, PROFUNDIDADE MÁXIMA DE 30 M, DIÂMETRO MÁXIMO DE 800 MM, POTÊNCIA INSTALADA DE 268 HP, MESA ROTATIVA COM TORQUE MÁXIMO DE 170 KNM - CHP DIURNO. AF_06/2015</t>
  </si>
  <si>
    <t>SINAPI|93225</t>
  </si>
  <si>
    <t>93225</t>
  </si>
  <si>
    <t>PERFURATRIZ COM TORRE METÁLICA PARA EXECUÇÃO DE ESTACA HÉLICE CONTÍNUA, PROFUNDIDADE MÁXIMA DE 32 M, DIÂMETRO MÁXIMO DE 1000 MM, POTÊNCIA INSTALADA DE 350 HP, MESA ROTATIVA COM TORQUE MÁXIMO DE 263 KNM - CHI DIURNO. AF_01/2016</t>
  </si>
  <si>
    <t>SINAPI|93224</t>
  </si>
  <si>
    <t>93224</t>
  </si>
  <si>
    <t>PERFURATRIZ COM TORRE METÁLICA PARA EXECUÇÃO DE ESTACA HÉLICE CONTÍNUA, PROFUNDIDADE MÁXIMA DE 32 M, DIÂMETRO MÁXIMO DE 1000 MM, POTÊNCIA INSTALADA DE 350 HP, MESA ROTATIVA COM TORQUE MÁXIMO DE 263 KNM - CHP DIURNO. AF_01/2016</t>
  </si>
  <si>
    <t>SINAPI|104696</t>
  </si>
  <si>
    <t>104696</t>
  </si>
  <si>
    <t>PERFURATRIZ DE COROA DIAMANTADA PARA CONCRETO, DIÂMETRO ATÉ 250 MM, MOTOR ELÉTRICO 220 V, POTÊNCIA 2.500 W - CHI DIURNO. AF_05/2023</t>
  </si>
  <si>
    <t>SINAPI|104695</t>
  </si>
  <si>
    <t>104695</t>
  </si>
  <si>
    <t>PERFURATRIZ DE COROA DIAMANTADA PARA CONCRETO, DIÂMETRO ATÉ 250 MM, MOTOR ELÉTRICO 220 V, POTÊNCIA 2.500 W - CHP DIURNO. AF_05/2023</t>
  </si>
  <si>
    <t>SINAPI|90681</t>
  </si>
  <si>
    <t>90681</t>
  </si>
  <si>
    <t>PERFURATRIZ HIDRÁULICA SOBRE CAMINHÃO COM TRADO CURTO ACOPLADO, PROFUNDIDADE MÁXIMA DE 20 M, DIÂMETRO MÁXIMO DE 1500 MM, POTÊNCIA INSTALADA DE 137 HP, MESA ROTATIVA COM TORQUE MÁXIMO DE 30 KNM - CHI DIURNO. AF_06/2015</t>
  </si>
  <si>
    <t>SINAPI|90680</t>
  </si>
  <si>
    <t>90680</t>
  </si>
  <si>
    <t>PERFURATRIZ HIDRÁULICA SOBRE CAMINHÃO COM TRADO CURTO ACOPLADO, PROFUNDIDADE MÁXIMA DE 20 M, DIÂMETRO MÁXIMO DE 1500 MM, POTÊNCIA INSTALADA DE 137 HP, MESA ROTATIVA COM TORQUE MÁXIMO DE 30 KNM - CHP DIURNO. AF_06/2015</t>
  </si>
  <si>
    <t>SINAPI|102875</t>
  </si>
  <si>
    <t>102875</t>
  </si>
  <si>
    <t>PERFURATRIZ HIDRÁULICA SOBRE ESTEIRA, TORQUE MÁXIMO 161 KNM, PROFUNDIDADE MÁXIMA 54 M, DIÂMETRO MÁXIMO 1500 MM, POTÊNCIA MOTOR 268 HP - CHI DIURNO. AF_04/2019</t>
  </si>
  <si>
    <t>SINAPI|102874</t>
  </si>
  <si>
    <t>102874</t>
  </si>
  <si>
    <t>PERFURATRIZ HIDRÁULICA SOBRE ESTEIRA, TORQUE MÁXIMO 161 KNM, PROFUNDIDADE MÁXIMA 54 M, DIÂMETRO MÁXIMO 1500 MM, POTÊNCIA MOTOR 268 HP - CHP DIURNO. AF_04/2019</t>
  </si>
  <si>
    <t>SINAPI|102965</t>
  </si>
  <si>
    <t>102965</t>
  </si>
  <si>
    <t>PERFURATRIZ HIDRÁULICA SOBRE ESTEIRA, TORQUE MÁXIMO 98 KNM, PROFUNDIDADE MÁXIMA 25 M, DIÂMETRO MÁXIMO 115 MM, POTÊNCIA MOTOR 190 HP - CHI DIURNO. AF_02/2021</t>
  </si>
  <si>
    <t>SINAPI|102964</t>
  </si>
  <si>
    <t>102964</t>
  </si>
  <si>
    <t>PERFURATRIZ HIDRÁULICA SOBRE ESTEIRA, TORQUE MÁXIMO 98 KNM, PROFUNDIDADE MÁXIMA 25 M, DIÂMETRO MÁXIMO 115 MM, POTÊNCIA MOTOR 190 HP - CHP DIURNO. AF_02/2021</t>
  </si>
  <si>
    <t>SINAPI|90626</t>
  </si>
  <si>
    <t>90626</t>
  </si>
  <si>
    <t>PERFURATRIZ MANUAL, TORQUE MÁXIMO 83 N.M, POTÊNCIA 5 CV, COM DIÂMETRO MÁXIMO 4" - CHI DIURNO. AF_06/2015</t>
  </si>
  <si>
    <t>SINAPI|90625</t>
  </si>
  <si>
    <t>90625</t>
  </si>
  <si>
    <t>PERFURATRIZ MANUAL, TORQUE MÁXIMO 83 N.M, POTÊNCIA 5 CV, COM DIÂMETRO MÁXIMO 4" - CHP DIURNO. AF_06/2015</t>
  </si>
  <si>
    <t>SINAPI|102881</t>
  </si>
  <si>
    <t>102881</t>
  </si>
  <si>
    <t>PERFURATRIZ PARA EXECUÇÃO DE ESTACAS SECANTES, TIPO HÉLICE CONTÍNUA COM CABEÇOTE DUPLO E TUBO METÁLICO - CHI DIURNO. AF_04/2019</t>
  </si>
  <si>
    <t>SINAPI|102880</t>
  </si>
  <si>
    <t>102880</t>
  </si>
  <si>
    <t>PERFURATRIZ PARA EXECUÇÃO DE ESTACAS SECANTES, TIPO HÉLICE CONTÍNUA COM CABEÇOTE DUPLO E TUBO METÁLICO - CHP DIURNO. AF_04/2019</t>
  </si>
  <si>
    <t>SINAPI|103225</t>
  </si>
  <si>
    <t>103225</t>
  </si>
  <si>
    <t>PERFURATRIZ PARA FURO DIRECIONAL HORIZONTAL (HDD) COM CAPACIDADE ATÉ 89 KN, POTÊNCIA 24,8 HP A 80 HP (INCLUSO FERRAMENTAS E LOCALIZADOR) - CHI DIURNO. AF_05/2023</t>
  </si>
  <si>
    <t>SINAPI|103224</t>
  </si>
  <si>
    <t>103224</t>
  </si>
  <si>
    <t>PERFURATRIZ PARA FURO DIRECIONAL HORIZONTAL (HDD) COM CAPACIDADE ATÉ 89 KN, POTÊNCIA 24,8 HP A 80 HP (INCLUSO FERRAMENTAS E LOCALIZADOR) - CHP DIURNO. AF_05/2023</t>
  </si>
  <si>
    <t>SINAPI|103237</t>
  </si>
  <si>
    <t>103237</t>
  </si>
  <si>
    <t>PERFURATRIZ PARA FURO DIRECIONAL HORIZONTAL (HDD) COM CAPACIDADE DE 201 KN A 560 KN, POTÊNCIA 200 HP A 260 HP (INCLUSO FERRAMENTAS E LOCALIZADOR) - CHI DIURNO. AF_05/2023</t>
  </si>
  <si>
    <t>SINAPI|103236</t>
  </si>
  <si>
    <t>103236</t>
  </si>
  <si>
    <t>PERFURATRIZ PARA FURO DIRECIONAL HORIZONTAL (HDD) COM CAPACIDADE DE 201 KN A 560 KN, POTÊNCIA 200 HP A 260 HP (INCLUSO FERRAMENTAS E LOCALIZADOR) - CHP DIURNO. AF_05/2023</t>
  </si>
  <si>
    <t>SINAPI|103231</t>
  </si>
  <si>
    <t>103231</t>
  </si>
  <si>
    <t>PERFURATRIZ PARA FURO DIRECIONAL HORIZONTAL (HDD) COM CAPACIDADE DE 90 KN A 200 KN, POTÊNCIA 100 HP A 160 HP (INCLUSO FERRAMENTAS E LOCALIZADOR) - CHI DIURNO. AF_05/2023</t>
  </si>
  <si>
    <t>SINAPI|103230</t>
  </si>
  <si>
    <t>103230</t>
  </si>
  <si>
    <t>PERFURATRIZ PARA FURO DIRECIONAL HORIZONTAL (HDD) COM CAPACIDADE DE 90 KN A 200 KN, POTÊNCIA 100 HP A 160 HP (INCLUSO FERRAMENTAS E LOCALIZADOR) - CHP DIURNO. AF_05/2023</t>
  </si>
  <si>
    <t>SINAPI|102975</t>
  </si>
  <si>
    <t>102975</t>
  </si>
  <si>
    <t>PERFURATRIZ ROTATIVA SOBRE ESTEIRA, TORQUE MAXIMO 2500 KGM, POTENCIA 110 HP, MOTOR DIESEL - CHI DIURNO. AF_05/2017</t>
  </si>
  <si>
    <t>SINAPI|102976</t>
  </si>
  <si>
    <t>102976</t>
  </si>
  <si>
    <t>PERFURATRIZ ROTATIVA SOBRE ESTEIRA, TORQUE MAXIMO 2500 KGM, POTENCIA 110 HP, MOTOR DIESEL- CHP DIURNO. AF_05/2017</t>
  </si>
  <si>
    <t>SINAPI|90632</t>
  </si>
  <si>
    <t>90632</t>
  </si>
  <si>
    <t>PERFURATRIZ SOBRE ESTEIRA, TORQUE MÁXIMO 600 KGF, PESO MÉDIO 1000 KG, POTÊNCIA 20 HP, DIÂMETRO MÁXIMO 10" - CHI DIURNO. AF_06/2015</t>
  </si>
  <si>
    <t>SINAPI|90631</t>
  </si>
  <si>
    <t>90631</t>
  </si>
  <si>
    <t>PERFURATRIZ SOBRE ESTEIRA, TORQUE MÁXIMO 600 KGF, PESO MÉDIO 1000 KG, POTÊNCIA 20 HP, DIÂMETRO MÁXIMO 10" - CHP DIURNO. AF_06/2015</t>
  </si>
  <si>
    <t>SINAPI|95709</t>
  </si>
  <si>
    <t>95709</t>
  </si>
  <si>
    <t>PERFURATRIZ SOBRE ESTEIRA, TORQUE MÁXIMO 600 KGF, POTÊNCIA ENTRE 50 E 60 HP, DIÂMETRO MÁXIMO 10" - CHI DIURNO. AF_11/2016</t>
  </si>
  <si>
    <t>SINAPI|95708</t>
  </si>
  <si>
    <t>95708</t>
  </si>
  <si>
    <t>PERFURATRIZ SOBRE ESTEIRA, TORQUE MÁXIMO 600 KGF, POTÊNCIA ENTRE 50 E 60 HP, DIÂMETRO MÁXIMO 10" - CHP DIURNO. AF_11/2016</t>
  </si>
  <si>
    <t>SINAPI|91278</t>
  </si>
  <si>
    <t>91278</t>
  </si>
  <si>
    <t>PLACA VIBRATÓRIA REVERSÍVEL COM MOTOR 4 TEMPOS A GASOLINA, FORÇA CENTRÍFUGA DE 25 KN (2500 KGF), POTÊNCIA 5,5 CV - CHI DIURNO. AF_08/2015</t>
  </si>
  <si>
    <t>SINAPI|91277</t>
  </si>
  <si>
    <t>91277</t>
  </si>
  <si>
    <t>PLACA VIBRATÓRIA REVERSÍVEL COM MOTOR 4 TEMPOS A GASOLINA, FORÇA CENTRÍFUGA DE 25 KN (2500 KGF), POTÊNCIA 5,5 CV - CHP DIURNO. AF_08/2015</t>
  </si>
  <si>
    <t>SINAPI|102887</t>
  </si>
  <si>
    <t>102887</t>
  </si>
  <si>
    <t>PLATAFORMA ELEVATÓRIA - CHI DIURNO. AF_04/2019</t>
  </si>
  <si>
    <t>SINAPI|102886</t>
  </si>
  <si>
    <t>102886</t>
  </si>
  <si>
    <t>PLATAFORMA ELEVATÓRIA - CHP DIURNO. AF_04/2019</t>
  </si>
  <si>
    <t>SINAPI|95277</t>
  </si>
  <si>
    <t>95277</t>
  </si>
  <si>
    <t>POLIDORA DE PISO (POLITRIZ), PESO DE 100KG, DIÂMETRO 450 MM, MOTOR ELÉTRICO, POTÊNCIA 4 HP - CHI DIURNO. AF_05/2023</t>
  </si>
  <si>
    <t>SINAPI|95276</t>
  </si>
  <si>
    <t>95276</t>
  </si>
  <si>
    <t>POLIDORA DE PISO (POLITRIZ), PESO DE 100KG, DIÂMETRO 450 MM, MOTOR ELÉTRICO, POTÊNCIA 4 HP - CHP DIURNO. AF_05/2023</t>
  </si>
  <si>
    <t>SINAPI|106254</t>
  </si>
  <si>
    <t>106254</t>
  </si>
  <si>
    <t>POLIGUINDASTE, CAPACIDADE MÁXIMA DE CARGA 8000 KG, PARA TRANSPORTE DE CAÇAMBAS ESTACIONÁRIAS, INCLUSIVE CAMINHÃO TOCO PBT 14.300 KG, POTÊNCIA DE 185 CV - CHI DIURNO. AF_10/2025</t>
  </si>
  <si>
    <t>SINAPI|106249</t>
  </si>
  <si>
    <t>106249</t>
  </si>
  <si>
    <t>POLIGUINDASTE, CAPACIDADE MÁXIMA DE CARGA 8000 KG, PARA TRANSPORTE DE CAÇAMBAS ESTACIONÁRIAS, INCLUSIVE CAMINHÃO TOCO PBT 14.300 KG, POTÊNCIA DE 185 CV - CHP DIURNO. AF_10/2025</t>
  </si>
  <si>
    <t>SINAPI|88430</t>
  </si>
  <si>
    <t>88430</t>
  </si>
  <si>
    <t>PROJETOR DE ARGAMASSA, CAPACIDADE DE PROJEÇÃO 1,5 M3/H, ALCANCE DE 30 ATÉ 60 M, MOTOR ELÉTRICO POTÊNCIA 7,5 HP - CHI DIURNO. AF_06/2014</t>
  </si>
  <si>
    <t>SINAPI|88418</t>
  </si>
  <si>
    <t>88418</t>
  </si>
  <si>
    <t>PROJETOR DE ARGAMASSA, CAPACIDADE DE PROJEÇÃO 1,5 M3/H, ALCANCE DE 30 ATÉ 60 M, MOTOR ELÉTRICO POTÊNCIA 7,5 HP - CHP DIURNO. AF_06/2014</t>
  </si>
  <si>
    <t>SINAPI|88438</t>
  </si>
  <si>
    <t>88438</t>
  </si>
  <si>
    <t>PROJETOR DE ARGAMASSA, CAPACIDADE DE PROJEÇÃO 2 M3/H, ALCANCE ATÉ 50 M, MOTOR ELÉTRICO POTÊNCIA 7,5 HP - CHI DIURNO. AF_06/2014</t>
  </si>
  <si>
    <t>SINAPI|88433</t>
  </si>
  <si>
    <t>88433</t>
  </si>
  <si>
    <t>PROJETOR DE ARGAMASSA, CAPACIDADE DE PROJEÇÃO 2 M3/H, ALCANCE ATÉ 50 M, MOTOR ELÉTRICO POTÊNCIA 7,5 HP - CHP DIURNO. AF_06/2014</t>
  </si>
  <si>
    <t>SINAPI|90669</t>
  </si>
  <si>
    <t>90669</t>
  </si>
  <si>
    <t>PROJETOR PNEUMÁTICO DE ARGAMASSA PARA CHAPISCO E REBOCO COM RECIPIENTE ACOPLADO, TIPO CANEQUINHA, COM COMPRESSOR DE AR REBOCÁVEL VAZÃO 89 PCM E MOTOR DIESEL DE 20 CV - CHI DIURNO. AF_05/2023</t>
  </si>
  <si>
    <t>SINAPI|90668</t>
  </si>
  <si>
    <t>90668</t>
  </si>
  <si>
    <t>PROJETOR PNEUMÁTICO DE ARGAMASSA PARA CHAPISCO E REBOCO COM RECIPIENTE ACOPLADO, TIPO CANEQUINHA, COM COMPRESSOR DE AR REBOCÁVEL VAZÃO 89 PCM E MOTOR DIESEL DE 20 CV - CHP DIURNO. AF_05/2023</t>
  </si>
  <si>
    <t>SINAPI|102980</t>
  </si>
  <si>
    <t>102980</t>
  </si>
  <si>
    <t>PULVERIZADOR DE TINTA ELÉTRICO/MÁQUINA DE PINTURA AIRLESS, VAZÃO 2 L/MIN - CHI DIURNO. AF_05/2023</t>
  </si>
  <si>
    <t>SINAPI|102981</t>
  </si>
  <si>
    <t>102981</t>
  </si>
  <si>
    <t>PULVERIZADOR DE TINTA ELÉTRICO/MÁQUINA DE PINTURA AIRLESS, VAZÃO 2 L/MIN - CHP DIURNO. AF_05/2023</t>
  </si>
  <si>
    <t>SINAPI|5946</t>
  </si>
  <si>
    <t>5946</t>
  </si>
  <si>
    <t>PÁ CARREGADEIRA SOBRE RODAS, POTÊNCIA 197 HP, CAPACIDADE DA CAÇAMBA 2,5 A 3,5 M3, PESO OPERACIONAL 18338 KG - CHI DIURNO. AF_06/2014</t>
  </si>
  <si>
    <t>SINAPI|5944</t>
  </si>
  <si>
    <t>5944</t>
  </si>
  <si>
    <t>PÁ CARREGADEIRA SOBRE RODAS, POTÊNCIA 197 HP, CAPACIDADE DA CAÇAMBA 2,5 A 3,5 M3, PESO OPERACIONAL 18338 KG - CHP DIURNO. AF_06/2014</t>
  </si>
  <si>
    <t>SINAPI|5942</t>
  </si>
  <si>
    <t>5942</t>
  </si>
  <si>
    <t>PÁ CARREGADEIRA SOBRE RODAS, POTÊNCIA LÍQUIDA 128 HP, CAPACIDADE DA CAÇAMBA 1,7 A 2,8 M3, PESO OPERACIONAL 11632 KG - CHI DIURNO. AF_06/2014</t>
  </si>
  <si>
    <t>SINAPI|5940</t>
  </si>
  <si>
    <t>5940</t>
  </si>
  <si>
    <t>PÁ CARREGADEIRA SOBRE RODAS, POTÊNCIA LÍQUIDA 128 HP, CAPACIDADE DA CAÇAMBA 1,7 A 2,8 M3, PESO OPERACIONAL 11632 KG - CHP DIURNO. AF_06/2014</t>
  </si>
  <si>
    <t>SINAPI|102893</t>
  </si>
  <si>
    <t>102893</t>
  </si>
  <si>
    <t>PÓRTICO ROLANTE MONOVIGA, PERFIL I, 4 PERNAS, CAPACIDADE 5 T - CHI DIURNO. AF_04/2019</t>
  </si>
  <si>
    <t>SINAPI|102892</t>
  </si>
  <si>
    <t>102892</t>
  </si>
  <si>
    <t>PÓRTICO ROLANTE MONOVIGA, PERFIL I, 4 PERNAS, CAPACIDADE 5 T - CHP DIURNO. AF_04/2019</t>
  </si>
  <si>
    <t>SINAPI|89251</t>
  </si>
  <si>
    <t>89251</t>
  </si>
  <si>
    <t>RECICLADORA DE ASFALTO A FRIO SOBRE RODAS, LARGURA FRESAGEM DE 2,0 M, POTÊNCIA 422 HP - CHI DIURNO. AF_11/2014</t>
  </si>
  <si>
    <t>SINAPI|89250</t>
  </si>
  <si>
    <t>89250</t>
  </si>
  <si>
    <t>RECICLADORA DE ASFALTO A FRIO SOBRE RODAS, LARGURA FRESAGEM DE 2,0 M, POTÊNCIA 422 HP - CHP DIURNO. AF_11/2014</t>
  </si>
  <si>
    <t>SINAPI|102959</t>
  </si>
  <si>
    <t>102959</t>
  </si>
  <si>
    <t>RETROESCAVADEIRA SOBRE RODAS COM CARREGADEIRA, PESO OPERACIONAL MÍN. 6,674, POTÊNCIA LÍQ 88 HP, COM MARTELO ROMPEDOR HIDRÁULICO ENTRE 275 A 362 KG - CHI DIURNO. AF_02/2021</t>
  </si>
  <si>
    <t>SINAPI|102958</t>
  </si>
  <si>
    <t>102958</t>
  </si>
  <si>
    <t>RETROESCAVADEIRA SOBRE RODAS COM CARREGADEIRA, PESO OPERACIONAL MÍN. 6,674, POTÊNCIA LÍQ 88 HP, COM MARTELO ROMPEDOR HIDRÁULICO ENTRE 275 A 362 KG - CHP DIURNO. AF_02/2021</t>
  </si>
  <si>
    <t>SINAPI|5681</t>
  </si>
  <si>
    <t>5681</t>
  </si>
  <si>
    <t>RETROESCAVADEIRA SOBRE RODAS COM CARREGADEIRA, TRAÇÃO 4X2, POTÊNCIA LÍQ. 79 HP, CAÇAMBA CARREG. CAP. MÍN. 1 M3, CAÇAMBA RETRO CAP. 0,20 M3, PESO OPERACIONAL MÍN. 6.570 KG, PROFUNDIDADE ESCAVAÇÃO MÁX. 4,37 M - CHI DIURNO. AF_06/2014</t>
  </si>
  <si>
    <t>SINAPI|5680</t>
  </si>
  <si>
    <t>5680</t>
  </si>
  <si>
    <t>RETROESCAVADEIRA SOBRE RODAS COM CARREGADEIRA, TRAÇÃO 4X2, POTÊNCIA LÍQ. 79 HP, CAÇAMBA CARREG. CAP. MÍN. 1 M3, CAÇAMBA RETRO CAP. 0,20 M3, PESO OPERACIONAL MÍN. 6.570 KG, PROFUNDIDADE ESCAVAÇÃO MÁX. 4,37 M - CHP DIURNO. AF_06/2014</t>
  </si>
  <si>
    <t>SINAPI|5877</t>
  </si>
  <si>
    <t>5877</t>
  </si>
  <si>
    <t>RETROESCAVADEIRA SOBRE RODAS COM CARREGADEIRA, TRAÇÃO 4X4, POTÊNCIA LÍQ. 72 HP, CAÇAMBA CARREG. CAP. MÍN. 0,79 M3, CAÇAMBA RETRO CAP. 0,18 M3, PESO OPERACIONAL MÍN. 7.140 KG, PROFUNDIDADE ESCAVAÇÃO MÁX. 4,50 M - CHI DIURNO. AF_06/2014</t>
  </si>
  <si>
    <t>SINAPI|5875</t>
  </si>
  <si>
    <t>5875</t>
  </si>
  <si>
    <t>RETROESCAVADEIRA SOBRE RODAS COM CARREGADEIRA, TRAÇÃO 4X4, POTÊNCIA LÍQ. 72 HP, CAÇAMBA CARREG. CAP. MÍN. 0,79 M3, CAÇAMBA RETRO CAP. 0,18 M3, PESO OPERACIONAL MÍN. 7.140 KG, PROFUNDIDADE ESCAVAÇÃO MÁX. 4,50 M - CHP DIURNO. AF_06/2014</t>
  </si>
  <si>
    <t>SINAPI|5679</t>
  </si>
  <si>
    <t>5679</t>
  </si>
  <si>
    <t>RETROESCAVADEIRA SOBRE RODAS COM CARREGADEIRA, TRAÇÃO 4X4, POTÊNCIA LÍQ. 88 HP, CAÇAMBA CARREG. CAP. MÍN. 1 M3, CAÇAMBA RETRO CAP. 0,26 M3, PESO OPERACIONAL MÍN. 6.674 KG, PROFUNDIDADE ESCAVAÇÃO MÁX. 4,37 M - CHI DIURNO. AF_06/2014</t>
  </si>
  <si>
    <t>SINAPI|5678</t>
  </si>
  <si>
    <t>5678</t>
  </si>
  <si>
    <t>RETROESCAVADEIRA SOBRE RODAS COM CARREGADEIRA, TRAÇÃO 4X4, POTÊNCIA LÍQ. 88 HP, CAÇAMBA CARREG. CAP. MÍN. 1 M3, CAÇAMBA RETRO CAP. 0,26 M3, PESO OPERACIONAL MÍN. 6.674 KG, PROFUNDIDADE ESCAVAÇÃO MÁX. 4,37 M - CHP DIURNO. AF_06/2014</t>
  </si>
  <si>
    <t>SINAPI|6880</t>
  </si>
  <si>
    <t>6880</t>
  </si>
  <si>
    <t>ROLO COMPACTADOR DE PNEUS ESTÁTICO, PRESSÃO VARIÁVEL, POTÊNCIA 111 HP, PESO SEM/COM LASTRO 9,5 / 26 T, LARGURA DE TRABALHO 1,90 M - CHI DIURNO. AF_07/2014</t>
  </si>
  <si>
    <t>SINAPI|6879</t>
  </si>
  <si>
    <t>6879</t>
  </si>
  <si>
    <t>ROLO COMPACTADOR DE PNEUS ESTÁTICO, PRESSÃO VARIÁVEL, POTÊNCIA 111 HP, PESO SEM/COM LASTRO 9,5 / 26 T, LARGURA DE TRABALHO 1,90 M - CHP DIURNO. AF_07/2014</t>
  </si>
  <si>
    <t>SINAPI|96464</t>
  </si>
  <si>
    <t>96464</t>
  </si>
  <si>
    <t>ROLO COMPACTADOR DE PNEUS, ESTÁTICO, PRESSÃO VARIÁVEL, POTÊNCIA 110 HP, PESO SEM/COM LASTRO 10,8/27 T, LARGURA DE ROLAGEM 2,30 M - CHI DIURNO. AF_06/2017</t>
  </si>
  <si>
    <t>SINAPI|96463</t>
  </si>
  <si>
    <t>96463</t>
  </si>
  <si>
    <t>ROLO COMPACTADOR DE PNEUS, ESTÁTICO, PRESSÃO VARIÁVEL, POTÊNCIA 110 HP, PESO SEM/COM LASTRO 10,8/27 T, LARGURA DE ROLAGEM 2,30 M - CHP DIURNO. AF_06/2017</t>
  </si>
  <si>
    <t>SINAPI|7050</t>
  </si>
  <si>
    <t>7050</t>
  </si>
  <si>
    <t>ROLO COMPACTADOR PE DE CARNEIRO VIBRATORIO, POTENCIA 125 HP, PESO OPERACIONAL SEM/COM LASTRO 11,95 / 13,30 T, IMPACTO DINAMICO 38,5 / 22,5 T, LARGURA DE TRABALHO 2,15 M - CHI DIURNO. AF_06/2014</t>
  </si>
  <si>
    <t>SINAPI|7049</t>
  </si>
  <si>
    <t>7049</t>
  </si>
  <si>
    <t>ROLO COMPACTADOR PE DE CARNEIRO VIBRATORIO, POTENCIA 125 HP, PESO OPERACIONAL SEM/COM LASTRO 11,95 / 13,30 T, IMPACTO DINAMICO 38,5 / 22,5 T, LARGURA DE TRABALHO 2,15 M - CHP DIURNO. AF_06/2014</t>
  </si>
  <si>
    <t>SINAPI|95632</t>
  </si>
  <si>
    <t>95632</t>
  </si>
  <si>
    <t>ROLO COMPACTADOR VIBRATORIO TANDEM, ACO LISO, POTENCIA 125 HP, PESO SEM/COM LASTRO 10,20/11,65 T, LARGURA DE TRABALHO 1,73 M - CHI DIURNO. AF_11/2016</t>
  </si>
  <si>
    <t>SINAPI|95631</t>
  </si>
  <si>
    <t>95631</t>
  </si>
  <si>
    <t>ROLO COMPACTADOR VIBRATORIO TANDEM, ACO LISO, POTENCIA 125 HP, PESO SEM/COM LASTRO 10,20/11,65 T, LARGURA DE TRABALHO 1,73 M - CHP DIURNO. AF_11/2016</t>
  </si>
  <si>
    <t>SINAPI|5685</t>
  </si>
  <si>
    <t>5685</t>
  </si>
  <si>
    <t>ROLO COMPACTADOR VIBRATÓRIO DE UM CILINDRO AÇO LISO, POTÊNCIA 80 HP, PESO OPERACIONAL MÁXIMO 8,1 T, IMPACTO DINÂMICO 16,15 / 9,5 T, LARGURA DE TRABALHO 1,68 M - CHI DIURNO. AF_06/2014</t>
  </si>
  <si>
    <t>SINAPI|5684</t>
  </si>
  <si>
    <t>5684</t>
  </si>
  <si>
    <t>ROLO COMPACTADOR VIBRATÓRIO DE UM CILINDRO AÇO LISO, POTÊNCIA 80 HP, PESO OPERACIONAL MÁXIMO 8,1 T, IMPACTO DINÂMICO 16,15 / 9,5 T, LARGURA DE TRABALHO 1,68 M - CHP DIURNO. AF_06/2014</t>
  </si>
  <si>
    <t>SINAPI|93244</t>
  </si>
  <si>
    <t>93244</t>
  </si>
  <si>
    <t>ROLO COMPACTADOR VIBRATÓRIO PÉ DE CARNEIRO PARA SOLOS, POTÊNCIA 80 HP, PESO OPERACIONAL SEM/COM LASTRO 7,4 / 8,8 T, LARGURA DE TRABALHO 1,68 M - CHI DIURNO. AF_02/2016</t>
  </si>
  <si>
    <t>SINAPI|73436</t>
  </si>
  <si>
    <t>73436</t>
  </si>
  <si>
    <t>ROLO COMPACTADOR VIBRATÓRIO PÉ DE CARNEIRO PARA SOLOS, POTÊNCIA 80 HP, PESO OPERACIONAL SEM/COM LASTRO 7,4 / 8,8 T, LARGURA DE TRABALHO 1,68 M - CHP DIURNO. AF_02/2016</t>
  </si>
  <si>
    <t>SINAPI|5881</t>
  </si>
  <si>
    <t>5881</t>
  </si>
  <si>
    <t>ROLO COMPACTADOR VIBRATÓRIO PÉ DE CARNEIRO, OPERADO POR CONTROLE REMOTO, POTÊNCIA 12,5 KW, PESO OPERACIONAL 1,675 T, LARGURA DE TRABALHO 0,85 M - CHI DIURNO. AF_02/2016</t>
  </si>
  <si>
    <t>SINAPI|5879</t>
  </si>
  <si>
    <t>5879</t>
  </si>
  <si>
    <t>ROLO COMPACTADOR VIBRATÓRIO PÉ DE CARNEIRO, OPERADO POR CONTROLE REMOTO, POTÊNCIA 12,5 KW, PESO OPERACIONAL 1,675 T, LARGURA DE TRABALHO 0,85 M - CHP DIURNO. AF_02/2016</t>
  </si>
  <si>
    <t>SINAPI|5865</t>
  </si>
  <si>
    <t>5865</t>
  </si>
  <si>
    <t>ROLO COMPACTADOR VIBRATÓRIO REBOCÁVEL, CILINDRO DE AÇO LISO, POTÊNCIA DE TRAÇÃO DE 65 CV, PESO 4,7 T, IMPACTO DINÂMICO 18,3 T, LARGURA DE TRABALHO 1,67 M - CHI DIURNO. AF_02/2016</t>
  </si>
  <si>
    <t>SINAPI|5863</t>
  </si>
  <si>
    <t>5863</t>
  </si>
  <si>
    <t>ROLO COMPACTADOR VIBRATÓRIO REBOCÁVEL, CILINDRO DE AÇO LISO, POTÊNCIA DE TRAÇÃO DE 65 CV, PESO 4,7 T, IMPACTO DINÂMICO 18,3 T, LARGURA DE TRABALHO 1,67 M - CHP DIURNO. AF_02/2016</t>
  </si>
  <si>
    <t>SINAPI|5869</t>
  </si>
  <si>
    <t>5869</t>
  </si>
  <si>
    <t>ROLO COMPACTADOR VIBRATÓRIO TANDEM AÇO LISO, POTÊNCIA 58 HP, PESO SEM/COM LASTRO 6,5 / 9,4 T, LARGURA DE TRABALHO 1,2 M - CHI DIURNO. AF_06/2014</t>
  </si>
  <si>
    <t>SINAPI|5867</t>
  </si>
  <si>
    <t>5867</t>
  </si>
  <si>
    <t>ROLO COMPACTADOR VIBRATÓRIO TANDEM AÇO LISO, POTÊNCIA 58 HP, PESO SEM/COM LASTRO 6,5 / 9,4 T, LARGURA DE TRABALHO 1,2 M - CHP DIURNO. AF_06/2014</t>
  </si>
  <si>
    <t>SINAPI|95271</t>
  </si>
  <si>
    <t>95271</t>
  </si>
  <si>
    <t>RÉGUA VIBRATÓRIA DUPLA PARA CONCRETO, PESO DE 60KG, COMPRIMENTO 4 M, COM MOTOR A GASOLINA, POTÊNCIA 5,5 HP - CHI DIURNO. AF_09/2016</t>
  </si>
  <si>
    <t>SINAPI|95270</t>
  </si>
  <si>
    <t>95270</t>
  </si>
  <si>
    <t>RÉGUA VIBRATÓRIA DUPLA PARA CONCRETO, PESO DE 60KG, COMPRIMENTO 4 M, COM MOTOR A GASOLINA, POTÊNCIA 5,5 HP - CHP DIURNO. AF_09/2016</t>
  </si>
  <si>
    <t>SINAPI|91693</t>
  </si>
  <si>
    <t>91693</t>
  </si>
  <si>
    <t>SERRA CIRCULAR DE BANCADA COM MOTOR ELÉTRICO POTÊNCIA DE 5HP, COM COIFA PARA DISCO 10" - CHI DIURNO. AF_08/2015</t>
  </si>
  <si>
    <t>SINAPI|91692</t>
  </si>
  <si>
    <t>91692</t>
  </si>
  <si>
    <t>SERRA CIRCULAR DE BANCADA COM MOTOR ELÉTRICO POTÊNCIA DE 5HP, COM COIFA PARA DISCO 10" - CHP DIURNO. AF_08/2015</t>
  </si>
  <si>
    <t>SINAPI|102929</t>
  </si>
  <si>
    <t>102929</t>
  </si>
  <si>
    <t>SERRA FITA HORIZONTAL, ELÉTRICA, COM CONTROLE HIDRÁULICO, PAINEL DE COMANDO EM 24 V, MOTOR ELÉTRICO 1,5 CV, DIMENSÕES DA FITA 3880 X 27 X 0,9 MM, TRIFÁSICA - CHI DIURNO. AF_05/2023</t>
  </si>
  <si>
    <t>SINAPI|102928</t>
  </si>
  <si>
    <t>102928</t>
  </si>
  <si>
    <t>SERRA FITA HORIZONTAL, ELÉTRICA, COM CONTROLE HIDRÁULICO, PAINEL DE COMANDO EM 24 V, MOTOR ELÉTRICO 1,5 CV, DIMENSÕES DA FITA 3880 X 27 X 0,9 MM, TRIFÁSICA - CHP DIURNO. AF_05/2023</t>
  </si>
  <si>
    <t>SINAPI|95140</t>
  </si>
  <si>
    <t>95140</t>
  </si>
  <si>
    <t>TALHA MANUAL DE CORRENTE, CAPACIDADE DE 2 TON. COM ELEVAÇÃO DE 3 M - CHI DIURNO. AF_07/2016</t>
  </si>
  <si>
    <t>SINAPI|95139</t>
  </si>
  <si>
    <t>95139</t>
  </si>
  <si>
    <t>TALHA MANUAL DE CORRENTE, CAPACIDADE DE 2 TON. COM ELEVAÇÃO DE 3 M - CHP DIURNO. AF_07/2016</t>
  </si>
  <si>
    <t>SINAPI|89027</t>
  </si>
  <si>
    <t>89027</t>
  </si>
  <si>
    <t>TANQUE DE ASFALTO ESTACIONÁRIO COM MAÇARICO, CAPACIDADE 20.000 L - CHI DIURNO. AF_05/2023</t>
  </si>
  <si>
    <t>SINAPI|89028</t>
  </si>
  <si>
    <t>89028</t>
  </si>
  <si>
    <t>TANQUE DE ASFALTO ESTACIONÁRIO COM MAÇARICO, CAPACIDADE 20.000 L - CHP DIURNO. AF_05/2023</t>
  </si>
  <si>
    <t>SINAPI|7031</t>
  </si>
  <si>
    <t>7031</t>
  </si>
  <si>
    <t>TANQUE DE ASFALTO ESTACIONÁRIO COM SERPENTINA, CAPACIDADE 30.000 L - CHI DIURNO. AF_05/2023</t>
  </si>
  <si>
    <t>SINAPI|7030</t>
  </si>
  <si>
    <t>7030</t>
  </si>
  <si>
    <t>TANQUE DE ASFALTO ESTACIONÁRIO COM SERPENTINA, CAPACIDADE 30.000 L - CHP DIURNO. AF_05/2023</t>
  </si>
  <si>
    <t>SINAPI|102947</t>
  </si>
  <si>
    <t>102947</t>
  </si>
  <si>
    <t>TARTARUGA DE OXICORTE CG1, MONOFÁSICA, 220 V, FREQUÊNCIA 50 HZ, VELOCIDADE DE CORTE (MM/MIN) 50 A 750, DIÂMETRO MÍNIMO DO COMPASSO MM 200 - CHI DIURNO. AF_05/2023</t>
  </si>
  <si>
    <t>SINAPI|102946</t>
  </si>
  <si>
    <t>102946</t>
  </si>
  <si>
    <t>TARTARUGA DE OXICORTE CG1, MONOFÁSICA, 220 V, FREQUÊNCIA 50 HZ, VELOCIDADE DE CORTE (MM/MIN) 50 A 750, DIÂMETRO MÍNIMO DO COMPASSO MM 200 - CHP DIURNO. AF_05/2023</t>
  </si>
  <si>
    <t>SINAPI|104092</t>
  </si>
  <si>
    <t>104092</t>
  </si>
  <si>
    <t>TERMOFUSORA PARA TUBOS E CONEXÕES EM PPR COM DIÂMETROS DE 20 A 63 MM, POTÊNCIA DE 800 W, TENSAO 220 V - CHI DIURNO. AF_05/2022</t>
  </si>
  <si>
    <t>SINAPI|104091</t>
  </si>
  <si>
    <t>104091</t>
  </si>
  <si>
    <t>TERMOFUSORA PARA TUBOS E CONEXÕES EM PPR COM DIÂMETROS DE 20 A 63 MM, POTÊNCIA DE 800 W, TENSAO 220 V - CHP DIURNO. AF_05/2022</t>
  </si>
  <si>
    <t>SINAPI|104098</t>
  </si>
  <si>
    <t>104098</t>
  </si>
  <si>
    <t>TERMOFUSORA PARA TUBOS E CONEXÕES EM PPR COM DIÂMETROS DE 75 A 110 MM, POTÊNCIA DE *1100* W, TENSÃO 220 V - CHI DIURNO. AF_05/2022</t>
  </si>
  <si>
    <t>SINAPI|104097</t>
  </si>
  <si>
    <t>104097</t>
  </si>
  <si>
    <t>TERMOFUSORA PARA TUBOS E CONEXÕES EM PPR COM DIÂMETROS DE 75 A 110 MM, POTÊNCIA DE *1100* W, TENSÃO 220 V - CHP DIURNO. AF_05/2022</t>
  </si>
  <si>
    <t>SINAPI|102905</t>
  </si>
  <si>
    <t>102905</t>
  </si>
  <si>
    <t>TORRE, COMPOSTA POR GUINCHO MECÂNICO, GUINCHO MANUAL, CABOS DE AÇO, PITEIRA E SOQUETE - CHI DIURNO. AF_05/2023</t>
  </si>
  <si>
    <t>SINAPI|102904</t>
  </si>
  <si>
    <t>102904</t>
  </si>
  <si>
    <t>TORRE, COMPOSTA POR GUINCHO MECÂNICO, GUINCHO MANUAL, CABOS DE AÇO, PITEIRA E SOQUETE - CHP DIURNO. AF_05/2023</t>
  </si>
  <si>
    <t>SINAPI|89031</t>
  </si>
  <si>
    <t>89031</t>
  </si>
  <si>
    <t>TRATOR DE ESTEIRAS, POTÊNCIA 100 HP, PESO OPERACIONAL 9,4 T, COM LÂMINA 2,19 M3 - CHI DIURNO. AF_06/2014</t>
  </si>
  <si>
    <t>SINAPI|89032</t>
  </si>
  <si>
    <t>89032</t>
  </si>
  <si>
    <t>TRATOR DE ESTEIRAS, POTÊNCIA 100 HP, PESO OPERACIONAL 9,4 T, COM LÂMINA 2,19 M3 - CHP DIURNO. AF_06/2014</t>
  </si>
  <si>
    <t>SINAPI|88844</t>
  </si>
  <si>
    <t>88844</t>
  </si>
  <si>
    <t>TRATOR DE ESTEIRAS, POTÊNCIA 125 HP, PESO OPERACIONAL 12,9 T, COM LÂMINA 2,7 M3 - CHI DIURNO. AF_10/2014</t>
  </si>
  <si>
    <t>SINAPI|88843</t>
  </si>
  <si>
    <t>88843</t>
  </si>
  <si>
    <t>TRATOR DE ESTEIRAS, POTÊNCIA 125 HP, PESO OPERACIONAL 12,9 T, COM LÂMINA 2,7 M3 - CHP DIURNO. AF_10/2014</t>
  </si>
  <si>
    <t>SINAPI|5853</t>
  </si>
  <si>
    <t>5853</t>
  </si>
  <si>
    <t>TRATOR DE ESTEIRAS, POTÊNCIA 150 HP, PESO OPERACIONAL 16,7 T, COM RODA MOTRIZ ELEVADA E LÂMINA 3,18 M3 - CHI DIURNO. AF_06/2014</t>
  </si>
  <si>
    <t>SINAPI|5851</t>
  </si>
  <si>
    <t>5851</t>
  </si>
  <si>
    <t>TRATOR DE ESTEIRAS, POTÊNCIA 150 HP, PESO OPERACIONAL 16,7 T, COM RODA MOTRIZ ELEVADA E LÂMINA 3,18 M3 - CHP DIURNO. AF_06/2014</t>
  </si>
  <si>
    <t>SINAPI|5849</t>
  </si>
  <si>
    <t>5849</t>
  </si>
  <si>
    <t>TRATOR DE ESTEIRAS, POTÊNCIA 170 HP, PESO OPERACIONAL 19 T, CAÇAMBA 5,2 M3 - CHI DIURNO. AF_06/2014</t>
  </si>
  <si>
    <t>SINAPI|5847</t>
  </si>
  <si>
    <t>5847</t>
  </si>
  <si>
    <t>TRATOR DE ESTEIRAS, POTÊNCIA 170 HP, PESO OPERACIONAL 19 T, CAÇAMBA 5,2 M3 - CHP DIURNO. AF_06/2014</t>
  </si>
  <si>
    <t>SINAPI|5857</t>
  </si>
  <si>
    <t>5857</t>
  </si>
  <si>
    <t>TRATOR DE ESTEIRAS, POTÊNCIA 347 HP, PESO OPERACIONAL 38,5 T, COM LÂMINA 8,70 M3 - CHI DIURNO. AF_06/2014</t>
  </si>
  <si>
    <t>SINAPI|5855</t>
  </si>
  <si>
    <t>5855</t>
  </si>
  <si>
    <t>TRATOR DE ESTEIRAS, POTÊNCIA 347 HP, PESO OPERACIONAL 38,5 T, COM LÂMINA 8,70 M3 - CHP DIURNO. AF_06/2014</t>
  </si>
  <si>
    <t>SINAPI|96021</t>
  </si>
  <si>
    <t>96021</t>
  </si>
  <si>
    <t>TRATOR DE PNEUS COM POTÊNCIA DE 122 CV, TRAÇÃO 4X4, COM GRADE DE DISCOS ACOPLADA - CHI DIURNO. AF_02/2017</t>
  </si>
  <si>
    <t>SINAPI|96020</t>
  </si>
  <si>
    <t>96020</t>
  </si>
  <si>
    <t>TRATOR DE PNEUS COM POTÊNCIA DE 122 CV, TRAÇÃO 4X4, COM GRADE DE DISCOS ACOPLADA - CHP DIURNO. AF_02/2017</t>
  </si>
  <si>
    <t>SINAPI|96014</t>
  </si>
  <si>
    <t>96014</t>
  </si>
  <si>
    <t>TRATOR DE PNEUS COM POTÊNCIA DE 122 CV, TRAÇÃO 4X4, COM VASSOURA MECÂNICA ACOPLADA - CHI DIURNO. AF_02/2017</t>
  </si>
  <si>
    <t>SINAPI|96013</t>
  </si>
  <si>
    <t>96013</t>
  </si>
  <si>
    <t>TRATOR DE PNEUS COM POTÊNCIA DE 122 CV, TRAÇÃO 4X4, COM VASSOURA MECÂNICA ACOPLADA - CHP DIURNO. AF_02/2017</t>
  </si>
  <si>
    <t>SINAPI|96029</t>
  </si>
  <si>
    <t>96029</t>
  </si>
  <si>
    <t>TRATOR DE PNEUS COM POTÊNCIA DE 85 CV, TRAÇÃO 4X4, COM GRADE DE DISCOS ACOPLADA - CHI DIURNO. AF_02/2017</t>
  </si>
  <si>
    <t>SINAPI|96028</t>
  </si>
  <si>
    <t>96028</t>
  </si>
  <si>
    <t>TRATOR DE PNEUS COM POTÊNCIA DE 85 CV, TRAÇÃO 4X4, COM GRADE DE DISCOS ACOPLADA - CHP DIURNO. AF_02/2017</t>
  </si>
  <si>
    <t>SINAPI|96155</t>
  </si>
  <si>
    <t>96155</t>
  </si>
  <si>
    <t>TRATOR DE PNEUS COM POTÊNCIA DE 85 CV, TRAÇÃO 4X4, COM VASSOURA MECÂNICA ACOPLADA - CHI DIURNO. AF_02/2017</t>
  </si>
  <si>
    <t>SINAPI|96157</t>
  </si>
  <si>
    <t>96157</t>
  </si>
  <si>
    <t>TRATOR DE PNEUS COM POTÊNCIA DE 85 CV, TRAÇÃO 4X4, COM VASSOURA MECÂNICA ACOPLADA - CHP DIURNO. AF_03/2017</t>
  </si>
  <si>
    <t>SINAPI|5845</t>
  </si>
  <si>
    <t>5845</t>
  </si>
  <si>
    <t>TRATOR DE PNEUS, POTÊNCIA 122 CV, TRAÇÃO 4X4, PESO COM LASTRO DE 4.510 KG - CHI DIURNO. AF_06/2014</t>
  </si>
  <si>
    <t>SINAPI|5843</t>
  </si>
  <si>
    <t>5843</t>
  </si>
  <si>
    <t>TRATOR DE PNEUS, POTÊNCIA 122 CV, TRAÇÃO 4X4, PESO COM LASTRO DE 4.510 KG - CHP DIURNO. AF_06/2014</t>
  </si>
  <si>
    <t>SINAPI|89036</t>
  </si>
  <si>
    <t>89036</t>
  </si>
  <si>
    <t>TRATOR DE PNEUS, POTÊNCIA 85 CV, TRAÇÃO 4X4, PESO COM LASTRO DE 4.675 KG - CHI DIURNO. AF_06/2014</t>
  </si>
  <si>
    <t>SINAPI|89035</t>
  </si>
  <si>
    <t>89035</t>
  </si>
  <si>
    <t>TRATOR DE PNEUS, POTÊNCIA 85 CV, TRAÇÃO 4X4, PESO COM LASTRO DE 4.675 KG - CHP DIURNO. AF_06/2014</t>
  </si>
  <si>
    <t>SINAPI|102911</t>
  </si>
  <si>
    <t>102911</t>
  </si>
  <si>
    <t>UNIDADE DOSADORA AIRLESS TIPO HOT SPRAY - CHI DIURNO. AF_05/2023</t>
  </si>
  <si>
    <t>SINAPI|102910</t>
  </si>
  <si>
    <t>102910</t>
  </si>
  <si>
    <t>UNIDADE DOSADORA AIRLESS TIPO HOT SPRAY - CHP DIURNO. AF_05/2023</t>
  </si>
  <si>
    <t>SINAPI|93440</t>
  </si>
  <si>
    <t>93440</t>
  </si>
  <si>
    <t>USINA DE ASFALTO À FRIO, CAPACIDADE DE 40 A 60 TON/HORA, ELÉTRICA POTÊNCIA 30 CV - CHI DIURNO. AF_05/2023</t>
  </si>
  <si>
    <t>SINAPI|93439</t>
  </si>
  <si>
    <t>93439</t>
  </si>
  <si>
    <t>USINA DE ASFALTO À FRIO, CAPACIDADE DE 40 A 60 TON/HORA, ELÉTRICA POTÊNCIA 30 CV - CHP DIURNO. AF_05/2023</t>
  </si>
  <si>
    <t>SINAPI|100648</t>
  </si>
  <si>
    <t>100648</t>
  </si>
  <si>
    <t>USINA DE ASFALTO, TIPO GRAVIMÉTRICA, PROD 150 TON/HORA - CHI DIURNO. AF_12/2019</t>
  </si>
  <si>
    <t>SINAPI|100647</t>
  </si>
  <si>
    <t>100647</t>
  </si>
  <si>
    <t>USINA DE ASFALTO, TIPO GRAVIMÉTRICA, PROD 150 TON/HORA - CHP DIURNO. AF_12/2019</t>
  </si>
  <si>
    <t>SINAPI|5829</t>
  </si>
  <si>
    <t>5829</t>
  </si>
  <si>
    <t>USINA DE CONCRETO FIXA, CAPACIDADE NOMINAL DE 90 A 120 M3/H, SEM SILO - CHI DIURNO. AF_07/2016</t>
  </si>
  <si>
    <t>SINAPI|5823</t>
  </si>
  <si>
    <t>5823</t>
  </si>
  <si>
    <t>USINA DE CONCRETO FIXA, CAPACIDADE NOMINAL DE 90 A 120 M3/H, SEM SILO - CHP DIURNO. AF_07/2016</t>
  </si>
  <si>
    <t>SINAPI|106095</t>
  </si>
  <si>
    <t>106095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</si>
  <si>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</si>
  <si>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SINAPI|106094</t>
  </si>
  <si>
    <t>106094</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</si>
  <si>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</si>
  <si>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SINAPI|100642</t>
  </si>
  <si>
    <t>100642</t>
  </si>
  <si>
    <t>USINA DE MISTURA ASFÁLTICA À QUENTE, TIPO CONTRA FLUXO, PROD 100 A 140 TON/HORA - CHI DIURNO. AF_12/2019</t>
  </si>
  <si>
    <t>SINAPI|100641</t>
  </si>
  <si>
    <t>100641</t>
  </si>
  <si>
    <t>USINA DE MISTURA ASFÁLTICA À QUENTE, TIPO CONTRA FLUXO, PROD 100 A 140 TON/HORA - CHP DIURNO. AF_12/2019</t>
  </si>
  <si>
    <t>SINAPI|93434</t>
  </si>
  <si>
    <t>93434</t>
  </si>
  <si>
    <t>USINA DE MISTURA ASFÁLTICA À QUENTE, TIPO CONTRA FLUXO, PROD 40 A 80 TON/HORA - CHI DIURNO. AF_05/2023</t>
  </si>
  <si>
    <t>SINAPI|93433</t>
  </si>
  <si>
    <t>93433</t>
  </si>
  <si>
    <t>USINA DE MISTURA ASFÁLTICA À QUENTE, TIPO CONTRA FLUXO, PROD 40 A 80 TON/HORA - CHP DIURNO. AF_05/2023</t>
  </si>
  <si>
    <t>SINAPI|95122</t>
  </si>
  <si>
    <t>95122</t>
  </si>
  <si>
    <t>USINA MISTURADORA DE SOLOS, CAPACIDADE DE 200 A 500 TON/H, POTENCIA 75KW - CHI DIURNO. AF_07/2016</t>
  </si>
  <si>
    <t>SINAPI|95121</t>
  </si>
  <si>
    <t>95121</t>
  </si>
  <si>
    <t>USINA MISTURADORA DE SOLOS, CAPACIDADE DE 200 A 500 TON/H, POTENCIA 75KW - CHP DIURNO. AF_07/2016</t>
  </si>
  <si>
    <t>SINAPI|103662</t>
  </si>
  <si>
    <t>103662</t>
  </si>
  <si>
    <t>VARREDEIRA DE GRAMA SINTÉTICA A GASOLINA, 2,4 CV, 4 TEMPOS - CHI DIURNO. AF_05/2023</t>
  </si>
  <si>
    <t>SINAPI|103661</t>
  </si>
  <si>
    <t>103661</t>
  </si>
  <si>
    <t>VARREDEIRA DE GRAMA SINTÉTICA A GASOLINA, 2,4 CV, 4 TEMPOS - CHP DIURNO. AF_05/2023</t>
  </si>
  <si>
    <t>SINAPI|5841</t>
  </si>
  <si>
    <t>5841</t>
  </si>
  <si>
    <t>VASSOURA MECÂNICA REBOCÁVEL COM ESCOVA CILÍNDRICA, LARGURA ÚTIL DE VARRIMENTO DE 2,44 M - CHI DIURNO. AF_06/2014</t>
  </si>
  <si>
    <t>SINAPI|5839</t>
  </si>
  <si>
    <t>5839</t>
  </si>
  <si>
    <t>VASSOURA MECÂNICA REBOCÁVEL COM ESCOVA CILÍNDRICA, LARGURA ÚTIL DE VARRIMENTO DE 2,44 M - CHP DIURNO. AF_06/2014</t>
  </si>
  <si>
    <t>SINAPI|90587</t>
  </si>
  <si>
    <t>90587</t>
  </si>
  <si>
    <t>VIBRADOR DE IMERSÃO, DIÂMETRO DE PONTEIRA 45MM, MOTOR ELÉTRICO TRIFÁSICO POTÊNCIA DE 2 CV - CHI DIURNO. AF_06/2015</t>
  </si>
  <si>
    <t>SINAPI|90586</t>
  </si>
  <si>
    <t>90586</t>
  </si>
  <si>
    <t>VIBRADOR DE IMERSÃO, DIÂMETRO DE PONTEIRA 45MM, MOTOR ELÉTRICO TRIFÁSICO POTÊNCIA DE 2 CV - CHP DIURNO. AF_06/2015</t>
  </si>
  <si>
    <t>SINAPI|106392</t>
  </si>
  <si>
    <t>106392</t>
  </si>
  <si>
    <t>VIBROACABADORA DE ASFALTO SOBRE ESTEIRAS, LARG. PAVIM. 2,60 M A 5,75 M, POT. 110 HP, CAP. 450 T/ H - CHI DIURNO. AF_11/2025</t>
  </si>
  <si>
    <t>SINAPI|106389</t>
  </si>
  <si>
    <t>106389</t>
  </si>
  <si>
    <t>VIBROACABADORA DE ASFALTO SOBRE ESTEIRAS, LARG. PAVIM. 2,60 M A 5,75 M, POT. 110 HP, CAP. 450 T/ H - CHP DIURNO. AF_11/2025</t>
  </si>
  <si>
    <t>SINAPI|106391</t>
  </si>
  <si>
    <t>106391</t>
  </si>
  <si>
    <t>VIBROACABADORA DE ASFALTO SOBRE ESTEIRAS, LARG. PAVIM. MÁX. 8,00 M, POT. 100 KW/ 134 HP, CAP. 600 T/ H - CHI DIURNO. AF_11/2025</t>
  </si>
  <si>
    <t>SINAPI|106388</t>
  </si>
  <si>
    <t>106388</t>
  </si>
  <si>
    <t>VIBROACABADORA DE ASFALTO SOBRE ESTEIRAS, LARG. PAVIM. MÁX. 8,00 M, POT. 100 KW/ 134 HP, CAP. 600 T/ H - CHP DIURNO. AF_11/2025</t>
  </si>
  <si>
    <t>SINAPI|5837</t>
  </si>
  <si>
    <t>5837</t>
  </si>
  <si>
    <t>VIBROACABADORA DE ASFALTO SOBRE ESTEIRAS, LARGURA DE PAVIMENTAÇÃO 1,90 M A 5,30 M, POTÊNCIA 105 HP CAPACIDADE 450 T/H - CHI DIURNO. AF_11/2014</t>
  </si>
  <si>
    <t>SINAPI|5835</t>
  </si>
  <si>
    <t>5835</t>
  </si>
  <si>
    <t>VIBROACABADORA DE ASFALTO SOBRE ESTEIRAS, LARGURA DE PAVIMENTAÇÃO 1,90 M A 5,30 M, POTÊNCIA 105 HP CAPACIDADE 450 T/H - CHP DIURNO. AF_11/2014</t>
  </si>
  <si>
    <t>SINAPI|89257</t>
  </si>
  <si>
    <t>89257</t>
  </si>
  <si>
    <t>VIBROACABADORA DE ASFALTO SOBRE ESTEIRAS, LARGURA DE PAVIMENTAÇÃO 2,13 M A 4,55 M, POTÊNCIA 100 HP CAPACIDADE 400 T/H - CHP DIURNO. AF_11/2014</t>
  </si>
  <si>
    <t>SINAPI|89258</t>
  </si>
  <si>
    <t>89258</t>
  </si>
  <si>
    <t>VIBROACABADORA DE ASFALTO SOBRE ESTEIRAS, LARGURA DE PAVIMENTAÇÃO 2,13 M A 4,55 M, POTÊNCIA 100 HP, CAPACIDADE 400 T/H - CHI DIURNO. AF_11/2014</t>
  </si>
  <si>
    <t>SINAPI|106393</t>
  </si>
  <si>
    <t>106393</t>
  </si>
  <si>
    <t>VIBROACABADORA DE ASFALTO SOBRE RODAS, LARGURA DE PAVIMENTAÇÃO DE 1,70 A 4,20 M, POTÊNCIA 78 KW/105 HP, CAPACIDADE 300 T/H - CHI DIURNO. AF_11/2025</t>
  </si>
  <si>
    <t>SINAPI|106390</t>
  </si>
  <si>
    <t>106390</t>
  </si>
  <si>
    <t>VIBROACABADORA DE ASFALTO SOBRE RODAS, LARGURA DE PAVIMENTAÇÃO DE 1,70 A 4,20 M, POTÊNCIA 78 KW/105 HP, CAPACIDADE 300 T/H - CHP DIURNO. AF_11/2025</t>
  </si>
  <si>
    <t>SINAPI|97621</t>
  </si>
  <si>
    <t>97621</t>
  </si>
  <si>
    <t>DEMOLIÇÃO DE ALVENARIA DE BLOCO FURADO, DE FORMA MANUAL, COM REAPROVEITAMENTO. AF_09/2023</t>
  </si>
  <si>
    <t>Demolições e Remoções</t>
  </si>
  <si>
    <t>SINAPI|97622</t>
  </si>
  <si>
    <t>97622</t>
  </si>
  <si>
    <t>DEMOLIÇÃO DE ALVENARIA DE BLOCO FURADO, DE FORMA MANUAL, SEM REAPROVEITAMENTO. AF_09/2023</t>
  </si>
  <si>
    <t>SINAPI|97623</t>
  </si>
  <si>
    <t>97623</t>
  </si>
  <si>
    <t>DEMOLIÇÃO DE ALVENARIA DE TIJOLO MACIÇO, DE FORMA MANUAL, COM REAPROVEITAMENTO. AF_09/2023</t>
  </si>
  <si>
    <t>SINAPI|97624</t>
  </si>
  <si>
    <t>97624</t>
  </si>
  <si>
    <t>DEMOLIÇÃO DE ALVENARIA DE TIJOLO MACIÇO, DE FORMA MANUAL, SEM REAPROVEITAMENTO. AF_09/2023</t>
  </si>
  <si>
    <t>SINAPI|97625</t>
  </si>
  <si>
    <t>97625</t>
  </si>
  <si>
    <t>DEMOLIÇÃO DE ALVENARIA PARA QUALQUER TIPO DE BLOCO, DE FORMA MECANIZADA, SEM REAPROVEITAMENTO. AF_09/2023</t>
  </si>
  <si>
    <t>SINAPI|104791</t>
  </si>
  <si>
    <t>104791</t>
  </si>
  <si>
    <t>DEMOLIÇÃO DE ARGAMASSAS, DE FORMA DE FORMA MECANIZADA COM MARTELETE, SEM REAPROVEITAMENTO. AF_09/2023</t>
  </si>
  <si>
    <t>SINAPI|97631</t>
  </si>
  <si>
    <t>97631</t>
  </si>
  <si>
    <t>DEMOLIÇÃO DE ARGAMASSAS, DE FORMA MANUAL, SEM REAPROVEITAMENTO. AF_09/2023</t>
  </si>
  <si>
    <t>SINAPI|97630</t>
  </si>
  <si>
    <t>97630</t>
  </si>
  <si>
    <t>DEMOLIÇÃO DE ESTRUTURAS DE CONCRETO ARMADO EM GERAL, DE FORMA MECANIZADA COM ROMPEDOR ACOPLADO EM ESCAVADEIRA HIDRÁULICA, SEM REAPROVEITAMENTO. AF_09/2023</t>
  </si>
  <si>
    <t>SINAPI|104796</t>
  </si>
  <si>
    <t>104796</t>
  </si>
  <si>
    <t>DEMOLIÇÃO DE GUIAS, SARJETAS OU SARJETÕES, DE FORMA MECANIZADA, SEM REAPROVEITAMENTO. AF_09/2023</t>
  </si>
  <si>
    <t>SINAPI|97628</t>
  </si>
  <si>
    <t>97628</t>
  </si>
  <si>
    <t>DEMOLIÇÃO DE LAJES, EM CONCRETO ARMADO, DE FORMA MANUAL, SEM REAPROVEITAMENTO. AF_09/2023</t>
  </si>
  <si>
    <t>SINAPI|97629</t>
  </si>
  <si>
    <t>97629</t>
  </si>
  <si>
    <t>DEMOLIÇÃO DE LAJES, EM CONCRETO ARMADO, DE FORMA MECANIZADA COM MARTELETE, SEM REAPROVEITAMENTO. AF_09/2023</t>
  </si>
  <si>
    <t>SINAPI|97626</t>
  </si>
  <si>
    <t>97626</t>
  </si>
  <si>
    <t>DEMOLIÇÃO DE PILARES E VIGAS EM CONCRETO ARMADO, DE FORMA MANUAL, SEM REAPROVEITAMENTO. AF_09/2023</t>
  </si>
  <si>
    <t>SINAPI|97627</t>
  </si>
  <si>
    <t>97627</t>
  </si>
  <si>
    <t>DEMOLIÇÃO DE PILARES E VIGAS EM CONCRETO ARMADO, DE FORMA MECANIZADA COM MARTELETE, SEM REAPROVEITAMENTO. AF_09/2023</t>
  </si>
  <si>
    <t>SINAPI|104789</t>
  </si>
  <si>
    <t>104789</t>
  </si>
  <si>
    <t>DEMOLIÇÃO DE PISO DE CONCRETO SIMPLES, DE FORMA MANUAL, SEM REAPROVEITAMENTO. AF_09/2023</t>
  </si>
  <si>
    <t>SINAPI|104790</t>
  </si>
  <si>
    <t>104790</t>
  </si>
  <si>
    <t>DEMOLIÇÃO DE PISO DE CONCRETO SIMPLES, DE FORMA MECANIZADA COM MARTELETE, SEM REAPROVEITAMENTO. AF_09/2023</t>
  </si>
  <si>
    <t>SINAPI|97633</t>
  </si>
  <si>
    <t>97633</t>
  </si>
  <si>
    <t>DEMOLIÇÃO DE REVESTIMENTO CERÂMICO, DE FORMA MANUAL, SEM REAPROVEITAMENTO. AF_09/2023</t>
  </si>
  <si>
    <t>SINAPI|97634</t>
  </si>
  <si>
    <t>97634</t>
  </si>
  <si>
    <t>DEMOLIÇÃO DE REVESTIMENTO CERÂMICO, DE FORMA MECANIZADA COM MARTELETE, SEM REAPROVEITAMENTO. AF_09/2023</t>
  </si>
  <si>
    <t>SINAPI|97632</t>
  </si>
  <si>
    <t>97632</t>
  </si>
  <si>
    <t>DEMOLIÇÃO DE RODAPÉ CERÂMICO, DE FORMA MANUAL, SEM REAPROVEITAMENTO. AF_09/2023</t>
  </si>
  <si>
    <t>SINAPI|97636</t>
  </si>
  <si>
    <t>97636</t>
  </si>
  <si>
    <t>DEMOLIÇÃO PARCIAL DE PAVIMENTO ASFÁLTICO, DE FORMA MECANIZADA, SEM REAPROVEITAMENTO. AF_09/2023</t>
  </si>
  <si>
    <t>SINAPI|104797</t>
  </si>
  <si>
    <t>104797</t>
  </si>
  <si>
    <t>REMOÇAO DE GUIAS PRÉ-FABRICADAS DE CONCRETO, DE FORMA MECANIZADA, COM REAPROVEITAMENTO. AF_09/2023</t>
  </si>
  <si>
    <t>SINAPI|104803</t>
  </si>
  <si>
    <t>104803</t>
  </si>
  <si>
    <t>REMOÇÃO CALHAS E RUFOS, DE FORMA MANUAL, SEM REAPROVEITAMENTO. AF_09/2023</t>
  </si>
  <si>
    <t>SINAPI|97664</t>
  </si>
  <si>
    <t>97664</t>
  </si>
  <si>
    <t>REMOÇÃO DE ACESSÓRIOS, DE FORMA MANUAL, SEM REAPROVEITAMENTO. AF_09/2023</t>
  </si>
  <si>
    <t>SINAPI|104801</t>
  </si>
  <si>
    <t>104801</t>
  </si>
  <si>
    <t>REMOÇÃO DE ALAMBRADOS PARA QUADRAS POLIESPORTIVAS, ESTRUTURADO POR TUBOS DE AÇO GALVANIZADO, COM TELA DE ARAME GALVANIZADO, DE FORMA MANUAL, SEM REAPROVEITAMENTO. AF_09/2023</t>
  </si>
  <si>
    <t>SINAPI|97661</t>
  </si>
  <si>
    <t>97661</t>
  </si>
  <si>
    <t>REMOÇÃO DE CABOS ELÉTRICOS, COM SEÇÃO DE 10 MM², FORMA MANUAL, SEM REAPROVEITAMENTO. AF_09/2023</t>
  </si>
  <si>
    <t>SINAPI|104794</t>
  </si>
  <si>
    <t>104794</t>
  </si>
  <si>
    <t>REMOÇÃO DE CABOS ELÉTRICOS, COM SEÇÃO DE 16 MM², FORMA MANUAL, SEM REAPROVEITAMENTO. AF_09/2023</t>
  </si>
  <si>
    <t>SINAPI|104795</t>
  </si>
  <si>
    <t>104795</t>
  </si>
  <si>
    <t>REMOÇÃO DE CABOS ELÉTRICOS, COM SEÇÃO DE 25 MM², FORMA MANUAL, SEM REAPROVEITAMENTO. AF_09/2023</t>
  </si>
  <si>
    <t>SINAPI|104792</t>
  </si>
  <si>
    <t>104792</t>
  </si>
  <si>
    <t>REMOÇÃO DE CABOS ELÉTRICOS, COM SEÇÃO DE ATÉ 2,5 MM², DE FORMA MANUAL, SEM REAPROVEITAMENTO. AF_09/2023</t>
  </si>
  <si>
    <t>SINAPI|104793</t>
  </si>
  <si>
    <t>104793</t>
  </si>
  <si>
    <t>REMOÇÃO DE CABOS ELÉTRICOS, COM SEÇÃO MAIOR QUE 2,5 MM² E MENOR QUE 10 MM², DE FORMA MANUAL, SEM REAPROVEITAMENTO. AF_09/2023</t>
  </si>
  <si>
    <t>SINAPI|104800</t>
  </si>
  <si>
    <t>104800</t>
  </si>
  <si>
    <t>REMOÇÃO DE CERCAS E MOURÕES, DE FORMA MANUAL, SEM REAPROVEITAMENTO. AF_09/2023</t>
  </si>
  <si>
    <t>SINAPI|97638</t>
  </si>
  <si>
    <t>97638</t>
  </si>
  <si>
    <t>REMOÇÃO DE CHAPAS E PERFIS DE DRYWALL, DE FORMA MANUAL, SEM REAPROVEITAMENTO. AF_09/2023</t>
  </si>
  <si>
    <t>SINAPI|97641</t>
  </si>
  <si>
    <t>97641</t>
  </si>
  <si>
    <t>REMOÇÃO DE FORRO DE GESSO, DE FORMA MANUAL, SEM REAPROVEITAMENTO. AF_09/2023</t>
  </si>
  <si>
    <t>SINAPI|97640</t>
  </si>
  <si>
    <t>97640</t>
  </si>
  <si>
    <t>REMOÇÃO DE FORROS DE DRYWALL, PVC E FIBROMINERAL, DE FORMA MANUAL, SEM REAPROVEITAMENTO. AF_09/2023</t>
  </si>
  <si>
    <t>SINAPI|97660</t>
  </si>
  <si>
    <t>97660</t>
  </si>
  <si>
    <t>REMOÇÃO DE INTERRUPTORES/TOMADAS ELÉTRICAS, DE FORMA MANUAL, SEM REAPROVEITAMENTO. AF_09/2023</t>
  </si>
  <si>
    <t>SINAPI|97645</t>
  </si>
  <si>
    <t>97645</t>
  </si>
  <si>
    <t>REMOÇÃO DE JANELAS, DE FORMA MANUAL, SEM REAPROVEITAMENTO. AF_09/2023</t>
  </si>
  <si>
    <t>SINAPI|97663</t>
  </si>
  <si>
    <t>97663</t>
  </si>
  <si>
    <t>REMOÇÃO DE LOUÇAS, DE FORMA MANUAL, SEM REAPROVEITAMENTO. AF_09/2023</t>
  </si>
  <si>
    <t>SINAPI|97665</t>
  </si>
  <si>
    <t>97665</t>
  </si>
  <si>
    <t>REMOÇÃO DE LUMINÁRIAS, DE FORMA MANUAL, SEM REAPROVEITAMENTO. AF_09/2023</t>
  </si>
  <si>
    <t>SINAPI|97666</t>
  </si>
  <si>
    <t>97666</t>
  </si>
  <si>
    <t>REMOÇÃO DE METAIS SANITÁRIOS, DE FORMA MANUAL, SEM REAPROVEITAMENTO. AF_09/2023</t>
  </si>
  <si>
    <t>SINAPI|97635</t>
  </si>
  <si>
    <t>97635</t>
  </si>
  <si>
    <t>REMOÇÃO DE PISO DE BLOCO INTERTRAVADO OU DE PEDRA PORTUGUESA, DE FORMA MANUAL, COM REAPROVEITAMENTO. AF_09/2023</t>
  </si>
  <si>
    <t>SINAPI|97643</t>
  </si>
  <si>
    <t>97643</t>
  </si>
  <si>
    <t>REMOÇÃO DE PISO DE MADEIRA (ASSOALHO E BARROTE), DE FORMA MANUAL, SEM REAPROVEITAMENTO. AF_09/2023</t>
  </si>
  <si>
    <t>SINAPI|104799</t>
  </si>
  <si>
    <t>104799</t>
  </si>
  <si>
    <t>REMOÇÃO DE PLACAS DE SINALIZAÇÃO VIÁRIA, DE FORMA MANUAL, SEM REAPROVEITAMENTO. AF_09/2023</t>
  </si>
  <si>
    <t>SINAPI|97639</t>
  </si>
  <si>
    <t>97639</t>
  </si>
  <si>
    <t>REMOÇÃO DE PLACAS E PILARETES DE CONCRETO, DE FORMA MANUAL, SEM REAPROVEITAMENTO. AF_09/2023</t>
  </si>
  <si>
    <t>SINAPI|97644</t>
  </si>
  <si>
    <t>97644</t>
  </si>
  <si>
    <t>REMOÇÃO DE PORTAS, DE FORMA MANUAL, SEM REAPROVEITAMENTO. AF_09/2023</t>
  </si>
  <si>
    <t>SINAPI|97648</t>
  </si>
  <si>
    <t>97648</t>
  </si>
  <si>
    <t>REMOÇÃO DE PROTEÇÃO TÉRMICA PARA COBERTURA EM EPS, DE FORMA MANUAL, SEM REAPROVEITAMENTO. AF_09/2023</t>
  </si>
  <si>
    <t>SINAPI|104798</t>
  </si>
  <si>
    <t>104798</t>
  </si>
  <si>
    <t>REMOÇÃO DE SUPORTE METÁLICO OU DE MADEIRA PARA PLACAS DE SINALIZAÇÃO VIÁRIA, DE FORMA MANUAL, SEM REAPROVEITAMENTO. AF_09/2023</t>
  </si>
  <si>
    <t>SINAPI|97637</t>
  </si>
  <si>
    <t>97637</t>
  </si>
  <si>
    <t>REMOÇÃO DE TAPUME/ CHAPAS METÁLICAS E DE MADEIRA, DE FORMA MANUAL, SEM REAPROVEITAMENTO. AF_09/2023</t>
  </si>
  <si>
    <t>SINAPI|104802</t>
  </si>
  <si>
    <t>104802</t>
  </si>
  <si>
    <t>REMOÇÃO DE TELA DE ARAME GALVANIZADO DE ALAMBRADOS PARA QUADRAS POLIESPORTIVAS, DE FORMA MANUAL, SEM REMOÇÃO DA ESTRUTURA DE SUSTENTAÇÃO, SEM REAPROVEITAMENTO. AF_09/2023</t>
  </si>
  <si>
    <t>SINAPI|97647</t>
  </si>
  <si>
    <t>97647</t>
  </si>
  <si>
    <t>REMOÇÃO DE TELHAS DE FIBROCIMENTO METÁLICA E CERÂMICA, DE FORMA MANUAL, SEM REAPROVEITAMENTO. AF_09/2023</t>
  </si>
  <si>
    <t>SINAPI|97649</t>
  </si>
  <si>
    <t>97649</t>
  </si>
  <si>
    <t>REMOÇÃO DE TELHAS DE FIBROCIMENTO, METÁLICA E CERÂMICA, DE FORMA MECANIZADA, COM USO DE GUINDASTE, SEM REAPROVEITAMENTO. AF_09/2023</t>
  </si>
  <si>
    <t>SINAPI|97652</t>
  </si>
  <si>
    <t>97652</t>
  </si>
  <si>
    <t>REMOÇÃO DE TESOURAS DE MADEIRA, COM VÃO MAIOR OU IGUAL A 8M, DE FORMA MANUAL, SEM REAPROVEITAMENTO. AF_09/2023</t>
  </si>
  <si>
    <t>SINAPI|97654</t>
  </si>
  <si>
    <t>97654</t>
  </si>
  <si>
    <t>REMOÇÃO DE TESOURAS DE MADEIRA, COM VÃO MAIOR OU IGUAL A 8M, DE FORMA MECANIZADA, COM REAPROVEITAMENTO. AF_09/2023</t>
  </si>
  <si>
    <t>SINAPI|97651</t>
  </si>
  <si>
    <t>97651</t>
  </si>
  <si>
    <t>REMOÇÃO DE TESOURAS DE MADEIRA, COM VÃO MENOR QUE 8M, DE FORMA MANUAL, SEM REAPROVEITAMENTO. AF_09/2023</t>
  </si>
  <si>
    <t>SINAPI|97653</t>
  </si>
  <si>
    <t>97653</t>
  </si>
  <si>
    <t>REMOÇÃO DE TESOURAS DE MADEIRA, COM VÃO MENOR QUE 8M, DE FORMA MECANIZADA, COM REAPROVEITAMENTO. AF_09/2023</t>
  </si>
  <si>
    <t>SINAPI|97657</t>
  </si>
  <si>
    <t>97657</t>
  </si>
  <si>
    <t>REMOÇÃO DE TESOURAS METÁLICAS, COM VÃO MAIOR OU IGUAL A 8M, DE FORMA MANUAL, SEM REAPROVEITAMENTO. AF_09/2023</t>
  </si>
  <si>
    <t>SINAPI|97659</t>
  </si>
  <si>
    <t>97659</t>
  </si>
  <si>
    <t>REMOÇÃO DE TESOURAS METÁLICAS, COM VÃO MAIOR OU IGUAL A 8M, DE FORMA MECANIZADA, COM REAPROVEITAMENTO. AF_09/2023</t>
  </si>
  <si>
    <t>SINAPI|97656</t>
  </si>
  <si>
    <t>97656</t>
  </si>
  <si>
    <t>REMOÇÃO DE TESOURAS METÁLICAS, COM VÃO MENOR QUE 8M, DE FORMA MANUAL, SEM REAPROVEITAMENTO. AF_09/2023</t>
  </si>
  <si>
    <t>SINAPI|97658</t>
  </si>
  <si>
    <t>97658</t>
  </si>
  <si>
    <t>REMOÇÃO DE TESOURAS METÁLICAS, COM VÃO MENOR QUE 8M, DE FORMA MECANIZADA, COM REAPROVEITAMENTO. AF_09/2023</t>
  </si>
  <si>
    <t>SINAPI|97650</t>
  </si>
  <si>
    <t>97650</t>
  </si>
  <si>
    <t>REMOÇÃO DE TRAMA DE MADEIRA PARA COBERTURA, DE FORMA MANUAL, SEM REAPROVEITAMENTO. AF_09/2023</t>
  </si>
  <si>
    <t>SINAPI|97642</t>
  </si>
  <si>
    <t>97642</t>
  </si>
  <si>
    <t>REMOÇÃO DE TRAMA METÁLICA OU DE MADEIRA PARA FORRO, DE FORMA MANUAL, SEM REAPROVEITAMENTO. AF_09/2023</t>
  </si>
  <si>
    <t>SINAPI|97655</t>
  </si>
  <si>
    <t>97655</t>
  </si>
  <si>
    <t>REMOÇÃO DE TRAMA METÁLICA PARA COBERTURA, DE FORMA MANUAL, SEM REAPROVEITAMENTO. AF_09/2023</t>
  </si>
  <si>
    <t>SINAPI|97662</t>
  </si>
  <si>
    <t>97662</t>
  </si>
  <si>
    <t>REMOÇÃO DE TUBULAÇÕES (TUBOS E CONEXÕES) DE ÁGUA FRIA, DE FORMA MANUAL, SEM REAPROVEITAMENTO. AF_09/2023</t>
  </si>
  <si>
    <t>SINAPI|97646</t>
  </si>
  <si>
    <t>97646</t>
  </si>
  <si>
    <t>REMOÇÃO DE VIDRO, EM FACHADAS DE VIDRO, DE FORMA MECANIZADA, COM USO DE PLATAFORMA ELEVATÓRIA, SEM REAPROVEITAMENTO. AF_09/2023</t>
  </si>
  <si>
    <t>SINAPI|92712</t>
  </si>
  <si>
    <t>92712</t>
  </si>
  <si>
    <t>APARELHO PARA CORTE E SOLDA OXI-ACETILENO SOBRE RODAS, INCLUSIVE CILINDROS E MAÇARICOS - DEPRECIAÇÃO. AF_05/2023</t>
  </si>
  <si>
    <t>H</t>
  </si>
  <si>
    <t>Depreciação, Juros, Impostos e Seguros, Manutenção e Materiais na Operação dos Equipamentos</t>
  </si>
  <si>
    <t>SINAPI|92713</t>
  </si>
  <si>
    <t>92713</t>
  </si>
  <si>
    <t>APARELHO PARA CORTE E SOLDA OXI-ACETILENO SOBRE RODAS, INCLUSIVE CILINDROS E MAÇARICOS - JUROS. AF_05/2023</t>
  </si>
  <si>
    <t>SINAPI|92714</t>
  </si>
  <si>
    <t>92714</t>
  </si>
  <si>
    <t>APARELHO PARA CORTE E SOLDA OXI-ACETILENO SOBRE RODAS, INCLUSIVE CILINDROS E MAÇARICOS - MANUTENÇÃO. AF_05/2023</t>
  </si>
  <si>
    <t>SINAPI|92715</t>
  </si>
  <si>
    <t>92715</t>
  </si>
  <si>
    <t>APARELHO PARA CORTE E SOLDA OXI-ACETILENO SOBRE RODAS, INCLUSIVE CILINDROS E MAÇARICOS - MATERIAIS NA OPERAÇÃO. AF_05/2023</t>
  </si>
  <si>
    <t>SINAPI|103663</t>
  </si>
  <si>
    <t>103663</t>
  </si>
  <si>
    <t>BATE ESTACA PARA INSTALAÇÃO DE DEFENSAS METÁLICAS (GUARD RAIL) FIXO, INCLUSIVE CAMINHÃO TOCO PBT 9.700 KG, POTÊNCIA DE 160 CV - DEPRECIAÇÃO. AF_05/2023</t>
  </si>
  <si>
    <t>SINAPI|104390</t>
  </si>
  <si>
    <t>104390</t>
  </si>
  <si>
    <t>BATE ESTACA PARA INSTALAÇÃO DE DEFENSAS METÁLICAS (GUARD RAIL) FIXO, INCLUSIVE CAMINHÃO TOCO PBT 9.700 KG, POTÊNCIA DE 160 CV - IMPOSTOS E SEGUROS. AF_05/2023</t>
  </si>
  <si>
    <t>SINAPI|103664</t>
  </si>
  <si>
    <t>103664</t>
  </si>
  <si>
    <t>BATE ESTACA PARA INSTALAÇÃO DE DEFENSAS METÁLICAS (GUARD RAIL) FIXO, INCLUSIVE CAMINHÃO TOCO PBT 9.700 KG, POTÊNCIA DE 160 CV - JUROS. AF_05/2023</t>
  </si>
  <si>
    <t>SINAPI|104451</t>
  </si>
  <si>
    <t>104451</t>
  </si>
  <si>
    <t>BATE ESTACA PARA INSTALAÇÃO DE DEFENSAS METÁLICAS (GUARD RAIL) FIXO, INCLUSIVE CAMINHÃO TOCO PBT 9.700 KG, POTÊNCIA DE 160 CV - MANUTENÇÃO. AF_05/2023</t>
  </si>
  <si>
    <t>SINAPI|103666</t>
  </si>
  <si>
    <t>103666</t>
  </si>
  <si>
    <t>BATE ESTACA PARA INSTALAÇÃO DE DEFENSAS METÁLICAS (GUARD RAIL) FIXO, INCLUSIVE CAMINHÃO TOCO PBT 9.700 KG, POTÊNCIA DE 160 CV - MATERIAIS NA OPERAÇÃO. AF_05/2023</t>
  </si>
  <si>
    <t>SINAPI|89212</t>
  </si>
  <si>
    <t>89212</t>
  </si>
  <si>
    <t>BATE-ESTACAS POR GRAVIDADE, POTÊNCIA DE 160 HP, PESO DO MARTELO ATÉ 3 TONELADAS - DEPRECIAÇÃO. AF_11/2014</t>
  </si>
  <si>
    <t>SINAPI|89213</t>
  </si>
  <si>
    <t>89213</t>
  </si>
  <si>
    <t>BATE-ESTACAS POR GRAVIDADE, POTÊNCIA DE 160 HP, PESO DO MARTELO ATÉ 3 TONELADAS - JUROS. AF_11/2014</t>
  </si>
  <si>
    <t>SINAPI|89214</t>
  </si>
  <si>
    <t>89214</t>
  </si>
  <si>
    <t>BATE-ESTACAS POR GRAVIDADE, POTÊNCIA DE 160 HP, PESO DO MARTELO ATÉ 3 TONELADAS - MANUTENÇÃO. AF_11/2014</t>
  </si>
  <si>
    <t>SINAPI|89215</t>
  </si>
  <si>
    <t>89215</t>
  </si>
  <si>
    <t>BATE-ESTACAS POR GRAVIDADE, POTÊNCIA DE 160 HP, PESO DO MARTELO ATÉ 3 TONELADAS - MATERIAIS NA OPERAÇÃO. AF_11/2014</t>
  </si>
  <si>
    <t>SINAPI|87441</t>
  </si>
  <si>
    <t>87441</t>
  </si>
  <si>
    <t>BETONEIRA CAPACIDADE NOMINAL 400 L, CAPACIDADE DE MISTURA 310 L, MOTOR A DIESEL POTÊNCIA 5,0 CV, SEM CARREGADOR - DEPRECIAÇÃO. AF_05/2023</t>
  </si>
  <si>
    <t>SINAPI|87442</t>
  </si>
  <si>
    <t>87442</t>
  </si>
  <si>
    <t>BETONEIRA CAPACIDADE NOMINAL 400 L, CAPACIDADE DE MISTURA 310 L, MOTOR A DIESEL POTÊNCIA 5,0 CV, SEM CARREGADOR - JUROS. AF_05/2023</t>
  </si>
  <si>
    <t>SINAPI|87443</t>
  </si>
  <si>
    <t>87443</t>
  </si>
  <si>
    <t>BETONEIRA CAPACIDADE NOMINAL 400 L, CAPACIDADE DE MISTURA 310 L, MOTOR A DIESEL POTÊNCIA 5,0 CV, SEM CARREGADOR - MANUTENÇÃO. AF_05/2023</t>
  </si>
  <si>
    <t>SINAPI|87444</t>
  </si>
  <si>
    <t>87444</t>
  </si>
  <si>
    <t>BETONEIRA CAPACIDADE NOMINAL 400 L, CAPACIDADE DE MISTURA 310 L, MOTOR A DIESEL POTÊNCIA 5,0 CV, SEM CARREGADOR - MATERIAIS NA OPERAÇÃO. AF_05/2023</t>
  </si>
  <si>
    <t>SINAPI|93229</t>
  </si>
  <si>
    <t>93229</t>
  </si>
  <si>
    <t>BETONEIRA CAPACIDADE NOMINAL 400 L, CAPACIDADE DE MISTURA 310 L, MOTOR A GASOLINA POTÊNCIA 5,5 CV, SEM CARREGADOR - DEPRECIAÇÃO. AF_02/2016</t>
  </si>
  <si>
    <t>SINAPI|93230</t>
  </si>
  <si>
    <t>93230</t>
  </si>
  <si>
    <t>BETONEIRA CAPACIDADE NOMINAL 400 L, CAPACIDADE DE MISTURA 310 L, MOTOR A GASOLINA POTÊNCIA 5,5 CV, SEM CARREGADOR - JUROS. AF_02/2016</t>
  </si>
  <si>
    <t>SINAPI|93231</t>
  </si>
  <si>
    <t>93231</t>
  </si>
  <si>
    <t>BETONEIRA CAPACIDADE NOMINAL 400 L, CAPACIDADE DE MISTURA 310 L, MOTOR A GASOLINA POTÊNCIA 5,5 CV, SEM CARREGADOR - MANUTENÇÃO. AF_02/2016</t>
  </si>
  <si>
    <t>SINAPI|93232</t>
  </si>
  <si>
    <t>93232</t>
  </si>
  <si>
    <t>BETONEIRA CAPACIDADE NOMINAL 400 L, CAPACIDADE DE MISTURA 310 L, MOTOR A GASOLINA POTÊNCIA 5,5 CV, SEM CARREGADOR - MATERIAIS NA OPERAÇÃO. AF_02/2016</t>
  </si>
  <si>
    <t>SINAPI|102948</t>
  </si>
  <si>
    <t>102948</t>
  </si>
  <si>
    <t>BETONEIRA CAPACIDADE NOMINAL DE 250 L, CAPACIDADE DE MISTURA DE 175 L, MOTOR ELÉTRICO MONOFÁSICO POTÊNCIA 1CV - DEPRECIAÇÃO. AF_05/2023</t>
  </si>
  <si>
    <t>SINAPI|102949</t>
  </si>
  <si>
    <t>102949</t>
  </si>
  <si>
    <t>BETONEIRA CAPACIDADE NOMINAL DE 250 L, CAPACIDADE DE MISTURA DE 175 L, MOTOR ELÉTRICO MONOFÁSICO POTÊNCIA 1CV - JUROS. AF_05/2023</t>
  </si>
  <si>
    <t>SINAPI|102950</t>
  </si>
  <si>
    <t>102950</t>
  </si>
  <si>
    <t>BETONEIRA CAPACIDADE NOMINAL DE 250 L, CAPACIDADE DE MISTURA DE 175 L, MOTOR ELÉTRICO MONOFÁSICO POTÊNCIA 1CV - MANUTENÇÃO. AF_05/2023</t>
  </si>
  <si>
    <t>SINAPI|102951</t>
  </si>
  <si>
    <t>102951</t>
  </si>
  <si>
    <t>BETONEIRA CAPACIDADE NOMINAL DE 250 L, CAPACIDADE DE MISTURA DE 175 L, MOTOR ELÉTRICO MONOFÁSICO POTÊNCIA 1CV - MATERIAIS NA OPERAÇÃO. AF_05/2023</t>
  </si>
  <si>
    <t>SINAPI|88826</t>
  </si>
  <si>
    <t>88826</t>
  </si>
  <si>
    <t>BETONEIRA CAPACIDADE NOMINAL DE 400 L, CAPACIDADE DE MISTURA 280 L, MOTOR ELÉTRICO TRIFÁSICO POTÊNCIA DE 2 CV, SEM CARREGADOR - DEPRECIAÇÃO. AF_05/2023</t>
  </si>
  <si>
    <t>SINAPI|88827</t>
  </si>
  <si>
    <t>88827</t>
  </si>
  <si>
    <t>BETONEIRA CAPACIDADE NOMINAL DE 400 L, CAPACIDADE DE MISTURA 280 L, MOTOR ELÉTRICO TRIFÁSICO POTÊNCIA DE 2 CV, SEM CARREGADOR - JUROS. AF_05/2023</t>
  </si>
  <si>
    <t>SINAPI|88828</t>
  </si>
  <si>
    <t>88828</t>
  </si>
  <si>
    <t>BETONEIRA CAPACIDADE NOMINAL DE 400 L, CAPACIDADE DE MISTURA 280 L, MOTOR ELÉTRICO TRIFÁSICO POTÊNCIA DE 2 CV, SEM CARREGADOR - MANUTENÇÃO. AF_05/2023</t>
  </si>
  <si>
    <t>SINAPI|88829</t>
  </si>
  <si>
    <t>88829</t>
  </si>
  <si>
    <t>BETONEIRA CAPACIDADE NOMINAL DE 400 L, CAPACIDADE DE MISTURA 280 L, MOTOR ELÉTRICO TRIFÁSICO POTÊNCIA DE 2 CV, SEM CARREGADOR - MATERIAIS NA OPERAÇÃO. AF_05/2023</t>
  </si>
  <si>
    <t>SINAPI|89221</t>
  </si>
  <si>
    <t>89221</t>
  </si>
  <si>
    <t>BETONEIRA CAPACIDADE NOMINAL DE 600 L, CAPACIDADE DE MISTURA 360 L, MOTOR ELÉTRICO TRIFÁSICO POTÊNCIA DE 4 CV, SEM CARREGADOR - DEPRECIAÇÃO. AF_05/2023</t>
  </si>
  <si>
    <t>SINAPI|89222</t>
  </si>
  <si>
    <t>89222</t>
  </si>
  <si>
    <t>BETONEIRA CAPACIDADE NOMINAL DE 600 L, CAPACIDADE DE MISTURA 360 L, MOTOR ELÉTRICO TRIFÁSICO POTÊNCIA DE 4 CV, SEM CARREGADOR - JUROS. AF_05/2023</t>
  </si>
  <si>
    <t>SINAPI|89223</t>
  </si>
  <si>
    <t>89223</t>
  </si>
  <si>
    <t>BETONEIRA CAPACIDADE NOMINAL DE 600 L, CAPACIDADE DE MISTURA 360 L, MOTOR ELÉTRICO TRIFÁSICO POTÊNCIA DE 4 CV, SEM CARREGADOR - MANUTENÇÃO. AF_05/2023</t>
  </si>
  <si>
    <t>SINAPI|89224</t>
  </si>
  <si>
    <t>89224</t>
  </si>
  <si>
    <t>BETONEIRA CAPACIDADE NOMINAL DE 600 L, CAPACIDADE DE MISTURA 360 L, MOTOR ELÉTRICO TRIFÁSICO POTÊNCIA DE 4 CV, SEM CARREGADOR - MATERIAIS NA OPERAÇÃO. AF_05/2023</t>
  </si>
  <si>
    <t>SINAPI|89274</t>
  </si>
  <si>
    <t>89274</t>
  </si>
  <si>
    <t>BETONEIRA CAPACIDADE NOMINAL DE 600 L, CAPACIDADE DE MISTURA 440 L, MOTOR A DIESEL POTÊNCIA 10 CV, COM CARREGADOR - DEPRECIAÇÃO. AF_05/2023</t>
  </si>
  <si>
    <t>SINAPI|89275</t>
  </si>
  <si>
    <t>89275</t>
  </si>
  <si>
    <t>BETONEIRA CAPACIDADE NOMINAL DE 600 L, CAPACIDADE DE MISTURA 440 L, MOTOR A DIESEL POTÊNCIA 10 CV, COM CARREGADOR - JUROS. AF_05/2023</t>
  </si>
  <si>
    <t>SINAPI|89276</t>
  </si>
  <si>
    <t>89276</t>
  </si>
  <si>
    <t>BETONEIRA CAPACIDADE NOMINAL DE 600 L, CAPACIDADE DE MISTURA 440 L, MOTOR A DIESEL POTÊNCIA 10 CV, COM CARREGADOR - MANUTENÇÃO. AF_05/2023</t>
  </si>
  <si>
    <t>SINAPI|89277</t>
  </si>
  <si>
    <t>89277</t>
  </si>
  <si>
    <t>BETONEIRA CAPACIDADE NOMINAL DE 600 L, CAPACIDADE DE MISTURA 440 L, MOTOR A DIESEL POTÊNCIA 10 CV, COM CARREGADOR - MATERIAIS NA OPERAÇÃO. AF_05/2023</t>
  </si>
  <si>
    <t>SINAPI|90646</t>
  </si>
  <si>
    <t>90646</t>
  </si>
  <si>
    <t>BOMBA CENTRÍFUGA MONOESTÁGIO COM MOTOR ELÉTRICO MONOFÁSICO, POTÊNCIA 15 HP, DIÂMETRO DO ROTOR 173 MM, HM/Q = 30 MCA / 90 M3/H A 45 MCA / 55 M3/H - DEPRECIAÇÃO. AF_06/2015</t>
  </si>
  <si>
    <t>SINAPI|90647</t>
  </si>
  <si>
    <t>90647</t>
  </si>
  <si>
    <t>BOMBA CENTRÍFUGA MONOESTÁGIO COM MOTOR ELÉTRICO MONOFÁSICO, POTÊNCIA 15 HP, DIÂMETRO DO ROTOR 173 MM, HM/Q = 30 MCA / 90 M3/H A 45 MCA / 55 M3/H - JUROS. AF_06/2015</t>
  </si>
  <si>
    <t>SINAPI|90648</t>
  </si>
  <si>
    <t>90648</t>
  </si>
  <si>
    <t>BOMBA CENTRÍFUGA MONOESTÁGIO COM MOTOR ELÉTRICO MONOFÁSICO, POTÊNCIA 15 HP, DIÂMETRO DO ROTOR 173 MM, HM/Q = 30 MCA / 90 M3/H A 45 MCA / 55 M3/H - MANUTENÇÃO. AF_06/2015</t>
  </si>
  <si>
    <t>SINAPI|90649</t>
  </si>
  <si>
    <t>90649</t>
  </si>
  <si>
    <t>BOMBA CENTRÍFUGA MONOESTÁGIO COM MOTOR ELÉTRICO MONOFÁSICO, POTÊNCIA 15 HP, DIÂMETRO DO ROTOR 173 MM, HM/Q = 30 MCA / 90 M3/H A 45 MCA / 55 M3/H - MATERIAIS NA OPERAÇÃO. AF_06/2015</t>
  </si>
  <si>
    <t>SINAPI|106096</t>
  </si>
  <si>
    <t>106096</t>
  </si>
  <si>
    <t>BOMBA DE INJEÇÃO, ELÉTRICA, TRIFÁSICA, POTÊNCIA 7,5 CV - DEPRECIAÇÃO. AF_08/2025</t>
  </si>
  <si>
    <t>SINAPI|106097</t>
  </si>
  <si>
    <t>106097</t>
  </si>
  <si>
    <t>BOMBA DE INJEÇÃO, ELÉTRICA, TRIFÁSICA, POTÊNCIA 7,5 CV - JUROS. AF_08/2025</t>
  </si>
  <si>
    <t>SINAPI|106098</t>
  </si>
  <si>
    <t>106098</t>
  </si>
  <si>
    <t>BOMBA DE INJEÇÃO, ELÉTRICA, TRIFÁSICA, POTÊNCIA 7,5 CV - MANUTENÇÃO. AF_08/2025</t>
  </si>
  <si>
    <t>SINAPI|106099</t>
  </si>
  <si>
    <t>106099</t>
  </si>
  <si>
    <t>BOMBA DE INJEÇÃO, ELÉTRICA, TRIFÁSICA, POTÊNCIA 7,5 CV - MATERIAIS NA OPERAÇÃO. AF_08/2025</t>
  </si>
  <si>
    <t>SINAPI|90652</t>
  </si>
  <si>
    <t>90652</t>
  </si>
  <si>
    <t>BOMBA DE PROJEÇÃO DE CONCRETO SECO, POTÊNCIA 10 CV, VAZÃO 3 M3/H - DEPRECIAÇÃO. AF_06/2015</t>
  </si>
  <si>
    <t>SINAPI|90653</t>
  </si>
  <si>
    <t>90653</t>
  </si>
  <si>
    <t>BOMBA DE PROJEÇÃO DE CONCRETO SECO, POTÊNCIA 10 CV, VAZÃO 3 M3/H - JUROS. AF_06/2015</t>
  </si>
  <si>
    <t>SINAPI|90654</t>
  </si>
  <si>
    <t>90654</t>
  </si>
  <si>
    <t>BOMBA DE PROJEÇÃO DE CONCRETO SECO, POTÊNCIA 10 CV, VAZÃO 3 M3/H - MANUTENÇÃO. AF_06/2015</t>
  </si>
  <si>
    <t>SINAPI|90655</t>
  </si>
  <si>
    <t>90655</t>
  </si>
  <si>
    <t>BOMBA DE PROJEÇÃO DE CONCRETO SECO, POTÊNCIA 10 CV, VAZÃO 3 M3/H - MATERIAIS NA OPERAÇÃO. AF_06/2015</t>
  </si>
  <si>
    <t>SINAPI|90658</t>
  </si>
  <si>
    <t>90658</t>
  </si>
  <si>
    <t>BOMBA DE PROJEÇÃO DE CONCRETO SECO, POTÊNCIA 10 CV, VAZÃO 6 M3/H - DEPRECIAÇÃO. AF_06/2015</t>
  </si>
  <si>
    <t>SINAPI|90659</t>
  </si>
  <si>
    <t>90659</t>
  </si>
  <si>
    <t>BOMBA DE PROJEÇÃO DE CONCRETO SECO, POTÊNCIA 10 CV, VAZÃO 6 M3/H - JUROS. AF_06/2015</t>
  </si>
  <si>
    <t>SINAPI|90660</t>
  </si>
  <si>
    <t>90660</t>
  </si>
  <si>
    <t>BOMBA DE PROJEÇÃO DE CONCRETO SECO, POTÊNCIA 10 CV, VAZÃO 6 M3/H - MANUTENÇÃO. AF_06/2015</t>
  </si>
  <si>
    <t>SINAPI|90661</t>
  </si>
  <si>
    <t>90661</t>
  </si>
  <si>
    <t>BOMBA DE PROJEÇÃO DE CONCRETO SECO, POTÊNCIA 10 CV, VAZÃO 6 M3/H - MATERIAIS NA OPERAÇÃO. AF_06/2015</t>
  </si>
  <si>
    <t>SINAPI|89019</t>
  </si>
  <si>
    <t>89019</t>
  </si>
  <si>
    <t>BOMBA SUBMERSÍVEL ELÉTRICA TRIFÁSICA, POTÊNCIA 2,96 HP, Ø ROTOR 144 MM SEMI-ABERTO, BOCAL DE SAÍDA Ø 2", HM/Q = 2 MCA / 38,8 M3/H A 28 MCA / 5 M3/H - DEPRECIAÇÃO. AF_06/2014</t>
  </si>
  <si>
    <t>SINAPI|89020</t>
  </si>
  <si>
    <t>89020</t>
  </si>
  <si>
    <t>BOMBA SUBMERSÍVEL ELÉTRICA TRIFÁSICA, POTÊNCIA 2,96 HP, Ø ROTOR 144 MM SEMI-ABERTO, BOCAL DE SAÍDA Ø 2", HM/Q = 2 MCA / 38,8 M3/H A 28 MCA / 5 M3/H - JUROS. AF_06/2014</t>
  </si>
  <si>
    <t>SINAPI|5800</t>
  </si>
  <si>
    <t>5800</t>
  </si>
  <si>
    <t>BOMBA SUBMERSÍVEL ELÉTRICA TRIFÁSICA, POTÊNCIA 2,96 HP, Ø ROTOR 144 MM SEMI-ABERTO, BOCAL DE SAÍDA Ø 2", HM/Q = 2 MCA / 38,8 M3/H A 28 MCA / 5 M3/H - MANUTENÇÃO. AF_06/2014</t>
  </si>
  <si>
    <t>SINAPI|53866</t>
  </si>
  <si>
    <t>53866</t>
  </si>
  <si>
    <t>BOMBA SUBMERSÍVEL ELÉTRICA TRIFÁSICA, POTÊNCIA 2,96 HP, Ø ROTOR 144 MM SEMI-ABERTO, BOCAL DE SAÍDA Ø 2", HM/Q = 2 MCA / 38,8 M3/H A 28 MCA / 5 M3/H - MATERIAIS NA OPERAÇÃO. AF_06/2014</t>
  </si>
  <si>
    <t>SINAPI|90639</t>
  </si>
  <si>
    <t>90639</t>
  </si>
  <si>
    <t>BOMBA TRIPLEX, PARA INJEÇÃO DE NATA DE CIMENTO, VAZÃO MÁXIMA DE 100 LITROS/MINUTO, PRESSÃO MÁXIMA DE 70 BAR - DEPRECIAÇÃO. AF_06/2015</t>
  </si>
  <si>
    <t>SINAPI|90640</t>
  </si>
  <si>
    <t>90640</t>
  </si>
  <si>
    <t>BOMBA TRIPLEX, PARA INJEÇÃO DE NATA DE CIMENTO, VAZÃO MÁXIMA DE 100 LITROS/MINUTO, PRESSÃO MÁXIMA DE 70 BAR - JUROS. AF_06/2015</t>
  </si>
  <si>
    <t>SINAPI|90641</t>
  </si>
  <si>
    <t>90641</t>
  </si>
  <si>
    <t>BOMBA TRIPLEX, PARA INJEÇÃO DE NATA DE CIMENTO, VAZÃO MÁXIMA DE 100 LITROS/MINUTO, PRESSÃO MÁXIMA DE 70 BAR - MANUTENÇÃO. AF_06/2015</t>
  </si>
  <si>
    <t>SINAPI|90642</t>
  </si>
  <si>
    <t>90642</t>
  </si>
  <si>
    <t>BOMBA TRIPLEX, PARA INJEÇÃO DE NATA DE CIMENTO, VAZÃO MÁXIMA DE 100 LITROS/MINUTO, PRESSÃO MÁXIMA DE 70 BAR - MATERIAIS NA OPERAÇÃO. AF_06/2015</t>
  </si>
  <si>
    <t>SINAPI|102806</t>
  </si>
  <si>
    <t>102806</t>
  </si>
  <si>
    <t>CALDEIRA A GÁS COM TERMOSTATO, CAPACIDADE 100 LITROS - DEPRECIAÇÃO. AF_05/2023</t>
  </si>
  <si>
    <t>SINAPI|102807</t>
  </si>
  <si>
    <t>102807</t>
  </si>
  <si>
    <t>CALDEIRA A GÁS COM TERMOSTATO, CAPACIDADE 100 LITROS - JUROS. AF_05/2023</t>
  </si>
  <si>
    <t>SINAPI|102808</t>
  </si>
  <si>
    <t>102808</t>
  </si>
  <si>
    <t>CALDEIRA A GÁS COM TERMOSTATO, CAPACIDADE 100 LITROS - MANUTENÇÃO. AF_05/2023</t>
  </si>
  <si>
    <t>SINAPI|102809</t>
  </si>
  <si>
    <t>102809</t>
  </si>
  <si>
    <t>CALDEIRA A GÁS COM TERMOSTATO, CAPACIDADE 100 LITROS - MATERIAIS NA OPERAÇÃO. AF_05/2023</t>
  </si>
  <si>
    <t>SINAPI|92140</t>
  </si>
  <si>
    <t>92140</t>
  </si>
  <si>
    <t>CAMINHONETE CABINE SIMPLES COM MOTOR 1.6 FLEX, CÂMBIO MANUAL, POTÊNCIA 101/104 CV, 2 PORTAS - DEPRECIAÇÃO. AF_11/2015</t>
  </si>
  <si>
    <t>SINAPI|92142</t>
  </si>
  <si>
    <t>92142</t>
  </si>
  <si>
    <t>CAMINHONETE CABINE SIMPLES COM MOTOR 1.6 FLEX, CÂMBIO MANUAL, POTÊNCIA 101/104 CV, 2 PORTAS - IMPOSTOS E SEGUROS. AF_11/2015</t>
  </si>
  <si>
    <t>SINAPI|92141</t>
  </si>
  <si>
    <t>92141</t>
  </si>
  <si>
    <t>CAMINHONETE CABINE SIMPLES COM MOTOR 1.6 FLEX, CÂMBIO MANUAL, POTÊNCIA 101/104 CV, 2 PORTAS - JUROS. AF_11/2015</t>
  </si>
  <si>
    <t>SINAPI|92143</t>
  </si>
  <si>
    <t>92143</t>
  </si>
  <si>
    <t>CAMINHONETE CABINE SIMPLES COM MOTOR 1.6 FLEX, CÂMBIO MANUAL, POTÊNCIA 101/104 CV, 2 PORTAS - MANUTENÇÃO. AF_11/2015</t>
  </si>
  <si>
    <t>SINAPI|92144</t>
  </si>
  <si>
    <t>92144</t>
  </si>
  <si>
    <t>CAMINHONETE CABINE SIMPLES COM MOTOR 1.6 FLEX, CÂMBIO MANUAL, POTÊNCIA 101/104 CV, 2 PORTAS - MATERIAIS NA OPERAÇÃO. AF_11/2015</t>
  </si>
  <si>
    <t>SINAPI|92133</t>
  </si>
  <si>
    <t>92133</t>
  </si>
  <si>
    <t>CAMINHONETE COM MOTOR A DIESEL, POTÊNCIA 180 CV, CABINE DUPLA, 4X4 - DEPRECIAÇÃO. AF_11/2015</t>
  </si>
  <si>
    <t>SINAPI|92135</t>
  </si>
  <si>
    <t>92135</t>
  </si>
  <si>
    <t>CAMINHONETE COM MOTOR A DIESEL, POTÊNCIA 180 CV, CABINE DUPLA, 4X4 - IMPOSTOS E SEGUROS. AF_11/2015</t>
  </si>
  <si>
    <t>SINAPI|92134</t>
  </si>
  <si>
    <t>92134</t>
  </si>
  <si>
    <t>CAMINHONETE COM MOTOR A DIESEL, POTÊNCIA 180 CV, CABINE DUPLA, 4X4 - JUROS. AF_11/2015</t>
  </si>
  <si>
    <t>SINAPI|92136</t>
  </si>
  <si>
    <t>92136</t>
  </si>
  <si>
    <t>CAMINHONETE COM MOTOR A DIESEL, POTÊNCIA 180 CV, CABINE DUPLA, 4X4 - MANUTENÇÃO. AF_11/2015</t>
  </si>
  <si>
    <t>SINAPI|92137</t>
  </si>
  <si>
    <t>92137</t>
  </si>
  <si>
    <t>CAMINHONETE COM MOTOR A DIESEL, POTÊNCIA 180 CV, CABINE DUPLA, 4X4 - MATERIAIS NA OPERAÇÃO. AF_11/2015</t>
  </si>
  <si>
    <t>SINAPI|91380</t>
  </si>
  <si>
    <t>91380</t>
  </si>
  <si>
    <t>CAMINHÃO BASCULANTE 10 M3, TRUCADO CABINE SIMPLES, PESO BRUTO TOTAL 23.000 KG, CARGA ÚTIL MÁXIMA 15.935 KG, DISTÂNCIA ENTRE EIXOS 4,80 M, POTÊNCIA 230 CV INCLUSIVE CAÇAMBA METÁLICA - DEPRECIAÇÃO. AF_06/2014</t>
  </si>
  <si>
    <t>SINAPI|91382</t>
  </si>
  <si>
    <t>91382</t>
  </si>
  <si>
    <t>CAMINHÃO BASCULANTE 10 M3, TRUCADO CABINE SIMPLES, PESO BRUTO TOTAL 23.000 KG, CARGA ÚTIL MÁXIMA 15.935 KG, DISTÂNCIA ENTRE EIXOS 4,80 M, POTÊNCIA 230 CV INCLUSIVE CAÇAMBA METÁLICA - IMPOSTOS E SEGUROS. AF_06/2014</t>
  </si>
  <si>
    <t>SINAPI|91381</t>
  </si>
  <si>
    <t>91381</t>
  </si>
  <si>
    <t>CAMINHÃO BASCULANTE 10 M3, TRUCADO CABINE SIMPLES, PESO BRUTO TOTAL 23.000 KG, CARGA ÚTIL MÁXIMA 15.935 KG, DISTÂNCIA ENTRE EIXOS 4,80 M, POTÊNCIA 230 CV INCLUSIVE CAÇAMBA METÁLICA - JUROS. AF_06/2014</t>
  </si>
  <si>
    <t>SINAPI|91383</t>
  </si>
  <si>
    <t>91383</t>
  </si>
  <si>
    <t>CAMINHÃO BASCULANTE 10 M3, TRUCADO CABINE SIMPLES, PESO BRUTO TOTAL 23.000 KG, CARGA ÚTIL MÁXIMA 15.935 KG, DISTÂNCIA ENTRE EIXOS 4,80 M, POTÊNCIA 230 CV INCLUSIVE CAÇAMBA METÁLICA - MANUTENÇÃO. AF_06/2014</t>
  </si>
  <si>
    <t>SINAPI|91384</t>
  </si>
  <si>
    <t>91384</t>
  </si>
  <si>
    <t>CAMINHÃO BASCULANTE 10 M3, TRUCADO CABINE SIMPLES, PESO BRUTO TOTAL 23.000 KG, CARGA ÚTIL MÁXIMA 15.935 KG, DISTÂNCIA ENTRE EIXOS 4,80 M, POTÊNCIA 230 CV INCLUSIVE CAÇAMBA METÁLICA - MATERIAIS NA OPERAÇÃO. AF_06/2014</t>
  </si>
  <si>
    <t>SINAPI|96030</t>
  </si>
  <si>
    <t>96030</t>
  </si>
  <si>
    <t>CAMINHÃO BASCULANTE 10 M3, TRUCADO, POTÊNCIA 230 CV, INCLUSIVE CAÇAMBA METÁLICA, COM DISTRIBUIDOR DE AGREGADOS ACOPLADO - DEPRECIAÇÃO. AF_02/2017</t>
  </si>
  <si>
    <t>SINAPI|96032</t>
  </si>
  <si>
    <t>96032</t>
  </si>
  <si>
    <t>CAMINHÃO BASCULANTE 10 M3, TRUCADO, POTÊNCIA 230 CV, INCLUSIVE CAÇAMBA METÁLICA, COM DISTRIBUIDOR DE AGREGADOS ACOPLADO - IMPOSTOS E SEGUROS. AF_02/2017</t>
  </si>
  <si>
    <t>SINAPI|96031</t>
  </si>
  <si>
    <t>96031</t>
  </si>
  <si>
    <t>CAMINHÃO BASCULANTE 10 M3, TRUCADO, POTÊNCIA 230 CV, INCLUSIVE CAÇAMBA METÁLICA, COM DISTRIBUIDOR DE AGREGADOS ACOPLADO - JUROS. AF_02/2017</t>
  </si>
  <si>
    <t>SINAPI|96033</t>
  </si>
  <si>
    <t>96033</t>
  </si>
  <si>
    <t>CAMINHÃO BASCULANTE 10 M3, TRUCADO, POTÊNCIA 230 CV, INCLUSIVE CAÇAMBA METÁLICA, COM DISTRIBUIDOR DE AGREGADOS ACOPLADO - MANUTENÇÃO. AF_02/2017</t>
  </si>
  <si>
    <t>SINAPI|96034</t>
  </si>
  <si>
    <t>96034</t>
  </si>
  <si>
    <t>CAMINHÃO BASCULANTE 10 M3, TRUCADO, POTÊNCIA 230 CV, INCLUSIVE CAÇAMBA METÁLICA, COM DISTRIBUIDOR DE AGREGADOS ACOPLADO - MATERIAIS NA OPERAÇÃO. AF_02/2017</t>
  </si>
  <si>
    <t>SINAPI|89870</t>
  </si>
  <si>
    <t>89870</t>
  </si>
  <si>
    <t>CAMINHÃO BASCULANTE 14 M3, COM CAVALO MECÂNICO DE CAPACIDADE MÁXIMA DE TRAÇÃO COMBINADO DE 36000 KG, POTÊNCIA 286 CV, INCLUSIVE SEMIREBOQUE COM CAÇAMBA METÁLICA - DEPRECIAÇÃO. AF_12/2014</t>
  </si>
  <si>
    <t>SINAPI|89872</t>
  </si>
  <si>
    <t>89872</t>
  </si>
  <si>
    <t>CAMINHÃO BASCULANTE 14 M3, COM CAVALO MECÂNICO DE CAPACIDADE MÁXIMA DE TRAÇÃO COMBINADO DE 36000 KG, POTÊNCIA 286 CV, INCLUSIVE SEMIREBOQUE COM CAÇAMBA METÁLICA - IMPOSTOS E SEGUROS. AF_12/2014</t>
  </si>
  <si>
    <t>SINAPI|89871</t>
  </si>
  <si>
    <t>89871</t>
  </si>
  <si>
    <t>CAMINHÃO BASCULANTE 14 M3, COM CAVALO MECÂNICO DE CAPACIDADE MÁXIMA DE TRAÇÃO COMBINADO DE 36000 KG, POTÊNCIA 286 CV, INCLUSIVE SEMIREBOQUE COM CAÇAMBA METÁLICA - JUROS. AF_12/2014</t>
  </si>
  <si>
    <t>SINAPI|89873</t>
  </si>
  <si>
    <t>89873</t>
  </si>
  <si>
    <t>CAMINHÃO BASCULANTE 14 M3, COM CAVALO MECÂNICO DE CAPACIDADE MÁXIMA DE TRAÇÃO COMBINADO DE 36000 KG, POTÊNCIA 286 CV, INCLUSIVE SEMIREBOQUE COM CAÇAMBA METÁLICA - MANUTENÇÃO. AF_12/2014</t>
  </si>
  <si>
    <t>SINAPI|89874</t>
  </si>
  <si>
    <t>89874</t>
  </si>
  <si>
    <t>CAMINHÃO BASCULANTE 14 M3, COM CAVALO MECÂNICO DE CAPACIDADE MÁXIMA DE TRAÇÃO COMBINADO DE 36000 KG, POTÊNCIA 286 CV, INCLUSIVE SEMIREBOQUE COM CAÇAMBA METÁLICA - MATERIAIS NA OPERAÇÃO. AF_12/2014</t>
  </si>
  <si>
    <t>SINAPI|89878</t>
  </si>
  <si>
    <t>89878</t>
  </si>
  <si>
    <t>CAMINHÃO BASCULANTE 18 M3, COM CAVALO MECÂNICO DE CAPACIDADE MÁXIMA DE TRAÇÃO COMBINADO DE 45000 KG, POTÊNCIA 330 CV, INCLUSIVE SEMIREBOQUE COM CAÇAMBA METÁLICA - DEPRECIAÇÃO. AF_12/2014</t>
  </si>
  <si>
    <t>SINAPI|89880</t>
  </si>
  <si>
    <t>89880</t>
  </si>
  <si>
    <t>CAMINHÃO BASCULANTE 18 M3, COM CAVALO MECÂNICO DE CAPACIDADE MÁXIMA DE TRAÇÃO COMBINADO DE 45000 KG, POTÊNCIA 330 CV, INCLUSIVE SEMIREBOQUE COM CAÇAMBA METÁLICA - IMPOSTOS E SEGUROS. AF_12/2014</t>
  </si>
  <si>
    <t>SINAPI|89879</t>
  </si>
  <si>
    <t>89879</t>
  </si>
  <si>
    <t>CAMINHÃO BASCULANTE 18 M3, COM CAVALO MECÂNICO DE CAPACIDADE MÁXIMA DE TRAÇÃO COMBINADO DE 45000 KG, POTÊNCIA 330 CV, INCLUSIVE SEMIREBOQUE COM CAÇAMBA METÁLICA - JUROS. AF_12/2014</t>
  </si>
  <si>
    <t>SINAPI|89881</t>
  </si>
  <si>
    <t>89881</t>
  </si>
  <si>
    <t>CAMINHÃO BASCULANTE 18 M3, COM CAVALO MECÂNICO DE CAPACIDADE MÁXIMA DE TRAÇÃO COMBINADO DE 45000 KG, POTÊNCIA 330 CV, INCLUSIVE SEMIREBOQUE COM CAÇAMBA METÁLICA - MANUTENÇÃO. AF_12/2014</t>
  </si>
  <si>
    <t>SINAPI|89882</t>
  </si>
  <si>
    <t>89882</t>
  </si>
  <si>
    <t>CAMINHÃO BASCULANTE 18 M3, COM CAVALO MECÂNICO DE CAPACIDADE MÁXIMA DE TRAÇÃO COMBINADO DE 45000 KG, POTÊNCIA 330 CV, INCLUSIVE SEMIREBOQUE COM CAÇAMBA METÁLICA - MATERIAIS NA OPERAÇÃO. AF_12/2014</t>
  </si>
  <si>
    <t>SINAPI|7058</t>
  </si>
  <si>
    <t>7058</t>
  </si>
  <si>
    <t>CAMINHÃO BASCULANTE 6 M3 TOCO, PESO BRUTO TOTAL 16.000 KG, CARGA ÚTIL MÁXIMA 11.130 KG, DISTÂNCIA ENTRE EIXOS 5,36 M, POTÊNCIA 185 CV, INCLUSIVE CAÇAMBA METÁLICA - DEPRECIAÇÃO. AF_06/2014</t>
  </si>
  <si>
    <t>SINAPI|91402</t>
  </si>
  <si>
    <t>91402</t>
  </si>
  <si>
    <t>CAMINHÃO BASCULANTE 6 M3 TOCO, PESO BRUTO TOTAL 16.000 KG, CARGA ÚTIL MÁXIMA 11.130 KG, DISTÂNCIA ENTRE EIXOS 5,36 M, POTÊNCIA 185 CV, INCLUSIVE CAÇAMBA METÁLICA - IMPOSTOS E SEGUROS. AF_06/2014</t>
  </si>
  <si>
    <t>SINAPI|7059</t>
  </si>
  <si>
    <t>7059</t>
  </si>
  <si>
    <t>CAMINHÃO BASCULANTE 6 M3 TOCO, PESO BRUTO TOTAL 16.000 KG, CARGA ÚTIL MÁXIMA 11.130 KG, DISTÂNCIA ENTRE EIXOS 5,36 M, POTÊNCIA 185 CV, INCLUSIVE CAÇAMBA METÁLICA - JUROS. AF_06/2014</t>
  </si>
  <si>
    <t>SINAPI|7060</t>
  </si>
  <si>
    <t>7060</t>
  </si>
  <si>
    <t>CAMINHÃO BASCULANTE 6 M3 TOCO, PESO BRUTO TOTAL 16.000 KG, CARGA ÚTIL MÁXIMA 11.130 KG, DISTÂNCIA ENTRE EIXOS 5,36 M, POTÊNCIA 185 CV, INCLUSIVE CAÇAMBA METÁLICA - MANUTENÇÃO. AF_06/2014</t>
  </si>
  <si>
    <t>SINAPI|7061</t>
  </si>
  <si>
    <t>7061</t>
  </si>
  <si>
    <t>CAMINHÃO BASCULANTE 6 M3 TOCO, PESO BRUTO TOTAL 16.000 KG, CARGA ÚTIL MÁXIMA 11.130 KG, DISTÂNCIA ENTRE EIXOS 5,36 M, POTÊNCIA 185 CV, INCLUSIVE CAÇAMBA METÁLICA - MATERIAIS NA OPERAÇÃO. AF_06/2014</t>
  </si>
  <si>
    <t>SINAPI|91367</t>
  </si>
  <si>
    <t>91367</t>
  </si>
  <si>
    <t>CAMINHÃO BASCULANTE 6 M3, PESO BRUTO TOTAL 16.000 KG, CARGA ÚTIL MÁXIMA 13.071 KG, DISTÂNCIA ENTRE EIXOS 4,80 M, POTÊNCIA 230 CV INCLUSIVE CAÇAMBA METÁLICA - DEPRECIAÇÃO. AF_06/2014</t>
  </si>
  <si>
    <t>SINAPI|91369</t>
  </si>
  <si>
    <t>91369</t>
  </si>
  <si>
    <t>CAMINHÃO BASCULANTE 6 M3, PESO BRUTO TOTAL 16.000 KG, CARGA ÚTIL MÁXIMA 13.071 KG, DISTÂNCIA ENTRE EIXOS 4,80 M, POTÊNCIA 230 CV INCLUSIVE CAÇAMBA METÁLICA - IMPOSTOS E SEGUROS. AF_06/2014</t>
  </si>
  <si>
    <t>SINAPI|91368</t>
  </si>
  <si>
    <t>91368</t>
  </si>
  <si>
    <t>CAMINHÃO BASCULANTE 6 M3, PESO BRUTO TOTAL 16.000 KG, CARGA ÚTIL MÁXIMA 13.071 KG, DISTÂNCIA ENTRE EIXOS 4,80 M, POTÊNCIA 230 CV INCLUSIVE CAÇAMBA METÁLICA - JUROS. AF_06/2014</t>
  </si>
  <si>
    <t>SINAPI|5695</t>
  </si>
  <si>
    <t>5695</t>
  </si>
  <si>
    <t>CAMINHÃO BASCULANTE 6 M3, PESO BRUTO TOTAL 16.000 KG, CARGA ÚTIL MÁXIMA 13.071 KG, DISTÂNCIA ENTRE EIXOS 4,80 M, POTÊNCIA 230 CV INCLUSIVE CAÇAMBA METÁLICA - MANUTENÇÃO. AF_06/2014</t>
  </si>
  <si>
    <t>SINAPI|53792</t>
  </si>
  <si>
    <t>53792</t>
  </si>
  <si>
    <t>CAMINHÃO BASCULANTE 6 M3, PESO BRUTO TOTAL 16.000 KG, CARGA ÚTIL MÁXIMA 13.071 KG, DISTÂNCIA ENTRE EIXOS 4,80 M, POTÊNCIA 230 CV INCLUSIVE CAÇAMBA METÁLICA - MATERIAIS NA OPERAÇÃO. AF_06/2014</t>
  </si>
  <si>
    <t>SINAPI|106347</t>
  </si>
  <si>
    <t>106347</t>
  </si>
  <si>
    <t>CAMINHÃO BITRUCK TRAÇÃO 8X2, PBT 29.000 KG, PESO BRUTO TOTAL COMBINADO (PBTC) *36.000* KG, POTÊNCIA 321 CV, INCLUSIVE PLATAFORMA GUINCHO-SOCORRO, COMPRIMENTO ÚTIL 10 M, LARGURA 2,60 M COM GUINCHO DE ARRASTE BASCULANTE - DEPRECIAÇÃO. AF_11/2025</t>
  </si>
  <si>
    <t>SINAPI|106350</t>
  </si>
  <si>
    <t>106350</t>
  </si>
  <si>
    <t>CAMINHÃO BITRUCK TRAÇÃO 8X2, PBT 29.000 KG, PESO BRUTO TOTAL COMBINADO (PBTC) *36.000* KG, POTÊNCIA 321 CV, INCLUSIVE PLATAFORMA GUINCHO-SOCORRO, COMPRIMENTO ÚTIL 10 M, LARGURA 2,60 M COM GUINCHO DE ARRASTE BASCULANTE - IMPOSTOS E SEGUROS. AF_11/2025</t>
  </si>
  <si>
    <t>SINAPI|106348</t>
  </si>
  <si>
    <t>106348</t>
  </si>
  <si>
    <t>CAMINHÃO BITRUCK TRAÇÃO 8X2, PBT 29.000 KG, PESO BRUTO TOTAL COMBINADO (PBTC) *36.000* KG, POTÊNCIA 321 CV, INCLUSIVE PLATAFORMA GUINCHO-SOCORRO, COMPRIMENTO ÚTIL 10 M, LARGURA 2,60 M COM GUINCHO DE ARRASTE BASCULANTE - JUROS. AF_11/2025</t>
  </si>
  <si>
    <t>SINAPI|106349</t>
  </si>
  <si>
    <t>106349</t>
  </si>
  <si>
    <t>CAMINHÃO BITRUCK TRAÇÃO 8X2, PBT 29.000 KG, PESO BRUTO TOTAL COMBINADO (PBTC) *36.000* KG, POTÊNCIA 321 CV, INCLUSIVE PLATAFORMA GUINCHO-SOCORRO, COMPRIMENTO ÚTIL 10 M, LARGURA 2,60 M COM GUINCHO DE ARRASTE BASCULANTE - MANUTENÇÃO. AF_11/2025</t>
  </si>
  <si>
    <t>SINAPI|106351</t>
  </si>
  <si>
    <t>106351</t>
  </si>
  <si>
    <t>CAMINHÃO BITRUCK TRAÇÃO 8X2, PBT 29.000 KG, PESO BRUTO TOTAL COMBINADO (PBTC) *36.000* KG, POTÊNCIA 321 CV, INCLUSIVE PLATAFORMA GUINCHO-SOCORRO, COMPRIMENTO ÚTIL 10 M, LARGURA 2,60 M COM GUINCHO DE ARRASTE BASCULANTE - MATERIAIS NA OPERAÇÃO. AF_11/2025</t>
  </si>
  <si>
    <t>SINAPI|106337</t>
  </si>
  <si>
    <t>106337</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</si>
  <si>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</si>
  <si>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SINAPI|106340</t>
  </si>
  <si>
    <t>106340</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</si>
  <si>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</si>
  <si>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SINAPI|106338</t>
  </si>
  <si>
    <t>106338</t>
  </si>
  <si>
    <t>CAMINHÃO BITRUCK TRAÇÃO 8X2, PBT 29.000 KG, PESO BRUTO TOTAL COMBINADO (PBTC) *36.000* KG, POTÊNCIA 321 CV, INCLUSIVE PLATAFORMA SOBRE CHASSI, COMPRIMENTO ÚTIL 10 M, LARGURA 2,60 M COM GUINCHO DE ARRASTE E RAMPA COM ACIONAMENTO ELETRO-HIDRÁULICO - JUROS. AF_11/2025</t>
  </si>
  <si>
    <t>SINAPI|106339</t>
  </si>
  <si>
    <t>106339</t>
  </si>
  <si>
    <t>CAMINHÃO BITRUCK TRAÇÃO 8X2, PBT 29.000 KG, PESO BRUTO TOTAL COMBINADO (PBTC) *36.000* KG, POTÊNCIA 321 CV, INCLUSIVE PLATAFORMA SOBRE CHASSI, COMPRIMENTO ÚTIL 10 M, LARGURA 2,60 M COM GUINCHO DE ARRASTE E RAMPA COM ACIONAMENTO ELETRO-HIDRÁULICO - MANUTENÇÃO. AF_11/2025</t>
  </si>
  <si>
    <t>SINAPI|106341</t>
  </si>
  <si>
    <t>106341</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</si>
  <si>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</si>
  <si>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SINAPI|92237</t>
  </si>
  <si>
    <t>92237</t>
  </si>
  <si>
    <t>CAMINHÃO DE TRANSPORTE DE MATERIAL ASFÁLTICO 20.000 L, COM CAVALO MECÂNICO DE CAPACIDADE MÁXIMA DE TRAÇÃO COMBINADO DE 45.000 KG, POTÊNCIA 330 CV, INCLUSIVE TANQUE DE ASFALTO COM MAÇARICO - DEPRECIAÇÃO. AF_12/2015</t>
  </si>
  <si>
    <t>SINAPI|92239</t>
  </si>
  <si>
    <t>92239</t>
  </si>
  <si>
    <t>CAMINHÃO DE TRANSPORTE DE MATERIAL ASFÁLTICO 20.000 L, COM CAVALO MECÂNICO DE CAPACIDADE MÁXIMA DE TRAÇÃO COMBINADO DE 45.000 KG, POTÊNCIA 330 CV, INCLUSIVE TANQUE DE ASFALTO COM MAÇARICO - IMPOSTOS E SEGUROS. AF_12/2015</t>
  </si>
  <si>
    <t>SINAPI|92238</t>
  </si>
  <si>
    <t>92238</t>
  </si>
  <si>
    <t>CAMINHÃO DE TRANSPORTE DE MATERIAL ASFÁLTICO 20.000 L, COM CAVALO MECÂNICO DE CAPACIDADE MÁXIMA DE TRAÇÃO COMBINADO DE 45.000 KG, POTÊNCIA 330 CV, INCLUSIVE TANQUE DE ASFALTO COM MAÇARICO - JUROS. AF_12/2015</t>
  </si>
  <si>
    <t>SINAPI|92240</t>
  </si>
  <si>
    <t>92240</t>
  </si>
  <si>
    <t>CAMINHÃO DE TRANSPORTE DE MATERIAL ASFÁLTICO 20.000 L, COM CAVALO MECÂNICO DE CAPACIDADE MÁXIMA DE TRAÇÃO COMBINADO DE 45.000 KG, POTÊNCIA 330 CV, INCLUSIVE TANQUE DE ASFALTO COM MAÇARICO - MANUTENÇÃO. AF_12/2015</t>
  </si>
  <si>
    <t>SINAPI|92241</t>
  </si>
  <si>
    <t>92241</t>
  </si>
  <si>
    <t>CAMINHÃO DE TRANSPORTE DE MATERIAL ASFÁLTICO 20.000 L, COM CAVALO MECÂNICO DE CAPACIDADE MÁXIMA DE TRAÇÃO COMBINADO DE 45.000 KG, POTÊNCIA 330 CV, INCLUSIVE TANQUE DE ASFALTO COM MAÇARICO - MATERIAIS NA OPERAÇÃO. AF_12/2015</t>
  </si>
  <si>
    <t>SINAPI|91640</t>
  </si>
  <si>
    <t>91640</t>
  </si>
  <si>
    <t>CAMINHÃO DE TRANSPORTE DE MATERIAL ASFÁLTICO 30.000 L, COM CAVALO MECÂNICO DE CAPACIDADE MÁXIMA DE TRAÇÃO COMBINADO DE 66.000 KG, POTÊNCIA 360 CV, INCLUSIVE TANQUE DE ASFALTO COM SERPENTINA - DEPRECIAÇÃO. AF_08/2015</t>
  </si>
  <si>
    <t>SINAPI|91642</t>
  </si>
  <si>
    <t>91642</t>
  </si>
  <si>
    <t>CAMINHÃO DE TRANSPORTE DE MATERIAL ASFÁLTICO 30.000 L, COM CAVALO MECÂNICO DE CAPACIDADE MÁXIMA DE TRAÇÃO COMBINADO DE 66.000 KG, POTÊNCIA 360 CV, INCLUSIVE TANQUE DE ASFALTO COM SERPENTINA - IMPOSTOS E SEGUROS. AF_08/2015</t>
  </si>
  <si>
    <t>SINAPI|91641</t>
  </si>
  <si>
    <t>91641</t>
  </si>
  <si>
    <t>CAMINHÃO DE TRANSPORTE DE MATERIAL ASFÁLTICO 30.000 L, COM CAVALO MECÂNICO DE CAPACIDADE MÁXIMA DE TRAÇÃO COMBINADO DE 66.000 KG, POTÊNCIA 360 CV, INCLUSIVE TANQUE DE ASFALTO COM SERPENTINA - JUROS. AF_08/2015</t>
  </si>
  <si>
    <t>SINAPI|91643</t>
  </si>
  <si>
    <t>91643</t>
  </si>
  <si>
    <t>CAMINHÃO DE TRANSPORTE DE MATERIAL ASFÁLTICO 30.000 L, COM CAVALO MECÂNICO DE CAPACIDADE MÁXIMA DE TRAÇÃO COMBINADO DE 66.000 KG, POTÊNCIA 360 CV, INCLUSIVE TANQUE DE ASFALTO COM SERPENTINA - MANUTENÇÃO. AF_08/2015</t>
  </si>
  <si>
    <t>SINAPI|91644</t>
  </si>
  <si>
    <t>91644</t>
  </si>
  <si>
    <t>CAMINHÃO DE TRANSPORTE DE MATERIAL ASFÁLTICO 30.000 L, COM CAVALO MECÂNICO DE CAPACIDADE MÁXIMA DE TRAÇÃO COMBINADO DE 66.000 KG, POTÊNCIA 360 CV, INCLUSIVE TANQUE DE ASFALTO COM SERPENTINA - MATERIAIS NA OPERAÇÃO. AF_08/2015</t>
  </si>
  <si>
    <t>SINAPI|92105</t>
  </si>
  <si>
    <t>92105</t>
  </si>
  <si>
    <t>CAMINHÃO PARA EQUIPAMENTO DE LIMPEZA A SUCÇÃO COM CAMINHÃO TRUCADO DE PESO BRUTO TOTAL 23000 KG, CARGA ÚTIL MÁX. 15935 KG, DISTÂNCIA ENTRE EIXOS 4,80 M, POTÊNCIA 230 CV, INCLUSIVE LIMPADORA A SUCÇÃO, TANQUE 12000 L - MATERIAIS NA OPERAÇÃO. AF_05/2023</t>
  </si>
  <si>
    <t>SINAPI|92101</t>
  </si>
  <si>
    <t>92101</t>
  </si>
  <si>
    <t>CAMINHÃO PARA EQUIPAMENTO DE LIMPEZA A SUCÇÃO COM CAMINHÃO TRUCADO DE PESO BRUTO TOTAL 23000 KG, CARGA ÚTIL MÁXIMA 15935 KG, DISTÂNCIA ENTRE EIXOS 4,80 M, POTÊNCIA 230 CV, INCLUSIVE LIMPADORA A SUCÇÃO, TANQUE 12000 L - DEPRECIAÇÃO. AF_05/2023</t>
  </si>
  <si>
    <t>SINAPI|92103</t>
  </si>
  <si>
    <t>92103</t>
  </si>
  <si>
    <t>CAMINHÃO PARA EQUIPAMENTO DE LIMPEZA A SUCÇÃO COM CAMINHÃO TRUCADO DE PESO BRUTO TOTAL 23000 KG, CARGA ÚTIL MÁXIMA 15935 KG, DISTÂNCIA ENTRE EIXOS 4,80 M, POTÊNCIA 230 CV, INCLUSIVE LIMPADORA A SUCÇÃO, TANQUE 12000 L - IMPOSTOS E SEGUROS. AF_05/2023</t>
  </si>
  <si>
    <t>SINAPI|92102</t>
  </si>
  <si>
    <t>92102</t>
  </si>
  <si>
    <t>CAMINHÃO PARA EQUIPAMENTO DE LIMPEZA A SUCÇÃO COM CAMINHÃO TRUCADO DE PESO BRUTO TOTAL 23000 KG, CARGA ÚTIL MÁXIMA 15935 KG, DISTÂNCIA ENTRE EIXOS 4,80 M, POTÊNCIA 230 CV, INCLUSIVE LIMPADORA A SUCÇÃO, TANQUE 12000 L - JUROS. AF_05/2023</t>
  </si>
  <si>
    <t>SINAPI|92104</t>
  </si>
  <si>
    <t>92104</t>
  </si>
  <si>
    <t>CAMINHÃO PARA EQUIPAMENTO DE LIMPEZA A SUCÇÃO COM CAMINHÃO TRUCADO DE PESO BRUTO TOTAL 23000 KG, CARGA ÚTIL MÁXIMA 15935 KG, DISTÂNCIA ENTRE EIXOS 4,80 M, POTÊNCIA 230 CV, INCLUSIVE LIMPADORA A SUCÇÃO, TANQUE 12000 L - MANUTENÇÃO. AF_05/2023</t>
  </si>
  <si>
    <t>SINAPI|91396</t>
  </si>
  <si>
    <t>91396</t>
  </si>
  <si>
    <t>CAMINHÃO PIPA 10.000 L TRUCADO, PESO BRUTO TOTAL 23.000 KG, CARGA ÚTIL MÁXIMA 15.935 KG, DISTÂNCIA ENTRE EIXOS 4,8 M, POTÊNCIA 230 CV, INCLUSIVE TANQUE DE AÇO PARA TRANSPORTE DE ÁGUA - DEPRECIAÇÃO. AF_06/2014</t>
  </si>
  <si>
    <t>SINAPI|91398</t>
  </si>
  <si>
    <t>91398</t>
  </si>
  <si>
    <t>CAMINHÃO PIPA 10.000 L TRUCADO, PESO BRUTO TOTAL 23.000 KG, CARGA ÚTIL MÁXIMA 15.935 KG, DISTÂNCIA ENTRE EIXOS 4,8 M, POTÊNCIA 230 CV, INCLUSIVE TANQUE DE AÇO PARA TRANSPORTE DE ÁGUA - IMPOSTOS E SEGUROS. AF_06/2014</t>
  </si>
  <si>
    <t>SINAPI|91397</t>
  </si>
  <si>
    <t>91397</t>
  </si>
  <si>
    <t>CAMINHÃO PIPA 10.000 L TRUCADO, PESO BRUTO TOTAL 23.000 KG, CARGA ÚTIL MÁXIMA 15.935 KG, DISTÂNCIA ENTRE EIXOS 4,8 M, POTÊNCIA 230 CV, INCLUSIVE TANQUE DE AÇO PARA TRANSPORTE DE ÁGUA - JUROS. AF_06/2014</t>
  </si>
  <si>
    <t>SINAPI|5763</t>
  </si>
  <si>
    <t>5763</t>
  </si>
  <si>
    <t>CAMINHÃO PIPA 10.000 L TRUCADO, PESO BRUTO TOTAL 23.000 KG, CARGA ÚTIL MÁXIMA 15.935 KG, DISTÂNCIA ENTRE EIXOS 4,8 M, POTÊNCIA 230 CV, INCLUSIVE TANQUE DE AÇO PARA TRANSPORTE DE ÁGUA - MANUTENÇÃO. AF_06/2014</t>
  </si>
  <si>
    <t>SINAPI|53831</t>
  </si>
  <si>
    <t>53831</t>
  </si>
  <si>
    <t>CAMINHÃO PIPA 10.000 L TRUCADO, PESO BRUTO TOTAL 23.000 KG, CARGA ÚTIL MÁXIMA 15.935 KG, DISTÂNCIA ENTRE EIXOS 4,8 M, POTÊNCIA 230 CV, INCLUSIVE TANQUE DE AÇO PARA TRANSPORTE DE ÁGUA - MATERIAIS NA OPERAÇÃO. AF_06/2014</t>
  </si>
  <si>
    <t>SINAPI|106222</t>
  </si>
  <si>
    <t>106222</t>
  </si>
  <si>
    <t>CAMINHÃO PIPA 14.000 L TRUCADO, PESO BRUTO TOTAL 23.000 KG, CARGA ÚTIL MÁXIMA 16.540 KG, DISTÂNCIA ENTRE EIXOS 4,8 M, POTÊNCIA 256 CV, INCLUSIVE TANQUE DE AÇO PARA TRANSPORTE DE ÁGUA - DEPRECIAÇÃO. AF_10/2025</t>
  </si>
  <si>
    <t>SINAPI|106225</t>
  </si>
  <si>
    <t>106225</t>
  </si>
  <si>
    <t>CAMINHÃO PIPA 14.000 L TRUCADO, PESO BRUTO TOTAL 23.000 KG, CARGA ÚTIL MÁXIMA 16.540 KG, DISTÂNCIA ENTRE EIXOS 4,8 M, POTÊNCIA 256 CV, INCLUSIVE TANQUE DE AÇO PARA TRANSPORTE DE ÁGUA - IMPOSTOS E SEGUROS. AF_10/2025</t>
  </si>
  <si>
    <t>SINAPI|106223</t>
  </si>
  <si>
    <t>106223</t>
  </si>
  <si>
    <t>CAMINHÃO PIPA 14.000 L TRUCADO, PESO BRUTO TOTAL 23.000 KG, CARGA ÚTIL MÁXIMA 16.540 KG, DISTÂNCIA ENTRE EIXOS 4,8 M, POTÊNCIA 256 CV, INCLUSIVE TANQUE DE AÇO PARA TRANSPORTE DE ÁGUA - JUROS. AF_10/2025</t>
  </si>
  <si>
    <t>SINAPI|106224</t>
  </si>
  <si>
    <t>106224</t>
  </si>
  <si>
    <t>CAMINHÃO PIPA 14.000 L TRUCADO, PESO BRUTO TOTAL 23.000 KG, CARGA ÚTIL MÁXIMA 16.540 KG, DISTÂNCIA ENTRE EIXOS 4,8 M, POTÊNCIA 256 CV, INCLUSIVE TANQUE DE AÇO PARA TRANSPORTE DE ÁGUA - MANUTENÇÃO. AF_10/2025</t>
  </si>
  <si>
    <t>SINAPI|106226</t>
  </si>
  <si>
    <t>106226</t>
  </si>
  <si>
    <t>CAMINHÃO PIPA 14.000 L TRUCADO, PESO BRUTO TOTAL 23.000 KG, CARGA ÚTIL MÁXIMA 16.540 KG, DISTÂNCIA ENTRE EIXOS 4,8 M, POTÊNCIA 256 CV, INCLUSIVE TANQUE DE AÇO PARA TRANSPORTE DE ÁGUA - MATERIAIS NA OPERAÇÃO. AF_10/2025</t>
  </si>
  <si>
    <t>SINAPI|91359</t>
  </si>
  <si>
    <t>91359</t>
  </si>
  <si>
    <t>CAMINHÃO PIPA 6.000 L, PESO BRUTO TOTAL 13.000 KG, DISTÂNCIA ENTRE EIXOS 4,80 M, POTÊNCIA 189 CV INCLUSIVE TANQUE DE AÇO PARA TRANSPORTE DE ÁGUA, CAPACIDADE 6 M3 - DEPRECIAÇÃO. AF_06/2014</t>
  </si>
  <si>
    <t>SINAPI|91361</t>
  </si>
  <si>
    <t>91361</t>
  </si>
  <si>
    <t>CAMINHÃO PIPA 6.000 L, PESO BRUTO TOTAL 13.000 KG, DISTÂNCIA ENTRE EIXOS 4,80 M, POTÊNCIA 189 CV INCLUSIVE TANQUE DE AÇO PARA TRANSPORTE DE ÁGUA, CAPACIDADE 6 M3 - IMPOSTOS E SEGUROS. AF_06/2014</t>
  </si>
  <si>
    <t>SINAPI|91360</t>
  </si>
  <si>
    <t>91360</t>
  </si>
  <si>
    <t>CAMINHÃO PIPA 6.000 L, PESO BRUTO TOTAL 13.000 KG, DISTÂNCIA ENTRE EIXOS 4,80 M, POTÊNCIA 189 CV INCLUSIVE TANQUE DE AÇO PARA TRANSPORTE DE ÁGUA, CAPACIDADE 6 M3 - JUROS. AF_06/2014</t>
  </si>
  <si>
    <t>SINAPI|53882</t>
  </si>
  <si>
    <t>53882</t>
  </si>
  <si>
    <t>CAMINHÃO PIPA 6.000 L, PESO BRUTO TOTAL 13.000 KG, DISTÂNCIA ENTRE EIXOS 4,80 M, POTÊNCIA 189 CV INCLUSIVE TANQUE DE AÇO PARA TRANSPORTE DE ÁGUA, CAPACIDADE 6 M3 - MANUTENÇÃO. AF_06/2014</t>
  </si>
  <si>
    <t>SINAPI|5747</t>
  </si>
  <si>
    <t>5747</t>
  </si>
  <si>
    <t>CAMINHÃO PIPA 6.000 L, PESO BRUTO TOTAL 13.000 KG, DISTÂNCIA ENTRE EIXOS 4,80 M, POTÊNCIA 189 CV INCLUSIVE TANQUE DE AÇO PARA TRANSPORTE DE ÁGUA, CAPACIDADE 6 M3 - MATERIAIS NA OPERAÇÃO. AF_06/2014</t>
  </si>
  <si>
    <t>SINAPI|104699</t>
  </si>
  <si>
    <t>104699</t>
  </si>
  <si>
    <t>CAMINHÃO TANQUE PARA HIDROSSEMEADURA, COM CAPACIDADE DE 8.000 LITROS, INCLUINDO BOMBA PARA LANÇAMENTO COM MOTOR DIESEL COM POTÊNCIA DE 105 CV - DEPRECIAÇÃO. AF_06/2023</t>
  </si>
  <si>
    <t>SINAPI|104702</t>
  </si>
  <si>
    <t>104702</t>
  </si>
  <si>
    <t>CAMINHÃO TANQUE PARA HIDROSSEMEADURA, COM CAPACIDADE DE 8.000 LITROS, INCLUINDO BOMBA PARA LANÇAMENTO COM MOTOR DIESEL COM POTÊNCIA DE 105 CV - IMPOSTOS E SEGUROS. AF_06/2023</t>
  </si>
  <si>
    <t>SINAPI|104700</t>
  </si>
  <si>
    <t>104700</t>
  </si>
  <si>
    <t>CAMINHÃO TANQUE PARA HIDROSSEMEADURA, COM CAPACIDADE DE 8.000 LITROS, INCLUINDO BOMBA PARA LANÇAMENTO COM MOTOR DIESEL COM POTÊNCIA DE 105 CV - JUROS. AF_06/2023</t>
  </si>
  <si>
    <t>SINAPI|104701</t>
  </si>
  <si>
    <t>104701</t>
  </si>
  <si>
    <t>CAMINHÃO TANQUE PARA HIDROSSEMEADURA, COM CAPACIDADE DE 8.000 LITROS, INCLUINDO BOMBA PARA LANÇAMENTO COM MOTOR DIESEL COM POTÊNCIA DE 105 CV - MANUTENÇÃO. AF_06/2023</t>
  </si>
  <si>
    <t>SINAPI|104703</t>
  </si>
  <si>
    <t>104703</t>
  </si>
  <si>
    <t>CAMINHÃO TANQUE PARA HIDROSSEMEADURA, COM CAPACIDADE DE 8.000 LITROS, INCLUINDO BOMBA PARA LANÇAMENTO COM MOTOR DIESEL COM POTÊNCIA DE 105 CV - MATERIAIS NA OPERAÇÃO. AF_06/2023</t>
  </si>
  <si>
    <t>SINAPI|91390</t>
  </si>
  <si>
    <t>91390</t>
  </si>
  <si>
    <t>CAMINHÃO TOCO, PBT 14.300 KG, CARGA ÚTIL MÁX. 9.710 KG, DIST. ENTRE EIXOS 3,56 M, POTÊNCIA 185 CV, INCLUSIVE CARROCERIA FIXA ABERTA DE MADEIRA P/ TRANSPORTE GERAL DE CARGA SECA, DIMEN. APROX. 2,50 X 6,50 X 0,50 M - DEPRECIAÇÃO. AF_06/2014</t>
  </si>
  <si>
    <t>SINAPI|91392</t>
  </si>
  <si>
    <t>91392</t>
  </si>
  <si>
    <t>CAMINHÃO TOCO, PBT 14.300 KG, CARGA ÚTIL MÁX. 9.710 KG, DIST. ENTRE EIXOS 3,56 M, POTÊNCIA 185 CV, INCLUSIVE CARROCERIA FIXA ABERTA DE MADEIRA P/ TRANSPORTE GERAL DE CARGA SECA, DIMEN. APROX. 2,50 X 6,50 X 0,50 M - IMPOSTOS E SEGUROS. AF_06/2014</t>
  </si>
  <si>
    <t>SINAPI|91391</t>
  </si>
  <si>
    <t>91391</t>
  </si>
  <si>
    <t>CAMINHÃO TOCO, PBT 14.300 KG, CARGA ÚTIL MÁX. 9.710 KG, DIST. ENTRE EIXOS 3,56 M, POTÊNCIA 185 CV, INCLUSIVE CARROCERIA FIXA ABERTA DE MADEIRA P/ TRANSPORTE GERAL DE CARGA SECA, DIMEN. APROX. 2,50 X 6,50 X 0,50 M - JUROS. AF_06/2014</t>
  </si>
  <si>
    <t>SINAPI|73335</t>
  </si>
  <si>
    <t>73335</t>
  </si>
  <si>
    <t>CAMINHÃO TOCO, PBT 14.300 KG, CARGA ÚTIL MÁX. 9.710 KG, DIST. ENTRE EIXOS 3,56 M, POTÊNCIA 185 CV, INCLUSIVE CARROCERIA FIXA ABERTA DE MADEIRA P/ TRANSPORTE GERAL DE CARGA SECA, DIMEN. APROX. 2,50 X 6,50 X 0,50 M - MANUTENÇÃO. AF_06/2014</t>
  </si>
  <si>
    <t>SINAPI|73340</t>
  </si>
  <si>
    <t>73340</t>
  </si>
  <si>
    <t>CAMINHÃO TOCO, PBT 14.300 KG, CARGA ÚTIL MÁX. 9.710 KG, DIST. ENTRE EIXOS 3,56 M, POTÊNCIA 185 CV, INCLUSIVE CARROCERIA FIXA ABERTA DE MADEIRA P/ TRANSPORTE GERAL DE CARGA SECA, DIMEN. APROX. 2,50 X 6,50 X 0,50 M - MATERIAIS NA OPERAÇÃO. AF_06/2014</t>
  </si>
  <si>
    <t>SINAPI|89264</t>
  </si>
  <si>
    <t>89264</t>
  </si>
  <si>
    <t>CAMINHÃO TOCO, PBT 16.000 KG, CARGA ÚTIL MÁX. 10.685 KG, DIST. ENTRE EIXOS 4,8 M, POTÊNCIA 189 CV, INCLUSIVE CARROCERIA FIXA ABERTA DE MADEIRA P/ TRANSPORTE GERAL DE CARGA SECA, DIMEN. APROX. 2,5 X 7,00 X 0,50 M - DEPRECIAÇÃO. AF_06/2014</t>
  </si>
  <si>
    <t>SINAPI|89266</t>
  </si>
  <si>
    <t>89266</t>
  </si>
  <si>
    <t>CAMINHÃO TOCO, PBT 16.000 KG, CARGA ÚTIL MÁX. 10.685 KG, DIST. ENTRE EIXOS 4,8 M, POTÊNCIA 189 CV, INCLUSIVE CARROCERIA FIXA ABERTA DE MADEIRA P/ TRANSPORTE GERAL DE CARGA SECA, DIMEN. APROX. 2,5 X 7,00 X 0,50 M - IMPOSTOS E SEGUROS. AF_06/2014</t>
  </si>
  <si>
    <t>SINAPI|89265</t>
  </si>
  <si>
    <t>89265</t>
  </si>
  <si>
    <t>CAMINHÃO TOCO, PBT 16.000 KG, CARGA ÚTIL MÁX. 10.685 KG, DIST. ENTRE EIXOS 4,8 M, POTÊNCIA 189 CV, INCLUSIVE CARROCERIA FIXA ABERTA DE MADEIRA P/ TRANSPORTE GERAL DE CARGA SECA, DIMEN. APROX. 2,5 X 7,00 X 0,50 M - JUROS. AF_06/2014</t>
  </si>
  <si>
    <t>SINAPI|5705</t>
  </si>
  <si>
    <t>5705</t>
  </si>
  <si>
    <t>CAMINHÃO TOCO, PBT 16.000 KG, CARGA ÚTIL MÁX. 10.685 KG, DIST. ENTRE EIXOS 4,8 M, POTÊNCIA 189 CV, INCLUSIVE CARROCERIA FIXA ABERTA DE MADEIRA P/ TRANSPORTE GERAL DE CARGA SECA, DIMEN. APROX. 2,5 X 7,00 X 0,50 M - MANUTENÇÃO. AF_06/2014</t>
  </si>
  <si>
    <t>SINAPI|53797</t>
  </si>
  <si>
    <t>53797</t>
  </si>
  <si>
    <t>CAMINHÃO TOCO, PBT 16.000 KG, CARGA ÚTIL MÁX. 10.685 KG, DIST. ENTRE EIXOS 4,8 M, POTÊNCIA 189 CV, INCLUSIVE CARROCERIA FIXA ABERTA DE MADEIRA P/ TRANSPORTE GERAL DE CARGA SECA, DIMEN. APROX. 2,5 X 7,00 X 0,50 M - MATERIAIS NA OPERAÇÃO. AF_06/2014</t>
  </si>
  <si>
    <t>SINAPI|106327</t>
  </si>
  <si>
    <t>106327</t>
  </si>
  <si>
    <t>CAMINHÃO TOCO, PBT 16.000 KG, CARGA ÚTIL MÁX. 10.830 KG, DIST. ENTRE EIXOS 3,56 M, POTÊNCIA 226 CV, INCLUSIVE PLATAFORMA SOBRE CHASSI, COMPRIMENTO ÚTIL 10 M, LARGURA 2,60 M COM GUINCHO DE ARRASTE E RAMPA COM ACIONAMENTO ELETRO-HIDRÁULICO - DEPRECIAÇÃO. AF_11/2025</t>
  </si>
  <si>
    <t>SINAPI|106330</t>
  </si>
  <si>
    <t>106330</t>
  </si>
  <si>
    <t>CAMINHÃO TOCO, PBT 16.000 KG, CARGA ÚTIL MÁX. 10.830 KG, DIST. ENTRE EIXOS 3,56 M, POTÊNCIA 226 CV, INCLUSIVE PLATAFORMA SOBRE CHASSI, COMPRIMENTO ÚTIL 10 M, LARGURA 2,60 M COM GUINCHO DE ARRASTE E RAMPA COM ACIONAMENTO ELETRO-HIDRÁULICO - IMPOSTOS E SEGUROS. AF_11/2025</t>
  </si>
  <si>
    <t>SINAPI|106328</t>
  </si>
  <si>
    <t>106328</t>
  </si>
  <si>
    <t>CAMINHÃO TOCO, PBT 16.000 KG, CARGA ÚTIL MÁX. 10.830 KG, DIST. ENTRE EIXOS 3,56 M, POTÊNCIA 226 CV, INCLUSIVE PLATAFORMA SOBRE CHASSI, COMPRIMENTO ÚTIL 10 M, LARGURA 2,60 M COM GUINCHO DE ARRASTE E RAMPA COM ACIONAMENTO ELETRO-HIDRÁULICO - JUROS. AF_11/2025</t>
  </si>
  <si>
    <t>SINAPI|106329</t>
  </si>
  <si>
    <t>106329</t>
  </si>
  <si>
    <t>CAMINHÃO TOCO, PBT 16.000 KG, CARGA ÚTIL MÁX. 10.830 KG, DIST. ENTRE EIXOS 3,56 M, POTÊNCIA 226 CV, INCLUSIVE PLATAFORMA SOBRE CHASSI, COMPRIMENTO ÚTIL 10 M, LARGURA 2,60 M COM GUINCHO DE ARRASTE E RAMPA COM ACIONAMENTO ELETRO-HIDRÁULICO - MANUTENÇÃO. AF_11/2025</t>
  </si>
  <si>
    <t>SINAPI|106331</t>
  </si>
  <si>
    <t>106331</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</si>
  <si>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</si>
  <si>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SINAPI|106227</t>
  </si>
  <si>
    <t>106227</t>
  </si>
  <si>
    <t>CAMINHÃO TOCO, PBT 23.000 KG, CARGA ÚTIL MÁX. 16.540 KG, DIST. ENTRE EIXOS 4,8 M, POTÊNCIA 256 CV, INCLUSIVE CARROCERIA FIXA ABERTA DE MADEIRA P/ TRANSPORTE GERAL DE CARGA SECA, DIMEN. APROX. 2,6 X 12,50 X 0,50 M - DEPRECIAÇÃO. AF_10/2025</t>
  </si>
  <si>
    <t>SINAPI|106230</t>
  </si>
  <si>
    <t>106230</t>
  </si>
  <si>
    <t>CAMINHÃO TOCO, PBT 23.000 KG, CARGA ÚTIL MÁX. 16.540 KG, DIST. ENTRE EIXOS 4,8 M, POTÊNCIA 256 CV, INCLUSIVE CARROCERIA FIXA ABERTA DE MADEIRA P/ TRANSPORTE GERAL DE CARGA SECA, DIMEN. APROX. 2,6 X 12,50 X 0,50 M - IMPOSTOS E SEGUROS. AF_10/2025</t>
  </si>
  <si>
    <t>SINAPI|106228</t>
  </si>
  <si>
    <t>106228</t>
  </si>
  <si>
    <t>CAMINHÃO TOCO, PBT 23.000 KG, CARGA ÚTIL MÁX. 16.540 KG, DIST. ENTRE EIXOS 4,8 M, POTÊNCIA 256 CV, INCLUSIVE CARROCERIA FIXA ABERTA DE MADEIRA P/ TRANSPORTE GERAL DE CARGA SECA, DIMEN. APROX. 2,6 X 12,50 X 0,50 M - JUROS. AF_10/2025</t>
  </si>
  <si>
    <t>SINAPI|106229</t>
  </si>
  <si>
    <t>106229</t>
  </si>
  <si>
    <t>CAMINHÃO TOCO, PBT 23.000 KG, CARGA ÚTIL MÁX. 16.540 KG, DIST. ENTRE EIXOS 4,8 M, POTÊNCIA 256 CV, INCLUSIVE CARROCERIA FIXA ABERTA DE MADEIRA P/ TRANSPORTE GERAL DE CARGA SECA, DIMEN. APROX. 2,6 X 12,50 X 0,50 M - MANUTENÇÃO. AF_10/2025</t>
  </si>
  <si>
    <t>SINAPI|106231</t>
  </si>
  <si>
    <t>106231</t>
  </si>
  <si>
    <t>CAMINHÃO TOCO, PBT 23.000 KG, CARGA ÚTIL MÁX. 16.540 KG, DIST. ENTRE EIXOS 4,8 M, POTÊNCIA 256 CV, INCLUSIVE CARROCERIA FIXA ABERTA DE MADEIRA P/ TRANSPORTE GERAL DE CARGA SECA, DIMEN. APROX. 2,6 X 12,50 X 0,50 M - MATERIAIS NA OPERAÇÃO. AF_10/2025</t>
  </si>
  <si>
    <t>SINAPI|106342</t>
  </si>
  <si>
    <t>106342</t>
  </si>
  <si>
    <t>CAMINHÃO TOCO, PBT 23.000 KG, CARGA ÚTIL MÁX. 16.540 KG, DIST. ENTRE EIXOS 4,80 M, POTÊNCIA 256 CV, INCLUSIVE PLATAFORMA GUINCHO-SOCORRO, COMPRIMENTO ÚTIL 10 M, LARGURA 2,60 M COM GUINCHO DE ARRASTE BASCULANTE - DEPRECIAÇÃO. AF_11/2025</t>
  </si>
  <si>
    <t>SINAPI|106345</t>
  </si>
  <si>
    <t>106345</t>
  </si>
  <si>
    <t>CAMINHÃO TOCO, PBT 23.000 KG, CARGA ÚTIL MÁX. 16.540 KG, DIST. ENTRE EIXOS 4,80 M, POTÊNCIA 256 CV, INCLUSIVE PLATAFORMA GUINCHO-SOCORRO, COMPRIMENTO ÚTIL 10 M, LARGURA 2,60 M COM GUINCHO DE ARRASTE BASCULANTE - IMPOSTOS E SEGUROS. AF_11/2025</t>
  </si>
  <si>
    <t>SINAPI|106343</t>
  </si>
  <si>
    <t>106343</t>
  </si>
  <si>
    <t>CAMINHÃO TOCO, PBT 23.000 KG, CARGA ÚTIL MÁX. 16.540 KG, DIST. ENTRE EIXOS 4,80 M, POTÊNCIA 256 CV, INCLUSIVE PLATAFORMA GUINCHO-SOCORRO, COMPRIMENTO ÚTIL 10 M, LARGURA 2,60 M COM GUINCHO DE ARRASTE BASCULANTE - JUROS. AF_11/2025</t>
  </si>
  <si>
    <t>SINAPI|106344</t>
  </si>
  <si>
    <t>106344</t>
  </si>
  <si>
    <t>CAMINHÃO TOCO, PBT 23.000 KG, CARGA ÚTIL MÁX. 16.540 KG, DIST. ENTRE EIXOS 4,80 M, POTÊNCIA 256 CV, INCLUSIVE PLATAFORMA GUINCHO-SOCORRO, COMPRIMENTO ÚTIL 10 M, LARGURA 2,60 M COM GUINCHO DE ARRASTE BASCULANTE - MANUTENÇÃO. AF_11/2025</t>
  </si>
  <si>
    <t>SINAPI|106346</t>
  </si>
  <si>
    <t>106346</t>
  </si>
  <si>
    <t>CAMINHÃO TOCO, PBT 23.000 KG, CARGA ÚTIL MÁX. 16.540 KG, DIST. ENTRE EIXOS 4,80 M, POTÊNCIA 256 CV, INCLUSIVE PLATAFORMA GUINCHO-SOCORRO, COMPRIMENTO ÚTIL 10 M, LARGURA 2,60 M COM GUINCHO DE ARRASTE BASCULANTE - MATERIAIS NA OPERAÇÃO. AF_11/2025</t>
  </si>
  <si>
    <t>SINAPI|106332</t>
  </si>
  <si>
    <t>106332</t>
  </si>
  <si>
    <t>CAMINHÃO TOCO, PBT 23.000 KG, CARGA ÚTIL MÁX. 16.540 KG, DIST. ENTRE EIXOS 4,80 M, POTÊNCIA 256 CV, INCLUSIVE PLATAFORMA SOBRE CHASSI, COMPRIMENTO ÚTIL 10 M, LARGURA 2,60 M COM GUINCHO DE ARRASTE E RAMPA COM ACIONAMENTO ELETRO-HIDRÁULICO - DEPRECIAÇÃO. AF_11/2025</t>
  </si>
  <si>
    <t>SINAPI|106335</t>
  </si>
  <si>
    <t>106335</t>
  </si>
  <si>
    <t>CAMINHÃO TOCO, PBT 23.000 KG, CARGA ÚTIL MÁX. 16.540 KG, DIST. ENTRE EIXOS 4,80 M, POTÊNCIA 256 CV, INCLUSIVE PLATAFORMA SOBRE CHASSI, COMPRIMENTO ÚTIL 10 M, LARGURA 2,60 M COM GUINCHO DE ARRASTE E RAMPA COM ACIONAMENTO ELETRO-HIDRÁULICO - IMPOSTOS E SEGUROS. AF_11/2025</t>
  </si>
  <si>
    <t>SINAPI|106333</t>
  </si>
  <si>
    <t>106333</t>
  </si>
  <si>
    <t>CAMINHÃO TOCO, PBT 23.000 KG, CARGA ÚTIL MÁX. 16.540 KG, DIST. ENTRE EIXOS 4,80 M, POTÊNCIA 256 CV, INCLUSIVE PLATAFORMA SOBRE CHASSI, COMPRIMENTO ÚTIL 10 M, LARGURA 2,60 M COM GUINCHO DE ARRASTE E RAMPA COM ACIONAMENTO ELETRO-HIDRÁULICO - JUROS. AF_11/2025</t>
  </si>
  <si>
    <t>SINAPI|106334</t>
  </si>
  <si>
    <t>106334</t>
  </si>
  <si>
    <t>CAMINHÃO TOCO, PBT 23.000 KG, CARGA ÚTIL MÁX. 16.540 KG, DIST. ENTRE EIXOS 4,80 M, POTÊNCIA 256 CV, INCLUSIVE PLATAFORMA SOBRE CHASSI, COMPRIMENTO ÚTIL 10 M, LARGURA 2,60 M COM GUINCHO DE ARRASTE E RAMPA COM ACIONAMENTO ELETRO-HIDRÁULICO - MANUTENÇÃO. AF_11/2025</t>
  </si>
  <si>
    <t>SINAPI|106336</t>
  </si>
  <si>
    <t>106336</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</si>
  <si>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</si>
  <si>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SINAPI|91354</t>
  </si>
  <si>
    <t>91354</t>
  </si>
  <si>
    <t>CAMINHÃO TOCO, PESO BRUTO TOTAL 14.300 KG, CARGA ÚTIL MÁXIMA 9590 KG, DISTÂNCIA ENTRE EIXOS 4,76 M, POTÊNCIA 185 CV (NÃO INCLUI CARROCERIA) - DEPRECIAÇÃO. AF_06/2014</t>
  </si>
  <si>
    <t>SINAPI|91356</t>
  </si>
  <si>
    <t>91356</t>
  </si>
  <si>
    <t>CAMINHÃO TOCO, PESO BRUTO TOTAL 14.300 KG, CARGA ÚTIL MÁXIMA 9590 KG, DISTÂNCIA ENTRE EIXOS 4,76 M, POTÊNCIA 185 CV (NÃO INCLUI CARROCERIA) - IMPOSTOS E SEGUROS. AF_06/2014</t>
  </si>
  <si>
    <t>SINAPI|91355</t>
  </si>
  <si>
    <t>91355</t>
  </si>
  <si>
    <t>CAMINHÃO TOCO, PESO BRUTO TOTAL 14.300 KG, CARGA ÚTIL MÁXIMA 9590 KG, DISTÂNCIA ENTRE EIXOS 4,76 M, POTÊNCIA 185 CV (NÃO INCLUI CARROCERIA) - JUROS. AF_06/2014</t>
  </si>
  <si>
    <t>SINAPI|5751</t>
  </si>
  <si>
    <t>5751</t>
  </si>
  <si>
    <t>CAMINHÃO TOCO, PESO BRUTO TOTAL 14.300 KG, CARGA ÚTIL MÁXIMA 9590 KG, DISTÂNCIA ENTRE EIXOS 4,76 M, POTÊNCIA 185 CV (NÃO INCLUI CARROCERIA) - MANUTENÇÃO. AF_06/2014</t>
  </si>
  <si>
    <t>SINAPI|53827</t>
  </si>
  <si>
    <t>53827</t>
  </si>
  <si>
    <t>CAMINHÃO TOCO, PESO BRUTO TOTAL 14.300 KG, CARGA ÚTIL MÁXIMA 9590 KG, DISTÂNCIA ENTRE EIXOS 4,76 M, POTÊNCIA 185 CV (NÃO INCLUI CARROCERIA) - MATERIAIS NA OPERAÇÃO. AF_06/2014</t>
  </si>
  <si>
    <t>SINAPI|91375</t>
  </si>
  <si>
    <t>91375</t>
  </si>
  <si>
    <t>CAMINHÃO TOCO, PESO BRUTO TOTAL 16.000 KG, CARGA ÚTIL MÁXIMA DE 10.685 KG, DISTÂNCIA ENTRE EIXOS 4,80 M, POTÊNCIA 189 CV EXCLUSIVE CARROCERIA - DEPRECIAÇÃO. AF_06/2014</t>
  </si>
  <si>
    <t>SINAPI|91377</t>
  </si>
  <si>
    <t>91377</t>
  </si>
  <si>
    <t>CAMINHÃO TOCO, PESO BRUTO TOTAL 16.000 KG, CARGA ÚTIL MÁXIMA DE 10.685 KG, DISTÂNCIA ENTRE EIXOS 4,80 M, POTÊNCIA 189 CV EXCLUSIVE CARROCERIA - IMPOSTOS E SEGUROS. AF_06/2014</t>
  </si>
  <si>
    <t>SINAPI|91376</t>
  </si>
  <si>
    <t>91376</t>
  </si>
  <si>
    <t>CAMINHÃO TOCO, PESO BRUTO TOTAL 16.000 KG, CARGA ÚTIL MÁXIMA DE 10.685 KG, DISTÂNCIA ENTRE EIXOS 4,80 M, POTÊNCIA 189 CV EXCLUSIVE CARROCERIA - JUROS. AF_06/2014</t>
  </si>
  <si>
    <t>SINAPI|5754</t>
  </si>
  <si>
    <t>5754</t>
  </si>
  <si>
    <t>CAMINHÃO TOCO, PESO BRUTO TOTAL 16.000 KG, CARGA ÚTIL MÁXIMA DE 10.685 KG, DISTÂNCIA ENTRE EIXOS 4,80 M, POTÊNCIA 189 CV EXCLUSIVE CARROCERIA - MANUTENÇÃO. AF_06/2014</t>
  </si>
  <si>
    <t>SINAPI|53829</t>
  </si>
  <si>
    <t>53829</t>
  </si>
  <si>
    <t>CAMINHÃO TOCO, PESO BRUTO TOTAL 16.000 KG, CARGA ÚTIL MÁXIMA DE 10.685 KG, DISTÂNCIA ENTRE EIXOS 4,80 M, POTÊNCIA 189 CV EXCLUSIVE CARROCERIA - MATERIAIS NA OPERAÇÃO. AF_06/2014</t>
  </si>
  <si>
    <t>SINAPI|91026</t>
  </si>
  <si>
    <t>91026</t>
  </si>
  <si>
    <t>CAMINHÃO TRUCADO (C/ TERCEIRO EIXO) ELETRÔNICO - POTÊNCIA 231CV - PBT = 22000KG - DIST. ENTRE EIXOS 5170 MM - INCLUI CARROCERIA FIXA ABERTA DE MADEIRA - DEPRECIAÇÃO. AF_06/2015</t>
  </si>
  <si>
    <t>SINAPI|91028</t>
  </si>
  <si>
    <t>91028</t>
  </si>
  <si>
    <t>CAMINHÃO TRUCADO (C/ TERCEIRO EIXO) ELETRÔNICO - POTÊNCIA 231CV - PBT = 22000KG - DIST. ENTRE EIXOS 5170 MM - INCLUI CARROCERIA FIXA ABERTA DE MADEIRA - IMPOSTOS E SEGUROS. AF_06/2015</t>
  </si>
  <si>
    <t>SINAPI|91027</t>
  </si>
  <si>
    <t>91027</t>
  </si>
  <si>
    <t>CAMINHÃO TRUCADO (C/ TERCEIRO EIXO) ELETRÔNICO - POTÊNCIA 231CV - PBT = 22000KG - DIST. ENTRE EIXOS 5170 MM - INCLUI CARROCERIA FIXA ABERTA DE MADEIRA - JUROS. AF_06/2015</t>
  </si>
  <si>
    <t>SINAPI|91029</t>
  </si>
  <si>
    <t>91029</t>
  </si>
  <si>
    <t>CAMINHÃO TRUCADO (C/ TERCEIRO EIXO) ELETRÔNICO - POTÊNCIA 231CV - PBT = 22000KG - DIST. ENTRE EIXOS 5170 MM - INCLUI CARROCERIA FIXA ABERTA DE MADEIRA - MANUTENÇÃO. AF_06/2015</t>
  </si>
  <si>
    <t>SINAPI|91030</t>
  </si>
  <si>
    <t>91030</t>
  </si>
  <si>
    <t>CAMINHÃO TRUCADO (C/ TERCEIRO EIXO) ELETRÔNICO - POTÊNCIA 231CV - PBT = 22000KG - DIST. ENTRE EIXOS 5170 MM - INCLUI CARROCERIA FIXA ABERTA DE MADEIRA - MATERIAIS NA OPERAÇÃO. AF_06/2015</t>
  </si>
  <si>
    <t>SINAPI|106237</t>
  </si>
  <si>
    <t>106237</t>
  </si>
  <si>
    <t>CAVALO MECÂNICO TRAÇÃO 6X2, PBT COMBINADO 56.000 KG, CAPACIDADE MÁX. TRAÇÃO 66.000 KG, POTÊNCIA 360 CV, INCLUSIVE CARROCERIA FIXA ABERTA DE MADEIRA P/ TRANSPORTE GERAL DE CARGA SECA, DIMEN. APROX. 2,6 X 14,50 X 0,50 M - DEPRECIAÇÃO. AF_10/2025</t>
  </si>
  <si>
    <t>SINAPI|106240</t>
  </si>
  <si>
    <t>106240</t>
  </si>
  <si>
    <t>CAVALO MECÂNICO TRAÇÃO 6X2, PBT COMBINADO 56.000 KG, CAPACIDADE MÁX. TRAÇÃO 66.000 KG, POTÊNCIA 360 CV, INCLUSIVE CARROCERIA FIXA ABERTA DE MADEIRA P/ TRANSPORTE GERAL DE CARGA SECA, DIMEN. APROX. 2,6 X 14,50 X 0,50 M - IMPOSTOS E SEGUROS. AF_10/2025</t>
  </si>
  <si>
    <t>SINAPI|106238</t>
  </si>
  <si>
    <t>106238</t>
  </si>
  <si>
    <t>CAVALO MECÂNICO TRAÇÃO 6X2, PBT COMBINADO 56.000 KG, CAPACIDADE MÁX. TRAÇÃO 66.000 KG, POTÊNCIA 360 CV, INCLUSIVE CARROCERIA FIXA ABERTA DE MADEIRA P/ TRANSPORTE GERAL DE CARGA SECA, DIMEN. APROX. 2,6 X 14,50 X 0,50 M - JUROS. AF_10/2025</t>
  </si>
  <si>
    <t>SINAPI|106239</t>
  </si>
  <si>
    <t>106239</t>
  </si>
  <si>
    <t>CAVALO MECÂNICO TRAÇÃO 6X2, PBT COMBINADO 56.000 KG, CAPACIDADE MÁX. TRAÇÃO 66.000 KG, POTÊNCIA 360 CV, INCLUSIVE CARROCERIA FIXA ABERTA DE MADEIRA P/ TRANSPORTE GERAL DE CARGA SECA, DIMEN. APROX. 2,6 X 14,50 X 0,50 M - MANUTENÇÃO. AF_10/2025</t>
  </si>
  <si>
    <t>SINAPI|106241</t>
  </si>
  <si>
    <t>106241</t>
  </si>
  <si>
    <t>CAVALO MECÂNICO TRAÇÃO 6X2, PBT COMBINADO 56.000 KG, CAPACIDADE MÁX. TRAÇÃO 66.000 KG, POTÊNCIA 360 CV, INCLUSIVE CARROCERIA FIXA ABERTA DE MADEIRA P/ TRANSPORTE GERAL DE CARGA SECA, DIMEN. APROX. 2,6 X 14,50 X 0,50 M - MATERIAIS NA OPERAÇÃO. AF_10/2025</t>
  </si>
  <si>
    <t>SINAPI|106352</t>
  </si>
  <si>
    <t>106352</t>
  </si>
  <si>
    <t>CAVALO MECÂNICO TRAÇÃO 6X2, PBT COMBINADO 56.000 KG, CAPACIDADE MÁX. TRAÇÃO 66.000 KG, POTÊNCIA 360 CV, INCLUSIVE PRANCHA REBAIXADA 3 EIXOS, DIMENSÕES *17,33 X 3,00* M, COM RAMPA DE ACIONAMENTO HIDRÁULICO - DEPRECIAÇÃO. AF_11/2025</t>
  </si>
  <si>
    <t>SINAPI|106355</t>
  </si>
  <si>
    <t>106355</t>
  </si>
  <si>
    <t>CAVALO MECÂNICO TRAÇÃO 6X2, PBT COMBINADO 56.000 KG, CAPACIDADE MÁX. TRAÇÃO 66.000 KG, POTÊNCIA 360 CV, INCLUSIVE PRANCHA REBAIXADA 3 EIXOS, DIMENSÕES *17,33 X 3,00* M, COM RAMPA DE ACIONAMENTO HIDRÁULICO - IMPOSTOS E SEGUROS. AF_11/2025</t>
  </si>
  <si>
    <t>SINAPI|106353</t>
  </si>
  <si>
    <t>106353</t>
  </si>
  <si>
    <t>CAVALO MECÂNICO TRAÇÃO 6X2, PBT COMBINADO 56.000 KG, CAPACIDADE MÁX. TRAÇÃO 66.000 KG, POTÊNCIA 360 CV, INCLUSIVE PRANCHA REBAIXADA 3 EIXOS, DIMENSÕES *17,33 X 3,00* M, COM RAMPA DE ACIONAMENTO HIDRÁULICO - JUROS. AF_11/2025</t>
  </si>
  <si>
    <t>SINAPI|106354</t>
  </si>
  <si>
    <t>106354</t>
  </si>
  <si>
    <t>CAVALO MECÂNICO TRAÇÃO 6X2, PBT COMBINADO 56.000 KG, CAPACIDADE MÁX. TRAÇÃO 66.000 KG, POTÊNCIA 360 CV, INCLUSIVE PRANCHA REBAIXADA 3 EIXOS, DIMENSÕES *17,33 X 3,00* M, COM RAMPA DE ACIONAMENTO HIDRÁULICO - MANUTENÇÃO. AF_11/2025</t>
  </si>
  <si>
    <t>SINAPI|106356</t>
  </si>
  <si>
    <t>106356</t>
  </si>
  <si>
    <t>CAVALO MECÂNICO TRAÇÃO 6X2, PBT COMBINADO 56.000 KG, CAPACIDADE MÁX. TRAÇÃO 66.000 KG, POTÊNCIA 360 CV, INCLUSIVE PRANCHA REBAIXADA 3 EIXOS, DIMENSÕES *17,33 X 3,00* M, COM RAMPA DE ACIONAMENTO HIDRÁULICO - MATERIAIS NA OPERAÇÃO. AF_11/2025</t>
  </si>
  <si>
    <t>SINAPI|106357</t>
  </si>
  <si>
    <t>106357</t>
  </si>
  <si>
    <t>CAVALO MECÂNICO TRAÇÃO 6X2, PBT COMBINADO 56.000 KG, CAPACIDADE MÁX. TRAÇÃO 66.000 KG, POTÊNCIA 360 CV, INCLUSIVE PRANCHA RETA 3 EIXOS, COMPRIMENTO ÚTIL 11,3 M, PESCOÇO DE 3,5 M, LARGURA 3,00 M, COM RAMPA DE ACIONAMENTO HIDRÁULICO - DEPRECIAÇÃO. AF_11/2025</t>
  </si>
  <si>
    <t>SINAPI|106360</t>
  </si>
  <si>
    <t>106360</t>
  </si>
  <si>
    <t>CAVALO MECÂNICO TRAÇÃO 6X2, PBT COMBINADO 56.000 KG, CAPACIDADE MÁX. TRAÇÃO 66.000 KG, POTÊNCIA 360 CV, INCLUSIVE PRANCHA RETA 3 EIXOS, COMPRIMENTO ÚTIL 11,3 M, PESCOÇO DE 3,5 M, LARGURA 3,00 M, COM RAMPA DE ACIONAMENTO HIDRÁULICO - IMPOSTOS E SEGUROS. AF_11/2025</t>
  </si>
  <si>
    <t>SINAPI|106358</t>
  </si>
  <si>
    <t>106358</t>
  </si>
  <si>
    <t>CAVALO MECÂNICO TRAÇÃO 6X2, PBT COMBINADO 56.000 KG, CAPACIDADE MÁX. TRAÇÃO 66.000 KG, POTÊNCIA 360 CV, INCLUSIVE PRANCHA RETA 3 EIXOS, COMPRIMENTO ÚTIL 11,3 M, PESCOÇO DE 3,5 M, LARGURA 3,00 M, COM RAMPA DE ACIONAMENTO HIDRÁULICO - JUROS. AF_11/2025</t>
  </si>
  <si>
    <t>SINAPI|106359</t>
  </si>
  <si>
    <t>106359</t>
  </si>
  <si>
    <t>CAVALO MECÂNICO TRAÇÃO 6X2, PBT COMBINADO 56.000 KG, CAPACIDADE MÁX. TRAÇÃO 66.000 KG, POTÊNCIA 360 CV, INCLUSIVE PRANCHA RETA 3 EIXOS, COMPRIMENTO ÚTIL 11,3 M, PESCOÇO DE 3,5 M, LARGURA 3,00 M, COM RAMPA DE ACIONAMENTO HIDRÁULICO - MANUTENÇÃO. AF_11/2025</t>
  </si>
  <si>
    <t>SINAPI|106361</t>
  </si>
  <si>
    <t>106361</t>
  </si>
  <si>
    <t>CAVALO MECÂNICO TRAÇÃO 6X2, PBT COMBINADO 56.000 KG, CAPACIDADE MÁX. TRAÇÃO 66.000 KG, POTÊNCIA 360 CV, INCLUSIVE PRANCHA RETA 3 EIXOS, COMPRIMENTO ÚTIL 11,3 M, PESCOÇO DE 3,5 M, LARGURA 3,00 M, COM RAMPA DE ACIONAMENTO HIDRÁULICO - MATERIAIS NA OPERAÇÃO. AF_11/2025</t>
  </si>
  <si>
    <t>SINAPI|102812</t>
  </si>
  <si>
    <t>102812</t>
  </si>
  <si>
    <t>CENTRAL DE LAMA BENTONÍTICA (DEPÓSITO DE BENTONITA, MISTURADOR DE ALTA TURBULÊNCIA, SILOS DE ARMAZENAMENTO DE LAMA E ÁGUA, LABORATÓRIO DE CONTROLE DE QUALIDADE DA LAMA) - DEPRECIAÇÃO. AF_04/2019</t>
  </si>
  <si>
    <t>SINAPI|102813</t>
  </si>
  <si>
    <t>102813</t>
  </si>
  <si>
    <t>CENTRAL DE LAMA BENTONÍTICA (DEPÓSITO DE BENTONITA, MISTURADOR DE ALTA TURBULÊNCIA, SILOS DE ARMAZENAMENTO DE LAMA E ÁGUA, LABORATÓRIO DE CONTROLE DE QUALIDADE DA LAMA) - JUROS. AF_04/2019</t>
  </si>
  <si>
    <t>SINAPI|102814</t>
  </si>
  <si>
    <t>102814</t>
  </si>
  <si>
    <t>CENTRAL DE LAMA BENTONÍTICA (DEPÓSITO DE BENTONITA, MISTURADOR DE ALTA TURBULÊNCIA, SILOS DE ARMAZENAMENTO DE LAMA E ÁGUA, LABORATÓRIO DE CONTROLE DE QUALIDADE DA LAMA) - MANUTENÇÃO. AF_04/2019</t>
  </si>
  <si>
    <t>SINAPI|102815</t>
  </si>
  <si>
    <t>102815</t>
  </si>
  <si>
    <t>CENTRAL DE LAMA BENTONÍTICA (DEPÓSITO DE BENTONITA, MISTURADOR DE ALTA TURBULÊNCIA, SILOS DE ARMAZENAMENTO DE LAMA E ÁGUA, LABORATÓRIO DE CONTROLE DE QUALIDADE DA LAMA) - MATERIAIS NA OPERAÇÃO. AF_04/2019</t>
  </si>
  <si>
    <t>SINAPI|91529</t>
  </si>
  <si>
    <t>91529</t>
  </si>
  <si>
    <t>COMPACTADOR DE SOLOS DE PERCUSSÃO (SOQUETE) COM MOTOR A GASOLINA 4 TEMPOS, POTÊNCIA 4 CV - DEPRECIAÇÃO. AF_08/2015</t>
  </si>
  <si>
    <t>SINAPI|91530</t>
  </si>
  <si>
    <t>91530</t>
  </si>
  <si>
    <t>COMPACTADOR DE SOLOS DE PERCUSSÃO (SOQUETE) COM MOTOR A GASOLINA 4 TEMPOS, POTÊNCIA 4 CV - JUROS. AF_08/2015</t>
  </si>
  <si>
    <t>SINAPI|91531</t>
  </si>
  <si>
    <t>91531</t>
  </si>
  <si>
    <t>COMPACTADOR DE SOLOS DE PERCUSSÃO (SOQUETE) COM MOTOR A GASOLINA 4 TEMPOS, POTÊNCIA 4 CV - MANUTENÇÃO. AF_08/2015</t>
  </si>
  <si>
    <t>SINAPI|91532</t>
  </si>
  <si>
    <t>91532</t>
  </si>
  <si>
    <t>COMPACTADOR DE SOLOS DE PERCUSSÃO (SOQUETE) COM MOTOR A GASOLINA 4 TEMPOS, POTÊNCIA 4 CV - MATERIAIS NA OPERAÇÃO. AF_08/2015</t>
  </si>
  <si>
    <t>SINAPI|95260</t>
  </si>
  <si>
    <t>95260</t>
  </si>
  <si>
    <t>COMPACTADOR DE SOLOS DE PERCUSÃO (SOQUETE) COM MOTOR A GASOLINA, POTÊNCIA 3 CV - DEPRECIAÇÃO. AF_09/2016</t>
  </si>
  <si>
    <t>SINAPI|95261</t>
  </si>
  <si>
    <t>95261</t>
  </si>
  <si>
    <t>COMPACTADOR DE SOLOS DE PERCUSÃO (SOQUETE) COM MOTOR A GASOLINA, POTÊNCIA 3 CV - JUROS. AF_09/2016</t>
  </si>
  <si>
    <t>SINAPI|95262</t>
  </si>
  <si>
    <t>95262</t>
  </si>
  <si>
    <t>COMPACTADOR DE SOLOS DE PERCUSÃO (SOQUETE) COM MOTOR A GASOLINA, POTÊNCIA 3 CV - MANUTENÇÃO. AF_09/2016</t>
  </si>
  <si>
    <t>SINAPI|95263</t>
  </si>
  <si>
    <t>95263</t>
  </si>
  <si>
    <t>COMPACTADOR DE SOLOS DE PERCUSÃO (SOQUETE) COM MOTOR A GASOLINA, POTÊNCIA 3 CV - MATERIAIS NA OPERAÇÃO. AF_09/2016</t>
  </si>
  <si>
    <t>SINAPI|90968</t>
  </si>
  <si>
    <t>90968</t>
  </si>
  <si>
    <t>COMPRESSOR DE AR REBOCAVEL, VAZÃO 250 PCM, PRESSAO DE TRABALHO 102 PSI, MOTOR A DIESEL POTÊNCIA 81 CV - DEPRECIAÇÃO. AF_06/2015</t>
  </si>
  <si>
    <t>SINAPI|90969</t>
  </si>
  <si>
    <t>90969</t>
  </si>
  <si>
    <t>COMPRESSOR DE AR REBOCAVEL, VAZÃO 250 PCM, PRESSAO DE TRABALHO 102 PSI, MOTOR A DIESEL POTÊNCIA 81 CV - JUROS. AF_06/2015</t>
  </si>
  <si>
    <t>SINAPI|90970</t>
  </si>
  <si>
    <t>90970</t>
  </si>
  <si>
    <t>COMPRESSOR DE AR REBOCAVEL, VAZÃO 250 PCM, PRESSAO DE TRABALHO 102 PSI, MOTOR A DIESEL POTÊNCIA 81 CV - MANUTENÇÃO. AF_06/2015</t>
  </si>
  <si>
    <t>SINAPI|90971</t>
  </si>
  <si>
    <t>90971</t>
  </si>
  <si>
    <t>COMPRESSOR DE AR REBOCAVEL, VAZÃO 250 PCM, PRESSAO DE TRABALHO 102 PSI, MOTOR A DIESEL POTÊNCIA 81 CV - MATERIAIS NA OPERAÇÃO. AF_06/2015</t>
  </si>
  <si>
    <t>SINAPI|90992</t>
  </si>
  <si>
    <t>90992</t>
  </si>
  <si>
    <t>COMPRESSOR DE AR REBOCAVEL, VAZÃO 400 PCM, PRESSAO DE TRABALHO 102 PSI, MOTOR A DIESEL POTÊNCIA 110 CV - DEPRECIAÇÃO. AF_06/2015</t>
  </si>
  <si>
    <t>SINAPI|90993</t>
  </si>
  <si>
    <t>90993</t>
  </si>
  <si>
    <t>COMPRESSOR DE AR REBOCAVEL, VAZÃO 400 PCM, PRESSAO DE TRABALHO 102 PSI, MOTOR A DIESEL POTÊNCIA 110 CV - JUROS. AF_06/2015</t>
  </si>
  <si>
    <t>SINAPI|90994</t>
  </si>
  <si>
    <t>90994</t>
  </si>
  <si>
    <t>COMPRESSOR DE AR REBOCAVEL, VAZÃO 400 PCM, PRESSAO DE TRABALHO 102 PSI, MOTOR A DIESEL POTÊNCIA 110 CV - MANUTENÇÃO. AF_06/2015</t>
  </si>
  <si>
    <t>SINAPI|90995</t>
  </si>
  <si>
    <t>90995</t>
  </si>
  <si>
    <t>COMPRESSOR DE AR REBOCAVEL, VAZÃO 400 PCM, PRESSAO DE TRABALHO 102 PSI, MOTOR A DIESEL POTÊNCIA 110 CV - MATERIAIS NA OPERAÇÃO. AF_06/2015</t>
  </si>
  <si>
    <t>SINAPI|90957</t>
  </si>
  <si>
    <t>90957</t>
  </si>
  <si>
    <t>COMPRESSOR DE AR REBOCÁVEL, VAZÃO 189 PCM, PRESSÃO EFETIVA DE TRABALHO 102 PSI, MOTOR DIESEL, POTÊNCIA 63 CV - DEPRECIAÇÃO. AF_06/2015</t>
  </si>
  <si>
    <t>SINAPI|90958</t>
  </si>
  <si>
    <t>90958</t>
  </si>
  <si>
    <t>COMPRESSOR DE AR REBOCÁVEL, VAZÃO 189 PCM, PRESSÃO EFETIVA DE TRABALHO 102 PSI, MOTOR DIESEL, POTÊNCIA 63 CV - JUROS. AF_06/2015</t>
  </si>
  <si>
    <t>SINAPI|5797</t>
  </si>
  <si>
    <t>5797</t>
  </si>
  <si>
    <t>COMPRESSOR DE AR REBOCÁVEL, VAZÃO 189 PCM, PRESSÃO EFETIVA DE TRABALHO 102 PSI, MOTOR DIESEL, POTÊNCIA 63 CV - MANUTENÇÃO. AF_06/2015</t>
  </si>
  <si>
    <t>SINAPI|53865</t>
  </si>
  <si>
    <t>53865</t>
  </si>
  <si>
    <t>COMPRESSOR DE AR REBOCÁVEL, VAZÃO 189 PCM, PRESSÃO EFETIVA DE TRABALHO 102 PSI, MOTOR DIESEL, POTÊNCIA 63 CV - MATERIAIS NA OPERAÇÃO. AF_06/2015</t>
  </si>
  <si>
    <t>SINAPI|90975</t>
  </si>
  <si>
    <t>90975</t>
  </si>
  <si>
    <t>COMPRESSOR DE AR REBOCÁVEL, VAZÃO 748 PCM, PRESSÃO EFETIVA DE TRABALHO 102 PSI, MOTOR DIESEL, POTÊNCIA 210 CV - DEPRECIAÇÃO. AF_06/2015</t>
  </si>
  <si>
    <t>SINAPI|90976</t>
  </si>
  <si>
    <t>90976</t>
  </si>
  <si>
    <t>COMPRESSOR DE AR REBOCÁVEL, VAZÃO 748 PCM, PRESSÃO EFETIVA DE TRABALHO 102 PSI, MOTOR DIESEL, POTÊNCIA 210 CV - JUROS. AF_06/2015</t>
  </si>
  <si>
    <t>SINAPI|90977</t>
  </si>
  <si>
    <t>90977</t>
  </si>
  <si>
    <t>COMPRESSOR DE AR REBOCÁVEL, VAZÃO 748 PCM, PRESSÃO EFETIVA DE TRABALHO 102 PSI, MOTOR DIESEL, POTÊNCIA 210 CV - MANUTENÇÃO. AF_06/2015</t>
  </si>
  <si>
    <t>SINAPI|90978</t>
  </si>
  <si>
    <t>90978</t>
  </si>
  <si>
    <t>COMPRESSOR DE AR REBOCÁVEL, VAZÃO 748 PCM, PRESSÃO EFETIVA DE TRABALHO 102 PSI, MOTOR DIESEL, POTÊNCIA 210 CV - MATERIAIS NA OPERAÇÃO. AF_06/2015</t>
  </si>
  <si>
    <t>SINAPI|90960</t>
  </si>
  <si>
    <t>90960</t>
  </si>
  <si>
    <t>COMPRESSOR DE AR REBOCÁVEL, VAZÃO 89 PCM, PRESSÃO EFETIVA DE TRABALHO 102 PSI, MOTOR DIESEL, POTÊNCIA 20 CV - DEPRECIAÇÃO. AF_06/2015</t>
  </si>
  <si>
    <t>SINAPI|90961</t>
  </si>
  <si>
    <t>90961</t>
  </si>
  <si>
    <t>COMPRESSOR DE AR REBOCÁVEL, VAZÃO 89 PCM, PRESSÃO EFETIVA DE TRABALHO 102 PSI, MOTOR DIESEL, POTÊNCIA 20 CV - JUROS. AF_06/2015</t>
  </si>
  <si>
    <t>SINAPI|90962</t>
  </si>
  <si>
    <t>90962</t>
  </si>
  <si>
    <t>COMPRESSOR DE AR REBOCÁVEL, VAZÃO 89 PCM, PRESSÃO EFETIVA DE TRABALHO 102 PSI, MOTOR DIESEL, POTÊNCIA 20 CV - MANUTENÇÃO. AF_06/2015</t>
  </si>
  <si>
    <t>SINAPI|90963</t>
  </si>
  <si>
    <t>90963</t>
  </si>
  <si>
    <t>COMPRESSOR DE AR REBOCÁVEL, VAZÃO 89 PCM, PRESSÃO EFETIVA DE TRABALHO 102 PSI, MOTOR DIESEL, POTÊNCIA 20 CV - MATERIAIS NA OPERAÇÃO. AF_06/2015</t>
  </si>
  <si>
    <t>SINAPI|102966</t>
  </si>
  <si>
    <t>102966</t>
  </si>
  <si>
    <t>COMPRESSOR DE AR, VAZAO DE 10 PCM, RESERVATORIO 100 L, PRESSAO DE TRABALHO ENTRE 6,9 E 9,7 BAR, POTENCIA 2 HP, TENSAO 110/220 V - DEPRECIAÇÃO. AF_05/2023</t>
  </si>
  <si>
    <t>SINAPI|102967</t>
  </si>
  <si>
    <t>102967</t>
  </si>
  <si>
    <t>COMPRESSOR DE AR, VAZAO DE 10 PCM, RESERVATORIO 100 L, PRESSAO DE TRABALHO ENTRE 6,9 E 9,7 BAR, POTENCIA 2 HP, TENSAO 110/220 V - JUROS. AF_05/2023</t>
  </si>
  <si>
    <t>SINAPI|102968</t>
  </si>
  <si>
    <t>102968</t>
  </si>
  <si>
    <t>COMPRESSOR DE AR, VAZAO DE 10 PCM, RESERVATORIO 100 L, PRESSAO DE TRABALHO ENTRE 6,9 E 9,7 BAR, POTENCIA 2 HP, TENSAO 110/220 V - MANUTENÇÃO. AF_05/2023</t>
  </si>
  <si>
    <t>SINAPI|102969</t>
  </si>
  <si>
    <t>102969</t>
  </si>
  <si>
    <t>COMPRESSOR DE AR, VAZAO DE 10 PCM, RESERVATORIO 100 L, PRESSAO DE TRABALHO ENTRE 6,9 E 9,7 BAR, POTENCIA 2 HP, TENSAO 110/220 V - MATERIAIS NA OPERAÇÃO. AF_05/2023</t>
  </si>
  <si>
    <t>SINAPI|102818</t>
  </si>
  <si>
    <t>102818</t>
  </si>
  <si>
    <t>CONJUNTO CILINDRO E BOMBA HIDRÁULICA PARA PROTENSÃO DE MONOBARRAS PARA TIRANTES, ESFORÇO MÁXIMO DE 30 TONELADAS - DEPRECIAÇÃO. AF_05/2023</t>
  </si>
  <si>
    <t>SINAPI|102819</t>
  </si>
  <si>
    <t>102819</t>
  </si>
  <si>
    <t>CONJUNTO CILINDRO E BOMBA HIDRÁULICA PARA PROTENSÃO DE MONOBARRAS PARA TIRANTES, ESFORÇO MÁXIMO DE 30 TONELADAS - JUROS. AF_05/2023</t>
  </si>
  <si>
    <t>SINAPI|102820</t>
  </si>
  <si>
    <t>102820</t>
  </si>
  <si>
    <t>CONJUNTO CILINDRO E BOMBA HIDRÁULICA PARA PROTENSÃO DE MONOBARRAS PARA TIRANTES, ESFORÇO MÁXIMO DE 30 TONELADAS - MANUTENÇÃO. AF_05/2023</t>
  </si>
  <si>
    <t>SINAPI|102832</t>
  </si>
  <si>
    <t>102832</t>
  </si>
  <si>
    <t>CONJUNTO CILINDRO E BOMBA HIDRÁULICA PARA PROTENSÃO DE MONOBARRAS PARA TIRANTES, ESFORÇO MÁXIMO DE 30 TONELADAS - MATERIAIS NA OPERAÇÃO. AF_05/2023</t>
  </si>
  <si>
    <t>SINAPI|102823</t>
  </si>
  <si>
    <t>102823</t>
  </si>
  <si>
    <t>CONJUNTO MACACO E BOMBA HIDRÁULICA PARA PROTENSAO DE CORDOALHAS, ESFORÇO MAXIMO DE 115 TONELADAS - DEPRECIAÇÃO. AF_05/2023</t>
  </si>
  <si>
    <t>SINAPI|102824</t>
  </si>
  <si>
    <t>102824</t>
  </si>
  <si>
    <t>CONJUNTO MACACO E BOMBA HIDRÁULICA PARA PROTENSAO DE CORDOALHAS, ESFORÇO MAXIMO DE 115 TONELADAS - JUROS. AF_05/2023</t>
  </si>
  <si>
    <t>SINAPI|102825</t>
  </si>
  <si>
    <t>102825</t>
  </si>
  <si>
    <t>CONJUNTO MACACO E BOMBA HIDRÁULICA PARA PROTENSAO DE CORDOALHAS, ESFORÇO MAXIMO DE 115 TONELADAS - MANUTENÇÃO. AF_05/2023</t>
  </si>
  <si>
    <t>SINAPI|102826</t>
  </si>
  <si>
    <t>102826</t>
  </si>
  <si>
    <t>CONJUNTO MACACO E BOMBA HIDRÁULICA PARA PROTENSAO DE CORDOALHAS, ESFORÇO MAXIMO DE 115 TONELADAS - MATERIAIS NA OPERAÇÃO. AF_05/2023</t>
  </si>
  <si>
    <t>SINAPI|103934</t>
  </si>
  <si>
    <t>103934</t>
  </si>
  <si>
    <t>CONJUNTO MACACO HIDRÁULICO E CENTRAL DE BOMBEAMENTO MOTORIZADO 1,8 KW PARA PROTENSÃO DE MONOCABOS PARA CONCRETO PROTENDIDO, ESFORÇO MÁXIMO DE 20 TONELADAS - DEPRECIAÇÃO. AF_05/2022</t>
  </si>
  <si>
    <t>SINAPI|103935</t>
  </si>
  <si>
    <t>103935</t>
  </si>
  <si>
    <t>CONJUNTO MACACO HIDRÁULICO E CENTRAL DE BOMBEAMENTO MOTORIZADO 1,8 KW PARA PROTENSÃO DE MONOCABOS PARA CONCRETO PROTENDIDO, ESFORÇO MÁXIMO DE 20 TONELADAS - JUROS. AF_05/2022</t>
  </si>
  <si>
    <t>SINAPI|103936</t>
  </si>
  <si>
    <t>103936</t>
  </si>
  <si>
    <t>CONJUNTO MACACO HIDRÁULICO E CENTRAL DE BOMBEAMENTO MOTORIZADO 1,8 KW PARA PROTENSÃO DE MONOCABOS PARA CONCRETO PROTENDIDO, ESFORÇO MÁXIMO DE 20 TONELADAS - MANUTENÇÃO. AF_05/2022</t>
  </si>
  <si>
    <t>SINAPI|103937</t>
  </si>
  <si>
    <t>103937</t>
  </si>
  <si>
    <t>CONJUNTO MACACO HIDRÁULICO E CENTRAL DE BOMBEAMENTO MOTORIZADO 1,8 KW PARA PROTENSÃO DE MONOCABOS PARA CONCRETO PROTENDIDO, ESFORÇO MÁXIMO DE 20 TONELADAS - MATERIAIS NA OPERAÇÃO. AF_05/2022</t>
  </si>
  <si>
    <t>SINAPI|103940</t>
  </si>
  <si>
    <t>103940</t>
  </si>
  <si>
    <t>CONJUNTO MACACO HIDRÁULICO E CENTRAL DE BOMBEAMENTO MOTORIZADO 1,8 KW PARA PROTENSÃO DE MONOCABOS PARA CONCRETO PROTENDIDO, ESFORÇO MÁXIMO DE 30 TONELADAS - DEPRECIAÇÃO. AF_05/2022</t>
  </si>
  <si>
    <t>SINAPI|103941</t>
  </si>
  <si>
    <t>103941</t>
  </si>
  <si>
    <t>CONJUNTO MACACO HIDRÁULICO E CENTRAL DE BOMBEAMENTO MOTORIZADO 1,8 KW PARA PROTENSÃO DE MONOCABOS PARA CONCRETO PROTENDIDO, ESFORÇO MÁXIMO DE 30 TONELADAS - JUROS. AF_05/2022</t>
  </si>
  <si>
    <t>SINAPI|103942</t>
  </si>
  <si>
    <t>103942</t>
  </si>
  <si>
    <t>CONJUNTO MACACO HIDRÁULICO E CENTRAL DE BOMBEAMENTO MOTORIZADO 1,8 KW PARA PROTENSÃO DE MONOCABOS PARA CONCRETO PROTENDIDO, ESFORÇO MÁXIMO DE 30 TONELADAS - MANUTENÇÃO. AF_05/2022</t>
  </si>
  <si>
    <t>SINAPI|103943</t>
  </si>
  <si>
    <t>103943</t>
  </si>
  <si>
    <t>CONJUNTO MACACO HIDRÁULICO E CENTRAL DE BOMBEAMENTO MOTORIZADO 1,8 KW PARA PROTENSÃO DE MONOCABOS PARA CONCRETO PROTENDIDO, ESFORÇO MÁXIMO DE 30 TONELADAS - MATERIAIS NA OPERAÇÃO. AF_05/2022</t>
  </si>
  <si>
    <t>SINAPI|106406</t>
  </si>
  <si>
    <t>106406</t>
  </si>
  <si>
    <t>CORTADEIRA HIDRÁULICA DE VERGALHÃO, PARA AÇO DE DIÂMETRO ATÉ 50 MM, MOTOR ELÉTRICO TRIFÁSICO, POTÊNCIA DE 5,5 HP A 7,5 HP - DEPRECIAÇÃO. AF_12/2025</t>
  </si>
  <si>
    <t>SINAPI|106407</t>
  </si>
  <si>
    <t>106407</t>
  </si>
  <si>
    <t>CORTADEIRA HIDRÁULICA DE VERGALHÃO, PARA AÇO DE DIÂMETRO ATÉ 50 MM, MOTOR ELÉTRICO TRIFÁSICO, POTÊNCIA DE 5,5 HP A 7,5 HP - JUROS. AF_12/2025</t>
  </si>
  <si>
    <t>SINAPI|106408</t>
  </si>
  <si>
    <t>106408</t>
  </si>
  <si>
    <t>CORTADEIRA HIDRÁULICA DE VERGALHÃO, PARA AÇO DE DIÂMETRO ATÉ 50 MM, MOTOR ELÉTRICO TRIFÁSICO, POTÊNCIA DE 5,5 HP A 7,5 HP - MANUTENÇÃO. AF_12/2025</t>
  </si>
  <si>
    <t>SINAPI|106409</t>
  </si>
  <si>
    <t>106409</t>
  </si>
  <si>
    <t>CORTADEIRA HIDRÁULICA DE VERGALHÃO, PARA AÇO DE DIÂMETRO ATÉ 50 MM, MOTOR ELÉTRICO TRIFÁSICO, POTÊNCIA DE 5,5 HP A 7,5 HP - MATERIAIS NA OPERAÇÃO. AF_12/2025</t>
  </si>
  <si>
    <t>SINAPI|91279</t>
  </si>
  <si>
    <t>91279</t>
  </si>
  <si>
    <t>CORTADORA DE PISO COM MOTOR 4 TEMPOS A GASOLINA, POTÊNCIA DE 13 HP, COM DISCO DE CORTE DIAMANTADO SEGMENTADO PARA CONCRETO, DIÂMETRO DE 350 MM, FURO DE 1" (14 X 1") - DEPRECIAÇÃO. AF_08/2015</t>
  </si>
  <si>
    <t>SINAPI|91280</t>
  </si>
  <si>
    <t>91280</t>
  </si>
  <si>
    <t>CORTADORA DE PISO COM MOTOR 4 TEMPOS A GASOLINA, POTÊNCIA DE 13 HP, COM DISCO DE CORTE DIAMANTADO SEGMENTADO PARA CONCRETO, DIÂMETRO DE 350 MM, FURO DE 1" (14 X 1") - JUROS. AF_08/2015</t>
  </si>
  <si>
    <t>SINAPI|91281</t>
  </si>
  <si>
    <t>91281</t>
  </si>
  <si>
    <t>CORTADORA DE PISO COM MOTOR 4 TEMPOS A GASOLINA, POTÊNCIA DE 13 HP, COM DISCO DE CORTE DIAMANTADO SEGMENTADO PARA CONCRETO, DIÂMETRO DE 350 MM, FURO DE 1" (14 X 1") - MANUTENÇÃO. AF_08/2015</t>
  </si>
  <si>
    <t>SINAPI|91282</t>
  </si>
  <si>
    <t>91282</t>
  </si>
  <si>
    <t>CORTADORA DE PISO COM MOTOR 4 TEMPOS A GASOLINA, POTÊNCIA DE 13 HP, COM DISCO DE CORTE DIAMANTADO SEGMENTADO PARA CONCRETO, DIÂMETRO DE 350 MM, FURO DE 1" (14 X 1") - MATERIAIS NA OPERAÇÃO. AF_08/2015</t>
  </si>
  <si>
    <t>SINAPI|95278</t>
  </si>
  <si>
    <t>95278</t>
  </si>
  <si>
    <t>DESEMPENADEIRA DE CONCRETO, PESO DE 78 KG, 4 PÁS, MOTOR A GASOLINA, POTÊNCIA 5,5 HP - DEPRECIAÇÃO. AF_05/2023</t>
  </si>
  <si>
    <t>SINAPI|95279</t>
  </si>
  <si>
    <t>95279</t>
  </si>
  <si>
    <t>DESEMPENADEIRA DE CONCRETO, PESO DE 78 KG, 4 PÁS, MOTOR A GASOLINA, POTÊNCIA 5,5 HP - JUROS. AF_05/2023</t>
  </si>
  <si>
    <t>SINAPI|95280</t>
  </si>
  <si>
    <t>95280</t>
  </si>
  <si>
    <t>DESEMPENADEIRA DE CONCRETO, PESO DE 78 KG, 4 PÁS, MOTOR A GASOLINA, POTÊNCIA 5,5 HP - MANUTENÇÃO. AF_05/2023</t>
  </si>
  <si>
    <t>SINAPI|95281</t>
  </si>
  <si>
    <t>95281</t>
  </si>
  <si>
    <t>DESEMPENADEIRA DE CONCRETO, PESO DE 78 KG, 4 PÁS, MOTOR A GASOLINA, POTÊNCIA 5,5 HP MATERIAIS NA OPERAÇÃO. AF_05/2023</t>
  </si>
  <si>
    <t>SINAPI|95124</t>
  </si>
  <si>
    <t>95124</t>
  </si>
  <si>
    <t>DISTRIBUIDOR DE AGREGADOS AUTOPROPELIDO, C/AP 3 M3, A DIESEL, POTÊNCIA 176CV - JUROS. AF_07/2016</t>
  </si>
  <si>
    <t>SINAPI|95123</t>
  </si>
  <si>
    <t>95123</t>
  </si>
  <si>
    <t>DISTRIBUIDOR DE AGREGADOS AUTOPROPELIDO, CAP 3 M3, A DIESEL, POTÊNCIA 176CV - DEPRECIAÇÃO. AF_07/2016</t>
  </si>
  <si>
    <t>SINAPI|95125</t>
  </si>
  <si>
    <t>95125</t>
  </si>
  <si>
    <t>DISTRIBUIDOR DE AGREGADOS AUTOPROPELIDO, CAP 3 M3, A DIESEL, POTÊNCIA 176CV - MANUTENÇÃO. AF_07/2016</t>
  </si>
  <si>
    <t>SINAPI|95126</t>
  </si>
  <si>
    <t>95126</t>
  </si>
  <si>
    <t>DISTRIBUIDOR DE AGREGADOS AUTOPROPELIDO, CAP 3 M3, A DIESEL, POTÊNCIA 176CV - MATERIAIS NA OPERAÇÃO. AF_07/2016</t>
  </si>
  <si>
    <t>SINAPI|92040</t>
  </si>
  <si>
    <t>92040</t>
  </si>
  <si>
    <t>DISTRIBUIDOR DE AGREGADOS REBOCAVEL, CAPACIDADE 1,9 M³, LARGURA DE TRABALHO 3,66 M - DEPRECIAÇÃO. AF_11/2015</t>
  </si>
  <si>
    <t>SINAPI|92041</t>
  </si>
  <si>
    <t>92041</t>
  </si>
  <si>
    <t>DISTRIBUIDOR DE AGREGADOS REBOCAVEL, CAPACIDADE 1,9 M³, LARGURA DE TRABALHO 3,66 M - JUROS. AF_11/2015</t>
  </si>
  <si>
    <t>SINAPI|92042</t>
  </si>
  <si>
    <t>92042</t>
  </si>
  <si>
    <t>DISTRIBUIDOR DE AGREGADOS REBOCAVEL, CAPACIDADE 1,9 M³, LARGURA DE TRABALHO 3,66 M - MANUTENÇÃO. AF_11/2015</t>
  </si>
  <si>
    <t>SINAPI|106410</t>
  </si>
  <si>
    <t>106410</t>
  </si>
  <si>
    <t>DOBRADEIRA ELETROMECÂNICA DE VERGALHÃO, PARA AÇO DE DIÂMETRO ATÉ 1 1/2", MOTOR ELÉTRICO TRIFÁSICO, POTÊNCIA DE 3 HP ATÉ 5 HP - DEPRECIAÇÃO. AF_12/2025</t>
  </si>
  <si>
    <t>SINAPI|106411</t>
  </si>
  <si>
    <t>106411</t>
  </si>
  <si>
    <t>DOBRADEIRA ELETROMECÂNICA DE VERGALHÃO, PARA AÇO DE DIÂMETRO ATÉ 1 1/2", MOTOR ELÉTRICO TRIFÁSICO, POTÊNCIA DE 3 HP ATÉ 5 HP - JUROS. AF_12/2025</t>
  </si>
  <si>
    <t>SINAPI|106412</t>
  </si>
  <si>
    <t>106412</t>
  </si>
  <si>
    <t>DOBRADEIRA ELETROMECÂNICA DE VERGALHÃO, PARA AÇO DE DIÂMETRO ATÉ 1 1/2", MOTOR ELÉTRICO TRIFÁSICO, POTÊNCIA DE 3 HP ATÉ 5 HP - MANUTENÇÃO. AF_12/2025</t>
  </si>
  <si>
    <t>SINAPI|106413</t>
  </si>
  <si>
    <t>106413</t>
  </si>
  <si>
    <t>DOBRADEIRA ELETROMECÂNICA DE VERGALHÃO, PARA AÇO DE DIÂMETRO ATÉ 1 1/2", MOTOR ELÉTRICO TRIFÁSICO, POTÊNCIA DE 3 HP ATÉ 5 HP - MATERIAIS NA OPERAÇÃO. AF_12/2025</t>
  </si>
  <si>
    <t>SINAPI|102829</t>
  </si>
  <si>
    <t>102829</t>
  </si>
  <si>
    <t>DOBRADEIRA TDC, ESPESSURA 1,5MM - DEPRECIAÇÃO. AF_05/2023</t>
  </si>
  <si>
    <t>SINAPI|102830</t>
  </si>
  <si>
    <t>102830</t>
  </si>
  <si>
    <t>DOBRADEIRA TDC, ESPESSURA 1,5MM - JUROS. AF_05/2023</t>
  </si>
  <si>
    <t>SINAPI|102831</t>
  </si>
  <si>
    <t>102831</t>
  </si>
  <si>
    <t>DOBRADEIRA TDC, ESPESSURA 1,5MM - MANUTENÇÃO. AF_05/2023</t>
  </si>
  <si>
    <t>SINAPI|92114</t>
  </si>
  <si>
    <t>92114</t>
  </si>
  <si>
    <t>DOSADOR DE AREIA, CAPACIDADE DE 26 LITROS - DEPRECIAÇÃO. AF_05/2023</t>
  </si>
  <si>
    <t>SINAPI|92115</t>
  </si>
  <si>
    <t>92115</t>
  </si>
  <si>
    <t>DOSADOR DE AREIA, CAPACIDADE DE 26 LITROS - JUROS. AF_05/2023</t>
  </si>
  <si>
    <t>SINAPI|92116</t>
  </si>
  <si>
    <t>92116</t>
  </si>
  <si>
    <t>DOSADOR DE AREIA, CAPACIDADE DE 26 LITROS - MANUTENÇÃO. AF_05/2023</t>
  </si>
  <si>
    <t>SINAPI|102912</t>
  </si>
  <si>
    <t>102912</t>
  </si>
  <si>
    <t>ENCERADEIRA INDUSTRIAL, 400 MM, 220V, 1 HP - DEPRECIAÇÃO. AF_05/2023</t>
  </si>
  <si>
    <t>SINAPI|102913</t>
  </si>
  <si>
    <t>102913</t>
  </si>
  <si>
    <t>ENCERADEIRA INDUSTRIAL, 400 MM, 220V, 1 HP - JUROS. AF_05/2023</t>
  </si>
  <si>
    <t>SINAPI|102914</t>
  </si>
  <si>
    <t>102914</t>
  </si>
  <si>
    <t>ENCERADEIRA INDUSTRIAL, 400 MM, 220V, 1 HP - MANUTENÇÃO. AF_05/2023</t>
  </si>
  <si>
    <t>SINAPI|102915</t>
  </si>
  <si>
    <t>102915</t>
  </si>
  <si>
    <t>ENCERADEIRA INDUSTRIAL, 400 MM, 220V, 1 HP - MATERIAIS NA OPERAÇÃO. AF_05/2023</t>
  </si>
  <si>
    <t>SINAPI|95716</t>
  </si>
  <si>
    <t>95716</t>
  </si>
  <si>
    <t>ESCAVADEIRA HIDRAULICA SOBRE ESTEIRA, EQUIPADA COM CLAMSHELL, COM CAPACIDADE DA CAÇAMBA ENTRE 1,20 E 1,50 M3, PESO OPERACIONAL ENTRE 20,00 E 22,00 TON, POTENCIA LIQUIDA ENTRE 150 E 160 HP - DEPRECIAÇÃO. AF_11/2016</t>
  </si>
  <si>
    <t>SINAPI|95717</t>
  </si>
  <si>
    <t>95717</t>
  </si>
  <si>
    <t>ESCAVADEIRA HIDRAULICA SOBRE ESTEIRA, EQUIPADA COM CLAMSHELL, COM CAPACIDADE DA CAÇAMBA ENTRE 1,20 E 1,50 M3, PESO OPERACIONAL ENTRE 20,00 E 22,00 TON, POTENCIA LIQUIDA ENTRE 150 E 160 HP - JUROS. AF_11/2016</t>
  </si>
  <si>
    <t>SINAPI|95718</t>
  </si>
  <si>
    <t>95718</t>
  </si>
  <si>
    <t>ESCAVADEIRA HIDRAULICA SOBRE ESTEIRA, EQUIPADA COM CLAMSHELL, COM CAPACIDADE DA CAÇAMBA ENTRE 1,20 E 1,50 M3, PESO OPERACIONAL ENTRE 20,00 E 22,00 TON, POTENCIA LIQUIDA ENTRE 150 E 160 HP - MANUTENÇÃO. AF_11/2016</t>
  </si>
  <si>
    <t>SINAPI|95719</t>
  </si>
  <si>
    <t>95719</t>
  </si>
  <si>
    <t>ESCAVADEIRA HIDRAULICA SOBRE ESTEIRA, EQUIPADA COM CLAMSHELL, COM CAPACIDADE DA CAÇAMBA ENTRE 1,20 E 1,50 M3, PESO OPERACIONAL ENTRE 20,00 E 22,00 TON, POTENCIA LIQUIDA ENTRE 150 E 160 HP - MATERIAIS NA OPERAÇÃO. AF_11/2016</t>
  </si>
  <si>
    <t>SINAPI|104712</t>
  </si>
  <si>
    <t>104712</t>
  </si>
  <si>
    <t>ESCAVADEIRA HIDRÁULICA DE BRAÇO LONGO (LONGO ALCANCE) SOBRE ESTEIRAS, CAÇAMBA 0,52 M3, PESO OPERACIONAL 24 T, POTÊNCIA LÍQUIDA 155 HP - DEPRECIAÇÃO. AF_06/2023</t>
  </si>
  <si>
    <t>SINAPI|104713</t>
  </si>
  <si>
    <t>104713</t>
  </si>
  <si>
    <t>ESCAVADEIRA HIDRÁULICA DE BRAÇO LONGO (LONGO ALCANCE) SOBRE ESTEIRAS, CAÇAMBA 0,52 M3, PESO OPERACIONAL 24 T, POTÊNCIA LÍQUIDA 155 HP - JUROS. AF_06/2023</t>
  </si>
  <si>
    <t>SINAPI|104714</t>
  </si>
  <si>
    <t>104714</t>
  </si>
  <si>
    <t>ESCAVADEIRA HIDRÁULICA DE BRAÇO LONGO (LONGO ALCANCE) SOBRE ESTEIRAS, CAÇAMBA 0,52 M3, PESO OPERACIONAL 24 T, POTÊNCIA LÍQUIDA 155 HP - MANUTENÇÃO. AF_06/2023</t>
  </si>
  <si>
    <t>SINAPI|104715</t>
  </si>
  <si>
    <t>104715</t>
  </si>
  <si>
    <t>ESCAVADEIRA HIDRÁULICA DE BRAÇO LONGO (LONGO ALCANCE) SOBRE ESTEIRAS, CAÇAMBA 0,52 M3, PESO OPERACIONAL 24 T, POTÊNCIA LÍQUIDA 155 HP - MATERIAIS NA OPERAÇÃO. AF_06/2023</t>
  </si>
  <si>
    <t>SINAPI|106394</t>
  </si>
  <si>
    <t>106394</t>
  </si>
  <si>
    <t>ESCAVADEIRA HIDRÁULICA SOBRE ESTEIRA, PESO OPERACIONAL 21,00 T, POTÊNCIA NOMINAL 155 HP, COM MARTELO VIBRATÓRIO HIDRÁULICO *1200 A 2200* KG - DEPRECIAÇÃO. AF_11/2025</t>
  </si>
  <si>
    <t>SINAPI|106395</t>
  </si>
  <si>
    <t>106395</t>
  </si>
  <si>
    <t>ESCAVADEIRA HIDRÁULICA SOBRE ESTEIRA, PESO OPERACIONAL 21,00 T, POTÊNCIA NOMINAL 155 HP, COM MARTELO VIBRATÓRIO HIDRÁULICO *1200 A 2200* KG - JUROS. AF_11/2025</t>
  </si>
  <si>
    <t>SINAPI|106396</t>
  </si>
  <si>
    <t>106396</t>
  </si>
  <si>
    <t>ESCAVADEIRA HIDRÁULICA SOBRE ESTEIRA, PESO OPERACIONAL 21,00 T, POTÊNCIA NOMINAL 155 HP, COM MARTELO VIBRATÓRIO HIDRÁULICO *1200 A 2200* KG - MANUTENÇÃO. AF_11/2025</t>
  </si>
  <si>
    <t>SINAPI|106397</t>
  </si>
  <si>
    <t>106397</t>
  </si>
  <si>
    <t>ESCAVADEIRA HIDRÁULICA SOBRE ESTEIRA, PESO OPERACIONAL 21,00 T, POTÊNCIA NOMINAL 155 HP, COM MARTELO VIBRATÓRIO HIDRÁULICO *1200 A 2200* KG - MATERIAIS NA OPERAÇÃO. AF_11/2025</t>
  </si>
  <si>
    <t>SINAPI|106400</t>
  </si>
  <si>
    <t>106400</t>
  </si>
  <si>
    <t>ESCAVADEIRA HIDRÁULICA SOBRE ESTEIRA, PESO OPERACIONAL 21,00 T, POTÊNCIA NOMINAL 155 HP, COM TORRE DE CRAVAÇÃO PARA EXECUÇÃO DE GEODRENO VERTICAL, LANÇA DE 32 M, PARA DRENO FIBROQUÍMICO DE LARGURA PADRÃO (100 MM) - DEPRECIAÇÃO. AF_12/2025</t>
  </si>
  <si>
    <t>SINAPI|106401</t>
  </si>
  <si>
    <t>106401</t>
  </si>
  <si>
    <t>ESCAVADEIRA HIDRÁULICA SOBRE ESTEIRA, PESO OPERACIONAL 21,00 T, POTÊNCIA NOMINAL 155 HP, COM TORRE DE CRAVAÇÃO PARA EXECUÇÃO DE GEODRENO VERTICAL, LANÇA DE 32 M, PARA DRENO FIBROQUÍMICO DE LARGURA PADRÃO (100 MM) - JUROS. AF_12/2025</t>
  </si>
  <si>
    <t>SINAPI|106402</t>
  </si>
  <si>
    <t>106402</t>
  </si>
  <si>
    <t>ESCAVADEIRA HIDRÁULICA SOBRE ESTEIRA, PESO OPERACIONAL 21,00 T, POTÊNCIA NOMINAL 155 HP, COM TORRE DE CRAVAÇÃO PARA EXECUÇÃO DE GEODRENO VERTICAL, LANÇA DE 32 M, PARA DRENO FIBROQUÍMICO DE LARGURA PADRÃO (100 MM) - MANUTENÇÃO. AF_12/2025</t>
  </si>
  <si>
    <t>SINAPI|106403</t>
  </si>
  <si>
    <t>106403</t>
  </si>
  <si>
    <t>ESCAVADEIRA HIDRÁULICA SOBRE ESTEIRA, PESO OPERACIONAL 21,00 T, POTÊNCIA NOMINAL 155 HP, COM TORRE DE CRAVAÇÃO PARA EXECUÇÃO DE GEODRENO VERTICAL, LANÇA DE 32 M, PARA DRENO FIBROQUÍMICO DE LARGURA PADRÃO (100 MM) - MATERIAIS NA OPERAÇÃO. AF_12/2025</t>
  </si>
  <si>
    <t>SINAPI|102894</t>
  </si>
  <si>
    <t>102894</t>
  </si>
  <si>
    <t>ESCAVADEIRA HIDRÁULICA SOBRE ESTEIRA, PESO OPERACIONAL ENTRE 22,00 E 23,50 T, POTÊNCIA NOMINAL 139 HP, COM MARTELO ROMPEDOR HIDRÁULICO 1700 KG - DEPRECIAÇÃO. AF_04/2019</t>
  </si>
  <si>
    <t>SINAPI|104161</t>
  </si>
  <si>
    <t>104161</t>
  </si>
  <si>
    <t>ESCAVADEIRA HIDRÁULICA SOBRE ESTEIRA, PESO OPERACIONAL ENTRE 22,00 E 23,50 T, POTÊNCIA NOMINAL 139 HP, COM MARTELO ROMPEDOR HIDRÁULICO 1700 KG - JUROS. AF_04/2019</t>
  </si>
  <si>
    <t>SINAPI|102896</t>
  </si>
  <si>
    <t>102896</t>
  </si>
  <si>
    <t>ESCAVADEIRA HIDRÁULICA SOBRE ESTEIRA, PESO OPERACIONAL ENTRE 22,00 E 23,50 T, POTÊNCIA NOMINAL 139 HP, COM MARTELO ROMPEDOR HIDRÁULICO 1700 KG - MANUTENÇÃO. AF_04/2019</t>
  </si>
  <si>
    <t>SINAPI|102897</t>
  </si>
  <si>
    <t>102897</t>
  </si>
  <si>
    <t>ESCAVADEIRA HIDRÁULICA SOBRE ESTEIRA, PESO OPERACIONAL ENTRE 22,00 E 23,50 T, POTÊNCIA NOMINAL 139 HP, COM MARTELO ROMPEDOR HIDRÁULICO 1700 KG - MATERIAIS NA OPERAÇÃO. AF_04/2019</t>
  </si>
  <si>
    <t>SINAPI|5627</t>
  </si>
  <si>
    <t>5627</t>
  </si>
  <si>
    <t>ESCAVADEIRA HIDRÁULICA SOBRE ESTEIRAS, CAÇAMBA 0,80 M3, PESO OPERACIONAL 17 T, POTENCIA BRUTA 111 HP - DEPRECIAÇÃO. AF_06/2014</t>
  </si>
  <si>
    <t>SINAPI|5628</t>
  </si>
  <si>
    <t>5628</t>
  </si>
  <si>
    <t>ESCAVADEIRA HIDRÁULICA SOBRE ESTEIRAS, CAÇAMBA 0,80 M3, PESO OPERACIONAL 17 T, POTENCIA BRUTA 111 HP - JUROS. AF_06/2014</t>
  </si>
  <si>
    <t>SINAPI|5629</t>
  </si>
  <si>
    <t>5629</t>
  </si>
  <si>
    <t>ESCAVADEIRA HIDRÁULICA SOBRE ESTEIRAS, CAÇAMBA 0,80 M3, PESO OPERACIONAL 17 T, POTENCIA BRUTA 111 HP - MANUTENÇÃO. AF_06/2014</t>
  </si>
  <si>
    <t>SINAPI|5630</t>
  </si>
  <si>
    <t>5630</t>
  </si>
  <si>
    <t>ESCAVADEIRA HIDRÁULICA SOBRE ESTEIRAS, CAÇAMBA 0,80 M3, PESO OPERACIONAL 17 T, POTENCIA BRUTA 111 HP - MATERIAIS NA OPERAÇÃO. AF_06/2014</t>
  </si>
  <si>
    <t>SINAPI|88900</t>
  </si>
  <si>
    <t>88900</t>
  </si>
  <si>
    <t>ESCAVADEIRA HIDRÁULICA SOBRE ESTEIRAS, CAÇAMBA 1,20 M3, PESO OPERACIONAL 21 T, POTÊNCIA BRUTA 155 HP - DEPRECIAÇÃO. AF_06/2014</t>
  </si>
  <si>
    <t>SINAPI|88902</t>
  </si>
  <si>
    <t>88902</t>
  </si>
  <si>
    <t>ESCAVADEIRA HIDRÁULICA SOBRE ESTEIRAS, CAÇAMBA 1,20 M3, PESO OPERACIONAL 21 T, POTÊNCIA BRUTA 155 HP - JUROS. AF_06/2014</t>
  </si>
  <si>
    <t>SINAPI|88903</t>
  </si>
  <si>
    <t>88903</t>
  </si>
  <si>
    <t>ESCAVADEIRA HIDRÁULICA SOBRE ESTEIRAS, CAÇAMBA 1,20 M3, PESO OPERACIONAL 21 T, POTÊNCIA BRUTA 155 HP - MANUTENÇÃO. AF_06/2014</t>
  </si>
  <si>
    <t>SINAPI|88904</t>
  </si>
  <si>
    <t>88904</t>
  </si>
  <si>
    <t>ESCAVADEIRA HIDRÁULICA SOBRE ESTEIRAS, CAÇAMBA 1,20 M3, PESO OPERACIONAL 21 T, POTÊNCIA BRUTA 155 HP - MATERIAIS NA OPERAÇÃO. AF_06/2014</t>
  </si>
  <si>
    <t>SINAPI|88569</t>
  </si>
  <si>
    <t>88569</t>
  </si>
  <si>
    <t>ESPARGIDOR DE ASFALTO PRESSURIZADO COM TANQUE DE 2500 L, REBOCÁVEL COM MOTOR A GASOLINA POTÊNCIA 3,4 HP - DEPRECIAÇÃO. AF_07/2014</t>
  </si>
  <si>
    <t>SINAPI|88570</t>
  </si>
  <si>
    <t>88570</t>
  </si>
  <si>
    <t>ESPARGIDOR DE ASFALTO PRESSURIZADO COM TANQUE DE 2500 L, REBOCÁVEL COM MOTOR A GASOLINA POTÊNCIA 3,4 HP - JUROS. AF_07/2014</t>
  </si>
  <si>
    <t>SINAPI|5765</t>
  </si>
  <si>
    <t>5765</t>
  </si>
  <si>
    <t>ESPARGIDOR DE ASFALTO PRESSURIZADO COM TANQUE DE 2500 L, REBOCÁVEL COM MOTOR A GASOLINA POTÊNCIA 3,4 HP - MANUTENÇÃO. AF_07/2014</t>
  </si>
  <si>
    <t>SINAPI|5766</t>
  </si>
  <si>
    <t>5766</t>
  </si>
  <si>
    <t>ESPARGIDOR DE ASFALTO PRESSURIZADO COM TANQUE DE 2500 L, REBOCÁVEL COM MOTOR A GASOLINA POTÊNCIA 3,4 HP - MATERIAIS NA OPERAÇÃO. AF_07/2014</t>
  </si>
  <si>
    <t>SINAPI|91468</t>
  </si>
  <si>
    <t>91468</t>
  </si>
  <si>
    <t>ESPARGIDOR DE ASFALTO PRESSURIZADO, TANQUE 6 M3 COM ISOLAÇÃO TÉRMICA, AQUECIDO COM 2 MAÇARICOS, COM BARRA ESPARGIDORA 3,60 M, MONTADO SOBRE CAMINHÃO TOCO, PBT 14.300 KG, POTÊNCIA 185 CV - DEPRECIAÇÃO. AF_05/2023</t>
  </si>
  <si>
    <t>SINAPI|91484</t>
  </si>
  <si>
    <t>91484</t>
  </si>
  <si>
    <t>ESPARGIDOR DE ASFALTO PRESSURIZADO, TANQUE 6 M3 COM ISOLAÇÃO TÉRMICA, AQUECIDO COM 2 MAÇARICOS, COM BARRA ESPARGIDORA 3,60 M, MONTADO SOBRE CAMINHÃO TOCO, PBT 14.300 KG, POTÊNCIA 185 CV - IMPOSTOS E SEGUROS. AF_05/2023</t>
  </si>
  <si>
    <t>SINAPI|91469</t>
  </si>
  <si>
    <t>91469</t>
  </si>
  <si>
    <t>ESPARGIDOR DE ASFALTO PRESSURIZADO, TANQUE 6 M3 COM ISOLAÇÃO TÉRMICA, AQUECIDO COM 2 MAÇARICOS, COM BARRA ESPARGIDORA 3,60 M, MONTADO SOBRE CAMINHÃO TOCO, PBT 14.300 KG, POTÊNCIA 185 CV - JUROS. AF_05/2023</t>
  </si>
  <si>
    <t>SINAPI|83361</t>
  </si>
  <si>
    <t>83361</t>
  </si>
  <si>
    <t>ESPARGIDOR DE ASFALTO PRESSURIZADO, TANQUE 6 M3 COM ISOLAÇÃO TÉRMICA, AQUECIDO COM 2 MAÇARICOS, COM BARRA ESPARGIDORA 3,60 M, MONTADO SOBRE CAMINHÃO TOCO, PBT 14.300 KG, POTÊNCIA 185 CV - MANUTENÇÃO. AF_08/2015</t>
  </si>
  <si>
    <t>SINAPI|91485</t>
  </si>
  <si>
    <t>91485</t>
  </si>
  <si>
    <t>ESPARGIDOR DE ASFALTO PRESSURIZADO, TANQUE 6 M3 COM ISOLAÇÃO TÉRMICA, AQUECIDO COM 2 MAÇARICOS, COM BARRA ESPARGIDORA 3,60 M, MONTADO SOBRE CAMINHÃO TOCO, PBT 14.300 KG, POTÊNCIA 185 CV - MATERIAIS NA OPERAÇÃO. AF_05/2023</t>
  </si>
  <si>
    <t>SINAPI|102835</t>
  </si>
  <si>
    <t>102835</t>
  </si>
  <si>
    <t>ESTABILIZADOR DE LINHA E PRESSÃO, CAPACIDADE DE 120 BAR, COM MANÔMETRO DE LEITURA, REGISTRO DE 1 COM RETORNO E LINHA - DEPRECIAÇÃO. AF_05/2023</t>
  </si>
  <si>
    <t>SINAPI|102836</t>
  </si>
  <si>
    <t>102836</t>
  </si>
  <si>
    <t>ESTABILIZADOR DE LINHA E PRESSÃO, CAPACIDADE DE 120 BAR, COM MANÔMETRO DE LEITURA, REGISTRO DE 1 COM RETORNO E LINHA - JUROS. AF_05/2023</t>
  </si>
  <si>
    <t>SINAPI|102837</t>
  </si>
  <si>
    <t>102837</t>
  </si>
  <si>
    <t>ESTABILIZADOR DE LINHA E PRESSÃO, CAPACIDADE DE 120 BAR, COM MANÔMETRO DE LEITURA, REGISTRO DE 1 COM RETORNO E LINHA - MANUTENÇÃO. AF_05/2023</t>
  </si>
  <si>
    <t>SINAPI|89230</t>
  </si>
  <si>
    <t>89230</t>
  </si>
  <si>
    <t>FRESADORA DE ASFALTO A FRIO SOBRE RODAS, LARGURA FRESAGEM DE 1,0 M, POTÊNCIA 208 HP - DEPRECIAÇÃO. AF_11/2014</t>
  </si>
  <si>
    <t>SINAPI|89231</t>
  </si>
  <si>
    <t>89231</t>
  </si>
  <si>
    <t>FRESADORA DE ASFALTO A FRIO SOBRE RODAS, LARGURA FRESAGEM DE 1,0 M, POTÊNCIA 208 HP - JUROS. AF_11/2014</t>
  </si>
  <si>
    <t>SINAPI|89232</t>
  </si>
  <si>
    <t>89232</t>
  </si>
  <si>
    <t>FRESADORA DE ASFALTO A FRIO SOBRE RODAS, LARGURA FRESAGEM DE 1,0 M, POTÊNCIA 208 HP - MANUTENÇÃO. AF_11/2014</t>
  </si>
  <si>
    <t>SINAPI|89233</t>
  </si>
  <si>
    <t>89233</t>
  </si>
  <si>
    <t>FRESADORA DE ASFALTO A FRIO SOBRE RODAS, LARGURA FRESAGEM DE 1,0 M, POTÊNCIA 208 HP - MATERIAIS NA OPERAÇÃO. AF_11/2014</t>
  </si>
  <si>
    <t>SINAPI|89236</t>
  </si>
  <si>
    <t>89236</t>
  </si>
  <si>
    <t>FRESADORA DE ASFALTO A FRIO SOBRE RODAS, LARGURA FRESAGEM DE 2,0 M, POTÊNCIA 550 HP - DEPRECIAÇÃO. AF_11/2014</t>
  </si>
  <si>
    <t>SINAPI|89237</t>
  </si>
  <si>
    <t>89237</t>
  </si>
  <si>
    <t>FRESADORA DE ASFALTO A FRIO SOBRE RODAS, LARGURA FRESAGEM DE 2,0 M, POTÊNCIA 550 HP - JUROS. AF_11/2014</t>
  </si>
  <si>
    <t>SINAPI|89238</t>
  </si>
  <si>
    <t>89238</t>
  </si>
  <si>
    <t>FRESADORA DE ASFALTO A FRIO SOBRE RODAS, LARGURA FRESAGEM DE 2,0 M, POTÊNCIA 550 HP - MANUTENÇÃO. AF_11/2014</t>
  </si>
  <si>
    <t>SINAPI|89239</t>
  </si>
  <si>
    <t>89239</t>
  </si>
  <si>
    <t>FRESADORA DE ASFALTO A FRIO SOBRE RODAS, LARGURA FRESAGEM DE 2,0 M, POTÊNCIA 550 HP - MATERIAIS NA OPERAÇÃO. AF_11/2014</t>
  </si>
  <si>
    <t>SINAPI|102930</t>
  </si>
  <si>
    <t>102930</t>
  </si>
  <si>
    <t>FURADEIRA ELETROMAGNÉTICA, VELOCIDADE (SEM CARGA/ COM CARGA) 450/ 270 RPM, ESPESSURA MÁXIMA DA CHAPA A SER FURADA 50 MM, PORÇA DE ADESÃO MAGNÉTICA 17000 N, POTÊNCIA 1100 W, ALIMENTÇÃO 220 - 60 HZ, MONOFÁSICA - DEPRECIAÇÃO. AF_08/2019</t>
  </si>
  <si>
    <t>SINAPI|102931</t>
  </si>
  <si>
    <t>102931</t>
  </si>
  <si>
    <t>FURADEIRA ELETROMAGNÉTICA, VELOCIDADE (SEM CARGA/ COM CARGA) 450/ 270 RPM, ESPESSURA MÁXIMA DA CHAPA A SER FURADA 50 MM, PORÇA DE ADESÃO MAGNÉTICA 17000 N, POTÊNCIA 1100 W, ALIMENTÇÃO 220 - 60 HZ, MONOFÁSICA - JUROS. AF_08/2019</t>
  </si>
  <si>
    <t>SINAPI|102932</t>
  </si>
  <si>
    <t>102932</t>
  </si>
  <si>
    <t>FURADEIRA ELETROMAGNÉTICA, VELOCIDADE (SEM CARGA/ COM CARGA) 450/ 270 RPM, ESPESSURA MÁXIMA DA CHAPA A SER FURADA 50 MM, PORÇA DE ADESÃO MAGNÉTICA 17000 N, POTÊNCIA 1100 W, ALIMENTÇÃO 220 - 60 HZ, MONOFÁSICA - MANUTENÇÃO. AF_08/2019</t>
  </si>
  <si>
    <t>SINAPI|102933</t>
  </si>
  <si>
    <t>102933</t>
  </si>
  <si>
    <t>FURADEIRA ELETROMAGNÉTICA, VELOCIDADE (SEM CARGA/ COM CARGA) 450/ 270 RPM, ESPESSURA MÁXIMA DA CHAPA A SER FURADA 50 MM, PORÇA DE ADESÃO MAGNÉTICA 17000 N, POTÊNCIA 1100 W, ALIMENTÇÃO 220 - 60 HZ, MONOFÁSICA - MATERIAIS NA OPERAÇÃO. AF_08/2019</t>
  </si>
  <si>
    <t>SINAPI|93411</t>
  </si>
  <si>
    <t>93411</t>
  </si>
  <si>
    <t>GERADOR PORTÁTIL MONOFÁSICO, POTÊNCIA 5500 VA, MOTOR A GASOLINA, POTÊNCIA DO MOTOR 13 CV - DEPRECIAÇÃO. AF_03/2016</t>
  </si>
  <si>
    <t>SINAPI|93412</t>
  </si>
  <si>
    <t>93412</t>
  </si>
  <si>
    <t>GERADOR PORTÁTIL MONOFÁSICO, POTÊNCIA 5500 VA, MOTOR A GASOLINA, POTÊNCIA DO MOTOR 13 CV - JUROS. AF_03/2016</t>
  </si>
  <si>
    <t>SINAPI|93413</t>
  </si>
  <si>
    <t>93413</t>
  </si>
  <si>
    <t>GERADOR PORTÁTIL MONOFÁSICO, POTÊNCIA 5500 VA, MOTOR A GASOLINA, POTÊNCIA DO MOTOR 13 CV - MANUTENÇÃO. AF_03/2016</t>
  </si>
  <si>
    <t>SINAPI|93414</t>
  </si>
  <si>
    <t>93414</t>
  </si>
  <si>
    <t>GERADOR PORTÁTIL MONOFÁSICO, POTÊNCIA 5500 VA, MOTOR A GASOLINA, POTÊNCIA DO MOTOR 13 CV - MATERIAIS NA OPERAÇÃO. AF_03/2016</t>
  </si>
  <si>
    <t>SINAPI|88855</t>
  </si>
  <si>
    <t>88855</t>
  </si>
  <si>
    <t>GRADE DE DISCO CONTROLE REMOTO REBOCÁVEL, COM 24 DISCOS 24" X 6 MM COM PNEUS PARA TRANSPORTE - DEPRECIAÇÃO. AF_06/2014</t>
  </si>
  <si>
    <t>SINAPI|88856</t>
  </si>
  <si>
    <t>88856</t>
  </si>
  <si>
    <t>GRADE DE DISCO CONTROLE REMOTO REBOCÁVEL, COM 24 DISCOS 24" X 6 MM COM PNEUS PARA TRANSPORTE - JUROS. AF_06/2014</t>
  </si>
  <si>
    <t>SINAPI|5658</t>
  </si>
  <si>
    <t>5658</t>
  </si>
  <si>
    <t>GRADE DE DISCO CONTROLE REMOTO REBOCÁVEL, COM 24 DISCOS 24" X 6 MM COM PNEUS PARA TRANSPORTE - MANUTENÇÃO. AF_06/2014</t>
  </si>
  <si>
    <t>SINAPI|53840</t>
  </si>
  <si>
    <t>53840</t>
  </si>
  <si>
    <t>GRADE DE DISCO REBOCÁVEL COM 20 DISCOS 24" X 6 MM COM PNEUS PARA TRANSPORTE - DEPRECIAÇÃO. AF_06/2014</t>
  </si>
  <si>
    <t>SINAPI|87026</t>
  </si>
  <si>
    <t>87026</t>
  </si>
  <si>
    <t>GRADE DE DISCO REBOCÁVEL COM 20 DISCOS 24" X 6 MM COM PNEUS PARA TRANSPORTE - JUROS. AF_06/2014</t>
  </si>
  <si>
    <t>SINAPI|53841</t>
  </si>
  <si>
    <t>53841</t>
  </si>
  <si>
    <t>GRADE DE DISCO REBOCÁVEL COM 20 DISCOS 24" X 6 MM COM PNEUS PARA TRANSPORTE - MANUTENÇÃO. AF_06/2014</t>
  </si>
  <si>
    <t>SINAPI|95209</t>
  </si>
  <si>
    <t>95209</t>
  </si>
  <si>
    <t>GRUA ASCENCIONAL, LANCA DE 42 M, CAPACIDADE DE 1,5 T A 30 M, ALTURA ATE 39 M JUROS. AF_05/2023</t>
  </si>
  <si>
    <t>SINAPI|95210</t>
  </si>
  <si>
    <t>95210</t>
  </si>
  <si>
    <t>GRUA ASCENCIONAL, LANCA DE 42 M, CAPACIDADE DE 1,5 T A 30 M, ALTURA ATE 39 M MANUTENÇÃO. AF_05/2023</t>
  </si>
  <si>
    <t>SINAPI|95211</t>
  </si>
  <si>
    <t>95211</t>
  </si>
  <si>
    <t>GRUA ASCENCIONAL, LANCA DE 42 M, CAPACIDADE DE 1,5 T A 30 M, ALTURA ATE 39 M MATERIAIS NA OPERAÇÃO. AF_05/2023</t>
  </si>
  <si>
    <t>SINAPI|93267</t>
  </si>
  <si>
    <t>93267</t>
  </si>
  <si>
    <t>GRUA ASCENCIONAL, LANÇA DE 30 M, CAPACIDADE DE 1,0 T A 30 M, ALTURA ATÉ 39 M DEPRECIAÇÃO. AF_05/2023</t>
  </si>
  <si>
    <t>SINAPI|93269</t>
  </si>
  <si>
    <t>93269</t>
  </si>
  <si>
    <t>GRUA ASCENCIONAL, LANÇA DE 30 M, CAPACIDADE DE 1,0 T A 30 M, ALTURA ATÉ 39 M JUROS. AF_05/2023</t>
  </si>
  <si>
    <t>SINAPI|93270</t>
  </si>
  <si>
    <t>93270</t>
  </si>
  <si>
    <t>GRUA ASCENCIONAL, LANÇA DE 30 M, CAPACIDADE DE 1,0 T A 30 M, ALTURA ATÉ 39 M MANUTENÇÃO. AF_05/2023</t>
  </si>
  <si>
    <t>SINAPI|93271</t>
  </si>
  <si>
    <t>93271</t>
  </si>
  <si>
    <t>GRUA ASCENCIONAL, LANÇA DE 30 M, CAPACIDADE DE 1,0 T A 30 M, ALTURA ATÉ 39 M MATERIAIS NA OPERAÇÃO. AF_05/2023</t>
  </si>
  <si>
    <t>SINAPI|95208</t>
  </si>
  <si>
    <t>95208</t>
  </si>
  <si>
    <t>GRUA ASCENCIONAL, LANÇA DE 42 M, CAPACIDADE DE 1,5 T A 30 M, ALTURA ATÉ 39 M DEPRECIAÇÃO. AF_05/2023</t>
  </si>
  <si>
    <t>SINAPI|83761</t>
  </si>
  <si>
    <t>83761</t>
  </si>
  <si>
    <t>GRUPO DE SOLDAGEM COM GERADOR A DIESEL 60 CV PARA SOLDA ELÉTRICA, SOBRE 04 RODAS, COM MOTOR 4 CILINDROS 600 A - DEPRECIAÇÃO. AF_02/2016</t>
  </si>
  <si>
    <t>SINAPI|83764</t>
  </si>
  <si>
    <t>83764</t>
  </si>
  <si>
    <t>GRUPO DE SOLDAGEM COM GERADOR A DIESEL 60 CV PARA SOLDA ELÉTRICA, SOBRE 04 RODAS, COM MOTOR 4 CILINDROS 600 A - JUROS. AF_02/2016</t>
  </si>
  <si>
    <t>SINAPI|83762</t>
  </si>
  <si>
    <t>83762</t>
  </si>
  <si>
    <t>GRUPO DE SOLDAGEM COM GERADOR A DIESEL 60 CV PARA SOLDA ELÉTRICA, SOBRE 04 RODAS, COM MOTOR 4 CILINDROS 600 A - MANUTENÇÃO. AF_02/2016</t>
  </si>
  <si>
    <t>SINAPI|83763</t>
  </si>
  <si>
    <t>83763</t>
  </si>
  <si>
    <t>GRUPO DE SOLDAGEM COM GERADOR A DIESEL 60 CV PARA SOLDA ELÉTRICA, SOBRE 04 RODAS, COM MOTOR 4 CILINDROS 600 A - MATERIAIS NA OPERAÇÃO. AF_02/2016</t>
  </si>
  <si>
    <t>SINAPI|95874</t>
  </si>
  <si>
    <t>95874</t>
  </si>
  <si>
    <t>GRUPO GERADOR COM CARENAGEM, MOTOR DIESEL POTÊNCIA STANDART ENTRE 250 E 260 KVA - DEPRECIAÇÃO. AF_12/2016</t>
  </si>
  <si>
    <t>SINAPI|95869</t>
  </si>
  <si>
    <t>95869</t>
  </si>
  <si>
    <t>GRUPO GERADOR COM CARENAGEM, MOTOR DIESEL POTÊNCIA STANDART ENTRE 250 E 260 KVA - JUROS. AF_12/2016</t>
  </si>
  <si>
    <t>SINAPI|95870</t>
  </si>
  <si>
    <t>95870</t>
  </si>
  <si>
    <t>GRUPO GERADOR COM CARENAGEM, MOTOR DIESEL POTÊNCIA STANDART ENTRE 250 E 260 KVA - MANUTENÇÃO. AF_12/2016</t>
  </si>
  <si>
    <t>SINAPI|95871</t>
  </si>
  <si>
    <t>95871</t>
  </si>
  <si>
    <t>GRUPO GERADOR COM CARENAGEM, MOTOR DIESEL POTÊNCIA STANDART ENTRE 250 E 260 KVA - MATERIAIS NA OPERAÇÃO. AF_12/2016</t>
  </si>
  <si>
    <t>SINAPI|104684</t>
  </si>
  <si>
    <t>104684</t>
  </si>
  <si>
    <t>GRUPO GERADOR DIESEL, COM CARENAGEM, POTÊNCIA STANDART ENTRE 400 E 460 KVA, VELOCIDADE DE 1800 RPM, FREQUÊNCIA DE 60 HZ - DEPRECIAÇÃO. AF_05/2023</t>
  </si>
  <si>
    <t>SINAPI|104685</t>
  </si>
  <si>
    <t>104685</t>
  </si>
  <si>
    <t>GRUPO GERADOR DIESEL, COM CARENAGEM, POTÊNCIA STANDART ENTRE 400 E 460 KVA, VELOCIDADE DE 1800 RPM, FREQUÊNCIA DE 60 HZ - JUROS. AF_05/2023</t>
  </si>
  <si>
    <t>SINAPI|104686</t>
  </si>
  <si>
    <t>104686</t>
  </si>
  <si>
    <t>GRUPO GERADOR DIESEL, COM CARENAGEM, POTÊNCIA STANDART ENTRE 400 E 460 KVA, VELOCIDADE DE 1800 RPM, FREQUÊNCIA DE 60 HZ - MANUTENÇÃO. AF_05/2023</t>
  </si>
  <si>
    <t>SINAPI|104687</t>
  </si>
  <si>
    <t>104687</t>
  </si>
  <si>
    <t>GRUPO GERADOR DIESEL, COM CARENAGEM, POTÊNCIA STANDART ENTRE 400 E 460 KVA, VELOCIDADE DE 1800 RPM, FREQUÊNCIA DE 60 HZ - MATERIAIS NA OPERAÇÃO. AF_05/2023</t>
  </si>
  <si>
    <t>SINAPI|73303</t>
  </si>
  <si>
    <t>73303</t>
  </si>
  <si>
    <t>GRUPO GERADOR ESTACIONÁRIO, MOTOR DIESEL POTÊNCIA 170 KVA - DEPRECIAÇÃO. AF_02/2016</t>
  </si>
  <si>
    <t>SINAPI|93235</t>
  </si>
  <si>
    <t>93235</t>
  </si>
  <si>
    <t>GRUPO GERADOR ESTACIONÁRIO, MOTOR DIESEL POTÊNCIA 170 KVA - JUROS. AF_02/2016</t>
  </si>
  <si>
    <t>SINAPI|73307</t>
  </si>
  <si>
    <t>73307</t>
  </si>
  <si>
    <t>GRUPO GERADOR ESTACIONÁRIO, MOTOR DIESEL POTÊNCIA 170 KVA - MANUTENÇÃO. AF_02/2016</t>
  </si>
  <si>
    <t>SINAPI|73311</t>
  </si>
  <si>
    <t>73311</t>
  </si>
  <si>
    <t>GRUPO GERADOR ESTACIONÁRIO, MOTOR DIESEL POTÊNCIA 170 KVA - MATERIAIS NA OPERAÇÃO. AF_02/2016</t>
  </si>
  <si>
    <t>SINAPI|93423</t>
  </si>
  <si>
    <t>93423</t>
  </si>
  <si>
    <t>GRUPO GERADOR ESTACIONÁRIO, POTÊNCIA 150 KVA, MOTOR A DIESEL- DEPRECIAÇÃO. AF_03/2016</t>
  </si>
  <si>
    <t>SINAPI|93424</t>
  </si>
  <si>
    <t>93424</t>
  </si>
  <si>
    <t>GRUPO GERADOR ESTACIONÁRIO, POTÊNCIA 150 KVA, MOTOR A DIESEL- JUROS. AF_03/2016</t>
  </si>
  <si>
    <t>SINAPI|93425</t>
  </si>
  <si>
    <t>93425</t>
  </si>
  <si>
    <t>GRUPO GERADOR ESTACIONÁRIO, POTÊNCIA 150 KVA, MOTOR A DIESEL- MANUTENÇÃO. AF_03/2016</t>
  </si>
  <si>
    <t>SINAPI|93426</t>
  </si>
  <si>
    <t>93426</t>
  </si>
  <si>
    <t>GRUPO GERADOR ESTACIONÁRIO, POTÊNCIA 150 KVA, MOTOR A DIESEL- MATERIAIS NA OPERAÇÃO. AF_03/2016</t>
  </si>
  <si>
    <t>SINAPI|93417</t>
  </si>
  <si>
    <t>93417</t>
  </si>
  <si>
    <t>GRUPO GERADOR REBOCÁVEL, POTÊNCIA 66 KVA, MOTOR A DIESEL - DEPRECIAÇÃO. AF_03/2016</t>
  </si>
  <si>
    <t>SINAPI|93418</t>
  </si>
  <si>
    <t>93418</t>
  </si>
  <si>
    <t>GRUPO GERADOR REBOCÁVEL, POTÊNCIA 66 KVA, MOTOR A DIESEL - JUROS. AF_03/2016</t>
  </si>
  <si>
    <t>SINAPI|93419</t>
  </si>
  <si>
    <t>93419</t>
  </si>
  <si>
    <t>GRUPO GERADOR REBOCÁVEL, POTÊNCIA 66 KVA, MOTOR A DIESEL - MANUTENÇÃO. AF_03/2016</t>
  </si>
  <si>
    <t>SINAPI|93420</t>
  </si>
  <si>
    <t>93420</t>
  </si>
  <si>
    <t>GRUPO GERADOR REBOCÁVEL, POTÊNCIA 66 KVA, MOTOR A DIESEL - MATERIAIS NA OPERAÇÃO. AF_03/2016</t>
  </si>
  <si>
    <t>SINAPI|93277</t>
  </si>
  <si>
    <t>93277</t>
  </si>
  <si>
    <t>GUINCHO ELÉTRICO DE COLUNA, CAPACIDADE 400 KG, COM MOTO FREIO, MOTOR TRIFÁSICO DE 1,25 CV - DEPRECIAÇÃO. AF_03/2016</t>
  </si>
  <si>
    <t>SINAPI|93278</t>
  </si>
  <si>
    <t>93278</t>
  </si>
  <si>
    <t>GUINCHO ELÉTRICO DE COLUNA, CAPACIDADE 400 KG, COM MOTO FREIO, MOTOR TRIFÁSICO DE 1,25 CV - JUROS. AF_03/2016</t>
  </si>
  <si>
    <t>SINAPI|93279</t>
  </si>
  <si>
    <t>93279</t>
  </si>
  <si>
    <t>GUINCHO ELÉTRICO DE COLUNA, CAPACIDADE 400 KG, COM MOTO FREIO, MOTOR TRIFÁSICO DE 1,25 CV - MANUTENÇÃO. AF_03/2016</t>
  </si>
  <si>
    <t>SINAPI|93280</t>
  </si>
  <si>
    <t>93280</t>
  </si>
  <si>
    <t>GUINCHO ELÉTRICO DE COLUNA, CAPACIDADE 400 KG, COM MOTO FREIO, MOTOR TRIFÁSICO DE 1,25 CV - MATERIAIS NA OPERAÇÃO. AF_03/2016</t>
  </si>
  <si>
    <t>SINAPI|104909</t>
  </si>
  <si>
    <t>104909</t>
  </si>
  <si>
    <t>GUINDASTE DERRICK, LANÇA DE *20* M, CARGA MÁXIMA 10T, POTÊNCIA 45 KW - DEPRECIAÇÃO. AF_01/2024</t>
  </si>
  <si>
    <t>SINAPI|104910</t>
  </si>
  <si>
    <t>104910</t>
  </si>
  <si>
    <t>GUINDASTE DERRICK, LANÇA DE *20* M, CARGA MÁXIMA 10T, POTÊNCIA 45 KW - JUROS. AF_01/2024</t>
  </si>
  <si>
    <t>SINAPI|104911</t>
  </si>
  <si>
    <t>104911</t>
  </si>
  <si>
    <t>GUINDASTE DERRICK, LANÇA DE *20* M, CARGA MÁXIMA 10T, POTÊNCIA 45 KW - MANUTENÇÃO. AF_01/2024</t>
  </si>
  <si>
    <t>SINAPI|104912</t>
  </si>
  <si>
    <t>104912</t>
  </si>
  <si>
    <t>GUINDASTE DERRICK, LANÇA DE *20* M, CARGA MÁXIMA 10T, POTÊNCIA 45 KW - MATERIAIS NA OPERAÇÃO. AF_01/2024</t>
  </si>
  <si>
    <t>SINAPI|102840</t>
  </si>
  <si>
    <t>102840</t>
  </si>
  <si>
    <t>GUINDASTE HIDRAULICO AUTOPROPELIDO, COM LANÇA TRELIÇADA 40 M, CAPACIDADE MÁXIMA 75 T, EQUIPADO COM CLAMSHELL - DEPRECIAÇÃO. AF_04/2019</t>
  </si>
  <si>
    <t>SINAPI|102841</t>
  </si>
  <si>
    <t>102841</t>
  </si>
  <si>
    <t>GUINDASTE HIDRAULICO AUTOPROPELIDO, COM LANÇA TRELIÇADA 40 M, CAPACIDADE MÁXIMA 75 T, EQUIPADO COM CLAMSHELL - JUROS. AF_04/2019</t>
  </si>
  <si>
    <t>SINAPI|102842</t>
  </si>
  <si>
    <t>102842</t>
  </si>
  <si>
    <t>GUINDASTE HIDRAULICO AUTOPROPELIDO, COM LANÇA TRELIÇADA 40 M, CAPACIDADE MÁXIMA 75 T, EQUIPADO COM CLAMSHELL - MANUTENÇÃO. AF_04/2019</t>
  </si>
  <si>
    <t>SINAPI|102843</t>
  </si>
  <si>
    <t>102843</t>
  </si>
  <si>
    <t>GUINDASTE HIDRAULICO AUTOPROPELIDO, COM LANÇA TRELIÇADA 40 M, CAPACIDADE MÁXIMA 75 T, EQUIPADO COM CLAMSHELL - MATERIAIS NA OPERAÇÃO. AF_04/2019</t>
  </si>
  <si>
    <t>SINAPI|89267</t>
  </si>
  <si>
    <t>89267</t>
  </si>
  <si>
    <t>GUINDASTE HIDRÁULICO AUTOPROPELIDO, COM LANÇA TELESCÓPICA 28,80 M, CAPACIDADE MÁXIMA 30 T, POTÊNCIA 97 KW, TRAÇÃO 4 X 4 - DEPRECIAÇÃO. AF_11/2014</t>
  </si>
  <si>
    <t>SINAPI|89269</t>
  </si>
  <si>
    <t>89269</t>
  </si>
  <si>
    <t>GUINDASTE HIDRÁULICO AUTOPROPELIDO, COM LANÇA TELESCÓPICA 28,80 M, CAPACIDADE MÁXIMA 30 T, POTÊNCIA 97 KW, TRAÇÃO 4 X 4 - IMPOSTOS E SEGUROS. AF_11/2014</t>
  </si>
  <si>
    <t>SINAPI|89268</t>
  </si>
  <si>
    <t>89268</t>
  </si>
  <si>
    <t>GUINDASTE HIDRÁULICO AUTOPROPELIDO, COM LANÇA TELESCÓPICA 28,80 M, CAPACIDADE MÁXIMA 30 T, POTÊNCIA 97 KW, TRAÇÃO 4 X 4 - JUROS. AF_11/2014</t>
  </si>
  <si>
    <t>SINAPI|89270</t>
  </si>
  <si>
    <t>89270</t>
  </si>
  <si>
    <t>GUINDASTE HIDRÁULICO AUTOPROPELIDO, COM LANÇA TELESCÓPICA 28,80 M, CAPACIDADE MÁXIMA 30 T, POTÊNCIA 97 KW, TRAÇÃO 4 X 4 - MANUTENÇÃO. AF_11/2014</t>
  </si>
  <si>
    <t>SINAPI|89271</t>
  </si>
  <si>
    <t>89271</t>
  </si>
  <si>
    <t>GUINDASTE HIDRÁULICO AUTOPROPELIDO, COM LANÇA TELESCÓPICA 28,80 M, CAPACIDADE MÁXIMA 30 T, POTÊNCIA 97 KW, TRAÇÃO 4 X 4 - MATERIAIS NA OPERAÇÃO. AF_11/2014</t>
  </si>
  <si>
    <t>SINAPI|93283</t>
  </si>
  <si>
    <t>93283</t>
  </si>
  <si>
    <t>GUINDASTE HIDRÁULICO AUTOPROPELIDO, COM LANÇA TELESCÓPICA 40 M, CAPACIDADE MÁXIMA 60 T, POTÊNCIA 260 KW - DEPRECIAÇÃO. AF_03/2016</t>
  </si>
  <si>
    <t>SINAPI|93296</t>
  </si>
  <si>
    <t>93296</t>
  </si>
  <si>
    <t>GUINDASTE HIDRÁULICO AUTOPROPELIDO, COM LANÇA TELESCÓPICA 40 M, CAPACIDADE MÁXIMA 60 T, POTÊNCIA 260 KW - IMPOSTOS E SEGUROS. AF_03/2016</t>
  </si>
  <si>
    <t>SINAPI|93284</t>
  </si>
  <si>
    <t>93284</t>
  </si>
  <si>
    <t>GUINDASTE HIDRÁULICO AUTOPROPELIDO, COM LANÇA TELESCÓPICA 40 M, CAPACIDADE MÁXIMA 60 T, POTÊNCIA 260 KW - JUROS. AF_03/2016</t>
  </si>
  <si>
    <t>SINAPI|93285</t>
  </si>
  <si>
    <t>93285</t>
  </si>
  <si>
    <t>GUINDASTE HIDRÁULICO AUTOPROPELIDO, COM LANÇA TELESCÓPICA 40 M, CAPACIDADE MÁXIMA 60 T, POTÊNCIA 260 KW - MANUTENÇÃO. AF_03/2016</t>
  </si>
  <si>
    <t>SINAPI|93286</t>
  </si>
  <si>
    <t>93286</t>
  </si>
  <si>
    <t>GUINDASTE HIDRÁULICO AUTOPROPELIDO, COM LANÇA TELESCÓPICA 40 M, CAPACIDADE MÁXIMA 60 T, POTÊNCIA 260 KW - MATERIAIS NA OPERAÇÃO. AF_03/2016</t>
  </si>
  <si>
    <t>SINAPI|104706</t>
  </si>
  <si>
    <t>104706</t>
  </si>
  <si>
    <t>GUINDASTE HIDRÁULICO AUTOPROPELIDO, COM LANÇA TRELICADA 41 M, CAPACIDADE MÁXIMA DE ELEVAÇÃO 43 T, POTÊNCIA 230 KW, EQUIPADO COM CAÇAMBA DE ARRASTO (DRAGLINE) DE 0,76 M3 - DEPRECIAÇÃO. AF_06/2023</t>
  </si>
  <si>
    <t>SINAPI|104707</t>
  </si>
  <si>
    <t>104707</t>
  </si>
  <si>
    <t>GUINDASTE HIDRÁULICO AUTOPROPELIDO, COM LANÇA TRELICADA 41 M, CAPACIDADE MÁXIMA DE ELEVAÇÃO 43 T, POTÊNCIA 230 KW, EQUIPADO COM CAÇAMBA DE ARRASTO (DRAGLINE) DE 0,76 M3 - JUROS. AF_06/2023</t>
  </si>
  <si>
    <t>SINAPI|104708</t>
  </si>
  <si>
    <t>104708</t>
  </si>
  <si>
    <t>GUINDASTE HIDRÁULICO AUTOPROPELIDO, COM LANÇA TRELICADA 41 M, CAPACIDADE MÁXIMA DE ELEVAÇÃO 43 T, POTÊNCIA 230 KW, EQUIPADO COM CAÇAMBA DE ARRASTO (DRAGLINE) DE 0,76 M3 - MANUTENÇÃO. AF_06/2023</t>
  </si>
  <si>
    <t>SINAPI|104709</t>
  </si>
  <si>
    <t>104709</t>
  </si>
  <si>
    <t>GUINDASTE HIDRÁULICO AUTOPROPELIDO, COM LANÇA TRELICADA 41 M, CAPACIDADE MÁXIMA DE ELEVAÇÃO 43 T, POTÊNCIA 230 KW, EQUIPADO COM CAÇAMBA DE ARRASTO (DRAGLINE) DE 0,76 M3 - MATERIAIS NA OPERAÇÃO. AF_06/2023</t>
  </si>
  <si>
    <t>SINAPI|104903</t>
  </si>
  <si>
    <t>104903</t>
  </si>
  <si>
    <t>GUINDASTE HIDRÁULICO RODOVIÁRIO, LANCA TELESCÓPICA DE *50+20* M, CAPACIDADE MÁXIMA DE 90T, 4 EIXOS, POTÊNCIA 330 KW, MOTOR DIESEL - DEPRECIAÇÃO. AF_01/2024</t>
  </si>
  <si>
    <t>SINAPI|104904</t>
  </si>
  <si>
    <t>104904</t>
  </si>
  <si>
    <t>GUINDASTE HIDRÁULICO RODOVIÁRIO, LANCA TELESCÓPICA DE *50+20* M, CAPACIDADE MÁXIMA DE 90T, 4 EIXOS, POTÊNCIA 330 KW, MOTOR DIESEL - JUROS. AF_01/2024</t>
  </si>
  <si>
    <t>SINAPI|104905</t>
  </si>
  <si>
    <t>104905</t>
  </si>
  <si>
    <t>GUINDASTE HIDRÁULICO RODOVIÁRIO, LANCA TELESCÓPICA DE *50+20* M, CAPACIDADE MÁXIMA DE 90T, 4 EIXOS, POTÊNCIA 330 KW, MOTOR DIESEL - MANUTENÇÃO. AF_01/2024</t>
  </si>
  <si>
    <t>SINAPI|104906</t>
  </si>
  <si>
    <t>104906</t>
  </si>
  <si>
    <t>GUINDASTE HIDRÁULICO RODOVIÁRIO, LANCA TELESCÓPICA DE *50+20* M, CAPACIDADE MÁXIMA DE 90T, 4 EIXOS, POTÊNCIA 330 KW, MOTOR DIESEL - MATERIAIS NA OPERAÇÃO. AF_01/2024</t>
  </si>
  <si>
    <t>SINAPI|102846</t>
  </si>
  <si>
    <t>102846</t>
  </si>
  <si>
    <t>GUINDASTE SOBRE ESTEIRAS, COM LANÇA TRELIÇADA 40 M, CAPACIDADE MÁXIMA 75 T - DEPRECIAÇÃO. AF_04/2019</t>
  </si>
  <si>
    <t>SINAPI|102847</t>
  </si>
  <si>
    <t>102847</t>
  </si>
  <si>
    <t>GUINDASTE SOBRE ESTEIRAS, COM LANÇA TRELIÇADA 40 M, CAPACIDADE MÁXIMA 75 T - JUROS. AF_04/2019</t>
  </si>
  <si>
    <t>SINAPI|102848</t>
  </si>
  <si>
    <t>102848</t>
  </si>
  <si>
    <t>GUINDASTE SOBRE ESTEIRAS, COM LANÇA TRELIÇADA 40 M, CAPACIDADE MÁXIMA 75 T - MANUTENÇÃO. AF_04/2019</t>
  </si>
  <si>
    <t>SINAPI|102849</t>
  </si>
  <si>
    <t>102849</t>
  </si>
  <si>
    <t>GUINDASTE SOBRE ESTEIRAS, COM LANÇA TRELIÇADA 40 M, CAPACIDADE MÁXIMA 75 T - MATERIAIS NA OPERAÇÃO. AF_04/2019</t>
  </si>
  <si>
    <t>SINAPI|102852</t>
  </si>
  <si>
    <t>102852</t>
  </si>
  <si>
    <t>GUINDASTE SOBRE ESTEIRAS, COM LANÇA TRELIÇADA 40 M, CAPACIDADE MÁXIMA 75 T, EQUIPADO COM CLAMSHELL - DEPRECIAÇÃO. AF_04/2019</t>
  </si>
  <si>
    <t>SINAPI|102853</t>
  </si>
  <si>
    <t>102853</t>
  </si>
  <si>
    <t>GUINDASTE SOBRE ESTEIRAS, COM LANÇA TRELIÇADA 40 M, CAPACIDADE MÁXIMA 75 T, EQUIPADO COM CLAMSHELL - JUROS. AF_04/2019</t>
  </si>
  <si>
    <t>SINAPI|102854</t>
  </si>
  <si>
    <t>102854</t>
  </si>
  <si>
    <t>GUINDASTE SOBRE ESTEIRAS, COM LANÇA TRELIÇADA 40 M, CAPACIDADE MÁXIMA 75 T, EQUIPADO COM CLAMSHELL - MANUTENÇÃO. AF_04/2019</t>
  </si>
  <si>
    <t>SINAPI|102855</t>
  </si>
  <si>
    <t>102855</t>
  </si>
  <si>
    <t>GUINDASTE SOBRE ESTEIRAS, COM LANÇA TRELIÇADA 40 M, CAPACIDADE MÁXIMA 75 T, EQUIPADO COM CLAMSHELL - MATERIAIS NA OPERAÇÃO. AF_04/2019</t>
  </si>
  <si>
    <t>SINAPI|106242</t>
  </si>
  <si>
    <t>106242</t>
  </si>
  <si>
    <t>GUINDAUTO HIDRÁULICO, CAPACIDADE MÁXIMA DE CARGA 14340 KG, MOMENTO MÁXIMO DE CARGA 42,3 TM, ALCANCE MÁXIMO HORIZONTAL16,80 M, INCLUSIVE CAMINHÃO TOCO PBT 23.000 KG, POTÊNCIA DE 256 CV - DEPRECIAÇÃO. AF_10/2025</t>
  </si>
  <si>
    <t>SINAPI|106245</t>
  </si>
  <si>
    <t>106245</t>
  </si>
  <si>
    <t>GUINDAUTO HIDRÁULICO, CAPACIDADE MÁXIMA DE CARGA 14340 KG, MOMENTO MÁXIMO DE CARGA 42,3 TM, ALCANCE MÁXIMO HORIZONTAL16,80 M, INCLUSIVE CAMINHÃO TOCO PBT 23.000 KG, POTÊNCIA DE 256 CV - IMPOSTOS E SEGUROS. AF_10/2025</t>
  </si>
  <si>
    <t>SINAPI|106243</t>
  </si>
  <si>
    <t>106243</t>
  </si>
  <si>
    <t>GUINDAUTO HIDRÁULICO, CAPACIDADE MÁXIMA DE CARGA 14340 KG, MOMENTO MÁXIMO DE CARGA 42,3 TM, ALCANCE MÁXIMO HORIZONTAL16,80 M, INCLUSIVE CAMINHÃO TOCO PBT 23.000 KG, POTÊNCIA DE 256 CV - JUROS. AF_10/2025</t>
  </si>
  <si>
    <t>SINAPI|106244</t>
  </si>
  <si>
    <t>106244</t>
  </si>
  <si>
    <t>GUINDAUTO HIDRÁULICO, CAPACIDADE MÁXIMA DE CARGA 14340 KG, MOMENTO MÁXIMO DE CARGA 42,3 TM, ALCANCE MÁXIMO HORIZONTAL16,80 M, INCLUSIVE CAMINHÃO TOCO PBT 23.000 KG, POTÊNCIA DE 256 CV - MANUTENÇÃO. AF_10/2025</t>
  </si>
  <si>
    <t>SINAPI|106246</t>
  </si>
  <si>
    <t>106246</t>
  </si>
  <si>
    <t>GUINDAUTO HIDRÁULICO, CAPACIDADE MÁXIMA DE CARGA 14340 KG, MOMENTO MÁXIMO DE CARGA 42,3 TM, ALCANCE MÁXIMO HORIZONTAL16,80 M, INCLUSIVE CAMINHÃO TOCO PBT 23.000 KG, POTÊNCIA DE 256 CV - MATERIAIS NA OPERAÇÃO. AF_10/2025</t>
  </si>
  <si>
    <t>SINAPI|93397</t>
  </si>
  <si>
    <t>93397</t>
  </si>
  <si>
    <t>GUINDAUTO HIDRÁULICO, CAPACIDADE MÁXIMA DE CARGA 3300 KG, MOMENTO MÁXIMO DE CARGA 5,8 TM, ALCANCE MÁXIMO HORIZONTAL 7,60 M, INCLUSIVE CAMINHÃO TOCO PBT 16.000 KG, POTÊNCIA DE 189 CV - DEPRECIAÇÃO. AF_03/2016</t>
  </si>
  <si>
    <t>SINAPI|93399</t>
  </si>
  <si>
    <t>93399</t>
  </si>
  <si>
    <t>GUINDAUTO HIDRÁULICO, CAPACIDADE MÁXIMA DE CARGA 3300 KG, MOMENTO MÁXIMO DE CARGA 5,8 TM, ALCANCE MÁXIMO HORIZONTAL 7,60 M, INCLUSIVE CAMINHÃO TOCO PBT 16.000 KG, POTÊNCIA DE 189 CV - IMPOSTOS E SEGUROS. AF_03/2016</t>
  </si>
  <si>
    <t>SINAPI|93398</t>
  </si>
  <si>
    <t>93398</t>
  </si>
  <si>
    <t>GUINDAUTO HIDRÁULICO, CAPACIDADE MÁXIMA DE CARGA 3300 KG, MOMENTO MÁXIMO DE CARGA 5,8 TM, ALCANCE MÁXIMO HORIZONTAL 7,60 M, INCLUSIVE CAMINHÃO TOCO PBT 16.000 KG, POTÊNCIA DE 189 CV - JUROS. AF_03/2016</t>
  </si>
  <si>
    <t>SINAPI|93400</t>
  </si>
  <si>
    <t>93400</t>
  </si>
  <si>
    <t>GUINDAUTO HIDRÁULICO, CAPACIDADE MÁXIMA DE CARGA 3300 KG, MOMENTO MÁXIMO DE CARGA 5,8 TM, ALCANCE MÁXIMO HORIZONTAL 7,60 M, INCLUSIVE CAMINHÃO TOCO PBT 16.000 KG, POTÊNCIA DE 189 CV - MANUTENÇÃO. AF_03/2016</t>
  </si>
  <si>
    <t>SINAPI|93401</t>
  </si>
  <si>
    <t>93401</t>
  </si>
  <si>
    <t>GUINDAUTO HIDRÁULICO, CAPACIDADE MÁXIMA DE CARGA 3300 KG, MOMENTO MÁXIMO DE CARGA 5,8 TM, ALCANCE MÁXIMO HORIZONTAL 7,60 M, INCLUSIVE CAMINHÃO TOCO PBT 16.000 KG, POTÊNCIA DE 189 CV - MATERIAIS NA OPERAÇÃO. AF_03/2016</t>
  </si>
  <si>
    <t>SINAPI|89259</t>
  </si>
  <si>
    <t>89259</t>
  </si>
  <si>
    <t>GUINDAUTO HIDRÁULICO, CAPACIDADE MÁXIMA DE CARGA 6200 KG, MOMENTO MÁXIMO DE CARGA 11,7 TM, ALCANCE MÁXIMO HORIZONTAL 9,70 M, INCLUSIVE CAMINHÃO TOCO PBT 16.000 KG, POTÊNCIA DE 189 CV - DEPRECIAÇÃO. AF_06/2014</t>
  </si>
  <si>
    <t>SINAPI|91466</t>
  </si>
  <si>
    <t>91466</t>
  </si>
  <si>
    <t>GUINDAUTO HIDRÁULICO, CAPACIDADE MÁXIMA DE CARGA 6200 KG, MOMENTO MÁXIMO DE CARGA 11,7 TM, ALCANCE MÁXIMO HORIZONTAL 9,70 M, INCLUSIVE CAMINHÃO TOCO PBT 16.000 KG, POTÊNCIA DE 189 CV - IMPOSTOS E SEGUROS. AF_08/2015</t>
  </si>
  <si>
    <t>SINAPI|89260</t>
  </si>
  <si>
    <t>89260</t>
  </si>
  <si>
    <t>GUINDAUTO HIDRÁULICO, CAPACIDADE MÁXIMA DE CARGA 6200 KG, MOMENTO MÁXIMO DE CARGA 11,7 TM, ALCANCE MÁXIMO HORIZONTAL 9,70 M, INCLUSIVE CAMINHÃO TOCO PBT 16.000 KG, POTÊNCIA DE 189 CV - JUROS. AF_06/2014</t>
  </si>
  <si>
    <t>SINAPI|89262</t>
  </si>
  <si>
    <t>89262</t>
  </si>
  <si>
    <t>GUINDAUTO HIDRÁULICO, CAPACIDADE MÁXIMA DE CARGA 6200 KG, MOMENTO MÁXIMO DE CARGA 11,7 TM, ALCANCE MÁXIMO HORIZONTAL 9,70 M, INCLUSIVE CAMINHÃO TOCO PBT 16.000 KG, POTÊNCIA DE 189 CV - MANUTENÇÃO. AF_06/2014</t>
  </si>
  <si>
    <t>SINAPI|91467</t>
  </si>
  <si>
    <t>91467</t>
  </si>
  <si>
    <t>GUINDAUTO HIDRÁULICO, CAPACIDADE MÁXIMA DE CARGA 6200 KG, MOMENTO MÁXIMO DE CARGA 11,7 TM, ALCANCE MÁXIMO HORIZONTAL 9,70 M, INCLUSIVE CAMINHÃO TOCO PBT 16.000 KG, POTÊNCIA DE 189 CV - MATERIAIS NA OPERAÇÃO. AF_08/2015</t>
  </si>
  <si>
    <t>SINAPI|105839</t>
  </si>
  <si>
    <t>105839</t>
  </si>
  <si>
    <t>GUINDAUTO HIDRÁULICO, CAPACIDADE MÁXIMA DE CARGA 6200 KG, MOMENTO MÁXIMO DE CARGA 11,7 TM, ALCANCE MÁXIMO HORIZONTAL 9,70 M, INCLUSIVE CAMINHÃO TOCO PBT 16.000 KG, POTÊNCIA DE 189 CV E CESTA AÉREA COM ISOLAMENTO CLASSE C - DEPRECIAÇÃO. AF_01/2025</t>
  </si>
  <si>
    <t>SINAPI|105842</t>
  </si>
  <si>
    <t>105842</t>
  </si>
  <si>
    <t>GUINDAUTO HIDRÁULICO, CAPACIDADE MÁXIMA DE CARGA 6200 KG, MOMENTO MÁXIMO DE CARGA 11,7 TM, ALCANCE MÁXIMO HORIZONTAL 9,70 M, INCLUSIVE CAMINHÃO TOCO PBT 16.000 KG, POTÊNCIA DE 189 CV E CESTA AÉREA COM ISOLAMENTO CLASSE C - IMPOSTOS E SEGUROS. AF_01/2025</t>
  </si>
  <si>
    <t>SINAPI|105840</t>
  </si>
  <si>
    <t>105840</t>
  </si>
  <si>
    <t>GUINDAUTO HIDRÁULICO, CAPACIDADE MÁXIMA DE CARGA 6200 KG, MOMENTO MÁXIMO DE CARGA 11,7 TM, ALCANCE MÁXIMO HORIZONTAL 9,70 M, INCLUSIVE CAMINHÃO TOCO PBT 16.000 KG, POTÊNCIA DE 189 CV E CESTA AÉREA COM ISOLAMENTO CLASSE C - JUROS. AF_01/2025</t>
  </si>
  <si>
    <t>SINAPI|105841</t>
  </si>
  <si>
    <t>105841</t>
  </si>
  <si>
    <t>GUINDAUTO HIDRÁULICO, CAPACIDADE MÁXIMA DE CARGA 6200 KG, MOMENTO MÁXIMO DE CARGA 11,7 TM, ALCANCE MÁXIMO HORIZONTAL 9,70 M, INCLUSIVE CAMINHÃO TOCO PBT 16.000 KG, POTÊNCIA DE 189 CV E CESTA AÉREA COM ISOLAMENTO CLASSE C - MANUTENÇÃO. AF_01/2025</t>
  </si>
  <si>
    <t>SINAPI|105843</t>
  </si>
  <si>
    <t>105843</t>
  </si>
  <si>
    <t>GUINDAUTO HIDRÁULICO, CAPACIDADE MÁXIMA DE CARGA 6200 KG, MOMENTO MÁXIMO DE CARGA 11,7 TM, ALCANCE MÁXIMO HORIZONTAL 9,70 M, INCLUSIVE CAMINHÃO TOCO PBT 16.000 KG, POTÊNCIA DE 189 CV E CESTA AÉREA COM ISOLAMENTO CLASSE C - MATERIAIS NA OPERAÇÃO. AF_01/2025</t>
  </si>
  <si>
    <t>SINAPI|91629</t>
  </si>
  <si>
    <t>91629</t>
  </si>
  <si>
    <t>GUINDAUTO HIDRÁULICO, CAPACIDADE MÁXIMA DE CARGA 6500 KG, MOMENTO MÁXIMO DE CARGA 5,8 TM, ALCANCE MÁXIMO HORIZONTAL 7,60 M, INCLUSIVE CAMINHÃO TOCO PBT 9.700 KG, POTÊNCIA DE 160 CV - DEPRECIAÇÃO. AF_08/2015</t>
  </si>
  <si>
    <t>SINAPI|91631</t>
  </si>
  <si>
    <t>91631</t>
  </si>
  <si>
    <t>GUINDAUTO HIDRÁULICO, CAPACIDADE MÁXIMA DE CARGA 6500 KG, MOMENTO MÁXIMO DE CARGA 5,8 TM, ALCANCE MÁXIMO HORIZONTAL 7,60 M, INCLUSIVE CAMINHÃO TOCO PBT 9.700 KG, POTÊNCIA DE 160 CV - IMPOSTOS E SEGUROS. AF_08/2015</t>
  </si>
  <si>
    <t>SINAPI|91630</t>
  </si>
  <si>
    <t>91630</t>
  </si>
  <si>
    <t>GUINDAUTO HIDRÁULICO, CAPACIDADE MÁXIMA DE CARGA 6500 KG, MOMENTO MÁXIMO DE CARGA 5,8 TM, ALCANCE MÁXIMO HORIZONTAL 7,60 M, INCLUSIVE CAMINHÃO TOCO PBT 9.700 KG, POTÊNCIA DE 160 CV - JUROS. AF_08/2015</t>
  </si>
  <si>
    <t>SINAPI|91632</t>
  </si>
  <si>
    <t>91632</t>
  </si>
  <si>
    <t>GUINDAUTO HIDRÁULICO, CAPACIDADE MÁXIMA DE CARGA 6500 KG, MOMENTO MÁXIMO DE CARGA 5,8 TM, ALCANCE MÁXIMO HORIZONTAL 7,60 M, INCLUSIVE CAMINHÃO TOCO PBT 9.700 KG, POTÊNCIA DE 160 CV - MANUTENÇÃO. AF_08/2015</t>
  </si>
  <si>
    <t>SINAPI|91633</t>
  </si>
  <si>
    <t>91633</t>
  </si>
  <si>
    <t>GUINDAUTO HIDRÁULICO, CAPACIDADE MÁXIMA DE CARGA 6500 KG, MOMENTO MÁXIMO DE CARGA 5,8 TM, ALCANCE MÁXIMO HORIZONTAL 7,60 M, INCLUSIVE CAMINHÃO TOCO PBT 9.700 KG, POTÊNCIA DE 160 CV - MATERIAIS NA OPERAÇÃO. AF_08/2015</t>
  </si>
  <si>
    <t>SINAPI|105979</t>
  </si>
  <si>
    <t>105979</t>
  </si>
  <si>
    <t>GUINDAUTO HIDRÁULICO, CAPACIDADE MÁXIMA DE CARGA 8500 KG, MOMENTO MÁXIMO DE CARGA 30,4 TM, ALCANCE MÁXIMO HORIZONTAL 14,30 M, INCLUSIVE CAMINHÃO TRUCADO PBT 23.000 KG, POTÊNCIA DE 256 CV E CARROCERIA FIXA ABERTA DE MADEIRA - DEPRECIAÇÃO. AF_05/2025</t>
  </si>
  <si>
    <t>SINAPI|105982</t>
  </si>
  <si>
    <t>105982</t>
  </si>
  <si>
    <t>GUINDAUTO HIDRÁULICO, CAPACIDADE MÁXIMA DE CARGA 8500 KG, MOMENTO MÁXIMO DE CARGA 30,4 TM, ALCANCE MÁXIMO HORIZONTAL 14,30 M, INCLUSIVE CAMINHÃO TRUCADO PBT 23.000 KG, POTÊNCIA DE 256 CV E CARROCERIA FIXA ABERTA DE MADEIRA - IMPOSTOS E SEGUROS. AF_05/2025</t>
  </si>
  <si>
    <t>SINAPI|105980</t>
  </si>
  <si>
    <t>105980</t>
  </si>
  <si>
    <t>GUINDAUTO HIDRÁULICO, CAPACIDADE MÁXIMA DE CARGA 8500 KG, MOMENTO MÁXIMO DE CARGA 30,4 TM, ALCANCE MÁXIMO HORIZONTAL 14,30 M, INCLUSIVE CAMINHÃO TRUCADO PBT 23.000 KG, POTÊNCIA DE 256 CV E CARROCERIA FIXA ABERTA DE MADEIRA - JUROS. AF_05/2025</t>
  </si>
  <si>
    <t>SINAPI|105981</t>
  </si>
  <si>
    <t>105981</t>
  </si>
  <si>
    <t>GUINDAUTO HIDRÁULICO, CAPACIDADE MÁXIMA DE CARGA 8500 KG, MOMENTO MÁXIMO DE CARGA 30,4 TM, ALCANCE MÁXIMO HORIZONTAL 14,30 M, INCLUSIVE CAMINHÃO TRUCADO PBT 23.000 KG, POTÊNCIA DE 256 CV E CARROCERIA FIXA ABERTA DE MADEIRA - MANUTENÇÃO. AF_05/2025</t>
  </si>
  <si>
    <t>SINAPI|105983</t>
  </si>
  <si>
    <t>105983</t>
  </si>
  <si>
    <t>GUINDAUTO HIDRÁULICO, CAPACIDADE MÁXIMA DE CARGA 8500 KG, MOMENTO MÁXIMO DE CARGA 30,4 TM, ALCANCE MÁXIMO HORIZONTAL 14,30 M, INCLUSIVE CAMINHÃO TRUCADO PBT 23.000 KG, POTÊNCIA DE 256 CV E CARROCERIA FIXA ABERTA DE MADEIRA - MATERIAIS NA OPERAÇÃO. AF_05/2025</t>
  </si>
  <si>
    <t>SINAPI|98760</t>
  </si>
  <si>
    <t>98760</t>
  </si>
  <si>
    <t>INVERSOR DE SOLDA MONOFÁSICO DE 160 A, POTÊNCIA DE 7000 W, TENSÃO DE 220 V, TURBO VENTILADO, PROTEÇÃO POR TERMOSTATO, PARA ELETRODOS DE 2,0 A 4,0 MM - DEPRECIAÇÃO. AF_06/2018</t>
  </si>
  <si>
    <t>SINAPI|98761</t>
  </si>
  <si>
    <t>98761</t>
  </si>
  <si>
    <t>INVERSOR DE SOLDA MONOFÁSICO DE 160 A, POTÊNCIA DE 7000 W, TENSÃO DE 220 V, TURBO VENTILADO, PROTEÇÃO POR TERMOSTATO, PARA ELETRODOS DE 2,0 A 4,0 MM - JUROS. AF_06/2018</t>
  </si>
  <si>
    <t>SINAPI|98762</t>
  </si>
  <si>
    <t>98762</t>
  </si>
  <si>
    <t>INVERSOR DE SOLDA MONOFÁSICO DE 160 A, POTÊNCIA DE 7000 W, TENSÃO DE 220 V, TURBO VENTILADO, PROTEÇÃO POR TERMOSTATO, PARA ELETRODOS DE 2,0 A 4,0 MM - MANUTENÇÃO. AF_06/2018</t>
  </si>
  <si>
    <t>SINAPI|98763</t>
  </si>
  <si>
    <t>98763</t>
  </si>
  <si>
    <t>INVERSOR DE SOLDA MONOFÁSICO DE 160 A, POTÊNCIA DE 7000 W, TENSÃO DE 220 V, TURBO VENTILADO, PROTEÇÃO POR TERMOSTATO, PARA ELETRODOS DE 2,0 A 4,0 MM - MATERIAIS NA OPERAÇÃO. AF_06/2018</t>
  </si>
  <si>
    <t>SINAPI|99829</t>
  </si>
  <si>
    <t>99829</t>
  </si>
  <si>
    <t>LAVADORA DE ALTA PRESSAO (LAVA-JATO) PARA AGUA FRIA, PRESSAO DE OPERACAO ENTRE 1400 E 1900 LIB/POL2, VAZAO MAXIMA ENTRE 400 E 700 L/H - DEPRECIAÇÃO. AF_05/2023</t>
  </si>
  <si>
    <t>SINAPI|99830</t>
  </si>
  <si>
    <t>99830</t>
  </si>
  <si>
    <t>LAVADORA DE ALTA PRESSAO (LAVA-JATO) PARA AGUA FRIA, PRESSAO DE OPERACAO ENTRE 1400 E 1900 LIB/POL2, VAZAO MAXIMA ENTRE 400 E 700 L/H - JUROS. AF_05/2023</t>
  </si>
  <si>
    <t>SINAPI|99831</t>
  </si>
  <si>
    <t>99831</t>
  </si>
  <si>
    <t>LAVADORA DE ALTA PRESSAO (LAVA-JATO) PARA AGUA FRIA, PRESSAO DE OPERACAO ENTRE 1400 E 1900 LIB/POL2, VAZAO MAXIMA ENTRE 400 E 700 L/H - MANUTENÇÃO. AF_05/2023</t>
  </si>
  <si>
    <t>SINAPI|99832</t>
  </si>
  <si>
    <t>99832</t>
  </si>
  <si>
    <t>LAVADORA DE ALTA PRESSAO (LAVA-JATO) PARA AGUA FRIA, PRESSAO DE OPERACAO ENTRE 1400 E 1900 LIB/POL2, VAZAO MAXIMA ENTRE 400 E 700 L/H - MATERIAIS NA OPERAÇÃO. AF_05/2023</t>
  </si>
  <si>
    <t>SINAPI|104516</t>
  </si>
  <si>
    <t>104516</t>
  </si>
  <si>
    <t>LIXADEIRA DE PAREDE, COM LED, POTÊNCIA 750 W, FREQUÊNCIA 60 HZ, VELOCIDADE 1000 A 2100 RPM, DIÂMETRO DA LIXA 225 MM - DEPRECIAÇÃO. AF_12/2022</t>
  </si>
  <si>
    <t>SINAPI|104517</t>
  </si>
  <si>
    <t>104517</t>
  </si>
  <si>
    <t>LIXADEIRA DE PAREDE, COM LED, POTÊNCIA 750 W, FREQUÊNCIA 60 HZ, VELOCIDADE 1000 A 2100 RPM, DIÂMETRO DA LIXA 225 MM - JUROS. AF_12/2022</t>
  </si>
  <si>
    <t>SINAPI|104518</t>
  </si>
  <si>
    <t>104518</t>
  </si>
  <si>
    <t>LIXADEIRA DE PAREDE, COM LED, POTÊNCIA 750 W, FREQUÊNCIA 60 HZ, VELOCIDADE 1000 A 2100 RPM, DIÂMETRO DA LIXA 225 MM - MANUTENÇÃO. AF_12/2022</t>
  </si>
  <si>
    <t>SINAPI|104519</t>
  </si>
  <si>
    <t>104519</t>
  </si>
  <si>
    <t>LIXADEIRA DE PAREDE, COM LED, POTÊNCIA 750 W, FREQUÊNCIA 60 HZ, VELOCIDADE 1000 A 2100 RPM, DIÂMETRO DA LIXA 225 MM - MATERIAIS NA OPERAÇÃO. AF_12/2022</t>
  </si>
  <si>
    <t>SINAPI|90682</t>
  </si>
  <si>
    <t>90682</t>
  </si>
  <si>
    <t>MANIPULADOR TELESCÓPICO, POTÊNCIA DE 85 HP, CAPACIDADE DE CARGA DE 3.500 KG, ALTURA MÁXIMA DE ELEVAÇÃO DE 12,3 M - DEPRECIAÇÃO. AF_05/2023</t>
  </si>
  <si>
    <t>SINAPI|90683</t>
  </si>
  <si>
    <t>90683</t>
  </si>
  <si>
    <t>MANIPULADOR TELESCÓPICO, POTÊNCIA DE 85 HP, CAPACIDADE DE CARGA DE 3.500 KG, ALTURA MÁXIMA DE ELEVAÇÃO DE 12,3 M - JUROS. AF_05/2023</t>
  </si>
  <si>
    <t>SINAPI|90684</t>
  </si>
  <si>
    <t>90684</t>
  </si>
  <si>
    <t>MANIPULADOR TELESCÓPICO, POTÊNCIA DE 85 HP, CAPACIDADE DE CARGA DE 3.500 KG, ALTURA MÁXIMA DE ELEVAÇÃO DE 12,3 M - MANUTENÇÃO. AF_05/2023</t>
  </si>
  <si>
    <t>SINAPI|90685</t>
  </si>
  <si>
    <t>90685</t>
  </si>
  <si>
    <t>MANIPULADOR TELESCÓPICO, POTÊNCIA DE 85 HP, CAPACIDADE DE CARGA DE 3.500 KG, ALTURA MÁXIMA DE ELEVAÇÃO DE 12,3 M - MATERIAIS NA OPERAÇÃO. AF_05/2023</t>
  </si>
  <si>
    <t>SINAPI|95114</t>
  </si>
  <si>
    <t>95114</t>
  </si>
  <si>
    <t>MARTELETE OU ROMPEDOR PNEUMÁTICO MANUAL, 28 KG, COM SILENCIADOR - DEPRECIAÇÃO. AF_07/2016</t>
  </si>
  <si>
    <t>SINAPI|95115</t>
  </si>
  <si>
    <t>95115</t>
  </si>
  <si>
    <t>MARTELETE OU ROMPEDOR PNEUMÁTICO MANUAL, 28 KG, COM SILENCIADOR - JUROS. AF_07/2016</t>
  </si>
  <si>
    <t>SINAPI|53863</t>
  </si>
  <si>
    <t>53863</t>
  </si>
  <si>
    <t>MARTELETE OU ROMPEDOR PNEUMÁTICO MANUAL, 28 KG, COM SILENCIADOR - MANUTENÇÃO. AF_07/2016</t>
  </si>
  <si>
    <t>SINAPI|104652</t>
  </si>
  <si>
    <t>104652</t>
  </si>
  <si>
    <t>MARTELETE PERFURADOR/ ROMPEDOR ELÉTRICO, POTÊNCIA 800 W, 220 V - DEPRECIAÇÃO. AF_05/2023</t>
  </si>
  <si>
    <t>SINAPI|104653</t>
  </si>
  <si>
    <t>104653</t>
  </si>
  <si>
    <t>MARTELETE PERFURADOR/ ROMPEDOR ELÉTRICO, POTÊNCIA 800 W, 220 V - JUROS. AF_05/2023</t>
  </si>
  <si>
    <t>SINAPI|104654</t>
  </si>
  <si>
    <t>104654</t>
  </si>
  <si>
    <t>MARTELETE PERFURADOR/ ROMPEDOR ELÉTRICO, POTÊNCIA 800 W, 220 V - MANUTENÇÃO. AF_05/2023</t>
  </si>
  <si>
    <t>SINAPI|104655</t>
  </si>
  <si>
    <t>104655</t>
  </si>
  <si>
    <t>MARTELETE PERFURADOR/ ROMPEDOR ELÉTRICO, POTÊNCIA 800 W, 220 V - MATERIAIS NA OPERAÇÃO. AF_05/2023</t>
  </si>
  <si>
    <t>SINAPI|102270</t>
  </si>
  <si>
    <t>102270</t>
  </si>
  <si>
    <t>MARTELO DEMOLIDOR ELÉTRICO, COM POTÊNCIA DE 2.000 W, 1.000 IMPACTOS POR MINUTO, PESO DE 30 KG - DEPRECIAÇÃO. AF_01/2021</t>
  </si>
  <si>
    <t>SINAPI|102271</t>
  </si>
  <si>
    <t>102271</t>
  </si>
  <si>
    <t>MARTELO DEMOLIDOR ELÉTRICO, COM POTÊNCIA DE 2.000 W, 1.000 IMPACTOS POR MINUTO, PESO DE 30 KG - JUROS. AF_01/2021</t>
  </si>
  <si>
    <t>SINAPI|102272</t>
  </si>
  <si>
    <t>102272</t>
  </si>
  <si>
    <t>MARTELO DEMOLIDOR ELÉTRICO, COM POTÊNCIA DE 2.000 W, 1.000 IMPACTOS POR MINUTO, PESO DE 30 KG - MANUTENÇÃO. AF_01/2021</t>
  </si>
  <si>
    <t>SINAPI|102273</t>
  </si>
  <si>
    <t>102273</t>
  </si>
  <si>
    <t>MARTELO DEMOLIDOR ELÉTRICO, COM POTÊNCIA DE 2.000 W, 1.000 IMPACTOS POR MINUTO, PESO DE 30 KG - MATERIAIS NA OPERAÇÃO. AF_01/2021</t>
  </si>
  <si>
    <t>SINAPI|95255</t>
  </si>
  <si>
    <t>95255</t>
  </si>
  <si>
    <t>MARTELO DEMOLIDOR PNEUMÁTICO MANUAL, 32 KG - DEPRECIAÇÃO. AF_09/2016</t>
  </si>
  <si>
    <t>SINAPI|95256</t>
  </si>
  <si>
    <t>95256</t>
  </si>
  <si>
    <t>MARTELO DEMOLIDOR PNEUMÁTICO MANUAL, 32 KG - JUROS. AF_09/2016</t>
  </si>
  <si>
    <t>SINAPI|95257</t>
  </si>
  <si>
    <t>95257</t>
  </si>
  <si>
    <t>MARTELO DEMOLIDOR PNEUMÁTICO MANUAL, 32 KG - MANUTENÇÃO. AF_09/2016</t>
  </si>
  <si>
    <t>SINAPI|105913</t>
  </si>
  <si>
    <t>105913</t>
  </si>
  <si>
    <t>MARTELO PERFURADOR PNEUMÁTICO MANUAL, HASTE 19 X 108 MM, *11* KG - DEPRECIAÇÃO. AF_02/2025</t>
  </si>
  <si>
    <t>SINAPI|105914</t>
  </si>
  <si>
    <t>105914</t>
  </si>
  <si>
    <t>MARTELO PERFURADOR PNEUMÁTICO MANUAL, HASTE 19 X 108 MM, *11* KG - JUROS. AF_02/2025</t>
  </si>
  <si>
    <t>SINAPI|105915</t>
  </si>
  <si>
    <t>105915</t>
  </si>
  <si>
    <t>MARTELO PERFURADOR PNEUMÁTICO MANUAL, HASTE 19 X 108 MM, *11* KG - MANUTENÇÃO. AF_02/2025</t>
  </si>
  <si>
    <t>SINAPI|103792</t>
  </si>
  <si>
    <t>103792</t>
  </si>
  <si>
    <t>MINI GUINDASTE ARANHA SOBRE ESTEIRAS E LANCA TELESCÓPICA, CAPACIDADE MÁXIMA DE CARGA 3,0 TON, RAIO MÁXIMO DE TRABALHO 8,25 M, ALTURA DE LANÇA DO SOLO 9,2 M, 55 M DE CABO DE AÇO 8 MM, MOTOR ELÉTRICO 220/380 VOLTS - MATERIAIS NA OPERAÇÃO. AF_03/2022</t>
  </si>
  <si>
    <t>SINAPI|103789</t>
  </si>
  <si>
    <t>103789</t>
  </si>
  <si>
    <t>MINI GUINDASTE ARANHA SOBRE ESTEIRAS E LANCA TELESCÓPICA, CAPACIDADE MÁXIMA DE CARGA 3,0 TON, RAIO MÁXIMO DE TRABALHO 8,25 M, ALTURA DE LANÇA DO SOLO 9,2 M, 55 M DE CABO DE AÇO 8 MM, MOTOR ELÉTRICO 220/380 VOLTS TRIFÁSICO - DEPRECIAÇÃO. AF_03/2022</t>
  </si>
  <si>
    <t>SINAPI|103790</t>
  </si>
  <si>
    <t>103790</t>
  </si>
  <si>
    <t>MINI GUINDASTE ARANHA SOBRE ESTEIRAS E LANCA TELESCÓPICA, CAPACIDADE MÁXIMA DE CARGA 3,0 TON, RAIO MÁXIMO DE TRABALHO 8,25 M, ALTURA DE LANÇA DO SOLO 9,2 M, 55 M DE CABO DE AÇO 8 MM, MOTOR ELÉTRICO 220/380 VOLTS TRIFÁSICO - JUROS. AF_03/2022</t>
  </si>
  <si>
    <t>SINAPI|103791</t>
  </si>
  <si>
    <t>103791</t>
  </si>
  <si>
    <t>MINI GUINDASTE ARANHA SOBRE ESTEIRAS E LANCA TELESCÓPICA, CAPACIDADE MÁXIMA DE CARGA 3,0 TON, RAIO MÁXIMO DE TRABALHO 8,25 M, ALTURA DE LANÇA DO SOLO 9,2 M, 55 M DE CABO DE AÇO 8 MM, MOTOR ELÉTRICO 220/380 VOLTS TRIFÁSICO - MANUTENÇÃO. AF_03/2022</t>
  </si>
  <si>
    <t>SINAPI|96054</t>
  </si>
  <si>
    <t>96054</t>
  </si>
  <si>
    <t>MINICARREGADEIRA SOBRE RODAS POTENCIA 47HP CAPACIDADE OPERACAO 646 KG, COM VASSOURA MECÂNICA ACOPLADA - DEPRECIAÇÃO. AF_03/2017</t>
  </si>
  <si>
    <t>SINAPI|96060</t>
  </si>
  <si>
    <t>96060</t>
  </si>
  <si>
    <t>MINICARREGADEIRA SOBRE RODAS POTENCIA 47HP CAPACIDADE OPERACAO 646 KG, COM VASSOURA MECÂNICA ACOPLADA - JUROS. AF_03/2017</t>
  </si>
  <si>
    <t>SINAPI|96061</t>
  </si>
  <si>
    <t>96061</t>
  </si>
  <si>
    <t>MINICARREGADEIRA SOBRE RODAS POTENCIA 47HP CAPACIDADE OPERACAO 646 KG, COM VASSOURA MECÂNICA ACOPLADA - MANUTENÇÃO. AF_03/2017</t>
  </si>
  <si>
    <t>SINAPI|96062</t>
  </si>
  <si>
    <t>96062</t>
  </si>
  <si>
    <t>MINICARREGADEIRA SOBRE RODAS POTENCIA 47HP CAPACIDADE OPERACAO 646 KG, COM VASSOURA MECÂNICA ACOPLADA - MATERIAIS NA OPERAÇÃO. AF_03/2017</t>
  </si>
  <si>
    <t>SINAPI|90688</t>
  </si>
  <si>
    <t>90688</t>
  </si>
  <si>
    <t>MINICARREGADEIRA SOBRE RODAS, POTÊNCIA LÍQUIDA DE 47 HP, CAPACIDADE NOMINAL DE OPERAÇÃO DE 646 KG - DEPRECIAÇÃO. AF_06/2015</t>
  </si>
  <si>
    <t>SINAPI|90689</t>
  </si>
  <si>
    <t>90689</t>
  </si>
  <si>
    <t>MINICARREGADEIRA SOBRE RODAS, POTÊNCIA LÍQUIDA DE 47 HP, CAPACIDADE NOMINAL DE OPERAÇÃO DE 646 KG - JUROS. AF_06/2015</t>
  </si>
  <si>
    <t>SINAPI|90690</t>
  </si>
  <si>
    <t>90690</t>
  </si>
  <si>
    <t>MINICARREGADEIRA SOBRE RODAS, POTÊNCIA LÍQUIDA DE 47 HP, CAPACIDADE NOMINAL DE OPERAÇÃO DE 646 KG - MANUTENÇÃO. AF_06/2015</t>
  </si>
  <si>
    <t>SINAPI|90691</t>
  </si>
  <si>
    <t>90691</t>
  </si>
  <si>
    <t>MINICARREGADEIRA SOBRE RODAS, POTÊNCIA LÍQUIDA DE 47 HP, CAPACIDADE NOMINAL DE OPERAÇÃO DE 646 KG - MATERIAIS NA OPERAÇÃO. AF_06/2015</t>
  </si>
  <si>
    <t>SINAPI|96241</t>
  </si>
  <si>
    <t>96241</t>
  </si>
  <si>
    <t>MINIESCAVADEIRA SOBRE ESTEIRAS, POTÊNCIA LÍQUIDA DE *30* HP, PESO OPERACIONAL DE *3.500* KG - DEPRECIAÇÃO. AF_04/2017</t>
  </si>
  <si>
    <t>SINAPI|96242</t>
  </si>
  <si>
    <t>96242</t>
  </si>
  <si>
    <t>MINIESCAVADEIRA SOBRE ESTEIRAS, POTÊNCIA LÍQUIDA DE *30* HP, PESO OPERACIONAL DE *3.500* KG - JUROS. AF_04/2017</t>
  </si>
  <si>
    <t>SINAPI|96243</t>
  </si>
  <si>
    <t>96243</t>
  </si>
  <si>
    <t>MINIESCAVADEIRA SOBRE ESTEIRAS, POTÊNCIA LÍQUIDA DE *30* HP, PESO OPERACIONAL DE *3.500* KG - MANUTENÇÃO. AF_04/2017</t>
  </si>
  <si>
    <t>SINAPI|96244</t>
  </si>
  <si>
    <t>96244</t>
  </si>
  <si>
    <t>MINIESCAVADEIRA SOBRE ESTEIRAS, POTÊNCIA LÍQUIDA DE *30* HP, PESO OPERACIONAL DE *3.500* KG - MATERIAIS NA OPERAÇÃO. AF_04/2017</t>
  </si>
  <si>
    <t>SINAPI|88400</t>
  </si>
  <si>
    <t>88400</t>
  </si>
  <si>
    <t>MISTURADOR DE ARGAMASSA, EIXO HORIZONTAL, CAPACIDADE DE MISTURA 160 KG, MOTOR ELÉTRICO POTÊNCIA 3 CV - DEPRECIAÇÃO. AF_05/2023</t>
  </si>
  <si>
    <t>SINAPI|88401</t>
  </si>
  <si>
    <t>88401</t>
  </si>
  <si>
    <t>MISTURADOR DE ARGAMASSA, EIXO HORIZONTAL, CAPACIDADE DE MISTURA 160 KG, MOTOR ELÉTRICO POTÊNCIA 3 CV - JUROS. AF_05/2023</t>
  </si>
  <si>
    <t>SINAPI|88402</t>
  </si>
  <si>
    <t>88402</t>
  </si>
  <si>
    <t>MISTURADOR DE ARGAMASSA, EIXO HORIZONTAL, CAPACIDADE DE MISTURA 160 KG, MOTOR ELÉTRICO POTÊNCIA 3 CV - MANUTENÇÃO. AF_05/2023</t>
  </si>
  <si>
    <t>SINAPI|88403</t>
  </si>
  <si>
    <t>88403</t>
  </si>
  <si>
    <t>MISTURADOR DE ARGAMASSA, EIXO HORIZONTAL, CAPACIDADE DE MISTURA 160 KG, MOTOR ELÉTRICO POTÊNCIA 3 CV - MATERIAIS NA OPERAÇÃO. AF_05/2023</t>
  </si>
  <si>
    <t>SINAPI|88387</t>
  </si>
  <si>
    <t>88387</t>
  </si>
  <si>
    <t>MISTURADOR DE ARGAMASSA, EIXO HORIZONTAL, CAPACIDADE DE MISTURA 300 KG, MOTOR ELÉTRICO POTÊNCIA 5 CV - DEPRECIAÇÃO. AF_05/2023</t>
  </si>
  <si>
    <t>SINAPI|88389</t>
  </si>
  <si>
    <t>88389</t>
  </si>
  <si>
    <t>MISTURADOR DE ARGAMASSA, EIXO HORIZONTAL, CAPACIDADE DE MISTURA 300 KG, MOTOR ELÉTRICO POTÊNCIA 5 CV - JUROS. AF_05/2023</t>
  </si>
  <si>
    <t>SINAPI|88390</t>
  </si>
  <si>
    <t>88390</t>
  </si>
  <si>
    <t>MISTURADOR DE ARGAMASSA, EIXO HORIZONTAL, CAPACIDADE DE MISTURA 300 KG, MOTOR ELÉTRICO POTÊNCIA 5 CV - MANUTENÇÃO. AF_05/2023</t>
  </si>
  <si>
    <t>SINAPI|88391</t>
  </si>
  <si>
    <t>88391</t>
  </si>
  <si>
    <t>MISTURADOR DE ARGAMASSA, EIXO HORIZONTAL, CAPACIDADE DE MISTURA 300 KG, MOTOR ELÉTRICO POTÊNCIA 5 CV - MATERIAIS NA OPERAÇÃO. AF_05/2023</t>
  </si>
  <si>
    <t>SINAPI|88394</t>
  </si>
  <si>
    <t>88394</t>
  </si>
  <si>
    <t>MISTURADOR DE ARGAMASSA, EIXO HORIZONTAL, CAPACIDADE DE MISTURA 600 KG, MOTOR ELÉTRICO POTÊNCIA 7,5 CV - DEPRECIAÇÃO. AF_05/2023</t>
  </si>
  <si>
    <t>SINAPI|88395</t>
  </si>
  <si>
    <t>88395</t>
  </si>
  <si>
    <t>MISTURADOR DE ARGAMASSA, EIXO HORIZONTAL, CAPACIDADE DE MISTURA 600 KG, MOTOR ELÉTRICO POTÊNCIA 7,5 CV - JUROS. AF_05/2023</t>
  </si>
  <si>
    <t>SINAPI|88396</t>
  </si>
  <si>
    <t>88396</t>
  </si>
  <si>
    <t>MISTURADOR DE ARGAMASSA, EIXO HORIZONTAL, CAPACIDADE DE MISTURA 600 KG, MOTOR ELÉTRICO POTÊNCIA 7,5 CV - MANUTENÇÃO. AF_05/2023</t>
  </si>
  <si>
    <t>SINAPI|88397</t>
  </si>
  <si>
    <t>88397</t>
  </si>
  <si>
    <t>MISTURADOR DE ARGAMASSA, EIXO HORIZONTAL, CAPACIDADE DE MISTURA 600 KG, MOTOR ELÉTRICO POTÊNCIA 7,5 CV - MATERIAIS NA OPERAÇÃO. AF_05/2023</t>
  </si>
  <si>
    <t>SINAPI|90633</t>
  </si>
  <si>
    <t>90633</t>
  </si>
  <si>
    <t>MISTURADOR DUPLO HORIZONTAL DE ALTA TURBULÊNCIA, CAPACIDADE / VOLUME 2 X 500 LITROS, MOTORES ELÉTRICOS MÍNIMO 5 CV CADA, PARA NATA CIMENTO, ARGAMASSA E OUTROS - DEPRECIAÇÃO. AF_06/2015</t>
  </si>
  <si>
    <t>SINAPI|90634</t>
  </si>
  <si>
    <t>90634</t>
  </si>
  <si>
    <t>MISTURADOR DUPLO HORIZONTAL DE ALTA TURBULÊNCIA, CAPACIDADE / VOLUME 2 X 500 LITROS, MOTORES ELÉTRICOS MÍNIMO 5 CV CADA, PARA NATA CIMENTO, ARGAMASSA E OUTROS - JUROS. AF_06/2015</t>
  </si>
  <si>
    <t>SINAPI|90635</t>
  </si>
  <si>
    <t>90635</t>
  </si>
  <si>
    <t>MISTURADOR DUPLO HORIZONTAL DE ALTA TURBULÊNCIA, CAPACIDADE / VOLUME 2 X 500 LITROS, MOTORES ELÉTRICOS MÍNIMO 5 CV CADA, PARA NATA CIMENTO, ARGAMASSA E OUTROS - MANUTENÇÃO. AF_06/2015</t>
  </si>
  <si>
    <t>SINAPI|90636</t>
  </si>
  <si>
    <t>90636</t>
  </si>
  <si>
    <t>MISTURADOR DUPLO HORIZONTAL DE ALTA TURBULÊNCIA, CAPACIDADE / VOLUME 2 X 500 LITROS, MOTORES ELÉTRICOS MÍNIMO 5 CV CADA, PARA NATA CIMENTO, ARGAMASSA E OUTROS - MATERIAIS NA OPERAÇÃO. AF_06/2015</t>
  </si>
  <si>
    <t>SINAPI|103238</t>
  </si>
  <si>
    <t>103238</t>
  </si>
  <si>
    <t>MISTURADOR PARA PREPARO DE LAMA ESTABILIZANTE COM CAPACIDADE DE *4000* L, COM BOMBA CENTRÍFUGA 5,5 HP A 23,07 HP, PARA SISTEMA DE FURO DIRECIONAL - DEPRECIAÇÃO. AF_05/2023</t>
  </si>
  <si>
    <t>SINAPI|103239</t>
  </si>
  <si>
    <t>103239</t>
  </si>
  <si>
    <t>MISTURADOR PARA PREPARO DE LAMA ESTABILIZANTE COM CAPACIDADE DE *4000* L, COM BOMBA CENTRÍFUGA 5,5 HP A 23,07 HP, PARA SISTEMA DE FURO DIRECIONAL - JUROS. AF_05/2023</t>
  </si>
  <si>
    <t>SINAPI|103240</t>
  </si>
  <si>
    <t>103240</t>
  </si>
  <si>
    <t>MISTURADOR PARA PREPARO DE LAMA ESTABILIZANTE COM CAPACIDADE DE *4000* L, COM BOMBA CENTRÍFUGA 5,5 HP A 23,07 HP, PARA SISTEMA DE FURO DIRECIONAL - MANUTENÇÃO. AF_05/2023</t>
  </si>
  <si>
    <t>SINAPI|103241</t>
  </si>
  <si>
    <t>103241</t>
  </si>
  <si>
    <t>MISTURADOR PARA PREPARO DE LAMA ESTABILIZANTE COM CAPACIDADE DE *4000* L, COM BOMBA CENTRÍFUGA 5,5 HP A 23,07 HP, PARA SISTEMA DE FURO DIRECIONAL - MATERIAIS NA OPERAÇÃO. AF_05/2023</t>
  </si>
  <si>
    <t>SINAPI|88853</t>
  </si>
  <si>
    <t>88853</t>
  </si>
  <si>
    <t>MOTOBOMBA CENTRÍFUGA, MOTOR A GASOLINA, POTÊNCIA 5,42 HP, BOCAIS 1 1/2" X 1", DIÂMETRO ROTOR 143 MM HM/Q = 6 MCA / 16,8 M3/H A 38 MCA / 6,6 M3/H - DEPRECIAÇÃO. AF_06/2014</t>
  </si>
  <si>
    <t>SINAPI|88854</t>
  </si>
  <si>
    <t>88854</t>
  </si>
  <si>
    <t>MOTOBOMBA CENTRÍFUGA, MOTOR A GASOLINA, POTÊNCIA 5,42 HP, BOCAIS 1 1/2" X 1", DIÂMETRO ROTOR 143 MM HM/Q = 6 MCA / 16,8 M3/H A 38 MCA / 6,6 M3/H - JUROS. AF_06/2014</t>
  </si>
  <si>
    <t>SINAPI|5692</t>
  </si>
  <si>
    <t>5692</t>
  </si>
  <si>
    <t>MOTOBOMBA CENTRÍFUGA, MOTOR A GASOLINA, POTÊNCIA 5,42 HP, BOCAIS 1 1/2" X 1", DIÂMETRO ROTOR 143 MM HM/Q = 6 MCA / 16,8 M3/H A 38 MCA / 6,6 M3/H - MANUTENÇÃO. AF_06/2014</t>
  </si>
  <si>
    <t>SINAPI|5693</t>
  </si>
  <si>
    <t>5693</t>
  </si>
  <si>
    <t>MOTOBOMBA CENTRÍFUGA, MOTOR A GASOLINA, POTÊNCIA 5,42 HP, BOCAIS 1 1/2" X 1", DIÂMETRO ROTOR 143 MM HM/Q = 6 MCA / 16,8 M3/H A 38 MCA / 6,6 M3/H - MATERIAIS NA OPERAÇÃO. AF_06/2014</t>
  </si>
  <si>
    <t>SINAPI|7044</t>
  </si>
  <si>
    <t>7044</t>
  </si>
  <si>
    <t>MOTOBOMBA TRASH (PARA ÁGUA SUJA) AUTO ESCORVANTE, MOTOR GASOLINA DE 6,41 HP, DIÂMETROS DE SUCÇÃO X RECALQUE: 3" X 3", HM/Q = 10 MCA / 60 M3/H A 23 MCA / 0 M3/H - DEPRECIAÇÃO. AF_10/2014</t>
  </si>
  <si>
    <t>SINAPI|7045</t>
  </si>
  <si>
    <t>7045</t>
  </si>
  <si>
    <t>MOTOBOMBA TRASH (PARA ÁGUA SUJA) AUTO ESCORVANTE, MOTOR GASOLINA DE 6,41 HP, DIÂMETROS DE SUCÇÃO X RECALQUE: 3" X 3", HM/Q = 10 MCA / 60 M3/H A 23 MCA / 0 M3/H - JUROS. AF_10/2014</t>
  </si>
  <si>
    <t>SINAPI|7046</t>
  </si>
  <si>
    <t>7046</t>
  </si>
  <si>
    <t>MOTOBOMBA TRASH (PARA ÁGUA SUJA) AUTO ESCORVANTE, MOTOR GASOLINA DE 6,41 HP, DIÂMETROS DE SUCÇÃO X RECALQUE: 3" X 3", HM/Q = 10 MCA / 60 M3/H A 23 MCA / 0 M3/H - MANUTENÇÃO. AF_10/2014</t>
  </si>
  <si>
    <t>SINAPI|7047</t>
  </si>
  <si>
    <t>7047</t>
  </si>
  <si>
    <t>MOTOBOMBA TRASH (PARA ÁGUA SUJA) AUTO ESCORVANTE, MOTOR GASOLINA DE 6,41 HP, DIÂMETROS DE SUCÇÃO X RECALQUE: 3" X 3", HM/Q = 10 MCA / 60 M3/H A 23 MCA / 0 M3/H - MATERIAIS NA OPERAÇÃO. AF_10/2014</t>
  </si>
  <si>
    <t>SINAPI|89228</t>
  </si>
  <si>
    <t>89228</t>
  </si>
  <si>
    <t>MOTONIVELADORA POTÊNCIA BÁSICA LÍQUIDA (PRIMEIRA MARCHA) 125 HP, PESO BRUTO 13032 KG, LARGURA DA LÂMINA DE 3,7 M - DEPRECIAÇÃO. AF_06/2014</t>
  </si>
  <si>
    <t>SINAPI|89229</t>
  </si>
  <si>
    <t>89229</t>
  </si>
  <si>
    <t>MOTONIVELADORA POTÊNCIA BÁSICA LÍQUIDA (PRIMEIRA MARCHA) 125 HP, PESO BRUTO 13032 KG, LARGURA DA LÂMINA DE 3,7 M - JUROS. AF_06/2014</t>
  </si>
  <si>
    <t>SINAPI|5779</t>
  </si>
  <si>
    <t>5779</t>
  </si>
  <si>
    <t>MOTONIVELADORA POTÊNCIA BÁSICA LÍQUIDA (PRIMEIRA MARCHA) 125 HP, PESO BRUTO 13032 KG, LARGURA DA LÂMINA DE 3,7 M - MANUTENÇÃO. AF_06/2014</t>
  </si>
  <si>
    <t>SINAPI|53849</t>
  </si>
  <si>
    <t>53849</t>
  </si>
  <si>
    <t>MOTONIVELADORA POTÊNCIA BÁSICA LÍQUIDA (PRIMEIRA MARCHA) 125 HP, PESO BRUTO 13032 KG, LARGURA DA LÂMINA DE 3,7 M - MATERIAIS NA OPERAÇÃO. AF_06/2014</t>
  </si>
  <si>
    <t>SINAPI|95129</t>
  </si>
  <si>
    <t>95129</t>
  </si>
  <si>
    <t>MÁQUINA DEMARCADORA DE FAIXA DE TRÁFEGO À FRIO, AUTOPROPELIDA, POTÊNCIA 38 HP - DEPRECIAÇÃO. AF_07/2016</t>
  </si>
  <si>
    <t>SINAPI|95130</t>
  </si>
  <si>
    <t>95130</t>
  </si>
  <si>
    <t>MÁQUINA DEMARCADORA DE FAIXA DE TRÁFEGO À FRIO, AUTOPROPELIDA, POTÊNCIA 38 HP - JUROS. AF_07/2016</t>
  </si>
  <si>
    <t>SINAPI|95131</t>
  </si>
  <si>
    <t>95131</t>
  </si>
  <si>
    <t>MÁQUINA DEMARCADORA DE FAIXA DE TRÁFEGO À FRIO, AUTOPROPELIDA, POTÊNCIA 38 HP - MANUTENÇÃO. AF_07/2016</t>
  </si>
  <si>
    <t>SINAPI|95132</t>
  </si>
  <si>
    <t>95132</t>
  </si>
  <si>
    <t>MÁQUINA DEMARCADORA DE FAIXA DE TRÁFEGO À FRIO, AUTOPROPELIDA, POTÊNCIA 38 HP - MATERIAIS NA OPERAÇÃO. AF_07/2016</t>
  </si>
  <si>
    <t>SINAPI|102982</t>
  </si>
  <si>
    <t>102982</t>
  </si>
  <si>
    <t>MÁQUINA DEMARCADORA DE FAIXA DE TRÁFEGO À FRIO, TRAÇÃO MANUAL, 4 CV, PRESSÃO MAX 3300 PSI, TANQUE 20 L - DEPRECIAÇÃO. AF_06/2021</t>
  </si>
  <si>
    <t>SINAPI|102983</t>
  </si>
  <si>
    <t>102983</t>
  </si>
  <si>
    <t>MÁQUINA DEMARCADORA DE FAIXA DE TRÁFEGO À FRIO, TRAÇÃO MANUAL, 4 CV, PRESSÃO MAX 3300 PSI, TANQUE 20 L - JUROS. AF_06/2021</t>
  </si>
  <si>
    <t>SINAPI|102984</t>
  </si>
  <si>
    <t>102984</t>
  </si>
  <si>
    <t>MÁQUINA DEMARCADORA DE FAIXA DE TRÁFEGO À FRIO, TRAÇÃO MANUAL, 4 CV, PRESSÃO MAX 3300 PSI, TANQUE 20 L - MANUTENÇÃO. AF_06/2021</t>
  </si>
  <si>
    <t>SINAPI|102985</t>
  </si>
  <si>
    <t>102985</t>
  </si>
  <si>
    <t>MÁQUINA DEMARCADORA DE FAIXA DE TRÁFEGO À FRIO, TRAÇÃO MANUAL, 4 CV, PRESSÃO MAX 3300 PSI, TANQUE 20 L - MATERIAIS NA OPERAÇÃO. AF_06/2021</t>
  </si>
  <si>
    <t>SINAPI|92956</t>
  </si>
  <si>
    <t>92956</t>
  </si>
  <si>
    <t>MÁQUINA EXTRUSORA DE CONCRETO PARA GUIAS E SARJETAS, MOTOR A DIESEL, POTÊNCIA 14 CV - DEPRECIAÇÃO. AF_12/2015</t>
  </si>
  <si>
    <t>SINAPI|92957</t>
  </si>
  <si>
    <t>92957</t>
  </si>
  <si>
    <t>MÁQUINA EXTRUSORA DE CONCRETO PARA GUIAS E SARJETAS, MOTOR A DIESEL, POTÊNCIA 14 CV - JUROS. AF_12/2015</t>
  </si>
  <si>
    <t>SINAPI|92958</t>
  </si>
  <si>
    <t>92958</t>
  </si>
  <si>
    <t>MÁQUINA EXTRUSORA DE CONCRETO PARA GUIAS E SARJETAS, MOTOR A DIESEL, POTÊNCIA 14 CV - MANUTENÇÃO. AF_12/2015</t>
  </si>
  <si>
    <t>SINAPI|92959</t>
  </si>
  <si>
    <t>92959</t>
  </si>
  <si>
    <t>MÁQUINA EXTRUSORA DE CONCRETO PARA GUIAS E SARJETAS, MOTOR A DIESEL, POTÊNCIA 14 CV - MATERIAIS NA OPERAÇÃO. AF_12/2015</t>
  </si>
  <si>
    <t>SINAPI|102858</t>
  </si>
  <si>
    <t>102858</t>
  </si>
  <si>
    <t>MÁQUINA FORMER DOBRAS DIVERSAS: 220V/380V TRIFÁSICO OU MONOFÁSICO, CAPACIDADE 0,5-1,27MM, MOTOR 2CV - DEPRECIAÇÃO. AF_05/2023</t>
  </si>
  <si>
    <t>SINAPI|102859</t>
  </si>
  <si>
    <t>102859</t>
  </si>
  <si>
    <t>MÁQUINA FORMER DOBRAS DIVERSAS: 220V/380V TRIFÁSICO OU MONOFÁSICO, CAPACIDADE 0,5-1,27MM, MOTOR 2CV - JUROS. AF_05/2023</t>
  </si>
  <si>
    <t>SINAPI|102860</t>
  </si>
  <si>
    <t>102860</t>
  </si>
  <si>
    <t>MÁQUINA FORMER DOBRAS DIVERSAS: 220V/380V TRIFÁSICO OU MONOFÁSICO, CAPACIDADE 0,5-1,27MM, MOTOR 2CV - MANUTENÇÃO. AF_05/2023</t>
  </si>
  <si>
    <t>SINAPI|102861</t>
  </si>
  <si>
    <t>102861</t>
  </si>
  <si>
    <t>MÁQUINA FORMER DOBRAS DIVERSAS: 220V/380V TRIFÁSICO OU MONOFÁSICO, CAPACIDADE 0,5-1,27MM, MOTOR 2CV - MATERIAIS NA OPERAÇÃO. AF_05/2023</t>
  </si>
  <si>
    <t>SINAPI|93404</t>
  </si>
  <si>
    <t>93404</t>
  </si>
  <si>
    <t>MÁQUINA JATO DE PRESSAO PORTÁTIL, CAMARA DE 1 SAIDA, CAPACIDADE 280 L, DIAMETRO 670 MM, BICO DE JATO CURTO VENTURI DE 5/16", MANGUEIRA DE 1" COM COMPRESSOR DE AR REBOCÁVEL 189 PCM E MOTOR DIESEL 63 CV - DEPRECIAÇÃO. AF_05/2023</t>
  </si>
  <si>
    <t>SINAPI|93405</t>
  </si>
  <si>
    <t>93405</t>
  </si>
  <si>
    <t>MÁQUINA JATO DE PRESSAO PORTÁTIL, CAMARA DE 1 SAIDA, CAPACIDADE 280 L, DIAMETRO 670 MM, BICO DE JATO CURTO VENTURI DE 5/16", MANGUEIRA DE 1" COM COMPRESSOR DE AR REBOCÁVEL 189 PCM E MOTOR DIESEL 63 CV - JUROS. AF_05/2023</t>
  </si>
  <si>
    <t>SINAPI|93406</t>
  </si>
  <si>
    <t>93406</t>
  </si>
  <si>
    <t>MÁQUINA JATO DE PRESSAO PORTÁTIL, CAMARA DE 1 SAIDA, CAPACIDADE 280 L, DIAMETRO 670 MM, BICO DE JATO CURTO VENTURI DE 5/16", MANGUEIRA DE 1" COM COMPRESSOR DE AR REBOCÁVEL 189 PCM E MOTOR DIESEL 63 CV - MANUTENÇÃO. AF_05/2023</t>
  </si>
  <si>
    <t>SINAPI|93407</t>
  </si>
  <si>
    <t>93407</t>
  </si>
  <si>
    <t>MÁQUINA JATO DE PRESSAO PORTÁTIL, CAMARA DE 1 SAIDA, CAPACIDADE 280 L, DIAMETRO 670 MM, BICO DE JATO CURTO VENTURI DE 5/16", MANGUEIRA DE 1" COM COMPRESSOR DE AR REBOCÁVEL 189 PCM E MOTOR DIESEL 63 CV - MATERIAIS NA OPERAÇÃO. AF_05/2023</t>
  </si>
  <si>
    <t>SINAPI|102936</t>
  </si>
  <si>
    <t>102936</t>
  </si>
  <si>
    <t>MÁQUINA METALEIRA UNIVERSAL MODELO IW 110/180 BTD - DEPRECIAÇÃO. AF_05/2023</t>
  </si>
  <si>
    <t>SINAPI|102937</t>
  </si>
  <si>
    <t>102937</t>
  </si>
  <si>
    <t>MÁQUINA METALEIRA UNIVERSAL MODELO IW 110/180 BTD - JUROS. AF_05/2023</t>
  </si>
  <si>
    <t>SINAPI|102938</t>
  </si>
  <si>
    <t>102938</t>
  </si>
  <si>
    <t>MÁQUINA METALEIRA UNIVERSAL MODELO IW 110/180 BTD - MANUTENÇÃO. AF_05/2023</t>
  </si>
  <si>
    <t>SINAPI|102939</t>
  </si>
  <si>
    <t>102939</t>
  </si>
  <si>
    <t>MÁQUINA METALEIRA UNIVERSAL MODELO IW 110/180 BTD - MATERIAIS NA OPERAÇÃO. AF_05/2023</t>
  </si>
  <si>
    <t>SINAPI|103159</t>
  </si>
  <si>
    <t>103159</t>
  </si>
  <si>
    <t>MÁQUINA PARA SOLDA POR ELETROFUSÃO PARA TUBOS DE POLIETILENO DE ALTA DENSIDADE (PEAD) COM DIÂMETRO EXTERNO DE 20 A 1600 MM, POTÊNCIA DE 3500 W - DEPRECIAÇÃO. AF_05/2023</t>
  </si>
  <si>
    <t>SINAPI|103160</t>
  </si>
  <si>
    <t>103160</t>
  </si>
  <si>
    <t>MÁQUINA PARA SOLDA POR ELETROFUSÃO PARA TUBOS DE POLIETILENO DE ALTA DENSIDADE (PEAD) COM DIÂMETRO EXTERNO DE 20 A 1600 MM, POTÊNCIA DE 3500 W - JUROS. AF_05/2023</t>
  </si>
  <si>
    <t>SINAPI|103161</t>
  </si>
  <si>
    <t>103161</t>
  </si>
  <si>
    <t>MÁQUINA PARA SOLDA POR ELETROFUSÃO PARA TUBOS DE POLIETILENO DE ALTA DENSIDADE (PEAD) COM DIÂMETRO EXTERNO DE 20 A 1600 MM, POTÊNCIA DE 3500 W - MANUTENÇÃO. AF_05/2023</t>
  </si>
  <si>
    <t>SINAPI|103162</t>
  </si>
  <si>
    <t>103162</t>
  </si>
  <si>
    <t>MÁQUINA PARA SOLDA POR ELETROFUSÃO PARA TUBOS DE POLIETILENO DE ALTA DENSIDADE (PEAD) COM DIÂMETRO EXTERNO DE 20 A 1600 MM, POTÊNCIA DE 3500 W - MATERIAIS NA OPERAÇÃO. AF_05/2023</t>
  </si>
  <si>
    <t>SINAPI|103153</t>
  </si>
  <si>
    <t>103153</t>
  </si>
  <si>
    <t>MÁQUINA PARA SOLDA POR ELETROFUSÃO PARA TUBOS DE POLIETILENO DE ALTA DENSIDADE (PEAD) COM DIÂMETRO EXTERNO DE 20 A 800 MM, POTÊNCIA ENTRE 2750 E 3000 W - DEPRECIAÇÃO. AF_05/2023</t>
  </si>
  <si>
    <t>SINAPI|103154</t>
  </si>
  <si>
    <t>103154</t>
  </si>
  <si>
    <t>MÁQUINA PARA SOLDA POR ELETROFUSÃO PARA TUBOS DE POLIETILENO DE ALTA DENSIDADE (PEAD) COM DIÂMETRO EXTERNO DE 20 A 800 MM, POTÊNCIA ENTRE 2750 E 3000 W - JUROS. AF_05/2023</t>
  </si>
  <si>
    <t>SINAPI|103155</t>
  </si>
  <si>
    <t>103155</t>
  </si>
  <si>
    <t>MÁQUINA PARA SOLDA POR ELETROFUSÃO PARA TUBOS DE POLIETILENO DE ALTA DENSIDADE (PEAD) COM DIÂMETRO EXTERNO DE 20 A 800 MM, POTÊNCIA ENTRE 2750 E 3000 W - MANUTENÇÃO. AF_05/2023</t>
  </si>
  <si>
    <t>SINAPI|103156</t>
  </si>
  <si>
    <t>103156</t>
  </si>
  <si>
    <t>MÁQUINA PARA SOLDA POR ELETROFUSÃO PARA TUBOS DE POLIETILENO DE ALTA DENSIDADE (PEAD) COM DIÂMETRO EXTERNO DE 20 A 800 MM, POTÊNCIA ENTRE 2750 E 3000 W - MATERIAIS NA OPERAÇÃO. AF_05/2023</t>
  </si>
  <si>
    <t>SINAPI|103171</t>
  </si>
  <si>
    <t>103171</t>
  </si>
  <si>
    <t>MÁQUINA PARA SOLDA POR TERMOFUSÃO PARA TUBOS DE POLIETILENO DE ALTA DENSIDADE (PEAD) COM DIÂMETRO EXTERNO DE 315 A 630 MM, POTÊNCIA ENTRE 8000 E 12350 W - DEPRECIAÇÃO. AF_05/2023</t>
  </si>
  <si>
    <t>SINAPI|103172</t>
  </si>
  <si>
    <t>103172</t>
  </si>
  <si>
    <t>MÁQUINA PARA SOLDA POR TERMOFUSÃO PARA TUBOS DE POLIETILENO DE ALTA DENSIDADE (PEAD) COM DIÂMETRO EXTERNO DE 315 A 630 MM, POTÊNCIA ENTRE 8000 E 12350 W - JUROS. AF_05/2023</t>
  </si>
  <si>
    <t>SINAPI|103173</t>
  </si>
  <si>
    <t>103173</t>
  </si>
  <si>
    <t>MÁQUINA PARA SOLDA POR TERMOFUSÃO PARA TUBOS DE POLIETILENO DE ALTA DENSIDADE (PEAD) COM DIÂMETRO EXTERNO DE 315 A 630 MM, POTÊNCIA ENTRE 8000 E 12350 W - MANUTENÇÃO. AF_05/2023</t>
  </si>
  <si>
    <t>SINAPI|103174</t>
  </si>
  <si>
    <t>103174</t>
  </si>
  <si>
    <t>MÁQUINA PARA SOLDA POR TERMOFUSÃO PARA TUBOS DE POLIETILENO DE ALTA DENSIDADE (PEAD) COM DIÂMETRO EXTERNO DE 315 A 630 MM, POTÊNCIA ENTRE 8000 E 12350 W - MATERIAIS NA OPERAÇÃO. AF_05/2023</t>
  </si>
  <si>
    <t>SINAPI|103177</t>
  </si>
  <si>
    <t>103177</t>
  </si>
  <si>
    <t>MÁQUINA PARA SOLDA POR TERMOFUSÃO PARA TUBOS DE POLIETILENO DE ALTA DENSIDADE (PEAD) COM DIÂMETRO EXTERNO DE 710 A 1200 MM, POTÊNCIA ENTRE 16000 E 29500 W - DEPRECIAÇÃO. AF_05/2023</t>
  </si>
  <si>
    <t>SINAPI|103178</t>
  </si>
  <si>
    <t>103178</t>
  </si>
  <si>
    <t>MÁQUINA PARA SOLDA POR TERMOFUSÃO PARA TUBOS DE POLIETILENO DE ALTA DENSIDADE (PEAD) COM DIÂMETRO EXTERNO DE 710 A 1200 MM, POTÊNCIA ENTRE 16000 E 29500 W - JUROS. AF_05/2023</t>
  </si>
  <si>
    <t>SINAPI|103179</t>
  </si>
  <si>
    <t>103179</t>
  </si>
  <si>
    <t>MÁQUINA PARA SOLDA POR TERMOFUSÃO PARA TUBOS DE POLIETILENO DE ALTA DENSIDADE (PEAD) COM DIÂMETRO EXTERNO DE 710 A 1200 MM, POTÊNCIA ENTRE 16000 E 29500 W - MANUTENÇÃO. AF_05/2023</t>
  </si>
  <si>
    <t>SINAPI|103180</t>
  </si>
  <si>
    <t>103180</t>
  </si>
  <si>
    <t>MÁQUINA PARA SOLDA POR TERMOFUSÃO PARA TUBOS DE POLIETILENO DE ALTA DENSIDADE (PEAD) COM DIÂMETRO EXTERNO DE 710 A 1200 MM, POTÊNCIA ENTRE 16000 E 29500 W - MATERIAIS NA OPERAÇÃO. AF_05/2023</t>
  </si>
  <si>
    <t>SINAPI|103165</t>
  </si>
  <si>
    <t>103165</t>
  </si>
  <si>
    <t>MÁQUINA PARA SOLDA POR TERMOFUSÃO PARA TUBOS DE POLIETILENO DE ALTA DENSIDADE (PEAD) COM DIÂMETRO EXTERNO DE 90 A 315 MM, POTÊNCIA ENTRE 2500 E 5350 W - DEPRECIAÇÃO. AF_05/2023</t>
  </si>
  <si>
    <t>SINAPI|103166</t>
  </si>
  <si>
    <t>103166</t>
  </si>
  <si>
    <t>MÁQUINA PARA SOLDA POR TERMOFUSÃO PARA TUBOS DE POLIETILENO DE ALTA DENSIDADE (PEAD) COM DIÂMETRO EXTERNO DE 90 A 315 MM, POTÊNCIA ENTRE 2500 E 5350 W - JUROS. AF_05/2023</t>
  </si>
  <si>
    <t>SINAPI|103167</t>
  </si>
  <si>
    <t>103167</t>
  </si>
  <si>
    <t>MÁQUINA PARA SOLDA POR TERMOFUSÃO PARA TUBOS DE POLIETILENO DE ALTA DENSIDADE (PEAD) COM DIÂMETRO EXTERNO DE 90 A 315 MM, POTÊNCIA ENTRE 2500 E 5350 W - MANUTENÇÃO. AF_05/2023</t>
  </si>
  <si>
    <t>SINAPI|103168</t>
  </si>
  <si>
    <t>103168</t>
  </si>
  <si>
    <t>MÁQUINA PARA SOLDA POR TERMOFUSÃO PARA TUBOS DE POLIETILENO DE ALTA DENSIDADE (PEAD) COM DIÂMETRO EXTERNO DE 90 A 315 MM, POTÊNCIA ENTRE 2500 E 5350 W - MATERIAIS NA OPERAÇÃO. AF_05/2023</t>
  </si>
  <si>
    <t>SINAPI|102864</t>
  </si>
  <si>
    <t>102864</t>
  </si>
  <si>
    <t>MÁQUINA SOLDA ARCO COM PISTOLA DE SOLDAGEM PARA STUD BOLT DE 5 MM A 22 MM - DEPRECIAÇÃO. AF_05/2023</t>
  </si>
  <si>
    <t>SINAPI|102865</t>
  </si>
  <si>
    <t>102865</t>
  </si>
  <si>
    <t>MÁQUINA SOLDA ARCO COM PISTOLA DE SOLDAGEM PARA STUD BOLT DE 5 MM A 22 MM - JUROS. AF_05/2023</t>
  </si>
  <si>
    <t>SINAPI|102866</t>
  </si>
  <si>
    <t>102866</t>
  </si>
  <si>
    <t>MÁQUINA SOLDA ARCO COM PISTOLA DE SOLDAGEM PARA STUD BOLT DE 5 MM A 22 MM - MANUTENÇÃO. AF_05/2023</t>
  </si>
  <si>
    <t>SINAPI|102867</t>
  </si>
  <si>
    <t>102867</t>
  </si>
  <si>
    <t>MÁQUINA SOLDA ARCO COM PISTOLA DE SOLDAGEM PARA STUD BOLT DE 5 MM A 22 MM - MATERIAIS NA OPERAÇÃO. AF_05/2023</t>
  </si>
  <si>
    <t>SINAPI|106321</t>
  </si>
  <si>
    <t>106321</t>
  </si>
  <si>
    <t>PENEIRA ROTATIVA COM MOTOR ELÉTRICO MONOFÁSICO DE *0,5 A 1,0* CV, CILINDRO COM DIÂMETRO DE *0,48 A 0,85* M E COMPRIMENTO DE *1,0 A 1,65* M - DEPRECIAÇÃO. AF_11/2025</t>
  </si>
  <si>
    <t>SINAPI|106322</t>
  </si>
  <si>
    <t>106322</t>
  </si>
  <si>
    <t>PENEIRA ROTATIVA COM MOTOR ELÉTRICO MONOFÁSICO DE *0,5 A 1,0* CV, CILINDRO COM DIÂMETRO DE *0,48 A 0,85* M E COMPRIMENTO DE *1,0 A 1,65* M - JUROS. AF_11/2025</t>
  </si>
  <si>
    <t>SINAPI|106323</t>
  </si>
  <si>
    <t>106323</t>
  </si>
  <si>
    <t>PENEIRA ROTATIVA COM MOTOR ELÉTRICO MONOFÁSICO DE *0,5 A 1,0* CV, CILINDRO COM DIÂMETRO DE *0,48 A 0,85* M E COMPRIMENTO DE *1,0 A 1,65* M - MANUTENÇÃO. AF_11/2025</t>
  </si>
  <si>
    <t>SINAPI|106324</t>
  </si>
  <si>
    <t>106324</t>
  </si>
  <si>
    <t>PENEIRA ROTATIVA COM MOTOR ELÉTRICO MONOFÁSICO DE *0,5 A 1,0* CV, CILINDRO COM DIÂMETRO DE *0,48 A 0,85* M E COMPRIMENTO DE *1,0 A 1,65* M - MATERIAIS NA OPERAÇÃO. AF_11/2025</t>
  </si>
  <si>
    <t>SINAPI|92108</t>
  </si>
  <si>
    <t>92108</t>
  </si>
  <si>
    <t>PENEIRA ROTATIVA COM MOTOR ELÉTRICO TRIFÁSICO DE 2 CV, CILINDRO DE 1 M X 0,60 M, COM FUROS DE 3,17 MM - DEPRECIAÇÃO. AF_05/2023</t>
  </si>
  <si>
    <t>SINAPI|92109</t>
  </si>
  <si>
    <t>92109</t>
  </si>
  <si>
    <t>PENEIRA ROTATIVA COM MOTOR ELÉTRICO TRIFÁSICO DE 2 CV, CILINDRO DE 1 M X 0,60 M, COM FUROS DE 3,17 MM - JUROS. AF_05/2023</t>
  </si>
  <si>
    <t>SINAPI|92110</t>
  </si>
  <si>
    <t>92110</t>
  </si>
  <si>
    <t>PENEIRA ROTATIVA COM MOTOR ELÉTRICO TRIFÁSICO DE 2 CV, CILINDRO DE 1 M X 0,60 M, COM FUROS DE 3,17 MM - MANUTENÇÃO. AF_05/2023</t>
  </si>
  <si>
    <t>SINAPI|92111</t>
  </si>
  <si>
    <t>92111</t>
  </si>
  <si>
    <t>PENEIRA ROTATIVA COM MOTOR ELÉTRICO TRIFÁSICO DE 2 CV, CILINDRO DE 1 M X 0,60 M, COM FUROS DE 3,17 MM - MATERIAIS NA OPERAÇÃO. AF_05/2023</t>
  </si>
  <si>
    <t>SINAPI|90670</t>
  </si>
  <si>
    <t>90670</t>
  </si>
  <si>
    <t>PERFURATRIZ COM TORRE METÁLICA PARA EXECUÇÃO DE ESTACA HÉLICE CONTÍNUA, PROFUNDIDADE MÁXIMA DE 30 M, DIÂMETRO MÁXIMO DE 800 MM, POTÊNCIA INSTALADA DE 268 HP, MESA ROTATIVA COM TORQUE MÁXIMO DE 170 KNM - DEPRECIAÇÃO. AF_06/2015</t>
  </si>
  <si>
    <t>SINAPI|90671</t>
  </si>
  <si>
    <t>90671</t>
  </si>
  <si>
    <t>PERFURATRIZ COM TORRE METÁLICA PARA EXECUÇÃO DE ESTACA HÉLICE CONTÍNUA, PROFUNDIDADE MÁXIMA DE 30 M, DIÂMETRO MÁXIMO DE 800 MM, POTÊNCIA INSTALADA DE 268 HP, MESA ROTATIVA COM TORQUE MÁXIMO DE 170 KNM - JUROS. AF_06/2015</t>
  </si>
  <si>
    <t>SINAPI|90672</t>
  </si>
  <si>
    <t>90672</t>
  </si>
  <si>
    <t>PERFURATRIZ COM TORRE METÁLICA PARA EXECUÇÃO DE ESTACA HÉLICE CONTÍNUA, PROFUNDIDADE MÁXIMA DE 30 M, DIÂMETRO MÁXIMO DE 800 MM, POTÊNCIA INSTALADA DE 268 HP, MESA ROTATIVA COM TORQUE MÁXIMO DE 170 KNM - MANUTENÇÃO. AF_06/2015</t>
  </si>
  <si>
    <t>SINAPI|90673</t>
  </si>
  <si>
    <t>90673</t>
  </si>
  <si>
    <t>PERFURATRIZ COM TORRE METÁLICA PARA EXECUÇÃO DE ESTACA HÉLICE CONTÍNUA, PROFUNDIDADE MÁXIMA DE 30 M, DIÂMETRO MÁXIMO DE 800 MM, POTÊNCIA INSTALADA DE 268 HP, MESA ROTATIVA COM TORQUE MÁXIMO DE 170 KNM - MATERIAIS NA OPERAÇÃO. AF_06/2015</t>
  </si>
  <si>
    <t>SINAPI|93220</t>
  </si>
  <si>
    <t>93220</t>
  </si>
  <si>
    <t>PERFURATRIZ COM TORRE METÁLICA PARA EXECUÇÃO DE ESTACA HÉLICE CONTÍNUA, PROFUNDIDADE MÁXIMA DE 32 M, DIÂMETRO MÁXIMO DE 1000 MM, POTÊNCIA INSTALADA DE 350 HP, MESA ROTATIVA COM TORQUE MÁXIMO DE 263 KNM - DEPRECIAÇÃO. AF_01/2016</t>
  </si>
  <si>
    <t>SINAPI|93221</t>
  </si>
  <si>
    <t>93221</t>
  </si>
  <si>
    <t>PERFURATRIZ COM TORRE METÁLICA PARA EXECUÇÃO DE ESTACA HÉLICE CONTÍNUA, PROFUNDIDADE MÁXIMA DE 32 M, DIÂMETRO MÁXIMO DE 1000 MM, POTÊNCIA INSTALADA DE 350 HP, MESA ROTATIVA COM TORQUE MÁXIMO DE 263 KNM - JUROS. AF_01/2016</t>
  </si>
  <si>
    <t>SINAPI|93222</t>
  </si>
  <si>
    <t>93222</t>
  </si>
  <si>
    <t>PERFURATRIZ COM TORRE METÁLICA PARA EXECUÇÃO DE ESTACA HÉLICE CONTÍNUA, PROFUNDIDADE MÁXIMA DE 32 M, DIÂMETRO MÁXIMO DE 1000 MM, POTÊNCIA INSTALADA DE 350 HP, MESA ROTATIVA COM TORQUE MÁXIMO DE 263 KNM - MANUTENÇÃO. AF_01/2016</t>
  </si>
  <si>
    <t>SINAPI|93223</t>
  </si>
  <si>
    <t>93223</t>
  </si>
  <si>
    <t>PERFURATRIZ COM TORRE METÁLICA PARA EXECUÇÃO DE ESTACA HÉLICE CONTÍNUA, PROFUNDIDADE MÁXIMA DE 32 M, DIÂMETRO MÁXIMO DE 1000 MM, POTÊNCIA INSTALADA DE 350 HP, MESA ROTATIVA COM TORQUE MÁXIMO DE 263 KNM - MATERIAIS NA OPERAÇÃO. AF_01/2016</t>
  </si>
  <si>
    <t>SINAPI|104691</t>
  </si>
  <si>
    <t>104691</t>
  </si>
  <si>
    <t>PERFURATRIZ DE COROA DIAMANTADA PARA CONCRETO, DIÂMETRO ATÉ 250 MM, MOTOR ELÉTRICO 220 V, POTÊNCIA 2.500 W - DEPRECIAÇÃO. AF_05/2023</t>
  </si>
  <si>
    <t>SINAPI|104692</t>
  </si>
  <si>
    <t>104692</t>
  </si>
  <si>
    <t>PERFURATRIZ DE COROA DIAMANTADA PARA CONCRETO, DIÂMETRO ATÉ 250 MM, MOTOR ELÉTRICO 220 V, POTÊNCIA 2.500 W - JUROS. AF_05/2023</t>
  </si>
  <si>
    <t>SINAPI|104693</t>
  </si>
  <si>
    <t>104693</t>
  </si>
  <si>
    <t>PERFURATRIZ DE COROA DIAMANTADA PARA CONCRETO, DIÂMETRO ATÉ 250 MM, MOTOR ELÉTRICO 220 V, POTÊNCIA 2.500 W - MANUTENÇÃO. AF_05/2023</t>
  </si>
  <si>
    <t>SINAPI|104694</t>
  </si>
  <si>
    <t>104694</t>
  </si>
  <si>
    <t>PERFURATRIZ DE COROA DIAMANTADA PARA CONCRETO, DIÂMETRO ATÉ 250 MM, MOTOR ELÉTRICO 220 V, POTÊNCIA 2.500 W - MATERIAIS NA OPERAÇÃO. AF_05/2023</t>
  </si>
  <si>
    <t>SINAPI|90676</t>
  </si>
  <si>
    <t>90676</t>
  </si>
  <si>
    <t>PERFURATRIZ HIDRÁULICA SOBRE CAMINHÃO COM TRADO CURTO ACOPLADO, PROFUNDIDADE MÁXIMA DE 20 M, DIÂMETRO MÁXIMO DE 1500 MM, POTÊNCIA INSTALADA DE 137 HP, MESA ROTATIVA COM TORQUE MÁXIMO DE 30 KNM - DEPRECIAÇÃO. AF_06/2015</t>
  </si>
  <si>
    <t>SINAPI|91021</t>
  </si>
  <si>
    <t>91021</t>
  </si>
  <si>
    <t>PERFURATRIZ HIDRÁULICA SOBRE CAMINHÃO COM TRADO CURTO ACOPLADO, PROFUNDIDADE MÁXIMA DE 20 M, DIÂMETRO MÁXIMO DE 1500 MM, POTÊNCIA INSTALADA DE 137 HP, MESA ROTATIVA COM TORQUE MÁXIMO DE 30 KNM - IMPOSTOS E SEGUROS. AF_06/2015</t>
  </si>
  <si>
    <t>SINAPI|90677</t>
  </si>
  <si>
    <t>90677</t>
  </si>
  <si>
    <t>PERFURATRIZ HIDRÁULICA SOBRE CAMINHÃO COM TRADO CURTO ACOPLADO, PROFUNDIDADE MÁXIMA DE 20 M, DIÂMETRO MÁXIMO DE 1500 MM, POTÊNCIA INSTALADA DE 137 HP, MESA ROTATIVA COM TORQUE MÁXIMO DE 30 KNM - JUROS. AF_06/2015</t>
  </si>
  <si>
    <t>SINAPI|90678</t>
  </si>
  <si>
    <t>90678</t>
  </si>
  <si>
    <t>PERFURATRIZ HIDRÁULICA SOBRE CAMINHÃO COM TRADO CURTO ACOPLADO, PROFUNDIDADE MÁXIMA DE 20 M, DIÂMETRO MÁXIMO DE 1500 MM, POTÊNCIA INSTALADA DE 137 HP, MESA ROTATIVA COM TORQUE MÁXIMO DE 30 KNM - MANUTENÇÃO. AF_06/2015</t>
  </si>
  <si>
    <t>SINAPI|90679</t>
  </si>
  <si>
    <t>90679</t>
  </si>
  <si>
    <t>PERFURATRIZ HIDRÁULICA SOBRE CAMINHÃO COM TRADO CURTO ACOPLADO, PROFUNDIDADE MÁXIMA DE 20 M, DIÂMETRO MÁXIMO DE 1500 MM, POTÊNCIA INSTALADA DE 137 HP, MESA ROTATIVA COM TORQUE MÁXIMO DE 30 KNM - MATERIAIS NA OPERAÇÃO. AF_06/2015</t>
  </si>
  <si>
    <t>SINAPI|102870</t>
  </si>
  <si>
    <t>102870</t>
  </si>
  <si>
    <t>PERFURATRIZ HIDRÁULICA SOBRE ESTEIRA, TORQUE MÁXIMO 161 KNM, PROFUNDIDADE MÁXIMA 54 M, DIÂMETRO MÁXIMO 1500 MM, POTÊNCIA MOTOR 268 HP - DEPRECIAÇÃO. AF_04/2019</t>
  </si>
  <si>
    <t>SINAPI|102871</t>
  </si>
  <si>
    <t>102871</t>
  </si>
  <si>
    <t>PERFURATRIZ HIDRÁULICA SOBRE ESTEIRA, TORQUE MÁXIMO 161 KNM, PROFUNDIDADE MÁXIMA 54 M, DIÂMETRO MÁXIMO 1500 MM, POTÊNCIA MOTOR 268 HP - JUROS. AF_04/2019</t>
  </si>
  <si>
    <t>SINAPI|102872</t>
  </si>
  <si>
    <t>102872</t>
  </si>
  <si>
    <t>PERFURATRIZ HIDRÁULICA SOBRE ESTEIRA, TORQUE MÁXIMO 161 KNM, PROFUNDIDADE MÁXIMA 54 M, DIÂMETRO MÁXIMO 1500 MM, POTÊNCIA MOTOR 268 HP - MANUTENÇÃO. AF_04/2019</t>
  </si>
  <si>
    <t>SINAPI|102873</t>
  </si>
  <si>
    <t>102873</t>
  </si>
  <si>
    <t>PERFURATRIZ HIDRÁULICA SOBRE ESTEIRA, TORQUE MÁXIMO 161 KNM, PROFUNDIDADE MÁXIMA 54 M, DIÂMETRO MÁXIMO 1500 MM, POTÊNCIA MOTOR 268 HP - MATERIAIS NA OPERAÇÃO. AF_04/2019</t>
  </si>
  <si>
    <t>SINAPI|102960</t>
  </si>
  <si>
    <t>102960</t>
  </si>
  <si>
    <t>PERFURATRIZ HIDRÁULICA SOBRE ESTEIRA, TORQUE MÁXIMO 98 KNM, PROFUNDIDADE MÁXIMA 25 M, DIÂMETRO MÁXIMO 115 MM, POTÊNCIA MOTOR 190 HP - DEPRECIAÇÃO. AF_02/2021</t>
  </si>
  <si>
    <t>SINAPI|102961</t>
  </si>
  <si>
    <t>102961</t>
  </si>
  <si>
    <t>PERFURATRIZ HIDRÁULICA SOBRE ESTEIRA, TORQUE MÁXIMO 98 KNM, PROFUNDIDADE MÁXIMA 25 M, DIÂMETRO MÁXIMO 115 MM, POTÊNCIA MOTOR 190 HP - JUROS. AF_02/2021</t>
  </si>
  <si>
    <t>SINAPI|102962</t>
  </si>
  <si>
    <t>102962</t>
  </si>
  <si>
    <t>PERFURATRIZ HIDRÁULICA SOBRE ESTEIRA, TORQUE MÁXIMO 98 KNM, PROFUNDIDADE MÁXIMA 25 M, DIÂMETRO MÁXIMO 115 MM, POTÊNCIA MOTOR 190 HP - MANUTENÇÃO. AF_02/2021</t>
  </si>
  <si>
    <t>SINAPI|102963</t>
  </si>
  <si>
    <t>102963</t>
  </si>
  <si>
    <t>PERFURATRIZ HIDRÁULICA SOBRE ESTEIRA, TORQUE MÁXIMO 98 KNM, PROFUNDIDADE MÁXIMA 25 M, DIÂMETRO MÁXIMO 115 MM, POTÊNCIA MOTOR 190 HP - MATERIAIS NA OPERAÇÃO. AF_02/2021</t>
  </si>
  <si>
    <t>SINAPI|90621</t>
  </si>
  <si>
    <t>90621</t>
  </si>
  <si>
    <t>PERFURATRIZ MANUAL, TORQUE MÁXIMO 83 N.M, POTÊNCIA 5 CV, COM DIÂMETRO MÁXIMO 4" - DEPRECIAÇÃO. AF_06/2015</t>
  </si>
  <si>
    <t>SINAPI|90622</t>
  </si>
  <si>
    <t>90622</t>
  </si>
  <si>
    <t>PERFURATRIZ MANUAL, TORQUE MÁXIMO 83 N.M, POTÊNCIA 5 CV, COM DIÂMETRO MÁXIMO 4" - JUROS. AF_06/2015</t>
  </si>
  <si>
    <t>SINAPI|90623</t>
  </si>
  <si>
    <t>90623</t>
  </si>
  <si>
    <t>PERFURATRIZ MANUAL, TORQUE MÁXIMO 83 N.M, POTÊNCIA 5 CV, COM DIÂMETRO MÁXIMO 4" - MANUTENÇÃO. AF_06/2015</t>
  </si>
  <si>
    <t>SINAPI|90624</t>
  </si>
  <si>
    <t>90624</t>
  </si>
  <si>
    <t>PERFURATRIZ MANUAL, TORQUE MÁXIMO 83 N.M, POTÊNCIA 5 CV, COM DIÂMETRO MÁXIMO 4" - MATERIAIS NA OPERAÇÃO. AF_06/2015</t>
  </si>
  <si>
    <t>SINAPI|102876</t>
  </si>
  <si>
    <t>102876</t>
  </si>
  <si>
    <t>PERFURATRIZ PARA EXECUÇÃO DE ESTACAS SECANTES, TIPO HÉLICE CONTÍNUA COM CABEÇOTE DUPLO E TUBO METÁLICO - DEPRECIAÇÃO. AF_04/2019</t>
  </si>
  <si>
    <t>SINAPI|102877</t>
  </si>
  <si>
    <t>102877</t>
  </si>
  <si>
    <t>PERFURATRIZ PARA EXECUÇÃO DE ESTACAS SECANTES, TIPO HÉLICE CONTÍNUA COM CABEÇOTE DUPLO E TUBO METÁLICO - JUROS. AF_04/2019</t>
  </si>
  <si>
    <t>SINAPI|102878</t>
  </si>
  <si>
    <t>102878</t>
  </si>
  <si>
    <t>PERFURATRIZ PARA EXECUÇÃO DE ESTACAS SECANTES, TIPO HÉLICE CONTÍNUA COM CABEÇOTE DUPLO E TUBO METÁLICO - MANUTENÇÃO. AF_04/2019</t>
  </si>
  <si>
    <t>SINAPI|102879</t>
  </si>
  <si>
    <t>102879</t>
  </si>
  <si>
    <t>PERFURATRIZ PARA EXECUÇÃO DE ESTACAS SECANTES, TIPO HÉLICE CONTÍNUA COM CABEÇOTE DUPLO E TUBO METÁLICO - MATERIAIS NA OPERAÇÃO. AF_04/2019</t>
  </si>
  <si>
    <t>SINAPI|103220</t>
  </si>
  <si>
    <t>103220</t>
  </si>
  <si>
    <t>PERFURATRIZ PARA FURO DIRECIONAL HORIZONTAL (HDD) COM CAPACIDADE ATÉ 89 KN, POTÊNCIA 24,8 HP A 80 HP (INCLUSO FERRAMENTAS E LOCALIZADOR) - DEPRECIAÇÃO. AF_05/2023</t>
  </si>
  <si>
    <t>SINAPI|103221</t>
  </si>
  <si>
    <t>103221</t>
  </si>
  <si>
    <t>PERFURATRIZ PARA FURO DIRECIONAL HORIZONTAL (HDD) COM CAPACIDADE ATÉ 89 KN, POTÊNCIA 24,8 HP A 80 HP (INCLUSO FERRAMENTAS E LOCALIZADOR) - JUROS. AF_05/2023</t>
  </si>
  <si>
    <t>SINAPI|103222</t>
  </si>
  <si>
    <t>103222</t>
  </si>
  <si>
    <t>PERFURATRIZ PARA FURO DIRECIONAL HORIZONTAL (HDD) COM CAPACIDADE ATÉ 89 KN, POTÊNCIA 24,8 HP A 80 HP (INCLUSO FERRAMENTAS E LOCALIZADOR) - MANUTENÇÃO. AF_05/2023</t>
  </si>
  <si>
    <t>SINAPI|103223</t>
  </si>
  <si>
    <t>103223</t>
  </si>
  <si>
    <t>PERFURATRIZ PARA FURO DIRECIONAL HORIZONTAL (HDD) COM CAPACIDADE ATÉ 89 KN, POTÊNCIA 24,8 HP A 80 HP (INCLUSO FERRAMENTAS E LOCALIZADOR) - MATERIAIS NA OPERAÇÃO. AF_05/2023</t>
  </si>
  <si>
    <t>SINAPI|103232</t>
  </si>
  <si>
    <t>103232</t>
  </si>
  <si>
    <t>PERFURATRIZ PARA FURO DIRECIONAL HORIZONTAL (HDD) COM CAPACIDADE DE 201 KN A 560 KN, POTÊNCIA 200 HP A 260 HP (INCLUSO FERRAMENTAS E LOCALIZADOR) - DEPRECIAÇÃO. AF_05/2023</t>
  </si>
  <si>
    <t>SINAPI|103233</t>
  </si>
  <si>
    <t>103233</t>
  </si>
  <si>
    <t>PERFURATRIZ PARA FURO DIRECIONAL HORIZONTAL (HDD) COM CAPACIDADE DE 201 KN A 560 KN, POTÊNCIA 200 HP A 260 HP (INCLUSO FERRAMENTAS E LOCALIZADOR) - JUROS. AF_05/2023</t>
  </si>
  <si>
    <t>SINAPI|103234</t>
  </si>
  <si>
    <t>103234</t>
  </si>
  <si>
    <t>PERFURATRIZ PARA FURO DIRECIONAL HORIZONTAL (HDD) COM CAPACIDADE DE 201 KN A 560 KN, POTÊNCIA 200 HP A 260 HP (INCLUSO FERRAMENTAS E LOCALIZADOR) - MANUTENÇÃO. AF_05/2023</t>
  </si>
  <si>
    <t>SINAPI|103235</t>
  </si>
  <si>
    <t>103235</t>
  </si>
  <si>
    <t>PERFURATRIZ PARA FURO DIRECIONAL HORIZONTAL (HDD) COM CAPACIDADE DE 201 KN A 560 KN, POTÊNCIA 200 HP A 260 HP (INCLUSO FERRAMENTAS E LOCALIZADOR) - MATERIAIS NA OPERAÇÃO. AF_05/2023</t>
  </si>
  <si>
    <t>SINAPI|103228</t>
  </si>
  <si>
    <t>103228</t>
  </si>
  <si>
    <t>PERFURATRIZ PARA FURO DIRECIONAL HORIZONTAL (HDD) COM CAPACIDADE DE 90 KN A 200 KN, POTÊNCIA 100 HP A 160 HP (INCLUSO FERRAMENTAS E LOCALIZADOR - MANUTENÇÃO. AF_05/2023</t>
  </si>
  <si>
    <t>SINAPI|103226</t>
  </si>
  <si>
    <t>103226</t>
  </si>
  <si>
    <t>PERFURATRIZ PARA FURO DIRECIONAL HORIZONTAL (HDD) COM CAPACIDADE DE 90 KN A 200 KN, POTÊNCIA 100 HP A 160 HP (INCLUSO FERRAMENTAS E LOCALIZADOR) - DEPRECIAÇÃO. AF_05/2023</t>
  </si>
  <si>
    <t>SINAPI|103227</t>
  </si>
  <si>
    <t>103227</t>
  </si>
  <si>
    <t>PERFURATRIZ PARA FURO DIRECIONAL HORIZONTAL (HDD) COM CAPACIDADE DE 90 KN A 200 KN, POTÊNCIA 100 HP A 160 HP (INCLUSO FERRAMENTAS E LOCALIZADOR) - JUROS. AF_05/2023</t>
  </si>
  <si>
    <t>SINAPI|103229</t>
  </si>
  <si>
    <t>103229</t>
  </si>
  <si>
    <t>PERFURATRIZ PARA FURO DIRECIONAL HORIZONTAL (HDD) COM CAPACIDADE DE 90 KN A 200 KN, POTÊNCIA 100 HP A 160 HP (INCLUSO FERRAMENTAS E LOCALIZADOR) - MATERIAIS NA OPERAÇÃO. AF_05/2023</t>
  </si>
  <si>
    <t>SINAPI|102972</t>
  </si>
  <si>
    <t>102972</t>
  </si>
  <si>
    <t>PERFURATRIZ ROTATIVA SOBRE ESTEIRA, TORQUE MAXIMO 2500 KGM, POTENCIA 110 HP, MOTOR DIESEL - DEPRECIAÇÃO. AF_05/2017</t>
  </si>
  <si>
    <t>SINAPI|102973</t>
  </si>
  <si>
    <t>102973</t>
  </si>
  <si>
    <t>PERFURATRIZ ROTATIVA SOBRE ESTEIRA, TORQUE MAXIMO 2500 KGM, POTENCIA 110 HP, MOTOR DIESEL - JUROS. AF_05/2017</t>
  </si>
  <si>
    <t>SINAPI|102974</t>
  </si>
  <si>
    <t>102974</t>
  </si>
  <si>
    <t>PERFURATRIZ ROTATIVA SOBRE ESTEIRA, TORQUE MAXIMO 2500 KGM, POTENCIA 110 HP, MOTOR DIESEL - MANUTENÇÃO. AF_05/2017</t>
  </si>
  <si>
    <t>SINAPI|96301</t>
  </si>
  <si>
    <t>96301</t>
  </si>
  <si>
    <t>PERFURATRIZ ROTATIVA SOBRE ESTEIRA, TORQUE MAXIMO 2500 KGM, POTENCIA 110 HP, MOTOR DIESEL - MATERIAIS NA OPERAÇÃO. AF_05/2017</t>
  </si>
  <si>
    <t>SINAPI|90627</t>
  </si>
  <si>
    <t>90627</t>
  </si>
  <si>
    <t>PERFURATRIZ SOBRE ESTEIRA, TORQUE MÁXIMO 600 KGF, PESO MÉDIO 1000 KG, POTÊNCIA 20 HP, DIÂMETRO MÁXIMO 10" - DEPRECIAÇÃO. AF_06/2015</t>
  </si>
  <si>
    <t>SINAPI|90628</t>
  </si>
  <si>
    <t>90628</t>
  </si>
  <si>
    <t>PERFURATRIZ SOBRE ESTEIRA, TORQUE MÁXIMO 600 KGF, PESO MÉDIO 1000 KG, POTÊNCIA 20 HP, DIÂMETRO MÁXIMO 10" - JUROS. AF_06/2015</t>
  </si>
  <si>
    <t>SINAPI|90629</t>
  </si>
  <si>
    <t>90629</t>
  </si>
  <si>
    <t>PERFURATRIZ SOBRE ESTEIRA, TORQUE MÁXIMO 600 KGF, PESO MÉDIO 1000 KG, POTÊNCIA 20 HP, DIÂMETRO MÁXIMO 10" - MANUTENÇÃO. AF_06/2015</t>
  </si>
  <si>
    <t>SINAPI|90630</t>
  </si>
  <si>
    <t>90630</t>
  </si>
  <si>
    <t>PERFURATRIZ SOBRE ESTEIRA, TORQUE MÁXIMO 600 KGF, PESO MÉDIO 1000 KG, POTÊNCIA 20 HP, DIÂMETRO MÁXIMO 10" - MATERIAIS NA OPERAÇÃO. AF_06/2015</t>
  </si>
  <si>
    <t>SINAPI|95704</t>
  </si>
  <si>
    <t>95704</t>
  </si>
  <si>
    <t>PERFURATRIZ SOBRE ESTEIRA, TORQUE MÁXIMO 600 KGF, POTÊNCIA ENTRE 50 E 60 HP, DIÂMETRO MÁXIMO 10" - DEPRECIAÇÃO. AF_11/2016</t>
  </si>
  <si>
    <t>SINAPI|95705</t>
  </si>
  <si>
    <t>95705</t>
  </si>
  <si>
    <t>PERFURATRIZ SOBRE ESTEIRA, TORQUE MÁXIMO 600 KGF, POTÊNCIA ENTRE 50 E 60 HP, DIÂMETRO MÁXIMO 10" - JUROS. AF_11/2016</t>
  </si>
  <si>
    <t>SINAPI|95706</t>
  </si>
  <si>
    <t>95706</t>
  </si>
  <si>
    <t>PERFURATRIZ SOBRE ESTEIRA, TORQUE MÁXIMO 600 KGF, POTÊNCIA ENTRE 50 E 60 HP, DIÂMETRO MÁXIMO 10" - MANUTENÇÃO. AF_11/2016</t>
  </si>
  <si>
    <t>SINAPI|95707</t>
  </si>
  <si>
    <t>95707</t>
  </si>
  <si>
    <t>PERFURATRIZ SOBRE ESTEIRA, TORQUE MÁXIMO 600 KGF, POTÊNCIA ENTRE 50 E 60 HP, DIÂMETRO MÁXIMO 10" - MATERIAIS NA OPERAÇÃO. AF_11/2016</t>
  </si>
  <si>
    <t>SINAPI|91273</t>
  </si>
  <si>
    <t>91273</t>
  </si>
  <si>
    <t>PLACA VIBRATÓRIA REVERSÍVEL COM MOTOR 4 TEMPOS A GASOLINA, FORÇA CENTRÍFUGA DE 25 KN (2500 KGF), POTÊNCIA 5,5 CV - DEPRECIAÇÃO. AF_08/2015</t>
  </si>
  <si>
    <t>SINAPI|91274</t>
  </si>
  <si>
    <t>91274</t>
  </si>
  <si>
    <t>PLACA VIBRATÓRIA REVERSÍVEL COM MOTOR 4 TEMPOS A GASOLINA, FORÇA CENTRÍFUGA DE 25 KN (2500 KGF), POTÊNCIA 5,5 CV - JUROS. AF_08/2015</t>
  </si>
  <si>
    <t>SINAPI|91275</t>
  </si>
  <si>
    <t>91275</t>
  </si>
  <si>
    <t>PLACA VIBRATÓRIA REVERSÍVEL COM MOTOR 4 TEMPOS A GASOLINA, FORÇA CENTRÍFUGA DE 25 KN (2500 KGF), POTÊNCIA 5,5 CV - MANUTENÇÃO. AF_08/2015</t>
  </si>
  <si>
    <t>SINAPI|91276</t>
  </si>
  <si>
    <t>91276</t>
  </si>
  <si>
    <t>PLACA VIBRATÓRIA REVERSÍVEL COM MOTOR 4 TEMPOS A GASOLINA, FORÇA CENTRÍFUGA DE 25 KN (2500 KGF), POTÊNCIA 5,5 CV - MATERIAIS NA OPERAÇÃO. AF_08/2015</t>
  </si>
  <si>
    <t>SINAPI|102882</t>
  </si>
  <si>
    <t>102882</t>
  </si>
  <si>
    <t>PLATAFORMA ELEVATÓRIA - DEPRECIAÇÃO. AF_04/2019</t>
  </si>
  <si>
    <t>SINAPI|102883</t>
  </si>
  <si>
    <t>102883</t>
  </si>
  <si>
    <t>PLATAFORMA ELEVATÓRIA - JUROS. AF_04/2019</t>
  </si>
  <si>
    <t>SINAPI|102884</t>
  </si>
  <si>
    <t>102884</t>
  </si>
  <si>
    <t>PLATAFORMA ELEVATÓRIA - MANUTENÇÃO. AF_04/2019</t>
  </si>
  <si>
    <t>SINAPI|102885</t>
  </si>
  <si>
    <t>102885</t>
  </si>
  <si>
    <t>PLATAFORMA ELEVATÓRIA - MATERIAIS NA OPERAÇÃO. AF_04/2019</t>
  </si>
  <si>
    <t>SINAPI|95272</t>
  </si>
  <si>
    <t>95272</t>
  </si>
  <si>
    <t>POLIDORA DE PISO (POLITRIZ), PESO DE 100KG, DIÂMETRO 450 MM, MOTOR ELÉTRICO, POTÊNCIA 4 HP - DEPRECIAÇÃO. AF_05/2023</t>
  </si>
  <si>
    <t>SINAPI|95273</t>
  </si>
  <si>
    <t>95273</t>
  </si>
  <si>
    <t>POLIDORA DE PISO (POLITRIZ), PESO DE 100KG, DIÂMETRO 450 MM, MOTOR ELÉTRICO, POTÊNCIA 4 HP - JUROS. AF_05/2023</t>
  </si>
  <si>
    <t>SINAPI|95274</t>
  </si>
  <si>
    <t>95274</t>
  </si>
  <si>
    <t>POLIDORA DE PISO (POLITRIZ), PESO DE 100KG, DIÂMETRO 450 MM, MOTOR ELÉTRICO, POTÊNCIA 4 HP - MANUTENÇÃO. AF_05/2023</t>
  </si>
  <si>
    <t>SINAPI|95275</t>
  </si>
  <si>
    <t>95275</t>
  </si>
  <si>
    <t>POLIDORA DE PISO (POLITRIZ), PESO DE 100KG, DIÂMETRO 450 MM, MOTOR ELÉTRICO, POTÊNCIA 4 HP - MATERIAIS NA OPERAÇÃO. AF_05/2023</t>
  </si>
  <si>
    <t>SINAPI|106232</t>
  </si>
  <si>
    <t>106232</t>
  </si>
  <si>
    <t>POLIGUINDASTE, CAPACIDADE MÁXIMA DE CARGA 8000 KG, PARA TRANSPORTE DE CAÇAMBAS ESTACIONÁRIAS, INCLUSIVE CAMINHÃO TOCO PBT 14.300 KG, POTÊNCIA DE 185 CV - DEPRECIAÇÃO. AF_10/2025</t>
  </si>
  <si>
    <t>SINAPI|106235</t>
  </si>
  <si>
    <t>106235</t>
  </si>
  <si>
    <t>POLIGUINDASTE, CAPACIDADE MÁXIMA DE CARGA 8000 KG, PARA TRANSPORTE DE CAÇAMBAS ESTACIONÁRIAS, INCLUSIVE CAMINHÃO TOCO PBT 14.300 KG, POTÊNCIA DE 185 CV - IMPOSTOS E SEGUROS. AF_10/2025</t>
  </si>
  <si>
    <t>SINAPI|106233</t>
  </si>
  <si>
    <t>106233</t>
  </si>
  <si>
    <t>POLIGUINDASTE, CAPACIDADE MÁXIMA DE CARGA 8000 KG, PARA TRANSPORTE DE CAÇAMBAS ESTACIONÁRIAS, INCLUSIVE CAMINHÃO TOCO PBT 14.300 KG, POTÊNCIA DE 185 CV - JUROS. AF_10/2025</t>
  </si>
  <si>
    <t>SINAPI|106234</t>
  </si>
  <si>
    <t>106234</t>
  </si>
  <si>
    <t>POLIGUINDASTE, CAPACIDADE MÁXIMA DE CARGA 8000 KG, PARA TRANSPORTE DE CAÇAMBAS ESTACIONÁRIAS, INCLUSIVE CAMINHÃO TOCO PBT 14.300 KG, POTÊNCIA DE 185 CV - MANUTENÇÃO. AF_10/2025</t>
  </si>
  <si>
    <t>SINAPI|106236</t>
  </si>
  <si>
    <t>106236</t>
  </si>
  <si>
    <t>POLIGUINDASTE, CAPACIDADE MÁXIMA DE CARGA 8000 KG, PARA TRANSPORTE DE CAÇAMBAS ESTACIONÁRIAS, INCLUSIVE CAMINHÃO TOCO PBT 14.300 KG, POTÊNCIA DE 185 CV - MATERIAIS NA OPERAÇÃO. AF_10/2025</t>
  </si>
  <si>
    <t>SINAPI|88419</t>
  </si>
  <si>
    <t>88419</t>
  </si>
  <si>
    <t>PROJETOR DE ARGAMASSA, CAPACIDADE DE PROJEÇÃO 1,5 M3/H, ALCANCE DE 30 ATÉ 60 M, MOTOR ELÉTRICO POTÊNCIA 7,5 HP - DEPRECIAÇÃO. AF_06/2014</t>
  </si>
  <si>
    <t>SINAPI|88422</t>
  </si>
  <si>
    <t>88422</t>
  </si>
  <si>
    <t>PROJETOR DE ARGAMASSA, CAPACIDADE DE PROJEÇÃO 1,5 M3/H, ALCANCE DE 30 ATÉ 60 M, MOTOR ELÉTRICO POTÊNCIA 7,5 HP - JUROS. AF_06/2014</t>
  </si>
  <si>
    <t>SINAPI|88425</t>
  </si>
  <si>
    <t>88425</t>
  </si>
  <si>
    <t>PROJETOR DE ARGAMASSA, CAPACIDADE DE PROJEÇÃO 1,5 M3/H, ALCANCE DE 30 ATÉ 60 M, MOTOR ELÉTRICO POTÊNCIA 7,5 HP - MANUTENÇÃO. AF_06/2014</t>
  </si>
  <si>
    <t>SINAPI|88427</t>
  </si>
  <si>
    <t>88427</t>
  </si>
  <si>
    <t>PROJETOR DE ARGAMASSA, CAPACIDADE DE PROJEÇÃO 1,5 M3/H, ALCANCE DE 30 ATÉ 60 M, MOTOR ELÉTRICO POTÊNCIA 7,5 HP - MATERIAIS NA OPERAÇÃO. AF_06/2014</t>
  </si>
  <si>
    <t>SINAPI|88434</t>
  </si>
  <si>
    <t>88434</t>
  </si>
  <si>
    <t>PROJETOR DE ARGAMASSA, CAPACIDADE DE PROJEÇÃO 2 M3/H, ALCANCE ATÉ 50 M, MOTOR ELÉTRICO POTÊNCIA 7,5 HP - DEPRECIAÇÃO. AF_06/2014</t>
  </si>
  <si>
    <t>SINAPI|88435</t>
  </si>
  <si>
    <t>88435</t>
  </si>
  <si>
    <t>PROJETOR DE ARGAMASSA, CAPACIDADE DE PROJEÇÃO 2 M3/H, ALCANCE ATÉ 50 M, MOTOR ELÉTRICO POTÊNCIA 7,5 HP - JUROS. AF_06/2014</t>
  </si>
  <si>
    <t>SINAPI|88436</t>
  </si>
  <si>
    <t>88436</t>
  </si>
  <si>
    <t>PROJETOR DE ARGAMASSA, CAPACIDADE DE PROJEÇÃO 2 M3/H, ALCANCE ATÉ 50 M, MOTOR ELÉTRICO POTÊNCIA 7,5 HP - MANUTENÇÃO. AF_06/2014</t>
  </si>
  <si>
    <t>SINAPI|88437</t>
  </si>
  <si>
    <t>88437</t>
  </si>
  <si>
    <t>PROJETOR DE ARGAMASSA, CAPACIDADE DE PROJEÇÃO 2 M3/H, ALCANCE ATÉ 50 M, MOTOR ELÉTRICO POTÊNCIA 7,5 HP - MATERIAIS NA OPERAÇÃO. AF_06/2014</t>
  </si>
  <si>
    <t>SINAPI|90664</t>
  </si>
  <si>
    <t>90664</t>
  </si>
  <si>
    <t>PROJETOR PNEUMÁTICO DE ARGAMASSA PARA CHAPISCO E REBOCO COM RECIPIENTE ACOPLADO, TIPO CANEQUINHA, COM COMPRESSOR DE AR REBOCÁVEL VAZÃO 89 PCM E MOTOR DIESEL DE 20 CV - DEPRECIAÇÃO. AF_05/2023</t>
  </si>
  <si>
    <t>SINAPI|90665</t>
  </si>
  <si>
    <t>90665</t>
  </si>
  <si>
    <t>PROJETOR PNEUMÁTICO DE ARGAMASSA PARA CHAPISCO E REBOCO COM RECIPIENTE ACOPLADO, TIPO CANEQUINHA, COM COMPRESSOR DE AR REBOCÁVEL VAZÃO 89 PCM E MOTOR DIESEL DE 20 CV - JUROS. AF_05/2023</t>
  </si>
  <si>
    <t>SINAPI|90666</t>
  </si>
  <si>
    <t>90666</t>
  </si>
  <si>
    <t>PROJETOR PNEUMÁTICO DE ARGAMASSA PARA CHAPISCO E REBOCO COM RECIPIENTE ACOPLADO, TIPO CANEQUINHA, COM COMPRESSOR DE AR REBOCÁVEL VAZÃO 89 PCM E MOTOR DIESEL DE 20 CV - MANUTENÇÃO. AF_05/2023</t>
  </si>
  <si>
    <t>SINAPI|90667</t>
  </si>
  <si>
    <t>90667</t>
  </si>
  <si>
    <t>PROJETOR PNEUMÁTICO DE ARGAMASSA PARA CHAPISCO E REBOCO COM RECIPIENTE ACOPLADO, TIPO CANEQUINHA, COM COMPRESSOR DE AR REBOCÁVEL VAZÃO 89 PCM E MOTOR DIESEL DE 20 CV - MATERIAIS NA OPERAÇÃO. AF_05/2023</t>
  </si>
  <si>
    <t>SINAPI|102977</t>
  </si>
  <si>
    <t>102977</t>
  </si>
  <si>
    <t>PULVERIZADOR DE TINTA ELÉTRICO/MÁQUINA DE PINTURA AIRLESS, VAZÃO 2 L/MIN - DEPRECIAÇÃO. AF_05/2023</t>
  </si>
  <si>
    <t>SINAPI|102978</t>
  </si>
  <si>
    <t>102978</t>
  </si>
  <si>
    <t>PULVERIZADOR DE TINTA ELÉTRICO/MÁQUINA DE PINTURA AIRLESS, VAZÃO 2 L/MIN - JUROS. AF_05/2023</t>
  </si>
  <si>
    <t>SINAPI|102979</t>
  </si>
  <si>
    <t>102979</t>
  </si>
  <si>
    <t>PULVERIZADOR DE TINTA ELÉTRICO/MÁQUINA DE PINTURA AIRLESS, VAZÃO 2 L/MIN - MANUTENÇÃO. AF_05/2023</t>
  </si>
  <si>
    <t>SINAPI|95217</t>
  </si>
  <si>
    <t>95217</t>
  </si>
  <si>
    <t>PULVERIZADOR DE TINTA ELÉTRICO/MÁQUINA DE PINTURA AIRLESS, VAZÃO 2 L/MIN - MATERIAIS NA OPERAÇÃO. AF_05/2023</t>
  </si>
  <si>
    <t>SINAPI|89130</t>
  </si>
  <si>
    <t>89130</t>
  </si>
  <si>
    <t>PÁ CARREGADEIRA SOBRE RODAS, POTÊNCIA 197 HP, CAPACIDADE DA CAÇAMBA 2,5 A 3,5 M3, PESO OPERACIONAL 18338 KG - DEPRECIAÇÃO. AF_06/2014</t>
  </si>
  <si>
    <t>SINAPI|89131</t>
  </si>
  <si>
    <t>89131</t>
  </si>
  <si>
    <t>PÁ CARREGADEIRA SOBRE RODAS, POTÊNCIA 197 HP, CAPACIDADE DA CAÇAMBA 2,5 A 3,5 M3, PESO OPERACIONAL 18338 KG - JUROS. AF_06/2014</t>
  </si>
  <si>
    <t>SINAPI|53861</t>
  </si>
  <si>
    <t>53861</t>
  </si>
  <si>
    <t>PÁ CARREGADEIRA SOBRE RODAS, POTÊNCIA 197 HP, CAPACIDADE DA CAÇAMBA 2,5 A 3,5 M3, PESO OPERACIONAL 18338 KG - MANUTENÇÃO. AF_06/2014</t>
  </si>
  <si>
    <t>SINAPI|5787</t>
  </si>
  <si>
    <t>5787</t>
  </si>
  <si>
    <t>PÁ CARREGADEIRA SOBRE RODAS, POTÊNCIA 197 HP, CAPACIDADE DA CAÇAMBA 2,5 A 3,5 M3, PESO OPERACIONAL 18338 KG - MATERIAIS NA OPERAÇÃO. AF_06/2014</t>
  </si>
  <si>
    <t>SINAPI|89128</t>
  </si>
  <si>
    <t>89128</t>
  </si>
  <si>
    <t>PÁ CARREGADEIRA SOBRE RODAS, POTÊNCIA LÍQUIDA 128 HP, CAPACIDADE DA CAÇAMBA 1,7 A 2,8 M3, PESO OPERACIONAL 11632 KG - DEPRECIAÇÃO. AF_06/2014</t>
  </si>
  <si>
    <t>SINAPI|89129</t>
  </si>
  <si>
    <t>89129</t>
  </si>
  <si>
    <t>PÁ CARREGADEIRA SOBRE RODAS, POTÊNCIA LÍQUIDA 128 HP, CAPACIDADE DA CAÇAMBA 1,7 A 2,8 M3, PESO OPERACIONAL 11632 KG - JUROS. AF_06/2014</t>
  </si>
  <si>
    <t>SINAPI|53857</t>
  </si>
  <si>
    <t>53857</t>
  </si>
  <si>
    <t>PÁ CARREGADEIRA SOBRE RODAS, POTÊNCIA LÍQUIDA 128 HP, CAPACIDADE DA CAÇAMBA 1,7 A 2,8 M3, PESO OPERACIONAL 11632 KG - MANUTENÇÃO. AF_06/2014</t>
  </si>
  <si>
    <t>SINAPI|53858</t>
  </si>
  <si>
    <t>53858</t>
  </si>
  <si>
    <t>PÁ CARREGADEIRA SOBRE RODAS, POTÊNCIA LÍQUIDA 128 HP, CAPACIDADE DA CAÇAMBA 1,7 A 2,8 M3, PESO OPERACIONAL 11632 KG - MATERIAIS NA OPERAÇÃO. AF_06/2014</t>
  </si>
  <si>
    <t>SINAPI|102888</t>
  </si>
  <si>
    <t>102888</t>
  </si>
  <si>
    <t>PÓRTICO ROLANTE MONOVIGA, PERFIL I, 4 PERNAS, CAPACIDADE 5 T - DEPRECIAÇÃO. AF_04/2019</t>
  </si>
  <si>
    <t>SINAPI|102889</t>
  </si>
  <si>
    <t>102889</t>
  </si>
  <si>
    <t>PÓRTICO ROLANTE MONOVIGA, PERFIL I, 4 PERNAS, CAPACIDADE 5 T - JUROS. AF_04/2019</t>
  </si>
  <si>
    <t>SINAPI|102890</t>
  </si>
  <si>
    <t>102890</t>
  </si>
  <si>
    <t>PÓRTICO ROLANTE MONOVIGA, PERFIL I, 4 PERNAS, CAPACIDADE 5 T - MANUTENÇÃO. AF_04/2019</t>
  </si>
  <si>
    <t>SINAPI|102891</t>
  </si>
  <si>
    <t>102891</t>
  </si>
  <si>
    <t>PÓRTICO ROLANTE MONOVIGA, PERFIL I, 4 PERNAS, CAPACIDADE 5 T - MATERIAIS NA OPERAÇÃO. AF_04/2019</t>
  </si>
  <si>
    <t>SINAPI|89246</t>
  </si>
  <si>
    <t>89246</t>
  </si>
  <si>
    <t>RECICLADORA DE ASFALTO A FRIO SOBRE RODAS, LARGURA FRESAGEM DE 2,0 M, POTÊNCIA 422 HP - DEPRECIAÇÃO. AF_11/2014</t>
  </si>
  <si>
    <t>SINAPI|89247</t>
  </si>
  <si>
    <t>89247</t>
  </si>
  <si>
    <t>RECICLADORA DE ASFALTO A FRIO SOBRE RODAS, LARGURA FRESAGEM DE 2,0 M, POTÊNCIA 422 HP - JUROS. AF_11/2014</t>
  </si>
  <si>
    <t>SINAPI|89248</t>
  </si>
  <si>
    <t>89248</t>
  </si>
  <si>
    <t>RECICLADORA DE ASFALTO A FRIO SOBRE RODAS, LARGURA FRESAGEM DE 2,0 M, POTÊNCIA 422 HP - MANUTENÇÃO. AF_11/2014</t>
  </si>
  <si>
    <t>SINAPI|89249</t>
  </si>
  <si>
    <t>89249</t>
  </si>
  <si>
    <t>RECICLADORA DE ASFALTO A FRIO SOBRE RODAS, LARGURA FRESAGEM DE 2,0 M, POTÊNCIA 422 HP - MATERIAIS NA OPERAÇÃO. AF_11/2014</t>
  </si>
  <si>
    <t>SINAPI|102954</t>
  </si>
  <si>
    <t>102954</t>
  </si>
  <si>
    <t>RETROESCAVADEIRA SOBRE RODAS COM CARREGADEIRA, PESO OPERACIONAL MÍN. 6,674, POTÊNCIA LÍQ 88 HP, COM MARTELO ROMPEDOR HIDRÁULICO ENTRE 275 A 362 KG - DEPRECIAÇÃO. AF_02/2021</t>
  </si>
  <si>
    <t>SINAPI|104727</t>
  </si>
  <si>
    <t>104727</t>
  </si>
  <si>
    <t>RETROESCAVADEIRA SOBRE RODAS COM CARREGADEIRA, PESO OPERACIONAL MÍN. 6,674, POTÊNCIA LÍQ 88 HP, COM MARTELO ROMPEDOR HIDRÁULICO ENTRE 275 A 362 KG - JUROS. AF_02/2021</t>
  </si>
  <si>
    <t>SINAPI|102956</t>
  </si>
  <si>
    <t>102956</t>
  </si>
  <si>
    <t>RETROESCAVADEIRA SOBRE RODAS COM CARREGADEIRA, PESO OPERACIONAL MÍN. 6,674, POTÊNCIA LÍQ 88 HP, COM MARTELO ROMPEDOR HIDRÁULICO ENTRE 275 A 362 KG - MANUTENÇÃO. AF_02/2021</t>
  </si>
  <si>
    <t>SINAPI|102957</t>
  </si>
  <si>
    <t>102957</t>
  </si>
  <si>
    <t>RETROESCAVADEIRA SOBRE RODAS COM CARREGADEIRA, PESO OPERACIONAL MÍN. 6,674, POTÊNCIA LÍQ 88 HP, COM MARTELO ROMPEDOR HIDRÁULICO ENTRE 275 A 362 KG - MATERIAIS NA OPERAÇÃO. AF_02/2021</t>
  </si>
  <si>
    <t>SINAPI|88859</t>
  </si>
  <si>
    <t>88859</t>
  </si>
  <si>
    <t>RETROESCAVADEIRA SOBRE RODAS COM CARREGADEIRA, TRAÇÃO 4X2, POTÊNCIA LÍQ. 79 HP, CAÇAMBA CARREG. CAP. MÍN. 1 M3, CAÇAMBA RETRO CAP. 0,20 M3, PESO OPERACIONAL MÍN. 6.570 KG, PROFUNDIDADE ESCAVAÇÃO MÁX. 4,37 M - DEPRECIAÇÃO. AF_06/2014</t>
  </si>
  <si>
    <t>SINAPI|88860</t>
  </si>
  <si>
    <t>88860</t>
  </si>
  <si>
    <t>RETROESCAVADEIRA SOBRE RODAS COM CARREGADEIRA, TRAÇÃO 4X2, POTÊNCIA LÍQ. 79 HP, CAÇAMBA CARREG. CAP. MÍN. 1 M3, CAÇAMBA RETRO CAP. 0,20 M3, PESO OPERACIONAL MÍN. 6.570 KG, PROFUNDIDADE ESCAVAÇÃO MÁX. 4,37 M - JUROS. AF_06/2014</t>
  </si>
  <si>
    <t>SINAPI|5667</t>
  </si>
  <si>
    <t>5667</t>
  </si>
  <si>
    <t>RETROESCAVADEIRA SOBRE RODAS COM CARREGADEIRA, TRAÇÃO 4X2, POTÊNCIA LÍQ. 79 HP, CAÇAMBA CARREG. CAP. MÍN. 1 M3, CAÇAMBA RETRO CAP. 0,20 M3, PESO OPERACIONAL MÍN. 6.570 KG, PROFUNDIDADE ESCAVAÇÃO MÁX. 4,37 M - MANUTENÇÃO. AF_06/2014</t>
  </si>
  <si>
    <t>SINAPI|5668</t>
  </si>
  <si>
    <t>5668</t>
  </si>
  <si>
    <t>RETROESCAVADEIRA SOBRE RODAS COM CARREGADEIRA, TRAÇÃO 4X2, POTÊNCIA LÍQ. 79 HP, CAÇAMBA CARREG. CAP. MÍN. 1 M3, CAÇAMBA RETRO CAP. 0,20 M3, PESO OPERACIONAL MÍN. 6.570 KG, PROFUNDIDADE ESCAVAÇÃO MÁX. 4,37 M - MATERIAIS NA OPERAÇÃO. AF_06/2014</t>
  </si>
  <si>
    <t>SINAPI|89011</t>
  </si>
  <si>
    <t>89011</t>
  </si>
  <si>
    <t>RETROESCAVADEIRA SOBRE RODAS COM CARREGADEIRA, TRAÇÃO 4X4, POTÊNCIA LÍQ. 72 HP, CAÇAMBA CARREG. CAP. MÍN. 0,79 M3, CAÇAMBA RETRO CAP. 0,18 M3, PESO OPERACIONAL MÍN. 7.140 KG, PROFUNDIDADE ESCAVAÇÃO MÁX. 4,50 M - DEPRECIAÇÃO. AF_06/2014</t>
  </si>
  <si>
    <t>SINAPI|89012</t>
  </si>
  <si>
    <t>89012</t>
  </si>
  <si>
    <t>RETROESCAVADEIRA SOBRE RODAS COM CARREGADEIRA, TRAÇÃO 4X4, POTÊNCIA LÍQ. 72 HP, CAÇAMBA CARREG. CAP. MÍN. 0,79 M3, CAÇAMBA RETRO CAP. 0,18 M3, PESO OPERACIONAL MÍN. 7.140 KG, PROFUNDIDADE ESCAVAÇÃO MÁX. 4,50 M - JUROS. AF_06/2014</t>
  </si>
  <si>
    <t>SINAPI|5735</t>
  </si>
  <si>
    <t>5735</t>
  </si>
  <si>
    <t>RETROESCAVADEIRA SOBRE RODAS COM CARREGADEIRA, TRAÇÃO 4X4, POTÊNCIA LÍQ. 72 HP, CAÇAMBA CARREG. CAP. MÍN. 0,79 M3, CAÇAMBA RETRO CAP. 0,18 M3, PESO OPERACIONAL MÍN. 7.140 KG, PROFUNDIDADE ESCAVAÇÃO MÁX. 4,50 M - MANUTENÇÃO. AF_06/2014</t>
  </si>
  <si>
    <t>SINAPI|5736</t>
  </si>
  <si>
    <t>5736</t>
  </si>
  <si>
    <t>RETROESCAVADEIRA SOBRE RODAS COM CARREGADEIRA, TRAÇÃO 4X4, POTÊNCIA LÍQ. 72 HP, CAÇAMBA CARREG. CAP. MÍN. 0,79 M3, CAÇAMBA RETRO CAP. 0,18 M3, PESO OPERACIONAL MÍN. 7.140 KG, PROFUNDIDADE ESCAVAÇÃO MÁX. 4,50 M - MATERIAIS NA OPERAÇÃO. AF_06/2014</t>
  </si>
  <si>
    <t>SINAPI|88857</t>
  </si>
  <si>
    <t>88857</t>
  </si>
  <si>
    <t>RETROESCAVADEIRA SOBRE RODAS COM CARREGADEIRA, TRAÇÃO 4X4, POTÊNCIA LÍQ. 88 HP, CAÇAMBA CARREG. CAP. MÍN. 1 M3, CAÇAMBA RETRO CAP. 0,26 M3, PESO OPERACIONAL MÍN. 6.674 KG, PROFUNDIDADE ESCAVAÇÃO MÁX. 4,37 M - DEPRECIAÇÃO. AF_06/2014</t>
  </si>
  <si>
    <t>SINAPI|88858</t>
  </si>
  <si>
    <t>88858</t>
  </si>
  <si>
    <t>RETROESCAVADEIRA SOBRE RODAS COM CARREGADEIRA, TRAÇÃO 4X4, POTÊNCIA LÍQ. 88 HP, CAÇAMBA CARREG. CAP. MÍN. 1 M3, CAÇAMBA RETRO CAP. 0,26 M3, PESO OPERACIONAL MÍN. 6.674 KG, PROFUNDIDADE ESCAVAÇÃO MÁX. 4,37 M - JUROS. AF_06/2014</t>
  </si>
  <si>
    <t>SINAPI|5664</t>
  </si>
  <si>
    <t>5664</t>
  </si>
  <si>
    <t>RETROESCAVADEIRA SOBRE RODAS COM CARREGADEIRA, TRAÇÃO 4X4, POTÊNCIA LÍQ. 88 HP, CAÇAMBA CARREG. CAP. MÍN. 1 M3, CAÇAMBA RETRO CAP. 0,26 M3, PESO OPERACIONAL MÍN. 6.674 KG, PROFUNDIDADE ESCAVAÇÃO MÁX. 4,37 M - MANUTENÇÃO. AF_06/2014</t>
  </si>
  <si>
    <t>SINAPI|53786</t>
  </si>
  <si>
    <t>53786</t>
  </si>
  <si>
    <t>RETROESCAVADEIRA SOBRE RODAS COM CARREGADEIRA, TRAÇÃO 4X4, POTÊNCIA LÍQ. 88 HP, CAÇAMBA CARREG. CAP. MÍN. 1 M3, CAÇAMBA RETRO CAP. 0,26 M3, PESO OPERACIONAL MÍN. 6.674 KG, PROFUNDIDADE ESCAVAÇÃO MÁX. 4,37 M - MATERIAIS NA OPERAÇÃO. AF_06/2014</t>
  </si>
  <si>
    <t>SINAPI|7038</t>
  </si>
  <si>
    <t>7038</t>
  </si>
  <si>
    <t>ROLO COMPACTADOR DE PNEUS ESTÁTICO, PRESSÃO VARIÁVEL, POTÊNCIA 111 HP, PESO SEM/COM LASTRO 9,5 / 26 T, LARGURA DE TRABALHO 1,90 M - DEPRECIAÇÃO. AF_07/2014</t>
  </si>
  <si>
    <t>SINAPI|7039</t>
  </si>
  <si>
    <t>7039</t>
  </si>
  <si>
    <t>ROLO COMPACTADOR DE PNEUS ESTÁTICO, PRESSÃO VARIÁVEL, POTÊNCIA 111 HP, PESO SEM/COM LASTRO 9,5 / 26 T, LARGURA DE TRABALHO 1,90 M - JUROS. AF_07/2014</t>
  </si>
  <si>
    <t>SINAPI|7040</t>
  </si>
  <si>
    <t>7040</t>
  </si>
  <si>
    <t>ROLO COMPACTADOR DE PNEUS ESTÁTICO, PRESSÃO VARIÁVEL, POTÊNCIA 111 HP, PESO SEM/COM LASTRO 9,5 / 26 T, LARGURA DE TRABALHO 1,90 M - MANUTENÇÃO. AF_07/2014</t>
  </si>
  <si>
    <t>SINAPI|55263</t>
  </si>
  <si>
    <t>55263</t>
  </si>
  <si>
    <t>ROLO COMPACTADOR DE PNEUS ESTÁTICO, PRESSÃO VARIÁVEL, POTÊNCIA 111 HP, PESO SEM/COM LASTRO 9,5 / 26 T, LARGURA DE TRABALHO 1,90 M - MATERIAIS NA OPERAÇÃO. AF_07/2014</t>
  </si>
  <si>
    <t>SINAPI|96460</t>
  </si>
  <si>
    <t>96460</t>
  </si>
  <si>
    <t>ROLO COMPACTADOR DE PNEUS, ESTÁTICO, PRESSÃO VARIÁVEL, POTÊNCIA 110 HP, PESO SEM/COM LASTRO 10,8/27 T, LARGURA DE ROLAGEM 2,30 M - DEPRECIAÇÃO. AF_06/2017</t>
  </si>
  <si>
    <t>SINAPI|96459</t>
  </si>
  <si>
    <t>96459</t>
  </si>
  <si>
    <t>ROLO COMPACTADOR DE PNEUS, ESTÁTICO, PRESSÃO VARIÁVEL, POTÊNCIA 110 HP, PESO SEM/COM LASTRO 10,8/27 T, LARGURA DE ROLAGEM 2,30 M - JUROS. AF_06/2017</t>
  </si>
  <si>
    <t>SINAPI|96458</t>
  </si>
  <si>
    <t>96458</t>
  </si>
  <si>
    <t>ROLO COMPACTADOR DE PNEUS, ESTÁTICO, PRESSÃO VARIÁVEL, POTÊNCIA 110 HP, PESO SEM/COM LASTRO 10,8/27 T, LARGURA DE ROLAGEM 2,30 M - MANUTENÇÃO. AF_06/2017</t>
  </si>
  <si>
    <t>SINAPI|96457</t>
  </si>
  <si>
    <t>96457</t>
  </si>
  <si>
    <t>ROLO COMPACTADOR DE PNEUS, ESTÁTICO, PRESSÃO VARIÁVEL, POTÊNCIA 110 HP, PESO SEM/COM LASTRO 10,8/27 T, LARGURA DE ROLAGEM 2,30 M - MATERIAIS NA OPERAÇÃO. AF_06/2017</t>
  </si>
  <si>
    <t>SINAPI|7051</t>
  </si>
  <si>
    <t>7051</t>
  </si>
  <si>
    <t>ROLO COMPACTADOR PE DE CARNEIRO VIBRATORIO, POTENCIA 125 HP, PESO OPERACIONAL SEM/COM LASTRO 11,95 / 13,30 T, IMPACTO DINAMICO 38,5 / 22,5 T, LARGURA DE TRABALHO 2,15 M - DEPRECIAÇÃO. AF_06/2014</t>
  </si>
  <si>
    <t>SINAPI|7052</t>
  </si>
  <si>
    <t>7052</t>
  </si>
  <si>
    <t>ROLO COMPACTADOR PE DE CARNEIRO VIBRATORIO, POTENCIA 125 HP, PESO OPERACIONAL SEM/COM LASTRO 11,95 / 13,30 T, IMPACTO DINAMICO 38,5 / 22,5 T, LARGURA DE TRABALHO 2,15 M - JUROS. AF_06/2014</t>
  </si>
  <si>
    <t>SINAPI|7053</t>
  </si>
  <si>
    <t>7053</t>
  </si>
  <si>
    <t>ROLO COMPACTADOR PE DE CARNEIRO VIBRATORIO, POTENCIA 125 HP, PESO OPERACIONAL SEM/COM LASTRO 11,95 / 13,30 T, IMPACTO DINAMICO 38,5 / 22,5 T, LARGURA DE TRABALHO 2,15 M - MANUTENÇÃO. AF_06/2014</t>
  </si>
  <si>
    <t>SINAPI|7054</t>
  </si>
  <si>
    <t>7054</t>
  </si>
  <si>
    <t>ROLO COMPACTADOR PE DE CARNEIRO VIBRATORIO, POTENCIA 125 HP, PESO OPERACIONAL SEM/COM LASTRO 11,95 / 13,30 T, IMPACTO DINAMICO 38,5 / 22,5 T, LARGURA DE TRABALHO 2,15 M - MATERIAIS NA OPERAÇÃO. AF_06/2014</t>
  </si>
  <si>
    <t>SINAPI|95627</t>
  </si>
  <si>
    <t>95627</t>
  </si>
  <si>
    <t>ROLO COMPACTADOR VIBRATORIO TANDEM, ACO LISO, POTENCIA 125 HP, PESO SEM/COM LASTRO 10,20/11,65 T, LARGURA DE TRABALHO 1,73 M - DEPRECIAÇÃO. AF_11/2016</t>
  </si>
  <si>
    <t>SINAPI|95628</t>
  </si>
  <si>
    <t>95628</t>
  </si>
  <si>
    <t>ROLO COMPACTADOR VIBRATORIO TANDEM, ACO LISO, POTENCIA 125 HP, PESO SEM/COM LASTRO 10,20/11,65 T, LARGURA DE TRABALHO 1,73 M - JUROS. AF_11/2016</t>
  </si>
  <si>
    <t>SINAPI|95629</t>
  </si>
  <si>
    <t>95629</t>
  </si>
  <si>
    <t>ROLO COMPACTADOR VIBRATORIO TANDEM, ACO LISO, POTENCIA 125 HP, PESO SEM/COM LASTRO 10,20/11,65 T, LARGURA DE TRABALHO 1,73 M - MANUTENÇÃO. AF_11/2016</t>
  </si>
  <si>
    <t>SINAPI|95630</t>
  </si>
  <si>
    <t>95630</t>
  </si>
  <si>
    <t>ROLO COMPACTADOR VIBRATORIO TANDEM, ACO LISO, POTENCIA 125 HP, PESO SEM/COM LASTRO 10,20/11,65 T, LARGURA DE TRABALHO 1,73 M - MATERIAIS NA OPERAÇÃO. AF_11/2016</t>
  </si>
  <si>
    <t>SINAPI|89210</t>
  </si>
  <si>
    <t>89210</t>
  </si>
  <si>
    <t>ROLO COMPACTADOR VIBRATÓRIO DE UM CILINDRO AÇO LISO, POTÊNCIA 80 HP, PESO OPERACIONAL MÁXIMO 8,1 T, IMPACTO DINÂMICO 16,15 / 9,5 T, LARGURA DE TRABALHO 1,68 M - DEPRECIAÇÃO. AF_06/2014</t>
  </si>
  <si>
    <t>SINAPI|89211</t>
  </si>
  <si>
    <t>89211</t>
  </si>
  <si>
    <t>ROLO COMPACTADOR VIBRATÓRIO DE UM CILINDRO AÇO LISO, POTÊNCIA 80 HP, PESO OPERACIONAL MÁXIMO 8,1 T, IMPACTO DINÂMICO 16,15 / 9,5 T, LARGURA DE TRABALHO 1,68 M - JUROS. AF_06/2014</t>
  </si>
  <si>
    <t>SINAPI|5674</t>
  </si>
  <si>
    <t>5674</t>
  </si>
  <si>
    <t>ROLO COMPACTADOR VIBRATÓRIO DE UM CILINDRO AÇO LISO, POTÊNCIA 80 HP, PESO OPERACIONAL MÁXIMO 8,1 T, IMPACTO DINÂMICO 16,15 / 9,5 T, LARGURA DE TRABALHO 1,68 M - MANUTENÇÃO. AF_06/2014</t>
  </si>
  <si>
    <t>SINAPI|53788</t>
  </si>
  <si>
    <t>53788</t>
  </si>
  <si>
    <t>ROLO COMPACTADOR VIBRATÓRIO DE UM CILINDRO AÇO LISO, POTÊNCIA 80 HP, PESO OPERACIONAL MÁXIMO 8,1 T, IMPACTO DINÂMICO 16,15 / 9,5 T, LARGURA DE TRABALHO 1,68 M - MATERIAIS NA OPERAÇÃO. AF_06/2014</t>
  </si>
  <si>
    <t>SINAPI|73309</t>
  </si>
  <si>
    <t>73309</t>
  </si>
  <si>
    <t>ROLO COMPACTADOR VIBRATÓRIO PÉ DE CARNEIRO PARA SOLOS, POTÊNCIA 80 HP, PESO OPERACIONAL SEM/COM LASTRO 7,4 / 8,8 T, LARGURA DE TRABALHO 1,68 M - DEPRECIAÇÃO. AF_02/2016</t>
  </si>
  <si>
    <t>SINAPI|73313</t>
  </si>
  <si>
    <t>73313</t>
  </si>
  <si>
    <t>ROLO COMPACTADOR VIBRATÓRIO PÉ DE CARNEIRO PARA SOLOS, POTÊNCIA 80 HP, PESO OPERACIONAL SEM/COM LASTRO 7,4 / 8,8 T, LARGURA DE TRABALHO 1,68 M - JUROS. AF_02/2016</t>
  </si>
  <si>
    <t>SINAPI|5089</t>
  </si>
  <si>
    <t>5089</t>
  </si>
  <si>
    <t>ROLO COMPACTADOR VIBRATÓRIO PÉ DE CARNEIRO PARA SOLOS, POTÊNCIA 80 HP, PESO OPERACIONAL SEM/COM LASTRO 7,4 / 8,8 T, LARGURA DE TRABALHO 1,68 M - MANUTENÇÃO. AF_02/2016</t>
  </si>
  <si>
    <t>SINAPI|73315</t>
  </si>
  <si>
    <t>73315</t>
  </si>
  <si>
    <t>ROLO COMPACTADOR VIBRATÓRIO PÉ DE CARNEIRO PARA SOLOS, POTÊNCIA 80 HP, PESO OPERACIONAL SEM/COM LASTRO 7,4 / 8,8 T, LARGURA DE TRABALHO 1,68 M - MATERIAIS NA OPERAÇÃO. AF_02/2016</t>
  </si>
  <si>
    <t>SINAPI|5738</t>
  </si>
  <si>
    <t>5738</t>
  </si>
  <si>
    <t>ROLO COMPACTADOR VIBRATÓRIO PÉ DE CARNEIRO, OPERADO POR CONTROLE REMOTO, POTÊNCIA 12,5 KW, PESO OPERACIONAL 1,675 T, LARGURA DE TRABALHO 0,85 M - DEPRECIAÇÃO. AF_02/2016</t>
  </si>
  <si>
    <t>SINAPI|93239</t>
  </si>
  <si>
    <t>93239</t>
  </si>
  <si>
    <t>ROLO COMPACTADOR VIBRATÓRIO PÉ DE CARNEIRO, OPERADO POR CONTROLE REMOTO, POTÊNCIA 12,5 KW, PESO OPERACIONAL 1,675 T, LARGURA DE TRABALHO 0,85 M - JUROS. AF_02/2016</t>
  </si>
  <si>
    <t>SINAPI|5739</t>
  </si>
  <si>
    <t>5739</t>
  </si>
  <si>
    <t>ROLO COMPACTADOR VIBRATÓRIO PÉ DE CARNEIRO, OPERADO POR CONTROLE REMOTO, POTÊNCIA 12,5 KW, PESO OPERACIONAL 1,675 T, LARGURA DE TRABALHO 0,85 M - MANUTENÇÃO. AF_02/2016</t>
  </si>
  <si>
    <t>SINAPI|93240</t>
  </si>
  <si>
    <t>93240</t>
  </si>
  <si>
    <t>ROLO COMPACTADOR VIBRATÓRIO PÉ DE CARNEIRO, OPERADO POR CONTROLE REMOTO, POTÊNCIA 12,5 KW, PESO OPERACIONAL 1,675 T, LARGURA DE TRABALHO 0,85 M - MATERIAIS NA OPERAÇÃO. AF_02/2016</t>
  </si>
  <si>
    <t>SINAPI|53818</t>
  </si>
  <si>
    <t>53818</t>
  </si>
  <si>
    <t>ROLO COMPACTADOR VIBRATÓRIO REBOCÁVEL, CILINDRO DE AÇO LISO, POTÊNCIA DE TRAÇÃO DE 65 CV, PESO 4,7 T, IMPACTO DINÂMICO 18,3 T, LARGURA DE TRABALHO 1,67 M - DEPRECIAÇÃO. AF_02/2016</t>
  </si>
  <si>
    <t>SINAPI|93238</t>
  </si>
  <si>
    <t>93238</t>
  </si>
  <si>
    <t>ROLO COMPACTADOR VIBRATÓRIO REBOCÁVEL, CILINDRO DE AÇO LISO, POTÊNCIA DE TRAÇÃO DE 65 CV, PESO 4,7 T, IMPACTO DINÂMICO 18,3 T, LARGURA DE TRABALHO 1,67 M - JUROS. AF_02/2016</t>
  </si>
  <si>
    <t>SINAPI|5727</t>
  </si>
  <si>
    <t>5727</t>
  </si>
  <si>
    <t>ROLO COMPACTADOR VIBRATÓRIO REBOCÁVEL, CILINDRO DE AÇO LISO, POTÊNCIA DE TRAÇÃO DE 65 CV, PESO 4,7 T, IMPACTO DINÂMICO 18,3 T, LARGURA DE TRABALHO 1,67 M - MANUTENÇÃO. AF_02/2016</t>
  </si>
  <si>
    <t>SINAPI|89280</t>
  </si>
  <si>
    <t>89280</t>
  </si>
  <si>
    <t>ROLO COMPACTADOR VIBRATÓRIO TANDEM AÇO LISO, POTÊNCIA 58 HP, PESO SEM/COM LASTRO 6,5 / 9,4 T, LARGURA DE TRABALHO 1,2 M - DEPRECIAÇÃO. AF_06/2014</t>
  </si>
  <si>
    <t>SINAPI|89281</t>
  </si>
  <si>
    <t>89281</t>
  </si>
  <si>
    <t>ROLO COMPACTADOR VIBRATÓRIO TANDEM AÇO LISO, POTÊNCIA 58 HP, PESO SEM/COM LASTRO 6,5 / 9,4 T, LARGURA DE TRABALHO 1,2 M - JUROS. AF_06/2014</t>
  </si>
  <si>
    <t>SINAPI|5729</t>
  </si>
  <si>
    <t>5729</t>
  </si>
  <si>
    <t>ROLO COMPACTADOR VIBRATÓRIO TANDEM AÇO LISO, POTÊNCIA 58 HP, PESO SEM/COM LASTRO 6,5 / 9,4 T, LARGURA DE TRABALHO 1,2 M - MANUTENÇÃO. AF_06/2014</t>
  </si>
  <si>
    <t>SINAPI|5730</t>
  </si>
  <si>
    <t>5730</t>
  </si>
  <si>
    <t>ROLO COMPACTADOR VIBRATÓRIO TANDEM AÇO LISO, POTÊNCIA 58 HP, PESO SEM/COM LASTRO 6,5 / 9,4 T, LARGURA DE TRABALHO 1,2 M - MATERIAIS NA OPERAÇÃO. AF_06/2014</t>
  </si>
  <si>
    <t>SINAPI|95266</t>
  </si>
  <si>
    <t>95266</t>
  </si>
  <si>
    <t>RÉGUA VIBRATÓRIA DUPLA PARA CONCRETO, PESO DE 60KG, COMPRIMENTO 4 M, COM MOTOR A GASOLINA, POTÊNCIA 5,5 HP - DEPRECIAÇÃO. AF_09/2016</t>
  </si>
  <si>
    <t>SINAPI|95267</t>
  </si>
  <si>
    <t>95267</t>
  </si>
  <si>
    <t>RÉGUA VIBRATÓRIA DUPLA PARA CONCRETO, PESO DE 60KG, COMPRIMENTO 4 M, COM MOTOR A GASOLINA, POTÊNCIA 5,5 HP - JUROS. AF_09/2016</t>
  </si>
  <si>
    <t>SINAPI|95268</t>
  </si>
  <si>
    <t>95268</t>
  </si>
  <si>
    <t>RÉGUA VIBRATÓRIA DUPLA PARA CONCRETO, PESO DE 60KG, COMPRIMENTO 4 M, COM MOTOR A GASOLINA, POTÊNCIA 5,5 HP - MANUTENÇÃO. AF_09/2016</t>
  </si>
  <si>
    <t>SINAPI|95269</t>
  </si>
  <si>
    <t>95269</t>
  </si>
  <si>
    <t>RÉGUA VIBRATÓRIA DUPLA PARA CONCRETO, PESO DE 60KG, COMPRIMENTO 4 M, COM MOTOR A GASOLINA, POTÊNCIA 5,5 HP - MATERIAIS NA OPERAÇÃO. AF_09/2016</t>
  </si>
  <si>
    <t>SINAPI|91688</t>
  </si>
  <si>
    <t>91688</t>
  </si>
  <si>
    <t>SERRA CIRCULAR DE BANCADA COM MOTOR ELÉTRICO POTÊNCIA DE 5HP, COM COIFA PARA DISCO 10" - DEPRECIAÇÃO. AF_08/2015</t>
  </si>
  <si>
    <t>SINAPI|91689</t>
  </si>
  <si>
    <t>91689</t>
  </si>
  <si>
    <t>SERRA CIRCULAR DE BANCADA COM MOTOR ELÉTRICO POTÊNCIA DE 5HP, COM COIFA PARA DISCO 10" - JUROS. AF_08/2015</t>
  </si>
  <si>
    <t>SINAPI|91690</t>
  </si>
  <si>
    <t>91690</t>
  </si>
  <si>
    <t>SERRA CIRCULAR DE BANCADA COM MOTOR ELÉTRICO POTÊNCIA DE 5HP, COM COIFA PARA DISCO 10" - MANUTENÇÃO. AF_08/2015</t>
  </si>
  <si>
    <t>SINAPI|91691</t>
  </si>
  <si>
    <t>91691</t>
  </si>
  <si>
    <t>SERRA CIRCULAR DE BANCADA COM MOTOR ELÉTRICO POTÊNCIA DE 5HP, COM COIFA PARA DISCO 10" - MATERIAIS NA OPERAÇÃO. AF_08/2015</t>
  </si>
  <si>
    <t>SINAPI|102924</t>
  </si>
  <si>
    <t>102924</t>
  </si>
  <si>
    <t>SERRA FITA HORIZONTAL, ELÉTRICA, COM CONTROLE HIDRÁULICO, PAINEL DE COMANDO EM 24 V, MOTOR ELÉTRICO 1,5 CV, DIMENSÕES DA FITA 3880 X 27 X 0,9 MM, TRIFÁSICA - DEPRECIAÇÃO. AF_05/2023</t>
  </si>
  <si>
    <t>SINAPI|102925</t>
  </si>
  <si>
    <t>102925</t>
  </si>
  <si>
    <t>SERRA FITA HORIZONTAL, ELÉTRICA, COM CONTROLE HIDRÁULICO, PAINEL DE COMANDO EM 24 V, MOTOR ELÉTRICO 1,5 CV, DIMENSÕES DA FITA 3880 X 27 X 0,9 MM, TRIFÁSICA - JUROS. AF_05/2023</t>
  </si>
  <si>
    <t>SINAPI|102926</t>
  </si>
  <si>
    <t>102926</t>
  </si>
  <si>
    <t>SERRA FITA HORIZONTAL, ELÉTRICA, COM CONTROLE HIDRÁULICO, PAINEL DE COMANDO EM 24 V, MOTOR ELÉTRICO 1,5 CV, DIMENSÕES DA FITA 3880 X 27 X 0,9 MM, TRIFÁSICA - MANUTENÇÃO. AF_05/2023</t>
  </si>
  <si>
    <t>SINAPI|102927</t>
  </si>
  <si>
    <t>102927</t>
  </si>
  <si>
    <t>SERRA FITA HORIZONTAL, ELÉTRICA, COM CONTROLE HIDRÁULICO, PAINEL DE COMANDO EM 24 V, MOTOR ELÉTRICO 1,5 CV, DIMENSÕES DA FITA 3880 X 27 X 0,9 MM, TRIFÁSICA - MATERIAIS NA OPERAÇÃO. AF_05/2023</t>
  </si>
  <si>
    <t>SINAPI|95136</t>
  </si>
  <si>
    <t>95136</t>
  </si>
  <si>
    <t>TALHA MANUAL DE CORRENTE, CAPACIDADE DE 2 TON. COM ELEVAÇÃO DE 3 M - DEPRECIAÇÃO. AF_07/2016</t>
  </si>
  <si>
    <t>SINAPI|95137</t>
  </si>
  <si>
    <t>95137</t>
  </si>
  <si>
    <t>TALHA MANUAL DE CORRENTE, CAPACIDADE DE 2 TON. COM ELEVAÇÃO DE 3 M - JUROS. AF_07/2016</t>
  </si>
  <si>
    <t>SINAPI|95138</t>
  </si>
  <si>
    <t>95138</t>
  </si>
  <si>
    <t>TALHA MANUAL DE CORRENTE, CAPACIDADE DE 2 TON. COM ELEVAÇÃO DE 3 M - MANUTENÇÃO. AF_07/2016</t>
  </si>
  <si>
    <t>SINAPI|89023</t>
  </si>
  <si>
    <t>89023</t>
  </si>
  <si>
    <t>TANQUE DE ASFALTO ESTACIONÁRIO COM MAÇARICO, CAPACIDADE 20.000 L - DEPRECIAÇÃO. AF_05/2023</t>
  </si>
  <si>
    <t>SINAPI|89024</t>
  </si>
  <si>
    <t>89024</t>
  </si>
  <si>
    <t>TANQUE DE ASFALTO ESTACIONÁRIO COM MAÇARICO, CAPACIDADE 20.000 L - JUROS. AF_05/2023</t>
  </si>
  <si>
    <t>SINAPI|89025</t>
  </si>
  <si>
    <t>89025</t>
  </si>
  <si>
    <t>TANQUE DE ASFALTO ESTACIONÁRIO COM MAÇARICO, CAPACIDADE 20.000 L - MANUTENÇÃO. AF_05/2023</t>
  </si>
  <si>
    <t>SINAPI|89026</t>
  </si>
  <si>
    <t>89026</t>
  </si>
  <si>
    <t>TANQUE DE ASFALTO ESTACIONÁRIO COM MAÇARICO, CAPACIDADE 20.000 L - MATERIAIS NA OPERAÇÃO. AF_05/2023</t>
  </si>
  <si>
    <t>SINAPI|7032</t>
  </si>
  <si>
    <t>7032</t>
  </si>
  <si>
    <t>TANQUE DE ASFALTO ESTACIONÁRIO COM SERPENTINA, CAPACIDADE 30.000 L - DEPRECIAÇÃO. AF_05/2023</t>
  </si>
  <si>
    <t>SINAPI|7033</t>
  </si>
  <si>
    <t>7033</t>
  </si>
  <si>
    <t>TANQUE DE ASFALTO ESTACIONÁRIO COM SERPENTINA, CAPACIDADE 30.000 L - JUROS. AF_05/2023</t>
  </si>
  <si>
    <t>SINAPI|7034</t>
  </si>
  <si>
    <t>7034</t>
  </si>
  <si>
    <t>TANQUE DE ASFALTO ESTACIONÁRIO COM SERPENTINA, CAPACIDADE 30.000 L - MANUTENÇÃO. AF_05/2023</t>
  </si>
  <si>
    <t>SINAPI|7035</t>
  </si>
  <si>
    <t>7035</t>
  </si>
  <si>
    <t>TANQUE DE ASFALTO ESTACIONÁRIO COM SERPENTINA, CAPACIDADE 30.000 L - MATERIAIS NA OPERAÇÃO. AF_05/2023</t>
  </si>
  <si>
    <t>SINAPI|102942</t>
  </si>
  <si>
    <t>102942</t>
  </si>
  <si>
    <t>TARTARUGA DE OXICORTE CG1, MONOFÁSICA, 220 V, FREQUÊNCIA 50 HZ, VELOCIDADE DE CORTE (MM/MIN) 50 A 750, DIÂMETRO MÍNIMO DO COMPASSO MM 200 - DEPRECIAÇÃO. AF_05/2023</t>
  </si>
  <si>
    <t>SINAPI|102943</t>
  </si>
  <si>
    <t>102943</t>
  </si>
  <si>
    <t>TARTARUGA DE OXICORTE CG1, MONOFÁSICA, 220 V, FREQUÊNCIA 50 HZ, VELOCIDADE DE CORTE (MM/MIN) 50 A 750, DIÂMETRO MÍNIMO DO COMPASSO MM 200 - JUROS. AF_05/2023</t>
  </si>
  <si>
    <t>SINAPI|102944</t>
  </si>
  <si>
    <t>102944</t>
  </si>
  <si>
    <t>TARTARUGA DE OXICORTE CG1, MONOFÁSICA, 220 V, FREQUÊNCIA 50 HZ, VELOCIDADE DE CORTE (MM/MIN) 50 A 750, DIÂMETRO MÍNIMO DO COMPASSO MM 200 - MANUTENÇÃO. AF_05/2023</t>
  </si>
  <si>
    <t>SINAPI|102945</t>
  </si>
  <si>
    <t>102945</t>
  </si>
  <si>
    <t>TARTARUGA DE OXICORTE CG1, MONOFÁSICA, 220 V, FREQUÊNCIA 50 HZ, VELOCIDADE DE CORTE (MM/MIN) 50 A 750, DIÂMETRO MÍNIMO DO COMPASSO MM 200 - MATERIAIS NA OPERAÇÃO. AF_05/2023</t>
  </si>
  <si>
    <t>SINAPI|104087</t>
  </si>
  <si>
    <t>104087</t>
  </si>
  <si>
    <t>TERMOFUSORA PARA TUBOS E CONEXÕES EM PPR COM DIÂMETROS DE 20 A 63 MM, POTÊNCIA DE 800 W, TENSAO 220 V - DEPRECIAÇÃO. AF_05/2022</t>
  </si>
  <si>
    <t>SINAPI|104088</t>
  </si>
  <si>
    <t>104088</t>
  </si>
  <si>
    <t>TERMOFUSORA PARA TUBOS E CONEXÕES EM PPR COM DIÂMETROS DE 20 A 63 MM, POTÊNCIA DE 800 W, TENSAO 220 V - JUROS. AF_05/2022</t>
  </si>
  <si>
    <t>SINAPI|104089</t>
  </si>
  <si>
    <t>104089</t>
  </si>
  <si>
    <t>TERMOFUSORA PARA TUBOS E CONEXÕES EM PPR COM DIÂMETROS DE 20 A 63 MM, POTÊNCIA DE 800 W, TENSAO 220 V - MANUTENÇÃO. AF_05/2022</t>
  </si>
  <si>
    <t>SINAPI|104090</t>
  </si>
  <si>
    <t>104090</t>
  </si>
  <si>
    <t>TERMOFUSORA PARA TUBOS E CONEXÕES EM PPR COM DIÂMETROS DE 20 A 63 MM, POTÊNCIA DE 800 W, TENSAO 220 V - MATERIAIS NA OPERAÇÃO. AF_05/2022</t>
  </si>
  <si>
    <t>SINAPI|104093</t>
  </si>
  <si>
    <t>104093</t>
  </si>
  <si>
    <t>TERMOFUSORA PARA TUBOS E CONEXÕES EM PPR COM DIÂMETROS DE 75 A 110 MM, POTÊNCIA DE *1100* W, TENSÃO 220 V - DEPRECIAÇÃO. AF_05/2022</t>
  </si>
  <si>
    <t>SINAPI|104094</t>
  </si>
  <si>
    <t>104094</t>
  </si>
  <si>
    <t>TERMOFUSORA PARA TUBOS E CONEXÕES EM PPR COM DIÂMETROS DE 75 A 110 MM, POTÊNCIA DE *1100* W, TENSÃO 220 V - JUROS. AF_05/2022</t>
  </si>
  <si>
    <t>SINAPI|104095</t>
  </si>
  <si>
    <t>104095</t>
  </si>
  <si>
    <t>TERMOFUSORA PARA TUBOS E CONEXÕES EM PPR COM DIÂMETROS DE 75 A 110 MM, POTÊNCIA DE *1100* W, TENSÃO 220 V - MANUTENÇÃO. AF_05/2022</t>
  </si>
  <si>
    <t>SINAPI|104096</t>
  </si>
  <si>
    <t>104096</t>
  </si>
  <si>
    <t>TERMOFUSORA PARA TUBOS E CONEXÕES EM PPR COM DIÂMETROS DE 75 A 110 MM, POTÊNCIA DE *1100* W, TENSÃO 220 V - MATERIAIS NA OPERAÇÃO. AF_05/2022</t>
  </si>
  <si>
    <t>SINAPI|102900</t>
  </si>
  <si>
    <t>102900</t>
  </si>
  <si>
    <t>TORRE, COMPOSTA POR GUINCHO MECÂNICO, GUINCHO MANUAL, CABOS DE AÇO, PITEIRA E SOQUETE - DEPRECIAÇÃO. AF_05/2023</t>
  </si>
  <si>
    <t>SINAPI|102901</t>
  </si>
  <si>
    <t>102901</t>
  </si>
  <si>
    <t>TORRE, COMPOSTA POR GUINCHO MECÂNICO, GUINCHO MANUAL, CABOS DE AÇO, PITEIRA E SOQUETE - JUROS. AF_05/2023</t>
  </si>
  <si>
    <t>SINAPI|102902</t>
  </si>
  <si>
    <t>102902</t>
  </si>
  <si>
    <t>TORRE, COMPOSTA POR GUINCHO MECÂNICO, GUINCHO MANUAL, CABOS DE AÇO, PITEIRA E SOQUETE - MANUTENÇÃO. AF_05/2023</t>
  </si>
  <si>
    <t>SINAPI|102903</t>
  </si>
  <si>
    <t>102903</t>
  </si>
  <si>
    <t>TORRE, COMPOSTA POR GUINCHO MECÂNICO, GUINCHO MANUAL, CABOS DE AÇO, PITEIRA E SOQUETE - MATERIAIS NA OPERAÇÃO. AF_05/2023</t>
  </si>
  <si>
    <t>SINAPI|89029</t>
  </si>
  <si>
    <t>89029</t>
  </si>
  <si>
    <t>TRATOR DE ESTEIRAS, POTÊNCIA 100 HP, PESO OPERACIONAL 9,4 T, COM LÂMINA 2,19 M3 - DEPRECIAÇÃO. AF_06/2014</t>
  </si>
  <si>
    <t>SINAPI|89030</t>
  </si>
  <si>
    <t>89030</t>
  </si>
  <si>
    <t>TRATOR DE ESTEIRAS, POTÊNCIA 100 HP, PESO OPERACIONAL 9,4 T, COM LÂMINA 2,19 M3 - JUROS. AF_06/2014</t>
  </si>
  <si>
    <t>SINAPI|5724</t>
  </si>
  <si>
    <t>5724</t>
  </si>
  <si>
    <t>TRATOR DE ESTEIRAS, POTÊNCIA 100 HP, PESO OPERACIONAL 9,4 T, COM LÂMINA 2,19 M3 - MANUTENÇÃO. AF_06/2014</t>
  </si>
  <si>
    <t>SINAPI|53817</t>
  </si>
  <si>
    <t>53817</t>
  </si>
  <si>
    <t>TRATOR DE ESTEIRAS, POTÊNCIA 100 HP, PESO OPERACIONAL 9,4 T, COM LÂMINA 2,19 M3 - MATERIAIS NA OPERAÇÃO. AF_06/2014</t>
  </si>
  <si>
    <t>SINAPI|88839</t>
  </si>
  <si>
    <t>88839</t>
  </si>
  <si>
    <t>TRATOR DE ESTEIRAS, POTÊNCIA 125 HP, PESO OPERACIONAL 12,9 T, COM LÂMINA 2,7 M3 - DEPRECIAÇÃO. AF_10/2014</t>
  </si>
  <si>
    <t>SINAPI|88840</t>
  </si>
  <si>
    <t>88840</t>
  </si>
  <si>
    <t>TRATOR DE ESTEIRAS, POTÊNCIA 125 HP, PESO OPERACIONAL 12,9 T, COM LÂMINA 2,7 M3 - JUROS. AF_10/2014</t>
  </si>
  <si>
    <t>SINAPI|88841</t>
  </si>
  <si>
    <t>88841</t>
  </si>
  <si>
    <t>TRATOR DE ESTEIRAS, POTÊNCIA 125 HP, PESO OPERACIONAL 12,9 T, COM LÂMINA 2,7 M3 - MANUTENÇÃO. AF_10/2014</t>
  </si>
  <si>
    <t>SINAPI|88842</t>
  </si>
  <si>
    <t>88842</t>
  </si>
  <si>
    <t>TRATOR DE ESTEIRAS, POTÊNCIA 125 HP, PESO OPERACIONAL 12,9 T, COM LÂMINA 2,7 M3 - MATERIAIS NA OPERAÇÃO. AF_10/2014</t>
  </si>
  <si>
    <t>SINAPI|89009</t>
  </si>
  <si>
    <t>89009</t>
  </si>
  <si>
    <t>TRATOR DE ESTEIRAS, POTÊNCIA 150 HP, PESO OPERACIONAL 16,7 T, COM RODA MOTRIZ ELEVADA E LÂMINA 3,18 M3 - DEPRECIAÇÃO. AF_06/2014</t>
  </si>
  <si>
    <t>SINAPI|89010</t>
  </si>
  <si>
    <t>89010</t>
  </si>
  <si>
    <t>TRATOR DE ESTEIRAS, POTÊNCIA 150 HP, PESO OPERACIONAL 16,7 T, COM RODA MOTRIZ ELEVADA E LÂMINA 3,18 M3 - JUROS. AF_06/2014</t>
  </si>
  <si>
    <t>SINAPI|53810</t>
  </si>
  <si>
    <t>53810</t>
  </si>
  <si>
    <t>TRATOR DE ESTEIRAS, POTÊNCIA 150 HP, PESO OPERACIONAL 16,7 T, COM RODA MOTRIZ ELEVADA E LÂMINA 3,18 M3 - MANUTENÇÃO. AF_06/2014</t>
  </si>
  <si>
    <t>SINAPI|5721</t>
  </si>
  <si>
    <t>5721</t>
  </si>
  <si>
    <t>TRATOR DE ESTEIRAS, POTÊNCIA 150 HP, PESO OPERACIONAL 16,7 T, COM RODA MOTRIZ ELEVADA E LÂMINA 3,18 M3 - MATERIAIS NA OPERAÇÃO. AF_06/2014</t>
  </si>
  <si>
    <t>SINAPI|89017</t>
  </si>
  <si>
    <t>89017</t>
  </si>
  <si>
    <t>TRATOR DE ESTEIRAS, POTÊNCIA 170 HP, PESO OPERACIONAL 19 T, CAÇAMBA 5,2 M3 - DEPRECIAÇÃO. AF_06/2014</t>
  </si>
  <si>
    <t>SINAPI|89018</t>
  </si>
  <si>
    <t>89018</t>
  </si>
  <si>
    <t>TRATOR DE ESTEIRAS, POTÊNCIA 170 HP, PESO OPERACIONAL 19 T, CAÇAMBA 5,2 M3 - JUROS. AF_06/2014</t>
  </si>
  <si>
    <t>SINAPI|53806</t>
  </si>
  <si>
    <t>53806</t>
  </si>
  <si>
    <t>TRATOR DE ESTEIRAS, POTÊNCIA 170 HP, PESO OPERACIONAL 19 T, CAÇAMBA 5,2 M3 - MANUTENÇÃO. AF_06/2014</t>
  </si>
  <si>
    <t>SINAPI|5718</t>
  </si>
  <si>
    <t>5718</t>
  </si>
  <si>
    <t>TRATOR DE ESTEIRAS, POTÊNCIA 170 HP, PESO OPERACIONAL 19 T, CAÇAMBA 5,2 M3 - MATERIAIS NA OPERAÇÃO. AF_06/2014</t>
  </si>
  <si>
    <t>SINAPI|89013</t>
  </si>
  <si>
    <t>89013</t>
  </si>
  <si>
    <t>TRATOR DE ESTEIRAS, POTÊNCIA 347 HP, PESO OPERACIONAL 38,5 T, COM LÂMINA 8,70 M3 - DEPRECIAÇÃO. AF_06/2014</t>
  </si>
  <si>
    <t>SINAPI|89014</t>
  </si>
  <si>
    <t>89014</t>
  </si>
  <si>
    <t>TRATOR DE ESTEIRAS, POTÊNCIA 347 HP, PESO OPERACIONAL 38,5 T, COM LÂMINA 8,70 M3 - JUROS. AF_06/2014</t>
  </si>
  <si>
    <t>SINAPI|53814</t>
  </si>
  <si>
    <t>53814</t>
  </si>
  <si>
    <t>TRATOR DE ESTEIRAS, POTÊNCIA 347 HP, PESO OPERACIONAL 38,5 T, COM LÂMINA 8,70 M3 - MANUTENÇÃO. AF_06/2014</t>
  </si>
  <si>
    <t>SINAPI|5722</t>
  </si>
  <si>
    <t>5722</t>
  </si>
  <si>
    <t>TRATOR DE ESTEIRAS, POTÊNCIA 347 HP, PESO OPERACIONAL 38,5 T, COM LÂMINA 8,70 M3 - MATERIAIS NA OPERAÇÃO. AF_06/2014</t>
  </si>
  <si>
    <t>SINAPI|96015</t>
  </si>
  <si>
    <t>96015</t>
  </si>
  <si>
    <t>TRATOR DE PNEUS COM POTÊNCIA DE 122 CV, TRAÇÃO 4X4, COM GRADE DE DISCOS ACOPLADA - DEPRECIAÇÃO. AF_02/2017</t>
  </si>
  <si>
    <t>SINAPI|96016</t>
  </si>
  <si>
    <t>96016</t>
  </si>
  <si>
    <t>TRATOR DE PNEUS COM POTÊNCIA DE 122 CV, TRAÇÃO 4X4, COM GRADE DE DISCOS ACOPLADA - JUROS. AF_02/2017</t>
  </si>
  <si>
    <t>SINAPI|96018</t>
  </si>
  <si>
    <t>96018</t>
  </si>
  <si>
    <t>TRATOR DE PNEUS COM POTÊNCIA DE 122 CV, TRAÇÃO 4X4, COM GRADE DE DISCOS ACOPLADA - MANUTENÇÃO. AF_02/2017</t>
  </si>
  <si>
    <t>SINAPI|96019</t>
  </si>
  <si>
    <t>96019</t>
  </si>
  <si>
    <t>TRATOR DE PNEUS COM POTÊNCIA DE 122 CV, TRAÇÃO 4X4, COM GRADE DE DISCOS ACOPLADA - MATERIAIS NA OPERAÇÃO. AF_02/2017</t>
  </si>
  <si>
    <t>SINAPI|96008</t>
  </si>
  <si>
    <t>96008</t>
  </si>
  <si>
    <t>TRATOR DE PNEUS COM POTÊNCIA DE 122 CV, TRAÇÃO 4X4, COM VASSOURA MECÂNICA ACOPLADA - DEPRECIAÇÃO. AF_02/2017</t>
  </si>
  <si>
    <t>SINAPI|96009</t>
  </si>
  <si>
    <t>96009</t>
  </si>
  <si>
    <t>TRATOR DE PNEUS COM POTÊNCIA DE 122 CV, TRAÇÃO 4X4, COM VASSOURA MECÂNICA ACOPLADA - JUROS. AF_02/2017</t>
  </si>
  <si>
    <t>SINAPI|96011</t>
  </si>
  <si>
    <t>96011</t>
  </si>
  <si>
    <t>TRATOR DE PNEUS COM POTÊNCIA DE 122 CV, TRAÇÃO 4X4, COM VASSOURA MECÂNICA ACOPLADA - MANUTENÇÃO. AF_02/2017</t>
  </si>
  <si>
    <t>SINAPI|96012</t>
  </si>
  <si>
    <t>96012</t>
  </si>
  <si>
    <t>TRATOR DE PNEUS COM POTÊNCIA DE 122 CV, TRAÇÃO 4X4, COM VASSOURA MECÂNICA ACOPLADA - MATERIAIS NA OPERAÇÃO. AF_02/2017</t>
  </si>
  <si>
    <t>SINAPI|96023</t>
  </si>
  <si>
    <t>96023</t>
  </si>
  <si>
    <t>TRATOR DE PNEUS COM POTÊNCIA DE 85 CV, TRAÇÃO 4X4, COM GRADE DE DISCOS ACOPLADA - DEPRECIAÇÃO. AF_02/2017</t>
  </si>
  <si>
    <t>SINAPI|96024</t>
  </si>
  <si>
    <t>96024</t>
  </si>
  <si>
    <t>TRATOR DE PNEUS COM POTÊNCIA DE 85 CV, TRAÇÃO 4X4, COM GRADE DE DISCOS ACOPLADA - JUROS. AF_02/2017</t>
  </si>
  <si>
    <t>SINAPI|96026</t>
  </si>
  <si>
    <t>96026</t>
  </si>
  <si>
    <t>TRATOR DE PNEUS COM POTÊNCIA DE 85 CV, TRAÇÃO 4X4, COM GRADE DE DISCOS ACOPLADA - MANUTENÇÃO. AF_02/2017</t>
  </si>
  <si>
    <t>SINAPI|96027</t>
  </si>
  <si>
    <t>96027</t>
  </si>
  <si>
    <t>TRATOR DE PNEUS COM POTÊNCIA DE 85 CV, TRAÇÃO 4X4, COM GRADE DE DISCOS ACOPLADA - MATERIAIS NA OPERAÇÃO. AF_02/2017</t>
  </si>
  <si>
    <t>SINAPI|96053</t>
  </si>
  <si>
    <t>96053</t>
  </si>
  <si>
    <t>TRATOR DE PNEUS COM POTÊNCIA DE 85 CV, TRAÇÃO 4X4, COM VASSOURA MECÂNICA ACOPLADA - DEPRECIAÇÃO. AF_03/2017</t>
  </si>
  <si>
    <t>SINAPI|96055</t>
  </si>
  <si>
    <t>96055</t>
  </si>
  <si>
    <t>TRATOR DE PNEUS COM POTÊNCIA DE 85 CV, TRAÇÃO 4X4, COM VASSOURA MECÂNICA ACOPLADA - JUROS. AF_03/2017</t>
  </si>
  <si>
    <t>SINAPI|96056</t>
  </si>
  <si>
    <t>96056</t>
  </si>
  <si>
    <t>TRATOR DE PNEUS COM POTÊNCIA DE 85 CV, TRAÇÃO 4X4, COM VASSOURA MECÂNICA ACOPLADA - MANUTENÇÃO. AF_03/2017</t>
  </si>
  <si>
    <t>SINAPI|96057</t>
  </si>
  <si>
    <t>96057</t>
  </si>
  <si>
    <t>TRATOR DE PNEUS COM POTÊNCIA DE 85 CV, TRAÇÃO 4X4, COM VASSOURA MECÂNICA ACOPLADA - MATERIAIS NA OPERAÇÃO. AF_03/2017</t>
  </si>
  <si>
    <t>SINAPI|7063</t>
  </si>
  <si>
    <t>7063</t>
  </si>
  <si>
    <t>TRATOR DE PNEUS, POTÊNCIA 122 CV, TRAÇÃO 4X4, PESO COM LASTRO DE 4.510 KG - DEPRECIAÇÃO. AF_06/2014</t>
  </si>
  <si>
    <t>SINAPI|7064</t>
  </si>
  <si>
    <t>7064</t>
  </si>
  <si>
    <t>TRATOR DE PNEUS, POTÊNCIA 122 CV, TRAÇÃO 4X4, PESO COM LASTRO DE 4.510 KG - JUROS. AF_06/2014</t>
  </si>
  <si>
    <t>SINAPI|7065</t>
  </si>
  <si>
    <t>7065</t>
  </si>
  <si>
    <t>TRATOR DE PNEUS, POTÊNCIA 122 CV, TRAÇÃO 4X4, PESO COM LASTRO DE 4.510 KG - MANUTENÇÃO. AF_06/2014</t>
  </si>
  <si>
    <t>SINAPI|7066</t>
  </si>
  <si>
    <t>7066</t>
  </si>
  <si>
    <t>TRATOR DE PNEUS, POTÊNCIA 122 CV, TRAÇÃO 4X4, PESO COM LASTRO DE 4.510 KG - MATERIAIS NA OPERAÇÃO. AF_06/2014</t>
  </si>
  <si>
    <t>SINAPI|89033</t>
  </si>
  <si>
    <t>89033</t>
  </si>
  <si>
    <t>TRATOR DE PNEUS, POTÊNCIA 85 CV, TRAÇÃO 4X4, PESO COM LASTRO DE 4.675 KG - DEPRECIAÇÃO. AF_06/2014</t>
  </si>
  <si>
    <t>SINAPI|89034</t>
  </si>
  <si>
    <t>89034</t>
  </si>
  <si>
    <t>TRATOR DE PNEUS, POTÊNCIA 85 CV, TRAÇÃO 4X4, PESO COM LASTRO DE 4.675 KG - JUROS. AF_06/2014</t>
  </si>
  <si>
    <t>SINAPI|5714</t>
  </si>
  <si>
    <t>5714</t>
  </si>
  <si>
    <t>TRATOR DE PNEUS, POTÊNCIA 85 CV, TRAÇÃO 4X4, PESO COM LASTRO DE 4.675 KG - MANUTENÇÃO. AF_06/2014</t>
  </si>
  <si>
    <t>SINAPI|5715</t>
  </si>
  <si>
    <t>5715</t>
  </si>
  <si>
    <t>TRATOR DE PNEUS, POTÊNCIA 85 CV, TRAÇÃO 4X4, PESO COM LASTRO DE 4.675 KG - MATERIAIS NA OPERAÇÃO. AF_06/2014</t>
  </si>
  <si>
    <t>SINAPI|102906</t>
  </si>
  <si>
    <t>102906</t>
  </si>
  <si>
    <t>UNIDADE DOSADORA AIRLESS TIPO HOT SPRAY - DEPRECIAÇÃO. AF_05/2023</t>
  </si>
  <si>
    <t>SINAPI|102907</t>
  </si>
  <si>
    <t>102907</t>
  </si>
  <si>
    <t>UNIDADE DOSADORA AIRLESS TIPO HOT SPRAY - JUROS. AF_05/2023</t>
  </si>
  <si>
    <t>SINAPI|102908</t>
  </si>
  <si>
    <t>102908</t>
  </si>
  <si>
    <t>UNIDADE DOSADORA AIRLESS TIPO HOT SPRAY - MANUTENÇÃO. AF_05/2023</t>
  </si>
  <si>
    <t>SINAPI|102909</t>
  </si>
  <si>
    <t>102909</t>
  </si>
  <si>
    <t>UNIDADE DOSADORA AIRLESS TIPO HOT SPRAY - MATERIAIS NA OPERAÇÃO. AF_05/2023</t>
  </si>
  <si>
    <t>SINAPI|93435</t>
  </si>
  <si>
    <t>93435</t>
  </si>
  <si>
    <t>USINA DE ASFALTO À FRIO, CAPACIDADE DE 40 A 60 TON/HORA, ELÉTRICA POTÊNCIA 30 CV - DEPRECIAÇÃO. AF_05/2023</t>
  </si>
  <si>
    <t>SINAPI|93436</t>
  </si>
  <si>
    <t>93436</t>
  </si>
  <si>
    <t>USINA DE ASFALTO À FRIO, CAPACIDADE DE 40 A 60 TON/HORA, ELÉTRICA POTÊNCIA 30 CV - JUROS. AF_05/2023</t>
  </si>
  <si>
    <t>SINAPI|93437</t>
  </si>
  <si>
    <t>93437</t>
  </si>
  <si>
    <t>USINA DE ASFALTO À FRIO, CAPACIDADE DE 40 A 60 TON/HORA, ELÉTRICA POTÊNCIA 30 CV - MANUTENÇÃO. AF_05/2023</t>
  </si>
  <si>
    <t>SINAPI|93438</t>
  </si>
  <si>
    <t>93438</t>
  </si>
  <si>
    <t>USINA DE ASFALTO À FRIO, CAPACIDADE DE 40 A 60 TON/HORA, ELÉTRICA POTÊNCIA 30 CV - MATERIAIS NA OPERAÇÃO. AF_05/2023</t>
  </si>
  <si>
    <t>SINAPI|100643</t>
  </si>
  <si>
    <t>100643</t>
  </si>
  <si>
    <t>USINA DE ASFALTO, TIPO GRAVIMÉTRICA, PROD 150 TON/HORA - DEPRECIAÇÃO. AF_12/2019</t>
  </si>
  <si>
    <t>SINAPI|100644</t>
  </si>
  <si>
    <t>100644</t>
  </si>
  <si>
    <t>USINA DE ASFALTO, TIPO GRAVIMÉTRICA, PROD 150 TON/HORA - JUROS. AF_12/2019</t>
  </si>
  <si>
    <t>SINAPI|100645</t>
  </si>
  <si>
    <t>100645</t>
  </si>
  <si>
    <t>USINA DE ASFALTO, TIPO GRAVIMÉTRICA, PROD 150 TON/HORA - MANUTENÇÃO. AF_12/2019</t>
  </si>
  <si>
    <t>SINAPI|100646</t>
  </si>
  <si>
    <t>100646</t>
  </si>
  <si>
    <t>USINA DE ASFALTO, TIPO GRAVIMÉTRICA, PROD 150 TON/HORA - MATERIAIS NA OPERAÇÃO. AF_12/2019</t>
  </si>
  <si>
    <t>SINAPI|95116</t>
  </si>
  <si>
    <t>95116</t>
  </si>
  <si>
    <t>USINA DE CONCRETO FIXA, CAPACIDADE NOMINAL DE 90 A 120 M3/H, SEM SILO - DEPRECIAÇÃO. AF_07/2016</t>
  </si>
  <si>
    <t>SINAPI|95117</t>
  </si>
  <si>
    <t>95117</t>
  </si>
  <si>
    <t>USINA DE CONCRETO FIXA, CAPACIDADE NOMINAL DE 90 A 120 M3/H, SEM SILO - JUROS. AF_07/2016</t>
  </si>
  <si>
    <t>SINAPI|53794</t>
  </si>
  <si>
    <t>53794</t>
  </si>
  <si>
    <t>USINA DE CONCRETO FIXA, CAPACIDADE NOMINAL DE 90 A 120 M3/H, SEM SILO - MANUTENÇÃO. AF_07/2016</t>
  </si>
  <si>
    <t>SINAPI|5703</t>
  </si>
  <si>
    <t>5703</t>
  </si>
  <si>
    <t>USINA DE CONCRETO FIXA, CAPACIDADE NOMINAL DE 90 A 120 M3/H, SEM SILO - MATERIAIS NA OPERAÇÃO. AF_07/2016</t>
  </si>
  <si>
    <t>SINAPI|106089</t>
  </si>
  <si>
    <t>106089</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</si>
  <si>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</si>
  <si>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SINAPI|106092</t>
  </si>
  <si>
    <t>106092</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</si>
  <si>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</si>
  <si>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SINAPI|106090</t>
  </si>
  <si>
    <t>106090</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</si>
  <si>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</si>
  <si>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SINAPI|106091</t>
  </si>
  <si>
    <t>106091</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</si>
  <si>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</si>
  <si>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SINAPI|106093</t>
  </si>
  <si>
    <t>106093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</si>
  <si>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</si>
  <si>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SINAPI|100637</t>
  </si>
  <si>
    <t>100637</t>
  </si>
  <si>
    <t>USINA DE MISTURA ASFÁLTICA À QUENTE, TIPO CONTRA FLUXO, PROD 100 A 140 TON/HORA - DEPRECIAÇÃO. AF_12/2019</t>
  </si>
  <si>
    <t>SINAPI|100638</t>
  </si>
  <si>
    <t>100638</t>
  </si>
  <si>
    <t>USINA DE MISTURA ASFÁLTICA À QUENTE, TIPO CONTRA FLUXO, PROD 100 A 140 TON/HORA - JUROS. AF_12/2019</t>
  </si>
  <si>
    <t>SINAPI|100639</t>
  </si>
  <si>
    <t>100639</t>
  </si>
  <si>
    <t>USINA DE MISTURA ASFÁLTICA À QUENTE, TIPO CONTRA FLUXO, PROD 100 A 140 TON/HORA - MANUTENÇÃO. AF_12/2019</t>
  </si>
  <si>
    <t>SINAPI|100640</t>
  </si>
  <si>
    <t>100640</t>
  </si>
  <si>
    <t>USINA DE MISTURA ASFÁLTICA À QUENTE, TIPO CONTRA FLUXO, PROD 100 A 140 TON/HORA - MATERIAIS NA OPERAÇÃO. AF_12/2019</t>
  </si>
  <si>
    <t>SINAPI|93429</t>
  </si>
  <si>
    <t>93429</t>
  </si>
  <si>
    <t>USINA DE MISTURA ASFÁLTICA À QUENTE, TIPO CONTRA FLUXO, PROD 40 A 80 TON/HORA - DEPRECIAÇÃO. AF_05/2023</t>
  </si>
  <si>
    <t>SINAPI|93430</t>
  </si>
  <si>
    <t>93430</t>
  </si>
  <si>
    <t>USINA DE MISTURA ASFÁLTICA À QUENTE, TIPO CONTRA FLUXO, PROD 40 A 80 TON/HORA - JUROS. AF_05/2023</t>
  </si>
  <si>
    <t>SINAPI|93431</t>
  </si>
  <si>
    <t>93431</t>
  </si>
  <si>
    <t>USINA DE MISTURA ASFÁLTICA À QUENTE, TIPO CONTRA FLUXO, PROD 40 A 80 TON/HORA - MANUTENÇÃO. AF_05/2023</t>
  </si>
  <si>
    <t>SINAPI|93432</t>
  </si>
  <si>
    <t>93432</t>
  </si>
  <si>
    <t>USINA DE MISTURA ASFÁLTICA À QUENTE, TIPO CONTRA FLUXO, PROD 40 A 80 TON/HORA - MATERIAIS NA OPERAÇÃO. AF_05/2023</t>
  </si>
  <si>
    <t>SINAPI|95118</t>
  </si>
  <si>
    <t>95118</t>
  </si>
  <si>
    <t>USINA MISTURADORA DE SOLOS, CAPACIDADE DE 200 A 500 TON/H, POTENCIA 75KW - DEPRECIAÇÃO. AF_07/2016</t>
  </si>
  <si>
    <t>SINAPI|95119</t>
  </si>
  <si>
    <t>95119</t>
  </si>
  <si>
    <t>USINA MISTURADORA DE SOLOS, CAPACIDADE DE 200 A 500 TON/H, POTENCIA 75KW - JUROS. AF_07/2016</t>
  </si>
  <si>
    <t>SINAPI|5707</t>
  </si>
  <si>
    <t>5707</t>
  </si>
  <si>
    <t>USINA MISTURADORA DE SOLOS, CAPACIDADE DE 200 A 500 TON/H, POTENCIA 75KW - MANUTENÇÃO. AF_07/2016</t>
  </si>
  <si>
    <t>SINAPI|95120</t>
  </si>
  <si>
    <t>95120</t>
  </si>
  <si>
    <t>USINA MISTURADORA DE SOLOS, CAPACIDADE DE 200 A 500 TON/H, POTENCIA 75KW - MATERIAIS NA OPERAÇÃO. AF_07/2016</t>
  </si>
  <si>
    <t>SINAPI|103657</t>
  </si>
  <si>
    <t>103657</t>
  </si>
  <si>
    <t>VARREDEIRA DE GRAMA SINTÉTICA A GASOLINA, 2,4 CV, 4 TEMPOS - DEPRECIAÇÃO. AF_05/2023</t>
  </si>
  <si>
    <t>SINAPI|103658</t>
  </si>
  <si>
    <t>103658</t>
  </si>
  <si>
    <t>VARREDEIRA DE GRAMA SINTÉTICA A GASOLINA, 2,4 CV, 4 TEMPOS - JUROS. AF_05/2023</t>
  </si>
  <si>
    <t>SINAPI|103659</t>
  </si>
  <si>
    <t>103659</t>
  </si>
  <si>
    <t>VARREDEIRA DE GRAMA SINTÉTICA A GASOLINA, 2,4 CV, 4 TEMPOS - MANUTENÇÃO. AF_05/2023</t>
  </si>
  <si>
    <t>SINAPI|103660</t>
  </si>
  <si>
    <t>103660</t>
  </si>
  <si>
    <t>VARREDEIRA DE GRAMA SINTÉTICA A GASOLINA, 2,4 CV, 4 TEMPOS - MATERIAIS NA OPERAÇÃO. AF_05/2023</t>
  </si>
  <si>
    <t>SINAPI|89015</t>
  </si>
  <si>
    <t>89015</t>
  </si>
  <si>
    <t>VASSOURA MECÂNICA REBOCÁVEL COM ESCOVA CILÍNDRICA, LARGURA ÚTIL DE VARRIMENTO DE 2,44 M - DEPRECIAÇÃO. AF_06/2014</t>
  </si>
  <si>
    <t>SINAPI|89016</t>
  </si>
  <si>
    <t>89016</t>
  </si>
  <si>
    <t>VASSOURA MECÂNICA REBOCÁVEL COM ESCOVA CILÍNDRICA, LARGURA ÚTIL DE VARRIMENTO DE 2,44 M - JUROS. AF_06/2014</t>
  </si>
  <si>
    <t>SINAPI|53804</t>
  </si>
  <si>
    <t>53804</t>
  </si>
  <si>
    <t>VASSOURA MECÂNICA REBOCÁVEL COM ESCOVA CILÍNDRICA, LARGURA ÚTIL DE VARRIMENTO DE 2,44 M - MANUTENÇÃO. AF_06/2014</t>
  </si>
  <si>
    <t>SINAPI|90582</t>
  </si>
  <si>
    <t>90582</t>
  </si>
  <si>
    <t>VIBRADOR DE IMERSÃO, DIÂMETRO DE PONTEIRA 45MM, MOTOR ELÉTRICO TRIFÁSICO POTÊNCIA DE 2 CV - DEPRECIAÇÃO. AF_06/2015</t>
  </si>
  <si>
    <t>SINAPI|90583</t>
  </si>
  <si>
    <t>90583</t>
  </si>
  <si>
    <t>VIBRADOR DE IMERSÃO, DIÂMETRO DE PONTEIRA 45MM, MOTOR ELÉTRICO TRIFÁSICO POTÊNCIA DE 2 CV - JUROS. AF_06/2015</t>
  </si>
  <si>
    <t>SINAPI|90584</t>
  </si>
  <si>
    <t>90584</t>
  </si>
  <si>
    <t>VIBRADOR DE IMERSÃO, DIÂMETRO DE PONTEIRA 45MM, MOTOR ELÉTRICO TRIFÁSICO POTÊNCIA DE 2 CV - MANUTENÇÃO. AF_06/2015</t>
  </si>
  <si>
    <t>SINAPI|90585</t>
  </si>
  <si>
    <t>90585</t>
  </si>
  <si>
    <t>VIBRADOR DE IMERSÃO, DIÂMETRO DE PONTEIRA 45MM, MOTOR ELÉTRICO TRIFÁSICO POTÊNCIA DE 2 CV - MATERIAIS NA OPERAÇÃO. AF_06/2015</t>
  </si>
  <si>
    <t>SINAPI|106380</t>
  </si>
  <si>
    <t>106380</t>
  </si>
  <si>
    <t>VIBROACABADORA DE ASFALTO SOBRE ESTEIRAS, LARG. PAVIM. 2,60 M A 5,75 M, POT. 110 HP, CAP. 450 T/ H - DEPRECIAÇÃO. AF_11/2025</t>
  </si>
  <si>
    <t>SINAPI|106381</t>
  </si>
  <si>
    <t>106381</t>
  </si>
  <si>
    <t>VIBROACABADORA DE ASFALTO SOBRE ESTEIRAS, LARG. PAVIM. 2,60 M A 5,75 M, POT. 110 HP, CAP. 450 T/ H - JUROS. AF_11/2025</t>
  </si>
  <si>
    <t>SINAPI|106382</t>
  </si>
  <si>
    <t>106382</t>
  </si>
  <si>
    <t>VIBROACABADORA DE ASFALTO SOBRE ESTEIRAS, LARG. PAVIM. 2,60 M A 5,75 M, POT. 110 HP, CAP. 450 T/ H - MANUTENÇÃO. AF_11/2025</t>
  </si>
  <si>
    <t>SINAPI|106383</t>
  </si>
  <si>
    <t>106383</t>
  </si>
  <si>
    <t>VIBROACABADORA DE ASFALTO SOBRE ESTEIRAS, LARG. PAVIM. 2,60 M A 5,75 M, POT. 110 HP, CAP. 450 T/ H - MATERIAIS NA OPERAÇÃO. AF_11/2025</t>
  </si>
  <si>
    <t>SINAPI|106376</t>
  </si>
  <si>
    <t>106376</t>
  </si>
  <si>
    <t>VIBROACABADORA DE ASFALTO SOBRE ESTEIRAS, LARG. PAVIM. MÁX. 8,00 M, POT. 100 KW/ 134 HP, CAP. 600 T/ H - DEPRECIAÇÃO. AF_11/2025</t>
  </si>
  <si>
    <t>SINAPI|106377</t>
  </si>
  <si>
    <t>106377</t>
  </si>
  <si>
    <t>VIBROACABADORA DE ASFALTO SOBRE ESTEIRAS, LARG. PAVIM. MÁX. 8,00 M, POT. 100 KW/ 134 HP, CAP. 600 T/ H - JUROS. AF_11/2025</t>
  </si>
  <si>
    <t>SINAPI|106378</t>
  </si>
  <si>
    <t>106378</t>
  </si>
  <si>
    <t>VIBROACABADORA DE ASFALTO SOBRE ESTEIRAS, LARG. PAVIM. MÁX. 8,00 M, POT. 100 KW/ 134 HP, CAP. 600 T/ H - MANUTENÇÃO. AF_11/2025</t>
  </si>
  <si>
    <t>SINAPI|106379</t>
  </si>
  <si>
    <t>106379</t>
  </si>
  <si>
    <t>VIBROACABADORA DE ASFALTO SOBRE ESTEIRAS, LARG. PAVIM. MÁX. 8,00 M, POT. 100 KW/ 134 HP, CAP. 600 T/ H - MATERIAIS NA OPERAÇÃO. AF_11/2025</t>
  </si>
  <si>
    <t>SINAPI|89240</t>
  </si>
  <si>
    <t>89240</t>
  </si>
  <si>
    <t>VIBROACABADORA DE ASFALTO SOBRE ESTEIRAS, LARGURA DE PAVIMENTAÇÃO 1,90 M A 5,30 M, POTÊNCIA 105 HP CAPACIDADE 450 T/H - DEPRECIAÇÃO. AF_11/2014</t>
  </si>
  <si>
    <t>SINAPI|89241</t>
  </si>
  <si>
    <t>89241</t>
  </si>
  <si>
    <t>VIBROACABADORA DE ASFALTO SOBRE ESTEIRAS, LARGURA DE PAVIMENTAÇÃO 1,90 M A 5,30 M, POTÊNCIA 105 HP CAPACIDADE 450 T/H - JUROS. AF_11/2014</t>
  </si>
  <si>
    <t>SINAPI|5710</t>
  </si>
  <si>
    <t>5710</t>
  </si>
  <si>
    <t>VIBROACABADORA DE ASFALTO SOBRE ESTEIRAS, LARGURA DE PAVIMENTAÇÃO 1,90 M A 5,30 M, POTÊNCIA 105 HP CAPACIDADE 450 T/H - MANUTENÇÃO. AF_11/2014</t>
  </si>
  <si>
    <t>SINAPI|5711</t>
  </si>
  <si>
    <t>5711</t>
  </si>
  <si>
    <t>VIBROACABADORA DE ASFALTO SOBRE ESTEIRAS, LARGURA DE PAVIMENTAÇÃO 1,90 M A 5,30 M, POTÊNCIA 105 HP CAPACIDADE 450 T/H - MATERIAIS NA OPERAÇÃO. AF_11/2014</t>
  </si>
  <si>
    <t>SINAPI|89253</t>
  </si>
  <si>
    <t>89253</t>
  </si>
  <si>
    <t>VIBROACABADORA DE ASFALTO SOBRE ESTEIRAS, LARGURA DE PAVIMENTAÇÃO 2,13 M A 4,55 M, POTÊNCIA 100 HP, CAPACIDADE 400 T/H - DEPRECIAÇÃO. AF_11/2014</t>
  </si>
  <si>
    <t>SINAPI|89254</t>
  </si>
  <si>
    <t>89254</t>
  </si>
  <si>
    <t>VIBROACABADORA DE ASFALTO SOBRE ESTEIRAS, LARGURA DE PAVIMENTAÇÃO 2,13 M A 4,55 M, POTÊNCIA 100 HP, CAPACIDADE 400 T/H - JUROS. AF_11/2014</t>
  </si>
  <si>
    <t>SINAPI|89255</t>
  </si>
  <si>
    <t>89255</t>
  </si>
  <si>
    <t>VIBROACABADORA DE ASFALTO SOBRE ESTEIRAS, LARGURA DE PAVIMENTAÇÃO 2,13 M A 4,55 M, POTÊNCIA 100 HP, CAPACIDADE 400 T/H - MANUTENÇÃO. AF_11/2014</t>
  </si>
  <si>
    <t>SINAPI|89256</t>
  </si>
  <si>
    <t>89256</t>
  </si>
  <si>
    <t>VIBROACABADORA DE ASFALTO SOBRE ESTEIRAS, LARGURA DE PAVIMENTAÇÃO 2,13 M A 4,55 M, POTÊNCIA 100 HP, CAPACIDADE 400 T/H - MATERIAIS NA OPERAÇÃO. AF_11/2014</t>
  </si>
  <si>
    <t>SINAPI|106384</t>
  </si>
  <si>
    <t>106384</t>
  </si>
  <si>
    <t>VIBROACABADORA DE ASFALTO SOBRE RODAS, LARGURA DE PAVIMENTAÇÃO DE 1,70 A 4,20 M, POTÊNCIA 78 KW/105 HP, CAPACIDADE 300 T/H - DEPRECIAÇÃO. AF_11/2025</t>
  </si>
  <si>
    <t>SINAPI|106385</t>
  </si>
  <si>
    <t>106385</t>
  </si>
  <si>
    <t>VIBROACABADORA DE ASFALTO SOBRE RODAS, LARGURA DE PAVIMENTAÇÃO DE 1,70 A 4,20 M, POTÊNCIA 78 KW/105 HP, CAPACIDADE 300 T/H - JUROS. AF_11/2025</t>
  </si>
  <si>
    <t>SINAPI|106386</t>
  </si>
  <si>
    <t>106386</t>
  </si>
  <si>
    <t>VIBROACABADORA DE ASFALTO SOBRE RODAS, LARGURA DE PAVIMENTAÇÃO DE 1,70 A 4,20 M, POTÊNCIA 78 KW/105 HP, CAPACIDADE 300 T/H - MANUTENÇÃO. AF_11/2025</t>
  </si>
  <si>
    <t>SINAPI|106387</t>
  </si>
  <si>
    <t>106387</t>
  </si>
  <si>
    <t>VIBROACABADORA DE ASFALTO SOBRE RODAS, LARGURA DE PAVIMENTAÇÃO DE 1,70 A 4,20 M, POTÊNCIA 78 KW/105 HP, CAPACIDADE 300 T/H - MATERIAIS NA OPERAÇÃO. AF_11/2025</t>
  </si>
  <si>
    <t>SINAPI|106489</t>
  </si>
  <si>
    <t>106489</t>
  </si>
  <si>
    <t>ACIONADOR MANUAL, TIPO COM SIRENE, SISTEMA CONVENCIONAL, FORNECIMENTO E INSTALAÇÃO. AF_12/2025</t>
  </si>
  <si>
    <t>Detecção de incêndio e alarme</t>
  </si>
  <si>
    <t>SINAPI|106491</t>
  </si>
  <si>
    <t>106491</t>
  </si>
  <si>
    <t>ACIONADOR MANUAL, TIPO QUEBRA VIDRO COM MARTELINHO, SISTEMA CONVENCIONAL, FORNECIMENTO E INSTALAÇÃO. AF_12/2025</t>
  </si>
  <si>
    <t>SINAPI|106493</t>
  </si>
  <si>
    <t>106493</t>
  </si>
  <si>
    <t>ACIONADOR MANUAL, TIPO QUEBRA VIDRO COM MARTELINHO, SISTEMA ENDEREÇÁVEL, FORNECIMENTO E INSTALAÇÃO. AF_12/2025</t>
  </si>
  <si>
    <t>SINAPI|106490</t>
  </si>
  <si>
    <t>106490</t>
  </si>
  <si>
    <t>ACIONADOR MANUAL, TIPO REARMÁVEL, SISTEMA CONVENCIONAL, FORNECIMENTO E INSTALAÇÃO. AF_12/2025</t>
  </si>
  <si>
    <t>SINAPI|106492</t>
  </si>
  <si>
    <t>106492</t>
  </si>
  <si>
    <t>ACIONADOR MANUAL, TIPO REARMÁVEL, SISTEMA ENDEREÇÁVEL, FORNECIMENTO E INSTALAÇÃO. AF_12/2025</t>
  </si>
  <si>
    <t>SINAPI|106496</t>
  </si>
  <si>
    <t>106496</t>
  </si>
  <si>
    <t>CENTRAL DE ALARME DE 12 LAÇOS, SISTEMA CONVENCIONAL, COM ATÉ 20 DISPOSITIVOS POR LAÇO, FORNECIMENTO E INSTALAÇÃO. AF_12/2025</t>
  </si>
  <si>
    <t>SINAPI|106497</t>
  </si>
  <si>
    <t>106497</t>
  </si>
  <si>
    <t>CENTRAL DE ALARME DE 24 LAÇOS, SISTEMA CONVENCIONAL, COM ATÉ 20 DISPOSITIVOS POR LAÇO, FORNECIMENTO E INSTALAÇÃO. AF_12/2025</t>
  </si>
  <si>
    <t>SINAPI|106495</t>
  </si>
  <si>
    <t>106495</t>
  </si>
  <si>
    <t>CENTRAL DE ALARME DE 6 LAÇOS, SISTEMA CONVENCIONAL, COM ATÉ 20 DISPOSITIVOS POR LAÇO, FORNECIMENTO E INSTALAÇÃO. AF_12/2025</t>
  </si>
  <si>
    <t>SINAPI|106498</t>
  </si>
  <si>
    <t>106498</t>
  </si>
  <si>
    <t>CENTRAL DE ALARME DE INCÊNDIO ENDEREÇÁVEL PARA ATÉ 500 PONTOS, FORNECIMENTO E INSTALAÇÃO. AF_12/2025</t>
  </si>
  <si>
    <t>SINAPI|106494</t>
  </si>
  <si>
    <t>106494</t>
  </si>
  <si>
    <t>DETECTOR DE GÁS NATURAL E GLP BIVOLT COM LED INDICADOR E SIRENE EMBUTIDA, FORNECIMENTO E INSTALAÇÃO. AF_12/2025</t>
  </si>
  <si>
    <t>SINAPI|106485</t>
  </si>
  <si>
    <t>106485</t>
  </si>
  <si>
    <t>DETECTOR ÓPTICO DE FUMAÇA CONVENCIONAL, FORNECIMENTO E INSTALAÇÃO. AF_12/2025</t>
  </si>
  <si>
    <t>SINAPI|106486</t>
  </si>
  <si>
    <t>106486</t>
  </si>
  <si>
    <t>DETECTOR ÓPTICO DE FUMAÇA ENDEREÇÁVEL, FORNECIMENTO E INSTALAÇÃO. AF_12/2025</t>
  </si>
  <si>
    <t>SINAPI|106487</t>
  </si>
  <si>
    <t>106487</t>
  </si>
  <si>
    <t>SIRENE AUDIOVISUAL, SISTEMA CONVENCIONAL, FORNECIMENTO E INSTALAÇÃO. AF_12/2025</t>
  </si>
  <si>
    <t>SINAPI|106488</t>
  </si>
  <si>
    <t>106488</t>
  </si>
  <si>
    <t>SIRENE AUDIOVISUAL, SISTEMA ENDEREÇÁVEL, FORNECIMENTO E INSTALAÇÃO. AF_12/2025</t>
  </si>
  <si>
    <t>SINAPI|103741</t>
  </si>
  <si>
    <t>103741</t>
  </si>
  <si>
    <t>FORNECIMENTO E INSTALAÇÃO DE BALIZADOR SOBRE ASFALTO. AF_03/2022</t>
  </si>
  <si>
    <t>Dispositivos Auxiliares Viários</t>
  </si>
  <si>
    <t>SINAPI|103755</t>
  </si>
  <si>
    <t>103755</t>
  </si>
  <si>
    <t>FORNECIMENTO E INSTALAÇÃO DE BARREIRA DE CONCRETO PERFIL NEW JERSEY DUPLA - 1070 MM. AF_03/2022</t>
  </si>
  <si>
    <t>SINAPI|103753</t>
  </si>
  <si>
    <t>103753</t>
  </si>
  <si>
    <t>FORNECIMENTO E INSTALAÇÃO DE BARREIRA DE CONCRETO PERFIL NEW JERSEY DUPLA - 810 MM. AF_03/2022</t>
  </si>
  <si>
    <t>SINAPI|103754</t>
  </si>
  <si>
    <t>103754</t>
  </si>
  <si>
    <t>FORNECIMENTO E INSTALAÇÃO DE BARREIRA DE CONCRETO PERFIL NEW JERSEY SIMPLES - 1070 MM. AF_03/2022</t>
  </si>
  <si>
    <t>SINAPI|103752</t>
  </si>
  <si>
    <t>103752</t>
  </si>
  <si>
    <t>FORNECIMENTO E INSTALAÇÃO DE BARREIRA DE CONCRETO PERFIL NEW JERSEY SIMPLES - 810 MM. AF_03/2022</t>
  </si>
  <si>
    <t>SINAPI|103759</t>
  </si>
  <si>
    <t>103759</t>
  </si>
  <si>
    <t>FORNECIMENTO E INSTALAÇÃO DE BARREIRA DE CONCRETO PERFIL TIPO F DUPLA - 1070 MM. AF_03/2022</t>
  </si>
  <si>
    <t>SINAPI|103757</t>
  </si>
  <si>
    <t>103757</t>
  </si>
  <si>
    <t>FORNECIMENTO E INSTALAÇÃO DE BARREIRA DE CONCRETO PERFIL TIPO F DUPLA - 810 MM. AF_03/2022</t>
  </si>
  <si>
    <t>SINAPI|103758</t>
  </si>
  <si>
    <t>103758</t>
  </si>
  <si>
    <t>FORNECIMENTO E INSTALAÇÃO DE BARREIRA DE CONCRETO PERFIL TIPO F SIMPLES - 1070 MM. AF_03/2022</t>
  </si>
  <si>
    <t>SINAPI|103756</t>
  </si>
  <si>
    <t>103756</t>
  </si>
  <si>
    <t>FORNECIMENTO E INSTALAÇÃO DE BARREIRA DE CONCRETO PERFIL TIPO F SIMPLES - 810 MM. AF_03/2022</t>
  </si>
  <si>
    <t>SINAPI|103734</t>
  </si>
  <si>
    <t>103734</t>
  </si>
  <si>
    <t>FORNECIMENTO E INSTALAÇÃO DE BATE RODAS SOBRE ASFALTO. AF_03/2022</t>
  </si>
  <si>
    <t>SINAPI|103740</t>
  </si>
  <si>
    <t>103740</t>
  </si>
  <si>
    <t>FORNECIMENTO E INSTALAÇÃO DE CALOTA SOBRE ASFALTO. AF_03/2022</t>
  </si>
  <si>
    <t>SINAPI|103747</t>
  </si>
  <si>
    <t>103747</t>
  </si>
  <si>
    <t>FORNECIMENTO E INSTALAÇÃO DE DEFENSA METÁLICA MALEÁVEL DUPLA, SOBRE SOLO. AF_03/2022</t>
  </si>
  <si>
    <t>SINAPI|103746</t>
  </si>
  <si>
    <t>103746</t>
  </si>
  <si>
    <t>FORNECIMENTO E INSTALAÇÃO DE DEFENSA METÁLICA MALEÁVEL SIMPLES, SOBRE SOLO. AF_03/2022</t>
  </si>
  <si>
    <t>SINAPI|103749</t>
  </si>
  <si>
    <t>103749</t>
  </si>
  <si>
    <t>FORNECIMENTO E INSTALAÇÃO DE DEFENSA METÁLICA SEMI MALEÁVEL DUPLA, SOBRE SOLO. AF_03/2022</t>
  </si>
  <si>
    <t>SINAPI|103744</t>
  </si>
  <si>
    <t>103744</t>
  </si>
  <si>
    <t>FORNECIMENTO E INSTALAÇÃO DE DEFENSA METÁLICA SEMI MALEÁVEL SIMPLES (ANCORAGEM), SOBRE SOLO. AF_03/2022</t>
  </si>
  <si>
    <t>SINAPI|103748</t>
  </si>
  <si>
    <t>103748</t>
  </si>
  <si>
    <t>FORNECIMENTO E INSTALAÇÃO DE DEFENSA METÁLICA SEMI MALEÁVEL SIMPLES, SOBRE SOLO. AF_03/2022</t>
  </si>
  <si>
    <t>SINAPI|103745</t>
  </si>
  <si>
    <t>103745</t>
  </si>
  <si>
    <t>FORNECIMENTO E INSTALAÇÃO DE DEFENSA METÁLICA SEMI-MALEAVEL DUPLA (ANCORAGEM), SOBRE SOLO. AF_03/2022</t>
  </si>
  <si>
    <t>SINAPI|103751</t>
  </si>
  <si>
    <t>103751</t>
  </si>
  <si>
    <t>FORNECIMENTO E INSTALAÇÃO DE DEFENSA METÁLICA TRIPLA ONDA DUPLA, SOBRE SOLO. AF_03/2022</t>
  </si>
  <si>
    <t>SINAPI|103750</t>
  </si>
  <si>
    <t>103750</t>
  </si>
  <si>
    <t>FORNECIMENTO E INSTALAÇÃO DE DEFENSA METÁLICA TRIPLA ONDA SIMPLES, SOBRE SOLO. AF_03/2022</t>
  </si>
  <si>
    <t>SINAPI|103738</t>
  </si>
  <si>
    <t>103738</t>
  </si>
  <si>
    <t>FORNECIMENTO E INSTALAÇÃO DE PRISMA SOBRE ASFALTO. AF_03/2022</t>
  </si>
  <si>
    <t>SINAPI|103736</t>
  </si>
  <si>
    <t>103736</t>
  </si>
  <si>
    <t>FORNECIMENTO E INSTALAÇÃO DE SEGREGADOR SOBRE ASFALTO. AF_03/2022</t>
  </si>
  <si>
    <t>SINAPI|103739</t>
  </si>
  <si>
    <t>103739</t>
  </si>
  <si>
    <t>FORNECIMENTO E INSTALAÇÃO DE TACHA SOBRE ASFALTO. AF_03/2022</t>
  </si>
  <si>
    <t>SINAPI|103737</t>
  </si>
  <si>
    <t>103737</t>
  </si>
  <si>
    <t>FORNECIMENTO E INSTALAÇÃO DE TACHÃO SOBRE ASFALTO. AF_03/2022</t>
  </si>
  <si>
    <t>SINAPI|103742</t>
  </si>
  <si>
    <t>103742</t>
  </si>
  <si>
    <t>FORNECIMENTO E INSTALAÇÃO DE TERMINAL DE ANCORAGEM DE DEFENSA METÁLICA, EM BARREIRA DE CONCRETO. AF_03/2022</t>
  </si>
  <si>
    <t>SINAPI|103797</t>
  </si>
  <si>
    <t>103797</t>
  </si>
  <si>
    <t>ARMAÇÃO DE DESCIDA D'ÁGUA UTILIZANDO AÇO CA-60 DE 5 MM - MONTAGEM. AF_08/2022</t>
  </si>
  <si>
    <t>Dissipadores de Energia</t>
  </si>
  <si>
    <t>SINAPI|103930</t>
  </si>
  <si>
    <t>103930</t>
  </si>
  <si>
    <t>BACIA DE DISSIPAÇÃO, LARGURA ATÉ 1 M, TIPO BACIA EM PEDRA DE MÃO FIXADA COM CONCRETO (DEB 01, 02), COM PREPARO MANUAL, FCK = 20 MPA, LANÇADO MANUALMENTE, INCLUINDO MATERIAIS E FÔRMAS (2 UTILIZAÇÕES). AF_08/2022</t>
  </si>
  <si>
    <t>SINAPI|103931</t>
  </si>
  <si>
    <t>103931</t>
  </si>
  <si>
    <t>BACIA DE DISSIPAÇÃO, LARGURA DE 1 A 4 M, TIPO BACIA EM PEDRA DE MÃO FIXADA COM CONCRETO (DEB 03, 04, 05, 06), COM PREPARO MANUAL, FCK = 20 MPA, LANÇADO MANUALMENTE, INCLUINDO MATERIAIS E FÔRMAS (2 UTILIZAÇÕES). AF_08/2022</t>
  </si>
  <si>
    <t>SINAPI|103932</t>
  </si>
  <si>
    <t>103932</t>
  </si>
  <si>
    <t>BACIA DE DISSIPAÇÃO, LARGURA DE 4 A 9,2 M, TIPO BACIA EM PEDRA DE MÃO FIXADA COM CONCRETO (DEB 07, 08, 09, 10, 11, 12, 13), COM PREPARO MANUAL, FCK = 20 MPA, LANÇADO MANUALMENTE, INCLUINDO MATERIAIS E FÔRMAS (2 UTILIZAÇÕES). AF_08/2022</t>
  </si>
  <si>
    <t>SINAPI|103929</t>
  </si>
  <si>
    <t>103929</t>
  </si>
  <si>
    <t>BACIA DE DISSIPAÇÃO, TIPO BACIA COM DENTES DE CONCRETO (01), COM PREPARO MANUAL, FCK = 20 MPA, LANÇADO MANUALMENTE, INCLUINDO MATERIAIS E FÔRMAS (2 UTILIZAÇÕES). AF_08/2022</t>
  </si>
  <si>
    <t>SINAPI|103928</t>
  </si>
  <si>
    <t>103928</t>
  </si>
  <si>
    <t>BACIA DE DISSIPAÇÃO, TIPO BACIA EM PEDRA DE MÃO ARGAMASSADA (DES 01, 02, 03, 04), LANÇADO MANUALMENTE, INCLUINDO MATERIAIS E FÔRMAS (2 UTILIZAÇÕES). AF_08/2022</t>
  </si>
  <si>
    <t>SINAPI|103798</t>
  </si>
  <si>
    <t>103798</t>
  </si>
  <si>
    <t>CONCRETAGEM DE DISSIPADOR DE ENERGIA, CONCRETO USINADO, FCK = 20 MPA, COM USO DE BOMBA - LANÇAMENTO, ADENSAMENTO E ACABAMENTO. AF_08/2022</t>
  </si>
  <si>
    <t>SINAPI|103801</t>
  </si>
  <si>
    <t>103801</t>
  </si>
  <si>
    <t>CONCRETAGEM DE DISSIPADOR DE ENERGIA, FCK = 20 MPA, COM USO DE JERICAS E PREPARO EM BETONEIRA DE 600 L - AREIA E BRITA COMERCIAIS - LANÇAMENTO, ADENSAMENTO E ACABAMENTO. AF_08/2022</t>
  </si>
  <si>
    <t>SINAPI|103933</t>
  </si>
  <si>
    <t>103933</t>
  </si>
  <si>
    <t>DESCIDA D'ÁGUA RÁPIDA (DAR 03), EM CONCRETO USINADO, FCK = 20 MPA, LANÇADO COM BOMBA, INCLUINDO ARMAÇÃO, MATERIAIS E FÔRMAS (2 UTILIZAÇÕES). AF_08/2022</t>
  </si>
  <si>
    <t>SINAPI|103925</t>
  </si>
  <si>
    <t>103925</t>
  </si>
  <si>
    <t>ESCADA HIDRÁULICA, LARGURA ATÉ 1M, TIPO DESCIDA D'ÁGUA DE CORTE OU ATERRO EM DEGRAUS (DCD 02, 04 E DAD 02), EM CONCRETO USINADO, FCK = 20 MPA, LANÇADO COM BOMBA, INCLUINDO ARMAÇÃO, MATERIAIS E FÔRMAS (3 UTILIZAÇÕES). AF_08/2022</t>
  </si>
  <si>
    <t>SINAPI|103926</t>
  </si>
  <si>
    <t>103926</t>
  </si>
  <si>
    <t>ESCADA HIDRÁULICA, LARGURA DE 1 A 4,1 M, TIPO DESCIDA D'ÁGUA DE ATERRO EM DEGRAUS (DAD 04, 06, 08, 10, 12, 14, 16, 18), EM CONCRETO USINADO, FCK = 20 MPA, LANÇADO COM BOMBA, INCLUINDO ARMAÇÃO, MATERIAIS E FÔRMAS (3 UTILIZAÇÕES). AF_08/2022</t>
  </si>
  <si>
    <t>SINAPI|103796</t>
  </si>
  <si>
    <t>103796</t>
  </si>
  <si>
    <t>FABRICAÇÃO, MONTAGEM E DESMONTAGEM DE FÔRMA PARA BACIA DE DISSIPAÇÃO, EM MADEIRA SERRADA, E = 25 MM, 2 UTILIZAÇÕES. AF_08/2022</t>
  </si>
  <si>
    <t>SINAPI|103795</t>
  </si>
  <si>
    <t>103795</t>
  </si>
  <si>
    <t>FABRICAÇÃO, MONTAGEM E DESMONTAGEM DE FÔRMA PARA ESCADA HIDRÁULICA, EM CHAPA DE MADEIRA COMPENSADA RESINADA, E = 17 MM, 3 UTILIZAÇÕES. AF_08/2022</t>
  </si>
  <si>
    <t>SINAPI|103800</t>
  </si>
  <si>
    <t>103800</t>
  </si>
  <si>
    <t>PEDRA ARGAMASSADA COM CIMENTO E AREIA 1:3, 40% DE ARGAMASSA EM VOLUME - AREIA E PEDRA DE MÃO COMERCIAIS - FORNECIMENTO E ASSENTAMENTO. AF_08/2022</t>
  </si>
  <si>
    <t>SINAPI|103799</t>
  </si>
  <si>
    <t>103799</t>
  </si>
  <si>
    <t>PEDRA DE MÃO FIXADA COM CONCRETO PARA BACIA DE DISSIPAÇÃO, 40% DE CONCRETO EM VOLUME, FCK = 20 MPA, COM USO DE JERICA E PREPARO EM BETONEIRA DE 600 L - AREIA, BRITA E PEDRA DE MÃO COMERCIAIS - LANÇAMENTO, ADENSAMENTO E ACABAMENTO. AF_08/2022</t>
  </si>
  <si>
    <t>SINAPI|104950</t>
  </si>
  <si>
    <t>104950</t>
  </si>
  <si>
    <t>DRAGAGEM DE MATERIAIS DE 1A CATEGORIA E COMPOSTOS ORGÂNICOS E INORGÂNICOS COM DRAGLINE (CAÇAMBA: 0,76 M3/ 43 T). AF_03/2024</t>
  </si>
  <si>
    <t>Dragagem</t>
  </si>
  <si>
    <t>SINAPI|104948</t>
  </si>
  <si>
    <t>104948</t>
  </si>
  <si>
    <t>DRAGAGEM DE MATERIAIS DE 1A CATEGORIA E COMPOSTOS ORGÂNICOS E INORGÂNICOS COM ESCAVADEIRA HIDRÁULICA (CAÇAMBA: 0,80 M3/111 HP). AF_03/2024</t>
  </si>
  <si>
    <t>SINAPI|104949</t>
  </si>
  <si>
    <t>104949</t>
  </si>
  <si>
    <t>DRAGAGEM DE MATERIAIS DE 1A CATEGORIA E COMPOSTOS ORGÂNICOS E INORGÂNICOS COM ESCAVADEIRA HIDRÁULICA DE LONGO ALCANCE (CAÇAMBA: 0,52 M3/155 HP). AF_03/2024</t>
  </si>
  <si>
    <t>SINAPI|104947</t>
  </si>
  <si>
    <t>104947</t>
  </si>
  <si>
    <t>DRAGAGEM DE MATERIAIS DE 1A CATEGORIA E COMPOSTOS ORGÂNICOS E INORGÂNICOS COM RETROESCAVADEIRA (CAÇAMBA: 0,26 M3/88 HP). AF_03/2024</t>
  </si>
  <si>
    <t>SINAPI|106545</t>
  </si>
  <si>
    <t>106545</t>
  </si>
  <si>
    <t>ASSENTAMENTO DE TUBO DRENO DE PEAD CORRUGADO EM GEOCOMPOSTO, DN 100 MM - FORNECIMENTO E INSTALAÇÃO. AF_01/2026</t>
  </si>
  <si>
    <t>Drenagem com geocompostos</t>
  </si>
  <si>
    <t>SINAPI|106543</t>
  </si>
  <si>
    <t>106543</t>
  </si>
  <si>
    <t>ASSENTAMENTO DE TUBO DRENO DE PEAD CORRUGADO EM GEOCOMPOSTO, DN 160 MM - FORNECIMENTO E INSTALAÇÃO. AF_01/2026</t>
  </si>
  <si>
    <t>SINAPI|106544</t>
  </si>
  <si>
    <t>106544</t>
  </si>
  <si>
    <t>ASSENTAMENTO DE TUBO DRENO DE PEAD CORRUGADO EM GEOCOMPOSTO, DN 200 MM - FORNECIMENTO E INSTALAÇÃO. AF_01/2026</t>
  </si>
  <si>
    <t>SINAPI|106546</t>
  </si>
  <si>
    <t>106546</t>
  </si>
  <si>
    <t>ASSENTAMENTO DE TUBO DRENO DE PEAD CORRUGADO EM GEOCOMPOSTO, DN 65 MM - FORNECIMENTO E INSTALAÇÃO. AF_01/2026</t>
  </si>
  <si>
    <t>SINAPI|106547</t>
  </si>
  <si>
    <t>106547</t>
  </si>
  <si>
    <t>CONEXÃO TUBO CORRUGADO PEAD EM TUBO PVC PARA DRENAGEM DE GEOCOMPOSTO APENAS INSTALAÇÃO. AF_01/2026</t>
  </si>
  <si>
    <t>SINAPI|106542</t>
  </si>
  <si>
    <t>106542</t>
  </si>
  <si>
    <t>GEOCOMPOSTO COM DUAS FACES DE GEOTÊXTIL E NÚCLEO EM PEAD COM BOLSA PARA TUBO CORRUGADO PEAD PARA TRINCHEIRA DRENANTE - FORNECIMENTO E INSTALAÇÃO. AF_01/2026</t>
  </si>
  <si>
    <t>SINAPI|106534</t>
  </si>
  <si>
    <t>106534</t>
  </si>
  <si>
    <t>GEOCOMPOSTO COM DUAS FACES DE GEOTÊXTIL E NÚCLEO EM PEAD HORIZONTAL - FORNECIMENTO E INSTALAÇÃO. AF_01/2026</t>
  </si>
  <si>
    <t>SINAPI|106535</t>
  </si>
  <si>
    <t>106535</t>
  </si>
  <si>
    <t>GEOCOMPOSTO COM DUAS FACES DE GEOTÊXTIL E NÚCLEO EM PEAD VERTICAL FIXADO POR ADESIVO CONTATO - FORNECIMENTO E INSTALAÇÃO. AF_01/2026</t>
  </si>
  <si>
    <t>SINAPI|106537</t>
  </si>
  <si>
    <t>106537</t>
  </si>
  <si>
    <t>GEOCOMPOSTO COM DUAS FACES DE GEOTÊXTIL E NÚCLEO EM PEAD VERTICAL FIXADO POR FINCAPINO - FORNECIMENTO E INSTALAÇÃO. AF_01/2026</t>
  </si>
  <si>
    <t>SINAPI|106536</t>
  </si>
  <si>
    <t>106536</t>
  </si>
  <si>
    <t>GEOCOMPOSTO COM DUAS FACES DE GEOTÊXTIL E NÚCLEO EM PEAD VERTICAL FIXADO POR MADEIRA - FORNECIMENTO E INSTALAÇÃO. AF_01/2026</t>
  </si>
  <si>
    <t>SINAPI|106530</t>
  </si>
  <si>
    <t>106530</t>
  </si>
  <si>
    <t>GEOCOMPOSTO COM UMA FACE DE GEOTÊXTIL E NÚCLEO EM PEAD HORIZONTAL - FORNECIMENTO E INSTALAÇÃO. AF_01/2026</t>
  </si>
  <si>
    <t>SINAPI|106531</t>
  </si>
  <si>
    <t>106531</t>
  </si>
  <si>
    <t>GEOCOMPOSTO COM UMA FACE DE GEOTÊXTIL E NÚCLEO EM PEAD VERTICAL FIXADO POR ADESIVO CONTATO - FORNECIMENTO E INSTALAÇÃO. AF_01/2026</t>
  </si>
  <si>
    <t>SINAPI|106533</t>
  </si>
  <si>
    <t>106533</t>
  </si>
  <si>
    <t>GEOCOMPOSTO COM UMA FACE DE GEOTÊXTIL E NÚCLEO EM PEAD VERTICAL FIXADO POR FINCAPINO - FORNECIMENTO E INSTALAÇÃO. AF_01/2026</t>
  </si>
  <si>
    <t>SINAPI|106532</t>
  </si>
  <si>
    <t>106532</t>
  </si>
  <si>
    <t>GEOCOMPOSTO COM UMA FACE DE GEOTÊXTIL E NÚCLEO EM PEAD VERTICAL FIXADO POR MADEIRA - FORNECIMENTO E INSTALAÇÃO. AF_01/2026</t>
  </si>
  <si>
    <t>SINAPI|106538</t>
  </si>
  <si>
    <t>106538</t>
  </si>
  <si>
    <t>GEOCOMPOSTO COM UMA FACE DE GEOTÊXTIL, NÚCLEO EM PEAD E LONA PLÁSTICA IMPERMEÁVEL HORIZONTAL - FORNECIMENTO E INSTALAÇÃO. AF_01/2026</t>
  </si>
  <si>
    <t>SINAPI|106539</t>
  </si>
  <si>
    <t>106539</t>
  </si>
  <si>
    <t>GEOCOMPOSTO COM UMA FACE DE GEOTÊXTIL, NÚCLEO EM PEAD E LONA PLÁSTICA IMPERMEÁVEL VERTICAL FIXADO POR ADESIVO CONTATO - FORNECIMENTO E INSTALAÇÃO. AF_01/2026</t>
  </si>
  <si>
    <t>SINAPI|106541</t>
  </si>
  <si>
    <t>106541</t>
  </si>
  <si>
    <t>GEOCOMPOSTO COM UMA FACE DE GEOTÊXTIL, NÚCLEO EM PEAD E LONA PLÁSTICA IMPERMEÁVEL VERTICAL FIXADO POR FINCAPINO - FORNECIMENTO E INSTALAÇÃO. AF_01/2026</t>
  </si>
  <si>
    <t>SINAPI|106540</t>
  </si>
  <si>
    <t>106540</t>
  </si>
  <si>
    <t>GEOCOMPOSTO COM UMA FACE DE GEOTÊXTIL, NÚCLEO EM PEAD E LONA PLÁSTICA IMPERMEÁVEL VERTICAL FIXADO POR MADEIRA - FORNECIMENTO E INSTALAÇÃO. AF_01/2026</t>
  </si>
  <si>
    <t>SINAPI|104325</t>
  </si>
  <si>
    <t>104325</t>
  </si>
  <si>
    <t>CAIXA DE PASSAGEM PARA AR CONDICIONADO - FORNECIMENTO E INSTALAÇÃO. AF_08/2022</t>
  </si>
  <si>
    <t>Drenagem de ar condicionado</t>
  </si>
  <si>
    <t>SINAPI|104318</t>
  </si>
  <si>
    <t>104318</t>
  </si>
  <si>
    <t>JOELHO 45 GRAUS, PVC, SOLDÁVEL, DN 20 MM, INSTALADO EM DRENO DE AR CONDICIONADO - FORNECIMENTO E INSTALAÇÃO. AF_08/2022</t>
  </si>
  <si>
    <t>SINAPI|89867</t>
  </si>
  <si>
    <t>89867</t>
  </si>
  <si>
    <t>JOELHO 45 GRAUS, PVC, SOLDÁVEL, DN 25MM, INSTALADO EM DRENO DE AR-CONDICIONADO - FORNECIMENTO E INSTALAÇÃO. AF_08/2022</t>
  </si>
  <si>
    <t>SINAPI|104320</t>
  </si>
  <si>
    <t>104320</t>
  </si>
  <si>
    <t>JOELHO 45 GRAUS, PVC, SOLDÁVEL, DN 32 MM, INSTALADO EM DRENO DE AR CONDICIONADO - FORNECIMENTO E INSTALAÇÃO. AF_08/2022</t>
  </si>
  <si>
    <t>SINAPI|104317</t>
  </si>
  <si>
    <t>104317</t>
  </si>
  <si>
    <t>JOELHO 90 GRAUS, PVC, SOLDÁVEL, DN 20 MM, INSTALADO EM DRENO DE AR CONDICIONADO - FORNECIMENTO E INSTALAÇÃO. AF_08/2022</t>
  </si>
  <si>
    <t>SINAPI|89866</t>
  </si>
  <si>
    <t>89866</t>
  </si>
  <si>
    <t>JOELHO 90 GRAUS, PVC, SOLDÁVEL, DN 25MM, INSTALADO EM DRENO DE AR-CONDICIONADO - FORNECIMENTO E INSTALAÇÃO. AF_08/2022</t>
  </si>
  <si>
    <t>SINAPI|104319</t>
  </si>
  <si>
    <t>104319</t>
  </si>
  <si>
    <t>JOELHO 90 GRAUS, PVC, SOLDÁVEL, DN 32 MM, INSTALADO EM DRENO DE AR CONDICIONADO - FORNECIMENTO E INSTALAÇÃO. AF_08/2022</t>
  </si>
  <si>
    <t>SINAPI|104321</t>
  </si>
  <si>
    <t>104321</t>
  </si>
  <si>
    <t>LUVA, PVC, SOLDÁVEL, DN 20 MM, INSTALADO EM DRENO DE AR CONDICIONADO - FORNECIMENTO E INSTALAÇÃO. AF_08/2022</t>
  </si>
  <si>
    <t>SINAPI|89868</t>
  </si>
  <si>
    <t>89868</t>
  </si>
  <si>
    <t>LUVA, PVC, SOLDÁVEL, DN 25MM, INSTALADO EM DRENO DE AR-CONDICIONADO - FORNECIMENTO E INSTALAÇÃO. AF_08/2022</t>
  </si>
  <si>
    <t>SINAPI|104322</t>
  </si>
  <si>
    <t>104322</t>
  </si>
  <si>
    <t>LUVA, PVC, SOLDÁVEL, DN 32 MM, INSTALADO EM DRENO DE AR CONDICIONADO - FORNECIMENTO E INSTALAÇÃO. AF_08/2022</t>
  </si>
  <si>
    <t>SINAPI|104323</t>
  </si>
  <si>
    <t>104323</t>
  </si>
  <si>
    <t>TE, PVC, SOLDÁVEL, DN 20 MM, INSTALADO EM DRENO DE AR CONDICIONADO - FORNECIMENTO E INSTALAÇÃO. AF_08/2022</t>
  </si>
  <si>
    <t>SINAPI|89869</t>
  </si>
  <si>
    <t>89869</t>
  </si>
  <si>
    <t>TE, PVC, SOLDÁVEL, DN 25MM, INSTALADO EM DRENO DE AR-CONDICIONADO - FORNECIMENTO E INSTALAÇÃO. AF_08/2022</t>
  </si>
  <si>
    <t>SINAPI|104324</t>
  </si>
  <si>
    <t>104324</t>
  </si>
  <si>
    <t>TE, PVC, SOLDÁVEL, DN 32 MM, INSTALADO EM DRENO DE AR CONDICIONADO - FORNECIMENTO E INSTALAÇÃO. AF_08/2022</t>
  </si>
  <si>
    <t>SINAPI|104315</t>
  </si>
  <si>
    <t>104315</t>
  </si>
  <si>
    <t>TUBO, PVC, SOLDÁVEL, DE 20MM, INSTALADO EM DRENO DE AR CONDICIONADO - FORNECIMENTO E INSTALAÇÃO. AF_08/2022</t>
  </si>
  <si>
    <t>SINAPI|89865</t>
  </si>
  <si>
    <t>89865</t>
  </si>
  <si>
    <t>TUBO, PVC, SOLDÁVEL, DE 25MM, INSTALADO EM DRENO DE AR-CONDICIONADO - FORNECIMENTO E INSTALAÇÃO. AF_08/2022</t>
  </si>
  <si>
    <t>SINAPI|104316</t>
  </si>
  <si>
    <t>104316</t>
  </si>
  <si>
    <t>TUBO, PVC, SOLDÁVEL, DE 32MM, INSTALADO EM DRENO DE AR CONDICIONADO - FORNECIMENTO E INSTALAÇÃO. AF_08/2022</t>
  </si>
  <si>
    <t>SINAPI|102724</t>
  </si>
  <si>
    <t>102724</t>
  </si>
  <si>
    <t>DRENO BARBACÃ, DN 100 MM, COM MATERIAL DRENANTE. AF_07/2021</t>
  </si>
  <si>
    <t>Drenos</t>
  </si>
  <si>
    <t>SINAPI|102726</t>
  </si>
  <si>
    <t>102726</t>
  </si>
  <si>
    <t>DRENO BARBACÃ, DN 50 MM, COM MATERIAL DRENANTE. AF_07/2021</t>
  </si>
  <si>
    <t>SINAPI|102725</t>
  </si>
  <si>
    <t>102725</t>
  </si>
  <si>
    <t>DRENO BARBACÃ, DN 75 MM, COM MATERIAL DRENANTE. AF_07/2021</t>
  </si>
  <si>
    <t>SINAPI|102722</t>
  </si>
  <si>
    <t>102722</t>
  </si>
  <si>
    <t>DRENO EM MURO DE CONTENÇÃO, EXECUTADO NO PÉ DO MURO, COM TUBO DE PEAD CORRUGADO FLEXÍVEL PERFURADO, ENCHIMENTO COM BRITA, ENVOLVIDO COM MANTA GEOTÊXTIL. AF_07/2021</t>
  </si>
  <si>
    <t>SINAPI|102721</t>
  </si>
  <si>
    <t>102721</t>
  </si>
  <si>
    <t>DRENO EM MURO DE CONTENÇÃO, EXECUTADO NO PÉ DO MURO, COM TUBO DE PEAD CORRUGADO FLEXÍVEL PERFURADO, ENVOLVIDO COM GEOCOMPOSTO DRENANTE. AF_07/2021</t>
  </si>
  <si>
    <t>SINAPI|102723</t>
  </si>
  <si>
    <t>102723</t>
  </si>
  <si>
    <t>DRENO EM MURO DE CONTENÇÃO, EXECUTADO NO PÉ DO MURO, COM TUBO DE PVC CORRUGADO RÍGIDO PERFURADO, ENCHIMENTO COM BRITA, ENVOLVIDO COM MANTA GEOTÊXTIL. AF_07/2021</t>
  </si>
  <si>
    <t>SINAPI|102690</t>
  </si>
  <si>
    <t>102690</t>
  </si>
  <si>
    <t>DRENO ESPINHA DE PEIXE (SEÇÃO (0,40 X 0,40 M), COM TUBO DE PEAD CORRUGADO PERFURADO, DN 100 MM, ENCHIMENTO COM BRITA, ENVOLVIDO COM MANTA GEOTÊXTIL, INCLUSIVE CONEXÕES. AF_07/2021</t>
  </si>
  <si>
    <t>SINAPI|102688</t>
  </si>
  <si>
    <t>102688</t>
  </si>
  <si>
    <t>DRENO ESPINHA DE PEIXE (SEÇÃO 0,40 X 0,40 M), COM TUBO DE PEAD CORRUGADO PERFURADO, DN 100 MM, ENCHIMENTO COM AREIA, INCLUSIVE CONEXÕES. AF_07/2021</t>
  </si>
  <si>
    <t>SINAPI|102689</t>
  </si>
  <si>
    <t>102689</t>
  </si>
  <si>
    <t>DRENO ESPINHA DE PEIXE (SEÇÃO 0,40 X 0,40 M), COM TUBO DE PVC CORRUGADO RÍGIDO PERFURADO, DN 100 MM, ENCHIMENTO COM AREIA, INCLUSIVE CONEXÕES. AF_07/2021</t>
  </si>
  <si>
    <t>SINAPI|102693</t>
  </si>
  <si>
    <t>102693</t>
  </si>
  <si>
    <t>DRENO ESPINHA DE PEIXE (SEÇÃO 0,40 X 0,40 M), COM TUBO DE PVC CORRUGADO RÍGIDO PERFURADO, DN 100 MM, ENCHIMENTO COM BRITA, ENVOLVIDO COM MANTA GEOTÊXTIL, INCLUSIVE CONEXÕES. AF_07/2021</t>
  </si>
  <si>
    <t>SINAPI|102694</t>
  </si>
  <si>
    <t>102694</t>
  </si>
  <si>
    <t>DRENO ESPINHA DE PEIXE (SEÇÃO 0,50 X 0,80 M), COM TUBO DE PEAD CORRUGADO PERFURADO, DN 100 MM, ENCHIMENTO COM AREIA, INCLUSIVE CONEXÕES. AF_07/2021</t>
  </si>
  <si>
    <t>SINAPI|102697</t>
  </si>
  <si>
    <t>102697</t>
  </si>
  <si>
    <t>DRENO ESPINHA DE PEIXE (SEÇÃO 0,50 X 0,80 M), COM TUBO DE PEAD CORRUGADO PERFURADO, DN 100 MM, ENCHIMENTO COM BRITA, ENVOLVIDO COM MANTA GEOTÊXTIL, INCLUSIVE CONEXÕES. AF_07/2021</t>
  </si>
  <si>
    <t>SINAPI|102696</t>
  </si>
  <si>
    <t>102696</t>
  </si>
  <si>
    <t>DRENO ESPINHA DE PEIXE (SEÇÃO 0,50 X 0,80 M), COM TUBO DE PVC CORRUGADO RÍGIDO PERFURADO, DN 100 MM, ENCHIMENTO COM AREIA, INCLUSIVE CONEXÕES. AF_07/2021</t>
  </si>
  <si>
    <t>SINAPI|102703</t>
  </si>
  <si>
    <t>102703</t>
  </si>
  <si>
    <t>DRENO ESPINHA DE PEIXE (SEÇÃO 0,50 X 0,80 M), COM TUBO DE PVC CORRUGADO RÍGIDO PERFURADO, DN 100 MM, ENCHIMENTO COM BRITA, ENVOLVIDO COM MANTA GEOTÊXTIL, INCLUSIVE CONEXÕES. AF_07/2021</t>
  </si>
  <si>
    <t>SINAPI|102678</t>
  </si>
  <si>
    <t>102678</t>
  </si>
  <si>
    <t>DRENO PROFUNDO (SEÇÃO 0,50 X 1,50 M), CEGO, ENCHIMENTO DE BRITA, ENVOLVIDO COM MANTA GEOTÊXTIL, COM SELO DE ARGILA. AF_07/2021</t>
  </si>
  <si>
    <t>SINAPI|102679</t>
  </si>
  <si>
    <t>102679</t>
  </si>
  <si>
    <t>DRENO PROFUNDO (SEÇÃO 0,50 X 1,50 M), CEGO, ENCHIMENTO DE BRITA, ENVOLVIDO COM MANTA GEOTÊXTIL. AF_07/2021</t>
  </si>
  <si>
    <t>SINAPI|102673</t>
  </si>
  <si>
    <t>102673</t>
  </si>
  <si>
    <t>DRENO PROFUNDO (SEÇÃO 0,50 X 1,50 M), COM TUBO DE CONCRETO SIMPLES POROSO, DN 200 MM, ENCHIMENTO COM AREIA, COM SELO DE ARGILA. AF_07/2021</t>
  </si>
  <si>
    <t>SINAPI|102677</t>
  </si>
  <si>
    <t>102677</t>
  </si>
  <si>
    <t>DRENO PROFUNDO (SEÇÃO 0,50 X 1,50 M), COM TUBO DE CONCRETO SIMPLES POROSO, DN 200 MM, ENCHIMENTO COM AREIA. AF_07/2021</t>
  </si>
  <si>
    <t>SINAPI|102683</t>
  </si>
  <si>
    <t>102683</t>
  </si>
  <si>
    <t>DRENO PROFUNDO (SEÇÃO 0,50 X 1,50 M), COM TUBO DE CONCRETO SIMPLES POROSO, DN 200 MM, ENCHIMENTO COM BRITA, ENVOLVIDO COM MANTA GEOTÊXTIL, COM SELO DE ARGILA. AF_07/2021</t>
  </si>
  <si>
    <t>SINAPI|102687</t>
  </si>
  <si>
    <t>102687</t>
  </si>
  <si>
    <t>DRENO PROFUNDO (SEÇÃO 0,50 X 1,50 M), COM TUBO DE CONCRETO SIMPLES POROSO, DN 200 MM, ENCHIMENTO COM BRITA, ENVOLVIDO COM MANTA GEOTÊXTIL. AF_07/2021</t>
  </si>
  <si>
    <t>SINAPI|102670</t>
  </si>
  <si>
    <t>102670</t>
  </si>
  <si>
    <t>DRENO PROFUNDO (SEÇÃO 0,50 X 1,50 M), COM TUBO DE PEAD CORRUGADO PERFURADO, DN 100 MM, ENCHIMENTO COM AREIA, COM SELO DE ARGILA. AF_07/2021</t>
  </si>
  <si>
    <t>SINAPI|102674</t>
  </si>
  <si>
    <t>102674</t>
  </si>
  <si>
    <t>DRENO PROFUNDO (SEÇÃO 0,50 X 1,50 M), COM TUBO DE PEAD CORRUGADO PERFURADO, DN 100 MM, ENCHIMENTO COM AREIA. AF_07/2021</t>
  </si>
  <si>
    <t>SINAPI|102680</t>
  </si>
  <si>
    <t>102680</t>
  </si>
  <si>
    <t>DRENO PROFUNDO (SEÇÃO 0,50 X 1,50 M), COM TUBO DE PEAD CORRUGADO PERFURADO, DN 100 MM, ENCHIMENTO COM BRITA, ENVOLVIDO COM MANTA GEOTÊXTIL, COM SELO DE ARGILA. AF_07/2021</t>
  </si>
  <si>
    <t>SINAPI|102684</t>
  </si>
  <si>
    <t>102684</t>
  </si>
  <si>
    <t>DRENO PROFUNDO (SEÇÃO 0,50 X 1,50 M), COM TUBO DE PEAD CORRUGADO PERFURADO, DN 100 MM, ENCHIMENTO COM BRITA, ENVOLVIDO COM MANTA GEOTÊXTIL. AF_07/2021</t>
  </si>
  <si>
    <t>SINAPI|102672</t>
  </si>
  <si>
    <t>102672</t>
  </si>
  <si>
    <t>DRENO PROFUNDO (SEÇÃO 0,50 X 1,50 M), COM TUBO DE PVC CORRUGADO RÍGIDO PERFURADO, DN 100 MM, ENCHIMENTO COM AREIA, COM SELO DE ARGILA. AF_07/2021</t>
  </si>
  <si>
    <t>SINAPI|102676</t>
  </si>
  <si>
    <t>102676</t>
  </si>
  <si>
    <t>DRENO PROFUNDO (SEÇÃO 0,50 X 1,50 M), COM TUBO DE PVC CORRUGADO RÍGIDO PERFURADO, DN 100 MM, ENCHIMENTO COM AREIA. AF_07/2021</t>
  </si>
  <si>
    <t>SINAPI|102681</t>
  </si>
  <si>
    <t>102681</t>
  </si>
  <si>
    <t>DRENO PROFUNDO (SEÇÃO 0,50 X 1,50 M), COM TUBO DE PVC CORRUGADO RÍGIDO PERFURADO, DN 100 MM, ENCHIMENTO COM BRITA, ENVOLVIDO COM MANTA GEOTÊXTIL, COM SELO DE ARGILA. AF_07/2021</t>
  </si>
  <si>
    <t>SINAPI|102685</t>
  </si>
  <si>
    <t>102685</t>
  </si>
  <si>
    <t>DRENO PROFUNDO (SEÇÃO 0,50 X 1,50 M), COM TUBO DE PVC CORRUGADO RÍGIDO PERFURADO, DN 100 MM, ENCHIMENTO COM BRITA, ENVOLVIDO COM MANTA GEOTÊXTIL. AF_07/2021</t>
  </si>
  <si>
    <t>SINAPI|102664</t>
  </si>
  <si>
    <t>102664</t>
  </si>
  <si>
    <t>DRENO SUBSUPERFICIAL (SEÇÃO 0,40 X 0,40 M), CEGO, ENCHIMENTO DE BRITA, ENVOLVIDO COM MANTA GEOTÊXTIL. AF_07/2021</t>
  </si>
  <si>
    <t>SINAPI|102665</t>
  </si>
  <si>
    <t>102665</t>
  </si>
  <si>
    <t>DRENO SUBSUPERFICIAL (SEÇÃO 0,40 X 0,40 M), CEGO, ENCHIMENTO DE BRITA. AF_07/2021</t>
  </si>
  <si>
    <t>SINAPI|102663</t>
  </si>
  <si>
    <t>102663</t>
  </si>
  <si>
    <t>DRENO SUBSUPERFICIAL (SEÇÃO 0,40 X 0,40 M), COM TUBO DE CONCRETO SIMPLES POROSO, DN 200 MM, ENCHIMENTO COM AREIA. AF_07/2021</t>
  </si>
  <si>
    <t>SINAPI|102669</t>
  </si>
  <si>
    <t>102669</t>
  </si>
  <si>
    <t>DRENO SUBSUPERFICIAL (SEÇÃO 0,40 X 0,40 M), COM TUBO DE CONCRETO SIMPLES POROSO, DN 200 MM, ENCHIMENTO COM BRITA, ENVOLVIDO COM MANTA GEOTÊXTIL. AF_07/2021</t>
  </si>
  <si>
    <t>SINAPI|102661</t>
  </si>
  <si>
    <t>102661</t>
  </si>
  <si>
    <t>DRENO SUBSUPERFICIAL (SEÇÃO 0,40 X 0,40 M), COM TUBO DE PEAD CORRUGADO PERFURADO, DN 100 MM, ENCHIMENTO COM AREIA. AF_07/2021</t>
  </si>
  <si>
    <t>SINAPI|102666</t>
  </si>
  <si>
    <t>102666</t>
  </si>
  <si>
    <t>DRENO SUBSUPERFICIAL (SEÇÃO 0,40 X 0,40 M), COM TUBO DE PEAD CORRUGADO PERFURADO, DN 100 MM, ENCHIMENTO COM BRITA, ENVOLVIDO COM MANTA GEOTÊXTIL. AF_07/2021</t>
  </si>
  <si>
    <t>SINAPI|102662</t>
  </si>
  <si>
    <t>102662</t>
  </si>
  <si>
    <t>DRENO SUBSUPERFICIAL (SEÇÃO 0,40 X 0,40 M), COM TUBO DE PVC CORRUGADO RÍGIDO PERFURADO, DN 100 MM, ENCHIMENTO COM AREIA. AF_07/2021</t>
  </si>
  <si>
    <t>SINAPI|102668</t>
  </si>
  <si>
    <t>102668</t>
  </si>
  <si>
    <t>DRENO SUBSUPERFICIAL (SEÇÃO 0,40 X 0,40 M), COM TUBO DE PVC CORRUGADO RÍGIDO PERFURADO, DN 100 MM, ENCHIMENTO COM BRITA, ENVOLVIDO COM MANTA GEOTÊXTIL. AF_07/2021</t>
  </si>
  <si>
    <t>SINAPI|102718</t>
  </si>
  <si>
    <t>102718</t>
  </si>
  <si>
    <t>ENCHIMENTO DE AREIA PARA DRENO, LANÇAMENTO MANUAL. AF_07/2021</t>
  </si>
  <si>
    <t>SINAPI|102716</t>
  </si>
  <si>
    <t>102716</t>
  </si>
  <si>
    <t>ENCHIMENTO DE AREIA PARA DRENO, LANÇAMENTO MECANIZADO. AF_07/2021</t>
  </si>
  <si>
    <t>SINAPI|102719</t>
  </si>
  <si>
    <t>102719</t>
  </si>
  <si>
    <t>ENCHIMENTO DE BRITA PARA DRENO, LANÇAMENTO MANUAL. AF_07/2021</t>
  </si>
  <si>
    <t>SINAPI|102717</t>
  </si>
  <si>
    <t>102717</t>
  </si>
  <si>
    <t>ENCHIMENTO DE BRITA PARA DRENO, LANÇAMENTO MECANIZADO. AF_07/2021</t>
  </si>
  <si>
    <t>SINAPI|102720</t>
  </si>
  <si>
    <t>102720</t>
  </si>
  <si>
    <t>GEOCOMPOSTO DRENANTE, INSTALADO EM MURO DE CONTENÇÃO - EXCLUSIVE DRENO NO PÉ DO MURO. AF_07/2021</t>
  </si>
  <si>
    <t>SINAPI|102713</t>
  </si>
  <si>
    <t>102713</t>
  </si>
  <si>
    <t>GEOTÊXTIL NÃO TECIDO 100% POLIÉSTER, RESISTÊNCIA A TRAÇÃO DE 14 KN/M (RT - 14), INSTALADO EM DRENO - FORNECIMENTO E INSTALAÇÃO. AF_07/2021</t>
  </si>
  <si>
    <t>SINAPI|102715</t>
  </si>
  <si>
    <t>102715</t>
  </si>
  <si>
    <t>GEOTÊXTIL NÃO TECIDO 100% POLIÉSTER, RESISTÊNCIA A TRAÇÃO DE 26 KN/M (RT - 26), INSTALADO EM DRENO - FORNECIMENTO E INSTALAÇÃO. AF_07/2021</t>
  </si>
  <si>
    <t>SINAPI|103653</t>
  </si>
  <si>
    <t>103653</t>
  </si>
  <si>
    <t>GEOTÊXTIL NÃO TECIDO 100% POLIÉSTER, RESISTÊNCIA A TRAÇÃO DE 31 KN/M (RT-31), INSTALADO EM DRENO - FORNECIMENTO E INSTALAÇÃO. AF_07/2021</t>
  </si>
  <si>
    <t>SINAPI|102712</t>
  </si>
  <si>
    <t>102712</t>
  </si>
  <si>
    <t>GEOTÊXTIL NÃO TECIDO 100% POLIÉSTER, RESISTÊNCIA A TRAÇÃO DE 9 KN/M (RT - 9), INSTALADO EM DRENO - FORNECIMENTO E INSTALAÇÃO. AF_07/2021</t>
  </si>
  <si>
    <t>SINAPI|102711</t>
  </si>
  <si>
    <t>102711</t>
  </si>
  <si>
    <t>JUNÇÃO DUPLA DE PVC, SÉRIE NORMAL, PARA ESGOTO PREDIAL, DN 100 X 100 X 100 MM, INSTALADA EM DRENO - FORNECIMENTO E INSTALAÇÃO. AF_07/2021</t>
  </si>
  <si>
    <t>SINAPI|102710</t>
  </si>
  <si>
    <t>102710</t>
  </si>
  <si>
    <t>JUNÇÃO SIMPLES DE PVC, 45 GRAUS, SÉRIE NORMAL, PARA ESGOTO PREDIAL, DN 100 MM, INSTALADA EM DRENO - FORNECIMENTO E INSTALAÇÃO. AF_07/2021</t>
  </si>
  <si>
    <t>SINAPI|102709</t>
  </si>
  <si>
    <t>102709</t>
  </si>
  <si>
    <t>LUVA DE PEAD, DN 100 MM, INSTALADA EM DRENO - FORNECIMENTO E INSTALAÇÃO. AF_07/2021</t>
  </si>
  <si>
    <t>SINAPI|102708</t>
  </si>
  <si>
    <t>102708</t>
  </si>
  <si>
    <t>LUVA DE PVC, SÉRIE NORMAL, PARA ESGOTO PREDIAL, DN 100 MM, INSTALADA EM DRENO - FORNECIMENTO E INSTALAÇÃO. AF_07/2021</t>
  </si>
  <si>
    <t>SINAPI|102707</t>
  </si>
  <si>
    <t>102707</t>
  </si>
  <si>
    <t>TUBO DE CONCRETO SIMPLES POROSO, DN 200 MM, PARA DRENO - FORNECIMENTO E ASSENTAMENTO. AF_07/2021</t>
  </si>
  <si>
    <t>SINAPI|102704</t>
  </si>
  <si>
    <t>102704</t>
  </si>
  <si>
    <t>TUBO DE PEAD CORRUGADO PERFURADO, DN 100 MM, PARA DRENO - FORNECIMENTO E ASSENTAMENTO. AF_07/2021</t>
  </si>
  <si>
    <t>SINAPI|102705</t>
  </si>
  <si>
    <t>102705</t>
  </si>
  <si>
    <t>TUBO DE PVC CORRUGADO RÍGIDO PERFURADO, DN 100 MM, PARA DRENO - FORNECIMENTO E ASSENTAMENTO. AF_07/2021</t>
  </si>
  <si>
    <t>SINAPI|98333</t>
  </si>
  <si>
    <t>98333</t>
  </si>
  <si>
    <t>FABRICAÇÃO DE CURVA, REDUÇÃO OU TÊ PARA DUTO PARA AR CONDICIONADO EM CHAPA GALVANIZADA BITOLA 22. AF_03/2024</t>
  </si>
  <si>
    <t>Dutos para ar condicionado</t>
  </si>
  <si>
    <t>SINAPI|98332</t>
  </si>
  <si>
    <t>98332</t>
  </si>
  <si>
    <t>FABRICAÇÃO DE CURVA, REDUÇÃO OU TÊ PARA DUTO PARA AR CONDICIONADO EM CHAPA GALVANIZADA BITOLA 24. AF_03/2024</t>
  </si>
  <si>
    <t>SINAPI|98331</t>
  </si>
  <si>
    <t>98331</t>
  </si>
  <si>
    <t>FABRICAÇÃO DE CURVA, REDUÇÃO OU TÊ PARA DUTO PARA AR CONDICIONADO EM CHAPA GALVANIZADA BITOLA 26. AF_03/2024</t>
  </si>
  <si>
    <t>SINAPI|98327</t>
  </si>
  <si>
    <t>98327</t>
  </si>
  <si>
    <t>FABRICAÇÃO DE DUTO RETANGULAR PARA AR CONDICIONADO (TRECHO RETO) EM CHAPA GALVANIZADA BITOLA 22. AF_03/2024</t>
  </si>
  <si>
    <t>SINAPI|98326</t>
  </si>
  <si>
    <t>98326</t>
  </si>
  <si>
    <t>FABRICAÇÃO DE DUTO RETANGULAR PARA AR CONDICIONADO (TRECHO RETO) EM CHAPA GALVANIZADA BITOLA 24. AF_03/2024</t>
  </si>
  <si>
    <t>SINAPI|98325</t>
  </si>
  <si>
    <t>98325</t>
  </si>
  <si>
    <t>FABRICAÇÃO DE DUTO RETANGULAR PARA AR CONDICIONADO (TRECHO RETO) EM CHAPA GALVANIZADA BITOLA 26. AF_03/2024</t>
  </si>
  <si>
    <t>SINAPI|98370</t>
  </si>
  <si>
    <t>98370</t>
  </si>
  <si>
    <t>FABRICAÇÃO DE DUTO RETANGULAR PARA AR CONDICIONADO EM PAINEL PRÉ-ISOLADO. AF_03/2024</t>
  </si>
  <si>
    <t>SINAPI|98389</t>
  </si>
  <si>
    <t>98389</t>
  </si>
  <si>
    <t>INSTALAÇÃO DE COLARINHO DE AÇO GALVANIZADO DN 109 MM (4") PARA DUTO FLEXÍVEL CIRCULAR PARA AR CONDICIONADO. AF_03/2024</t>
  </si>
  <si>
    <t>SINAPI|98390</t>
  </si>
  <si>
    <t>98390</t>
  </si>
  <si>
    <t>INSTALAÇÃO DE COLARINHO DE AÇO GALVANIZADO DN 131 MM (5") PARA DUTO FLEXÍVEL CIRCULAR PARA AR CONDICIONADO. AF_03/2024</t>
  </si>
  <si>
    <t>SINAPI|98391</t>
  </si>
  <si>
    <t>98391</t>
  </si>
  <si>
    <t>INSTALAÇÃO DE COLARINHO DE AÇO GALVANIZADO DN 161 MM (6") PARA DUTO FLEXÍVEL CIRCULAR PARA AR CONDICIONADO. AF_03/2024</t>
  </si>
  <si>
    <t>SINAPI|98392</t>
  </si>
  <si>
    <t>98392</t>
  </si>
  <si>
    <t>INSTALAÇÃO DE COLARINHO DE AÇO GALVANIZADO DN 185 MM (7") PARA DUTO FLEXÍVEL CIRCULAR PARA AR CONDICIONADO. AF_03/2024</t>
  </si>
  <si>
    <t>SINAPI|98393</t>
  </si>
  <si>
    <t>98393</t>
  </si>
  <si>
    <t>INSTALAÇÃO DE COLARINHO DE AÇO GALVANIZADO DN 209 MM (8") PARA DUTO FLEXÍVEL CIRCULAR PARA AR CONDICIONADO. AF_03/2024</t>
  </si>
  <si>
    <t>SINAPI|98394</t>
  </si>
  <si>
    <t>98394</t>
  </si>
  <si>
    <t>INSTALAÇÃO DE COLARINHO DE AÇO GALVANIZADO DN 263 MM (10") PARA DUTO FLEXÍVEL CIRCULAR PARA AR CONDICIONADO. AF_03/2024</t>
  </si>
  <si>
    <t>SINAPI|98395</t>
  </si>
  <si>
    <t>98395</t>
  </si>
  <si>
    <t>INSTALAÇÃO DE COLARINHO DE AÇO GALVANIZADO DN 314 MM (12") PARA DUTO FLEXÍVEL CIRCULAR PARA AR CONDICIONADO. AF_03/2024</t>
  </si>
  <si>
    <t>SINAPI|98396</t>
  </si>
  <si>
    <t>98396</t>
  </si>
  <si>
    <t>INSTALAÇÃO DE COLARINHO DE AÇO GALVANIZADO DN 364 MM (14") PARA DUTO FLEXÍVEL CIRCULAR PARA AR CONDICIONADO. AF_03/2024</t>
  </si>
  <si>
    <t>SINAPI|98369</t>
  </si>
  <si>
    <t>98369</t>
  </si>
  <si>
    <t>INSTALAÇÃO DE CURVA, REDUÇÃO OU TÊ DE DUTO PARA AR CONDICIONADO EM CHAPA GALVANIZADA BITOLA 22 - COM ISOLAMENTO DE MANTA FIXADA NA CHAPA COM CLAVO, INCLUSO FABRICAÇÃO. AF_03/2024</t>
  </si>
  <si>
    <t>SINAPI|98360</t>
  </si>
  <si>
    <t>98360</t>
  </si>
  <si>
    <t>INSTALAÇÃO DE CURVA, REDUÇÃO OU TÊ DE DUTO PARA AR CONDICIONADO EM CHAPA GALVANIZADA BITOLA 22 - COM ISOLAMENTO DE MANTA FIXADA NA CHAPA COM FITA PLÁSTICA, INCLUSO FABRICAÇÃO. AF_03/2024</t>
  </si>
  <si>
    <t>SINAPI|98368</t>
  </si>
  <si>
    <t>98368</t>
  </si>
  <si>
    <t>INSTALAÇÃO DE CURVA, REDUÇÃO OU TÊ DE DUTO PARA AR CONDICIONADO EM CHAPA GALVANIZADA BITOLA 24 - COM ISOLAMENTO DE MANTA FIXADA NA CHAPA COM CLAVO, INCLUSO FABRICAÇÃO. AF_03/2024</t>
  </si>
  <si>
    <t>SINAPI|98359</t>
  </si>
  <si>
    <t>98359</t>
  </si>
  <si>
    <t>INSTALAÇÃO DE CURVA, REDUÇÃO OU TÊ DE DUTO PARA AR CONDICIONADO EM CHAPA GALVANIZADA BITOLA 24 - COM ISOLAMENTO DE MANTA FIXADA NA CHAPA COM FITA PLÁSTICA, INCLUSO FABRICAÇÃO. AF_03/2024</t>
  </si>
  <si>
    <t>SINAPI|98367</t>
  </si>
  <si>
    <t>98367</t>
  </si>
  <si>
    <t>INSTALAÇÃO DE CURVA, REDUÇÃO OU TÊ DE DUTO PARA AR CONDICIONADO EM CHAPA GALVANIZADA BITOLA 26 - COM ISOLAMENTO DE MANTA FIXADA NA CHAPA COM CLAVO, INCLUSO FABRICAÇÃO. AF_03/2024</t>
  </si>
  <si>
    <t>SINAPI|98358</t>
  </si>
  <si>
    <t>98358</t>
  </si>
  <si>
    <t>INSTALAÇÃO DE CURVA, REDUÇÃO OU TÊ DE DUTO PARA AR CONDICIONADO EM CHAPA GALVANIZADA BITOLA 26 - COM ISOLAMENTO DE MANTA FIXADA NA CHAPA COM FITA PLÁSTICA, INCLUSO FABRICAÇÃO. AF_03/2024</t>
  </si>
  <si>
    <t>SINAPI|98352</t>
  </si>
  <si>
    <t>98352</t>
  </si>
  <si>
    <t>INSTALAÇÃO DE CURVA, REDUÇÃO OU TÊ PARA DUTO PARA AR CONDICIONADO EM CHAPA GALVANIZADA BITOLA 22 - COM ISOLAMENTO DE MANTA COLADA NA CHAPA, INCLUSO FABRICAÇÃO. AF_03/2024</t>
  </si>
  <si>
    <t>SINAPI|98343</t>
  </si>
  <si>
    <t>98343</t>
  </si>
  <si>
    <t>INSTALAÇÃO DE CURVA, REDUÇÃO OU TÊ PARA DUTO PARA AR CONDICIONADO EM CHAPA GALVANIZADA BITOLA 22 - SEM ISOLAMENTO, INCLUSO FABRICAÇÃO. AF_03/2024</t>
  </si>
  <si>
    <t>SINAPI|98351</t>
  </si>
  <si>
    <t>98351</t>
  </si>
  <si>
    <t>INSTALAÇÃO DE CURVA, REDUÇÃO OU TÊ PARA DUTO PARA AR CONDICIONADO EM CHAPA GALVANIZADA BITOLA 24 - COM ISOLAMENTO DE MANTA COLADA NA CHAPA, INCLUSO FABRICAÇÃO. AF_03/2024</t>
  </si>
  <si>
    <t>SINAPI|98342</t>
  </si>
  <si>
    <t>98342</t>
  </si>
  <si>
    <t>INSTALAÇÃO DE CURVA, REDUÇÃO OU TÊ PARA DUTO PARA AR CONDICIONADO EM CHAPA GALVANIZADA BITOLA 24 - SEM ISOLAMENTO, INCLUSO FABRICAÇÃO. AF_03/2024</t>
  </si>
  <si>
    <t>SINAPI|98350</t>
  </si>
  <si>
    <t>98350</t>
  </si>
  <si>
    <t>INSTALAÇÃO DE CURVA, REDUÇÃO OU TÊ PARA DUTO PARA AR CONDICIONADO EM CHAPA GALVANIZADA BITOLA 26 - COM ISOLAMENTO DE MANTA COLADA NA CHAPA, INCLUSO FABRICAÇÃO. AF_03/2024</t>
  </si>
  <si>
    <t>SINAPI|98341</t>
  </si>
  <si>
    <t>98341</t>
  </si>
  <si>
    <t>INSTALAÇÃO DE CURVA, REDUÇÃO OU TÊ PARA DUTO PARA AR CONDICIONADO EM CHAPA GALVANIZADA BITOLA 26 - SEM ISOLAMENTO, INCLUSO FABRICAÇÃO. AF_03/2024</t>
  </si>
  <si>
    <t>SINAPI|98381</t>
  </si>
  <si>
    <t>98381</t>
  </si>
  <si>
    <t>INSTALAÇÃO DE DUTO FLEXÍVEL CIRCULAR PARA AR CONDICIONADO EM ALUMÍNIO ISOLADO - DN 109 MM (4"). AF_03/2024</t>
  </si>
  <si>
    <t>SINAPI|98382</t>
  </si>
  <si>
    <t>98382</t>
  </si>
  <si>
    <t>INSTALAÇÃO DE DUTO FLEXÍVEL CIRCULAR PARA AR CONDICIONADO EM ALUMÍNIO ISOLADO - DN 131 MM (5"). AF_03/2024</t>
  </si>
  <si>
    <t>SINAPI|98383</t>
  </si>
  <si>
    <t>98383</t>
  </si>
  <si>
    <t>INSTALAÇÃO DE DUTO FLEXÍVEL CIRCULAR PARA AR CONDICIONADO EM ALUMÍNIO ISOLADO - DN 161 MM (6"). AF_03/2024</t>
  </si>
  <si>
    <t>SINAPI|98384</t>
  </si>
  <si>
    <t>98384</t>
  </si>
  <si>
    <t>INSTALAÇÃO DE DUTO FLEXÍVEL CIRCULAR PARA AR CONDICIONADO EM ALUMÍNIO ISOLADO - DN 185 MM (7"). AF_03/2024</t>
  </si>
  <si>
    <t>SINAPI|98385</t>
  </si>
  <si>
    <t>98385</t>
  </si>
  <si>
    <t>INSTALAÇÃO DE DUTO FLEXÍVEL CIRCULAR PARA AR CONDICIONADO EM ALUMÍNIO ISOLADO - DN 209 MM (8"). AF_03/2024</t>
  </si>
  <si>
    <t>SINAPI|98386</t>
  </si>
  <si>
    <t>98386</t>
  </si>
  <si>
    <t>INSTALAÇÃO DE DUTO FLEXÍVEL CIRCULAR PARA AR CONDICIONADO EM ALUMÍNIO ISOLADO - DN 263 MM (10"). AF_03/2024</t>
  </si>
  <si>
    <t>SINAPI|98387</t>
  </si>
  <si>
    <t>98387</t>
  </si>
  <si>
    <t>INSTALAÇÃO DE DUTO FLEXÍVEL CIRCULAR PARA AR CONDICIONADO EM ALUMÍNIO ISOLADO - DN 314 MM (12"). AF_03/2024</t>
  </si>
  <si>
    <t>SINAPI|98388</t>
  </si>
  <si>
    <t>98388</t>
  </si>
  <si>
    <t>INSTALAÇÃO DE DUTO FLEXÍVEL CIRCULAR PARA AR CONDICIONADO EM ALUMÍNIO ISOLADO - DN 364 MM (14"). AF_03/2024</t>
  </si>
  <si>
    <t>SINAPI|98346</t>
  </si>
  <si>
    <t>98346</t>
  </si>
  <si>
    <t>INSTALAÇÃO DE DUTO RETANGULAR PARA AR CONDICIONADO (TRECHO RETO) EM CHAPA GALVANIZADA BITOLA 22 - COM ISOLAMENTO DE MANTA COLADA NA CHAPA, INCLUSO FABRICAÇÃO. AF_03/2024</t>
  </si>
  <si>
    <t>SINAPI|98363</t>
  </si>
  <si>
    <t>98363</t>
  </si>
  <si>
    <t>INSTALAÇÃO DE DUTO RETANGULAR PARA AR CONDICIONADO (TRECHO RETO) EM CHAPA GALVANIZADA BITOLA 22 - COM ISOLAMENTO DE MANTA FIXADA NA CHAPA COM CLAVO, INCLUSO FABRICAÇÃO. AF_03/2024</t>
  </si>
  <si>
    <t>SINAPI|98354</t>
  </si>
  <si>
    <t>98354</t>
  </si>
  <si>
    <t>INSTALAÇÃO DE DUTO RETANGULAR PARA AR CONDICIONADO (TRECHO RETO) EM CHAPA GALVANIZADA BITOLA 22 - COM ISOLAMENTO DE MANTA FIXADA NA CHAPA COM FITA PLÁSTICA, INCLUSO FABRICAÇÃO. AF_03/2024</t>
  </si>
  <si>
    <t>SINAPI|98337</t>
  </si>
  <si>
    <t>98337</t>
  </si>
  <si>
    <t>INSTALAÇÃO DE DUTO RETANGULAR PARA AR CONDICIONADO (TRECHO RETO) EM CHAPA GALVANIZADA BITOLA 22 - SEM ISOLAMENTO, INCLUSO FABRICAÇÃO. AF_03/2024</t>
  </si>
  <si>
    <t>SINAPI|98345</t>
  </si>
  <si>
    <t>98345</t>
  </si>
  <si>
    <t>INSTALAÇÃO DE DUTO RETANGULAR PARA AR CONDICIONADO (TRECHO RETO) EM CHAPA GALVANIZADA BITOLA 24 - COM ISOLAMENTO DE MANTA COLADA NA CHAPA, INCLUSO FABRICAÇÃO. AF_03/2024</t>
  </si>
  <si>
    <t>SINAPI|98362</t>
  </si>
  <si>
    <t>98362</t>
  </si>
  <si>
    <t>INSTALAÇÃO DE DUTO RETANGULAR PARA AR CONDICIONADO (TRECHO RETO) EM CHAPA GALVANIZADA BITOLA 24 - COM ISOLAMENTO DE MANTA FIXADA NA CHAPA COM CLAVO, INCLUSO FABRICAÇÃO. AF_03/2024</t>
  </si>
  <si>
    <t>SINAPI|98403</t>
  </si>
  <si>
    <t>98403</t>
  </si>
  <si>
    <t>INSTALAÇÃO DE DUTO RETANGULAR PARA AR CONDICIONADO (TRECHO RETO) EM CHAPA GALVANIZADA BITOLA 24 - COM ISOLAMENTO DE MANTA FIXADA NA CHAPA COM FITA PLÁSTICA, INCLUSO FABRICAÇÃO. AF_03/2024</t>
  </si>
  <si>
    <t>SINAPI|98335</t>
  </si>
  <si>
    <t>98335</t>
  </si>
  <si>
    <t>INSTALAÇÃO DE DUTO RETANGULAR PARA AR CONDICIONADO (TRECHO RETO) EM CHAPA GALVANIZADA BITOLA 24 - SEM ISOLAMENTO, INCLUSO FABRICAÇÃO. AF_03/2024</t>
  </si>
  <si>
    <t>SINAPI|98344</t>
  </si>
  <si>
    <t>98344</t>
  </si>
  <si>
    <t>INSTALAÇÃO DE DUTO RETANGULAR PARA AR CONDICIONADO (TRECHO RETO) EM CHAPA GALVANIZADA BITOLA 26 - COM ISOLAMENTO DE MANTA COLADA NA CHAPA, INCLUSO FABRICAÇÃO. AF_03/2024</t>
  </si>
  <si>
    <t>SINAPI|98361</t>
  </si>
  <si>
    <t>98361</t>
  </si>
  <si>
    <t>INSTALAÇÃO DE DUTO RETANGULAR PARA AR CONDICIONADO (TRECHO RETO) EM CHAPA GALVANIZADA BITOLA 26 - COM ISOLAMENTO DE MANTA FIXADA NA CHAPA COM CLAVO, INCLUSO FABRICAÇÃO. AF_03/2024</t>
  </si>
  <si>
    <t>SINAPI|98353</t>
  </si>
  <si>
    <t>98353</t>
  </si>
  <si>
    <t>INSTALAÇÃO DE DUTO RETANGULAR PARA AR CONDICIONADO (TRECHO RETO) EM CHAPA GALVANIZADA BITOLA 26 - COM ISOLAMENTO DE MANTA FIXADA NA CHAPA COM FITA PLÁSTICA, INCLUSO FABRICAÇÃO. AF_03/2024</t>
  </si>
  <si>
    <t>SINAPI|98334</t>
  </si>
  <si>
    <t>98334</t>
  </si>
  <si>
    <t>INSTALAÇÃO DE DUTO RETANGULAR PARA AR CONDICIONADO (TRECHO RETO) EM CHAPA GALVANIZADA BITOLA 26 - SEM ISOLAMENTO, INCLUSO FABRICAÇÃO. AF_03/2024</t>
  </si>
  <si>
    <t>SINAPI|98371</t>
  </si>
  <si>
    <t>98371</t>
  </si>
  <si>
    <t>INSTALAÇÃO DE DUTO RETANGULAR PARA AR CONDICIONADO EM PAINEL PRÉ-ISOLADO, INCLUSO FABRICAÇÃO. AF_03/2024</t>
  </si>
  <si>
    <t>SINAPI|98397</t>
  </si>
  <si>
    <t>98397</t>
  </si>
  <si>
    <t>PINTURA ANTICORROSIVA DE DUTO METÁLICO. AF_03/2024</t>
  </si>
  <si>
    <t>SINAPI|97280</t>
  </si>
  <si>
    <t>97280</t>
  </si>
  <si>
    <t>COTOVELO HORIZONTAL 90º PARA ELETROCALHA, LISA OU PERFURADA EM AÇO GALVANIZADO, LARGURA DE 100MM E ALTURA DE 50MM - FORNECIMENTO E INSTALAÇÃO. AF_04/2023</t>
  </si>
  <si>
    <t>Eletrocalhas</t>
  </si>
  <si>
    <t>SINAPI|97275</t>
  </si>
  <si>
    <t>97275</t>
  </si>
  <si>
    <t>COTOVELO HORIZONTAL 90º PARA ELETROCALHA, LISA OU PERFURADA EM AÇO GALVANIZADO, LARGURA DE 50MM E ALTURA DE 50MM - FORNECIMENTO E INSTALAÇÃO. AF_04/2023</t>
  </si>
  <si>
    <t>SINAPI|97279</t>
  </si>
  <si>
    <t>97279</t>
  </si>
  <si>
    <t>COTOVELO HORIZONTAL 90º PARA ELETROCALHA, LISA OU PERFURADA EM AÇO GALVANIZADO, LARGURA DE 75MM E ALTURA DE 50MM - FORNECIMENTO E INSTALAÇÃO. AF_04/2023</t>
  </si>
  <si>
    <t>SINAPI|97285</t>
  </si>
  <si>
    <t>97285</t>
  </si>
  <si>
    <t>COTOVELO HORIZONTAL 90º, PARA ELETROCALHA, LISA OU PERFURADA EM AÇO GALVANIZADO, LARGURA DE 125MM E ALTURA DE 50MM - FORNECIMENTO E INSTALAÇÃO. AF_04/2023</t>
  </si>
  <si>
    <t>SINAPI|97286</t>
  </si>
  <si>
    <t>97286</t>
  </si>
  <si>
    <t>COTOVELO HORIZONTAL 90º, PARA ELETROCALHA, LISA OU PERFURADA EM AÇO GALVANIZADO, LARGURA DE 150MM E ALTURA DE 50MM - FORNECIMENTO E INSTALAÇÃO. AF_04/2023</t>
  </si>
  <si>
    <t>SINAPI|97291</t>
  </si>
  <si>
    <t>97291</t>
  </si>
  <si>
    <t>COTOVELO HORIZONTAL 90º, PARA ELETROCALHA, LISA OU PERFURADA EM AÇO GALVANIZADO, LARGURA DE 200MM E ALTURA DE 50MM - FORNECIMENTO E INSTALAÇÃO. AF_04/2023</t>
  </si>
  <si>
    <t>SINAPI|97292</t>
  </si>
  <si>
    <t>97292</t>
  </si>
  <si>
    <t>COTOVELO HORIZONTAL 90º, PARA ELETROCALHA, LISA OU PERFURADA EM AÇO GALVANIZADO, LARGURA DE 250MM E ALTURA DE 50MM - FORNECIMENTO E INSTALAÇÃO. AF_04/2023</t>
  </si>
  <si>
    <t>SINAPI|97297</t>
  </si>
  <si>
    <t>97297</t>
  </si>
  <si>
    <t>COTOVELO HORIZONTAL 90º, PARA ELETROCALHA, LISA OU PERFURADA EM AÇO GALVANIZADO, LARGURA DE 300MM E ALTURA DE 50MM - FORNECIMENTO E INSTALAÇÃO. AF_04/2023</t>
  </si>
  <si>
    <t>SINAPI|97298</t>
  </si>
  <si>
    <t>97298</t>
  </si>
  <si>
    <t>COTOVELO HORIZONTAL 90º, PARA ELETROCALHA, LISA OU PERFURADA EM AÇO GALVANIZADO, LARGURA DE 400MM E ALTURA DE 50MM - FORNECIMENTO E INSTALAÇÃO. AF_04/2023</t>
  </si>
  <si>
    <t>SINAPI|97303</t>
  </si>
  <si>
    <t>97303</t>
  </si>
  <si>
    <t>COTOVELO HORIZONTAL 90º, PARA ELETROCALHA, LISA OU PERFURADA EM AÇO GALVANIZADO, LARGURA DE 500MM E ALTURA DE 50MM - FORNECIMENTO E INSTALAÇÃO. AF_04/2023</t>
  </si>
  <si>
    <t>SINAPI|97304</t>
  </si>
  <si>
    <t>97304</t>
  </si>
  <si>
    <t>COTOVELO HORIZONTAL 90º, PARA ELETROCALHA, LISA OU PERFURADA EM AÇO GALVANIZADO, LARGURA DE 600MM E ALTURA DE 50MM - FORNECIMENTO E INSTALAÇÃO. AF_04/2023</t>
  </si>
  <si>
    <t>SINAPI|97309</t>
  </si>
  <si>
    <t>97309</t>
  </si>
  <si>
    <t>COTOVELO HORIZONTAL 90º, PARA ELETROCALHA, LISA OU PERFURADA EM AÇO GALVANIZADO, LARGURA DE 700MM E ALTURA DE 50MM - FORNECIMENTO E INSTALAÇÃO. AF_04/2023</t>
  </si>
  <si>
    <t>SINAPI|97310</t>
  </si>
  <si>
    <t>97310</t>
  </si>
  <si>
    <t>COTOVELO HORIZONTAL 90º, PARA ELETROCALHA, LISA OU PERFURADA EM AÇO GALVANIZADO, LARGURA DE 800MM E ALTURA DE 50MM - FORNECIMENTO E INSTALAÇÃO. AF_04/2023</t>
  </si>
  <si>
    <t>SINAPI|97282</t>
  </si>
  <si>
    <t>97282</t>
  </si>
  <si>
    <t>COTOVELO RETO 90º PARA ELETROCALHA, LISA OU PERFURADA EM AÇO GALVANIZADO, LARGURA DE 100MM E ALTURA DE 50MM - FORNECIMENTO E INSTALAÇÃO. AF_04/2023</t>
  </si>
  <si>
    <t>SINAPI|97276</t>
  </si>
  <si>
    <t>97276</t>
  </si>
  <si>
    <t>COTOVELO RETO 90º PARA ELETROCALHA, LISA OU PERFURADA EM AÇO GALVANIZADO, LARGURA DE 50MM E ALTURA DE 50MM - FORNECIMENTO E INSTALAÇÃO. AF_04/2023</t>
  </si>
  <si>
    <t>SINAPI|97281</t>
  </si>
  <si>
    <t>97281</t>
  </si>
  <si>
    <t>COTOVELO RETO 90º PARA ELETROCALHA, LISA OU PERFURADA EM AÇO GALVANIZADO, LARGURA DE 75MM E ALTURA DE 50MM - FORNECIMENTO E INSTALAÇÃO. AF_04/2023</t>
  </si>
  <si>
    <t>SINAPI|97287</t>
  </si>
  <si>
    <t>97287</t>
  </si>
  <si>
    <t>COTOVELO RETO 90º, PARA ELETROCALHA, LISA OU PERFURADA EM AÇO GALVANIZADO, LARGURA DE 125MM E ALTURA DE 50MM - FORNECIMENTO E INSTALAÇÃO. AF_04/2023</t>
  </si>
  <si>
    <t>SINAPI|97288</t>
  </si>
  <si>
    <t>97288</t>
  </si>
  <si>
    <t>COTOVELO RETO 90º, PARA ELETROCALHA, LISA OU PERFURADA EM AÇO GALVANIZADO, LARGURA DE 150MM E ALTURA DE 50MM - FORNECIMENTO E INSTALAÇÃO. AF_04/2023</t>
  </si>
  <si>
    <t>SINAPI|97293</t>
  </si>
  <si>
    <t>97293</t>
  </si>
  <si>
    <t>COTOVELO RETO 90º, PARA ELETROCALHA, LISA OU PERFURADA EM AÇO GALVANIZADO, LARGURA DE 200MM E ALTURA DE 50MM - FORNECIMENTO E INSTALAÇÃO. AF_04/2023</t>
  </si>
  <si>
    <t>SINAPI|97294</t>
  </si>
  <si>
    <t>97294</t>
  </si>
  <si>
    <t>COTOVELO RETO 90º, PARA ELETROCALHA, LISA OU PERFURADA EM AÇO GALVANIZADO, LARGURA DE 250MM E ALTURA DE 50MM - FORNECIMENTO E INSTALAÇÃO. AF_04/2023</t>
  </si>
  <si>
    <t>SINAPI|97299</t>
  </si>
  <si>
    <t>97299</t>
  </si>
  <si>
    <t>COTOVELO RETO 90º, PARA ELETROCALHA, LISA OU PERFURADA EM AÇO GALVANIZADO, LARGURA DE 300MM E ALTURA DE 50MM - FORNECIMENTO E INSTALAÇÃO. AF_04/2023</t>
  </si>
  <si>
    <t>SINAPI|97300</t>
  </si>
  <si>
    <t>97300</t>
  </si>
  <si>
    <t>COTOVELO RETO 90º, PARA ELETROCALHA, LISA OU PERFURADA EM AÇO GALVANIZADO, LARGURA DE 400MM E ALTURA DE 50MM - FORNECIMENTO E INSTALAÇÃO. AF_04/2023</t>
  </si>
  <si>
    <t>SINAPI|97305</t>
  </si>
  <si>
    <t>97305</t>
  </si>
  <si>
    <t>COTOVELO RETO 90º, PARA ELETROCALHA, LISA OU PERFURADA EM AÇO GALVANIZADO, LARGURA DE 500MM E ALTURA DE 50MM - FORNECIMENTO E INSTALAÇÃO. AF_04/2023</t>
  </si>
  <si>
    <t>SINAPI|97306</t>
  </si>
  <si>
    <t>97306</t>
  </si>
  <si>
    <t>COTOVELO RETO 90º, PARA ELETROCALHA, LISA OU PERFURADA EM AÇO GALVANIZADO, LARGURA DE 600MM E ALTURA DE 50MM - FORNECIMENTO E INSTALAÇÃO. AF_04/2023</t>
  </si>
  <si>
    <t>SINAPI|97311</t>
  </si>
  <si>
    <t>97311</t>
  </si>
  <si>
    <t>COTOVELO RETO 90º, PARA ELETROCALHA, LISA OU PERFURADA EM AÇO GALVANIZADO, LARGURA DE 700MM E ALTURA DE 50MM - FORNECIMENTO E INSTALAÇÃO. AF_04/2023</t>
  </si>
  <si>
    <t>SINAPI|97312</t>
  </si>
  <si>
    <t>97312</t>
  </si>
  <si>
    <t>COTOVELO RETO 90º, PARA ELETROCALHA, LISA OU PERFURADA EM AÇO GALVANIZADO, LARGURA DE 800MM E ALTURA DE 50MM - FORNECIMENTO E INSTALAÇÃO. AF_04/2023</t>
  </si>
  <si>
    <t>SINAPI|97278</t>
  </si>
  <si>
    <t>97278</t>
  </si>
  <si>
    <t>CURVA HORIZONTAL 90º PARA ELETROCALHA, LISA OU PERFURADA EM AÇO GALVANIZADO, LARGURA DE 100MM E ALTURA DE 50MM - FORNECIMENTO E INSTALAÇÃO. AF_04/2023</t>
  </si>
  <si>
    <t>SINAPI|97274</t>
  </si>
  <si>
    <t>97274</t>
  </si>
  <si>
    <t>CURVA HORIZONTAL 90º PARA ELETROCALHA, LISA OU PERFURADA EM AÇO GALVANIZADO, LARGURA DE 50MM E ALTURA DE 50MM - FORNECIMENTO E INSTALAÇÃO. AF_04/2023</t>
  </si>
  <si>
    <t>SINAPI|97283</t>
  </si>
  <si>
    <t>97283</t>
  </si>
  <si>
    <t>CURVA HORIZONTAL 90º, PARA ELETROCALHA, LISA OU PERFURADA EM AÇO GALVANIZADO, LARGURA DE 125MM E ALTURA DE 50MM - FORNECIMENTO E INSTALAÇÃO. AF_04/2023</t>
  </si>
  <si>
    <t>SINAPI|97284</t>
  </si>
  <si>
    <t>97284</t>
  </si>
  <si>
    <t>CURVA HORIZONTAL 90º, PARA ELETROCALHA, LISA OU PERFURADA EM AÇO GALVANIZADO, LARGURA DE 150MM E ALTURA DE 50MM - FORNECIMENTO E INSTALAÇÃO. AF_04/2023</t>
  </si>
  <si>
    <t>SINAPI|97289</t>
  </si>
  <si>
    <t>97289</t>
  </si>
  <si>
    <t>CURVA HORIZONTAL 90º, PARA ELETROCALHA, LISA OU PERFURADA EM AÇO GALVANIZADO, LARGURA DE 200MM E ALTURA DE 50MM - FORNECIMENTO E INSTALAÇÃO. AF_04/2023</t>
  </si>
  <si>
    <t>SINAPI|97290</t>
  </si>
  <si>
    <t>97290</t>
  </si>
  <si>
    <t>CURVA HORIZONTAL 90º, PARA ELETROCALHA, LISA OU PERFURADA EM AÇO GALVANIZADO, LARGURA DE 250MM E ALTURA DE 50MM - FORNECIMENTO E INSTALAÇÃO. AF_04/2023</t>
  </si>
  <si>
    <t>SINAPI|97295</t>
  </si>
  <si>
    <t>97295</t>
  </si>
  <si>
    <t>CURVA HORIZONTAL 90º, PARA ELETROCALHA, LISA OU PERFURADA EM AÇO GALVANIZADO, LARGURA DE 300MM E ALTURA DE 50MM - FORNECIMENTO E INSTALAÇÃO. AF_04/2023</t>
  </si>
  <si>
    <t>SINAPI|97296</t>
  </si>
  <si>
    <t>97296</t>
  </si>
  <si>
    <t>CURVA HORIZONTAL 90º, PARA ELETROCALHA, LISA OU PERFURADA EM AÇO GALVANIZADO, LARGURA DE 400MM E ALTURA DE 50MM - FORNECIMENTO E INSTALAÇÃO. AF_04/2023</t>
  </si>
  <si>
    <t>SINAPI|97301</t>
  </si>
  <si>
    <t>97301</t>
  </si>
  <si>
    <t>CURVA HORIZONTAL 90º, PARA ELETROCALHA, LISA OU PERFURADA EM AÇO GALVANIZADO, LARGURA DE 500MM E ALTURA DE 50MM - FORNECIMENTO E INSTALAÇÃO. AF_04/2023</t>
  </si>
  <si>
    <t>SINAPI|97302</t>
  </si>
  <si>
    <t>97302</t>
  </si>
  <si>
    <t>CURVA HORIZONTAL 90º, PARA ELETROCALHA, LISA OU PERFURADA EM AÇO GALVANIZADO, LARGURA DE 600MM E ALTURA DE 50MM - FORNECIMENTO E INSTALAÇÃO. AF_04/2023</t>
  </si>
  <si>
    <t>SINAPI|97307</t>
  </si>
  <si>
    <t>97307</t>
  </si>
  <si>
    <t>CURVA HORIZONTAL 90º, PARA ELETROCALHA, LISA OU PERFURADA EM AÇO GALVANIZADO, LARGURA DE 700MM E ALTURA DE 50MM - FORNECIMENTO E INSTALAÇÃO. AF_04/2023</t>
  </si>
  <si>
    <t>SINAPI|97277</t>
  </si>
  <si>
    <t>97277</t>
  </si>
  <si>
    <t>CURVA HORIZONTAL 90º, PARA ELETROCALHA, LISA OU PERFURADA EM AÇO GALVANIZADO, LARGURA DE 75MM E ALTURA DE 50MM - FORNECIMENTO E INSTALAÇÃO. AF_04/2023</t>
  </si>
  <si>
    <t>SINAPI|97308</t>
  </si>
  <si>
    <t>97308</t>
  </si>
  <si>
    <t>CURVA HORIZONTAL 90º, PARA ELETROCALHA, LISA OU PERFURADA EM AÇO GALVANIZADO, LARGURA DE 800MM E ALTURA DE 50MM - FORNECIMENTO E INSTALAÇÃO. AF_04/2023</t>
  </si>
  <si>
    <t>SINAPI|97238</t>
  </si>
  <si>
    <t>97238</t>
  </si>
  <si>
    <t>ELETROCALHA LISA OU PERFURADA EM AÇO GALVANIZADO, LARGURA 100MM E ALTURA 50MM, INCLUSIVE EMENDA E FIXAÇÃO - FORNECIMENTO E INSTALAÇÃO. AF_04/2023</t>
  </si>
  <si>
    <t>SINAPI|97239</t>
  </si>
  <si>
    <t>97239</t>
  </si>
  <si>
    <t>ELETROCALHA LISA OU PERFURADA EM AÇO GALVANIZADO, LARGURA 125MM E ALTURA 50MM, INCLUSIVE EMENDA E FIXAÇÃO - FORNECIMENTO E INSTALAÇÃO. AF_04/2023</t>
  </si>
  <si>
    <t>SINAPI|97240</t>
  </si>
  <si>
    <t>97240</t>
  </si>
  <si>
    <t>ELETROCALHA LISA OU PERFURADA EM AÇO GALVANIZADO, LARGURA 150MM E ALTURA 50MM, INCLUSIVE EMENDA E FIXAÇÃO - FORNECIMENTO E INSTALAÇÃO. AF_04/2023</t>
  </si>
  <si>
    <t>SINAPI|97241</t>
  </si>
  <si>
    <t>97241</t>
  </si>
  <si>
    <t>ELETROCALHA LISA OU PERFURADA EM AÇO GALVANIZADO, LARGURA 200MM E ALTURA 50MM, INCLUSIVE EMENDA E FIXAÇÃO - FORNECIMENTO E INSTALAÇÃO. AF_04/2023</t>
  </si>
  <si>
    <t>SINAPI|97242</t>
  </si>
  <si>
    <t>97242</t>
  </si>
  <si>
    <t>ELETROCALHA LISA OU PERFURADA EM AÇO GALVANIZADO, LARGURA 250MM E ALTURA 50MM, INCLUSIVE EMENDA E FIXAÇÃO - FORNECIMENTO E INSTALAÇÃO. AF_04/2023</t>
  </si>
  <si>
    <t>SINAPI|97243</t>
  </si>
  <si>
    <t>97243</t>
  </si>
  <si>
    <t>ELETROCALHA LISA OU PERFURADA EM AÇO GALVANIZADO, LARGURA 300MM E ALTURA 50MM, INCLUSIVE EMENDA E FIXAÇÃO - FORNECIMENTO E INSTALAÇÃO. AF_04/2023</t>
  </si>
  <si>
    <t>SINAPI|97244</t>
  </si>
  <si>
    <t>97244</t>
  </si>
  <si>
    <t>ELETROCALHA LISA OU PERFURADA EM AÇO GALVANIZADO, LARGURA 400MM E ALTURA 50MM, INCLUSIVE EMENDA E FIXAÇÃO - FORNECIMENTO E INSTALAÇÃO. AF_04/2023</t>
  </si>
  <si>
    <t>SINAPI|97245</t>
  </si>
  <si>
    <t>97245</t>
  </si>
  <si>
    <t>ELETROCALHA LISA OU PERFURADA EM AÇO GALVANIZADO, LARGURA 500MM E ALTURA 50MM, INCLUSIVE EMENDA E FIXAÇÃO - FORNECIMENTO E INSTALAÇÃO. AF_04/2023</t>
  </si>
  <si>
    <t>SINAPI|97236</t>
  </si>
  <si>
    <t>97236</t>
  </si>
  <si>
    <t>ELETROCALHA LISA OU PERFURADA EM AÇO GALVANIZADO, LARGURA 50MM E ALTURA 50MM, INCLUSIVE EMENDA E FIXAÇÃO - FORNECIMENTO E INSTALAÇÃO. AF_04/2023</t>
  </si>
  <si>
    <t>SINAPI|97246</t>
  </si>
  <si>
    <t>97246</t>
  </si>
  <si>
    <t>ELETROCALHA LISA OU PERFURADA EM AÇO GALVANIZADO, LARGURA 600MM E ALTURA 50MM, INCLUSIVE EMENDA E FIXAÇÃO - FORNECIMENTO E INSTALAÇÃO. AF_04/2023</t>
  </si>
  <si>
    <t>SINAPI|97247</t>
  </si>
  <si>
    <t>97247</t>
  </si>
  <si>
    <t>ELETROCALHA LISA OU PERFURADA EM AÇO GALVANIZADO, LARGURA 700MM E ALTURA 50MM, INCLUSIVE EMENDA E FIXAÇÃO - FORNECIMENTO E INSTALAÇÃO. AF_04/2023</t>
  </si>
  <si>
    <t>SINAPI|97237</t>
  </si>
  <si>
    <t>97237</t>
  </si>
  <si>
    <t>ELETROCALHA LISA OU PERFURADA EM AÇO GALVANIZADO, LARGURA 75MM E ALTURA 50MM, INCLUSIVE EMENDA E FIXAÇÃO - FORNECIMENTO E INSTALAÇÃO. AF_04/2023</t>
  </si>
  <si>
    <t>SINAPI|97248</t>
  </si>
  <si>
    <t>97248</t>
  </si>
  <si>
    <t>ELETROCALHA LISA OU PERFURADA EM AÇO GALVANIZADO, LARGURA 800MM E ALTURA 50MM, INCLUSIVE EMENDA E FIXAÇÃO - FORNECIMENTO E INSTALAÇÃO. AF_04/2023</t>
  </si>
  <si>
    <t>SINAPI|97251</t>
  </si>
  <si>
    <t>97251</t>
  </si>
  <si>
    <t>EMENDA PARA ELETROCALHA, LISA OU PERFURADA EM AÇO GALVANIZADO, LARGURA 100MM E ALTURA 50MM - FORNECIMENTO E INSTALAÇÃO. AF_04/2023</t>
  </si>
  <si>
    <t>SINAPI|97254</t>
  </si>
  <si>
    <t>97254</t>
  </si>
  <si>
    <t>EMENDA PARA ELETROCALHA, LISA OU PERFURADA EM AÇO GALVANIZADO, LARGURA 125MM E ALTURA 50MM - FORNECIMENTO E INSTALAÇÃO. AF_04/2023</t>
  </si>
  <si>
    <t>SINAPI|97255</t>
  </si>
  <si>
    <t>97255</t>
  </si>
  <si>
    <t>EMENDA PARA ELETROCALHA, LISA OU PERFURADA EM AÇO GALVANIZADO, LARGURA 150MM E ALTURA 50MM - FORNECIMENTO E INSTALAÇÃO. AF_04/2023</t>
  </si>
  <si>
    <t>SINAPI|97249</t>
  </si>
  <si>
    <t>97249</t>
  </si>
  <si>
    <t>EMENDA PARA ELETROCALHA, LISA OU PERFURADA EM AÇO GALVANIZADO, LARGURA 50MM E ALTURA 50MM - FORNECIMENTO E INSTALAÇÃO. AF_04/2023</t>
  </si>
  <si>
    <t>SINAPI|97250</t>
  </si>
  <si>
    <t>97250</t>
  </si>
  <si>
    <t>EMENDA PARA ELETROCALHA, LISA OU PERFURADA EM AÇO GALVANIZADO, LARGURA 75MM E ALTURA 50MM - FORNECIMENTO E INSTALAÇÃO. AF_04/2023</t>
  </si>
  <si>
    <t>SINAPI|97258</t>
  </si>
  <si>
    <t>97258</t>
  </si>
  <si>
    <t>EMENDA PARA ELETROCALHA, LISA OU PERFURADA EM AÇO GALVANIZADO, LARGURA DE 200MM E ALTURA DE 50MM - FORNECIMENTO E INSTALAÇÃO. AF_04/2023</t>
  </si>
  <si>
    <t>SINAPI|97259</t>
  </si>
  <si>
    <t>97259</t>
  </si>
  <si>
    <t>EMENDA PARA ELETROCALHA, LISA OU PERFURADA EM AÇO GALVANIZADO, LARGURA DE 250MM E ALTURA DE 50MM - FORNECIMENTO E INSTALAÇÃO. AF_04/2023</t>
  </si>
  <si>
    <t>SINAPI|97262</t>
  </si>
  <si>
    <t>97262</t>
  </si>
  <si>
    <t>EMENDA PARA ELETROCALHA, LISA OU PERFURADA EM AÇO GALVANIZADO, LARGURA DE 300MM E ALTURA DE 50MM - FORNECIMENTO E INSTALAÇÃO. AF_04/2023</t>
  </si>
  <si>
    <t>SINAPI|97263</t>
  </si>
  <si>
    <t>97263</t>
  </si>
  <si>
    <t>EMENDA PARA ELETROCALHA, LISA OU PERFURADA EM AÇO GALVANIZADO, LARGURA DE 400MM E ALTURA DE 50MM - FORNECIMENTO E INSTALAÇÃO. AF_04/2023</t>
  </si>
  <si>
    <t>SINAPI|97266</t>
  </si>
  <si>
    <t>97266</t>
  </si>
  <si>
    <t>EMENDA PARA ELETROCALHA, LISA OU PERFURADA EM AÇO GALVANIZADO, LARGURA DE 500MM E ALTURA DE 50MM - FORNECIMENTO E INSTALAÇÃO. AF_04/2023</t>
  </si>
  <si>
    <t>SINAPI|97267</t>
  </si>
  <si>
    <t>97267</t>
  </si>
  <si>
    <t>EMENDA PARA ELETROCALHA, LISA OU PERFURADA EM AÇO GALVANIZADO, LARGURA DE 600MM E ALTURA DE 50MM - FORNECIMENTO E INSTALAÇÃO. AF_04/2023</t>
  </si>
  <si>
    <t>SINAPI|97270</t>
  </si>
  <si>
    <t>97270</t>
  </si>
  <si>
    <t>EMENDA PARA ELETROCALHA, LISA OU PERFURADA EM AÇO GALVANIZADO, LARGURA DE 700MM E ALTURA DE 50MM - FORNECIMENTO E INSTALAÇÃO. AF_04/2023</t>
  </si>
  <si>
    <t>SINAPI|97271</t>
  </si>
  <si>
    <t>97271</t>
  </si>
  <si>
    <t>EMENDA PARA ELETROCALHA, LISA OU PERFURADA EM AÇO GALVANIZADO, LARGURA DE 800MM E ALTURA DE 50MM - FORNECIMENTO E INSTALAÇÃO. AF_04/2023</t>
  </si>
  <si>
    <t>SINAPI|97252</t>
  </si>
  <si>
    <t>97252</t>
  </si>
  <si>
    <t>REDUÇÃO PARA ELETROCALHA, LISA OU PERFURADA EM AÇO GALVANIZADO, 100X75MM E ALTURA 50MM - FORNECIMENTO E INSTALAÇÃO. AF_04/2023</t>
  </si>
  <si>
    <t>SINAPI|97257</t>
  </si>
  <si>
    <t>97257</t>
  </si>
  <si>
    <t>REDUÇÃO PARA ELETROCALHA, LISA OU PERFURADA EM AÇO GALVANIZADO, 125X100MM E ALTURA DE 50MM - FORNECIMENTO E INSTALAÇÃO. AF_04/2023</t>
  </si>
  <si>
    <t>SINAPI|97256</t>
  </si>
  <si>
    <t>97256</t>
  </si>
  <si>
    <t>REDUÇÃO PARA ELETROCALHA, LISA OU PERFURADA EM AÇO GALVANIZADO, 150X125MM E ALTURA DE 50MM - FORNECIMENTO E INSTALAÇÃO. AF_04/2023</t>
  </si>
  <si>
    <t>SINAPI|97253</t>
  </si>
  <si>
    <t>97253</t>
  </si>
  <si>
    <t>REDUÇÃO PARA ELETROCALHA, LISA OU PERFURADA EM AÇO GALVANIZADO, 75X50MM E ALTURA 50MM - FORNECIMENTO E INSTALAÇÃO. AF_04/2023</t>
  </si>
  <si>
    <t>SINAPI|97261</t>
  </si>
  <si>
    <t>97261</t>
  </si>
  <si>
    <t>REDUÇÃO PARA ELETROCALHA, LISA OU PERFURADA EM AÇO GALVANIZADO, LARGURA DE 200X150MM E ALTURA DE 50MM - FORNECIMENTO E INSTALAÇÃO. AF_04/2023</t>
  </si>
  <si>
    <t>SINAPI|97260</t>
  </si>
  <si>
    <t>97260</t>
  </si>
  <si>
    <t>REDUÇÃO PARA ELETROCALHA, LISA OU PERFURADA EM AÇO GALVANIZADO, LARGURA DE 250X200MM E ALTURA DE 50MM - FORNECIMENTO E INSTALAÇÃO. AF_04/2023</t>
  </si>
  <si>
    <t>SINAPI|97265</t>
  </si>
  <si>
    <t>97265</t>
  </si>
  <si>
    <t>REDUÇÃO PARA ELETROCALHA, LISA OU PERFURADA EM AÇO GALVANIZADO, LARGURA DE 300X250MM E ALTURA DE 50MM - FORNECIMENTO E INSTALAÇÃO. AF_04/2023</t>
  </si>
  <si>
    <t>SINAPI|97264</t>
  </si>
  <si>
    <t>97264</t>
  </si>
  <si>
    <t>REDUÇÃO PARA ELETROCALHA, LISA OU PERFURADA EM AÇO GALVANIZADO, LARGURA DE 400X300MM E ALTURA DE 50MM - FORNECIMENTO E INSTALAÇÃO. AF_04/2023</t>
  </si>
  <si>
    <t>SINAPI|97269</t>
  </si>
  <si>
    <t>97269</t>
  </si>
  <si>
    <t>REDUÇÃO PARA ELETROCALHA, LISA OU PERFURADA EM AÇO GALVANIZADO, LARGURA DE 500X400MM E ALTURA DE 50MM - FORNECIMENTO E INSTALAÇÃO. AF_04/2023</t>
  </si>
  <si>
    <t>SINAPI|97268</t>
  </si>
  <si>
    <t>97268</t>
  </si>
  <si>
    <t>REDUÇÃO PARA ELETROCALHA, LISA OU PERFURADA EM AÇO GALVANIZADO, LARGURA DE 600X500MM E ALTURA DE 50MM - FORNECIMENTO E INSTALAÇÃO. AF_04/2023</t>
  </si>
  <si>
    <t>SINAPI|97273</t>
  </si>
  <si>
    <t>97273</t>
  </si>
  <si>
    <t>REDUÇÃO PARA ELETROCALHA, LISA OU PERFURADA EM AÇO GALVANIZADO, LARGURA DE 700X600MM E ALTURA DE 50MM - FORNECIMENTO E INSTALAÇÃO. AF_04/2023</t>
  </si>
  <si>
    <t>SINAPI|97272</t>
  </si>
  <si>
    <t>97272</t>
  </si>
  <si>
    <t>REDUÇÃO PARA ELETROCALHA, LISA OU PERFURADA EM AÇO GALVANIZADO, LARGURA DE 800X700MM E ALTURA DE 50MM - FORNECIMENTO E INSTALAÇÃO. AF_04/2023</t>
  </si>
  <si>
    <t>SINAPI|97315</t>
  </si>
  <si>
    <t>97315</t>
  </si>
  <si>
    <t>TÊ HORIZONTAL 90º, PARA ELETROCALHA, LISA OU PERFURADA EM AÇO GALVANIZADO, LARGURA DE 100MM E ALTURA DE 50MM - FORNECIMENTO E INSTALAÇÃO. AF_04/2023</t>
  </si>
  <si>
    <t>SINAPI|97316</t>
  </si>
  <si>
    <t>97316</t>
  </si>
  <si>
    <t>TÊ HORIZONTAL 90º, PARA ELETROCALHA, LISA OU PERFURADA EM AÇO GALVANIZADO, LARGURA DE 125MM E ALTURA DE 50MM - FORNECIMENTO E INSTALAÇÃO. AF_04/2023</t>
  </si>
  <si>
    <t>SINAPI|97317</t>
  </si>
  <si>
    <t>97317</t>
  </si>
  <si>
    <t>TÊ HORIZONTAL 90º, PARA ELETROCALHA, LISA OU PERFURADA EM AÇO GALVANIZADO, LARGURA DE 150MM E ALTURA DE 50MM - FORNECIMENTO E INSTALAÇÃO. AF_04/2023</t>
  </si>
  <si>
    <t>SINAPI|97318</t>
  </si>
  <si>
    <t>97318</t>
  </si>
  <si>
    <t>TÊ HORIZONTAL 90º, PARA ELETROCALHA, LISA OU PERFURADA EM AÇO GALVANIZADO, LARGURA DE 200MM E ALTURA DE 50MM - FORNECIMENTO E INSTALAÇÃO. AF_04/2023</t>
  </si>
  <si>
    <t>SINAPI|97319</t>
  </si>
  <si>
    <t>97319</t>
  </si>
  <si>
    <t>TÊ HORIZONTAL 90º, PARA ELETROCALHA, LISA OU PERFURADA EM AÇO GALVANIZADO, LARGURA DE 250MM E ALTURA DE 50MM - FORNECIMENTO E INSTALAÇÃO. AF_04/2023</t>
  </si>
  <si>
    <t>SINAPI|97320</t>
  </si>
  <si>
    <t>97320</t>
  </si>
  <si>
    <t>TÊ HORIZONTAL 90º, PARA ELETROCALHA, LISA OU PERFURADA EM AÇO GALVANIZADO, LARGURA DE 300MM E ALTURA DE 50MM - FORNECIMENTO E INSTALAÇÃO. AF_04/2023</t>
  </si>
  <si>
    <t>SINAPI|97321</t>
  </si>
  <si>
    <t>97321</t>
  </si>
  <si>
    <t>TÊ HORIZONTAL 90º, PARA ELETROCALHA, LISA OU PERFURADA EM AÇO GALVANIZADO, LARGURA DE 400MM E ALTURA DE 50MM - FORNECIMENTO E INSTALAÇÃO. AF_04/2023</t>
  </si>
  <si>
    <t>SINAPI|97322</t>
  </si>
  <si>
    <t>97322</t>
  </si>
  <si>
    <t>TÊ HORIZONTAL 90º, PARA ELETROCALHA, LISA OU PERFURADA EM AÇO GALVANIZADO, LARGURA DE 500MM E ALTURA DE 50MM - FORNECIMENTO E INSTALAÇÃO. AF_04/2023</t>
  </si>
  <si>
    <t>SINAPI|97313</t>
  </si>
  <si>
    <t>97313</t>
  </si>
  <si>
    <t>TÊ HORIZONTAL 90º, PARA ELETROCALHA, LISA OU PERFURADA EM AÇO GALVANIZADO, LARGURA DE 50MM E ALTURA DE 50MM - FORNECIMENTO E INSTALAÇÃO. AF_04/2023</t>
  </si>
  <si>
    <t>SINAPI|97323</t>
  </si>
  <si>
    <t>97323</t>
  </si>
  <si>
    <t>TÊ HORIZONTAL 90º, PARA ELETROCALHA, LISA OU PERFURADA EM AÇO GALVANIZADO, LARGURA DE 600MM E ALTURA DE 50MM - FORNECIMENTO E INSTALAÇÃO. AF_04/2023</t>
  </si>
  <si>
    <t>SINAPI|97324</t>
  </si>
  <si>
    <t>97324</t>
  </si>
  <si>
    <t>TÊ HORIZONTAL 90º, PARA ELETROCALHA, LISA OU PERFURADA EM AÇO GALVANIZADO, LARGURA DE 700MM E ALTURA DE 50MM - FORNECIMENTO E INSTALAÇÃO. AF_04/2023</t>
  </si>
  <si>
    <t>SINAPI|97314</t>
  </si>
  <si>
    <t>97314</t>
  </si>
  <si>
    <t>TÊ HORIZONTAL 90º, PARA ELETROCALHA, LISA OU PERFURADA EM AÇO GALVANIZADO, LARGURA DE 75MM E ALTURA DE 50MM - FORNECIMENTO E INSTALAÇÃO. AF_04/2023</t>
  </si>
  <si>
    <t>SINAPI|97325</t>
  </si>
  <si>
    <t>97325</t>
  </si>
  <si>
    <t>TÊ HORIZONTAL 90º, PARA ELETROCALHA, LISA OU PERFURADA EM AÇO GALVANIZADO, LARGURA DE 800MM E ALTURA DE 50MM - FORNECIMENTO E INSTALAÇÃO. AF_04/2023</t>
  </si>
  <si>
    <t>SINAPI|103518</t>
  </si>
  <si>
    <t>103518</t>
  </si>
  <si>
    <t>AQUECEDOR SOLAR COMPACTO, KIT PARA 1 COLETOR SOLAR A VÁCUO COM SUPORTE, RESERVATÓRIO, FIXAÇÕES E TUBOS - FORNECIMENTO E INSTALAÇÃO. AF_01/2026</t>
  </si>
  <si>
    <t>Energia Solar para Edificações</t>
  </si>
  <si>
    <t>SINAPI|103517</t>
  </si>
  <si>
    <t>103517</t>
  </si>
  <si>
    <t>AQUECEDOR SOLAR COMPACTO, KIT PARA 1 COLETOR SOLAR EM VIDRO TEMPERADO E SERPENTINA EM TUBO DE COBRE SEM SUPORTE, RESERVATÓRIO, FIXAÇÕES E TUBOS - FORNECIMENTO E INSTALAÇÃO. AF_01/2026</t>
  </si>
  <si>
    <t>SINAPI|103519</t>
  </si>
  <si>
    <t>103519</t>
  </si>
  <si>
    <t>BLOCO CONCRETADO NO LOCAL, 20X20X15CM, PARA BASE DE FIXAÇÃO DA ESTRUTURA SOLAR PARA LAJE DE CONCRETO - FORNECIMENTO E INSTALAÇÃO. AF_01/2026</t>
  </si>
  <si>
    <t>SINAPI|103515</t>
  </si>
  <si>
    <t>103515</t>
  </si>
  <si>
    <t>BOMBA DE CIRCULACAO DE ÁGUA QUENTE, 93 ATÉ 150 W - FORNECIMENTO E INSTALAÇÃO. AF_01/2026</t>
  </si>
  <si>
    <t>SINAPI|103502</t>
  </si>
  <si>
    <t>103502</t>
  </si>
  <si>
    <t>CABO FOTOVOLTAICO 4 MM² FORNECIMENTO E INSTALAÇÃO. AF_01/2026</t>
  </si>
  <si>
    <t>SINAPI|103503</t>
  </si>
  <si>
    <t>103503</t>
  </si>
  <si>
    <t>CABO FOTOVOLTAICO 6 MM² - FORNECIMENTO E INSTALAÇÃO. AF_01/2026</t>
  </si>
  <si>
    <t>SINAPI|103499</t>
  </si>
  <si>
    <t>103499</t>
  </si>
  <si>
    <t>COLETOR PARA AQUECIMENTO SOLAR A VÁCUO, COM SUPORTE PARA LAJE DE CONCRETO - FORNECIMENTO E INSTALAÇÃO. AF_01/2026</t>
  </si>
  <si>
    <t>SINAPI|103501</t>
  </si>
  <si>
    <t>103501</t>
  </si>
  <si>
    <t>COLETOR PARA AQUECIMENTO SOLAR A VÁCUO, COM SUPORTE PARA TELHA CERÂMICA - FORNECIMENTO E INSTALAÇÃO. AF_01/2026</t>
  </si>
  <si>
    <t>SINAPI|103500</t>
  </si>
  <si>
    <t>103500</t>
  </si>
  <si>
    <t>COLETOR PARA AQUECIMENTO SOLAR A VÁCUO, COM SUPORTE PARA TELHA METÁLICA - FORNECIMENTO E INSTALAÇÃO. AF_01/2026</t>
  </si>
  <si>
    <t>SINAPI|106678</t>
  </si>
  <si>
    <t>106678</t>
  </si>
  <si>
    <t>COLETOR PARA AQUECIMENTO SOLAR DE POLIPROPILENO PARA PISCINA 1,5 M2, COM SUPORTE PARA LAJE DE CONCRETO - FORNECIMENTO E INSTALAÇÃO. AF_01/2026</t>
  </si>
  <si>
    <t>SINAPI|106680</t>
  </si>
  <si>
    <t>106680</t>
  </si>
  <si>
    <t>COLETOR PARA AQUECIMENTO SOLAR DE POLIPROPILENO PARA PISCINA 1,5 M2, COM SUPORTE PARA TELHA CERÂMICA - FORNECIMENTO E INSTALAÇÃO. AF_01/2026</t>
  </si>
  <si>
    <t>SINAPI|106679</t>
  </si>
  <si>
    <t>106679</t>
  </si>
  <si>
    <t>COLETOR PARA AQUECIMENTO SOLAR DE POLIPROPILENO PARA PISCINA 1,5 M2, COM SUPORTE PARA TELHA METÁLICA - FORNECIMENTO E INSTALAÇÃO. AF_01/2026</t>
  </si>
  <si>
    <t>SINAPI|103496</t>
  </si>
  <si>
    <t>103496</t>
  </si>
  <si>
    <t>COLETOR PARA AQUECIMENTO SOLAR, EM VIDRO TEMPERADO E SERPENTINA EM TUBO DE COBRE, COM SUPORTE PARA LAJE DE CONCRETO - FORNECIMENTO E INSTALAÇÃO. AF_01/2026</t>
  </si>
  <si>
    <t>SINAPI|103498</t>
  </si>
  <si>
    <t>103498</t>
  </si>
  <si>
    <t>COLETOR PARA AQUECIMENTO SOLAR, EM VIDRO TEMPERADO E SERPENTINA EM TUBO DE COBRE, COM SUPORTE PARA TELHA CERÂMICA - FORNECIMENTO E INSTALAÇÃO. AF_01/2026</t>
  </si>
  <si>
    <t>SINAPI|103497</t>
  </si>
  <si>
    <t>103497</t>
  </si>
  <si>
    <t>COLETOR PARA AQUECIMENTO SOLAR, EM VIDRO TEMPERADO E SERPENTINA EM TUBO DE COBRE, COM SUPORTE PARA TELHA METÁLICA - FORNECIMENTO E INSTALAÇÃO. AF_01/2026</t>
  </si>
  <si>
    <t>SINAPI|103516</t>
  </si>
  <si>
    <t>103516</t>
  </si>
  <si>
    <t>CONTROLADOR POR DIFERENCIAL DE TEMPERATURA COM 2 SENSORES - FORNECIMENTO E INSTALAÇÃO. AF_01/2026</t>
  </si>
  <si>
    <t>SINAPI|103506</t>
  </si>
  <si>
    <t>103506</t>
  </si>
  <si>
    <t>INVERSOR SOLAR FOTOVOLTAICO 1 MPPT - FORNECIMENTO E INSTALAÇÃO. AF_01/2026</t>
  </si>
  <si>
    <t>SINAPI|106681</t>
  </si>
  <si>
    <t>106681</t>
  </si>
  <si>
    <t>INVERSOR SOLAR FOTOVOLTAICO 2 MPPT - FORNECIMENTO E INSTALAÇÃO. AF_01/2026</t>
  </si>
  <si>
    <t>SINAPI|103507</t>
  </si>
  <si>
    <t>103507</t>
  </si>
  <si>
    <t>MICRO INVERSOR SOLAR FOTOVOLTAICO - FORNECIMENTO E INSTALAÇÃO. AF_01/2026</t>
  </si>
  <si>
    <t>SINAPI|103493</t>
  </si>
  <si>
    <t>103493</t>
  </si>
  <si>
    <t>PAINEL SOLAR FOTOVOLTAICO, 2 X 1 M, COM SUPORTE PARA LAJE DE CONCRETO - FORNECIMENTO E INSTALAÇÃO. AF_01/2026</t>
  </si>
  <si>
    <t>SINAPI|103495</t>
  </si>
  <si>
    <t>103495</t>
  </si>
  <si>
    <t>PAINEL SOLAR FOTOVOLTAICO, 2 X 1 M, COM SUPORTE PARA TELHA CERÂMICA - FORNECIMENTO E INSTALAÇÃO. AF_01/2026</t>
  </si>
  <si>
    <t>SINAPI|103494</t>
  </si>
  <si>
    <t>103494</t>
  </si>
  <si>
    <t>PAINEL SOLAR FOTOVOLTAICO, 2 X 1 M, COM SUPORTE PARA TELHA METÁLICA - FORNECIMENTO E INSTALAÇÃO. AF_01/2026</t>
  </si>
  <si>
    <t>SINAPI|103513</t>
  </si>
  <si>
    <t>103513</t>
  </si>
  <si>
    <t>RESERVATÓRIO TÉRMICO/BOILER SOLAR EM AÇO INOX 1000 L - FORNECIMENTO E INSTALAÇÃO. AF_01/2026</t>
  </si>
  <si>
    <t>SINAPI|103523</t>
  </si>
  <si>
    <t>103523</t>
  </si>
  <si>
    <t>RESERVATÓRIO TÉRMICO/BOILER SOLAR EM AÇO INOX 1000 L COM 5 PLACAS COLETORAS EM VIDRO TEMPERADO COM SERPENTINA EM TUBO DE COBRE 2 X 1 M - FORNECIMENTO E INSTALAÇÃO. AF_01/2026</t>
  </si>
  <si>
    <t>SINAPI|103509</t>
  </si>
  <si>
    <t>103509</t>
  </si>
  <si>
    <t>RESERVATÓRIO TÉRMICO/BOILER SOLAR EM AÇO INOX 200 L - FORNECIMENTO E INSTALAÇÃO. AF_01/2026</t>
  </si>
  <si>
    <t>SINAPI|103514</t>
  </si>
  <si>
    <t>103514</t>
  </si>
  <si>
    <t>RESERVATÓRIO TÉRMICO/BOILER SOLAR EM AÇO INOX 3000 L - FORNECIMENTO E INSTALAÇÃO. AF_01/2026</t>
  </si>
  <si>
    <t>SINAPI|103510</t>
  </si>
  <si>
    <t>103510</t>
  </si>
  <si>
    <t>RESERVATÓRIO TÉRMICO/BOILER SOLAR EM AÇO INOX 400 L - FORNECIMENTO E INSTALAÇÃO. AF_01/2026</t>
  </si>
  <si>
    <t>SINAPI|103520</t>
  </si>
  <si>
    <t>103520</t>
  </si>
  <si>
    <t>RESERVATÓRIO TÉRMICO/BOILER SOLAR EM AÇO INOX 400 L COM 2 PLACAS COLETORAS EM VIDRO TEMPERADO COM SERPENTINA EM TUBO DE COBRE 2 X 1 M - FORNECIMENTO E INSTALAÇÃO. AF_01/2026</t>
  </si>
  <si>
    <t>SINAPI|103511</t>
  </si>
  <si>
    <t>103511</t>
  </si>
  <si>
    <t>RESERVATÓRIO TÉRMICO/BOILER SOLAR EM AÇO INOX 600 L - FORNECIMENTO E INSTALAÇÃO. AF_01/2026</t>
  </si>
  <si>
    <t>SINAPI|103521</t>
  </si>
  <si>
    <t>103521</t>
  </si>
  <si>
    <t>RESERVATÓRIO TÉRMICO/BOILER SOLAR EM AÇO INOX 600 L COM 3 PLACAS COLETORAS EM VIDRO TEMPERADO COM SERPENTINA EM TUBO DE COBRE 2 X 1 M - FORNECIMENTO E INSTALAÇÃO. AF_01/2026</t>
  </si>
  <si>
    <t>SINAPI|103512</t>
  </si>
  <si>
    <t>103512</t>
  </si>
  <si>
    <t>RESERVATÓRIO TÉRMICO/BOILER SOLAR EM AÇO INOX 800 L - FORNECIMENTO E INSTALAÇÃO. AF_01/2026</t>
  </si>
  <si>
    <t>SINAPI|103522</t>
  </si>
  <si>
    <t>103522</t>
  </si>
  <si>
    <t>RESERVATÓRIO TÉRMICO/BOILER SOLAR EM AÇO INOX 800 L COM 4 PLACAS COLETORAS EM VIDRO TEMPERADO COM SERPENTINA EM TUBO DE COBRE 2 X 1 M - FORNECIMENTO E INSTALAÇÃO. AF_01/2026</t>
  </si>
  <si>
    <t>SINAPI|103508</t>
  </si>
  <si>
    <t>103508</t>
  </si>
  <si>
    <t>STRING BOX PARA SISTEMA FOTOVOLTAICO - FORNECIMENTO E INSTALAÇÃO. AF_01/2026</t>
  </si>
  <si>
    <t>SINAPI|103524</t>
  </si>
  <si>
    <t>103524</t>
  </si>
  <si>
    <t>SUPORTE DE 1 COLETOR SOLAR PARA LAJE DE CONCRETO - FORNECIMENTO E INSTALAÇÃO. AF_01/2026</t>
  </si>
  <si>
    <t>SINAPI|103526</t>
  </si>
  <si>
    <t>103526</t>
  </si>
  <si>
    <t>SUPORTE DE 1 COLETOR SOLAR PARA TELHA CERÂMICA - FORNECIMENTO E INSTALAÇÃO. AF_01/2026</t>
  </si>
  <si>
    <t>SINAPI|103525</t>
  </si>
  <si>
    <t>103525</t>
  </si>
  <si>
    <t>SUPORTE DE 1 COLETOR SOLAR PARA TELHA METÁLICA - FORNECIMENTO E INSTALAÇÃO. AF_01/2026</t>
  </si>
  <si>
    <t>SINAPI|97062</t>
  </si>
  <si>
    <t>97062</t>
  </si>
  <si>
    <t>COLOCAÇÃO DE TELA EM ANDAIME FACHADEIRO. AF_03/2024</t>
  </si>
  <si>
    <t>Equipamentos de Proteção Coletiva</t>
  </si>
  <si>
    <t>SINAPI|97061</t>
  </si>
  <si>
    <t>97061</t>
  </si>
  <si>
    <t>COLOCAÇÃO DE TELA FACHADEIRA PERIMETRAL. AF_03/2024</t>
  </si>
  <si>
    <t>SINAPI|104988</t>
  </si>
  <si>
    <t>104988</t>
  </si>
  <si>
    <t>FECHAMENTO METÁLICO REMOVÍVEL DE ABERTURA DE CAIXILHO (PROTEÇÃO DE GESSEIRO) - 4 MONTAGENS EM OBRA. AF_03/2024</t>
  </si>
  <si>
    <t>SINAPI|104979</t>
  </si>
  <si>
    <t>104979</t>
  </si>
  <si>
    <t>FECHAMENTO METÁLICO REMOVÍVEL DE VÃO DE PORTAS (VÃO DO ELEVADOR) - 1 MONTAGEM EM OBRA. AF_03/2024</t>
  </si>
  <si>
    <t>SINAPI|97040</t>
  </si>
  <si>
    <t>97040</t>
  </si>
  <si>
    <t>FECHAMENTO REMOVÍVEL DE ABERTURA DE CAIXILHO EM MADEIRA - 4 MONTAGENS EM OBRA. AF_03/2024</t>
  </si>
  <si>
    <t>SINAPI|97041</t>
  </si>
  <si>
    <t>97041</t>
  </si>
  <si>
    <t>FECHAMENTO REMOVÍVEL DE ABERTURA NO PISO EM MADEIRA - 1 MONTAGEM EM OBRA. AF_03/2024</t>
  </si>
  <si>
    <t>SINAPI|97039</t>
  </si>
  <si>
    <t>97039</t>
  </si>
  <si>
    <t>FECHAMENTO REMOVÍVEL DE VÃO DE PORTAS EM MADEIRA (VÃO DO ELEVADOR) - 1 MONTAGEM EM OBRA. AF_03/2024</t>
  </si>
  <si>
    <t>SINAPI|102655</t>
  </si>
  <si>
    <t>102655</t>
  </si>
  <si>
    <t>FITA DE SINALIZAÇÃO FIXADA NA ESTRUTURA. AF_03/2024</t>
  </si>
  <si>
    <t>SINAPI|104987</t>
  </si>
  <si>
    <t>104987</t>
  </si>
  <si>
    <t>GUARDA-CORPO DE CONCRETAGEM COM MONTANTES METÁLICOS FIXADOS EM BARROTES (VIGAMENTO) DE FORMA DE MADEIRA COM FECHAMENTO EM PAINEL DE TELA METÁLICA. AF_03/2024</t>
  </si>
  <si>
    <t>SINAPI|104986</t>
  </si>
  <si>
    <t>104986</t>
  </si>
  <si>
    <t>GUARDA-CORPO DE CONCRETAGEM COM MONTANTES METÁLICOS FIXADOS NOS GARFOS DE FORMA DE MADEIRA COM FECHAMENTO EM PAINEL DE TELA METÁLICA. AF_03/2024</t>
  </si>
  <si>
    <t>SINAPI|104984</t>
  </si>
  <si>
    <t>104984</t>
  </si>
  <si>
    <t>GUARDA-CORPO EM LAJE PÓS DESFÔRMA COM MONTANTE METÁLICO FIXADO EM LAJE COM PARABOLT E FECHAMENTO EM PAINEL DE TELA METÁLICA. AF_03/2024</t>
  </si>
  <si>
    <t>SINAPI|104985</t>
  </si>
  <si>
    <t>104985</t>
  </si>
  <si>
    <t>GUARDA-CORPO EM LAJE PÓS DESFÔRMA COM MONTANTE METÁLICO FIXADO EM LAJE COM SARGENTO E FECHAMENTO EM PAINEL DE TELA METÁLICA. AF_03/2024</t>
  </si>
  <si>
    <t>SINAPI|97026</t>
  </si>
  <si>
    <t>97026</t>
  </si>
  <si>
    <t>GUARDA-CORPO EM LAJE PÓS-DESFÔRMA COM CABOS DE AÇO E FECHAMENTO EM TELA DE POLIPROPILENO (SISTEMA DE BARREIRA COM REDE) PARA EDIFÍCIOS ACIMA DE 4 PAVIMENTOS (2 MONTAGENS). AF_03/2024</t>
  </si>
  <si>
    <t>SINAPI|97025</t>
  </si>
  <si>
    <t>97025</t>
  </si>
  <si>
    <t>GUARDA-CORPO EM LAJE PÓS-DESFÔRMA COM CABOS DE AÇO E FECHAMENTO EM TELA DE POLIPROPILENO (SISTEMA DE BARREIRA COM REDE) PARA EDIFÍCIOS COM ATÉ 4 PAVIMENTOS (1 MONTAGEM). AF_03/2024</t>
  </si>
  <si>
    <t>SINAPI|97032</t>
  </si>
  <si>
    <t>97032</t>
  </si>
  <si>
    <t>GUARDA-CORPO EM LAJE PÓS-DESFÔRMA COM ESCORAS DE MADEIRA ESTRONCADAS NA ESTRUTURA, TRAVESSÕES DE MADEIRA E FECHAMENTO EM TELA DE POLIPROPILENO PARA EDIFÍCIOS ACIMA DE 4 PAVIMENTOS (2 MONTAGENS). AF_03/2024</t>
  </si>
  <si>
    <t>SINAPI|97031</t>
  </si>
  <si>
    <t>97031</t>
  </si>
  <si>
    <t>GUARDA-CORPO EM LAJE PÓS-DESFÔRMA COM ESCORAS DE MADEIRA ESTRONCADAS NA ESTRUTURA, TRAVESSÕES DE MADEIRA E FECHAMENTO EM TELA DE POLIPROPILENO PARA EDIFÍCIOS COM ATÉ 4 PAVIMENTOS (1 MONTAGEM). AF_03/2024</t>
  </si>
  <si>
    <t>SINAPI|97036</t>
  </si>
  <si>
    <t>97036</t>
  </si>
  <si>
    <t>GUARDA-CORPO EM LAJE PÓS-DESFÔRMA COM ESCORAS METÁLICAS ESTRONCADAS NA ESTRUTURA E FECHAMENTO EM PAINEL DE TELA METÁLICA PARA EDIFÍCIOS ACIMA DE 4 PAVIMENTOS (2 MONTAGENS). AF_03/2024</t>
  </si>
  <si>
    <t>SINAPI|97035</t>
  </si>
  <si>
    <t>97035</t>
  </si>
  <si>
    <t>GUARDA-CORPO EM LAJE PÓS-DESFÔRMA COM ESCORAS METÁLICAS ESTRONCADAS NA ESTRUTURA E FECHAMENTO EM PAINEL DE TELA METÁLICA PARA EDIFÍCIOS COM ATÉ 4 PAVIMENTOS (1 MONTAGEM). AF_03/2024</t>
  </si>
  <si>
    <t>SINAPI|97034</t>
  </si>
  <si>
    <t>97034</t>
  </si>
  <si>
    <t>GUARDA-CORPO EM LAJE PÓS-DESFÔRMA COM ESCORAS METÁLICAS ESTRONCADAS NA ESTRUTURA, TRAVESSÕES DE MADEIRA E FECHAMENTO EM TELA DE POLIPROPILENO PARA EDIFÍCIOS ACIMA DE 4 PAVIMENTOS (2 MONTAGENS). AF_03/2024_PS</t>
  </si>
  <si>
    <t>SINAPI|97033</t>
  </si>
  <si>
    <t>97033</t>
  </si>
  <si>
    <t>GUARDA-CORPO EM LAJE PÓS-DESFÔRMA COM ESCORAS METÁLICAS ESTRONCADAS NA ESTRUTURA, TRAVESSÕES DE MADEIRA E FECHAMENTO EM TELA DE POLIPROPILENO PARA EDIFÍCIOS COM ATÉ 4 PAVIMENTOS (1 MONTAGEM). AF_03/2024_PS</t>
  </si>
  <si>
    <t>SINAPI|97030</t>
  </si>
  <si>
    <t>97030</t>
  </si>
  <si>
    <t>GUARDA-CORPO EM LAJE PÓS-DESFÔRMA COM MONTANTE METÁLICO FIXADO COM BARRAS DE AÇO ENGASTADAS NA LAJE, CABOS DE AÇO E FECHAMENTO EM TELA DE POLIPROPILENO PARA EDIFÍCIOS ACIMA DE 4 PAVIMENTOS (2 MONTAGENS). AF_03/2024</t>
  </si>
  <si>
    <t>SINAPI|97029</t>
  </si>
  <si>
    <t>97029</t>
  </si>
  <si>
    <t>GUARDA-CORPO EM LAJE PÓS-DESFÔRMA COM MONTANTE METÁLICO FIXADO COM BARRAS DE AÇO ENGASTADAS NA LAJE, CABOS DE AÇO E FECHAMENTO EM TELA DE POLIPROPILENO PARA EDIFÍCIOS COM ATÉ 4 PAVIMENTOS (1 MONTAGEM). AF_03/2024</t>
  </si>
  <si>
    <t>SINAPI|97028</t>
  </si>
  <si>
    <t>97028</t>
  </si>
  <si>
    <t>GUARDA-CORPO EM LAJE PÓS-DESFÔRMA COM MONTANTE METÁLICO FIXADO COM BARRAS DE AÇO ENGASTADAS NA LAJE, TRAVESSÃO EM MADEIRA E FECHAMENTO EM TELA DE POLIPROPILENO PARA EDIFÍCIOS ACIMA DE 4 PAVIMENTOS (2 MONTAGENS). AF_03/2024</t>
  </si>
  <si>
    <t>SINAPI|97027</t>
  </si>
  <si>
    <t>97027</t>
  </si>
  <si>
    <t>GUARDA-CORPO EM LAJE PÓS-DESFÔRMA COM MONTANTE METÁLICO FIXADO COM BARRAS DE AÇO ENGASTADAS NA LAJE, TRAVESSÃO EM MADEIRA E FECHAMENTO EM TELA DE POLIPROPILENO PARA EDIFÍCIOS COM ATÉ 4 PAVIMENTOS (1 MONTAGEM). AF_03/2024</t>
  </si>
  <si>
    <t>SINAPI|97038</t>
  </si>
  <si>
    <t>97038</t>
  </si>
  <si>
    <t>GUARDA-CORPO EM LAJE PÓS-DESFÔRMA COM MONTANTE METÁLICO FIXADO EM VIGA DE BORDA E FECHAMENTO EM PAINEL DE TELA METÁLICA PARA EDIFÍCIOS ACIMA DE 4 PAVIMENTOS (2 MONTAGENS). AF_03/2024</t>
  </si>
  <si>
    <t>SINAPI|97037</t>
  </si>
  <si>
    <t>97037</t>
  </si>
  <si>
    <t>GUARDA-CORPO EM LAJE PÓS-DESFÔRMA, PARA ESTRUTURAS EM CONCRETO, COM MONTANTE METÁLICO FIXADO EM VIGA DE BORDA E FECHAMENTO EM PAINEL DE TELA METÁLICA PARA EDIFÍCIOS COM ATÉ 4 PAVIMENTOS (1 MONTAGEM). AF_03/2024</t>
  </si>
  <si>
    <t>SINAPI|97014</t>
  </si>
  <si>
    <t>97014</t>
  </si>
  <si>
    <t>GUARDA-CORPO FIXADO EM FÔRMA DE MADEIRA COM MONTANTES E TRAVESSÕES EM MADEIRA E FECHAMENTO EM PLACA COMPENSADO PARA EDIFÍCIOS COM 3 PAVIMENTOS. AF_03/2024</t>
  </si>
  <si>
    <t>SINAPI|97015</t>
  </si>
  <si>
    <t>97015</t>
  </si>
  <si>
    <t>GUARDA-CORPO FIXADO EM FÔRMA DE MADEIRA COM MONTANTES E TRAVESSÕES EM MADEIRA E FECHAMENTO EM PLACA COMPENSADO PARA EDIFÍCIOS COM ALTURA IGUAL OU SUPERIOR A 4 PAVIMENTOS. AF_03/2024</t>
  </si>
  <si>
    <t>SINAPI|97013</t>
  </si>
  <si>
    <t>97013</t>
  </si>
  <si>
    <t>GUARDA-CORPO FIXADO EM FÔRMA DE MADEIRA COM MONTANTES E TRAVESSÕES EM MADEIRA E FECHAMENTO EM PLACA COMPENSADO PARA EDIFÍCIOS COM ATÉ 2 PAVIMENTOS. AF_03/2024</t>
  </si>
  <si>
    <t>SINAPI|97017</t>
  </si>
  <si>
    <t>97017</t>
  </si>
  <si>
    <t>GUARDA-CORPO FIXADO EM FÔRMA DE MADEIRA COM MONTANTES E TRAVESSÕES EM MADEIRA PRÉ-MONTADOS PARA EDIFÍCIOS COM 3 PAVIMENTOS. AF_03/2024</t>
  </si>
  <si>
    <t>SINAPI|97018</t>
  </si>
  <si>
    <t>97018</t>
  </si>
  <si>
    <t>GUARDA-CORPO FIXADO EM FÔRMA DE MADEIRA COM MONTANTES E TRAVESSÕES EM MADEIRA PRÉ-MONTADOS PARA EDIFÍCIOS COM ALTURA IGUAL OU SUPERIOR A 4 PAVIMENTOS. AF_03/2024</t>
  </si>
  <si>
    <t>SINAPI|97016</t>
  </si>
  <si>
    <t>97016</t>
  </si>
  <si>
    <t>GUARDA-CORPO FIXADO EM FÔRMA DE MADEIRA COM MONTANTES E TRAVESSÕES EM MADEIRA PRÉ-MONTADOS PARA EDIFÍCIOS COM ATÉ 2 PAVIMENTOS. AF_03/2024</t>
  </si>
  <si>
    <t>SINAPI|97024</t>
  </si>
  <si>
    <t>97024</t>
  </si>
  <si>
    <t>GUARDA-CORPO PARA ALVENARIA ESTRUTURAL, COM MONTANTE METÁLICO PARA DOIS NÍVEIS DE PROTEÇÃO E FECHAMENTO EM PAINEL DE TELA METÁLICA PARA EDIFÍCIOS ACIMA DE 8 PAVIMENTOS. AF_03/2024</t>
  </si>
  <si>
    <t>SINAPI|97023</t>
  </si>
  <si>
    <t>97023</t>
  </si>
  <si>
    <t>GUARDA-CORPO PARA ALVENARIA ESTRUTURAL, COM MONTANTE METÁLICO PARA DOIS NÍVEIS DE PROTEÇÃO E FECHAMENTO EM PAINEL DE TELA METÁLICA PARA EDIFÍCIOS COM ALTURA DE 5 A 8 PAVIMENTOS. AF_03/2024</t>
  </si>
  <si>
    <t>SINAPI|105804</t>
  </si>
  <si>
    <t>105804</t>
  </si>
  <si>
    <t>GUARDA-CORPO PARA ALVENARIA ESTRUTURAL, COM MONTANTE METÁLICO PARA DOIS NÍVEIS DE PROTEÇÃO E FECHAMENTO EM PAINEL DE TELA METÁLICA PARA EDIFÍCIOS COM ATÉ 4 PAVIMENTOS. AF_03/2024</t>
  </si>
  <si>
    <t>SINAPI|104990</t>
  </si>
  <si>
    <t>104990</t>
  </si>
  <si>
    <t>GUARDA-CORPO PARA POÇO DE CREMALHEIRA, COM MONTANTE METÁLICO FIXADO EM LAJE COM CHUMBADOR PARABOLT E FECHAMENTO EM PAINEL DE TELA METÁLICA (EXCLUSO PROTEÇÃO). AF_03/2024</t>
  </si>
  <si>
    <t>SINAPI|97052</t>
  </si>
  <si>
    <t>97052</t>
  </si>
  <si>
    <t>INSTALAÇÃO DE GAMBIARRA PARA SINALIZAÇÃO, INCLUINDO LÂMPADA, E SINALIZADOR. AF_03/2024</t>
  </si>
  <si>
    <t>SINAPI|97054</t>
  </si>
  <si>
    <t>97054</t>
  </si>
  <si>
    <t>INSTALAÇÃO DE SINALIZADOR NOTURNO LED. AF_03/2024</t>
  </si>
  <si>
    <t>SINAPI|104981</t>
  </si>
  <si>
    <t>104981</t>
  </si>
  <si>
    <t>LINHA DE VIDA INSTALADA JUNTO AO PISO PARA EDIFÍCIOS ACIMA DE 8 PAVIMENTOS. AF_03/2024</t>
  </si>
  <si>
    <t>SINAPI|104980</t>
  </si>
  <si>
    <t>104980</t>
  </si>
  <si>
    <t>LINHA DE VIDA INSTALADA JUNTO AO PISO PARA EDIFÍCIOS DE 5 A 8 PAVIMENTOS. AF_03/2024</t>
  </si>
  <si>
    <t>SINAPI|97042</t>
  </si>
  <si>
    <t>97042</t>
  </si>
  <si>
    <t>LINHA DE VIDA INSTALADA JUNTO AO PISO PARA EDIFÍCIOS DE ATÉ 4 PAVIMENTOS. AF_03/2024</t>
  </si>
  <si>
    <t>SINAPI|97045</t>
  </si>
  <si>
    <t>97045</t>
  </si>
  <si>
    <t>LINHA DE VIDA TIPO VARAL DE SEGURANÇA COM CABO DE AÇO PARA PROTEÇÃO DE PERIFERIA PARA EDIFÍCIOS ACIMA DE 8 PAVIMENTOS. AF_03/2024</t>
  </si>
  <si>
    <t>SINAPI|97044</t>
  </si>
  <si>
    <t>97044</t>
  </si>
  <si>
    <t>LINHA DE VIDA TIPO VARAL DE SEGURANÇA COM CABO DE AÇO PARA PROTEÇÃO DE PERIFERIA PARA EDIFÍCIOS DE 5 A 8 PAVIMENTOS. AF_03/2024</t>
  </si>
  <si>
    <t>SINAPI|97043</t>
  </si>
  <si>
    <t>97043</t>
  </si>
  <si>
    <t>LINHA DE VIDA TIPO VARAL DE SEGURANÇA COM CABO DE AÇO PARA PROTEÇÃO DE PERIFERIA PARA EDIFÍCIOS DE ATÉ 4 PAVIMENTOS. AF_03/2024</t>
  </si>
  <si>
    <t>SINAPI|97063</t>
  </si>
  <si>
    <t>97063</t>
  </si>
  <si>
    <t>MONTAGEM E DESMONTAGEM DE ANDAIME MODULAR FACHADEIRO, COM PISO METÁLICO, PARA EDIFÍCIOS COM MULTIPLOS PAVIMENTOS (EXCLUSIVE ANDAIME E LIMPEZA). AF_03/2024</t>
  </si>
  <si>
    <t>SINAPI|97065</t>
  </si>
  <si>
    <t>97065</t>
  </si>
  <si>
    <t>MONTAGEM E DESMONTAGEM DE ANDAIME MULTIDIRECIONAL (EXCLUSIVE ANDAIME E LIMPEZA). AF_03/2024</t>
  </si>
  <si>
    <t>SINAPI|97064</t>
  </si>
  <si>
    <t>97064</t>
  </si>
  <si>
    <t>MONTAGEM E DESMONTAGEM DE ANDAIME TUBULAR TIPO "TORRE" (EXCLUSIVE ANDAIME E LIMPEZA). AF_03/2024</t>
  </si>
  <si>
    <t>SINAPI|97049</t>
  </si>
  <si>
    <t>97049</t>
  </si>
  <si>
    <t>PLACA INDICATIVA FIXADA DIRETAMENTE NA ESTRUTURA ATRAVÉS DE PREGOS. AF_03/2024</t>
  </si>
  <si>
    <t>SINAPI|96997</t>
  </si>
  <si>
    <t>96997</t>
  </si>
  <si>
    <t>PLATAFORMA DE PROTEÇÃO PRINCIPAL (PRIMÁRIA) PARA COLETA DE RESÍDUOS COM ESTRUTURA METÁLICA E FORRAÇÃO EM TÁBUA DE MADEIRA SERRADA - 1 MONTAGEM POR OBRA. AF_03/2024</t>
  </si>
  <si>
    <t>SINAPI|96999</t>
  </si>
  <si>
    <t>96999</t>
  </si>
  <si>
    <t>PLATAFORMA DE PROTEÇÃO PRINCIPAL (PRIMÁRIA) PARA COLETA DE RESÍDUOS COM ESTRUTURA METÁLICA E FORRAÇÃO EM TÁBUA DE MADEIRA SERRADA - 2 MONTAGENS POR OBRA. AF_03/2024</t>
  </si>
  <si>
    <t>SINAPI|96996</t>
  </si>
  <si>
    <t>96996</t>
  </si>
  <si>
    <t>PLATAFORMA DE PROTEÇÃO PRINCIPAL (PRIMÁRIA) PARA COLETA DE RESÍDUOS COM ESTRUTURA METÁLICA E TRAMA DE MADEIRA FORRADA EM PAINEL COMPENSADO - 1 MONTAGEM POR OBRA. AF_03/2024</t>
  </si>
  <si>
    <t>SINAPI|96998</t>
  </si>
  <si>
    <t>96998</t>
  </si>
  <si>
    <t>PLATAFORMA DE PROTEÇÃO PRINCIPAL (PRIMÁRIA) PARA COLETA DE RESÍDUOS COM ESTRUTURA METÁLICA E TRAMA DE MADEIRA FORRADA EM PAINEL COMPENSADO - 2 MONTAGENS POR OBRA. AF_03/2024</t>
  </si>
  <si>
    <t>SINAPI|97067</t>
  </si>
  <si>
    <t>97067</t>
  </si>
  <si>
    <t>PLATAFORMA DE PROTEÇÃO PRINCIPAL PARA ALVENARIA ESTRUTURAL PARA SER APOIADA EM ANDAIME, INCLUSIVE MONTAGEM E DESMONTAGEM. AF_03/2024</t>
  </si>
  <si>
    <t>SINAPI|97001</t>
  </si>
  <si>
    <t>97001</t>
  </si>
  <si>
    <t>PLATAFORMA DE PROTEÇÃO SECUNDÁRIA PARA COLETA DE RESÍDUOS COM ESTRUTURA METÁLICA E FORRAÇÃO EM TÁBUA DE MADEIRA SERRADA - 1 MONTAGEM POR OBRA. AF_03/2024</t>
  </si>
  <si>
    <t>SINAPI|97003</t>
  </si>
  <si>
    <t>97003</t>
  </si>
  <si>
    <t>PLATAFORMA DE PROTEÇÃO SECUNDÁRIA PARA COLETA DE RESÍDUOS COM ESTRUTURA METÁLICA E FORRAÇÃO EM TÁBUA DE MADEIRA SERRADA - 2 MONTAGENS POR OBRA. AF_03/2024</t>
  </si>
  <si>
    <t>SINAPI|97005</t>
  </si>
  <si>
    <t>97005</t>
  </si>
  <si>
    <t>PLATAFORMA DE PROTEÇÃO SECUNDÁRIA PARA COLETA DE RESÍDUOS COM ESTRUTURA METÁLICA E FORRAÇÃO EM TÁBUA DE MADEIRA SERRADA - 3 MONTAGENS POR OBRA. AF_03/2024</t>
  </si>
  <si>
    <t>SINAPI|97000</t>
  </si>
  <si>
    <t>97000</t>
  </si>
  <si>
    <t>PLATAFORMA DE PROTEÇÃO SECUNDÁRIA PARA COLETA DE RESÍDUOS COM ESTRUTURA METÁLICA E TRAMA DE MADEIRA FORRADA EM PAINEL COMPENSADO - 1 MONTAGEM POR OBRA. AF_03/2024</t>
  </si>
  <si>
    <t>SINAPI|97002</t>
  </si>
  <si>
    <t>97002</t>
  </si>
  <si>
    <t>PLATAFORMA DE PROTEÇÃO SECUNDÁRIA PARA COLETA DE RESÍDUOS COM ESTRUTURA METÁLICA E TRAMA DE MADEIRA FORRADA EM PAINEL COMPENSADO - 2 MONTAGENS POR OBRA. AF_03/2024</t>
  </si>
  <si>
    <t>SINAPI|97004</t>
  </si>
  <si>
    <t>97004</t>
  </si>
  <si>
    <t>PLATAFORMA DE PROTEÇÃO SECUNDÁRIA PARA COLETA DE RESÍDUOS COM ESTRUTURA METÁLICA E TRAMA DE MADEIRA FORRADA EM PAINEL COMPENSADO - 3 MONTAGENS POR OBRA. AF_03/2024</t>
  </si>
  <si>
    <t>SINAPI|97007</t>
  </si>
  <si>
    <t>97007</t>
  </si>
  <si>
    <t>PLATAFORMA DE PROTEÇÃO TERCIÁRIA PARA COLETA DE RESÍDUOS COM ESTRUTURA METÁLICA E FORRAÇÃO EM TÁBUA DE MADEIRA SERRADA - 1 MONTAGEM POR OBRA. AF_03/2024</t>
  </si>
  <si>
    <t>SINAPI|97009</t>
  </si>
  <si>
    <t>97009</t>
  </si>
  <si>
    <t>PLATAFORMA DE PROTEÇÃO TERCIÁRIA PARA COLETA DE RESÍDUOS COM ESTRUTURA METÁLICA E FORRAÇÃO EM TÁBUA DE MADEIRA SERRADA - 2 MONTAGENS POR OBRA. AF_03/2024</t>
  </si>
  <si>
    <t>SINAPI|97006</t>
  </si>
  <si>
    <t>97006</t>
  </si>
  <si>
    <t>PLATAFORMA DE PROTEÇÃO TERCIÁRIA PARA COLETA DE RESÍDUOS COM ESTRUTURA METÁLICA E TRAMA DE MADEIRA FORRADA EM PAINEL COMPENSADO - 1 MONTAGEM POR OBRA. AF_03/2024</t>
  </si>
  <si>
    <t>SINAPI|97008</t>
  </si>
  <si>
    <t>97008</t>
  </si>
  <si>
    <t>PLATAFORMA DE PROTEÇÃO TERCIÁRIA PARA COLETA DE RESÍDUOS COM ESTRUTURA METÁLICA E TRAMA DE MADEIRA FORRADA EM PAINEL COMPENSADO - 2 MONTAGENS POR OBRA. AF_03/2024</t>
  </si>
  <si>
    <t>SINAPI|97048</t>
  </si>
  <si>
    <t>97048</t>
  </si>
  <si>
    <t>PONTEIRAS DE PROTEÇÃO DE PONTAS E VERGALHÕES EXPOSTOS EM ALVENARIA ESTRUTURAL. AF_03/2024</t>
  </si>
  <si>
    <t>SINAPI|97047</t>
  </si>
  <si>
    <t>97047</t>
  </si>
  <si>
    <t>PONTEIRAS DE PROTEÇÃO DE PONTAS E VERGALHÕES EXPOSTOS EM ESTRUTURAS DE CONCRETO ARMADO CONVENCIONAL. AF_03/2024</t>
  </si>
  <si>
    <t>SINAPI|97046</t>
  </si>
  <si>
    <t>97046</t>
  </si>
  <si>
    <t>PONTEIRAS DE PROTEÇÃO DE PONTAS E VERGALHÕES EXPOSTOS EM FUNDAÇÕES. AF_03/2024</t>
  </si>
  <si>
    <t>SINAPI|104989</t>
  </si>
  <si>
    <t>104989</t>
  </si>
  <si>
    <t>PROTEÇÃO DE ACESSO A CREMALHEIRA, COM CANCELA FIXADA EM LAJE - 1 MONTAGEM (EXCLUSO CANCELA). AF_03/2024</t>
  </si>
  <si>
    <t>SINAPI|97066</t>
  </si>
  <si>
    <t>97066</t>
  </si>
  <si>
    <t>PROTEÇÃO DE PEDESTRES, INCLUSIVE MONTAGEM E DESMONTAGEM. AF_03/2024_PS</t>
  </si>
  <si>
    <t>SINAPI|104982</t>
  </si>
  <si>
    <t>104982</t>
  </si>
  <si>
    <t>REDE DE PROTEÇÃO PISO A PISO (SISTEMA U). AF_03/2024</t>
  </si>
  <si>
    <t>SINAPI|97060</t>
  </si>
  <si>
    <t>97060</t>
  </si>
  <si>
    <t>REDE DE PROTEÇÃO TIPO SLQA INTERMEDIÁRIO PARA EDIFÍCIOS ACIMA DE 8 PAVIMENTOS. AF_03/2024</t>
  </si>
  <si>
    <t>SINAPI|97059</t>
  </si>
  <si>
    <t>97059</t>
  </si>
  <si>
    <t>REDE DE PROTEÇÃO TIPO SLQA INTERMEDIÁRIO PARA EDIFÍCIOS DE 5 A 8 PAVIMENTOS. AF_03/2024</t>
  </si>
  <si>
    <t>SINAPI|97058</t>
  </si>
  <si>
    <t>97058</t>
  </si>
  <si>
    <t>REDE DE PROTEÇÃO TIPO SLQA INTERMEDIÁRIO PARA EDIFÍCIOS DE ATÉ 4 PAVIMENTOS. AF_03/2024</t>
  </si>
  <si>
    <t>SINAPI|97056</t>
  </si>
  <si>
    <t>97056</t>
  </si>
  <si>
    <t>REDE DE PROTEÇÃO TIPO SLQA PESADO COM SUPORTES METÁLICOS TIPO FORCA PARA EDIFÍCIOS DE 5 A 8 PAVIMENTOS. AF_03/2024</t>
  </si>
  <si>
    <t>SINAPI|97057</t>
  </si>
  <si>
    <t>97057</t>
  </si>
  <si>
    <t>REDE DE PROTEÇÃO TIPO SLQA PESADO COM SUPORTES METÁLICOS TIPO FORCA PARA EDIFÍCIOS DE ACIMA DE 8 PAVIMENTOS. AF_03/2024</t>
  </si>
  <si>
    <t>SINAPI|97055</t>
  </si>
  <si>
    <t>97055</t>
  </si>
  <si>
    <t>REDE DE PROTEÇÃO TIPO SLQA PESADO COM SUPORTES METÁLICOS TIPO FORCA PARA EDIFÍCIOS DE ATÉ 4 PAVIMENTOS. AF_03/2024</t>
  </si>
  <si>
    <t>SINAPI|102656</t>
  </si>
  <si>
    <t>102656</t>
  </si>
  <si>
    <t>SINALIZAÇÃO COM FITA FIXADA EM CONE PLÁSTICO, INCLUINDO CONE. AF_03/2024</t>
  </si>
  <si>
    <t>SINAPI|104983</t>
  </si>
  <si>
    <t>104983</t>
  </si>
  <si>
    <t>SISTEMA DE PROTEÇÃO PARA PILARES DE PERIFERIA. AF_03/2024</t>
  </si>
  <si>
    <t>SINAPI|97050</t>
  </si>
  <si>
    <t>97050</t>
  </si>
  <si>
    <t>TOTEN EM MADEIRA COM PLACA INDICATIVA POSICIONADA NO TERRENO. AF_03/2024</t>
  </si>
  <si>
    <t>SINAPI|95946</t>
  </si>
  <si>
    <t>95946</t>
  </si>
  <si>
    <t>ARMAÇÃO DE ESCADA, DE UMA ESTRUTURA CONVENCIONAL DE CONCRETO ARMADO UTILIZANDO AÇO CA-50 DE 10,0 MM - MONTAGEM. AF_11/2020</t>
  </si>
  <si>
    <t>Escadas</t>
  </si>
  <si>
    <t>SINAPI|95947</t>
  </si>
  <si>
    <t>95947</t>
  </si>
  <si>
    <t>ARMAÇÃO DE ESCADA, DE UMA ESTRUTURA CONVENCIONAL DE CONCRETO ARMADO UTILIZANDO AÇO CA-50 DE 12,5 MM - MONTAGEM. AF_11/2020</t>
  </si>
  <si>
    <t>SINAPI|95948</t>
  </si>
  <si>
    <t>95948</t>
  </si>
  <si>
    <t>ARMAÇÃO DE ESCADA, DE UMA ESTRUTURA CONVENCIONAL DE CONCRETO ARMADO UTILIZANDO AÇO CA-50 DE 16,0 MM - MONTAGEM. AF_11/2020</t>
  </si>
  <si>
    <t>SINAPI|95944</t>
  </si>
  <si>
    <t>95944</t>
  </si>
  <si>
    <t>ARMAÇÃO DE ESCADA, DE UMA ESTRUTURA CONVENCIONAL DE CONCRETO ARMADO UTILIZANDO AÇO CA-50 DE 6,3 MM - MONTAGEM. AF_11/2020</t>
  </si>
  <si>
    <t>SINAPI|95945</t>
  </si>
  <si>
    <t>95945</t>
  </si>
  <si>
    <t>ARMAÇÃO DE ESCADA, DE UMA ESTRUTURA CONVENCIONAL DE CONCRETO ARMADO UTILIZANDO AÇO CA-50 DE 8,0 MM - MONTAGEM. AF_11/2020</t>
  </si>
  <si>
    <t>SINAPI|95943</t>
  </si>
  <si>
    <t>95943</t>
  </si>
  <si>
    <t>ARMAÇÃO DE ESCADA, DE UMA ESTRUTURA CONVENCIONAL DE CONCRETO ARMADO UTILIZANDO AÇO CA-60 DE 5,0 MM - MONTAGEM. AF_11/2020</t>
  </si>
  <si>
    <t>SINAPI|102077</t>
  </si>
  <si>
    <t>102077</t>
  </si>
  <si>
    <t>ESCADA EM CONCRETO ARMADO MOLDADO IN LOCO, FCK 25 MPA, COM 1 LANCE E LAJE CASCATA, FÔRMA EM CHAPA DE MADEIRA COMPENSADA RESINADA. AF_11/2020</t>
  </si>
  <si>
    <t>SINAPI|102073</t>
  </si>
  <si>
    <t>102073</t>
  </si>
  <si>
    <t>ESCADA EM CONCRETO ARMADO MOLDADO IN LOCO, FCK 25 MPA, COM 1 LANCE E LAJE PLANA, FÔRMA EM CHAPA DE MADEIRA COMPENSADA RESINADA. AF_11/2020</t>
  </si>
  <si>
    <t>SINAPI|102079</t>
  </si>
  <si>
    <t>102079</t>
  </si>
  <si>
    <t>ESCADA EM CONCRETO ARMADO MOLDADO IN LOCO, FCK 25 MPA, COM 2 LANCES EM L E LAJE CASCATA, FÔRMA EM CHAPA DE MADEIRA COMPENSADA RESINADA. AF_11/2020</t>
  </si>
  <si>
    <t>SINAPI|102075</t>
  </si>
  <si>
    <t>102075</t>
  </si>
  <si>
    <t>ESCADA EM CONCRETO ARMADO MOLDADO IN LOCO, FCK 25 MPA, COM 2 LANCES EM L E LAJE PLANA, FÔRMA EM CHAPA DE MADEIRA COMPENSADA RESINADA. AF_11/2020</t>
  </si>
  <si>
    <t>SINAPI|102078</t>
  </si>
  <si>
    <t>102078</t>
  </si>
  <si>
    <t>ESCADA EM CONCRETO ARMADO MOLDADO IN LOCO, FCK 25 MPA, COM 2 LANCES EM U E LAJE CASCATA, FÔRMA EM CHAPA DE MADEIRA COMPENSADA RESINADA. AF_11/2020</t>
  </si>
  <si>
    <t>SINAPI|102074</t>
  </si>
  <si>
    <t>102074</t>
  </si>
  <si>
    <t>ESCADA EM CONCRETO ARMADO MOLDADO IN LOCO, FCK 25 MPA, COM 2 LANCES EM U E LAJE PLANA, FÔRMA EM CHAPA DE MADEIRA COMPENSADA RESINADA. AF_11/2020</t>
  </si>
  <si>
    <t>SINAPI|102080</t>
  </si>
  <si>
    <t>102080</t>
  </si>
  <si>
    <t>ESCADA EM CONCRETO ARMADO MOLDADO IN LOCO, FCK 25 MPA, COM 2 LANCES EM X E LAJE CASCATA, FÔRMA EM CHAPA DE MADEIRA COMPENSADA RESINADA. AF_11/2020</t>
  </si>
  <si>
    <t>SINAPI|102076</t>
  </si>
  <si>
    <t>102076</t>
  </si>
  <si>
    <t>ESCADA EM CONCRETO ARMADO MOLDADO IN LOCO, FCK 25 MPA, COM 2 LANCES EM X E LAJE PLANA, FÔRMA EM CHAPA DE MADEIRA COMPENSADA RESINADA. AF_11/2020</t>
  </si>
  <si>
    <t>SINAPI|102084</t>
  </si>
  <si>
    <t>102084</t>
  </si>
  <si>
    <t>ESCADA HELICOIDAL EM AÇO GALVANIZADO, DIAMETRO DE 1,2 M, DOTADA DE GUARDA-CORPO, FIXADA COM CHUMBADOR MECÂNICO. AF_11/2020</t>
  </si>
  <si>
    <t>SINAPI|102082</t>
  </si>
  <si>
    <t>102082</t>
  </si>
  <si>
    <t>ESCADA TIPO MARINHEIRO EM TUBO ACO GALVANIZADO 1 1/2", COM GUARDA-CORPO, PARA ALTURAS MAIORES QUE 3 M, FIXADA COM CHUMBADOR MECÂNICO. AF_11/2020</t>
  </si>
  <si>
    <t>SINAPI|102081</t>
  </si>
  <si>
    <t>102081</t>
  </si>
  <si>
    <t>ESCADA TIPO MARINHEIRO EM TUBO ACO GALVANIZADO 1 1/2", SEM GUARDA-CORPO, FIXADA COM CHUMBADOR MECÂNICO. AF_11/2020</t>
  </si>
  <si>
    <t>SINAPI|102092</t>
  </si>
  <si>
    <t>102092</t>
  </si>
  <si>
    <t>ESCADA TIPO MARINHEIRO EM TUBO AÇO GALVANIZADO 1 1/2", COM GUARDA-CORPO, PARA ALTURAS DE ATÉ 3 M, FIXADA COM CHUMBADOR MECÂNICO. AF_11/2020</t>
  </si>
  <si>
    <t>SINAPI|102089</t>
  </si>
  <si>
    <t>102089</t>
  </si>
  <si>
    <t>FABRICAÇÃO DE FÔRMA PARA ESCADA DUPLA COM 2 LANCES EM "X" E LAJE CASCATA, EM CHAPA DE MADEIRA COMPENSADA PLASTIFICADA, E=18 MM. AF_11/2020</t>
  </si>
  <si>
    <t>SINAPI|102090</t>
  </si>
  <si>
    <t>102090</t>
  </si>
  <si>
    <t>FABRICAÇÃO DE FÔRMA PARA ESCADA DUPLA COM 2 LANCES EM "X" E LAJE CASCATA, EM CHAPA DE MADEIRA COMPENSADA RESINADA, E= 17 MM. AF_11/2020</t>
  </si>
  <si>
    <t>SINAPI|102086</t>
  </si>
  <si>
    <t>102086</t>
  </si>
  <si>
    <t>FABRICAÇÃO DE FÔRMA PARA ESCADA DUPLA COM 2 LANCES EM "X" E LAJE PLANA, EM CHAPA DE MADEIRA COMPENSADA PLASTIFICADA, E=18 MM. AF_11/2020</t>
  </si>
  <si>
    <t>SINAPI|102087</t>
  </si>
  <si>
    <t>102087</t>
  </si>
  <si>
    <t>FABRICAÇÃO DE FÔRMA PARA ESCADA DUPLA COM 2 LANCES EM "X" E LAJE PLANA, EM CHAPA DE MADEIRA COMPENSADA RESINADA, E= 17 MM. AF_11/2020</t>
  </si>
  <si>
    <t>SINAPI|102091</t>
  </si>
  <si>
    <t>102091</t>
  </si>
  <si>
    <t>FABRICAÇÃO DE FÔRMA PARA ESCADA DUPLA COM 2 LANCES EM X E LAJE CASCATA, EM MADEIRA SERRADA, E=25 MM. AF_11/2020</t>
  </si>
  <si>
    <t>SINAPI|102088</t>
  </si>
  <si>
    <t>102088</t>
  </si>
  <si>
    <t>FABRICAÇÃO DE FÔRMA PARA ESCADA DUPLA COM 2 LANCES EM X E LAJE PLANA, EM MADEIRA SERRADA, E=25 MM. AF_11/2020</t>
  </si>
  <si>
    <t>SINAPI|101997</t>
  </si>
  <si>
    <t>101997</t>
  </si>
  <si>
    <t>FABRICAÇÃO DE FÔRMA PARA ESCADAS, COM 1 LANCE E LAJE CASCATA, EM CHAPA DE MADEIRA COMPENSADA PLASTIFICADA, E=18 MM. AF_11/2020</t>
  </si>
  <si>
    <t>SINAPI|101998</t>
  </si>
  <si>
    <t>101998</t>
  </si>
  <si>
    <t>FABRICAÇÃO DE FÔRMA PARA ESCADAS, COM 1 LANCE E LAJE CASCATA, EM CHAPA DE MADEIRA COMPENSADA RESINADA, E= 17 MM. AF_11/2020</t>
  </si>
  <si>
    <t>SINAPI|101999</t>
  </si>
  <si>
    <t>101999</t>
  </si>
  <si>
    <t>FABRICAÇÃO DE FÔRMA PARA ESCADAS, COM 1 LANCE E LAJE CASCATA, EM MADEIRA SERRADA, E=25 MM. AF_11/2020</t>
  </si>
  <si>
    <t>SINAPI|101994</t>
  </si>
  <si>
    <t>101994</t>
  </si>
  <si>
    <t>FABRICAÇÃO DE FÔRMA PARA ESCADAS, COM 1 LANCE E LAJE PLANA, EM CHAPA DE MADEIRA COMPENSADA PLASTIFICADA, E=18 MM. AF_11/2020</t>
  </si>
  <si>
    <t>SINAPI|101995</t>
  </si>
  <si>
    <t>101995</t>
  </si>
  <si>
    <t>FABRICAÇÃO DE FÔRMA PARA ESCADAS, COM 1 LANCE E LAJE PLANA, EM CHAPA DE MADEIRA COMPENSADA RESINADA, E= 17 MM. AF_11/2020</t>
  </si>
  <si>
    <t>SINAPI|101996</t>
  </si>
  <si>
    <t>101996</t>
  </si>
  <si>
    <t>FABRICAÇÃO DE FÔRMA PARA ESCADAS, COM 1 LANCE E LAJE PLANA, EM MADEIRA SERRADA, E=25 MM. AF_11/2020</t>
  </si>
  <si>
    <t>SINAPI|101991</t>
  </si>
  <si>
    <t>101991</t>
  </si>
  <si>
    <t>FABRICAÇÃO DE FÔRMA PARA ESCADAS, COM 2 LANCES EM "L" E LAJE CASCATA, EM CHAPA DE MADEIRA COMPENSADA PLASTIFICADA, E=18 MM. AF_11/2020</t>
  </si>
  <si>
    <t>SINAPI|101992</t>
  </si>
  <si>
    <t>101992</t>
  </si>
  <si>
    <t>FABRICAÇÃO DE FÔRMA PARA ESCADAS, COM 2 LANCES EM "L" E LAJE CASCATA, EM CHAPA DE MADEIRA COMPENSADA RESINADA, E= 17 MM. AF_11/2020</t>
  </si>
  <si>
    <t>SINAPI|101993</t>
  </si>
  <si>
    <t>101993</t>
  </si>
  <si>
    <t>FABRICAÇÃO DE FÔRMA PARA ESCADAS, COM 2 LANCES EM "L" E LAJE CASCATA, EM MADEIRA SERRADA, E=25 MM. AF_11/2020</t>
  </si>
  <si>
    <t>SINAPI|101988</t>
  </si>
  <si>
    <t>101988</t>
  </si>
  <si>
    <t>FABRICAÇÃO DE FÔRMA PARA ESCADAS, COM 2 LANCES EM "L" E LAJE PLANA, EM CHAPA DE MADEIRA COMPENSADA PLASTIFICADA, E=18 MM. AF_11/2020</t>
  </si>
  <si>
    <t>SINAPI|101989</t>
  </si>
  <si>
    <t>101989</t>
  </si>
  <si>
    <t>FABRICAÇÃO DE FÔRMA PARA ESCADAS, COM 2 LANCES EM "L" E LAJE PLANA, EM CHAPA DE MADEIRA COMPENSADA RESINADA, E= 17 MM. AF_11/2020</t>
  </si>
  <si>
    <t>SINAPI|101990</t>
  </si>
  <si>
    <t>101990</t>
  </si>
  <si>
    <t>FABRICAÇÃO DE FÔRMA PARA ESCADAS, COM 2 LANCES EM "L" E LAJE PLANA, EM MADEIRA SERRADA, E=25 MM. AF_11/2020</t>
  </si>
  <si>
    <t>SINAPI|101985</t>
  </si>
  <si>
    <t>101985</t>
  </si>
  <si>
    <t>FABRICAÇÃO DE FÔRMA PARA ESCADAS, COM 2 LANCES EM "U" E LAJE CASCATA, EM CHAPA DE MADEIRA COMPENSADA PLASTIFICADA, E=18 MM. AF_11/2020</t>
  </si>
  <si>
    <t>SINAPI|101986</t>
  </si>
  <si>
    <t>101986</t>
  </si>
  <si>
    <t>FABRICAÇÃO DE FÔRMA PARA ESCADAS, COM 2 LANCES EM "U" E LAJE CASCATA, EM CHAPA DE MADEIRA COMPENSADA RESINADA, E= 17 MM. AF_11/2020</t>
  </si>
  <si>
    <t>SINAPI|101987</t>
  </si>
  <si>
    <t>101987</t>
  </si>
  <si>
    <t>FABRICAÇÃO DE FÔRMA PARA ESCADAS, COM 2 LANCES EM "U" E LAJE CASCATA, EM MADEIRA SERRADA, E=25 MM. AF_11/2020</t>
  </si>
  <si>
    <t>SINAPI|101969</t>
  </si>
  <si>
    <t>101969</t>
  </si>
  <si>
    <t>FABRICAÇÃO DE FÔRMA PARA ESCADAS, COM 2 LANCES EM "U" E LAJE PLANA, EM CHAPA DE MADEIRA COMPENSADA PLASTIFICADA, E=18 MM. AF_11/2020</t>
  </si>
  <si>
    <t>SINAPI|101971</t>
  </si>
  <si>
    <t>101971</t>
  </si>
  <si>
    <t>FABRICAÇÃO DE FÔRMA PARA ESCADAS, COM 2 LANCES EM "U" E LAJE PLANA, EM CHAPA DE MADEIRA COMPENSADA RESINADA, E= 17 MM. AF_11/2020</t>
  </si>
  <si>
    <t>SINAPI|101973</t>
  </si>
  <si>
    <t>101973</t>
  </si>
  <si>
    <t>FABRICAÇÃO DE FÔRMA PARA ESCADAS, COM 2 LANCES EM "U" E LAJE PLANA, EM MADEIRA SERRADA, E=25 MM. AF_11/2020</t>
  </si>
  <si>
    <t>SINAPI|102072</t>
  </si>
  <si>
    <t>102072</t>
  </si>
  <si>
    <t>MONTAGEM E DESMONTAGEM DE FÔRMA PARA ESCADA DUPLA COM 2 LANCES EM "X" E LAJE CASCATA, EM CHAPA DE MADEIRA COMPENSADA PLASTIFICADA, 10 UTILIZAÇÕES. AF_11/2020</t>
  </si>
  <si>
    <t>SINAPI|102070</t>
  </si>
  <si>
    <t>102070</t>
  </si>
  <si>
    <t>MONTAGEM E DESMONTAGEM DE FÔRMA PARA ESCADA DUPLA COM 2 LANCES EM "X" E LAJE CASCATA, EM CHAPA DE MADEIRA COMPENSADA PLASTIFICADA, 6 UTILIZAÇÕES. AF_11/2020</t>
  </si>
  <si>
    <t>SINAPI|102071</t>
  </si>
  <si>
    <t>102071</t>
  </si>
  <si>
    <t>MONTAGEM E DESMONTAGEM DE FÔRMA PARA ESCADA DUPLA COM 2 LANCES EM "X" E LAJE CASCATA, EM CHAPA DE MADEIRA COMPENSADA PLASTIFICADA, 8 UTILIZAÇÕES. AF_11/2020</t>
  </si>
  <si>
    <t>SINAPI|102068</t>
  </si>
  <si>
    <t>102068</t>
  </si>
  <si>
    <t>MONTAGEM E DESMONTAGEM DE FÔRMA PARA ESCADA DUPLA COM 2 LANCES EM "X" E LAJE CASCATA, EM CHAPA DE MADEIRA COMPENSADA RESINADA, 2 UTILIZAÇÕES. AF_11/2020</t>
  </si>
  <si>
    <t>SINAPI|102069</t>
  </si>
  <si>
    <t>102069</t>
  </si>
  <si>
    <t>MONTAGEM E DESMONTAGEM DE FÔRMA PARA ESCADA DUPLA COM 2 LANCES EM "X" E LAJE CASCATA, EM CHAPA DE MADEIRA COMPENSADA RESINADA, 4 UTILIZAÇÕES. AF_11/2020</t>
  </si>
  <si>
    <t>SINAPI|102066</t>
  </si>
  <si>
    <t>102066</t>
  </si>
  <si>
    <t>MONTAGEM E DESMONTAGEM DE FÔRMA PARA ESCADA DUPLA COM 2 LANCES EM "X" E LAJE CASCATA, EM MADEIRA SERRADA, 1 UTILIZAÇÃO. AF_11/2020</t>
  </si>
  <si>
    <t>SINAPI|102067</t>
  </si>
  <si>
    <t>102067</t>
  </si>
  <si>
    <t>MONTAGEM E DESMONTAGEM DE FÔRMA PARA ESCADA DUPLA COM 2 LANCES EM "X" E LAJE CASCATA, EM MADEIRA SERRADA, 2 UTILIZAÇÕES. AF_11/2020</t>
  </si>
  <si>
    <t>SINAPI|102065</t>
  </si>
  <si>
    <t>102065</t>
  </si>
  <si>
    <t>MONTAGEM E DESMONTAGEM DE FÔRMA PARA ESCADA DUPLA COM 2 LANCES EM "X" E LAJE PLANA, EM CHAPA DE MADEIRA COMPENSADA PLASTIFICADA, 10 UTILIZAÇÕES. AF_11/2020</t>
  </si>
  <si>
    <t>SINAPI|102063</t>
  </si>
  <si>
    <t>102063</t>
  </si>
  <si>
    <t>MONTAGEM E DESMONTAGEM DE FÔRMA PARA ESCADA DUPLA COM 2 LANCES EM "X" E LAJE PLANA, EM CHAPA DE MADEIRA COMPENSADA PLASTIFICADA, 6 UTILIZAÇÕES. AF_11/2020</t>
  </si>
  <si>
    <t>SINAPI|102064</t>
  </si>
  <si>
    <t>102064</t>
  </si>
  <si>
    <t>MONTAGEM E DESMONTAGEM DE FÔRMA PARA ESCADA DUPLA COM 2 LANCES EM "X" E LAJE PLANA, EM CHAPA DE MADEIRA COMPENSADA PLASTIFICADA, 8 UTILIZAÇÕES. AF_11/2020</t>
  </si>
  <si>
    <t>SINAPI|102061</t>
  </si>
  <si>
    <t>102061</t>
  </si>
  <si>
    <t>MONTAGEM E DESMONTAGEM DE FÔRMA PARA ESCADA DUPLA COM 2 LANCES EM "X" E LAJE PLANA, EM CHAPA DE MADEIRA COMPENSADA RESINADA, 2 UTILIZAÇÕES. AF_11/2020</t>
  </si>
  <si>
    <t>SINAPI|102062</t>
  </si>
  <si>
    <t>102062</t>
  </si>
  <si>
    <t>MONTAGEM E DESMONTAGEM DE FÔRMA PARA ESCADA DUPLA COM 2 LANCES EM "X" E LAJE PLANA, EM CHAPA DE MADEIRA COMPENSADA RESINADA, 4 UTILIZAÇÕES. AF_11/2020</t>
  </si>
  <si>
    <t>SINAPI|102059</t>
  </si>
  <si>
    <t>102059</t>
  </si>
  <si>
    <t>MONTAGEM E DESMONTAGEM DE FÔRMA PARA ESCADA DUPLA COM 2 LANCES EM "X" E LAJE PLANA, EM MADEIRA SERRADA, 1 UTILIZAÇÃO. AF_11/2020</t>
  </si>
  <si>
    <t>SINAPI|102060</t>
  </si>
  <si>
    <t>102060</t>
  </si>
  <si>
    <t>MONTAGEM E DESMONTAGEM DE FÔRMA PARA ESCADA DUPLA COM 2 LANCES EM "X" E LAJE PLANA, EM MADEIRA SERRADA, 2 UTILIZAÇÕES. AF_11/2020</t>
  </si>
  <si>
    <t>SINAPI|102052</t>
  </si>
  <si>
    <t>102052</t>
  </si>
  <si>
    <t>MONTAGEM E DESMONTAGEM DE FÔRMA PARA ESCADAS, COM 1 LANCE E LAJE CASCATA, EM CHAPA DE MADEIRA COMPENSADA PLASTIFICADA, 10 UTILIZAÇÕES. AF_11/2020</t>
  </si>
  <si>
    <t>SINAPI|102050</t>
  </si>
  <si>
    <t>102050</t>
  </si>
  <si>
    <t>MONTAGEM E DESMONTAGEM DE FÔRMA PARA ESCADAS, COM 1 LANCE E LAJE CASCATA, EM CHAPA DE MADEIRA COMPENSADA PLASTIFICADA, 6 UTILIZAÇÕES. AF_11/2020</t>
  </si>
  <si>
    <t>SINAPI|102051</t>
  </si>
  <si>
    <t>102051</t>
  </si>
  <si>
    <t>MONTAGEM E DESMONTAGEM DE FÔRMA PARA ESCADAS, COM 1 LANCE E LAJE CASCATA, EM CHAPA DE MADEIRA COMPENSADA PLASTIFICADA, 8 UTILIZAÇÕES. AF_11/2020</t>
  </si>
  <si>
    <t>SINAPI|102048</t>
  </si>
  <si>
    <t>102048</t>
  </si>
  <si>
    <t>MONTAGEM E DESMONTAGEM DE FÔRMA PARA ESCADAS, COM 1 LANCE E LAJE CASCATA, EM CHAPA DE MADEIRA COMPENSADA RESINADA, 2 UTILIZAÇÕES. AF_11/2020</t>
  </si>
  <si>
    <t>SINAPI|102049</t>
  </si>
  <si>
    <t>102049</t>
  </si>
  <si>
    <t>MONTAGEM E DESMONTAGEM DE FÔRMA PARA ESCADAS, COM 1 LANCE E LAJE CASCATA, EM CHAPA DE MADEIRA COMPENSADA RESINADA, 4 UTILIZAÇÕES. AF_11/2020</t>
  </si>
  <si>
    <t>SINAPI|102046</t>
  </si>
  <si>
    <t>102046</t>
  </si>
  <si>
    <t>MONTAGEM E DESMONTAGEM DE FÔRMA PARA ESCADAS, COM 1 LANCE E LAJE CASCATA, EM MADEIRA SERRADA, 1 UTILIZAÇÃO. AF_11/2020</t>
  </si>
  <si>
    <t>SINAPI|102047</t>
  </si>
  <si>
    <t>102047</t>
  </si>
  <si>
    <t>MONTAGEM E DESMONTAGEM DE FÔRMA PARA ESCADAS, COM 1 LANCE E LAJE CASCATA, EM MADEIRA SERRADA, 2 UTILIZAÇÕES. AF_11/2020</t>
  </si>
  <si>
    <t>SINAPI|102045</t>
  </si>
  <si>
    <t>102045</t>
  </si>
  <si>
    <t>MONTAGEM E DESMONTAGEM DE FÔRMA PARA ESCADAS, COM 1 LANCE E LAJE PLANA, EM CHAPA DE MADEIRA COMPENSADA PLASTIFICADA, 10 UTILIZAÇÕES. AF_11/2020</t>
  </si>
  <si>
    <t>SINAPI|102043</t>
  </si>
  <si>
    <t>102043</t>
  </si>
  <si>
    <t>MONTAGEM E DESMONTAGEM DE FÔRMA PARA ESCADAS, COM 1 LANCE E LAJE PLANA, EM CHAPA DE MADEIRA COMPENSADA PLASTIFICADA, 6 UTILIZAÇÕES. AF_11/2020</t>
  </si>
  <si>
    <t>SINAPI|102044</t>
  </si>
  <si>
    <t>102044</t>
  </si>
  <si>
    <t>MONTAGEM E DESMONTAGEM DE FÔRMA PARA ESCADAS, COM 1 LANCE E LAJE PLANA, EM CHAPA DE MADEIRA COMPENSADA PLASTIFICADA, 8 UTILIZAÇÕES. AF_11/2020</t>
  </si>
  <si>
    <t>SINAPI|102041</t>
  </si>
  <si>
    <t>102041</t>
  </si>
  <si>
    <t>MONTAGEM E DESMONTAGEM DE FÔRMA PARA ESCADAS, COM 1 LANCE E LAJE PLANA, EM CHAPA DE MADEIRA COMPENSADA RESINADA, 2 UTILIZAÇÕES. AF_11/2020</t>
  </si>
  <si>
    <t>SINAPI|102042</t>
  </si>
  <si>
    <t>102042</t>
  </si>
  <si>
    <t>MONTAGEM E DESMONTAGEM DE FÔRMA PARA ESCADAS, COM 1 LANCE E LAJE PLANA, EM CHAPA DE MADEIRA COMPENSADA RESINADA, 4 UTILIZAÇÕES. AF_11/2020</t>
  </si>
  <si>
    <t>SINAPI|102039</t>
  </si>
  <si>
    <t>102039</t>
  </si>
  <si>
    <t>MONTAGEM E DESMONTAGEM DE FÔRMA PARA ESCADAS, COM 1 LANCE E LAJE PLANA, EM MADEIRA SERRADA, 1 UTILIZAÇÃO. AF_11/2020</t>
  </si>
  <si>
    <t>SINAPI|102040</t>
  </si>
  <si>
    <t>102040</t>
  </si>
  <si>
    <t>MONTAGEM E DESMONTAGEM DE FÔRMA PARA ESCADAS, COM 1 LANCE E LAJE PLANA, EM MADEIRA SERRADA, 2 UTILIZAÇÕES. AF_11/2020</t>
  </si>
  <si>
    <t>SINAPI|102038</t>
  </si>
  <si>
    <t>102038</t>
  </si>
  <si>
    <t>MONTAGEM E DESMONTAGEM DE FÔRMA PARA ESCADAS, COM 2 LANCES EM "L" E LAJE CASCATA, EM CHAPA DE MADEIRA COMPENSADA PLASTIFICADA, 10 UTILIZAÇÕES. AF_11/2020</t>
  </si>
  <si>
    <t>SINAPI|102036</t>
  </si>
  <si>
    <t>102036</t>
  </si>
  <si>
    <t>MONTAGEM E DESMONTAGEM DE FÔRMA PARA ESCADAS, COM 2 LANCES EM "L" E LAJE CASCATA, EM CHAPA DE MADEIRA COMPENSADA PLASTIFICADA, 6 UTILIZAÇÕES. AF_11/2020</t>
  </si>
  <si>
    <t>SINAPI|102037</t>
  </si>
  <si>
    <t>102037</t>
  </si>
  <si>
    <t>MONTAGEM E DESMONTAGEM DE FÔRMA PARA ESCADAS, COM 2 LANCES EM "L" E LAJE CASCATA, EM CHAPA DE MADEIRA COMPENSADA PLASTIFICADA, 8 UTILIZAÇÕES. AF_11/2020</t>
  </si>
  <si>
    <t>SINAPI|102016</t>
  </si>
  <si>
    <t>102016</t>
  </si>
  <si>
    <t>MONTAGEM E DESMONTAGEM DE FÔRMA PARA ESCADAS, COM 2 LANCES EM "L" E LAJE CASCATA, EM CHAPA DE MADEIRA COMPENSADA RESINADA, 2 UTILIZAÇÕES. AF_11/2020</t>
  </si>
  <si>
    <t>SINAPI|102017</t>
  </si>
  <si>
    <t>102017</t>
  </si>
  <si>
    <t>MONTAGEM E DESMONTAGEM DE FÔRMA PARA ESCADAS, COM 2 LANCES EM "L" E LAJE CASCATA, EM CHAPA DE MADEIRA COMPENSADA RESINADA, 4 UTILIZAÇÕES. AF_11/2020</t>
  </si>
  <si>
    <t>SINAPI|102014</t>
  </si>
  <si>
    <t>102014</t>
  </si>
  <si>
    <t>MONTAGEM E DESMONTAGEM DE FÔRMA PARA ESCADAS, COM 2 LANCES EM "L" E LAJE CASCATA, EM MADEIRA SERRADA, 1 UTILIZAÇÃO. AF_11/2020</t>
  </si>
  <si>
    <t>SINAPI|102015</t>
  </si>
  <si>
    <t>102015</t>
  </si>
  <si>
    <t>MONTAGEM E DESMONTAGEM DE FÔRMA PARA ESCADAS, COM 2 LANCES EM "L" E LAJE CASCATA, EM MADEIRA SERRADA, 2 UTILIZAÇÕES. AF_11/2020</t>
  </si>
  <si>
    <t>SINAPI|102013</t>
  </si>
  <si>
    <t>102013</t>
  </si>
  <si>
    <t>MONTAGEM E DESMONTAGEM DE FÔRMA PARA ESCADAS, COM 2 LANCES EM "L" E LAJE PLANA, EM CHAPA DE MADEIRA COMPENSADA PLASTIFICADA, 10 UTILIZAÇÕES. AF_11/2020</t>
  </si>
  <si>
    <t>SINAPI|102011</t>
  </si>
  <si>
    <t>102011</t>
  </si>
  <si>
    <t>MONTAGEM E DESMONTAGEM DE FÔRMA PARA ESCADAS, COM 2 LANCES EM "L" E LAJE PLANA, EM CHAPA DE MADEIRA COMPENSADA PLASTIFICADA, 6 UTILIZAÇÕES. AF_11/2020</t>
  </si>
  <si>
    <t>SINAPI|102012</t>
  </si>
  <si>
    <t>102012</t>
  </si>
  <si>
    <t>MONTAGEM E DESMONTAGEM DE FÔRMA PARA ESCADAS, COM 2 LANCES EM "L" E LAJE PLANA, EM CHAPA DE MADEIRA COMPENSADA PLASTIFICADA, 8 UTILIZAÇÕES. AF_11/2020</t>
  </si>
  <si>
    <t>SINAPI|102009</t>
  </si>
  <si>
    <t>102009</t>
  </si>
  <si>
    <t>MONTAGEM E DESMONTAGEM DE FÔRMA PARA ESCADAS, COM 2 LANCES EM "L" E LAJE PLANA, EM CHAPA DE MADEIRA COMPENSADA RESINADA, 2 UTILIZAÇÕES. AF_11/2020</t>
  </si>
  <si>
    <t>SINAPI|102010</t>
  </si>
  <si>
    <t>102010</t>
  </si>
  <si>
    <t>MONTAGEM E DESMONTAGEM DE FÔRMA PARA ESCADAS, COM 2 LANCES EM "L" E LAJE PLANA, EM CHAPA DE MADEIRA COMPENSADA RESINADA, 4 UTILIZAÇÕES. AF_11/2020</t>
  </si>
  <si>
    <t>SINAPI|102007</t>
  </si>
  <si>
    <t>102007</t>
  </si>
  <si>
    <t>MONTAGEM E DESMONTAGEM DE FÔRMA PARA ESCADAS, COM 2 LANCES EM "L" E LAJE PLANA, EM MADEIRA SERRADA, 1 UTILIZAÇÃO. AF_11/2020</t>
  </si>
  <si>
    <t>SINAPI|102008</t>
  </si>
  <si>
    <t>102008</t>
  </si>
  <si>
    <t>MONTAGEM E DESMONTAGEM DE FÔRMA PARA ESCADAS, COM 2 LANCES EM "L" E LAJE PLANA, EM MADEIRA SERRADA, 2 UTILIZAÇÕES. AF_11/2020</t>
  </si>
  <si>
    <t>SINAPI|102006</t>
  </si>
  <si>
    <t>102006</t>
  </si>
  <si>
    <t>MONTAGEM E DESMONTAGEM DE FÔRMA PARA ESCADAS, COM 2 LANCES EM "U" E LAJE CASCATA, EM CHAPA DE MADEIRA COMPENSADA PLASTIFICADA, 10 UTILIZAÇÕES. AF_11/2020</t>
  </si>
  <si>
    <t>SINAPI|102004</t>
  </si>
  <si>
    <t>102004</t>
  </si>
  <si>
    <t>MONTAGEM E DESMONTAGEM DE FÔRMA PARA ESCADAS, COM 2 LANCES EM "U" E LAJE CASCATA, EM CHAPA DE MADEIRA COMPENSADA PLASTIFICADA, 6 UTILIZAÇÕES. AF_11/2020</t>
  </si>
  <si>
    <t>SINAPI|102005</t>
  </si>
  <si>
    <t>102005</t>
  </si>
  <si>
    <t>MONTAGEM E DESMONTAGEM DE FÔRMA PARA ESCADAS, COM 2 LANCES EM "U" E LAJE CASCATA, EM CHAPA DE MADEIRA COMPENSADA PLASTIFICADA, 8 UTILIZAÇÕES. AF_11/2020</t>
  </si>
  <si>
    <t>SINAPI|102002</t>
  </si>
  <si>
    <t>102002</t>
  </si>
  <si>
    <t>MONTAGEM E DESMONTAGEM DE FÔRMA PARA ESCADAS, COM 2 LANCES EM "U" E LAJE CASCATA, EM CHAPA DE MADEIRA COMPENSADA RESINADA, 2 UTILIZAÇÕES. AF_11/2020</t>
  </si>
  <si>
    <t>SINAPI|102003</t>
  </si>
  <si>
    <t>102003</t>
  </si>
  <si>
    <t>MONTAGEM E DESMONTAGEM DE FÔRMA PARA ESCADAS, COM 2 LANCES EM "U" E LAJE CASCATA, EM CHAPA DE MADEIRA COMPENSADA RESINADA, 4 UTILIZAÇÕES. AF_11/2020</t>
  </si>
  <si>
    <t>SINAPI|102000</t>
  </si>
  <si>
    <t>102000</t>
  </si>
  <si>
    <t>MONTAGEM E DESMONTAGEM DE FÔRMA PARA ESCADAS, COM 2 LANCES EM "U" E LAJE CASCATA, EM MADEIRA SERRADA, 1 UTILIZAÇÃO. AF_11/2020</t>
  </si>
  <si>
    <t>SINAPI|102001</t>
  </si>
  <si>
    <t>102001</t>
  </si>
  <si>
    <t>MONTAGEM E DESMONTAGEM DE FÔRMA PARA ESCADAS, COM 2 LANCES EM "U" E LAJE CASCATA, EM MADEIRA SERRADA, 2 UTILIZAÇÕES. AF_11/2020</t>
  </si>
  <si>
    <t>SINAPI|101983</t>
  </si>
  <si>
    <t>101983</t>
  </si>
  <si>
    <t>MONTAGEM E DESMONTAGEM DE FÔRMA PARA ESCADAS, COM 2 LANCES EM "U" E LAJE PLANA, EM CHAPA DE MADEIRA COMPENSADA PLASTIFICADA, 10 UTILIZAÇÕES. AF_11/2020</t>
  </si>
  <si>
    <t>SINAPI|101981</t>
  </si>
  <si>
    <t>101981</t>
  </si>
  <si>
    <t>MONTAGEM E DESMONTAGEM DE FÔRMA PARA ESCADAS, COM 2 LANCES EM "U" E LAJE PLANA, EM CHAPA DE MADEIRA COMPENSADA PLASTIFICADA, 6 UTILIZAÇÕES. AF_11/2020</t>
  </si>
  <si>
    <t>SINAPI|101982</t>
  </si>
  <si>
    <t>101982</t>
  </si>
  <si>
    <t>MONTAGEM E DESMONTAGEM DE FÔRMA PARA ESCADAS, COM 2 LANCES EM "U" E LAJE PLANA, EM CHAPA DE MADEIRA COMPENSADA PLASTIFICADA, 8 UTILIZAÇÕES. AF_11/2020</t>
  </si>
  <si>
    <t>SINAPI|101977</t>
  </si>
  <si>
    <t>101977</t>
  </si>
  <si>
    <t>MONTAGEM E DESMONTAGEM DE FÔRMA PARA ESCADAS, COM 2 LANCES EM "U" E LAJE PLANA, EM CHAPA DE MADEIRA COMPENSADA RESINADA, 2 UTILIZAÇÕES. AF_11/2020</t>
  </si>
  <si>
    <t>SINAPI|101980</t>
  </si>
  <si>
    <t>101980</t>
  </si>
  <si>
    <t>MONTAGEM E DESMONTAGEM DE FÔRMA PARA ESCADAS, COM 2 LANCES EM "U" E LAJE PLANA, EM CHAPA DE MADEIRA COMPENSADA RESINADA, 4 UTILIZAÇÕES. AF_11/2020</t>
  </si>
  <si>
    <t>SINAPI|101974</t>
  </si>
  <si>
    <t>101974</t>
  </si>
  <si>
    <t>MONTAGEM E DESMONTAGEM DE FÔRMA PARA ESCADAS, COM 2 LANCES EM "U" E LAJE PLANA, EM MADEIRA SERRADA, 1 UTILIZAÇÃO. AF_11/2020</t>
  </si>
  <si>
    <t>SINAPI|101975</t>
  </si>
  <si>
    <t>101975</t>
  </si>
  <si>
    <t>MONTAGEM E DESMONTAGEM DE FÔRMA PARA ESCADAS, COM 2 LANCES EM "U" E LAJE PLANA, EM MADEIRA SERRADA, 2 UTILIZAÇÕES. AF_11/2020</t>
  </si>
  <si>
    <t>SINAPI|101114</t>
  </si>
  <si>
    <t>101114</t>
  </si>
  <si>
    <t>ESCAVAÇÃO HORIZONTAL EM SOLO DE 1A CATEGORIA COM TRATOR DE ESTEIRAS (100HP/LÂMINA: 2,19M3). AF_07/2020</t>
  </si>
  <si>
    <t>Escavação Horizontal</t>
  </si>
  <si>
    <t>SINAPI|101118</t>
  </si>
  <si>
    <t>101118</t>
  </si>
  <si>
    <t>ESCAVAÇÃO HORIZONTAL EM SOLO DE 1A CATEGORIA COM TRATOR DE ESTEIRAS (125HP/LÂMINA: 2,70M3). AF_07/2020</t>
  </si>
  <si>
    <t>SINAPI|101115</t>
  </si>
  <si>
    <t>101115</t>
  </si>
  <si>
    <t>ESCAVAÇÃO HORIZONTAL EM SOLO DE 1A CATEGORIA COM TRATOR DE ESTEIRAS (150HP/LÂMINA: 3,18M3). AF_07/2020</t>
  </si>
  <si>
    <t>SINAPI|101116</t>
  </si>
  <si>
    <t>101116</t>
  </si>
  <si>
    <t>ESCAVAÇÃO HORIZONTAL EM SOLO DE 1A CATEGORIA COM TRATOR DE ESTEIRAS (170HP/LÂMINA: 5,20M3). AF_07/2020</t>
  </si>
  <si>
    <t>SINAPI|101117</t>
  </si>
  <si>
    <t>101117</t>
  </si>
  <si>
    <t>ESCAVAÇÃO HORIZONTAL EM SOLO DE 1A CATEGORIA COM TRATOR DE ESTEIRAS (347HP/LÂMINA: 8,70M3). AF_07/2020</t>
  </si>
  <si>
    <t>SINAPI|101124</t>
  </si>
  <si>
    <t>101124</t>
  </si>
  <si>
    <t>ESCAVAÇÃO HORIZONTAL, INCLUINDO CARGA E DESCARGA EM SOLO DE 1A CATEGORIA COM TRATOR DE ESTEIRAS (100HP/LÂMINA: 2,19M3). AF_07/2020</t>
  </si>
  <si>
    <t>SINAPI|101128</t>
  </si>
  <si>
    <t>101128</t>
  </si>
  <si>
    <t>ESCAVAÇÃO HORIZONTAL, INCLUINDO CARGA E DESCARGA EM SOLO DE 1A CATEGORIA COM TRATOR DE ESTEIRAS (125HP/LÂMINA: 2,70M3). AF_07/2020</t>
  </si>
  <si>
    <t>SINAPI|101125</t>
  </si>
  <si>
    <t>101125</t>
  </si>
  <si>
    <t>ESCAVAÇÃO HORIZONTAL, INCLUINDO CARGA E DESCARGA EM SOLO DE 1A CATEGORIA COM TRATOR DE ESTEIRAS (150HP/LÂMINA: 3,18M3). AF_07/2020</t>
  </si>
  <si>
    <t>SINAPI|101126</t>
  </si>
  <si>
    <t>101126</t>
  </si>
  <si>
    <t>ESCAVAÇÃO HORIZONTAL, INCLUINDO CARGA E DESCARGA EM SOLO DE 1A CATEGORIA COM TRATOR DE ESTEIRAS (170HP/LÂMINA: 5,20M3). AF_07/2020</t>
  </si>
  <si>
    <t>SINAPI|101127</t>
  </si>
  <si>
    <t>101127</t>
  </si>
  <si>
    <t>ESCAVAÇÃO HORIZONTAL, INCLUINDO CARGA E DESCARGA EM SOLO DE 1A CATEGORIA COM TRATOR DE ESTEIRAS (347HP/LÂMINA: 8,70M3). AF_07/2020</t>
  </si>
  <si>
    <t>SINAPI|101134</t>
  </si>
  <si>
    <t>101134</t>
  </si>
  <si>
    <t>ESCAVAÇÃO HORIZONTAL, INCLUINDO CARGA, DESCARGA E TRANSPORTE EM SOLO DE 1A CATEGORIA COM TRATOR DE ESTEIRAS (100HP/LÂMINA: 2,19M3) E CAMINHÃO BASCULANTE DE 10M3, DMT ATÉ 200M. AF_07/2020</t>
  </si>
  <si>
    <t>SINAPI|101144</t>
  </si>
  <si>
    <t>101144</t>
  </si>
  <si>
    <t>ESCAVAÇÃO HORIZONTAL, INCLUINDO CARGA, DESCARGA E TRANSPORTE EM SOLO DE 1A CATEGORIA COM TRATOR DE ESTEIRAS (100HP/LÂMINA: 2,19M3) E CAMINHÃO BASCULANTE DE 14M3, DMT ATÉ 200M. AF_07/2020</t>
  </si>
  <si>
    <t>SINAPI|101138</t>
  </si>
  <si>
    <t>101138</t>
  </si>
  <si>
    <t>ESCAVAÇÃO HORIZONTAL, INCLUINDO CARGA, DESCARGA E TRANSPORTE EM SOLO DE 1A CATEGORIA COM TRATOR DE ESTEIRAS (125HP/LÂMINA: 2,70M3) E CAMINHÃO BASCULANTE DE 10M3, DMT ATÉ 200M. AF_07/2020</t>
  </si>
  <si>
    <t>SINAPI|101148</t>
  </si>
  <si>
    <t>101148</t>
  </si>
  <si>
    <t>ESCAVAÇÃO HORIZONTAL, INCLUINDO CARGA, DESCARGA E TRANSPORTE EM SOLO DE 1A CATEGORIA COM TRATOR DE ESTEIRAS (125HP/LÂMINA: 2,70M3) E CAMINHÃO BASCULANTE DE 14M3, DMT ATÉ 200M. AF_07/2020</t>
  </si>
  <si>
    <t>SINAPI|101135</t>
  </si>
  <si>
    <t>101135</t>
  </si>
  <si>
    <t>ESCAVAÇÃO HORIZONTAL, INCLUINDO CARGA, DESCARGA E TRANSPORTE EM SOLO DE 1A CATEGORIA COM TRATOR DE ESTEIRAS (150HP/LÂMINA: 3,18M3) E CAMINHÃO BASCULANTE DE 10M3, DMT ATÉ 200M AF_07/2020</t>
  </si>
  <si>
    <t>SINAPI|101145</t>
  </si>
  <si>
    <t>101145</t>
  </si>
  <si>
    <t>ESCAVAÇÃO HORIZONTAL, INCLUINDO CARGA, DESCARGA E TRANSPORTE EM SOLO DE 1A CATEGORIA COM TRATOR DE ESTEIRAS (150HP/LÂMINA: 3,18M3) E CAMINHÃO BASCULANTE DE 14M3, DMT ATÉ 200M. AF_07/2020</t>
  </si>
  <si>
    <t>SINAPI|101136</t>
  </si>
  <si>
    <t>101136</t>
  </si>
  <si>
    <t>ESCAVAÇÃO HORIZONTAL, INCLUINDO CARGA, DESCARGA E TRANSPORTE EM SOLO DE 1A CATEGORIA COM TRATOR DE ESTEIRAS (170HP/LÂMINA: 5,20M3) E CAMINHÃO BASCULANTE DE 10M3, DMT ATÉ 200M. AF_07/2020</t>
  </si>
  <si>
    <t>SINAPI|101146</t>
  </si>
  <si>
    <t>101146</t>
  </si>
  <si>
    <t>ESCAVAÇÃO HORIZONTAL, INCLUINDO CARGA, DESCARGA E TRANSPORTE EM SOLO DE 1A CATEGORIA COM TRATOR DE ESTEIRAS (170HP/LÂMINA: 5,20M3) E CAMINHÃO BASCULANTE DE 14M3, DMT ATÉ 200M. AF_07/2020</t>
  </si>
  <si>
    <t>SINAPI|101137</t>
  </si>
  <si>
    <t>101137</t>
  </si>
  <si>
    <t>ESCAVAÇÃO HORIZONTAL, INCLUINDO CARGA, DESCARGA E TRANSPORTE EM SOLO DE 1A CATEGORIA COM TRATOR DE ESTEIRAS (347HP/LÂMINA: 8,70M3) E CAMINHÃO BASCULANTE DE 10M3, DMT ATÉ 200M. AF_07/2020</t>
  </si>
  <si>
    <t>SINAPI|101147</t>
  </si>
  <si>
    <t>101147</t>
  </si>
  <si>
    <t>ESCAVAÇÃO HORIZONTAL, INCLUINDO CARGA, DESCARGA E TRANSPORTE EM SOLO DE 1A CATEGORIA COM TRATOR DE ESTEIRAS (347HP/LÂMINA: 8,70M3) E CAMINHÃO BASCULANTE DE 14M3, DMT ATÉ 200M. AF_07/2020</t>
  </si>
  <si>
    <t>SINAPI|101119</t>
  </si>
  <si>
    <t>101119</t>
  </si>
  <si>
    <t>ESCAVAÇÃO HORIZONTAL, INCLUINDO ESCARIFICAÇÃO EM SOLO DE 2A CATEGORIA COM TRATOR DE ESTEIRAS (100HP/LÂMINA: 2,19M3). AF_07/2020</t>
  </si>
  <si>
    <t>SINAPI|101123</t>
  </si>
  <si>
    <t>101123</t>
  </si>
  <si>
    <t>ESCAVAÇÃO HORIZONTAL, INCLUINDO ESCARIFICAÇÃO EM SOLO DE 2A CATEGORIA COM TRATOR DE ESTEIRAS (125HP/LÂMINA: 2,70M3). AF_07/2020</t>
  </si>
  <si>
    <t>SINAPI|101120</t>
  </si>
  <si>
    <t>101120</t>
  </si>
  <si>
    <t>ESCAVAÇÃO HORIZONTAL, INCLUINDO ESCARIFICAÇÃO EM SOLO DE 2A CATEGORIA COM TRATOR DE ESTEIRAS (150HP/LÂMINA: 3,18M3). AF_07/2020</t>
  </si>
  <si>
    <t>SINAPI|101121</t>
  </si>
  <si>
    <t>101121</t>
  </si>
  <si>
    <t>ESCAVAÇÃO HORIZONTAL, INCLUINDO ESCARIFICAÇÃO EM SOLO DE 2A CATEGORIA COM TRATOR DE ESTEIRAS (170HP/LÂMINA: 5,20M3). AF_07/2020</t>
  </si>
  <si>
    <t>SINAPI|101122</t>
  </si>
  <si>
    <t>101122</t>
  </si>
  <si>
    <t>ESCAVAÇÃO HORIZONTAL, INCLUINDO ESCARIFICAÇÃO EM SOLO DE 2A CATEGORIA COM TRATOR DE ESTEIRAS (347HP/LÂMINA: 8,70M3). AF_07/2020</t>
  </si>
  <si>
    <t>SINAPI|101129</t>
  </si>
  <si>
    <t>101129</t>
  </si>
  <si>
    <t>ESCAVAÇÃO HORIZONTAL, INCLUINDO ESCARIFICAÇÃO, CARGA E DESCARGA EM SOLO DE 2A CATEGORIA COM TRATOR DE ESTEIRAS (100HP/LÂMINA: 2,19M3). AF_07/2020</t>
  </si>
  <si>
    <t>SINAPI|101133</t>
  </si>
  <si>
    <t>101133</t>
  </si>
  <si>
    <t>ESCAVAÇÃO HORIZONTAL, INCLUINDO ESCARIFICAÇÃO, CARGA E DESCARGA EM SOLO DE 2A CATEGORIA COM TRATOR DE ESTEIRAS (125HP/LÂMINA: 2,70M3). AF_07/2020</t>
  </si>
  <si>
    <t>SINAPI|101130</t>
  </si>
  <si>
    <t>101130</t>
  </si>
  <si>
    <t>ESCAVAÇÃO HORIZONTAL, INCLUINDO ESCARIFICAÇÃO, CARGA E DESCARGA EM SOLO DE 2A CATEGORIA COM TRATOR DE ESTEIRAS (150HP/LÂMINA: 3,18M3). AF_07/2020</t>
  </si>
  <si>
    <t>SINAPI|101131</t>
  </si>
  <si>
    <t>101131</t>
  </si>
  <si>
    <t>ESCAVAÇÃO HORIZONTAL, INCLUINDO ESCARIFICAÇÃO, CARGA E DESCARGA EM SOLO DE 2A CATEGORIA COM TRATOR DE ESTEIRAS (170HP/LÂMINA: 5,20M3). AF_07/2020</t>
  </si>
  <si>
    <t>SINAPI|101132</t>
  </si>
  <si>
    <t>101132</t>
  </si>
  <si>
    <t>ESCAVAÇÃO HORIZONTAL, INCLUINDO ESCARIFICAÇÃO, CARGA E DESCARGA EM SOLO DE 2A CATEGORIA COM TRATOR DE ESTEIRAS (347HP/LÂMINA: 8,70M3). AF_07/2020</t>
  </si>
  <si>
    <t>SINAPI|101139</t>
  </si>
  <si>
    <t>101139</t>
  </si>
  <si>
    <t>ESCAVAÇÃO HORIZONTAL, INCLUINDO ESCARIFICAÇÃO, CARGA, DESCARGA E TRANSPORTE EM SOLO DE 2A CATEGORIA COM TRATOR DE ESTEIRAS (100HP/LÂMINA: 2,19M3) E CAMINHÃO BASCULANTE DE 10M3, DMT ATÉ 200M. AF_07/2020</t>
  </si>
  <si>
    <t>SINAPI|101149</t>
  </si>
  <si>
    <t>101149</t>
  </si>
  <si>
    <t>ESCAVAÇÃO HORIZONTAL, INCLUINDO ESCARIFICAÇÃO, CARGA, DESCARGA E TRANSPORTE EM SOLO DE 2A CATEGORIA COM TRATOR DE ESTEIRAS (100HP/LÂMINA: 2,19M3) E CAMINHÃO BASCULANTE DE 14M3, DMT ATÉ 200M. AF_07/2020</t>
  </si>
  <si>
    <t>SINAPI|101143</t>
  </si>
  <si>
    <t>101143</t>
  </si>
  <si>
    <t>ESCAVAÇÃO HORIZONTAL, INCLUINDO ESCARIFICAÇÃO, CARGA, DESCARGA E TRANSPORTE EM SOLO DE 2A CATEGORIA COM TRATOR DE ESTEIRAS (125HP/LÂMINA: 2,70M3) E CAMINHÃO BASCULANTE DE 10M3, DMT ATÉ 200M. AF_07/2020</t>
  </si>
  <si>
    <t>SINAPI|101153</t>
  </si>
  <si>
    <t>101153</t>
  </si>
  <si>
    <t>ESCAVAÇÃO HORIZONTAL, INCLUINDO ESCARIFICAÇÃO, CARGA, DESCARGA E TRANSPORTE EM SOLO DE 2A CATEGORIA COM TRATOR DE ESTEIRAS (125HP/LÂMINA: 2,70M3) E CAMINHÃO BASCULANTE DE 14M3, DMT ATÉ 200M. AF_07/2020</t>
  </si>
  <si>
    <t>SINAPI|101140</t>
  </si>
  <si>
    <t>101140</t>
  </si>
  <si>
    <t>ESCAVAÇÃO HORIZONTAL, INCLUINDO ESCARIFICAÇÃO, CARGA, DESCARGA E TRANSPORTE EM SOLO DE 2A CATEGORIA COM TRATOR DE ESTEIRAS (150HP/LÂMINA: 3,18M3) E CAMINHÃO BASCULANTE DE 10M3, DMT ATÉ 200M. AF_07/2020</t>
  </si>
  <si>
    <t>SINAPI|101150</t>
  </si>
  <si>
    <t>101150</t>
  </si>
  <si>
    <t>ESCAVAÇÃO HORIZONTAL, INCLUINDO ESCARIFICAÇÃO, CARGA, DESCARGA E TRANSPORTE EM SOLO DE 2A CATEGORIA COM TRATOR DE ESTEIRAS (150HP/LÂMINA: 3,18M3) E CAMINHÃO BASCULANTE DE 14M3, DMT ATÉ 200M. AF_07/2020</t>
  </si>
  <si>
    <t>SINAPI|101141</t>
  </si>
  <si>
    <t>101141</t>
  </si>
  <si>
    <t>ESCAVAÇÃO HORIZONTAL, INCLUINDO ESCARIFICAÇÃO, CARGA, DESCARGA E TRANSPORTE EM SOLO DE 2A CATEGORIA COM TRATOR DE ESTEIRAS (170HP/LÂMINA: 5,20M3) E CAMINHÃO BASCULANTE DE 10M3, DMT ATÉ 200M. AF_07/2020</t>
  </si>
  <si>
    <t>SINAPI|101151</t>
  </si>
  <si>
    <t>101151</t>
  </si>
  <si>
    <t>ESCAVAÇÃO HORIZONTAL, INCLUINDO ESCARIFICAÇÃO, CARGA, DESCARGA E TRANSPORTE EM SOLO DE 2A CATEGORIA COM TRATOR DE ESTEIRAS (170HP/LÂMINA: 5,20M3) E CAMINHÃO BASCULANTE DE 14M3, DMT ATÉ 200M. AF_07/2020</t>
  </si>
  <si>
    <t>SINAPI|101142</t>
  </si>
  <si>
    <t>101142</t>
  </si>
  <si>
    <t>ESCAVAÇÃO HORIZONTAL, INCLUINDO ESCARIFICAÇÃO, CARGA, DESCARGA E TRANSPORTE EM SOLO DE 2A CATEGORIA COM TRATOR DE ESTEIRAS (347HP/LÂMINA: 8,70M3) E CAMINHÃO BASCULANTE DE 10M3, DMT ATÉ 200M. AF_07/2020</t>
  </si>
  <si>
    <t>SINAPI|101152</t>
  </si>
  <si>
    <t>101152</t>
  </si>
  <si>
    <t>ESCAVAÇÃO HORIZONTAL, INCLUINDO ESCARIFICAÇÃO, CARGA, DESCARGA E TRANSPORTE EM SOLO DE 2A CATEGORIA COM TRATOR DE ESTEIRAS (347HP/LÂMINA: 8,70M3) E CAMINHÃO BASCULANTE DE 14M3, DMT ATÉ 200M. AF_07/2020</t>
  </si>
  <si>
    <t>SINAPI|107622</t>
  </si>
  <si>
    <t>107622</t>
  </si>
  <si>
    <t>ESCAVAÇÃO VERTICAL PARA EDIFICAÇÃO, COM CARGA E DESCARGA DE SOLO DE 1ª CATEGORIA, COM ESCAVADEIRA HIDRÁULICA (CAÇAMBA: 0,8 M³ / 111 HP), CAMINHÃO BASCULANTE DE 10 M³, DESCARGA EXTERNA À OBRA (SEM TRANSPORTE). AF_08/2026</t>
  </si>
  <si>
    <t>Escavação Vertical a Céu Aberto</t>
  </si>
  <si>
    <t>SINAPI|107614</t>
  </si>
  <si>
    <t>107614</t>
  </si>
  <si>
    <t>ESCAVAÇÃO VERTICAL PARA EDIFICAÇÃO, COM CARGA E DESCARGA DE SOLO DE 1ª CATEGORIA, COM ESCAVADEIRA HIDRÁULICA (CAÇAMBA: 0,8 M³ / 111 HP), CAMINHÃO BASCULANTE DE 10 M³, DESCARGA INTERNA À OBRA (SEM TRANSPORTE). AF_08/2026</t>
  </si>
  <si>
    <t>SINAPI|107623</t>
  </si>
  <si>
    <t>107623</t>
  </si>
  <si>
    <t>ESCAVAÇÃO VERTICAL PARA EDIFICAÇÃO, COM CARGA E DESCARGA DE SOLO DE 1ª CATEGORIA, COM ESCAVADEIRA HIDRÁULICA (CAÇAMBA: 0,8 M³ / 111 HP), CAMINHÃO BASCULANTE DE 14 M³, DESCARGA EXTERNA À OBRA (SEM TRANSPORTE). AF_08/2026</t>
  </si>
  <si>
    <t>SINAPI|107615</t>
  </si>
  <si>
    <t>107615</t>
  </si>
  <si>
    <t>ESCAVAÇÃO VERTICAL PARA EDIFICAÇÃO, COM CARGA E DESCARGA DE SOLO DE 1ª CATEGORIA, COM ESCAVADEIRA HIDRÁULICA (CAÇAMBA: 0,8 M³ / 111 HP), CAMINHÃO BASCULANTE DE 14 M³, DESCARGA INTERNA À OBRA (SEM TRANSPORTE). AF_08/2026</t>
  </si>
  <si>
    <t>SINAPI|107624</t>
  </si>
  <si>
    <t>107624</t>
  </si>
  <si>
    <t>ESCAVAÇÃO VERTICAL PARA EDIFICAÇÃO, COM CARGA E DESCARGA DE SOLO DE 1ª CATEGORIA, COM ESCAVADEIRA HIDRÁULICA (CAÇAMBA: 0,8 M³ / 111 HP), CAMINHÃO BASCULANTE DE 18 M³, DESCARGA EXTERNA À OBRA (SEM TRANSPORTE). AF_08/2026</t>
  </si>
  <si>
    <t>SINAPI|107616</t>
  </si>
  <si>
    <t>107616</t>
  </si>
  <si>
    <t>ESCAVAÇÃO VERTICAL PARA EDIFICAÇÃO, COM CARGA E DESCARGA DE SOLO DE 1ª CATEGORIA, COM ESCAVADEIRA HIDRÁULICA (CAÇAMBA: 0,8 M³ / 111 HP), CAMINHÃO BASCULANTE DE 18 M³, DESCARGA INTERNA À OBRA (SEM TRANSPORTE). AF_08/2026</t>
  </si>
  <si>
    <t>SINAPI|107621</t>
  </si>
  <si>
    <t>107621</t>
  </si>
  <si>
    <t>ESCAVAÇÃO VERTICAL PARA EDIFICAÇÃO, COM CARGA E DESCARGA DE SOLO DE 1ª CATEGORIA, COM ESCAVADEIRA HIDRÁULICA (CAÇAMBA: 0,8 M³ / 111 HP), CAMINHÃO BASCULANTE DE 6 M³, DESCARGA EXTERNA À OBRA (SEM TRANSPORTE). AF_08/2026</t>
  </si>
  <si>
    <t>SINAPI|107613</t>
  </si>
  <si>
    <t>107613</t>
  </si>
  <si>
    <t>ESCAVAÇÃO VERTICAL PARA EDIFICAÇÃO, COM CARGA E DESCARGA DE SOLO DE 1ª CATEGORIA, COM ESCAVADEIRA HIDRÁULICA (CAÇAMBA: 0,8 M³ / 111 HP), CAMINHÃO BASCULANTE DE 6 M³, DESCARGA INTERNA À OBRA (SEM TRANSPORTE). AF_08/2026</t>
  </si>
  <si>
    <t>SINAPI|107626</t>
  </si>
  <si>
    <t>107626</t>
  </si>
  <si>
    <t>ESCAVAÇÃO VERTICAL PARA EDIFICAÇÃO, COM CARGA E DESCARGA DE SOLO DE 1ª CATEGORIA, COM ESCAVADEIRA HIDRÁULICA (CAÇAMBA: 1,2 M³ / 155 HP), CAMINHÃO BASCULANTE DE 10 M³, DESCARGA EXTERNA À OBRA (SEM TRANSPORTE). AF_08/2026</t>
  </si>
  <si>
    <t>SINAPI|107618</t>
  </si>
  <si>
    <t>107618</t>
  </si>
  <si>
    <t>ESCAVAÇÃO VERTICAL PARA EDIFICAÇÃO, COM CARGA E DESCARGA DE SOLO DE 1ª CATEGORIA, COM ESCAVADEIRA HIDRÁULICA (CAÇAMBA: 1,2 M³ / 155 HP), CAMINHÃO BASCULANTE DE 10 M³, DESCARGA INTERNA À OBRA (SEM TRANSPORTE). AF_08/2026</t>
  </si>
  <si>
    <t>SINAPI|107627</t>
  </si>
  <si>
    <t>107627</t>
  </si>
  <si>
    <t>ESCAVAÇÃO VERTICAL PARA EDIFICAÇÃO, COM CARGA E DESCARGA DE SOLO DE 1ª CATEGORIA, COM ESCAVADEIRA HIDRÁULICA (CAÇAMBA: 1,2 M³ / 155 HP), CAMINHÃO BASCULANTE DE 14 M³, DESCARGA EXTERNA À OBRA (SEM TRANSPORTE). AF_08/2026</t>
  </si>
  <si>
    <t>SINAPI|107619</t>
  </si>
  <si>
    <t>107619</t>
  </si>
  <si>
    <t>ESCAVAÇÃO VERTICAL PARA EDIFICAÇÃO, COM CARGA E DESCARGA DE SOLO DE 1ª CATEGORIA, COM ESCAVADEIRA HIDRÁULICA (CAÇAMBA: 1,2 M³ / 155 HP), CAMINHÃO BASCULANTE DE 14 M³, DESCARGA INTERNA À OBRA (SEM TRANSPORTE). AF_08/2026</t>
  </si>
  <si>
    <t>SINAPI|107628</t>
  </si>
  <si>
    <t>107628</t>
  </si>
  <si>
    <t>ESCAVAÇÃO VERTICAL PARA EDIFICAÇÃO, COM CARGA E DESCARGA DE SOLO DE 1ª CATEGORIA, COM ESCAVADEIRA HIDRÁULICA (CAÇAMBA: 1,2 M³ / 155 HP), CAMINHÃO BASCULANTE DE 18 M³, DESCARGA EXTERNA À OBRA (SEM TRANSPORTE). AF_08/2026</t>
  </si>
  <si>
    <t>SINAPI|107620</t>
  </si>
  <si>
    <t>107620</t>
  </si>
  <si>
    <t>ESCAVAÇÃO VERTICAL PARA EDIFICAÇÃO, COM CARGA E DESCARGA DE SOLO DE 1ª CATEGORIA, COM ESCAVADEIRA HIDRÁULICA (CAÇAMBA: 1,2 M³ / 155 HP), CAMINHÃO BASCULANTE DE 18 M³, DESCARGA INTERNA À OBRA (SEM TRANSPORTE). AF_08/2026</t>
  </si>
  <si>
    <t>SINAPI|107625</t>
  </si>
  <si>
    <t>107625</t>
  </si>
  <si>
    <t>ESCAVAÇÃO VERTICAL PARA EDIFICAÇÃO, COM CARGA E DESCARGA DE SOLO DE 1ª CATEGORIA, COM ESCAVADEIRA HIDRÁULICA (CAÇAMBA: 1,2 M³ / 155 HP), CAMINHÃO BASCULANTE DE 6 M³, DESCARGA EXTERNA À OBRA (SEM TRANSPORTE). AF_08/2026</t>
  </si>
  <si>
    <t>SINAPI|107617</t>
  </si>
  <si>
    <t>107617</t>
  </si>
  <si>
    <t>ESCAVAÇÃO VERTICAL PARA EDIFICAÇÃO, COM CARGA E DESCARGA DE SOLO DE 1ª CATEGORIA, COM ESCAVADEIRA HIDRÁULICA (CAÇAMBA: 1,2 M³ / 155 HP), CAMINHÃO BASCULANTE DE 6 M³, DESCARGA INTERNA À OBRA (SEM TRANSPORTE). AF_08/2026</t>
  </si>
  <si>
    <t>SINAPI|107638</t>
  </si>
  <si>
    <t>107638</t>
  </si>
  <si>
    <t>ESCAVAÇÃO VERTICAL PARA EDIFICAÇÃO, COM CARGA E DESCARGA DE SOLO DE 2ª CATEGORIA, COM ESCAVADEIRA HIDRÁULICA (CAÇAMBA: 0,8 M³ / 111 HP), CAMINHÃO BASCULANTE DE 10 M³, DESCARGA EXTERNA À OBRA (SEM TRANSPORTE). AF_08/2026</t>
  </si>
  <si>
    <t>SINAPI|107630</t>
  </si>
  <si>
    <t>107630</t>
  </si>
  <si>
    <t>ESCAVAÇÃO VERTICAL PARA EDIFICAÇÃO, COM CARGA E DESCARGA DE SOLO DE 2ª CATEGORIA, COM ESCAVADEIRA HIDRÁULICA (CAÇAMBA: 0,8 M³ / 111 HP), CAMINHÃO BASCULANTE DE 10 M³, DESCARGA INTERNA À OBRA (SEM TRANSPORTE). AF_08/2026</t>
  </si>
  <si>
    <t>SINAPI|107639</t>
  </si>
  <si>
    <t>107639</t>
  </si>
  <si>
    <t>ESCAVAÇÃO VERTICAL PARA EDIFICAÇÃO, COM CARGA E DESCARGA DE SOLO DE 2ª CATEGORIA, COM ESCAVADEIRA HIDRÁULICA (CAÇAMBA: 0,8 M³ / 111 HP), CAMINHÃO BASCULANTE DE 14 M³, DESCARGA EXTERNA À OBRA (SEM TRANSPORTE). AF_08/2026</t>
  </si>
  <si>
    <t>SINAPI|107631</t>
  </si>
  <si>
    <t>107631</t>
  </si>
  <si>
    <t>ESCAVAÇÃO VERTICAL PARA EDIFICAÇÃO, COM CARGA E DESCARGA DE SOLO DE 2ª CATEGORIA, COM ESCAVADEIRA HIDRÁULICA (CAÇAMBA: 0,8 M³ / 111 HP), CAMINHÃO BASCULANTE DE 14 M³, DESCARGA INTERNA À OBRA (SEM TRANSPORTE). AF_08/2026</t>
  </si>
  <si>
    <t>SINAPI|107640</t>
  </si>
  <si>
    <t>107640</t>
  </si>
  <si>
    <t>ESCAVAÇÃO VERTICAL PARA EDIFICAÇÃO, COM CARGA E DESCARGA DE SOLO DE 2ª CATEGORIA, COM ESCAVADEIRA HIDRÁULICA (CAÇAMBA: 0,8 M³ / 111 HP), CAMINHÃO BASCULANTE DE 18 M³, DESCARGA EXTERNA À OBRA (SEM TRANSPORTE). AF_08/2026</t>
  </si>
  <si>
    <t>SINAPI|107632</t>
  </si>
  <si>
    <t>107632</t>
  </si>
  <si>
    <t>ESCAVAÇÃO VERTICAL PARA EDIFICAÇÃO, COM CARGA E DESCARGA DE SOLO DE 2ª CATEGORIA, COM ESCAVADEIRA HIDRÁULICA (CAÇAMBA: 0,8 M³ / 111 HP), CAMINHÃO BASCULANTE DE 18 M³, DESCARGA INTERNA À OBRA (SEM TRANSPORTE). AF_08/2026</t>
  </si>
  <si>
    <t>SINAPI|107637</t>
  </si>
  <si>
    <t>107637</t>
  </si>
  <si>
    <t>ESCAVAÇÃO VERTICAL PARA EDIFICAÇÃO, COM CARGA E DESCARGA DE SOLO DE 2ª CATEGORIA, COM ESCAVADEIRA HIDRÁULICA (CAÇAMBA: 0,8 M³ / 111 HP), CAMINHÃO BASCULANTE DE 6 M³, DESCARGA EXTERNA À OBRA (SEM TRANSPORTE). AF_08/2026</t>
  </si>
  <si>
    <t>SINAPI|107629</t>
  </si>
  <si>
    <t>107629</t>
  </si>
  <si>
    <t>ESCAVAÇÃO VERTICAL PARA EDIFICAÇÃO, COM CARGA E DESCARGA DE SOLO DE 2ª CATEGORIA, COM ESCAVADEIRA HIDRÁULICA (CAÇAMBA: 0,8 M³ / 111 HP), CAMINHÃO BASCULANTE DE 6 M³, DESCARGA INTERNA À OBRA (SEM TRANSPORTE). AF_08/2026</t>
  </si>
  <si>
    <t>SINAPI|107643</t>
  </si>
  <si>
    <t>107643</t>
  </si>
  <si>
    <t>ESCAVAÇÃO VERTICAL PARA EDIFICAÇÃO, COM CARGA E DESCARGA DE SOLO DE 2ª CATEGORIA, COM ESCAVADEIRA HIDRÁULICA (CAÇAMBA: 1,2 M³ / 155 HP CAMINHÃO BASCULANTE DE 14 M³, DESCARGA EXTERNA À OBRA (SEM TRANSPORTE). AF_08/2026</t>
  </si>
  <si>
    <t>SINAPI|107642</t>
  </si>
  <si>
    <t>107642</t>
  </si>
  <si>
    <t>ESCAVAÇÃO VERTICAL PARA EDIFICAÇÃO, COM CARGA E DESCARGA DE SOLO DE 2ª CATEGORIA, COM ESCAVADEIRA HIDRÁULICA (CAÇAMBA: 1,2 M³ / 155 HP), CAMINHÃO BASCULANTE DE 10 M³, DESCARGA EXTERNA À OBRA (SEM TRANSPORTE). AF_08/2026</t>
  </si>
  <si>
    <t>SINAPI|107634</t>
  </si>
  <si>
    <t>107634</t>
  </si>
  <si>
    <t>ESCAVAÇÃO VERTICAL PARA EDIFICAÇÃO, COM CARGA E DESCARGA DE SOLO DE 2ª CATEGORIA, COM ESCAVADEIRA HIDRÁULICA (CAÇAMBA: 1,2 M³ / 155 HP), CAMINHÃO BASCULANTE DE 10 M³, DESCARGA INTERNA À OBRA (SEM TRANSPORTE). AF_08/2026</t>
  </si>
  <si>
    <t>SINAPI|107635</t>
  </si>
  <si>
    <t>107635</t>
  </si>
  <si>
    <t>ESCAVAÇÃO VERTICAL PARA EDIFICAÇÃO, COM CARGA E DESCARGA DE SOLO DE 2ª CATEGORIA, COM ESCAVADEIRA HIDRÁULICA (CAÇAMBA: 1,2 M³ / 155 HP), CAMINHÃO BASCULANTE DE 14 M³, DESCARGA INTERNA À OBRA (SEM TRANSPORTE). AF_08/2026</t>
  </si>
  <si>
    <t>SINAPI|107644</t>
  </si>
  <si>
    <t>107644</t>
  </si>
  <si>
    <t>ESCAVAÇÃO VERTICAL PARA EDIFICAÇÃO, COM CARGA E DESCARGA DE SOLO DE 2ª CATEGORIA, COM ESCAVADEIRA HIDRÁULICA (CAÇAMBA: 1,2 M³ / 155 HP), CAMINHÃO BASCULANTE DE 18 M³, DESCARGA EXTERNA À OBRA (SEM TRANSPORTE). AF_08/2026</t>
  </si>
  <si>
    <t>SINAPI|107636</t>
  </si>
  <si>
    <t>107636</t>
  </si>
  <si>
    <t>ESCAVAÇÃO VERTICAL PARA EDIFICAÇÃO, COM CARGA E DESCARGA DE SOLO DE 2ª CATEGORIA, COM ESCAVADEIRA HIDRÁULICA (CAÇAMBA: 1,2 M³ / 155 HP), CAMINHÃO BASCULANTE DE 18 M³, DESCARGA INTERNA À OBRA (SEM TRANSPORTE). AF_08/2026</t>
  </si>
  <si>
    <t>SINAPI|107641</t>
  </si>
  <si>
    <t>107641</t>
  </si>
  <si>
    <t>ESCAVAÇÃO VERTICAL PARA EDIFICAÇÃO, COM CARGA E DESCARGA DE SOLO DE 2ª CATEGORIA, COM ESCAVADEIRA HIDRÁULICA (CAÇAMBA: 1,2 M³ / 155 HP), CAMINHÃO BASCULANTE DE 6 M³, DESCARGA EXTERNA À OBRA (SEM TRANSPORTE). AF_08/2026</t>
  </si>
  <si>
    <t>SINAPI|107633</t>
  </si>
  <si>
    <t>107633</t>
  </si>
  <si>
    <t>ESCAVAÇÃO VERTICAL PARA EDIFICAÇÃO, COM CARGA E DESCARGA DE SOLO DE 2ª CATEGORIA, COM ESCAVADEIRA HIDRÁULICA (CAÇAMBA: 1,2 M³ / 155 HP), CAMINHÃO BASCULANTE DE 6 M³, DESCARGA INTERNA À OBRA (SEM TRANSPORTE). AF_08/2026</t>
  </si>
  <si>
    <t>SINAPI|107654</t>
  </si>
  <si>
    <t>107654</t>
  </si>
  <si>
    <t>ESCAVAÇÃO VERTICAL PARA INFRAESTUTURA, COM CARGA E DESCARGA DE SOLO DE 1ª CATEGORIA, COM ESCAVADEIRA HIDRÁULICA (CAÇAMBA: 0,8 M³ / 111 HP), CAMINHÃO BASCULANTE DE 10 M³, DESCARGA EXTERNA À OBRA (SEM TRANSPORTE). AF_08/2026</t>
  </si>
  <si>
    <t>SINAPI|107646</t>
  </si>
  <si>
    <t>107646</t>
  </si>
  <si>
    <t>ESCAVAÇÃO VERTICAL PARA INFRAESTUTURA, COM CARGA E DESCARGA DE SOLO DE 1ª CATEGORIA, COM ESCAVADEIRA HIDRÁULICA (CAÇAMBA: 0,8 M³ / 111 HP), CAMINHÃO BASCULANTE DE 10 M³, DESCARGA INTERNA À OBRA (SEM TRANSPORTE). AF_08/2026</t>
  </si>
  <si>
    <t>SINAPI|107655</t>
  </si>
  <si>
    <t>107655</t>
  </si>
  <si>
    <t>ESCAVAÇÃO VERTICAL PARA INFRAESTUTURA, COM CARGA E DESCARGA DE SOLO DE 1ª CATEGORIA, COM ESCAVADEIRA HIDRÁULICA (CAÇAMBA: 0,8 M³ / 111 HP), CAMINHÃO BASCULANTE DE 14 M³, DESCARGA EXTERNA À OBRA (SEM TRANSPORTE). AF_08/2026</t>
  </si>
  <si>
    <t>SINAPI|107647</t>
  </si>
  <si>
    <t>107647</t>
  </si>
  <si>
    <t>ESCAVAÇÃO VERTICAL PARA INFRAESTUTURA, COM CARGA E DESCARGA DE SOLO DE 1ª CATEGORIA, COM ESCAVADEIRA HIDRÁULICA (CAÇAMBA: 0,8 M³ / 111 HP), CAMINHÃO BASCULANTE DE 14 M³, DESCARGA INTERNA À OBRA (SEM TRANSPORTE). AF_08/2026</t>
  </si>
  <si>
    <t>SINAPI|107656</t>
  </si>
  <si>
    <t>107656</t>
  </si>
  <si>
    <t>ESCAVAÇÃO VERTICAL PARA INFRAESTUTURA, COM CARGA E DESCARGA DE SOLO DE 1ª CATEGORIA, COM ESCAVADEIRA HIDRÁULICA (CAÇAMBA: 0,8 M³ / 111 HP), CAMINHÃO BASCULANTE DE 18 M³, DESCARGA EXTERNA À OBRA (SEM TRANSPORTE). AF_08/2026</t>
  </si>
  <si>
    <t>SINAPI|107648</t>
  </si>
  <si>
    <t>107648</t>
  </si>
  <si>
    <t>ESCAVAÇÃO VERTICAL PARA INFRAESTUTURA, COM CARGA E DESCARGA DE SOLO DE 1ª CATEGORIA, COM ESCAVADEIRA HIDRÁULICA (CAÇAMBA: 0,8 M³ / 111 HP), CAMINHÃO BASCULANTE DE 18 M³, DESCARGA INTERNA À OBRA (SEM TRANSPORTE). AF_08/2026</t>
  </si>
  <si>
    <t>SINAPI|107653</t>
  </si>
  <si>
    <t>107653</t>
  </si>
  <si>
    <t>ESCAVAÇÃO VERTICAL PARA INFRAESTUTURA, COM CARGA E DESCARGA DE SOLO DE 1ª CATEGORIA, COM ESCAVADEIRA HIDRÁULICA (CAÇAMBA: 0,8 M³ / 111 HP), CAMINHÃO BASCULANTE DE 6 M³, DESCARGA EXTERNA À OBRA (SEM TRANSPORTE). AF_08/2026</t>
  </si>
  <si>
    <t>SINAPI|107645</t>
  </si>
  <si>
    <t>107645</t>
  </si>
  <si>
    <t>ESCAVAÇÃO VERTICAL PARA INFRAESTUTURA, COM CARGA E DESCARGA DE SOLO DE 1ª CATEGORIA, COM ESCAVADEIRA HIDRÁULICA (CAÇAMBA: 0,8 M³ / 111 HP), CAMINHÃO BASCULANTE DE 6 M³, DESCARGA INTERNA À OBRA (SEM TRANSPORTE). AF_08/2026</t>
  </si>
  <si>
    <t>SINAPI|107658</t>
  </si>
  <si>
    <t>107658</t>
  </si>
  <si>
    <t>ESCAVAÇÃO VERTICAL PARA INFRAESTUTURA, COM CARGA E DESCARGA DE SOLO DE 1ª CATEGORIA, COM ESCAVADEIRA HIDRÁULICA (CAÇAMBA: 1,2 M³ / 155 HP), CAMINHÃO BASCULANTE DE 10 M³, DESCARGA EXTERNA À OBRA (SEM TRANSPORTE). AF_08/2026</t>
  </si>
  <si>
    <t>SINAPI|107650</t>
  </si>
  <si>
    <t>107650</t>
  </si>
  <si>
    <t>ESCAVAÇÃO VERTICAL PARA INFRAESTUTURA, COM CARGA E DESCARGA DE SOLO DE 1ª CATEGORIA, COM ESCAVADEIRA HIDRÁULICA (CAÇAMBA: 1,2 M³ / 155 HP), CAMINHÃO BASCULANTE DE 10 M³, DESCARGA INTERNA À OBRA (SEM TRANSPORTE). AF_08/2026</t>
  </si>
  <si>
    <t>SINAPI|107659</t>
  </si>
  <si>
    <t>107659</t>
  </si>
  <si>
    <t>ESCAVAÇÃO VERTICAL PARA INFRAESTUTURA, COM CARGA E DESCARGA DE SOLO DE 1ª CATEGORIA, COM ESCAVADEIRA HIDRÁULICA (CAÇAMBA: 1,2 M³ / 155 HP), CAMINHÃO BASCULANTE DE 14 M³, DESCARGA EXTERNA À OBRA (SEM TRANSPORTE). AF_08/2026</t>
  </si>
  <si>
    <t>SINAPI|107651</t>
  </si>
  <si>
    <t>107651</t>
  </si>
  <si>
    <t>ESCAVAÇÃO VERTICAL PARA INFRAESTUTURA, COM CARGA E DESCARGA DE SOLO DE 1ª CATEGORIA, COM ESCAVADEIRA HIDRÁULICA (CAÇAMBA: 1,2 M³ / 155 HP), CAMINHÃO BASCULANTE DE 14 M³, DESCARGA INTERNA À OBRA (SEM TRANSPORTE). AF_08/2026</t>
  </si>
  <si>
    <t>SINAPI|107660</t>
  </si>
  <si>
    <t>107660</t>
  </si>
  <si>
    <t>ESCAVAÇÃO VERTICAL PARA INFRAESTUTURA, COM CARGA E DESCARGA DE SOLO DE 1ª CATEGORIA, COM ESCAVADEIRA HIDRÁULICA (CAÇAMBA: 1,2 M³ / 155 HP), CAMINHÃO BASCULANTE DE 18 M³, DESCARGA EXTERNA À OBRA (SEM TRANSPORTE). AF_08/2026</t>
  </si>
  <si>
    <t>SINAPI|107652</t>
  </si>
  <si>
    <t>107652</t>
  </si>
  <si>
    <t>ESCAVAÇÃO VERTICAL PARA INFRAESTUTURA, COM CARGA E DESCARGA DE SOLO DE 1ª CATEGORIA, COM ESCAVADEIRA HIDRÁULICA (CAÇAMBA: 1,2 M³ / 155 HP), CAMINHÃO BASCULANTE DE 18 M³, DESCARGA INTERNA À OBRA (SEM TRANSPORTE). AF_08/2026</t>
  </si>
  <si>
    <t>SINAPI|107657</t>
  </si>
  <si>
    <t>107657</t>
  </si>
  <si>
    <t>ESCAVAÇÃO VERTICAL PARA INFRAESTUTURA, COM CARGA E DESCARGA DE SOLO DE 1ª CATEGORIA, COM ESCAVADEIRA HIDRÁULICA (CAÇAMBA: 1,2 M³ / 155 HP), CAMINHÃO BASCULANTE DE 6 M³, DESCARGA EXTERNA À OBRA (SEM TRANSPORTE). AF_08/2026</t>
  </si>
  <si>
    <t>SINAPI|107649</t>
  </si>
  <si>
    <t>107649</t>
  </si>
  <si>
    <t>ESCAVAÇÃO VERTICAL PARA INFRAESTUTURA, COM CARGA E DESCARGA DE SOLO DE 1ª CATEGORIA, COM ESCAVADEIRA HIDRÁULICA (CAÇAMBA: 1,2 M³ / 155 HP), CAMINHÃO BASCULANTE DE 6 M³, DESCARGA INTERNA À OBRA (SEM TRANSPORTE). AF_08/2026</t>
  </si>
  <si>
    <t>SINAPI|107670</t>
  </si>
  <si>
    <t>107670</t>
  </si>
  <si>
    <t>ESCAVAÇÃO VERTICAL PARA INFRAESTUTURA, COM CARGA E DESCARGA DE SOLO DE 2ª CATEGORIA, COM ESCAVADEIRA HIDRÁULICA (CAÇAMBA: 0,8 M³ / 111 HP), CAMINHÃO BASCULANTE DE 10 M³, DESCARGA EXTERNA À OBRA (SEM TRANSPORTE). AF_08/2026</t>
  </si>
  <si>
    <t>SINAPI|107662</t>
  </si>
  <si>
    <t>107662</t>
  </si>
  <si>
    <t>ESCAVAÇÃO VERTICAL PARA INFRAESTUTURA, COM CARGA E DESCARGA DE SOLO DE 2ª CATEGORIA, COM ESCAVADEIRA HIDRÁULICA (CAÇAMBA: 0,8 M³ / 111 HP), CAMINHÃO BASCULANTE DE 10 M³, DESCARGA INTERNA À OBRA (SEM TRANSPORTE). AF_08/2026</t>
  </si>
  <si>
    <t>SINAPI|107671</t>
  </si>
  <si>
    <t>107671</t>
  </si>
  <si>
    <t>ESCAVAÇÃO VERTICAL PARA INFRAESTUTURA, COM CARGA E DESCARGA DE SOLO DE 2ª CATEGORIA, COM ESCAVADEIRA HIDRÁULICA (CAÇAMBA: 0,8 M³ / 111 HP), CAMINHÃO BASCULANTE DE 14 M³, DESCARGA EXTERNA À OBRA (SEM TRANSPORTE). AF_08/2026</t>
  </si>
  <si>
    <t>SINAPI|107663</t>
  </si>
  <si>
    <t>107663</t>
  </si>
  <si>
    <t>ESCAVAÇÃO VERTICAL PARA INFRAESTUTURA, COM CARGA E DESCARGA DE SOLO DE 2ª CATEGORIA, COM ESCAVADEIRA HIDRÁULICA (CAÇAMBA: 0,8 M³ / 111 HP), CAMINHÃO BASCULANTE DE 14 M³, DESCARGA INTERNA À OBRA (SEM TRANSPORTE). AF_08/2026</t>
  </si>
  <si>
    <t>SINAPI|107672</t>
  </si>
  <si>
    <t>107672</t>
  </si>
  <si>
    <t>ESCAVAÇÃO VERTICAL PARA INFRAESTUTURA, COM CARGA E DESCARGA DE SOLO DE 2ª CATEGORIA, COM ESCAVADEIRA HIDRÁULICA (CAÇAMBA: 0,8 M³ / 111 HP), CAMINHÃO BASCULANTE DE 18 M³, DESCARGA EXTERNA À OBRA (SEM TRANSPORTE). AF_08/2026</t>
  </si>
  <si>
    <t>SINAPI|107664</t>
  </si>
  <si>
    <t>107664</t>
  </si>
  <si>
    <t>ESCAVAÇÃO VERTICAL PARA INFRAESTUTURA, COM CARGA E DESCARGA DE SOLO DE 2ª CATEGORIA, COM ESCAVADEIRA HIDRÁULICA (CAÇAMBA: 0,8 M³ / 111 HP), CAMINHÃO BASCULANTE DE 18 M³, DESCARGA INTERNA À OBRA (SEM TRANSPORTE). AF_08/2026</t>
  </si>
  <si>
    <t>SINAPI|107669</t>
  </si>
  <si>
    <t>107669</t>
  </si>
  <si>
    <t>ESCAVAÇÃO VERTICAL PARA INFRAESTUTURA, COM CARGA E DESCARGA DE SOLO DE 2ª CATEGORIA, COM ESCAVADEIRA HIDRÁULICA (CAÇAMBA: 0,8 M³ / 111 HP), CAMINHÃO BASCULANTE DE 6 M³, DESCARGA EXTERNA À OBRA (SEM TRANSPORTE). AF_08/2026</t>
  </si>
  <si>
    <t>SINAPI|107661</t>
  </si>
  <si>
    <t>107661</t>
  </si>
  <si>
    <t>ESCAVAÇÃO VERTICAL PARA INFRAESTUTURA, COM CARGA E DESCARGA DE SOLO DE 2ª CATEGORIA, COM ESCAVADEIRA HIDRÁULICA (CAÇAMBA: 0,8 M³ / 111 HP), CAMINHÃO BASCULANTE DE 6 M³, DESCARGA INTERNA À OBRA (SEM TRANSPORTE). AF_08/2026</t>
  </si>
  <si>
    <t>SINAPI|107674</t>
  </si>
  <si>
    <t>107674</t>
  </si>
  <si>
    <t>ESCAVAÇÃO VERTICAL PARA INFRAESTUTURA, COM CARGA E DESCARGA DE SOLO DE 2ª CATEGORIA, COM ESCAVADEIRA HIDRÁULICA (CAÇAMBA: 1,2 M³ / 155 HP), CAMINHÃO BASCULANTE DE 10 M³, DESCARGA EXTERNA À OBRA (SEM TRANSPORTE). AF_08/2026</t>
  </si>
  <si>
    <t>SINAPI|107666</t>
  </si>
  <si>
    <t>107666</t>
  </si>
  <si>
    <t>ESCAVAÇÃO VERTICAL PARA INFRAESTUTURA, COM CARGA E DESCARGA DE SOLO DE 2ª CATEGORIA, COM ESCAVADEIRA HIDRÁULICA (CAÇAMBA: 1,2 M³ / 155 HP), CAMINHÃO BASCULANTE DE 10 M³, DESCARGA INTERNA À OBRA (SEM TRANSPORTE). AF_08/2026</t>
  </si>
  <si>
    <t>SINAPI|107675</t>
  </si>
  <si>
    <t>107675</t>
  </si>
  <si>
    <t>ESCAVAÇÃO VERTICAL PARA INFRAESTUTURA, COM CARGA E DESCARGA DE SOLO DE 2ª CATEGORIA, COM ESCAVADEIRA HIDRÁULICA (CAÇAMBA: 1,2 M³ / 155 HP), CAMINHÃO BASCULANTE DE 14 M³, DESCARGA EXTERNA À OBRA (SEM TRANSPORTE). AF_08/2026</t>
  </si>
  <si>
    <t>SINAPI|107667</t>
  </si>
  <si>
    <t>107667</t>
  </si>
  <si>
    <t>ESCAVAÇÃO VERTICAL PARA INFRAESTUTURA, COM CARGA E DESCARGA DE SOLO DE 2ª CATEGORIA, COM ESCAVADEIRA HIDRÁULICA (CAÇAMBA: 1,2 M³ / 155 HP), CAMINHÃO BASCULANTE DE 14 M³, DESCARGA INTERNA À OBRA (SEM TRANSPORTE). AF_08/2026</t>
  </si>
  <si>
    <t>SINAPI|107676</t>
  </si>
  <si>
    <t>107676</t>
  </si>
  <si>
    <t>ESCAVAÇÃO VERTICAL PARA INFRAESTUTURA, COM CARGA E DESCARGA DE SOLO DE 2ª CATEGORIA, COM ESCAVADEIRA HIDRÁULICA (CAÇAMBA: 1,2 M³ / 155 HP), CAMINHÃO BASCULANTE DE 18 M³, DESCARGA EXTERNA À OBRA (SEM TRANSPORTE). AF_08/2026</t>
  </si>
  <si>
    <t>SINAPI|107668</t>
  </si>
  <si>
    <t>107668</t>
  </si>
  <si>
    <t>ESCAVAÇÃO VERTICAL PARA INFRAESTUTURA, COM CARGA E DESCARGA DE SOLO DE 2ª CATEGORIA, COM ESCAVADEIRA HIDRÁULICA (CAÇAMBA: 1,2 M³ / 155 HP), CAMINHÃO BASCULANTE DE 18 M³, DESCARGA INTERNA À OBRA (SEM TRANSPORTE). AF_08/2026</t>
  </si>
  <si>
    <t>SINAPI|107673</t>
  </si>
  <si>
    <t>107673</t>
  </si>
  <si>
    <t>ESCAVAÇÃO VERTICAL PARA INFRAESTUTURA, COM CARGA E DESCARGA DE SOLO DE 2ª CATEGORIA, COM ESCAVADEIRA HIDRÁULICA (CAÇAMBA: 1,2 M³ / 155 HP), CAMINHÃO BASCULANTE DE 6 M³, DESCARGA EXTERNA À OBRA (SEM TRANSPORTE). AF_08/2026</t>
  </si>
  <si>
    <t>SINAPI|107665</t>
  </si>
  <si>
    <t>107665</t>
  </si>
  <si>
    <t>ESCAVAÇÃO VERTICAL PARA INFRAESTUTURA, COM CARGA E DESCARGA DE SOLO DE 2ª CATEGORIA, COM ESCAVADEIRA HIDRÁULICA (CAÇAMBA: 1,2 M³ / 155 HP), CAMINHÃO BASCULANTE DE 6 M³, DESCARGA INTERNA À OBRA (SEM TRANSPORTE). AF_08/2026</t>
  </si>
  <si>
    <t>SINAPI|93358</t>
  </si>
  <si>
    <t>93358</t>
  </si>
  <si>
    <t>ESCAVAÇÃO MANUAL DE VALA. AF_09/2024</t>
  </si>
  <si>
    <t>Escavação de Valas</t>
  </si>
  <si>
    <t>SINAPI|90082</t>
  </si>
  <si>
    <t>90082</t>
  </si>
  <si>
    <t>ESCAVAÇÃO MECANIZADA DE VALA COM PROF. ATÉ 1,5 M (MÉDIA MONTANTE E JUSANTE/UMA COMPOSIÇÃO POR TRECHO), ESCAVADEIRA (0,8 M3), LARG. DE 1,5 M A 2,5 M, EM SOLO DE 1A CATEGORIA, EM LOCAIS COM ALTO NÍVEL DE INTERFERÊNCIA. AF_09/2024</t>
  </si>
  <si>
    <t>SINAPI|90091</t>
  </si>
  <si>
    <t>90091</t>
  </si>
  <si>
    <t>ESCAVAÇÃO MECANIZADA DE VALA COM PROF. ATÉ 1,5 M (MÉDIA MONTANTE E JUSANTE/UMA COMPOSIÇÃO POR TRECHO), ESCAVADEIRA (0,8 M3), LARG. DE 1,5 M A 2,5 M, EM SOLO DE 1A CATEGORIA, LOCAIS COM BAIXO NÍVEL DE INTERFERÊNCIA. AF_09/2024</t>
  </si>
  <si>
    <t>SINAPI|102307</t>
  </si>
  <si>
    <t>102307</t>
  </si>
  <si>
    <t>ESCAVAÇÃO MECANIZADA DE VALA COM PROF. ATÉ 1,5 M (MÉDIA MONTANTE E JUSANTE/UMA COMPOSIÇÃO POR TRECHO), ESCAVADEIRA (0,8 M3), LARG. DE 1,5 M A 2,5 M, EM SOLO DE 2A CATEGORIA, EM LOCAIS COM ALTO NÍVEL DE INTERFERÊNCIA. AF_09/2024</t>
  </si>
  <si>
    <t>SINAPI|102315</t>
  </si>
  <si>
    <t>102315</t>
  </si>
  <si>
    <t>ESCAVAÇÃO MECANIZADA DE VALA COM PROF. ATÉ 1,5 M (MÉDIA MONTANTE E JUSANTE/UMA COMPOSIÇÃO POR TRECHO), ESCAVADEIRA (0,8 M3), LARG. DE 1,5 M A 2,5 M, EM SOLO DE 2A CATEGORIA, LOCAIS COM BAIXO NÍVEL DE INTERFERÊNCIA. AF_09/2024</t>
  </si>
  <si>
    <t>SINAPI|102283</t>
  </si>
  <si>
    <t>102283</t>
  </si>
  <si>
    <t>ESCAVAÇÃO MECANIZADA DE VALA COM PROF. ATÉ 1,5 M (MÉDIA MONTANTE E JUSANTE/UMA COMPOSIÇÃO POR TRECHO), ESCAVADEIRA (0,8 M3), LARG. DE 1,5 M A 2,5 M, EM SOLO MOLE, EM LOCAIS COM ALTO NÍVEL DE INTERFERÊNCIA. AF_09/2024</t>
  </si>
  <si>
    <t>SINAPI|102291</t>
  </si>
  <si>
    <t>102291</t>
  </si>
  <si>
    <t>ESCAVAÇÃO MECANIZADA DE VALA COM PROF. ATÉ 1,5 M (MÉDIA MONTANTE E JUSANTE/UMA COMPOSIÇÃO POR TRECHO), ESCAVADEIRA (0,8 M3), LARG. DE 1,5 M A 2,5 M, EM SOLO MOLE, LOCAIS COM BAIXO NÍVEL DE INTERFERÊNCIA. AF_09/2024</t>
  </si>
  <si>
    <t>SINAPI|102276</t>
  </si>
  <si>
    <t>102276</t>
  </si>
  <si>
    <t>ESCAVAÇÃO MECANIZADA DE VALA COM PROF. ATÉ 1,5 M (MÉDIA MONTANTE E JUSANTE/UMA COMPOSIÇÃO POR TRECHO), ESCAVADEIRA (0,8 M3), LARG. MENOR QUE 1,5 M, EM SOLO DE 1A CATEGORIA, EM LOCAIS COM ALTO NÍVEL DE INTERFERÊNCIA. AF_09/2024</t>
  </si>
  <si>
    <t>SINAPI|102306</t>
  </si>
  <si>
    <t>102306</t>
  </si>
  <si>
    <t>ESCAVAÇÃO MECANIZADA DE VALA COM PROF. ATÉ 1,5 M (MÉDIA MONTANTE E JUSANTE/UMA COMPOSIÇÃO POR TRECHO), ESCAVADEIRA (0,8 M3),LARG. ATÉ 1,5 M, EM SOLO DE 2A CATEGORIA, EM LOCAIS COM ALTO NÍVEL DE INTERFERÊNCIA. AF_09/2024</t>
  </si>
  <si>
    <t>SINAPI|102279</t>
  </si>
  <si>
    <t>102279</t>
  </si>
  <si>
    <t>ESCAVAÇÃO MECANIZADA DE VALA COM PROF. ATÉ 1,5 M (MÉDIA MONTANTE E JUSANTE/UMA COMPOSIÇÃO POR TRECHO), ESCAVADEIRA (0,8 M3),LARG. MENOR QUE 1,5 M, EM SOLO DE 1A CATEGORIA, LOCAIS COM BAIXO NÍVEL DE INTERFERÊNCIA. AF_09/2024</t>
  </si>
  <si>
    <t>SINAPI|102282</t>
  </si>
  <si>
    <t>102282</t>
  </si>
  <si>
    <t>ESCAVAÇÃO MECANIZADA DE VALA COM PROF. ATÉ 1,5 M (MÉDIA MONTANTE E JUSANTE/UMA COMPOSIÇÃO POR TRECHO), ESCAVADEIRA (0,8 M3),LARG. MENOR QUE 1,5 M, EM SOLO DE MOLE, EM LOCAIS COM ALTO NÍVEL DE INTERFERÊNCIA. AF_09/2024</t>
  </si>
  <si>
    <t>SINAPI|102290</t>
  </si>
  <si>
    <t>102290</t>
  </si>
  <si>
    <t>ESCAVAÇÃO MECANIZADA DE VALA COM PROF. ATÉ 1,5 M (MÉDIA MONTANTE E JUSANTE/UMA COMPOSIÇÃO POR TRECHO), ESCAVADEIRA (0,8 M3),LARG. MENOR QUE 1,5 M, EM SOLO MOLE, LOCAIS COM BAIXO NÍVEL DE INTERFERÊNCIA. AF_09/2024</t>
  </si>
  <si>
    <t>SINAPI|90100</t>
  </si>
  <si>
    <t>90100</t>
  </si>
  <si>
    <t>ESCAVAÇÃO MECANIZADA DE VALA COM PROF. ATÉ 1,5 M (MÉDIA MONTANTE E JUSANTE/UMA COMPOSIÇÃO POR TRECHO), RETROESCAV. (0,26 M3), LARG. DE 0,8 M A 1,5 M, EM SOLO DE 1A CATEGORIA, EM LOCAIS COM ALTO NÍVEL DE INTERFERÊNCIA. AF_09/2024</t>
  </si>
  <si>
    <t>SINAPI|102323</t>
  </si>
  <si>
    <t>102323</t>
  </si>
  <si>
    <t>ESCAVAÇÃO MECANIZADA DE VALA COM PROF. ATÉ 1,5 M (MÉDIA MONTANTE E JUSANTE/UMA COMPOSIÇÃO POR TRECHO), RETROESCAV. (0,26 M3), LARG. DE 0,8 M A 1,5 M, EM SOLO DE 2A CATEGORIA, EM LOCAIS COM ALTO NÍVEL DE INTERFERÊNCIA. AF_09/2024</t>
  </si>
  <si>
    <t>SINAPI|102327</t>
  </si>
  <si>
    <t>102327</t>
  </si>
  <si>
    <t>ESCAVAÇÃO MECANIZADA DE VALA COM PROF. ATÉ 1,5 M (MÉDIA MONTANTE E JUSANTE/UMA COMPOSIÇÃO POR TRECHO), RETROESCAV. (0,26 M3), LARG. DE 0,8 M A 1,5 M, EM SOLO DE 2A CATEGORIA, EM LOCAIS COM BAIXO NÍVEL DE INTERFERÊNCIA. AF_09/2024</t>
  </si>
  <si>
    <t>SINAPI|102299</t>
  </si>
  <si>
    <t>102299</t>
  </si>
  <si>
    <t>ESCAVAÇÃO MECANIZADA DE VALA COM PROF. ATÉ 1,5 M (MÉDIA MONTANTE E JUSANTE/UMA COMPOSIÇÃO POR TRECHO), RETROESCAV. (0,26 M3), LARG. DE 0,8 M A 1,5 M, EM SOLO MOLE, EM LOCAIS COM ALTO NÍVEL DE INTERFERÊNCIA. AF_09/2024</t>
  </si>
  <si>
    <t>SINAPI|102303</t>
  </si>
  <si>
    <t>102303</t>
  </si>
  <si>
    <t>ESCAVAÇÃO MECANIZADA DE VALA COM PROF. ATÉ 1,5 M (MÉDIA MONTANTE E JUSANTE/UMA COMPOSIÇÃO POR TRECHO), RETROESCAV. (0,26 M3), LARG. DE 0,8 M A 1,5 M, EM SOLO MOLE, LOCAIS COM BAIXO NÍVEL DE INTERFERÊNCIA. AF_09/2024</t>
  </si>
  <si>
    <t>SINAPI|90099</t>
  </si>
  <si>
    <t>90099</t>
  </si>
  <si>
    <t>ESCAVAÇÃO MECANIZADA DE VALA COM PROF. ATÉ 1,5 M (MÉDIA MONTANTE E JUSANTE/UMA COMPOSIÇÃO POR TRECHO), RETROESCAV. (0,26 M3), LARG. MENOR QUE 0,8 M, EM SOLO DE 1A CATEGORIA, EM LOCAIS COM ALTO NÍVEL DE INTERFERÊNCIA. AF_09/2024</t>
  </si>
  <si>
    <t>SINAPI|102322</t>
  </si>
  <si>
    <t>102322</t>
  </si>
  <si>
    <t>ESCAVAÇÃO MECANIZADA DE VALA COM PROF. ATÉ 1,5 M (MÉDIA MONTANTE E JUSANTE/UMA COMPOSIÇÃO POR TRECHO), RETROESCAV. (0,26 M3), LARG. MENOR QUE 0,8 M, EM SOLO DE 2A CATEGORIA, EM LOCAIS COM ALTO NÍVEL DE INTERFERÊNCIA. AF_09/2024</t>
  </si>
  <si>
    <t>SINAPI|102298</t>
  </si>
  <si>
    <t>102298</t>
  </si>
  <si>
    <t>ESCAVAÇÃO MECANIZADA DE VALA COM PROF. ATÉ 1,5 M (MÉDIA MONTANTE E JUSANTE/UMA COMPOSIÇÃO POR TRECHO), RETROESCAV. (0,26 M3), LARG. MENOR QUE 0,8 M, EM SOLO MOLE, EM LOCAIS COM ALTO NÍVEL DE INTERFERÊNCIA. AF_09/2024</t>
  </si>
  <si>
    <t>SINAPI|102302</t>
  </si>
  <si>
    <t>102302</t>
  </si>
  <si>
    <t>ESCAVAÇÃO MECANIZADA DE VALA COM PROF. ATÉ 1,5 M (MÉDIA MONTANTE E JUSANTE/UMA COMPOSIÇÃO POR TRECHO), RETROESCAV. (0,26 M3), LARG. MENOR QUE 0,8 M, EM SOLO MOLE, LOCAIS COM BAIXO NÍVEL DE INTERFERÊNCIA. AF_09/2024</t>
  </si>
  <si>
    <t>SINAPI|102326</t>
  </si>
  <si>
    <t>102326</t>
  </si>
  <si>
    <t>ESCAVAÇÃO MECANIZADA DE VALA COM PROF. ATÉ 1,5 M (MÉDIA MONTANTE E JUSANTE/UMA COMPOSIÇÃO POR TRECHO), RETROESCAV. (0,26 M3), LARGURA MENOR QUE 0,8 M, EM SOLO DE 2A CATEGORIA, EM LOCAIS COM BAIXO NÍVEL DE INTERFERÊNCIA. AF_09/2024</t>
  </si>
  <si>
    <t>SINAPI|102314</t>
  </si>
  <si>
    <t>102314</t>
  </si>
  <si>
    <t>ESCAVAÇÃO MECANIZADA DE VALA COM PROF. ATÉ 1,5 M (MÉDIA MONTANTE E JUSANTE/UMA COMPOSIÇÃO POR TRECHO),COM ESCAVADEIRA (0,8 M3), LARG. MENOR QUE 1,5 M, EM SOLO DE 2A CATEGORIA, LOCAIS COM BAIXO NÍVEL DE INTERFERÊNCIA. AF_09/2024</t>
  </si>
  <si>
    <t>SINAPI|102312</t>
  </si>
  <si>
    <t>102312</t>
  </si>
  <si>
    <t>ESCAVAÇÃO MECANIZADA DE VALA COM PROF. DE 3,0 M ATÉ 4,5 M (MÉDIA MONTANTE E JUSANTE/UMA COMPOSIÇÃO POR TRECHO), ESCAVADEIRA (1,2 M3), LARG. DE 1,5 M A 2,5 M, EM SOLO DE 2A CATEGORIA, EM LOCAIS COM ALTO NÍVEL DE INTERFERÊNCIA. AF_09/2024</t>
  </si>
  <si>
    <t>SINAPI|102288</t>
  </si>
  <si>
    <t>102288</t>
  </si>
  <si>
    <t>ESCAVAÇÃO MECANIZADA DE VALA COM PROF. DE 3,0 M ATÉ 4,5 M (MÉDIA MONTANTE E JUSANTE/UMA COMPOSIÇÃO POR TRECHO), ESCAVADEIRA (1,2 M3), LARG. DE 1,5 M A 2,5 M, EM SOLO MOLE, EM LOCAIS COM ALTO NÍVEL DE INTERFERÊNCIA. AF_09/2024</t>
  </si>
  <si>
    <t>SINAPI|90087</t>
  </si>
  <si>
    <t>90087</t>
  </si>
  <si>
    <t>ESCAVAÇÃO MECANIZADA DE VALA COM PROF. DE 3,0 M ATÉ 4,5 M(MÉDIA MONTANTE E JUSANTE/UMA COMPOSIÇÃO POR TRECHO), ESCAVADEIRA (1,2 M3), LARG. DE 1,5 M A 2,5 M, EM SOLO DE 1A CATEGORIA, EM LOCAIS COM ALTO NÍVEL DE INTERFERÊNCIA. AF_09/2024</t>
  </si>
  <si>
    <t>SINAPI|102308</t>
  </si>
  <si>
    <t>102308</t>
  </si>
  <si>
    <t>ESCAVAÇÃO MECANIZADA DE VALA COM PROF. MAIOR QUE 1,5 M ATÉ 3,0 M (MÉDIA MONTANTE E JUSANTE/UMA COMPOSIÇÃO POR TRECHO), ESCAVADEIRA (0,8 M3), LARG. ATÉ 1,5 M, EM SOLO DE 2A CATEGORIA, EM LOCAIS COM ALTO NÍVEL DE INTERFERÊNCIA. AF_09/2024</t>
  </si>
  <si>
    <t>SINAPI|90084</t>
  </si>
  <si>
    <t>90084</t>
  </si>
  <si>
    <t>ESCAVAÇÃO MECANIZADA DE VALA COM PROF. MAIOR QUE 1,5 M ATÉ 3,0 M (MÉDIA MONTANTE E JUSANTE/UMA COMPOSIÇÃO POR TRECHO), ESCAVADEIRA (0,8 M3), LARGURA ATÉ 1,5 M, EM SOLO DE 1A CATEGORIA, EM LOCAIS COM ALTO NÍVEL DE INTERFERÊNCIA. AF_09/2024</t>
  </si>
  <si>
    <t>SINAPI|102284</t>
  </si>
  <si>
    <t>102284</t>
  </si>
  <si>
    <t>ESCAVAÇÃO MECANIZADA DE VALA COM PROF. MAIOR QUE 1,5 M ATÉ 3,0 M (MÉDIA MONTANTE E JUSANTE/UMA COMPOSIÇÃO POR TRECHO), ESCAVADEIRA (0,8 M3), LARGURA ATÉ 1,5 M, EM SOLO MOLE, EM LOCAIS COM ALTO NÍVEL DE INTERFERÊNCIA. AF_09/2024</t>
  </si>
  <si>
    <t>SINAPI|102325</t>
  </si>
  <si>
    <t>102325</t>
  </si>
  <si>
    <t>ESCAVAÇÃO MECANIZADA DE VALA COM PROF. MAIOR QUE 1,5 M ATÉ 3,0 M (MÉDIA MONTANTE E JUSANTE/UMA COMPOSIÇÃO POR TRECHO), RETROESCAV. (0,26 M3), LARG. DE 0,8 M A 1,5 M, EM SOLO DE 2A CATEGORIA, EM LOCAIS COM ALTO NÍVEL DE INTERFERÊNCIA. AF_09/2024</t>
  </si>
  <si>
    <t>SINAPI|102329</t>
  </si>
  <si>
    <t>102329</t>
  </si>
  <si>
    <t>ESCAVAÇÃO MECANIZADA DE VALA COM PROF. MAIOR QUE 1,5 M ATÉ 3,0 M (MÉDIA MONTANTE E JUSANTE/UMA COMPOSIÇÃO POR TRECHO), RETROESCAV. (0,26 M3), LARG. DE 0,8 M A 1,5 M, EM SOLO DE 2A CATEGORIA, EM LOCAIS COM BAIXO NÍVEL DE INTERFERÊNCIA. AF_09/2024</t>
  </si>
  <si>
    <t>SINAPI|102301</t>
  </si>
  <si>
    <t>102301</t>
  </si>
  <si>
    <t>ESCAVAÇÃO MECANIZADA DE VALA COM PROF. MAIOR QUE 1,5 M ATÉ 3,0 M (MÉDIA MONTANTE E JUSANTE/UMA COMPOSIÇÃO POR TRECHO), RETROESCAV. (0,26 M3), LARG. DE 0,8 M A 1,5 M, EM SOLO MOLE, EM LOCAIS COM ALTO NÍVEL DE INTERFERÊNCIA. AF_09/2024</t>
  </si>
  <si>
    <t>SINAPI|102305</t>
  </si>
  <si>
    <t>102305</t>
  </si>
  <si>
    <t>ESCAVAÇÃO MECANIZADA DE VALA COM PROF. MAIOR QUE 1,5 M ATÉ 3,0 M (MÉDIA MONTANTE E JUSANTE/UMA COMPOSIÇÃO POR TRECHO), RETROESCAV. (0,26 M3), LARG. DE 0,8 M A 1,5 M, EM SOLO MOLE, LOCAIS COM BAIXO NÍVEL DE INTERFERÊNCIA. AF_09/2024</t>
  </si>
  <si>
    <t>SINAPI|90101</t>
  </si>
  <si>
    <t>90101</t>
  </si>
  <si>
    <t>ESCAVAÇÃO MECANIZADA DE VALA COM PROF. MAIOR QUE 1,5 M ATÉ 3,0 M (MÉDIA MONTANTE E JUSANTE/UMA COMPOSIÇÃO POR TRECHO), RETROESCAV. (0,26 M3), LARG. MENOR QUE 0,8 M, EM SOLO DE 1A CATEGORIA, EM LOCAIS COM ALTO NÍVEL DE INTERFERÊNCIA. AF_09/2024</t>
  </si>
  <si>
    <t>SINAPI|102324</t>
  </si>
  <si>
    <t>102324</t>
  </si>
  <si>
    <t>ESCAVAÇÃO MECANIZADA DE VALA COM PROF. MAIOR QUE 1,5 M ATÉ 3,0 M (MÉDIA MONTANTE E JUSANTE/UMA COMPOSIÇÃO POR TRECHO), RETROESCAV. (0,26 M3), LARG. MENOR QUE 0,8 M, EM SOLO DE 2A CATEGORIA, EM LOCAIS COM ALTO NÍVEL DE INTERFERÊNCIA. AF_09/2024</t>
  </si>
  <si>
    <t>SINAPI|102300</t>
  </si>
  <si>
    <t>102300</t>
  </si>
  <si>
    <t>ESCAVAÇÃO MECANIZADA DE VALA COM PROF. MAIOR QUE 1,5 M ATÉ 3,0 M (MÉDIA MONTANTE E JUSANTE/UMA COMPOSIÇÃO POR TRECHO), RETROESCAV. (0,26 M3), LARG. MENOR QUE 0,8 M, EM SOLO MOLE, EM LOCAIS COM ALTO NÍVEL DE INTERFERÊNCIA. AF_09/2024</t>
  </si>
  <si>
    <t>SINAPI|90102</t>
  </si>
  <si>
    <t>90102</t>
  </si>
  <si>
    <t>ESCAVAÇÃO MECANIZADA DE VALA COM PROF. MAIOR QUE 1,5 M ATÉ 3,0 M (MÉDIA MONTANTE E JUSANTE/UMA COMPOSIÇÃO POR TRECHO), RETROESCAV. (0,26 M3), LARGURA DE 0,8 M A 1,5 M, EM SOLO DE 1A CATEGORIA, EM LOCAIS COM ALTO NÍVEL DE INTERFERÊNCIA. AF_09/2024</t>
  </si>
  <si>
    <t>SINAPI|102328</t>
  </si>
  <si>
    <t>102328</t>
  </si>
  <si>
    <t>ESCAVAÇÃO MECANIZADA DE VALA COM PROF. MAIOR QUE 1,5 M ATÉ 3,0 M (MÉDIA MONTANTE E JUSANTE/UMA COMPOSIÇÃO POR TRECHO), RETROESCAV. (0,26 M3),LARG. MENOR QUE 0,8 M, EM SOLO DE 2A CATEGORIA, EM LOCAIS COM BAIXO NÍVEL DE INTERFERÊNCIA. AF_09/2024</t>
  </si>
  <si>
    <t>SINAPI|102304</t>
  </si>
  <si>
    <t>102304</t>
  </si>
  <si>
    <t>ESCAVAÇÃO MECANIZADA DE VALA COM PROF. MAIOR QUE 1,5 M ATÉ 3,0 M (MÉDIA MONTANTE E JUSANTE/UMA COMPOSIÇÃO POR TRECHO), RETROESCAV. (0,26 M3),LARG. MENOR QUE 0,8 M, EM SOLO MOLE, LOCAIS COM BAIXO NÍVEL DE INTERFERÊNCIA. AF_09/2024</t>
  </si>
  <si>
    <t>SINAPI|102295</t>
  </si>
  <si>
    <t>102295</t>
  </si>
  <si>
    <t>ESCAVAÇÃO MECANIZADA DE VALA COM PROF. MAIOR QUE 1,5 M ATÉ 3,0 M (MÉDIA MONTANTE E JUSANTE/UMA COMPOSIÇÃO POR TRECHO),COM ESCAVADEIRA (1,2 M3), LARG. DE 1,5 M A 2,5 M, EM SOLO MOLE, LOCAIS COM BAIXO NÍVEL DE INTERFERÊNCIA. AF_09/2024</t>
  </si>
  <si>
    <t>SINAPI|102281</t>
  </si>
  <si>
    <t>102281</t>
  </si>
  <si>
    <t>ESCAVAÇÃO MECANIZADA DE VALA COM PROF. MAIOR QUE 1,5 M ATÉ 3,0 M (MÉDIA MONTANTE E JUSANTE/UMA COMPOSIÇÃO POR TRECHO),COM ESCAVADEIRA (1,2 M3),LARG. DE 1,5 M A 2,5 M, EM SOLO DE 1A CATEGORIA, LOCAIS COM BAIXO NÍVEL DE INTERFERÊNCIA. AF_09/2024</t>
  </si>
  <si>
    <t>SINAPI|102311</t>
  </si>
  <si>
    <t>102311</t>
  </si>
  <si>
    <t>ESCAVAÇÃO MECANIZADA DE VALA COM PROF. MAIOR QUE 1,5 M ATÉ 3,0 M (MÉDIA MONTANTE E JUSANTE/UMA COMPOSIÇÃO POR TRECHO),COM ESCAVADEIRA (1,2 M3),LARG. DE 1,5 M A 2,5 M, EM SOLO DE 2A CATEGORIA, EM LOCAIS COM ALTO NÍVEL DE INTERFERÊNCIA. AF_09/2024</t>
  </si>
  <si>
    <t>SINAPI|102319</t>
  </si>
  <si>
    <t>102319</t>
  </si>
  <si>
    <t>ESCAVAÇÃO MECANIZADA DE VALA COM PROF. MAIOR QUE 1,5 M ATÉ 3,0 M (MÉDIA MONTANTE E JUSANTE/UMA COMPOSIÇÃO POR TRECHO),COM ESCAVADEIRA (1,2 M3),LARG. DE 1,5 M A 2,5 M, EM SOLO DE 2A CATEGORIA, LOCAIS COM BAIXO NÍVEL DE INTERFERÊNCIA. AF_09/2024</t>
  </si>
  <si>
    <t>SINAPI|102287</t>
  </si>
  <si>
    <t>102287</t>
  </si>
  <si>
    <t>ESCAVAÇÃO MECANIZADA DE VALA COM PROF. MAIOR QUE 1,5 M ATÉ 3,0 M (MÉDIA MONTANTE E JUSANTE/UMA COMPOSIÇÃO POR TRECHO),COM ESCAVADEIRA (1,2 M3),LARG. DE 1,5 M A 2,5 M, EM SOLO MOLE, EM LOCAIS COM ALTO NÍVEL DE INTERFERÊNCIA. AF_09/2024</t>
  </si>
  <si>
    <t>SINAPI|102316</t>
  </si>
  <si>
    <t>102316</t>
  </si>
  <si>
    <t>ESCAVAÇÃO MECANIZADA DE VALA COM PROF. MAIOR QUE 1,5 M E ATÉ 3,0 M (MÉDIA MONTANTE E JUSANTE/UMA COMPOSIÇÃO POR TRECHO), ESCAVADEIRA (0,8 M3), LARG. MENOR QUE 1,5 M, EM SOLO DE 2A CATEGORIA, LOCAIS COM BAIXO NÍVEL DE INTERFERÊNCIA. AF_09/2024</t>
  </si>
  <si>
    <t>SINAPI|102292</t>
  </si>
  <si>
    <t>102292</t>
  </si>
  <si>
    <t>ESCAVAÇÃO MECANIZADA DE VALA COM PROF. MAIOR QUE 1,5 M E ATÉ 3,0 M (MÉDIA MONTANTE E JUSANTE/UMA COMPOSIÇÃO POR TRECHO), ESCAVADEIRA (0,8 M3), LARG. MENOR QUE 1,5 M, EM SOLO MOLE, LOCAIS COM BAIXO NÍVEL DE INTERFERÊNCIA. AF_09/2024</t>
  </si>
  <si>
    <t>SINAPI|90092</t>
  </si>
  <si>
    <t>90092</t>
  </si>
  <si>
    <t>ESCAVAÇÃO MECANIZADA DE VALA COM PROF. MAIOR QUE 1,5 M E ATÉ 3,0 M(MÉDIA MONTANTE E JUSANTE/UMA COMPOSIÇÃO POR TRECHO), ESCAVADEIRA (0,8 M3), LARG. MENOR QUE 1,5 M, EM SOLO DE 1A CATEGORIA, LOCAIS COM BAIXO NÍVEL DE INTERFERÊNCIA. AF_09/2024</t>
  </si>
  <si>
    <t>SINAPI|102278</t>
  </si>
  <si>
    <t>102278</t>
  </si>
  <si>
    <t>ESCAVAÇÃO MECANIZADA DE VALA COM PROF. MAIOR QUE 1,50 M ATÉ 3,0 M (MÉDIA MONTANTE E JUSANTE/UMA COMPOSIÇÃO POR TRECHO), ESCAVADEIRA (1,2 M3), LARG. DE 1,5 M A 2,5 M, EM SOLO DE 1A CATEGORIA, EM LOCAIS COM ALTO NÍVEL DE INTERFERÊNCIA. AF_09/2024</t>
  </si>
  <si>
    <t>SINAPI|90094</t>
  </si>
  <si>
    <t>90094</t>
  </si>
  <si>
    <t>ESCAVAÇÃO MECANIZADA DE VALA COM PROF. MAIOR QUE 3,0 M ATÉ 4,5 M (MÉDIA MONTANTE E JUSANTE/UMA COMPOSIÇÃO POR TRECHO), ESCAVADEIRA (0,8 M3), LARG. MENOR QUE 1,5 M, EM SOLO DE 1A CATEGORIA, LOCAIS COM BAIXO NÍVEL DE INTERFERÊNCIA. AF_09/2024</t>
  </si>
  <si>
    <t>SINAPI|102309</t>
  </si>
  <si>
    <t>102309</t>
  </si>
  <si>
    <t>ESCAVAÇÃO MECANIZADA DE VALA COM PROF. MAIOR QUE 3,0 M ATÉ 4,5 M (MÉDIA MONTANTE E JUSANTE/UMA COMPOSIÇÃO POR TRECHO), ESCAVADEIRA (0,8 M3), LARG. MENOR QUE 1,5 M, EM SOLO DE 2A CATEGORIA, EM LOCAIS COM ALTO NÍVEL DE INTERFERÊNCIA. AF_09/2024</t>
  </si>
  <si>
    <t>SINAPI|102285</t>
  </si>
  <si>
    <t>102285</t>
  </si>
  <si>
    <t>ESCAVAÇÃO MECANIZADA DE VALA COM PROF. MAIOR QUE 3,0 M ATÉ 4,5 M (MÉDIA MONTANTE E JUSANTE/UMA COMPOSIÇÃO POR TRECHO), ESCAVADEIRA (0,8 M3), LARG. MENOR QUE 1,5 M, EM SOLO MOLE, EM LOCAIS COM ALTO NÍVEL DE INTERFERÊNCIA. AF_09/2024</t>
  </si>
  <si>
    <t>SINAPI|90095</t>
  </si>
  <si>
    <t>90095</t>
  </si>
  <si>
    <t>ESCAVAÇÃO MECANIZADA DE VALA COM PROF. MAIOR QUE 3,0 M ATÉ 4,5 M (MÉDIA MONTANTE E JUSANTE/UMA COMPOSIÇÃO POR TRECHO), ESCAVADEIRA (1,2 M3), LARG. DE 1,5 M A 2,5 M, EM SOLO DE 1A CATEGORIA, LOCAIS COM BAIXO NÍVEL DE INTERFERÊNCIA. AF_09/2024</t>
  </si>
  <si>
    <t>SINAPI|102320</t>
  </si>
  <si>
    <t>102320</t>
  </si>
  <si>
    <t>ESCAVAÇÃO MECANIZADA DE VALA COM PROF. MAIOR QUE 3,0 M ATÉ 4,5 M (MÉDIA MONTANTE E JUSANTE/UMA COMPOSIÇÃO POR TRECHO), ESCAVADEIRA (1,2 M3), LARG. DE 1,5 M A 2,5 M, EM SOLO DE 2A CATEGORIA, LOCAIS COM BAIXO NÍVEL DE INTERFERÊNCIA. AF_09/2024</t>
  </si>
  <si>
    <t>SINAPI|102296</t>
  </si>
  <si>
    <t>102296</t>
  </si>
  <si>
    <t>ESCAVAÇÃO MECANIZADA DE VALA COM PROF. MAIOR QUE 3,0 M ATÉ 4,5 M (MÉDIA MONTANTE E JUSANTE/UMA COMPOSIÇÃO POR TRECHO), ESCAVADEIRA (1,2 M3), LARG. DE 1,5 M A 2,5 M, EM SOLO MOLE, LOCAIS COM BAIXO NÍVEL DE INTERFERÊNCIA. AF_09/2024</t>
  </si>
  <si>
    <t>SINAPI|90086</t>
  </si>
  <si>
    <t>90086</t>
  </si>
  <si>
    <t>ESCAVAÇÃO MECANIZADA DE VALA COM PROF. MAIOR QUE 3,0 M ATÉ 4,5 M(MÉDIA MONTANTE E JUSANTE/UMA COMPOSIÇÃO POR TRECHO), ESCAVADEIRA (0,8 M3), LARG. MENOR QUE 1,5 M, EM SOLO DE 1A CATEGORIA, EM LOCAIS COM ALTO NÍVEL DE INTERFERÊNCIA. AF_09/2024</t>
  </si>
  <si>
    <t>SINAPI|102277</t>
  </si>
  <si>
    <t>102277</t>
  </si>
  <si>
    <t>ESCAVAÇÃO MECANIZADA DE VALA COM PROF. MAIOR QUE 4,5 M ATÉ 6,0 M (MÉDIA MONTANTE E JUSANTE/UMA COMPOSIÇÃO POR TRECHO), ESCAVADEIRA (0,8 M3), LARG. MENOR QUE 1,5 M, EM SOLO DE 1A CATEGORIA, EM LOCAIS COM ALTO NÍVEL DE INTERFERÊNCIA. AF_09/2024</t>
  </si>
  <si>
    <t>SINAPI|102286</t>
  </si>
  <si>
    <t>102286</t>
  </si>
  <si>
    <t>ESCAVAÇÃO MECANIZADA DE VALA COM PROF. MAIOR QUE 4,5 M ATÉ 6,0 M (MÉDIA MONTANTE E JUSANTE/UMA COMPOSIÇÃO POR TRECHO), ESCAVADEIRA (0,8 M3),LARG. MENOR QUE 1,5 M, EM SOLO DE MOLE, EM LOCAIS COM ALTO NÍVEL DE INTERFERÊNCIA. AF_09/2024</t>
  </si>
  <si>
    <t>SINAPI|90098</t>
  </si>
  <si>
    <t>90098</t>
  </si>
  <si>
    <t>ESCAVAÇÃO MECANIZADA DE VALA COM PROF. MAIOR QUE 4,5 M ATÉ 6,0 M (MÉDIA MONTANTE E JUSANTE/UMA COMPOSIÇÃO POR TRECHO), ESCAVADEIRA (1,2 M3), LARG. DE 1,5 M A 2,5 M, EM SOLO DE 1A CATEGORIA, LOCAIS COM BAIXO NÍVEL DE INTERFERÊNCIA. AF_09/2024</t>
  </si>
  <si>
    <t>SINAPI|102313</t>
  </si>
  <si>
    <t>102313</t>
  </si>
  <si>
    <t>ESCAVAÇÃO MECANIZADA DE VALA COM PROF. MAIOR QUE 4,5 M ATÉ 6,0 M (MÉDIA MONTANTE E JUSANTE/UMA COMPOSIÇÃO POR TRECHO), ESCAVADEIRA (1,2 M3), LARG. DE 1,5 M A 2,5 M, EM SOLO DE 2A CATEGORIA, EM LOCAIS COM ALTO NÍVEL DE INTERFERÊNCIA. AF_09/2024</t>
  </si>
  <si>
    <t>SINAPI|102321</t>
  </si>
  <si>
    <t>102321</t>
  </si>
  <si>
    <t>ESCAVAÇÃO MECANIZADA DE VALA COM PROF. MAIOR QUE 4,5 M ATÉ 6,0 M (MÉDIA MONTANTE E JUSANTE/UMA COMPOSIÇÃO POR TRECHO), ESCAVADEIRA (1,2 M3), LARG. DE 1,5 M A 2,5 M, EM SOLO DE 2A CATEGORIA, LOCAIS COM BAIXO NÍVEL DE INTERFERÊNCIA. AF_09/2024</t>
  </si>
  <si>
    <t>SINAPI|102289</t>
  </si>
  <si>
    <t>102289</t>
  </si>
  <si>
    <t>ESCAVAÇÃO MECANIZADA DE VALA COM PROF. MAIOR QUE 4,5 M ATÉ 6,0 M (MÉDIA MONTANTE E JUSANTE/UMA COMPOSIÇÃO POR TRECHO), ESCAVADEIRA (1,2 M3), LARG. DE 1,5 M A 2,5 M, EM SOLO MOLE, EM LOCAIS COM ALTO NÍVEL DE INTERFERÊNCIA. AF_09/2024</t>
  </si>
  <si>
    <t>SINAPI|102297</t>
  </si>
  <si>
    <t>102297</t>
  </si>
  <si>
    <t>ESCAVAÇÃO MECANIZADA DE VALA COM PROF. MAIOR QUE 4,5 M ATÉ 6,0 M (MÉDIA MONTANTE E JUSANTE/UMA COMPOSIÇÃO POR TRECHO), ESCAVADEIRA (1,2 M3), LARG. DE 1,5 M A 2,5 M, EM SOLO MOLE, LOCAIS COM BAIXO NÍVEL DE INTERFERÊNCIA. AF_09/2024</t>
  </si>
  <si>
    <t>SINAPI|102280</t>
  </si>
  <si>
    <t>102280</t>
  </si>
  <si>
    <t>ESCAVAÇÃO MECANIZADA DE VALA COM PROF. MAIOR QUE 4,5 M ATÉ 6,0 M (MÉDIA MONTANTE E JUSANTE/UMA COMPOSIÇÃO POR TRECHO),COM ESCAVADEIRA (0,8 M3), LARG. MENOR QUE 1,5 M, EM SOLO DE 1A CATEGORIA, LOCAIS COM BAIXO NÍVEL DE INTERFERÊNCIA. AF_09/2024</t>
  </si>
  <si>
    <t>SINAPI|102294</t>
  </si>
  <si>
    <t>102294</t>
  </si>
  <si>
    <t>ESCAVAÇÃO MECANIZADA DE VALA COM PROF. MAIOR QUE 4,5 M ATÉ 6,0 M (MÉDIA MONTANTE E JUSANTE/UMA COMPOSIÇÃO POR TRECHO),COM ESCAVADEIRA (0,8 M3), LARG. MENOR QUE 1,5 M, EM SOLO MOLE, LOCAIS COM BAIXO NÍVEL DE INTERFERÊNCIA. AF_09/2024</t>
  </si>
  <si>
    <t>SINAPI|90090</t>
  </si>
  <si>
    <t>90090</t>
  </si>
  <si>
    <t>ESCAVAÇÃO MECANIZADA DE VALA COM PROF. MAIOR QUE 4,5 M ATÉ 6,0 M(MÉDIA MONTANTE E JUSANTE/UMA COMPOSIÇÃO POR TRECHO), ESCAVADEIRA (1,2 M3), LARG. DE 1,5 M A 2,5 M, EM SOLO DE 1A CATEGORIA, EM LOCAIS COM ALTO NÍVEL DE INTERFERÊNCIA. AF_09/2024</t>
  </si>
  <si>
    <t>SINAPI|102317</t>
  </si>
  <si>
    <t>102317</t>
  </si>
  <si>
    <t>ESCAVAÇÃO MECANIZADA DE VALA COM PROF.MAIOR QUE 3,0 M ATÉ 4,5 M (MÉDIA MONTANTE E JUSANTE/UMA COMPOSIÇÃO POR TRECHO), ESCAVADEIRA (0,8 M3), LARG. MENOR QUE 1,5 M, EM SOLO DE 2A CATEGORIA, LOCAIS COM BAIXO NÍVEL DE INTERFERÊNCIA. AF_09/2024</t>
  </si>
  <si>
    <t>SINAPI|102293</t>
  </si>
  <si>
    <t>102293</t>
  </si>
  <si>
    <t>ESCAVAÇÃO MECANIZADA DE VALA COM PROF.MAIOR QUE 3,0 M ATÉ 4,5 M (MÉDIA MONTANTE E JUSANTE/UMA COMPOSIÇÃO POR TRECHO), ESCAVADEIRA (0,8 M3), LARG. MENOR QUE 1,5 M, EM SOLO MOLE, LOCAIS COM BAIXO NÍVEL DE INTERFERÊNCIA. AF_09/2024</t>
  </si>
  <si>
    <t>SINAPI|102310</t>
  </si>
  <si>
    <t>102310</t>
  </si>
  <si>
    <t>ESCAVAÇÃO MECANIZADA DE VALA COM PROF.MAIOR QUE 4,5 M ATÉ 6,0 M (MÉDIA MONTANTE E JUSANTE/UMA COMPOSIÇÃO POR TRECHO),COM ESCAVADEIRA (0,8 M3), LARG. MENOR QUE 1,5 M, EM SOLO DE 2A CATEGORIA, EM LOCAIS COM ALTO NÍVEL DE INTERFERÊNCIA. AF_09/2024</t>
  </si>
  <si>
    <t>SINAPI|102318</t>
  </si>
  <si>
    <t>102318</t>
  </si>
  <si>
    <t>ESCAVAÇÃO MECANIZADA DE VALA COM PROF.MAIOR QUE 4,5 M ATÉ 6,0 M (MÉDIA MONTANTE E JUSANTE/UMA COMPOSIÇÃO POR TRECHO),COM ESCAVADEIRA (0,8 M3), LARG. MENOR QUE 1,5 M, EM SOLO DE 2A CATEGORIA, EM LOCAIS COM BAIXO NÍVEL DE INTERFERÊNCIA. AF_09/2024</t>
  </si>
  <si>
    <t>SINAPI|90106</t>
  </si>
  <si>
    <t>90106</t>
  </si>
  <si>
    <t>ESCAVAÇÃO MECANIZADA DE VALA COM PROFUNDIDADE ATÉ 1,5 M (MÉDIA MONTANTE E JUSANTE/UMA COMPOSIÇÃO POR TRECHO), RETROESCAV. (0,26 M3), LARGURA DE 0,8 M A 1,5 M, EM SOLO DE 1A CATEGORIA, LOCAIS COM BAIXO NÍVEL DE INTERFERÊNCIA. AF_09/2024</t>
  </si>
  <si>
    <t>SINAPI|90105</t>
  </si>
  <si>
    <t>90105</t>
  </si>
  <si>
    <t>ESCAVAÇÃO MECANIZADA DE VALA COM PROFUNDIDADE ATÉ 1,5 M (MÉDIA MONTANTE E JUSANTE/UMA COMPOSIÇÃO POR TRECHO), RETROESCAV. (0,26 M3), LARGURA MENOR QUE 0,8 M, EM SOLO DE 1A CATEGORIA, LOCAIS COM BAIXO NÍVEL DE INTERFERÊNCIA. AF_09/2024</t>
  </si>
  <si>
    <t>SINAPI|90108</t>
  </si>
  <si>
    <t>90108</t>
  </si>
  <si>
    <t>ESCAVAÇÃO MECANIZADA DE VALA COM PROFUNDIDADE MAIOR QUE 1,5 M ATÉ 3,0 M (MÉDIA MONTANTE E JUSANTE/UMA COMPOSIÇÃO POR TRECHO), RETROESCAV (0,26 M3), LARGURA DE 0,8 M A 1,5 M, EM SOLO DE 1A CATEGORIA, LOCAIS COM BAIXO NÍVEL DE INTERFERÊNCIA. AF_09/2024</t>
  </si>
  <si>
    <t>SINAPI|90107</t>
  </si>
  <si>
    <t>90107</t>
  </si>
  <si>
    <t>ESCAVAÇÃO MECANIZADA DE VALA COM PROFUNDIDADE MAIOR QUE 1,5 M ATÉ 3,0 M (MÉDIA MONTANTE E JUSANTE/UMA COMPOSIÇÃO POR TRECHO), RETROESCAV. (0,26 M3), LARGURA MENOR QUE 0,8 M, EM SOLO DE 1A CATEGORIA, LOCAIS COM BAIXO NÍVEL DE INTERFERÊNCIA. AF_09/2024</t>
  </si>
  <si>
    <t>SINAPI|102354</t>
  </si>
  <si>
    <t>102354</t>
  </si>
  <si>
    <t>DESMONTE DE MATERIAL DE 3ª CATEGORIA (BLOCOS DE ROCHAS OU MATACOS), COM MARTELETE PNEUMÁTICO MANUAL - EXCLUSIVE CARGA E TRANSPORTE. AF_03/2021</t>
  </si>
  <si>
    <t>Escavação em Material de 3ª Categoria</t>
  </si>
  <si>
    <t>SINAPI|102355</t>
  </si>
  <si>
    <t>102355</t>
  </si>
  <si>
    <t>DESMONTE DE MATERIAL DE 3ª CATEGORIA (BLOCOS DE ROCHAS OU MATACOS), EM VALA, COM MARTELETE PNEUMÁTICO MANUAL - EXCLUSIVE RETIRADA, CARGA E TRANSPORTE. AF_03/2021</t>
  </si>
  <si>
    <t>SINAPI|102356</t>
  </si>
  <si>
    <t>102356</t>
  </si>
  <si>
    <t>DESMONTE DE MATERIAL DE 3ª CATEGORIA, COM USO DE ARGAMASSA EXPANSIVA - EXCLUSIVE CARGA E TRANSPORTE. AF_03/2021</t>
  </si>
  <si>
    <t>SINAPI|102357</t>
  </si>
  <si>
    <t>102357</t>
  </si>
  <si>
    <t>DESMONTE DE MATERIAL DE 3ª CATEGORIA, COM USO DE ARGAMASSA EXPANSIVA, EM VALA - EXCLUSIVE RETIRADA, CARGA E TRANSPORTE. AF_03/2021</t>
  </si>
  <si>
    <t>SINAPI|102358</t>
  </si>
  <si>
    <t>102358</t>
  </si>
  <si>
    <t>DESMONTE DE MATERIAL DE 3ª CATEGORIA, COM USO DE EMULSÃO EXPLOSIVA ENCARTUCHADA - EXCLUSIVE CARGA E TRANSPORTE. AF_03/2021</t>
  </si>
  <si>
    <t>SINAPI|102359</t>
  </si>
  <si>
    <t>102359</t>
  </si>
  <si>
    <t>DESMONTE DE MATERIAL DE 3ª CATEGORIA, EM VALA, COM USO DE EMULSÃO EXPLOSIVA ENCARTUCHADA - EXCLUSIVE RETIRADA, CARGA E TRANSPORTE. AF_03/2021</t>
  </si>
  <si>
    <t>SINAPI|102348</t>
  </si>
  <si>
    <t>102348</t>
  </si>
  <si>
    <t>ESCAVAÇÃO DE VALA EM MATERIAL DE 3ª CATEGORIA, RESISTÊNCIA À COMPRESSÃO MAIOR OU IGUAL A 50 MPA, COM ROMPEDOR ACOPLADO EM ESCAVADEIRA HIDRÁULICA - EXCLUSIVE RETIRADA, CARGA E TRANSPORTE. AF_03/2021</t>
  </si>
  <si>
    <t>SINAPI|102346</t>
  </si>
  <si>
    <t>102346</t>
  </si>
  <si>
    <t>ESCAVAÇÃO DE VALA EM MATERIAL DE 3ª CATEGORIA, RESISTÊNCIA À COMPRESSÃO MENOR QUE 50 MPA, COM ROMPEDOR ACOPLADO EM ESCAVADEIRA HIDRÁULICA - EXCLUSIVE RETIRADA, CARGA E TRANSPORTE. AF_03/2021</t>
  </si>
  <si>
    <t>SINAPI|102347</t>
  </si>
  <si>
    <t>102347</t>
  </si>
  <si>
    <t>ESCAVAÇÃO DE VALA EM MATERIAL DE 3ª CATEGORIA, RESISTÊNCIA À COMPRESSÃO MENOR QUE 50 MPA, COM ROMPEDOR ACOPLADO EM RETROESCAVADEIRA - EXCLUSIVE RETIRADA CARGA E TRANSPORTE. AF_03/2021</t>
  </si>
  <si>
    <t>SINAPI|102350</t>
  </si>
  <si>
    <t>102350</t>
  </si>
  <si>
    <t>ESCAVAÇÃO EM MATERIAL DE 3ª CATEGORIA, RESISTÊNCIA À COMPRESSÃO MAIOR OU IGUAL A 50 MPA E MENOR QUE 70 MPA, COM ROMPEDOR ACOPLADO EM ESCAVADEIRA HIDRÁULICA - EXCLUSIVE CARGA E TRANSPORTE. AF_03/2021</t>
  </si>
  <si>
    <t>SINAPI|102351</t>
  </si>
  <si>
    <t>102351</t>
  </si>
  <si>
    <t>ESCAVAÇÃO EM MATERIAL DE 3ª CATEGORIA, RESISTÊNCIA À COMPRESSÃO MAIOR OU IGUAL A 70 MPA E MENOR QUE 90 MPA, COM ROMPEDOR ACOPLADO EM ESCAVADEIRA HIDRÁULICA - EXCLUSIVE CARGA E TRANSPORTE. AF_03/2021</t>
  </si>
  <si>
    <t>SINAPI|102352</t>
  </si>
  <si>
    <t>102352</t>
  </si>
  <si>
    <t>ESCAVAÇÃO EM MATERIAL DE 3ª CATEGORIA, RESISTÊNCIA À COMPRESSÃO MAIOR OU IGUAL A 90 MPA E MENOR QUE 110 MPA, COM ROMPEDOR ACOPLADO EM ESCAVADEIRA HIDRÁULICA - EXCLUSIVE CARGA E TRANSPORTE. AF_03/2021</t>
  </si>
  <si>
    <t>SINAPI|102353</t>
  </si>
  <si>
    <t>102353</t>
  </si>
  <si>
    <t>ESCAVAÇÃO EM MATERIAL DE 3ª CATEGORIA, RESISTÊNCIA À COMPRESSÃO MAIOR QUE 110 MPA, COM ROMPEDOR ACOPLADO EM ESCAVADEIRA HIDRÁULICA - EXCLUSIVE CARGA E TRANSPORTE. AF_03/2021</t>
  </si>
  <si>
    <t>SINAPI|102349</t>
  </si>
  <si>
    <t>102349</t>
  </si>
  <si>
    <t>ESCAVAÇÃO EM MATERIAL DE 3ª CATEGORIA, RESISTÊNCIA À COMPRESSÃO MENOR QUE 50 MPA, COM ROMPEDOR ACOPLADO EM ESCAVADEIRA HIDRÁULICA - EXCLUSIVE CARGA E TRANSPORTE. AF_03/2021</t>
  </si>
  <si>
    <t>SINAPI|102360</t>
  </si>
  <si>
    <t>102360</t>
  </si>
  <si>
    <t>RETIRADA DE MATERIAL DE 3ª CATEGORIA (APÓS ESCAVAÇÃO/DESMONTE) EM VALAS, COM ESCAVADEIRA HIDRÁULICA - EXCLUSIVE CARGA E TRANSPORTE. AF_03/2021</t>
  </si>
  <si>
    <t>SINAPI|102361</t>
  </si>
  <si>
    <t>102361</t>
  </si>
  <si>
    <t>RETIRADA DE MATERIAL DE 3ª CATEGORIA (APÓS ESCAVAÇÃO/DESMONTE) EM VALAS, COM RETROESCAVADEIRA - EXCLUSIVE CARGA E TRANSPORTE. AF_03/2021</t>
  </si>
  <si>
    <t>SINAPI|101595</t>
  </si>
  <si>
    <t>101595</t>
  </si>
  <si>
    <t>ESCORAMENTO DE VALA, TIPO BLINDADEM, COM PROFUNDIDADE DE 0 A 1,5 M, LARGURA MAIOR OU IGUAL A 1,5 M E MENOR QUE 2,5 M - EXECUÇÃO E FORNECIMENTO, INCLUI MATERIAL. AF_01/2026</t>
  </si>
  <si>
    <t>Escoramento e Preparo de Fundo de Valas</t>
  </si>
  <si>
    <t>SINAPI|101601</t>
  </si>
  <si>
    <t>101601</t>
  </si>
  <si>
    <t>ESCORAMENTO DE VALA, TIPO BLINDAGEM COM PROFUNDIDADE DE 0 A 1,5 M, LARGURA MAIOR OU IGUAL A 1,5 M E MENOR QUE 2,5 M - EXECUÇÃO, NÃO INCLUI MATERIAL. AF_01/2026</t>
  </si>
  <si>
    <t>SINAPI|101594</t>
  </si>
  <si>
    <t>101594</t>
  </si>
  <si>
    <t>ESCORAMENTO DE VALA, TIPO BLINDAGEM, COM PROFUNDIDADE DE 0 A 1,5 M, LARGURA MENOR QUE 1,5 M - EXECUÇÃO E FORNECIMENTO, INCLUI MATERIAL. AF_01/2026</t>
  </si>
  <si>
    <t>SINAPI|101600</t>
  </si>
  <si>
    <t>101600</t>
  </si>
  <si>
    <t>ESCORAMENTO DE VALA, TIPO BLINDAGEM, COM PROFUNDIDADE DE 0 A 1,5 M, LARGURA MENOR QUE 1,5 M - EXECUÇÃO, NÃO INCLUI MATERIAL. AF_01/2026</t>
  </si>
  <si>
    <t>SINAPI|101597</t>
  </si>
  <si>
    <t>101597</t>
  </si>
  <si>
    <t>ESCORAMENTO DE VALA, TIPO BLINDAGEM, COM PROFUNDIDADE DE 1,5 A 3,0 M, LARGURA MAIOR OU IGUAL A 1,5 M E MENOR QUE 2,5 M - EXECUÇÃO E FORNECIMENTO, INCLUI MATERIAL. AF_01/2026</t>
  </si>
  <si>
    <t>SINAPI|101603</t>
  </si>
  <si>
    <t>101603</t>
  </si>
  <si>
    <t>ESCORAMENTO DE VALA, TIPO BLINDAGEM, COM PROFUNDIDADE DE 1,5 A 3,0 M, LARGURA MAIOR OU IGUAL A 1,5 M E MENOR QUE 2,5 M - EXECUÇÃO, NÃO INCLUI MATERIAL. AF_01/2026</t>
  </si>
  <si>
    <t>SINAPI|101596</t>
  </si>
  <si>
    <t>101596</t>
  </si>
  <si>
    <t>ESCORAMENTO DE VALA, TIPO BLINDAGEM, COM PROFUNDIDADE DE 1,5 A 3,0 M, LARGURA MENOR QUE 1,5 M - EXECUÇÃO E FORNECIMENTO, INCLUI MATERIAL. AF_01/2026</t>
  </si>
  <si>
    <t>SINAPI|101602</t>
  </si>
  <si>
    <t>101602</t>
  </si>
  <si>
    <t>ESCORAMENTO DE VALA, TIPO BLINDAGEM, COM PROFUNDIDADE DE 1,5 A 3,0 M, LARGURA MENOR QUE 1,5 M - EXECUÇÃO, NÃO INCLUI MATERIAL. AF_01/2026</t>
  </si>
  <si>
    <t>SINAPI|101599</t>
  </si>
  <si>
    <t>101599</t>
  </si>
  <si>
    <t>ESCORAMENTO DE VALA, TIPO BLINDAGEM, COM PROFUNDIDADE DE 3,0 A 4,5 M, LARGURA MAIOR OU IGUAL A 1,5 M E MENOR QUE 2,5 M - EXECUÇÃO E FORNECIMENTO, INCLUI MATERIAL. AF_01/2026</t>
  </si>
  <si>
    <t>SINAPI|101605</t>
  </si>
  <si>
    <t>101605</t>
  </si>
  <si>
    <t>ESCORAMENTO DE VALA, TIPO BLINDAGEM, COM PROFUNDIDADE DE 3,0 A 4,5 M, LARGURA MAIOR OU IGUAL A 1,5 M E MENOR QUE 2,5 M - EXECUÇÃO, NÃO INCLUI MATERIAL. AF_01/2026</t>
  </si>
  <si>
    <t>SINAPI|101598</t>
  </si>
  <si>
    <t>101598</t>
  </si>
  <si>
    <t>ESCORAMENTO DE VALA, TIPO BLINDAGEM, COM PROFUNDIDADE DE 3,0 A 4,5 M, LARGURA MENOR QUE 1,5 M - EXECUÇÃO E FORNECIMENTO, INCLUI MATERIAL. AF_01/2026</t>
  </si>
  <si>
    <t>SINAPI|101604</t>
  </si>
  <si>
    <t>101604</t>
  </si>
  <si>
    <t>ESCORAMENTO DE VALA, TIPO BLINDAGEM, COM PROFUNDIDADE DE 3,0 A 4,5 M, LARGURA MENOR QUE 1,5 M - EXECUÇÃO, NÃO INCLUI MATERIAL. AF_01/2026</t>
  </si>
  <si>
    <t>SINAPI|101588</t>
  </si>
  <si>
    <t>101588</t>
  </si>
  <si>
    <t>ESCORAMENTO DE VALA, TIPO CONTÍNUO COM PERFIL METÁLICO "U", COM PROFUNDIDADE DE 0 A 1,5 M, LARGURA MENOR QUE 1,5 M. AF_01/2026</t>
  </si>
  <si>
    <t>SINAPI|101591</t>
  </si>
  <si>
    <t>101591</t>
  </si>
  <si>
    <t>ESCORAMENTO DE VALA, TIPO CONTÍNUO COM PERFIL METÁLICO "U", COM PROFUNDIDADE DE 1,5 A 3,0 M, LARGURA MAIOR OU IGUAL 1,5 M E MENOR QUE 2,5 M. AF_01/2026</t>
  </si>
  <si>
    <t>SINAPI|101590</t>
  </si>
  <si>
    <t>101590</t>
  </si>
  <si>
    <t>ESCORAMENTO DE VALA, TIPO CONTÍNUO COM PERFIL METÁLICO "U", COM PROFUNDIDADE DE 1,5 A 3,0 M, LARGURA MENOR QUE 1,5 M. AF_01/2026</t>
  </si>
  <si>
    <t>SINAPI|101593</t>
  </si>
  <si>
    <t>101593</t>
  </si>
  <si>
    <t>ESCORAMENTO DE VALA, TIPO CONTÍNUO COM PERFIL METÁLICO "U", COM PROFUNDIDADE DE 3,0 A 4,5 M, LARGURA MAIOR OU IGUAL A 1,5 M E MENOR QUE 2,5 M. AF_01/2026</t>
  </si>
  <si>
    <t>SINAPI|101592</t>
  </si>
  <si>
    <t>101592</t>
  </si>
  <si>
    <t>ESCORAMENTO DE VALA, TIPO CONTÍNUO COM PERFIL METÁLICO "U", COM PROFUNDIDADE DE 3,0 A 4,5 M, LARGURA MENOR QUE 1,5 M. AF_01/2026</t>
  </si>
  <si>
    <t>SINAPI|101583</t>
  </si>
  <si>
    <t>101583</t>
  </si>
  <si>
    <t>ESCORAMENTO DE VALA, TIPO CONTÍNUO, COM PROFUNDIDADE DE 0 A 1,5 M, LARGURA MAIOR OU IGUAL A 1,5 M E MENOR QUE 2,5 M. AF_01/2026</t>
  </si>
  <si>
    <t>SINAPI|101582</t>
  </si>
  <si>
    <t>101582</t>
  </si>
  <si>
    <t>ESCORAMENTO DE VALA, TIPO CONTÍNUO, COM PROFUNDIDADE DE 0 A 1,5 M, LARGURA MENOR QUE 1,5 M. AF_01/2026</t>
  </si>
  <si>
    <t>SINAPI|101585</t>
  </si>
  <si>
    <t>101585</t>
  </si>
  <si>
    <t>ESCORAMENTO DE VALA, TIPO CONTÍNUO, COM PROFUNDIDADE DE 1,5 A 3,0 M, LARGURA MAIOR OU IGUAL A 1,5 M E MENOR QUE 2,5 M. AF_01/2026</t>
  </si>
  <si>
    <t>SINAPI|101584</t>
  </si>
  <si>
    <t>101584</t>
  </si>
  <si>
    <t>ESCORAMENTO DE VALA, TIPO CONTÍNUO, COM PROFUNDIDADE DE 1,5 M A 3,0 M, LARGURA MENOR QUE 1,5 M. AF_01/2026</t>
  </si>
  <si>
    <t>SINAPI|101587</t>
  </si>
  <si>
    <t>101587</t>
  </si>
  <si>
    <t>ESCORAMENTO DE VALA, TIPO CONTÍNUO, COM PROFUNDIDADE DE 3,0 A 4,5 M, LARGURA MAIOR OU IGUAL A 1,5 E MENOR QUE 2,5 M. AF_01/2026</t>
  </si>
  <si>
    <t>SINAPI|101586</t>
  </si>
  <si>
    <t>101586</t>
  </si>
  <si>
    <t>ESCORAMENTO DE VALA, TIPO CONTÍNUO, COM PROFUNDIDADE DE 3,0 A 4,5 M, LARGURA MENOR QUE 1,5 M. AF_01/2026</t>
  </si>
  <si>
    <t>SINAPI|101577</t>
  </si>
  <si>
    <t>101577</t>
  </si>
  <si>
    <t>ESCORAMENTO DE VALA, TIPO DESCONTÍNUO, COM PROFUNDIDADE DE 0 A 1,5 M, LARGURA MAIOR OU IGUAL A 1,5 M E MENOR QUE 2,5 M. AF_01/2026</t>
  </si>
  <si>
    <t>SINAPI|101576</t>
  </si>
  <si>
    <t>101576</t>
  </si>
  <si>
    <t>ESCORAMENTO DE VALA, TIPO DESCONTÍNUO, COM PROFUNDIDADE DE 0 A 1,5 M, LARGURA MENOR QUE 1,5 M. AF_01/2026</t>
  </si>
  <si>
    <t>SINAPI|101579</t>
  </si>
  <si>
    <t>101579</t>
  </si>
  <si>
    <t>ESCORAMENTO DE VALA, TIPO DESCONTÍNUO, COM PROFUNDIDADE DE 1,5 A 3,0 M, LARGURA MAIOR OU IGUAL A 1,5 M E MENOR QUE 2,5 M. AF_01/2026</t>
  </si>
  <si>
    <t>SINAPI|101578</t>
  </si>
  <si>
    <t>101578</t>
  </si>
  <si>
    <t>ESCORAMENTO DE VALA, TIPO DESCONTÍNUO, COM PROFUNDIDADE DE 1,5 M A 3,0 M, LARGURA MENOR QUE 1,5 M. AF_01/2026</t>
  </si>
  <si>
    <t>SINAPI|101581</t>
  </si>
  <si>
    <t>101581</t>
  </si>
  <si>
    <t>ESCORAMENTO DE VALA, TIPO DESCONTÍNUO, COM PROFUNDIDADE DE 3,0 A 4,5 M, LARGURA MAIOR OU IGUAL A 1,5 E MENOR QUE 2,5 M. AF_01/2026</t>
  </si>
  <si>
    <t>SINAPI|101580</t>
  </si>
  <si>
    <t>101580</t>
  </si>
  <si>
    <t>ESCORAMENTO DE VALA, TIPO DESCONTÍNUO, COM PROFUNDIDADE DE 3,0 A 4,5 M, LARGURA MENOR QUE 1,5 M. AF_01/2026</t>
  </si>
  <si>
    <t>SINAPI|101606</t>
  </si>
  <si>
    <t>101606</t>
  </si>
  <si>
    <t>ESCORAMENTO DE VALA, TIPO ESTACA PRANCHA METÁLICA CRAVADA, COM PROFUNDIDADE DE 0 A 1,5 M. AF_01/2026</t>
  </si>
  <si>
    <t>SINAPI|101607</t>
  </si>
  <si>
    <t>101607</t>
  </si>
  <si>
    <t>ESCORAMENTO DE VALA, TIPO ESTACA PRANCHA METÁLICA CRAVADA, COM PROFUNDIDADE DE 1,5 A 3 M. AF_01/2026</t>
  </si>
  <si>
    <t>SINAPI|101608</t>
  </si>
  <si>
    <t>101608</t>
  </si>
  <si>
    <t>ESCORAMENTO DE VALA, TIPO ESTACA PRANCHA METÁLICA CRAVADA, COM PROFUNDIDADE DE 3 A 4,5 M. AF_01/2026</t>
  </si>
  <si>
    <t>SINAPI|101571</t>
  </si>
  <si>
    <t>101571</t>
  </si>
  <si>
    <t>ESCORAMENTO DE VALA, TIPO PONTALETEAMENTO, COM PROFUNDIDADE DE 0 A 1,5 M, LARGURA MAIOR OU IGUAL A 1,5 M E MENOR QUE 2,5 M. AF_01/2026</t>
  </si>
  <si>
    <t>SINAPI|101570</t>
  </si>
  <si>
    <t>101570</t>
  </si>
  <si>
    <t>ESCORAMENTO DE VALA, TIPO PONTALETEAMENTO, COM PROFUNDIDADE DE 0 A 1,5 M, LARGURA MENOR QUE 1,5 M. AF_01/2026</t>
  </si>
  <si>
    <t>SINAPI|101573</t>
  </si>
  <si>
    <t>101573</t>
  </si>
  <si>
    <t>ESCORAMENTO DE VALA, TIPO PONTALETEAMENTO, COM PROFUNDIDADE DE 1,5 A 3,0 M, LARGURA MAIOR OU IGUAL A 1,5 M E MENOR QUE 2,5 M. AF_01/2026</t>
  </si>
  <si>
    <t>SINAPI|101572</t>
  </si>
  <si>
    <t>101572</t>
  </si>
  <si>
    <t>ESCORAMENTO DE VALA, TIPO PONTALETEAMENTO, COM PROFUNDIDADE DE 1,5 A 3,0 M, LARGURA MENOR QUE 1,5 M. AF_01/2026</t>
  </si>
  <si>
    <t>SINAPI|101575</t>
  </si>
  <si>
    <t>101575</t>
  </si>
  <si>
    <t>ESCORAMENTO DE VALA, TIPO PONTALETEAMENTO, COM PROFUNDIDADE DE 3,0 A 4,5 M, LARGURA MAIOR OU IGUAL A 1,5 M E MENOR QUE 2,5 M. AF_01/2026</t>
  </si>
  <si>
    <t>SINAPI|101574</t>
  </si>
  <si>
    <t>101574</t>
  </si>
  <si>
    <t>ESCORAMENTO DE VALA, TIPO PONTALETEAMENTO, COM PROFUNDIDADE DE 3,0 A 4,5 M, LARGURA MENOR QUE 1,5 M. AF_01/2026</t>
  </si>
  <si>
    <t>SINAPI|101589</t>
  </si>
  <si>
    <t>101589</t>
  </si>
  <si>
    <t>ESCORAMENTO DE VALA,TIPO CONTÍNUO COM PERFIL METÁLICO "U", COM PROFUNDIDADE DE 0 A 1,5 M, LARGURA MAIOR OU IGUAL A 1,5 E MENOR QUE 2,5 M. AF_01/2026</t>
  </si>
  <si>
    <t>SINAPI|106673</t>
  </si>
  <si>
    <t>106673</t>
  </si>
  <si>
    <t>PREPARO DE FUNDO DE VALA COM LARGURA MAIOR OU IGUAL A 1,5 M E MENOR QUE 2,5 M (ACERTO DO SOLO NATURAL), EM LOCAL COM NÍVEL ALTO DE INTERFERÊNCIA. AF_01/2026</t>
  </si>
  <si>
    <t>SINAPI|101617</t>
  </si>
  <si>
    <t>101617</t>
  </si>
  <si>
    <t>PREPARO DE FUNDO DE VALA COM LARGURA MAIOR OU IGUAL A 1,5 M E MENOR QUE 2,5 M (ACERTO DO SOLO NATURAL), EM LOCAL COM NÍVEL BAIXO DE INTERFERÊNCIA. AF_01/2026</t>
  </si>
  <si>
    <t>SINAPI|101620</t>
  </si>
  <si>
    <t>101620</t>
  </si>
  <si>
    <t>PREPARO DE FUNDO DE VALA COM LARGURA MAIOR OU IGUAL A 1,5 M E MENOR QUE 2,5 M, COM CAMADA DE AREIA, LANÇAMENTO MANUAL. AF_01/2026</t>
  </si>
  <si>
    <t>SINAPI|101625</t>
  </si>
  <si>
    <t>101625</t>
  </si>
  <si>
    <t>PREPARO DE FUNDO DE VALA COM LARGURA MAIOR OU IGUAL A 1,5 M E MENOR QUE 2,5 M, COM CAMADA DE AREIA, LANÇAMENTO MECANIZADO. AF_01/2026</t>
  </si>
  <si>
    <t>SINAPI|101621</t>
  </si>
  <si>
    <t>101621</t>
  </si>
  <si>
    <t>PREPARO DE FUNDO DE VALA COM LARGURA MAIOR OU IGUAL A 1,5 M E MENOR QUE 2,5 M, COM CAMADA DE BRITA, LANÇAMENTO MANUAL. AF_01/2026</t>
  </si>
  <si>
    <t>SINAPI|101624</t>
  </si>
  <si>
    <t>101624</t>
  </si>
  <si>
    <t>PREPARO DE FUNDO DE VALA COM LARGURA MAIOR OU IGUAL A 1,5 M E MENOR QUE 2,5 M, COM CAMADA DE BRITA, LANÇAMENTO MECANIZADO. AF_01/2026</t>
  </si>
  <si>
    <t>SINAPI|106672</t>
  </si>
  <si>
    <t>106672</t>
  </si>
  <si>
    <t>PREPARO DE FUNDO DE VALA COM LARGURA MENOR QUE 1,5 M (ACERTO DO SOLO NATURAL), EM LOCAL COM NÍVEL ALTO DE INTERFERÊNCIA. AF_01/2026</t>
  </si>
  <si>
    <t>SINAPI|101616</t>
  </si>
  <si>
    <t>101616</t>
  </si>
  <si>
    <t>PREPARO DE FUNDO DE VALA COM LARGURA MENOR QUE 1,5 M (ACERTO DO SOLO NATURAL), EM LOCAL COM NÍVEL BAIXO DE INTERFERÊNCIA. AF_01/2026</t>
  </si>
  <si>
    <t>SINAPI|101618</t>
  </si>
  <si>
    <t>101618</t>
  </si>
  <si>
    <t>PREPARO DE FUNDO DE VALA COM LARGURA MENOR QUE 1,5 M, COM CAMADA DE AREIA, LANÇAMENTO MANUAL. AF_01/2026</t>
  </si>
  <si>
    <t>SINAPI|101622</t>
  </si>
  <si>
    <t>101622</t>
  </si>
  <si>
    <t>PREPARO DE FUNDO DE VALA COM LARGURA MENOR QUE 1,5 M, COM CAMADA DE AREIA, LANÇAMENTO MECANIZADO. AF_01/2026</t>
  </si>
  <si>
    <t>SINAPI|101619</t>
  </si>
  <si>
    <t>101619</t>
  </si>
  <si>
    <t>PREPARO DE FUNDO DE VALA COM LARGURA MENOR QUE 1,5 M, COM CAMADA DE BRITA, LANÇAMENTO MANUAL. AF_01/2026</t>
  </si>
  <si>
    <t>SINAPI|101623</t>
  </si>
  <si>
    <t>101623</t>
  </si>
  <si>
    <t>PREPARO DE FUNDO DE VALA COM LARGURA MENOR QUE 1,5 M, COM CAMADA DE BRITA, LANÇAMENTO MECANIZADO. AF_01/2026</t>
  </si>
  <si>
    <t>SINAPI|104482</t>
  </si>
  <si>
    <t>104482</t>
  </si>
  <si>
    <t>ESGOTAMENTO DE VALA COM BOMBA SUBMERSÍVEL. AF_12/2022</t>
  </si>
  <si>
    <t>Esgotamento de Vala e Rebaixamento do Lençol Freático</t>
  </si>
  <si>
    <t>SINAPI|104189</t>
  </si>
  <si>
    <t>104189</t>
  </si>
  <si>
    <t>INSTALAÇÃO DE MATERIAL GRANULAR FILTRANTE PARA SISTEMA DE REBAIXAMENTO DE LENÇOL FREÁTICO POR POÇOS PROFUNDOSA, DIÂMETRO DO POÇO DE 400 MM. AF_12/2022</t>
  </si>
  <si>
    <t>SINAPI|104465</t>
  </si>
  <si>
    <t>104465</t>
  </si>
  <si>
    <t>INSTALAÇÃO DE SISTEMA DE REBAIXAMENTO DE LENÇOL FREÁTICO POR POÇOS PROFUNDOS, DIÂMETRO DO POÇO DE 400 MM (EXCLUI O FORNECIMENTO E FUNCIONAMENTO DE BOMBAS). AF_12/2022</t>
  </si>
  <si>
    <t>SINAPI|104188</t>
  </si>
  <si>
    <t>104188</t>
  </si>
  <si>
    <t>INSTALAÇÃO DE TUBULAÇÃO (GEOMECÂNICA E DE SUCÇÃO) PARA SISTEMA DE REBAIXAMENTO DE LENÇOL FREÁTICO POR POÇOS PROFUNDOS COM BOMBA SUBMERSA, DIÂMETRO DO POÇO DE 400 MM. AF_12/2022</t>
  </si>
  <si>
    <t>SINAPI|104185</t>
  </si>
  <si>
    <t>104185</t>
  </si>
  <si>
    <t>INSTALAÇÃO E DESINSTALAÇÃO DE CONJUNTO DE BOMBAS, À VÁCUO E CENTRÍFUGA, PARA SISTEMA DE REBAIXAMENTO DE LENÇOL FREÁTICO POR PONTEIRAS FILTRANTES (EXCLUI O FORNECIMENTO DE BOMBAS). AF_12/2022</t>
  </si>
  <si>
    <t>SINAPI|104182</t>
  </si>
  <si>
    <t>104182</t>
  </si>
  <si>
    <t>INSTALAÇÃO E DESINSTALAÇÃO DE MANGOTES PARA SISTEMA DE REBAIXAMENTO DE LENÇOL FREÁTICO POR PONTEIRAS FILTRANTES. AF_12/2022</t>
  </si>
  <si>
    <t>SINAPI|104184</t>
  </si>
  <si>
    <t>104184</t>
  </si>
  <si>
    <t>INSTALAÇÃO E DESINSTALAÇÃO DE REGISTRO DE PVC PARA SISTEMA DE REBAIXAMENTO DE LENÇOL FREÁTICO POR PONTEIRAS FILTRANTES. AF_12/2022</t>
  </si>
  <si>
    <t>SINAPI|104190</t>
  </si>
  <si>
    <t>104190</t>
  </si>
  <si>
    <t>INSTALAÇÃO E DESINSTALAÇÃO DE SISTEMA DE BOMBA PARA SISTEMA DE REBAIXAMENTO DE LENÇOL FREÁTICO POR POÇOS PROFUNDOS (EXCLUI O FORNECIMENTO DE BOMBA). AF_12/2022</t>
  </si>
  <si>
    <t>SINAPI|104463</t>
  </si>
  <si>
    <t>104463</t>
  </si>
  <si>
    <t>INSTALAÇÃO E DESINSTALAÇÃO DE SISTEMA DE REBAIXAMENTO DE LENÇOL FREÁTICO POR PONTEIRAS FILTRANTES PARA OBRAS ESTACIONÁRIAS (EXCLUI O FORNECIMENTO E FUNCIONAMENTO DE BOMBAS). AF_12/2022</t>
  </si>
  <si>
    <t>SINAPI|104464</t>
  </si>
  <si>
    <t>104464</t>
  </si>
  <si>
    <t>INSTALAÇÃO E DESINSTALAÇÃO DE SISTEMA DE REBAIXAMENTO DE LENÇOL FREÁTICO POR PONTEIRAS FILTRANTES PARA OBRAS ITINERANTES (EXCLUI O FORNECIMENTO E FUNCIONAMENTO DE BOMBAS). AF_12/2022</t>
  </si>
  <si>
    <t>SINAPI|104183</t>
  </si>
  <si>
    <t>104183</t>
  </si>
  <si>
    <t>INSTALAÇÃO E DESINSTALAÇÃO DE TUBO COLETOR DE PVC, DIÂMETRO DE 100 MM, PARA SISTEMA DE REBAIXAMENTO DE LENÇOL FREÁTICO POR PONTEIRAS FILTRANTES. AF_12/2022</t>
  </si>
  <si>
    <t>SINAPI|104187</t>
  </si>
  <si>
    <t>104187</t>
  </si>
  <si>
    <t>INSTALAÇÃO E RETIRADA DE REVESTIMENTO METÁLICO PARA PERFURAÇÃO DE SOLO PARA SISTEMA DE REBAIXAMENTO DE LENÇOL FREÁTICO POR PORÇOS PROFUNDOS, DIÂMETRO DO POÇO DE 400 MM. AF_12/2022</t>
  </si>
  <si>
    <t>SINAPI|104186</t>
  </si>
  <si>
    <t>104186</t>
  </si>
  <si>
    <t>PERFURAÇÃO DE SOLO PARA SISTEMA DE REBAIXAMENTO DE LENÇOL FREÁTICO POR POÇOS PROFUNDOS, DIÂMETRO DO POÇO DE 400 MM. AF_12/2022</t>
  </si>
  <si>
    <t>SINAPI|104180</t>
  </si>
  <si>
    <t>104180</t>
  </si>
  <si>
    <t>PERFURAÇÃO DE SOLO, INSTALAÇÃO E DESINSTALAÇÃO DE PONTEIRAS PARA SISTEMA DE REBAIXAMENTO DE LENÇOL FREÁTICO POR PONTEIRAS FILTRANTES EM OBRAS ESTACIONÁRIAS. AF_12/2022</t>
  </si>
  <si>
    <t>SINAPI|104181</t>
  </si>
  <si>
    <t>104181</t>
  </si>
  <si>
    <t>PERFURAÇÃO DE SOLO, INSTALAÇÃO E DESINSTALAÇÃO DE PONTEIRAS PARA SISTEMA DE REBAIXAMENTO DE LENÇOL FREÁTICO POR PONTEIRAS FILTRANTES EM OBRAS ITINERANTES. AF_12/2022</t>
  </si>
  <si>
    <t>SINAPI|100674</t>
  </si>
  <si>
    <t>100674</t>
  </si>
  <si>
    <t>CAIXILHO FIXO DE ALUMÍNIO PARA VIDRO (VIDRO INCLUSO), BATENTE/ REQUADRO DE 4 A 14 CM, SEM GUARNIÇÃO/ ALIZAR, FIXAÇÃO COM PARAFUSOS, VEDAÇÃO COM SILICONE, EXCLUSIVE CONTRAMARCO - FORNECIMENTO E INSTALAÇÃO. AF_11/2024</t>
  </si>
  <si>
    <t>Esquadrias - Janelas</t>
  </si>
  <si>
    <t>SINAPI|100664</t>
  </si>
  <si>
    <t>100664</t>
  </si>
  <si>
    <t>CAIXILHO FIXO DE PVC BRANCO PARA VIDRO (VIDRO INCLUSO), BATENTE/ REQUADRO DE 4 A 14 CM, SEM GUARNIÇÃO/ ALIZAR, COM FERRAGENS, FIXAÇÃO COM PARAFUSOS, VEDAÇÃO COM SILICONE, EXCLUSIVE CONTRAMARCO - FORNECIMENTO E INSTALAÇÃO. AF_11/2024</t>
  </si>
  <si>
    <t>SINAPI|94589</t>
  </si>
  <si>
    <t>94589</t>
  </si>
  <si>
    <t>CONTRAMARCO DE ALUMÍNIO, FIXAÇÃO COM ARGAMASSA - FORNECIMENTO E INSTALAÇÃO. AF_11/2024</t>
  </si>
  <si>
    <t>SINAPI|94590</t>
  </si>
  <si>
    <t>94590</t>
  </si>
  <si>
    <t>CONTRAMARCO DE ALUMÍNIO, FIXAÇÃO COM PARAFUSO - FORNECIMENTO E INSTALAÇÃO. AF_11/2024</t>
  </si>
  <si>
    <t>SINAPI|94587</t>
  </si>
  <si>
    <t>94587</t>
  </si>
  <si>
    <t>CONTRAMARCO DE AÇO, FIXAÇÃO COM ARGAMASSA - FORNECIMENTO E INSTALAÇÃO. AF_11/2024</t>
  </si>
  <si>
    <t>SINAPI|94588</t>
  </si>
  <si>
    <t>94588</t>
  </si>
  <si>
    <t>CONTRAMARCO DE AÇO, FIXAÇÃO COM PARAFUSO - FORNECIMENTO E INSTALAÇÃO. AF_11/2024</t>
  </si>
  <si>
    <t>SINAPI|105812</t>
  </si>
  <si>
    <t>105812</t>
  </si>
  <si>
    <t>GUARNIÇÃO DE ALUMÍNIO. AF_11/2024</t>
  </si>
  <si>
    <t>SINAPI|94571</t>
  </si>
  <si>
    <t>94571</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</si>
  <si>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</si>
  <si>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SINAPI|94570</t>
  </si>
  <si>
    <t>94570</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</si>
  <si>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</si>
  <si>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SINAPI|105811</t>
  </si>
  <si>
    <t>105811</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</si>
  <si>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</si>
  <si>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SINAPI|94572</t>
  </si>
  <si>
    <t>94572</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</si>
  <si>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</si>
  <si>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SINAPI|94573</t>
  </si>
  <si>
    <t>94573</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</si>
  <si>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</si>
  <si>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SINAPI|105809</t>
  </si>
  <si>
    <t>105809</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</si>
  <si>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</si>
  <si>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SINAPI|94569</t>
  </si>
  <si>
    <t>94569</t>
  </si>
  <si>
    <t>JANELA DE ALUMÍNIO TIPO MAXIM-AR, BATENTE/ REQUADRO 3 A 14 CM, VIDRO INCLUSO, FIXAÇÃO COM PARAFUSO, SEM GUARNIÇÃO/ ALIZAR, DIMENSÕES 60X80 (A X L) CM, SEM ACABAMENTO, VEDAÇÃO COM SILICONE, EXCLUSIVE CONTRAMARCO - FORNECIMENTO E INSTALAÇÃO. AF_11/2024</t>
  </si>
  <si>
    <t>SINAPI|105810</t>
  </si>
  <si>
    <t>105810</t>
  </si>
  <si>
    <t>JANELA DE ALUMÍNIO TIPO MAXIM-AR, VIDRO INCLUSO, COM BANDEIRA, FIXAÇÃO COM PARAFUSO, SEM GUARNIÇÃO/ ALIZAR, DIMENSÕES 100X80 (A X L) CM, SEM ACABAMENTO, VEDAÇÃO COM SILICONE, EXCLUSIVE CONTRAMARCO - FORNECIMENTO E INSTALAÇÃO. AF_11/2024</t>
  </si>
  <si>
    <t>SINAPI|94561</t>
  </si>
  <si>
    <t>94561</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</si>
  <si>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</si>
  <si>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SINAPI|94562</t>
  </si>
  <si>
    <t>94562</t>
  </si>
  <si>
    <t>JANELA DE AÇO DE CORRER COM 4 FOLHAS PARA VIDRO (VIDROS NÃO INCLUSOS), BATENTE/ REQUADRO INCLUSO (6 A 14 CM), FIXAÇÃO COM ARGAMASSA, COM PINTURA ANTICORROSIVA, COM FERRAGENS, FIXAÇÃO COM ARGAMASSA, EXCLUSIVE CONTRAMARCO - FORNECIMENTO E INSTALAÇÃO. AF_11/2024</t>
  </si>
  <si>
    <t>SINAPI|105813</t>
  </si>
  <si>
    <t>105813</t>
  </si>
  <si>
    <t>JANELA DE AÇO GALVANIZADO TIPO MAXIMO-AR, PINT. ANTICORROSIVA, COM BATENTE/REQUADRO DE 6 A 14 CM, SEM VIDRO, COM GRADE, 1 FL, 60 X 80 CM (A X L), FIXAÇÃO COM ARGAMASSA, EXCLUSIVE CONTRAMARCO - FORNECIMENTO E INSTALAÇÃO. AF_11/2024</t>
  </si>
  <si>
    <t>SINAPI|94559</t>
  </si>
  <si>
    <t>94559</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</si>
  <si>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</si>
  <si>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SINAPI|100668</t>
  </si>
  <si>
    <t>100668</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</si>
  <si>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</si>
  <si>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SINAPI|100670</t>
  </si>
  <si>
    <t>100670</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</si>
  <si>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</si>
  <si>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SINAPI|100665</t>
  </si>
  <si>
    <t>100665</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</si>
  <si>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</si>
  <si>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SINAPI|100924</t>
  </si>
  <si>
    <t>100924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</si>
  <si>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</si>
  <si>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SINAPI|100671</t>
  </si>
  <si>
    <t>100671</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</si>
  <si>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</si>
  <si>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SINAPI|100667</t>
  </si>
  <si>
    <t>100667</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</si>
  <si>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</si>
  <si>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SINAPI|100669</t>
  </si>
  <si>
    <t>100669</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</si>
  <si>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</si>
  <si>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SINAPI|100672</t>
  </si>
  <si>
    <t>100672</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</si>
  <si>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</si>
  <si>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SINAPI|100666</t>
  </si>
  <si>
    <t>100666</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</si>
  <si>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</si>
  <si>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SINAPI|100663</t>
  </si>
  <si>
    <t>100663</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</si>
  <si>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</si>
  <si>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SINAPI|100662</t>
  </si>
  <si>
    <t>100662</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</si>
  <si>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</si>
  <si>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SINAPI|100661</t>
  </si>
  <si>
    <t>100661</t>
  </si>
  <si>
    <t>JANELA DE PVC BRANCO TIPO MAXIM-AR (VIDRO INCLUSO), BATENTE/ REQUADRO DE 4 A 14 CM, DIMENSÕES 60X60 CM, COM GUARNIÇÃO/ ALIZAR, COM FERRAGENS, FIXAÇÃO COM PARAFUSOS, VEDAÇÃO COM SILICONE, EXCLUSIVE CONTRAMARCO - FORNECIMENTO E INSTALAÇÃO. AF_11/2024</t>
  </si>
  <si>
    <t>SINAPI|105925</t>
  </si>
  <si>
    <t>105925</t>
  </si>
  <si>
    <t>ALIZAR DE 5X1,5CM PARA PORTA FIXADO COM PREGOS - SOMENTE INSTALAÇÃO. AF_10/2025</t>
  </si>
  <si>
    <t>Esquadrias - Portas</t>
  </si>
  <si>
    <t>SINAPI|100659</t>
  </si>
  <si>
    <t>100659</t>
  </si>
  <si>
    <t>ALIZAR DE 5X1,5CM PARA PORTA FIXADO COM PREGOS, PADRÃO MÉDIO - FORNECIMENTO E INSTALAÇÃO. AF_10/2025</t>
  </si>
  <si>
    <t>SINAPI|100660</t>
  </si>
  <si>
    <t>100660</t>
  </si>
  <si>
    <t>ALIZAR DE 5X1,5CM PARA PORTA FIXADO COM PREGOS, PADRÃO POPULAR - FORNECIMENTO E INSTALAÇÃO. AF_10/2025</t>
  </si>
  <si>
    <t>SINAPI|100711</t>
  </si>
  <si>
    <t>100711</t>
  </si>
  <si>
    <t>BATENTE DE AÇO GALVANIZADO, COM PERFIL PRÉ-FABRICADO, FIXADO COM ARGAMASSA, COM SOLDA, GRAPAS E FUROS PARA FERRAGENS INCLUSOS. AF_10/2025</t>
  </si>
  <si>
    <t>SINAPI|100676</t>
  </si>
  <si>
    <t>100676</t>
  </si>
  <si>
    <t>BATENTE PARA PORTA COM BANDEIRA, FIXAÇÃO COM PARAFUSO E BUCHA. AF_10/2025</t>
  </si>
  <si>
    <t>SINAPI|90806</t>
  </si>
  <si>
    <t>90806</t>
  </si>
  <si>
    <t>BATENTE PARA PORTA DE MADEIRA, FIXAÇÃO COM ARGAMASSA, PADRÃO MÉDIO - FORNECIMENTO E INSTALAÇÃO. AF_10/2025</t>
  </si>
  <si>
    <t>SINAPI|91292</t>
  </si>
  <si>
    <t>91292</t>
  </si>
  <si>
    <t>BATENTE PARA PORTA DE MADEIRA, FIXAÇÃO COM ARGAMASSA, PADRÃO POPULAR FORNECIMENTO E INSTALAÇÃO. AF_10/2025</t>
  </si>
  <si>
    <t>SINAPI|90801</t>
  </si>
  <si>
    <t>90801</t>
  </si>
  <si>
    <t>BATENTE PARA PORTA DE MADEIRA, PADRÃO MÉDIO - FORNECIMENTO E MONTAGEM. AF_10/2025</t>
  </si>
  <si>
    <t>SINAPI|91287</t>
  </si>
  <si>
    <t>91287</t>
  </si>
  <si>
    <t>BATENTE PARA PORTA DE MADEIRA, PADRÃO POPULAR - FORNECIMENTO E MONTAGEM. AF_10/2025</t>
  </si>
  <si>
    <t>SINAPI|100706</t>
  </si>
  <si>
    <t>100706</t>
  </si>
  <si>
    <t>CREMONA EM LATÃO CROMADO OU POLIDO, COMPLETA. AF_10/2025</t>
  </si>
  <si>
    <t>SINAPI|100709</t>
  </si>
  <si>
    <t>100709</t>
  </si>
  <si>
    <t>DOBRADIÇA EM AÇO/FERRO, 3" X 2 1/2", E=1,9 A 2MM, SEN ANEL, CROMADO OU ZINCADO, TAMPA BOLA, COM PARAFUSOS. AF_10/2025</t>
  </si>
  <si>
    <t>SINAPI|100710</t>
  </si>
  <si>
    <t>100710</t>
  </si>
  <si>
    <t>DOBRADIÇA TIPO VAI E VEM EM LATÃO POLIDO 3". AF_10/2025</t>
  </si>
  <si>
    <t>SINAPI|90830</t>
  </si>
  <si>
    <t>90830</t>
  </si>
  <si>
    <t>FECHADURA DE EMBUTIR COM CILINDRO, EXTERNA, COMPLETA, ACABAMENTO PADRÃO MÉDIO, INCLUSO EXECUÇÃO DE FURO - FORNECIMENTO E INSTALAÇÃO. AF_10/2025</t>
  </si>
  <si>
    <t>SINAPI|91304</t>
  </si>
  <si>
    <t>91304</t>
  </si>
  <si>
    <t>FECHADURA DE EMBUTIR COM CILINDRO, EXTERNA, COMPLETA, ACABAMENTO PADRÃO POPULAR, INCLUSO EXECUÇÃO DE FURO - FORNECIMENTO E INSTALAÇÃO. AF_10/2025</t>
  </si>
  <si>
    <t>SINAPI|90831</t>
  </si>
  <si>
    <t>90831</t>
  </si>
  <si>
    <t>FECHADURA DE EMBUTIR PARA PORTA DE BANHEIRO, COMPLETA, ACABAMENTO PADRÃO MÉDIO, INCLUSO EXECUÇÃO DE FURO - FORNECIMENTO E INSTALAÇÃO. AF_10/2025</t>
  </si>
  <si>
    <t>SINAPI|91305</t>
  </si>
  <si>
    <t>91305</t>
  </si>
  <si>
    <t>FECHADURA DE EMBUTIR PARA PORTA DE BANHEIRO, COMPLETA, ACABAMENTO PADRÃO POPULAR, INCLUSO EXECUÇÃO DE FURO - FORNECIMENTO E INSTALAÇÃO. AF_10/2025</t>
  </si>
  <si>
    <t>SINAPI|91306</t>
  </si>
  <si>
    <t>91306</t>
  </si>
  <si>
    <t>FECHADURA DE EMBUTIR PARA PORTAS INTERNAS, COMPLETA, ACABAMENTO PADRÃO MÉDIO, COM EXECUÇÃO DE FURO - FORNECIMENTO E INSTALAÇÃO. AF_10/2025</t>
  </si>
  <si>
    <t>SINAPI|91307</t>
  </si>
  <si>
    <t>91307</t>
  </si>
  <si>
    <t>FECHADURA DE EMBUTIR PARA PORTAS INTERNAS, COMPLETA, ACABAMENTO PADRÃO POPULAR, COM EXECUÇÃO DE FURO - FORNECIMENTO E INSTALAÇÃO. AF_10/2025</t>
  </si>
  <si>
    <t>SINAPI|100707</t>
  </si>
  <si>
    <t>100707</t>
  </si>
  <si>
    <t>FECHO DE EMBUTIR TIPO UNHA 22CM. AF_10/2025</t>
  </si>
  <si>
    <t>SINAPI|100708</t>
  </si>
  <si>
    <t>100708</t>
  </si>
  <si>
    <t>FECHO DE EMBUTIR TIPO UNHA 40CM. AF_10/2025</t>
  </si>
  <si>
    <t>SINAPI|91328</t>
  </si>
  <si>
    <t>91328</t>
  </si>
  <si>
    <t>KIT DE PORTA DE MADEIRA FRISADA, SEMI-OCA (LEVE OU MÉDIA), PADRÃO MÉDIO 60X210CM, ESPESSURA DE 3CM, ITENS INCLUSOS: DOBRADIÇAS, MONTAGEM E INSTALAÇÃO DO BATENTE, SEM FECHADURA - FORNECIMENTO E INSTALAÇÃO. AF_10/2025</t>
  </si>
  <si>
    <t>SINAPI|100687</t>
  </si>
  <si>
    <t>100687</t>
  </si>
  <si>
    <t>KIT DE PORTA DE MADEIRA FRISADA, SEMI-OCA (LEVE OU MÉDIA), PADRÃO MÉDIO, 60X210CM, ESPESSURA DE 3CM, ITENS INCLUSOS: DOBRADIÇAS, MONTAGEM E INSTALAÇÃO DE BATENTE, FECHADURA COM EXECUÇÃO DO FURO - FORNECIMENTO E INSTALAÇÃO. AF_10/2025</t>
  </si>
  <si>
    <t>SINAPI|100681</t>
  </si>
  <si>
    <t>100681</t>
  </si>
  <si>
    <t>KIT DE PORTA DE MADEIRA FRISADA, SEMI-OCA (LEVE OU MÉDIA), PADRÃO MÉDIO, 70X210CM, ESPESSURA DE 3CM, ITENS INCLUSOS: DOBRADIÇAS, MONTAGEM E INSTALAÇÃO DE BATENTE, FECHADURA COM EXECUÇÃO DO FURO - FORNECIMENTO E INSTALAÇÃO. AF_10/2025</t>
  </si>
  <si>
    <t>SINAPI|91330</t>
  </si>
  <si>
    <t>91330</t>
  </si>
  <si>
    <t>KIT DE PORTA DE MADEIRA FRISADA, SEMI-OCA (LEVE OU MÉDIA), PADRÃO MÉDIO, 70X210CM, ESPESSURA DE 3CM, ITENS INCLUSOS: DOBRADIÇAS, MONTAGEM E INSTALAÇÃO DO BATENTE, SEM FECHADURA - FORNECIMENTO E INSTALAÇÃO. AF_10/2025</t>
  </si>
  <si>
    <t>SINAPI|100689</t>
  </si>
  <si>
    <t>100689</t>
  </si>
  <si>
    <t>KIT DE PORTA DE MADEIRA FRISADA, SEMI-OCA (LEVE OU MÉDIA), PADRÃO MÉDIO, 80X210CM, ESPESSURA DE 3,5CM, ITENS INCLUSOS: DOBRADIÇAS, MONTAGEM E INSTALAÇÃO DE BATENTE, FECHADURA COM EXECUÇÃO DO FURO - FORNECIMENTO E INSTALAÇÃO. AF_10/2025</t>
  </si>
  <si>
    <t>SINAPI|91332</t>
  </si>
  <si>
    <t>91332</t>
  </si>
  <si>
    <t>KIT DE PORTA DE MADEIRA FRISADA, SEMI-OCA (LEVE OU MÉDIA), PADRÃO MÉDIO, 80X210CM, ESPESSURA DE 3,5CM, ITENS INCLUSOS: DOBRADIÇAS, MONTAGEM E INSTALAÇÃO DO BATENTE, SEM FECHADURA - FORNECIMENTO E INSTALAÇÃO. AF_10/2025</t>
  </si>
  <si>
    <t>SINAPI|100688</t>
  </si>
  <si>
    <t>100688</t>
  </si>
  <si>
    <t>KIT DE PORTA DE MADEIRA FRISADA, SEMI-OCA (LEVE OU MÉDIA), PADRÃO POPULAR, 60X210CM, ESPESSURA DE 3CM, ITENS INCLUSOS: DOBRADIÇAS, MONTAGEM E INSTALAÇÃO DE BATENTE, FECHADURA COM EXECUÇÃO DO FURO - FORNECIMENTO E INSTALAÇÃO. AF_10/2025</t>
  </si>
  <si>
    <t>SINAPI|91329</t>
  </si>
  <si>
    <t>91329</t>
  </si>
  <si>
    <t>KIT DE PORTA DE MADEIRA FRISADA, SEMI-OCA (LEVE OU MÉDIA), PADRÃO POPULAR, 60X210CM, ESPESSURA DE 3CM, ITENS INCLUSOS: DOBRADIÇAS, MONTAGEM E INSTALAÇÃO DO BATENTE, SEM FECHADURA - FORNECIMENTO E INSTALAÇÃO. AF_10/2025</t>
  </si>
  <si>
    <t>SINAPI|100682</t>
  </si>
  <si>
    <t>100682</t>
  </si>
  <si>
    <t>KIT DE PORTA DE MADEIRA FRISADA, SEMI-OCA (LEVE OU MÉDIA), PADRÃO POPULAR, 70X210CM, ESPESSURA DE 3CM, ITENS INCLUSOS: DOBRADIÇAS, MONTAGEM E INSTALAÇÃO DE BATENTE, FECHADURA COM EXECUÇÃO DO FURO - FORNECIMENTO E INSTALAÇÃO. AF_10/2025</t>
  </si>
  <si>
    <t>SINAPI|91331</t>
  </si>
  <si>
    <t>91331</t>
  </si>
  <si>
    <t>KIT DE PORTA DE MADEIRA FRISADA, SEMI-OCA (LEVE OU MÉDIA), PADRÃO POPULAR, 70X210CM, ESPESSURA DE 3CM, ITENS INCLUSOS: DOBRADIÇAS, MONTAGEM E INSTALAÇÃO DO BATENTE, SEM FECHADURA - FORNECIMENTO E INSTALAÇÃO. AF_10/2025</t>
  </si>
  <si>
    <t>SINAPI|100690</t>
  </si>
  <si>
    <t>100690</t>
  </si>
  <si>
    <t>KIT DE PORTA DE MADEIRA FRISADA, SEMI-OCA (LEVE OU MÉDIA), PADRÃO POPULAR, 80X210CM, ESPESSURA DE 3,5CM, ITENS INCLUSOS: DOBRADIÇAS, MONTAGEM E INSTALAÇÃO DE BATENTE, FECHADURA COM EXECUÇÃO DO FURO - FORNECIMENTO E INSTALAÇÃO. AF_10/2025</t>
  </si>
  <si>
    <t>SINAPI|91333</t>
  </si>
  <si>
    <t>91333</t>
  </si>
  <si>
    <t>KIT DE PORTA DE MADEIRA FRISADA, SEMI-OCA (LEVE OU MÉDIA), PADRÃO POPULAR, 80X210CM, ESPESSURA DE 3,5CM, ITENS INCLUSOS: DOBRADIÇAS, MONTAGEM E INSTALAÇÃO DO BATENTE, SEM FECHADURA - FORNECIMENTO E INSTALAÇÃO. AF_10/2025</t>
  </si>
  <si>
    <t>SINAPI|90845</t>
  </si>
  <si>
    <t>90845</t>
  </si>
  <si>
    <t>KIT DE PORTA DE MADEIRA PARA PINTURA, MACIÇA (PESADA OU SUPERPESADA), PADRÃO MÉDIO, 80X210CM, ESPESSURA DE 3,5CM, ITENS INCLUSOS: DOBRADIÇAS, MONTAGEM E INSTALAÇÃO DO BATENTE, FECHADURA COM EXECUÇÃO DO FURO - FORNECIMENTO E INSTALAÇÃO. AF_10/2025</t>
  </si>
  <si>
    <t>SINAPI|90846</t>
  </si>
  <si>
    <t>90846</t>
  </si>
  <si>
    <t>KIT DE PORTA DE MADEIRA PARA PINTURA, MACIÇA (PESADA OU SUPERPESADA), PADRÃO MÉDIO, 90X210CM, ESPESSURA DE 3,5CM, ITENS INCLUSOS: DOBRADIÇAS, MONTAGEM E INSTALAÇÃO DO BATENTE, FECHADURA COM EXECUÇÃO DO FURO - FORNECIMENTO E INSTALAÇÃO. AF_10/2025</t>
  </si>
  <si>
    <t>SINAPI|91316</t>
  </si>
  <si>
    <t>91316</t>
  </si>
  <si>
    <t>KIT DE PORTA DE MADEIRA PARA PINTURA, MACIÇA (PESADA OU SUPERPESADA), PADRÃO POPULAR, 80X210CM, ESPESSURA DE 3,5CM, ITENS INCLUSOS: DOBRADIÇAS, MONTAGEM E INSTALAÇÃO DO BATENTE, FECHADURA COM EXECUÇÃO DO FURO - FORNECIMENTO E INSTALAÇÃO. AF_10/2025</t>
  </si>
  <si>
    <t>SINAPI|91317</t>
  </si>
  <si>
    <t>91317</t>
  </si>
  <si>
    <t>KIT DE PORTA DE MADEIRA PARA PINTURA, MACIÇA (PESADA OU SUPERPESADA), PADRÃO POPULAR, 90X210CM, ESPESSURA DE 3,5CM, ITENS INCLUSOS: DOBRADIÇAS, MONTAGEM E INSTALAÇÃO DO BATENTE, FECHADURA COM EXECUÇÃO DO FURO - FORNECIMENTO E INSTALAÇÃO. AF_10/2025</t>
  </si>
  <si>
    <t>SINAPI|90841</t>
  </si>
  <si>
    <t>90841</t>
  </si>
  <si>
    <t>KIT DE PORTA DE MADEIRA PARA PINTURA, SEMI-OCA (LEVE OU MÉDIA), PADRÃO MÉDIO, 60X210CM, ESPESSURA DE 3,5CM, ITENS INCLUSOS: DOBRADIÇAS, MONTAGEM E INSTALAÇÃO DO BATENTE, FECHADURA COM EXECUÇÃO DO FURO - FORNECIMENTO E INSTALAÇÃO. AF_10/2025</t>
  </si>
  <si>
    <t>SINAPI|90847</t>
  </si>
  <si>
    <t>90847</t>
  </si>
  <si>
    <t>KIT DE PORTA DE MADEIRA PARA PINTURA, SEMI-OCA (LEVE OU MÉDIA), PADRÃO MÉDIO, 60X210CM, ESPESSURA DE 3,5CM, ITENS INCLUSOS: DOBRADIÇAS, MONTAGEM E INSTALAÇÃO DO BATENTE, SEM FECHADURA - FORNECIMENTO E INSTALAÇÃO. AF_10/2025</t>
  </si>
  <si>
    <t>SINAPI|90842</t>
  </si>
  <si>
    <t>90842</t>
  </si>
  <si>
    <t>KIT DE PORTA DE MADEIRA PARA PINTURA, SEMI-OCA (LEVE OU MÉDIA), PADRÃO MÉDIO, 70X210CM, ESPESSURA DE 3,5CM, ITENS INCLUSOS: DOBRADIÇAS, MONTAGEM E INSTALAÇÃO DO BATENTE, FECHADURA COM EXECUÇÃO DO FURO - FORNECIMENTO E INSTALAÇÃO. AF_10/2025</t>
  </si>
  <si>
    <t>SINAPI|90848</t>
  </si>
  <si>
    <t>90848</t>
  </si>
  <si>
    <t>KIT DE PORTA DE MADEIRA PARA PINTURA, SEMI-OCA (LEVE OU MÉDIA), PADRÃO MÉDIO, 70X210CM, ESPESSURA DE 3,5CM, ITENS INCLUSOS: DOBRADIÇAS, MONTAGEM E INSTALAÇÃO DO BATENTE, SEM FECHADURA - FORNECIMENTO E INSTALAÇÃO. AF_10/2025</t>
  </si>
  <si>
    <t>SINAPI|90843</t>
  </si>
  <si>
    <t>90843</t>
  </si>
  <si>
    <t>KIT DE PORTA DE MADEIRA PARA PINTURA, SEMI-OCA (LEVE OU MÉDIA), PADRÃO MÉDIO, 80X210CM, ESPESSURA DE 3,5CM, ITENS INCLUSOS: DOBRADIÇAS, MONTAGEM E INSTALAÇÃO DO BATENTE, FECHADURA COM EXECUÇÃO DO FURO - FORNECIMENTO E INSTALAÇÃO. AF_10/2025</t>
  </si>
  <si>
    <t>SINAPI|90849</t>
  </si>
  <si>
    <t>90849</t>
  </si>
  <si>
    <t>KIT DE PORTA DE MADEIRA PARA PINTURA, SEMI-OCA (LEVE OU MÉDIA), PADRÃO MÉDIO, 80X210CM, ESPESSURA DE 3,5CM, ITENS INCLUSOS: DOBRADIÇAS, MONTAGEM E INSTALAÇÃO DO BATENTE, SEM FECHADURA - FORNECIMENTO E INSTALAÇÃO. AF_10/2025</t>
  </si>
  <si>
    <t>SINAPI|90844</t>
  </si>
  <si>
    <t>90844</t>
  </si>
  <si>
    <t>KIT DE PORTA DE MADEIRA PARA PINTURA, SEMI-OCA (LEVE OU MÉDIA), PADRÃO MÉDIO, 90X210CM, ESPESSURA DE 3,5CM, ITENS INCLUSOS: DOBRADIÇAS, MONTAGEM E INSTALAÇÃO DO BATENTE, FECHADURA COM EXECUÇÃO DO FURO - FORNECIMENTO E INSTALAÇÃO. AF_10/2025</t>
  </si>
  <si>
    <t>SINAPI|90850</t>
  </si>
  <si>
    <t>90850</t>
  </si>
  <si>
    <t>KIT DE PORTA DE MADEIRA PARA PINTURA, SEMI-OCA (LEVE OU MÉDIA), PADRÃO MÉDIO, 90X210CM, ESPESSURA DE 3,5CM, ITENS INCLUSOS: DOBRADIÇAS, MONTAGEM E INSTALAÇÃO DO BATENTE, SEM FECHADURA - FORNECIMENTO E INSTALAÇÃO. AF_10/2025</t>
  </si>
  <si>
    <t>SINAPI|91312</t>
  </si>
  <si>
    <t>91312</t>
  </si>
  <si>
    <t>KIT DE PORTA DE MADEIRA PARA PINTURA, SEMI-OCA (LEVE OU MÉDIA), PADRÃO POPULAR, 60X210CM, ESPESSURA DE 3,5CM, ITENS INCLUSOS: DOBRADIÇAS, MONTAGEM E INSTALAÇÃO DO BATENTE, FECHADURA COM EXECUÇÃO DO FURO - FORNECIMENTO E INSTALAÇÃO. AF_10/2025</t>
  </si>
  <si>
    <t>SINAPI|91318</t>
  </si>
  <si>
    <t>91318</t>
  </si>
  <si>
    <t>KIT DE PORTA DE MADEIRA PARA PINTURA, SEMI-OCA (LEVE OU MÉDIA), PADRÃO POPULAR, 60X210CM, ESPESSURA DE 3,5CM, ITENS INCLUSOS: DOBRADIÇAS, MONTAGEM E INSTALAÇÃO DO BATENTE, SEM FECHADURA - FORNECIMENTO E INSTALAÇÃO. AF_10/2025</t>
  </si>
  <si>
    <t>SINAPI|91313</t>
  </si>
  <si>
    <t>91313</t>
  </si>
  <si>
    <t>KIT DE PORTA DE MADEIRA PARA PINTURA, SEMI-OCA (LEVE OU MÉDIA), PADRÃO POPULAR, 70X210CM, ESPESSURA DE 3,5CM, ITENS INCLUSOS: DOBRADIÇAS, MONTAGEM E INSTALAÇÃO DO BATENTE, FECHADURA COM EXECUÇÃO DO FURO - FORNECIMENTO E INSTALAÇÃO. AF_10/2025</t>
  </si>
  <si>
    <t>SINAPI|91319</t>
  </si>
  <si>
    <t>91319</t>
  </si>
  <si>
    <t>KIT DE PORTA DE MADEIRA PARA PINTURA, SEMI-OCA (LEVE OU MÉDIA), PADRÃO POPULAR, 70X210CM, ESPESSURA DE 3,5CM, ITENS INCLUSOS: DOBRADIÇAS, MONTAGEM E INSTALAÇÃO DO BATENTE, SEM FECHADURA - FORNECIMENTO E INSTALAÇÃO. AF_10/2025</t>
  </si>
  <si>
    <t>SINAPI|91314</t>
  </si>
  <si>
    <t>91314</t>
  </si>
  <si>
    <t>KIT DE PORTA DE MADEIRA PARA PINTURA, SEMI-OCA (LEVE OU MÉDIA), PADRÃO POPULAR, 80X210CM, ESPESSURA DE 3,5CM, ITENS INCLUSOS: DOBRADIÇAS, MONTAGEM E INSTALAÇÃO DO BATENTE, FECHADURA COM EXECUÇÃO DO FURO - FORNECIMENTO E INSTALAÇÃO. AF_10/2025</t>
  </si>
  <si>
    <t>SINAPI|91320</t>
  </si>
  <si>
    <t>91320</t>
  </si>
  <si>
    <t>KIT DE PORTA DE MADEIRA PARA PINTURA, SEMI-OCA (LEVE OU MÉDIA), PADRÃO POPULAR, 80X210CM, ESPESSURA DE 3,5CM, ITENS INCLUSOS: DOBRADIÇAS, MONTAGEM E INSTALAÇÃO DO BATENTE, SEM FECHADURA - FORNECIMENTO E INSTALAÇÃO. AF_10/2025</t>
  </si>
  <si>
    <t>SINAPI|91315</t>
  </si>
  <si>
    <t>91315</t>
  </si>
  <si>
    <t>KIT DE PORTA DE MADEIRA PARA PINTURA, SEMI-OCA (LEVE OU MÉDIA), PADRÃO POPULAR, 90X210CM, ESPESSURA DE 3,5CM, ITENS INCLUSOS: DOBRADIÇAS, MONTAGEM E INSTALAÇÃO DO BATENTE, FECHADURA COM EXECUÇÃO DO FURO - FORNECIMENTO E INSTALAÇÃO. AF_10/2025</t>
  </si>
  <si>
    <t>SINAPI|91321</t>
  </si>
  <si>
    <t>91321</t>
  </si>
  <si>
    <t>KIT DE PORTA DE MADEIRA PARA PINTURA, SEMI-OCA (LEVE OU MÉDIA), PADRÃO POPULAR, 90X210CM, ESPESSURA DE 3,5CM, ITENS INCLUSOS: DOBRADIÇAS, MONTAGEM E INSTALAÇÃO DO BATENTE, SEM FECHADURA - FORNECIMENTO E INSTALAÇÃO. AF_10/2025</t>
  </si>
  <si>
    <t>SINAPI|90851</t>
  </si>
  <si>
    <t>90851</t>
  </si>
  <si>
    <t>KIT DE PORTA DE MADEIRA PARA PINTURA, SEMI-OCA (PESADA OU SUPERPESADA), PADRÃO MÉDIO, 80X210CM, ESPESSURA DE 3,5CM, ITENS INCLUSOS: DOBRADIÇAS, MONTAGEM E INSTALAÇÃO DO BATENTE, SEM FECHADURA - FORNECIMENTO E INSTALAÇÃO. AF_10/2025</t>
  </si>
  <si>
    <t>SINAPI|90852</t>
  </si>
  <si>
    <t>90852</t>
  </si>
  <si>
    <t>KIT DE PORTA DE MADEIRA PARA PINTURA, SEMI-OCA (PESADA OU SUPERPESADA), PADRÃO MÉDIO, 90X210CM, ESPESSURA DE 3,5CM, ITENS INCLUSOS: DOBRADIÇAS, MONTAGEM E INSTALAÇÃO DO BATENTE, SEM FECHADURA - FORNECIMENTO E INSTALAÇÃO. AF_10/2025</t>
  </si>
  <si>
    <t>SINAPI|91322</t>
  </si>
  <si>
    <t>91322</t>
  </si>
  <si>
    <t>KIT DE PORTA DE MADEIRA PARA PINTURA, SEMI-OCA (PESADA OU SUPERPESADA), PADRÃO POPULAR, 80X210CM, ESPESSURA DE 3,5CM, ITENS INCLUSOS: DOBRADIÇAS, MONTAGEM E INSTALAÇÃO DO BATENTE, SEM FECHADURA - FORNECIMENTO E INSTALAÇÃO. AF_10/2025</t>
  </si>
  <si>
    <t>SINAPI|91323</t>
  </si>
  <si>
    <t>91323</t>
  </si>
  <si>
    <t>KIT DE PORTA DE MADEIRA PARA PINTURA, SEMI-OCA (PESADA OU SUPERPESADA), PADRÃO POPULAR, 90X210CM, ESPESSURA DE 3,5CM, ITENS INCLUSOS: DOBRADIÇAS, MONTAGEM E INSTALAÇÃO DO BATENTE, SEM FECHADURA - FORNECIMENTO E INSTALAÇÃO. AF_10/2025</t>
  </si>
  <si>
    <t>SINAPI|100678</t>
  </si>
  <si>
    <t>100678</t>
  </si>
  <si>
    <t>KIT DE PORTA DE MADEIRA PARA VERNIZ, SEMI-OCA (LEVE OU MÉDIA), PADRÃO MÉDIO, 60X210CM, ESPESSURA DE 3,5CM, ITENS INCLUSOS: DOBRADIÇAS, MONTAGEM E INSTALAÇÃO DE BATENTE, FECHADURA COM EXECUÇÃO DO FURO - FORNECIMENTO E INSTALAÇÃO. AF_10/2025</t>
  </si>
  <si>
    <t>SINAPI|91013</t>
  </si>
  <si>
    <t>91013</t>
  </si>
  <si>
    <t>KIT DE PORTA DE MADEIRA PARA VERNIZ, SEMI-OCA (LEVE OU MÉDIA), PADRÃO MÉDIO, 60X210CM, ESPESSURA DE 3,5CM, ITENS INCLUSOS: DOBRADIÇAS, MONTAGEM E INSTALAÇÃO DO BATENTE, SEM FECHADURA - FORNECIMENTO E INSTALAÇÃO. AF_10/2025</t>
  </si>
  <si>
    <t>SINAPI|100680</t>
  </si>
  <si>
    <t>100680</t>
  </si>
  <si>
    <t>KIT DE PORTA DE MADEIRA PARA VERNIZ, SEMI-OCA (LEVE OU MÉDIA), PADRÃO MÉDIO, 70X210CM, ESPESSURA DE 3,5CM, ITENS INCLUSOS: DOBRADIÇAS, MONTAGEM E INSTALAÇÃO DE BATENTE, FECHADURA COM EXECUÇÃO DO FURO - FORNECIMENTO E INSTALAÇÃO. AF_10/2025</t>
  </si>
  <si>
    <t>SINAPI|91014</t>
  </si>
  <si>
    <t>91014</t>
  </si>
  <si>
    <t>KIT DE PORTA DE MADEIRA PARA VERNIZ, SEMI-OCA (LEVE OU MÉDIA), PADRÃO MÉDIO, 70X210CM, ESPESSURA DE 3,5CM, ITENS INCLUSOS: DOBRADIÇAS, MONTAGEM E INSTALAÇÃO DO BATENTE, SEM FECHADURA - FORNECIMENTO E INSTALAÇÃO. AF_10/2025</t>
  </si>
  <si>
    <t>SINAPI|100683</t>
  </si>
  <si>
    <t>100683</t>
  </si>
  <si>
    <t>KIT DE PORTA DE MADEIRA PARA VERNIZ, SEMI-OCA (LEVE OU MÉDIA), PADRÃO MÉDIO, 80X210CM, ESPESSURA DE 3,5CM, ITENS INCLUSOS: DOBRADIÇAS, MONTAGEM E INSTALAÇÃO DE BATENTE, FECHADURA COM EXECUÇÃO DO FURO - FORNECIMENTO E INSTALAÇÃO. AF_10/2025</t>
  </si>
  <si>
    <t>SINAPI|91015</t>
  </si>
  <si>
    <t>91015</t>
  </si>
  <si>
    <t>KIT DE PORTA DE MADEIRA PARA VERNIZ, SEMI-OCA (LEVE OU MÉDIA), PADRÃO MÉDIO, 80X210CM, ESPESSURA DE 3,5CM, ITENS INCLUSOS: DOBRADIÇAS, MONTAGEM E INSTALAÇÃO DO BATENTE, SEM FECHADURA - FORNECIMENTO E INSTALAÇÃO. AF_10/2025</t>
  </si>
  <si>
    <t>SINAPI|100685</t>
  </si>
  <si>
    <t>100685</t>
  </si>
  <si>
    <t>KIT DE PORTA DE MADEIRA PARA VERNIZ, SEMI-OCA (LEVE OU MÉDIA), PADRÃO MÉDIO, 90X210CM, ESPESSURA DE 3,5CM, ITENS INCLUSOS: DOBRADIÇAS, MONTAGEM E INSTALAÇÃO DE BATENTE, FECHADURA COM EXECUÇÃO DO FURO - FORNECIMENTO E INSTALAÇÃO. AF_10/2025</t>
  </si>
  <si>
    <t>SINAPI|91016</t>
  </si>
  <si>
    <t>91016</t>
  </si>
  <si>
    <t>KIT DE PORTA DE MADEIRA PARA VERNIZ, SEMI-OCA (LEVE OU MÉDIA), PADRÃO MÉDIO, 90X210CM, ESPESSURA DE 3,5CM, ITENS INCLUSOS: DOBRADIÇAS, MONTAGEM E INSTALAÇÃO DO BATENTE, SEM FECHADURA - FORNECIMENTO E INSTALAÇÃO. AF_10/2025</t>
  </si>
  <si>
    <t>SINAPI|100679</t>
  </si>
  <si>
    <t>100679</t>
  </si>
  <si>
    <t>KIT DE PORTA DE MADEIRA PARA VERNIZ, SEMI-OCA (LEVE OU MÉDIA), PADRÃO POPULAR, 60X210CM, ESPESSURA DE 3,5CM, ITENS INCLUSOS: DOBRADIÇAS, MONTAGEM E INSTALAÇÃO DE BATENTE, FECHADURA COM EXECUÇÃO DO FURO - FORNECIMENTO E INSTALAÇÃO. AF_10/2025</t>
  </si>
  <si>
    <t>SINAPI|91324</t>
  </si>
  <si>
    <t>91324</t>
  </si>
  <si>
    <t>KIT DE PORTA DE MADEIRA PARA VERNIZ, SEMI-OCA (LEVE OU MÉDIA), PADRÃO POPULAR, 60X210CM, ESPESSURA DE 3,5CM, ITENS INCLUSOS: DOBRADIÇAS, MONTAGEM E INSTALAÇÃO DO BATENTE, SEM FECHADURA - FORNECIMENTO E INSTALAÇÃO. AF_10/2025</t>
  </si>
  <si>
    <t>SINAPI|100712</t>
  </si>
  <si>
    <t>100712</t>
  </si>
  <si>
    <t>KIT DE PORTA DE MADEIRA PARA VERNIZ, SEMI-OCA (LEVE OU MÉDIA), PADRÃO POPULAR, 70X210CM, ESPESSURA DE 3,5CM, ITENS INCLUSOS: DOBRADIÇAS, MONTAGEM E INSTALAÇÃO DE BATENTE, FECHADURA COM EXECUÇÃO DO FURO - FORNECIMENTO E INSTALAÇÃO. AF_10/2025</t>
  </si>
  <si>
    <t>SINAPI|91325</t>
  </si>
  <si>
    <t>91325</t>
  </si>
  <si>
    <t>KIT DE PORTA DE MADEIRA PARA VERNIZ, SEMI-OCA (LEVE OU MÉDIA), PADRÃO POPULAR, 70X210CM, ESPESSURA DE 3,5CM, ITENS INCLUSOS: DOBRADIÇAS, MONTAGEM E INSTALAÇÃO DO BATENTE, SEM FECHADURA - FORNECIMENTO E INSTALAÇÃO. AF_10/2025</t>
  </si>
  <si>
    <t>SINAPI|100684</t>
  </si>
  <si>
    <t>100684</t>
  </si>
  <si>
    <t>KIT DE PORTA DE MADEIRA PARA VERNIZ, SEMI-OCA (LEVE OU MÉDIA), PADRÃO POPULAR, 80X210CM, ESPESSURA DE 3,5CM, ITENS INCLUSOS: DOBRADIÇAS, MONTAGEM E INSTALAÇÃO DE BATENTE, FECHADURA COM EXECUÇÃO DO FURO - FORNECIMENTO E INSTALAÇÃO. AF_10/2025</t>
  </si>
  <si>
    <t>SINAPI|91326</t>
  </si>
  <si>
    <t>91326</t>
  </si>
  <si>
    <t>KIT DE PORTA DE MADEIRA PARA VERNIZ, SEMI-OCA (LEVE OU MÉDIA), PADRÃO POPULAR, 80X210CM, ESPESSURA DE 3,5CM, ITENS INCLUSOS: DOBRADIÇAS, MONTAGEM E INSTALAÇÃO DO BATENTE, SEM FECHADURA - FORNECIMENTO E INSTALAÇÃO. AF_10/2025</t>
  </si>
  <si>
    <t>SINAPI|100686</t>
  </si>
  <si>
    <t>100686</t>
  </si>
  <si>
    <t>KIT DE PORTA DE MADEIRA PARA VERNIZ, SEMI-OCA (LEVE OU MÉDIA), PADRÃO POPULAR, 90X210CM, ESPESSURA DE 3,5CM, ITENS INCLUSOS: DOBRADIÇAS, MONTAGEM E INSTALAÇÃO DE BATENTE, FECHADURA COM EXECUÇÃO DO FURO - FORNECIMENTO E INSTALAÇÃO. AF_10/2025</t>
  </si>
  <si>
    <t>SINAPI|91327</t>
  </si>
  <si>
    <t>91327</t>
  </si>
  <si>
    <t>KIT DE PORTA DE MADEIRA PARA VERNIZ, SEMI-OCA (LEVE OU MÉDIA), PADRÃO POPULAR, 90X210CM, ESPESSURA DE 3,5CM, ITENS INCLUSOS: DOBRADIÇAS, MONTAGEM E INSTALAÇÃO DO BATENTE, SEM FECHADURA - FORNECIMENTO E INSTALAÇÃO. AF_10/2025</t>
  </si>
  <si>
    <t>SINAPI|100693</t>
  </si>
  <si>
    <t>100693</t>
  </si>
  <si>
    <t>KIT DE PORTA DE MADEIRA TIPO MEXICANA, MACIÇA (PESADA OU SUPERPESADA), PADRÃO MÉDIO, 80X210CM, ESPESSURA DE 3,5CM, ITENS INCLUSOS: DOBRADIÇAS, MONTAGEM E INSTALAÇÃO DE BATENTE, FECHADURA COM EXECUÇÃO DO FURO - FORNECIMENTO E INSTALAÇÃO. AF_10/2025</t>
  </si>
  <si>
    <t>SINAPI|91336</t>
  </si>
  <si>
    <t>91336</t>
  </si>
  <si>
    <t>KIT DE PORTA DE MADEIRA TIPO MEXICANA, MACIÇA (PESADA OU SUPERPESADA), PADRÃO MÉDIO, 80X210CM, ESPESSURA DE 3,5CM, ITENS INCLUSOS: DOBRADIÇAS, MONTAGEM E INSTALAÇÃO DO BATENTE, SEM FECHADURA - FORNECIMENTO E INSTALAÇÃO. AF_10/2025</t>
  </si>
  <si>
    <t>SINAPI|100694</t>
  </si>
  <si>
    <t>100694</t>
  </si>
  <si>
    <t>KIT DE PORTA DE MADEIRA TIPO MEXICANA, MACIÇA (PESADA OU SUPERPESADA), PADRÃO POPULAR, 80X210CM, ESPESSURA DE 3,5CM, ITENS INCLUSOS: DOBRADIÇAS, MONTAGEM E INSTALAÇÃO DE BATENTE, FECHADURA COM EXECUÇÃO DO FURO - FORNECIMENTO E INSTALAÇÃO. AF_10/2025</t>
  </si>
  <si>
    <t>SINAPI|91337</t>
  </si>
  <si>
    <t>91337</t>
  </si>
  <si>
    <t>KIT DE PORTA DE MADEIRA TIPO MEXICANA, MACIÇA (PESADA OU SUPERPESADA), PADRÃO POPULAR, 80X210CM, ESPESSURA DE 3,5CM, ITENS INCLUSOS: DOBRADIÇAS, MONTAGEM E INSTALAÇÃO DO BATENTE, SEM FECHADURA - FORNECIMENTO E INSTALAÇÃO. AF_10/2025</t>
  </si>
  <si>
    <t>SINAPI|100691</t>
  </si>
  <si>
    <t>100691</t>
  </si>
  <si>
    <t>KIT DE PORTA DE MADEIRA TIPO VENEZIANA, 80X210CM (ESPESSURA DE 3CM), PADRÃO MÉDIO, ITENS INCLUSOS: DOBRADIÇAS, MONTAGEM E INSTALAÇÃO DE BATENTE, FECHADURA COM EXECUÇÃO DO FURO - FORNECIMENTO E INSTALAÇÃO. AF_10/2025</t>
  </si>
  <si>
    <t>SINAPI|100692</t>
  </si>
  <si>
    <t>100692</t>
  </si>
  <si>
    <t>KIT DE PORTA DE MADEIRA TIPO VENEZIANA, 80X210CM (ESPESSURA DE 3CM), PADRÃO POPULAR, ITENS INCLUSOS: DOBRADIÇAS, MONTAGEM E INSTALAÇÃO DE BATENTE, FECHADURA COM EXECUÇÃO DO FURO - FORNECIMENTO E INSTALAÇÃO. AF_10/2025</t>
  </si>
  <si>
    <t>SINAPI|91334</t>
  </si>
  <si>
    <t>91334</t>
  </si>
  <si>
    <t>KIT DE PORTA DE MADEIRA TIPO VENEZIANA, PADRÃO MÉDIO, 80X210CM, ESPESSURA DE 3CM, ITENS INCLUSOS: DOBRADIÇAS, MONTAGEM E INSTALAÇÃO DO BATENTE, SEM FECHADURA - FORNECIMENTO E INSTALAÇÃO. AF_10/2025</t>
  </si>
  <si>
    <t>SINAPI|91335</t>
  </si>
  <si>
    <t>91335</t>
  </si>
  <si>
    <t>KIT DE PORTA DE MADEIRA TIPO VENEZIANA, PADRÃO POPULAR, 80X210CM, ESPESSURA DE 3CM, ITENS INCLUSOS: DOBRADIÇAS, MONTAGEM E INSTALAÇÃO DO BATENTE, SEM FECHADURA - FORNECIMENTO E INSTALAÇÃO. AF_10/2025</t>
  </si>
  <si>
    <t>SINAPI|90788</t>
  </si>
  <si>
    <t>90788</t>
  </si>
  <si>
    <t>KIT DE PORTA-PRONTA DE MADEIRA EM ACABAMENTO MELAMÍNICO BRANCO, FOLHA LEVE OU MÉDIA, 60X210CM, EXCLUSIVE FECHADURA, FIXAÇÃO COM PREENCHIMENTO PARCIAL DE ESPUMA EXPANSIVA - FORNECIMENTO E INSTALAÇÃO. AF_10/2025</t>
  </si>
  <si>
    <t>SINAPI|90789</t>
  </si>
  <si>
    <t>90789</t>
  </si>
  <si>
    <t>KIT DE PORTA-PRONTA DE MADEIRA EM ACABAMENTO MELAMÍNICO BRANCO, FOLHA LEVE OU MÉDIA, 70X210CM, EXCLUSIVE FECHADURA, FIXAÇÃO COM PREENCHIMENTO PARCIAL DE ESPUMA EXPANSIVA - FORNECIMENTO E INSTALAÇÃO. AF_10/2025</t>
  </si>
  <si>
    <t>SINAPI|90790</t>
  </si>
  <si>
    <t>90790</t>
  </si>
  <si>
    <t>KIT DE PORTA-PRONTA DE MADEIRA EM ACABAMENTO MELAMÍNICO BRANCO, FOLHA LEVE OU MÉDIA, 80X210CM, EXCLUSIVE FECHADURA, FIXAÇÃO COM PREENCHIMENTO PARCIAL DE ESPUMA EXPANSIVA - FORNECIMENTO E INSTALAÇÃO. AF_10/2025</t>
  </si>
  <si>
    <t>SINAPI|100675</t>
  </si>
  <si>
    <t>100675</t>
  </si>
  <si>
    <t>KIT DE PORTA-PRONTA DE MADEIRA EM ACABAMENTO MELAMÍNICO BRANCO, FOLHA LEVE OU MÉDIA, 90X210, EXCLUSIVE FECHADURA, FIXAÇÃO COM PREENCHIMENTO TOTAL DE ESPUMA EXPANSIVA - FORNECIMENTO E INSTALAÇÃO. AF_10/2025</t>
  </si>
  <si>
    <t>SINAPI|90794</t>
  </si>
  <si>
    <t>90794</t>
  </si>
  <si>
    <t>KIT DE PORTA-PRONTA DE MADEIRA EM ACABAMENTO MELAMÍNICO BRANCO, FOLHA LEVE OU MÉDIA, E BATENTE METÁLICO, 60X210CM, FIXAÇÃO COM ARGAMASSA - FORNECIMENTO E INSTALAÇÃO. AF_10/2025</t>
  </si>
  <si>
    <t>SINAPI|90796</t>
  </si>
  <si>
    <t>90796</t>
  </si>
  <si>
    <t>KIT DE PORTA-PRONTA DE MADEIRA EM ACABAMENTO MELAMÍNICO BRANCO, FOLHA LEVE OU MÉDIA, E BATENTE METÁLICO, 80X210CM, FIXAÇÃO COM ARGAMASSA - FORNECIMENTO E INSTALAÇÃO. AF_10/2025</t>
  </si>
  <si>
    <t>SINAPI|90797</t>
  </si>
  <si>
    <t>90797</t>
  </si>
  <si>
    <t>KIT DE PORTA-PRONTA DE MADEIRA EM ACABAMENTO MELAMÍNICO BRANCO, FOLHA LEVE OU MÉDIA, E BATENTE METÁLICO, 90X210CM, FIXAÇÃO COM ARGAMASSA - FORNECIMENTO E INSTALAÇÃO. AF_10/2025</t>
  </si>
  <si>
    <t>SINAPI|90791</t>
  </si>
  <si>
    <t>90791</t>
  </si>
  <si>
    <t>KIT DE PORTA-PRONTA DE MADEIRA EM ACABAMENTO MELAMÍNICO BRANCO, FOLHA PESADA OU SUPERPESADA, 80X210CM, FIXAÇÃO COM PREENCHIMENTO PARCIAL DE ESPUMA EXPANSIVA - FORNECIMENTO E INSTALAÇÃO. AF_10/2025</t>
  </si>
  <si>
    <t>SINAPI|90793</t>
  </si>
  <si>
    <t>90793</t>
  </si>
  <si>
    <t>KIT DE PORTA-PRONTA DE MADEIRA EM ACABAMENTO MELAMÍNICO BRANCO, FOLHA PESADA OU SUPERPESADA, 90X210CM, FIXAÇÃO COM PREENCHIMENTO TOTAL DE ESPUMA EXPANSIVA - FORNECIMENTO E INSTALAÇÃO. AF_10/2025</t>
  </si>
  <si>
    <t>SINAPI|90798</t>
  </si>
  <si>
    <t>90798</t>
  </si>
  <si>
    <t>KIT DE PORTA-PRONTA DE MADEIRA EM ACABAMENTO MELAMÍNICO BRANCO, FOLHA PESADA OU SUPERPESADA, E BATENTE METÁLICO, 80X210CM, FIXAÇÃO COM ARGAMASSA - FORNECIMENTO E INSTALAÇÃO. AF_10/2025</t>
  </si>
  <si>
    <t>SINAPI|90799</t>
  </si>
  <si>
    <t>90799</t>
  </si>
  <si>
    <t>KIT DE PORTA-PRONTA DE MADEIRA EM ACABAMENTO MELAMÍNICO BRANCO, FOLHA PESADA OU SUPERPESADA, E BATENTE METÁLICO, 90X210CM, FIXAÇÃO COM ARGAMASSA - FORNECIMENTO E INSTALAÇÃO. AF_10/2025</t>
  </si>
  <si>
    <t>SINAPI|100704</t>
  </si>
  <si>
    <t>100704</t>
  </si>
  <si>
    <t>PORTA CADEADO ZINCADO OXIDADO PRETO COM CADEADO DE AÇO INOX, LARGURA DE *50* MM. AF_10/2025</t>
  </si>
  <si>
    <t>SINAPI|106141</t>
  </si>
  <si>
    <t>106141</t>
  </si>
  <si>
    <t>PORTA CORTA-FOGO 160X210X5CM COM BARRA ANTI PÂNICO - FORNECIMENTO E INSTALAÇÃO. AF_10/2025</t>
  </si>
  <si>
    <t>SINAPI|106139</t>
  </si>
  <si>
    <t>106139</t>
  </si>
  <si>
    <t>PORTA CORTA-FOGO 80X210X5CM - FORNECIMENTO E INSTALAÇÃO. AF_10/2025</t>
  </si>
  <si>
    <t>SINAPI|106140</t>
  </si>
  <si>
    <t>106140</t>
  </si>
  <si>
    <t>PORTA CORTA-FOGO 80X210X5CM COM BARRA ANTI PÂNICO - FORNECIMENTO E INSTALAÇÃO. AF_10/2025</t>
  </si>
  <si>
    <t>SINAPI|90838</t>
  </si>
  <si>
    <t>90838</t>
  </si>
  <si>
    <t>PORTA CORTA-FOGO 90X210X5CM - FORNECIMENTO E INSTALAÇÃO. AF_10/2025</t>
  </si>
  <si>
    <t>SINAPI|94805</t>
  </si>
  <si>
    <t>94805</t>
  </si>
  <si>
    <t>PORTA DE ALUMÍNIO DE ABRIR PARA VIDRO SEM GUARNIÇÃO, 87X210CM, FIXAÇÃO COM PARAFUSOS, INCLUSIVE VIDROS - FORNECIMENTO E INSTALAÇÃO. AF_10/2025</t>
  </si>
  <si>
    <t>SINAPI|106145</t>
  </si>
  <si>
    <t>106145</t>
  </si>
  <si>
    <t>PORTA DE ALUMÍNIO DE ABRIR, P/ VIDRO, C/ GUARNIÇÃO, 87X210CM, FIXAÇÃO COM ARGAMASSA. AF_10/2025</t>
  </si>
  <si>
    <t>SINAPI|106146</t>
  </si>
  <si>
    <t>106146</t>
  </si>
  <si>
    <t>PORTA DE AÇO DE ABRIR, P/ VIDRO, C/ GUARNIÇÃO, 90X210CM, FIXAÇÃO COM ARGAMASSA. AF_10/2025</t>
  </si>
  <si>
    <t>SINAPI|100702</t>
  </si>
  <si>
    <t>100702</t>
  </si>
  <si>
    <t>PORTA DE CORRER DE ALUMÍNIO, COM DUAS FOLHAS PARA VIDRO, INCLUSO VIDRO LISO INCOLOR, FECHADURA E PUXADOR, SEM ALIZAR. AF_10/2025</t>
  </si>
  <si>
    <t>SINAPI|106148</t>
  </si>
  <si>
    <t>106148</t>
  </si>
  <si>
    <t>PORTA DE CORRER DE MADEIRA, FECHADURA E PUXADOR, COM ALIZAR. AF_10/2025</t>
  </si>
  <si>
    <t>SINAPI|100701</t>
  </si>
  <si>
    <t>100701</t>
  </si>
  <si>
    <t>PORTA DE FERRO, DE ABRIR, TIPO GRADE COM CHAPA, COM GUARNIÇÕES. AF_10/2025</t>
  </si>
  <si>
    <t>SINAPI|100700</t>
  </si>
  <si>
    <t>100700</t>
  </si>
  <si>
    <t>PORTA DE MADEIRA COMPENSADA LISA PARA PINTURA, 120X210X3,5CM, 2 FOLHAS, INCLUSO ADUELA 2A, ALIZAR 2A E DOBRADIÇAS. AF_10/2025</t>
  </si>
  <si>
    <t>SINAPI|91295</t>
  </si>
  <si>
    <t>91295</t>
  </si>
  <si>
    <t>PORTA DE MADEIRA FRISADA, SEMI-OCA (LEVE OU MÉDIA), 60X210CM, ESPESSURA DE 3,5CM, INCLUSO DOBRADIÇAS - FORNECIMENTO E INSTALAÇÃO. AF_10/2025</t>
  </si>
  <si>
    <t>SINAPI|91296</t>
  </si>
  <si>
    <t>91296</t>
  </si>
  <si>
    <t>PORTA DE MADEIRA FRISADA, SEMI-OCA (LEVE OU MÉDIA), 70X210CM, ESPESSURA DE 3,5CM, INCLUSO DOBRADIÇAS - FORNECIMENTO E INSTALAÇÃO. AF_10/2025</t>
  </si>
  <si>
    <t>SINAPI|91297</t>
  </si>
  <si>
    <t>91297</t>
  </si>
  <si>
    <t>PORTA DE MADEIRA FRISADA, SEMI-OCA (LEVE OU MÉDIA), 80X210CM, ESPESSURA DE 3,5CM, INCLUSO DOBRADIÇAS - FORNECIMENTO E INSTALAÇÃO. AF_10/2025</t>
  </si>
  <si>
    <t>SINAPI|90820</t>
  </si>
  <si>
    <t>90820</t>
  </si>
  <si>
    <t>PORTA DE MADEIRA PARA PINTURA, SEMI-OCA (LEVE OU MÉDIA), 60X210CM, ESPESSURA DE 3,5CM, INCLUSO DOBRADIÇAS - FORNECIMENTO E INSTALAÇÃO. AF_10/2025</t>
  </si>
  <si>
    <t>SINAPI|90821</t>
  </si>
  <si>
    <t>90821</t>
  </si>
  <si>
    <t>PORTA DE MADEIRA PARA PINTURA, SEMI-OCA (LEVE OU MÉDIA), 70X210CM, ESPESSURA DE 3,5CM, INCLUSO DOBRADIÇAS - FORNECIMENTO E INSTALAÇÃO. AF_10/2025</t>
  </si>
  <si>
    <t>SINAPI|90822</t>
  </si>
  <si>
    <t>90822</t>
  </si>
  <si>
    <t>PORTA DE MADEIRA PARA PINTURA, SEMI-OCA (LEVE OU MÉDIA), 80X210CM, ESPESSURA DE 3,5CM, INCLUSO DOBRADIÇAS - FORNECIMENTO E INSTALAÇÃO. AF_10/2025</t>
  </si>
  <si>
    <t>SINAPI|90823</t>
  </si>
  <si>
    <t>90823</t>
  </si>
  <si>
    <t>PORTA DE MADEIRA PARA PINTURA, SEMI-OCA (LEVE OU MÉDIA), 90X210CM, ESPESSURA DE 3,5CM, INCLUSO DOBRADIÇAS - FORNECIMENTO E INSTALAÇÃO. AF_10/2025</t>
  </si>
  <si>
    <t>SINAPI|90824</t>
  </si>
  <si>
    <t>90824</t>
  </si>
  <si>
    <t>PORTA DE MADEIRA PARA PINTURA, SEMI-OCA (PESADA OU SUPERPESADA), 80X210CM, ESPESSURA DE 4,0CM, INCLUSO DOBRADIÇAS - FORNECIMENTO E INSTALAÇÃO. AF_10/2025</t>
  </si>
  <si>
    <t>SINAPI|91009</t>
  </si>
  <si>
    <t>91009</t>
  </si>
  <si>
    <t>PORTA DE MADEIRA PARA VERNIZ, SEMI-OCA (LEVE OU MÉDIA), 60X210CM, ESPESSURA DE 3,5CM, INCLUSO DOBRADIÇAS - FORNECIMENTO E INSTALAÇÃO. AF_10/2025</t>
  </si>
  <si>
    <t>SINAPI|91010</t>
  </si>
  <si>
    <t>91010</t>
  </si>
  <si>
    <t>PORTA DE MADEIRA PARA VERNIZ, SEMI-OCA (LEVE OU MÉDIA), 70X210CM, ESPESSURA DE 3,5CM, INCLUSO DOBRADIÇAS - FORNECIMENTO E INSTALAÇÃO. AF_10/2025</t>
  </si>
  <si>
    <t>SINAPI|91011</t>
  </si>
  <si>
    <t>91011</t>
  </si>
  <si>
    <t>PORTA DE MADEIRA PARA VERNIZ, SEMI-OCA (LEVE OU MÉDIA), 80X210CM, ESPESSURA DE 3,5CM, INCLUSO DOBRADIÇAS - FORNECIMENTO E INSTALAÇÃO. AF_10/2025</t>
  </si>
  <si>
    <t>SINAPI|91012</t>
  </si>
  <si>
    <t>91012</t>
  </si>
  <si>
    <t>PORTA DE MADEIRA PARA VERNIZ, SEMI-OCA (LEVE OU MÉDIA), 90X210CM, ESPESSURA DE 3,5CM, INCLUSO DOBRADIÇAS - FORNECIMENTO E INSTALAÇÃO. AF_10/2025</t>
  </si>
  <si>
    <t>SINAPI|91298</t>
  </si>
  <si>
    <t>91298</t>
  </si>
  <si>
    <t>PORTA DE MADEIRA TIPO VENEZIANA, 80X210CM, ESPESSURA DE 3CM, INCLUSO DOBRADIÇAS - FORNECIMENTO E INSTALAÇÃO. AF_10/2025</t>
  </si>
  <si>
    <t>SINAPI|90825</t>
  </si>
  <si>
    <t>90825</t>
  </si>
  <si>
    <t>PORTA DE MADEIRA, MACIÇA (PESADA OU SUPERPESADA), 90X210CM, ESPESSURA DE 4,0CM, INCLUSO DOBRADIÇAS - FORNECIMENTO E INSTALAÇÃO. AF_10/2025</t>
  </si>
  <si>
    <t>SINAPI|91299</t>
  </si>
  <si>
    <t>91299</t>
  </si>
  <si>
    <t>PORTA DE MADEIRA, TIPO MEXICANA, MACIÇA (PESADA OU SUPERPESADA), 70X210CM, ESPESSURA DE 3,5CM, INCLUSO DOBRADIÇAS - FORNECIMENTO E INSTALAÇÃO. AF_10/2025</t>
  </si>
  <si>
    <t>SINAPI|91341</t>
  </si>
  <si>
    <t>91341</t>
  </si>
  <si>
    <t>PORTA EM ALUMÍNIO DE ABRIR TIPO VENEZIANA COM GUARNIÇÃO, FIXAÇÃO COM PARAFUSOS - FORNECIMENTO E INSTALAÇÃO. AF_10/2025</t>
  </si>
  <si>
    <t>SINAPI|94806</t>
  </si>
  <si>
    <t>94806</t>
  </si>
  <si>
    <t>PORTA EM AÇO DE ABRIR PARA VIDRO SEM GUARNIÇÃO, 90X210CM, FIXAÇÃO COM PARAFUSOS, EXCLUSIVE VIDROS - FORNECIMENTO E INSTALAÇÃO. AF_10/2025</t>
  </si>
  <si>
    <t>SINAPI|94807</t>
  </si>
  <si>
    <t>94807</t>
  </si>
  <si>
    <t>PORTA EM AÇO DE ABRIR TIPO VENEZIANA SEM GUARNIÇÃO, 90X210CM, FIXAÇÃO COM PARAFUSOS - FORNECIMENTO E INSTALAÇÃO. AF_10/2025</t>
  </si>
  <si>
    <t>SINAPI|106142</t>
  </si>
  <si>
    <t>106142</t>
  </si>
  <si>
    <t>PORTA-PRONTA DE MADEIRA, FOLHA LEVE OU MÉDIA, 70X210CM, FIXAÇÃO COM PREENCHIMENTO TOTAL DE ESPUMA EXPANSIVA - FORNECIMENTO E INSTALAÇÃO. AF_10/2025</t>
  </si>
  <si>
    <t>SINAPI|106143</t>
  </si>
  <si>
    <t>106143</t>
  </si>
  <si>
    <t>PORTA-PRONTA DE MADEIRA, FOLHA LEVE OU MÉDIA, 80X210CM, FIXAÇÃO COM PREENCHIMENTO TOTAL DE ESPUMA EXPANSIVA - FORNECIMENTO E INSTALAÇÃO. AF_10/2025</t>
  </si>
  <si>
    <t>SINAPI|106144</t>
  </si>
  <si>
    <t>106144</t>
  </si>
  <si>
    <t>PORTA-PRONTA DE MADEIRA, FOLHA PESADA OU SUPERPESADA, 80X210CM, FIXAÇÃO COM PREENCHIMENTO TOTAL DE ESPUMA EXPANSIVA - FORNECIMENTO E INSTALAÇÃO. AF_10/2025</t>
  </si>
  <si>
    <t>SINAPI|100703</t>
  </si>
  <si>
    <t>100703</t>
  </si>
  <si>
    <t>PUXADOR CENTRAL PARA ESQUADRIA DE MADEIRA. AF_10/2025</t>
  </si>
  <si>
    <t>SINAPI|106147</t>
  </si>
  <si>
    <t>106147</t>
  </si>
  <si>
    <t>RECOLOCACAO DE FOLHAS DE PORTA DE MADEIRA PESADA OU SUPER PESADA DE 90 CM DE LARGURA, CONSIDERANDO REAPROVEITAMENTO DO MATERIAL. AF_10/2025</t>
  </si>
  <si>
    <t>SINAPI|100695</t>
  </si>
  <si>
    <t>100695</t>
  </si>
  <si>
    <t>RECOLOCAÇÃO DE FOLHAS DE PORTA DE MADEIRA LEVE OU MÉDIA DE 60CM DE LARGURA, CONSIDERANDO REAPROVEITAMENTO DO MATERIAL. AF_10/2025</t>
  </si>
  <si>
    <t>SINAPI|100696</t>
  </si>
  <si>
    <t>100696</t>
  </si>
  <si>
    <t>RECOLOCAÇÃO DE FOLHAS DE PORTA DE MADEIRA LEVE OU MÉDIA DE 70CM DE LARGURA, CONSIDERANDO REAPROVEITAMENTO DO MATERIAL. AF_10/2025</t>
  </si>
  <si>
    <t>SINAPI|100697</t>
  </si>
  <si>
    <t>100697</t>
  </si>
  <si>
    <t>RECOLOCAÇÃO DE FOLHAS DE PORTA DE MADEIRA LEVE OU MÉDIA DE 80CM DE LARGURA, CONSIDERANDO REAPROVEITAMENTO DO MATERIAL. AF_10/2025</t>
  </si>
  <si>
    <t>SINAPI|100698</t>
  </si>
  <si>
    <t>100698</t>
  </si>
  <si>
    <t>RECOLOCAÇÃO DE FOLHAS DE PORTA DE MADEIRA LEVE OU MÉDIA DE 90CM DE LARGURA, CONSIDERANDO REAPROVEITAMENTO DO MATERIAL. AF_10/2025</t>
  </si>
  <si>
    <t>SINAPI|100699</t>
  </si>
  <si>
    <t>100699</t>
  </si>
  <si>
    <t>RECOLOCAÇÃO DE FOLHAS DE PORTA DE MADEIRA PESADA OU SUPERPESADA DE 80CM DE LARGURA, CONSIDERANDO REAPROVEITAMENTO DO MATERIAL. AF_10/2025</t>
  </si>
  <si>
    <t>SINAPI|100705</t>
  </si>
  <si>
    <t>100705</t>
  </si>
  <si>
    <t>TARJETA TIPO LIVRE/OCUPADO PARA PORTA DE BANHEIRO. AF_10/2025</t>
  </si>
  <si>
    <t>SINAPI|101173</t>
  </si>
  <si>
    <t>101173</t>
  </si>
  <si>
    <t>ESTACA BROCA DE CONCRETO, DIÂMETRO DE 20CM, ESCAVAÇÃO MANUAL COM TRADO CONCHA, COM ARMADURA DE ARRANQUE. AF_05/2020</t>
  </si>
  <si>
    <t>Estacas Broca, Strauss e Escavada com Fluido Estabilizante</t>
  </si>
  <si>
    <t>SINAPI|101174</t>
  </si>
  <si>
    <t>101174</t>
  </si>
  <si>
    <t>ESTACA BROCA DE CONCRETO, DIÂMETRO DE 25CM, ESCAVAÇÃO MANUAL COM TRADO CONCHA, COM ARMADURA DE ARRANQUE. AF_05/2020</t>
  </si>
  <si>
    <t>SINAPI|101175</t>
  </si>
  <si>
    <t>101175</t>
  </si>
  <si>
    <t>ESTACA BROCA DE CONCRETO, DIÂMETRO DE 30CM, ESCAVAÇÃO MANUAL COM TRADO CONCHA, COM ARMADURA DE ARRANQUE. AF_05/2020</t>
  </si>
  <si>
    <t>SINAPI|101176</t>
  </si>
  <si>
    <t>101176</t>
  </si>
  <si>
    <t>ESTACA BROCA DE CONCRETO, DIÂMETRO DE 30CM, ESCAVAÇÃO MANUAL COM TRADO CONCHA, INTEIRAMENTE ARMADA. AF_05/2020</t>
  </si>
  <si>
    <t>SINAPI|101183</t>
  </si>
  <si>
    <t>101183</t>
  </si>
  <si>
    <t>ESTACA CIRCULAR ESCAVADA COM FLUIDO ESTABILIZANTE (ESTACÃO), DIÂMETRO DE 110CM (EXCLUSIVE MOBILIZAÇÃO E DESMOBILIZAÇÃO). AF_05/2020</t>
  </si>
  <si>
    <t>SINAPI|101184</t>
  </si>
  <si>
    <t>101184</t>
  </si>
  <si>
    <t>ESTACA CIRCULAR ESCAVADA COM FLUIDO ESTABILIZANTE (ESTACÃO), DIÂMETRO DE 140CM (EXCLUSIVE MOBILIZAÇÃO E DESMOBILIZAÇÃO). AF_05/2020</t>
  </si>
  <si>
    <t>SINAPI|101182</t>
  </si>
  <si>
    <t>101182</t>
  </si>
  <si>
    <t>ESTACA CIRCULAR ESCAVADA COM FLUIDO ESTABILIZANTE (ESTACÃO), DIÂMETRO DE 80CM (EXCLUSIVE MOBILIZAÇÃO E DESMOBILIZAÇÃO). AF_05/2020</t>
  </si>
  <si>
    <t>SINAPI|101185</t>
  </si>
  <si>
    <t>101185</t>
  </si>
  <si>
    <t>ESTACA RETANGULAR ESCAVADA COM FLUIDO ESTABILIZANTE (BARRETE), 40 X 250CM (EXCLUSIVE MOBILIZAÇÃO E DESMOBILIZAÇÃO). AF_05/2020</t>
  </si>
  <si>
    <t>SINAPI|101186</t>
  </si>
  <si>
    <t>101186</t>
  </si>
  <si>
    <t>ESTACA RETANGULAR ESCAVADA COM FLUIDO ESTABILIZANTE (BARRETE), 60 X 250CM (EXCLUSIVE MOBILIZAÇÃO E DESMOBILIZAÇÃO). AF_05/2020</t>
  </si>
  <si>
    <t>SINAPI|101187</t>
  </si>
  <si>
    <t>101187</t>
  </si>
  <si>
    <t>ESTACA RETANGULAR ESCAVADA COM FLUIDO ESTABILIZANTE (BARRETE), 80 X 250CM (EXCLUSIVE MOBILIZAÇÃO E DESMOBILIZAÇÃO). AF_05/2020</t>
  </si>
  <si>
    <t>SINAPI|101177</t>
  </si>
  <si>
    <t>101177</t>
  </si>
  <si>
    <t>ESTACA STRAUSS, DIÂMETRO DE 25CM, COM ARMADURA DE ARRANQUE (EXCLUSIVE MOBILIZAÇÃO E DESMOBILIZAÇÃO). AF_05/2020</t>
  </si>
  <si>
    <t>SINAPI|101178</t>
  </si>
  <si>
    <t>101178</t>
  </si>
  <si>
    <t>ESTACA STRAUSS, DIÂMETRO DE 32CM, COM ARMADURA DE ARRANQUE (EXCLUSIVE MOBILIZAÇÃO E DESMOBILIZAÇÃO). AF_05/2020</t>
  </si>
  <si>
    <t>SINAPI|101180</t>
  </si>
  <si>
    <t>101180</t>
  </si>
  <si>
    <t>ESTACA STRAUSS, DIÂMETRO DE 32CM, INTEIRAMENTE ARMADA (EXCLUSIVE MOBILIZAÇÃO E DESMOBILIZAÇÃO). AF_05/2020</t>
  </si>
  <si>
    <t>SINAPI|101179</t>
  </si>
  <si>
    <t>101179</t>
  </si>
  <si>
    <t>ESTACA STRAUSS, DIÂMETRO DE 38CM, COM ARMADURA DE ARRANQUE (EXCLUSIVE MOBILIZAÇÃO E DESMOBILIZAÇÃO). AF_05/2020</t>
  </si>
  <si>
    <t>SINAPI|101181</t>
  </si>
  <si>
    <t>101181</t>
  </si>
  <si>
    <t>ESTACA STRAUSS, DIÂMETRO DE 38CM, INTEIRAMENTE ARMADA (EXCLUSIVE MOBILIZAÇÃO E DESMOBILIZAÇÃO). AF_05/2020</t>
  </si>
  <si>
    <t>SINAPI|107113</t>
  </si>
  <si>
    <t>107113</t>
  </si>
  <si>
    <t>ESTACA ESCAVADA MECANICAMENTE, SEM FLUIDO ESTABILIZANTE, COM 25 CM DE DIÂMETRO, PERFURATRIZ MONTADA SOBRE CAMINHÃO E CONCRETO FCK 25 MPA LANÇADO MANUALMENTE (EXCLUSIVE ARMADURA, MOBILIZAÇÃO E DESMOBILIZAÇÃO). AF_05/2026</t>
  </si>
  <si>
    <t>Estacas Escavadas Sem Fluido Estabilizante</t>
  </si>
  <si>
    <t>SINAPI|100899</t>
  </si>
  <si>
    <t>100899</t>
  </si>
  <si>
    <t>ESTACA ESCAVADA MECANICAMENTE, SEM FLUIDO ESTABILIZANTE, COM 25 CM DE DIÂMETRO, PERFURATRIZ MONTADA SOBRE CAMINHÃO E CONCRETO FCK 25 MPA LANÇADO MANUALMENTE (EXCLUSIVE MOBILIZAÇÃO E DESMOBILIZAÇÃO). AF_05/2026</t>
  </si>
  <si>
    <t>SINAPI|107107</t>
  </si>
  <si>
    <t>107107</t>
  </si>
  <si>
    <t>ESTACA ESCAVADA MECANICAMENTE, SEM FLUIDO ESTABILIZANTE, COM 25 CM DE DIÂMETRO, PERFURATRIZ MONTADA SOBRE CAMINHÃO E CONCRETO FCK 25 MPA LANÇADO POR CAMINHÃO BETONEIRA (EXCLUSIVE ARMADURA, MOBILIZAÇÃO E DESMOBILIZAÇÃO). AF_05/2026</t>
  </si>
  <si>
    <t>SINAPI|100896</t>
  </si>
  <si>
    <t>100896</t>
  </si>
  <si>
    <t>ESTACA ESCAVADA MECANICAMENTE, SEM FLUIDO ESTABILIZANTE, COM 25 CM DE DIÂMETRO, PERFURATRIZ MONTADA SOBRE CAMINHÃO E CONCRETO FCK 25 MPA LANÇADO POR CAMINHÃO BETONEIRA (EXCLUSIVE MOBILIZAÇÃO E DESMOBILIZAÇÃO). AF_05/2026</t>
  </si>
  <si>
    <t>SINAPI|107133</t>
  </si>
  <si>
    <t>107133</t>
  </si>
  <si>
    <t>ESTACA ESCAVADA MECANICAMENTE, SEM FLUIDO ESTABILIZANTE, COM 25 CM DE DIÂMETRO, PERFURATRIZ MONTADA SOBRE CAMINHÃO E CONCRETO FCK 40 MPA LANÇADO MANUALMENTE (EXCLUSIVE ARMADURA, MOBILIZAÇÃO E DESMOBILIZAÇÃO). AF_05/2026</t>
  </si>
  <si>
    <t>SINAPI|107123</t>
  </si>
  <si>
    <t>107123</t>
  </si>
  <si>
    <t>ESTACA ESCAVADA MECANICAMENTE, SEM FLUIDO ESTABILIZANTE, COM 25 CM DE DIÂMETRO, PERFURATRIZ MONTADA SOBRE CAMINHÃO E CONCRETO FCK 40 MPA LANÇADO MANUALMENTE (EXCLUSIVE MOBILIZAÇÃO E DESMOBILIZAÇÃO). AF_05/2026</t>
  </si>
  <si>
    <t>SINAPI|107127</t>
  </si>
  <si>
    <t>107127</t>
  </si>
  <si>
    <t>ESTACA ESCAVADA MECANICAMENTE, SEM FLUIDO ESTABILIZANTE, COM 25 CM DE DIÂMETRO, PERFURATRIZ MONTADA SOBRE CAMINHÃO E CONCRETO FCK 40 MPA LANÇADO POR CAMINHÃO BETONEIRA (EXCLUSIVE ARMADURA, MOBILIZAÇÃO E DESMOBILIZAÇÃO). AF_05/2026</t>
  </si>
  <si>
    <t>SINAPI|107117</t>
  </si>
  <si>
    <t>107117</t>
  </si>
  <si>
    <t>ESTACA ESCAVADA MECANICAMENTE, SEM FLUIDO ESTABILIZANTE, COM 25 CM DE DIÂMETRO, PERFURATRIZ MONTADA SOBRE CAMINHÃO E CONCRETO FCK 40 MPA LANÇADO POR CAMINHÃO BETONEIRA (EXCLUSIVE MOBILIZAÇÃO E DESMOBILIZAÇÃO). AF_05/2026</t>
  </si>
  <si>
    <t>SINAPI|107115</t>
  </si>
  <si>
    <t>107115</t>
  </si>
  <si>
    <t>ESTACA ESCAVADA MECANICAMENTE, SEM FLUIDO ESTABILIZANTE, COM 30 CM DE DIÂMETRO, PERFURATRIZ MONTADA SOBRE CAMINHÃO E CONCRETO FCK 25 MPA LANÇADO MANUALMENTE (EXCLUSIVE ARMADURA, MOBILIZAÇÃO E DESMOBILIZAÇÃO). AF_05/2026</t>
  </si>
  <si>
    <t>SINAPI|107105</t>
  </si>
  <si>
    <t>107105</t>
  </si>
  <si>
    <t>ESTACA ESCAVADA MECANICAMENTE, SEM FLUIDO ESTABILIZANTE, COM 30 CM DE DIÂMETRO, PERFURATRIZ MONTADA SOBRE CAMINHÃO E CONCRETO FCK 25 MPA LANÇADO MANUALMENTE (EXCLUSIVE MOBILIZAÇÃO E DESMOBILIZAÇÃO). AF_05/2026</t>
  </si>
  <si>
    <t>SINAPI|107108</t>
  </si>
  <si>
    <t>107108</t>
  </si>
  <si>
    <t>ESTACA ESCAVADA MECANICAMENTE, SEM FLUIDO ESTABILIZANTE, COM 30 CM DE DIÂMETRO, PERFURATRIZ MONTADA SOBRE CAMINHÃO E CONCRETO FCK 25 MPA LANÇADO POR CAMINHÃO BETONEIRA (EXCLUSIVE ARMADURA, MOBILIZAÇÃO E DESMOBILIZAÇÃO). AF_05/2026</t>
  </si>
  <si>
    <t>SINAPI|107102</t>
  </si>
  <si>
    <t>107102</t>
  </si>
  <si>
    <t>ESTACA ESCAVADA MECANICAMENTE, SEM FLUIDO ESTABILIZANTE, COM 30 CM DE DIÂMETRO, PERFURATRIZ MONTADA SOBRE CAMINHÃO E CONCRETO FCK 25 MPA LANÇADO POR CAMINHÃO BETONEIRA (EXCLUSIVE MOBILIZAÇÃO E DESMOBILIZAÇÃO). AF_05/2026</t>
  </si>
  <si>
    <t>SINAPI|107135</t>
  </si>
  <si>
    <t>107135</t>
  </si>
  <si>
    <t>ESTACA ESCAVADA MECANICAMENTE, SEM FLUIDO ESTABILIZANTE, COM 30 CM DE DIÂMETRO, PERFURATRIZ MONTADA SOBRE CAMINHÃO E CONCRETO FCK 40 MPA LANÇADO MANUALMENTE (EXCLUSIVE ARMADURA, MOBILIZAÇÃO E DESMOBILIZAÇÃO). AF_05/2026</t>
  </si>
  <si>
    <t>SINAPI|107125</t>
  </si>
  <si>
    <t>107125</t>
  </si>
  <si>
    <t>ESTACA ESCAVADA MECANICAMENTE, SEM FLUIDO ESTABILIZANTE, COM 30 CM DE DIÂMETRO, PERFURATRIZ MONTADA SOBRE CAMINHÃO E CONCRETO FCK 40 MPA LANÇADO MANUALMENTE (EXCLUSIVE MOBILIZAÇÃO E DESMOBILIZAÇÃO). AF_05/2026</t>
  </si>
  <si>
    <t>SINAPI|107128</t>
  </si>
  <si>
    <t>107128</t>
  </si>
  <si>
    <t>ESTACA ESCAVADA MECANICAMENTE, SEM FLUIDO ESTABILIZANTE, COM 30 CM DE DIÂMETRO, PERFURATRIZ MONTADA SOBRE CAMINHÃO E CONCRETO FCK 40 MPA LANÇADO POR CAMINHÃO BETONEIRA (EXCLUSIVE ARMADURA, MOBILIZAÇÃO E DESMOBILIZAÇÃO). AF_05/2026</t>
  </si>
  <si>
    <t>SINAPI|107118</t>
  </si>
  <si>
    <t>107118</t>
  </si>
  <si>
    <t>ESTACA ESCAVADA MECANICAMENTE, SEM FLUIDO ESTABILIZANTE, COM 30 CM DE DIÂMETRO, PERFURATRIZ MONTADA SOBRE CAMINHÃO E CONCRETO FCK 40 MPA LANÇADO POR CAMINHÃO BETONEIRA (EXCLUSIVE MOBILIZAÇÃO E DESMOBILIZAÇÃO). AF_05/2026</t>
  </si>
  <si>
    <t>SINAPI|107109</t>
  </si>
  <si>
    <t>107109</t>
  </si>
  <si>
    <t>ESTACA ESCAVADA MECANICAMENTE, SEM FLUIDO ESTABILIZANTE, COM 35 CM DE DIÂMETRO, PERFURATRIZ MONTADA SOBRE CAMINHÃO E CONCRETO FCK 25 MPA LANÇADO POR CAMINHÃO BETONEIRA (EXCLUSIVE ARMADURA, MOBILIZAÇÃO E DESMOBILIZAÇÃO). AF_05/2026</t>
  </si>
  <si>
    <t>SINAPI|107103</t>
  </si>
  <si>
    <t>107103</t>
  </si>
  <si>
    <t>ESTACA ESCAVADA MECANICAMENTE, SEM FLUIDO ESTABILIZANTE, COM 35 CM DE DIÂMETRO, PERFURATRIZ MONTADA SOBRE CAMINHÃO E CONCRETO FCK 25 MPA LANÇADO POR CAMINHÃO BETONEIRA (EXCLUSIVE MOBILIZAÇÃO E DESMOBILIZAÇÃO). AF_05/2026</t>
  </si>
  <si>
    <t>SINAPI|107129</t>
  </si>
  <si>
    <t>107129</t>
  </si>
  <si>
    <t>ESTACA ESCAVADA MECANICAMENTE, SEM FLUIDO ESTABILIZANTE, COM 35 CM DE DIÂMETRO, PERFURATRIZ MONTADA SOBRE CAMINHÃO E CONCRETO FCK 40 MPA LANÇADO POR CAMINHÃO BETONEIRA (EXCLUSIVE ARMADURA, MOBILIZAÇÃO E DESMOBILIZAÇÃO). AF_05/2026</t>
  </si>
  <si>
    <t>SINAPI|107119</t>
  </si>
  <si>
    <t>107119</t>
  </si>
  <si>
    <t>ESTACA ESCAVADA MECANICAMENTE, SEM FLUIDO ESTABILIZANTE, COM 35 CM DE DIÂMETRO, PERFURATRIZ MONTADA SOBRE CAMINHÃO E CONCRETO FCK 40 MPA LANÇADO POR CAMINHÃO BETONEIRA (EXCLUSIVE MOBILIZAÇÃO E DESMOBILIZAÇÃO). AF_05/2026</t>
  </si>
  <si>
    <t>SINAPI|107110</t>
  </si>
  <si>
    <t>107110</t>
  </si>
  <si>
    <t>ESTACA ESCAVADA MECANICAMENTE, SEM FLUIDO ESTABILIZANTE, COM 40 CM DE DIÂMETRO, PERFURATRIZ MONTADA SOBRE CAMINHÃO E CONCRETO FCK 25 MPA LANÇADO POR CAMINHÃO BETONEIRA (EXCLUSIVE ARMADURA, MOBILIZAÇÃO E DESMOBILIZAÇÃO). AF_05/2026</t>
  </si>
  <si>
    <t>SINAPI|100897</t>
  </si>
  <si>
    <t>100897</t>
  </si>
  <si>
    <t>ESTACA ESCAVADA MECANICAMENTE, SEM FLUIDO ESTABILIZANTE, COM 40 CM DE DIÂMETRO, PERFURATRIZ MONTADA SOBRE CAMINHÃO E CONCRETO FCK 25 MPA LANÇADO POR CAMINHÃO BETONEIRA (EXCLUSIVE MOBILIZAÇÃO E DESMOBILIZAÇÃO). AF_05/2026</t>
  </si>
  <si>
    <t>SINAPI|107130</t>
  </si>
  <si>
    <t>107130</t>
  </si>
  <si>
    <t>ESTACA ESCAVADA MECANICAMENTE, SEM FLUIDO ESTABILIZANTE, COM 40 CM DE DIÂMETRO, PERFURATRIZ MONTADA SOBRE CAMINHÃO E CONCRETO FCK 40 MPA LANÇADO POR CAMINHÃO BETONEIRA (EXCLUSIVE ARMADURA, MOBILIZAÇÃO E DESMOBILIZAÇÃO). AF_05/2026</t>
  </si>
  <si>
    <t>SINAPI|107120</t>
  </si>
  <si>
    <t>107120</t>
  </si>
  <si>
    <t>ESTACA ESCAVADA MECANICAMENTE, SEM FLUIDO ESTABILIZANTE, COM 40 CM DE DIÂMETRO, PERFURATRIZ MONTADA SOBRE CAMINHÃO E CONCRETO FCK 40 MPA LANÇADO POR CAMINHÃO BETONEIRA (EXCLUSIVE MOBILIZAÇÃO E DESMOBILIZAÇÃO). AF_05/2026</t>
  </si>
  <si>
    <t>SINAPI|107116</t>
  </si>
  <si>
    <t>107116</t>
  </si>
  <si>
    <t>ESTACA ESCAVADA MECANICAMENTE, SEM FLUIDO ESTABILIZANTE, COM 50 CM DE DIÂMETRO, PERFURATRIZ MONTADA SOBRE CAMINHÃO E CONCRETO FCK 25 MPA LANÇADO POR BOMBA LANÇA (EXCLUSIVE ARMADURA, MOBILIZAÇÃO E DESMOBILIZAÇÃO). AF_05/2026</t>
  </si>
  <si>
    <t>SINAPI|107106</t>
  </si>
  <si>
    <t>107106</t>
  </si>
  <si>
    <t>ESTACA ESCAVADA MECANICAMENTE, SEM FLUIDO ESTABILIZANTE, COM 50 CM DE DIÂMETRO, PERFURATRIZ MONTADA SOBRE CAMINHÃO E CONCRETO FCK 25 MPA LANÇADO POR BOMBA LANÇA (EXCLUSIVE MOBILIZAÇÃO E DESMOBILIZAÇÃO). AF_05/2026</t>
  </si>
  <si>
    <t>SINAPI|107111</t>
  </si>
  <si>
    <t>107111</t>
  </si>
  <si>
    <t>ESTACA ESCAVADA MECANICAMENTE, SEM FLUIDO ESTABILIZANTE, COM 50 CM DE DIÂMETRO, PERFURATRIZ MONTADA SOBRE CAMINHÃO E CONCRETO FCK 25 MPA LANÇADO POR CAMINHÃO BETONEIRA (EXCLUSIVE ARMADURA, MOBILIZAÇÃO E DESMOBILIZAÇÃO). AF_05/2026</t>
  </si>
  <si>
    <t>SINAPI|107104</t>
  </si>
  <si>
    <t>107104</t>
  </si>
  <si>
    <t>ESTACA ESCAVADA MECANICAMENTE, SEM FLUIDO ESTABILIZANTE, COM 50 CM DE DIÂMETRO, PERFURATRIZ MONTADA SOBRE CAMINHÃO E CONCRETO FCK 25 MPA LANÇADO POR CAMINHÃO BETONEIRA (EXCLUSIVE MOBILIZAÇÃO E DESMOBILIZAÇÃO). AF_05/2026</t>
  </si>
  <si>
    <t>SINAPI|107136</t>
  </si>
  <si>
    <t>107136</t>
  </si>
  <si>
    <t>ESTACA ESCAVADA MECANICAMENTE, SEM FLUIDO ESTABILIZANTE, COM 50 CM DE DIÂMETRO, PERFURATRIZ MONTADA SOBRE CAMINHÃO E CONCRETO FCK 40 MPA LANÇADO POR BOMBA LANÇA (EXCLUSIVE ARMADURA, MOBILIZAÇÃO E DESMOBILIZAÇÃO). AF_05/2026</t>
  </si>
  <si>
    <t>SINAPI|107126</t>
  </si>
  <si>
    <t>107126</t>
  </si>
  <si>
    <t>ESTACA ESCAVADA MECANICAMENTE, SEM FLUIDO ESTABILIZANTE, COM 50 CM DE DIÂMETRO, PERFURATRIZ MONTADA SOBRE CAMINHÃO E CONCRETO FCK 40 MPA LANÇADO POR BOMBA LANÇA (EXCLUSIVE MOBILIZAÇÃO E DESMOBILIZAÇÃO). AF_05/2026</t>
  </si>
  <si>
    <t>SINAPI|107131</t>
  </si>
  <si>
    <t>107131</t>
  </si>
  <si>
    <t>ESTACA ESCAVADA MECANICAMENTE, SEM FLUIDO ESTABILIZANTE, COM 50 CM DE DIÂMETRO, PERFURATRIZ MONTADA SOBRE CAMINHÃO E CONCRETO FCK 40 MPA LANÇADO POR CAMINHÃO BETONEIRA (EXCLUSIVE ARMADURA, MOBILIZAÇÃO E DESMOBILIZAÇÃO). AF_05/2026</t>
  </si>
  <si>
    <t>SINAPI|107121</t>
  </si>
  <si>
    <t>107121</t>
  </si>
  <si>
    <t>ESTACA ESCAVADA MECANICAMENTE, SEM FLUIDO ESTABILIZANTE, COM 50 CM DE DIÂMETRO, PERFURATRIZ MONTADA SOBRE CAMINHÃO E CONCRETO FCK 40 MPA LANÇADO POR CAMINHÃO BETONEIRA (EXCLUSIVE MOBILIZAÇÃO E DESMOBILIZAÇÃO). AF_05/2026</t>
  </si>
  <si>
    <t>SINAPI|107114</t>
  </si>
  <si>
    <t>107114</t>
  </si>
  <si>
    <t>ESTACA ESCAVADA MECANICAMENTE, SEM FLUIDO ESTABILIZANTE, COM 60 CM DE DIÂMETRO, PERFURATRIZ MONTADA SOBRE CAMINHÃO E CONCRETO FCK 25 MPA LANÇADO POR BOMBA LANÇA (EXCLUSIVE ARMADURA, MOBILIZAÇÃO E DESMOBILIZAÇÃO). AF_05/2026</t>
  </si>
  <si>
    <t>SINAPI|100900</t>
  </si>
  <si>
    <t>100900</t>
  </si>
  <si>
    <t>ESTACA ESCAVADA MECANICAMENTE, SEM FLUIDO ESTABILIZANTE, COM 60 CM DE DIÂMETRO, PERFURATRIZ MONTADA SOBRE CAMINHÃO E CONCRETO FCK 25 MPA LANÇADO POR BOMBA LANÇA (EXCLUSIVE MOBILIZAÇÃO E DESMOBILIZAÇÃO). AF_05/2026</t>
  </si>
  <si>
    <t>SINAPI|107112</t>
  </si>
  <si>
    <t>107112</t>
  </si>
  <si>
    <t>ESTACA ESCAVADA MECANICAMENTE, SEM FLUIDO ESTABILIZANTE, COM 60 CM DE DIÂMETRO, PERFURATRIZ MONTADA SOBRE CAMINHÃO E CONCRETO FCK 25 MPA LANÇADO POR CAMINHÃO BETONEIRA (EXCLUSIVE ARMADURA, MOBILIZAÇÃO E DESMOBILIZAÇÃO). AF_05/2026</t>
  </si>
  <si>
    <t>SINAPI|100898</t>
  </si>
  <si>
    <t>100898</t>
  </si>
  <si>
    <t>ESTACA ESCAVADA MECANICAMENTE, SEM FLUIDO ESTABILIZANTE, COM 60 CM DE DIÂMETRO, PERFURATRIZ MONTADA SOBRE CAMINHÃO E CONCRETO FCK 25 MPA LANÇADO POR CAMINHÃO BETONEIRA (EXCLUSIVE MOBILIZAÇÃO E DESMOBILIZAÇÃO). AF_05/2026</t>
  </si>
  <si>
    <t>SINAPI|107134</t>
  </si>
  <si>
    <t>107134</t>
  </si>
  <si>
    <t>ESTACA ESCAVADA MECANICAMENTE, SEM FLUIDO ESTABILIZANTE, COM 60 CM DE DIÂMETRO, PERFURATRIZ MONTADA SOBRE CAMINHÃO E CONCRETO FCK 40 MPA LANÇADO POR BOMBA LANÇA (EXCLUSIVE ARMADURA, MOBILIZAÇÃO E DESMOBILIZAÇÃO). AF_05/2026</t>
  </si>
  <si>
    <t>SINAPI|107124</t>
  </si>
  <si>
    <t>107124</t>
  </si>
  <si>
    <t>ESTACA ESCAVADA MECANICAMENTE, SEM FLUIDO ESTABILIZANTE, COM 60 CM DE DIÂMETRO, PERFURATRIZ MONTADA SOBRE CAMINHÃO E CONCRETO FCK 40 MPA LANÇADO POR BOMBA LANÇA (EXCLUSIVE MOBILIZAÇÃO E DESMOBILIZAÇÃO). AF_05/2026</t>
  </si>
  <si>
    <t>SINAPI|107132</t>
  </si>
  <si>
    <t>107132</t>
  </si>
  <si>
    <t>ESTACA ESCAVADA MECANICAMENTE, SEM FLUIDO ESTABILIZANTE, COM 60 CM DE DIÂMETRO, PERFURATRIZ MONTADA SOBRE CAMINHÃO E CONCRETO FCK 40 MPA LANÇADO POR CAMINHÃO BETONEIRA (EXCLUSIVE ARMADURA, MOBILIZAÇÃO E DESMOBILIZAÇÃO). AF_05/2026</t>
  </si>
  <si>
    <t>SINAPI|107122</t>
  </si>
  <si>
    <t>107122</t>
  </si>
  <si>
    <t>ESTACA ESCAVADA MECANICAMENTE, SEM FLUIDO ESTABILIZANTE, COM 60 CM DE DIÂMETRO, PERFURATRIZ MONTADA SOBRE CAMINHÃO E CONCRETO FCK 40 MPA LANÇADO POR CAMINHÃO BETONEIRA (EXCLUSIVE MOBILIZAÇÃO E DESMOBILIZAÇÃO). AF_05/2026</t>
  </si>
  <si>
    <t>SINAPI|100892</t>
  </si>
  <si>
    <t>100892</t>
  </si>
  <si>
    <t>ESTACA METÁLICA PARA CONTENÇÃO, UTILIZANDO PERFIL LAMINADO W250X32,7 (EXCLUSIVE MOBILIZAÇÃO E DESMOBILIZAÇÃO). AF_01/2020</t>
  </si>
  <si>
    <t>Estacas Metálicas</t>
  </si>
  <si>
    <t>SINAPI|100893</t>
  </si>
  <si>
    <t>100893</t>
  </si>
  <si>
    <t>ESTACA METÁLICA PARA CONTENÇÃO, UTILIZANDO PERFIL LAMINADO W250X38,5 (EXCLUSIVE MOBILIZAÇÃO E DESMOBILIZAÇÃO). AF_01/2020</t>
  </si>
  <si>
    <t>SINAPI|100894</t>
  </si>
  <si>
    <t>100894</t>
  </si>
  <si>
    <t>ESTACA METÁLICA PARA CONTENÇÃO, UTILIZANDO PERFIL LAMINADO W250X44,8 (EXCLUSIVE MOBILIZAÇÃO E DESMOBILIZAÇÃO). AF_01/2020</t>
  </si>
  <si>
    <t>SINAPI|100889</t>
  </si>
  <si>
    <t>100889</t>
  </si>
  <si>
    <t>ESTACA METÁLICA PARA FUNDAÇÃO, UTILIZANDO PERFIL LAMINADO HP250X62 (EXCLUSIVE MOBILIZAÇÃO E DESMOBILIZAÇÃO). AF_01/2020</t>
  </si>
  <si>
    <t>SINAPI|100891</t>
  </si>
  <si>
    <t>100891</t>
  </si>
  <si>
    <t>ESTACA METÁLICA PARA FUNDAÇÃO, UTILIZANDO PERFIL LAMINADO HP310X125 (EXCLUSIVE MOBILIZAÇÃO E DESMOBILIZAÇÃO). AF_01/2020</t>
  </si>
  <si>
    <t>SINAPI|100890</t>
  </si>
  <si>
    <t>100890</t>
  </si>
  <si>
    <t>ESTACA METÁLICA PARA FUNDAÇÃO, UTILIZANDO PERFIL LAMINADO HP310X79 (EXCLUSIVE MOBILIZAÇÃO E DESMOBILIZAÇÃO). AF_01/2020</t>
  </si>
  <si>
    <t>SINAPI|100658</t>
  </si>
  <si>
    <t>100658</t>
  </si>
  <si>
    <t>ESTACA PRÉ-MOLDADA DE CONCRETO CENTRIFUGADO, SEÇÃO CIRCULAR, CAPACIDADE DE 100 TONELADAS, INCLUSO EMENDA (EXCLUSIVE MOBILIZAÇÃO E DESMOBILIZAÇÃO). AF_12/2019</t>
  </si>
  <si>
    <t>Estacas Pré-Moldadas</t>
  </si>
  <si>
    <t>SINAPI|100657</t>
  </si>
  <si>
    <t>100657</t>
  </si>
  <si>
    <t>ESTACA PRÉ-MOLDADA DE CONCRETO SEÇÃO QUADRADA, CAPACIDADE DE 50 TONELADAS, INCLUSO EMENDA (EXCLUSIVE MOBILIZAÇÃO E DESMOBILIZAÇÃO). AF_12/2019</t>
  </si>
  <si>
    <t>SINAPI|100656</t>
  </si>
  <si>
    <t>100656</t>
  </si>
  <si>
    <t>ESTACA PRÉ-MOLDADA DE CONCRETO, SEÇÃO QUADRADA, CAPACIDADE DE 25 TONELADAS, INCLUSO EMENDA (EXCLUSIVE MOBILIZAÇÃO E DESMOBILIZAÇÃO). AF_12/2019</t>
  </si>
  <si>
    <t>SINAPI|102649</t>
  </si>
  <si>
    <t>102649</t>
  </si>
  <si>
    <t>ESTACA RAIZ, DIÂMETRO DE 20 CM, PERFURADA EM ROCHA (EXCLUSIVE MOBILIZAÇÃO E DESMOBILIZAÇÃO). AF_03/2020</t>
  </si>
  <si>
    <t>Estacas Raiz</t>
  </si>
  <si>
    <t>SINAPI|102645</t>
  </si>
  <si>
    <t>102645</t>
  </si>
  <si>
    <t>ESTACA RAIZ, DIÂMETRO DE 20 CM, SEM PRESENÇA DE ROCHA (EXCLUSIVE MOBILIZAÇÃO E DESMOBILIZAÇÃO). AF_03/2020</t>
  </si>
  <si>
    <t>SINAPI|102650</t>
  </si>
  <si>
    <t>102650</t>
  </si>
  <si>
    <t>ESTACA RAIZ, DIÂMETRO DE 31 CM, PERFURADA EM ROCHA (EXCLUSIVE MOBILIZAÇÃO E DESMOBILIZAÇÃO). AF_03/2020</t>
  </si>
  <si>
    <t>SINAPI|102646</t>
  </si>
  <si>
    <t>102646</t>
  </si>
  <si>
    <t>ESTACA RAIZ, DIÂMETRO DE 31 CM, SEM PRESENÇA DE ROCHA (EXCLUSIVE MOBILIZAÇÃO E DESMOBILIZAÇÃO). AF_03/2020</t>
  </si>
  <si>
    <t>SINAPI|102651</t>
  </si>
  <si>
    <t>102651</t>
  </si>
  <si>
    <t>ESTACA RAIZ, DIÂMETRO DE 40 CM, PERFURADA EM ROCHA (EXCLUSIVE MOBILIZAÇÃO E DESMOBILIZAÇÃO). AF_03/2020</t>
  </si>
  <si>
    <t>SINAPI|102647</t>
  </si>
  <si>
    <t>102647</t>
  </si>
  <si>
    <t>ESTACA RAIZ, DIÂMETRO DE 40 CM, SEM PRESENÇA DE ROCHA (EXCLUSIVE MOBILIZAÇÃO E DESMOBILIZAÇÃO). AF_03/2020</t>
  </si>
  <si>
    <t>SINAPI|102652</t>
  </si>
  <si>
    <t>102652</t>
  </si>
  <si>
    <t>ESTACA RAIZ, DIÂMETRO DE 45 CM, PERFURADA EM ROCHA (EXCLUSIVE MOBILIZAÇÃO E DESMOBILIZAÇÃO). AF_03/2020</t>
  </si>
  <si>
    <t>SINAPI|102648</t>
  </si>
  <si>
    <t>102648</t>
  </si>
  <si>
    <t>ESTACA RAIZ, DIÂMETRO DE 45 CM, SEM PRESENÇA DE ROCHA (EXCLUSIVE MOBILIZAÇÃO E DESMOBILIZAÇÃO). AF_03/2020</t>
  </si>
  <si>
    <t>SINAPI|106794</t>
  </si>
  <si>
    <t>106794</t>
  </si>
  <si>
    <t>ESTACA HÉLICE CONTÍNUA, DIÂMETRO DE 30 CM, INCLUSO CONCRETO FCK=30MPA E BOMBEAMENTO (EXCLUSIVE ARMADURA, MOBILIZAÇÃO E DESMOBILIZAÇÃO). AF_03/2026</t>
  </si>
  <si>
    <t>Estacas em Hélice Contínua</t>
  </si>
  <si>
    <t>SINAPI|100651</t>
  </si>
  <si>
    <t>100651</t>
  </si>
  <si>
    <t>ESTACA HÉLICE CONTÍNUA, DIÂMETRO DE 30 CM, INCLUSO CONCRETO FCK=30MPA, BOMBEAMENTO E ARMADURA MÍNIMA (EXCLUSIVE MOBILIZAÇÃO E DESMOBILIZAÇÃO). AF_03/2026</t>
  </si>
  <si>
    <t>SINAPI|106804</t>
  </si>
  <si>
    <t>106804</t>
  </si>
  <si>
    <t>ESTACA HÉLICE CONTÍNUA, DIÂMETRO DE 30 CM, INCLUSO CONCRETO FCK=40MPA E BOMBEAMENTO (EXCLUSIVE ARMADURA, MOBILIZAÇÃO E DESMOBILIZAÇÃO). AF_03/2026</t>
  </si>
  <si>
    <t>SINAPI|106799</t>
  </si>
  <si>
    <t>106799</t>
  </si>
  <si>
    <t>ESTACA HÉLICE CONTÍNUA, DIÂMETRO DE 30 CM, INCLUSO CONCRETO FCK=40MPA, BOMBEAMENTO E ARMADURA MÍNIMA (EXCLUSIVE MOBILIZAÇÃO E DESMOBILIZAÇÃO). AF_03/2026</t>
  </si>
  <si>
    <t>SINAPI|106795</t>
  </si>
  <si>
    <t>106795</t>
  </si>
  <si>
    <t>ESTACA HÉLICE CONTÍNUA, DIÂMETRO DE 50 CM, INCLUSO CONCRETO FCK=30MPA E BOMBEAMENTO (EXCLUSIVE ARMADURA, MOBILIZAÇÃO E DESMOBILIZAÇÃO). AF_03/2026</t>
  </si>
  <si>
    <t>SINAPI|100652</t>
  </si>
  <si>
    <t>100652</t>
  </si>
  <si>
    <t>ESTACA HÉLICE CONTÍNUA, DIÂMETRO DE 50 CM, INCLUSO CONCRETO FCK=30MPA, BOMBEAMENTO E ARMADURA MÍNIMA (EXCLUSIVE MOBILIZAÇÃO E DESMOBILIZAÇÃO). AF_03/2026</t>
  </si>
  <si>
    <t>SINAPI|106805</t>
  </si>
  <si>
    <t>106805</t>
  </si>
  <si>
    <t>ESTACA HÉLICE CONTÍNUA, DIÂMETRO DE 50 CM, INCLUSO CONCRETO FCK=40MPA E BOMBEAMENTO (EXCLUSIVE ARMADURA, MOBILIZAÇÃO E DESMOBILIZAÇÃO). AF_03/2026</t>
  </si>
  <si>
    <t>SINAPI|106800</t>
  </si>
  <si>
    <t>106800</t>
  </si>
  <si>
    <t>ESTACA HÉLICE CONTÍNUA, DIÂMETRO DE 50 CM, INCLUSO CONCRETO FCK=40MPA, BOMBEAMENTO E ARMADURA MÍNIMA (EXCLUSIVE MOBILIZAÇÃO E DESMOBILIZAÇÃO). AF_03/2026</t>
  </si>
  <si>
    <t>SINAPI|106796</t>
  </si>
  <si>
    <t>106796</t>
  </si>
  <si>
    <t>ESTACA HÉLICE CONTÍNUA, DIÂMETRO DE 70 CM, INCLUSO CONCRETO FCK=30MPA E BOMBEAMENTO (EXCLUSIVE ARMADURA, MOBILIZAÇÃO E DESMOBILIZAÇÃO). AF_03/2026</t>
  </si>
  <si>
    <t>SINAPI|100653</t>
  </si>
  <si>
    <t>100653</t>
  </si>
  <si>
    <t>ESTACA HÉLICE CONTÍNUA, DIÂMETRO DE 70 CM, INCLUSO CONCRETO FCK=30MPA, BOMBEAMENTO E ARMADURA MÍNIMA (EXCLUSIVE MOBILIZAÇÃO E DESMOBILIZAÇÃO). AF_03/2026</t>
  </si>
  <si>
    <t>SINAPI|106806</t>
  </si>
  <si>
    <t>106806</t>
  </si>
  <si>
    <t>ESTACA HÉLICE CONTÍNUA, DIÂMETRO DE 70 CM, INCLUSO CONCRETO FCK=40MPA E BOMBEAMENTO (EXCLUSIVE ARMADURA, MOBILIZAÇÃO E DESMOBILIZAÇÃO). AF_03/2026</t>
  </si>
  <si>
    <t>SINAPI|106801</t>
  </si>
  <si>
    <t>106801</t>
  </si>
  <si>
    <t>ESTACA HÉLICE CONTÍNUA, DIÂMETRO DE 70 CM, INCLUSO CONCRETO FCK=40MPA, BOMBEAMENTO E ARMADURA MÍNIMA (EXCLUSIVE MOBILIZAÇÃO E DESMOBILIZAÇÃO). AF_03/2026</t>
  </si>
  <si>
    <t>SINAPI|106797</t>
  </si>
  <si>
    <t>106797</t>
  </si>
  <si>
    <t>ESTACA HÉLICE CONTÍNUA, DIÂMETRO DE 80 CM, INCLUSO CONCRETO FCK=30MPA E BOMBEAMENTO (EXCLUSIVE ARMADURA, MOBILIZAÇÃO E DESMOBILIZAÇÃO). AF_03/2026</t>
  </si>
  <si>
    <t>SINAPI|100654</t>
  </si>
  <si>
    <t>100654</t>
  </si>
  <si>
    <t>ESTACA HÉLICE CONTÍNUA, DIÂMETRO DE 80 CM, INCLUSO CONCRETO FCK=30MPA, BOMBEAMENTO E ARMADURA MÍNIMA (EXCLUSIVE MOBILIZAÇÃO E DESMOBILIZAÇÃO). AF_03/2026</t>
  </si>
  <si>
    <t>SINAPI|106807</t>
  </si>
  <si>
    <t>106807</t>
  </si>
  <si>
    <t>ESTACA HÉLICE CONTÍNUA, DIÂMETRO DE 80 CM, INCLUSO CONCRETO FCK=40MPA E BOMBEAMENTO (EXCLUSIVE ARMADURA, MOBILIZAÇÃO E DESMOBILIZAÇÃO). AF_03/2026</t>
  </si>
  <si>
    <t>SINAPI|106802</t>
  </si>
  <si>
    <t>106802</t>
  </si>
  <si>
    <t>ESTACA HÉLICE CONTÍNUA, DIÂMETRO DE 80 CM, INCLUSO CONCRETO FCK=40MPA, BOMBEAMENTO E ARMADURA MÍNIMA (EXCLUSIVE MOBILIZAÇÃO E DESMOBILIZAÇÃO). AF_03/2026</t>
  </si>
  <si>
    <t>SINAPI|106798</t>
  </si>
  <si>
    <t>106798</t>
  </si>
  <si>
    <t>ESTACA HÉLICE CONTÍNUA, DIÂMETRO DE 90 CM, INCLUSO CONCRETO FCK=30MPA E BOMBEAMENTO (EXCLUSIVE ARMADURA, MOBILIZAÇÃO E DESMOBILIZAÇÃO). AF_03/2026</t>
  </si>
  <si>
    <t>SINAPI|100655</t>
  </si>
  <si>
    <t>100655</t>
  </si>
  <si>
    <t>ESTACA HÉLICE CONTÍNUA, DIÂMETRO DE 90 CM, INCLUSO CONCRETO FCK=30MPA, BOMBEAMENTO E ARMADURA MÍNIMA (EXCLUSIVE MOBILIZAÇÃO E DESMOBILIZAÇÃO). AF_03/2026</t>
  </si>
  <si>
    <t>SINAPI|106808</t>
  </si>
  <si>
    <t>106808</t>
  </si>
  <si>
    <t>ESTACA HÉLICE CONTÍNUA, DIÂMETRO DE 90 CM, INCLUSO CONCRETO FCK=40MPA E BOMBEAMENTO (EXCLUSIVE ARMADURA, MOBILIZAÇÃO E DESMOBILIZAÇÃO). AF_03/2026</t>
  </si>
  <si>
    <t>SINAPI|106803</t>
  </si>
  <si>
    <t>106803</t>
  </si>
  <si>
    <t>ESTACA HÉLICE CONTÍNUA, DIÂMETRO DE 90 CM, INCLUSO CONCRETO FCK=40MPA, BOMBEAMENTO E ARMADURA MÍNIMA (EXCLUSIVE MOBILIZAÇÃO E DESMOBILIZAÇÃO). AF_03/2026</t>
  </si>
  <si>
    <t>SINAPI|100364</t>
  </si>
  <si>
    <t>100364</t>
  </si>
  <si>
    <t>FABRICAÇÃO E INSTALAÇÃO DE MEIA TESOURA DE MADEIRA NÃO APARELHADA, COM VÃO DE 10 M, PARA TELHA CERÂMICA OU DE CONCRETO, INCLUSO IÇAMENTO. AF_10/2025</t>
  </si>
  <si>
    <t>Estrutura e Trama para Cobertura</t>
  </si>
  <si>
    <t>SINAPI|100374</t>
  </si>
  <si>
    <t>100374</t>
  </si>
  <si>
    <t>FABRICAÇÃO E INSTALAÇÃO DE MEIA TESOURA DE MADEIRA NÃO APARELHADA, COM VÃO DE 10 M, PARA TELHA ONDULADA DE FIBROCIMENTO, ALUMÍNIO, PLÁSTICA OU TERMOACÚSTICA, INCLUSO IÇAMENTO. AF_10/2025</t>
  </si>
  <si>
    <t>SINAPI|100365</t>
  </si>
  <si>
    <t>100365</t>
  </si>
  <si>
    <t>FABRICAÇÃO E INSTALAÇÃO DE MEIA TESOURA DE MADEIRA NÃO APARELHADA, COM VÃO DE 11 M, PARA TELHA CERÂMICA OU DE CONCRETO, INCLUSO IÇAMENTO. AF_10/2025</t>
  </si>
  <si>
    <t>SINAPI|100375</t>
  </si>
  <si>
    <t>100375</t>
  </si>
  <si>
    <t>FABRICAÇÃO E INSTALAÇÃO DE MEIA TESOURA DE MADEIRA NÃO APARELHADA, COM VÃO DE 11 M, PARA TELHA ONDULADA DE FIBROCIMENTO, ALUMÍNIO, PLÁSTICA OU TERMOACÚSTICA, INCLUSO IÇAMENTO. AF_10/2025</t>
  </si>
  <si>
    <t>SINAPI|100366</t>
  </si>
  <si>
    <t>100366</t>
  </si>
  <si>
    <t>FABRICAÇÃO E INSTALAÇÃO DE MEIA TESOURA DE MADEIRA NÃO APARELHADA, COM VÃO DE 12 M, PARA TELHA CERÂMICA OU DE CONCRETO, INCLUSO IÇAMENTO. AF_10/2025</t>
  </si>
  <si>
    <t>SINAPI|100376</t>
  </si>
  <si>
    <t>100376</t>
  </si>
  <si>
    <t>FABRICAÇÃO E INSTALAÇÃO DE MEIA TESOURA DE MADEIRA NÃO APARELHADA, COM VÃO DE 12 M, PARA TELHA ONDULADA DE FIBROCIMENTO, ALUMÍNIO, PLÁSTICA OU TERMOACÚSTICA, INCLUSO IÇAMENTO. AF_10/2025</t>
  </si>
  <si>
    <t>SINAPI|100357</t>
  </si>
  <si>
    <t>100357</t>
  </si>
  <si>
    <t>FABRICAÇÃO E INSTALAÇÃO DE MEIA TESOURA DE MADEIRA NÃO APARELHADA, COM VÃO DE 3 M, PARA TELHA CERÂMICA OU DE CONCRETO, INCLUSO IÇAMENTO. AF_10/2025</t>
  </si>
  <si>
    <t>SINAPI|100367</t>
  </si>
  <si>
    <t>100367</t>
  </si>
  <si>
    <t>FABRICAÇÃO E INSTALAÇÃO DE MEIA TESOURA DE MADEIRA NÃO APARELHADA, COM VÃO DE 3 M, PARA TELHA ONDULADA DE FIBROCIMENTO, ALUMÍNIO, PLÁSTICA OU TERMOACÚSTICA, INCLUSO IÇAMENTO. AF_10/2025</t>
  </si>
  <si>
    <t>SINAPI|100358</t>
  </si>
  <si>
    <t>100358</t>
  </si>
  <si>
    <t>FABRICAÇÃO E INSTALAÇÃO DE MEIA TESOURA DE MADEIRA NÃO APARELHADA, COM VÃO DE 4 M, PARA TELHA CERÂMICA OU DE CONCRETO, INCLUSO IÇAMENTO. AF_10/2025</t>
  </si>
  <si>
    <t>SINAPI|100368</t>
  </si>
  <si>
    <t>100368</t>
  </si>
  <si>
    <t>FABRICAÇÃO E INSTALAÇÃO DE MEIA TESOURA DE MADEIRA NÃO APARELHADA, COM VÃO DE 4 M, PARA TELHA ONDULADA DE FIBROCIMENTO, ALUMÍNIO, PLÁSTICA OU TERMOACÚSTICA, INCLUSO IÇAMENTO. AF_10/2025</t>
  </si>
  <si>
    <t>SINAPI|100359</t>
  </si>
  <si>
    <t>100359</t>
  </si>
  <si>
    <t>FABRICAÇÃO E INSTALAÇÃO DE MEIA TESOURA DE MADEIRA NÃO APARELHADA, COM VÃO DE 5 M, PARA TELHA CERÂMICA OU DE CONCRETO, INCLUSO IÇAMENTO. AF_10/2025</t>
  </si>
  <si>
    <t>SINAPI|100369</t>
  </si>
  <si>
    <t>100369</t>
  </si>
  <si>
    <t>FABRICAÇÃO E INSTALAÇÃO DE MEIA TESOURA DE MADEIRA NÃO APARELHADA, COM VÃO DE 5 M, PARA TELHA ONDULADA DE FIBROCIMENTO, ALUMÍNIO, PLÁSTICA OU TERMOACÚSTICA, INCLUSO IÇAMENTO. AF_10/2025</t>
  </si>
  <si>
    <t>SINAPI|100360</t>
  </si>
  <si>
    <t>100360</t>
  </si>
  <si>
    <t>FABRICAÇÃO E INSTALAÇÃO DE MEIA TESOURA DE MADEIRA NÃO APARELHADA, COM VÃO DE 6 M, PARA TELHA CERÂMICA OU DE CONCRETO, INCLUSO IÇAMENTO. AF_10/2025</t>
  </si>
  <si>
    <t>SINAPI|100370</t>
  </si>
  <si>
    <t>100370</t>
  </si>
  <si>
    <t>FABRICAÇÃO E INSTALAÇÃO DE MEIA TESOURA DE MADEIRA NÃO APARELHADA, COM VÃO DE 6 M, PARA TELHA ONDULADA DE FIBROCIMENTO, ALUMÍNIO, PLÁSTICA OU TERMOACÚSTICA, INCLUSO IÇAMENTO. AF_10/2025</t>
  </si>
  <si>
    <t>SINAPI|100361</t>
  </si>
  <si>
    <t>100361</t>
  </si>
  <si>
    <t>FABRICAÇÃO E INSTALAÇÃO DE MEIA TESOURA DE MADEIRA NÃO APARELHADA, COM VÃO DE 7 M, PARA TELHA CERÂMICA OU DE CONCRETO, INCLUSO IÇAMENTO. AF_10/2025</t>
  </si>
  <si>
    <t>SINAPI|100371</t>
  </si>
  <si>
    <t>100371</t>
  </si>
  <si>
    <t>FABRICAÇÃO E INSTALAÇÃO DE MEIA TESOURA DE MADEIRA NÃO APARELHADA, COM VÃO DE 7 M, PARA TELHA ONDULADA DE FIBROCIMENTO, ALUMÍNIO, PLÁSTICA OU TERMOACÚSTICA, INCLUSO IÇAMENTO. AF_10/2025</t>
  </si>
  <si>
    <t>SINAPI|100362</t>
  </si>
  <si>
    <t>100362</t>
  </si>
  <si>
    <t>FABRICAÇÃO E INSTALAÇÃO DE MEIA TESOURA DE MADEIRA NÃO APARELHADA, COM VÃO DE 8 M, PARA TELHA CERÂMICA OU DE CONCRETO, INCLUSO IÇAMENTO. AF_10/2025</t>
  </si>
  <si>
    <t>SINAPI|100372</t>
  </si>
  <si>
    <t>100372</t>
  </si>
  <si>
    <t>FABRICAÇÃO E INSTALAÇÃO DE MEIA TESOURA DE MADEIRA NÃO APARELHADA, COM VÃO DE 8 M, PARA TELHA ONDULADA DE FIBROCIMENTO, ALUMÍNIO, PLÁSTICA OU TERMOACÚSTICA, INCLUSO IÇAMENTO. AF_10/2025</t>
  </si>
  <si>
    <t>SINAPI|100363</t>
  </si>
  <si>
    <t>100363</t>
  </si>
  <si>
    <t>FABRICAÇÃO E INSTALAÇÃO DE MEIA TESOURA DE MADEIRA NÃO APARELHADA, COM VÃO DE 9 M, PARA TELHA CERÂMICA OU DE CONCRETO, INCLUSO IÇAMENTO. AF_10/2025</t>
  </si>
  <si>
    <t>SINAPI|100373</t>
  </si>
  <si>
    <t>100373</t>
  </si>
  <si>
    <t>FABRICAÇÃO E INSTALAÇÃO DE MEIA TESOURA DE MADEIRA NÃO APARELHADA, COM VÃO DE 9 M, PARA TELHA ONDULADA DE FIBROCIMENTO, ALUMÍNIO, PLÁSTICA OU TERMOACÚSTICA, INCLUSO IÇAMENTO. AF_10/2025</t>
  </si>
  <si>
    <t>SINAPI|106154</t>
  </si>
  <si>
    <t>106154</t>
  </si>
  <si>
    <t>FABRICAÇÃO E INSTALAÇÃO DE PONTALETES DE AÇO PARA TELHADOS COM ATÉ 2 ÁGUAS E COM TELHA CERÂMICA (ENCAIXE/CAPA CANAL) OU DE CONCRETO EM EDIFÍCIO INSTITUCIONAL TÉRREO, INCLUSO TRANSPORTE VERTICAL, EXCLUSIVE PINTURA. AF_10/2025</t>
  </si>
  <si>
    <t>SINAPI|106153</t>
  </si>
  <si>
    <t>106153</t>
  </si>
  <si>
    <t>FABRICAÇÃO E INSTALAÇÃO DE PONTALETES DE AÇO PARA TELHADOS COM ATÉ 2 ÁGUAS E COM TELHA CERÂMICA (ENCAIXE/CAPA CANAL) OU DE CONCRETO EM EDIFÍCIO RESIDENCIAL MÚLTIPLOS PAVIMENTOS, INCLUSO TRANSPORTE VERTICAL, EXCLUSIVE PINTURA. AF_10/2025</t>
  </si>
  <si>
    <t>SINAPI|106152</t>
  </si>
  <si>
    <t>106152</t>
  </si>
  <si>
    <t>FABRICAÇÃO E INSTALAÇÃO DE PONTALETES DE AÇO PARA TELHADOS COM ATÉ 2 ÁGUAS E COM TELHA CERÂMICA (ENCAIXE/CAPA CANAL) OU DE CONCRETO EM EDIFÍCIO RESIDENCIAL TÉRREO/SOBRADO, INCLUSO TRANSPORTE VERTICAL, EXCLUSIVE PINTURA. AF_10/2025</t>
  </si>
  <si>
    <t>SINAPI|106157</t>
  </si>
  <si>
    <t>106157</t>
  </si>
  <si>
    <t>FABRICAÇÃO E INSTALAÇÃO DE PONTALETES DE AÇO PARA TELHADOS COM ATÉ 2 ÁGUAS E COM TELHA ONDULADA DE FIBROCIMENTO, ALUMÍNIO OU PLÁSTICA EM EDIFÍCIO INSTITUCIONAL TÉRREO, INCLUSO TRANSPORTE VERTICAL, EXCLUSIVE PINTURA. AF_10/2025</t>
  </si>
  <si>
    <t>SINAPI|106156</t>
  </si>
  <si>
    <t>106156</t>
  </si>
  <si>
    <t>FABRICAÇÃO E INSTALAÇÃO DE PONTALETES DE AÇO PARA TELHADOS COM ATÉ 2 ÁGUAS E COM TELHA ONDULADA DE FIBROCIMENTO, ALUMÍNIO OU PLÁSTICA EM EDIFÍCIO RESIDENCIAL MÚLTIPLOS PAVIMENTOS, INCLUSO TRANSPORTE VERTICAL, EXCLUSIVE PINTURA. AF_10/2025</t>
  </si>
  <si>
    <t>SINAPI|106155</t>
  </si>
  <si>
    <t>106155</t>
  </si>
  <si>
    <t>FABRICAÇÃO E INSTALAÇÃO DE PONTALETES DE AÇO PARA TELHADOS COM ATÉ 2 ÁGUAS E COM TELHA ONDULADA DE FIBROCIMENTO, ALUMÍNIO OU PLÁSTICA EM EDIFÍCIO RESIDENCIAL TÉRREO/SOBRADO, INCLUSO TRANSPORTE VERTICAL, EXCLUSIVE PINTURA. AF_10/2025</t>
  </si>
  <si>
    <t>SINAPI|106160</t>
  </si>
  <si>
    <t>106160</t>
  </si>
  <si>
    <t>FABRICAÇÃO E INSTALAÇÃO DE PONTALETES DE AÇO PARA TELHADOS COM MAIS QUE 2 ÁGUAS E COM TELHA CERÂMICA (ENCAIXE/CAPA CANAL) OU DE CONCRETO EM EDIFÍCIO INSTITUCIONAL TÉRREO, INCLUSO TRANSPORTE VERTICAL, EXCLUSIVE PINTURA. AF_10/2025</t>
  </si>
  <si>
    <t>SINAPI|106159</t>
  </si>
  <si>
    <t>106159</t>
  </si>
  <si>
    <t>FABRICAÇÃO E INSTALAÇÃO DE PONTALETES DE AÇO PARA TELHADOS COM MAIS QUE 2 ÁGUAS E COM TELHA CERÂMICA (ENCAIXE/CAPA CANAL) OU DE CONCRETO EM EDIFÍCIO RESIDENCIAL MÚLTIPLOS PAVIMENTOS, INCLUSO TRANSPORTE VERTICAL, EXCLUSIVE PINTURA. AF_10/2025</t>
  </si>
  <si>
    <t>SINAPI|106158</t>
  </si>
  <si>
    <t>106158</t>
  </si>
  <si>
    <t>FABRICAÇÃO E INSTALAÇÃO DE PONTALETES DE AÇO PARA TELHADOS COM MAIS QUE 2 ÁGUAS E COM TELHA CERÂMICA (ENCAIXE/CAPA CANAL) OU DE CONCRETO EM EDIFÍCIO RESIDENCIAL TÉRREO/SOBRADO, INCLUSO TRANSPORTE VERTICAL, EXCLUSIVE PINTURA. AF_10/2025</t>
  </si>
  <si>
    <t>SINAPI|106163</t>
  </si>
  <si>
    <t>106163</t>
  </si>
  <si>
    <t>FABRICAÇÃO E INSTALAÇÃO DE PONTALETES DE AÇO PARA TELHADOS COM MAIS QUE 2 ÁGUAS E COM TELHA ONDULADA DE FIBROCIMENTO, ALUMÍNIO OU PLÁSTICA EM EDIFÍCIO INSTITUCIONAL TÉRREO, INCLUSO TRANSPORTE VERTICAL, EXCLUSIVE PINTURA. AF_10/2025</t>
  </si>
  <si>
    <t>SINAPI|106162</t>
  </si>
  <si>
    <t>106162</t>
  </si>
  <si>
    <t>FABRICAÇÃO E INSTALAÇÃO DE PONTALETES DE AÇO PARA TELHADOS COM MAIS QUE 2 ÁGUAS E COM TELHA ONDULADA DE FIBROCIMENTO, ALUMÍNIO OU PLÁSTICA EM EDIFÍCIO RESIDENCIAL MÚLTIPLOS PAVIMENTOS, INCLUSO TRANSPORTE VERTICAL, EXCLUSIVE PINTURA. AF_10/2025</t>
  </si>
  <si>
    <t>SINAPI|106161</t>
  </si>
  <si>
    <t>106161</t>
  </si>
  <si>
    <t>FABRICAÇÃO E INSTALAÇÃO DE PONTALETES DE AÇO PARA TELHADOS COM MAIS QUE 2 ÁGUAS E COM TELHA ONDULADA DE FIBROCIMENTO, ALUMÍNIO OU PLÁSTICA EM EDIFÍCIO RESIDENCIAL TÉRREO/SOBRADO, INCLUSO TRANSPORTE VERTICAL, EXCLUSIVE PINTURA. AF_10/2025</t>
  </si>
  <si>
    <t>SINAPI|100381</t>
  </si>
  <si>
    <t>100381</t>
  </si>
  <si>
    <t>FABRICAÇÃO E INSTALAÇÃO DE PONTALETES DE MADEIRA NÃO APARELHADA PARA TELHADOS COM ATÉ 2 ÁGUAS E COM TELHA CERÂMICA (ENCAIXE/CAPA CANAL) OU DE CONCRETO EM EDIFÍCIO INSTITUCIONAL TÉRREO, INCLUSO TRANSPORTE VERTICAL. AF_10/2025</t>
  </si>
  <si>
    <t>SINAPI|100380</t>
  </si>
  <si>
    <t>100380</t>
  </si>
  <si>
    <t>FABRICAÇÃO E INSTALAÇÃO DE PONTALETES DE MADEIRA NÃO APARELHADA PARA TELHADOS COM ATÉ 2 ÁGUAS E COM TELHA CERÂMICA (ENCAIXE/CAPA CANAL) OU DE CONCRETO EM EDIFÍCIO RESIDENCIAL DE MÚLTIPLOS PAVIMENTOS, INCLUSO TRANSPORTE VERTICAL. AF_10/2025</t>
  </si>
  <si>
    <t>SINAPI|100379</t>
  </si>
  <si>
    <t>100379</t>
  </si>
  <si>
    <t>FABRICAÇÃO E INSTALAÇÃO DE PONTALETES DE MADEIRA NÃO APARELHADA PARA TELHADOS COM ATÉ 2 ÁGUAS E COM TELHA CERÂMICA (ENCAIXE/CAPA CANAL) OU DE CONCRETO EM EDIFÍCIO RESIDENCIAL TÉRREO/SOBRADO, INCLUSO TRANSPORTE VERTICAL. AF_10/2025</t>
  </si>
  <si>
    <t>SINAPI|100384</t>
  </si>
  <si>
    <t>100384</t>
  </si>
  <si>
    <t>FABRICAÇÃO E INSTALAÇÃO DE PONTALETES DE MADEIRA NÃO APARELHADA PARA TELHADOS COM ATÉ 2 ÁGUAS E COM TELHA ONDULADA DE FIBROCIMENTO, ALUMÍNIO OU PLÁSTICA EM EDIFÍCIO INSTITUCIONAL TÉRREO, INCLUSO TRANSPORTE VERTICAL. AF_10/2025</t>
  </si>
  <si>
    <t>SINAPI|100383</t>
  </si>
  <si>
    <t>100383</t>
  </si>
  <si>
    <t>FABRICAÇÃO E INSTALAÇÃO DE PONTALETES DE MADEIRA NÃO APARELHADA PARA TELHADOS COM ATÉ 2 ÁGUAS E COM TELHA ONDULADA DE FIBROCIMENTO, ALUMÍNIO OU PLÁSTICA EM EDIFÍCIO RESIDENCIAL DE MÚLTIPLOS PAVIMENTOS, INCLUSO TRANSPORTE VERTICAL. AF_10/2025</t>
  </si>
  <si>
    <t>SINAPI|100382</t>
  </si>
  <si>
    <t>100382</t>
  </si>
  <si>
    <t>FABRICAÇÃO E INSTALAÇÃO DE PONTALETES DE MADEIRA NÃO APARELHADA PARA TELHADOS COM ATÉ 2 ÁGUAS E COM TELHA ONDULADA DE FIBROCIMENTO, ALUMÍNIO OU PLÁSTICA EM EDIFÍCIO RESIDENCIAL TÉRREO/SOBRADO, INCLUSO TRANSPORTE VERTICAL. AF_10/2025</t>
  </si>
  <si>
    <t>SINAPI|100387</t>
  </si>
  <si>
    <t>100387</t>
  </si>
  <si>
    <t>FABRICAÇÃO E INSTALAÇÃO DE PONTALETES DE MADEIRA NÃO APARELHADA PARA TELHADOS COM MAIS QUE 2 ÁGUAS E COM TELHA CERÂMICA (ENCAIXE/CAPA CANAL) OU DE CONCRETO EM EDIFÍCIO INSTITUCIONAL TÉRREO, INCLUSO TRANSPORTE VERTICAL. AF_10/2025</t>
  </si>
  <si>
    <t>SINAPI|100386</t>
  </si>
  <si>
    <t>100386</t>
  </si>
  <si>
    <t>FABRICAÇÃO E INSTALAÇÃO DE PONTALETES DE MADEIRA NÃO APARELHADA PARA TELHADOS COM MAIS QUE 2 ÁGUAS E COM TELHA CERÂMICA (ENCAIXE/CAPA CANAL) OU DE CONCRETO EM EDIFÍCIO RESIDENCIAL DE MÚLTIPLOS PAVIMENTOS. AF_10/2025</t>
  </si>
  <si>
    <t>SINAPI|100385</t>
  </si>
  <si>
    <t>100385</t>
  </si>
  <si>
    <t>FABRICAÇÃO E INSTALAÇÃO DE PONTALETES DE MADEIRA NÃO APARELHADA PARA TELHADOS COM MAIS QUE 2 ÁGUAS E COM TELHA CERÂMICA (ENCAIXE/CAPA CANAL) OU DE CONCRETO EM EDIFÍCIO RESIDENCIAL TÉRREO/SOBRADO, INCLUSO TRANSPORTE VERTICAL. AF_10/2025</t>
  </si>
  <si>
    <t>SINAPI|100377</t>
  </si>
  <si>
    <t>100377</t>
  </si>
  <si>
    <t>FABRICAÇÃO E INSTALAÇÃO DE TESOURA (INTEIRA OU MEIA) EM AÇO, VÃOS MAIORES OU IGUAIS A 3,0 M E MENORES QUE 6,0 M, INCLUSO IÇAMENTO, EXCLUSIVE PINTURA. AF_10/2025</t>
  </si>
  <si>
    <t>SINAPI|100378</t>
  </si>
  <si>
    <t>100378</t>
  </si>
  <si>
    <t>FABRICAÇÃO E INSTALAÇÃO DE TESOURA (INTEIRA OU MEIA) EM AÇO, VÃOS MAIORES OU IGUAIS A 6,0 M E MENORES OU IGUAIS A 12,0 M, INCLUSO IÇAMENTO, EXCLUSIVE PINTURA. AF_10/2025</t>
  </si>
  <si>
    <t>SINAPI|92596</t>
  </si>
  <si>
    <t>92596</t>
  </si>
  <si>
    <t>FABRICAÇÃO E INSTALAÇÃO DE TESOURA INTEIRA EM AÇO, VÃO DE 10 M, PARA TELHA CERÂMICA OU DE CONCRETO, INCLUSO IÇAMENTO, EXCLUSIVE PINTURA. AF_10/2025</t>
  </si>
  <si>
    <t>SINAPI|92616</t>
  </si>
  <si>
    <t>92616</t>
  </si>
  <si>
    <t>FABRICAÇÃO E INSTALAÇÃO DE TESOURA INTEIRA EM AÇO, VÃO DE 10 M, PARA TELHA ONDULADA DE FIBROCIMENTO, METÁLICA, PLÁSTICA OU TERMOACÚSTICA, INCLUSO IÇAMENTO, EXCLUSIVE PINTURA. AF_10/2025</t>
  </si>
  <si>
    <t>SINAPI|92598</t>
  </si>
  <si>
    <t>92598</t>
  </si>
  <si>
    <t>FABRICAÇÃO E INSTALAÇÃO DE TESOURA INTEIRA EM AÇO, VÃO DE 11 M, PARA TELHA CERÂMICA OU DE CONCRETO, INCLUSO IÇAMENTO, EXCLUSIVE PINTURA. AF_10/2025</t>
  </si>
  <si>
    <t>SINAPI|92618</t>
  </si>
  <si>
    <t>92618</t>
  </si>
  <si>
    <t>FABRICAÇÃO E INSTALAÇÃO DE TESOURA INTEIRA EM AÇO, VÃO DE 11 M, PARA TELHA ONDULADA DE FIBROCIMENTO, METÁLICA, PLÁSTICA OU TERMOACÚSTICA, INCLUSO IÇAMENTO, EXCLUSIVE PINTURA. AF_10/2025</t>
  </si>
  <si>
    <t>SINAPI|92600</t>
  </si>
  <si>
    <t>92600</t>
  </si>
  <si>
    <t>FABRICAÇÃO E INSTALAÇÃO DE TESOURA INTEIRA EM AÇO, VÃO DE 12 M, PARA TELHA CERÂMICA OU DE CONCRETO, INCLUSO IÇAMENTO, EXCLUSIVE PINTURA. AF_10/2025</t>
  </si>
  <si>
    <t>SINAPI|92620</t>
  </si>
  <si>
    <t>92620</t>
  </si>
  <si>
    <t>FABRICAÇÃO E INSTALAÇÃO DE TESOURA INTEIRA EM AÇO, VÃO DE 12 M, PARA TELHA ONDULADA DE FIBROCIMENTO, METÁLICA, PLÁSTICA OU TERMOACÚSTICA, INCLUSO IÇAMENTO, EXCLUSIVE PINTURA. AF_10/2025</t>
  </si>
  <si>
    <t>SINAPI|92582</t>
  </si>
  <si>
    <t>92582</t>
  </si>
  <si>
    <t>FABRICAÇÃO E INSTALAÇÃO DE TESOURA INTEIRA EM AÇO, VÃO DE 3 M, PARA TELHA CERÂMICA OU DE CONCRETO, INCLUSO IÇAMENTO, EXCLUSIVE PINTURA. AF_10/2025</t>
  </si>
  <si>
    <t>SINAPI|92602</t>
  </si>
  <si>
    <t>92602</t>
  </si>
  <si>
    <t>FABRICAÇÃO E INSTALAÇÃO DE TESOURA INTEIRA EM AÇO, VÃO DE 3 M, PARA TELHA ONDULADA DE FIBROCIMENTO, METÁLICA, PLÁSTICA OU TERMOACÚSTICA, INCLUSO IÇAMENTO, EXCLUSIVE PINTURA. AF_10/2025</t>
  </si>
  <si>
    <t>SINAPI|92584</t>
  </si>
  <si>
    <t>92584</t>
  </si>
  <si>
    <t>FABRICAÇÃO E INSTALAÇÃO DE TESOURA INTEIRA EM AÇO, VÃO DE 4 M, PARA TELHA CERÂMICA OU DE CONCRETO, INCLUSO IÇAMENTO, EXCLUSIVE PINTURA. AF_10/2025</t>
  </si>
  <si>
    <t>SINAPI|92604</t>
  </si>
  <si>
    <t>92604</t>
  </si>
  <si>
    <t>FABRICAÇÃO E INSTALAÇÃO DE TESOURA INTEIRA EM AÇO, VÃO DE 4 M, PARA TELHA ONDULADA DE FIBROCIMENTO, METÁLICA, PLÁSTICA OU TERMOACÚSTICA, INCLUSO IÇAMENTO, EXCLUSIVE PINTURA. AF_10/2025</t>
  </si>
  <si>
    <t>SINAPI|92586</t>
  </si>
  <si>
    <t>92586</t>
  </si>
  <si>
    <t>FABRICAÇÃO E INSTALAÇÃO DE TESOURA INTEIRA EM AÇO, VÃO DE 5 M, PARA TELHA CERÂMICA OU DE CONCRETO, INCLUSO IÇAMENTO, EXCLUSIVE PINTURA. AF_10/2025</t>
  </si>
  <si>
    <t>SINAPI|92606</t>
  </si>
  <si>
    <t>92606</t>
  </si>
  <si>
    <t>FABRICAÇÃO E INSTALAÇÃO DE TESOURA INTEIRA EM AÇO, VÃO DE 5 M, PARA TELHA ONDULADA DE FIBROCIMENTO, METÁLICA, PLÁSTICA OU TERMOACÚSTICA, INCLUSO IÇAMENTO, EXCLUSIVE PINTURA. AF_10/2025</t>
  </si>
  <si>
    <t>SINAPI|92588</t>
  </si>
  <si>
    <t>92588</t>
  </si>
  <si>
    <t>FABRICAÇÃO E INSTALAÇÃO DE TESOURA INTEIRA EM AÇO, VÃO DE 6 M, PARA TELHA CERÂMICA OU DE CONCRETO, INCLUSO IÇAMENTO, EXCLUSIVE PINTURA. AF_10/2025</t>
  </si>
  <si>
    <t>SINAPI|92608</t>
  </si>
  <si>
    <t>92608</t>
  </si>
  <si>
    <t>FABRICAÇÃO E INSTALAÇÃO DE TESOURA INTEIRA EM AÇO, VÃO DE 6 M, PARA TELHA ONDULADA DE FIBROCIMENTO, METÁLICA, PLÁSTICA OU TERMOACÚSTICA, INCLUSO IÇAMENTO, EXCLUSIVE PINTURA. AF_10/2025</t>
  </si>
  <si>
    <t>SINAPI|92590</t>
  </si>
  <si>
    <t>92590</t>
  </si>
  <si>
    <t>FABRICAÇÃO E INSTALAÇÃO DE TESOURA INTEIRA EM AÇO, VÃO DE 7 M, PARA TELHA CERÂMICA OU DE CONCRETO, INCLUSO IÇAMENTO, EXCLUSIVE PINTURA. AF_10/2025</t>
  </si>
  <si>
    <t>SINAPI|92610</t>
  </si>
  <si>
    <t>92610</t>
  </si>
  <si>
    <t>FABRICAÇÃO E INSTALAÇÃO DE TESOURA INTEIRA EM AÇO, VÃO DE 7 M, PARA TELHA ONDULADA DE FIBROCIMENTO, METÁLICA, PLÁSTICA OU TERMOACÚSTICA, INCLUSO IÇAMENTO, EXCLUSIVE PINTURA. AF_10/2025</t>
  </si>
  <si>
    <t>SINAPI|92592</t>
  </si>
  <si>
    <t>92592</t>
  </si>
  <si>
    <t>FABRICAÇÃO E INSTALAÇÃO DE TESOURA INTEIRA EM AÇO, VÃO DE 8 M, PARA TELHA CERÂMICA OU DE CONCRETO, INCLUSO IÇAMENTO, EXCLUSIVE PINTURA. AF_10/2025</t>
  </si>
  <si>
    <t>SINAPI|92612</t>
  </si>
  <si>
    <t>92612</t>
  </si>
  <si>
    <t>FABRICAÇÃO E INSTALAÇÃO DE TESOURA INTEIRA EM AÇO, VÃO DE 8 M, PARA TELHA ONDULADA DE FIBROCIMENTO, METÁLICA, PLÁSTICA OU TERMOACÚSTICA, INCLUSO IÇAMENTO, EXCLUSIVE PINTURA. AF_10/2025</t>
  </si>
  <si>
    <t>SINAPI|92594</t>
  </si>
  <si>
    <t>92594</t>
  </si>
  <si>
    <t>FABRICAÇÃO E INSTALAÇÃO DE TESOURA INTEIRA EM AÇO, VÃO DE 9 M, PARA TELHA CERÂMICA OU DE CONCRETO, INCLUSO IÇAMENTO, EXCLUSIVE PINTURA. AF_10/2025</t>
  </si>
  <si>
    <t>SINAPI|92614</t>
  </si>
  <si>
    <t>92614</t>
  </si>
  <si>
    <t>FABRICAÇÃO E INSTALAÇÃO DE TESOURA INTEIRA EM AÇO, VÃO DE 9 M, PARA TELHA ONDULADA DE FIBROCIMENTO, METÁLICA, PLÁSTICA OU TERMOACÚSTICA, INCLUSO IÇAMENTO, EXCLUSIVE PINTURA. AF_10/2025</t>
  </si>
  <si>
    <t>SINAPI|92552</t>
  </si>
  <si>
    <t>92552</t>
  </si>
  <si>
    <t>FABRICAÇÃO E INSTALAÇÃO DE TESOURA INTEIRA EM MADEIRA NÃO APARELHADA, VÃO DE 10 M, PARA TELHA CERÂMICA OU DE CONCRETO, INCLUSO IÇAMENTO. AF_10/2025</t>
  </si>
  <si>
    <t>SINAPI|92562</t>
  </si>
  <si>
    <t>92562</t>
  </si>
  <si>
    <t>FABRICAÇÃO E INSTALAÇÃO DE TESOURA INTEIRA EM MADEIRA NÃO APARELHADA, VÃO DE 10 M, PARA TELHA ONDULADA DE FIBROCIMENTO, METÁLICA, PLÁSTICA OU TERMOACÚSTICA, INCLUSO IÇAMENTO. AF_10/2025</t>
  </si>
  <si>
    <t>SINAPI|92553</t>
  </si>
  <si>
    <t>92553</t>
  </si>
  <si>
    <t>FABRICAÇÃO E INSTALAÇÃO DE TESOURA INTEIRA EM MADEIRA NÃO APARELHADA, VÃO DE 11 M, PARA TELHA CERÂMICA OU DE CONCRETO, INCLUSO IÇAMENTO. AF_10/2025</t>
  </si>
  <si>
    <t>SINAPI|92563</t>
  </si>
  <si>
    <t>92563</t>
  </si>
  <si>
    <t>FABRICAÇÃO E INSTALAÇÃO DE TESOURA INTEIRA EM MADEIRA NÃO APARELHADA, VÃO DE 11 M, PARA TELHA ONDULADA DE FIBROCIMENTO, METÁLICA, PLÁSTICA OU TERMOACÚSTICA, INCLUSO IÇAMENTO. AF_10/2025</t>
  </si>
  <si>
    <t>SINAPI|92554</t>
  </si>
  <si>
    <t>92554</t>
  </si>
  <si>
    <t>FABRICAÇÃO E INSTALAÇÃO DE TESOURA INTEIRA EM MADEIRA NÃO APARELHADA, VÃO DE 12 M, PARA TELHA CERÂMICA OU DE CONCRETO, INCLUSO IÇAMENTO. AF_10/2025</t>
  </si>
  <si>
    <t>SINAPI|92564</t>
  </si>
  <si>
    <t>92564</t>
  </si>
  <si>
    <t>FABRICAÇÃO E INSTALAÇÃO DE TESOURA INTEIRA EM MADEIRA NÃO APARELHADA, VÃO DE 12 M, PARA TELHA ONDULADA DE FIBROCIMENTO, METÁLICA, PLÁSTICA OU TERMOACÚSTICA, INCLUSO IÇAMENTO. AF_10/2025</t>
  </si>
  <si>
    <t>SINAPI|92545</t>
  </si>
  <si>
    <t>92545</t>
  </si>
  <si>
    <t>FABRICAÇÃO E INSTALAÇÃO DE TESOURA INTEIRA EM MADEIRA NÃO APARELHADA, VÃO DE 3 M, PARA TELHA CERÂMICA OU DE CONCRETO, INCLUSO IÇAMENTO. AF_10/2025</t>
  </si>
  <si>
    <t>SINAPI|92555</t>
  </si>
  <si>
    <t>92555</t>
  </si>
  <si>
    <t>FABRICAÇÃO E INSTALAÇÃO DE TESOURA INTEIRA EM MADEIRA NÃO APARELHADA, VÃO DE 3 M, PARA TELHA ONDULADA DE FIBROCIMENTO, METÁLICA, PLÁSTICA OU TERMOACÚSTICA, INCLUSO IÇAMENTO. AF_10/2025</t>
  </si>
  <si>
    <t>SINAPI|92546</t>
  </si>
  <si>
    <t>92546</t>
  </si>
  <si>
    <t>FABRICAÇÃO E INSTALAÇÃO DE TESOURA INTEIRA EM MADEIRA NÃO APARELHADA, VÃO DE 4 M, PARA TELHA CERÂMICA OU DE CONCRETO, INCLUSO IÇAMENTO. AF_10/2025</t>
  </si>
  <si>
    <t>SINAPI|92556</t>
  </si>
  <si>
    <t>92556</t>
  </si>
  <si>
    <t>FABRICAÇÃO E INSTALAÇÃO DE TESOURA INTEIRA EM MADEIRA NÃO APARELHADA, VÃO DE 4 M, PARA TELHA ONDULADA DE FIBROCIMENTO, METÁLICA, PLÁSTICA OU TERMOACÚSTICA, INCLUSO IÇAMENTO. AF_10/2025</t>
  </si>
  <si>
    <t>SINAPI|92547</t>
  </si>
  <si>
    <t>92547</t>
  </si>
  <si>
    <t>FABRICAÇÃO E INSTALAÇÃO DE TESOURA INTEIRA EM MADEIRA NÃO APARELHADA, VÃO DE 5 M, PARA TELHA CERÂMICA OU DE CONCRETO, INCLUSO IÇAMENTO. AF_10/2025</t>
  </si>
  <si>
    <t>SINAPI|92557</t>
  </si>
  <si>
    <t>92557</t>
  </si>
  <si>
    <t>FABRICAÇÃO E INSTALAÇÃO DE TESOURA INTEIRA EM MADEIRA NÃO APARELHADA, VÃO DE 5 M, PARA TELHA ONDULADA DE FIBROCIMENTO, METÁLICA, PLÁSTICA OU TERMOACÚSTICA, INCLUSO IÇAMENTO. AF_10/2025</t>
  </si>
  <si>
    <t>SINAPI|92548</t>
  </si>
  <si>
    <t>92548</t>
  </si>
  <si>
    <t>FABRICAÇÃO E INSTALAÇÃO DE TESOURA INTEIRA EM MADEIRA NÃO APARELHADA, VÃO DE 6 M, PARA TELHA CERÂMICA OU DE CONCRETO, INCLUSO IÇAMENTO. AF_10/2025</t>
  </si>
  <si>
    <t>SINAPI|92558</t>
  </si>
  <si>
    <t>92558</t>
  </si>
  <si>
    <t>FABRICAÇÃO E INSTALAÇÃO DE TESOURA INTEIRA EM MADEIRA NÃO APARELHADA, VÃO DE 6 M, PARA TELHA ONDULADA DE FIBROCIMENTO, METÁLICA, PLÁSTICA OU TERMOACÚSTICA, INCLUSO IÇAMENTO. AF_10/2025</t>
  </si>
  <si>
    <t>SINAPI|92549</t>
  </si>
  <si>
    <t>92549</t>
  </si>
  <si>
    <t>FABRICAÇÃO E INSTALAÇÃO DE TESOURA INTEIRA EM MADEIRA NÃO APARELHADA, VÃO DE 7 M, PARA TELHA CERÂMICA OU DE CONCRETO, INCLUSO IÇAMENTO. AF_10/2025</t>
  </si>
  <si>
    <t>SINAPI|92559</t>
  </si>
  <si>
    <t>92559</t>
  </si>
  <si>
    <t>FABRICAÇÃO E INSTALAÇÃO DE TESOURA INTEIRA EM MADEIRA NÃO APARELHADA, VÃO DE 7 M, PARA TELHA ONDULADA DE FIBROCIMENTO, METÁLICA, PLÁSTICA OU TERMOACÚSTICA, INCLUSO IÇAMENTO. AF_10/2025</t>
  </si>
  <si>
    <t>SINAPI|92550</t>
  </si>
  <si>
    <t>92550</t>
  </si>
  <si>
    <t>FABRICAÇÃO E INSTALAÇÃO DE TESOURA INTEIRA EM MADEIRA NÃO APARELHADA, VÃO DE 8 M, PARA TELHA CERÂMICA OU DE CONCRETO, INCLUSO IÇAMENTO. AF_10/2025</t>
  </si>
  <si>
    <t>SINAPI|92560</t>
  </si>
  <si>
    <t>92560</t>
  </si>
  <si>
    <t>FABRICAÇÃO E INSTALAÇÃO DE TESOURA INTEIRA EM MADEIRA NÃO APARELHADA, VÃO DE 8 M, PARA TELHA ONDULADA DE FIBROCIMENTO, METÁLICA, PLÁSTICA OU TERMOACÚSTICA, INCLUSO IÇAMENTO. AF_10/2025</t>
  </si>
  <si>
    <t>SINAPI|92551</t>
  </si>
  <si>
    <t>92551</t>
  </si>
  <si>
    <t>FABRICAÇÃO E INSTALAÇÃO DE TESOURA INTEIRA EM MADEIRA NÃO APARELHADA, VÃO DE 9 M, PARA TELHA CERÂMICA OU DE CONCRETO, INCLUSO IÇAMENTO. AF_10/2025</t>
  </si>
  <si>
    <t>SINAPI|92561</t>
  </si>
  <si>
    <t>92561</t>
  </si>
  <si>
    <t>FABRICAÇÃO E INSTALAÇÃO DE TESOURA INTEIRA EM MADEIRA NÃO APARELHADA, VÃO DE 9 M, PARA TELHA ONDULADA DE FIBROCIMENTO, METÁLICA, PLÁSTICA OU TERMOACÚSTICA, INCLUSO IÇAMENTO. AF_10/2025</t>
  </si>
  <si>
    <t>SINAPI|92262</t>
  </si>
  <si>
    <t>92262</t>
  </si>
  <si>
    <t>INSTALAÇÃO DE TESOURA (INTEIRA OU MEIA), BIAPOIADA, EM MADEIRA NÃO APARELHADA, PARA VÃOS MAIORES OU IGUAIS A 10,0 M E MENORES QUE 12,0 M, INCLUSO IÇAMENTO. AF_10/2025</t>
  </si>
  <si>
    <t>SINAPI|106149</t>
  </si>
  <si>
    <t>106149</t>
  </si>
  <si>
    <t>INSTALAÇÃO DE TESOURA (INTEIRA OU MEIA), BIAPOIADA, EM MADEIRA NÃO APARELHADA, PARA VÃOS MAIORES OU IGUAIS A 12,0 M E MENORES QUE 14,0 M, INCLUSO IÇAMENTO. AF_10/2025</t>
  </si>
  <si>
    <t>SINAPI|106150</t>
  </si>
  <si>
    <t>106150</t>
  </si>
  <si>
    <t>INSTALAÇÃO DE TESOURA (INTEIRA OU MEIA), BIAPOIADA, EM MADEIRA NÃO APARELHADA, PARA VÃOS MAIORES OU IGUAIS A 14,0 M E MENORES QUE 16,0 M, INCLUSO IÇAMENTO. AF_10/2025</t>
  </si>
  <si>
    <t>SINAPI|106151</t>
  </si>
  <si>
    <t>106151</t>
  </si>
  <si>
    <t>INSTALAÇÃO DE TESOURA (INTEIRA OU MEIA), BIAPOIADA, EM MADEIRA NÃO APARELHADA, PARA VÃOS MAIORES OU IGUAIS A 16,0 M E MENORES QUE 18,0 M, INCLUSO IÇAMENTO. AF_10/2025</t>
  </si>
  <si>
    <t>SINAPI|92259</t>
  </si>
  <si>
    <t>92259</t>
  </si>
  <si>
    <t>INSTALAÇÃO DE TESOURA (INTEIRA OU MEIA), BIAPOIADA, EM MADEIRA NÃO APARELHADA, PARA VÃOS MAIORES OU IGUAIS A 3,0 M E MENORES QUE 6,0 M, INCLUSO IÇAMENTO. AF_10/2025</t>
  </si>
  <si>
    <t>SINAPI|92260</t>
  </si>
  <si>
    <t>92260</t>
  </si>
  <si>
    <t>INSTALAÇÃO DE TESOURA (INTEIRA OU MEIA), BIAPOIADA, EM MADEIRA NÃO APARELHADA, PARA VÃOS MAIORES OU IGUAIS A 6,0 M E MENORES QUE 8,0 M, INCLUSO IÇAMENTO. AF_10/2025</t>
  </si>
  <si>
    <t>SINAPI|92261</t>
  </si>
  <si>
    <t>92261</t>
  </si>
  <si>
    <t>INSTALAÇÃO DE TESOURA (INTEIRA OU MEIA), BIAPOIADA, EM MADEIRA NÃO APARELHADA, PARA VÃOS MAIORES OU IGUAIS A 8,0 M E MENORES QUE 10,0 M, INCLUSO IÇAMENTO. AF_10/2025</t>
  </si>
  <si>
    <t>SINAPI|92258</t>
  </si>
  <si>
    <t>92258</t>
  </si>
  <si>
    <t>INSTALAÇÃO DE TESOURA (INTEIRA OU MEIA), EM AÇO, PARA VÃOS MAIORES OU IGUAIS A 10,0 M E MENORES OU IGUAIS A 12,0 M, INCLUSO IÇAMENTO, EXCLUSIVE PINTURA. AF_10/2025_PE</t>
  </si>
  <si>
    <t>SINAPI|92255</t>
  </si>
  <si>
    <t>92255</t>
  </si>
  <si>
    <t>INSTALAÇÃO DE TESOURA (INTEIRA OU MEIA), EM AÇO, PARA VÃOS MAIORES OU IGUAIS A 3,0 M E MENORES QUE 6,0 M, INCLUSO IÇAMENTO, EXCLUSIVE PINTURA. AF_10/2025_PE</t>
  </si>
  <si>
    <t>SINAPI|92256</t>
  </si>
  <si>
    <t>92256</t>
  </si>
  <si>
    <t>INSTALAÇÃO DE TESOURA (INTEIRA OU MEIA), EM AÇO, PARA VÃOS MAIORES OU IGUAIS A 6,0 M E MENORES QUE 8,0 M, INCLUSO IÇAMENTO, EXCLUSIVE PINTURA. AF_10/2025_PE</t>
  </si>
  <si>
    <t>SINAPI|92257</t>
  </si>
  <si>
    <t>92257</t>
  </si>
  <si>
    <t>INSTALAÇÃO DE TESOURA (INTEIRA OU MEIA), EM AÇO, PARA VÃOS MAIORES OU IGUAIS A 8,0 M E MENORES QUE 10,0 M, INCLUSO IÇAMENTO, EXCLUSIVE PINTURA. AF_10/2025_PE</t>
  </si>
  <si>
    <t>SINAPI|100393</t>
  </si>
  <si>
    <t>100393</t>
  </si>
  <si>
    <t>RETIRADA E RECOLOCAÇÃO DE CAIBRO DE MADEIRA EM TELHADOS DE ATÉ 2 ÁGUAS COM TELHA CERÂMICA CAPA-CANAL, INCLUSO TRANSPORTE VERTICAL. AF_10/2025</t>
  </si>
  <si>
    <t>SINAPI|100389</t>
  </si>
  <si>
    <t>100389</t>
  </si>
  <si>
    <t>RETIRADA E RECOLOCAÇÃO DE CAIBRO DE MADEIRA EM TELHADOS DE ATÉ 2 ÁGUAS COM TELHA CERÂMICA OU DE CONCRETO DE ENCAIXE, INCLUSO TRANSPORTE VERTICAL. AF_10/2025</t>
  </si>
  <si>
    <t>SINAPI|100395</t>
  </si>
  <si>
    <t>100395</t>
  </si>
  <si>
    <t>RETIRADA E RECOLOCAÇÃO DE CAIBRO DE MADEIRA EM TELHADOS DE MAIS DE 2 ÁGUAS COM TELHA CERÂMICA CAPA-CANAL, INCLUSO TRANSPORTE VERTICAL. AF_10/2025</t>
  </si>
  <si>
    <t>SINAPI|100391</t>
  </si>
  <si>
    <t>100391</t>
  </si>
  <si>
    <t>RETIRADA E RECOLOCAÇÃO DE CAIBRO DE MADEIRA EM TELHADOS DE MAIS DE 2 ÁGUAS COM TELHA CERÂMICA OU DE CONCRETO DE ENCAIXE, INCLUSO TRANSPORTE VERTICAL. AF_10/2025</t>
  </si>
  <si>
    <t>SINAPI|100392</t>
  </si>
  <si>
    <t>100392</t>
  </si>
  <si>
    <t>RETIRADA E RECOLOCAÇÃO DE RIPA DE MADEIRA EM TELHADOS DE ATÉ 2 ÁGUAS COM TELHA CERÂMICA CAPA-CANAL, INCLUSO TRANSPORTE VERTICAL. AF_10/2025</t>
  </si>
  <si>
    <t>SINAPI|100388</t>
  </si>
  <si>
    <t>100388</t>
  </si>
  <si>
    <t>RETIRADA E RECOLOCAÇÃO DE RIPA DE MADEIRA EM TELHADOS DE ATÉ 2 ÁGUAS COM TELHA CERÂMICA OU DE CONCRETO DE ENCAIXE, INCLUSO TRANSPORTE VERTICAL. AF_10/2025</t>
  </si>
  <si>
    <t>SINAPI|100394</t>
  </si>
  <si>
    <t>100394</t>
  </si>
  <si>
    <t>RETIRADA E RECOLOCAÇÃO DE RIPA DE MADEIRA EM TELHADOS DE MAIS DE 2 ÁGUAS COM TELHA CERÂMICA CAPA-CANAL, INCLUSO TRANSPORTE VERTICAL. AF_10/2025</t>
  </si>
  <si>
    <t>SINAPI|100390</t>
  </si>
  <si>
    <t>100390</t>
  </si>
  <si>
    <t>RETIRADA E RECOLOCAÇÃO DE RIPA DE MADEIRA EM TELHADOS DE MAIS DE 2 ÁGUAS COM TELHA CERÂMICA OU DE CONCRETO DE ENCAIXE, INCLUSO TRANSPORTE VERTICAL. AF_10/2025</t>
  </si>
  <si>
    <t>SINAPI|92575</t>
  </si>
  <si>
    <t>92575</t>
  </si>
  <si>
    <t>TRAMA DE AÇO COMPOSTA POR RIPAS E CAIBROS PARA TELHADOS DE ATÉ 2 ÁGUAS PARA TELHA CERÂMICA CAPA-CANAL, INCLUSO TRANSPORTE VERTICAL, EXCLUSIVE PINTURA. AF_10/2025</t>
  </si>
  <si>
    <t>SINAPI|92569</t>
  </si>
  <si>
    <t>92569</t>
  </si>
  <si>
    <t>TRAMA DE AÇO COMPOSTA POR RIPAS E CAIBROS PARA TELHADOS DE ATÉ 2 ÁGUAS PARA TELHA DE ENCAIXE DE CERÂMICA OU DE CONCRETO, INCLUSO TRANSPORTE VERTICAL, EXCLUSIVE PINTURA. AF_10/2025</t>
  </si>
  <si>
    <t>SINAPI|92578</t>
  </si>
  <si>
    <t>92578</t>
  </si>
  <si>
    <t>TRAMA DE AÇO COMPOSTA POR RIPAS E CAIBROS PARA TELHADOS DE MAIS DE 2 ÁGUAS PARA TELHA CERÂMICA CAPA-CANAL, INCLUSO TRANSPORTE VERTICAL, EXCLUSIVE PINTURA. AF_10/2025</t>
  </si>
  <si>
    <t>SINAPI|92572</t>
  </si>
  <si>
    <t>92572</t>
  </si>
  <si>
    <t>TRAMA DE AÇO COMPOSTA POR RIPAS E CAIBROS PARA TELHADOS DE MAIS DE 2 ÁGUAS PARA TELHA DE ENCAIXE DE CERÂMICA OU DE CONCRETO, INCLUSO TRANSPORTE VERTICAL, EXCLUSIVE PINTURA. AF_10/2025</t>
  </si>
  <si>
    <t>SINAPI|92576</t>
  </si>
  <si>
    <t>92576</t>
  </si>
  <si>
    <t>TRAMA DE AÇO COMPOSTA POR RIPAS PARA TELHADOS DE ATÉ 2 ÁGUAS PARA TELHA CERÂMICA CAPA-CANAL, INCLUSO TRANSPORTE VERTICAL, EXCLUSIVE PINTURA. AF_10/2025</t>
  </si>
  <si>
    <t>SINAPI|92570</t>
  </si>
  <si>
    <t>92570</t>
  </si>
  <si>
    <t>TRAMA DE AÇO COMPOSTA POR RIPAS PARA TELHADOS DE ATÉ 2 ÁGUAS PARA TELHA DE ENCAIXE DE CERÂMICA OU DE CONCRETO, INCLUSO TRANSPORTE VERTICAL, EXCLUSIVE PINTURA. AF_10/2025</t>
  </si>
  <si>
    <t>SINAPI|92579</t>
  </si>
  <si>
    <t>92579</t>
  </si>
  <si>
    <t>TRAMA DE AÇO COMPOSTA POR RIPAS PARA TELHADOS DE MAIS DE 2 ÁGUAS PARA TELHA CERÂMICA CAPA-CANAL, INCLUSO TRANSPORTE VERTICAL, EXCLUSIVE PINTURA. AF_10/2025</t>
  </si>
  <si>
    <t>SINAPI|92573</t>
  </si>
  <si>
    <t>92573</t>
  </si>
  <si>
    <t>TRAMA DE AÇO COMPOSTA POR RIPAS PARA TELHADOS DE MAIS DE 2 ÁGUAS PARA TELHA DE ENCAIXE DE CERÂMICA OU DE CONCRETO, INCLUSO TRANSPORTE VERTICAL, EXCLUSIVE PINTURA. AF_10/2025</t>
  </si>
  <si>
    <t>SINAPI|92574</t>
  </si>
  <si>
    <t>92574</t>
  </si>
  <si>
    <t>TRAMA DE AÇO COMPOSTA POR RIPAS, CAIBROS E TERÇAS PARA TELHADOS DE ATÉ 2 ÁGUAS PARA TELHA CERÂMICA CAPA-CANAL, INCLUSO TRANSPORTE VERTICAL, EXCLUSIVE PINTURA. AF_10/2025</t>
  </si>
  <si>
    <t>SINAPI|92568</t>
  </si>
  <si>
    <t>92568</t>
  </si>
  <si>
    <t>TRAMA DE AÇO COMPOSTA POR RIPAS, CAIBROS E TERÇAS PARA TELHADOS DE ATÉ 2 ÁGUAS PARA TELHA DE ENCAIXE DE CERÂMICA OU DE CONCRETO, INCLUSO TRANSPORTE VERTICAL, EXCLUSIVE PINTURA. AF_10/2025</t>
  </si>
  <si>
    <t>SINAPI|92577</t>
  </si>
  <si>
    <t>92577</t>
  </si>
  <si>
    <t>TRAMA DE AÇO COMPOSTA POR RIPAS, CAIBROS E TERÇAS PARA TELHADOS DE MAIS DE 2 ÁGUAS PARA TELHA CERÂMICA CAPA-CANAL, INCLUSO TRANSPORTE VERTICAL, EXCLUSIVE PINTURA. AF_10/2025</t>
  </si>
  <si>
    <t>SINAPI|92571</t>
  </si>
  <si>
    <t>92571</t>
  </si>
  <si>
    <t>TRAMA DE AÇO COMPOSTA POR RIPAS, CAIBROS E TERÇAS PARA TELHADOS DE MAIS DE 2 ÁGUAS PARA TELHA DE ENCAIXE DE CERÂMICA OU DE CONCRETO, INCLUSO TRANSPORTE VERTICAL, EXCLUSIVE PINTURA. AF_10/2025</t>
  </si>
  <si>
    <t>SINAPI|92581</t>
  </si>
  <si>
    <t>92581</t>
  </si>
  <si>
    <t>TRAMA DE AÇO COMPOSTA POR TERÇAS PARA TELHADOS DE ATÉ 2 ÁGUAS PARA TELHA ESTRUTURAL DE FIBROCIMENTO, INCLUSO TRANSPORTE VERTICAL, EXCLUSIVE PINTURA. AF_10/2025</t>
  </si>
  <si>
    <t>SINAPI|104314</t>
  </si>
  <si>
    <t>104314</t>
  </si>
  <si>
    <t>TRAMA DE AÇO COMPOSTA POR TERÇAS PARA TELHADOS DE ATÉ 2 ÁGUAS PARA TELHA ONDULADA DE FIBROCIMENTO, METÁLICA, PLÁSTICA OU TERMOACÚSTICA, INCLUSO TRANSPORTE VERTICAL (EM KG). EXCLUSIVE PINTURA. AF_10/2025_PS</t>
  </si>
  <si>
    <t>SINAPI|92580</t>
  </si>
  <si>
    <t>92580</t>
  </si>
  <si>
    <t>TRAMA DE AÇO COMPOSTA POR TERÇAS PARA TELHADOS DE ATÉ 2 ÁGUAS PARA TELHA ONDULADA DE FIBROCIMENTO, METÁLICA, PLÁSTICA OU TERMOACÚSTICA, INCLUSO TRANSPORTE VERTICAL, EXCLUSIVE PINTURA. AF_10/2025_PS</t>
  </si>
  <si>
    <t>SINAPI|92539</t>
  </si>
  <si>
    <t>92539</t>
  </si>
  <si>
    <t>TRAMA DE MADEIRA COMPOSTA POR RIPAS, CAIBROS E TERÇAS PARA TELHADOS DE ATÉ 2 ÁGUAS PARA TELHA CERÂMICA OU DE CONCRETO, INCLUSO TRANSPORTE VERTICAL. AF_10/2025</t>
  </si>
  <si>
    <t>SINAPI|92540</t>
  </si>
  <si>
    <t>92540</t>
  </si>
  <si>
    <t>TRAMA DE MADEIRA COMPOSTA POR RIPAS, CAIBROS E TERÇAS PARA TELHADOS DE MAIS QUE 2 ÁGUAS PARA TELHA CERÂMICA OU DE CONCRETO, INCLUSO TRANSPORTE VERTICAL. AF_10/2025</t>
  </si>
  <si>
    <t>SINAPI|92544</t>
  </si>
  <si>
    <t>92544</t>
  </si>
  <si>
    <t>TRAMA DE MADEIRA COMPOSTA POR TERÇAS PARA TELHADOS DE ATÉ 2 ÁGUAS PARA TELHA ESTRUTURAL DE FIBROCIMENTO, INCLUSO TRANSPORTE VERTICAL. AF_10/2025</t>
  </si>
  <si>
    <t>SINAPI|92543</t>
  </si>
  <si>
    <t>92543</t>
  </si>
  <si>
    <t>TRAMA DE MADEIRA COMPOSTA POR TERÇAS PARA TELHADOS DE ATÉ 2 ÁGUAS PARA TELHA ONDULADA DE FIBROCIMENTO, METÁLICA, PLÁSTICA OU TERMOACÚSTICA, INCLUSO TRANSPORTE VERTICAL. AF_10/2025</t>
  </si>
  <si>
    <t>SINAPI|97725</t>
  </si>
  <si>
    <t>97725</t>
  </si>
  <si>
    <t>FORNECIMENTO E MONTAGEM DE ESCADAS PRÉ-FABRICADAS, INCLUSO IÇAMENTO COM GUINDASTE. AF_03/2024</t>
  </si>
  <si>
    <t>Estruturas Pré-Fabricadas e Pré-Moldadas</t>
  </si>
  <si>
    <t>SINAPI|97721</t>
  </si>
  <si>
    <t>97721</t>
  </si>
  <si>
    <t>FORNECIMENTO E MONTAGEM DE LAJES ALVEOLARES PRÉ-FABRICADAS, INCLUSO IÇAMENTO COM GUINDASTE. AF_03/2024</t>
  </si>
  <si>
    <t>SINAPI|97722</t>
  </si>
  <si>
    <t>97722</t>
  </si>
  <si>
    <t>FORNECIMENTO E MONTAGEM DE LAJES DUPLO T (PI) PRÉ-FABRICADAS, INCLUSO IÇAMENTO COM GUINDASTE. AF_03/2024</t>
  </si>
  <si>
    <t>SINAPI|97724</t>
  </si>
  <si>
    <t>97724</t>
  </si>
  <si>
    <t>FORNECIMENTO E MONTAGEM DE PAINÉIS ESTRUTURAIS PRÉ-FABRICADOS, INCLUSO IÇAMENTO COM GUINDASTE. AF_03/2024</t>
  </si>
  <si>
    <t>SINAPI|97719</t>
  </si>
  <si>
    <t>97719</t>
  </si>
  <si>
    <t>FORNECIMENTO E MONTAGEM DE PILARES PRÉ-FABRICADOS, INCLUSO IÇAMENTO COM GUINDASTE. AF_03/2024</t>
  </si>
  <si>
    <t>SINAPI|97723</t>
  </si>
  <si>
    <t>97723</t>
  </si>
  <si>
    <t>FORNECIMENTO E MONTAGEM DE PRÉ-LAJE TRELIÇADA PRÉ-FABRICADAS, INCLUSO IÇAMENTO COM GUINDASTE. AF_03/2024</t>
  </si>
  <si>
    <t>SINAPI|104946</t>
  </si>
  <si>
    <t>104946</t>
  </si>
  <si>
    <t>FORNECIMENTO E MONTAGEM DE TERÇAS PRÉ-FABRICADAS, INCLUSO IÇAMENTO COM GUINDASTE. AF_03/2024</t>
  </si>
  <si>
    <t>SINAPI|104944</t>
  </si>
  <si>
    <t>104944</t>
  </si>
  <si>
    <t>FORNECIMENTO E MONTAGEM DE TESOURAS PRÉ-FABRICADAS, INCLUSO IÇAMENTO COM GUINDASTE. AF_03/2024</t>
  </si>
  <si>
    <t>SINAPI|104945</t>
  </si>
  <si>
    <t>104945</t>
  </si>
  <si>
    <t>FORNECIMENTO E MONTAGEM DE VIGAS CALHA PRÉ-FABRICADAS, INCLUSO IÇAMENTO COM GUINDASTE. AF_03/2024</t>
  </si>
  <si>
    <t>SINAPI|97720</t>
  </si>
  <si>
    <t>97720</t>
  </si>
  <si>
    <t>FORNECIMENTO E MONTAGEM DE VIGAS PRÉ-FABRICADAS, INCLUSO IÇAMENTO COM GUINDASTE. AF_03/2024</t>
  </si>
  <si>
    <t>SINAPI|97740</t>
  </si>
  <si>
    <t>97740</t>
  </si>
  <si>
    <t>PEÇA CIRCULAR PRÉ-MOLDADA, VOLUME DE CONCRETO ACIMA DE 100 LITROS, TAXA DE AÇO APROXIMADA DE 30KG/M³. AF_03/2024</t>
  </si>
  <si>
    <t>SINAPI|97738</t>
  </si>
  <si>
    <t>97738</t>
  </si>
  <si>
    <t>PEÇA CIRCULAR PRÉ-MOLDADA, VOLUME DE CONCRETO DE 10 A 30 LITROS, TAXA DE FIBRA DE POLIPROPILENO APROXIMADA DE 6 KG/M³. AF_03/2024_PS</t>
  </si>
  <si>
    <t>SINAPI|97739</t>
  </si>
  <si>
    <t>97739</t>
  </si>
  <si>
    <t>PEÇA CIRCULAR PRÉ-MOLDADA, VOLUME DE CONCRETO DE 30 A 100 LITROS, TAXA DE AÇO APROXIMADA DE 30KG/M³. AF_03/2024</t>
  </si>
  <si>
    <t>SINAPI|97736</t>
  </si>
  <si>
    <t>97736</t>
  </si>
  <si>
    <t>PEÇA RETANGULAR PRÉ-MOLDADA, VOLUME DE CONCRETO ACIMA DE 100 LITROS, TAXA DE AÇO APROXIMADA DE 30KG/M³. AF_03/2024</t>
  </si>
  <si>
    <t>SINAPI|97734</t>
  </si>
  <si>
    <t>97734</t>
  </si>
  <si>
    <t>PEÇA RETANGULAR PRÉ-MOLDADA, VOLUME DE CONCRETO DE 10 A 30 LITROS, TAXA DE AÇO APROXIMADA DE 30KG/M³. AF_03/2024</t>
  </si>
  <si>
    <t>SINAPI|97735</t>
  </si>
  <si>
    <t>97735</t>
  </si>
  <si>
    <t>PEÇA RETANGULAR PRÉ-MOLDADA, VOLUME DE CONCRETO DE 30 A 100 LITROS, TAXA DE AÇO APROXIMADA DE 30KG/M³. AF_03/2024</t>
  </si>
  <si>
    <t>SINAPI|97737</t>
  </si>
  <si>
    <t>97737</t>
  </si>
  <si>
    <t>PEÇA RETANGULAR PRÉ-MOLDADA, VOLUME DE CONCRETO DE 30 A 70 LITROS, TAXA DE AÇO APROXIMADA DE 70KG/M³. AF_03/2024</t>
  </si>
  <si>
    <t>SINAPI|97733</t>
  </si>
  <si>
    <t>97733</t>
  </si>
  <si>
    <t>PEÇA RETANGULAR PRÉ-MOLDADA, VOLUME DE CONCRETO DE ATÉ 10 LITROS, TAXA DE AÇO APROXIMADA DE 30KG/M³. AF_03/2024</t>
  </si>
  <si>
    <t>SINAPI|98616</t>
  </si>
  <si>
    <t>98616</t>
  </si>
  <si>
    <t>CONTENÇÃO EM CORTINA COM ESTACAS ESPAÇADAS COM 30 CM DE DIÂMETRO E PROFUNDIDADE ATÉ 20 METROS. AF_02/2025</t>
  </si>
  <si>
    <t>Estruturas de Contenção - Estacas, Paredes Diafragma e Mureta Guia</t>
  </si>
  <si>
    <t>SINAPI|98619</t>
  </si>
  <si>
    <t>98619</t>
  </si>
  <si>
    <t>CONTENÇÃO EM CORTINA COM ESTACAS ESPAÇADAS COM 40 CM DE DIÂMETRO E PROFUNDIDADE ATÉ 20 METROS. AF_02/2025</t>
  </si>
  <si>
    <t>SINAPI|98622</t>
  </si>
  <si>
    <t>98622</t>
  </si>
  <si>
    <t>CONTENÇÃO EM CORTINA COM ESTACAS ESPAÇADAS COM 50 CM DE DIÂMETRO E PROFUNDIDADE ATÉ 20 METROS. AF_02/2025</t>
  </si>
  <si>
    <t>SINAPI|98625</t>
  </si>
  <si>
    <t>98625</t>
  </si>
  <si>
    <t>CONTENÇÃO EM CORTINA COM ESTACAS ESPAÇADAS COM 60 CM DE DIÂMETRO E PROFUNDIDADE ATÉ 20 METROS. AF_02/2025</t>
  </si>
  <si>
    <t>SINAPI|105918</t>
  </si>
  <si>
    <t>105918</t>
  </si>
  <si>
    <t>CONTENÇÃO EM CORTINA COM ESTACAS SECANTES COM 40 CM DE DIÂMETRO E PROFUNDIDADE ATÉ 20 METROS. AF_02/2025</t>
  </si>
  <si>
    <t>SINAPI|98631</t>
  </si>
  <si>
    <t>98631</t>
  </si>
  <si>
    <t>CONTENÇÃO EM CORTINA COM ESTACAS SECANTES COM 50 CM DE DIÂMETRO E PROFUNDIDADE ATÉ 20 METROS. AF_02/2025</t>
  </si>
  <si>
    <t>SINAPI|98637</t>
  </si>
  <si>
    <t>98637</t>
  </si>
  <si>
    <t>CONTENÇÃO EM PAREDE DIAFRAGMA COM 30 CM DE ESPESSURA E PROFUNDIDADE ATÉ 25 METROS. AF_02/2025</t>
  </si>
  <si>
    <t>SINAPI|98641</t>
  </si>
  <si>
    <t>98641</t>
  </si>
  <si>
    <t>CONTENÇÃO EM PAREDE DIAFRAGMA COM 40 CM DE ESPESSURA E PROFUNDIDADE ATÉ 25 METROS. AF_02/2025</t>
  </si>
  <si>
    <t>SINAPI|98645</t>
  </si>
  <si>
    <t>98645</t>
  </si>
  <si>
    <t>CONTENÇÃO EM PAREDE DIAFRAGMA COM 50 CM DE ESPESSURA E PROFUNDIDADE ATÉ 25 METROS. AF_02/2025</t>
  </si>
  <si>
    <t>SINAPI|98649</t>
  </si>
  <si>
    <t>98649</t>
  </si>
  <si>
    <t>CONTENÇÃO EM PAREDE DIAFRAGMA COM 60 CM DE ESPESSURA E PROFUNDIDADE ATÉ 25 METROS. AF_02/2025</t>
  </si>
  <si>
    <t>SINAPI|98653</t>
  </si>
  <si>
    <t>98653</t>
  </si>
  <si>
    <t>CONTENÇÃO EM PAREDE DIAFRAGMA COM 80 CM DE ESPESSURA E PROFUNDIDADE ATÉ 25 METROS. AF_02/2025</t>
  </si>
  <si>
    <t>SINAPI|98657</t>
  </si>
  <si>
    <t>98657</t>
  </si>
  <si>
    <t>EXECUÇÃO DE MURETA GUIA PARA CONTENÇÃO/FUNDAÇÃO, PARA LAMELAS ATÉ 0,80 M DE LARGURA. AF_02/2025</t>
  </si>
  <si>
    <t>SINAPI|100344</t>
  </si>
  <si>
    <t>100344</t>
  </si>
  <si>
    <t>ARMAÇÃO DE CORTINA DE CONTENÇÃO EM CONCRETO ARMADO, COM AÇO CA-50 DE 10 MM - MONTAGEM. AF_11/2024</t>
  </si>
  <si>
    <t>Estruturas de Contenção - Perfis Pranchados, Cortinas e Muros de Arrimo</t>
  </si>
  <si>
    <t>SINAPI|100345</t>
  </si>
  <si>
    <t>100345</t>
  </si>
  <si>
    <t>ARMAÇÃO DE CORTINA DE CONTENÇÃO EM CONCRETO ARMADO, COM AÇO CA-50 DE 12,5 MM - MONTAGEM. AF_11/2024</t>
  </si>
  <si>
    <t>SINAPI|100346</t>
  </si>
  <si>
    <t>100346</t>
  </si>
  <si>
    <t>ARMAÇÃO DE CORTINA DE CONTENÇÃO EM CONCRETO ARMADO, COM AÇO CA-50 DE 16 MM - MONTAGEM. AF_11/2024</t>
  </si>
  <si>
    <t>SINAPI|100347</t>
  </si>
  <si>
    <t>100347</t>
  </si>
  <si>
    <t>ARMAÇÃO DE CORTINA DE CONTENÇÃO EM CONCRETO ARMADO, COM AÇO CA-50 DE 20 MM - MONTAGEM. AF_11/2024</t>
  </si>
  <si>
    <t>SINAPI|100348</t>
  </si>
  <si>
    <t>100348</t>
  </si>
  <si>
    <t>ARMAÇÃO DE CORTINA DE CONTENÇÃO EM CONCRETO ARMADO, COM AÇO CA-50 DE 25 MM - MONTAGEM. AF_11/2024</t>
  </si>
  <si>
    <t>SINAPI|100342</t>
  </si>
  <si>
    <t>100342</t>
  </si>
  <si>
    <t>ARMAÇÃO DE CORTINA DE CONTENÇÃO EM CONCRETO ARMADO, COM AÇO CA-50 DE 6,3 MM - MONTAGEM. AF_11/2024</t>
  </si>
  <si>
    <t>SINAPI|100343</t>
  </si>
  <si>
    <t>100343</t>
  </si>
  <si>
    <t>ARMAÇÃO DE CORTINA DE CONTENÇÃO EM CONCRETO ARMADO, COM AÇO CA-50 DE 8 MM - MONTAGEM. AF_11/2024</t>
  </si>
  <si>
    <t>SINAPI|100349</t>
  </si>
  <si>
    <t>100349</t>
  </si>
  <si>
    <t>CONCRETAGEM DE CORTINA DE CONTENÇÃO, ATRAVÉS DE BOMBA - LANÇAMENTO, ADENSAMENTO E ACABAMENTO. AF_11/2024</t>
  </si>
  <si>
    <t>SINAPI|100336</t>
  </si>
  <si>
    <t>100336</t>
  </si>
  <si>
    <t>CONTENÇÃO EM PERFIL PRANCHADO COM PAINEL TRELIÇADO DUPLA FACE DE CONCRETO PRÉ-FABRICADO, PERFIS ESPAÇADOS A 1,5 M PARA 1 SUBSOLO. AF_11/2024</t>
  </si>
  <si>
    <t>SINAPI|100337</t>
  </si>
  <si>
    <t>100337</t>
  </si>
  <si>
    <t>CONTENÇÃO EM PERFIL PRANCHADO COM PAINEL TRELIÇADO DUPLA FACE DE CONCRETO PRÉ-FABRICADO, PERFIS ESPAÇADOS A 1,5 M PARA 2 OU MAIS SUBSOLOS. AF_11/2024</t>
  </si>
  <si>
    <t>SINAPI|100339</t>
  </si>
  <si>
    <t>100339</t>
  </si>
  <si>
    <t>CONTENÇÃO EM PERFIL PRANCHADO COM PAINEL TRELIÇADO DUPLA FACE DE CONCRETO PRÉ-FABRICADO, PERFIS ESPAÇADOS A 2 M PARA 1 SUBSOLO. AF_11/2024</t>
  </si>
  <si>
    <t>SINAPI|100340</t>
  </si>
  <si>
    <t>100340</t>
  </si>
  <si>
    <t>CONTENÇÃO EM PERFIL PRANCHADO COM PAINEL TRELIÇADO DUPLA FACE DE CONCRETO PRÉ-FABRICADO, PERFIS ESPAÇADOS A 2 M PARA 2 OU MAIS SUBSOLOS. AF_11/2024</t>
  </si>
  <si>
    <t>SINAPI|105805</t>
  </si>
  <si>
    <t>105805</t>
  </si>
  <si>
    <t>CONTENÇÃO EM PERFIL PRANCHADO COM PRANCHÃO DE MADEIRA, PERFIS ESPAÇADOS A 1,5 M PARA 1 SUBSOLO. AF_11/2024</t>
  </si>
  <si>
    <t>SINAPI|105806</t>
  </si>
  <si>
    <t>105806</t>
  </si>
  <si>
    <t>CONTENÇÃO EM PERFIL PRANCHADO COM PRANCHÃO DE MADEIRA, PERFIS ESPAÇADOS A 1,5 M PARA 2 OU MAIS SUBSOLOS. AF_11/2024</t>
  </si>
  <si>
    <t>SINAPI|105807</t>
  </si>
  <si>
    <t>105807</t>
  </si>
  <si>
    <t>CONTENÇÃO EM PERFIL PRANCHADO COM PRANCHÃO DE MADEIRA, PERFIS ESPAÇADOS A 2 M PARA 1 SUBSOLO. AF_11/2024</t>
  </si>
  <si>
    <t>SINAPI|105808</t>
  </si>
  <si>
    <t>105808</t>
  </si>
  <si>
    <t>CONTENÇÃO EM PERFIL PRANCHADO COM PRANCHÃO DE MADEIRA, PERFIS ESPAÇADOS A 2 M PARA 2 OU MAIS SUBSOLOS. AF_11/2024</t>
  </si>
  <si>
    <t>SINAPI|100341</t>
  </si>
  <si>
    <t>100341</t>
  </si>
  <si>
    <t>FABRICAÇÃO, MONTAGEM E DESMONTAGEM DE FÔRMA PARA CORTINA DE CONTENÇÃO, EM CHAPA DE MADEIRA COMPENSADA PLASTIFICADA, E = 18 MM, 10 UTILIZAÇÕES. AF_11/2024</t>
  </si>
  <si>
    <t>SINAPI|100351</t>
  </si>
  <si>
    <t>100351</t>
  </si>
  <si>
    <t>MURO DE ARRIMO COM BLOCOS DE CONCRETO ESTRUTURAL E PILARES INTERMEDIÁRIOS, COM ALTURA MAIOR QUE 1,6 M E MENOR OU IGUAL A 2,8 M (EXCETO FUNDAÇÃO). AF_11/2024</t>
  </si>
  <si>
    <t>SINAPI|100353</t>
  </si>
  <si>
    <t>100353</t>
  </si>
  <si>
    <t>MURO DE ARRIMO COM BLOCOS DE CONCRETO ESTRUTURAL E PILARES INTERMEDIÁRIOS, COM ALTURA MAIOR QUE 2,8 M E MENOR OU IGUAL A 4,0 M (EXCETO FUNDAÇÃO). AF_11/2024</t>
  </si>
  <si>
    <t>SINAPI|100350</t>
  </si>
  <si>
    <t>100350</t>
  </si>
  <si>
    <t>MURO DE ARRIMO COM BLOCOS DE CONCRETO ESTRUTURAL, ATÉ 1,6 M DE ALTURA (EXCETO FUNDAÇÃO). AF_11/2024</t>
  </si>
  <si>
    <t>SINAPI|105043</t>
  </si>
  <si>
    <t>105043</t>
  </si>
  <si>
    <t>PILAR DE MADEIRA ROLIÇA, EUCALIPTO OU EQUIVALENTE DA REGIÃO, FIXADO COM PORTA PILAR METÁLICO, DIÂMETRO DE 12 A 15 CM, APOIO ARTICULADO, COMPRIMENTO DE 3 M. AF_03/2024</t>
  </si>
  <si>
    <t>Estruturas de Madeira</t>
  </si>
  <si>
    <t>SINAPI|105047</t>
  </si>
  <si>
    <t>105047</t>
  </si>
  <si>
    <t>PILAR DE MADEIRA ROLIÇA, EUCALIPTO OU EQUIVALENTE DA REGIÃO, FIXADO COM PORTA PILAR METÁLICO, DIÂMETRO DE 12 A 15 CM, APOIO ARTICULADO, COMPRIMENTO DE 6 M. AF_03/2024</t>
  </si>
  <si>
    <t>SINAPI|105044</t>
  </si>
  <si>
    <t>105044</t>
  </si>
  <si>
    <t>PILAR DE MADEIRA ROLIÇA, EUCALIPTO OU EQUIVALENTE DA REGIÃO, FIXADO COM PORTA PILAR METÁLICO, DIÂMETRO DE 12 A 15 CM, APOIO ENGASTADO, COMPRIMENTO DE 3 M. AF_03/2024</t>
  </si>
  <si>
    <t>SINAPI|105094</t>
  </si>
  <si>
    <t>105094</t>
  </si>
  <si>
    <t>PILAR DE MADEIRA ROLIÇA, EUCALIPTO OU EQUIVALENTE DA REGIÃO, FIXADO COM PORTA PILAR METÁLICO, DIÂMETRO DE 12 A 15 CM, APOIO ENGASTADO, COMPRIMENTO DE 6 M. AF_03/2024</t>
  </si>
  <si>
    <t>SINAPI|105096</t>
  </si>
  <si>
    <t>105096</t>
  </si>
  <si>
    <t>PILAR DE MADEIRA ROLIÇA, EUCALIPTO OU EQUIVALENTE DA REGIÃO, FIXADO COM PORTA PILAR METÁLICO, DIÂMETRO DE 16 A 20 CM, APOIO ARTICULADO, COMPRIMENTO DE 3 M. AF_03/2024</t>
  </si>
  <si>
    <t>SINAPI|105048</t>
  </si>
  <si>
    <t>105048</t>
  </si>
  <si>
    <t>PILAR DE MADEIRA ROLIÇA, EUCALIPTO OU EQUIVALENTE DA REGIÃO, FIXADO COM PORTA PILAR METÁLICO, DIÂMETRO DE 16 A 20 CM, APOIO ARTICULADO, COMPRIMENTO DE 6 M. AF_03/2024</t>
  </si>
  <si>
    <t>SINAPI|105097</t>
  </si>
  <si>
    <t>105097</t>
  </si>
  <si>
    <t>PILAR DE MADEIRA ROLIÇA, EUCALIPTO OU EQUIVALENTE DA REGIÃO, FIXADO COM PORTA PILAR METÁLICO, DIÂMETRO DE 16 A 20 CM, APOIO ENGASTADO, COMPRIMENTO DE 3 M. AF_03/2024</t>
  </si>
  <si>
    <t>SINAPI|105049</t>
  </si>
  <si>
    <t>105049</t>
  </si>
  <si>
    <t>PILAR DE MADEIRA ROLIÇA, EUCALIPTO OU EQUIVALENTE DA REGIÃO, FIXADO COM PORTA PILAR METÁLICO, DIÂMETRO DE 16 A 20 CM, APOIO ENGASTADO, COMPRIMENTO DE 6 M. AF_03/2024</t>
  </si>
  <si>
    <t>SINAPI|105051</t>
  </si>
  <si>
    <t>105051</t>
  </si>
  <si>
    <t>PILAR DE MADEIRA ROLIÇA, EUCALIPTO OU EQUIVALENTE DA REGIÃO, FIXADO COM PORTA PILAR METÁLICO, DIÂMETRO DE 21 A 29 CM, APOIO ARTICULADO, COMPRIMENTO DE 3 M. AF_03/2024</t>
  </si>
  <si>
    <t>SINAPI|105054</t>
  </si>
  <si>
    <t>105054</t>
  </si>
  <si>
    <t>PILAR DE MADEIRA ROLIÇA, EUCALIPTO OU EQUIVALENTE DA REGIÃO, FIXADO COM PORTA PILAR METÁLICO, DIÂMETRO DE 21 A 29 CM, APOIO ARTICULADO, COMPRIMENTO DE 6 M. AF_03/2024</t>
  </si>
  <si>
    <t>SINAPI|105052</t>
  </si>
  <si>
    <t>105052</t>
  </si>
  <si>
    <t>PILAR DE MADEIRA ROLIÇA, EUCALIPTO OU EQUIVALENTE DA REGIÃO, FIXADO COM PORTA PILAR METÁLICO, DIÂMETRO DE 21 A 29 CM, APOIO ENGASTADO, COMPRIMENTO DE 3 M. AF_03/2024</t>
  </si>
  <si>
    <t>SINAPI|105055</t>
  </si>
  <si>
    <t>105055</t>
  </si>
  <si>
    <t>PILAR DE MADEIRA ROLIÇA, EUCALIPTO OU EQUIVALENTE DA REGIÃO, FIXADO COM PORTA PILAR METÁLICO, DIÂMETRO DE 21 A 29 CM, APOIO ENGASTADO, COMPRIMENTO DE 6 M. AF_03/2024</t>
  </si>
  <si>
    <t>SINAPI|105065</t>
  </si>
  <si>
    <t>105065</t>
  </si>
  <si>
    <t>PILAR DE MADEIRA ROLIÇA, EUCALIPTO OU EQUIVALENTE DA REGIÃO, FIXADO COM PORTA PILAR METÁLICO, DIÂMETRO DE 30 A 34 CM, APOIO ARTICULADO, COMPRIMENTO DE 3 M. AF_03/2024</t>
  </si>
  <si>
    <t>SINAPI|105059</t>
  </si>
  <si>
    <t>105059</t>
  </si>
  <si>
    <t>PILAR DE MADEIRA ROLIÇA, EUCALIPTO OU EQUIVALENTE DA REGIÃO, FIXADO COM PORTA PILAR METÁLICO, DIÂMETRO DE 30 A 34 CM, APOIO ARTICULADO, COMPRIMENTO DE 6 M. AF_03/2024</t>
  </si>
  <si>
    <t>SINAPI|105057</t>
  </si>
  <si>
    <t>105057</t>
  </si>
  <si>
    <t>PILAR DE MADEIRA ROLIÇA, EUCALIPTO OU EQUIVALENTE DA REGIÃO, FIXADO COM PORTA PILAR METÁLICO, DIÂMETRO DE 30 A 34 CM, APOIO ENGASTADO, COMPRIMENTO DE 3 M. AF_03/2024</t>
  </si>
  <si>
    <t>SINAPI|105060</t>
  </si>
  <si>
    <t>105060</t>
  </si>
  <si>
    <t>PILAR DE MADEIRA ROLIÇA, EUCALIPTO OU EQUIVALENTE DA REGIÃO, FIXADO COM PORTA PILAR METÁLICO, DIÂMETRO DE 30 A 34 CM, APOIO ENGASTADO, COMPRIMENTO DE 6 M. AF_03/2024</t>
  </si>
  <si>
    <t>SINAPI|105042</t>
  </si>
  <si>
    <t>105042</t>
  </si>
  <si>
    <t>PILAR DE MADEIRA ROLIÇA, EUCALIPTO OU EQUIVALENTE DA REGIÃO, FIXADO COM VERGALHÃO, DIÂMETRO DE 12 A 15 CM, APOIO ARTICULADO, COMPRIMENTO DE 3 M. AF_03/2024</t>
  </si>
  <si>
    <t>SINAPI|105046</t>
  </si>
  <si>
    <t>105046</t>
  </si>
  <si>
    <t>PILAR DE MADEIRA ROLIÇA, EUCALIPTO OU EQUIVALENTE DA REGIÃO, FIXADO COM VERGALHÃO, DIÂMETRO DE 12 A 15 CM, APOIO ARTICULADO, COMPRIMENTO DE 6 M. AF_03/2024</t>
  </si>
  <si>
    <t>SINAPI|105095</t>
  </si>
  <si>
    <t>105095</t>
  </si>
  <si>
    <t>PILAR DE MADEIRA ROLIÇA, EUCALIPTO OU EQUIVALENTE DA REGIÃO, FIXADO COM VERGALHÃO, DIÂMETRO DE 16 A 20 CM, APOIO ARTICULADO, COMPRIMENTO DE 3 M. AF_03/2024</t>
  </si>
  <si>
    <t>SINAPI|105098</t>
  </si>
  <si>
    <t>105098</t>
  </si>
  <si>
    <t>PILAR DE MADEIRA ROLIÇA, EUCALIPTO OU EQUIVALENTE DA REGIÃO, FIXADO COM VERGALHÃO, DIÂMETRO DE 16 A 20 CM, APOIO ARTICULADO, COMPRIMENTO DE 6 M. AF_03/2024</t>
  </si>
  <si>
    <t>SINAPI|105050</t>
  </si>
  <si>
    <t>105050</t>
  </si>
  <si>
    <t>PILAR DE MADEIRA ROLIÇA, EUCALIPTO OU EQUIVALENTE DA REGIÃO, FIXADO COM VERGALHÃO, DIÂMETRO DE 21 A 29 CM, APOIO ARTICULADO, COMPRIMENTO DE 3 M. AF_03/2024</t>
  </si>
  <si>
    <t>SINAPI|105053</t>
  </si>
  <si>
    <t>105053</t>
  </si>
  <si>
    <t>PILAR DE MADEIRA ROLIÇA, EUCALIPTO OU EQUIVALENTE DA REGIÃO, FIXADO COM VERGALHÃO, DIÂMETRO DE 21 A 29 CM, APOIO ARTICULADO, COMPRIMENTO DE 6 M. AF_03/2024</t>
  </si>
  <si>
    <t>SINAPI|105056</t>
  </si>
  <si>
    <t>105056</t>
  </si>
  <si>
    <t>PILAR DE MADEIRA ROLIÇA, EUCALIPTO OU EQUIVALENTE DA REGIÃO, FIXADO COM VERGALHÃO, DIÂMETRO DE 30 A 34 CM, APOIO ARTICULADO, COMPRIMENTO DE 3 M. AF_03/2024</t>
  </si>
  <si>
    <t>SINAPI|105058</t>
  </si>
  <si>
    <t>105058</t>
  </si>
  <si>
    <t>PILAR DE MADEIRA ROLIÇA, EUCALIPTO OU EQUIVALENTE DA REGIÃO, FIXADO COM VERGALHÃO, DIÂMETRO DE 30 A 34 CM, APOIO ARTICULADO, COMPRIMENTO DE 6 M. AF_03/2024</t>
  </si>
  <si>
    <t>SINAPI|105062</t>
  </si>
  <si>
    <t>105062</t>
  </si>
  <si>
    <t>PILAR DE MADEIRA SERRADA, MAÇARANDUBA OU EQUIVALENTE DA REGIÃO, NÃO APARELHADO, FIXADO COM PORTA PILAR METÁLICO, SEÇÃO QUADRADA 10 X 10 CM, APOIO ARTICULADO, COMPRIMENTO DE 3 M. AF_03/2024</t>
  </si>
  <si>
    <t>SINAPI|105066</t>
  </si>
  <si>
    <t>105066</t>
  </si>
  <si>
    <t>PILAR DE MADEIRA SERRADA, MAÇARANDUBA OU EQUIVALENTE DA REGIÃO, NÃO APARELHADO, FIXADO COM PORTA PILAR METÁLICO, SEÇÃO QUADRADA 10 X 10 CM, APOIO ARTICULADO, COMPRIMENTO DE 6 M. AF_03/2024</t>
  </si>
  <si>
    <t>SINAPI|105063</t>
  </si>
  <si>
    <t>105063</t>
  </si>
  <si>
    <t>PILAR DE MADEIRA SERRADA, MAÇARANDUBA OU EQUIVALENTE DA REGIÃO, NÃO APARELHADO, FIXADO COM PORTA PILAR METÁLICO, SEÇÃO QUADRADA 10 X 10 CM, APOIO ENGASTADO, COMPRIMENTO DE 3 M. AF_03/2024</t>
  </si>
  <si>
    <t>SINAPI|105067</t>
  </si>
  <si>
    <t>105067</t>
  </si>
  <si>
    <t>PILAR DE MADEIRA SERRADA, MAÇARANDUBA OU EQUIVALENTE DA REGIÃO, NÃO APARELHADO, FIXADO COM PORTA PILAR METÁLICO, SEÇÃO QUADRADA 10 X 10 CM, APOIO ENGASTADO, COMPRIMENTO DE 6 M. AF_03/2024</t>
  </si>
  <si>
    <t>SINAPI|105069</t>
  </si>
  <si>
    <t>105069</t>
  </si>
  <si>
    <t>PILAR DE MADEIRA SERRADA, MAÇARANDUBA OU EQUIVALENTE DA REGIÃO, NÃO APARELHADO, FIXADO COM PORTA PILAR METÁLICO, SEÇÃO QUADRADA 15 X 15 CM, APOIO ARTICULADO, COMPRIMENTO DE 3 M. AF_03/2024</t>
  </si>
  <si>
    <t>SINAPI|105072</t>
  </si>
  <si>
    <t>105072</t>
  </si>
  <si>
    <t>PILAR DE MADEIRA SERRADA, MAÇARANDUBA OU EQUIVALENTE DA REGIÃO, NÃO APARELHADO, FIXADO COM PORTA PILAR METÁLICO, SEÇÃO QUADRADA 15 X 15 CM, APOIO ARTICULADO, COMPRIMENTO DE 6 M. AF_03/2024</t>
  </si>
  <si>
    <t>SINAPI|105070</t>
  </si>
  <si>
    <t>105070</t>
  </si>
  <si>
    <t>PILAR DE MADEIRA SERRADA, MAÇARANDUBA OU EQUIVALENTE DA REGIÃO, NÃO APARELHADO, FIXADO COM PORTA PILAR METÁLICO, SEÇÃO QUADRADA 15 X 15 CM, APOIO ENGASTADO, COMPRIMENTO DE 3 M. AF_03/2024</t>
  </si>
  <si>
    <t>SINAPI|105073</t>
  </si>
  <si>
    <t>105073</t>
  </si>
  <si>
    <t>PILAR DE MADEIRA SERRADA, MAÇARANDUBA OU EQUIVALENTE DA REGIÃO, NÃO APARELHADO, FIXADO COM PORTA PILAR METÁLICO, SEÇÃO QUADRADA 15 X 15 CM, APOIO ENGASTADO, COMPRIMENTO DE 6 M. AF_03/2024</t>
  </si>
  <si>
    <t>SINAPI|105075</t>
  </si>
  <si>
    <t>105075</t>
  </si>
  <si>
    <t>PILAR DE MADEIRA SERRADA, MAÇARANDUBA OU EQUIVALENTE DA REGIÃO, NÃO APARELHADO, FIXADO COM PORTA PILAR METÁLICO, SEÇÃO QUADRADA 20 X 20 CM, APOIO ARTICULADO, COMPRIMENTO DE 3 M. AF_03/2024</t>
  </si>
  <si>
    <t>SINAPI|105078</t>
  </si>
  <si>
    <t>105078</t>
  </si>
  <si>
    <t>PILAR DE MADEIRA SERRADA, MAÇARANDUBA OU EQUIVALENTE DA REGIÃO, NÃO APARELHADO, FIXADO COM PORTA PILAR METÁLICO, SEÇÃO QUADRADA 20 X 20 CM, APOIO ARTICULADO, COMPRIMENTO DE 6 M. AF_03/2024</t>
  </si>
  <si>
    <t>SINAPI|105076</t>
  </si>
  <si>
    <t>105076</t>
  </si>
  <si>
    <t>PILAR DE MADEIRA SERRADA, MAÇARANDUBA OU EQUIVALENTE DA REGIÃO, NÃO APARELHADO, FIXADO COM PORTA PILAR METÁLICO, SEÇÃO QUADRADA 20 X 20 CM, APOIO ENGASTADO, COMPRIMENTO DE 3 M. AF_03/2024</t>
  </si>
  <si>
    <t>SINAPI|105079</t>
  </si>
  <si>
    <t>105079</t>
  </si>
  <si>
    <t>PILAR DE MADEIRA SERRADA, MAÇARANDUBA OU EQUIVALENTE DA REGIÃO, NÃO APARELHADO, FIXADO COM PORTA PILAR METÁLICO, SEÇÃO QUADRADA 20 X 20 CM, APOIO ENGASTADO, COMPRIMENTO DE 6 M. AF_03/2024</t>
  </si>
  <si>
    <t>SINAPI|105061</t>
  </si>
  <si>
    <t>105061</t>
  </si>
  <si>
    <t>PILAR DE MADEIRA SERRADA, MAÇARANDUBA OU EQUIVALENTE DA REGIÃO, NÃO APARELHADO, FIXADO COM VERGALHÃO, SEÇÃO QUADRADA 10 X 10 CM, APOIO ARTICULADO, COMPRIMENTO DE 3 M. AF_03/2024</t>
  </si>
  <si>
    <t>SINAPI|105064</t>
  </si>
  <si>
    <t>105064</t>
  </si>
  <si>
    <t>PILAR DE MADEIRA SERRADA, MAÇARANDUBA OU EQUIVALENTE DA REGIÃO, NÃO APARELHADO, FIXADO COM VERGALHÃO, SEÇÃO QUADRADA 10 X 10 CM, APOIO ARTICULADO, COMPRIMENTO DE 6 M. AF_03/2024</t>
  </si>
  <si>
    <t>SINAPI|105068</t>
  </si>
  <si>
    <t>105068</t>
  </si>
  <si>
    <t>PILAR DE MADEIRA SERRADA, MAÇARANDUBA OU EQUIVALENTE DA REGIÃO, NÃO APARELHADO, FIXADO COM VERGALHÃO, SEÇÃO QUADRADA 15 X 15 CM, APOIO ARTICULADO, COMPRIMENTO DE 3 M. AF_03/2024</t>
  </si>
  <si>
    <t>SINAPI|105071</t>
  </si>
  <si>
    <t>105071</t>
  </si>
  <si>
    <t>PILAR DE MADEIRA SERRADA, MAÇARANDUBA OU EQUIVALENTE DA REGIÃO, NÃO APARELHADO, FIXADO COM VERGALHÃO, SEÇÃO QUADRADA 15 X 15 CM, APOIO ARTICULADO, COMPRIMENTO DE 6 M. AF_03/2024</t>
  </si>
  <si>
    <t>SINAPI|105074</t>
  </si>
  <si>
    <t>105074</t>
  </si>
  <si>
    <t>PILAR DE MADEIRA SERRADA, MAÇARANDUBA OU EQUIVALENTE DA REGIÃO, NÃO APARELHADO, FIXADO COM VERGALHÃO, SEÇÃO QUADRADA 20 X 20 CM, APOIO ARTICULADO, COMPRIMENTO DE 3 M. AF_03/2024</t>
  </si>
  <si>
    <t>SINAPI|105077</t>
  </si>
  <si>
    <t>105077</t>
  </si>
  <si>
    <t>PILAR DE MADEIRA SERRADA, MAÇARANDUBA OU EQUIVALENTE DA REGIÃO, NÃO APARELHADO, FIXADO COM VERGALHÃO, SEÇÃO QUADRADA 20 X 20 CM, APOIO ARTICULADO, COMPRIMENTO DE 6 M. AF_03/2024</t>
  </si>
  <si>
    <t>SINAPI|105090</t>
  </si>
  <si>
    <t>105090</t>
  </si>
  <si>
    <t>PISO DE MADEIRA, SOBRE VIGOTAS DE MADEIRA SEÇÃO 7,5 X 15 CM. AF_03/2024</t>
  </si>
  <si>
    <t>SINAPI|105099</t>
  </si>
  <si>
    <t>105099</t>
  </si>
  <si>
    <t>VIGA DE MADEIRA ROLIÇA, EUCALIPTO OU EQUIVALENTE DA REGIÃO, DIÂMETRO DE 12 A 15 CM. AF_03/2024</t>
  </si>
  <si>
    <t>SINAPI|105100</t>
  </si>
  <si>
    <t>105100</t>
  </si>
  <si>
    <t>VIGA DE MADEIRA ROLIÇA, EUCALIPTO OU EQUIVALENTE DA REGIÃO, DIÂMETRO DE 16 A 20 CM. AF_03/2024</t>
  </si>
  <si>
    <t>SINAPI|105101</t>
  </si>
  <si>
    <t>105101</t>
  </si>
  <si>
    <t>VIGA DE MADEIRA ROLIÇA, EUCALIPTO OU EQUIVALENTE DA REGIÃO, DIÂMETRO DE 21 A 29 CM. AF_03/2024</t>
  </si>
  <si>
    <t>SINAPI|105102</t>
  </si>
  <si>
    <t>105102</t>
  </si>
  <si>
    <t>VIGA DE MADEIRA ROLIÇA, EUCALIPTO OU EQUIVALENTE DA REGIÃO, DIÂMETRO DE 30 A 34 CM. AF_03/2024</t>
  </si>
  <si>
    <t>SINAPI|105080</t>
  </si>
  <si>
    <t>105080</t>
  </si>
  <si>
    <t>VIGA DE MADEIRA SERRADA, MAÇARANDUBA OU EQUIVALENTE DA REGIÃO, APARELHADA, SEÇÃO RETANGULAR 6 X 12 CM. AF_03/2024</t>
  </si>
  <si>
    <t>SINAPI|105081</t>
  </si>
  <si>
    <t>105081</t>
  </si>
  <si>
    <t>VIGA DE MADEIRA SERRADA, MAÇARANDUBA OU EQUIVALENTE DA REGIÃO, APARELHADA, SEÇÃO RETANGULAR 6 X 16 CM. AF_03/2024</t>
  </si>
  <si>
    <t>SINAPI|105091</t>
  </si>
  <si>
    <t>105091</t>
  </si>
  <si>
    <t>VIGA DE MADEIRA SERRADA, MAÇARANDUBA OU EQUIVALENTE DA REGIÃO, APARELHADA, SEÇÃO RETANGULAR 7,5 X 23 CM. AF_03/2024</t>
  </si>
  <si>
    <t>SINAPI|105089</t>
  </si>
  <si>
    <t>105089</t>
  </si>
  <si>
    <t>VIGA DE MADEIRA SERRADA, MAÇARANDUBA OU EQUIVALENTE DA REGIÃO, APARELHADA, SEÇÃO RETANGULAR 8 X 30 CM. AF_03/2024</t>
  </si>
  <si>
    <t>SINAPI|105082</t>
  </si>
  <si>
    <t>105082</t>
  </si>
  <si>
    <t>VIGA DE MADEIRA SERRADA, MAÇARANDUBA OU EQUIVALENTE DA REGIÃO, NÃO APARELHADA, SEÇÃO RETANGULAR 6 X 12 CM. AF_03/2024</t>
  </si>
  <si>
    <t>SINAPI|105083</t>
  </si>
  <si>
    <t>105083</t>
  </si>
  <si>
    <t>VIGA DE MADEIRA SERRADA, MAÇARANDUBA OU EQUIVALENTE DA REGIÃO, NÃO APARELHADA, SEÇÃO RETANGULAR 6 X 16 CM. AF_03/2024</t>
  </si>
  <si>
    <t>SINAPI|105084</t>
  </si>
  <si>
    <t>105084</t>
  </si>
  <si>
    <t>VIGA DE MADEIRA SERRADA, MAÇARANDUBA OU EQUIVALENTE DA REGIÃO, NÃO APARELHADA, SEÇÃO RETANGULAR 6 X 20 CM. AF_03/2024</t>
  </si>
  <si>
    <t>SINAPI|105086</t>
  </si>
  <si>
    <t>105086</t>
  </si>
  <si>
    <t>VIGA DE MADEIRA SERRADA, MAÇARANDUBA OU EQUIVALENTE DA REGIÃO, NÃO APARELHADA, SEÇÃO RETANGULAR 6 X 25 CM. AF_03/2024</t>
  </si>
  <si>
    <t>SINAPI|105087</t>
  </si>
  <si>
    <t>105087</t>
  </si>
  <si>
    <t>VIGA DE MADEIRA SERRADA, MAÇARANDUBA OU EQUIVALENTE DA REGIÃO, NÃO APARELHADA, SEÇÃO RETANGULAR 6 X 30 CM. AF_03/2024</t>
  </si>
  <si>
    <t>SINAPI|105088</t>
  </si>
  <si>
    <t>105088</t>
  </si>
  <si>
    <t>VIGA DE MADEIRA SERRADA, MAÇARANDUBA OU EQUIVALENTE DA REGIÃO, NÃO APARELHADA, SEÇÃO RETANGULAR 6 X 40 CM. AF_03/2024</t>
  </si>
  <si>
    <t>SINAPI|105092</t>
  </si>
  <si>
    <t>105092</t>
  </si>
  <si>
    <t>VIGA DE MADEIRA SERRADA, MAÇARANDUBA OU EQUIVALENTE DA REGIÃO, NÃO APARELHADA, SEÇÃO RETANGULAR 7,5 X 23 CM. AF_03/2024</t>
  </si>
  <si>
    <t>SINAPI|105085</t>
  </si>
  <si>
    <t>105085</t>
  </si>
  <si>
    <t>VIGA DE MADEIRA SERRADA, MAÇARANDUBA OU EQUIVALENTE DA REGIÃO, NÃO APARELHADA, SEÇÃO RETANGULAR 8 X 16 CM. AF_03/2024</t>
  </si>
  <si>
    <t>SINAPI|105093</t>
  </si>
  <si>
    <t>105093</t>
  </si>
  <si>
    <t>VIGA DE MADEIRA SERRADA, MAÇARANDUBA OU EQUIVALENTE DA REGIÃO, NÃO APARELHADA, SEÇÃO RETANGULAR 8 X 30 CM. AF_03/2024</t>
  </si>
  <si>
    <t>SINAPI|105041</t>
  </si>
  <si>
    <t>105041</t>
  </si>
  <si>
    <t>VIGA DE MADEIRA SERRADA, PINUS OU EQUIVALENTE DA REGIÃO, SEÇÃO RETANGULAR 7,5 X 10 CM. AF_03/2024</t>
  </si>
  <si>
    <t>SINAPI|105045</t>
  </si>
  <si>
    <t>105045</t>
  </si>
  <si>
    <t>VIGA DE MADEIRA SERRADA, PINUS OU EQUIVALENTE DA REGIÃO, SEÇÃO RETANGULAR 7,5 X 15 CM. AF_03/2024</t>
  </si>
  <si>
    <t>SINAPI|93961</t>
  </si>
  <si>
    <t>93961</t>
  </si>
  <si>
    <t>EXECUÇÃO DE GRAMPO PARA SOLO GRAMPEADO COM COMPRIMENTO MAIOR QUE 10 M, DIÂMETRO DE 10 CM, PERFURAÇÃO COM EQUIPAMENTO MANUAL E ARMADURA COM DIÂMETRO DE 20 MM. AF_07/2024</t>
  </si>
  <si>
    <t>Execução de Grampo para Solo Grampeado</t>
  </si>
  <si>
    <t>SINAPI|93971</t>
  </si>
  <si>
    <t>93971</t>
  </si>
  <si>
    <t>EXECUÇÃO DE GRAMPO PARA SOLO GRAMPEADO COM COMPRIMENTO MAIOR QUE 10 M, DIÂMETRO DE 7 CM, PERFURAÇÃO COM EQUIPAMENTO MANUAL E ARMADURA COM DIÂMETRO DE 20 MM. AF_07/2024</t>
  </si>
  <si>
    <t>SINAPI|93959</t>
  </si>
  <si>
    <t>93959</t>
  </si>
  <si>
    <t>EXECUÇÃO DE GRAMPO PARA SOLO GRAMPEADO COM COMPRIMENTO MAIOR QUE 6 M E MENOR OU IGUAL A 10 M, DIÂMETRO DE 10 CM, PERFURAÇÃO COM EQUIPAMENTO MANUAL E ARMADURA COM DIÂMETRO DE 20 MM. AF_07/2024</t>
  </si>
  <si>
    <t>SINAPI|93969</t>
  </si>
  <si>
    <t>93969</t>
  </si>
  <si>
    <t>EXECUÇÃO DE GRAMPO PARA SOLO GRAMPEADO COM COMPRIMENTO MAIOR QUE 6 M E MENOR OU IGUAL A 10 M, DIÂMETRO DE 7 CM, PERFURAÇÃO COM EQUIPAMENTO MANUAL E ARMADURA COM DIÂMETRO DE 20 MM. AF_07/2024</t>
  </si>
  <si>
    <t>SINAPI|93957</t>
  </si>
  <si>
    <t>93957</t>
  </si>
  <si>
    <t>EXECUÇÃO DE GRAMPO PARA SOLO GRAMPEADO COM COMPRIMENTO MENOR OU IGUAL A 6 M, DIÂMETRO DE 10 CM, PERFURAÇÃO COM EQUIPAMENTO MANUAL E ARMADURA COM DIÂMETRO DE 20 MM. AF_07/2024</t>
  </si>
  <si>
    <t>SINAPI|93967</t>
  </si>
  <si>
    <t>93967</t>
  </si>
  <si>
    <t>EXECUÇÃO DE GRAMPO PARA SOLO GRAMPEADO COM COMPRIMENTO MENOR OU IGUAL A 6 M, DIÂMETRO DE 7 CM, PERFURAÇÃO COM EQUIPAMENTO MANUAL E ARMADURA COM DIÂMETRO DE 20 MM. AF_07/2024</t>
  </si>
  <si>
    <t>SINAPI|104878</t>
  </si>
  <si>
    <t>104878</t>
  </si>
  <si>
    <t>EXECUÇÃO DE LONGARINA, PARA TIRANTES PERMANENTES, COM PERFIL METÁLICO, INCLUINDO CUNHA E SOLIDARIZAÇÃO. AF_11/2023</t>
  </si>
  <si>
    <t>Execução de Tirantes</t>
  </si>
  <si>
    <t>SINAPI|104877</t>
  </si>
  <si>
    <t>104877</t>
  </si>
  <si>
    <t>EXECUÇÃO DE LONGARINA, PARA TIRANTES PROVISÓRIOS, COM PERFIL METÁLICO, INCLUINDO CUNHA E SOLIDARIZAÇÃO. AF_11/2023</t>
  </si>
  <si>
    <t>SINAPI|104841</t>
  </si>
  <si>
    <t>104841</t>
  </si>
  <si>
    <t>EXECUÇÃO DE PERFURAÇÃO PARA TIRANTE, COMPRIMENTO MAIOR OU IGUAL A 14 M E MENOR QUE 22 M, COM DIÂMETRO DE FURO DE 100 MM EXECUTADO COM HASTE E TUBOS DE REVESTIMENTO UTILIZANDO PERFURATRIZ SOBRE ESTEIRA. AF_11/2023</t>
  </si>
  <si>
    <t>SINAPI|104849</t>
  </si>
  <si>
    <t>104849</t>
  </si>
  <si>
    <t>EXECUÇÃO DE PERFURAÇÃO PARA TIRANTE, COMPRIMENTO MAIOR OU IGUAL A 14 M E MENOR QUE 22 M, COM DIÂMETRO DE FURO DE 100 MM EXECUTADO COM HASTE UTILIZANDO PERFURATRIZ MANUAL SOBRE BASE DE MONTAGEM. AF_11/2023</t>
  </si>
  <si>
    <t>SINAPI|104887</t>
  </si>
  <si>
    <t>104887</t>
  </si>
  <si>
    <t>EXECUÇÃO DE PERFURAÇÃO PARA TIRANTE, COMPRIMENTO MAIOR OU IGUAL A 14 M E MENOR QUE 22 M, COM DIÂMETRO DE FURO DE 100 MM EXECUTADO COM HASTE UTILIZANDO PERFURATRIZ SOBRE ESTEIRA. AF_11/2023</t>
  </si>
  <si>
    <t>SINAPI|104844</t>
  </si>
  <si>
    <t>104844</t>
  </si>
  <si>
    <t>EXECUÇÃO DE PERFURAÇÃO PARA TIRANTE, COMPRIMENTO MAIOR OU IGUAL A 14 M E MENOR QUE 22 M, COM DIÂMETRO DE FURO DE 150 MM EXECUTADO COM HASTE E TUBOS DE REVESTIMENTO UTILIZANDO PERFURATRIZ SOBRE ESTEIRA. AF_11/2023</t>
  </si>
  <si>
    <t>SINAPI|104852</t>
  </si>
  <si>
    <t>104852</t>
  </si>
  <si>
    <t>EXECUÇÃO DE PERFURAÇÃO PARA TIRANTE, COMPRIMENTO MAIOR OU IGUAL A 14 M E MENOR QUE 22 M, COM DIÂMETRO DE FURO DE 150 MM EXECUTADO COM HASTE UTILIZANDO PERFURATRIZ MANUAL SOBRE BASE DE MONTAGEM. AF_11/2023</t>
  </si>
  <si>
    <t>SINAPI|104846</t>
  </si>
  <si>
    <t>104846</t>
  </si>
  <si>
    <t>EXECUÇÃO DE PERFURAÇÃO PARA TIRANTE, COMPRIMENTO MAIOR OU IGUAL A 14 M E MENOR QUE 22 M, COM DIÂMETRO DE FURO DE 200 MM EXECUTADO COM HASTE E TUBOS DE REVESTIMENTO UTILIZANDO PERFURATRIZ SOBRE ESTEIRA. AF_11/2023</t>
  </si>
  <si>
    <t>SINAPI|104854</t>
  </si>
  <si>
    <t>104854</t>
  </si>
  <si>
    <t>EXECUÇÃO DE PERFURAÇÃO PARA TIRANTE, COMPRIMENTO MAIOR OU IGUAL A 14 M E MENOR QUE 22 M, COM DIÂMETRO DE FURO DE 200 MM EXECUTADO COM HASTE UTILIZANDO PERFURATRIZ MANUAL SOBRE BASE DE MONTAGEM. AF_11/2023</t>
  </si>
  <si>
    <t>SINAPI|104890</t>
  </si>
  <si>
    <t>104890</t>
  </si>
  <si>
    <t>EXECUÇÃO DE PERFURAÇÃO PARA TIRANTE, COMPRIMENTO MAIOR OU IGUAL A 14 M E MENOR QUE 22 M, COM DIÂMETRO DE FURO DE 200 MM EXECUTADO COM HASTE UTILIZANDO PERFURATRIZ SOBRE ESTEIRA. AF_11/2023</t>
  </si>
  <si>
    <t>SINAPI|104842</t>
  </si>
  <si>
    <t>104842</t>
  </si>
  <si>
    <t>EXECUÇÃO DE PERFURAÇÃO PARA TIRANTE, COMPRIMENTO MAIOR OU IGUAL A 22 M E MENOR QUE 30 M, COM DIÂMETRO DE FURO DE 100 MM EXECUTADO COM HASTE E TUBOS DE REVESTIMENTO UTILIZANDO PERFURATRIZ SOBRE ESTEIRA. AF_11/2023</t>
  </si>
  <si>
    <t>SINAPI|104850</t>
  </si>
  <si>
    <t>104850</t>
  </si>
  <si>
    <t>EXECUÇÃO DE PERFURAÇÃO PARA TIRANTE, COMPRIMENTO MAIOR OU IGUAL A 22 M E MENOR QUE 30 M, COM DIÂMETRO DE FURO DE 100 MM EXECUTADO COM HASTE UTILIZANDO PERFURATRIZ MANUAL SOBRE BASE DE MONTAGEM. AF_11/2023</t>
  </si>
  <si>
    <t>SINAPI|104888</t>
  </si>
  <si>
    <t>104888</t>
  </si>
  <si>
    <t>EXECUÇÃO DE PERFURAÇÃO PARA TIRANTE, COMPRIMENTO MAIOR OU IGUAL A 22 M E MENOR QUE 30 M, COM DIÂMETRO DE FURO DE 100 MM EXECUTADO COM HASTE UTILIZANDO PERFURATRIZ SOBRE ESTEIRA. AF_11/2023</t>
  </si>
  <si>
    <t>SINAPI|104879</t>
  </si>
  <si>
    <t>104879</t>
  </si>
  <si>
    <t>EXECUÇÃO DE PERFURAÇÃO PARA TIRANTE, COMPRIMENTO MAIOR OU IGUAL A 22 M E MENOR QUE 30 M, COM DIÂMETRO DE FURO DE 150 MM EXECUTADO COM HASTE E TUBOS DE REVESTIMENTO UTILIZANDO PERFURATRIZ SOBRE ESTEIRA. AF_11/2023</t>
  </si>
  <si>
    <t>SINAPI|104853</t>
  </si>
  <si>
    <t>104853</t>
  </si>
  <si>
    <t>EXECUÇÃO DE PERFURAÇÃO PARA TIRANTE, COMPRIMENTO MAIOR OU IGUAL A 22 M E MENOR QUE 30 M, COM DIÂMETRO DE FURO DE 150 MM EXECUTADO COM HASTE UTILIZANDO PERFURATRIZ MANUAL SOBRE BASE DE MONTAGEM. AF_11/2023</t>
  </si>
  <si>
    <t>SINAPI|104847</t>
  </si>
  <si>
    <t>104847</t>
  </si>
  <si>
    <t>EXECUÇÃO DE PERFURAÇÃO PARA TIRANTE, COMPRIMENTO MAIOR OU IGUAL A 22 M E MENOR QUE 30 M, COM DIÂMETRO DE FURO DE 200 MM EXECUTADO COM HASTE E TUBOS DE REVESTIMENTO UTILIZANDO PERFURATRIZ SOBRE ESTEIRA. AF_11/2023</t>
  </si>
  <si>
    <t>SINAPI|104855</t>
  </si>
  <si>
    <t>104855</t>
  </si>
  <si>
    <t>EXECUÇÃO DE PERFURAÇÃO PARA TIRANTE, COMPRIMENTO MAIOR OU IGUAL A 22 M E MENOR QUE 30 M, COM DIÂMETRO DE FURO DE 200 MM EXECUTADO COM HASTE UTILIZANDO PERFURATRIZ MANUAL SOBRE BASE DE MONTAGEM. AF_11/2023</t>
  </si>
  <si>
    <t>SINAPI|104891</t>
  </si>
  <si>
    <t>104891</t>
  </si>
  <si>
    <t>EXECUÇÃO DE PERFURAÇÃO PARA TIRANTE, COMPRIMENTO MAIOR OU IGUAL A 22 M E MENOR QUE 30 M, COM DIÂMETRO DE FURO DE 200 MM EXECUTADO COM HASTE UTILIZANDO PERFURATRIZ SOBRE ESTEIRA. AF_11/2023</t>
  </si>
  <si>
    <t>SINAPI|104892</t>
  </si>
  <si>
    <t>104892</t>
  </si>
  <si>
    <t>EXECUÇÃO DE PERFURAÇÃO PARA TIRANTE, COMPRIMENTO MAIOR OU IGUAL A 6 M E MENOR QUE 14 M, COM DIÂMETRO DE FURO DE 100 MM EXECUTADO COM HASTE E TUBOS DE REVESTIMENTO UTILIZANDO PERFURATRIZ SOBRE ESTEIRA. AF_11/2023</t>
  </si>
  <si>
    <t>SINAPI|104848</t>
  </si>
  <si>
    <t>104848</t>
  </si>
  <si>
    <t>EXECUÇÃO DE PERFURAÇÃO PARA TIRANTE, COMPRIMENTO MAIOR OU IGUAL A 6 M E MENOR QUE 14 M, COM DIÂMETRO DE FURO DE 100 MM EXECUTADO COM HASTE UTILIZANDO PERFURATRIZ MANUAL SOBRE BASE DE MONTAGEM. AF_11/2023</t>
  </si>
  <si>
    <t>SINAPI|104886</t>
  </si>
  <si>
    <t>104886</t>
  </si>
  <si>
    <t>EXECUÇÃO DE PERFURAÇÃO PARA TIRANTE, COMPRIMENTO MAIOR OU IGUAL A 6 M E MENOR QUE 14 M, COM DIÂMETRO DE FURO DE 100 MM EXECUTADO COM HASTE UTILIZANDO PERFURATRIZ SOBRE ESTEIRA. AF_11/2023</t>
  </si>
  <si>
    <t>SINAPI|104843</t>
  </si>
  <si>
    <t>104843</t>
  </si>
  <si>
    <t>EXECUÇÃO DE PERFURAÇÃO PARA TIRANTE, COMPRIMENTO MAIOR OU IGUAL A 6 M E MENOR QUE 14 M, COM DIÂMETRO DE FURO DE 150 MM EXECUTADO COM HASTE E TUBOS DE REVESTIMENTO UTILIZANDO PERFURATRIZ SOBRE ESTEIRA. AF_11/2023</t>
  </si>
  <si>
    <t>SINAPI|104851</t>
  </si>
  <si>
    <t>104851</t>
  </si>
  <si>
    <t>EXECUÇÃO DE PERFURAÇÃO PARA TIRANTE, COMPRIMENTO MAIOR OU IGUAL A 6 M E MENOR QUE 14 M, COM DIÂMETRO DE FURO DE 150 MM EXECUTADO COM HASTE UTILIZANDO PERFURATRIZ MANUAL SOBRE BASE DE MONTAGEM. AF_11/2023</t>
  </si>
  <si>
    <t>SINAPI|104845</t>
  </si>
  <si>
    <t>104845</t>
  </si>
  <si>
    <t>EXECUÇÃO DE PERFURAÇÃO PARA TIRANTE, COMPRIMENTO MAIOR OU IGUAL A 6 M E MENOR QUE 14 M, COM DIÂMETRO DE FURO DE 200 MM EXECUTADO COM HASTE E TUBOS DE REVESTIMENTO UTILIZANDO PERFURATRIZ SOBRE ESTEIRA. AF_11/2023</t>
  </si>
  <si>
    <t>SINAPI|104880</t>
  </si>
  <si>
    <t>104880</t>
  </si>
  <si>
    <t>EXECUÇÃO DE PERFURAÇÃO PARA TIRANTE, COMPRIMENTO MAIOR OU IGUAL A 6 M E MENOR QUE 14 M, COM DIÂMETRO DE FURO DE 200 MM EXECUTADO COM HASTE UTILIZANDO PERFURATRIZ MANUAL SOBRE BASE DE MONTAGEM. AF_11/2023</t>
  </si>
  <si>
    <t>SINAPI|104889</t>
  </si>
  <si>
    <t>104889</t>
  </si>
  <si>
    <t>EXECUÇÃO DE PERFURAÇÃO PARA TIRANTE, COMPRIMENTO MAIOR OU IGUAL A 6 M E MENOR QUE 14 M, COM DIÂMETRO DE FURO DE 200 MM EXECUTADO COM HASTE UTILIZANDO PERFURATRIZ SOBRE ESTEIRA. AF_11/2023</t>
  </si>
  <si>
    <t>SINAPI|95108</t>
  </si>
  <si>
    <t>95108</t>
  </si>
  <si>
    <t>EXECUÇÃO DE PROTEÇÃO DA CABEÇA DO TIRANTE COM USO DE FÔRMAS METÁLICAS, 50 UTILIZAÇÕES, E CONCRETO FCK =15 MPA. AF_11/2023</t>
  </si>
  <si>
    <t>SINAPI|104857</t>
  </si>
  <si>
    <t>104857</t>
  </si>
  <si>
    <t>INJEÇÃO DE CALDA DE CIMENTO PARA CHUMBAMENTO DE TIRANTE COM 8 CORDOALHAS DE 12,7 MM, COMPRIMENTO MAIOR OU IGUAL A 22 M E MENOR QUE 30 M, DIÂMETRO DE 100 MM, INCLUSIVE PRODUÇÃO. AF_11/2023</t>
  </si>
  <si>
    <t>SINAPI|104859</t>
  </si>
  <si>
    <t>104859</t>
  </si>
  <si>
    <t>INJEÇÃO DE CALDA DE CIMENTO PARA CHUMBAMENTO DE TIRANTE COM 8 CORDOALHAS DE 12,7 MM, COMPRIMENTO MAIOR OU IGUAL A 22 M E MENOR QUE 30 M, DIÂMETRO DE 150 MM, INCLUSIVE PRODUÇÃO. AF_11/2023</t>
  </si>
  <si>
    <t>SINAPI|104861</t>
  </si>
  <si>
    <t>104861</t>
  </si>
  <si>
    <t>INJEÇÃO DE CALDA DE CIMENTO PARA CHUMBAMENTO DE TIRANTE COM 8 CORDOALHAS DE 12,7 MM, COMPRIMENTO MAIOR OU IGUAL A 22 M E MENOR QUE 30 M, DIÂMETRO DE 200 MM, INCLUSIVE PRODUÇÃO. AF_11/2023</t>
  </si>
  <si>
    <t>SINAPI|104856</t>
  </si>
  <si>
    <t>104856</t>
  </si>
  <si>
    <t>INJEÇÃO DE CALDA DE CIMENTO PARA CHUMBAMENTO DE TIRANTE MONOBARRA COM ARMADURA DE 36 MM, COMPRIMENTO MAIOR OU IGUAL A 22 M E MENOR QUE 30 M, DIÂMETRO DE 100 MM, INCLUSIVE PRODUÇÃO. AF_11/2023</t>
  </si>
  <si>
    <t>SINAPI|104858</t>
  </si>
  <si>
    <t>104858</t>
  </si>
  <si>
    <t>INJEÇÃO DE CALDA DE CIMENTO PARA CHUMBAMENTO DE TIRANTE MONOBARRA COM ARMADURA DE 36 MM, COMPRIMENTO MAIOR OU IGUAL A 22 M E MENOR QUE 30 M, DIÂMETRO DE 150 MM, INCLUSIVE PRODUÇÃO. AF_11/2023</t>
  </si>
  <si>
    <t>SINAPI|104860</t>
  </si>
  <si>
    <t>104860</t>
  </si>
  <si>
    <t>INJEÇÃO DE CALDA DE CIMENTO PARA CHUMBAMENTO DE TIRANTE MONOBARRA COM ARMADURA DE 36 MM, COMPRIMENTO MAIOR OU IGUAL A 22 M E MENOR QUE 30 M, DIÂMETRO DE 200 MM, INCLUSIVE PRODUÇÃO. AF_11/2023</t>
  </si>
  <si>
    <t>SINAPI|104871</t>
  </si>
  <si>
    <t>104871</t>
  </si>
  <si>
    <t>INSTALAÇÃO DE TIRANTE COM 4 CORDOALHAS DE 12,7 MM, COMPRIMENTO MAIOR OU IGUAL A 14 M E MENOR QUE 22 M, INCLUSIVE MONTAGEM, INSTALAÇÃO E PROTENSÃO. AF_11/2023</t>
  </si>
  <si>
    <t>SINAPI|104883</t>
  </si>
  <si>
    <t>104883</t>
  </si>
  <si>
    <t>INSTALAÇÃO DE TIRANTE COM 4 CORDOALHAS DE 12,7 MM, COMPRIMENTO MAIOR OU IGUAL A 22 M E MENOR QUE 30 M, INCLUSIVE MONTAGEM, INSTALAÇÃO E PROTENSÃO. AF_11/2023</t>
  </si>
  <si>
    <t>SINAPI|104865</t>
  </si>
  <si>
    <t>104865</t>
  </si>
  <si>
    <t>INSTALAÇÃO DE TIRANTE COM 4 CORDOALHAS DE 12,7 MM, COMPRIMENTO MAIOR OU IGUAL A 6 M E MENOR QUE 14 M, INCLUSIVE MONTAGEM, INSTALAÇÃO E PROTENSÃO. AF_11/2023</t>
  </si>
  <si>
    <t>SINAPI|104872</t>
  </si>
  <si>
    <t>104872</t>
  </si>
  <si>
    <t>INSTALAÇÃO DE TIRANTE COM 6 CORDOALHAS DE 12,7 MM, COMPRIMENTO MAIOR OU IGUAL A 14 M E MENOR QUE 22 M, INCLUSIVE MONTAGEM, INSTALAÇÃO E PROTENSÃO. AF_11/2023</t>
  </si>
  <si>
    <t>SINAPI|104884</t>
  </si>
  <si>
    <t>104884</t>
  </si>
  <si>
    <t>INSTALAÇÃO DE TIRANTE COM 6 CORDOALHAS DE 12,7 MM, COMPRIMENTO MAIOR OU IGUAL A 22 M E MENOR QUE 30 M, INCLUSIVE MONTAGEM, INSTALAÇÃO E PROTENSÃO. AF_11/2023</t>
  </si>
  <si>
    <t>SINAPI|104866</t>
  </si>
  <si>
    <t>104866</t>
  </si>
  <si>
    <t>INSTALAÇÃO DE TIRANTE COM 6 CORDOALHAS DE 12,7 MM, COMPRIMENTO MAIOR OU IGUAL A 6 M E MENOR QUE 14 M, INCLUSIVE MONTAGEM, INSTALAÇÃO E PROTENSÃO. AF_11/2023</t>
  </si>
  <si>
    <t>SINAPI|104873</t>
  </si>
  <si>
    <t>104873</t>
  </si>
  <si>
    <t>INSTALAÇÃO DE TIRANTE COM 8 CORDOALHAS DE 12,7 MM, COMPRIMENTO MAIOR OU IGUAL A 14 M E MENOR QUE 22 M, INCLUSIVE MONTAGEM, INSTALAÇÃO E PROTENSÃO. AF_11/2023</t>
  </si>
  <si>
    <t>SINAPI|104885</t>
  </si>
  <si>
    <t>104885</t>
  </si>
  <si>
    <t>INSTALAÇÃO DE TIRANTE COM 8 CORDOALHAS DE 12,7 MM, COMPRIMENTO MAIOR OU IGUAL A 22 M E MENOR QUE 30 M, INCLUSIVE MONTAGEM, INSTALAÇÃO E PROTENSÃO. AF_11/2023</t>
  </si>
  <si>
    <t>SINAPI|104867</t>
  </si>
  <si>
    <t>104867</t>
  </si>
  <si>
    <t>INSTALAÇÃO DE TIRANTE COM 8 CORDOALHAS DE 12,7 MM, COMPRIMENTO MAIOR OU IGUAL A 6 M E MENOR QUE 14 M, INCLUSIVE MONTAGEM, INSTALAÇÃO E PROTENSÃO. AF_11/2023</t>
  </si>
  <si>
    <t>SINAPI|104868</t>
  </si>
  <si>
    <t>104868</t>
  </si>
  <si>
    <t>INSTALAÇÃO DE TIRANTE MONOBARRA COM ARMADURA DE 25 MM, COMPRIMENTO MAIOR OU IGUAL A 14 M E MENOR QUE 22 M, INCLUSIVE MONTAGEM, INSTALAÇÃO E PROTENSÃO. AF_11/2023</t>
  </si>
  <si>
    <t>SINAPI|104874</t>
  </si>
  <si>
    <t>104874</t>
  </si>
  <si>
    <t>INSTALAÇÃO DE TIRANTE MONOBARRA COM ARMADURA DE 25 MM, COMPRIMENTO MAIOR OU IGUAL A 22 M E MENOR QUE 30 M, INCLUSIVE MONTAGEM, INSTALAÇÃO E PROTENSÃO. AF_11/2023</t>
  </si>
  <si>
    <t>SINAPI|104862</t>
  </si>
  <si>
    <t>104862</t>
  </si>
  <si>
    <t>INSTALAÇÃO DE TIRANTE MONOBARRA COM ARMADURA DE 25 MM, COMPRIMENTO MAIOR OU IGUAL A 6 M E MENOR QUE 14 M, INCLUSIVE MONTAGEM, INSTALAÇÃO E PROTENSÃO. AF_11/2023</t>
  </si>
  <si>
    <t>SINAPI|104869</t>
  </si>
  <si>
    <t>104869</t>
  </si>
  <si>
    <t>INSTALAÇÃO DE TIRANTE MONOBARRA COM ARMADURA DE 32 MM, COMPRIMENTO MAIOR OU IGUAL A 14 M E MENOR QUE 22 M, INCLUSIVE MONTAGEM, INSTALAÇÃO E PROTENSÃO. AF_11/2023</t>
  </si>
  <si>
    <t>SINAPI|104881</t>
  </si>
  <si>
    <t>104881</t>
  </si>
  <si>
    <t>INSTALAÇÃO DE TIRANTE MONOBARRA COM ARMADURA DE 32 MM, COMPRIMENTO MAIOR OU IGUAL A 22 M E MENOR QUE 30 M, INCLUSIVE MONTAGEM, INSTALAÇÃO E PROTENSÃO. AF_11/2023</t>
  </si>
  <si>
    <t>SINAPI|104863</t>
  </si>
  <si>
    <t>104863</t>
  </si>
  <si>
    <t>INSTALAÇÃO DE TIRANTE MONOBARRA COM ARMADURA DE 32 MM, COMPRIMENTO MAIOR OU IGUAL A 6 M E MENOR QUE 14 M, INCLUSIVE MONTAGEM, INSTALAÇÃO E PROTENSÃO. AF_11/2023</t>
  </si>
  <si>
    <t>SINAPI|104870</t>
  </si>
  <si>
    <t>104870</t>
  </si>
  <si>
    <t>INSTALAÇÃO DE TIRANTE MONOBARRA COM ARMADURA DE 36 MM, COMPRIMENTO MAIOR OU IGUAL A 14 M E MENOR QUE 22 M, INCLUSIVE MONTAGEM, INSTALAÇÃO E PROTENSÃO. AF_11/2023</t>
  </si>
  <si>
    <t>SINAPI|104882</t>
  </si>
  <si>
    <t>104882</t>
  </si>
  <si>
    <t>INSTALAÇÃO DE TIRANTE MONOBARRA COM ARMADURA DE 36 MM, COMPRIMENTO MAIOR OU IGUAL A 22 M E MENOR QUE 30 M, INCLUSIVE MONTAGEM, INSTALAÇÃO E PROTENSÃO. AF_11/2023</t>
  </si>
  <si>
    <t>SINAPI|104864</t>
  </si>
  <si>
    <t>104864</t>
  </si>
  <si>
    <t>INSTALAÇÃO DE TIRANTE MONOBARRA COM ARMADURA DE 36 MM, COMPRIMENTO MAIOR OU IGUAL A 6 M E MENOR QUE 14 M, INCLUSIVE MONTAGEM, INSTALAÇÃO E PROTENSÃO. AF_11/2023</t>
  </si>
  <si>
    <t>SINAPI|104876</t>
  </si>
  <si>
    <t>104876</t>
  </si>
  <si>
    <t>PERFURAÇÃO DE CORTINA PRÉ-MOLDADA COM MARTELETE ROMPEDOR. AF_11/2023</t>
  </si>
  <si>
    <t>SINAPI|104875</t>
  </si>
  <si>
    <t>104875</t>
  </si>
  <si>
    <t>PERFURAÇÃO DE PAREDE DIAFRAGMA COM COROA DIAMANTADA DE DIÂMETRO DE 102 MM. AF_11/2023</t>
  </si>
  <si>
    <t>SINAPI|105942</t>
  </si>
  <si>
    <t>105942</t>
  </si>
  <si>
    <t>REQUADRO DE VÃOS COM PLACAS DE PORCELANATO ASSENTADAS COM ARGAMASSA COLANTE. AF_03/2025</t>
  </si>
  <si>
    <t>Fachadas com Placas Cerâmicas e Granito - Insertadas</t>
  </si>
  <si>
    <t>SINAPI|105943</t>
  </si>
  <si>
    <t>105943</t>
  </si>
  <si>
    <t>REQUADRO DE VÃOS PLACAS DE GRANITO FIXADAS COM INSERTE METÁLICO. AF_03/2025</t>
  </si>
  <si>
    <t>SINAPI|105941</t>
  </si>
  <si>
    <t>105941</t>
  </si>
  <si>
    <t>REVESTIMENTO NÃO ADERIDO DE PAREDES EXTERNAS COM PLACAS DE GRANITO DE ÁREA MAIOR QUE 10000 CM2, FIXADAS COM INSERTE METÁLICO. AF_03/2025</t>
  </si>
  <si>
    <t>SINAPI|105940</t>
  </si>
  <si>
    <t>105940</t>
  </si>
  <si>
    <t>REVESTIMENTO NÃO ADERIDO DE PAREDES EXTERNAS COM PLACAS DE GRANITO DE ÁREA MAIOR QUE 3025 CM2 E MENOR OU IGUAL A 10000 CM2, FIXADAS COM INSERTE METÁLICO. AF_03/2025</t>
  </si>
  <si>
    <t>SINAPI|105938</t>
  </si>
  <si>
    <t>105938</t>
  </si>
  <si>
    <t>REVESTIMENTO NÃO ADERIDO DE PAREDES EXTERNAS COM PLACAS DE PORCELANATO DE ÁREA MAIOR DO QUE 2500 CM2 E MENOR OU IGUAL A 6400 CM2, FIXADAS COM INSERTE METÁLICO. AF_03/2025</t>
  </si>
  <si>
    <t>SINAPI|105939</t>
  </si>
  <si>
    <t>105939</t>
  </si>
  <si>
    <t>REVESTIMENTO NÃO ADERIDO DE PAREDES EXTERNAS COM PLACAS DE PORCELANATO DE ÁREA MAIOR QUE 6400 CM2 E MENOR QUE 10000 CM2, FIXADAS COM INSERTE METÁLICO. AF_03/2025</t>
  </si>
  <si>
    <t>SINAPI|96120</t>
  </si>
  <si>
    <t>96120</t>
  </si>
  <si>
    <t>ACABAMENTOS PARA FORRO (MOLDURA DE GESSO). AF_08/2023</t>
  </si>
  <si>
    <t>Forros</t>
  </si>
  <si>
    <t>SINAPI|96123</t>
  </si>
  <si>
    <t>96123</t>
  </si>
  <si>
    <t>ACABAMENTOS PARA FORRO (MOLDURA EM DRYWALL, COM LARGURA DE 15 CM). AF_08/2023_PS</t>
  </si>
  <si>
    <t>SINAPI|96122</t>
  </si>
  <si>
    <t>96122</t>
  </si>
  <si>
    <t>ACABAMENTOS PARA FORRO (RODA-FORRO EM MADEIRA PINUS). AF_08/2023</t>
  </si>
  <si>
    <t>SINAPI|96121</t>
  </si>
  <si>
    <t>96121</t>
  </si>
  <si>
    <t>ACABAMENTOS PARA FORRO (RODA-FORRO EM PERFIL METÁLICO E PLÁSTICO). AF_08/2023</t>
  </si>
  <si>
    <t>SINAPI|99054</t>
  </si>
  <si>
    <t>99054</t>
  </si>
  <si>
    <t>ACABAMENTOS PARA FORRO (SANCA DE GESSO, MONTADA NA OBRA). AF_08/2023_PS</t>
  </si>
  <si>
    <t>SINAPI|96110</t>
  </si>
  <si>
    <t>96110</t>
  </si>
  <si>
    <t>FORRO EM DRYWALL PARA AMBIENTES RESIDENCIAIS, INCLUSIVE ESTRUTURA UNIDIRECIONAL DE FIXAÇÃO. AF_08/2023_PS</t>
  </si>
  <si>
    <t>SINAPI|96114</t>
  </si>
  <si>
    <t>96114</t>
  </si>
  <si>
    <t>FORRO EM DRYWALL, PARA AMBIENTES COMERCIAIS, INCLUSIVE ESTRUTURA BIRECIONAL DE FIXAÇÃO. AF_08/2023_PS</t>
  </si>
  <si>
    <t>SINAPI|104757</t>
  </si>
  <si>
    <t>104757</t>
  </si>
  <si>
    <t>FORRO EM FIBRA MINERAL, PARA AMBIENTES COMERCIAIS, INCLUSIVE ESTRUTURA DE FIXAÇÃO. AF_08/2023_PS</t>
  </si>
  <si>
    <t>SINAPI|104756</t>
  </si>
  <si>
    <t>104756</t>
  </si>
  <si>
    <t>FORRO EM MADEIRA PINUS, PARA AMBIENTES RESIDENCIAIS E COMERCIAIS, INCLUSIVE ESTRUTURA BIDIRECIONAL DE FIXAÇÃO. AF_08/2023</t>
  </si>
  <si>
    <t>SINAPI|96112</t>
  </si>
  <si>
    <t>96112</t>
  </si>
  <si>
    <t>FORRO EM MADEIRA PINUS, PARA AMBIENTES RESIDENCIAIS, INCLUSIVE ESTRUTURA UNIDIRECIONAL DE FIXAÇÃO. AF_08/2023</t>
  </si>
  <si>
    <t>SINAPI|96113</t>
  </si>
  <si>
    <t>96113</t>
  </si>
  <si>
    <t>FORRO EM PLACAS DE GESSO, PARA AMBIENTES COMERCIAIS. AF_08/2023_PS</t>
  </si>
  <si>
    <t>SINAPI|96109</t>
  </si>
  <si>
    <t>96109</t>
  </si>
  <si>
    <t>FORRO EM PLACAS DE GESSO, PARA AMBIENTES RESIDENCIAIS. AF_08/2023_PS</t>
  </si>
  <si>
    <t>SINAPI|96116</t>
  </si>
  <si>
    <t>96116</t>
  </si>
  <si>
    <t>FORRO EM RÉGUAS DE PVC, FRISADO, PARA AMBIENTES COMERCIAIS, INCLUSIVE ESTRUTURA BIDIRECIONAL DE FIXAÇÃO. AF_08/2023_PS</t>
  </si>
  <si>
    <t>SINAPI|96111</t>
  </si>
  <si>
    <t>96111</t>
  </si>
  <si>
    <t>FORRO EM RÉGUAS DE PVC, FRISADO, PARA AMBIENTES RESIDENCIAIS, INCLUSIVE ESTRUTURA UNIDIRECIONAL DE FIXAÇÃO. AF_08/2023_PS</t>
  </si>
  <si>
    <t>SINAPI|96486</t>
  </si>
  <si>
    <t>96486</t>
  </si>
  <si>
    <t>FORRO EM RÉGUAS DE PVC, LISO, PARA AMBIENTES COMERCIAIS, INCLUSIVE ESTRUTURA BIDIRECIONAL DE FIXAÇÃO. AF_08/2023_PS</t>
  </si>
  <si>
    <t>SINAPI|96485</t>
  </si>
  <si>
    <t>96485</t>
  </si>
  <si>
    <t>FORRO EM RÉGUAS DE PVC, LISO, PARA AMBIENTES RESIDENCIAIS, INCLUSIVE ESTRUTURA UNIDIRECIONAL DE FIXAÇÃO. AF_08/2023_PS</t>
  </si>
  <si>
    <t>SINAPI|97557</t>
  </si>
  <si>
    <t>97557</t>
  </si>
  <si>
    <t>FORRO METÁLICO, PARA AMBIENTES COMERCIAIS, INCLUSIVE ESTRUTURA DE FIXAÇÃO. AF_08/2023</t>
  </si>
  <si>
    <t>SINAPI|101807</t>
  </si>
  <si>
    <t>101807</t>
  </si>
  <si>
    <t>CAIXA ENTERRADA DISTRIBUIDORA DE VAZÃO (SUMIDOUROS MÚLTIPLOS), RETANGULAR, EM ALVENARIA COM BLOCOS DE CONCRETO, DIMENSÕES INTERNAS: 0,60 X 0,60 X H=0,50 M. AF_12/2020</t>
  </si>
  <si>
    <t>Fossas e Sumidouros</t>
  </si>
  <si>
    <t>SINAPI|101806</t>
  </si>
  <si>
    <t>101806</t>
  </si>
  <si>
    <t>CAIXA ENTERRADA DISTRIBUIDORA DE VAZÃO (SUMIDOUROS MÚLTIPLOS), RETANGULAR, EM ALVENARIA COM TIJOLOS MACIÇOS, DIMENSÕES INTERNAS: 0,60 X 0,60 X H=0,50 M. AF_12/2020</t>
  </si>
  <si>
    <t>SINAPI|101808</t>
  </si>
  <si>
    <t>101808</t>
  </si>
  <si>
    <t>CAIXA ENTERRADA DISTRIBUIDORA DE VAZÃO (SUMIDOUROS MÚLTIPLOS), RETANGULAR, EM CONCRETO PRÉ-MOLDADO, DIMENSÕES INTERNAS: 0,60 X 0,60 X H=0,50 M. AF_12/2020</t>
  </si>
  <si>
    <t>SINAPI|98058</t>
  </si>
  <si>
    <t>98058</t>
  </si>
  <si>
    <t>FILTRO ANAERÓBIO CIRCULAR, EM CONCRETO PRÉ-MOLDADO, DIÂMETRO INTERNO = 1,10 M, ALTURA INTERNA = 1,50 M, VOLUME ÚTIL: 1140,4 L (PARA 5 CONTRIBUINTES). AF_12/2020</t>
  </si>
  <si>
    <t>SINAPI|98059</t>
  </si>
  <si>
    <t>98059</t>
  </si>
  <si>
    <t>FILTRO ANAERÓBIO CIRCULAR, EM CONCRETO PRÉ-MOLDADO, DIÂMETRO INTERNO = 1,88 M, ALTURA INTERNA = 1,50 M, VOLUME ÚTIL: 3331,1 L (PARA 19 CONTRIBUINTES). AF_12/2020</t>
  </si>
  <si>
    <t>SINAPI|98060</t>
  </si>
  <si>
    <t>98060</t>
  </si>
  <si>
    <t>FILTRO ANAERÓBIO CIRCULAR, EM CONCRETO PRÉ-MOLDADO, DIÂMETRO INTERNO = 2,38 M, ALTURA INTERNA = 1,50 M, VOLUME ÚTIL: 5338,6 L (PARA 34 CONTRIBUINTES). AF_12/2020</t>
  </si>
  <si>
    <t>SINAPI|98061</t>
  </si>
  <si>
    <t>98061</t>
  </si>
  <si>
    <t>FILTRO ANAERÓBIO CIRCULAR, EM CONCRETO PRÉ-MOLDADO, DIÂMETRO INTERNO = 2,88 M, ALTURA INTERNA = 1,50 M, VOLUME ÚTIL: 7817,3 L (PARA 75 CONTRIBUINTES). AF_12/2020</t>
  </si>
  <si>
    <t>SINAPI|98088</t>
  </si>
  <si>
    <t>98088</t>
  </si>
  <si>
    <t>FILTRO ANAERÓBIO RETANGULAR, EM ALVENARIA COM BLOCOS DE CONCRETO, DIMENSÕES INTERNAS: 0,8 X 1,2 X H=1,67 M, VOLUME ÚTIL: 1152 L (PARA 5 CONTRIBUINTES). AF_12/2020</t>
  </si>
  <si>
    <t>SINAPI|98089</t>
  </si>
  <si>
    <t>98089</t>
  </si>
  <si>
    <t>FILTRO ANAERÓBIO RETANGULAR, EM ALVENARIA COM BLOCOS DE CONCRETO, DIMENSÕES INTERNAS: 1,2 X 1,8 X H=1,67 M, VOLUME ÚTIL: 2592 L (PARA 13 CONTRIBUINTES). AF_12/2020</t>
  </si>
  <si>
    <t>SINAPI|98090</t>
  </si>
  <si>
    <t>98090</t>
  </si>
  <si>
    <t>FILTRO ANAERÓBIO RETANGULAR, EM ALVENARIA COM BLOCOS DE CONCRETO, DIMENSÕES INTERNAS: 1,4 X 3,0 X H=1,67 M, VOLUME ÚTIL: 5040 L (PARA 32 CONTRIBUINTES). AF_12/2020</t>
  </si>
  <si>
    <t>SINAPI|98091</t>
  </si>
  <si>
    <t>98091</t>
  </si>
  <si>
    <t>FILTRO ANAERÓBIO RETANGULAR, EM ALVENARIA COM BLOCOS DE CONCRETO, DIMENSÕES INTERNAS: 1,4 X 4,2 X H=1,67 M, VOLUME ÚTIL: 7056 L (PARA 67 CONTRIBUINTES). AF_12/2020</t>
  </si>
  <si>
    <t>SINAPI|98092</t>
  </si>
  <si>
    <t>98092</t>
  </si>
  <si>
    <t>FILTRO ANAERÓBIO RETANGULAR, EM ALVENARIA COM BLOCOS DE CONCRETO, DIMENSÕES INTERNAS: 1,6 X 4,6 X H=1,67 M, VOLUME ÚTIL: 8832 L (PARA 84 CONTRIBUINTES). AF_12/2020</t>
  </si>
  <si>
    <t>SINAPI|98093</t>
  </si>
  <si>
    <t>98093</t>
  </si>
  <si>
    <t>FILTRO ANAERÓBIO RETANGULAR, EM ALVENARIA COM BLOCOS DE CONCRETO, DIMENSÕES INTERNAS: 1,6 X 5,6 X H=1,67 M, VOLUME ÚTIL: 10752 L (PARA 103 CONTRIBUINTES). AF_12/2020</t>
  </si>
  <si>
    <t>SINAPI|98072</t>
  </si>
  <si>
    <t>98072</t>
  </si>
  <si>
    <t>FILTRO ANAERÓBIO RETANGULAR, EM ALVENARIA COM TIJOLOS CERÂMICOS MACIÇOS, DIMENSÕES INTERNAS: 0,8 X 1,2 X H=1,67 M, VOLUME ÚTIL: 1152 L (PARA 5 CONTRIBUINTES). AF_12/2020</t>
  </si>
  <si>
    <t>SINAPI|98073</t>
  </si>
  <si>
    <t>98073</t>
  </si>
  <si>
    <t>FILTRO ANAERÓBIO RETANGULAR, EM ALVENARIA COM TIJOLOS CERÂMICOS MACIÇOS, DIMENSÕES INTERNAS: 1,2 X 1,8 X H=1,67 M, VOLUME ÚTIL: 2592 L (PARA 13 CONTRIBUINTES). AF_12/2020</t>
  </si>
  <si>
    <t>SINAPI|98074</t>
  </si>
  <si>
    <t>98074</t>
  </si>
  <si>
    <t>FILTRO ANAERÓBIO RETANGULAR, EM ALVENARIA COM TIJOLOS CERÂMICOS MACIÇOS, DIMENSÕES INTERNAS: 1,4 X 3,0 X H=1,67 M, VOLUME ÚTIL: 5040 L (PARA 32 CONTRIBUINTES). AF_12/2020</t>
  </si>
  <si>
    <t>SINAPI|98075</t>
  </si>
  <si>
    <t>98075</t>
  </si>
  <si>
    <t>FILTRO ANAERÓBIO RETANGULAR, EM ALVENARIA COM TIJOLOS CERÂMICOS MACIÇOS, DIMENSÕES INTERNAS: 1,4 X 4,2 X H=1,67 M, VOLUME ÚTIL: 7056 L (PARA 67 CONTRIBUINTES). AF_12/2020</t>
  </si>
  <si>
    <t>SINAPI|98076</t>
  </si>
  <si>
    <t>98076</t>
  </si>
  <si>
    <t>FILTRO ANAERÓBIO RETANGULAR, EM ALVENARIA COM TIJOLOS CERÂMICOS MACIÇOS, DIMENSÕES INTERNAS: 1,6 X 4,6 X H=1,67 M, VOLUME ÚTIL: 8832 L (PARA 84 CONTRIBUINTES). AF_12/2020</t>
  </si>
  <si>
    <t>SINAPI|98077</t>
  </si>
  <si>
    <t>98077</t>
  </si>
  <si>
    <t>FILTRO ANAERÓBIO RETANGULAR, EM ALVENARIA COM TIJOLOS CERÂMICOS MACIÇOS, DIMENSÕES INTERNAS: 1,6 X 5,6 X H=1,67 M, VOLUME ÚTIL: 10752 L (PARA 103 CONTRIBUINTES). AF_12/2020</t>
  </si>
  <si>
    <t>SINAPI|98062</t>
  </si>
  <si>
    <t>98062</t>
  </si>
  <si>
    <t>SUMIDOURO CIRCULAR, EM CONCRETO PRÉ-MOLDADO, DIÂMETRO INTERNO = 1,88 M, ALTURA INTERNA = 2,00 M, ÁREA DE INFILTRAÇÃO: 13,1 M² (PARA 5 CONTRIBUINTES). AF_12/2020</t>
  </si>
  <si>
    <t>SINAPI|98063</t>
  </si>
  <si>
    <t>98063</t>
  </si>
  <si>
    <t>SUMIDOURO CIRCULAR, EM CONCRETO PRÉ-MOLDADO, DIÂMETRO INTERNO = 2,38 M, ALTURA INTERNA = 2,50 M, ÁREA DE INFILTRAÇÃO: 21,3 M² (PARA 8 CONTRIBUINTES). AF_12/2020</t>
  </si>
  <si>
    <t>SINAPI|98064</t>
  </si>
  <si>
    <t>98064</t>
  </si>
  <si>
    <t>SUMIDOURO CIRCULAR, EM CONCRETO PRÉ-MOLDADO, DIÂMETRO INTERNO = 2,38 M, ALTURA INTERNA = 3,0 M, ÁREA DE INFILTRAÇÃO: 25 M² (PARA 10 CONTRIBUINTES). AF_12/2020</t>
  </si>
  <si>
    <t>SINAPI|98065</t>
  </si>
  <si>
    <t>98065</t>
  </si>
  <si>
    <t>SUMIDOURO CIRCULAR, EM CONCRETO PRÉ-MOLDADO, DIÂMETRO INTERNO = 2,88 M, ALTURA INTERNA = 3,0 M, ÁREA DE INFILTRAÇÃO: 31,4 M² (PARA 12 CONTRIBUINTES). AF_12/2020</t>
  </si>
  <si>
    <t>SINAPI|98094</t>
  </si>
  <si>
    <t>98094</t>
  </si>
  <si>
    <t>SUMIDOURO RETANGULAR, EM ALVENARIA COM BLOCOS DE CONCRETO, DIMENSÕES INTERNAS: 0,8 X 1,4 X H=3,0 M, ÁREA DE INFILTRAÇÃO: 13,2 M² (PARA 5 CONTRIBUINTES). AF_12/2020</t>
  </si>
  <si>
    <t>SINAPI|98099</t>
  </si>
  <si>
    <t>98099</t>
  </si>
  <si>
    <t>SUMIDOURO RETANGULAR, EM ALVENARIA COM BLOCOS DE CONCRETO, DIMENSÕES INTERNAS: 1,0 X 3,0 X H=3,0 M, ÁREA DE INFILTRAÇÃO: 25 M² (PARA 10 CONTRIBUINTES). AF_12/2020</t>
  </si>
  <si>
    <t>SINAPI|98100</t>
  </si>
  <si>
    <t>98100</t>
  </si>
  <si>
    <t>SUMIDOURO RETANGULAR, EM ALVENARIA COM BLOCOS DE CONCRETO, DIMENSÕES INTERNAS: 1,6 X 3,4 X H=3,0 M, ÁREA DE INFILTRAÇÃO: 32,9 M² (PARA 13 CONTRIBUINTES). . AF_12/2020</t>
  </si>
  <si>
    <t>SINAPI|98101</t>
  </si>
  <si>
    <t>98101</t>
  </si>
  <si>
    <t>SUMIDOURO RETANGULAR, EM ALVENARIA COM BLOCOS DE CONCRETO, DIMENSÕES INTERNAS: 1,6 X 5,8 X H=3,0 M, ÁREA DE INFILTRAÇÃO: 50 M² (PARA 20 CONTRIBUINTES). . AF_12/2020</t>
  </si>
  <si>
    <t>SINAPI|98078</t>
  </si>
  <si>
    <t>98078</t>
  </si>
  <si>
    <t>SUMIDOURO RETANGULAR, EM ALVENARIA COM TIJOLOS CERÂMICOS MACIÇOS, DIMENSÕES INTERNAS: 0,8 X 1,4 X H=3,0 M, ÁREA DE INFILTRAÇÃO: 13,2 M² (PARA 5 CONTRIBUINTES). AF_12/2020</t>
  </si>
  <si>
    <t>SINAPI|98079</t>
  </si>
  <si>
    <t>98079</t>
  </si>
  <si>
    <t>SUMIDOURO RETANGULAR, EM ALVENARIA COM TIJOLOS CERÂMICOS MACIÇOS, DIMENSÕES INTERNAS: 1,0 X 3,0 X H=3,0 M, ÁREA DE INFILTRAÇÃO: 25 M² (PARA 10 CONTRIBUINTES). AF_12/2020</t>
  </si>
  <si>
    <t>SINAPI|98080</t>
  </si>
  <si>
    <t>98080</t>
  </si>
  <si>
    <t>SUMIDOURO RETANGULAR, EM ALVENARIA COM TIJOLOS CERÂMICOS MACIÇOS, DIMENSÕES INTERNAS: 1,6 X 3,4 X H=3,0 M, ÁREA DE INFILTRAÇÃO: 32,9 M² (PARA 13 CONTRIBUINTES). AF_12/2020</t>
  </si>
  <si>
    <t>SINAPI|98081</t>
  </si>
  <si>
    <t>98081</t>
  </si>
  <si>
    <t>SUMIDOURO RETANGULAR, EM ALVENARIA COM TIJOLOS CERÂMICOS MACIÇOS, DIMENSÕES INTERNAS: 1,6 X 5,8 X H=3,0 M, ÁREA DE INFILTRAÇÃO: 50 M² (PARA 20 CONTRIBUINTES). AF_12/2020</t>
  </si>
  <si>
    <t>SINAPI|98052</t>
  </si>
  <si>
    <t>98052</t>
  </si>
  <si>
    <t>TANQUE SÉPTICO CIRCULAR, EM CONCRETO PRÉ-MOLDADO, DIÂMETRO INTERNO = 1,10 M, ALTURA INTERNA = 2,50 M, VOLUME ÚTIL: 2138,2 L (PARA 5 CONTRIBUINTES). AF_12/2020</t>
  </si>
  <si>
    <t>SINAPI|98053</t>
  </si>
  <si>
    <t>98053</t>
  </si>
  <si>
    <t>TANQUE SÉPTICO CIRCULAR, EM CONCRETO PRÉ-MOLDADO, DIÂMETRO INTERNO = 1,40 M, ALTURA INTERNA = 2,50 M, VOLUME ÚTIL: 3463,6 L (PARA 13 CONTRIBUINTES). AF_12/2020</t>
  </si>
  <si>
    <t>SINAPI|98054</t>
  </si>
  <si>
    <t>98054</t>
  </si>
  <si>
    <t>TANQUE SÉPTICO CIRCULAR, EM CONCRETO PRÉ-MOLDADO, DIÂMETRO INTERNO = 1,88 M, ALTURA INTERNA = 2,50 M, VOLUME ÚTIL: 6245,8 L (PARA 32 CONTRIBUINTES). AF_12/2020</t>
  </si>
  <si>
    <t>SINAPI|98055</t>
  </si>
  <si>
    <t>98055</t>
  </si>
  <si>
    <t>TANQUE SÉPTICO CIRCULAR, EM CONCRETO PRÉ-MOLDADO, DIÂMETRO INTERNO = 2,38 M, ALTURA INTERNA = 2,50 M, VOLUME ÚTIL: 10009,8 L (PARA 69 CONTRIBUINTES). AF_12/2020</t>
  </si>
  <si>
    <t>SINAPI|98056</t>
  </si>
  <si>
    <t>98056</t>
  </si>
  <si>
    <t>TANQUE SÉPTICO CIRCULAR, EM CONCRETO PRÉ-MOLDADO, DIÂMETRO INTERNO = 2,38 M, ALTURA INTERNA = 3,0 M, VOLUME ÚTIL: 12234,2 L (PARA 86 CONTRIBUINTES). AF_12/2020</t>
  </si>
  <si>
    <t>SINAPI|98057</t>
  </si>
  <si>
    <t>98057</t>
  </si>
  <si>
    <t>TANQUE SÉPTICO CIRCULAR, EM CONCRETO PRÉ-MOLDADO, DIÂMETRO INTERNO = 2,88 M, ALTURA INTERNA = 2,50 M, VOLUME ÚTIL: 14657,4 L (PARA 105 CONTRIBUINTES). AF_12/2020</t>
  </si>
  <si>
    <t>SINAPI|98082</t>
  </si>
  <si>
    <t>98082</t>
  </si>
  <si>
    <t>TANQUE SÉPTICO RETANGULAR, EM ALVENARIA COM BLOCOS DE CONCRETO, DIMENSÕES INTERNAS: 1,0 X 2,0 X H=1,4 M, VOLUME ÚTIL: 2000 L (PARA 5 CONTRIBUINTES). AF_12/2020</t>
  </si>
  <si>
    <t>SINAPI|98083</t>
  </si>
  <si>
    <t>98083</t>
  </si>
  <si>
    <t>TANQUE SÉPTICO RETANGULAR, EM ALVENARIA COM BLOCOS DE CONCRETO, DIMENSÕES INTERNAS: 1,2 X 2,4 X H=1,6 M, VOLUME ÚTIL: 3456 L (PARA 13 CONTRIBUINTES). AF_12/2020</t>
  </si>
  <si>
    <t>SINAPI|98084</t>
  </si>
  <si>
    <t>98084</t>
  </si>
  <si>
    <t>TANQUE SÉPTICO RETANGULAR, EM ALVENARIA COM BLOCOS DE CONCRETO, DIMENSÕES INTERNAS: 1,4 X 3,2 X H=1,8 M, VOLUME ÚTIL: 6272 L (PARA 32 CONTRIBUINTES). AF_12/2020</t>
  </si>
  <si>
    <t>SINAPI|98085</t>
  </si>
  <si>
    <t>98085</t>
  </si>
  <si>
    <t>TANQUE SÉPTICO RETANGULAR, EM ALVENARIA COM BLOCOS DE CONCRETO, DIMENSÕES INTERNAS: 1,6 X 4,4 X H=1,8 M, VOLUME ÚTIL: 9856 L (PARA 68 CONTRIBUINTES). AF_12/2020</t>
  </si>
  <si>
    <t>SINAPI|98087</t>
  </si>
  <si>
    <t>98087</t>
  </si>
  <si>
    <t>TANQUE SÉPTICO RETANGULAR, EM ALVENARIA COM BLOCOS DE CONCRETO, DIMENSÕES INTERNAS: 1,6 X 4,6 X H=2,4 M, VOLUME ÚTIL: 14720 L (PARA 105 CONTRIBUINTES). AF_12/2020</t>
  </si>
  <si>
    <t>SINAPI|98086</t>
  </si>
  <si>
    <t>98086</t>
  </si>
  <si>
    <t>TANQUE SÉPTICO RETANGULAR, EM ALVENARIA COM BLOCOS DE CONCRETO, DIMENSÕES INTERNAS: 1,6 X 4,8 X H=2,0 M, VOLUME ÚTIL: 12288 L (PARA 86 CONTRIBUINTES). AF_12/2020</t>
  </si>
  <si>
    <t>SINAPI|98066</t>
  </si>
  <si>
    <t>98066</t>
  </si>
  <si>
    <t>TANQUE SÉPTICO RETANGULAR, EM ALVENARIA COM TIJOLOS CERÂMICOS MACIÇOS, DIMENSÕES INTERNAS: 1,0 X 2,0 X H=1,4 M, VOLUME ÚTIL: 2000 L (PARA 5 CONTRIBUINTES). AF_12/2020</t>
  </si>
  <si>
    <t>SINAPI|98067</t>
  </si>
  <si>
    <t>98067</t>
  </si>
  <si>
    <t>TANQUE SÉPTICO RETANGULAR, EM ALVENARIA COM TIJOLOS CERÂMICOS MACIÇOS, DIMENSÕES INTERNAS: 1,2 X 2,4 X H=1,6 M, VOLUME ÚTIL: 3456 L (PARA 13 CONTRIBUINTES). AF_12/2020</t>
  </si>
  <si>
    <t>SINAPI|98068</t>
  </si>
  <si>
    <t>98068</t>
  </si>
  <si>
    <t>TANQUE SÉPTICO RETANGULAR, EM ALVENARIA COM TIJOLOS CERÂMICOS MACIÇOS, DIMENSÕES INTERNAS: 1,4 X 3,2 X H=1,8 M, VOLUME ÚTIL: 6272 L (PARA 32 CONTRIBUINTES). AF_12/2020</t>
  </si>
  <si>
    <t>SINAPI|98069</t>
  </si>
  <si>
    <t>98069</t>
  </si>
  <si>
    <t>TANQUE SÉPTICO RETANGULAR, EM ALVENARIA COM TIJOLOS CERÂMICOS MACIÇOS, DIMENSÕES INTERNAS: 1,6 X 4,4 X H=1,8 M, VOLUME ÚTIL: 9856 L (PARA 68 CONTRIBUINTES). AF_12/2020</t>
  </si>
  <si>
    <t>SINAPI|98071</t>
  </si>
  <si>
    <t>98071</t>
  </si>
  <si>
    <t>TANQUE SÉPTICO RETANGULAR, EM ALVENARIA COM TIJOLOS CERÂMICOS MACIÇOS, DIMENSÕES INTERNAS: 1,6 X 4,6 X H=2,4 M, VOLUME ÚTIL: 14720 L (PARA 105 CONTRIBUINTES). AF_12/2020</t>
  </si>
  <si>
    <t>SINAPI|98070</t>
  </si>
  <si>
    <t>98070</t>
  </si>
  <si>
    <t>TANQUE SÉPTICO RETANGULAR, EM ALVENARIA COM TIJOLOS CERÂMICOS MACIÇOS, DIMENSÕES INTERNAS: 1,6 X 4,8 X H=2,0 M, VOLUME ÚTIL: 12288 L (PARA 86 CONTRIBUINTES). AF_12/2020</t>
  </si>
  <si>
    <t>SINAPI|104915</t>
  </si>
  <si>
    <t>104915</t>
  </si>
  <si>
    <t>ARMAÇÃO DE BLOCO E SAPATA UTILIZANDO AÇO CA-50 DE 25 MM - MONTAGEM. AF_01/2024</t>
  </si>
  <si>
    <t>Fundações Rasas (Blocos, Sapatas, Vigas Baldrame)</t>
  </si>
  <si>
    <t>SINAPI|96546</t>
  </si>
  <si>
    <t>96546</t>
  </si>
  <si>
    <t>ARMAÇÃO DE BLOCO UTILIZANDO AÇO CA-50 DE 10 MM - MONTAGEM. AF_01/2024</t>
  </si>
  <si>
    <t>SINAPI|96544</t>
  </si>
  <si>
    <t>96544</t>
  </si>
  <si>
    <t>ARMAÇÃO DE BLOCO UTILIZANDO AÇO CA-50 DE 6,3 MM - MONTAGEM. AF_01/2024</t>
  </si>
  <si>
    <t>SINAPI|96545</t>
  </si>
  <si>
    <t>96545</t>
  </si>
  <si>
    <t>ARMAÇÃO DE BLOCO UTILIZANDO AÇO CA-50 DE 8 MM - MONTAGEM. AF_01/2024</t>
  </si>
  <si>
    <t>SINAPI|96543</t>
  </si>
  <si>
    <t>96543</t>
  </si>
  <si>
    <t>ARMAÇÃO DE BLOCO UTILIZANDO AÇO CA-60 DE 5 MM - MONTAGEM. AF_01/2024</t>
  </si>
  <si>
    <t>SINAPI|104922</t>
  </si>
  <si>
    <t>104922</t>
  </si>
  <si>
    <t>ARMAÇÃO DE BLOCO, SAPATA ISOLADA E SAPATA CORRIDA UTILIZANDO AÇO CA-50 DE 20 MM - MONTAGEM. AF_01/2024</t>
  </si>
  <si>
    <t>SINAPI|104920</t>
  </si>
  <si>
    <t>104920</t>
  </si>
  <si>
    <t>ARMAÇÃO DE BLOCO, SAPATA ISOLADA, VIGA BALDRAME E SAPATA CORRIDA UTILIZANDO AÇO CA-50 DE 12,5 MM - MONTAGEM. AF_01/2024</t>
  </si>
  <si>
    <t>SINAPI|104921</t>
  </si>
  <si>
    <t>104921</t>
  </si>
  <si>
    <t>ARMAÇÃO DE BLOCO, SAPATA ISOLADA, VIGA BALDRAME E SAPATA CORRIDA UTILIZANDO AÇO CA-50 DE 16 MM - MONTAGEM. AF_01/2024</t>
  </si>
  <si>
    <t>SINAPI|104919</t>
  </si>
  <si>
    <t>104919</t>
  </si>
  <si>
    <t>ARMAÇÃO DE SAPATA ISOLADA, VIGA BALDRAME E SAPATA CORRIDA UTILIZANDO AÇO CA-50 DE 10 MM - MONTAGEM. AF_01/2024</t>
  </si>
  <si>
    <t>SINAPI|104917</t>
  </si>
  <si>
    <t>104917</t>
  </si>
  <si>
    <t>ARMAÇÃO DE SAPATA ISOLADA, VIGA BALDRAME E SAPATA CORRIDA UTILIZANDO AÇO CA-50 DE 6,3 MM - MONTAGEM. AF_01/2024</t>
  </si>
  <si>
    <t>SINAPI|104918</t>
  </si>
  <si>
    <t>104918</t>
  </si>
  <si>
    <t>ARMAÇÃO DE SAPATA ISOLADA, VIGA BALDRAME E SAPATA CORRIDA UTILIZANDO AÇO CA-50 DE 8 MM - MONTAGEM. AF_01/2024</t>
  </si>
  <si>
    <t>SINAPI|104916</t>
  </si>
  <si>
    <t>104916</t>
  </si>
  <si>
    <t>ARMAÇÃO DE SAPATA ISOLADA, VIGA BALDRAME E SAPATA CORRIDA UTILIZANDO AÇO CA-60 DE 5 MM - MONTAGEM. AF_01/2024</t>
  </si>
  <si>
    <t>SINAPI|96557</t>
  </si>
  <si>
    <t>96557</t>
  </si>
  <si>
    <t>CONCRETAGEM DE BLOCO DE COROAMENTO OU VIGA BALDRAME, FCK 30 MPA, COM USO DE BOMBA - LANÇAMENTO, ADENSAMENTO E ACABAMENTO. AF_01/2024</t>
  </si>
  <si>
    <t>SINAPI|96555</t>
  </si>
  <si>
    <t>96555</t>
  </si>
  <si>
    <t>CONCRETAGEM DE BLOCO DE COROAMENTO OU VIGA BALDRAME, FCK 30 MPA, COM USO DE JERICA - LANÇAMENTO, ADENSAMENTO E ACABAMENTO. AF_01/2024</t>
  </si>
  <si>
    <t>SINAPI|104924</t>
  </si>
  <si>
    <t>104924</t>
  </si>
  <si>
    <t>CONCRETAGEM DE SAPATA CORRIDA, FCK 30 MPA, COM USO DE BOMBA - LANÇAMENTO, ADENSAMENTO E ACABAMENTO. AF_01/2024</t>
  </si>
  <si>
    <t>SINAPI|104923</t>
  </si>
  <si>
    <t>104923</t>
  </si>
  <si>
    <t>CONCRETAGEM DE SAPATA CORRIDA, FCK 30 MPA, COM USO DE JERICA - LANÇAMENTO, ADENSAMENTO E ACABAMENTO. AF_01/2024</t>
  </si>
  <si>
    <t>SINAPI|96558</t>
  </si>
  <si>
    <t>96558</t>
  </si>
  <si>
    <t>CONCRETAGEM DE SAPATA, FCK 30 MPA, COM USO DE BOMBA - LANÇAMENTO, ADENSAMENTO E ACABAMENTO. AF_01/2024</t>
  </si>
  <si>
    <t>SINAPI|96556</t>
  </si>
  <si>
    <t>96556</t>
  </si>
  <si>
    <t>CONCRETAGEM DE SAPATA, FCK 30 MPA, COM USO DE JERICA - LANÇAMENTO, ADENSAMENTO E ACABAMENTO. AF_01/2024</t>
  </si>
  <si>
    <t>SINAPI|96523</t>
  </si>
  <si>
    <t>96523</t>
  </si>
  <si>
    <t>ESCAVAÇÃO MANUAL PARA BLOCO DE COROAMENTO OU SAPATA (INCLUINDO ESCAVAÇÃO PARA COLOCAÇÃO DE FÔRMAS). AF_01/2024</t>
  </si>
  <si>
    <t>SINAPI|96522</t>
  </si>
  <si>
    <t>96522</t>
  </si>
  <si>
    <t>ESCAVAÇÃO MANUAL PARA BLOCO DE COROAMENTO OU SAPATA (SEM ESCAVAÇÃO PARA COLOCAÇÃO DE FÔRMAS). AF_01/2024</t>
  </si>
  <si>
    <t>SINAPI|96527</t>
  </si>
  <si>
    <t>96527</t>
  </si>
  <si>
    <t>ESCAVAÇÃO MANUAL PARA VIGA BALDRAME OU SAPATA CORRIDA (INCLUINDO ESCAVAÇÃO PARA COLOCAÇÃO DE FÔRMAS). AF_01/2024</t>
  </si>
  <si>
    <t>SINAPI|96526</t>
  </si>
  <si>
    <t>96526</t>
  </si>
  <si>
    <t>ESCAVAÇÃO MANUAL PARA VIGA BALDRAME OU SAPATA CORRIDA (SEM ESCAVAÇÃO PARA COLOCAÇÃO DE FÔRMAS). AF_01/2024</t>
  </si>
  <si>
    <t>SINAPI|96521</t>
  </si>
  <si>
    <t>96521</t>
  </si>
  <si>
    <t>ESCAVAÇÃO MECANIZADA PARA BLOCO DE COROAMENTO OU SAPATA COM RETROESCAVADEIRA (INCLUINDO ESCAVAÇÃO PARA COLOCAÇÃO DE FÔRMAS). AF_01/2024</t>
  </si>
  <si>
    <t>SINAPI|96520</t>
  </si>
  <si>
    <t>96520</t>
  </si>
  <si>
    <t>ESCAVAÇÃO MECANIZADA PARA BLOCO DE COROAMENTO OU SAPATA COM RETROESCAVADEIRA (SEM ESCAVAÇÃO PARA COLOCAÇÃO DE FÔRMAS). AF_01/2024</t>
  </si>
  <si>
    <t>SINAPI|96525</t>
  </si>
  <si>
    <t>96525</t>
  </si>
  <si>
    <t>ESCAVAÇÃO MECANIZADA PARA VIGA BALDRAME OU SAPATA CORRIDA COM MINI-ESCAVADEIRA (INCLUINDO ESCAVAÇÃO PARA COLOCAÇÃO DE FÔRMAS). AF_01/2024</t>
  </si>
  <si>
    <t>SINAPI|96524</t>
  </si>
  <si>
    <t>96524</t>
  </si>
  <si>
    <t>ESCAVAÇÃO MECANIZADA PARA VIGA BALDRAME OU SAPATA CORRIDA COM MINI-ESCAVADEIRA (SEM ESCAVAÇÃO PARA COLOCAÇÃO DE FÔRMAS). AF_01/2024</t>
  </si>
  <si>
    <t>SINAPI|96537</t>
  </si>
  <si>
    <t>96537</t>
  </si>
  <si>
    <t>FABRICAÇÃO, MONTAGEM E DESMONTAGEM DE FÔRMA PARA BLOCO DE COROAMENTO, EM CHAPA DE MADEIRA COMPENSADA RESINADA, E=17 MM, 2 UTILIZAÇÕES. AF_01/2024</t>
  </si>
  <si>
    <t>SINAPI|96540</t>
  </si>
  <si>
    <t>96540</t>
  </si>
  <si>
    <t>FABRICAÇÃO, MONTAGEM E DESMONTAGEM DE FÔRMA PARA BLOCO DE COROAMENTO, EM CHAPA DE MADEIRA COMPENSADA RESINADA, E=17 MM, 4 UTILIZAÇÕES. AF_01/2024</t>
  </si>
  <si>
    <t>SINAPI|96528</t>
  </si>
  <si>
    <t>96528</t>
  </si>
  <si>
    <t>FABRICAÇÃO, MONTAGEM E DESMONTAGEM DE FÔRMA PARA BLOCO DE COROAMENTO, EM MADEIRA SERRADA, E=25 MM, 1 UTILIZAÇÃO. AF_01/2024</t>
  </si>
  <si>
    <t>SINAPI|96531</t>
  </si>
  <si>
    <t>96531</t>
  </si>
  <si>
    <t>FABRICAÇÃO, MONTAGEM E DESMONTAGEM DE FÔRMA PARA BLOCO DE COROAMENTO, EM MADEIRA SERRADA, E=25 MM, 2 UTILIZAÇÕES. AF_01/2024</t>
  </si>
  <si>
    <t>SINAPI|96534</t>
  </si>
  <si>
    <t>96534</t>
  </si>
  <si>
    <t>FABRICAÇÃO, MONTAGEM E DESMONTAGEM DE FÔRMA PARA BLOCO DE COROAMENTO, EM MADEIRA SERRADA, E=25 MM, 4 UTILIZAÇÕES. AF_01/2024</t>
  </si>
  <si>
    <t>SINAPI|104928</t>
  </si>
  <si>
    <t>104928</t>
  </si>
  <si>
    <t>FABRICAÇÃO, MONTAGEM E DESMONTAGEM DE FÔRMA PARA SAPATA CORRIDA, EM CHAPA DE MADEIRA COMPENSADA RESINADA, E=17 MM, 2 UTILIZAÇÕES. AF_01/2024</t>
  </si>
  <si>
    <t>SINAPI|104929</t>
  </si>
  <si>
    <t>104929</t>
  </si>
  <si>
    <t>FABRICAÇÃO, MONTAGEM E DESMONTAGEM DE FÔRMA PARA SAPATA CORRIDA, EM CHAPA DE MADEIRA COMPENSADA RESINADA, E=17 MM, 4 UTILIZAÇÕES. AF_01/2024</t>
  </si>
  <si>
    <t>SINAPI|104925</t>
  </si>
  <si>
    <t>104925</t>
  </si>
  <si>
    <t>FABRICAÇÃO, MONTAGEM E DESMONTAGEM DE FÔRMA PARA SAPATA CORRIDA, EM MADEIRA SERRADA, E=25 MM, 1 UTILIZAÇÃO. AF_01/2024</t>
  </si>
  <si>
    <t>SINAPI|104926</t>
  </si>
  <si>
    <t>104926</t>
  </si>
  <si>
    <t>FABRICAÇÃO, MONTAGEM E DESMONTAGEM DE FÔRMA PARA SAPATA CORRIDA, EM MADEIRA SERRADA, E=25 MM, 2 UTILIZAÇÕES. AF_01/2024</t>
  </si>
  <si>
    <t>SINAPI|104927</t>
  </si>
  <si>
    <t>104927</t>
  </si>
  <si>
    <t>FABRICAÇÃO, MONTAGEM E DESMONTAGEM DE FÔRMA PARA SAPATA CORRIDA, EM MADEIRA SERRADA, E=25 MM, 4 UTILIZAÇÕES. AF_01/2024</t>
  </si>
  <si>
    <t>SINAPI|96538</t>
  </si>
  <si>
    <t>96538</t>
  </si>
  <si>
    <t>FABRICAÇÃO, MONTAGEM E DESMONTAGEM DE FÔRMA PARA SAPATA, EM CHAPA DE MADEIRA COMPENSADA RESINADA, E=17 MM, 2 UTILIZAÇÕES. AF_01/2024</t>
  </si>
  <si>
    <t>SINAPI|96541</t>
  </si>
  <si>
    <t>96541</t>
  </si>
  <si>
    <t>FABRICAÇÃO, MONTAGEM E DESMONTAGEM DE FÔRMA PARA SAPATA, EM CHAPA DE MADEIRA COMPENSADA RESINADA, E=17 MM, 4 UTILIZAÇÕES. AF_01/2024</t>
  </si>
  <si>
    <t>SINAPI|96529</t>
  </si>
  <si>
    <t>96529</t>
  </si>
  <si>
    <t>FABRICAÇÃO, MONTAGEM E DESMONTAGEM DE FÔRMA PARA SAPATA, EM MADEIRA SERRADA, E=25 MM, 1 UTILIZAÇÃO. AF_01/2024</t>
  </si>
  <si>
    <t>SINAPI|96532</t>
  </si>
  <si>
    <t>96532</t>
  </si>
  <si>
    <t>FABRICAÇÃO, MONTAGEM E DESMONTAGEM DE FÔRMA PARA SAPATA, EM MADEIRA SERRADA, E=25 MM, 2 UTILIZAÇÕES. AF_01/2024</t>
  </si>
  <si>
    <t>SINAPI|96535</t>
  </si>
  <si>
    <t>96535</t>
  </si>
  <si>
    <t>FABRICAÇÃO, MONTAGEM E DESMONTAGEM DE FÔRMA PARA SAPATA, EM MADEIRA SERRADA, E=25 MM, 4 UTILIZAÇÕES. AF_01/2024</t>
  </si>
  <si>
    <t>SINAPI|96539</t>
  </si>
  <si>
    <t>96539</t>
  </si>
  <si>
    <t>FABRICAÇÃO, MONTAGEM E DESMONTAGEM DE FÔRMA PARA VIGA BALDRAME, EM CHAPA DE MADEIRA COMPENSADA RESINADA, E=17 MM, 2 UTILIZAÇÕES. AF_01/2024</t>
  </si>
  <si>
    <t>SINAPI|96542</t>
  </si>
  <si>
    <t>96542</t>
  </si>
  <si>
    <t>FABRICAÇÃO, MONTAGEM E DESMONTAGEM DE FÔRMA PARA VIGA BALDRAME, EM CHAPA DE MADEIRA COMPENSADA RESINADA, E=17 MM, 4 UTILIZAÇÕES. AF_01/2024</t>
  </si>
  <si>
    <t>SINAPI|96530</t>
  </si>
  <si>
    <t>96530</t>
  </si>
  <si>
    <t>FABRICAÇÃO, MONTAGEM E DESMONTAGEM DE FÔRMA PARA VIGA BALDRAME, EM MADEIRA SERRADA, E=25 MM, 1 UTILIZAÇÃO. AF_01/2024</t>
  </si>
  <si>
    <t>SINAPI|96533</t>
  </si>
  <si>
    <t>96533</t>
  </si>
  <si>
    <t>FABRICAÇÃO, MONTAGEM E DESMONTAGEM DE FÔRMA PARA VIGA BALDRAME, EM MADEIRA SERRADA, E=25 MM, 2 UTILIZAÇÕES. AF_01/2024</t>
  </si>
  <si>
    <t>SINAPI|96536</t>
  </si>
  <si>
    <t>96536</t>
  </si>
  <si>
    <t>FABRICAÇÃO, MONTAGEM E DESMONTAGEM DE FÔRMA PARA VIGA BALDRAME, EM MADEIRA SERRADA, E=25 MM, 4 UTILIZAÇÕES. AF_01/2024</t>
  </si>
  <si>
    <t>SINAPI|105518</t>
  </si>
  <si>
    <t>105518</t>
  </si>
  <si>
    <t>MONTAGEM E DESMONTAGEM DE FÔRMA PARA ESTRUTURA CIRCULAR, COM INSTALAÇÃO EXCLUSIVAMENTE NA FACE INTERNA DA ESTRUTURA, COM AUXÍLIO DE GUINDASTE. AF_07/2024</t>
  </si>
  <si>
    <t>Fôrmas Curvas para Paredes de Reservatórios de Concreto</t>
  </si>
  <si>
    <t>SINAPI|105517</t>
  </si>
  <si>
    <t>105517</t>
  </si>
  <si>
    <t>MONTAGEM E DESMONTAGEM DE FÔRMA PARA ESTRUTURA CIRCULAR, COM INSTALAÇÃO EXCLUSIVAMENTE NA FACE INTERNA DA ESTRUTURA, SEM AUXÍLIO DE GUINDASTE. AF_07/2024</t>
  </si>
  <si>
    <t>SINAPI|105520</t>
  </si>
  <si>
    <t>105520</t>
  </si>
  <si>
    <t>MONTAGEM E DESMONTAGEM DE FÔRMA PARA ESTRUTURA CIRCULAR, COM INSTALAÇÃO NA FACE INTERNA E EXTERNA DA EXTRUTURA, COM AUXÍLIO DE GUINDASTE. AF_07/2024</t>
  </si>
  <si>
    <t>SINAPI|105519</t>
  </si>
  <si>
    <t>105519</t>
  </si>
  <si>
    <t>MONTAGEM E DESMONTAGEM DE FÔRMA PARA ESTRUTURA CIRCULAR, COM INSTALAÇÃO NA FACE INTERNA E EXTERNA DA EXTRUTURA, SEM AUXÍLIO DE GUINDASTE. AF_07/2024</t>
  </si>
  <si>
    <t>SINAPI|101793</t>
  </si>
  <si>
    <t>101793</t>
  </si>
  <si>
    <t>ESCORAMENTO DE FÔRMAS DE LAJE EM MADEIRA NÃO APARELHADA, PÉ-DIREITO DUPLO, INCLUSO TRAVAMENTO, 4 UTILIZAÇÕES. AF_09/2020</t>
  </si>
  <si>
    <t>Fôrmas para Estruturas de Concreto Armado</t>
  </si>
  <si>
    <t>SINAPI|101792</t>
  </si>
  <si>
    <t>101792</t>
  </si>
  <si>
    <t>ESCORAMENTO DE FÔRMAS DE LAJE EM MADEIRA NÃO APARELHADA, PÉ-DIREITO SIMPLES, INCLUSO TRAVAMENTO, 4 UTILIZAÇÕES. AF_09/2020</t>
  </si>
  <si>
    <t>SINAPI|92272</t>
  </si>
  <si>
    <t>92272</t>
  </si>
  <si>
    <t>FABRICAÇÃO DE ESCORAS DE VIGA DO TIPO GARFO, EM MADEIRA. AF_09/2020</t>
  </si>
  <si>
    <t>SINAPI|101791</t>
  </si>
  <si>
    <t>101791</t>
  </si>
  <si>
    <t>FABRICAÇÃO DE ESCORAS DO TIPO PONTALETE, EM MADEIRA, PARA PÉ-DIREITO DUPLO. AF_09/2020</t>
  </si>
  <si>
    <t>SINAPI|92273</t>
  </si>
  <si>
    <t>92273</t>
  </si>
  <si>
    <t>FABRICAÇÃO DE ESCORAS DO TIPO PONTALETE, EM MADEIRA, PARA PÉ-DIREITO SIMPLES. AF_09/2020</t>
  </si>
  <si>
    <t>SINAPI|92268</t>
  </si>
  <si>
    <t>92268</t>
  </si>
  <si>
    <t>FABRICAÇÃO DE FÔRMA PARA LAJES, EM CHAPA DE MADEIRA COMPENSADA PLASTIFICADA, E = 18 MM. AF_09/2020</t>
  </si>
  <si>
    <t>SINAPI|92267</t>
  </si>
  <si>
    <t>92267</t>
  </si>
  <si>
    <t>FABRICAÇÃO DE FÔRMA PARA LAJES, EM CHAPA DE MADEIRA COMPENSADA RESINADA, E = 17 MM. AF_09/2020</t>
  </si>
  <si>
    <t>SINAPI|92271</t>
  </si>
  <si>
    <t>92271</t>
  </si>
  <si>
    <t>FABRICAÇÃO DE FÔRMA PARA LAJES, EM MADEIRA SERRADA, E=25 MM. AF_09/2020</t>
  </si>
  <si>
    <t>SINAPI|92264</t>
  </si>
  <si>
    <t>92264</t>
  </si>
  <si>
    <t>FABRICAÇÃO DE FÔRMA PARA PILARES E ESTRUTURAS SIMILARES, EM CHAPA DE MADEIRA COMPENSADA PLASTIFICADA, E = 18 MM. AF_09/2020</t>
  </si>
  <si>
    <t>SINAPI|92263</t>
  </si>
  <si>
    <t>92263</t>
  </si>
  <si>
    <t>FABRICAÇÃO DE FÔRMA PARA PILARES E ESTRUTURAS SIMILARES, EM CHAPA DE MADEIRA COMPENSADA RESINADA, E = 17 MM. AF_09/2020</t>
  </si>
  <si>
    <t>SINAPI|92269</t>
  </si>
  <si>
    <t>92269</t>
  </si>
  <si>
    <t>FABRICAÇÃO DE FÔRMA PARA PILARES E ESTRUTURAS SIMILARES, EM MADEIRA SERRADA, E=25 MM. AF_09/2020</t>
  </si>
  <si>
    <t>SINAPI|92270</t>
  </si>
  <si>
    <t>92270</t>
  </si>
  <si>
    <t>FABRICAÇÃO DE FÔRMA PARA VIGAS, COM MADEIRA SERRADA, E = 25 MM. AF_09/2020</t>
  </si>
  <si>
    <t>SINAPI|92266</t>
  </si>
  <si>
    <t>92266</t>
  </si>
  <si>
    <t>FABRICAÇÃO DE FÔRMA PARA VIGAS, EM CHAPA DE MADEIRA COMPENSADA PLASTIFICADA, E = 18 MM. AF_09/2020</t>
  </si>
  <si>
    <t>SINAPI|92265</t>
  </si>
  <si>
    <t>92265</t>
  </si>
  <si>
    <t>FABRICAÇÃO DE FÔRMA PARA VIGAS, EM CHAPA DE MADEIRA COMPENSADA RESINADA, E = 17 MM. AF_09/2020</t>
  </si>
  <si>
    <t>SINAPI|92524</t>
  </si>
  <si>
    <t>92524</t>
  </si>
  <si>
    <t>MONTAGEM E DESMONTAGEM DE FÔRMA DE LAJE MACIÇA, PÉ-DIREITO DUPLO, EM CHAPA DE MADEIRA COMPENSADA PLASTIFICADA, 10 UTILIZAÇÕES. AF_09/2020</t>
  </si>
  <si>
    <t>SINAPI|92528</t>
  </si>
  <si>
    <t>92528</t>
  </si>
  <si>
    <t>MONTAGEM E DESMONTAGEM DE FÔRMA DE LAJE MACIÇA, PÉ-DIREITO DUPLO, EM CHAPA DE MADEIRA COMPENSADA PLASTIFICADA, 12 UTILIZAÇÕES. AF_09/2020</t>
  </si>
  <si>
    <t>SINAPI|92532</t>
  </si>
  <si>
    <t>92532</t>
  </si>
  <si>
    <t>MONTAGEM E DESMONTAGEM DE FÔRMA DE LAJE MACIÇA, PÉ-DIREITO DUPLO, EM CHAPA DE MADEIRA COMPENSADA PLASTIFICADA, 14 UTILIZAÇÕES. AF_09/2020</t>
  </si>
  <si>
    <t>SINAPI|92536</t>
  </si>
  <si>
    <t>92536</t>
  </si>
  <si>
    <t>MONTAGEM E DESMONTAGEM DE FÔRMA DE LAJE MACIÇA, PÉ-DIREITO DUPLO, EM CHAPA DE MADEIRA COMPENSADA PLASTIFICADA, 18 UTILIZAÇÕES. AF_09/2020</t>
  </si>
  <si>
    <t>SINAPI|92508</t>
  </si>
  <si>
    <t>92508</t>
  </si>
  <si>
    <t>MONTAGEM E DESMONTAGEM DE FÔRMA DE LAJE MACIÇA, PÉ-DIREITO DUPLO, EM CHAPA DE MADEIRA COMPENSADA RESINADA, 2 UTILIZAÇÕES. AF_09/2020</t>
  </si>
  <si>
    <t>SINAPI|92512</t>
  </si>
  <si>
    <t>92512</t>
  </si>
  <si>
    <t>MONTAGEM E DESMONTAGEM DE FÔRMA DE LAJE MACIÇA, PÉ-DIREITO DUPLO, EM CHAPA DE MADEIRA COMPENSADA RESINADA, 4 UTILIZAÇÕES. AF_09/2020</t>
  </si>
  <si>
    <t>SINAPI|92515</t>
  </si>
  <si>
    <t>92515</t>
  </si>
  <si>
    <t>MONTAGEM E DESMONTAGEM DE FÔRMA DE LAJE MACIÇA, PÉ-DIREITO DUPLO, EM CHAPA DE MADEIRA COMPENSADA RESINADA, 6 UTILIZAÇÕES. AF_09/2020</t>
  </si>
  <si>
    <t>SINAPI|92520</t>
  </si>
  <si>
    <t>92520</t>
  </si>
  <si>
    <t>MONTAGEM E DESMONTAGEM DE FÔRMA DE LAJE MACIÇA, PÉ-DIREITO DUPLO, EM CHAPA DE MADEIRA COMPENSADA RESINADA, 8 UTILIZAÇÕES. AF_09/2020</t>
  </si>
  <si>
    <t>SINAPI|92526</t>
  </si>
  <si>
    <t>92526</t>
  </si>
  <si>
    <t>MONTAGEM E DESMONTAGEM DE FÔRMA DE LAJE MACIÇA, PÉ-DIREITO SIMPLES, EM CHAPA DE MADEIRA COMPENSADA PLASTIFICADA, 10 UTILIZAÇÕES. AF_09/2020</t>
  </si>
  <si>
    <t>SINAPI|92530</t>
  </si>
  <si>
    <t>92530</t>
  </si>
  <si>
    <t>MONTAGEM E DESMONTAGEM DE FÔRMA DE LAJE MACIÇA, PÉ-DIREITO SIMPLES, EM CHAPA DE MADEIRA COMPENSADA PLASTIFICADA, 12 UTILIZAÇÕES. AF_09/2020</t>
  </si>
  <si>
    <t>SINAPI|92534</t>
  </si>
  <si>
    <t>92534</t>
  </si>
  <si>
    <t>MONTAGEM E DESMONTAGEM DE FÔRMA DE LAJE MACIÇA, PÉ-DIREITO SIMPLES, EM CHAPA DE MADEIRA COMPENSADA PLASTIFICADA, 14 UTILIZAÇÕES. AF_09/2020</t>
  </si>
  <si>
    <t>SINAPI|92538</t>
  </si>
  <si>
    <t>92538</t>
  </si>
  <si>
    <t>MONTAGEM E DESMONTAGEM DE FÔRMA DE LAJE MACIÇA, PÉ-DIREITO SIMPLES, EM CHAPA DE MADEIRA COMPENSADA PLASTIFICADA, 18 UTILIZAÇÕES. AF_09/2020</t>
  </si>
  <si>
    <t>SINAPI|103760</t>
  </si>
  <si>
    <t>103760</t>
  </si>
  <si>
    <t>MONTAGEM E DESMONTAGEM DE FÔRMA DE LAJE MACIÇA, PÉ-DIREITO SIMPLES, EM CHAPA DE MADEIRA COMPENSADA RESINADA E CIMBRAMENTO DE MADEIRA, 2 UTILIZAÇÕES. AF_03/2022</t>
  </si>
  <si>
    <t>SINAPI|103761</t>
  </si>
  <si>
    <t>103761</t>
  </si>
  <si>
    <t>MONTAGEM E DESMONTAGEM DE FÔRMA DE LAJE MACIÇA, PÉ-DIREITO SIMPLES, EM CHAPA DE MADEIRA COMPENSADA RESINADA E CIMBRAMENTO DE MADEIRA, 4 UTILIZAÇÕES. AF_03/2022</t>
  </si>
  <si>
    <t>SINAPI|103762</t>
  </si>
  <si>
    <t>103762</t>
  </si>
  <si>
    <t>MONTAGEM E DESMONTAGEM DE FÔRMA DE LAJE MACIÇA, PÉ-DIREITO SIMPLES, EM CHAPA DE MADEIRA COMPENSADA RESINADA E CIMBRAMENTO DE MADEIRA, 6 UTILIZAÇÕES. AF_03/2022</t>
  </si>
  <si>
    <t>SINAPI|103763</t>
  </si>
  <si>
    <t>103763</t>
  </si>
  <si>
    <t>MONTAGEM E DESMONTAGEM DE FÔRMA DE LAJE MACIÇA, PÉ-DIREITO SIMPLES, EM CHAPA DE MADEIRA COMPENSADA RESINADA E CIMBRAMENTO DE MADEIRA, 8 UTILIZAÇÕES. AF_03/2022</t>
  </si>
  <si>
    <t>SINAPI|92510</t>
  </si>
  <si>
    <t>92510</t>
  </si>
  <si>
    <t>MONTAGEM E DESMONTAGEM DE FÔRMA DE LAJE MACIÇA, PÉ-DIREITO SIMPLES, EM CHAPA DE MADEIRA COMPENSADA RESINADA, 2 UTILIZAÇÕES. AF_09/2020</t>
  </si>
  <si>
    <t>SINAPI|92514</t>
  </si>
  <si>
    <t>92514</t>
  </si>
  <si>
    <t>MONTAGEM E DESMONTAGEM DE FÔRMA DE LAJE MACIÇA, PÉ-DIREITO SIMPLES, EM CHAPA DE MADEIRA COMPENSADA RESINADA, 4 UTILIZAÇÕES. AF_09/2020</t>
  </si>
  <si>
    <t>SINAPI|92518</t>
  </si>
  <si>
    <t>92518</t>
  </si>
  <si>
    <t>MONTAGEM E DESMONTAGEM DE FÔRMA DE LAJE MACIÇA, PÉ-DIREITO SIMPLES, EM CHAPA DE MADEIRA COMPENSADA RESINADA, 6 UTILIZAÇÕES. AF_09/2020</t>
  </si>
  <si>
    <t>SINAPI|92522</t>
  </si>
  <si>
    <t>92522</t>
  </si>
  <si>
    <t>MONTAGEM E DESMONTAGEM DE FÔRMA DE LAJE MACIÇA, PÉ-DIREITO SIMPLES, EM CHAPA DE MADEIRA COMPENSADA RESINADA, 8 UTILIZAÇÕES. AF_09/2020</t>
  </si>
  <si>
    <t>SINAPI|92482</t>
  </si>
  <si>
    <t>92482</t>
  </si>
  <si>
    <t>MONTAGEM E DESMONTAGEM DE FÔRMA DE LAJE MACIÇA, PÉ-DIREITO SIMPLES, EM MADEIRA SERRADA, 1 UTILIZAÇÃO. AF_09/2020</t>
  </si>
  <si>
    <t>SINAPI|92484</t>
  </si>
  <si>
    <t>92484</t>
  </si>
  <si>
    <t>MONTAGEM E DESMONTAGEM DE FÔRMA DE LAJE MACIÇA, PÉ-DIREITO SIMPLES, EM MADEIRA SERRADA, 2 UTILIZAÇÕES. AF_09/2020</t>
  </si>
  <si>
    <t>SINAPI|92486</t>
  </si>
  <si>
    <t>92486</t>
  </si>
  <si>
    <t>MONTAGEM E DESMONTAGEM DE FÔRMA DE LAJE MACIÇA, PÉ-DIREITO SIMPLES, EM MADEIRA SERRADA, 4 UTILIZAÇÕES. AF_09/2020</t>
  </si>
  <si>
    <t>SINAPI|92492</t>
  </si>
  <si>
    <t>92492</t>
  </si>
  <si>
    <t>MONTAGEM E DESMONTAGEM DE FÔRMA DE LAJE NERVURADA COM CUBETA E ASSOALHO, PÉ-DIREITO DUPLO, EM CHAPA DE MADEIRA COMPENSADA RESINADA, 10 UTILIZAÇÕES. AF_09/2020</t>
  </si>
  <si>
    <t>SINAPI|92496</t>
  </si>
  <si>
    <t>92496</t>
  </si>
  <si>
    <t>MONTAGEM E DESMONTAGEM DE FÔRMA DE LAJE NERVURADA COM CUBETA E ASSOALHO, PÉ-DIREITO DUPLO, EM CHAPA DE MADEIRA COMPENSADA RESINADA, 12 UTILIZAÇÕES. AF_09/2020</t>
  </si>
  <si>
    <t>SINAPI|92500</t>
  </si>
  <si>
    <t>92500</t>
  </si>
  <si>
    <t>MONTAGEM E DESMONTAGEM DE FÔRMA DE LAJE NERVURADA COM CUBETA E ASSOALHO, PÉ-DIREITO DUPLO, EM CHAPA DE MADEIRA COMPENSADA RESINADA, 14 UTILIZAÇÕES. AF_09/2020</t>
  </si>
  <si>
    <t>SINAPI|92504</t>
  </si>
  <si>
    <t>92504</t>
  </si>
  <si>
    <t>MONTAGEM E DESMONTAGEM DE FÔRMA DE LAJE NERVURADA COM CUBETA E ASSOALHO, PÉ-DIREITO DUPLO, EM CHAPA DE MADEIRA COMPENSADA RESINADA, 18 UTILIZAÇÕES. AF_09/2020</t>
  </si>
  <si>
    <t>SINAPI|92488</t>
  </si>
  <si>
    <t>92488</t>
  </si>
  <si>
    <t>MONTAGEM E DESMONTAGEM DE FÔRMA DE LAJE NERVURADA COM CUBETA E ASSOALHO, PÉ-DIREITO DUPLO, EM CHAPA DE MADEIRA COMPENSADA RESINADA, 8 UTILIZAÇÕES. AF_09/2020</t>
  </si>
  <si>
    <t>SINAPI|92494</t>
  </si>
  <si>
    <t>92494</t>
  </si>
  <si>
    <t>MONTAGEM E DESMONTAGEM DE FÔRMA DE LAJE NERVURADA COM CUBETA E ASSOALHO, PÉ-DIREITO SIMPLES, EM CHAPA DE MADEIRA COMPENSADA RESINADA, 10 UTILIZAÇÕES. AF_09/2020</t>
  </si>
  <si>
    <t>SINAPI|92498</t>
  </si>
  <si>
    <t>92498</t>
  </si>
  <si>
    <t>MONTAGEM E DESMONTAGEM DE FÔRMA DE LAJE NERVURADA COM CUBETA E ASSOALHO, PÉ-DIREITO SIMPLES, EM CHAPA DE MADEIRA COMPENSADA RESINADA, 12 UTILIZAÇÕES. AF_09/2020</t>
  </si>
  <si>
    <t>SINAPI|92502</t>
  </si>
  <si>
    <t>92502</t>
  </si>
  <si>
    <t>MONTAGEM E DESMONTAGEM DE FÔRMA DE LAJE NERVURADA COM CUBETA E ASSOALHO, PÉ-DIREITO SIMPLES, EM CHAPA DE MADEIRA COMPENSADA RESINADA, 14 UTILIZAÇÕES. AF_09/2020</t>
  </si>
  <si>
    <t>SINAPI|92506</t>
  </si>
  <si>
    <t>92506</t>
  </si>
  <si>
    <t>MONTAGEM E DESMONTAGEM DE FÔRMA DE LAJE NERVURADA COM CUBETA E ASSOALHO, PÉ-DIREITO SIMPLES, EM CHAPA DE MADEIRA COMPENSADA RESINADA, 18 UTILIZAÇÕES. AF_09/2020</t>
  </si>
  <si>
    <t>SINAPI|92490</t>
  </si>
  <si>
    <t>92490</t>
  </si>
  <si>
    <t>MONTAGEM E DESMONTAGEM DE FÔRMA DE LAJE NERVURADA COM CUBETA E ASSOALHO, PÉ-DIREITO SIMPLES, EM CHAPA DE MADEIRA COMPENSADA RESINADA, 8 UTILIZAÇÕES. AF_09/2020</t>
  </si>
  <si>
    <t>SINAPI|92433</t>
  </si>
  <si>
    <t>92433</t>
  </si>
  <si>
    <t>MONTAGEM E DESMONTAGEM DE FÔRMA DE PILARES RETANGULARES E ESTRUTURAS SIMILARES, PÉ-DIREITO DUPLO, EM CHAPA DE MADEIRA COMPENSADA PLASTIFICADA, 10 UTILIZAÇÕES. AF_09/2020</t>
  </si>
  <si>
    <t>SINAPI|92437</t>
  </si>
  <si>
    <t>92437</t>
  </si>
  <si>
    <t>MONTAGEM E DESMONTAGEM DE FÔRMA DE PILARES RETANGULARES E ESTRUTURAS SIMILARES, PÉ-DIREITO DUPLO, EM CHAPA DE MADEIRA COMPENSADA PLASTIFICADA, 12 UTILIZAÇÕES. AF_09/2020</t>
  </si>
  <si>
    <t>SINAPI|92441</t>
  </si>
  <si>
    <t>92441</t>
  </si>
  <si>
    <t>MONTAGEM E DESMONTAGEM DE FÔRMA DE PILARES RETANGULARES E ESTRUTURAS SIMILARES, PÉ-DIREITO DUPLO, EM CHAPA DE MADEIRA COMPENSADA PLASTIFICADA, 14 UTILIZAÇÕES. AF_09/2020</t>
  </si>
  <si>
    <t>SINAPI|92445</t>
  </si>
  <si>
    <t>92445</t>
  </si>
  <si>
    <t>MONTAGEM E DESMONTAGEM DE FÔRMA DE PILARES RETANGULARES E ESTRUTURAS SIMILARES, PÉ-DIREITO DUPLO, EM CHAPA DE MADEIRA COMPENSADA PLASTIFICADA, 18 UTILIZAÇÕES. AF_09/2020</t>
  </si>
  <si>
    <t>SINAPI|92417</t>
  </si>
  <si>
    <t>92417</t>
  </si>
  <si>
    <t>MONTAGEM E DESMONTAGEM DE FÔRMA DE PILARES RETANGULARES E ESTRUTURAS SIMILARES, PÉ-DIREITO DUPLO, EM CHAPA DE MADEIRA COMPENSADA RESINADA, 2 UTILIZAÇÕES. AF_09/2020</t>
  </si>
  <si>
    <t>SINAPI|92421</t>
  </si>
  <si>
    <t>92421</t>
  </si>
  <si>
    <t>MONTAGEM E DESMONTAGEM DE FÔRMA DE PILARES RETANGULARES E ESTRUTURAS SIMILARES, PÉ-DIREITO DUPLO, EM CHAPA DE MADEIRA COMPENSADA RESINADA, 4 UTILIZAÇÕES. AF_09/2020</t>
  </si>
  <si>
    <t>SINAPI|92425</t>
  </si>
  <si>
    <t>92425</t>
  </si>
  <si>
    <t>MONTAGEM E DESMONTAGEM DE FÔRMA DE PILARES RETANGULARES E ESTRUTURAS SIMILARES, PÉ-DIREITO DUPLO, EM CHAPA DE MADEIRA COMPENSADA RESINADA, 6 UTILIZAÇÕES. AF_09/2020</t>
  </si>
  <si>
    <t>SINAPI|92429</t>
  </si>
  <si>
    <t>92429</t>
  </si>
  <si>
    <t>MONTAGEM E DESMONTAGEM DE FÔRMA DE PILARES RETANGULARES E ESTRUTURAS SIMILARES, PÉ-DIREITO DUPLO, EM CHAPA DE MADEIRA COMPENSADA RESINADA, 8 UTILIZAÇÕES. AF_09/2020</t>
  </si>
  <si>
    <t>SINAPI|92431</t>
  </si>
  <si>
    <t>92431</t>
  </si>
  <si>
    <t>MONTAGEM E DESMONTAGEM DE FÔRMA DE PILARES RETANGULARES E ESTRUTURAS SIMILARES, PÉ-DIREITO SIMPLES, EM CHAPA DE MADEIRA COMPENSADA PLASTIFICADA, 10 UTILIZAÇÕES. AF_09/2020</t>
  </si>
  <si>
    <t>SINAPI|92435</t>
  </si>
  <si>
    <t>92435</t>
  </si>
  <si>
    <t>MONTAGEM E DESMONTAGEM DE FÔRMA DE PILARES RETANGULARES E ESTRUTURAS SIMILARES, PÉ-DIREITO SIMPLES, EM CHAPA DE MADEIRA COMPENSADA PLASTIFICADA, 12 UTILIZAÇÕES. AF_09/2020</t>
  </si>
  <si>
    <t>SINAPI|92439</t>
  </si>
  <si>
    <t>92439</t>
  </si>
  <si>
    <t>MONTAGEM E DESMONTAGEM DE FÔRMA DE PILARES RETANGULARES E ESTRUTURAS SIMILARES, PÉ-DIREITO SIMPLES, EM CHAPA DE MADEIRA COMPENSADA PLASTIFICADA, 14 UTILIZAÇÕES. AF_09/2020</t>
  </si>
  <si>
    <t>SINAPI|92443</t>
  </si>
  <si>
    <t>92443</t>
  </si>
  <si>
    <t>MONTAGEM E DESMONTAGEM DE FÔRMA DE PILARES RETANGULARES E ESTRUTURAS SIMILARES, PÉ-DIREITO SIMPLES, EM CHAPA DE MADEIRA COMPENSADA PLASTIFICADA, 18 UTILIZAÇÕES. AF_09/2020</t>
  </si>
  <si>
    <t>SINAPI|92415</t>
  </si>
  <si>
    <t>92415</t>
  </si>
  <si>
    <t>MONTAGEM E DESMONTAGEM DE FÔRMA DE PILARES RETANGULARES E ESTRUTURAS SIMILARES, PÉ-DIREITO SIMPLES, EM CHAPA DE MADEIRA COMPENSADA RESINADA, 2 UTILIZAÇÕES. AF_09/2020</t>
  </si>
  <si>
    <t>SINAPI|92419</t>
  </si>
  <si>
    <t>92419</t>
  </si>
  <si>
    <t>MONTAGEM E DESMONTAGEM DE FÔRMA DE PILARES RETANGULARES E ESTRUTURAS SIMILARES, PÉ-DIREITO SIMPLES, EM CHAPA DE MADEIRA COMPENSADA RESINADA, 4 UTILIZAÇÕES. AF_09/2020</t>
  </si>
  <si>
    <t>SINAPI|92423</t>
  </si>
  <si>
    <t>92423</t>
  </si>
  <si>
    <t>MONTAGEM E DESMONTAGEM DE FÔRMA DE PILARES RETANGULARES E ESTRUTURAS SIMILARES, PÉ-DIREITO SIMPLES, EM CHAPA DE MADEIRA COMPENSADA RESINADA, 6 UTILIZAÇÕES. AF_09/2020</t>
  </si>
  <si>
    <t>SINAPI|92427</t>
  </si>
  <si>
    <t>92427</t>
  </si>
  <si>
    <t>MONTAGEM E DESMONTAGEM DE FÔRMA DE PILARES RETANGULARES E ESTRUTURAS SIMILARES, PÉ-DIREITO SIMPLES, EM CHAPA DE MADEIRA COMPENSADA RESINADA, 8 UTILIZAÇÕES. AF_09/2020</t>
  </si>
  <si>
    <t>SINAPI|92409</t>
  </si>
  <si>
    <t>92409</t>
  </si>
  <si>
    <t>MONTAGEM E DESMONTAGEM DE FÔRMA DE PILARES RETANGULARES E ESTRUTURAS SIMILARES, PÉ-DIREITO SIMPLES, EM MADEIRA SERRADA, 1 UTILIZAÇÃO. AF_09/2020</t>
  </si>
  <si>
    <t>SINAPI|92411</t>
  </si>
  <si>
    <t>92411</t>
  </si>
  <si>
    <t>MONTAGEM E DESMONTAGEM DE FÔRMA DE PILARES RETANGULARES E ESTRUTURAS SIMILARES, PÉ-DIREITO SIMPLES, EM MADEIRA SERRADA, 2 UTILIZAÇÕES. AF_09/2020</t>
  </si>
  <si>
    <t>SINAPI|92413</t>
  </si>
  <si>
    <t>92413</t>
  </si>
  <si>
    <t>MONTAGEM E DESMONTAGEM DE FÔRMA DE PILARES RETANGULARES E ESTRUTURAS SIMILARES, PÉ-DIREITO SIMPLES, EM MADEIRA SERRADA, 4 UTILIZAÇÕES. AF_09/2020</t>
  </si>
  <si>
    <t>SINAPI|92465</t>
  </si>
  <si>
    <t>92465</t>
  </si>
  <si>
    <t>MONTAGEM E DESMONTAGEM DE FÔRMA DE VIGA, ESCORAMENTO COM GARFO DE MADEIRA, PÉ-DIREITO DUPLO, EM CHAPA DE MADEIRA PLASTIFICADA, 10 UTILIZAÇÕES. AF_09/2020</t>
  </si>
  <si>
    <t>SINAPI|92469</t>
  </si>
  <si>
    <t>92469</t>
  </si>
  <si>
    <t>MONTAGEM E DESMONTAGEM DE FÔRMA DE VIGA, ESCORAMENTO COM GARFO DE MADEIRA, PÉ-DIREITO DUPLO, EM CHAPA DE MADEIRA PLASTIFICADA, 12 UTILIZAÇÕES. AF_09/2020</t>
  </si>
  <si>
    <t>SINAPI|92473</t>
  </si>
  <si>
    <t>92473</t>
  </si>
  <si>
    <t>MONTAGEM E DESMONTAGEM DE FÔRMA DE VIGA, ESCORAMENTO COM GARFO DE MADEIRA, PÉ-DIREITO DUPLO, EM CHAPA DE MADEIRA PLASTIFICADA, 14 UTILIZAÇÕES. AF_09/2020</t>
  </si>
  <si>
    <t>SINAPI|92477</t>
  </si>
  <si>
    <t>92477</t>
  </si>
  <si>
    <t>MONTAGEM E DESMONTAGEM DE FÔRMA DE VIGA, ESCORAMENTO COM GARFO DE MADEIRA, PÉ-DIREITO DUPLO, EM CHAPA DE MADEIRA PLASTIFICADA, 18 UTILIZAÇÕES. AF_09/2020</t>
  </si>
  <si>
    <t>SINAPI|92449</t>
  </si>
  <si>
    <t>92449</t>
  </si>
  <si>
    <t>MONTAGEM E DESMONTAGEM DE FÔRMA DE VIGA, ESCORAMENTO COM GARFO DE MADEIRA, PÉ-DIREITO DUPLO, EM CHAPA DE MADEIRA RESINADA, 2 UTILIZAÇÕES. AF_09/2020</t>
  </si>
  <si>
    <t>SINAPI|92453</t>
  </si>
  <si>
    <t>92453</t>
  </si>
  <si>
    <t>MONTAGEM E DESMONTAGEM DE FÔRMA DE VIGA, ESCORAMENTO COM GARFO DE MADEIRA, PÉ-DIREITO DUPLO, EM CHAPA DE MADEIRA RESINADA, 4 UTILIZAÇÕES. AF_09/2020</t>
  </si>
  <si>
    <t>SINAPI|92457</t>
  </si>
  <si>
    <t>92457</t>
  </si>
  <si>
    <t>MONTAGEM E DESMONTAGEM DE FÔRMA DE VIGA, ESCORAMENTO COM GARFO DE MADEIRA, PÉ-DIREITO DUPLO, EM CHAPA DE MADEIRA RESINADA, 6 UTILIZAÇÕES. AF_09/2020</t>
  </si>
  <si>
    <t>SINAPI|92461</t>
  </si>
  <si>
    <t>92461</t>
  </si>
  <si>
    <t>MONTAGEM E DESMONTAGEM DE FÔRMA DE VIGA, ESCORAMENTO COM GARFO DE MADEIRA, PÉ-DIREITO DUPLO, EM CHAPA DE MADEIRA RESINADA, 8 UTILIZAÇÕES. AF_09/2020</t>
  </si>
  <si>
    <t>SINAPI|92467</t>
  </si>
  <si>
    <t>92467</t>
  </si>
  <si>
    <t>MONTAGEM E DESMONTAGEM DE FÔRMA DE VIGA, ESCORAMENTO COM GARFO DE MADEIRA, PÉ-DIREITO SIMPLES, EM CHAPA DE MADEIRA PLASTIFICADA, 10 UTILIZAÇÕES. AF_09/2020</t>
  </si>
  <si>
    <t>SINAPI|92471</t>
  </si>
  <si>
    <t>92471</t>
  </si>
  <si>
    <t>MONTAGEM E DESMONTAGEM DE FÔRMA DE VIGA, ESCORAMENTO COM GARFO DE MADEIRA, PÉ-DIREITO SIMPLES, EM CHAPA DE MADEIRA PLASTIFICADA, 12 UTILIZAÇÕES. AF_09/2020</t>
  </si>
  <si>
    <t>SINAPI|92475</t>
  </si>
  <si>
    <t>92475</t>
  </si>
  <si>
    <t>MONTAGEM E DESMONTAGEM DE FÔRMA DE VIGA, ESCORAMENTO COM GARFO DE MADEIRA, PÉ-DIREITO SIMPLES, EM CHAPA DE MADEIRA PLASTIFICADA, 14 UTILIZAÇÕES. AF_09/2020</t>
  </si>
  <si>
    <t>SINAPI|92479</t>
  </si>
  <si>
    <t>92479</t>
  </si>
  <si>
    <t>MONTAGEM E DESMONTAGEM DE FÔRMA DE VIGA, ESCORAMENTO COM GARFO DE MADEIRA, PÉ-DIREITO SIMPLES, EM CHAPA DE MADEIRA PLASTIFICADA, 18 UTILIZAÇÕES. AF_09/2020</t>
  </si>
  <si>
    <t>SINAPI|92451</t>
  </si>
  <si>
    <t>92451</t>
  </si>
  <si>
    <t>MONTAGEM E DESMONTAGEM DE FÔRMA DE VIGA, ESCORAMENTO COM GARFO DE MADEIRA, PÉ-DIREITO SIMPLES, EM CHAPA DE MADEIRA RESINADA, 2 UTILIZAÇÕES. AF_09/2020</t>
  </si>
  <si>
    <t>SINAPI|92455</t>
  </si>
  <si>
    <t>92455</t>
  </si>
  <si>
    <t>MONTAGEM E DESMONTAGEM DE FÔRMA DE VIGA, ESCORAMENTO COM GARFO DE MADEIRA, PÉ-DIREITO SIMPLES, EM CHAPA DE MADEIRA RESINADA, 4 UTILIZAÇÕES. AF_09/2020</t>
  </si>
  <si>
    <t>SINAPI|92459</t>
  </si>
  <si>
    <t>92459</t>
  </si>
  <si>
    <t>MONTAGEM E DESMONTAGEM DE FÔRMA DE VIGA, ESCORAMENTO COM GARFO DE MADEIRA, PÉ-DIREITO SIMPLES, EM CHAPA DE MADEIRA RESINADA, 6 UTILIZAÇÕES. AF_09/2020</t>
  </si>
  <si>
    <t>SINAPI|92463</t>
  </si>
  <si>
    <t>92463</t>
  </si>
  <si>
    <t>MONTAGEM E DESMONTAGEM DE FÔRMA DE VIGA, ESCORAMENTO COM GARFO DE MADEIRA, PÉ-DIREITO SIMPLES, EM CHAPA DE MADEIRA RESINADA, 8 UTILIZAÇÕES. AF_09/2020</t>
  </si>
  <si>
    <t>SINAPI|92446</t>
  </si>
  <si>
    <t>92446</t>
  </si>
  <si>
    <t>MONTAGEM E DESMONTAGEM DE FÔRMA DE VIGA, ESCORAMENTO COM PONTALETE DE MADEIRA, PÉ-DIREITO SIMPLES, EM MADEIRA SERRADA, 1 UTILIZAÇÃO. AF_09/2020</t>
  </si>
  <si>
    <t>SINAPI|92447</t>
  </si>
  <si>
    <t>92447</t>
  </si>
  <si>
    <t>MONTAGEM E DESMONTAGEM DE FÔRMA DE VIGA, ESCORAMENTO COM PONTALETE DE MADEIRA, PÉ-DIREITO SIMPLES, EM MADEIRA SERRADA, 2 UTILIZAÇÕES. AF_09/2020</t>
  </si>
  <si>
    <t>SINAPI|92448</t>
  </si>
  <si>
    <t>92448</t>
  </si>
  <si>
    <t>MONTAGEM E DESMONTAGEM DE FÔRMA DE VIGA, ESCORAMENTO COM PONTALETE DE MADEIRA, PÉ-DIREITO SIMPLES, EM MADEIRA SERRADA, 4 UTILIZAÇÕES. AF_09/2020</t>
  </si>
  <si>
    <t>SINAPI|92466</t>
  </si>
  <si>
    <t>92466</t>
  </si>
  <si>
    <t>MONTAGEM E DESMONTAGEM DE FÔRMA DE VIGA, ESCORAMENTO METÁLICO, PÉ-DIREITO DUPLO, EM CHAPA DE MADEIRA PLASTIFICADA, 10 UTILIZAÇÕES. AF_09/2020</t>
  </si>
  <si>
    <t>SINAPI|92470</t>
  </si>
  <si>
    <t>92470</t>
  </si>
  <si>
    <t>MONTAGEM E DESMONTAGEM DE FÔRMA DE VIGA, ESCORAMENTO METÁLICO, PÉ-DIREITO DUPLO, EM CHAPA DE MADEIRA PLASTIFICADA, 12 UTILIZAÇÕES. AF_09/2020</t>
  </si>
  <si>
    <t>SINAPI|92474</t>
  </si>
  <si>
    <t>92474</t>
  </si>
  <si>
    <t>MONTAGEM E DESMONTAGEM DE FÔRMA DE VIGA, ESCORAMENTO METÁLICO, PÉ-DIREITO DUPLO, EM CHAPA DE MADEIRA PLASTIFICADA, 14 UTILIZAÇÕES. AF_09/2020</t>
  </si>
  <si>
    <t>SINAPI|92478</t>
  </si>
  <si>
    <t>92478</t>
  </si>
  <si>
    <t>MONTAGEM E DESMONTAGEM DE FÔRMA DE VIGA, ESCORAMENTO METÁLICO, PÉ-DIREITO DUPLO, EM CHAPA DE MADEIRA PLASTIFICADA, 18 UTILIZAÇÕES. AF_09/2020</t>
  </si>
  <si>
    <t>SINAPI|92450</t>
  </si>
  <si>
    <t>92450</t>
  </si>
  <si>
    <t>MONTAGEM E DESMONTAGEM DE FÔRMA DE VIGA, ESCORAMENTO METÁLICO, PÉ-DIREITO DUPLO, EM CHAPA DE MADEIRA RESINADA, 2 UTILIZAÇÕES. AF_09/2020</t>
  </si>
  <si>
    <t>SINAPI|92454</t>
  </si>
  <si>
    <t>92454</t>
  </si>
  <si>
    <t>MONTAGEM E DESMONTAGEM DE FÔRMA DE VIGA, ESCORAMENTO METÁLICO, PÉ-DIREITO DUPLO, EM CHAPA DE MADEIRA RESINADA, 4 UTILIZAÇÕES. AF_09/2020</t>
  </si>
  <si>
    <t>SINAPI|92458</t>
  </si>
  <si>
    <t>92458</t>
  </si>
  <si>
    <t>MONTAGEM E DESMONTAGEM DE FÔRMA DE VIGA, ESCORAMENTO METÁLICO, PÉ-DIREITO DUPLO, EM CHAPA DE MADEIRA RESINADA, 6 UTILIZAÇÕES. AF_09/2020</t>
  </si>
  <si>
    <t>SINAPI|92462</t>
  </si>
  <si>
    <t>92462</t>
  </si>
  <si>
    <t>MONTAGEM E DESMONTAGEM DE FÔRMA DE VIGA, ESCORAMENTO METÁLICO, PÉ-DIREITO DUPLO, EM CHAPA DE MADEIRA RESINADA, 8 UTILIZAÇÕES. AF_09/2020</t>
  </si>
  <si>
    <t>SINAPI|92468</t>
  </si>
  <si>
    <t>92468</t>
  </si>
  <si>
    <t>MONTAGEM E DESMONTAGEM DE FÔRMA DE VIGA, ESCORAMENTO METÁLICO, PÉ-DIREITO SIMPLES, EM CHAPA DE MADEIRA PLASTIFICADA, 10 UTILIZAÇÕES. AF_09/2020</t>
  </si>
  <si>
    <t>SINAPI|92472</t>
  </si>
  <si>
    <t>92472</t>
  </si>
  <si>
    <t>MONTAGEM E DESMONTAGEM DE FÔRMA DE VIGA, ESCORAMENTO METÁLICO, PÉ-DIREITO SIMPLES, EM CHAPA DE MADEIRA PLASTIFICADA, 12 UTILIZAÇÕES. AF_09/2020</t>
  </si>
  <si>
    <t>SINAPI|92476</t>
  </si>
  <si>
    <t>92476</t>
  </si>
  <si>
    <t>MONTAGEM E DESMONTAGEM DE FÔRMA DE VIGA, ESCORAMENTO METÁLICO, PÉ-DIREITO SIMPLES, EM CHAPA DE MADEIRA PLASTIFICADA, 14 UTILIZAÇÕES. AF_09/2020</t>
  </si>
  <si>
    <t>SINAPI|92480</t>
  </si>
  <si>
    <t>92480</t>
  </si>
  <si>
    <t>MONTAGEM E DESMONTAGEM DE FÔRMA DE VIGA, ESCORAMENTO METÁLICO, PÉ-DIREITO SIMPLES, EM CHAPA DE MADEIRA PLASTIFICADA, 18 UTILIZAÇÕES. AF_09/2020</t>
  </si>
  <si>
    <t>SINAPI|92452</t>
  </si>
  <si>
    <t>92452</t>
  </si>
  <si>
    <t>MONTAGEM E DESMONTAGEM DE FÔRMA DE VIGA, ESCORAMENTO METÁLICO, PÉ-DIREITO SIMPLES, EM CHAPA DE MADEIRA RESINADA, 2 UTILIZAÇÕES. AF_09/2020</t>
  </si>
  <si>
    <t>SINAPI|92456</t>
  </si>
  <si>
    <t>92456</t>
  </si>
  <si>
    <t>MONTAGEM E DESMONTAGEM DE FÔRMA DE VIGA, ESCORAMENTO METÁLICO, PÉ-DIREITO SIMPLES, EM CHAPA DE MADEIRA RESINADA, 4 UTILIZAÇÕES. AF_09/2020</t>
  </si>
  <si>
    <t>SINAPI|92460</t>
  </si>
  <si>
    <t>92460</t>
  </si>
  <si>
    <t>MONTAGEM E DESMONTAGEM DE FÔRMA DE VIGA, ESCORAMENTO METÁLICO, PÉ-DIREITO SIMPLES, EM CHAPA DE MADEIRA RESINADA, 6 UTILIZAÇÕES. AF_09/2020</t>
  </si>
  <si>
    <t>SINAPI|92464</t>
  </si>
  <si>
    <t>92464</t>
  </si>
  <si>
    <t>MONTAGEM E DESMONTAGEM DE FÔRMA DE VIGA, ESCORAMENTO METÁLICO, PÉ-DIREITO SIMPLES, EM CHAPA DE MADEIRA RESINADA, 8 UTILIZAÇÕES. AF_09/2020</t>
  </si>
  <si>
    <t>SINAPI|105403</t>
  </si>
  <si>
    <t>105403</t>
  </si>
  <si>
    <t>FABRICAÇÃO DE FÔRMA PARA PILARES CIRCULARES, EM CHAPA DE MADEIRA COMPENSADA RESINADA, PÉ-DIREITO DUPLO. AF_05/2024</t>
  </si>
  <si>
    <t>Fôrmas para Pilares Circulares</t>
  </si>
  <si>
    <t>SINAPI|96252</t>
  </si>
  <si>
    <t>96252</t>
  </si>
  <si>
    <t>FABRICAÇÃO DE FÔRMA PARA PILARES CIRCULARES, EM CHAPA DE MADEIRA COMPENSADA RESINADA, PÉ-DIREITO SIMPLES. AF_05/2024</t>
  </si>
  <si>
    <t>SINAPI|96254</t>
  </si>
  <si>
    <t>96254</t>
  </si>
  <si>
    <t>MONTAGEM E DESMONTAGEM DE FÔRMA DE PILARES CIRCULARES, COM ÁREA MÉDIA DAS SEÇÕES MAIOR QUE 0,28 M², EM PAPELÃO. AF_05/2024</t>
  </si>
  <si>
    <t>SINAPI|96253</t>
  </si>
  <si>
    <t>96253</t>
  </si>
  <si>
    <t>MONTAGEM E DESMONTAGEM DE FÔRMA DE PILARES CIRCULARES, COM ÁREA MÉDIA DAS SEÇÕES MENOR OU IGUAL A 0,28 M², EM PAPELÃO. AF_05/2024</t>
  </si>
  <si>
    <t>SINAPI|105406</t>
  </si>
  <si>
    <t>105406</t>
  </si>
  <si>
    <t>MONTAGEM E DESMONTAGEM DE FÔRMA DE PILARES CIRCULARES, PÉ-DIREITO DUPLO, EM MADEIRA, 2 UTILIZAÇÕES. AF_05/2024</t>
  </si>
  <si>
    <t>SINAPI|96264</t>
  </si>
  <si>
    <t>96264</t>
  </si>
  <si>
    <t>MONTAGEM E DESMONTAGEM DE FÔRMA DE PILARES CIRCULARES, PÉ-DIREITO DUPLO, METÁLICA. AF_05/2024</t>
  </si>
  <si>
    <t>SINAPI|105405</t>
  </si>
  <si>
    <t>105405</t>
  </si>
  <si>
    <t>MONTAGEM E DESMONTAGEM DE FÔRMA DE PILARES CIRCULARES, PÉ-DIREITO DUPLO, PLÁSTICA. AF_05/2024</t>
  </si>
  <si>
    <t>SINAPI|96258</t>
  </si>
  <si>
    <t>96258</t>
  </si>
  <si>
    <t>MONTAGEM E DESMONTAGEM DE FÔRMA DE PILARES CIRCULARES, PÉ-DIREITO SIMPLES, EM MADEIRA, 2 UTILIZAÇÕES. AF_05/2024</t>
  </si>
  <si>
    <t>SINAPI|96262</t>
  </si>
  <si>
    <t>96262</t>
  </si>
  <si>
    <t>MONTAGEM E DESMONTAGEM DE FÔRMA DE PILARES CIRCULARES, PÉ-DIREITO SIMPLES, METÁLICA. AF_05/2024</t>
  </si>
  <si>
    <t>SINAPI|105404</t>
  </si>
  <si>
    <t>105404</t>
  </si>
  <si>
    <t>MONTAGEM E DESMONTAGEM DE FÔRMA DE PILARES CIRCULARES, PÉ-DIREITO SIMPLES, PLÁSTICA. AF_05/2024</t>
  </si>
  <si>
    <t>SINAPI|92751</t>
  </si>
  <si>
    <t>92751</t>
  </si>
  <si>
    <t>MURO DE GABIÃO, ENCHIMENTO COM PEDRA DE MÃO TIPO RACHÃO, COM SOLO REFORÇADO, PARA MUROS COM ALTURA MAIOR QUE 12 M E MENOR OU IGUAL A 20 M - FORNECIMENTO E EXECUÇÃO. AF_03/2024</t>
  </si>
  <si>
    <t>Gabiões - Execução de Muro e Proteção Superficial</t>
  </si>
  <si>
    <t>SINAPI|92752</t>
  </si>
  <si>
    <t>92752</t>
  </si>
  <si>
    <t>MURO DE GABIÃO, ENCHIMENTO COM PEDRA DE MÃO TIPO RACHÃO, COM SOLO REFORÇADO, PARA MUROS COM ALTURA MAIOR QUE 20 M E MENOR OU IGUAL A 28 M - FORNECIMENTO E EXECUÇÃO. AF_03/2024</t>
  </si>
  <si>
    <t>SINAPI|92750</t>
  </si>
  <si>
    <t>92750</t>
  </si>
  <si>
    <t>MURO DE GABIÃO, ENCHIMENTO COM PEDRA DE MÃO TIPO RACHÃO, COM SOLO REFORÇADO, PARA MUROS COM ALTURA MAIOR QUE 4 M E MENOR OU IGUAL A 12 M - FORNECIMENTO E EXECUÇÃO. AF_03/2024</t>
  </si>
  <si>
    <t>SINAPI|92749</t>
  </si>
  <si>
    <t>92749</t>
  </si>
  <si>
    <t>MURO DE GABIÃO, ENCHIMENTO COM PEDRA DE MÃO TIPO RACHÃO, COM SOLO REFORÇADO, PARA MUROS COM ALTURA MENOR OU IGUAL A 4 M - FORNECIMENTO E EXECUÇÃO. AF_03/2024</t>
  </si>
  <si>
    <t>SINAPI|92745</t>
  </si>
  <si>
    <t>92745</t>
  </si>
  <si>
    <t>MURO DE GABIÃO, ENCHIMENTO COM PEDRA DE MÃO TIPO RACHÃO, DE GRAVIDADE, COM GAIOLAS DE COMPRIMENTO IGUAL A 2 M, PARA MUROS COM ALTURA MAIOR QUE 4 M E MENOR OU IGUAL A 6 M - FORNECIMENTO E EXECUÇÃO. AF_03/2024</t>
  </si>
  <si>
    <t>SINAPI|92747</t>
  </si>
  <si>
    <t>92747</t>
  </si>
  <si>
    <t>MURO DE GABIÃO, ENCHIMENTO COM PEDRA DE MÃO TIPO RACHÃO, DE GRAVIDADE, COM GAIOLAS DE COMPRIMENTO IGUAL A 2 M, PARA MUROS COM ALTURA MAIOR QUE 6 M E MENOR OU IGUAL A 10 M - FORNECIMENTO E EXECUÇÃO. AF_03/2024</t>
  </si>
  <si>
    <t>SINAPI|92743</t>
  </si>
  <si>
    <t>92743</t>
  </si>
  <si>
    <t>MURO DE GABIÃO, ENCHIMENTO COM PEDRA DE MÃO TIPO RACHÃO, DE GRAVIDADE, COM GAIOLAS DE COMPRIMENTO IGUAL A 2 M, PARA MUROS COM ALTURA MENOR OU IGUAL A 4 M - FORNECIMENTO E EXECUÇÃO. AF_03/2024</t>
  </si>
  <si>
    <t>SINAPI|92746</t>
  </si>
  <si>
    <t>92746</t>
  </si>
  <si>
    <t>MURO DE GABIÃO, ENCHIMENTO COM PEDRA DE MÃO TIPO RACHÃO, DE GRAVIDADE, COM GAIOLAS DE COMPRIMENTO IGUAL A 5 M, PARA MUROS COM ALTURA MAIOR QUE 4 M E MENOR OU IGUAL A 6 M - FORNECIMENTO E EXECUÇÃO. AF_03/2024</t>
  </si>
  <si>
    <t>SINAPI|92748</t>
  </si>
  <si>
    <t>92748</t>
  </si>
  <si>
    <t>MURO DE GABIÃO, ENCHIMENTO COM PEDRA DE MÃO TIPO RACHÃO, DE GRAVIDADE, COM GAIOLAS DE COMPRIMENTO IGUAL A 5 M, PARA MUROS COM ALTURA MAIOR QUE 6 M E MENOR OU IGUAL A 10 M- FORNECIMENTO E EXECUÇÃO. AF_03/2024</t>
  </si>
  <si>
    <t>SINAPI|92744</t>
  </si>
  <si>
    <t>92744</t>
  </si>
  <si>
    <t>MURO DE GABIÃO, ENCHIMENTO COM PEDRA DE MÃO TIPO RACHÃO, DE GRAVIDADE, COM GAIOLAS DE COMPRIMENTO IGUAL A 5 M, PARA MUROS COM ALTURA MENOR OU IGUAL A 4 M - FORNECIMENTO E EXECUÇÃO. AF_03/2024</t>
  </si>
  <si>
    <t>SINAPI|92754</t>
  </si>
  <si>
    <t>92754</t>
  </si>
  <si>
    <t>MURO DE GABIÃO, ENCHIMENTO COM RESÍDUO DE CONSTRUÇÃO E DEMOLIÇÃO, DE GRAVIDADE, COM GAIOLA TRAPEZOIDAL DE COMPRIMENTO IGUAL A 2 M, PARA MUROS COM ALTURA MAIOR QUE 2 M E MENOR OU IGUAL A 4 M - FORNECIMENTO E EXECUÇÃO. AF_03/2024</t>
  </si>
  <si>
    <t>SINAPI|92753</t>
  </si>
  <si>
    <t>92753</t>
  </si>
  <si>
    <t>MURO DE GABIÃO, ENCHIMENTO COM RESÍDUO DE CONSTRUÇÃO E DEMOLIÇÃO, DE GRAVIDADE, COM GAIOLA TRAPEZOIDAL DE COMPRIMENTO IGUAL A 2 M, PARA MUROS COM ALTURA MENOR OU IGUAL A 2 M - FORNECIMENTO E EXECUÇÃO. AF_03/2024</t>
  </si>
  <si>
    <t>SINAPI|92755</t>
  </si>
  <si>
    <t>92755</t>
  </si>
  <si>
    <t>PROTEÇÃO SUPERFICIAL DE CANAL EM GABIÃO TIPO COLCHÃO, ALTURA DE 17 CENTÍMETROS, ENCHIMENTO COM PEDRA DE MÃO TIPO RACHÃO - FORNECIMENTO E EXECUÇÃO. AF_03/2024</t>
  </si>
  <si>
    <t>SINAPI|92756</t>
  </si>
  <si>
    <t>92756</t>
  </si>
  <si>
    <t>PROTEÇÃO SUPERFICIAL DE CANAL EM GABIÃO TIPO COLCHÃO, ALTURA DE 23 CENTÍMETROS, ENCHIMENTO COM PEDRA DE MÃO TIPO RACHÃO - FORNECIMENTO E EXECUÇÃO. AF_03/2024</t>
  </si>
  <si>
    <t>SINAPI|92757</t>
  </si>
  <si>
    <t>92757</t>
  </si>
  <si>
    <t>PROTEÇÃO SUPERFICIAL DE CANAL EM GABIÃO TIPO COLCHÃO, ALTURA DE 30 CENTÍMETROS, ENCHIMENTO COM PEDRA DE MÃO TIPO RACHÃO - FORNECIMENTO E EXECUÇÃO. AF_03/2024</t>
  </si>
  <si>
    <t>SINAPI|92758</t>
  </si>
  <si>
    <t>92758</t>
  </si>
  <si>
    <t>PROTEÇÃO SUPERFICIAL DE CANAL EM GABIÃO TIPO SACO, DIÂMETRO DE 65 CENTÍMETROS, ENCHIMENTO MANUAL COM PEDRA DE MÃO TIPO RACHÃO - FORNECIMENTO E EXECUÇÃO. AF_03/2024</t>
  </si>
  <si>
    <t>SINAPI|104500</t>
  </si>
  <si>
    <t>104500</t>
  </si>
  <si>
    <t>ADUELA/ GALERIA ABERTA PRE-MOLDADA DE CONCRETO ARMADO, SECAO QUADRANGULAR INTERNA DE 1,50 X 1,50 M (L X A), MISULA DE 20 X 20 CM, C = 1,00 M, ESPESSURA MIN = 15 CM, TB-45 E FCK DO CONCRETO = 30 MPA FORNECIMENTO E ASSENTAMENTO. AF_01/2023</t>
  </si>
  <si>
    <t>Galerias com Aduelas de Concreto</t>
  </si>
  <si>
    <t>SINAPI|104503</t>
  </si>
  <si>
    <t>104503</t>
  </si>
  <si>
    <t>ADUELA/ GALERIA ABERTA PRE-MOLDADA DE CONCRETO ARMADO, SECAO QUADRANGULAR INTERNA DE 2,00 X 2,00 M (L X A), MISULA DE 20 X 20 CM, C = 1,00 M, ESPESSURA MIN = 15 CM, TB-45 E FCK DO CONCRETO = 30 MPA FORNECIMENTO E ASSENTAMENTO. AF_01/2023</t>
  </si>
  <si>
    <t>SINAPI|104504</t>
  </si>
  <si>
    <t>104504</t>
  </si>
  <si>
    <t>ADUELA/ GALERIA ABERTA PRE-MOLDADA DE CONCRETO ARMADO, SECAO QUADRANGULAR INTERNA DE 2,00 X 2,00 M (L X A), MISULA DE 20 X 20 CM, C = 1,00 M, ESPESSURA MIN = 20 CM, TB-45 E FCK DO CONCRETO = 30 MPA FORNECIMENTO E ASSENTAMENTO. AF_01/2023</t>
  </si>
  <si>
    <t>SINAPI|104507</t>
  </si>
  <si>
    <t>104507</t>
  </si>
  <si>
    <t>ADUELA/ GALERIA ABERTA PRE-MOLDADA DE CONCRETO ARMADO, SECAO QUADRANGULAR INTERNA DE 2,50 X 2,50 M (L X A), MISULA DE 20 X 20 CM, C = 1,00 M, ESPESSURA MIN = 15 CM, TB-45 E FCK DO CONCRETO = 30 MPA FORNECIMENTO E ASSENTAMENTO. AF_01/2023</t>
  </si>
  <si>
    <t>SINAPI|104508</t>
  </si>
  <si>
    <t>104508</t>
  </si>
  <si>
    <t>ADUELA/ GALERIA ABERTA PRE-MOLDADA DE CONCRETO ARMADO, SECAO QUADRANGULAR INTERNA DE 2,50 X 2,50 M (L X A), MISULA DE 20 X 20 CM, C = 1,00 M, ESPESSURA MIN = 20 CM, TB-45 E FCK DO CONCRETO = 30 MPA FORNECIMENTO E ASSENTAMENTO. AF_01/2023</t>
  </si>
  <si>
    <t>SINAPI|104509</t>
  </si>
  <si>
    <t>104509</t>
  </si>
  <si>
    <t>ADUELA/ GALERIA ABERTA PRE-MOLDADA DE CONCRETO ARMADO, SECAO QUADRANGULAR INTERNA DE 2,50 X 2,50 M (L X A), MISULA DE 20 X 20 CM, C = 1,00 M, ESPESSURA MIN = 25 CM, TB-45 E FCK DO CONCRETO = 30 MPA FORNECIMENTO E ASSENTAMENTO. AF_01/2023</t>
  </si>
  <si>
    <t>SINAPI|104512</t>
  </si>
  <si>
    <t>104512</t>
  </si>
  <si>
    <t>ADUELA/ GALERIA ABERTA PRE-MOLDADA DE CONCRETO ARMADO, SECAO QUADRANGULAR INTERNA DE 3,00 X 3,00 M (L X A), MISULA DE 20 X 20 CM, C = 1,00 M, ESPESSURA MIN = 20 CM, TB-45 E FCK DO CONCRETO = 30 MPA FORNECIMENTO E ASSENTAMENTO. AF_01/2023</t>
  </si>
  <si>
    <t>SINAPI|104513</t>
  </si>
  <si>
    <t>104513</t>
  </si>
  <si>
    <t>ADUELA/ GALERIA ABERTA PRE-MOLDADA DE CONCRETO ARMADO, SECAO QUADRANGULAR INTERNA DE 3,00 X 3,00 M (L X A), MISULA DE 20 X 20 CM, C = 1,00 M, ESPESSURA MIN = 25 CM, TB-45 E FCK DO CONCRETO = 30 MPA FORNECIMENTO E ASSENTAMENTO. AF_01/2023</t>
  </si>
  <si>
    <t>SINAPI|104514</t>
  </si>
  <si>
    <t>104514</t>
  </si>
  <si>
    <t>ADUELA/ GALERIA ABERTA PRE-MOLDADA DE CONCRETO ARMADO, SECAO QUADRANGULAR INTERNA DE 3,00 X 3,00 M (L X A), MISULA DE 20 X 20 CM, C = 1,00 M, ESPESSURA MIN = 35 CM, TB-45 E FCK DO CONCRETO = 30 MPA FORNECIMENTO E ASSENTAMENTO. AF_01/2023</t>
  </si>
  <si>
    <t>SINAPI|104501</t>
  </si>
  <si>
    <t>104501</t>
  </si>
  <si>
    <t>ADUELA/ GALERIA ABERTA PRE-MOLDADA DE CONCRETO ARMADO, SECAO RETANGULAR INTERNA DE 2,00 X 1,50 M (L X A), MISULA DE 20 X 20 CM, C = 1,00 M, ESPESSURA MIN = 20 CM, TB-45 E FCK DO CONCRETO = 30 MPA FORNECIMENTO E ASSENTAMENTO. AF_01/2023</t>
  </si>
  <si>
    <t>SINAPI|104502</t>
  </si>
  <si>
    <t>104502</t>
  </si>
  <si>
    <t>ADUELA/ GALERIA ABERTA PRE-MOLDADA DE CONCRETO ARMADO, SECAO RETANGULAR INTERNA DE 2,50 X 1,50 M (L X A), MISULA DE 20 X 20 CM, C = 1,00 M, ESPESSURA MIN = 15 CM, TB-45 E FCK DO CONCRETO = 30 MPA FORNECIMENTO E ASSENTAMENTO. AF_01/2023</t>
  </si>
  <si>
    <t>SINAPI|104505</t>
  </si>
  <si>
    <t>104505</t>
  </si>
  <si>
    <t>ADUELA/ GALERIA ABERTA PRE-MOLDADA DE CONCRETO ARMADO, SECAO RETANGULAR INTERNA DE 2,50 X 2,00 M (L X A), MISULA DE 20 X 20 CM, C = 1,00 M, ESPESSURA MIN = 15 CM, TB-45 E FCK DO CONCRETO = 30 MPA FORNECIMENTO E ASSENTAMENTO. AF_01/2023</t>
  </si>
  <si>
    <t>SINAPI|104506</t>
  </si>
  <si>
    <t>104506</t>
  </si>
  <si>
    <t>ADUELA/ GALERIA ABERTA PRE-MOLDADA DE CONCRETO ARMADO, SECAO RETANGULAR INTERNA DE 2,50 X 2,00 M (L X A), MISULA DE 20 X 20 CM, C = 1,00 M, ESPESSURA MIN = 20 CM, TB-45 E FCK DO CONCRETO = 30 MPA FORNECIMENTO E ASSENTAMENTO. AF_01/2023</t>
  </si>
  <si>
    <t>SINAPI|104510</t>
  </si>
  <si>
    <t>104510</t>
  </si>
  <si>
    <t>ADUELA/ GALERIA ABERTA PRE-MOLDADA DE CONCRETO ARMADO, SECAO RETANGULAR INTERNA DE 3,00 X 2,00 M (L X A), MISULA DE 20 X 20 CM, C = 1,00 M, ESPESSURA MIN = 15 CM, TB-45 E FCK DO CONCRETO = 30 MPA FORNECIMENTO E ASSENTAMENTO. AF_01/2023</t>
  </si>
  <si>
    <t>SINAPI|104511</t>
  </si>
  <si>
    <t>104511</t>
  </si>
  <si>
    <t>ADUELA/ GALERIA ABERTA PRE-MOLDADA DE CONCRETO ARMADO, SECAO RETANGULAR INTERNA DE 3,00 X 2,00 M (L X A), MISULA DE 20 X 20 CM, C = 1,00 M, ESPESSURA MIN = 20 CM, TB-45 E FCK DO CONCRETO = 30 MPA FORNECIMENTO E ASSENTAMENTO. AF_01/2023</t>
  </si>
  <si>
    <t>SINAPI|104491</t>
  </si>
  <si>
    <t>104491</t>
  </si>
  <si>
    <t>ADUELA/ GALERIA FECHADA PRE-MOLDADA DE CONCRETO ARMADO, SECAO QUADRANGULAR INTERNA DE 1,50 X 1,50 M (L X A), MISULA DE 20 X 20 CM, C = 1,00 M, ESPESSURA MIN = 15 CM, TB-45 E FCK DO CONCRETO = 30 MPA FORNECIMENTO E ASSENTAMENTO. AF_01/2023</t>
  </si>
  <si>
    <t>SINAPI|104492</t>
  </si>
  <si>
    <t>104492</t>
  </si>
  <si>
    <t>ADUELA/ GALERIA FECHADA PRE-MOLDADA DE CONCRETO ARMADO, SECAO QUADRANGULAR INTERNA DE 2,00 X 2,00 M (L X A), MISULA DE 20 X 20 CM, C = 1,00 M, ESPESSURA MIN = 15 CM, TB-45 E FCK DO CONCRETO = 30 MPA FORNECIMENTO E ASSENTAMENTO. AF_01/2023</t>
  </si>
  <si>
    <t>SINAPI|104493</t>
  </si>
  <si>
    <t>104493</t>
  </si>
  <si>
    <t>ADUELA/ GALERIA FECHADA PRE-MOLDADA DE CONCRETO ARMADO, SECAO QUADRANGULAR INTERNA DE 2,00 X 2,00 M (L X A), MISULA DE 20 X 20 CM, C = 1,00 M, ESPESSURA MIN = 20 CM, TB-45 E FCK DO CONCRETO = 30 MPA FORNECIMENTO E ASSENTAMENTO. AF_01/2023</t>
  </si>
  <si>
    <t>SINAPI|104494</t>
  </si>
  <si>
    <t>104494</t>
  </si>
  <si>
    <t>ADUELA/ GALERIA FECHADA PRE-MOLDADA DE CONCRETO ARMADO, SECAO QUADRANGULAR INTERNA DE 2,50 X 2,50 M (L X A), MISULA DE 20 X 20 CM, C = 1,00 M, ESPESSURA MIN = 15 CM, TB-45 E FCK DO CONCRETO = 30 MPA FORNECIMENTO E ASSENTAMENTO. AF_01/2023</t>
  </si>
  <si>
    <t>SINAPI|104495</t>
  </si>
  <si>
    <t>104495</t>
  </si>
  <si>
    <t>ADUELA/ GALERIA FECHADA PRE-MOLDADA DE CONCRETO ARMADO, SECAO QUADRANGULAR INTERNA DE 2,50 X 2,50 M (L X A), MISULA DE 20 X 20 CM, C = 1,00 M, ESPESSURA MIN = 20 CM, TB-45 E FCK DO CONCRETO = 30 MPA FORNECIMENTO E ASSENTAMENTO. AF_01/2023</t>
  </si>
  <si>
    <t>SINAPI|104496</t>
  </si>
  <si>
    <t>104496</t>
  </si>
  <si>
    <t>ADUELA/ GALERIA FECHADA PRE-MOLDADA DE CONCRETO ARMADO, SECAO QUADRANGULAR INTERNA DE 2,50 X 2,50 M (L X A), MISULA DE 20 X 20 CM, C = 1,00 M, ESPESSURA MIN = 25 CM, TB-45 E FCK DO CONCRETO = 30 MPA FORNECIMENTO E ASSENTAMENTO. AF_01/2023</t>
  </si>
  <si>
    <t>SINAPI|104497</t>
  </si>
  <si>
    <t>104497</t>
  </si>
  <si>
    <t>ADUELA/ GALERIA FECHADA PRE-MOLDADA DE CONCRETO ARMADO, SECAO QUADRANGULAR INTERNA DE 3,00 X 3,00 M (L X A), MISULA DE 20 X 20 CM, C = 1,00 M, ESPESSURA MIN = 20 CM, TB-45 E FCK DO CONCRETO = 30 MPA FORNECIMENTO E ASSENTAMENTO. AF_01/2023</t>
  </si>
  <si>
    <t>SINAPI|104498</t>
  </si>
  <si>
    <t>104498</t>
  </si>
  <si>
    <t>ADUELA/ GALERIA FECHADA PRE-MOLDADA DE CONCRETO ARMADO, SECAO QUADRANGULAR INTERNA DE 3,00 X 3,00 M (L X A), MISULA DE 20 X 20 CM, C = 1,00 M, ESPESSURA MIN = 25 CM, TB-45 E FCK DO CONCRETO = 30 MPA FORNECIMENTO E ASSENTAMENTO. AF_01/2023</t>
  </si>
  <si>
    <t>SINAPI|104499</t>
  </si>
  <si>
    <t>104499</t>
  </si>
  <si>
    <t>ADUELA/ GALERIA FECHADA PRE-MOLDADA DE CONCRETO ARMADO, SECAO QUADRANGULAR INTERNA DE 3,00 X 3,00 M (L X A), MISULA DE 20 X 20 CM, C = 1,00 M, ESPESSURA MIN = 35 CM, TB-45 E FCK DO CONCRETO = 30 MPA FORNECIMENTO E ASSENTAMENTO. AF_01/2023</t>
  </si>
  <si>
    <t>SINAPI|104515</t>
  </si>
  <si>
    <t>104515</t>
  </si>
  <si>
    <t>APLICAÇÃO DE MANTA GEOTÊXTIL NAS JUNTAS RÍGIDAS DE ADUELAS PRÉ-MOLDADAS DE CONCRETO ARMADO. AF_01/2023</t>
  </si>
  <si>
    <t>SINAPI|106549</t>
  </si>
  <si>
    <t>106549</t>
  </si>
  <si>
    <t>EXECUÇÃO DE GEODRENO VERTICAL, PROFUNDIDADE MAIOR QUE 10 M E MENOR OU IGUAL A 30 M. AF_01/2026</t>
  </si>
  <si>
    <t>Geodrenos Verticais</t>
  </si>
  <si>
    <t>SINAPI|106548</t>
  </si>
  <si>
    <t>106548</t>
  </si>
  <si>
    <t>EXECUÇÃO DE GEODRENO VERTICAL, PROFUNDIDADE MENOR OU IGUAL A 10 M. AF_01/2026</t>
  </si>
  <si>
    <t>SINAPI|106550</t>
  </si>
  <si>
    <t>106550</t>
  </si>
  <si>
    <t>EXECUÇÃO DE PRÉ-FURO PARA GEODRENO VERTICAL. AF_01/2026</t>
  </si>
  <si>
    <t>SINAPI|87430</t>
  </si>
  <si>
    <t>87430</t>
  </si>
  <si>
    <t>APLICAÇÃO DE GESSO PROJETADO COM EQUIPAMENTO DE PROJEÇÃO EM PAREDES, DESEMPENADO (SEM TALISCAS), ESPESSURA DE 0,5CM. AF_03/2023</t>
  </si>
  <si>
    <t>Gesso</t>
  </si>
  <si>
    <t>SINAPI|87433</t>
  </si>
  <si>
    <t>87433</t>
  </si>
  <si>
    <t>APLICAÇÃO DE GESSO PROJETADO COM EQUIPAMENTO DE PROJEÇÃO EM PAREDES, DESEMPENADO (SEM TALISCAS), ESPESSURA DE 1,0CM. AF_03/2023</t>
  </si>
  <si>
    <t>SINAPI|87436</t>
  </si>
  <si>
    <t>87436</t>
  </si>
  <si>
    <t>APLICAÇÃO DE GESSO PROJETADO COM EQUIPAMENTO DE PROJEÇÃO EM PAREDES, SARRAFEADO (COM TALISCAS), ESPESSURA DE 1,0CM. AF_03/2023</t>
  </si>
  <si>
    <t>SINAPI|87439</t>
  </si>
  <si>
    <t>87439</t>
  </si>
  <si>
    <t>APLICAÇÃO DE GESSO PROJETADO COM EQUIPAMENTO DE PROJEÇÃO EM PAREDES, SARRAFEADO (COM TALISCAS), ESPESSURA DE 1,5CM. AF_03/2023</t>
  </si>
  <si>
    <t>SINAPI|104633</t>
  </si>
  <si>
    <t>104633</t>
  </si>
  <si>
    <t>APLICAÇÃO MANUAL DE GESSO DESEMPENADO (SEM TALISCAS) EM PAREDES COM PÉ DIREITO DUPLO, ESPESSURA DE 0,5CM. AF_03/2023</t>
  </si>
  <si>
    <t>SINAPI|104634</t>
  </si>
  <si>
    <t>104634</t>
  </si>
  <si>
    <t>APLICAÇÃO MANUAL DE GESSO DESEMPENADO (SEM TALISCAS) EM PAREDES COM PÉ DIREITO DUPLO, ESPESSURA DE 1,0CM. AF_03/2023</t>
  </si>
  <si>
    <t>SINAPI|87418</t>
  </si>
  <si>
    <t>87418</t>
  </si>
  <si>
    <t>APLICAÇÃO MANUAL DE GESSO DESEMPENADO (SEM TALISCAS) EM PAREDES, ESPESSURA DE 0,5CM. AF_03/2023</t>
  </si>
  <si>
    <t>SINAPI|87421</t>
  </si>
  <si>
    <t>87421</t>
  </si>
  <si>
    <t>APLICAÇÃO MANUAL DE GESSO DESEMPENADO (SEM TALISCAS) EM PAREDES, ESPESSURA DE 1,0CM. AF_03/2023</t>
  </si>
  <si>
    <t>SINAPI|104628</t>
  </si>
  <si>
    <t>104628</t>
  </si>
  <si>
    <t>APLICAÇÃO MANUAL DE GESSO DESEMPENADO (SEM TALISCAS) EM TETO DE AMBIENTES COM PAREDES EM PÉ DIREITO DUPLO E ÁREA ENTRE 5M² E 10M², ESPESSURA DE 0,5CM. AF_03/2023</t>
  </si>
  <si>
    <t>SINAPI|104631</t>
  </si>
  <si>
    <t>104631</t>
  </si>
  <si>
    <t>APLICAÇÃO MANUAL DE GESSO DESEMPENADO (SEM TALISCAS) EM TETO DE AMBIENTES COM PAREDES EM PÉ DIREITO DUPLO E ÁREA ENTRE 5M² E 10M², ESPESSURA DE 1,0CM. AF_03/2023</t>
  </si>
  <si>
    <t>SINAPI|104627</t>
  </si>
  <si>
    <t>104627</t>
  </si>
  <si>
    <t>APLICAÇÃO MANUAL DE GESSO DESEMPENADO (SEM TALISCAS) EM TETO DE AMBIENTES COM PAREDES EM PÉ DIREITO DUPLO E ÁREA MAIOR QUE 10M², ESPESSURA DE 0,5CM. AF_03/2023</t>
  </si>
  <si>
    <t>SINAPI|104630</t>
  </si>
  <si>
    <t>104630</t>
  </si>
  <si>
    <t>APLICAÇÃO MANUAL DE GESSO DESEMPENADO (SEM TALISCAS) EM TETO DE AMBIENTES COM PAREDES EM PÉ DIREITO DUPLO E ÁREA MAIOR QUE 10M², ESPESSURA DE 1,0CM. AF_03/2023</t>
  </si>
  <si>
    <t>SINAPI|104629</t>
  </si>
  <si>
    <t>104629</t>
  </si>
  <si>
    <t>APLICAÇÃO MANUAL DE GESSO DESEMPENADO (SEM TALISCAS) EM TETO DE AMBIENTES COM PAREDES EM PÉ DIREITO DUPLO E ÁREA MENOR QUE 5M², ESPESSURA DE 0,5CM. AF_03/2023</t>
  </si>
  <si>
    <t>SINAPI|104632</t>
  </si>
  <si>
    <t>104632</t>
  </si>
  <si>
    <t>APLICAÇÃO MANUAL DE GESSO DESEMPENADO (SEM TALISCAS) EM TETO DE AMBIENTES COM PAREDES EM PÉ DIREITO DUPLO E ÁREA MENOR QUE 5M², ESPESSURA DE 1,0CM. AF_03/2023</t>
  </si>
  <si>
    <t>SINAPI|87412</t>
  </si>
  <si>
    <t>87412</t>
  </si>
  <si>
    <t>APLICAÇÃO MANUAL DE GESSO DESEMPENADO (SEM TALISCAS) EM TETO DE AMBIENTES DE ÁREA ENTRE 5M² E 10M², ESPESSURA DE 0,5CM. AF_03/2023</t>
  </si>
  <si>
    <t>SINAPI|87415</t>
  </si>
  <si>
    <t>87415</t>
  </si>
  <si>
    <t>APLICAÇÃO MANUAL DE GESSO DESEMPENADO (SEM TALISCAS) EM TETO DE AMBIENTES DE ÁREA ENTRE 5M² E 10M², ESPESSURA DE 1,0CM. AF_03/2023</t>
  </si>
  <si>
    <t>SINAPI|87411</t>
  </si>
  <si>
    <t>87411</t>
  </si>
  <si>
    <t>APLICAÇÃO MANUAL DE GESSO DESEMPENADO (SEM TALISCAS) EM TETO DE AMBIENTES DE ÁREA MAIOR QUE 10M², ESPESSURA DE 0,5CM. AF_03/2023</t>
  </si>
  <si>
    <t>SINAPI|87414</t>
  </si>
  <si>
    <t>87414</t>
  </si>
  <si>
    <t>APLICAÇÃO MANUAL DE GESSO DESEMPENADO (SEM TALISCAS) EM TETO DE AMBIENTES DE ÁREA MAIOR QUE 10M², ESPESSURA DE 1,0CM. AF_03/2023</t>
  </si>
  <si>
    <t>SINAPI|87413</t>
  </si>
  <si>
    <t>87413</t>
  </si>
  <si>
    <t>APLICAÇÃO MANUAL DE GESSO DESEMPENADO (SEM TALISCAS) EM TETO DE AMBIENTES DE ÁREA MENOR QUE 5M², ESPESSURA DE 0,5CM. AF_03/2023</t>
  </si>
  <si>
    <t>SINAPI|87416</t>
  </si>
  <si>
    <t>87416</t>
  </si>
  <si>
    <t>APLICAÇÃO MANUAL DE GESSO DESEMPENADO (SEM TALISCAS) EM TETO DE AMBIENTES DE ÁREA MENOR QUE 5M², ESPESSURA DE 1,0CM. AF_03/2023</t>
  </si>
  <si>
    <t>SINAPI|104635</t>
  </si>
  <si>
    <t>104635</t>
  </si>
  <si>
    <t>APLICAÇÃO MANUAL DE GESSO SARRAFEADO (COM TALISCAS) EM PAREDES COM PÉ DIREITO DUPLO, ESPESSURA DE 1,0CM. AF_03/2023</t>
  </si>
  <si>
    <t>SINAPI|104636</t>
  </si>
  <si>
    <t>104636</t>
  </si>
  <si>
    <t>APLICAÇÃO MANUAL DE GESSO SARRAFEADO (COM TALISCAS) EM PAREDES COM PÉ DIREITO DUPLO, ESPESSURA DE 1,5CM. AF_03/2023</t>
  </si>
  <si>
    <t>SINAPI|87424</t>
  </si>
  <si>
    <t>87424</t>
  </si>
  <si>
    <t>APLICAÇÃO MANUAL DE GESSO SARRAFEADO (COM TALISCAS) EM PAREDES, ESPESSURA DE 1,0CM. AF_03/2023</t>
  </si>
  <si>
    <t>SINAPI|87427</t>
  </si>
  <si>
    <t>87427</t>
  </si>
  <si>
    <t>APLICAÇÃO MANUAL DE GESSO SARRAFEADO (COM TALISCAS) EM PAREDES, ESPESSURA DE 1,5CM. AF_03/2023</t>
  </si>
  <si>
    <t>SINAPI|89998</t>
  </si>
  <si>
    <t>89998</t>
  </si>
  <si>
    <t>ARMAÇÃO DE CINTA DE ALVENARIA ESTRUTURAL; DIÂMETRO DE 10,0 MM. AF_06/2026</t>
  </si>
  <si>
    <t>Graute e Armação</t>
  </si>
  <si>
    <t>SINAPI|102920</t>
  </si>
  <si>
    <t>102920</t>
  </si>
  <si>
    <t>ARMAÇÃO DE CINTA DE ALVENARIA ESTRUTURAL; DIÂMETRO DE 12,5 MM. AF_06/2026</t>
  </si>
  <si>
    <t>SINAPI|102923</t>
  </si>
  <si>
    <t>102923</t>
  </si>
  <si>
    <t>ARMAÇÃO DE CINTA DE ALVENARIA ESTRUTURAL; DIÂMETRO DE 16,0 MM. AF_06/2026</t>
  </si>
  <si>
    <t>SINAPI|107137</t>
  </si>
  <si>
    <t>107137</t>
  </si>
  <si>
    <t>ARMAÇÃO DE CINTA DE ALVENARIA ESTRUTURAL; DIÂMETRO DE 8,0 MM. AF_06/2026</t>
  </si>
  <si>
    <t>SINAPI|90000</t>
  </si>
  <si>
    <t>90000</t>
  </si>
  <si>
    <t>ARMAÇÃO DE VERGA E CONTRAVERGA DE ALVENARIA ESTRUTURAL; DIÂMETRO DE 10,0 MM. AF_06/2026</t>
  </si>
  <si>
    <t>SINAPI|103088</t>
  </si>
  <si>
    <t>103088</t>
  </si>
  <si>
    <t>ARMAÇÃO DE VERGA E CONTRAVERGA DE ALVENARIA ESTRUTURAL; DIÂMETRO DE 12,5 MM. AF_06/2026</t>
  </si>
  <si>
    <t>SINAPI|102922</t>
  </si>
  <si>
    <t>102922</t>
  </si>
  <si>
    <t>ARMAÇÃO DE VERGA E CONTRAVERGA DE ALVENARIA ESTRUTURAL; DIÂMETRO DE 16,0 MM. AF_06/2026</t>
  </si>
  <si>
    <t>SINAPI|107138</t>
  </si>
  <si>
    <t>107138</t>
  </si>
  <si>
    <t>ARMAÇÃO DE VERGA E CONTRAVERGA DE ALVENARIA ESTRUTURAL; DIÂMETRO DE 6,3 MM. AF_06/2026</t>
  </si>
  <si>
    <t>SINAPI|89999</t>
  </si>
  <si>
    <t>89999</t>
  </si>
  <si>
    <t>ARMAÇÃO DE VERGA E CONTRAVERGA DE ALVENARIA ESTRUTURAL; DIÂMETRO DE 8,0 MM. AF_06/2026</t>
  </si>
  <si>
    <t>SINAPI|89996</t>
  </si>
  <si>
    <t>89996</t>
  </si>
  <si>
    <t>ARMAÇÃO VERTICAL DE ALVENARIA ESTRUTURAL; DIÂMETRO DE 10,0 MM. AF_06/2026</t>
  </si>
  <si>
    <t>SINAPI|89997</t>
  </si>
  <si>
    <t>89997</t>
  </si>
  <si>
    <t>ARMAÇÃO VERTICAL DE ALVENARIA ESTRUTURAL; DIÂMETRO DE 12,5 MM. AF_06/2026</t>
  </si>
  <si>
    <t>SINAPI|102921</t>
  </si>
  <si>
    <t>102921</t>
  </si>
  <si>
    <t>ARMAÇÃO VERTICAL DE ALVENARIA ESTRUTURAL; DIÂMETRO DE 16,0 MM. AF_06/2026</t>
  </si>
  <si>
    <t>SINAPI|90278</t>
  </si>
  <si>
    <t>90278</t>
  </si>
  <si>
    <t>GRAUTE FGK=15 MPA; TRAÇO 1:0,04:2,2:2,5 (EM MASSA SECA DE CIMENTO/CAL/AREIA GROSSA/BRITA 0) - PREPARO MECÂNICO COM BETONEIRA 400 L. AF_06/2026</t>
  </si>
  <si>
    <t>SINAPI|90282</t>
  </si>
  <si>
    <t>90282</t>
  </si>
  <si>
    <t>GRAUTE FGK=15 MPA; TRAÇO 1:2,2:2,5:0,4 (EM MASSA SECA DE CIMENTO/ AREIA GROSSA/ BRITA 0/ ADITIVO) - PREPARO MECÂNICO COM BETONEIRA 400 L. AF_06/2026</t>
  </si>
  <si>
    <t>SINAPI|90279</t>
  </si>
  <si>
    <t>90279</t>
  </si>
  <si>
    <t>GRAUTE FGK=20 MPA; TRAÇO 1:0,04:1,8:2,1 (EM MASSA SECA DE CIMENTO/ CAL/ AREIA GROSSA/ BRITA 0) - PREPARO MECÂNICO COM BETONEIRA 400 L. AF_06/2026</t>
  </si>
  <si>
    <t>SINAPI|90283</t>
  </si>
  <si>
    <t>90283</t>
  </si>
  <si>
    <t>GRAUTE FGK=20 MPA; TRAÇO 1:1,8:2,1:0,4 (EM MASSA SECA DE CIMENTO/ AREIA GROSSA/ BRITA 0/ ADITIVO) - PREPARO MECÂNICO COM BETONEIRA 400 L. AF_06/2026</t>
  </si>
  <si>
    <t>SINAPI|90280</t>
  </si>
  <si>
    <t>90280</t>
  </si>
  <si>
    <t>GRAUTE FGK=25 MPA; TRAÇO 1:0,02:1,3:1,6 (EM MASSA SECA DE CIMENTO/ CAL/ AREIA GROSSA/ BRITA 0) - PREPARO MECÂNICO COM BETONEIRA 400 L. AF_06/2026</t>
  </si>
  <si>
    <t>SINAPI|90284</t>
  </si>
  <si>
    <t>90284</t>
  </si>
  <si>
    <t>GRAUTE FGK=25 MPA; TRAÇO 1:1,3:1,6:0,5 (EM MASSA SECA DE CIMENTO/ AREIA GROSSA/ BRITA 0/ ADITIVO) - PREPARO MECÂNICO COM BETONEIRA 400 L. AF_06/2026</t>
  </si>
  <si>
    <t>SINAPI|90281</t>
  </si>
  <si>
    <t>90281</t>
  </si>
  <si>
    <t>GRAUTE FGK=30 MPA; TRAÇO 1:0,02:0,9:1,2 (EM MASSA SECA DE CIMENTO/ CAL/ AREIA GROSSA/ BRITA 0) - PREPARO MECÂNICO COM BETONEIRA 400 L. AF_06/2026</t>
  </si>
  <si>
    <t>SINAPI|90285</t>
  </si>
  <si>
    <t>90285</t>
  </si>
  <si>
    <t>GRAUTE FGK=30 MPA; TRAÇO 1:0,9:1,2:0,7 (EM MASSA SECA DE CIMENTO/ AREIA GROSSA/ BRITA 0/ ADITIVO) - PREPARO MECÂNICO COM BETONEIRA 400 L. AF_06/2026</t>
  </si>
  <si>
    <t>SINAPI|106813</t>
  </si>
  <si>
    <t>106813</t>
  </si>
  <si>
    <t>GRAUTE FGK=35 MPA; TRAÇO 1:2,5:2,0:0,4 (EM MASSA SECA DE CIMENTO/ AREIA GROSSA/ BRITA 0/ ADITIVO) - PREPARO MECÂNICO COM BETONEIRA 400 L. AF_06/2026</t>
  </si>
  <si>
    <t>SINAPI|106814</t>
  </si>
  <si>
    <t>106814</t>
  </si>
  <si>
    <t>GRAUTE INDUSTRIALIZADO FLUIDO DE ALTA RESISTENCIA - PREPARO MECÂNICO COM MISTURADOR 300 KG. AF_06/2026</t>
  </si>
  <si>
    <t>SINAPI|107140</t>
  </si>
  <si>
    <t>107140</t>
  </si>
  <si>
    <t>GRAUTEAMENTO DE CINTA INTERMEDIÁRIA OU DE CONTRAVERGA EM ALVENARIA ESTRUTURAL, COM GRAUTE INDUSTRIALIZADO. AF_06/2026</t>
  </si>
  <si>
    <t>SINAPI|105800</t>
  </si>
  <si>
    <t>105800</t>
  </si>
  <si>
    <t>GRAUTEAMENTO DE CINTA INTERMEDIÁRIA OU DE CONTRAVERGA EM ALVENARIA ESTRUTURAL, FGK = 15 MPA. AF_06/2026</t>
  </si>
  <si>
    <t>SINAPI|89994</t>
  </si>
  <si>
    <t>89994</t>
  </si>
  <si>
    <t>GRAUTEAMENTO DE CINTA INTERMEDIÁRIA OU DE CONTRAVERGA EM ALVENARIA ESTRUTURAL, FGK = 20 MPA. AF_06/2026</t>
  </si>
  <si>
    <t>SINAPI|105801</t>
  </si>
  <si>
    <t>105801</t>
  </si>
  <si>
    <t>GRAUTEAMENTO DE CINTA INTERMEDIÁRIA OU DE CONTRAVERGA EM ALVENARIA ESTRUTURAL, FGK = 25 MPA. AF_06/2026</t>
  </si>
  <si>
    <t>SINAPI|105802</t>
  </si>
  <si>
    <t>105802</t>
  </si>
  <si>
    <t>GRAUTEAMENTO DE CINTA INTERMEDIÁRIA OU DE CONTRAVERGA EM ALVENARIA ESTRUTURAL, FGK = 30 MPA. AF_06/2026</t>
  </si>
  <si>
    <t>SINAPI|105803</t>
  </si>
  <si>
    <t>105803</t>
  </si>
  <si>
    <t>GRAUTEAMENTO DE CINTA INTERMEDIÁRIA OU DE CONTRAVERGA EM ALVENARIA ESTRUTURAL, FGK = 35 MPA. AF_06/2026</t>
  </si>
  <si>
    <t>SINAPI|107141</t>
  </si>
  <si>
    <t>107141</t>
  </si>
  <si>
    <t>GRAUTEAMENTO DE CINTA SUPERIOR OU DE VERGA EM ALVENARIA ESTRUTURAL, COM GRAUTE INDUSTRIALIZADO. AF_06/2026</t>
  </si>
  <si>
    <t>SINAPI|105796</t>
  </si>
  <si>
    <t>105796</t>
  </si>
  <si>
    <t>GRAUTEAMENTO DE CINTA SUPERIOR OU DE VERGA EM ALVENARIA ESTRUTURAL, FGK = 15 MPA. AF_06/2026</t>
  </si>
  <si>
    <t>SINAPI|89995</t>
  </si>
  <si>
    <t>89995</t>
  </si>
  <si>
    <t>GRAUTEAMENTO DE CINTA SUPERIOR OU DE VERGA EM ALVENARIA ESTRUTURAL, FGK = 20 MPA. AF_06/2026</t>
  </si>
  <si>
    <t>SINAPI|105797</t>
  </si>
  <si>
    <t>105797</t>
  </si>
  <si>
    <t>GRAUTEAMENTO DE CINTA SUPERIOR OU DE VERGA EM ALVENARIA ESTRUTURAL, FGK = 25 MPA. AF_06/2026</t>
  </si>
  <si>
    <t>SINAPI|105798</t>
  </si>
  <si>
    <t>105798</t>
  </si>
  <si>
    <t>GRAUTEAMENTO DE CINTA SUPERIOR OU DE VERGA EM ALVENARIA ESTRUTURAL, FGK = 30 MPA. AF_06/2026</t>
  </si>
  <si>
    <t>SINAPI|105799</t>
  </si>
  <si>
    <t>105799</t>
  </si>
  <si>
    <t>GRAUTEAMENTO DE CINTA SUPERIOR OU DE VERGA EM ALVENARIA ESTRUTURAL, FGK = 35 MPA. AF_06/2026</t>
  </si>
  <si>
    <t>SINAPI|107139</t>
  </si>
  <si>
    <t>107139</t>
  </si>
  <si>
    <t>GRAUTEAMENTO VERTICAL EM ALVENARIA ESTRUTURAL, COM GRAUTE INDUSTRIALIZADO. AF_06/2026</t>
  </si>
  <si>
    <t>SINAPI|105792</t>
  </si>
  <si>
    <t>105792</t>
  </si>
  <si>
    <t>GRAUTEAMENTO VERTICAL EM ALVENARIA ESTRUTURAL, FGK = 15 MPA. AF_06/2026</t>
  </si>
  <si>
    <t>SINAPI|89993</t>
  </si>
  <si>
    <t>89993</t>
  </si>
  <si>
    <t>GRAUTEAMENTO VERTICAL EM ALVENARIA ESTRUTURAL, FGK = 20 MPA. AF_06/2026</t>
  </si>
  <si>
    <t>SINAPI|105793</t>
  </si>
  <si>
    <t>105793</t>
  </si>
  <si>
    <t>GRAUTEAMENTO VERTICAL EM ALVENARIA ESTRUTURAL, FGK = 25 MPA. AF_06/2026</t>
  </si>
  <si>
    <t>SINAPI|105794</t>
  </si>
  <si>
    <t>105794</t>
  </si>
  <si>
    <t>GRAUTEAMENTO VERTICAL EM ALVENARIA ESTRUTURAL, FGK = 30 MPA. AF_06/2026</t>
  </si>
  <si>
    <t>SINAPI|105795</t>
  </si>
  <si>
    <t>105795</t>
  </si>
  <si>
    <t>GRAUTEAMENTO VERTICAL EM ALVENARIA ESTRUTURAL, FGK = 35 MPA. AF_06/2026</t>
  </si>
  <si>
    <t>SINAPI|106212</t>
  </si>
  <si>
    <t>106212</t>
  </si>
  <si>
    <t>CORRIMÃO DUPLO CENTRAL FIXADO NO PISO EM AÇO GALVANIZADO DE 1.1/2", MONTANTES TUBULARES 1.1/2" ESPAÇADOS DE 1,00M, FIXADO COM CHUMBADOR MECÂNICO. AF_10/2025</t>
  </si>
  <si>
    <t>Guarda-Corpo, Corrimão e Grade para Esquadrias</t>
  </si>
  <si>
    <t>SINAPI|106216</t>
  </si>
  <si>
    <t>106216</t>
  </si>
  <si>
    <t>CORRIMÃO DUPLO CENTRAL FIXADO NO PISO EM AÇO INOX DE 1.1/2", MONTANTES TUBULARES 1.1/2" ESPAÇADOS DE 1,00M, FIXADO COM CHUMBADOR MECÂNICO. AF_10/2025</t>
  </si>
  <si>
    <t>SINAPI|99860</t>
  </si>
  <si>
    <t>99860</t>
  </si>
  <si>
    <t>CORRIMÃO DUPLO FIXADO EM PAREDE, DIÂMETRO EXTERNO = 1 1/2", EM ALUMÍNIO. AF_10/2025</t>
  </si>
  <si>
    <t>SINAPI|99858</t>
  </si>
  <si>
    <t>99858</t>
  </si>
  <si>
    <t>CORRIMÃO DUPLO FIXADO EM PAREDE, DIÂMETRO EXTERNO = 1 1/2", EM AÇO GALVANIZADO. AF_10/2025</t>
  </si>
  <si>
    <t>SINAPI|99859</t>
  </si>
  <si>
    <t>99859</t>
  </si>
  <si>
    <t>CORRIMÃO DUPLO FIXADO EM PAREDE, DIÂMETRO EXTERNO = 1 1/2", EM AÇO INOX. AF_10/2025</t>
  </si>
  <si>
    <t>SINAPI|106211</t>
  </si>
  <si>
    <t>106211</t>
  </si>
  <si>
    <t>CORRIMÃO DUPLO FIXADO NO PISO EM AÇO GALVANIZADO DE 1.1/2", MONTANTES TUBULARES 1.1/2" ESPAÇADOS DE 1,00M, FIXADO COM CHUMBADOR MECÂNICO. AF_10/2025</t>
  </si>
  <si>
    <t>SINAPI|106215</t>
  </si>
  <si>
    <t>106215</t>
  </si>
  <si>
    <t>CORRIMÃO DUPLO FIXADO NO PISO EM AÇO INOX DE 1.1/2", MONTANTES TUBULARES 1.1/2" ESPAÇADOS DE 1,00M, FIXADO COM CHUMBADOR MECÂNICO. AF_10/2025</t>
  </si>
  <si>
    <t>SINAPI|99857</t>
  </si>
  <si>
    <t>99857</t>
  </si>
  <si>
    <t>CORRIMÃO SIMPLES FIXADO EM PAREDE, DIÂMETRO EXTERNO = 1 1/2", EM ALUMÍNIO. AF_10/2025</t>
  </si>
  <si>
    <t>SINAPI|99855</t>
  </si>
  <si>
    <t>99855</t>
  </si>
  <si>
    <t>CORRIMÃO SIMPLES FIXADO EM PAREDE, DIÂMETRO EXTERNO = 1 1/2", EM AÇO GALVANIZADO. AF_10/2025</t>
  </si>
  <si>
    <t>SINAPI|99856</t>
  </si>
  <si>
    <t>99856</t>
  </si>
  <si>
    <t>CORRIMÃO SIMPLES FIXADO EM PAREDE, DIÂMETRO EXTERNO = 1 1/2", EM AÇO INOX. AF_10/2025</t>
  </si>
  <si>
    <t>SINAPI|106210</t>
  </si>
  <si>
    <t>106210</t>
  </si>
  <si>
    <t>CORRIMÃO SIMPLES FIXADO NO PISO EM AÇO GALVANIZADO DE 1.1/2", MONTANTES TUBULARES 1.1/2" ESPAÇADOS DE 1,00M, FIXADO COM CHUMBADOR MECÂNICO. AF_10/2025</t>
  </si>
  <si>
    <t>SINAPI|106214</t>
  </si>
  <si>
    <t>106214</t>
  </si>
  <si>
    <t>CORRIMÃO SIMPLES FIXADO NO PISO EM AÇO INOX DE 1.1/2", MONTANTES TUBULARES 1.1/2" ESPAÇADOS DE 1,00M, FIXADO COM CHUMBADOR MECÂNICO. AF_10/2025</t>
  </si>
  <si>
    <t>SINAPI|99862</t>
  </si>
  <si>
    <t>99862</t>
  </si>
  <si>
    <t>GRADIL EM ALUMÍNIO FIXADO EM VÃOS DE JANELAS, FORMADO POR TUBOS DE 3/4". AF_10/2025</t>
  </si>
  <si>
    <t>SINAPI|99861</t>
  </si>
  <si>
    <t>99861</t>
  </si>
  <si>
    <t>GRADIL EM AÇO FIXADO EM VÃOS DE JANELAS, FORMADO POR BARRAS CHATAS DE 25X4,8 MM. AF_10/2025</t>
  </si>
  <si>
    <t>SINAPI|106213</t>
  </si>
  <si>
    <t>106213</t>
  </si>
  <si>
    <t>GUARDA-CORPO DE AÇO GALVANIZADO 0,92 M, DUPLO CORRIMÃO, MONTANTES TUBULARES DE 1.1/4" ESPAÇADOS DE 1,20M, TRAVESSA SUPERIOR E CORRIMÃO DE 1.1/2", GRADIL FORMADO POR TUBOS HORIZONTAIS DE 3/4", FIXADO COM CHUMBADORES MECÂNICOS. AF_10/2025</t>
  </si>
  <si>
    <t>SINAPI|106220</t>
  </si>
  <si>
    <t>106220</t>
  </si>
  <si>
    <t>GUARDA-CORPO DE AÇO GALVANIZADO COMPLEMENTAR À ALVENARIA, 0,65 M DE ALTURA, MONTANTES TUBULARES DE 1 1/4" ESPAÇADOS DE 1,80 M, TRAVESSA SUPERIOR DE 1 1/2", GRADIL FORMADO POR TUBOS HORIZONTAIS DE 1" E VERTICAIS DE 3/4", FIXADO COM ADESIVO ESTRUTURAL EPÓXI. AF_10/2025</t>
  </si>
  <si>
    <t>SINAPI|106221</t>
  </si>
  <si>
    <t>106221</t>
  </si>
  <si>
    <t>GUARDA-CORPO DE AÇO GALVANIZADO COMPLEMENTAR À ALVENARIA, 0,65 M DE ALTURA, MONTANTES TUBULARES DE 1 1/4" ESPAÇADOS DE 1,80 M, TRAVESSA SUPERIOR DE 1 1/2", GRADIL FORMADO POR TUBOS HORIZONTAIS DE 3/4", FIXADO COM ADESIVO ESTRUTURAL EPÓXI. AF_10/2025</t>
  </si>
  <si>
    <t>SINAPI|99853</t>
  </si>
  <si>
    <t>99853</t>
  </si>
  <si>
    <t>GUARDA-CORPO DE AÇO GALVANIZADO DE 1,10M, DUPLO CORRIMÃO, MONTANTES TUBULARES DE 1.1/2" ESPAÇADOS DE 1,20M, TRAVESSA SUPERIOR DE 2", GRADIL DE BARRAS CHATAS DE 32X4,8MM, FIXADO COM ADESIVO ESTRUTURAL EPOXI. AF_10/2025</t>
  </si>
  <si>
    <t>SINAPI|99851</t>
  </si>
  <si>
    <t>99851</t>
  </si>
  <si>
    <t>GUARDA-CORPO DE AÇO GALVANIZADO DE 1,10M, DUPLO CORRIMÃO, MONTANTES TUBULARES DE 1.1/4" ESPAÇADOS DE 1,20M, TRAVESSA SUPERIOR DE 1.1/2", GRADIL EM TUBOS HORIZONTAIS DE 1" E VERTICAIS DE 3/4", FIXADO COM ADESIVO ESTRUTURAL EPOXI. AF_10/2025</t>
  </si>
  <si>
    <t>SINAPI|99854</t>
  </si>
  <si>
    <t>99854</t>
  </si>
  <si>
    <t>GUARDA-CORPO DE AÇO GALVANIZADO DE 1,10M, DUPLO CORRIMÃO, MONTANTES TUBULARES DE 100X50MM ESPAÇADOS DE 1,20M, TRAVESSA SUPERIOR DE 3", GRADIL EM CANTONEIRA 51X51X4,8 MM E BARRAS CHATAS NA VERTICAL DE 32X4,8 MM, FIXADO COM ADESIVO EPOXI. AF_10/2025</t>
  </si>
  <si>
    <t>SINAPI|99852</t>
  </si>
  <si>
    <t>99852</t>
  </si>
  <si>
    <t>GUARDA-CORPO DE AÇO GALVANIZADO DE 1,10M, DUPLO CORRIMÃO, MONTANTES TUBULARES DE 30X30 MM ESPAÇADOS DE 1,20M, TRAVESSA SUPERIOR DE 1.1/2", GRADIL EM TUBOS HORIZONTAIS DE 25X25MM E VERTICAIS DE 20X20MM, FIXADO COM ADESIVO ESTRUTURAL EPOXI. AF_10/2025</t>
  </si>
  <si>
    <t>SINAPI|99844</t>
  </si>
  <si>
    <t>99844</t>
  </si>
  <si>
    <t>GUARDA-CORPO DE AÇO GALVANIZADO DE 1,10M, MONTANTES TUBULARES DE 1.1/2" ESPAÇADOS 1,20M, TRAVESSA SUPERIOR DE 2", GRADIL FORMADO POR BARRAS CHATAS DE 32X4,8MM, FIXADO COM ADESIVO ESTRUTURAL EPOXI. AF_10/2025</t>
  </si>
  <si>
    <t>SINAPI|99842</t>
  </si>
  <si>
    <t>99842</t>
  </si>
  <si>
    <t>GUARDA-CORPO DE AÇO GALVANIZADO DE 1,10M, MONTANTES TUBULARES DE 1.1/4" ESPAÇADOS 1,20M, TRAVESSA SUPERIOR DE 1.1/2", GRADIL FORMADO POR TUBOS HORIZONTAIS DE 1" E VERTICAIS DE 3/4", FIXADO COM ADESIVO ESTRUTURAL EPOXI. AF_10/2025</t>
  </si>
  <si>
    <t>SINAPI|99845</t>
  </si>
  <si>
    <t>99845</t>
  </si>
  <si>
    <t>GUARDA-CORPO DE AÇO GALVANIZADO DE 1,10M, MONTANTES TUBULARES DE 100X50MM ESPAÇADOS DE 1,20M, TRAVESSA SUPERIOR DE 3", GRADIL EM CANTONEIRA 51X51X4,8 MM E BARRAS CHATAS NA VERTICAL DE 32X4,8 MM, FIXADO COM ADESIVO ESTRUTURAL EPOXI. AF_10/2025</t>
  </si>
  <si>
    <t>SINAPI|99843</t>
  </si>
  <si>
    <t>99843</t>
  </si>
  <si>
    <t>GUARDA-CORPO DE AÇO GALVANIZADO DE 1,10M, MONTANTES TUBULARES DE 30X30 MM ESPAÇADOS 1,20M, TRAVESSA SUPERIOR DE 1.1/2", GRADIL DE TUBOS HORIZONTAIS DE 25X25MM E VERTICAIS DE 20X20MM, FIXADO COM ADESIVO ESTRUTURAL EPOXI. AF_10/2025</t>
  </si>
  <si>
    <t>SINAPI|106217</t>
  </si>
  <si>
    <t>106217</t>
  </si>
  <si>
    <t>GUARDA-CORPO DE AÇO INOX DE 0,92 M, DUPLO CORRIMÃO, MONTANTES TUBULARES DE 1.1/4" ESPAÇADOS DE 1,20M, TRAVESSA SUPERIOR E CORRIMÃO DE 1.1/2", GRADIL FORMADO POR TUBOS HORIZONTAIS DE 3/4", FIXADO COM CHUMBADORES MECÂNICOS. AF_10/2025</t>
  </si>
  <si>
    <t>SINAPI|106218</t>
  </si>
  <si>
    <t>106218</t>
  </si>
  <si>
    <t>GUARDA-CORPO DE VIDRO LAMINADO 8 MM PARA ESCADAS, FIXADO NA LATERAL DOS DEGRAUS COM CHUMBADOR MECÂNICO. AF_10/2025</t>
  </si>
  <si>
    <t>SINAPI|106219</t>
  </si>
  <si>
    <t>106219</t>
  </si>
  <si>
    <t>GUARDA-CORPO EM AÇO INOX DE 1,10 M, COM MONTANTES TUBULARES DE 1 1/4" ESPAÇADOS DE 1,20 M, TRAVESSA SUPERIOR DE 1 1/2", PREENCHIMENTO EM VIDRO LAMINADO DE 8 MM (4+4), FIXADO COM CHUMBADOR MECÂNICO. AF_10/2025</t>
  </si>
  <si>
    <t>SINAPI|99846</t>
  </si>
  <si>
    <t>99846</t>
  </si>
  <si>
    <t>GUARDA-CORPO PANORÂMICO DE 1,10M, MONTANTES EM ALUMÍNIO DE 90X45 MM ESPAÇADOS DE 1,20M, TRAVESSA SUPERIOR EM ALUMÍNIO DE 120X60 MM E VIDRO LAMINADO 8 MM, FIXADO COM ADESIVO ESTRUTURAL EPOXI. AF_10/2025</t>
  </si>
  <si>
    <t>SINAPI|94276</t>
  </si>
  <si>
    <t>94276</t>
  </si>
  <si>
    <t>ASSENTAMENTO DE GUIA (MEIO-FIO) EM TRECHO CURVO, CONFECCIONADA EM CONCRETO PRÉ-FABRICADO, DIMENSÕES 100X15X13X20 CM (COMPRIMENTO X BASE INFERIOR X BASE SUPERIOR X ALTURA). AF_01/2024</t>
  </si>
  <si>
    <t>Guias e sarjetas</t>
  </si>
  <si>
    <t>SINAPI|94274</t>
  </si>
  <si>
    <t>94274</t>
  </si>
  <si>
    <t>ASSENTAMENTO DE GUIA (MEIO-FIO) EM TRECHO CURVO, CONFECCIONADA EM CONCRETO PRÉ-FABRICADO, DIMENSÕES 100X15X13X30 CM (COMPRIMENTO X BASE INFERIOR X BASE SUPERIOR X ALTURA). AF_01/2024</t>
  </si>
  <si>
    <t>SINAPI|94280</t>
  </si>
  <si>
    <t>94280</t>
  </si>
  <si>
    <t>ASSENTAMENTO DE GUIA (MEIO-FIO) EM TRECHO CURVO, CONFECCIONADA EM CONCRETO PRÉ-FABRICADO, DIMENSÕES 39X6,5X6,5X19 CM (COMPRIMENTO X BASE INFERIOR X BASE SUPERIOR X ALTURA), PARA DELIMITAÇÃO DE JARDINS, PRAÇAS OU PASSEIOS. AF_01/2024</t>
  </si>
  <si>
    <t>SINAPI|94278</t>
  </si>
  <si>
    <t>94278</t>
  </si>
  <si>
    <t>ASSENTAMENTO DE GUIA (MEIO-FIO) EM TRECHO CURVO, CONFECCIONADA EM CONCRETO PRÉ-FABRICADO, DIMENSÕES 80X08X08X25 CM (COMPRIMENTO X BASE INFERIOR X BASE SUPERIOR X ALTURA). AF_01/2024</t>
  </si>
  <si>
    <t>SINAPI|94275</t>
  </si>
  <si>
    <t>94275</t>
  </si>
  <si>
    <t>ASSENTAMENTO DE GUIA (MEIO-FIO) EM TRECHO RETO, CONFECCIONADA EM CONCRETO PRÉ-FABRICADO, DIMENSÕES 100X15X13X20 CM (COMPRIMENTO X BASE INFERIOR X BASE SUPERIOR X ALTURA). AF_01/2024</t>
  </si>
  <si>
    <t>SINAPI|94273</t>
  </si>
  <si>
    <t>94273</t>
  </si>
  <si>
    <t>ASSENTAMENTO DE GUIA (MEIO-FIO) EM TRECHO RETO, CONFECCIONADA EM CONCRETO PRÉ-FABRICADO, DIMENSÕES 100X15X13X30 CM (COMPRIMENTO X BASE INFERIOR X BASE SUPERIOR X ALTURA). AF_01/2024</t>
  </si>
  <si>
    <t>SINAPI|94279</t>
  </si>
  <si>
    <t>94279</t>
  </si>
  <si>
    <t>ASSENTAMENTO DE GUIA (MEIO-FIO) EM TRECHO RETO, CONFECCIONADA EM CONCRETO PRÉ-FABRICADO, DIMENSÕES 39X6,5X6,5X19 CM (COMPRIMENTO X BASE INFERIOR X BASE SUPERIOR X ALTURA), PARA DELIMITAÇÃO DE JARDINS, PRAÇAS OU PASSEIOS. AF_01/2024</t>
  </si>
  <si>
    <t>SINAPI|94277</t>
  </si>
  <si>
    <t>94277</t>
  </si>
  <si>
    <t>ASSENTAMENTO DE GUIA (MEIO-FIO) EM TRECHO RETO, CONFECCIONADA EM CONCRETO PRÉ-FABRICADO, DIMENSÕES 80X08X08X25 CM (COMPRIMENTO X BASE INFERIOR X BASE SUPERIOR X ALTURA). AF_01/2024</t>
  </si>
  <si>
    <t>SINAPI|104930</t>
  </si>
  <si>
    <t>104930</t>
  </si>
  <si>
    <t>ASSENTAMENTO DE GUIA (MEIO-FIO), TIPO PAVER (FINCADINHA) EM TRECHO RETO, EM CONCRETO PRÉ-FABRICADO, DIMENSÕES 45X08X608X19 CM (COMPRIMENTO X BASE INFERIOR X BASE SUPERIOR X ALTURA), PARA DELIMITAÇÃO DE JARDINS, PRAÇAS OU PASSEIOS. AF_01/2024</t>
  </si>
  <si>
    <t>SINAPI|104931</t>
  </si>
  <si>
    <t>104931</t>
  </si>
  <si>
    <t>ASSENTAMENTO DE GUIA (MEIO-FIO), TIPO PAVER, FINCADINHA, EM TRECHO CURVO, EM CONCRETO PRÉ-FABRICADO, DIMENSÕES 45X08X08X19 CM (COMPRIMENTO X BASE INFERIOR X BASE SUPERIOR X ALTURA), PARA DELIMITAÇÃO DE JARDINS, PRAÇAS OU PASSEIOS. AF_01/2024</t>
  </si>
  <si>
    <t>SINAPI|94294</t>
  </si>
  <si>
    <t>94294</t>
  </si>
  <si>
    <t>EXECUÇÃO DE ESCORAS DE CONCRETO PARA CONTENÇÃO DE GUIAS PRÉ-FABRICADAS. AF_01/2024</t>
  </si>
  <si>
    <t>SINAPI|94288</t>
  </si>
  <si>
    <t>94288</t>
  </si>
  <si>
    <t>EXECUÇÃO DE SARJETA DE CONCRETO USINADO, MOLDADA IN LOCO EM TRECHO CURVO, 30 CM BASE X 10 CM ALTURA. AF_01/2024</t>
  </si>
  <si>
    <t>SINAPI|94282</t>
  </si>
  <si>
    <t>94282</t>
  </si>
  <si>
    <t>EXECUÇÃO DE SARJETA DE CONCRETO USINADO, MOLDADA IN LOCO EM TRECHO CURVO, 30 CM BASE X 15 CM ALTURA. AF_01/2024</t>
  </si>
  <si>
    <t>SINAPI|94290</t>
  </si>
  <si>
    <t>94290</t>
  </si>
  <si>
    <t>EXECUÇÃO DE SARJETA DE CONCRETO USINADO, MOLDADA IN LOCO EM TRECHO CURVO, 45 CM BASE X 10 CM ALTURA. AF_01/2024</t>
  </si>
  <si>
    <t>SINAPI|94284</t>
  </si>
  <si>
    <t>94284</t>
  </si>
  <si>
    <t>EXECUÇÃO DE SARJETA DE CONCRETO USINADO, MOLDADA IN LOCO EM TRECHO CURVO, 45 CM BASE X 15 CM ALTURA. AF_01/2024</t>
  </si>
  <si>
    <t>SINAPI|94292</t>
  </si>
  <si>
    <t>94292</t>
  </si>
  <si>
    <t>EXECUÇÃO DE SARJETA DE CONCRETO USINADO, MOLDADA IN LOCO EM TRECHO CURVO, 60 CM BASE X 10 CM ALTURA. AF_01/2024</t>
  </si>
  <si>
    <t>SINAPI|94286</t>
  </si>
  <si>
    <t>94286</t>
  </si>
  <si>
    <t>EXECUÇÃO DE SARJETA DE CONCRETO USINADO, MOLDADA IN LOCO EM TRECHO CURVO, 60 CM BASE X 15 CM ALTURA. AF_01/2024</t>
  </si>
  <si>
    <t>SINAPI|94287</t>
  </si>
  <si>
    <t>94287</t>
  </si>
  <si>
    <t>EXECUÇÃO DE SARJETA DE CONCRETO USINADO, MOLDADA IN LOCO EM TRECHO RETO, 30 CM BASE X 10 CM ALTURA. AF_01/2024</t>
  </si>
  <si>
    <t>SINAPI|94281</t>
  </si>
  <si>
    <t>94281</t>
  </si>
  <si>
    <t>EXECUÇÃO DE SARJETA DE CONCRETO USINADO, MOLDADA IN LOCO EM TRECHO RETO, 30 CM BASE X 15 CM ALTURA. AF_01/2024</t>
  </si>
  <si>
    <t>SINAPI|94289</t>
  </si>
  <si>
    <t>94289</t>
  </si>
  <si>
    <t>EXECUÇÃO DE SARJETA DE CONCRETO USINADO, MOLDADA IN LOCO EM TRECHO RETO, 45 CM BASE X 10 CM ALTURA. AF_01/2024</t>
  </si>
  <si>
    <t>SINAPI|94283</t>
  </si>
  <si>
    <t>94283</t>
  </si>
  <si>
    <t>EXECUÇÃO DE SARJETA DE CONCRETO USINADO, MOLDADA IN LOCO EM TRECHO RETO, 45 CM BASE X 15 CM ALTURA. AF_01/2024</t>
  </si>
  <si>
    <t>SINAPI|94291</t>
  </si>
  <si>
    <t>94291</t>
  </si>
  <si>
    <t>EXECUÇÃO DE SARJETA DE CONCRETO USINADO, MOLDADA IN LOCO EM TRECHO RETO, 60 CM BASE X 10 CM ALTURA. AF_01/2024</t>
  </si>
  <si>
    <t>SINAPI|94285</t>
  </si>
  <si>
    <t>94285</t>
  </si>
  <si>
    <t>EXECUÇÃO DE SARJETA DE CONCRETO USINADO, MOLDADA IN LOCO EM TRECHO RETO, 60 CM BASE X 15 CM ALTURA. AF_01/2024</t>
  </si>
  <si>
    <t>SINAPI|94293</t>
  </si>
  <si>
    <t>94293</t>
  </si>
  <si>
    <t>EXECUÇÃO DE SARJETÃO DE CONCRETO USINADO, MOLDADA IN LOCO EM TRECHO RETO, 100 CM BASE X 20 CM ALTURA. AF_01/2024</t>
  </si>
  <si>
    <t>SINAPI|94264</t>
  </si>
  <si>
    <t>94264</t>
  </si>
  <si>
    <t>GUIA (MEIO-FIO) CONCRETO, MOLDADA IN LOCO EM TRECHO CURVO COM EXTRUSORA, 13 CM BASE X 22 CM ALTURA. AF_01/2024</t>
  </si>
  <si>
    <t>SINAPI|94266</t>
  </si>
  <si>
    <t>94266</t>
  </si>
  <si>
    <t>GUIA (MEIO-FIO) CONCRETO, MOLDADA IN LOCO EM TRECHO CURVO COM EXTRUSORA, 15 CM BASE X 30 CM ALTURA. AF_01/2024</t>
  </si>
  <si>
    <t>SINAPI|94263</t>
  </si>
  <si>
    <t>94263</t>
  </si>
  <si>
    <t>GUIA (MEIO-FIO) CONCRETO, MOLDADA IN LOCO EM TRECHO RETO COM EXTRUSORA, 13 CM BASE X 22 CM ALTURA. AF_01/2024</t>
  </si>
  <si>
    <t>SINAPI|94265</t>
  </si>
  <si>
    <t>94265</t>
  </si>
  <si>
    <t>GUIA (MEIO-FIO) CONCRETO, MOLDADA IN LOCO EM TRECHO RETO COM EXTRUSORA, 15 CM BASE X 30 CM ALTURA. AF_01/2024</t>
  </si>
  <si>
    <t>SINAPI|94268</t>
  </si>
  <si>
    <t>94268</t>
  </si>
  <si>
    <t>GUIA (MEIO-FIO) E SARJETA CONJUGADOS DE CONCRETO, MOLDADA IN LOCO EM TRECHO CURVO COM EXTRUSORA, 45 CM BASE (15 CM BASE DA GUIA + 30 CM BASE DA SARJETA) X 22 CM ALTURA. AF_01/2024</t>
  </si>
  <si>
    <t>SINAPI|94270</t>
  </si>
  <si>
    <t>94270</t>
  </si>
  <si>
    <t>GUIA (MEIO-FIO) E SARJETA CONJUGADOS DE CONCRETO, MOLDADA IN LOCO EM TRECHO CURVO COM EXTRUSORA, 60 CM BASE (15 CM BASE DA GUIA + 45 CM BASE DA SARJETA) X 26 CM ALTURA. AF_01/2024</t>
  </si>
  <si>
    <t>SINAPI|94272</t>
  </si>
  <si>
    <t>94272</t>
  </si>
  <si>
    <t>GUIA (MEIO-FIO) E SARJETA CONJUGADOS DE CONCRETO, MOLDADA IN LOCO EM TRECHO CURVO COM EXTRUSORA, 65 CM BASE (15 CM BASE DA GUIA + 50 CM BASE DA SARJETA) X 26 CM ALTURA. AF_01/2024</t>
  </si>
  <si>
    <t>SINAPI|94267</t>
  </si>
  <si>
    <t>94267</t>
  </si>
  <si>
    <t>GUIA (MEIO-FIO) E SARJETA CONJUGADOS DE CONCRETO, MOLDADA IN LOCO EM TRECHO RETO COM EXTRUSORA, 45 CM BASE (15 CM BASE DA GUIA + 30 CM BASE DA SARJETA) X 22 CM ALTURA. AF_01/2024</t>
  </si>
  <si>
    <t>SINAPI|94269</t>
  </si>
  <si>
    <t>94269</t>
  </si>
  <si>
    <t>GUIA (MEIO-FIO) E SARJETA CONJUGADOS DE CONCRETO, MOLDADA IN LOCO EM TRECHO RETO COM EXTRUSORA, 60 CM BASE (15 CM BASE DA GUIA + 45 CM BASE DA SARJETA) X 26 CM ALTURA. AF_01/2024</t>
  </si>
  <si>
    <t>SINAPI|94271</t>
  </si>
  <si>
    <t>94271</t>
  </si>
  <si>
    <t>GUIA (MEIO-FIO) E SARJETA CONJUGADOS DE CONCRETO, MOLDADA IN LOCO EM TRECHO RETO COM EXTRUSORA, 65 CM BASE (15 CM BASE DA GUIA + 50 CM BASE DA SARJETA) X 26 CM ALTURA. AF_01/2024</t>
  </si>
  <si>
    <t>SINAPI|105555</t>
  </si>
  <si>
    <t>105555</t>
  </si>
  <si>
    <t>BLOCO AUTÔNOMO DE ILUMINAÇÃO DE EMERGÊNCIA COM DOIS REFLETORES - FORNECIMENTO E INSTALAÇÃO. AF_09/2024</t>
  </si>
  <si>
    <t>Iluminação Predial e Monitoramento</t>
  </si>
  <si>
    <t>SINAPI|97603</t>
  </si>
  <si>
    <t>97603</t>
  </si>
  <si>
    <t>CÂMERA DE MONITORAMENTO COM ATÉ 25 METROS DE ALCANCE TIPO BULLET - FORNECIMENTO E INSTALAÇÃO. AF_09/2024</t>
  </si>
  <si>
    <t>SINAPI|97602</t>
  </si>
  <si>
    <t>97602</t>
  </si>
  <si>
    <t>CÂMERA DE MONITORAMENTO COM ATÉ 25 METROS DE ALCANCE TIPO DOME - FORNECIMENTO E INSTALAÇÃO. AF_09/2024</t>
  </si>
  <si>
    <t>SINAPI|97604</t>
  </si>
  <si>
    <t>97604</t>
  </si>
  <si>
    <t>CÂMERA DE MONITORAMENTO COM MAIS DE 25 METROS DE ALCANCE TIPO BULLET - FORNECIMENTO E INSTALAÇÃO. AF_09/2024</t>
  </si>
  <si>
    <t>SINAPI|105553</t>
  </si>
  <si>
    <t>105553</t>
  </si>
  <si>
    <t>CÂMERA IP BULLET - FORNECIMENTO E INSTALAÇÃO. AF_09/2024</t>
  </si>
  <si>
    <t>SINAPI|105552</t>
  </si>
  <si>
    <t>105552</t>
  </si>
  <si>
    <t>CÂMERA IP DOME RESOLUCAO 1MP - FORNECIMENTO E INSTALAÇÃO. AF_09/2024</t>
  </si>
  <si>
    <t>SINAPI|105550</t>
  </si>
  <si>
    <t>105550</t>
  </si>
  <si>
    <t>CÂMERA IP SPEED DOME - FORNECIMENTO E INSTALAÇÃO. AF_09/2024</t>
  </si>
  <si>
    <t>SINAPI|105551</t>
  </si>
  <si>
    <t>105551</t>
  </si>
  <si>
    <t>CÂMERA IP WIFI - FORNECIMENTO E INSTALAÇÃO. AF_09/2024</t>
  </si>
  <si>
    <t>SINAPI|105549</t>
  </si>
  <si>
    <t>105549</t>
  </si>
  <si>
    <t>DRIVER SLIM PARA FITA LED - FORNECIMENTO E INSTALAÇÃO. AF_09/2024</t>
  </si>
  <si>
    <t>SINAPI|105547</t>
  </si>
  <si>
    <t>105547</t>
  </si>
  <si>
    <t>FITA LED - FORNECIMENTO E INSTALAÇÃO. AF_09/2024</t>
  </si>
  <si>
    <t>SINAPI|97605</t>
  </si>
  <si>
    <t>97605</t>
  </si>
  <si>
    <t>LUMINÁRIA ARANDELA TIPO MEIA LUA, DE SOBREPOR, COM 1 LÂMPADA LED DE 6 W, SEM REATOR - FORNECIMENTO E INSTALAÇÃO. AF_09/2024</t>
  </si>
  <si>
    <t>SINAPI|97607</t>
  </si>
  <si>
    <t>97607</t>
  </si>
  <si>
    <t>LUMINÁRIA ARANDELA TIPO TARTARUGA, DE SOBREPOR, COM 1 LÂMPADA LED DE 6 W, SEM REATOR - FORNECIMENTO E INSTALAÇÃO. AF_09/2024</t>
  </si>
  <si>
    <t>SINAPI|97599</t>
  </si>
  <si>
    <t>97599</t>
  </si>
  <si>
    <t>LUMINÁRIA DE EMERGÊNCIA, COM 30 LÂMPADAS LED DE 2 W, SEM REATOR - FORNECIMENTO E INSTALAÇÃO. AF_09/2024</t>
  </si>
  <si>
    <t>SINAPI|105542</t>
  </si>
  <si>
    <t>105542</t>
  </si>
  <si>
    <t>LUMINÁRIA LED DE EMBUTIR - QUADRADA 60X60CM, INCLUSO DRIVER - FORNECIMENTO E INSTALAÇÃO. AF_09/2024</t>
  </si>
  <si>
    <t>SINAPI|105543</t>
  </si>
  <si>
    <t>105543</t>
  </si>
  <si>
    <t>LUMINÁRIA LED DE SOBREPOR - QUADRADA *60X60*CM, INCLUSO DRIVER - FORNECIMENTO E INSTALAÇÃO. AF_09/2024</t>
  </si>
  <si>
    <t>SINAPI|105544</t>
  </si>
  <si>
    <t>105544</t>
  </si>
  <si>
    <t>LUMINÁRIA LED DE SOBREPOR HERMÉTICA - *60X15CM*, INCLUSO DRIVER - FORNECIMENTO E INSTALAÇÃO. AF_09/2024</t>
  </si>
  <si>
    <t>SINAPI|100913</t>
  </si>
  <si>
    <t>100913</t>
  </si>
  <si>
    <t>LUMINÁRIA TIPO CALHA, DE EMBUTIR, COM 1 LÂMPADA TUBULAR LED DE 18 W, SEM REATOR - FORNECIMENTO E INSTALAÇÃO. AF_09/2024</t>
  </si>
  <si>
    <t>SINAPI|100916</t>
  </si>
  <si>
    <t>100916</t>
  </si>
  <si>
    <t>LUMINÁRIA TIPO CALHA, DE EMBUTIR, COM 2 LÂMPADAS TUBULARES LED DE 18 W, SEM REATOR - FORNECIMENTO E INSTALAÇÃO. AF_09/2024</t>
  </si>
  <si>
    <t>SINAPI|100918</t>
  </si>
  <si>
    <t>100918</t>
  </si>
  <si>
    <t>LUMINÁRIA TIPO CALHA, DE EMBUTIR, COM 2 LÂMPADAS TUBULARES LED DE 9 W, SEM REATOR - FORNECIMENTO E INSTALAÇÃO. AF_09/2024</t>
  </si>
  <si>
    <t>SINAPI|100914</t>
  </si>
  <si>
    <t>100914</t>
  </si>
  <si>
    <t>LUMINÁRIA TIPO CALHA, DE EMBUTIR, PARA 1 LÂMPADA TUBULAR LED DE 36 W, SEM LÂMPADA E SEM REATOR - FORNECIMENTO E INSTALAÇÃO. AF_09/2024</t>
  </si>
  <si>
    <t>SINAPI|100917</t>
  </si>
  <si>
    <t>100917</t>
  </si>
  <si>
    <t>LUMINÁRIA TIPO CALHA, DE EMBUTIR, PARA 2 LÂMPADAS TUBULARES LED DE 36 W, SEM LÂMPADA E SEM REATOR - FORNECIMENTO E INSTALAÇÃO. AF_09/2024</t>
  </si>
  <si>
    <t>SINAPI|100907</t>
  </si>
  <si>
    <t>100907</t>
  </si>
  <si>
    <t>LUMINÁRIA TIPO CALHA, DE SOBREPOR, COM 1 LÂMPADA TUBULAR LED DE 18 W, SEM REATOR - FORNECIMENTO E INSTALAÇÃO. AF_09/2024</t>
  </si>
  <si>
    <t>SINAPI|102467</t>
  </si>
  <si>
    <t>102467</t>
  </si>
  <si>
    <t>LUMINÁRIA TIPO CALHA, DE SOBREPOR, COM 1 LÂMPADA TUBULAR LED DE 9 W SEM REATOR - FORNECIMENTO E INSTALAÇÃO. AF_09/2024</t>
  </si>
  <si>
    <t>SINAPI|100910</t>
  </si>
  <si>
    <t>100910</t>
  </si>
  <si>
    <t>LUMINÁRIA TIPO CALHA, DE SOBREPOR, COM 2 LÂMPADAS TUBULARES LED DE 18 W, SEM REATOR - FORNECIMENTO E INSTALAÇÃO. AF_09/2024</t>
  </si>
  <si>
    <t>SINAPI|105541</t>
  </si>
  <si>
    <t>105541</t>
  </si>
  <si>
    <t>LUMINÁRIA TIPO CALHA, DE SOBREPOR, COM 2 LÂMPADAS TUBULARES LED DE 9 W SEM REATOR - FORNECIMENTO E INSTALAÇÃO. AF_09/2024</t>
  </si>
  <si>
    <t>SINAPI|100908</t>
  </si>
  <si>
    <t>100908</t>
  </si>
  <si>
    <t>LUMINÁRIA TIPO CALHA, DE SOBREPOR, PARA 1 LÂMPADA TUBULAR LED DE 36 W, SEM LÂMPADA E SEM REATOR - FORNECIMENTO E INSTALAÇÃO. AF_09/2024</t>
  </si>
  <si>
    <t>SINAPI|100911</t>
  </si>
  <si>
    <t>100911</t>
  </si>
  <si>
    <t>LUMINÁRIA TIPO CALHA, DE SOBREPOR, PARA 2 LÂMPADAS TUBULARES LED DE 36 W, SEM LÂMPADA E SEM REATOR - FORNECIMENTO E INSTALAÇÃO. AF_09/2024</t>
  </si>
  <si>
    <t>SINAPI|103782</t>
  </si>
  <si>
    <t>103782</t>
  </si>
  <si>
    <t>LUMINÁRIA TIPO PLAFON CIRCULAR, DE SOBREPOR, COM LED DE 12/13 W - FORNECIMENTO E INSTALAÇÃO. AF_09/2024</t>
  </si>
  <si>
    <t>SINAPI|103786</t>
  </si>
  <si>
    <t>103786</t>
  </si>
  <si>
    <t>LUMINÁRIA TIPO PLAFON QUADRADA, DE EMBUTIR, COM LED DE 12 W - FORNECIMENTO E INSTALAÇÃO. AF_09/2024</t>
  </si>
  <si>
    <t>SINAPI|103787</t>
  </si>
  <si>
    <t>103787</t>
  </si>
  <si>
    <t>LUMINÁRIA TIPO PLAFON QUADRADA, DE EMBUTIR, COM LED DE 18 W - FORNECIMENTO E INSTALAÇÃO. AF_09/2024</t>
  </si>
  <si>
    <t>SINAPI|103788</t>
  </si>
  <si>
    <t>103788</t>
  </si>
  <si>
    <t>LUMINÁRIA TIPO PLAFON QUADRADA, DE EMBUTIR, COM LED DE 24 W - FORNECIMENTO E INSTALAÇÃO. AF_09/2024</t>
  </si>
  <si>
    <t>SINAPI|103783</t>
  </si>
  <si>
    <t>103783</t>
  </si>
  <si>
    <t>LUMINÁRIA TIPO PLAFON QUADRADA, DE SOBREPOR, COM LED DE 12 W - FORNECIMENTO E INSTALAÇÃO. AF_09/2024</t>
  </si>
  <si>
    <t>SINAPI|103784</t>
  </si>
  <si>
    <t>103784</t>
  </si>
  <si>
    <t>LUMINÁRIA TIPO PLAFON QUADRADA, DE SOBREPOR, COM LED DE 18 W - FORNECIMENTO E INSTALAÇÃO. AF_09/2024</t>
  </si>
  <si>
    <t>SINAPI|103785</t>
  </si>
  <si>
    <t>103785</t>
  </si>
  <si>
    <t>LUMINÁRIA TIPO PLAFON QUADRADA, DE SOBREPOR, COM LED DE 24 W - FORNECIMENTO E INSTALAÇÃO. AF_09/2024</t>
  </si>
  <si>
    <t>SINAPI|105546</t>
  </si>
  <si>
    <t>105546</t>
  </si>
  <si>
    <t>LUMINÁRIA TIPO SPOT, DE EMBUTIR, COM 1 LÂMPADA LED PAR20 - FORNECIMENTO E INSTALAÇÃO. AF_09/2024</t>
  </si>
  <si>
    <t>SINAPI|105545</t>
  </si>
  <si>
    <t>105545</t>
  </si>
  <si>
    <t>LUMINÁRIA TIPO SPOT, DE SOBREPOR, COM 1 LÂMPADA LED PAR20 - FORNECIMENTO E INSTALAÇÃO. AF_09/2024</t>
  </si>
  <si>
    <t>SINAPI|97610</t>
  </si>
  <si>
    <t>97610</t>
  </si>
  <si>
    <t>LÂMPADA COMPACTA DE LED 10 W, BASE E27 - FORNECIMENTO E INSTALAÇÃO. AF_09/2024</t>
  </si>
  <si>
    <t>SINAPI|97609</t>
  </si>
  <si>
    <t>97609</t>
  </si>
  <si>
    <t>LÂMPADA COMPACTA DE LED 6 W, BASE E27 - FORNECIMENTO E INSTALAÇÃO. AF_09/2024</t>
  </si>
  <si>
    <t>SINAPI|105554</t>
  </si>
  <si>
    <t>105554</t>
  </si>
  <si>
    <t>LÂMPADA TUBULAR LED 9/10W SEM SOQUETE - FORNECIMENTO E INSTALAÇÃO. AF_09/2024</t>
  </si>
  <si>
    <t>SINAPI|100903</t>
  </si>
  <si>
    <t>100903</t>
  </si>
  <si>
    <t>LÂMPADA TUBULAR LED DE 18/20 W, COM SOQUETE, BASE G13 - FORNECIMENTO E INSTALAÇÃO. AF_09/2024_PS</t>
  </si>
  <si>
    <t>SINAPI|100902</t>
  </si>
  <si>
    <t>100902</t>
  </si>
  <si>
    <t>LÂMPADA TUBULAR LED DE 9/10 W, COM SOQUETE, BASE G13 - FORNECIMENTO E INSTALAÇÃO. AF_09/2024_PS</t>
  </si>
  <si>
    <t>SINAPI|105548</t>
  </si>
  <si>
    <t>105548</t>
  </si>
  <si>
    <t>PERFIL COM FITA LED - FORNECIMENTO E INSTALAÇÃO. AF_09/2024</t>
  </si>
  <si>
    <t>SINAPI|97595</t>
  </si>
  <si>
    <t>97595</t>
  </si>
  <si>
    <t>SENSOR DE PRESENÇA COM FOTOCÉLULA, FIXAÇÃO EM PAREDE - FORNECIMENTO E INSTALAÇÃO. AF_09/2024</t>
  </si>
  <si>
    <t>SINAPI|97597</t>
  </si>
  <si>
    <t>97597</t>
  </si>
  <si>
    <t>SENSOR DE PRESENÇA COM FOTOCÉLULA, FIXAÇÃO EM TETO - FORNECIMENTO E INSTALAÇÃO. AF_09/2024</t>
  </si>
  <si>
    <t>SINAPI|97596</t>
  </si>
  <si>
    <t>97596</t>
  </si>
  <si>
    <t>SENSOR DE PRESENÇA SEM FOTOCÉLULA, FIXAÇÃO EM PAREDE - FORNECIMENTO E INSTALAÇÃO. AF_09/2024</t>
  </si>
  <si>
    <t>SINAPI|97598</t>
  </si>
  <si>
    <t>97598</t>
  </si>
  <si>
    <t>SENSOR DE PRESENÇA SEM FOTOCÉLULA, FIXAÇÃO EM TETO - FORNECIMENTO E INSTALAÇÃO. AF_09/2024</t>
  </si>
  <si>
    <t>SINAPI|98549</t>
  </si>
  <si>
    <t>98549</t>
  </si>
  <si>
    <t>IMPERMEABILIZAÇÃO COM MANTA ASFÁLTICA COLADA COM ASFALTO DERRETIDO, DUAS CAMADAS, E = 3MM E E=4MM. AF_09/2023</t>
  </si>
  <si>
    <t>Impermeabilização, Proteção Mecânica e Tratamento de Junta</t>
  </si>
  <si>
    <t>SINAPI|98562</t>
  </si>
  <si>
    <t>98562</t>
  </si>
  <si>
    <t>IMPERMEABILIZAÇÃO DE SUPERFÍCIE COM ARGAMASSA DE CIMENTO E AREIA, COM ADITIVO IMPERMEABILIZANTE, E = 1,5CM. AF_09/2023</t>
  </si>
  <si>
    <t>SINAPI|98555</t>
  </si>
  <si>
    <t>98555</t>
  </si>
  <si>
    <t>IMPERMEABILIZAÇÃO DE SUPERFÍCIE COM ARGAMASSA POLIMÉRICA / MEMBRANA ACRÍLICA, 3 DEMÃOS. AF_09/2023</t>
  </si>
  <si>
    <t>SINAPI|98556</t>
  </si>
  <si>
    <t>98556</t>
  </si>
  <si>
    <t>IMPERMEABILIZAÇÃO DE SUPERFÍCIE COM ARGAMASSA POLIMÉRICA / MEMBRANA ACRÍLICA, 4 DEMÃOS, REFORÇADA COM VÉU DE POLIÉSTER. AF_09/2023</t>
  </si>
  <si>
    <t>SINAPI|98557</t>
  </si>
  <si>
    <t>98557</t>
  </si>
  <si>
    <t>IMPERMEABILIZAÇÃO DE SUPERFÍCIE COM EMULSÃO ASFÁLTICA, 2 DEMÃOS. AF_09/2023</t>
  </si>
  <si>
    <t>SINAPI|98548</t>
  </si>
  <si>
    <t>98548</t>
  </si>
  <si>
    <t>IMPERMEABILIZAÇÃO DE SUPERFÍCIE COM MANTA ASFÁLTICA COLADA COM ASFALTO DERRETIDO, UMA CAMADA, E=4MM. AF_09/2023</t>
  </si>
  <si>
    <t>SINAPI|98547</t>
  </si>
  <si>
    <t>98547</t>
  </si>
  <si>
    <t>IMPERMEABILIZAÇÃO DE SUPERFÍCIE COM MANTA ASFÁLTICA, DUAS CAMADAS, INCLUSIVE APLICAÇÃO DE PRIMER ASFÁLTICO, E=3MM E E=4MM. AF_09/2023</t>
  </si>
  <si>
    <t>SINAPI|98546</t>
  </si>
  <si>
    <t>98546</t>
  </si>
  <si>
    <t>IMPERMEABILIZAÇÃO DE SUPERFÍCIE COM MANTA ASFÁLTICA, UMA CAMADA, INCLUSIVE APLICAÇÃO DE PRIMER ASFÁLTICO, E=4MM. AF_09/2023</t>
  </si>
  <si>
    <t>SINAPI|98552</t>
  </si>
  <si>
    <t>98552</t>
  </si>
  <si>
    <t>IMPERMEABILIZAÇÃO DE SUPERFÍCIE COM MEMBRANA A BASE DE POLIURÉIA, 2 DEMÃOS. AF_09/2023</t>
  </si>
  <si>
    <t>SINAPI|98553</t>
  </si>
  <si>
    <t>98553</t>
  </si>
  <si>
    <t>IMPERMEABILIZAÇÃO DE SUPERFÍCIE COM MEMBRANA À BASE DE POLIURETANO, 2 DEMÃOS. AF_09/2023</t>
  </si>
  <si>
    <t>SINAPI|98554</t>
  </si>
  <si>
    <t>98554</t>
  </si>
  <si>
    <t>IMPERMEABILIZAÇÃO DE SUPERFÍCIE COM MEMBRANA À BASE DE RESINA ACRÍLICA, 3 DEMÃOS. AF_09/2023</t>
  </si>
  <si>
    <t>SINAPI|98565</t>
  </si>
  <si>
    <t>98565</t>
  </si>
  <si>
    <t>PROTEÇÃO MECÂNICA DE SUPERFICIE HORIZONTAL COM ARGAMASSA DE CIMENTO E AREIA, TRAÇO 1:3, E=3CM. AF_09/2023</t>
  </si>
  <si>
    <t>SINAPI|98567</t>
  </si>
  <si>
    <t>98567</t>
  </si>
  <si>
    <t>PROTEÇÃO MECÂNICA DE SUPERFICIE HORIZONTAL COM ARGAMASSA DE CIMENTO E AREIA, TRAÇO 1:3, E=4CM. AF_09/2023</t>
  </si>
  <si>
    <t>SINAPI|98569</t>
  </si>
  <si>
    <t>98569</t>
  </si>
  <si>
    <t>PROTEÇÃO MECÂNICA DE SUPERFICIE HORIZONTAL COM ARGAMASSA DE CIMENTO E AREIA, TRAÇO 1:3, E=5CM. AF_09/2023</t>
  </si>
  <si>
    <t>SINAPI|98571</t>
  </si>
  <si>
    <t>98571</t>
  </si>
  <si>
    <t>PROTEÇÃO MECÂNICA DE SUPERFICIE HORIZONTAL COM CONCRETO 15 MPA, E=4CM. AF_09/2023</t>
  </si>
  <si>
    <t>SINAPI|98572</t>
  </si>
  <si>
    <t>98572</t>
  </si>
  <si>
    <t>PROTEÇÃO MECÂNICA DE SUPERFICIE HORIZONTAL COM CONCRETO 15 MPA, E=5CM. AF_09/2023</t>
  </si>
  <si>
    <t>SINAPI|98563</t>
  </si>
  <si>
    <t>98563</t>
  </si>
  <si>
    <t>PROTEÇÃO MECÂNICA DE SUPERFÍCIE HORIZONTAL COM ARGAMASSA DE CIMENTO E AREIA, TRAÇO 1:3, E=2CM. AF_09/2023</t>
  </si>
  <si>
    <t>SINAPI|98564</t>
  </si>
  <si>
    <t>98564</t>
  </si>
  <si>
    <t>PROTEÇÃO MECÂNICA DE SUPERFÍCIE VERTICAL COM ARGAMASSA DE CIMENTO E AREIA, TRAÇO 1:3, E=2CM. AF_09/2023</t>
  </si>
  <si>
    <t>SINAPI|98566</t>
  </si>
  <si>
    <t>98566</t>
  </si>
  <si>
    <t>PROTEÇÃO MECÂNICA DE SUPERFÍCIE VERTICAL COM ARGAMASSA DE CIMENTO E AREIA, TRAÇO 1:3, E=3CM. AF_09/2023</t>
  </si>
  <si>
    <t>SINAPI|98568</t>
  </si>
  <si>
    <t>98568</t>
  </si>
  <si>
    <t>PROTEÇÃO MECÂNICA DE SUPERFÍCIE VERTICAL COM ARGAMASSA DE CIMENTO E AREIA, TRAÇO 1:3, E=4CM. AF_09/2023</t>
  </si>
  <si>
    <t>SINAPI|98570</t>
  </si>
  <si>
    <t>98570</t>
  </si>
  <si>
    <t>PROTEÇÃO MECÂNICA DE SUPERFÍCIE VERTICAL COM ARGAMASSA DE CIMENTO E AREIA, TRAÇO 1:3, E=5CM. AF_09/2023</t>
  </si>
  <si>
    <t>SINAPI|98573</t>
  </si>
  <si>
    <t>98573</t>
  </si>
  <si>
    <t>PROTEÇÃO MECÂNICA DE SUPERFÍCIE VERTICAL COM CONCRETO 15 MPA, E=5CM. AF_09/2023</t>
  </si>
  <si>
    <t>SINAPI|98575</t>
  </si>
  <si>
    <t>98575</t>
  </si>
  <si>
    <t>TRATAMENTO DE JUNTA DE DILATACAO, COM TARUGO DE POLIETILENO E SELANTE PU. AF_09/2023</t>
  </si>
  <si>
    <t>SINAPI|98576</t>
  </si>
  <si>
    <t>98576</t>
  </si>
  <si>
    <t>TRATAMENTO DE JUNTA DE DILATAÇÃO COM MANTA ASFÁLTICA ADERIDA COM MAÇARICO. AF_09/2023</t>
  </si>
  <si>
    <t>SINAPI|98577</t>
  </si>
  <si>
    <t>98577</t>
  </si>
  <si>
    <t>TRATAMENTO DE JUNTA SERRADA, COM TARUGO DE POLIETILENO E SELANTE À BASE DE SILICONE. AF_09/2023</t>
  </si>
  <si>
    <t>SINAPI|98558</t>
  </si>
  <si>
    <t>98558</t>
  </si>
  <si>
    <t>TRATAMENTO DE RALO OU PONTO EMERGENTE COM ARGAMASSA POLIMÉRICA / MEMBRANA ACRÍLICA REFORÇADO COM VÉU DE POLIÉSTER. AF_09/2023</t>
  </si>
  <si>
    <t>SINAPI|106110</t>
  </si>
  <si>
    <t>106110</t>
  </si>
  <si>
    <t>TRATAMENTO DE RALO OU PONTO EMERGENTE COM MANTA ASFÁLTICA COLADA COM ASFÁLTO DERRETIDO, E=4MM. AF_09/2023</t>
  </si>
  <si>
    <t>SINAPI|98551</t>
  </si>
  <si>
    <t>98551</t>
  </si>
  <si>
    <t>TRATAMENTO DE RODAPÉ COM MANTA ASFÁLTICA COLADA COM ASFALTO DERRETIDO, E=4MM. AF_09/2023</t>
  </si>
  <si>
    <t>SINAPI|98559</t>
  </si>
  <si>
    <t>98559</t>
  </si>
  <si>
    <t>TRATAMENTO DE RODAPÉ COM VÉU DE POLIÉSTER. AF_09/2023</t>
  </si>
  <si>
    <t>SINAPI|91925</t>
  </si>
  <si>
    <t>91925</t>
  </si>
  <si>
    <t>CABO DE COBRE FLEXÍVEL ISOLADO, 1,5 MM², ANTI-CHAMA 0,6/1,0 KV, PARA CIRCUITOS TERMINAIS - FORNECIMENTO E INSTALAÇÃO. AF_03/2023</t>
  </si>
  <si>
    <t>Instalações Elétricas - Eletrodutos Embutidos, Cabos, Caixas, Tomadas e Interruptores</t>
  </si>
  <si>
    <t>SINAPI|91924</t>
  </si>
  <si>
    <t>91924</t>
  </si>
  <si>
    <t>CABO DE COBRE FLEXÍVEL ISOLADO, 1,5 MM², ANTI-CHAMA 450/750 V, PARA CIRCUITOS TERMINAIS - FORNECIMENTO E INSTALAÇÃO. AF_03/2023</t>
  </si>
  <si>
    <t>SINAPI|91933</t>
  </si>
  <si>
    <t>91933</t>
  </si>
  <si>
    <t>CABO DE COBRE FLEXÍVEL ISOLADO, 10 MM², ANTI-CHAMA 0,6/1,0 KV, PARA CIRCUITOS TERMINAIS - FORNECIMENTO E INSTALAÇÃO. AF_03/2023</t>
  </si>
  <si>
    <t>SINAPI|91932</t>
  </si>
  <si>
    <t>91932</t>
  </si>
  <si>
    <t>CABO DE COBRE FLEXÍVEL ISOLADO, 10 MM², ANTI-CHAMA 450/750 V, PARA CIRCUITOS TERMINAIS - FORNECIMENTO E INSTALAÇÃO. AF_03/2023</t>
  </si>
  <si>
    <t>SINAPI|91935</t>
  </si>
  <si>
    <t>91935</t>
  </si>
  <si>
    <t>CABO DE COBRE FLEXÍVEL ISOLADO, 16 MM², ANTI-CHAMA 0,6/1,0 KV, PARA CIRCUITOS TERMINAIS - FORNECIMENTO E INSTALAÇÃO. AF_03/2023</t>
  </si>
  <si>
    <t>SINAPI|91934</t>
  </si>
  <si>
    <t>91934</t>
  </si>
  <si>
    <t>CABO DE COBRE FLEXÍVEL ISOLADO, 16 MM², ANTI-CHAMA 450/750 V, PARA CIRCUITOS TERMINAIS - FORNECIMENTO E INSTALAÇÃO. AF_03/2023</t>
  </si>
  <si>
    <t>SINAPI|91927</t>
  </si>
  <si>
    <t>91927</t>
  </si>
  <si>
    <t>CABO DE COBRE FLEXÍVEL ISOLADO, 2,5 MM², ANTI-CHAMA 0,6/1,0 KV, PARA CIRCUITOS TERMINAIS - FORNECIMENTO E INSTALAÇÃO. AF_03/2023</t>
  </si>
  <si>
    <t>SINAPI|91926</t>
  </si>
  <si>
    <t>91926</t>
  </si>
  <si>
    <t>CABO DE COBRE FLEXÍVEL ISOLADO, 2,5 MM², ANTI-CHAMA 450/750 V, PARA CIRCUITOS TERMINAIS - FORNECIMENTO E INSTALAÇÃO. AF_03/2023</t>
  </si>
  <si>
    <t>SINAPI|91929</t>
  </si>
  <si>
    <t>91929</t>
  </si>
  <si>
    <t>CABO DE COBRE FLEXÍVEL ISOLADO, 4 MM², ANTI-CHAMA 0,6/1,0 KV, PARA CIRCUITOS TERMINAIS - FORNECIMENTO E INSTALAÇÃO. AF_03/2023</t>
  </si>
  <si>
    <t>SINAPI|91928</t>
  </si>
  <si>
    <t>91928</t>
  </si>
  <si>
    <t>CABO DE COBRE FLEXÍVEL ISOLADO, 4 MM², ANTI-CHAMA 450/750 V, PARA CIRCUITOS TERMINAIS - FORNECIMENTO E INSTALAÇÃO. AF_03/2023</t>
  </si>
  <si>
    <t>SINAPI|91931</t>
  </si>
  <si>
    <t>91931</t>
  </si>
  <si>
    <t>CABO DE COBRE FLEXÍVEL ISOLADO, 6 MM², ANTI-CHAMA 0,6/1,0 KV, PARA CIRCUITOS TERMINAIS - FORNECIMENTO E INSTALAÇÃO. AF_03/2023</t>
  </si>
  <si>
    <t>SINAPI|91930</t>
  </si>
  <si>
    <t>91930</t>
  </si>
  <si>
    <t>CABO DE COBRE FLEXÍVEL ISOLADO, 6 MM², ANTI-CHAMA 450/750 V, PARA CIRCUITOS TERMINAIS - FORNECIMENTO E INSTALAÇÃO. AF_03/2023</t>
  </si>
  <si>
    <t>SINAPI|104620</t>
  </si>
  <si>
    <t>104620</t>
  </si>
  <si>
    <t>CAIXA ELÉTRICA 4"X2" AUTOTRAVANTE PARA FURO CIRCULAR ALTA (2,00 M DO PISO), PVC, INSTALADA EM PAREDE - FORNECIMENTO E INSTALAÇÃO. AF_03/2023</t>
  </si>
  <si>
    <t>SINAPI|104624</t>
  </si>
  <si>
    <t>104624</t>
  </si>
  <si>
    <t>CAIXA ELÉTRICA 4"X2" AUTOTRAVANTE PARA FURO CIRCULAR BAIXA (0,30 M DO PISO), PVC, INSTALADA EM PAREDE - FORNECIMENTO E INSTALAÇÃO. AF_03/2023</t>
  </si>
  <si>
    <t>SINAPI|104622</t>
  </si>
  <si>
    <t>104622</t>
  </si>
  <si>
    <t>CAIXA ELÉTRICA 4"X2" AUTOTRAVANTE PARA FURO CIRCULAR MÉDIA (1,30 M DO PISO), PVC, INSTALADA EM PAREDE - FORNECIMENTO E INSTALAÇÃO. AF_03/2023</t>
  </si>
  <si>
    <t>SINAPI|104621</t>
  </si>
  <si>
    <t>104621</t>
  </si>
  <si>
    <t>CAIXA ELÉTRICA 4"X4" AUTOTRAVANTE PARA FURO CIRCULAR ALTA (2,00 M DO PISO), PVC, INSTALADA EM PAREDE - FORNECIMENTO E INSTALAÇÃO. AF_03/2023</t>
  </si>
  <si>
    <t>SINAPI|104625</t>
  </si>
  <si>
    <t>104625</t>
  </si>
  <si>
    <t>CAIXA ELÉTRICA 4"X4" AUTOTRAVANTE PARA FURO CIRCULAR BAIXA (0,30 M DO PISO), PVC, INSTALADA EM PAREDE - FORNECIMENTO E INSTALAÇÃO. AF_03/2023</t>
  </si>
  <si>
    <t>SINAPI|104623</t>
  </si>
  <si>
    <t>104623</t>
  </si>
  <si>
    <t>CAIXA ELÉTRICA 4"X4" AUTOTRAVANTE PARA FURO CIRCULAR MÉDIA (1,30 M DO PISO), PVC, INSTALADA EM PAREDE - FORNECIMENTO E INSTALAÇÃO. AF_03/2023</t>
  </si>
  <si>
    <t>SINAPI|91937</t>
  </si>
  <si>
    <t>91937</t>
  </si>
  <si>
    <t>CAIXA OCTOGONAL 3" X 3", PVC, INSTALADA EM LAJE - FORNECIMENTO E INSTALAÇÃO. AF_03/2023</t>
  </si>
  <si>
    <t>SINAPI|92865</t>
  </si>
  <si>
    <t>92865</t>
  </si>
  <si>
    <t>CAIXA OCTOGONAL 4" X 4", METÁLICA, INSTALADA EM LAJE - FORNECIMENTO E INSTALAÇÃO. AF_03/2023</t>
  </si>
  <si>
    <t>SINAPI|91936</t>
  </si>
  <si>
    <t>91936</t>
  </si>
  <si>
    <t>CAIXA OCTOGONAL 4" X 4", PVC, INSTALADA EM LAJE - FORNECIMENTO E INSTALAÇÃO. AF_03/2023</t>
  </si>
  <si>
    <t>SINAPI|92867</t>
  </si>
  <si>
    <t>92867</t>
  </si>
  <si>
    <t>CAIXA RETANGULAR 4" X 2" ALTA (2,00 M DO PISO), METÁLICA, INSTALADA EM PAREDE - FORNECIMENTO E INSTALAÇÃO. AF_03/2023</t>
  </si>
  <si>
    <t>SINAPI|91939</t>
  </si>
  <si>
    <t>91939</t>
  </si>
  <si>
    <t>CAIXA RETANGULAR 4" X 2" ALTA (2,00 M DO PISO), PVC, INSTALADA EM PAREDE - FORNECIMENTO E INSTALAÇÃO. AF_03/2023</t>
  </si>
  <si>
    <t>SINAPI|92869</t>
  </si>
  <si>
    <t>92869</t>
  </si>
  <si>
    <t>CAIXA RETANGULAR 4" X 2" BAIXA (0,30 M DO PISO), METÁLICA, INSTALADA EM PAREDE - FORNECIMENTO E INSTALAÇÃO. AF_03/2023</t>
  </si>
  <si>
    <t>SINAPI|91941</t>
  </si>
  <si>
    <t>91941</t>
  </si>
  <si>
    <t>CAIXA RETANGULAR 4" X 2" BAIXA (0,30 M DO PISO), PVC, INSTALADA EM PAREDE - FORNECIMENTO E INSTALAÇÃO. AF_03/2023</t>
  </si>
  <si>
    <t>SINAPI|92868</t>
  </si>
  <si>
    <t>92868</t>
  </si>
  <si>
    <t>CAIXA RETANGULAR 4" X 2" MÉDIA (1,30 M DO PISO), METÁLICA, INSTALADA EM PAREDE - FORNECIMENTO E INSTALAÇÃO. AF_03/2023</t>
  </si>
  <si>
    <t>SINAPI|91940</t>
  </si>
  <si>
    <t>91940</t>
  </si>
  <si>
    <t>CAIXA RETANGULAR 4" X 2" MÉDIA (1,30 M DO PISO), PVC, INSTALADA EM PAREDE - FORNECIMENTO E INSTALAÇÃO. AF_03/2023</t>
  </si>
  <si>
    <t>SINAPI|92870</t>
  </si>
  <si>
    <t>92870</t>
  </si>
  <si>
    <t>CAIXA RETANGULAR 4" X 4" ALTA (2,00 M DO PISO), METÁLICA, INSTALADA EM PAREDE - FORNECIMENTO E INSTALAÇÃO. AF_03/2023</t>
  </si>
  <si>
    <t>SINAPI|91942</t>
  </si>
  <si>
    <t>91942</t>
  </si>
  <si>
    <t>CAIXA RETANGULAR 4" X 4" ALTA (2,00 M DO PISO), PVC, INSTALADA EM PAREDE - FORNECIMENTO E INSTALAÇÃO. AF_03/2023</t>
  </si>
  <si>
    <t>SINAPI|92872</t>
  </si>
  <si>
    <t>92872</t>
  </si>
  <si>
    <t>CAIXA RETANGULAR 4" X 4" BAIXA (0,30 M DO PISO), METÁLICA, INSTALADA EM PAREDE - FORNECIMENTO E INSTALAÇÃO. AF_03/2023</t>
  </si>
  <si>
    <t>SINAPI|91944</t>
  </si>
  <si>
    <t>91944</t>
  </si>
  <si>
    <t>CAIXA RETANGULAR 4" X 4" BAIXA (0,30 M DO PISO), PVC, INSTALADA EM PAREDE - FORNECIMENTO E INSTALAÇÃO. AF_03/2023</t>
  </si>
  <si>
    <t>SINAPI|92871</t>
  </si>
  <si>
    <t>92871</t>
  </si>
  <si>
    <t>CAIXA RETANGULAR 4" X 4" MÉDIA (1,30 M DO PISO), METÁLICA, INSTALADA EM PAREDE - FORNECIMENTO E INSTALAÇÃO. AF_03/2023</t>
  </si>
  <si>
    <t>SINAPI|91943</t>
  </si>
  <si>
    <t>91943</t>
  </si>
  <si>
    <t>CAIXA RETANGULAR 4" X 4" MÉDIA (1,30 M DO PISO), PVC, INSTALADA EM PAREDE - FORNECIMENTO E INSTALAÇÃO. AF_03/2023</t>
  </si>
  <si>
    <t>SINAPI|92866</t>
  </si>
  <si>
    <t>92866</t>
  </si>
  <si>
    <t>CAIXA SEXTAVADA 3" X 3", METÁLICA, INSTALADA EM LAJE - FORNECIMENTO E INSTALAÇÃO. AF_03/2023</t>
  </si>
  <si>
    <t>SINAPI|91987</t>
  </si>
  <si>
    <t>91987</t>
  </si>
  <si>
    <t>CAMPAINHA CIGARRA (1 MÓDULO), 10A/250V, INCLUINDO SUPORTE E PLACA - FORNECIMENTO E INSTALAÇÃO. AF_03/2023</t>
  </si>
  <si>
    <t>SINAPI|91986</t>
  </si>
  <si>
    <t>91986</t>
  </si>
  <si>
    <t>CAMPAINHA CIGARRA (1 MÓDULO), 10A/250V, SEM SUPORTE E SEM PLACA - FORNECIMENTO E INSTALAÇÃO. AF_03/2023</t>
  </si>
  <si>
    <t>SINAPI|97559</t>
  </si>
  <si>
    <t>97559</t>
  </si>
  <si>
    <t>CURVA 135 GRAUS PARA ELETRODUTO, PVC, ROSCÁVEL, DN 25 MM (3/4"), PARA CIRCUITOS TERMINAIS, INSTALADA EM FORRO - FORNECIMENTO E INSTALAÇÃO. AF_03/2023</t>
  </si>
  <si>
    <t>SINAPI|97562</t>
  </si>
  <si>
    <t>97562</t>
  </si>
  <si>
    <t>CURVA 135 GRAUS PARA ELETRODUTO, PVC, ROSCÁVEL, DN 25 MM (3/4"), PARA CIRCUITOS TERMINAIS, INSTALADA EM LAJE - FORNECIMENTO E INSTALAÇÃO. AF_03/2023</t>
  </si>
  <si>
    <t>SINAPI|97564</t>
  </si>
  <si>
    <t>97564</t>
  </si>
  <si>
    <t>CURVA 135 GRAUS PARA ELETRODUTO, PVC, ROSCÁVEL, DN 25 MM (3/4"), PARA CIRCUITOS TERMINAIS, INSTALADA EM PAREDE - FORNECIMENTO E INSTALAÇÃO. AF_03/2023</t>
  </si>
  <si>
    <t>SINAPI|91889</t>
  </si>
  <si>
    <t>91889</t>
  </si>
  <si>
    <t>CURVA 180 GRAUS PARA ELETRODUTO, PVC, ROSCÁVEL, DN 20 MM (1/2"), PARA CIRCUITOS TERMINAIS, INSTALADA EM FORRO - FORNECIMENTO E INSTALAÇÃO. AF_03/2023</t>
  </si>
  <si>
    <t>SINAPI|91901</t>
  </si>
  <si>
    <t>91901</t>
  </si>
  <si>
    <t>CURVA 180 GRAUS PARA ELETRODUTO, PVC, ROSCÁVEL, DN 20 MM (1/2"), PARA CIRCUITOS TERMINAIS, INSTALADA EM LAJE - FORNECIMENTO E INSTALAÇÃO. AF_03/2023</t>
  </si>
  <si>
    <t>SINAPI|91913</t>
  </si>
  <si>
    <t>91913</t>
  </si>
  <si>
    <t>CURVA 180 GRAUS PARA ELETRODUTO, PVC, ROSCÁVEL, DN 20 MM (1/2"), PARA CIRCUITOS TERMINAIS, INSTALADA EM PAREDE - FORNECIMENTO E INSTALAÇÃO. AF_03/2023</t>
  </si>
  <si>
    <t>SINAPI|91892</t>
  </si>
  <si>
    <t>91892</t>
  </si>
  <si>
    <t>CURVA 180 GRAUS PARA ELETRODUTO, PVC, ROSCÁVEL, DN 25 MM (3/4"), PARA CIRCUITOS TERMINAIS, INSTALADA EM FORRO - FORNECIMENTO E INSTALAÇÃO. AF_03/2023</t>
  </si>
  <si>
    <t>SINAPI|91904</t>
  </si>
  <si>
    <t>91904</t>
  </si>
  <si>
    <t>CURVA 180 GRAUS PARA ELETRODUTO, PVC, ROSCÁVEL, DN 25 MM (3/4"), PARA CIRCUITOS TERMINAIS, INSTALADA EM LAJE - FORNECIMENTO E INSTALAÇÃO. AF_03/2023</t>
  </si>
  <si>
    <t>SINAPI|91916</t>
  </si>
  <si>
    <t>91916</t>
  </si>
  <si>
    <t>CURVA 180 GRAUS PARA ELETRODUTO, PVC, ROSCÁVEL, DN 25 MM (3/4"), PARA CIRCUITOS TERMINAIS, INSTALADA EM PAREDE - FORNECIMENTO E INSTALAÇÃO. AF_03/2023</t>
  </si>
  <si>
    <t>SINAPI|91895</t>
  </si>
  <si>
    <t>91895</t>
  </si>
  <si>
    <t>CURVA 180 GRAUS PARA ELETRODUTO, PVC, ROSCÁVEL, DN 32 MM (1"), PARA CIRCUITOS TERMINAIS, INSTALADA EM FORRO - FORNECIMENTO E INSTALAÇÃO. AF_03/2023</t>
  </si>
  <si>
    <t>SINAPI|91907</t>
  </si>
  <si>
    <t>91907</t>
  </si>
  <si>
    <t>CURVA 180 GRAUS PARA ELETRODUTO, PVC, ROSCÁVEL, DN 32 MM (1"), PARA CIRCUITOS TERMINAIS, INSTALADA EM LAJE - FORNECIMENTO E INSTALAÇÃO. AF_03/2023</t>
  </si>
  <si>
    <t>SINAPI|91919</t>
  </si>
  <si>
    <t>91919</t>
  </si>
  <si>
    <t>CURVA 180 GRAUS PARA ELETRODUTO, PVC, ROSCÁVEL, DN 32 MM (1"), PARA CIRCUITOS TERMINAIS, INSTALADA EM PAREDE - FORNECIMENTO E INSTALAÇÃO. AF_03/2023</t>
  </si>
  <si>
    <t>SINAPI|91898</t>
  </si>
  <si>
    <t>91898</t>
  </si>
  <si>
    <t>CURVA 180 GRAUS PARA ELETRODUTO, PVC, ROSCÁVEL, DN 40 MM (1 1/4"), PARA CIRCUITOS TERMINAIS, INSTALADA EM FORRO - FORNECIMENTO E INSTALAÇÃO. AF_03/2023</t>
  </si>
  <si>
    <t>SINAPI|91910</t>
  </si>
  <si>
    <t>91910</t>
  </si>
  <si>
    <t>CURVA 180 GRAUS PARA ELETRODUTO, PVC, ROSCÁVEL, DN 40 MM (1 1/4"), PARA CIRCUITOS TERMINAIS, INSTALADA EM LAJE - FORNECIMENTO E INSTALAÇÃO. AF_03/2023</t>
  </si>
  <si>
    <t>SINAPI|91922</t>
  </si>
  <si>
    <t>91922</t>
  </si>
  <si>
    <t>CURVA 180 GRAUS PARA ELETRODUTO, PVC, ROSCÁVEL, DN 40 MM (1 1/4"), PARA CIRCUITOS TERMINAIS, INSTALADA EM PAREDE - FORNECIMENTO E INSTALAÇÃO. AF_03/2023</t>
  </si>
  <si>
    <t>SINAPI|91887</t>
  </si>
  <si>
    <t>91887</t>
  </si>
  <si>
    <t>CURVA 90 GRAUS PARA ELETRODUTO, PVC, ROSCÁVEL, DN 20 MM (1/2"), PARA CIRCUITOS TERMINAIS, INSTALADA EM FORRO - FORNECIMENTO E INSTALAÇÃO. AF_03/2023</t>
  </si>
  <si>
    <t>SINAPI|91899</t>
  </si>
  <si>
    <t>91899</t>
  </si>
  <si>
    <t>CURVA 90 GRAUS PARA ELETRODUTO, PVC, ROSCÁVEL, DN 20 MM (1/2"), PARA CIRCUITOS TERMINAIS, INSTALADA EM LAJE - FORNECIMENTO E INSTALAÇÃO. AF_03/2023</t>
  </si>
  <si>
    <t>SINAPI|91911</t>
  </si>
  <si>
    <t>91911</t>
  </si>
  <si>
    <t>CURVA 90 GRAUS PARA ELETRODUTO, PVC, ROSCÁVEL, DN 20 MM (1/2"), PARA CIRCUITOS TERMINAIS, INSTALADA EM PAREDE - FORNECIMENTO E INSTALAÇÃO. AF_03/2023</t>
  </si>
  <si>
    <t>SINAPI|91890</t>
  </si>
  <si>
    <t>91890</t>
  </si>
  <si>
    <t>CURVA 90 GRAUS PARA ELETRODUTO, PVC, ROSCÁVEL, DN 25 MM (3/4"), PARA CIRCUITOS TERMINAIS, INSTALADA EM FORRO - FORNECIMENTO E INSTALAÇÃO. AF_03/2023</t>
  </si>
  <si>
    <t>SINAPI|91902</t>
  </si>
  <si>
    <t>91902</t>
  </si>
  <si>
    <t>CURVA 90 GRAUS PARA ELETRODUTO, PVC, ROSCÁVEL, DN 25 MM (3/4"), PARA CIRCUITOS TERMINAIS, INSTALADA EM LAJE - FORNECIMENTO E INSTALAÇÃO. AF_03/2023</t>
  </si>
  <si>
    <t>SINAPI|91914</t>
  </si>
  <si>
    <t>91914</t>
  </si>
  <si>
    <t>CURVA 90 GRAUS PARA ELETRODUTO, PVC, ROSCÁVEL, DN 25 MM (3/4"), PARA CIRCUITOS TERMINAIS, INSTALADA EM PAREDE - FORNECIMENTO E INSTALAÇÃO. AF_03/2023</t>
  </si>
  <si>
    <t>SINAPI|91893</t>
  </si>
  <si>
    <t>91893</t>
  </si>
  <si>
    <t>CURVA 90 GRAUS PARA ELETRODUTO, PVC, ROSCÁVEL, DN 32 MM (1"), PARA CIRCUITOS TERMINAIS, INSTALADA EM FORRO - FORNECIMENTO E INSTALAÇÃO. AF_03/2023</t>
  </si>
  <si>
    <t>SINAPI|91905</t>
  </si>
  <si>
    <t>91905</t>
  </si>
  <si>
    <t>CURVA 90 GRAUS PARA ELETRODUTO, PVC, ROSCÁVEL, DN 32 MM (1"), PARA CIRCUITOS TERMINAIS, INSTALADA EM LAJE - FORNECIMENTO E INSTALAÇÃO. AF_03/2023</t>
  </si>
  <si>
    <t>SINAPI|91917</t>
  </si>
  <si>
    <t>91917</t>
  </si>
  <si>
    <t>CURVA 90 GRAUS PARA ELETRODUTO, PVC, ROSCÁVEL, DN 32 MM (1"), PARA CIRCUITOS TERMINAIS, INSTALADA EM PAREDE - FORNECIMENTO E INSTALAÇÃO. AF_03/2023</t>
  </si>
  <si>
    <t>SINAPI|91896</t>
  </si>
  <si>
    <t>91896</t>
  </si>
  <si>
    <t>CURVA 90 GRAUS PARA ELETRODUTO, PVC, ROSCÁVEL, DN 40 MM (1 1/4"), PARA CIRCUITOS TERMINAIS, INSTALADA EM FORRO - FORNECIMENTO E INSTALAÇÃO. AF_03/2023</t>
  </si>
  <si>
    <t>SINAPI|91908</t>
  </si>
  <si>
    <t>91908</t>
  </si>
  <si>
    <t>CURVA 90 GRAUS PARA ELETRODUTO, PVC, ROSCÁVEL, DN 40 MM (1 1/4"), PARA CIRCUITOS TERMINAIS, INSTALADA EM LAJE - FORNECIMENTO E INSTALAÇÃO. AF_03/2023</t>
  </si>
  <si>
    <t>SINAPI|91920</t>
  </si>
  <si>
    <t>91920</t>
  </si>
  <si>
    <t>CURVA 90 GRAUS PARA ELETRODUTO, PVC, ROSCÁVEL, DN 40 MM (1 1/4"), PARA CIRCUITOS TERMINAIS, INSTALADA EM PAREDE - FORNECIMENTO E INSTALAÇÃO. AF_03/2023</t>
  </si>
  <si>
    <t>SINAPI|91983</t>
  </si>
  <si>
    <t>91983</t>
  </si>
  <si>
    <t>DIMMER ROTATIVO (1 MÓDULO), 220V/600W, INCLUINDO SUPORTE E PLACA - FORNECIMENTO E INSTALAÇÃO. AF_03/2023</t>
  </si>
  <si>
    <t>SINAPI|91982</t>
  </si>
  <si>
    <t>91982</t>
  </si>
  <si>
    <t>DIMMER ROTATIVO (1 MÓDULO), 220V/600W, SEM SUPORTE E SEM PLACA - FORNECIMENTO E INSTALAÇÃO. AF_03/2023</t>
  </si>
  <si>
    <t>SINAPI|91833</t>
  </si>
  <si>
    <t>91833</t>
  </si>
  <si>
    <t>ELETRODUTO FLEXÍVEL CORRUGADO REFORÇADO, PVC, DN 20 MM (1/2"), PARA CIRCUITOS TERMINAIS, INSTALADO EM FORRO - FORNECIMENTO E INSTALAÇÃO. AF_03/2023</t>
  </si>
  <si>
    <t>SINAPI|91843</t>
  </si>
  <si>
    <t>91843</t>
  </si>
  <si>
    <t>ELETRODUTO FLEXÍVEL CORRUGADO REFORÇADO, PVC, DN 20 MM (1/2"), PARA CIRCUITOS TERMINAIS, INSTALADO EM LAJE - FORNECIMENTO E INSTALAÇÃO. AF_03/2023</t>
  </si>
  <si>
    <t>SINAPI|91853</t>
  </si>
  <si>
    <t>91853</t>
  </si>
  <si>
    <t>ELETRODUTO FLEXÍVEL CORRUGADO REFORÇADO, PVC, DN 20 MM (1/2"), PARA CIRCUITOS TERMINAIS, INSTALADO EM PAREDE - FORNECIMENTO E INSTALAÇÃO. AF_03/2023</t>
  </si>
  <si>
    <t>SINAPI|91835</t>
  </si>
  <si>
    <t>91835</t>
  </si>
  <si>
    <t>ELETRODUTO FLEXÍVEL CORRUGADO REFORÇADO, PVC, DN 25 MM (3/4"), PARA CIRCUITOS TERMINAIS, INSTALADO EM FORRO - FORNECIMENTO E INSTALAÇÃO. AF_03/2023</t>
  </si>
  <si>
    <t>SINAPI|91845</t>
  </si>
  <si>
    <t>91845</t>
  </si>
  <si>
    <t>ELETRODUTO FLEXÍVEL CORRUGADO REFORÇADO, PVC, DN 25 MM (3/4"), PARA CIRCUITOS TERMINAIS, INSTALADO EM LAJE - FORNECIMENTO E INSTALAÇÃO. AF_03/2023</t>
  </si>
  <si>
    <t>SINAPI|91855</t>
  </si>
  <si>
    <t>91855</t>
  </si>
  <si>
    <t>ELETRODUTO FLEXÍVEL CORRUGADO REFORÇADO, PVC, DN 25 MM (3/4"), PARA CIRCUITOS TERMINAIS, INSTALADO EM PAREDE - FORNECIMENTO E INSTALAÇÃO. AF_03/2023</t>
  </si>
  <si>
    <t>SINAPI|91837</t>
  </si>
  <si>
    <t>91837</t>
  </si>
  <si>
    <t>ELETRODUTO FLEXÍVEL CORRUGADO REFORÇADO, PVC, DN 32 MM (1"), PARA CIRCUITOS TERMINAIS, INSTALADO EM FORRO - FORNECIMENTO E INSTALAÇÃO. AF_03/2023</t>
  </si>
  <si>
    <t>SINAPI|91847</t>
  </si>
  <si>
    <t>91847</t>
  </si>
  <si>
    <t>ELETRODUTO FLEXÍVEL CORRUGADO REFORÇADO, PVC, DN 32 MM (1"), PARA CIRCUITOS TERMINAIS, INSTALADO EM LAJE - FORNECIMENTO E INSTALAÇÃO. AF_03/2023</t>
  </si>
  <si>
    <t>SINAPI|91857</t>
  </si>
  <si>
    <t>91857</t>
  </si>
  <si>
    <t>ELETRODUTO FLEXÍVEL CORRUGADO REFORÇADO, PVC, DN 32 MM (1"), PARA CIRCUITOS TERMINAIS, INSTALADO EM PAREDE - FORNECIMENTO E INSTALAÇÃO. AF_03/2023</t>
  </si>
  <si>
    <t>SINAPI|91838</t>
  </si>
  <si>
    <t>91838</t>
  </si>
  <si>
    <t>ELETRODUTO FLEXÍVEL CORRUGADO, PEAD, DN 32 MM (1"), PARA CIRCUITOS TERMINAIS, INSTALADO EM FORRO - FORNECIMENTO E INSTALAÇÃO. AF_03/2023</t>
  </si>
  <si>
    <t>SINAPI|91848</t>
  </si>
  <si>
    <t>91848</t>
  </si>
  <si>
    <t>ELETRODUTO FLEXÍVEL CORRUGADO, PEAD, DN 32 MM (1"), PARA CIRCUITOS TERMINAIS, INSTALADO EM LAJE - FORNECIMENTO E INSTALAÇÃO. AF_03/2023</t>
  </si>
  <si>
    <t>SINAPI|91858</t>
  </si>
  <si>
    <t>91858</t>
  </si>
  <si>
    <t>ELETRODUTO FLEXÍVEL CORRUGADO, PEAD, DN 32 MM (1"), PARA CIRCUITOS TERMINAIS, INSTALADO EM PAREDE - FORNECIMENTO E INSTALAÇÃO. AF_03/2023</t>
  </si>
  <si>
    <t>SINAPI|91840</t>
  </si>
  <si>
    <t>91840</t>
  </si>
  <si>
    <t>ELETRODUTO FLEXÍVEL CORRUGADO, PEAD, DN 40 MM (1 1/4"), PARA CIRCUITOS TERMINAIS, INSTALADO EM FORRO - FORNECIMENTO E INSTALAÇÃO. AF_03/2023</t>
  </si>
  <si>
    <t>SINAPI|91850</t>
  </si>
  <si>
    <t>91850</t>
  </si>
  <si>
    <t>ELETRODUTO FLEXÍVEL CORRUGADO, PEAD, DN 40 MM (1 1/4"), PARA CIRCUITOS TERMINAIS, INSTALADO EM LAJE - FORNECIMENTO E INSTALAÇÃO. AF_03/2023</t>
  </si>
  <si>
    <t>SINAPI|91860</t>
  </si>
  <si>
    <t>91860</t>
  </si>
  <si>
    <t>ELETRODUTO FLEXÍVEL CORRUGADO, PEAD, DN 40 MM (1 1/4"), PARA CIRCUITOS TERMINAIS, INSTALADO EM PAREDE - FORNECIMENTO E INSTALAÇÃO. AF_03/2023</t>
  </si>
  <si>
    <t>SINAPI|91831</t>
  </si>
  <si>
    <t>91831</t>
  </si>
  <si>
    <t>ELETRODUTO FLEXÍVEL CORRUGADO, PVC, DN 20 MM (1/2"), PARA CIRCUITOS TERMINAIS, INSTALADO EM FORRO - FORNECIMENTO E INSTALAÇÃO. AF_03/2023</t>
  </si>
  <si>
    <t>SINAPI|91852</t>
  </si>
  <si>
    <t>91852</t>
  </si>
  <si>
    <t>ELETRODUTO FLEXÍVEL CORRUGADO, PVC, DN 20 MM (1/2"), PARA CIRCUITOS TERMINAIS, INSTALADO EM PAREDE - FORNECIMENTO E INSTALAÇÃO. AF_03/2023</t>
  </si>
  <si>
    <t>SINAPI|91834</t>
  </si>
  <si>
    <t>91834</t>
  </si>
  <si>
    <t>ELETRODUTO FLEXÍVEL CORRUGADO, PVC, DN 25 MM (3/4"), PARA CIRCUITOS TERMINAIS, INSTALADO EM FORRO - FORNECIMENTO E INSTALAÇÃO. AF_03/2023</t>
  </si>
  <si>
    <t>SINAPI|91854</t>
  </si>
  <si>
    <t>91854</t>
  </si>
  <si>
    <t>ELETRODUTO FLEXÍVEL CORRUGADO, PVC, DN 25 MM (3/4"), PARA CIRCUITOS TERMINAIS, INSTALADO EM PAREDE - FORNECIMENTO E INSTALAÇÃO. AF_03/2023</t>
  </si>
  <si>
    <t>SINAPI|91836</t>
  </si>
  <si>
    <t>91836</t>
  </si>
  <si>
    <t>ELETRODUTO FLEXÍVEL CORRUGADO, PVC, DN 32 MM (1"), PARA CIRCUITOS TERMINAIS, INSTALADO EM FORRO - FORNECIMENTO E INSTALAÇÃO. AF_03/2023</t>
  </si>
  <si>
    <t>SINAPI|91856</t>
  </si>
  <si>
    <t>91856</t>
  </si>
  <si>
    <t>ELETRODUTO FLEXÍVEL CORRUGADO, PVC, DN 32 MM (1"), PARA CIRCUITOS TERMINAIS, INSTALADO EM PAREDE - FORNECIMENTO E INSTALAÇÃO. AF_03/2023</t>
  </si>
  <si>
    <t>SINAPI|91839</t>
  </si>
  <si>
    <t>91839</t>
  </si>
  <si>
    <t>ELETRODUTO FLEXÍVEL LISO, PEAD, DN 32 MM (1"), PARA CIRCUITOS TERMINAIS, INSTALADO EM FORRO - FORNECIMENTO E INSTALAÇÃO. AF_03/2023</t>
  </si>
  <si>
    <t>SINAPI|91849</t>
  </si>
  <si>
    <t>91849</t>
  </si>
  <si>
    <t>ELETRODUTO FLEXÍVEL LISO, PEAD, DN 32 MM (1"), PARA CIRCUITOS TERMINAIS, INSTALADO EM LAJE - FORNECIMENTO E INSTALAÇÃO. AF_03/2023</t>
  </si>
  <si>
    <t>SINAPI|91859</t>
  </si>
  <si>
    <t>91859</t>
  </si>
  <si>
    <t>ELETRODUTO FLEXÍVEL LISO, PEAD, DN 32 MM (1"), PARA CIRCUITOS TERMINAIS, INSTALADO EM PAREDE - FORNECIMENTO E INSTALAÇÃO. AF_03/2023</t>
  </si>
  <si>
    <t>SINAPI|91841</t>
  </si>
  <si>
    <t>91841</t>
  </si>
  <si>
    <t>ELETRODUTO FLEXÍVEL LISO, PEAD, DN 40 MM (1 1/4"), PARA CIRCUITOS TERMINAIS, INSTALADO EM FORRO - FORNECIMENTO E INSTALAÇÃO. AF_03/2023</t>
  </si>
  <si>
    <t>SINAPI|91851</t>
  </si>
  <si>
    <t>91851</t>
  </si>
  <si>
    <t>ELETRODUTO FLEXÍVEL LISO, PEAD, DN 40 MM (1 1/4"), PARA CIRCUITOS TERMINAIS, INSTALADO EM LAJE - FORNECIMENTO E INSTALAÇÃO. AF_03/2023</t>
  </si>
  <si>
    <t>SINAPI|91861</t>
  </si>
  <si>
    <t>91861</t>
  </si>
  <si>
    <t>ELETRODUTO FLEXÍVEL LISO, PEAD, DN 40 MM (1 1/4"), PARA CIRCUITOS TERMINAIS, INSTALADO EM PAREDE - FORNECIMENTO E INSTALAÇÃO. AF_03/2023</t>
  </si>
  <si>
    <t>SINAPI|91862</t>
  </si>
  <si>
    <t>91862</t>
  </si>
  <si>
    <t>ELETRODUTO RÍGIDO ROSCÁVEL, PVC, DN 20 MM (1/2"), PARA CIRCUITOS TERMINAIS, INSTALADO EM FORRO - FORNECIMENTO E INSTALAÇÃO. AF_03/2023</t>
  </si>
  <si>
    <t>SINAPI|91866</t>
  </si>
  <si>
    <t>91866</t>
  </si>
  <si>
    <t>ELETRODUTO RÍGIDO ROSCÁVEL, PVC, DN 20 MM (1/2"), PARA CIRCUITOS TERMINAIS, INSTALADO EM LAJE - FORNECIMENTO E INSTALAÇÃO. AF_03/2023</t>
  </si>
  <si>
    <t>SINAPI|91870</t>
  </si>
  <si>
    <t>91870</t>
  </si>
  <si>
    <t>ELETRODUTO RÍGIDO ROSCÁVEL, PVC, DN 20 MM (1/2"), PARA CIRCUITOS TERMINAIS, INSTALADO EM PAREDE - FORNECIMENTO E INSTALAÇÃO. AF_03/2023</t>
  </si>
  <si>
    <t>SINAPI|91863</t>
  </si>
  <si>
    <t>91863</t>
  </si>
  <si>
    <t>ELETRODUTO RÍGIDO ROSCÁVEL, PVC, DN 25 MM (3/4"), PARA CIRCUITOS TERMINAIS, INSTALADO EM FORRO - FORNECIMENTO E INSTALAÇÃO. AF_03/2023</t>
  </si>
  <si>
    <t>SINAPI|91867</t>
  </si>
  <si>
    <t>91867</t>
  </si>
  <si>
    <t>ELETRODUTO RÍGIDO ROSCÁVEL, PVC, DN 25 MM (3/4"), PARA CIRCUITOS TERMINAIS, INSTALADO EM LAJE - FORNECIMENTO E INSTALAÇÃO. AF_03/2023</t>
  </si>
  <si>
    <t>SINAPI|91871</t>
  </si>
  <si>
    <t>91871</t>
  </si>
  <si>
    <t>ELETRODUTO RÍGIDO ROSCÁVEL, PVC, DN 25 MM (3/4"), PARA CIRCUITOS TERMINAIS, INSTALADO EM PAREDE - FORNECIMENTO E INSTALAÇÃO. AF_03/2023</t>
  </si>
  <si>
    <t>SINAPI|91864</t>
  </si>
  <si>
    <t>91864</t>
  </si>
  <si>
    <t>ELETRODUTO RÍGIDO ROSCÁVEL, PVC, DN 32 MM (1"), PARA CIRCUITOS TERMINAIS, INSTALADO EM FORRO - FORNECIMENTO E INSTALAÇÃO. AF_03/2023</t>
  </si>
  <si>
    <t>SINAPI|91868</t>
  </si>
  <si>
    <t>91868</t>
  </si>
  <si>
    <t>ELETRODUTO RÍGIDO ROSCÁVEL, PVC, DN 32 MM (1"), PARA CIRCUITOS TERMINAIS, INSTALADO EM LAJE - FORNECIMENTO E INSTALAÇÃO. AF_03/2023</t>
  </si>
  <si>
    <t>SINAPI|91872</t>
  </si>
  <si>
    <t>91872</t>
  </si>
  <si>
    <t>ELETRODUTO RÍGIDO ROSCÁVEL, PVC, DN 32 MM (1"), PARA CIRCUITOS TERMINAIS, INSTALADO EM PAREDE - FORNECIMENTO E INSTALAÇÃO. AF_03/2023</t>
  </si>
  <si>
    <t>SINAPI|91865</t>
  </si>
  <si>
    <t>91865</t>
  </si>
  <si>
    <t>ELETRODUTO RÍGIDO ROSCÁVEL, PVC, DN 40 MM (1 1/4"), PARA CIRCUITOS TERMINAIS, INSTALADO EM FORRO - FORNECIMENTO E INSTALAÇÃO. AF_03/2023</t>
  </si>
  <si>
    <t>SINAPI|91869</t>
  </si>
  <si>
    <t>91869</t>
  </si>
  <si>
    <t>ELETRODUTO RÍGIDO ROSCÁVEL, PVC, DN 40 MM (1 1/4"), PARA CIRCUITOS TERMINAIS, INSTALADO EM LAJE - FORNECIMENTO E INSTALAÇÃO. AF_03/2023</t>
  </si>
  <si>
    <t>SINAPI|91873</t>
  </si>
  <si>
    <t>91873</t>
  </si>
  <si>
    <t>ELETRODUTO RÍGIDO ROSCÁVEL, PVC, DN 40 MM (1 1/4"), PARA CIRCUITOS TERMINAIS, INSTALADO EM PAREDE - FORNECIMENTO E INSTALAÇÃO. AF_03/2023</t>
  </si>
  <si>
    <t>SINAPI|91981</t>
  </si>
  <si>
    <t>91981</t>
  </si>
  <si>
    <t>INTERRUPTOR BIPOLAR (1 MÓDULO), 10A/250V, INCLUINDO SUPORTE E PLACA - FORNECIMENTO E INSTALAÇÃO. AF_03/2023</t>
  </si>
  <si>
    <t>SINAPI|91980</t>
  </si>
  <si>
    <t>91980</t>
  </si>
  <si>
    <t>INTERRUPTOR BIPOLAR (1 MÓDULO), 10A/250V, SEM SUPORTE E SEM PLACA - FORNECIMENTO E INSTALAÇÃO. AF_03/2023</t>
  </si>
  <si>
    <t>SINAPI|91979</t>
  </si>
  <si>
    <t>91979</t>
  </si>
  <si>
    <t>INTERRUPTOR INTERMEDIÁRIO (1 MÓDULO), 10A/250V, INCLUINDO SUPORTE E PLACA - FORNECIMENTO E INSTALAÇÃO. AF_03/2023</t>
  </si>
  <si>
    <t>SINAPI|91978</t>
  </si>
  <si>
    <t>91978</t>
  </si>
  <si>
    <t>INTERRUPTOR INTERMEDIÁRIO (1 MÓDULO), 10A/250V, SEM SUPORTE E SEM PLACA - FORNECIMENTO E INSTALAÇÃO. AF_03/2023</t>
  </si>
  <si>
    <t>SINAPI|92029</t>
  </si>
  <si>
    <t>92029</t>
  </si>
  <si>
    <t>INTERRUPTOR PARALELO (1 MÓDULO) COM 1 TOMADA DE EMBUTIR 2P+T 10 A, INCLUINDO SUPORTE E PLACA - FORNECIMENTO E INSTALAÇÃO. AF_03/2023</t>
  </si>
  <si>
    <t>SINAPI|92028</t>
  </si>
  <si>
    <t>92028</t>
  </si>
  <si>
    <t>INTERRUPTOR PARALELO (1 MÓDULO) COM 1 TOMADA DE EMBUTIR 2P+T 10 A, SEM SUPORTE E SEM PLACA - FORNECIMENTO E INSTALAÇÃO. AF_03/2023</t>
  </si>
  <si>
    <t>SINAPI|92031</t>
  </si>
  <si>
    <t>92031</t>
  </si>
  <si>
    <t>INTERRUPTOR PARALELO (1 MÓDULO) COM 2 TOMADAS DE EMBUTIR 2P+T 10 A, INCLUINDO SUPORTE E PLACA - FORNECIMENTO E INSTALAÇÃO. AF_03/2023</t>
  </si>
  <si>
    <t>SINAPI|92030</t>
  </si>
  <si>
    <t>92030</t>
  </si>
  <si>
    <t>INTERRUPTOR PARALELO (1 MÓDULO) COM 2 TOMADAS DE EMBUTIR 2P+T 10 A, SEM SUPORTE E SEM PLACA - FORNECIMENTO E INSTALAÇÃO. AF_03/2023</t>
  </si>
  <si>
    <t>SINAPI|91955</t>
  </si>
  <si>
    <t>91955</t>
  </si>
  <si>
    <t>INTERRUPTOR PARALELO (1 MÓDULO), 10A/250V, INCLUINDO SUPORTE E PLACA - FORNECIMENTO E INSTALAÇÃO. AF_03/2023</t>
  </si>
  <si>
    <t>SINAPI|91954</t>
  </si>
  <si>
    <t>91954</t>
  </si>
  <si>
    <t>INTERRUPTOR PARALELO (1 MÓDULO), 10A/250V, SEM SUPORTE E SEM PLACA - FORNECIMENTO E INSTALAÇÃO. AF_03/2023</t>
  </si>
  <si>
    <t>SINAPI|92033</t>
  </si>
  <si>
    <t>92033</t>
  </si>
  <si>
    <t>INTERRUPTOR PARALELO (2 MÓDULOS) COM 1 TOMADA DE EMBUTIR 2P+T 10 A, INCLUINDO SUPORTE E PLACA - FORNECIMENTO E INSTALAÇÃO. AF_03/2023</t>
  </si>
  <si>
    <t>SINAPI|92032</t>
  </si>
  <si>
    <t>92032</t>
  </si>
  <si>
    <t>INTERRUPTOR PARALELO (2 MÓDULOS) COM 1 TOMADA DE EMBUTIR 2P+T 10 A, SEM SUPORTE E SEM PLACA - FORNECIMENTO E INSTALAÇÃO. AF_03/2023</t>
  </si>
  <si>
    <t>SINAPI|91961</t>
  </si>
  <si>
    <t>91961</t>
  </si>
  <si>
    <t>INTERRUPTOR PARALELO (2 MÓDULOS), 10A/250V, INCLUINDO SUPORTE E PLACA - FORNECIMENTO E INSTALAÇÃO. AF_03/2023</t>
  </si>
  <si>
    <t>SINAPI|91960</t>
  </si>
  <si>
    <t>91960</t>
  </si>
  <si>
    <t>INTERRUPTOR PARALELO (2 MÓDULOS), 10A/250V, SEM SUPORTE E SEM PLACA - FORNECIMENTO E INSTALAÇÃO. AF_03/2023</t>
  </si>
  <si>
    <t>SINAPI|91969</t>
  </si>
  <si>
    <t>91969</t>
  </si>
  <si>
    <t>INTERRUPTOR PARALELO (3 MÓDULOS), 10A/250V, INCLUINDO SUPORTE E PLACA - FORNECIMENTO E INSTALAÇÃO. AF_03/2023</t>
  </si>
  <si>
    <t>SINAPI|91968</t>
  </si>
  <si>
    <t>91968</t>
  </si>
  <si>
    <t>INTERRUPTOR PARALELO (3 MÓDULOS), 10A/250V, SEM SUPORTE E SEM PLACA - FORNECIMENTO E INSTALAÇÃO. AF_03/2023</t>
  </si>
  <si>
    <t>SINAPI|91985</t>
  </si>
  <si>
    <t>91985</t>
  </si>
  <si>
    <t>INTERRUPTOR PULSADOR CAMPAINHA (1 MÓDULO), 10A/250V, INCLUINDO SUPORTE E PLACA - FORNECIMENTO E INSTALAÇÃO. AF_03/2023</t>
  </si>
  <si>
    <t>SINAPI|91984</t>
  </si>
  <si>
    <t>91984</t>
  </si>
  <si>
    <t>INTERRUPTOR PULSADOR CAMPAINHA (1 MÓDULO), 10A/250V, SEM SUPORTE E SEM PLACA - FORNECIMENTO E INSTALAÇÃO. AF_03/2023</t>
  </si>
  <si>
    <t>SINAPI|91989</t>
  </si>
  <si>
    <t>91989</t>
  </si>
  <si>
    <t>INTERRUPTOR PULSADOR MINUTERIA (1 MÓDULO), 10A/250V, INCLUINDO SUPORTE E PLACA - FORNECIMENTO E INSTALAÇÃO. AF_03/2023</t>
  </si>
  <si>
    <t>SINAPI|91988</t>
  </si>
  <si>
    <t>91988</t>
  </si>
  <si>
    <t>INTERRUPTOR PULSADOR MINUTERIA (1 MÓDULO), 10A/250V, SEM SUPORTE E SEM PLACA - FORNECIMENTO E INSTALAÇÃO. AF_03/2023</t>
  </si>
  <si>
    <t>SINAPI|92023</t>
  </si>
  <si>
    <t>92023</t>
  </si>
  <si>
    <t>INTERRUPTOR SIMPLES (1 MÓDULO) COM 1 TOMADA DE EMBUTIR 2P+T 10 A, INCLUINDO SUPORTE E PLACA - FORNECIMENTO E INSTALAÇÃO. AF_03/2023</t>
  </si>
  <si>
    <t>SINAPI|92022</t>
  </si>
  <si>
    <t>92022</t>
  </si>
  <si>
    <t>INTERRUPTOR SIMPLES (1 MÓDULO) COM 1 TOMADA DE EMBUTIR 2P+T 10 A, SEM SUPORTE E SEM PLACA - FORNECIMENTO E INSTALAÇÃO. AF_03/2023</t>
  </si>
  <si>
    <t>SINAPI|92025</t>
  </si>
  <si>
    <t>92025</t>
  </si>
  <si>
    <t>INTERRUPTOR SIMPLES (1 MÓDULO) COM 2 TOMADAS DE EMBUTIR 2P+T 10 A, INCLUINDO SUPORTE E PLACA - FORNECIMENTO E INSTALAÇÃO. AF_03/2023</t>
  </si>
  <si>
    <t>SINAPI|92024</t>
  </si>
  <si>
    <t>92024</t>
  </si>
  <si>
    <t>INTERRUPTOR SIMPLES (1 MÓDULO) COM 2 TOMADAS DE EMBUTIR 2P+T 10 A, SEM SUPORTE E SEM PLACA - FORNECIMENTO E INSTALAÇÃO. AF_03/2023</t>
  </si>
  <si>
    <t>SINAPI|91957</t>
  </si>
  <si>
    <t>91957</t>
  </si>
  <si>
    <t>INTERRUPTOR SIMPLES (1 MÓDULO) COM INTERRUPTOR PARALELO (1 MÓDULO), 10A/250V, INCLUINDO SUPORTE E PLACA - FORNECIMENTO E INSTALAÇÃO. AF_03/2023</t>
  </si>
  <si>
    <t>SINAPI|91956</t>
  </si>
  <si>
    <t>91956</t>
  </si>
  <si>
    <t>INTERRUPTOR SIMPLES (1 MÓDULO) COM INTERRUPTOR PARALELO (1 MÓDULO), 10A/250V, SEM SUPORTE E SEM PLACA - FORNECIMENTO E INSTALAÇÃO. AF_03/2023</t>
  </si>
  <si>
    <t>SINAPI|91963</t>
  </si>
  <si>
    <t>91963</t>
  </si>
  <si>
    <t>INTERRUPTOR SIMPLES (1 MÓDULO) COM INTERRUPTOR PARALELO (2 MÓDULOS), 10A/250V, INCLUINDO SUPORTE E PLACA - FORNECIMENTO E INSTALAÇÃO. AF_03/2023</t>
  </si>
  <si>
    <t>SINAPI|91962</t>
  </si>
  <si>
    <t>91962</t>
  </si>
  <si>
    <t>INTERRUPTOR SIMPLES (1 MÓDULO) COM INTERRUPTOR PARALELO (2 MÓDULOS), 10A/250V, SEM SUPORTE E SEM PLACA - FORNECIMENTO E INSTALAÇÃO. AF_03/2023</t>
  </si>
  <si>
    <t>SINAPI|91953</t>
  </si>
  <si>
    <t>91953</t>
  </si>
  <si>
    <t>INTERRUPTOR SIMPLES (1 MÓDULO), 10A/250V, INCLUINDO SUPORTE E PLACA - FORNECIMENTO E INSTALAÇÃO. AF_03/2023</t>
  </si>
  <si>
    <t>SINAPI|91952</t>
  </si>
  <si>
    <t>91952</t>
  </si>
  <si>
    <t>INTERRUPTOR SIMPLES (1 MÓDULO), 10A/250V, SEM SUPORTE E SEM PLACA - FORNECIMENTO E INSTALAÇÃO. AF_03/2023</t>
  </si>
  <si>
    <t>SINAPI|92035</t>
  </si>
  <si>
    <t>92035</t>
  </si>
  <si>
    <t>INTERRUPTOR SIMPLES (1 MÓDULO), INTERRUPTOR PARALELO (1 MÓDULO) E 1 TOMADA DE EMBUTIR 2P+T 10 A, INCLUINDO SUPORTE E PLACA - FORNECIMENTO E INSTALAÇÃO. AF_03/2023</t>
  </si>
  <si>
    <t>SINAPI|92034</t>
  </si>
  <si>
    <t>92034</t>
  </si>
  <si>
    <t>INTERRUPTOR SIMPLES (1 MÓDULO), INTERRUPTOR PARALELO (1 MÓDULO) E 1 TOMADA DE EMBUTIR 2P+T 10 A, SEM SUPORTE E SEM PLACA - FORNECIMENTO E INSTALAÇÃO. AF_03/2023</t>
  </si>
  <si>
    <t>SINAPI|92027</t>
  </si>
  <si>
    <t>92027</t>
  </si>
  <si>
    <t>INTERRUPTOR SIMPLES (2 MÓDULOS) COM 1 TOMADA DE EMBUTIR 2P+T 10 A, INCLUINDO SUPORTE E PLACA - FORNECIMENTO E INSTALAÇÃO. AF_03/2023</t>
  </si>
  <si>
    <t>SINAPI|92026</t>
  </si>
  <si>
    <t>92026</t>
  </si>
  <si>
    <t>INTERRUPTOR SIMPLES (2 MÓDULOS) COM 1 TOMADA DE EMBUTIR 2P+T 10 A, SEM SUPORTE E SEM PLACA - FORNECIMENTO E INSTALAÇÃO. AF_03/2023</t>
  </si>
  <si>
    <t>SINAPI|91965</t>
  </si>
  <si>
    <t>91965</t>
  </si>
  <si>
    <t>INTERRUPTOR SIMPLES (2 MÓDULOS) COM INTERRUPTOR PARALELO (1 MÓDULO), 10A/250V, INCLUINDO SUPORTE E PLACA - FORNECIMENTO E INSTALAÇÃO. AF_03/2023</t>
  </si>
  <si>
    <t>SINAPI|91964</t>
  </si>
  <si>
    <t>91964</t>
  </si>
  <si>
    <t>INTERRUPTOR SIMPLES (2 MÓDULOS) COM INTERRUPTOR PARALELO (1 MÓDULO), 10A/250V, SEM SUPORTE E SEM PLACA - FORNECIMENTO E INSTALAÇÃO. AF_03/2023</t>
  </si>
  <si>
    <t>SINAPI|91973</t>
  </si>
  <si>
    <t>91973</t>
  </si>
  <si>
    <t>INTERRUPTOR SIMPLES (2 MÓDULOS) COM INTERRUPTOR PARALELO (2 MÓDULOS), 10A/250V, INCLUINDO SUPORTE E PLACA - FORNECIMENTO E INSTALAÇÃO. AF_03/2023</t>
  </si>
  <si>
    <t>SINAPI|91972</t>
  </si>
  <si>
    <t>91972</t>
  </si>
  <si>
    <t>INTERRUPTOR SIMPLES (2 MÓDULOS) COM INTERRUPTOR PARALELO (2 MÓDULOS), 10A/250V, SEM SUPORTE E SEM PLACA - FORNECIMENTO E INSTALAÇÃO. AF_03/2023</t>
  </si>
  <si>
    <t>SINAPI|91959</t>
  </si>
  <si>
    <t>91959</t>
  </si>
  <si>
    <t>INTERRUPTOR SIMPLES (2 MÓDULOS), 10A/250V, INCLUINDO SUPORTE E PLACA - FORNECIMENTO E INSTALAÇÃO. AF_03/2023</t>
  </si>
  <si>
    <t>SINAPI|91958</t>
  </si>
  <si>
    <t>91958</t>
  </si>
  <si>
    <t>INTERRUPTOR SIMPLES (2 MÓDULOS), 10A/250V, SEM SUPORTE E SEM PLACA - FORNECIMENTO E INSTALAÇÃO. AF_03/2023</t>
  </si>
  <si>
    <t>SINAPI|91971</t>
  </si>
  <si>
    <t>91971</t>
  </si>
  <si>
    <t>INTERRUPTOR SIMPLES (3 MÓDULOS) COM INTERRUPTOR PARALELO (1 MÓDULO), 10A/250V, INCLUINDO SUPORTE E PLACA - FORNECIMENTO E INSTALAÇÃO. AF_03/2023</t>
  </si>
  <si>
    <t>SINAPI|91970</t>
  </si>
  <si>
    <t>91970</t>
  </si>
  <si>
    <t>INTERRUPTOR SIMPLES (3 MÓDULOS) COM INTERRUPTOR PARALELO (1 MÓDULO), 10A/250V, SEM SUPORTE E SEM PLACA - FORNECIMENTO E INSTALAÇÃO. AF_03/2023</t>
  </si>
  <si>
    <t>SINAPI|91967</t>
  </si>
  <si>
    <t>91967</t>
  </si>
  <si>
    <t>INTERRUPTOR SIMPLES (3 MÓDULOS), 10A/250V, INCLUINDO SUPORTE E PLACA - FORNECIMENTO E INSTALAÇÃO. AF_03/2023</t>
  </si>
  <si>
    <t>SINAPI|91966</t>
  </si>
  <si>
    <t>91966</t>
  </si>
  <si>
    <t>INTERRUPTOR SIMPLES (3 MÓDULOS), 10A/250V, SEM SUPORTE E SEM PLACA - FORNECIMENTO E INSTALAÇÃO. AF_03/2023</t>
  </si>
  <si>
    <t>SINAPI|91975</t>
  </si>
  <si>
    <t>91975</t>
  </si>
  <si>
    <t>INTERRUPTOR SIMPLES (4 MÓDULOS), 10A/250V, INCLUINDO SUPORTE E PLACA - FORNECIMENTO E INSTALAÇÃO. AF_03/2023</t>
  </si>
  <si>
    <t>SINAPI|91974</t>
  </si>
  <si>
    <t>91974</t>
  </si>
  <si>
    <t>INTERRUPTOR SIMPLES (4 MÓDULOS), 10A/250V, SEM SUPORTE E SEM PLACA - FORNECIMENTO E INSTALAÇÃO. AF_03/2023</t>
  </si>
  <si>
    <t>SINAPI|91977</t>
  </si>
  <si>
    <t>91977</t>
  </si>
  <si>
    <t>INTERRUPTOR SIMPLES (6 MÓDULOS), 10A/250V, INCLUINDO SUPORTE E PLACA - FORNECIMENTO E INSTALAÇÃO. AF_03/2023</t>
  </si>
  <si>
    <t>SINAPI|91976</t>
  </si>
  <si>
    <t>91976</t>
  </si>
  <si>
    <t>INTERRUPTOR SIMPLES (6 MÓDULOS), 10A/250V, SEM SUPORTE E SEM PLACA - FORNECIMENTO E INSTALAÇÃO. AF_03/2023</t>
  </si>
  <si>
    <t>SINAPI|91874</t>
  </si>
  <si>
    <t>91874</t>
  </si>
  <si>
    <t>LUVA PARA ELETRODUTO, PVC, ROSCÁVEL, DN 20 MM (1/2"), PARA CIRCUITOS TERMINAIS, INSTALADA EM FORRO - FORNECIMENTO E INSTALAÇÃO. AF_03/2023</t>
  </si>
  <si>
    <t>SINAPI|91878</t>
  </si>
  <si>
    <t>91878</t>
  </si>
  <si>
    <t>LUVA PARA ELETRODUTO, PVC, ROSCÁVEL, DN 20 MM (1/2"), PARA CIRCUITOS TERMINAIS, INSTALADA EM LAJE - FORNECIMENTO E INSTALAÇÃO. AF_03/2023</t>
  </si>
  <si>
    <t>SINAPI|91882</t>
  </si>
  <si>
    <t>91882</t>
  </si>
  <si>
    <t>LUVA PARA ELETRODUTO, PVC, ROSCÁVEL, DN 20 MM (1/2"), PARA CIRCUITOS TERMINAIS, INSTALADA EM PAREDE - FORNECIMENTO E INSTALAÇÃO. AF_03/2023</t>
  </si>
  <si>
    <t>SINAPI|91875</t>
  </si>
  <si>
    <t>91875</t>
  </si>
  <si>
    <t>LUVA PARA ELETRODUTO, PVC, ROSCÁVEL, DN 25 MM (3/4"), PARA CIRCUITOS TERMINAIS, INSTALADA EM FORRO - FORNECIMENTO E INSTALAÇÃO. AF_03/2023</t>
  </si>
  <si>
    <t>SINAPI|91879</t>
  </si>
  <si>
    <t>91879</t>
  </si>
  <si>
    <t>LUVA PARA ELETRODUTO, PVC, ROSCÁVEL, DN 25 MM (3/4"), PARA CIRCUITOS TERMINAIS, INSTALADA EM LAJE - FORNECIMENTO E INSTALAÇÃO. AF_03/2023</t>
  </si>
  <si>
    <t>SINAPI|91884</t>
  </si>
  <si>
    <t>91884</t>
  </si>
  <si>
    <t>LUVA PARA ELETRODUTO, PVC, ROSCÁVEL, DN 25 MM (3/4"), PARA CIRCUITOS TERMINAIS, INSTALADA EM PAREDE - FORNECIMENTO E INSTALAÇÃO. AF_03/2023</t>
  </si>
  <si>
    <t>SINAPI|91876</t>
  </si>
  <si>
    <t>91876</t>
  </si>
  <si>
    <t>LUVA PARA ELETRODUTO, PVC, ROSCÁVEL, DN 32 MM (1"), PARA CIRCUITOS TERMINAIS, INSTALADA EM FORRO - FORNECIMENTO E INSTALAÇÃO. AF_03/2023</t>
  </si>
  <si>
    <t>SINAPI|91880</t>
  </si>
  <si>
    <t>91880</t>
  </si>
  <si>
    <t>LUVA PARA ELETRODUTO, PVC, ROSCÁVEL, DN 32 MM (1"), PARA CIRCUITOS TERMINAIS, INSTALADA EM LAJE - FORNECIMENTO E INSTALAÇÃO. AF_03/2023</t>
  </si>
  <si>
    <t>SINAPI|91885</t>
  </si>
  <si>
    <t>91885</t>
  </si>
  <si>
    <t>LUVA PARA ELETRODUTO, PVC, ROSCÁVEL, DN 32 MM (1"), PARA CIRCUITOS TERMINAIS, INSTALADA EM PAREDE - FORNECIMENTO E INSTALAÇÃO. AF_03/2023</t>
  </si>
  <si>
    <t>SINAPI|91877</t>
  </si>
  <si>
    <t>91877</t>
  </si>
  <si>
    <t>LUVA PARA ELETRODUTO, PVC, ROSCÁVEL, DN 40 MM (1 1/4"), PARA CIRCUITOS TERMINAIS, INSTALADA EM FORRO - FORNECIMENTO E INSTALAÇÃO. AF_03/2023</t>
  </si>
  <si>
    <t>SINAPI|91881</t>
  </si>
  <si>
    <t>91881</t>
  </si>
  <si>
    <t>LUVA PARA ELETRODUTO, PVC, ROSCÁVEL, DN 40 MM (1 1/4"), PARA CIRCUITOS TERMINAIS, INSTALADA EM LAJE - FORNECIMENTO E INSTALAÇÃO. AF_03/2023</t>
  </si>
  <si>
    <t>SINAPI|91886</t>
  </si>
  <si>
    <t>91886</t>
  </si>
  <si>
    <t>LUVA PARA ELETRODUTO, PVC, ROSCÁVEL, DN 40 MM (1 1/4"), PARA CIRCUITOS TERMINAIS, INSTALADA EM PAREDE - FORNECIMENTO E INSTALAÇÃO. AF_03/2023</t>
  </si>
  <si>
    <t>SINAPI|91945</t>
  </si>
  <si>
    <t>91945</t>
  </si>
  <si>
    <t>SUPORTE PARAFUSADO COM PLACA DE ENCAIXE 4" X 2" ALTO (2,00 M DO PISO) PARA PONTO ELÉTRICO - FORNECIMENTO E INSTALAÇÃO. AF_03/2023</t>
  </si>
  <si>
    <t>SINAPI|91947</t>
  </si>
  <si>
    <t>91947</t>
  </si>
  <si>
    <t>SUPORTE PARAFUSADO COM PLACA DE ENCAIXE 4" X 2" BAIXO (0,30 M DO PISO) PARA PONTO ELÉTRICO - FORNECIMENTO E INSTALAÇÃO. AF_03/2023</t>
  </si>
  <si>
    <t>SINAPI|91946</t>
  </si>
  <si>
    <t>91946</t>
  </si>
  <si>
    <t>SUPORTE PARAFUSADO COM PLACA DE ENCAIXE 4" X 2" MÉDIO (1,30 M DO PISO) PARA PONTO ELÉTRICO - FORNECIMENTO E INSTALAÇÃO. AF_03/2023</t>
  </si>
  <si>
    <t>SINAPI|91949</t>
  </si>
  <si>
    <t>91949</t>
  </si>
  <si>
    <t>SUPORTE PARAFUSADO COM PLACA DE ENCAIXE 4" X 4" ALTO (2,00 M DO PISO) PARA PONTO ELÉTRICO - FORNECIMENTO E INSTALAÇÃO. AF_03/2023</t>
  </si>
  <si>
    <t>SINAPI|91951</t>
  </si>
  <si>
    <t>91951</t>
  </si>
  <si>
    <t>SUPORTE PARAFUSADO COM PLACA DE ENCAIXE 4" X 4" BAIXO (0,30 M DO PISO) PARA PONTO ELÉTRICO - FORNECIMENTO E INSTALAÇÃO. AF_03/2023</t>
  </si>
  <si>
    <t>SINAPI|91950</t>
  </si>
  <si>
    <t>91950</t>
  </si>
  <si>
    <t>SUPORTE PARAFUSADO COM PLACA DE ENCAIXE 4" X 4" MÉDIO (1,30 M DO PISO) PARA PONTO ELÉTRICO - FORNECIMENTO E INSTALAÇÃO. AF_03/2023</t>
  </si>
  <si>
    <t>SINAPI|91992</t>
  </si>
  <si>
    <t>91992</t>
  </si>
  <si>
    <t>TOMADA ALTA DE EMBUTIR (1 MÓDULO), 2P+T 10 A, INCLUINDO SUPORTE E PLACA - FORNECIMENTO E INSTALAÇÃO. AF_03/2023</t>
  </si>
  <si>
    <t>SINAPI|91990</t>
  </si>
  <si>
    <t>91990</t>
  </si>
  <si>
    <t>TOMADA ALTA DE EMBUTIR (1 MÓDULO), 2P+T 10 A, SEM SUPORTE E SEM PLACA - FORNECIMENTO E INSTALAÇÃO. AF_03/2023</t>
  </si>
  <si>
    <t>SINAPI|91993</t>
  </si>
  <si>
    <t>91993</t>
  </si>
  <si>
    <t>TOMADA ALTA DE EMBUTIR (1 MÓDULO), 2P+T 20 A, INCLUINDO SUPORTE E PLACA - FORNECIMENTO E INSTALAÇÃO. AF_03/2023</t>
  </si>
  <si>
    <t>SINAPI|91991</t>
  </si>
  <si>
    <t>91991</t>
  </si>
  <si>
    <t>TOMADA ALTA DE EMBUTIR (1 MÓDULO), 2P+T 20 A, SEM SUPORTE E SEM PLACA - FORNECIMENTO E INSTALAÇÃO. AF_03/2023</t>
  </si>
  <si>
    <t>SINAPI|92000</t>
  </si>
  <si>
    <t>92000</t>
  </si>
  <si>
    <t>TOMADA BAIXA DE EMBUTIR (1 MÓDULO), 2P+T 10 A, INCLUINDO SUPORTE E PLACA - FORNECIMENTO E INSTALAÇÃO. AF_03/2023</t>
  </si>
  <si>
    <t>SINAPI|91998</t>
  </si>
  <si>
    <t>91998</t>
  </si>
  <si>
    <t>TOMADA BAIXA DE EMBUTIR (1 MÓDULO), 2P+T 10 A, SEM SUPORTE E SEM PLACA - FORNECIMENTO E INSTALAÇÃO. AF_03/2023</t>
  </si>
  <si>
    <t>SINAPI|92001</t>
  </si>
  <si>
    <t>92001</t>
  </si>
  <si>
    <t>TOMADA BAIXA DE EMBUTIR (1 MÓDULO), 2P+T 20 A, INCLUINDO SUPORTE E PLACA - FORNECIMENTO E INSTALAÇÃO. AF_03/2023</t>
  </si>
  <si>
    <t>SINAPI|91999</t>
  </si>
  <si>
    <t>91999</t>
  </si>
  <si>
    <t>TOMADA BAIXA DE EMBUTIR (1 MÓDULO), 2P+T 20 A, SEM SUPORTE E SEM PLACA - FORNECIMENTO E INSTALAÇÃO. AF_03/2023</t>
  </si>
  <si>
    <t>SINAPI|92008</t>
  </si>
  <si>
    <t>92008</t>
  </si>
  <si>
    <t>TOMADA BAIXA DE EMBUTIR (2 MÓDULOS), 2P+T 10 A, INCLUINDO SUPORTE E PLACA - FORNECIMENTO E INSTALAÇÃO. AF_03/2023</t>
  </si>
  <si>
    <t>SINAPI|92006</t>
  </si>
  <si>
    <t>92006</t>
  </si>
  <si>
    <t>TOMADA BAIXA DE EMBUTIR (2 MÓDULOS), 2P+T 10 A, SEM SUPORTE E SEM PLACA - FORNECIMENTO E INSTALAÇÃO. AF_03/2023</t>
  </si>
  <si>
    <t>SINAPI|92009</t>
  </si>
  <si>
    <t>92009</t>
  </si>
  <si>
    <t>TOMADA BAIXA DE EMBUTIR (2 MÓDULOS), 2P+T 20 A, INCLUINDO SUPORTE E PLACA - FORNECIMENTO E INSTALAÇÃO. AF_03/2023</t>
  </si>
  <si>
    <t>SINAPI|92007</t>
  </si>
  <si>
    <t>92007</t>
  </si>
  <si>
    <t>TOMADA BAIXA DE EMBUTIR (2 MÓDULOS), 2P+T 20 A, SEM SUPORTE E SEM PLACA - FORNECIMENTO E INSTALAÇÃO. AF_03/2023</t>
  </si>
  <si>
    <t>SINAPI|92016</t>
  </si>
  <si>
    <t>92016</t>
  </si>
  <si>
    <t>TOMADA BAIXA DE EMBUTIR (3 MÓDULOS), 2P+T 10 A, INCLUINDO SUPORTE E PLACA - FORNECIMENTO E INSTALAÇÃO. AF_03/2023</t>
  </si>
  <si>
    <t>SINAPI|92014</t>
  </si>
  <si>
    <t>92014</t>
  </si>
  <si>
    <t>TOMADA BAIXA DE EMBUTIR (3 MÓDULOS), 2P+T 10 A, SEM SUPORTE E SEM PLACA - FORNECIMENTO E INSTALAÇÃO. AF_03/2023</t>
  </si>
  <si>
    <t>SINAPI|92017</t>
  </si>
  <si>
    <t>92017</t>
  </si>
  <si>
    <t>TOMADA BAIXA DE EMBUTIR (3 MÓDULOS), 2P+T 20 A, INCLUINDO SUPORTE E PLACA - FORNECIMENTO E INSTALAÇÃO. AF_03/2023</t>
  </si>
  <si>
    <t>SINAPI|92015</t>
  </si>
  <si>
    <t>92015</t>
  </si>
  <si>
    <t>TOMADA BAIXA DE EMBUTIR (3 MÓDULOS), 2P+T 20 A, SEM SUPORTE E SEM PLACA - FORNECIMENTO E INSTALAÇÃO. AF_03/2023</t>
  </si>
  <si>
    <t>SINAPI|92019</t>
  </si>
  <si>
    <t>92019</t>
  </si>
  <si>
    <t>TOMADA BAIXA DE EMBUTIR (4 MÓDULOS), 2P+T 10 A, INCLUINDO SUPORTE E PLACA - FORNECIMENTO E INSTALAÇÃO. AF_03/2023</t>
  </si>
  <si>
    <t>SINAPI|92018</t>
  </si>
  <si>
    <t>92018</t>
  </si>
  <si>
    <t>TOMADA BAIXA DE EMBUTIR (4 MÓDULOS), 2P+T 10 A, SEM SUPORTE E SEM PLACA - FORNECIMENTO E INSTALAÇÃO. AF_03/2023</t>
  </si>
  <si>
    <t>SINAPI|92021</t>
  </si>
  <si>
    <t>92021</t>
  </si>
  <si>
    <t>TOMADA BAIXA DE EMBUTIR (6 MÓDULOS), 2P+T 10 A, INCLUINDO SUPORTE E PLACA - FORNECIMENTO E INSTALAÇÃO. AF_03/2023</t>
  </si>
  <si>
    <t>SINAPI|92020</t>
  </si>
  <si>
    <t>92020</t>
  </si>
  <si>
    <t>TOMADA BAIXA DE EMBUTIR (6 MÓDULOS), 2P+T 10 A, SEM SUPORTE E SEM PLACA - FORNECIMENTO E INSTALAÇÃO. AF_03/2023</t>
  </si>
  <si>
    <t>SINAPI|91996</t>
  </si>
  <si>
    <t>91996</t>
  </si>
  <si>
    <t>TOMADA MÉDIA DE EMBUTIR (1 MÓDULO), 2P+T 10 A, INCLUINDO SUPORTE E PLACA - FORNECIMENTO E INSTALAÇÃO. AF_03/2023</t>
  </si>
  <si>
    <t>SINAPI|91994</t>
  </si>
  <si>
    <t>91994</t>
  </si>
  <si>
    <t>TOMADA MÉDIA DE EMBUTIR (1 MÓDULO), 2P+T 10 A, SEM SUPORTE E SEM PLACA - FORNECIMENTO E INSTALAÇÃO. AF_03/2023</t>
  </si>
  <si>
    <t>SINAPI|91997</t>
  </si>
  <si>
    <t>91997</t>
  </si>
  <si>
    <t>TOMADA MÉDIA DE EMBUTIR (1 MÓDULO), 2P+T 20 A, INCLUINDO SUPORTE E PLACA - FORNECIMENTO E INSTALAÇÃO. AF_03/2023</t>
  </si>
  <si>
    <t>SINAPI|91995</t>
  </si>
  <si>
    <t>91995</t>
  </si>
  <si>
    <t>TOMADA MÉDIA DE EMBUTIR (1 MÓDULO), 2P+T 20 A, SEM SUPORTE E SEM PLACA - FORNECIMENTO E INSTALAÇÃO. AF_03/2023</t>
  </si>
  <si>
    <t>SINAPI|92004</t>
  </si>
  <si>
    <t>92004</t>
  </si>
  <si>
    <t>TOMADA MÉDIA DE EMBUTIR (2 MÓDULOS), 2P+T 10 A, INCLUINDO SUPORTE E PLACA - FORNECIMENTO E INSTALAÇÃO. AF_03/2023</t>
  </si>
  <si>
    <t>SINAPI|92002</t>
  </si>
  <si>
    <t>92002</t>
  </si>
  <si>
    <t>TOMADA MÉDIA DE EMBUTIR (2 MÓDULOS), 2P+T 10 A, SEM SUPORTE E SEM PLACA - FORNECIMENTO E INSTALAÇÃO. AF_03/2023</t>
  </si>
  <si>
    <t>SINAPI|92005</t>
  </si>
  <si>
    <t>92005</t>
  </si>
  <si>
    <t>TOMADA MÉDIA DE EMBUTIR (2 MÓDULOS), 2P+T 20 A, INCLUINDO SUPORTE E PLACA - FORNECIMENTO E INSTALAÇÃO. AF_03/2023</t>
  </si>
  <si>
    <t>SINAPI|92003</t>
  </si>
  <si>
    <t>92003</t>
  </si>
  <si>
    <t>TOMADA MÉDIA DE EMBUTIR (2 MÓDULOS), 2P+T 20 A, SEM SUPORTE E SEM PLACA - FORNECIMENTO E INSTALAÇÃO. AF_03/2023</t>
  </si>
  <si>
    <t>SINAPI|92012</t>
  </si>
  <si>
    <t>92012</t>
  </si>
  <si>
    <t>TOMADA MÉDIA DE EMBUTIR (3 MÓDULOS), 2P+T 10 A, INCLUINDO SUPORTE E PLACA - FORNECIMENTO E INSTALAÇÃO. AF_03/2023</t>
  </si>
  <si>
    <t>SINAPI|92010</t>
  </si>
  <si>
    <t>92010</t>
  </si>
  <si>
    <t>TOMADA MÉDIA DE EMBUTIR (3 MÓDULOS), 2P+T 10 A, SEM SUPORTE E SEM PLACA - FORNECIMENTO E INSTALAÇÃO. AF_03/2023</t>
  </si>
  <si>
    <t>SINAPI|92013</t>
  </si>
  <si>
    <t>92013</t>
  </si>
  <si>
    <t>TOMADA MÉDIA DE EMBUTIR (3 MÓDULOS), 2P+T 20 A, INCLUINDO SUPORTE E PLACA - FORNECIMENTO E INSTALAÇÃO. AF_03/2023</t>
  </si>
  <si>
    <t>SINAPI|92011</t>
  </si>
  <si>
    <t>92011</t>
  </si>
  <si>
    <t>TOMADA MÉDIA DE EMBUTIR (3 MÓDULOS), 2P+T 20 A, SEM SUPORTE E SEM PLACA - FORNECIMENTO E INSTALAÇÃO. AF_03/2023</t>
  </si>
  <si>
    <t>SINAPI|95777</t>
  </si>
  <si>
    <t>95777</t>
  </si>
  <si>
    <t>CONDULETE DE ALUMÍNIO, TIPO B, PARA ELETRODUTO DE AÇO GALVANIZADO DN 20 MM (3/4''), APARENTE - FORNECIMENTO E INSTALAÇÃO. AF_01/2026</t>
  </si>
  <si>
    <t>Instalações Elétricas - Eletrodutos, Conexões e Conduletes Aparentes</t>
  </si>
  <si>
    <t>SINAPI|95780</t>
  </si>
  <si>
    <t>95780</t>
  </si>
  <si>
    <t>CONDULETE DE ALUMÍNIO, TIPO B, PARA ELETRODUTO DE AÇO GALVANIZADO DN 25 MM (1''), APARENTE - FORNECIMENTO E INSTALAÇÃO. AF_01/2026</t>
  </si>
  <si>
    <t>SINAPI|95783</t>
  </si>
  <si>
    <t>95783</t>
  </si>
  <si>
    <t>CONDULETE DE ALUMÍNIO, TIPO B, PARA ELETRODUTO DE AÇO GALVANIZADO DN 32 MM (1 1/4''), APARENTE - FORNECIMENTO E INSTALAÇÃO. AF_01/2026</t>
  </si>
  <si>
    <t>SINAPI|95778</t>
  </si>
  <si>
    <t>95778</t>
  </si>
  <si>
    <t>CONDULETE DE ALUMÍNIO, TIPO C, PARA ELETRODUTO DE AÇO GALVANIZADO DN 20 MM (3/4''), APARENTE - FORNECIMENTO E INSTALAÇÃO. AF_01/2026</t>
  </si>
  <si>
    <t>SINAPI|95781</t>
  </si>
  <si>
    <t>95781</t>
  </si>
  <si>
    <t>CONDULETE DE ALUMÍNIO, TIPO C, PARA ELETRODUTO DE AÇO GALVANIZADO DN 25 MM (1''), APARENTE - FORNECIMENTO E INSTALAÇÃO. AF_01/2026</t>
  </si>
  <si>
    <t>SINAPI|95784</t>
  </si>
  <si>
    <t>95784</t>
  </si>
  <si>
    <t>CONDULETE DE ALUMÍNIO, TIPO C, PARA ELETRODUTO DE AÇO GALVANIZADO DN 32 MM (1 1/4''), APARENTE - FORNECIMENTO E INSTALAÇÃO. AF_01/2026</t>
  </si>
  <si>
    <t>SINAPI|95782</t>
  </si>
  <si>
    <t>95782</t>
  </si>
  <si>
    <t>CONDULETE DE ALUMÍNIO, TIPO E, ELETRODUTO DE AÇO GALVANIZADO DN 25 MM (1''), APARENTE - FORNECIMENTO E INSTALAÇÃO. AF_01/2026</t>
  </si>
  <si>
    <t>SINAPI|95779</t>
  </si>
  <si>
    <t>95779</t>
  </si>
  <si>
    <t>CONDULETE DE ALUMÍNIO, TIPO E, PARA ELETRODUTO DE AÇO GALVANIZADO DN 20 MM (3/4''), APARENTE - FORNECIMENTO E INSTALAÇÃO. AF_01/2026</t>
  </si>
  <si>
    <t>SINAPI|95785</t>
  </si>
  <si>
    <t>95785</t>
  </si>
  <si>
    <t>CONDULETE DE ALUMÍNIO, TIPO E, PARA ELETRODUTO DE AÇO GALVANIZADO DN 32 MM (1 1/4''), APARENTE - FORNECIMENTO E INSTALAÇÃO. AF_01/2026</t>
  </si>
  <si>
    <t>SINAPI|95792</t>
  </si>
  <si>
    <t>95792</t>
  </si>
  <si>
    <t>CONDULETE DE ALUMÍNIO, TIPO LB, PARA ELETRODUTO DE AÇO GALVANIZADO DN 20 MM (3/4''), APARENTE - FORNECIMENTO E INSTALAÇÃO. AF_01/2026</t>
  </si>
  <si>
    <t>SINAPI|95793</t>
  </si>
  <si>
    <t>95793</t>
  </si>
  <si>
    <t>CONDULETE DE ALUMÍNIO, TIPO LB, PARA ELETRODUTO DE AÇO GALVANIZADO DN 25 MM (1''), APARENTE - FORNECIMENTO E INSTALAÇÃO. AF_01/2026</t>
  </si>
  <si>
    <t>SINAPI|95794</t>
  </si>
  <si>
    <t>95794</t>
  </si>
  <si>
    <t>CONDULETE DE ALUMÍNIO, TIPO LB, PARA ELETRODUTO DE AÇO GALVANIZADO DN 32 MM (1 1/4''), APARENTE - FORNECIMENTO E INSTALAÇÃO. AF_01/2026</t>
  </si>
  <si>
    <t>SINAPI|95786</t>
  </si>
  <si>
    <t>95786</t>
  </si>
  <si>
    <t>CONDULETE DE ALUMÍNIO, TIPO LL, PARA ELETRODUTO DE AÇO GALVANIZADO DN 20 MM (3/4''), APARENTE - FORNECIMENTO E INSTALAÇÃO. AF_01/2026</t>
  </si>
  <si>
    <t>SINAPI|95788</t>
  </si>
  <si>
    <t>95788</t>
  </si>
  <si>
    <t>CONDULETE DE ALUMÍNIO, TIPO LL, PARA ELETRODUTO DE AÇO GALVANIZADO DN 25 MM (1''), APARENTE - FORNECIMENTO E INSTALAÇÃO. AF_01/2026</t>
  </si>
  <si>
    <t>SINAPI|95790</t>
  </si>
  <si>
    <t>95790</t>
  </si>
  <si>
    <t>CONDULETE DE ALUMÍNIO, TIPO LL, PARA ELETRODUTO DE AÇO GALVANIZADO DN 32 MM (1 1/4''), APARENTE - FORNECIMENTO E INSTALAÇÃO. AF_01/2026</t>
  </si>
  <si>
    <t>SINAPI|95787</t>
  </si>
  <si>
    <t>95787</t>
  </si>
  <si>
    <t>CONDULETE DE ALUMÍNIO, TIPO LR, PARA ELETRODUTO DE AÇO GALVANIZADO DN 20 MM (3/4''), APARENTE - FORNECIMENTO E INSTALAÇÃO. AF_01/2026</t>
  </si>
  <si>
    <t>SINAPI|95789</t>
  </si>
  <si>
    <t>95789</t>
  </si>
  <si>
    <t>CONDULETE DE ALUMÍNIO, TIPO LR, PARA ELETRODUTO DE AÇO GALVANIZADO DN 25 MM (1''), APARENTE - FORNECIMENTO E INSTALAÇÃO. AF_01/2026</t>
  </si>
  <si>
    <t>SINAPI|95791</t>
  </si>
  <si>
    <t>95791</t>
  </si>
  <si>
    <t>CONDULETE DE ALUMÍNIO, TIPO LR, PARA ELETRODUTO DE AÇO GALVANIZADO DN 32 MM (1 1/4''), APARENTE - FORNECIMENTO E INSTALAÇÃO. AF_01/2026</t>
  </si>
  <si>
    <t>SINAPI|95795</t>
  </si>
  <si>
    <t>95795</t>
  </si>
  <si>
    <t>CONDULETE DE ALUMÍNIO, TIPO T, PARA ELETRODUTO DE AÇO GALVANIZADO DN 20 MM (3/4''), APARENTE - FORNECIMENTO E INSTALAÇÃO. AF_01/2026</t>
  </si>
  <si>
    <t>SINAPI|95796</t>
  </si>
  <si>
    <t>95796</t>
  </si>
  <si>
    <t>CONDULETE DE ALUMÍNIO, TIPO T, PARA ELETRODUTO DE AÇO GALVANIZADO DN 25 MM (1''), APARENTE - FORNECIMENTO E INSTALAÇÃO. AF_01/2026</t>
  </si>
  <si>
    <t>SINAPI|95797</t>
  </si>
  <si>
    <t>95797</t>
  </si>
  <si>
    <t>CONDULETE DE ALUMÍNIO, TIPO T, PARA ELETRODUTO DE AÇO GALVANIZADO DN 32 MM (1 1/4''), APARENTE - FORNECIMENTO E INSTALAÇÃO. AF_01/2026</t>
  </si>
  <si>
    <t>SINAPI|95798</t>
  </si>
  <si>
    <t>95798</t>
  </si>
  <si>
    <t>CONDULETE DE ALUMÍNIO, TIPO TB, PARA ELETRODUTO DE AÇO GALVANIZADO DN 20 MM (3/4''), APARENTE - FORNECIMENTO E INSTALAÇÃO. AF_01/2026</t>
  </si>
  <si>
    <t>SINAPI|95799</t>
  </si>
  <si>
    <t>95799</t>
  </si>
  <si>
    <t>CONDULETE DE ALUMÍNIO, TIPO TB, PARA ELETRODUTO DE AÇO GALVANIZADO DN 25 MM (1''), APARENTE - FORNECIMENTO E INSTALAÇÃO. AF_01/2026</t>
  </si>
  <si>
    <t>SINAPI|95800</t>
  </si>
  <si>
    <t>95800</t>
  </si>
  <si>
    <t>CONDULETE DE ALUMÍNIO, TIPO TB, PARA ELETRODUTO DE AÇO GALVANIZADO DN 32 MM (1 1/4''), APARENTE - FORNECIMENTO E INSTALAÇÃO. AF_01/2026</t>
  </si>
  <si>
    <t>SINAPI|95801</t>
  </si>
  <si>
    <t>95801</t>
  </si>
  <si>
    <t>CONDULETE DE ALUMÍNIO, TIPO X, PARA ELETRODUTO DE AÇO GALVANIZADO DN 20 MM (3/4''), APARENTE - FORNECIMENTO E INSTALAÇÃO. AF_01/2026</t>
  </si>
  <si>
    <t>SINAPI|95802</t>
  </si>
  <si>
    <t>95802</t>
  </si>
  <si>
    <t>CONDULETE DE ALUMÍNIO, TIPO X, PARA ELETRODUTO DE AÇO GALVANIZADO DN 25 MM (1''), APARENTE - FORNECIMENTO E INSTALAÇÃO. AF_01/2026</t>
  </si>
  <si>
    <t>SINAPI|95803</t>
  </si>
  <si>
    <t>95803</t>
  </si>
  <si>
    <t>CONDULETE DE ALUMÍNIO, TIPO X, PARA ELETRODUTO DE AÇO GALVANIZADO DN 32 MM (1 1/4''), APARENTE - FORNECIMENTO E INSTALAÇÃO. AF_01/2026</t>
  </si>
  <si>
    <t>SINAPI|95804</t>
  </si>
  <si>
    <t>95804</t>
  </si>
  <si>
    <t>CONDULETE DE PVC, TIPO B, PARA ELETRODUTO DE PVC SOLDÁVEL DN 20 MM (1/2''), APARENTE - FORNECIMENTO E INSTALAÇÃO. AF_01/2026</t>
  </si>
  <si>
    <t>SINAPI|95805</t>
  </si>
  <si>
    <t>95805</t>
  </si>
  <si>
    <t>CONDULETE DE PVC, TIPO B, PARA ELETRODUTO DE PVC SOLDÁVEL DN 25 MM (3/4''), APARENTE - FORNECIMENTO E INSTALAÇÃO. AF_01/2026</t>
  </si>
  <si>
    <t>SINAPI|95806</t>
  </si>
  <si>
    <t>95806</t>
  </si>
  <si>
    <t>CONDULETE DE PVC, TIPO B, PARA ELETRODUTO DE PVC SOLDÁVEL DN 32 MM (1''), APARENTE - FORNECIMENTO E INSTALAÇÃO. AF_01/2026</t>
  </si>
  <si>
    <t>SINAPI|104401</t>
  </si>
  <si>
    <t>104401</t>
  </si>
  <si>
    <t>CONDULETE DE PVC, TIPO C, PARA ELETRODUTO DE PVC SOLDÁVEL DN 20 MM (1/2''), APARENTE - FORNECIMENTO E INSTALAÇÃO. AF_01/2026</t>
  </si>
  <si>
    <t>SINAPI|104402</t>
  </si>
  <si>
    <t>104402</t>
  </si>
  <si>
    <t>CONDULETE DE PVC, TIPO C, PARA ELETRODUTO DE PVC SOLDÁVEL DN 25 MM (3/4''), APARENTE - FORNECIMENTO E INSTALAÇÃO. AF_01/2026</t>
  </si>
  <si>
    <t>SINAPI|104403</t>
  </si>
  <si>
    <t>104403</t>
  </si>
  <si>
    <t>CONDULETE DE PVC, TIPO C, PARA ELETRODUTO DE PVC SOLDÁVEL DN 32 MM (1''), APARENTE - FORNECIMENTO E INSTALAÇÃO. AF_01/2026</t>
  </si>
  <si>
    <t>SINAPI|104395</t>
  </si>
  <si>
    <t>104395</t>
  </si>
  <si>
    <t>CONDULETE DE PVC, TIPO E, PARA ELETRODUTO DE PVC SOLDÁVEL DN 20 MM (1/2''), APARENTE - FORNECIMENTO E INSTALAÇÃO. AF_01/2026</t>
  </si>
  <si>
    <t>SINAPI|104396</t>
  </si>
  <si>
    <t>104396</t>
  </si>
  <si>
    <t>CONDULETE DE PVC, TIPO E, PARA ELETRODUTO DE PVC SOLDÁVEL DN 25 MM (3/4''), APARENTE - FORNECIMENTO E INSTALAÇÃO. AF_01/2026</t>
  </si>
  <si>
    <t>SINAPI|104397</t>
  </si>
  <si>
    <t>104397</t>
  </si>
  <si>
    <t>CONDULETE DE PVC, TIPO E, PARA ELETRODUTO DE PVC SOLDÁVEL DN 32 MM (1''), APARENTE - FORNECIMENTO E INSTALAÇÃO. AF_01/2026</t>
  </si>
  <si>
    <t>SINAPI|95810</t>
  </si>
  <si>
    <t>95810</t>
  </si>
  <si>
    <t>CONDULETE DE PVC, TIPO LB, PARA ELETRODUTO DE PVC SOLDÁVEL DN 20 MM (1/2''), APARENTE - FORNECIMENTO E INSTALAÇÃO. AF_01/2026</t>
  </si>
  <si>
    <t>SINAPI|95811</t>
  </si>
  <si>
    <t>95811</t>
  </si>
  <si>
    <t>CONDULETE DE PVC, TIPO LB, PARA ELETRODUTO DE PVC SOLDÁVEL DN 25 MM (3/4''), APARENTE - FORNECIMENTO E INSTALAÇÃO. AF_01/2026</t>
  </si>
  <si>
    <t>SINAPI|95812</t>
  </si>
  <si>
    <t>95812</t>
  </si>
  <si>
    <t>CONDULETE DE PVC, TIPO LB, PARA ELETRODUTO DE PVC SOLDÁVEL DN 32 MM (1''), APARENTE - FORNECIMENTO E INSTALAÇÃO. AF_01/2026</t>
  </si>
  <si>
    <t>SINAPI|95807</t>
  </si>
  <si>
    <t>95807</t>
  </si>
  <si>
    <t>CONDULETE DE PVC, TIPO LL, PARA ELETRODUTO DE PVC SOLDÁVEL DN 20 MM (1/2''), APARENTE - FORNECIMENTO E INSTALAÇÃO. AF_01/2026</t>
  </si>
  <si>
    <t>SINAPI|95808</t>
  </si>
  <si>
    <t>95808</t>
  </si>
  <si>
    <t>CONDULETE DE PVC, TIPO LL, PARA ELETRODUTO DE PVC SOLDÁVEL DN 25 MM (3/4''), APARENTE - FORNECIMENTO E INSTALAÇÃO. AF_01/2026</t>
  </si>
  <si>
    <t>SINAPI|95809</t>
  </si>
  <si>
    <t>95809</t>
  </si>
  <si>
    <t>CONDULETE DE PVC, TIPO LL, PARA ELETRODUTO DE PVC SOLDÁVEL DN 32 MM (1''), APARENTE - FORNECIMENTO E INSTALAÇÃO. AF_01/2026</t>
  </si>
  <si>
    <t>SINAPI|104398</t>
  </si>
  <si>
    <t>104398</t>
  </si>
  <si>
    <t>CONDULETE DE PVC, TIPO LR, PARA ELETRODUTO DE PVC SOLDÁVEL DN 20 MM (1/2''), APARENTE - FORNECIMENTO E INSTALAÇÃO. AF_01/2026</t>
  </si>
  <si>
    <t>SINAPI|104399</t>
  </si>
  <si>
    <t>104399</t>
  </si>
  <si>
    <t>CONDULETE DE PVC, TIPO LR, PARA ELETRODUTO DE PVC SOLDÁVEL DN 25 MM (3/4''), APARENTE - FORNECIMENTO E INSTALAÇÃO. AF_01/2026</t>
  </si>
  <si>
    <t>SINAPI|104400</t>
  </si>
  <si>
    <t>104400</t>
  </si>
  <si>
    <t>CONDULETE DE PVC, TIPO LR, PARA ELETRODUTO DE PVC SOLDÁVEL DN 32 MM (1''), APARENTE - FORNECIMENTO E INSTALAÇÃO. AF_01/2026</t>
  </si>
  <si>
    <t>SINAPI|104404</t>
  </si>
  <si>
    <t>104404</t>
  </si>
  <si>
    <t>CONDULETE DE PVC, TIPO T, PARA ELETRODUTO DE PVC SOLDÁVEL DN 25 MM (3/4''), APARENTE - FORNECIMENTO E INSTALAÇÃO. AF_01/2026</t>
  </si>
  <si>
    <t>SINAPI|104405</t>
  </si>
  <si>
    <t>104405</t>
  </si>
  <si>
    <t>CONDULETE DE PVC, TIPO T, PARA ELETRODUTO DE PVC SOLDÁVEL DN 32 MM (1''), APARENTE - FORNECIMENTO E INSTALAÇÃO. AF_01/2026</t>
  </si>
  <si>
    <t>SINAPI|95813</t>
  </si>
  <si>
    <t>95813</t>
  </si>
  <si>
    <t>CONDULETE DE PVC, TIPO TB, PARA ELETRODUTO DE PVC SOLDÁVEL DN 20 MM (1/2''), APARENTE - FORNECIMENTO E INSTALAÇÃO. AF_01/2026</t>
  </si>
  <si>
    <t>SINAPI|95814</t>
  </si>
  <si>
    <t>95814</t>
  </si>
  <si>
    <t>CONDULETE DE PVC, TIPO TB, PARA ELETRODUTO DE PVC SOLDÁVEL DN 25 MM (3/4''), APARENTE - FORNECIMENTO E INSTALAÇÃO. AF_01/2026</t>
  </si>
  <si>
    <t>SINAPI|95815</t>
  </si>
  <si>
    <t>95815</t>
  </si>
  <si>
    <t>CONDULETE DE PVC, TIPO TB, PARA ELETRODUTO DE PVC SOLDÁVEL DN 32 MM (1''), APARENTE - FORNECIMENTO E INSTALAÇÃO. AF_01/2026</t>
  </si>
  <si>
    <t>SINAPI|95816</t>
  </si>
  <si>
    <t>95816</t>
  </si>
  <si>
    <t>CONDULETE DE PVC, TIPO X, PARA ELETRODUTO DE PVC SOLDÁVEL DN 20 MM (1/2''), APARENTE - FORNECIMENTO E INSTALAÇÃO. AF_01/2026</t>
  </si>
  <si>
    <t>SINAPI|95817</t>
  </si>
  <si>
    <t>95817</t>
  </si>
  <si>
    <t>CONDULETE DE PVC, TIPO X, PARA ELETRODUTO DE PVC SOLDÁVEL DN 25 MM (3/4"), APARENTE - FORNECIMENTO E INSTALAÇÃO. AF_01/2026</t>
  </si>
  <si>
    <t>SINAPI|95818</t>
  </si>
  <si>
    <t>95818</t>
  </si>
  <si>
    <t>CONDULETE DE PVC, TIPO X, PARA ELETRODUTO DE PVC SOLDÁVEL DN 32 MM (1''), APARENTE - FORNECIMENTO E INSTALAÇÃO. AF_01/2026</t>
  </si>
  <si>
    <t>SINAPI|106668</t>
  </si>
  <si>
    <t>106668</t>
  </si>
  <si>
    <t>CONEXÕES ROSQUEÁVEIS PARA ELETRODUTO METÁLICO FLEXÍVEL COM CAPA (SEALTUBO) TERMINAL MACHO GIRATÓRIO, DIÂMETRO 1 1/4" - FORNECIMENTO E INSTALAÇÃO. AF_01/2026</t>
  </si>
  <si>
    <t>SINAPI|106667</t>
  </si>
  <si>
    <t>106667</t>
  </si>
  <si>
    <t>CONEXÕES ROSQUEÁVEIS PARA ELETRODUTO METÁLICO FLEXÍVEL COM CAPA (SEALTUBO) TERMINAL MACHO GIRATÓRIO, DIÂMETRO 1" - FORNECIMENTO E INSTALAÇÃO. AF_01/2026</t>
  </si>
  <si>
    <t>SINAPI|106666</t>
  </si>
  <si>
    <t>106666</t>
  </si>
  <si>
    <t>CONEXÕES ROSQUEÁVEIS PARA ELETRODUTO METÁLICO FLEXÍVEL COM CAPA (SEALTUBO) TERMINAL MACHO GIRATÓRIO, DIÂMETRO 3/4"- FORNECIMENTO E INSTALAÇÃO. AF_01/2026</t>
  </si>
  <si>
    <t>SINAPI|104391</t>
  </si>
  <si>
    <t>104391</t>
  </si>
  <si>
    <t>CURVA 135 GRAUS PARA ELETRODUTO, AÇO GALVANIZADO, DN 20 MM (3/4''), APARENTE - FORNECIMENTO E INSTALAÇÃO. AF_01/2026</t>
  </si>
  <si>
    <t>SINAPI|104392</t>
  </si>
  <si>
    <t>104392</t>
  </si>
  <si>
    <t>CURVA 135 GRAUS PARA ELETRODUTO, AÇO GALVANIZADO, DN 25 MM (1''), APARENTE - FORNECIMENTO E INSTALAÇÃO. AF_01/2026</t>
  </si>
  <si>
    <t>SINAPI|104393</t>
  </si>
  <si>
    <t>104393</t>
  </si>
  <si>
    <t>CURVA 135 GRAUS PARA ELETRODUTO, AÇO GALVANIZADO, DN 32 MM (1 1/4''), APARENTE - FORNECIMENTO E INSTALAÇÃO. AF_01/2026</t>
  </si>
  <si>
    <t>SINAPI|104394</t>
  </si>
  <si>
    <t>104394</t>
  </si>
  <si>
    <t>CURVA 135 GRAUS PARA ELETRODUTO, AÇO GALVANIZADO, DN 40 MM (1 1/2''), APARENTE - FORNECIMENTO E INSTALAÇÃO. AF_01/2026</t>
  </si>
  <si>
    <t>SINAPI|95761</t>
  </si>
  <si>
    <t>95761</t>
  </si>
  <si>
    <t>CURVA 45 GRAUS PARA ELETRODUTO, AÇO GALVANIZADO, DN 20 MM (3/4''), APARENTE - FORNECIMENTO E INSTALAÇÃO. AF_01/2026</t>
  </si>
  <si>
    <t>SINAPI|95763</t>
  </si>
  <si>
    <t>95763</t>
  </si>
  <si>
    <t>CURVA 45 GRAUS PARA ELETRODUTO, AÇO GALVANIZADO, DN 25 MM (1''), APARENTE - FORNECIMENTO E INSTALAÇÃO. AF_01/2026</t>
  </si>
  <si>
    <t>SINAPI|95765</t>
  </si>
  <si>
    <t>95765</t>
  </si>
  <si>
    <t>CURVA 45 GRAUS PARA ELETRODUTO, AÇO GALVANIZADO, DN 32 MM (1 1/4''), APARENTE - FORNECIMENTO E INSTALAÇÃO. AF_01/2026</t>
  </si>
  <si>
    <t>SINAPI|95767</t>
  </si>
  <si>
    <t>95767</t>
  </si>
  <si>
    <t>CURVA 45 GRAUS PARA ELETRODUTO, AÇO GALVANIZADO, DN 40 MM (1 1/2''), APARENTE - FORNECIMENTO E INSTALAÇÃO. AF_01/2026</t>
  </si>
  <si>
    <t>SINAPI|95762</t>
  </si>
  <si>
    <t>95762</t>
  </si>
  <si>
    <t>CURVA 90 GRAUS PARA ELETRODUTO, AÇO GALVANIZADO, DN 20 MM (3/4''), APARENTE - FORNECIMENTO E INSTALAÇÃO. AF_01/2026</t>
  </si>
  <si>
    <t>SINAPI|95764</t>
  </si>
  <si>
    <t>95764</t>
  </si>
  <si>
    <t>CURVA 90 GRAUS PARA ELETRODUTO, AÇO GALVANIZADO, DN 25 MM (1"), APARENTE - FORNECIMENTO E INSTALAÇÃO. AF_01/2026</t>
  </si>
  <si>
    <t>SINAPI|95766</t>
  </si>
  <si>
    <t>95766</t>
  </si>
  <si>
    <t>CURVA 90 GRAUS PARA ELETRODUTO, AÇO GALVANIZADO, DN 32 MM (1 1/4''), APARENTE - FORNECIMENTO E INSTALAÇÃO. AF_01/2026</t>
  </si>
  <si>
    <t>SINAPI|95768</t>
  </si>
  <si>
    <t>95768</t>
  </si>
  <si>
    <t>CURVA 90 GRAUS PARA ELETRODUTO, AÇO GALVANIZADO, DN 40 MM (1 1/2''), APARENTE - FORNECIMENTO E INSTALAÇÃO. AF_01/2026</t>
  </si>
  <si>
    <t>SINAPI|95739</t>
  </si>
  <si>
    <t>95739</t>
  </si>
  <si>
    <t>CURVA 90 GRAUS PARA ELETRODUTO, PVC, SOLDÁVEL, DN 20 MM (1/2''), APARENTE - FORNECIMENTO E INSTALAÇÃO. AF_01/2026</t>
  </si>
  <si>
    <t>SINAPI|95740</t>
  </si>
  <si>
    <t>95740</t>
  </si>
  <si>
    <t>CURVA 90 GRAUS PARA ELETRODUTO, PVC, SOLDÁVEL, DN 25 MM (3/4''), APARENTE - FORNECIMENTO E INSTALAÇÃO. AF_01/2026</t>
  </si>
  <si>
    <t>SINAPI|95741</t>
  </si>
  <si>
    <t>95741</t>
  </si>
  <si>
    <t>CURVA 90 GRAUS PARA ELETRODUTO, PVC, SOLDÁVEL, DN 32 MM (1''), APARENTE - FORNECIMENTO E INSTALAÇÃO. AF_01/2026</t>
  </si>
  <si>
    <t>SINAPI|106671</t>
  </si>
  <si>
    <t>106671</t>
  </si>
  <si>
    <t>ELETRODUTO METÁLICO ZINCADO FLEXÍVEL COM CAPA (SEALTUBO), DIÂMETRO 1 1/4"- FORNECIMENTO E INSTALAÇÃO. AF_01/2026</t>
  </si>
  <si>
    <t>SINAPI|106670</t>
  </si>
  <si>
    <t>106670</t>
  </si>
  <si>
    <t>ELETRODUTO METÁLICO ZINCADO FLEXÍVEL COM CAPA (SEALTUBO), DIÂMETRO 1"- FORNECIMENTO E INSTALAÇÃO. AF_01/2026</t>
  </si>
  <si>
    <t>SINAPI|106669</t>
  </si>
  <si>
    <t>106669</t>
  </si>
  <si>
    <t>ELETRODUTO METÁLICO ZINCADO FLEXÍVEL COM CAPA (SEALTUBO),  DIÂMETRO 3/4"- FORNECIMENTO E INSTALAÇÃO. AF_01/2026</t>
  </si>
  <si>
    <t>SINAPI|95726</t>
  </si>
  <si>
    <t>95726</t>
  </si>
  <si>
    <t>ELETRODUTO RÍGIDO SOLDÁVEL, PVC, DN 20 MM (1/2"), APARENTE - FORNECIMENTO E INSTALAÇÃO. AF_01/2026</t>
  </si>
  <si>
    <t>SINAPI|95727</t>
  </si>
  <si>
    <t>95727</t>
  </si>
  <si>
    <t>ELETRODUTO RÍGIDO SOLDÁVEL, PVC, DN 25 MM (3/4"), APARENTE - FORNECIMENTO E INSTALAÇÃO. AF_01/2026</t>
  </si>
  <si>
    <t>SINAPI|95728</t>
  </si>
  <si>
    <t>95728</t>
  </si>
  <si>
    <t>ELETRODUTO RÍGIDO SOLDÁVEL, PVC, DN 32 MM (1"), APARENTE - FORNECIMENTO E INSTALAÇÃO. AF_01/2026</t>
  </si>
  <si>
    <t>SINAPI|104409</t>
  </si>
  <si>
    <t>104409</t>
  </si>
  <si>
    <t>ELETRODUTO RÍGIDO, EM AÇO ZINCADO OU GALVANIZADO, TIPO PESADO, DN=1 1/2", APARENTE - FORNECIMENTO E INSTALAÇÃO. AF_01/2026</t>
  </si>
  <si>
    <t>SINAPI|104408</t>
  </si>
  <si>
    <t>104408</t>
  </si>
  <si>
    <t>ELETRODUTO RÍGIDO, EM AÇO ZINCADO OU GALVANIZADO, TIPO PESADO, DN=1 1/4", APARENTE- FORNECIMENTO E INSTALAÇÃO. AF_01/2026</t>
  </si>
  <si>
    <t>SINAPI|104407</t>
  </si>
  <si>
    <t>104407</t>
  </si>
  <si>
    <t>ELETRODUTO RÍGIDO, EM AÇO ZINCADO OU GALVANIZADO, TIPO PESADO, DN=1", APARENTE - FORNECIMENTO E INSTALAÇÃO. AF_01/2026</t>
  </si>
  <si>
    <t>SINAPI|104406</t>
  </si>
  <si>
    <t>104406</t>
  </si>
  <si>
    <t>ELETRODUTO RÍGIDO, EM AÇO ZINCADO OU GALVANIZADO, TIPO PESADO, DN=3/4", APARENTE - FORNECIMENTO E INSTALAÇÃO. AF_01/2026</t>
  </si>
  <si>
    <t>SINAPI|104452</t>
  </si>
  <si>
    <t>104452</t>
  </si>
  <si>
    <t>LUVA DE EMENDA PARA ELETRODUTO, AÇO GALVANIZADO, DN 20 MM (3/4''), APARENTE - FORNECIMENTO E INSTALAÇÃO. AF_01/2026</t>
  </si>
  <si>
    <t>SINAPI|104448</t>
  </si>
  <si>
    <t>104448</t>
  </si>
  <si>
    <t>LUVA DE EMENDA PARA ELETRODUTO, AÇO GALVANIZADO, DN 25 MM (1''), APARENTE - FORNECIMENTO E INSTALAÇÃO. AF_01/2026</t>
  </si>
  <si>
    <t>SINAPI|104449</t>
  </si>
  <si>
    <t>104449</t>
  </si>
  <si>
    <t>LUVA DE EMENDA PARA ELETRODUTO, AÇO GALVANIZADO, DN 32 MM (1 1/4''), APARENTE - FORNECIMENTO E INSTALAÇÃO. AF_01/2026</t>
  </si>
  <si>
    <t>SINAPI|104450</t>
  </si>
  <si>
    <t>104450</t>
  </si>
  <si>
    <t>LUVA DE EMENDA PARA ELETRODUTO, AÇO GALVANIZADO, DN 40 MM (1 1/2''), APARENTE - FORNECIMENTO E INSTALAÇÃO. AF_01/2026</t>
  </si>
  <si>
    <t>SINAPI|104445</t>
  </si>
  <si>
    <t>104445</t>
  </si>
  <si>
    <t>LUVA PARA ELETRODUTO, PVC, SOLDÁVEL, DN 20 MM (1/2''), APARENTE - FORNECIMENTO E INSTALAÇÃO. AF_01/2026</t>
  </si>
  <si>
    <t>SINAPI|104446</t>
  </si>
  <si>
    <t>104446</t>
  </si>
  <si>
    <t>LUVA PARA ELETRODUTO, PVC, SOLDÁVEL, DN 25 MM (3/4''), APARENTE - FORNECIMENTO E INSTALAÇÃO. AF_01/2026</t>
  </si>
  <si>
    <t>SINAPI|104447</t>
  </si>
  <si>
    <t>104447</t>
  </si>
  <si>
    <t>LUVA PARA ELETRODUTO, PVC, SOLDÁVEL, DN 32 MM (1''), APARENTE - FORNECIMENTO E INSTALAÇÃO. AF_01/2026</t>
  </si>
  <si>
    <t>SINAPI|101884</t>
  </si>
  <si>
    <t>101884</t>
  </si>
  <si>
    <t>CABO DE COBRE ISOLADO, 10 MM², ANTI-CHAMA 450/750 V, INSTALADO EM ELETROCALHA OU PERFILADO - FORNECIMENTO E INSTALAÇÃO. AF_07/2025</t>
  </si>
  <si>
    <t>Instalações Elétricas - Quadros, Cabos, Disjuntores, Contatores e Barramentos Blindados</t>
  </si>
  <si>
    <t>SINAPI|101886</t>
  </si>
  <si>
    <t>101886</t>
  </si>
  <si>
    <t>CABO DE COBRE ISOLADO, 16 MM², ANTI-CHAMA 450/750 V, INSTALADO EM ELETROCALHA OU PERFILADO - FORNECIMENTO E INSTALAÇÃO. AF_07/2025</t>
  </si>
  <si>
    <t>SINAPI|101888</t>
  </si>
  <si>
    <t>101888</t>
  </si>
  <si>
    <t>CABO DE COBRE ISOLADO, 25 MM², ANTI-CHAMA 450/750 V, INSTALADO EM ELETROCALHA OU PERFILADO - FORNECIMENTO E INSTALAÇÃO. AF_07/2025</t>
  </si>
  <si>
    <t>SINAPI|101938</t>
  </si>
  <si>
    <t>101938</t>
  </si>
  <si>
    <t>CAIXA DE PROTEÇÃO PARA MEDIDOR MONOFÁSICO DE EMBUTIR - FORNECIMENTO E INSTALAÇÃO. AF_07/2025</t>
  </si>
  <si>
    <t>SINAPI|101904</t>
  </si>
  <si>
    <t>101904</t>
  </si>
  <si>
    <t>CONTATOR TRIPOLAR I NOMIMAL 95A - FORNECIMENTO E INSTALAÇÃO. AF_07/2025</t>
  </si>
  <si>
    <t>SINAPI|101901</t>
  </si>
  <si>
    <t>101901</t>
  </si>
  <si>
    <t>CONTATOR TRIPOLAR I NOMINAL 12A - FORNECIMENTO E INSTALAÇÃO. AF_07/2025</t>
  </si>
  <si>
    <t>SINAPI|101902</t>
  </si>
  <si>
    <t>101902</t>
  </si>
  <si>
    <t>CONTATOR TRIPOLAR I NOMINAL 22A - FORNECIMENTO E INSTALAÇÃO. AF_07/2025</t>
  </si>
  <si>
    <t>SINAPI|101903</t>
  </si>
  <si>
    <t>101903</t>
  </si>
  <si>
    <t>CONTATOR TRIPOLAR I NOMINAL 38A - FORNECIMENTO E INSTALAÇÃO. AF_07/2025</t>
  </si>
  <si>
    <t>SINAPI|97414</t>
  </si>
  <si>
    <t>97414</t>
  </si>
  <si>
    <t>COTOVELO PARA BARRAMENTO BLINDADO, 1000A - FORNECIMENTO E INSTALAÇÃO. AF_07/2025</t>
  </si>
  <si>
    <t>SINAPI|97415</t>
  </si>
  <si>
    <t>97415</t>
  </si>
  <si>
    <t>COTOVELO PARA BARRAMENTO BLINDADO, 1250A - FORNECIMENTO E INSTALAÇÃO. AF_07/2025</t>
  </si>
  <si>
    <t>SINAPI|97416</t>
  </si>
  <si>
    <t>97416</t>
  </si>
  <si>
    <t>COTOVELO PARA BARRAMENTO BLINDADO, 1600A - FORNECIMENTO E INSTALAÇÃO. AF_07/2025</t>
  </si>
  <si>
    <t>SINAPI|97417</t>
  </si>
  <si>
    <t>97417</t>
  </si>
  <si>
    <t>COTOVELO PARA BARRAMENTO BLINDADO, 2000A - FORNECIMENTO E INSTALAÇÃO. AF_07/2025</t>
  </si>
  <si>
    <t>SINAPI|97418</t>
  </si>
  <si>
    <t>97418</t>
  </si>
  <si>
    <t>COTOVELO PARA BARRAMENTO BLINDADO, 2500A - FORNECIMENTO E INSTALAÇÃO. AF_07/2025</t>
  </si>
  <si>
    <t>SINAPI|97409</t>
  </si>
  <si>
    <t>97409</t>
  </si>
  <si>
    <t>COTOVELO PARA BARRAMENTO BLINDADO, 250A - FORNECIMENTO E INSTALAÇÃO. AF_07/2025</t>
  </si>
  <si>
    <t>SINAPI|97410</t>
  </si>
  <si>
    <t>97410</t>
  </si>
  <si>
    <t>COTOVELO PARA BARRAMENTO BLINDADO, 350A - FORNECIMENTO E INSTALAÇÃO. AF_07/2025</t>
  </si>
  <si>
    <t>SINAPI|97411</t>
  </si>
  <si>
    <t>97411</t>
  </si>
  <si>
    <t>COTOVELO PARA BARRAMENTO BLINDADO, 450A - FORNECIMENTO E INSTALAÇÃO. AF_07/2025</t>
  </si>
  <si>
    <t>SINAPI|97412</t>
  </si>
  <si>
    <t>97412</t>
  </si>
  <si>
    <t>COTOVELO PARA BARRAMENTO BLINDADO, 550A - FORNECIMENTO E INSTALAÇÃO. AF_07/2025</t>
  </si>
  <si>
    <t>SINAPI|97413</t>
  </si>
  <si>
    <t>97413</t>
  </si>
  <si>
    <t>COTOVELO PARA BARRAMENTO BLINDADO, 630A - FORNECIMENTO E INSTALAÇÃO. AF_07/2025</t>
  </si>
  <si>
    <t>SINAPI|101900</t>
  </si>
  <si>
    <t>101900</t>
  </si>
  <si>
    <t>DISJUNTOR BAIXA TENSÃO TRIPOLAR A SECO 800A/600V - FORNECIMENTO E INSTALAÇÃO. AF_07/2025</t>
  </si>
  <si>
    <t>SINAPI|106030</t>
  </si>
  <si>
    <t>106030</t>
  </si>
  <si>
    <t>DISJUNTOR BIPOLAR DR 63A - FORNECIMENTO E INSTALAÇÃO. AF_07/2025</t>
  </si>
  <si>
    <t>SINAPI|93660</t>
  </si>
  <si>
    <t>93660</t>
  </si>
  <si>
    <t>DISJUNTOR BIPOLAR TIPO DIN, CORRENTE NOMINAL DE 10A - FORNECIMENTO E INSTALAÇÃO. AF_07/2025</t>
  </si>
  <si>
    <t>SINAPI|93661</t>
  </si>
  <si>
    <t>93661</t>
  </si>
  <si>
    <t>DISJUNTOR BIPOLAR TIPO DIN, CORRENTE NOMINAL DE 16A - FORNECIMENTO E INSTALAÇÃO. AF_07/2025</t>
  </si>
  <si>
    <t>SINAPI|93662</t>
  </si>
  <si>
    <t>93662</t>
  </si>
  <si>
    <t>DISJUNTOR BIPOLAR TIPO DIN, CORRENTE NOMINAL DE 20A - FORNECIMENTO E INSTALAÇÃO. AF_07/2025</t>
  </si>
  <si>
    <t>SINAPI|93663</t>
  </si>
  <si>
    <t>93663</t>
  </si>
  <si>
    <t>DISJUNTOR BIPOLAR TIPO DIN, CORRENTE NOMINAL DE 25A - FORNECIMENTO E INSTALAÇÃO. AF_07/2025</t>
  </si>
  <si>
    <t>SINAPI|93664</t>
  </si>
  <si>
    <t>93664</t>
  </si>
  <si>
    <t>DISJUNTOR BIPOLAR TIPO DIN, CORRENTE NOMINAL DE 32A - FORNECIMENTO E INSTALAÇÃO. AF_07/2025</t>
  </si>
  <si>
    <t>SINAPI|93665</t>
  </si>
  <si>
    <t>93665</t>
  </si>
  <si>
    <t>DISJUNTOR BIPOLAR TIPO DIN, CORRENTE NOMINAL DE 40A - FORNECIMENTO E INSTALAÇÃO. AF_07/2025</t>
  </si>
  <si>
    <t>SINAPI|93666</t>
  </si>
  <si>
    <t>93666</t>
  </si>
  <si>
    <t>DISJUNTOR BIPOLAR TIPO DIN, CORRENTE NOMINAL DE 50A - FORNECIMENTO E INSTALAÇÃO. AF_07/2025</t>
  </si>
  <si>
    <t>SINAPI|93674</t>
  </si>
  <si>
    <t>93674</t>
  </si>
  <si>
    <t>DISJUNTOR BIPOLAR TIPO DR, CORRENTE NOMINAL DE 25A - FORNECIMENTO E INSTALAÇÃO. AF_07/2025</t>
  </si>
  <si>
    <t>SINAPI|93675</t>
  </si>
  <si>
    <t>93675</t>
  </si>
  <si>
    <t>DISJUNTOR BIPOLAR TIPO DR, CORRENTE NOMINAL DE 40A - FORNECIMENTO E INSTALAÇÃO. AF_07/2025</t>
  </si>
  <si>
    <t>SINAPI|101892</t>
  </si>
  <si>
    <t>101892</t>
  </si>
  <si>
    <t>DISJUNTOR BIPOLAR TIPO NEMA, CORRENTE NOMINAL DE 10 ATÉ 50A - FORNECIMENTO E INSTALAÇÃO. AF_07/2025</t>
  </si>
  <si>
    <t>SINAPI|93653</t>
  </si>
  <si>
    <t>93653</t>
  </si>
  <si>
    <t>DISJUNTOR MONOPOLAR TIPO DIN, CORRENTE NOMINAL DE 10A - FORNECIMENTO E INSTALAÇÃO. AF_07/2025</t>
  </si>
  <si>
    <t>SINAPI|93654</t>
  </si>
  <si>
    <t>93654</t>
  </si>
  <si>
    <t>DISJUNTOR MONOPOLAR TIPO DIN, CORRENTE NOMINAL DE 16A - FORNECIMENTO E INSTALAÇÃO. AF_07/2025</t>
  </si>
  <si>
    <t>SINAPI|93655</t>
  </si>
  <si>
    <t>93655</t>
  </si>
  <si>
    <t>DISJUNTOR MONOPOLAR TIPO DIN, CORRENTE NOMINAL DE 20A - FORNECIMENTO E INSTALAÇÃO. AF_07/2025</t>
  </si>
  <si>
    <t>SINAPI|93656</t>
  </si>
  <si>
    <t>93656</t>
  </si>
  <si>
    <t>DISJUNTOR MONOPOLAR TIPO DIN, CORRENTE NOMINAL DE 25A - FORNECIMENTO E INSTALAÇÃO. AF_07/2025</t>
  </si>
  <si>
    <t>SINAPI|93657</t>
  </si>
  <si>
    <t>93657</t>
  </si>
  <si>
    <t>DISJUNTOR MONOPOLAR TIPO DIN, CORRENTE NOMINAL DE 32A - FORNECIMENTO E INSTALAÇÃO. AF_07/2025</t>
  </si>
  <si>
    <t>SINAPI|93658</t>
  </si>
  <si>
    <t>93658</t>
  </si>
  <si>
    <t>DISJUNTOR MONOPOLAR TIPO DIN, CORRENTE NOMINAL DE 40A - FORNECIMENTO E INSTALAÇÃO. AF_07/2025</t>
  </si>
  <si>
    <t>SINAPI|93659</t>
  </si>
  <si>
    <t>93659</t>
  </si>
  <si>
    <t>DISJUNTOR MONOPOLAR TIPO DIN, CORRENTE NOMINAL DE 50A - FORNECIMENTO E INSTALAÇÃO. AF_07/2025</t>
  </si>
  <si>
    <t>SINAPI|101890</t>
  </si>
  <si>
    <t>101890</t>
  </si>
  <si>
    <t>DISJUNTOR MONOPOLAR TIPO NEMA, CORRENTE NOMINAL DE 10 ATÉ 30A - FORNECIMENTO E INSTALAÇÃO. AF_07/2025</t>
  </si>
  <si>
    <t>SINAPI|101891</t>
  </si>
  <si>
    <t>101891</t>
  </si>
  <si>
    <t>DISJUNTOR MONOPOLAR TIPO NEMA, CORRENTE NOMINAL DE 35 ATÉ 50A - FORNECIMENTO E INSTALAÇÃO. AF_07/2025</t>
  </si>
  <si>
    <t>SINAPI|101895</t>
  </si>
  <si>
    <t>101895</t>
  </si>
  <si>
    <t>DISJUNTOR TERMOMAGNÉTICO TRIPOLAR, CORRENTE NOMINAL DE 125A - FORNECIMENTO E INSTALAÇÃO. AF_07/2025</t>
  </si>
  <si>
    <t>SINAPI|101896</t>
  </si>
  <si>
    <t>101896</t>
  </si>
  <si>
    <t>DISJUNTOR TERMOMAGNÉTICO TRIPOLAR, CORRENTE NOMINAL DE 200A - FORNECIMENTO E INSTALAÇÃO. AF_07/2025</t>
  </si>
  <si>
    <t>SINAPI|101897</t>
  </si>
  <si>
    <t>101897</t>
  </si>
  <si>
    <t>DISJUNTOR TERMOMAGNÉTICO TRIPOLAR, CORRENTE NOMINAL DE 250A - FORNECIMENTO E INSTALAÇÃO. AF_07/2025</t>
  </si>
  <si>
    <t>SINAPI|101898</t>
  </si>
  <si>
    <t>101898</t>
  </si>
  <si>
    <t>DISJUNTOR TERMOMAGNÉTICO TRIPOLAR, CORRENTE NOMINAL DE 400A - FORNECIMENTO E INSTALAÇÃO. AF_07/2025</t>
  </si>
  <si>
    <t>SINAPI|101899</t>
  </si>
  <si>
    <t>101899</t>
  </si>
  <si>
    <t>DISJUNTOR TERMOMAGNÉTICO TRIPOLAR, CORRENTE NOMINAL DE 600A - FORNECIMENTO E INSTALAÇÃO. AF_07/2025</t>
  </si>
  <si>
    <t>SINAPI|93676</t>
  </si>
  <si>
    <t>93676</t>
  </si>
  <si>
    <t>DISJUNTOR TETRAPOLAR TIPO DR, CORRENTE NOMINAL DE 25A - FORNECIMENTO E INSTALAÇÃO. AF_07/2025</t>
  </si>
  <si>
    <t>SINAPI|97711</t>
  </si>
  <si>
    <t>97711</t>
  </si>
  <si>
    <t>DISJUNTOR TETRAPOLAR TIPO DR, CORRENTE NOMINAL DE 40A - FORNECIMENTO E INSTALAÇÃO. AF_07/2025</t>
  </si>
  <si>
    <t>SINAPI|106020</t>
  </si>
  <si>
    <t>106020</t>
  </si>
  <si>
    <t>DISJUNTOR TRIPOLAR DIN 63A - FORNECIMENTO E INSTALAÇÃO. AF_07/2025</t>
  </si>
  <si>
    <t>SINAPI|106031</t>
  </si>
  <si>
    <t>106031</t>
  </si>
  <si>
    <t>DISJUNTOR TRIPOLAR DIN 80A - FORNECIMENTO E INSTALAÇÃO. AF_07/2025</t>
  </si>
  <si>
    <t>SINAPI|93667</t>
  </si>
  <si>
    <t>93667</t>
  </si>
  <si>
    <t>DISJUNTOR TRIPOLAR TIPO DIN, CORRENTE NOMINAL DE 10A - FORNECIMENTO E INSTALAÇÃO. AF_07/2025</t>
  </si>
  <si>
    <t>SINAPI|93668</t>
  </si>
  <si>
    <t>93668</t>
  </si>
  <si>
    <t>DISJUNTOR TRIPOLAR TIPO DIN, CORRENTE NOMINAL DE 16A - FORNECIMENTO E INSTALAÇÃO. AF_07/2025</t>
  </si>
  <si>
    <t>SINAPI|93669</t>
  </si>
  <si>
    <t>93669</t>
  </si>
  <si>
    <t>DISJUNTOR TRIPOLAR TIPO DIN, CORRENTE NOMINAL DE 20A - FORNECIMENTO E INSTALAÇÃO. AF_07/2025</t>
  </si>
  <si>
    <t>SINAPI|93670</t>
  </si>
  <si>
    <t>93670</t>
  </si>
  <si>
    <t>DISJUNTOR TRIPOLAR TIPO DIN, CORRENTE NOMINAL DE 25A - FORNECIMENTO E INSTALAÇÃO. AF_07/2025</t>
  </si>
  <si>
    <t>SINAPI|93671</t>
  </si>
  <si>
    <t>93671</t>
  </si>
  <si>
    <t>DISJUNTOR TRIPOLAR TIPO DIN, CORRENTE NOMINAL DE 32A - FORNECIMENTO E INSTALAÇÃO. AF_07/2025</t>
  </si>
  <si>
    <t>SINAPI|93672</t>
  </si>
  <si>
    <t>93672</t>
  </si>
  <si>
    <t>DISJUNTOR TRIPOLAR TIPO DIN, CORRENTE NOMINAL DE 40A - FORNECIMENTO E INSTALAÇÃO. AF_07/2025</t>
  </si>
  <si>
    <t>SINAPI|93673</t>
  </si>
  <si>
    <t>93673</t>
  </si>
  <si>
    <t>DISJUNTOR TRIPOLAR TIPO DIN, CORRENTE NOMINAL DE 50A - FORNECIMENTO E INSTALAÇÃO. AF_07/2025</t>
  </si>
  <si>
    <t>SINAPI|101893</t>
  </si>
  <si>
    <t>101893</t>
  </si>
  <si>
    <t>DISJUNTOR TRIPOLAR TIPO NEMA, CORRENTE NOMINAL DE 10 ATÉ 50A - FORNECIMENTO E INSTALAÇÃO. AF_07/2025</t>
  </si>
  <si>
    <t>SINAPI|101894</t>
  </si>
  <si>
    <t>101894</t>
  </si>
  <si>
    <t>DISJUNTOR TRIPOLAR TIPO NEMA, CORRENTE NOMINAL DE 60 ATÉ 100A - FORNECIMENTO E INSTALAÇÃO. AF_07/2025</t>
  </si>
  <si>
    <t>SINAPI|106027</t>
  </si>
  <si>
    <t>106027</t>
  </si>
  <si>
    <t>DISPOSITIVO DPS 20KA-175V OU 275V - FORNECIMENTO E INSTALAÇÃO. AF_07/2025</t>
  </si>
  <si>
    <t>SINAPI|106028</t>
  </si>
  <si>
    <t>106028</t>
  </si>
  <si>
    <t>DISPOSITIVO DPS 40KA-175V OU 275V - FORNECIMENTO E INSTALAÇÃO. AF_07/2025</t>
  </si>
  <si>
    <t>SINAPI|106029</t>
  </si>
  <si>
    <t>106029</t>
  </si>
  <si>
    <t>DISPOSITIVO DPS 60KA-275V - FORNECIMENTO E INSTALAÇÃO. AF_07/2025</t>
  </si>
  <si>
    <t>SINAPI|97421</t>
  </si>
  <si>
    <t>97421</t>
  </si>
  <si>
    <t>GABARITO PARA BARRAMENTO BLINDADO - FORNECIMENTO E INSTALAÇÃO. AF_07/2025</t>
  </si>
  <si>
    <t>SINAPI|97373</t>
  </si>
  <si>
    <t>97373</t>
  </si>
  <si>
    <t>PEÇA RETA DE BARRAMENTO BLINDADO, 1000A - FORNECIMENTO E INSTALAÇÃO. AF_07/2025</t>
  </si>
  <si>
    <t>SINAPI|97374</t>
  </si>
  <si>
    <t>97374</t>
  </si>
  <si>
    <t>PEÇA RETA DE BARRAMENTO BLINDADO, 1250A - FORNECIMENTO E INSTALAÇÃO. AF_07/2025</t>
  </si>
  <si>
    <t>SINAPI|97375</t>
  </si>
  <si>
    <t>97375</t>
  </si>
  <si>
    <t>PEÇA RETA DE BARRAMENTO BLINDADO, 1600A - FORNECIMENTO E INSTALAÇÃO. AF_07/2025</t>
  </si>
  <si>
    <t>SINAPI|97376</t>
  </si>
  <si>
    <t>97376</t>
  </si>
  <si>
    <t>PEÇA RETA DE BARRAMENTO BLINDADO, 2000A - FORNECIMENTO E INSTALAÇÃO. AF_07/2025</t>
  </si>
  <si>
    <t>SINAPI|97377</t>
  </si>
  <si>
    <t>97377</t>
  </si>
  <si>
    <t>PEÇA RETA DE BARRAMENTO BLINDADO, 2500A - FORNECIMENTO E INSTALAÇÃO. AF_07/2025</t>
  </si>
  <si>
    <t>SINAPI|97368</t>
  </si>
  <si>
    <t>97368</t>
  </si>
  <si>
    <t>PEÇA RETA DE BARRAMENTO BLINDADO, 250A - FORNECIMENTO E INSTALAÇÃO. AF_07/2025</t>
  </si>
  <si>
    <t>SINAPI|97369</t>
  </si>
  <si>
    <t>97369</t>
  </si>
  <si>
    <t>PEÇA RETA DE BARRAMENTO BLINDADO, 350A - FORNECIMENTO E INSTALAÇÃO. AF_07/2025</t>
  </si>
  <si>
    <t>SINAPI|97370</t>
  </si>
  <si>
    <t>97370</t>
  </si>
  <si>
    <t>PEÇA RETA DE BARRAMENTO BLINDADO, 450A - FORNECIMENTO E INSTALAÇÃO. AF_07/2025</t>
  </si>
  <si>
    <t>SINAPI|97371</t>
  </si>
  <si>
    <t>97371</t>
  </si>
  <si>
    <t>PEÇA RETA DE BARRAMENTO BLINDADO, 550A - FORNECIMENTO E INSTALAÇÃO. AF_07/2025</t>
  </si>
  <si>
    <t>SINAPI|97372</t>
  </si>
  <si>
    <t>97372</t>
  </si>
  <si>
    <t>PEÇA RETA DE BARRAMENTO BLINDADO, 630A - FORNECIMENTO E INSTALAÇÃO. AF_07/2025</t>
  </si>
  <si>
    <t>SINAPI|101875</t>
  </si>
  <si>
    <t>101875</t>
  </si>
  <si>
    <t>QUADRO DE DISTRIBUIÇÃO DE ENERGIA EM CHAPA DE AÇO GALVANIZADO, DE EMBUTIR, COM BARRAMENTO TRIFÁSICO, PARA 12 DISJUNTORES DIN 100A - FORNECIMENTO E INSTALAÇÃO. AF_07/2025</t>
  </si>
  <si>
    <t>SINAPI|101883</t>
  </si>
  <si>
    <t>101883</t>
  </si>
  <si>
    <t>QUADRO DE DISTRIBUIÇÃO DE ENERGIA EM CHAPA DE AÇO GALVANIZADO, DE EMBUTIR, COM BARRAMENTO TRIFÁSICO, PARA 18 DISJUNTORES DIN 100A - FORNECIMENTO E INSTALAÇÃO. AF_07/2025</t>
  </si>
  <si>
    <t>SINAPI|101879</t>
  </si>
  <si>
    <t>101879</t>
  </si>
  <si>
    <t>QUADRO DE DISTRIBUIÇÃO DE ENERGIA EM CHAPA DE AÇO GALVANIZADO, DE EMBUTIR, COM BARRAMENTO TRIFÁSICO, PARA 24 DISJUNTORES DIN 100A - FORNECIMENTO E INSTALAÇÃO. AF_07/2025</t>
  </si>
  <si>
    <t>SINAPI|106021</t>
  </si>
  <si>
    <t>106021</t>
  </si>
  <si>
    <t>QUADRO DE DISTRIBUIÇÃO DE ENERGIA EM CHAPA DE AÇO GALVANIZADO, DE EMBUTIR, COM BARRAMENTO TRIFÁSICO, PARA 28 DISJUNTORES DIN 100A - FORNECIMENTO E INSTALAÇÃO. AF_07/2025</t>
  </si>
  <si>
    <t>SINAPI|101880</t>
  </si>
  <si>
    <t>101880</t>
  </si>
  <si>
    <t>QUADRO DE DISTRIBUIÇÃO DE ENERGIA EM CHAPA DE AÇO GALVANIZADO, DE EMBUTIR, COM BARRAMENTO TRIFÁSICO, PARA 30 DISJUNTORES DIN 150A - FORNECIMENTO E INSTALAÇÃO. AF_07/2025</t>
  </si>
  <si>
    <t>SINAPI|101882</t>
  </si>
  <si>
    <t>101882</t>
  </si>
  <si>
    <t>QUADRO DE DISTRIBUIÇÃO DE ENERGIA EM CHAPA DE AÇO GALVANIZADO, DE EMBUTIR, COM BARRAMENTO TRIFÁSICO, PARA 30 DISJUNTORES DIN 225A - FORNECIMENTO E INSTALAÇÃO. AF_07/2025</t>
  </si>
  <si>
    <t>SINAPI|106022</t>
  </si>
  <si>
    <t>106022</t>
  </si>
  <si>
    <t>QUADRO DE DISTRIBUIÇÃO DE ENERGIA EM CHAPA DE AÇO GALVANIZADO, DE EMBUTIR, COM BARRAMENTO TRIFÁSICO, PARA 36 DISJUNTORES DIN 100A - FORNECIMENTO E INSTALAÇÃO. AF_07/2025</t>
  </si>
  <si>
    <t>SINAPI|101881</t>
  </si>
  <si>
    <t>101881</t>
  </si>
  <si>
    <t>QUADRO DE DISTRIBUIÇÃO DE ENERGIA EM CHAPA DE AÇO GALVANIZADO, DE EMBUTIR, COM BARRAMENTO TRIFÁSICO, PARA 40 DISJUNTORES DIN 100A - FORNECIMENTO E INSTALAÇÃO. AF_07/2025</t>
  </si>
  <si>
    <t>SINAPI|106023</t>
  </si>
  <si>
    <t>106023</t>
  </si>
  <si>
    <t>QUADRO DE DISTRIBUIÇÃO DE ENERGIA EM CHAPA DE AÇO GALVANIZADO, DE EMBUTIR, COM BARRAMENTO TRIFÁSICO, PARA 48 DISJUNTORES DIN 100A - FORNECIMENTO E INSTALAÇÃO. AF_07/2025</t>
  </si>
  <si>
    <t>SINAPI|101878</t>
  </si>
  <si>
    <t>101878</t>
  </si>
  <si>
    <t>QUADRO DE DISTRIBUIÇÃO DE ENERGIA EM CHAPA DE AÇO GALVANIZADO, DE SOBREPOR, COM BARRAMENTO TRIFÁSICO, PARA 18 DISJUNTORES DIN 100A - FORNECIMENTO E INSTALAÇÃO. AF_07/2025</t>
  </si>
  <si>
    <t>SINAPI|106024</t>
  </si>
  <si>
    <t>106024</t>
  </si>
  <si>
    <t>QUADRO DE DISTRIBUIÇÃO DE ENERGIA EM CHAPA DE AÇO GALVANIZADO, DE SOBREPOR, COM BARRAMENTO TRIFÁSICO, PARA 28 DISJUNTORES DIN 100A - FORNECIMENTO E INSTALAÇÃO. AF_07/2025</t>
  </si>
  <si>
    <t>SINAPI|106025</t>
  </si>
  <si>
    <t>106025</t>
  </si>
  <si>
    <t>QUADRO DE DISTRIBUIÇÃO DE ENERGIA EM CHAPA DE AÇO GALVANIZADO, DE SOBREPOR, COM BARRAMENTO TRIFÁSICO, PARA 36 DISJUNTORES DIN 100A - FORNECIMENTO E INSTALAÇÃO. AF_07/2025</t>
  </si>
  <si>
    <t>SINAPI|106026</t>
  </si>
  <si>
    <t>106026</t>
  </si>
  <si>
    <t>QUADRO DE DISTRIBUIÇÃO DE ENERGIA EM CHAPA DE AÇO GALVANIZADO, DE SOBREPOR, COM BARRAMENTO TRIFÁSICO, PARA 48 DISJUNTORES DIN 100A - FORNECIMENTO E INSTALAÇÃO. AF_07/2025</t>
  </si>
  <si>
    <t>SINAPI|101877</t>
  </si>
  <si>
    <t>101877</t>
  </si>
  <si>
    <t>QUADRO DE DISTRIBUIÇÃO DE ENERGIA EM PVC, DE EMBUTIR, SEM BARRAMENTO, PARA 3 DISJUNTORES - FORNECIMENTO E INSTALAÇÃO. AF_07/2025</t>
  </si>
  <si>
    <t>SINAPI|101876</t>
  </si>
  <si>
    <t>101876</t>
  </si>
  <si>
    <t>QUADRO DE DISTRIBUIÇÃO DE ENERGIA EM PVC, DE EMBUTIR, SEM BARRAMENTO, PARA 6 DISJUNTORES - FORNECIMENTO E INSTALAÇÃO. AF_07/2025</t>
  </si>
  <si>
    <t>SINAPI|101873</t>
  </si>
  <si>
    <t>101873</t>
  </si>
  <si>
    <t>QUADRO DE DISTRIBUIÇÃO DE LUZ EM PVC PARA 12 DISJUNTORES - FORNECIMENTO E INSTALAÇÃO. AF_07/2025</t>
  </si>
  <si>
    <t>SINAPI|101874</t>
  </si>
  <si>
    <t>101874</t>
  </si>
  <si>
    <t>QUADRO DE DISTRIBUIÇÃO DE LUZ EM PVC PARA 24 DISJUNTORES - FORNECIMENTO E INSTALAÇÃO. AF_07/2025</t>
  </si>
  <si>
    <t>SINAPI|101871</t>
  </si>
  <si>
    <t>101871</t>
  </si>
  <si>
    <t>QUADRO DE DISTRIBUIÇÃO DE LUZ EM PVC PARA 4 DISJUNTORES - FORNECIMENTO E INSTALAÇÃO. AF_07/2025</t>
  </si>
  <si>
    <t>SINAPI|101872</t>
  </si>
  <si>
    <t>101872</t>
  </si>
  <si>
    <t>QUADRO DE DISTRIBUIÇÃO DE LUZ EM PVC PARA 8 DISJUNTORES - FORNECIMENTO E INSTALAÇÃO. AF_07/2025</t>
  </si>
  <si>
    <t>SINAPI|97360</t>
  </si>
  <si>
    <t>97360</t>
  </si>
  <si>
    <t>QUADRO DE MEDIÇÃO GERAL DE ENERGIA COM 12 MEDIDORES - FORNECIMENTO E INSTALAÇÃO. AF_07/2025</t>
  </si>
  <si>
    <t>SINAPI|97361</t>
  </si>
  <si>
    <t>97361</t>
  </si>
  <si>
    <t>QUADRO DE MEDIÇÃO GERAL DE ENERGIA COM 16 MEDIDORES - FORNECIMENTO E INSTALAÇÃO. AF_07/2025</t>
  </si>
  <si>
    <t>SINAPI|97359</t>
  </si>
  <si>
    <t>97359</t>
  </si>
  <si>
    <t>QUADRO DE MEDIÇÃO GERAL DE ENERGIA COM 8 MEDIDORES - FORNECIMENTO E INSTALAÇÃO. AF_07/2025</t>
  </si>
  <si>
    <t>SINAPI|101946</t>
  </si>
  <si>
    <t>101946</t>
  </si>
  <si>
    <t>QUADRO DE MEDIÇÃO GERAL DE ENERGIA PARA 1 MEDIDOR DE SOBREPOR - FORNECIMENTO E INSTALAÇÃO. AF_07/2025</t>
  </si>
  <si>
    <t>SINAPI|97362</t>
  </si>
  <si>
    <t>97362</t>
  </si>
  <si>
    <t>QUADRO DE MEDIÇÃO GERAL DE ENERGIA PARA BARRAMENTO BLINDADO COM 4 MEDIDORES - FORNECIMENTO E INSTALAÇÃO. AF_07/2025</t>
  </si>
  <si>
    <t>SINAPI|101553</t>
  </si>
  <si>
    <t>101553</t>
  </si>
  <si>
    <t>ALÇA PREFORMADA DE DISTRIBUIÇÃO, EM AÇO GALVANIZADO, AWG 1 - FORNECIMENTO E INSTALAÇÃO. AF_12/2025</t>
  </si>
  <si>
    <t>Instalações Elétricas - Rede de Distribuição</t>
  </si>
  <si>
    <t>SINAPI|101554</t>
  </si>
  <si>
    <t>101554</t>
  </si>
  <si>
    <t>ALÇA PREFORMADA DE DISTRIBUIÇÃO, EM AÇO GALVANIZADO, AWG 2 - FORNECIMENTO E INSTALAÇÃO. AF_12/2025</t>
  </si>
  <si>
    <t>SINAPI|101555</t>
  </si>
  <si>
    <t>101555</t>
  </si>
  <si>
    <t>ALÇA PREFORMADA DE DISTRIBUIÇÃO, EM AÇO GALVANIZADO, AWG 4 - FORNECIMENTO E INSTALAÇÃO. AF_12/2025</t>
  </si>
  <si>
    <t>SINAPI|101556</t>
  </si>
  <si>
    <t>101556</t>
  </si>
  <si>
    <t>ALÇA PREFORMADA DE DISTRIBUIÇÃO, EM AÇO GALVANIZADO, AWG 6 - FORNECIMENTO E INSTALAÇÃO. AF_12/2025</t>
  </si>
  <si>
    <t>SINAPI|101537</t>
  </si>
  <si>
    <t>101537</t>
  </si>
  <si>
    <t>APARELHO SINALIZADOR DE SAÍDA DE GARAGEM, COM CÉLULA FOTOELÉTRICA - FORNECIMENTO E INSTALAÇÃO. AF_12/2025</t>
  </si>
  <si>
    <t>SINAPI|101538</t>
  </si>
  <si>
    <t>101538</t>
  </si>
  <si>
    <t>ARMAÇÃO SECUNDÁRIA, COM 1 ESTRIBO E 1 ISOLADOR - FORNECIMENTO E INSTALAÇÃO. AF_12/2025</t>
  </si>
  <si>
    <t>SINAPI|101542</t>
  </si>
  <si>
    <t>101542</t>
  </si>
  <si>
    <t>ARMAÇÃO SECUNDÁRIA, COM 1 ESTRIBO, SEM ISOLADOR - FORNECIMENTO E INSTALAÇÃO. AF_12/2025</t>
  </si>
  <si>
    <t>SINAPI|101539</t>
  </si>
  <si>
    <t>101539</t>
  </si>
  <si>
    <t>ARMAÇÃO SECUNDÁRIA, COM 2 ESTRIBOS E 2 ISOLADORES - FORNECIMENTO E INSTALAÇÃO. AF_12/2025</t>
  </si>
  <si>
    <t>SINAPI|101543</t>
  </si>
  <si>
    <t>101543</t>
  </si>
  <si>
    <t>ARMAÇÃO SECUNDÁRIA, COM 2 ESTRIBOS, SEM ISOLADOR - FORNECIMENTO E INSTALAÇÃO. AF_12/2025</t>
  </si>
  <si>
    <t>SINAPI|101540</t>
  </si>
  <si>
    <t>101540</t>
  </si>
  <si>
    <t>ARMAÇÃO SECUNDÁRIA, COM 3 ESTRIBOS E 3 ISOLADORES - FORNECIMENTO E INSTALAÇÃO. AF_12/2025</t>
  </si>
  <si>
    <t>SINAPI|101544</t>
  </si>
  <si>
    <t>101544</t>
  </si>
  <si>
    <t>ARMAÇÃO SECUNDÁRIA, COM 3 ESTRIBOS, SEM ISOLADOR - FORNECIMENTO E INSTALAÇÃO. AF_12/2025</t>
  </si>
  <si>
    <t>SINAPI|101541</t>
  </si>
  <si>
    <t>101541</t>
  </si>
  <si>
    <t>ARMAÇÃO SECUNDÁRIA, COM 4 ESTRIBOS E 4 ISOLADORES - FORNECIMENTO E INSTALAÇÃO. AF_12/2025</t>
  </si>
  <si>
    <t>SINAPI|101545</t>
  </si>
  <si>
    <t>101545</t>
  </si>
  <si>
    <t>ARMAÇÃO SECUNDÁRIA, COM 4 ESTRIBOS, SEM ISOLADOR - FORNECIMENTO E INSTALAÇÃO. AF_12/2025</t>
  </si>
  <si>
    <t>SINAPI|106502</t>
  </si>
  <si>
    <t>106502</t>
  </si>
  <si>
    <t>CABO DE ALUMÍNIO NÚ COM ALMA DE AÇO, BITOLA 1/0 AWG PARA REDE AÉREA DE DISTRIBUIÇÃO DE ENERGIA ELÉTRICA DE MÉDIA TENSÃO - FORNECIMENTO E INSTALAÇÃO. AF_12/2025</t>
  </si>
  <si>
    <t>SINAPI|106503</t>
  </si>
  <si>
    <t>106503</t>
  </si>
  <si>
    <t>CABO DE ALUMÍNIO NÚ COM ALMA DE AÇO, BITOLA 2 AWG PARA REDE AÉREA DE DISTRIBUIÇÃO DE ENERGIA ELÉTRICA DE MÉDIA TENSÃO - FORNECIMENTO E INSTALAÇÃO. AF_12/2025</t>
  </si>
  <si>
    <t>SINAPI|106504</t>
  </si>
  <si>
    <t>106504</t>
  </si>
  <si>
    <t>CABO DE ALUMÍNIO NÚ COM ALMA DE AÇO, BITOLA 2/0 AWG PARA REDE AÉREA DE DISTRIBUIÇÃO DE ENERGIA ELÉTRICA DE MÉDIA TENSÃO - FORNECIMENTO E INSTALAÇÃO. AF_12/2025</t>
  </si>
  <si>
    <t>SINAPI|106505</t>
  </si>
  <si>
    <t>106505</t>
  </si>
  <si>
    <t>CABO DE ALUMÍNIO NÚ COM ALMA DE AÇO, BITOLA 4 AWG PARA REDE AÉREA DE DISTRIBUIÇÃO DE ENERGIA ELÉTRICA DE MÉDIA TENSÃO - FORNECIMENTO E INSTALAÇÃO. AF_12/2025</t>
  </si>
  <si>
    <t>SINAPI|106526</t>
  </si>
  <si>
    <t>106526</t>
  </si>
  <si>
    <t>CABO DE ALUMÍNIO NÚ COM ALMA DE AÇO, BITOLA 4/0 AWG PARA REDE AÉREA DE DISTRIBUIÇÃO DE ENERGIA ELÉTRICA DE MÉDIA TENSÃO - FORNECIMENTO E INSTALAÇÃO. AF_12/2025</t>
  </si>
  <si>
    <t>SINAPI|106506</t>
  </si>
  <si>
    <t>106506</t>
  </si>
  <si>
    <t>CABO DE ALUMÍNIO NÚ SEM ALMA DE AÇO, BITOLA 1/0 AWG PARA REDE AÉREA DE DISTRIBUIÇÃO DE ENERGIA ELÉTRICA DE MÉDIA TENSÃO - FORNECIMENTO E INSTALAÇÃO. AF_12/2025</t>
  </si>
  <si>
    <t>SINAPI|106507</t>
  </si>
  <si>
    <t>106507</t>
  </si>
  <si>
    <t>CABO DE ALUMÍNIO NÚ SEM ALMA DE AÇO, BITOLA 2 AWG PARA REDE AÉREA DE DISTRIBUIÇÃO DE ENERGIA ELÉTRICA DE MÉDIA TENSÃO - FORNECIMENTO E INSTALAÇÃO. AF_12/2025</t>
  </si>
  <si>
    <t>SINAPI|106508</t>
  </si>
  <si>
    <t>106508</t>
  </si>
  <si>
    <t>CABO DE ALUMÍNIO NÚ SEM ALMA DE AÇO, BITOLA 2/0 AWG PARA REDE AÉREA DE DISTRIBUIÇÃO DE ENERGIA ELÉTRICA DE MÉDIA TENSÃO - FORNECIMENTO E INSTALAÇÃO. AF_12/2025</t>
  </si>
  <si>
    <t>SINAPI|106509</t>
  </si>
  <si>
    <t>106509</t>
  </si>
  <si>
    <t>CABO DE ALUMÍNIO NÚ SEM ALMA DE AÇO, BITOLA 4 AWG PARA REDE AÉREA DE DISTRIBUIÇÃO DE ENERGIA ELÉTRICA DE MÉDIA TENSÃO - FORNECIMENTO E INSTALAÇÃO. AF_12/2025</t>
  </si>
  <si>
    <t>SINAPI|106527</t>
  </si>
  <si>
    <t>106527</t>
  </si>
  <si>
    <t>CABO DE ALUMÍNIO NÚ SEM ALMA DE AÇO, BITOLA 4/0 AWG PARA REDE AÉREA DE DISTRIBUIÇÃO DE ENERGIA ELÉTRICA DE MÉDIA TENSÃO - FORNECIMENTO E INSTALAÇÃO. AF_12/2025</t>
  </si>
  <si>
    <t>SINAPI|106499</t>
  </si>
  <si>
    <t>106499</t>
  </si>
  <si>
    <t>CABO DE ALUMÍNIO PROTEGIDO XLPE 90°C 35MM² TR 15KV AÉREO PARA REDE AÉREA COMPACTA DE DISTRIBUIÇÃO DE ENERGIA ELÉTRICA DE MÉDIA TENSÃO - FORNECIMENTO E INSTALAÇÃO. AF_12/2025</t>
  </si>
  <si>
    <t>SINAPI|106500</t>
  </si>
  <si>
    <t>106500</t>
  </si>
  <si>
    <t>CABO DE ALUMÍNIO PROTEGIDO XLPE 90°C 50MM² TR 15KV AÉREO PARA REDE AÉREA COMPACTA DE DISTRIBUIÇÃO DE ENERGIA ELÉTRICA DE MÉDIA TENSÃO - FORNECIMENTO E INSTALAÇÃO. AF_12/2025</t>
  </si>
  <si>
    <t>SINAPI|106501</t>
  </si>
  <si>
    <t>106501</t>
  </si>
  <si>
    <t>CABO DE ALUMÍNIO PROTEGIDO XLPE 90°C 70MM² TR 15KV AÉREO PARA REDE AÉREA COMPACTA DE DISTRIBUIÇÃO DE ENERGIA ELÉTRICA DE MÉDIA TENSÃO - FORNECIMENTO E INSTALAÇÃO. AF_12/2025</t>
  </si>
  <si>
    <t>SINAPI|101560</t>
  </si>
  <si>
    <t>101560</t>
  </si>
  <si>
    <t>CABO DE COBRE FLEXÍVEL ISOLADO, 10 MM², 0,6/1,0 KV, PARA REDE AÉREA DE DISTRIBUIÇÃO DE ENERGIA ELÉTRICA DE BAIXA TENSÃO - FORNECIMENTO E INSTALAÇÃO. AF_12/2025</t>
  </si>
  <si>
    <t>SINAPI|101568</t>
  </si>
  <si>
    <t>101568</t>
  </si>
  <si>
    <t>CABO DE COBRE FLEXÍVEL ISOLADO, 120 MM², 0,6/1,0 KV, PARA REDE AÉREA DE DISTRIBUIÇÃO DE ENERGIA ELÉTRICA DE BAIXA TENSÃO - FORNECIMENTO E INSTALAÇÃO. AF_12/2025</t>
  </si>
  <si>
    <t>SINAPI|101561</t>
  </si>
  <si>
    <t>101561</t>
  </si>
  <si>
    <t>CABO DE COBRE FLEXÍVEL ISOLADO, 16 MM², 0,6/1,0 KV, PARA REDE AÉREA DE DISTRIBUIÇÃO DE ENERGIA ELÉTRICA DE BAIXA TENSÃO - FORNECIMENTO E INSTALAÇÃO. AF_12/2025</t>
  </si>
  <si>
    <t>SINAPI|101562</t>
  </si>
  <si>
    <t>101562</t>
  </si>
  <si>
    <t>CABO DE COBRE FLEXÍVEL ISOLADO, 25 MM², 0,6/1,0 KV, PARA REDE AÉREA DE DISTRIBUIÇÃO DE ENERGIA ELÉTRICA DE BAIXA TENSÃO - FORNECIMENTO E INSTALAÇÃO. AF_12/2025</t>
  </si>
  <si>
    <t>SINAPI|101563</t>
  </si>
  <si>
    <t>101563</t>
  </si>
  <si>
    <t>CABO DE COBRE FLEXÍVEL ISOLADO, 35 MM², 0,6/1,0 KV, PARA REDE AÉREA DE DISTRIBUIÇÃO DE ENERGIA ELÉTRICA DE BAIXA TENSÃO - FORNECIMENTO E INSTALAÇÃO. AF_12/2025</t>
  </si>
  <si>
    <t>SINAPI|101564</t>
  </si>
  <si>
    <t>101564</t>
  </si>
  <si>
    <t>CABO DE COBRE FLEXÍVEL ISOLADO, 50 MM², 0,6/1,0 KV, PARA REDE AÉREA DE DISTRIBUIÇÃO DE ENERGIA ELÉTRICA DE BAIXA TENSÃO - FORNECIMENTO E INSTALAÇÃO. AF_12/2025</t>
  </si>
  <si>
    <t>SINAPI|101565</t>
  </si>
  <si>
    <t>101565</t>
  </si>
  <si>
    <t>CABO DE COBRE FLEXÍVEL ISOLADO, 70 MM², 0,6/1,0 KV, PARA REDE AÉREA DE DISTRIBUIÇÃO DE ENERGIA ELÉTRICA DE BAIXA TENSÃO - FORNECIMENTO E INSTALAÇÃO. AF_12/2025</t>
  </si>
  <si>
    <t>SINAPI|101567</t>
  </si>
  <si>
    <t>101567</t>
  </si>
  <si>
    <t>CABO DE COBRE FLEXÍVEL ISOLADO, 95 MM², 0,6/1,0 KV, PARA REDE AÉREA DE DISTRIBUIÇÃO DE ENERGIA ELÉTRICA DE BAIXA TENSÃO - FORNECIMENTO E INSTALAÇÃO. AF_12/2025</t>
  </si>
  <si>
    <t>SINAPI|106524</t>
  </si>
  <si>
    <t>106524</t>
  </si>
  <si>
    <t>CABO MENSAGEIRO PARA REDES AÉREAS COMPACTAS. AF_12/2025</t>
  </si>
  <si>
    <t>SINAPI|106525</t>
  </si>
  <si>
    <t>106525</t>
  </si>
  <si>
    <t>CHAVE FUSÍVEL 15KV CPF XS 100A, PARA REDES AÉREAS DE DISTRIBUIÇÃO DE ENERGIA ELÉTRICA DE MÉDIA TENSÃO - FORNECIMENTO E INSTALAÇÃO. AF_12/2025</t>
  </si>
  <si>
    <t>SINAPI|101551</t>
  </si>
  <si>
    <t>101551</t>
  </si>
  <si>
    <t>CONECTOR CUNHA, PARA REDES AÉREAS DE DISTRIBUIÇÃO DE ENERGIA ELÉTRICA DE BAIXA TENSÃO - FORNECIMENTO E INSTALAÇÃO. AF_12/2025</t>
  </si>
  <si>
    <t>SINAPI|101552</t>
  </si>
  <si>
    <t>101552</t>
  </si>
  <si>
    <t>CONECTOR H, PARA REDES AÉREAS DE DISTRIBUIÇÃO DE ENERGIA ELÉTRICA DE BAIXA TENSÃO - FORNECIMENTO E INSTALAÇÃO. AF_12/2025</t>
  </si>
  <si>
    <t>SINAPI|101550</t>
  </si>
  <si>
    <t>101550</t>
  </si>
  <si>
    <t>CONECTOR PERFURANTE, PARA REDES AÉREAS DE DISTRIBUIÇÃO DE ENERGIA ELÉTRICA DE BAIXA TENSÃO - FORNECIMENTO E INSTALAÇÃO. AF_12/2025</t>
  </si>
  <si>
    <t>SINAPI|101501</t>
  </si>
  <si>
    <t>101501</t>
  </si>
  <si>
    <t>ENTRADA DE ENERGIA ELÉTRICA, AÉREA, BIFÁSICA, COM CAIXA DE EMBUTIR, CABO DE 10 MM2 E DISJUNTOR DIN 50A (NÃO INCLUSO O POSTE DE CONCRETO). AF_12/2025</t>
  </si>
  <si>
    <t>SINAPI|101502</t>
  </si>
  <si>
    <t>101502</t>
  </si>
  <si>
    <t>ENTRADA DE ENERGIA ELÉTRICA, AÉREA, BIFÁSICA, COM CAIXA DE EMBUTIR, CABO DE 16 MM2 E DISJUNTOR DIN 50A (NÃO INCLUSO O POSTE DE CONCRETO). AF_12/2025</t>
  </si>
  <si>
    <t>SINAPI|101503</t>
  </si>
  <si>
    <t>101503</t>
  </si>
  <si>
    <t>ENTRADA DE ENERGIA ELÉTRICA, AÉREA, BIFÁSICA, COM CAIXA DE EMBUTIR, CABO DE 25 MM2 E DISJUNTOR DIN 50A (NÃO INCLUSO O POSTE DE CONCRETO). AF_12/2025</t>
  </si>
  <si>
    <t>SINAPI|101504</t>
  </si>
  <si>
    <t>101504</t>
  </si>
  <si>
    <t>ENTRADA DE ENERGIA ELÉTRICA, AÉREA, BIFÁSICA, COM CAIXA DE EMBUTIR, CABO DE 35 MM2 E DISJUNTOR DIN 50A (NÃO INCLUSO O POSTE DE CONCRETO). AF_12/2025</t>
  </si>
  <si>
    <t>SINAPI|101497</t>
  </si>
  <si>
    <t>101497</t>
  </si>
  <si>
    <t>ENTRADA DE ENERGIA ELÉTRICA, AÉREA, BIFÁSICA, COM CAIXA DE SOBREPOR, CABO DE 10 MM2 E DISJUNTOR DIN 50A (NÃO INCLUSO O POSTE DE CONCRETO). AF_12/2025</t>
  </si>
  <si>
    <t>SINAPI|101498</t>
  </si>
  <si>
    <t>101498</t>
  </si>
  <si>
    <t>ENTRADA DE ENERGIA ELÉTRICA, AÉREA, BIFÁSICA, COM CAIXA DE SOBREPOR, CABO DE 16 MM2 E DISJUNTOR DIN 50A (NÃO INCLUSO O POSTE DE CONCRETO). AF_12/2025</t>
  </si>
  <si>
    <t>SINAPI|101499</t>
  </si>
  <si>
    <t>101499</t>
  </si>
  <si>
    <t>ENTRADA DE ENERGIA ELÉTRICA, AÉREA, BIFÁSICA, COM CAIXA DE SOBREPOR, CABO DE 25 MM2 E DISJUNTOR DIN 50A (NÃO INCLUSO O POSTE DE CONCRETO). AF_12/2025</t>
  </si>
  <si>
    <t>SINAPI|101500</t>
  </si>
  <si>
    <t>101500</t>
  </si>
  <si>
    <t>ENTRADA DE ENERGIA ELÉTRICA, AÉREA, BIFÁSICA, COM CAIXA DE SOBREPOR, CABO DE 35 MM2 E DISJUNTOR DIN 50A (NÃO INCLUSO O POSTE DE CONCRETO). AF_12/2025</t>
  </si>
  <si>
    <t>SINAPI|101493</t>
  </si>
  <si>
    <t>101493</t>
  </si>
  <si>
    <t>ENTRADA DE ENERGIA ELÉTRICA, AÉREA, MONOFÁSICA, COM CAIXA DE EMBUTIR, CABO DE 10 MM2 E DISJUNTOR DIN 50A (NÃO INCLUSO O POSTE DE CONCRETO). AF_12/2025</t>
  </si>
  <si>
    <t>SINAPI|101494</t>
  </si>
  <si>
    <t>101494</t>
  </si>
  <si>
    <t>ENTRADA DE ENERGIA ELÉTRICA, AÉREA, MONOFÁSICA, COM CAIXA DE EMBUTIR, CABO DE 16 MM2 E DISJUNTOR DIN 50A (NÃO INCLUSO O POSTE DE CONCRETO). AF_12/2025</t>
  </si>
  <si>
    <t>SINAPI|101495</t>
  </si>
  <si>
    <t>101495</t>
  </si>
  <si>
    <t>ENTRADA DE ENERGIA ELÉTRICA, AÉREA, MONOFÁSICA, COM CAIXA DE EMBUTIR, CABO DE 25 MM2 E DISJUNTOR DIN 50A (NÃO INCLUSO O POSTE DE CONCRETO). AF_12/2025</t>
  </si>
  <si>
    <t>SINAPI|101496</t>
  </si>
  <si>
    <t>101496</t>
  </si>
  <si>
    <t>ENTRADA DE ENERGIA ELÉTRICA, AÉREA, MONOFÁSICA, COM CAIXA DE EMBUTIR, CABO DE 35 MM2 E DISJUNTOR DIN 50A (NÃO INCLUSO O POSTE DE CONCRETO). AF_12/2025</t>
  </si>
  <si>
    <t>SINAPI|101489</t>
  </si>
  <si>
    <t>101489</t>
  </si>
  <si>
    <t>ENTRADA DE ENERGIA ELÉTRICA, AÉREA, MONOFÁSICA, COM CAIXA DE SOBREPOR, CABO DE 10 MM2 E DISJUNTOR DIN 50A (NÃO INCLUSO O POSTE DE CONCRETO). AF_12/2025</t>
  </si>
  <si>
    <t>SINAPI|101490</t>
  </si>
  <si>
    <t>101490</t>
  </si>
  <si>
    <t>ENTRADA DE ENERGIA ELÉTRICA, AÉREA, MONOFÁSICA, COM CAIXA DE SOBREPOR, CABO DE 16 MM2 E DISJUNTOR DIN 50A (NÃO INCLUSO O POSTE DE CONCRETO). AF_12/2025</t>
  </si>
  <si>
    <t>SINAPI|101491</t>
  </si>
  <si>
    <t>101491</t>
  </si>
  <si>
    <t>ENTRADA DE ENERGIA ELÉTRICA, AÉREA, MONOFÁSICA, COM CAIXA DE SOBREPOR, CABO DE 25 MM2 E DISJUNTOR DIN 50A (NÃO INCLUSO O POSTE DE CONCRETO). AF_12/2025</t>
  </si>
  <si>
    <t>SINAPI|101492</t>
  </si>
  <si>
    <t>101492</t>
  </si>
  <si>
    <t>ENTRADA DE ENERGIA ELÉTRICA, AÉREA, MONOFÁSICA, COM CAIXA DE SOBREPOR, CABO DE 35 MM2 E DISJUNTOR DIN 50A (NÃO INCLUSO O POSTE DE CONCRETO). AF_12/2025</t>
  </si>
  <si>
    <t>SINAPI|101509</t>
  </si>
  <si>
    <t>101509</t>
  </si>
  <si>
    <t>ENTRADA DE ENERGIA ELÉTRICA, AÉREA, TRIFÁSICA, COM CAIXA DE EMBUTIR, CABO DE 10 MM2 E DISJUNTOR DIN 50A (NÃO INCLUSO O POSTE DE CONCRETO). AF_12/2025</t>
  </si>
  <si>
    <t>SINAPI|101510</t>
  </si>
  <si>
    <t>101510</t>
  </si>
  <si>
    <t>ENTRADA DE ENERGIA ELÉTRICA, AÉREA, TRIFÁSICA, COM CAIXA DE EMBUTIR, CABO DE 16 MM2 E DISJUNTOR DIN 50A (NÃO INCLUSO O POSTE DE CONCRETO). AF_12/2025</t>
  </si>
  <si>
    <t>SINAPI|101511</t>
  </si>
  <si>
    <t>101511</t>
  </si>
  <si>
    <t>ENTRADA DE ENERGIA ELÉTRICA, AÉREA, TRIFÁSICA, COM CAIXA DE EMBUTIR, CABO DE 25 MM2 E DISJUNTOR DIN 50A (NÃO INCLUSO O POSTE DE CONCRETO). AF_12/2025</t>
  </si>
  <si>
    <t>SINAPI|101512</t>
  </si>
  <si>
    <t>101512</t>
  </si>
  <si>
    <t>ENTRADA DE ENERGIA ELÉTRICA, AÉREA, TRIFÁSICA, COM CAIXA DE EMBUTIR, CABO DE 35 MM2 E DISJUNTOR DIN 50A (NÃO INCLUSO O POSTE DE CONCRETO). AF_12/2025</t>
  </si>
  <si>
    <t>SINAPI|101505</t>
  </si>
  <si>
    <t>101505</t>
  </si>
  <si>
    <t>ENTRADA DE ENERGIA ELÉTRICA, AÉREA, TRIFÁSICA, COM CAIXA DE SOBREPOR, CABO DE 10 MM2 E DISJUNTOR DIN 50A (NÃO INCLUSO O POSTE DE CONCRETO). AF_12/2025</t>
  </si>
  <si>
    <t>SINAPI|101506</t>
  </si>
  <si>
    <t>101506</t>
  </si>
  <si>
    <t>ENTRADA DE ENERGIA ELÉTRICA, AÉREA, TRIFÁSICA, COM CAIXA DE SOBREPOR, CABO DE 16 MM2 E DISJUNTOR DIN 50A (NÃO INCLUSO O POSTE DE CONCRETO). AF_12/2025</t>
  </si>
  <si>
    <t>SINAPI|101507</t>
  </si>
  <si>
    <t>101507</t>
  </si>
  <si>
    <t>ENTRADA DE ENERGIA ELÉTRICA, AÉREA, TRIFÁSICA, COM CAIXA DE SOBREPOR, CABO DE 25 MM2 E DISJUNTOR DIN 50A (NÃO INCLUSO O POSTE DE CONCRETO). AF_12/2025</t>
  </si>
  <si>
    <t>SINAPI|101508</t>
  </si>
  <si>
    <t>101508</t>
  </si>
  <si>
    <t>ENTRADA DE ENERGIA ELÉTRICA, AÉREA, TRIFÁSICA, COM CAIXA DE SOBREPOR, CABO DE 35 MM2 E DISJUNTOR DIN 50A (NÃO INCLUSO O POSTE DE CONCRETO). AF_12/2025</t>
  </si>
  <si>
    <t>SINAPI|101525</t>
  </si>
  <si>
    <t>101525</t>
  </si>
  <si>
    <t>ENTRADA DE ENERGIA ELÉTRICA, SUBTERRÂNEA, BIFÁSICA, COM CAIXA DE EMBUTIR, CABO DE 10 MM2 E DISJUNTOR DIN 50A (NÃO INCLUSA MURETA DE ALVENARIA). AF_12/2025</t>
  </si>
  <si>
    <t>SINAPI|101526</t>
  </si>
  <si>
    <t>101526</t>
  </si>
  <si>
    <t>ENTRADA DE ENERGIA ELÉTRICA, SUBTERRÂNEA, BIFÁSICA, COM CAIXA DE EMBUTIR, CABO DE 16 MM2 E DISJUNTOR DIN 50A (NÃO INCLUSA MURETA DE ALVENARIA). AF_12/2025</t>
  </si>
  <si>
    <t>SINAPI|101527</t>
  </si>
  <si>
    <t>101527</t>
  </si>
  <si>
    <t>ENTRADA DE ENERGIA ELÉTRICA, SUBTERRÂNEA, BIFÁSICA, COM CAIXA DE EMBUTIR, CABO DE 25 MM2 E DISJUNTOR DIN 50A (NÃO INCLUSA MURETA DE ALVENARIA). AF_12/2025</t>
  </si>
  <si>
    <t>SINAPI|101528</t>
  </si>
  <si>
    <t>101528</t>
  </si>
  <si>
    <t>ENTRADA DE ENERGIA ELÉTRICA, SUBTERRÂNEA, BIFÁSICA, COM CAIXA DE EMBUTIR, CABO DE 35 MM2 E DISJUNTOR DIN 50A (NÃO INCLUSA MURETA DE ALVENARIA). AF_12/2025</t>
  </si>
  <si>
    <t>SINAPI|101521</t>
  </si>
  <si>
    <t>101521</t>
  </si>
  <si>
    <t>ENTRADA DE ENERGIA ELÉTRICA, SUBTERRÂNEA, BIFÁSICA, COM CAIXA DE SOBREPOR, CABO DE 10 MM2 E DISJUNTOR DIN 50A (NÃO INCLUSA MURETA DE ALVENARIA). AF_12/2025</t>
  </si>
  <si>
    <t>SINAPI|101522</t>
  </si>
  <si>
    <t>101522</t>
  </si>
  <si>
    <t>ENTRADA DE ENERGIA ELÉTRICA, SUBTERRÂNEA, BIFÁSICA, COM CAIXA DE SOBREPOR, CABO DE 16 MM2 E DISJUNTOR DIN 50A (NÃO INCLUSA MURETA DE ALVENARIA). AF_12/2025</t>
  </si>
  <si>
    <t>SINAPI|101523</t>
  </si>
  <si>
    <t>101523</t>
  </si>
  <si>
    <t>ENTRADA DE ENERGIA ELÉTRICA, SUBTERRÂNEA, BIFÁSICA, COM CAIXA DE SOBREPOR, CABO DE 25 MM2 E DISJUNTOR DIN 50A (NÃO INCLUSA MURETA DE ALVENARIA). AF_12/2025</t>
  </si>
  <si>
    <t>SINAPI|101524</t>
  </si>
  <si>
    <t>101524</t>
  </si>
  <si>
    <t>ENTRADA DE ENERGIA ELÉTRICA, SUBTERRÂNEA, BIFÁSICA, COM CAIXA DE SOBREPOR, CABO DE 35 MM2 E DISJUNTOR DIN 50A (NÃO INCLUSA MURETA DE ALVENARIA). AF_12/2025</t>
  </si>
  <si>
    <t>SINAPI|101517</t>
  </si>
  <si>
    <t>101517</t>
  </si>
  <si>
    <t>ENTRADA DE ENERGIA ELÉTRICA, SUBTERRÂNEA, MONOFÁSICA, COM CAIXA DE EMBUTIR, CABO DE 10 MM2 E DISJUNTOR DIN 50A (NÃO INCLUSA MURETA DE ALVENARIA). AF_12/2025</t>
  </si>
  <si>
    <t>SINAPI|101518</t>
  </si>
  <si>
    <t>101518</t>
  </si>
  <si>
    <t>ENTRADA DE ENERGIA ELÉTRICA, SUBTERRÂNEA, MONOFÁSICA, COM CAIXA DE EMBUTIR, CABO DE 16 MM2 E DISJUNTOR DIN 50A (NÃO INCLUSA MURETA DE ALVENARIA). AF_12/2025</t>
  </si>
  <si>
    <t>SINAPI|101519</t>
  </si>
  <si>
    <t>101519</t>
  </si>
  <si>
    <t>ENTRADA DE ENERGIA ELÉTRICA, SUBTERRÂNEA, MONOFÁSICA, COM CAIXA DE EMBUTIR, CABO DE 25 MM2 E DISJUNTOR DIN 50A (NÃO INCLUSA MURETA DE ALVENARIA). AF_12/2025</t>
  </si>
  <si>
    <t>SINAPI|101520</t>
  </si>
  <si>
    <t>101520</t>
  </si>
  <si>
    <t>ENTRADA DE ENERGIA ELÉTRICA, SUBTERRÂNEA, MONOFÁSICA, COM CAIXA DE EMBUTIR, CABO DE 35 MM2 E DISJUNTOR DIN 50A (NÃO INCLUSA MURETA DE ALVENARIA). AF_12/2025</t>
  </si>
  <si>
    <t>SINAPI|101513</t>
  </si>
  <si>
    <t>101513</t>
  </si>
  <si>
    <t>ENTRADA DE ENERGIA ELÉTRICA, SUBTERRÂNEA, MONOFÁSICA, COM CAIXA DE SOBREPOR, CABO DE 10 MM2 E DISJUNTOR DIN 50A (NÃO INCLUSA MURETA DE ALVENARIA). AF_12/2025</t>
  </si>
  <si>
    <t>SINAPI|101514</t>
  </si>
  <si>
    <t>101514</t>
  </si>
  <si>
    <t>ENTRADA DE ENERGIA ELÉTRICA, SUBTERRÂNEA, MONOFÁSICA, COM CAIXA DE SOBREPOR, CABO DE 16 MM2 E DISJUNTOR DIN 50A (NÃO INCLUSA MURETA DE ALVENARIA). AF_12/2025</t>
  </si>
  <si>
    <t>SINAPI|101515</t>
  </si>
  <si>
    <t>101515</t>
  </si>
  <si>
    <t>ENTRADA DE ENERGIA ELÉTRICA, SUBTERRÂNEA, MONOFÁSICA, COM CAIXA DE SOBREPOR, CABO DE 25 MM2 E DISJUNTOR DIN 50A (NÃO INCLUSA MURETA DE ALVENARIA). AF_12/2025</t>
  </si>
  <si>
    <t>SINAPI|101516</t>
  </si>
  <si>
    <t>101516</t>
  </si>
  <si>
    <t>ENTRADA DE ENERGIA ELÉTRICA, SUBTERRÂNEA, MONOFÁSICA, COM CAIXA DE SOBREPOR, CABO DE 35 MM2 E DISJUNTOR DIN 50A (NÃO INCLUSA MURETA DE ALVENARIA). AF_12/2025</t>
  </si>
  <si>
    <t>SINAPI|101533</t>
  </si>
  <si>
    <t>101533</t>
  </si>
  <si>
    <t>ENTRADA DE ENERGIA ELÉTRICA, SUBTERRÂNEA, TRIFÁSICA, COM CAIXA DE EMBUTIR, CABO DE 10 MM2 E DISJUNTOR DIN 50A (NÃO INCLUSA MURETA DE ALVENARIA). AF_12/2025</t>
  </si>
  <si>
    <t>SINAPI|101534</t>
  </si>
  <si>
    <t>101534</t>
  </si>
  <si>
    <t>ENTRADA DE ENERGIA ELÉTRICA, SUBTERRÂNEA, TRIFÁSICA, COM CAIXA DE EMBUTIR, CABO DE 16 MM2 E DISJUNTOR DIN 50A (NÃO INCLUSA MURETA DE ALVENARIA). AF_12/2025</t>
  </si>
  <si>
    <t>SINAPI|101535</t>
  </si>
  <si>
    <t>101535</t>
  </si>
  <si>
    <t>ENTRADA DE ENERGIA ELÉTRICA, SUBTERRÂNEA, TRIFÁSICA, COM CAIXA DE EMBUTIR, CABO DE 25 MM2 E DISJUNTOR DIN 50A (NÃO INCLUSA MURETA DE ALVENARIA). AF_12/2025</t>
  </si>
  <si>
    <t>SINAPI|101536</t>
  </si>
  <si>
    <t>101536</t>
  </si>
  <si>
    <t>ENTRADA DE ENERGIA ELÉTRICA, SUBTERRÂNEA, TRIFÁSICA, COM CAIXA DE EMBUTIR, CABO DE 35 MM2 E DISJUNTOR DIN 50A (NÃO INCLUSA MURETA DE ALVENARIA). AF_12/2025</t>
  </si>
  <si>
    <t>SINAPI|101529</t>
  </si>
  <si>
    <t>101529</t>
  </si>
  <si>
    <t>ENTRADA DE ENERGIA ELÉTRICA, SUBTERRÂNEA, TRIFÁSICA, COM CAIXA DE SOBREPOR, CABO DE 10 MM2 E DISJUNTOR DIN 50A (NÃO INCLUSA MURETA DE ALVENARIA). AF_12/2025</t>
  </si>
  <si>
    <t>SINAPI|101530</t>
  </si>
  <si>
    <t>101530</t>
  </si>
  <si>
    <t>ENTRADA DE ENERGIA ELÉTRICA, SUBTERRÂNEA, TRIFÁSICA, COM CAIXA DE SOBREPOR, CABO DE 16 MM2 E DISJUNTOR DIN 50A (NÃO INCLUSA MURETA DE ALVENARIA). AF_12/2025</t>
  </si>
  <si>
    <t>SINAPI|101531</t>
  </si>
  <si>
    <t>101531</t>
  </si>
  <si>
    <t>ENTRADA DE ENERGIA ELÉTRICA, SUBTERRÂNEA, TRIFÁSICA, COM CAIXA DE SOBREPOR, CABO DE 25 MM2 E DISJUNTOR DIN 50A (NÃO INCLUSA MURETA DE ALVENARIA). AF_12/2025</t>
  </si>
  <si>
    <t>SINAPI|101532</t>
  </si>
  <si>
    <t>101532</t>
  </si>
  <si>
    <t>ENTRADA DE ENERGIA ELÉTRICA, SUBTERRÂNEA, TRIFÁSICA, COM CAIXA DE SOBREPOR, CABO DE 35 MM2 E DISJUNTOR DIN 50A (NÃO INCLUSA MURETA DE ALVENARIA). AF_12/2025</t>
  </si>
  <si>
    <t>SINAPI|106510</t>
  </si>
  <si>
    <t>106510</t>
  </si>
  <si>
    <t>ESTRUTURA B1 DE ACONCORAGEM EM POSTE CIRCULAR. AF_12/2025</t>
  </si>
  <si>
    <t>SINAPI|106514</t>
  </si>
  <si>
    <t>106514</t>
  </si>
  <si>
    <t>ESTRUTURA B1 DE ACONCORAGEM EM POSTE DUPLO T. AF_12/2025</t>
  </si>
  <si>
    <t>SINAPI|106511</t>
  </si>
  <si>
    <t>106511</t>
  </si>
  <si>
    <t>ESTRUTURA B2 DE ACONCORAGEM EM POSTE CIRCULAR. AF_12/2025</t>
  </si>
  <si>
    <t>SINAPI|106515</t>
  </si>
  <si>
    <t>106515</t>
  </si>
  <si>
    <t>ESTRUTURA B2 DE ACONCORAGEM EM POSTE DUPLO T. AF_12/2025</t>
  </si>
  <si>
    <t>SINAPI|106512</t>
  </si>
  <si>
    <t>106512</t>
  </si>
  <si>
    <t>ESTRUTURA B3 DE ACONCORAGEM EM POSTE CIRCULAR. AF_12/2025</t>
  </si>
  <si>
    <t>SINAPI|106516</t>
  </si>
  <si>
    <t>106516</t>
  </si>
  <si>
    <t>ESTRUTURA B3 DE ACONCORAGEM EM POSTE DUPLO T. AF_12/2025</t>
  </si>
  <si>
    <t>SINAPI|106513</t>
  </si>
  <si>
    <t>106513</t>
  </si>
  <si>
    <t>ESTRUTURA B4 DE ACONCORAGEM EM POSTE CIRCULAR. AF_12/2025</t>
  </si>
  <si>
    <t>SINAPI|106517</t>
  </si>
  <si>
    <t>106517</t>
  </si>
  <si>
    <t>ESTRUTURA B4 DE ACONCORAGEM EM POSTE DUPLO T. AF_12/2025</t>
  </si>
  <si>
    <t>SINAPI|106518</t>
  </si>
  <si>
    <t>106518</t>
  </si>
  <si>
    <t>ESTRUTURA CE1 REDE DE DISTRIBUIÇÃO COMPACTA EM POSTE CIRCULAR. AF_12/2025</t>
  </si>
  <si>
    <t>SINAPI|106519</t>
  </si>
  <si>
    <t>106519</t>
  </si>
  <si>
    <t>ESTRUTURA CE1 REDE DE DISTRIBUIÇÃO COMPACTA EM POSTE DUPLO T. AF_12/2025</t>
  </si>
  <si>
    <t>SINAPI|106520</t>
  </si>
  <si>
    <t>106520</t>
  </si>
  <si>
    <t>ESTRUTURA CE1A REDE DE DISTRIBUIÇÃO COMPACTA EM POSTE CIRCULAR. AF_12/2025</t>
  </si>
  <si>
    <t>SINAPI|106521</t>
  </si>
  <si>
    <t>106521</t>
  </si>
  <si>
    <t>ESTRUTURA CE1A REDE DE DISTRIBUIÇÃO COMPACTA EM POSTE DUPLO T. AF_12/2025</t>
  </si>
  <si>
    <t>SINAPI|106522</t>
  </si>
  <si>
    <t>106522</t>
  </si>
  <si>
    <t>ESTRUTURA CE2 REDE DE DISTRIBUIÇÃO COMPACTA EM POSTE CIRCULAR. AF_12/2025</t>
  </si>
  <si>
    <t>SINAPI|106523</t>
  </si>
  <si>
    <t>106523</t>
  </si>
  <si>
    <t>ESTRUTURA CE2 REDE DE DISTRIBUIÇÃO COMPACTA EM POSTE DUPLO T. AF_12/2025</t>
  </si>
  <si>
    <t>SINAPI|101549</t>
  </si>
  <si>
    <t>101549</t>
  </si>
  <si>
    <t>GRAMPO PARALELO METÁLICO, PARA REDES AÉREAS DE DISTRIBUIÇÃO DE ENERGIA ELÉTRICA DE BAIXA TENSÃO - FORNECIMENTO E INSTALAÇÃO. AF_12/2025</t>
  </si>
  <si>
    <t>SINAPI|101547</t>
  </si>
  <si>
    <t>101547</t>
  </si>
  <si>
    <t>ISOLADOR, TIPO DISCO, PARA TENSÃO 15 KV - FORNECIMENTO E INSTALAÇÃO. AF_12/2025</t>
  </si>
  <si>
    <t>SINAPI|101546</t>
  </si>
  <si>
    <t>101546</t>
  </si>
  <si>
    <t>ISOLADOR, TIPO PINO, PARA TENSÃO 15 KV - FORNECIMENTO E INSTALAÇÃO. AF_12/2025</t>
  </si>
  <si>
    <t>SINAPI|101548</t>
  </si>
  <si>
    <t>101548</t>
  </si>
  <si>
    <t>ISOLADOR, TIPO ROLDANA, PARA BAIXA TENSÃO - FORNECIMENTO E INSTALAÇÃO. AF_12/2025</t>
  </si>
  <si>
    <t>SINAPI|106528</t>
  </si>
  <si>
    <t>106528</t>
  </si>
  <si>
    <t>TERMINAL MUFLA 15/25KV. AF_12/2025</t>
  </si>
  <si>
    <t>SINAPI|94764</t>
  </si>
  <si>
    <t>94764</t>
  </si>
  <si>
    <t>ADAPTADOR COM FLANGE E ANEL DE VEDAÇÃO, CPVC, ROSCÁVEL, DN 15 MM, INSTALADO EM RESERVAÇÃO PREDIAL DE ÁGUA - FORNECIMENTO E INSTALAÇÃO. AF_04/2024</t>
  </si>
  <si>
    <t>Instalações Hidráulicas - Reservação e Bombas de Recalque</t>
  </si>
  <si>
    <t>SINAPI|94765</t>
  </si>
  <si>
    <t>94765</t>
  </si>
  <si>
    <t>ADAPTADOR COM FLANGE E ANEL DE VEDAÇÃO, CPVC, ROSCÁVEL, DN 22 MM, INSTALADO EM RESERVAÇÃO PREDIAL DE ÁGUA - FORNECIMENTO E INSTALAÇÃO. AF_04/2024</t>
  </si>
  <si>
    <t>SINAPI|94766</t>
  </si>
  <si>
    <t>94766</t>
  </si>
  <si>
    <t>ADAPTADOR COM FLANGE E ANEL DE VEDAÇÃO, CPVC, ROSCÁVEL, DN 28 MM, INSTALADO EM RESERVAÇÃO PREDIAL DE ÁGUA - FORNECIMENTO E INSTALAÇÃO. AF_04/2024</t>
  </si>
  <si>
    <t>SINAPI|94767</t>
  </si>
  <si>
    <t>94767</t>
  </si>
  <si>
    <t>ADAPTADOR COM FLANGE E ANEL DE VEDAÇÃO, CPVC, ROSCÁVEL, DN 35 MM, INSTALADO EM RESERVAÇÃO PREDIAL DE ÁGUA - FORNECIMENTO E INSTALAÇÃO. AF_04/2024</t>
  </si>
  <si>
    <t>SINAPI|94768</t>
  </si>
  <si>
    <t>94768</t>
  </si>
  <si>
    <t>ADAPTADOR COM FLANGE E ANEL DE VEDAÇÃO, CPVC, ROSCÁVEL, DN 42 MM, INSTALADO EM RESERVAÇÃO PREDIAL DE ÁGUA - FORNECIMENTO E INSTALAÇÃO. AF_04/2024</t>
  </si>
  <si>
    <t>SINAPI|94769</t>
  </si>
  <si>
    <t>94769</t>
  </si>
  <si>
    <t>ADAPTADOR COM FLANGE E ANEL DE VEDAÇÃO, CPVC, ROSCÁVEL, DN 54 MM, INSTALADO EM RESERVAÇÃO PREDIAL DE ÁGUA - FORNECIMENTO E INSTALAÇÃO. AF_04/2024</t>
  </si>
  <si>
    <t>SINAPI|94783</t>
  </si>
  <si>
    <t>94783</t>
  </si>
  <si>
    <t>ADAPTADOR COM FLANGE E ANEL DE VEDAÇÃO, PVC, SOLDÁVEL, DN 20 MM X 1/2", INSTALADO EM RESERVAÇÃO PREDIAL DE ÁGUA - FORNECIMENTO E INSTALAÇÃO. AF_04/2024</t>
  </si>
  <si>
    <t>SINAPI|94703</t>
  </si>
  <si>
    <t>94703</t>
  </si>
  <si>
    <t>ADAPTADOR COM FLANGE E ANEL DE VEDAÇÃO, PVC, SOLDÁVEL, DN 25 MM X 3/4", INSTALADO EM RESERVAÇÃO PREDIAL DE ÁGUA - FORNECIMENTO E INSTALAÇÃO. AF_04/2024</t>
  </si>
  <si>
    <t>SINAPI|94704</t>
  </si>
  <si>
    <t>94704</t>
  </si>
  <si>
    <t>ADAPTADOR COM FLANGE E ANEL DE VEDAÇÃO, PVC, SOLDÁVEL, DN 32 MM X 1", INSTALADO EM RESERVAÇÃO PREDIAL DE ÁGUA - FORNECIMENTO E INSTALAÇÃO. AF_04/2024</t>
  </si>
  <si>
    <t>SINAPI|94705</t>
  </si>
  <si>
    <t>94705</t>
  </si>
  <si>
    <t>ADAPTADOR COM FLANGE E ANEL DE VEDAÇÃO, PVC, SOLDÁVEL, DN 40 MM X 1 1/4", INSTALADO EM RESERVAÇÃO PREDIAL DE ÁGUA - FORNECIMENTO E INSTALAÇÃO. AF_04/2024</t>
  </si>
  <si>
    <t>SINAPI|94706</t>
  </si>
  <si>
    <t>94706</t>
  </si>
  <si>
    <t>ADAPTADOR COM FLANGE E ANEL DE VEDAÇÃO, PVC, SOLDÁVEL, DN 50 MM X 1 1/2", INSTALADO EM RESERVAÇÃO PREDIAL DE ÁGUA - FORNECIMENTO E INSTALAÇÃO. AF_04/2024</t>
  </si>
  <si>
    <t>SINAPI|94707</t>
  </si>
  <si>
    <t>94707</t>
  </si>
  <si>
    <t>ADAPTADOR COM FLANGE E ANEL DE VEDAÇÃO, PVC, SOLDÁVEL, DN 60 MM X 2", INSTALADO EM RESERVAÇÃO PREDIAL DE ÁGUA - FORNECIMENTO E INSTALAÇÃO. AF_04/2024</t>
  </si>
  <si>
    <t>SINAPI|94715</t>
  </si>
  <si>
    <t>94715</t>
  </si>
  <si>
    <t>ADAPTADOR COM FLANGES LIVRES, PVC, SOLDÁVEL, DN 110 MM X 4", INSTALADO EM RESERVAÇÃO PREDIAL DE ÁGUA - FORNECIMENTO E INSTALAÇÃO. AF_04/2024</t>
  </si>
  <si>
    <t>SINAPI|94713</t>
  </si>
  <si>
    <t>94713</t>
  </si>
  <si>
    <t>ADAPTADOR COM FLANGES LIVRES, PVC, SOLDÁVEL, DN 75 MM X 2 1/2", INSTALADO EM RESERVAÇÃO PREDIAL DE ÁGUA - FORNECIMENTO E INSTALAÇÃO. AF_04/2024</t>
  </si>
  <si>
    <t>SINAPI|94714</t>
  </si>
  <si>
    <t>94714</t>
  </si>
  <si>
    <t>ADAPTADOR COM FLANGES LIVRES, PVC, SOLDÁVEL, DN 85 MM X 3", INSTALADO EM RESERVAÇÃO PREDIAL DE ÁGUA - FORNECIMENTO E INSTALAÇÃO. AF_04/2024</t>
  </si>
  <si>
    <t>SINAPI|94670</t>
  </si>
  <si>
    <t>94670</t>
  </si>
  <si>
    <t>ADAPTADOR CURTO COM BOLSA E ROSCA PARA REGISTRO, PVC, SOLDÁVEL, DN 110 MM X 4", INSTALADO EM RESERVAÇÃO PREDIAL DE ÁGUA - FORNECIMENTO E INSTALAÇÃO. AF_04/2024</t>
  </si>
  <si>
    <t>SINAPI|94656</t>
  </si>
  <si>
    <t>94656</t>
  </si>
  <si>
    <t>ADAPTADOR CURTO COM BOLSA E ROSCA PARA REGISTRO, PVC, SOLDÁVEL, DN 25 MM X 3/4", INSTALADO EM RESERVAÇÃO PREDIAL DE ÁGUA - FORNECIMENTO E INSTALAÇÃO. AF_04/2024</t>
  </si>
  <si>
    <t>SINAPI|94658</t>
  </si>
  <si>
    <t>94658</t>
  </si>
  <si>
    <t>ADAPTADOR CURTO COM BOLSA E ROSCA PARA REGISTRO, PVC, SOLDÁVEL, DN 32 MM X 1", INSTALADO EM RESERVAÇÃO PREDIAL DE ÁGUA - FORNECIMENTO E INSTALAÇÃO. AF_04/2024</t>
  </si>
  <si>
    <t>SINAPI|94660</t>
  </si>
  <si>
    <t>94660</t>
  </si>
  <si>
    <t>ADAPTADOR CURTO COM BOLSA E ROSCA PARA REGISTRO, PVC, SOLDÁVEL, DN 40 MM X 1 1/4", INSTALADO EM RESERVAÇÃO PREDIAL DE ÁGUA - FORNECIMENTO E INSTALAÇÃO. AF_04/2024</t>
  </si>
  <si>
    <t>SINAPI|94662</t>
  </si>
  <si>
    <t>94662</t>
  </si>
  <si>
    <t>ADAPTADOR CURTO COM BOLSA E ROSCA PARA REGISTRO, PVC, SOLDÁVEL, DN 50 MM X 1 1/2", INSTALADO EM RESERVAÇÃO PREDIAL DE ÁGUA - FORNECIMENTO E INSTALAÇÃO. AF_04/2024</t>
  </si>
  <si>
    <t>SINAPI|94664</t>
  </si>
  <si>
    <t>94664</t>
  </si>
  <si>
    <t>ADAPTADOR CURTO COM BOLSA E ROSCA PARA REGISTRO, PVC, SOLDÁVEL, DN 60 MM X 2", INSTALADO EM RESERVAÇÃO PREDIAL DE ÁGUA - FORNECIMENTO E INSTALAÇÃO. AF_04/2024</t>
  </si>
  <si>
    <t>SINAPI|94666</t>
  </si>
  <si>
    <t>94666</t>
  </si>
  <si>
    <t>ADAPTADOR CURTO COM BOLSA E ROSCA PARA REGISTRO, PVC, SOLDÁVEL, DN 75 MM X 2 1/2", INSTALADO EM RESERVAÇÃO PREDIAL DE ÁGUA - FORNECIMENTO E INSTALAÇÃO. AF_04/2024</t>
  </si>
  <si>
    <t>SINAPI|94668</t>
  </si>
  <si>
    <t>94668</t>
  </si>
  <si>
    <t>ADAPTADOR CURTO COM BOLSA E ROSCA PARA REGISTRO, PVC, SOLDÁVEL, DN 85 MM X 3", INSTALADO EM RESERVAÇÃO PREDIAL DE ÁGUA - FORNECIMENTO E INSTALAÇÃO. AF_04/2024</t>
  </si>
  <si>
    <t>SINAPI|105215</t>
  </si>
  <si>
    <t>105215</t>
  </si>
  <si>
    <t>BUCHA DE REDUÇÃO CPVC, SOLDÁVEL, DN 28 X 22 MM, INSTALADO EM RESERVAÇÃO PREDIAL DE ÁGUA - FORNECIMENTO E INSTALAÇÃO. AF_04/2024</t>
  </si>
  <si>
    <t>SINAPI|105216</t>
  </si>
  <si>
    <t>105216</t>
  </si>
  <si>
    <t>BUCHA DE REDUÇÃO CPVC, SOLDÁVEL, DN 35 X 28 MM, INSTALADO EM RESERVAÇÃO PREDIAL DE ÁGUA - FORNECIMENTO E INSTALAÇÃO. AF_04/2024</t>
  </si>
  <si>
    <t>SINAPI|105217</t>
  </si>
  <si>
    <t>105217</t>
  </si>
  <si>
    <t>BUCHA DE REDUÇÃO CPVC, SOLDÁVEL, DN 42 X 22 MM, INSTALADO EM RESERVAÇÃO PREDIAL DE ÁGUA - FORNECIMENTO E INSTALAÇÃO. AF_04/2024</t>
  </si>
  <si>
    <t>SINAPI|105214</t>
  </si>
  <si>
    <t>105214</t>
  </si>
  <si>
    <t>BUCHA DE REDUÇÃO CPVC, SOLDÁVEL, DN 54 X 28 MM, INSTALADO EM RESERVAÇÃO PREDIAL DE ÁGUA - FORNECIMENTO E INSTALAÇÃO. AF_04/2024</t>
  </si>
  <si>
    <t>SINAPI|105218</t>
  </si>
  <si>
    <t>105218</t>
  </si>
  <si>
    <t>BUCHA DE REDUÇÃO CPVC, SOLDÁVEL, DN 54 X 35 MM, INSTALADO EM RESERVAÇÃO PREDIAL DE ÁGUA - FORNECIMENTO E INSTALAÇÃO. AF_04/2024</t>
  </si>
  <si>
    <t>SINAPI|105213</t>
  </si>
  <si>
    <t>105213</t>
  </si>
  <si>
    <t>BUCHA DE REDUÇÃO EM COBRE, PONTA X BOLSA, 66 X 54 MM, INSTALADO EM RESERVAÇÃO PREDIAL DE ÁGUA - FORNECIMENTO E INSTALAÇÃO. AF_04/2024</t>
  </si>
  <si>
    <t>SINAPI|105233</t>
  </si>
  <si>
    <t>105233</t>
  </si>
  <si>
    <t>BUCHA DE REDUÇÃO PVC, SOLDÁVEL, LONGA, DN 40 X 25 MM, INSTALADO EM RESERVAÇÃO PREDIAL DE ÁGUA - FORNECIMENTO E INSTALAÇÃO. AF_04/2024</t>
  </si>
  <si>
    <t>SINAPI|105234</t>
  </si>
  <si>
    <t>105234</t>
  </si>
  <si>
    <t>BUCHA DE REDUÇÃO PVC, SOLDÁVEL, LONGA, DN 50 X 25 MM, INSTALADO EM RESERVAÇÃO PREDIAL DE ÁGUA - FORNECIMENTO E INSTALAÇÃO. AF_04/2024</t>
  </si>
  <si>
    <t>SINAPI|105228</t>
  </si>
  <si>
    <t>105228</t>
  </si>
  <si>
    <t>BUCHA DE REDUÇÃO PVC, SOLDÁVEL, LONGA, DN 50 X 32 MM, INSTALADO EM RESERVAÇÃO PREDIAL DE ÁGUA - FORNECIMENTO E INSTALAÇÃO. AF_04/2024</t>
  </si>
  <si>
    <t>SINAPI|105138</t>
  </si>
  <si>
    <t>105138</t>
  </si>
  <si>
    <t>BUCHA DE REDUÇÃO PVC, SOLDÁVEL, LONGA, DN 60 X 25 MM, INSTALADO EM RESERVAÇÃO PREDIAL DE ÁGUA - FORNECIMENTO E INSTALAÇÃO. AF_04/2024</t>
  </si>
  <si>
    <t>SINAPI|105139</t>
  </si>
  <si>
    <t>105139</t>
  </si>
  <si>
    <t>BUCHA DE REDUÇÃO PVC, SOLDÁVEL, LONGA, DN 60 X 32 MM, INSTALADO EM RESERVAÇÃO PREDIAL DE ÁGUA - FORNECIMENTO E INSTALAÇÃO. AF_04/2024</t>
  </si>
  <si>
    <t>SINAPI|105140</t>
  </si>
  <si>
    <t>105140</t>
  </si>
  <si>
    <t>BUCHA DE REDUÇÃO PVC, SOLDÁVEL, LONGA, DN 60 X 50 MM, INSTALADO EM RESERVAÇÃO PREDIAL DE ÁGUA - FORNECIMENTO E INSTALAÇÃO. AF_04/2024</t>
  </si>
  <si>
    <t>SINAPI|105141</t>
  </si>
  <si>
    <t>105141</t>
  </si>
  <si>
    <t>BUCHA DE REDUÇÃO PVC, SOLDÁVEL, LONGA, DN 75 X 50 MM, INSTALADO EM RESERVAÇÃO PREDIAL DE ÁGUA - FORNECIMENTO E INSTALAÇÃO. AF_04/2024</t>
  </si>
  <si>
    <t>SINAPI|105172</t>
  </si>
  <si>
    <t>105172</t>
  </si>
  <si>
    <t>BUCHA DE REDUÇÃO, EM FERRO GALVANIZADO, CONEXÃO ROSQUEADA, DN 80 MM X 50 MM (3" X 2"), INSTALADO EM RESERVAÇÃO PREDIAL DE ÁGUA - FORNECIMENTO E INSTALAÇÃO. AF_04/2024</t>
  </si>
  <si>
    <t>SINAPI|105169</t>
  </si>
  <si>
    <t>105169</t>
  </si>
  <si>
    <t>BUCHA DE REDUÇÃO, EM FERRO GALVANIZADO, CONEXÃO ROSQUEADA, DN 80 MM X 65 MM (3" X 2 1/2"), INSTALADO EM RESERVAÇÃO PREDIAL DE ÁGUA - FORNECIMENTO E INSTALAÇÃO. AF_04/2024</t>
  </si>
  <si>
    <t>SINAPI|105230</t>
  </si>
  <si>
    <t>105230</t>
  </si>
  <si>
    <t>BUCHA DE REDUÇÃO, PPR, DN 25 X 20 MM, INSTALADO EM RESERVAÇÃO PREDIAL DE ÁGUA - FORNECIMENTO E INSTALAÇÃO. AF_04/2024</t>
  </si>
  <si>
    <t>SINAPI|105231</t>
  </si>
  <si>
    <t>105231</t>
  </si>
  <si>
    <t>BUCHA DE REDUÇÃO, PPR, DN 32 X 25 MM, INSTALADO EM RESERVAÇÃO PREDIAL DE ÁGUA - FORNECIMENTO E INSTALAÇÃO. AF_04/2024</t>
  </si>
  <si>
    <t>SINAPI|105232</t>
  </si>
  <si>
    <t>105232</t>
  </si>
  <si>
    <t>BUCHA DE REDUÇÃO, PPR, DN 40 X 25 MM, INSTALADO EM RESERVAÇÃO PREDIAL DE ÁGUA - FORNECIMENTO E INSTALAÇÃO. AF_04/2024</t>
  </si>
  <si>
    <t>SINAPI|105229</t>
  </si>
  <si>
    <t>105229</t>
  </si>
  <si>
    <t>BUCHA DE REDUÇÃO, PPR, DN 50 X 25 MM, INSTALADO EM RESERVAÇÃO PREDIAL DE ÁGUA - FORNECIMENTO E INSTALAÇÃO. AF_04/2024</t>
  </si>
  <si>
    <t>SINAPI|105146</t>
  </si>
  <si>
    <t>105146</t>
  </si>
  <si>
    <t>BUCHA DE REDUÇÃO, PPR, DN 50 X 32 MM, INSTALADO EM RESERVAÇÃO PREDIAL DE ÁGUA - FORNECIMENTO E INSTALAÇÃO. AF_04/2024</t>
  </si>
  <si>
    <t>SINAPI|94613</t>
  </si>
  <si>
    <t>94613</t>
  </si>
  <si>
    <t>CONECTOR EM BRONZE/LATÃO, DN 104 MM X 4", SEM ANEL DE SOLDA, BOLSA X ROSCA, INSTALADO EM RESERVAÇÃO PREDIAL DE ÁGUA - FORNECIMENTO E INSTALAÇÃO. AF_04/2024</t>
  </si>
  <si>
    <t>SINAPI|94607</t>
  </si>
  <si>
    <t>94607</t>
  </si>
  <si>
    <t>CONECTOR EM BRONZE/LATÃO, DN 54 MM X 2", SEM ANEL DE SOLDA, BOLSA X ROSCA, INSTALADO EM RESERVAÇÃO PREDIAL DE ÁGUA - FORNECIMENTO E INSTALAÇÃO. AF_04/2024</t>
  </si>
  <si>
    <t>SINAPI|94609</t>
  </si>
  <si>
    <t>94609</t>
  </si>
  <si>
    <t>CONECTOR EM BRONZE/LATÃO, DN 66 MM X 2 1/2", SEM ANEL DE SOLDA, BOLSA X ROSCA, INSTALADO EM RESERVAÇÃO PREDIAL DE ÁGUA - FORNECIMENTO E INSTALAÇÃO. AF_04/2024</t>
  </si>
  <si>
    <t>SINAPI|94611</t>
  </si>
  <si>
    <t>94611</t>
  </si>
  <si>
    <t>CONECTOR EM BRONZE/LATÃO, DN 79 MM X 3", SEM ANEL DE SOLDA, BOLSA X ROSCA, INSTALADO EM RESERVAÇÃO PREDIAL DE ÁGUA - FORNECIMENTO E INSTALAÇÃO. AF_04/2024</t>
  </si>
  <si>
    <t>SINAPI|96738</t>
  </si>
  <si>
    <t>96738</t>
  </si>
  <si>
    <t>CONECTOR MACHO, PPR, 25 MM X 1/2'', INSTALADO EM RESERVAÇÃO PREDIAL DE ÁGUA - FORNECIMENTO E INSTALAÇÃO. AF_04/2024</t>
  </si>
  <si>
    <t>SINAPI|96740</t>
  </si>
  <si>
    <t>96740</t>
  </si>
  <si>
    <t>CONECTOR MACHO, PPR, 32 MM X 3/4'', INSTALADO EM RESERVAÇÃO PREDIAL DE ÁGUA - FORNECIMENTO E INSTALAÇÃO. AF_04/2024</t>
  </si>
  <si>
    <t>SINAPI|94738</t>
  </si>
  <si>
    <t>94738</t>
  </si>
  <si>
    <t>CONECTOR, CPVC, SOLDÁVEL, DN 114 MM X 4", INSTALADO EM RESERVAÇÃO PREDIAL DE ÁGUA - FORNECIMENTO E INSTALAÇÃO. AF_04/2024</t>
  </si>
  <si>
    <t>SINAPI|94724</t>
  </si>
  <si>
    <t>94724</t>
  </si>
  <si>
    <t>CONECTOR, CPVC, SOLDÁVEL, DN 22 MM X 3/4", INSTALADO EM RESERVAÇÃO PREDIAL DE ÁGUA - FORNECIMENTO E INSTALAÇÃO. AF_04/2024</t>
  </si>
  <si>
    <t>SINAPI|94726</t>
  </si>
  <si>
    <t>94726</t>
  </si>
  <si>
    <t>CONECTOR, CPVC, SOLDÁVEL, DN 28 MM X 1", INSTALADO EM RESERVAÇÃO PREDIAL DE ÁGUA - FORNECIMENTO E INSTALAÇÃO. AF_04/2024</t>
  </si>
  <si>
    <t>SINAPI|94728</t>
  </si>
  <si>
    <t>94728</t>
  </si>
  <si>
    <t>CONECTOR, CPVC, SOLDÁVEL, DN 35 MM X 1 1/4", INSTALADO EM RESERVAÇÃO PREDIAL DE ÁGUA - FORNECIMENTO E INSTALAÇÃO. AF_04/2024</t>
  </si>
  <si>
    <t>SINAPI|94730</t>
  </si>
  <si>
    <t>94730</t>
  </si>
  <si>
    <t>CONECTOR, CPVC, SOLDÁVEL, DN 42 MM X 1 1/2", INSTALADO EM RESERVAÇÃO PREDIAL DE ÁGUA - FORNECIMENTO E INSTALAÇÃO. AF_04/2024</t>
  </si>
  <si>
    <t>SINAPI|94732</t>
  </si>
  <si>
    <t>94732</t>
  </si>
  <si>
    <t>CONECTOR, CPVC, SOLDÁVEL, DN 54 MM X 2", INSTALADO EM RESERVAÇÃO PREDIAL DE ÁGUA - FORNECIMENTO E INSTALAÇÃO. AF_04/2024</t>
  </si>
  <si>
    <t>SINAPI|94734</t>
  </si>
  <si>
    <t>94734</t>
  </si>
  <si>
    <t>CONECTOR, CPVC, SOLDÁVEL, DN 73 MM X 2 1/2", INSTALADO EM RESERVAÇÃO PREDIAL DE ÁGUA - FORNECIMENTO E INSTALAÇÃO. AF_04/2024</t>
  </si>
  <si>
    <t>SINAPI|94736</t>
  </si>
  <si>
    <t>94736</t>
  </si>
  <si>
    <t>CONECTOR, CPVC, SOLDÁVEL, DN 89 MM X 3", INSTALADO EM RESERVAÇÃO PREDIAL DE ÁGUA - FORNECIMENTO E INSTALAÇÃO. AF_04/2024</t>
  </si>
  <si>
    <t>SINAPI|94483</t>
  </si>
  <si>
    <t>94483</t>
  </si>
  <si>
    <t>CONJUNTO HIDRÁULICO EM AÇO ROSCÁVEL PARA INSTALAÇÃO DE BOMBA, DN SUCÇÃO 32 MM (1 1/4") E DN RECALQUE 25 MM (1"), PARA EDIFICAÇÃO COM 4 PAVIMENTOS - FORNECIMENTO E INSTALAÇÃO. AF_04/2024</t>
  </si>
  <si>
    <t>SINAPI|94482</t>
  </si>
  <si>
    <t>94482</t>
  </si>
  <si>
    <t>CONJUNTO HIDRÁULICO EM AÇO ROSCÁVEL PARA INSTALAÇÃO DE BOMBA, DN SUCÇÃO 40 MM (1 1/2") E DN RECALQUE 32 MM (1 1/4"), PARA EDIFICAÇÃO COM 8 PAVIMENTOS - FORNECIMENTO E INSTALAÇÃO. AF_04/2024</t>
  </si>
  <si>
    <t>SINAPI|94481</t>
  </si>
  <si>
    <t>94481</t>
  </si>
  <si>
    <t>CONJUNTO HIDRÁULICO EM AÇO ROSCÁVEL PARA INSTALAÇÃO DE BOMBA, DN SUCÇÃO 50 MM (2") E DN RECALQUE 40 MM (1 1/2"), PARA EDIFICAÇÃO COM 12 PAVIMENTOS - FORNECIMENTO E INSTALAÇÃO. AF_04/2024</t>
  </si>
  <si>
    <t>SINAPI|94480</t>
  </si>
  <si>
    <t>94480</t>
  </si>
  <si>
    <t>CONJUNTO HIDRÁULICO EM AÇO ROSCÁVEL PARA INSTALAÇÃO DE BOMBA, DN SUCÇÃO 65 MM (2½") E DN RECALQUE 50 MM (2"), PARA EDIFICAÇÃO COM 18 PAVIMENTOS - FORNECIMENTO E INSTALAÇÃO. AF_04/2024</t>
  </si>
  <si>
    <t>SINAPI|94472</t>
  </si>
  <si>
    <t>94472</t>
  </si>
  <si>
    <t>COTOVELO 45 GRAUS, EM FERRO GALVANIZADO, CONEXÃO ROSQUEADA, DN 50 MM (2"), INSTALADO EM RESERVAÇÃO PREDIAL DE ÁGUA - FORNECIMENTO E INSTALAÇÃO. AF_04/2024</t>
  </si>
  <si>
    <t>SINAPI|94474</t>
  </si>
  <si>
    <t>94474</t>
  </si>
  <si>
    <t>COTOVELO 45 GRAUS, EM FERRO GALVANIZADO, CONEXÃO ROSQUEADA, DN 65 MM (2 1/2"), INSTALADO EM RESERVAÇÃO PREDIAL DE ÁGUA - FORNECIMENTO E INSTALAÇÃO. AF_04/2024</t>
  </si>
  <si>
    <t>SINAPI|94476</t>
  </si>
  <si>
    <t>94476</t>
  </si>
  <si>
    <t>COTOVELO 45 GRAUS, EM FERRO GALVANIZADO, CONEXÃO ROSQUEADA, DN 80 MM (3"), INSTALADO EM RESERVAÇÃO PREDIAL DE ÁGUA - FORNECIMENTO E INSTALAÇÃO. AF_04/2024</t>
  </si>
  <si>
    <t>SINAPI|94471</t>
  </si>
  <si>
    <t>94471</t>
  </si>
  <si>
    <t>COTOVELO 90 GRAUS, EM FERRO GALVANIZADO, CONEXÃO ROSQUEADA, DN 50 MM (2"), INSTALADO EM RESERVAÇÃO PREDIAL DE ÁGUA - FORNECIMENTO E INSTALAÇÃO. AF_04/2024</t>
  </si>
  <si>
    <t>SINAPI|94473</t>
  </si>
  <si>
    <t>94473</t>
  </si>
  <si>
    <t>COTOVELO 90 GRAUS, EM FERRO GALVANIZADO, CONEXÃO ROSQUEADA, DN 65 MM (2 1/2"), INSTALADO EM RESERVAÇÃO PREDIAL DE ÁGUA - FORNECIMENTO E INSTALAÇÃO. AF_04/2024</t>
  </si>
  <si>
    <t>SINAPI|94475</t>
  </si>
  <si>
    <t>94475</t>
  </si>
  <si>
    <t>COTOVELO 90 GRAUS, EM FERRO GALVANIZADO, CONEXÃO ROSQUEADA, DN 80 MM (3"), INSTALADO EM RESERVAÇÃO PREDIAL DE ÁGUA - FORNECIMENTO E INSTALAÇÃO. AF_04/2024</t>
  </si>
  <si>
    <t>SINAPI|105194</t>
  </si>
  <si>
    <t>105194</t>
  </si>
  <si>
    <t>COTOVELO 90 GRAUS, EM FERRO GALVANIZADO, MACHO/FÊMEA, CONEXÃO ROSQUEADA, DN 50 MM (2"), INSTALADO EM RESERVAÇÃO PREDIAL DE ÁGUA - FORNECIMENTO E INSTALAÇÃO. AF_04/2024</t>
  </si>
  <si>
    <t>SINAPI|105195</t>
  </si>
  <si>
    <t>105195</t>
  </si>
  <si>
    <t>COTOVELO 90 GRAUS, EM FERRO GALVANIZADO, MACHO/FÊMEA, CONEXÃO ROSQUEADA, DN 80 MM (3"), INSTALADO EM RESERVAÇÃO PREDIAL DE ÁGUA - FORNECIMENTO E INSTALAÇÃO. AF_04/2024</t>
  </si>
  <si>
    <t>SINAPI|105178</t>
  </si>
  <si>
    <t>105178</t>
  </si>
  <si>
    <t>COTOVELO DE REDUÇÃO, 90 GRAUS, EM FERRO GALVANIZADO, CONEXÃO ROSQUEADA, DN 65 MM X 50 MM (2 1/2" X 2"), INSTALADO EM RESERVAÇÃO PREDIAL DE ÁGUA - FORNECIMENTO E INSTALAÇÃO. AF_04/2024</t>
  </si>
  <si>
    <t>SINAPI|94620</t>
  </si>
  <si>
    <t>94620</t>
  </si>
  <si>
    <t>COTOVELO EM COBRE, DN 104 MM, 90 GRAUS, SEM ANEL DE SOLDA, INSTALADO EM RESERVAÇÃO PREDIAL DE ÁGUA - FORNECIMENTO E INSTALAÇÃO. AF_04/2024</t>
  </si>
  <si>
    <t>SINAPI|94614</t>
  </si>
  <si>
    <t>94614</t>
  </si>
  <si>
    <t>COTOVELO EM COBRE, DN 54 MM, 90 GRAUS, SEM ANEL DE SOLDA, INSTALADO EM RESERVAÇÃO PREDIAL DE ÁGUA - FORNECIMENTO E INSTALAÇÃO. AF_04/2024</t>
  </si>
  <si>
    <t>SINAPI|94616</t>
  </si>
  <si>
    <t>94616</t>
  </si>
  <si>
    <t>COTOVELO EM COBRE, DN 66 MM, 90 GRAUS, SEM ANEL DE SOLDA, INSTALADO EM RESERVAÇÃO PREDIAL DE ÁGUA - FORNECIMENTO E INSTALAÇÃO. AF_04/2024</t>
  </si>
  <si>
    <t>SINAPI|94618</t>
  </si>
  <si>
    <t>94618</t>
  </si>
  <si>
    <t>COTOVELO EM COBRE, DN 79 MM, 90 GRAUS, SEM ANEL DE SOLDA, INSTALADO EM RESERVAÇÃO PREDIAL DE ÁGUA - FORNECIMENTO E INSTALAÇÃO. AF_04/2024</t>
  </si>
  <si>
    <t>SINAPI|105193</t>
  </si>
  <si>
    <t>105193</t>
  </si>
  <si>
    <t>COTOVELO, 90 GRAUS, EM FERRO GALVANIZADO, MACHO/FÊMEA, CONEXÃO ROSQUEADA, DN 65 MM (2 1/2"), INSTALADO EM RESERVAÇÃO PREDIAL DE ÁGUA - FORNECIMENTO E INSTALAÇÃO. AF_04/2024</t>
  </si>
  <si>
    <t>SINAPI|105197</t>
  </si>
  <si>
    <t>105197</t>
  </si>
  <si>
    <t>CURVA 45 GRAUS, EM FERRO GALVANIZADO, FÊMEA, CONEXÃO ROSQUEADA, DN 50 MM (2"), INSTALADO EM RESERVAÇÃO PREDIAL DE ÁGUA - FORNECIMENTO E INSTALAÇÃO. AF_04/2024</t>
  </si>
  <si>
    <t>SINAPI|105196</t>
  </si>
  <si>
    <t>105196</t>
  </si>
  <si>
    <t>CURVA 45 GRAUS, EM FERRO GALVANIZADO, FÊMEA, CONEXÃO ROSQUEADA, DN 65 MM (2 1/2"), INSTALADO EM RESERVAÇÃO PREDIAL DE ÁGUA - FORNECIMENTO E INSTALAÇÃO. AF_04/2024</t>
  </si>
  <si>
    <t>SINAPI|105198</t>
  </si>
  <si>
    <t>105198</t>
  </si>
  <si>
    <t>CURVA 45 GRAUS, EM FERRO GALVANIZADO, FÊMEA, CONEXÃO ROSQUEADA, DN 80 MM (3"), INSTALADO EM RESERVAÇÃO PREDIAL DE ÁGUA - FORNECIMENTO E INSTALAÇÃO. AF_04/2024</t>
  </si>
  <si>
    <t>SINAPI|105200</t>
  </si>
  <si>
    <t>105200</t>
  </si>
  <si>
    <t>CURVA 45 GRAUS, EM FERRO GALVANIZADO, MACHO/FÊMEA, CONEXÃO ROSQUEADA, DN 50 MM (2"), INSTALADO EM RESERVAÇÃO PREDIAL DE ÁGUA - FORNECIMENTO E INSTALAÇÃO. AF_04/2024</t>
  </si>
  <si>
    <t>SINAPI|105199</t>
  </si>
  <si>
    <t>105199</t>
  </si>
  <si>
    <t>CURVA 45 GRAUS, EM FERRO GALVANIZADO, MACHO/FÊMEA, CONEXÃO ROSQUEADA, DN 65 MM (2 1/2"), INSTALADO EM RESERVAÇÃO PREDIAL DE ÁGUA - FORNECIMENTO E INSTALAÇÃO. AF_04/2024</t>
  </si>
  <si>
    <t>SINAPI|105201</t>
  </si>
  <si>
    <t>105201</t>
  </si>
  <si>
    <t>CURVA 45 GRAUS, EM FERRO GALVANIZADO, MACHO/FÊMEA, CONEXÃO ROSQUEADA, DN 80 MM (3"), INSTALADO EM RESERVAÇÃO PREDIAL DE ÁGUA - FORNECIMENTO E INSTALAÇÃO. AF_04/2024</t>
  </si>
  <si>
    <t>SINAPI|94755</t>
  </si>
  <si>
    <t>94755</t>
  </si>
  <si>
    <t>CURVA 90 GRAUS, CPVC, SOLDÁVEL, DN 114 MM, INSTALADO EM RESERVAÇÃO PREDIAL DE ÁGUA - FORNECIMENTO E INSTALAÇÃO. AF_04/2024</t>
  </si>
  <si>
    <t>SINAPI|94741</t>
  </si>
  <si>
    <t>94741</t>
  </si>
  <si>
    <t>CURVA 90 GRAUS, CPVC, SOLDÁVEL, DN 22 MM, INSTALADO EM RESERVAÇÃO PREDIAL DE ÁGUA - FORNECIMENTO E INSTALAÇÃO. AF_04/2024</t>
  </si>
  <si>
    <t>SINAPI|94743</t>
  </si>
  <si>
    <t>94743</t>
  </si>
  <si>
    <t>CURVA 90 GRAUS, CPVC, SOLDÁVEL, DN 28 MM, INSTALADO EM RESERVAÇÃO PREDIAL DE ÁGUA - FORNECIMENTO E INSTALAÇÃO. AF_04/2024</t>
  </si>
  <si>
    <t>SINAPI|94745</t>
  </si>
  <si>
    <t>94745</t>
  </si>
  <si>
    <t>CURVA 90 GRAUS, CPVC, SOLDÁVEL, DN 35 MM, INSTALADO EM RESERVAÇÃO PREDIAL DE ÁGUA - FORNECIMENTO E INSTALAÇÃO. AF_04/2024</t>
  </si>
  <si>
    <t>SINAPI|94747</t>
  </si>
  <si>
    <t>94747</t>
  </si>
  <si>
    <t>CURVA 90 GRAUS, CPVC, SOLDÁVEL, DN 42 MM, INSTALADO EM RESERVAÇÃO PREDIAL DE ÁGUA - FORNECIMENTO E INSTALAÇÃO. AF_04/2024</t>
  </si>
  <si>
    <t>SINAPI|94749</t>
  </si>
  <si>
    <t>94749</t>
  </si>
  <si>
    <t>CURVA 90 GRAUS, CPVC, SOLDÁVEL, DN 54 MM, INSTALADO EM RESERVAÇÃO PREDIAL DE ÁGUA - FORNECIMENTO E INSTALAÇÃO. AF_04/2024</t>
  </si>
  <si>
    <t>SINAPI|94751</t>
  </si>
  <si>
    <t>94751</t>
  </si>
  <si>
    <t>CURVA 90 GRAUS, CPVC, SOLDÁVEL, DN 73 MM, INSTALADO EM RESERVAÇÃO PREDIAL DE ÁGUA - FORNECIMENTO E INSTALAÇÃO. AF_04/2024</t>
  </si>
  <si>
    <t>SINAPI|94753</t>
  </si>
  <si>
    <t>94753</t>
  </si>
  <si>
    <t>CURVA 90 GRAUS, CPVC, SOLDÁVEL, DN 89 MM, INSTALADO EM RESERVAÇÃO PREDIAL DE ÁGUA - FORNECIMENTO E INSTALAÇÃO. AF_04/2024</t>
  </si>
  <si>
    <t>SINAPI|105209</t>
  </si>
  <si>
    <t>105209</t>
  </si>
  <si>
    <t>CURVA 90 GRAUS, EM FERRO GALVANIZADO, CONEXÃO ROSQUEADA, DN 50 MM (2"), INSTALADO EM RESERVAÇÃO PREDIAL DE ÁGUA - FORNECIMENTO E INSTALAÇÃO. AF_04/2024</t>
  </si>
  <si>
    <t>SINAPI|105208</t>
  </si>
  <si>
    <t>105208</t>
  </si>
  <si>
    <t>CURVA 90 GRAUS, EM FERRO GALVANIZADO, CONEXÃO ROSQUEADA, DN 65 MM (2 1/2"), INSTALADO EM RESERVAÇÃO PREDIAL DE ÁGUA - FORNECIMENTO E INSTALAÇÃO. AF_04/2024</t>
  </si>
  <si>
    <t>SINAPI|105210</t>
  </si>
  <si>
    <t>105210</t>
  </si>
  <si>
    <t>CURVA 90 GRAUS, EM FERRO GALVANIZADO, CONEXÃO ROSQUEADA, DN 80 MM (3"), INSTALADO EM RESERVAÇÃO PREDIAL DE ÁGUA - FORNECIMENTO E INSTALAÇÃO. AF_04/2024</t>
  </si>
  <si>
    <t>SINAPI|105203</t>
  </si>
  <si>
    <t>105203</t>
  </si>
  <si>
    <t>CURVA 90 GRAUS, EM FERRO GALVANIZADO, FÊMEA, CONEXÃO ROSQUEADA, DN 50 MM (2"), INSTALADO EM RESERVAÇÃO PREDIAL DE ÁGUA - FORNECIMENTO E INSTALAÇÃO. AF_04/2024</t>
  </si>
  <si>
    <t>SINAPI|105202</t>
  </si>
  <si>
    <t>105202</t>
  </si>
  <si>
    <t>CURVA 90 GRAUS, EM FERRO GALVANIZADO, FÊMEA, CONEXÃO ROSQUEADA, DN 65 MM (2 1/2"), INSTALADO EM RESERVAÇÃO PREDIAL DE ÁGUA - FORNECIMENTO E INSTALAÇÃO. AF_04/2024</t>
  </si>
  <si>
    <t>SINAPI|105204</t>
  </si>
  <si>
    <t>105204</t>
  </si>
  <si>
    <t>CURVA 90 GRAUS, EM FERRO GALVANIZADO, FÊMEA, CONEXÃO ROSQUEADA, DN 80 (3"), INSTALADO EM RESERVAÇÃO PREDIAL DE ÁGUA - FORNECIMENTO E INSTALAÇÃO. AF_04/2024</t>
  </si>
  <si>
    <t>SINAPI|105206</t>
  </si>
  <si>
    <t>105206</t>
  </si>
  <si>
    <t>CURVA 90 GRAUS, EM FERRO GALVANIZADO, MACHO/FÊMEA, CONEXÃO ROSQUEADA, DN 50 MM (2"), INSTALADO EM RESERVAÇÃO PREDIAL DE ÁGUA - FORNECIMENTO E INSTALAÇÃO. AF_04/2024</t>
  </si>
  <si>
    <t>SINAPI|105205</t>
  </si>
  <si>
    <t>105205</t>
  </si>
  <si>
    <t>CURVA 90 GRAUS, EM FERRO GALVANIZADO, MACHO/FÊMEA, CONEXÃO ROSQUEADA, DN 65 MM (2 1/2"), INSTALADO EM RESERVAÇÃO PREDIAL DE ÁGUA - FORNECIMENTO E INSTALAÇÃO. AF_04/2024</t>
  </si>
  <si>
    <t>SINAPI|105207</t>
  </si>
  <si>
    <t>105207</t>
  </si>
  <si>
    <t>CURVA 90 GRAUS, EM FERRO GALVANIZADO, MACHO/FÊMEA, CONEXÃO ROSQUEADA, DN 80 MM (3"), INSTALADO EM RESERVAÇÃO PREDIAL DE ÁGUA - FORNECIMENTO E INSTALAÇÃO. AF_04/2024</t>
  </si>
  <si>
    <t>SINAPI|94687</t>
  </si>
  <si>
    <t>94687</t>
  </si>
  <si>
    <t>CURVA 90 GRAUS, PVC, SOLDÁVEL, DN 110 MM, INSTALADO EM RESERVAÇÃO PREDIAL DE ÁGUA - FORNECIMENTO E INSTALAÇÃO. AF_04/2024</t>
  </si>
  <si>
    <t>SINAPI|94673</t>
  </si>
  <si>
    <t>94673</t>
  </si>
  <si>
    <t>CURVA 90 GRAUS, PVC, SOLDÁVEL, DN 25 MM, INSTALADO EM RESERVAÇÃO PREDIAL DE ÁGUA - FORNECIMENTO E INSTALAÇÃO. AF_04/2024</t>
  </si>
  <si>
    <t>SINAPI|94675</t>
  </si>
  <si>
    <t>94675</t>
  </si>
  <si>
    <t>CURVA 90 GRAUS, PVC, SOLDÁVEL, DN 32 MM, INSTALADO EM RESERVAÇÃO PREDIAL DE ÁGUA - FORNECIMENTO E INSTALAÇÃO. AF_04/2024</t>
  </si>
  <si>
    <t>SINAPI|94677</t>
  </si>
  <si>
    <t>94677</t>
  </si>
  <si>
    <t>CURVA 90 GRAUS, PVC, SOLDÁVEL, DN 40 MM, INSTALADO EM RESERVAÇÃO PREDIAL DE ÁGUA - FORNECIMENTO E INSTALAÇÃO. AF_04/2024</t>
  </si>
  <si>
    <t>SINAPI|94679</t>
  </si>
  <si>
    <t>94679</t>
  </si>
  <si>
    <t>CURVA 90 GRAUS, PVC, SOLDÁVEL, DN 50 MM, INSTALADO EM RESERVAÇÃO PREDIAL DE ÁGUA - FORNECIMENTO E INSTALAÇÃO. AF_04/2024</t>
  </si>
  <si>
    <t>SINAPI|94681</t>
  </si>
  <si>
    <t>94681</t>
  </si>
  <si>
    <t>CURVA 90 GRAUS, PVC, SOLDÁVEL, DN 60 MM, INSTALADO EM RESERVAÇÃO PREDIAL DE ÁGUA - FORNECIMENTO E INSTALAÇÃO. AF_04/2024</t>
  </si>
  <si>
    <t>SINAPI|94683</t>
  </si>
  <si>
    <t>94683</t>
  </si>
  <si>
    <t>CURVA 90 GRAUS, PVC, SOLDÁVEL, DN 75 MM, INSTALADO EM RESERVAÇÃO PREDIAL DE ÁGUA - FORNECIMENTO E INSTALAÇÃO. AF_04/2024</t>
  </si>
  <si>
    <t>SINAPI|94685</t>
  </si>
  <si>
    <t>94685</t>
  </si>
  <si>
    <t>CURVA 90 GRAUS, PVC, SOLDÁVEL, DN 85 MM, INSTALADO EM RESERVAÇÃO PREDIAL DE ÁGUA - FORNECIMENTO E INSTALAÇÃO. AF_04/2024</t>
  </si>
  <si>
    <t>SINAPI|94621</t>
  </si>
  <si>
    <t>94621</t>
  </si>
  <si>
    <t>CURVA EM COBRE, DN 104 MM, 45 GRAUS, SEM ANEL DE SOLDA, BOLSA X BOLSA, INSTALADO EM RESERVAÇÃO PREDIAL DE ÁGUA - FORNECIMENTO E INSTALAÇÃO. AF_04/2024</t>
  </si>
  <si>
    <t>SINAPI|94615</t>
  </si>
  <si>
    <t>94615</t>
  </si>
  <si>
    <t>CURVA EM COBRE, DN 54 MM, 45 GRAUS, SEM ANEL DE SOLDA, BOLSA X BOLSA, INSTALADO EM RESERVAÇÃO PREDIAL DE ÁGUA - FORNECIMENTO E INSTALAÇÃO. AF_04/2024</t>
  </si>
  <si>
    <t>SINAPI|94617</t>
  </si>
  <si>
    <t>94617</t>
  </si>
  <si>
    <t>CURVA EM COBRE, DN 66 MM, 45 GRAUS, SEM ANEL DE SOLDA, BOLSA X BOLSA, INSTALADO EM RESERVAÇÃO PREDIAL DE ÁGUA - FORNECIMENTO E INSTALAÇÃO. AF_04/2024</t>
  </si>
  <si>
    <t>SINAPI|94619</t>
  </si>
  <si>
    <t>94619</t>
  </si>
  <si>
    <t>CURVA EM COBRE, DN 79 MM, 45 GRAUS, SEM ANEL DE SOLDA, BOLSA X BOLSA, INSTALADO EM RESERVAÇÃO PREDIAL DE ÁGUA - FORNECIMENTO E INSTALAÇÃO. AF_04/2024</t>
  </si>
  <si>
    <t>SINAPI|105147</t>
  </si>
  <si>
    <t>105147</t>
  </si>
  <si>
    <t>CURVA PPR 90 GRAUS, DN 20 MM, INSTALADO EM RESERVAÇÃO PREDIAL DE ÁGUA - FORNECIMENTO E INSTALAÇÃO. AF_04/2024</t>
  </si>
  <si>
    <t>SINAPI|105148</t>
  </si>
  <si>
    <t>105148</t>
  </si>
  <si>
    <t>CURVA PPR 90 GRAUS, DN 25 MM, INSTALADO EM RESERVAÇÃO PREDIAL DE ÁGUA - FORNECIMENTO E INSTALAÇÃO. AF_04/2024</t>
  </si>
  <si>
    <t>SINAPI|105154</t>
  </si>
  <si>
    <t>105154</t>
  </si>
  <si>
    <t>CURVA PVC 45 GRAUS, SOLDÁVEL, DN 25 MM, INSTALADO EM RESERVAÇÃO PREDIAL DE ÁGUA - FORNECIMENTO E INSTALAÇÃO. AF_04/2024</t>
  </si>
  <si>
    <t>SINAPI|105155</t>
  </si>
  <si>
    <t>105155</t>
  </si>
  <si>
    <t>CURVA PVC 45 GRAUS, SOLDÁVEL, DN 32 MM, INSTALADO EM RESERVAÇÃO PREDIAL DE ÁGUA - FORNECIMENTO E INSTALAÇÃO. AF_04/2024</t>
  </si>
  <si>
    <t>SINAPI|105156</t>
  </si>
  <si>
    <t>105156</t>
  </si>
  <si>
    <t>CURVA PVC 45 GRAUS, SOLDÁVEL, DN 40 MM, INSTALADO EM RESERVAÇÃO PREDIAL DE ÁGUA - FORNECIMENTO E INSTALAÇÃO. AF_04/2024</t>
  </si>
  <si>
    <t>SINAPI|105157</t>
  </si>
  <si>
    <t>105157</t>
  </si>
  <si>
    <t>CURVA PVC 45 GRAUS, SOLDÁVEL, DN 50 MM, INSTALADO EM RESERVAÇÃO PREDIAL DE ÁGUA - FORNECIMENTO E INSTALAÇÃO. AF_04/2024</t>
  </si>
  <si>
    <t>SINAPI|105158</t>
  </si>
  <si>
    <t>105158</t>
  </si>
  <si>
    <t>CURVA PVC 45 GRAUS, SOLDÁVEL, DN 60 MM, INSTALADO EM RESERVAÇÃO PREDIAL DE ÁGUA - FORNECIMENTO E INSTALAÇÃO. AF_04/2024</t>
  </si>
  <si>
    <t>SINAPI|105159</t>
  </si>
  <si>
    <t>105159</t>
  </si>
  <si>
    <t>CURVA PVC 45 GRAUS, SOLDÁVEL, DN 75 MM, INSTALADO EM RESERVAÇÃO PREDIAL DE ÁGUA - FORNECIMENTO E INSTALAÇÃO. AF_04/2024</t>
  </si>
  <si>
    <t>SINAPI|105160</t>
  </si>
  <si>
    <t>105160</t>
  </si>
  <si>
    <t>CURVA PVC 45 GRAUS, SOLDÁVEL, DN 85 MM, INSTALADO EM RESERVAÇÃO PREDIAL DE ÁGUA - FORNECIMENTO E INSTALAÇÃO. AF_04/2024</t>
  </si>
  <si>
    <t>SINAPI|94634</t>
  </si>
  <si>
    <t>94634</t>
  </si>
  <si>
    <t>FLANGE CURTA EM COBRE, DN 104 MM X 4", INSTALADO EM RESERVAÇÃO PREDIAL DE ÁGUA - FORNECIMENTO E INSTALAÇÃO. AF_04/2024</t>
  </si>
  <si>
    <t>SINAPI|94631</t>
  </si>
  <si>
    <t>94631</t>
  </si>
  <si>
    <t>FLANGE CURTA EM COBRE, DN 54 MM X 2", INSTALADO EM RESERVAÇÃO PREDIAL DE ÁGUA - FORNECIMENTO E INSTALAÇÃO. AF_04/2024</t>
  </si>
  <si>
    <t>SINAPI|94632</t>
  </si>
  <si>
    <t>94632</t>
  </si>
  <si>
    <t>FLANGE CURTA EM COBRE, DN 66 MM X 2 1/2", INSTALADO EM RESERVAÇÃO PREDIAL DE ÁGUA - FORNECIMENTO E INSTALAÇÃO. AF_04/2024</t>
  </si>
  <si>
    <t>SINAPI|94633</t>
  </si>
  <si>
    <t>94633</t>
  </si>
  <si>
    <t>FLANGE CURTA EM COBRE, DN 79 MM X 3", INSTALADO EM RESERVAÇÃO PREDIAL DE ÁGUA - FORNECIMENTO E INSTALAÇÃO. AF_04/2024</t>
  </si>
  <si>
    <t>SINAPI|94672</t>
  </si>
  <si>
    <t>94672</t>
  </si>
  <si>
    <t>JOELHO 90 GRAUS COM BUCHA DE LATÃO, PVC, SOLDÁVEL, DN 25 MM X 3/4", INSTALADO EM RESERVAÇÃO PREDIAL DE ÁGUA - FORNECIMENTO E INSTALAÇÃO. AF_04/2024</t>
  </si>
  <si>
    <t>SINAPI|94754</t>
  </si>
  <si>
    <t>94754</t>
  </si>
  <si>
    <t>JOELHO 90 GRAUS, CPVC, SOLDÁVEL, DN 114 MM, INSTALADO EM RESERVAÇÃO PREDIAL DE ÁGUA - FORNECIMENTO E INSTALAÇÃO. AF_04/2024</t>
  </si>
  <si>
    <t>SINAPI|94740</t>
  </si>
  <si>
    <t>94740</t>
  </si>
  <si>
    <t>JOELHO 90 GRAUS, CPVC, SOLDÁVEL, DN 22 MM, INSTALADO EM RESERVAÇÃO PREDIAL DE ÁGUA - FORNECIMENTO E INSTALAÇÃO. AF_04/2024</t>
  </si>
  <si>
    <t>SINAPI|94742</t>
  </si>
  <si>
    <t>94742</t>
  </si>
  <si>
    <t>JOELHO 90 GRAUS, CPVC, SOLDÁVEL, DN 28 MM, INSTALADO EM RESERVAÇÃO PREDIAL DE ÁGUA - FORNECIMENTO E INSTALAÇÃO. AF_04/2024</t>
  </si>
  <si>
    <t>SINAPI|94744</t>
  </si>
  <si>
    <t>94744</t>
  </si>
  <si>
    <t>JOELHO 90 GRAUS, CPVC, SOLDÁVEL, DN 35 MM, INSTALADO EM RESERVAÇÃO PREDIAL DE ÁGUA - FORNECIMENTO E INSTALAÇÃO. AF_04/2024</t>
  </si>
  <si>
    <t>SINAPI|94746</t>
  </si>
  <si>
    <t>94746</t>
  </si>
  <si>
    <t>JOELHO 90 GRAUS, CPVC, SOLDÁVEL, DN 42 MM, INSTALADO EM RESERVAÇÃO PREDIAL DE ÁGUA - FORNECIMENTO E INSTALAÇÃO. AF_04/2024</t>
  </si>
  <si>
    <t>SINAPI|94748</t>
  </si>
  <si>
    <t>94748</t>
  </si>
  <si>
    <t>JOELHO 90 GRAUS, CPVC, SOLDÁVEL, DN 54 MM, INSTALADO EM RESERVAÇÃO PREDIAL DE ÁGUA - FORNECIMENTO E INSTALAÇÃO. AF_04/2024</t>
  </si>
  <si>
    <t>SINAPI|94750</t>
  </si>
  <si>
    <t>94750</t>
  </si>
  <si>
    <t>JOELHO 90 GRAUS, CPVC, SOLDÁVEL, DN 73 MM, INSTALADO EM RESERVAÇÃO PREDIAL DE ÁGUA - FORNECIMENTO E INSTALAÇÃO. AF_04/2024</t>
  </si>
  <si>
    <t>SINAPI|94752</t>
  </si>
  <si>
    <t>94752</t>
  </si>
  <si>
    <t>JOELHO 90 GRAUS, CPVC, SOLDÁVEL, DN 89 MM, INSTALADO EM RESERVAÇÃO PREDIAL DE ÁGUA - FORNECIMENTO E INSTALAÇÃO. AF_04/2024</t>
  </si>
  <si>
    <t>SINAPI|96755</t>
  </si>
  <si>
    <t>96755</t>
  </si>
  <si>
    <t>JOELHO 90 GRAUS, PPR, DN 110 MM, INSTALADO EM RESERVAÇÃO PREDIAL DE ÁGUA - FORNECIMENTO E INSTALAÇÃO. AF_04/2024</t>
  </si>
  <si>
    <t>SINAPI|96747</t>
  </si>
  <si>
    <t>96747</t>
  </si>
  <si>
    <t>JOELHO 90 GRAUS, PPR, DN 20 MM, INSTALADO EM RESERVAÇÃO PREDIAL DE ÁGUA - FORNECIMENTO E INSTALAÇÃO. AF_04/2024</t>
  </si>
  <si>
    <t>SINAPI|96748</t>
  </si>
  <si>
    <t>96748</t>
  </si>
  <si>
    <t>JOELHO 90 GRAUS, PPR, DN 25 MM, INSTALADO EM RESERVAÇÃO PREDIAL DE ÁGUA - FORNECIMENTO E INSTALAÇÃO. AF_04/2024</t>
  </si>
  <si>
    <t>SINAPI|96749</t>
  </si>
  <si>
    <t>96749</t>
  </si>
  <si>
    <t>JOELHO 90 GRAUS, PPR, DN 32 MM, INSTALADO EM RESERVAÇÃO PREDIAL DE ÁGUA - FORNECIMENTO E INSTALAÇÃO. AF_04/2024</t>
  </si>
  <si>
    <t>SINAPI|96750</t>
  </si>
  <si>
    <t>96750</t>
  </si>
  <si>
    <t>JOELHO 90 GRAUS, PPR, DN 40 MM, INSTALADO EM RESERVAÇÃO PREDIAL DE ÁGUA - FORNECIMENTO E INSTALAÇÃO. AF_04/2024</t>
  </si>
  <si>
    <t>SINAPI|96751</t>
  </si>
  <si>
    <t>96751</t>
  </si>
  <si>
    <t>JOELHO 90 GRAUS, PPR, DN 50 MM, INSTALADO EM RESERVAÇÃO PREDIAL DE ÁGUA - FORNECIMENTO E INSTALAÇÃO. AF_04/2024</t>
  </si>
  <si>
    <t>SINAPI|96752</t>
  </si>
  <si>
    <t>96752</t>
  </si>
  <si>
    <t>JOELHO 90 GRAUS, PPR, DN 63 MM, INSTALADO EM RESERVAÇÃO PREDIAL DE ÁGUA - FORNECIMENTO E INSTALAÇÃO. AF_04/2024</t>
  </si>
  <si>
    <t>SINAPI|96753</t>
  </si>
  <si>
    <t>96753</t>
  </si>
  <si>
    <t>JOELHO 90 GRAUS, PPR, DN 75 MM, INSTALADO EM RESERVAÇÃO PREDIAL DE ÁGUA - FORNECIMENTO E INSTALAÇÃO. AF_04/2024</t>
  </si>
  <si>
    <t>SINAPI|96754</t>
  </si>
  <si>
    <t>96754</t>
  </si>
  <si>
    <t>JOELHO 90 GRAUS, PPR, DN 90 MM, INSTALADO EM RESERVAÇÃO PREDIAL DE ÁGUA - FORNECIMENTO E INSTALAÇÃO. AF_04/2024</t>
  </si>
  <si>
    <t>SINAPI|94686</t>
  </si>
  <si>
    <t>94686</t>
  </si>
  <si>
    <t>JOELHO 90 GRAUS, PVC, SOLDÁVEL, DN 110 MM INSTALADO EM RESERVAÇÃO PREDIAL DE ÁGUA - FORNECIMENTO E INSTALAÇÃO. AF_04/2024</t>
  </si>
  <si>
    <t>SINAPI|94674</t>
  </si>
  <si>
    <t>94674</t>
  </si>
  <si>
    <t>JOELHO 90 GRAUS, PVC, SOLDÁVEL, DN 32 MM INSTALADO EM RESERVAÇÃO PREDIAL DE ÁGUA - FORNECIMENTO E INSTALAÇÃO. AF_04/2024</t>
  </si>
  <si>
    <t>SINAPI|94676</t>
  </si>
  <si>
    <t>94676</t>
  </si>
  <si>
    <t>JOELHO 90 GRAUS, PVC, SOLDÁVEL, DN 40 MM INSTALADO EM RESERVAÇÃO PREDIAL DE ÁGUA - FORNECIMENTO E INSTALAÇÃO. AF_04/2024</t>
  </si>
  <si>
    <t>SINAPI|94678</t>
  </si>
  <si>
    <t>94678</t>
  </si>
  <si>
    <t>JOELHO 90 GRAUS, PVC, SOLDÁVEL, DN 50 MM INSTALADO EM RESERVAÇÃO PREDIAL DE ÁGUA - FORNECIMENTO E INSTALAÇÃO. AF_04/2024</t>
  </si>
  <si>
    <t>SINAPI|94680</t>
  </si>
  <si>
    <t>94680</t>
  </si>
  <si>
    <t>JOELHO 90 GRAUS, PVC, SOLDÁVEL, DN 60 MM INSTALADO EM RESERVAÇÃO PREDIAL DE ÁGUA - FORNECIMENTO E INSTALAÇÃO. AF_04/2024</t>
  </si>
  <si>
    <t>SINAPI|94682</t>
  </si>
  <si>
    <t>94682</t>
  </si>
  <si>
    <t>JOELHO 90 GRAUS, PVC, SOLDÁVEL, DN 75 MM INSTALADO EM RESERVAÇÃO PREDIAL DE ÁGUA - FORNECIMENTO E INSTALAÇÃO. AF_04/2024</t>
  </si>
  <si>
    <t>SINAPI|94684</t>
  </si>
  <si>
    <t>94684</t>
  </si>
  <si>
    <t>JOELHO 90 GRAUS, PVC, SOLDÁVEL, DN 85 MM INSTALADO EM RESERVAÇÃO PREDIAL DE ÁGUA - FORNECIMENTO E INSTALAÇÃO. AF_04/2024</t>
  </si>
  <si>
    <t>SINAPI|105219</t>
  </si>
  <si>
    <t>105219</t>
  </si>
  <si>
    <t>JOELHO CPVC, SOLDÁVEL, 45 GRAUS, DN 22 MM, INSTALADO EM RESERVAÇÃO PREDIAL DE ÁGUA - FORNECIMENTO E INSTALAÇÃO. AF_04/2024</t>
  </si>
  <si>
    <t>SINAPI|105220</t>
  </si>
  <si>
    <t>105220</t>
  </si>
  <si>
    <t>JOELHO CPVC, SOLDÁVEL, 45 GRAUS, DN 28 MM, INSTALADO EM RESERVAÇÃO PREDIAL DE ÁGUA - FORNECIMENTO E INSTALAÇÃO. AF_04/2024</t>
  </si>
  <si>
    <t>SINAPI|105221</t>
  </si>
  <si>
    <t>105221</t>
  </si>
  <si>
    <t>JOELHO CPVC, SOLDÁVEL, 45 GRAUS, DN 35 MM, INSTALADO EM RESERVAÇÃO PREDIAL DE ÁGUA - FORNECIMENTO E INSTALAÇÃO. AF_04/2024</t>
  </si>
  <si>
    <t>SINAPI|105166</t>
  </si>
  <si>
    <t>105166</t>
  </si>
  <si>
    <t>JOELHO CPVC, SOLDÁVEL, 45 GRAUS, DN 42 MM, INSTALADO EM RESERVAÇÃO PREDIAL DE ÁGUA - FORNECIMENTO E INSTALAÇÃO. AF_04/2024</t>
  </si>
  <si>
    <t>SINAPI|105222</t>
  </si>
  <si>
    <t>105222</t>
  </si>
  <si>
    <t>JOELHO CPVC, SOLDÁVEL, 45 GRAUS, DN 54 MM, INSTALADO EM RESERVAÇÃO PREDIAL DE ÁGUA - FORNECIMENTO E INSTALAÇÃO. AF_04/2024</t>
  </si>
  <si>
    <t>SINAPI|105223</t>
  </si>
  <si>
    <t>105223</t>
  </si>
  <si>
    <t>JOELHO CPVC, SOLDÁVEL, 45 GRAUS, DN 73 MM, INSTALADO EM RESERVAÇÃO PREDIAL DE ÁGUA - FORNECIMENTO E INSTALAÇÃO. AF_04/2024</t>
  </si>
  <si>
    <t>SINAPI|105224</t>
  </si>
  <si>
    <t>105224</t>
  </si>
  <si>
    <t>JOELHO CPVC, SOLDÁVEL, 45 GRAUS, DN 89 MM, INSTALADO EM RESERVAÇÃO PREDIAL DE ÁGUA - FORNECIMENTO E INSTALAÇÃO. AF_04/2024</t>
  </si>
  <si>
    <t>SINAPI|105149</t>
  </si>
  <si>
    <t>105149</t>
  </si>
  <si>
    <t>JOELHO PPR 45 GRAUS, SOLDÁVEL, DN 20 MM, INSTALADO EM RESERVAÇÃO PREDIAL DE ÁGUA - FORNECIMENTO E INSTALAÇÃO. AF_04/2024</t>
  </si>
  <si>
    <t>SINAPI|105150</t>
  </si>
  <si>
    <t>105150</t>
  </si>
  <si>
    <t>JOELHO PPR 45 GRAUS, SOLDÁVEL, DN 25 MM, INSTALADO EM RESERVAÇÃO PREDIAL DE ÁGUA - FORNECIMENTO E INSTALAÇÃO. AF_04/2024</t>
  </si>
  <si>
    <t>SINAPI|105151</t>
  </si>
  <si>
    <t>105151</t>
  </si>
  <si>
    <t>JOELHO PPR 45 GRAUS, SOLDÁVEL, DN 40 MM, INSTALADO EM RESERVAÇÃO PREDIAL DE ÁGUA - FORNECIMENTO E INSTALAÇÃO. AF_04/2024</t>
  </si>
  <si>
    <t>SINAPI|105152</t>
  </si>
  <si>
    <t>105152</t>
  </si>
  <si>
    <t>JOELHO PPR 45 GRAUS, SOLDÁVEL, DN 50 MM, INSTALADO EM RESERVAÇÃO PREDIAL DE ÁGUA - FORNECIMENTO E INSTALAÇÃO. AF_04/2024</t>
  </si>
  <si>
    <t>SINAPI|105153</t>
  </si>
  <si>
    <t>105153</t>
  </si>
  <si>
    <t>JOELHO PPR 45 GRAUS, SOLDÁVEL, DN 63 MM, INSTALADO EM RESERVAÇÃO PREDIAL DE ÁGUA - FORNECIMENTO E INSTALAÇÃO. AF_04/2024</t>
  </si>
  <si>
    <t>SINAPI|105161</t>
  </si>
  <si>
    <t>105161</t>
  </si>
  <si>
    <t>JOELHO PPR 45 GRAUS, SOLDÁVEL, DN 75 MM, INSTALADO EM RESERVAÇÃO PREDIAL DE ÁGUA - FORNECIMENTO E INSTALAÇÃO. AF_04/2024</t>
  </si>
  <si>
    <t>SINAPI|105162</t>
  </si>
  <si>
    <t>105162</t>
  </si>
  <si>
    <t>JOELHO PPR 45 GRAUS, SOLDÁVEL, DN 90 MM, INSTALADO EM RESERVAÇÃO PREDIAL DE ÁGUA - FORNECIMENTO E INSTALAÇÃO. AF_04/2024</t>
  </si>
  <si>
    <t>SINAPI|105163</t>
  </si>
  <si>
    <t>105163</t>
  </si>
  <si>
    <t>JOELHO PPR, 45 GRAUS, SOLDÁVEL, DN 32 MM, INSTALADO EM RESERVAÇÃO PREDIAL DE ÁGUA - FORNECIMENTO E INSTALAÇÃO. AF_04/2024</t>
  </si>
  <si>
    <t>SINAPI|105170</t>
  </si>
  <si>
    <t>105170</t>
  </si>
  <si>
    <t>JOELHO PVC, SOLDÁVEL, 45 GRAUS, DN 25 MM, INSTALADO EM RESERVAÇÃO PREDIAL DE ÁGUA - FORNECIMENTO E INSTALAÇÃO. AF_04/2024</t>
  </si>
  <si>
    <t>SINAPI|105179</t>
  </si>
  <si>
    <t>105179</t>
  </si>
  <si>
    <t>JOELHO PVC, SOLDÁVEL, 45 GRAUS, DN 32 MM, INSTALADO EM RESERVAÇÃO PREDIAL DE ÁGUA - FORNECIMENTO E INSTALAÇÃO. AF_04/2024</t>
  </si>
  <si>
    <t>SINAPI|105180</t>
  </si>
  <si>
    <t>105180</t>
  </si>
  <si>
    <t>JOELHO PVC, SOLDÁVEL, 45 GRAUS, DN 40 MM, INSTALADO EM RESERVAÇÃO PREDIAL DE ÁGUA - FORNECIMENTO E INSTALAÇÃO. AF_04/2024</t>
  </si>
  <si>
    <t>SINAPI|105181</t>
  </si>
  <si>
    <t>105181</t>
  </si>
  <si>
    <t>JOELHO PVC, SOLDÁVEL, 45 GRAUS, DN 50 MM, INSTALADO EM RESERVAÇÃO PREDIAL DE ÁGUA - FORNECIMENTO E INSTALAÇÃO. AF_04/2024</t>
  </si>
  <si>
    <t>SINAPI|105182</t>
  </si>
  <si>
    <t>105182</t>
  </si>
  <si>
    <t>JOELHO PVC, SOLDÁVEL, 45 GRAUS, DN 60 MM, INSTALADO EM RESERVAÇÃO PREDIAL DE ÁGUA - FORNECIMENTO E INSTALAÇÃO. AF_04/2024</t>
  </si>
  <si>
    <t>SINAPI|105183</t>
  </si>
  <si>
    <t>105183</t>
  </si>
  <si>
    <t>JOELHO PVC, SOLDÁVEL, 45 GRAUS, DN 75 MM, INSTALADO EM RESERVAÇÃO PREDIAL DE ÁGUA - FORNECIMENTO E INSTALAÇÃO. AF_04/2024</t>
  </si>
  <si>
    <t>SINAPI|105184</t>
  </si>
  <si>
    <t>105184</t>
  </si>
  <si>
    <t>JOELHO PVC, SOLDÁVEL, 45 GRAUS, DN 85 MM, INSTALADO EM RESERVAÇÃO PREDIAL DE ÁGUA - FORNECIMENTO E INSTALAÇÃO. AF_04/2024</t>
  </si>
  <si>
    <t>SINAPI|94612</t>
  </si>
  <si>
    <t>94612</t>
  </si>
  <si>
    <t>LUVA DE COBRE, DN 104 MM, SEM ANEL DE SOLDA, INSTALADO EM RESERVAÇÃO PREDIAL DE ÁGUA - FORNECIMENTO E INSTALAÇÃO. AF_04/2024</t>
  </si>
  <si>
    <t>SINAPI|105142</t>
  </si>
  <si>
    <t>105142</t>
  </si>
  <si>
    <t>LUVA DE REDUÇÃO SOLDÁVEL, PVC, DN 32 MM X 25 MM, INSTALADO EM RESERVAÇÃO PREDIAL DE ÁGUA - FORNECIMENTO E INSTALAÇÃO. AF_04/2024</t>
  </si>
  <si>
    <t>SINAPI|105143</t>
  </si>
  <si>
    <t>105143</t>
  </si>
  <si>
    <t>LUVA DE REDUÇÃO SOLDÁVEL, PVC, DN 40 MM X 32 MM, INSTALADO EM RESERVAÇÃO PREDIAL DE ÁGUA - FORNECIMENTO E INSTALAÇÃO. AF_04/2024</t>
  </si>
  <si>
    <t>SINAPI|105144</t>
  </si>
  <si>
    <t>105144</t>
  </si>
  <si>
    <t>LUVA DE REDUÇÃO SOLDÁVEL, PVC, DN 60 MM X 50 MM, INSTALADO EM RESERVAÇÃO PREDIAL DE ÁGUA - FORNECIMENTO E INSTALAÇÃO. AF_04/2024</t>
  </si>
  <si>
    <t>SINAPI|105173</t>
  </si>
  <si>
    <t>105173</t>
  </si>
  <si>
    <t>LUVA DE REDUÇÃO, EM FERRO GALVANIZADO, CONEXÃO ROSQUEADA, DN 65 MM X 50 MM (2 1/2" X 2"), INSTALADO EM RESERVAÇÃO PREDIAL DE ÁGUA - FORNECIMENTO E INSTALAÇÃO. AF_04/2024</t>
  </si>
  <si>
    <t>SINAPI|105175</t>
  </si>
  <si>
    <t>105175</t>
  </si>
  <si>
    <t>LUVA DE REDUÇÃO, EM FERRO GALVANIZADO, CONEXÃO ROSQUEADA, DN 80 MM X 50 MM (3" X 2"), INSTALADO EM RESERVAÇÃO PREDIAL DE ÁGUA - FORNECIMENTO E INSTALAÇÃO. AF_04/2024</t>
  </si>
  <si>
    <t>SINAPI|105174</t>
  </si>
  <si>
    <t>105174</t>
  </si>
  <si>
    <t>LUVA DE REDUÇÃO, EM FERRO GALVANIZADO, CONEXÃO ROSQUEADA, DN 80 MM X 65 MM (3" X 2 1/2"), INSTALADO EM RESERVAÇÃO PREDIAL DE ÁGUA - FORNECIMENTO E INSTALAÇÃO. AF_04/2024</t>
  </si>
  <si>
    <t>SINAPI|105145</t>
  </si>
  <si>
    <t>105145</t>
  </si>
  <si>
    <t>LUVA DE REDUÇÃO, SOLDÁVEL, PVC, DN 50 X 25 MM, INSTALADO EM RESERVAÇÃO PREDIAL DE ÁGUA - FORNECIMENTO E INSTALAÇÃO. AF_04/2024</t>
  </si>
  <si>
    <t>SINAPI|94606</t>
  </si>
  <si>
    <t>94606</t>
  </si>
  <si>
    <t>LUVA EM COBRE, DN 54 MM, SEM ANEL DE SOLDA, INSTALADO EM RESERVAÇÃO PREDIAL DE ÁGUA - FORNECIMENTO E INSTALAÇÃO. AF_04/2024</t>
  </si>
  <si>
    <t>SINAPI|94608</t>
  </si>
  <si>
    <t>94608</t>
  </si>
  <si>
    <t>LUVA EM COBRE, DN 66 MM, SEM ANEL DE SOLDA, INSTALADO EM RESERVAÇÃO PREDIAL DE ÁGUA - FORNECIMENTO E INSTALAÇÃO. AF_04/2024</t>
  </si>
  <si>
    <t>SINAPI|94610</t>
  </si>
  <si>
    <t>94610</t>
  </si>
  <si>
    <t>LUVA EM COBRE, DN 79 MM, SEM ANEL DE SOLDA, INSTALADO EM RESERVAÇÃO PREDIAL DE ÁGUA - FORNECIMENTO E INSTALAÇÃO. AF_04/2024</t>
  </si>
  <si>
    <t>SINAPI|94657</t>
  </si>
  <si>
    <t>94657</t>
  </si>
  <si>
    <t>LUVA PVC, SOLDÁVEL, DN 25 MM, INSTALADO EM RESERVAÇÃO PREDIAL DE ÁGUA - FORNECIMENTO E INSTALAÇÃO. AF_04/2024</t>
  </si>
  <si>
    <t>SINAPI|94659</t>
  </si>
  <si>
    <t>94659</t>
  </si>
  <si>
    <t>LUVA PVC, SOLDÁVEL, DN 32 MM, INSTALADO EM RESERVAÇÃO PREDIAL DE ÁGUA - FORNECIMENTO E INSTALAÇÃO. AF_04/2024</t>
  </si>
  <si>
    <t>SINAPI|94739</t>
  </si>
  <si>
    <t>94739</t>
  </si>
  <si>
    <t>LUVA, CPVC, SOLDÁVEL, DN 114 MM, INSTALADO EM RESERVAÇÃO PREDIAL DE ÁGUA - FORNECIMENTO E INSTALAÇÃO. AF_04/2024</t>
  </si>
  <si>
    <t>SINAPI|94725</t>
  </si>
  <si>
    <t>94725</t>
  </si>
  <si>
    <t>LUVA, CPVC, SOLDÁVEL, DN 22 MM, INSTALADO EM RESERVAÇÃO PREDIAL DE ÁGUA - FORNECIMENTO E INSTALAÇÃO. AF_04/2024</t>
  </si>
  <si>
    <t>SINAPI|94727</t>
  </si>
  <si>
    <t>94727</t>
  </si>
  <si>
    <t>LUVA, CPVC, SOLDÁVEL, DN 28 MM, INSTALADO EM RESERVAÇÃO PREDIAL DE ÁGUA - FORNECIMENTO E INSTALAÇÃO. AF_04/2024</t>
  </si>
  <si>
    <t>SINAPI|94729</t>
  </si>
  <si>
    <t>94729</t>
  </si>
  <si>
    <t>LUVA, CPVC, SOLDÁVEL, DN 35 MM, INSTALADO EM RESERVAÇÃO PREDIAL DE ÁGUA - FORNECIMENTO E INSTALAÇÃO. AF_04/2024</t>
  </si>
  <si>
    <t>SINAPI|94731</t>
  </si>
  <si>
    <t>94731</t>
  </si>
  <si>
    <t>LUVA, CPVC, SOLDÁVEL, DN 42 MM, INSTALADO EM RESERVAÇÃO PREDIAL DE ÁGUA - FORNECIMENTO E INSTALAÇÃO. AF_04/2024</t>
  </si>
  <si>
    <t>SINAPI|94733</t>
  </si>
  <si>
    <t>94733</t>
  </si>
  <si>
    <t>LUVA, CPVC, SOLDÁVEL, DN 54 MM, INSTALADO EM RESERVAÇÃO PREDIAL DE ÁGUA - FORNECIMENTO E INSTALAÇÃO. AF_04/2024</t>
  </si>
  <si>
    <t>SINAPI|94863</t>
  </si>
  <si>
    <t>94863</t>
  </si>
  <si>
    <t>LUVA, CPVC, SOLDÁVEL, DN 73 MM, INSTALADO EM RESERVAÇÃO PREDIAL DE ÁGUA - FORNECIMENTO E INSTALAÇÃO. AF_04/2024</t>
  </si>
  <si>
    <t>SINAPI|94737</t>
  </si>
  <si>
    <t>94737</t>
  </si>
  <si>
    <t>LUVA, CPVC, SOLDÁVEL, DN 89 MM, INSTALADO EM RESERVAÇÃO PREDIAL DE ÁGUA - FORNECIMENTO E INSTALAÇÃO. AF_04/2024</t>
  </si>
  <si>
    <t>SINAPI|94465</t>
  </si>
  <si>
    <t>94465</t>
  </si>
  <si>
    <t>LUVA, EM FERRO GALVANIZADO, CONEXÃO ROSQUEADA, DN 50 MM (2"), INSTALADO EM RESERVAÇÃO PREDIAL DE ÁGUA - FORNECIMENTO E INSTALAÇÃO. AF_04/2024</t>
  </si>
  <si>
    <t>SINAPI|94467</t>
  </si>
  <si>
    <t>94467</t>
  </si>
  <si>
    <t>LUVA, EM FERRO GALVANIZADO, CONEXÃO ROSQUEADA, DN 65 MM (2 1/2"), INSTALADO EM RESERVAÇÃO PREDIAL DE ÁGUA - FORNECIMENTO E INSTALAÇÃO. AF_04/2024</t>
  </si>
  <si>
    <t>SINAPI|94469</t>
  </si>
  <si>
    <t>94469</t>
  </si>
  <si>
    <t>LUVA, EM FERRO GALVANIZADO, CONEXÃO ROSQUEADA, DN 80 MM (3"), INSTALADO EM RESERVAÇÃO PREDIAL DE ÁGUA - FORNECIMENTO E INSTALAÇÃO. AF_04/2024</t>
  </si>
  <si>
    <t>SINAPI|96746</t>
  </si>
  <si>
    <t>96746</t>
  </si>
  <si>
    <t>LUVA, PPR, DN 110 MM, CLASSE PN 25, INSTALADO EM RESERVAÇÃO PREDIAL DE ÁGUA - FORNECIMENTO E INSTALAÇÃO. AF_04/2024</t>
  </si>
  <si>
    <t>SINAPI|96736</t>
  </si>
  <si>
    <t>96736</t>
  </si>
  <si>
    <t>LUVA, PPR, DN 20 MM, INSTALADO EM RESERVAÇÃO PREDIAL DE ÁGUA - FORNECIMENTO E INSTALAÇÃO. AF_04/2024</t>
  </si>
  <si>
    <t>SINAPI|96737</t>
  </si>
  <si>
    <t>96737</t>
  </si>
  <si>
    <t>LUVA, PPR, DN 25 MM, INSTALADO EM RESERVAÇÃO PREDIAL DE ÁGUA - FORNECIMENTO E INSTALAÇÃO. AF_04/2024</t>
  </si>
  <si>
    <t>SINAPI|96739</t>
  </si>
  <si>
    <t>96739</t>
  </si>
  <si>
    <t>LUVA, PPR, DN 32 MM, CLASSE PN 25, INSTALADO EM RESERVAÇÃO PREDIAL DE ÁGUA - FORNECIMENTO E INSTALAÇÃO. AF_04/2024</t>
  </si>
  <si>
    <t>SINAPI|96741</t>
  </si>
  <si>
    <t>96741</t>
  </si>
  <si>
    <t>LUVA, PPR, DN 40 MM, CLASSE PN 25, INSTALADO EM RESERVAÇÃO PREDIAL DE ÁGUA - FORNECIMENTO E INSTALAÇÃO. AF_04/2024</t>
  </si>
  <si>
    <t>SINAPI|96742</t>
  </si>
  <si>
    <t>96742</t>
  </si>
  <si>
    <t>LUVA, PPR, DN 50 MM, CLASSE PN 25, INSTALADO EM RESERVAÇÃO PREDIAL DE ÁGUA - FORNECIMENTO E INSTALAÇÃO. AF_04/2024</t>
  </si>
  <si>
    <t>SINAPI|96743</t>
  </si>
  <si>
    <t>96743</t>
  </si>
  <si>
    <t>LUVA, PPR, DN 63 MM, CLASSE PN 25, INSTALADO EM RESERVAÇÃO PREDIAL DE ÁGUA - FORNECIMENTO E INSTALAÇÃO. AF_04/2024</t>
  </si>
  <si>
    <t>SINAPI|96744</t>
  </si>
  <si>
    <t>96744</t>
  </si>
  <si>
    <t>LUVA, PPR, DN 75 MM, CLASSE PN 25, INSTALADO EM RESERVAÇÃO PREDIAL DE ÁGUA - FORNECIMENTO E INSTALAÇÃO. AF_04/2024</t>
  </si>
  <si>
    <t>SINAPI|96745</t>
  </si>
  <si>
    <t>96745</t>
  </si>
  <si>
    <t>LUVA, PPR, DN 90 MM, CLASSE PN 25, INSTALADO EM RESERVAÇÃO PREDIAL DE ÁGUA - FORNECIMENTO E INSTALAÇÃO. AF_04/2024</t>
  </si>
  <si>
    <t>SINAPI|94671</t>
  </si>
  <si>
    <t>94671</t>
  </si>
  <si>
    <t>LUVA, PVC, SOLDÁVEL, DN 110 MM, INSTALADO EM RESERVAÇÃO PREDIAL DE ÁGUA - FORNECIMENTO E INSTALAÇÃO. AF_04/2024</t>
  </si>
  <si>
    <t>SINAPI|94661</t>
  </si>
  <si>
    <t>94661</t>
  </si>
  <si>
    <t>LUVA, PVC, SOLDÁVEL, DN 40 MM, INSTALADO EM RESERVAÇÃO PREDIAL DE ÁGUA - FORNECIMENTO E INSTALAÇÃO. AF_04/2024</t>
  </si>
  <si>
    <t>SINAPI|94663</t>
  </si>
  <si>
    <t>94663</t>
  </si>
  <si>
    <t>LUVA, PVC, SOLDÁVEL, DN 50 MM, INSTALADO EM RESERVAÇÃO PREDIAL DE ÁGUA - FORNECIMENTO E INSTALAÇÃO. AF_04/2024</t>
  </si>
  <si>
    <t>SINAPI|94665</t>
  </si>
  <si>
    <t>94665</t>
  </si>
  <si>
    <t>LUVA, PVC, SOLDÁVEL, DN 60 MM, INSTALADO EM RESERVAÇÃO PREDIAL DE ÁGUA - FORNECIMENTO E INSTALAÇÃO. AF_04/2024</t>
  </si>
  <si>
    <t>SINAPI|94667</t>
  </si>
  <si>
    <t>94667</t>
  </si>
  <si>
    <t>LUVA, PVC, SOLDÁVEL, DN 75 MM, INSTALADO EM RESERVAÇÃO PREDIAL DE ÁGUA - FORNECIMENTO E INSTALAÇÃO. AF_04/2024</t>
  </si>
  <si>
    <t>SINAPI|94669</t>
  </si>
  <si>
    <t>94669</t>
  </si>
  <si>
    <t>LUVA, PVC, SOLDÁVEL, DN 85 MM, INSTALADO EM RESERVAÇÃO PREDIAL DE ÁGUA - FORNECIMENTO E INSTALAÇÃO. AF_04/2024</t>
  </si>
  <si>
    <t>SINAPI|105177</t>
  </si>
  <si>
    <t>105177</t>
  </si>
  <si>
    <t>NIPLE DE REDUÇÃO, EM FERRO GALVANIZADO, CONEXÃO ROSQUEADA, DN 80 MM X 50 MM (3" X 2"), INSTALADO EM RESERVAÇÃO PREDIAL DE ÁGUA - FORNECIMENTO E INSTALAÇÃO. AF_04/2024</t>
  </si>
  <si>
    <t>SINAPI|105176</t>
  </si>
  <si>
    <t>105176</t>
  </si>
  <si>
    <t>NIPLE DE REDUÇÃO, EM FERRO GALVANIZADO, CONEXÃO ROSQUEADA, DN 80 MM X 65 MM (3" X 2 1/2"), INSTALADO EM RESERVAÇÃO PREDIAL DE ÁGUA - FORNECIMENTO E INSTALAÇÃO. AF_04/2024</t>
  </si>
  <si>
    <t>SINAPI|94466</t>
  </si>
  <si>
    <t>94466</t>
  </si>
  <si>
    <t>NIPLE, EM FERRO GALVANIZADO, CONEXÃO ROSQUEADA, DN 50 MM (2"), INSTALADO EM RESERVAÇÃO PREDIAL DE ÁGUA - FORNECIMENTO E INSTALAÇÃO. AF_04/2024</t>
  </si>
  <si>
    <t>SINAPI|94468</t>
  </si>
  <si>
    <t>94468</t>
  </si>
  <si>
    <t>NIPLE, EM FERRO GALVANIZADO, CONEXÃO ROSQUEADA, DN 65 MM (2 1/2"), INSTALADO EM RESERVAÇÃO PREDIAL DE ÁGUA - FORNECIMENTO E INSTALAÇÃO. AF_04/2024</t>
  </si>
  <si>
    <t>SINAPI|94470</t>
  </si>
  <si>
    <t>94470</t>
  </si>
  <si>
    <t>NIPLE, EM FERRO GALVANIZADO, CONEXÃO ROSQUEADA, DN 80 MM (3"), INSTALADO EM RESERVAÇÃO PREDIAL DE ÁGUA - FORNECIMENTO E INSTALAÇÃO. AF_04/2024</t>
  </si>
  <si>
    <t>SINAPI|105225</t>
  </si>
  <si>
    <t>105225</t>
  </si>
  <si>
    <t>TE DE REDUÇÃO, CPVC, DN 28 X 22 MM, INSTALADO EM RESERVAÇÃO PREDIAL DE ÁGUA - FORNECIMENTO E INSTALAÇÃO. AF_04/2024</t>
  </si>
  <si>
    <t>SINAPI|105226</t>
  </si>
  <si>
    <t>105226</t>
  </si>
  <si>
    <t>TE DE REDUÇÃO, CPVC, DN 35 X 28 MM, INSTALADO EM RESERVAÇÃO PREDIAL DE ÁGUA - FORNECIMENTO E INSTALAÇÃO. AF_04/2024</t>
  </si>
  <si>
    <t>SINAPI|105227</t>
  </si>
  <si>
    <t>105227</t>
  </si>
  <si>
    <t>TE DE REDUÇÃO, CPVC, DN 42 X 35 MM, INSTALADO EM RESERVAÇÃO PREDIAL DE ÁGUA - FORNECIMENTO E INSTALAÇÃO. AF_04/2024</t>
  </si>
  <si>
    <t>SINAPI|105212</t>
  </si>
  <si>
    <t>105212</t>
  </si>
  <si>
    <t>TE DE REDUÇÃO, EM FERRO GALVANIZADO, CONEXÃO ROSQUEADA, DN 80 MM X 50 MM (3" X 2"), INSTALADO EM RESERVAÇÃO PREDIAL DE ÁGUA - FORNECIMENTO E INSTALAÇÃO. AF_04/2024</t>
  </si>
  <si>
    <t>SINAPI|105211</t>
  </si>
  <si>
    <t>105211</t>
  </si>
  <si>
    <t>TE DE REDUÇÃO, EM FERRO GALVANIZADO, CONEXÃO ROSQUEADA, DN 80 MM X 65 MM (3" X 2 1/2"), INSTALADO EM RESERVAÇÃO PREDIAL DE ÁGUA - FORNECIMENTO E INSTALAÇÃO. AF_04/2024</t>
  </si>
  <si>
    <t>SINAPI|105189</t>
  </si>
  <si>
    <t>105189</t>
  </si>
  <si>
    <t>TE DE REDUÇÃO, PVC, SOLDÁVEL, 90 GRAUS, DN 50 MM X 25 MM, INSTALADO EM RESERVAÇÃO PREDIAL DE ÁGUA - FORNECIMENTO E INSTALAÇÃO. AF_04/2024</t>
  </si>
  <si>
    <t>SINAPI|105190</t>
  </si>
  <si>
    <t>105190</t>
  </si>
  <si>
    <t>TE DE REDUÇÃO, PVC, SOLDÁVEL, 90 GRAUS, DN 50 MM X 32 MM, INSTALADO EM RESERVAÇÃO PREDIAL DE ÁGUA - FORNECIMENTO E INSTALAÇÃO. AF_04/2024</t>
  </si>
  <si>
    <t>SINAPI|94625</t>
  </si>
  <si>
    <t>94625</t>
  </si>
  <si>
    <t>TE EM COBRE, DN 104 MM, SEM ANEL DE SOLDA, INSTALADO EM RESERVAÇÃO PREDIAL DE ÁGUA - FORNECIMENTO E INSTALAÇÃO. AF_04/2024</t>
  </si>
  <si>
    <t>SINAPI|94622</t>
  </si>
  <si>
    <t>94622</t>
  </si>
  <si>
    <t>TE EM COBRE, DN 54 MM, SEM ANEL DE SOLDA, INSTALADO EM RESERVAÇÃO PREDIAL DE ÁGUA - FORNECIMENTO E INSTALAÇÃO. AF_04/2024</t>
  </si>
  <si>
    <t>SINAPI|94623</t>
  </si>
  <si>
    <t>94623</t>
  </si>
  <si>
    <t>TE EM COBRE, DN 66 MM, SEM ANEL DE SOLDA, INSTALADO EM RESERVAÇÃO PREDIAL DE ÁGUA - FORNECIMENTO E INSTALAÇÃO. AF_04/2024</t>
  </si>
  <si>
    <t>SINAPI|94624</t>
  </si>
  <si>
    <t>94624</t>
  </si>
  <si>
    <t>TE EM COBRE, DN 79 MM, SEM ANEL DE SOLDA, INSTALADO EM RESERVAÇÃO PREDIAL DE ÁGUA - FORNECIMENTO E INSTALAÇÃO. AF_04/2024</t>
  </si>
  <si>
    <t>SINAPI|94763</t>
  </si>
  <si>
    <t>94763</t>
  </si>
  <si>
    <t>TE, CPVC, SOLDÁVEL, DN 114 MM, INSTALADO EM RESERVAÇÃO PREDIAL DE ÁGUA - FORNECIMENTO E INSTALAÇÃO. AF_04/2024</t>
  </si>
  <si>
    <t>SINAPI|94756</t>
  </si>
  <si>
    <t>94756</t>
  </si>
  <si>
    <t>TE, CPVC, SOLDÁVEL, DN 22 MM, INSTALADO EM RESERVAÇÃO PREDIAL DE ÁGUA - FORNECIMENTO E INSTALAÇÃO. AF_04/2024</t>
  </si>
  <si>
    <t>SINAPI|94757</t>
  </si>
  <si>
    <t>94757</t>
  </si>
  <si>
    <t>TE, CPVC, SOLDÁVEL, DN 28 MM, INSTALADO EM RESERVAÇÃO PREDIAL DE ÁGUA - FORNECIMENTO E INSTALAÇÃO. AF_04/2024</t>
  </si>
  <si>
    <t>SINAPI|94758</t>
  </si>
  <si>
    <t>94758</t>
  </si>
  <si>
    <t>TE, CPVC, SOLDÁVEL, DN 35 MM, INSTALADO EM RESERVAÇÃO PREDIAL DE ÁGUA - FORNECIMENTO E INSTALAÇÃO. AF_04/2024</t>
  </si>
  <si>
    <t>SINAPI|94759</t>
  </si>
  <si>
    <t>94759</t>
  </si>
  <si>
    <t>TE, CPVC, SOLDÁVEL, DN 42 MM, INSTALADO EM RESERVAÇÃO PREDIAL DE ÁGUA - FORNECIMENTO E INSTALAÇÃO. AF_04/2024</t>
  </si>
  <si>
    <t>SINAPI|94760</t>
  </si>
  <si>
    <t>94760</t>
  </si>
  <si>
    <t>TE, CPVC, SOLDÁVEL, DN 54 MM, INSTALADO EM RESERVAÇÃO PREDIAL DE ÁGUA - FORNECIMENTO E INSTALAÇÃO. AF_04/2024</t>
  </si>
  <si>
    <t>SINAPI|94761</t>
  </si>
  <si>
    <t>94761</t>
  </si>
  <si>
    <t>TE, CPVC, SOLDÁVEL, DN 73 MM, INSTALADO EM RESERVAÇÃO PREDIAL DE ÁGUA - FORNECIMENTO E INSTALAÇÃO. AF_04/2024</t>
  </si>
  <si>
    <t>SINAPI|94762</t>
  </si>
  <si>
    <t>94762</t>
  </si>
  <si>
    <t>TE, CPVC, SOLDÁVEL, DN 89 MM, INSTALADO EM RESERVAÇÃO PREDIAL DE ÁGUA - FORNECIMENTO E INSTALAÇÃO. AF_04/2024</t>
  </si>
  <si>
    <t>SINAPI|94462</t>
  </si>
  <si>
    <t>94462</t>
  </si>
  <si>
    <t>TUBO DE AÇO GALVANIZADO COM COSTURA, CLASSE MÉDIA, DN 50 MM (2"), CONEXÃO ROSQUEADA, INSTALADO EM RESERVAÇÃO PREDIAL DE ÁGUA - FORNECIMENTO E INSTALAÇÃO. AF_04/2024</t>
  </si>
  <si>
    <t>SINAPI|94463</t>
  </si>
  <si>
    <t>94463</t>
  </si>
  <si>
    <t>TUBO DE AÇO GALVANIZADO COM COSTURA, CLASSE MÉDIA, DN 65 MM (2 1/2"), CONEXÃO ROSQUEADA, INSTALADO EM RESERVAÇÃO PREDIAL DE ÁGUA - FORNECIMENTO E INSTALAÇÃO. AF_04/2024</t>
  </si>
  <si>
    <t>SINAPI|94464</t>
  </si>
  <si>
    <t>94464</t>
  </si>
  <si>
    <t>TUBO DE AÇO GALVANIZADO COM COSTURA, CLASSE MÉDIA, DN 80 MM (3"), CONEXÃO ROSQUEADA, INSTALADO EM RESERVAÇÃO PREDIAL DE ÁGUA - FORNECIMENTO E INSTALAÇÃO. AF_04/2024</t>
  </si>
  <si>
    <t>SINAPI|94605</t>
  </si>
  <si>
    <t>94605</t>
  </si>
  <si>
    <t>TUBO EM COBRE RÍGIDO, DN 104 MM, CLASSE E, SEM ISOLAMENTO, INSTALADO EM RESERVAÇÃO PREDIAL DE ÁGUA - FORNECIMENTO E INSTALAÇÃO. AF_04/2024</t>
  </si>
  <si>
    <t>SINAPI|94602</t>
  </si>
  <si>
    <t>94602</t>
  </si>
  <si>
    <t>TUBO EM COBRE RÍGIDO, DN 54 MM, CLASSE E, SEM ISOLAMENTO, INSTALADO EM RESERVAÇÃO PREDIAL DE ÁGUA - FORNECIMENTO E INSTALAÇÃO. AF_04/2024</t>
  </si>
  <si>
    <t>SINAPI|94603</t>
  </si>
  <si>
    <t>94603</t>
  </si>
  <si>
    <t>TUBO EM COBRE RÍGIDO, DN 66 MM, CLASSE E, SEM ISOLAMENTO, INSTALADO EM RESERVAÇÃO PREDIAL DE ÁGUA - FORNECIMENTO E INSTALAÇÃO. AF_04/2024</t>
  </si>
  <si>
    <t>SINAPI|94604</t>
  </si>
  <si>
    <t>94604</t>
  </si>
  <si>
    <t>TUBO EM COBRE RÍGIDO, DN 79 MM, CLASSE E, SEM ISOLAMENTO, INSTALADO EM RESERVAÇÃO PREDIAL DE ÁGUA - FORNECIMENTO E INSTALAÇÃO. AF_04/2024</t>
  </si>
  <si>
    <t>SINAPI|94723</t>
  </si>
  <si>
    <t>94723</t>
  </si>
  <si>
    <t>TUBO, CPVC, SOLDÁVEL, DN 114 MM, INSTALADO EM RESERVAÇÃO PREDIAL DE ÁGUA - FORNECIMENTO E INSTALAÇÃO. AF_04/2024</t>
  </si>
  <si>
    <t>SINAPI|94716</t>
  </si>
  <si>
    <t>94716</t>
  </si>
  <si>
    <t>TUBO, CPVC, SOLDÁVEL, DN 22 MM, INSTALADO EM RESERVAÇÃO PREDIAL DE ÁGUA - FORNECIMENTO E INSTALAÇÃO. AF_04/2024</t>
  </si>
  <si>
    <t>SINAPI|94717</t>
  </si>
  <si>
    <t>94717</t>
  </si>
  <si>
    <t>TUBO, CPVC, SOLDÁVEL, DN 28 MM, INSTALADO EM RESERVAÇÃO PREDIAL DE ÁGUA - FORNECIMENTO E INSTALAÇÃO. AF_04/2024</t>
  </si>
  <si>
    <t>SINAPI|94718</t>
  </si>
  <si>
    <t>94718</t>
  </si>
  <si>
    <t>TUBO, CPVC, SOLDÁVEL, DN 35 MM, INSTALADO EM RESERVAÇÃO PREDIAL DE ÁGUA - FORNECIMENTO E INSTALAÇÃO. AF_04/2024</t>
  </si>
  <si>
    <t>SINAPI|94719</t>
  </si>
  <si>
    <t>94719</t>
  </si>
  <si>
    <t>TUBO, CPVC, SOLDÁVEL, DN 42 MM, INSTALADO EM RESERVAÇÃO PREDIAL DE ÁGUA - FORNECIMENTO E INSTALAÇÃO. AF_04/2024</t>
  </si>
  <si>
    <t>SINAPI|94720</t>
  </si>
  <si>
    <t>94720</t>
  </si>
  <si>
    <t>TUBO, CPVC, SOLDÁVEL, DN 54 MM, INSTALADO EM RESERVAÇÃO PREDIAL DE ÁGUA - FORNECIMENTO E INSTALAÇÃO. AF_04/2024</t>
  </si>
  <si>
    <t>SINAPI|94721</t>
  </si>
  <si>
    <t>94721</t>
  </si>
  <si>
    <t>TUBO, CPVC, SOLDÁVEL, DN 73 MM, INSTALADO EM RESERVAÇÃO PREDIAL DE ÁGUA - FORNECIMENTO E INSTALAÇÃO. AF_04/2024</t>
  </si>
  <si>
    <t>SINAPI|94722</t>
  </si>
  <si>
    <t>94722</t>
  </si>
  <si>
    <t>TUBO, CPVC, SOLDÁVEL, DN 89 MM, INSTALADO EM RESERVAÇÃO PREDIAL DE ÁGUA - FORNECIMENTO E INSTALAÇÃO. AF_04/2024</t>
  </si>
  <si>
    <t>SINAPI|96726</t>
  </si>
  <si>
    <t>96726</t>
  </si>
  <si>
    <t>TUBO, PPR, DN 110 MM, CLASSE PN 12, INSTALADO EM RESERVAÇÃO PREDIAL DE ÁGUA - FORNECIMENTO E INSTALAÇÃO. AF_04/2024</t>
  </si>
  <si>
    <t>SINAPI|96735</t>
  </si>
  <si>
    <t>96735</t>
  </si>
  <si>
    <t>TUBO, PPR, DN 110 MM, CLASSE PN 25, INSTALADO EM RESERVAÇÃO PREDIAL DE ÁGUA - FORNECIMENTO E INSTALAÇÃO. AF_04/2024</t>
  </si>
  <si>
    <t>SINAPI|96718</t>
  </si>
  <si>
    <t>96718</t>
  </si>
  <si>
    <t>TUBO, PPR, DN 20 MM, CLASSE PN 20, INSTALADO EM RESERVAÇÃO PREDIAL DE ÁGUA - FORNECIMENTO E INSTALAÇÃO. AF_04/2024</t>
  </si>
  <si>
    <t>SINAPI|96727</t>
  </si>
  <si>
    <t>96727</t>
  </si>
  <si>
    <t>TUBO, PPR, DN 20 MM, CLASSE PN 25, INSTALADO EM RESERVAÇÃO PREDIAL DE ÁGUA - FORNECIMENTO E INSTALAÇÃO. AF_04/2024</t>
  </si>
  <si>
    <t>SINAPI|96719</t>
  </si>
  <si>
    <t>96719</t>
  </si>
  <si>
    <t>TUBO, PPR, DN 25 MM, CLASSE PN 20, INSTALADO EM RESERVAÇÃO PREDIAL DE ÁGUA - FORNECIMENTO E INSTALAÇÃO. AF_04/2024</t>
  </si>
  <si>
    <t>SINAPI|96728</t>
  </si>
  <si>
    <t>96728</t>
  </si>
  <si>
    <t>TUBO, PPR, DN 25 MM, CLASSE PN 25, INSTALADO EM RESERVAÇÃO PREDIAL DE ÁGUA - FORNECIMENTO E INSTALAÇÃO. AF_04/2024</t>
  </si>
  <si>
    <t>SINAPI|96720</t>
  </si>
  <si>
    <t>96720</t>
  </si>
  <si>
    <t>TUBO, PPR, DN 32 MM, CLASSE PN 12, INSTALADO EM RESERVAÇÃO PREDIAL DE ÁGUA - FORNECIMENTO E INSTALAÇÃO. AF_04/2024</t>
  </si>
  <si>
    <t>SINAPI|96729</t>
  </si>
  <si>
    <t>96729</t>
  </si>
  <si>
    <t>TUBO, PPR, DN 32 MM, CLASSE PN 25, INSTALADO EM RESERVAÇÃO PREDIAL DE ÁGUA - FORNECIMENTO E INSTALAÇÃO. AF_04/2024</t>
  </si>
  <si>
    <t>SINAPI|96721</t>
  </si>
  <si>
    <t>96721</t>
  </si>
  <si>
    <t>TUBO, PPR, DN 40 MM, CLASSE PN 12, INSTALADO EM RESERVAÇÃO PREDIAL DE ÁGUA - FORNECIMENTO E INSTALAÇÃO. AF_04/2024</t>
  </si>
  <si>
    <t>SINAPI|96730</t>
  </si>
  <si>
    <t>96730</t>
  </si>
  <si>
    <t>TUBO, PPR, DN 40 MM, CLASSE PN 25, INSTALADO EM RESERVAÇÃO PREDIAL DE ÁGUA - FORNECIMENTO E INSTALAÇÃO. AF_04/2024</t>
  </si>
  <si>
    <t>SINAPI|96722</t>
  </si>
  <si>
    <t>96722</t>
  </si>
  <si>
    <t>TUBO, PPR, DN 50 MM, CLASSE PN 12, INSTALADO EM RESERVAÇÃO PREDIAL DE ÁGUA - FORNECIMENTO E INSTALAÇÃO. AF_04/2024</t>
  </si>
  <si>
    <t>SINAPI|96731</t>
  </si>
  <si>
    <t>96731</t>
  </si>
  <si>
    <t>TUBO, PPR, DN 50 MM, CLASSE PN 25, INSTALADO EM RESERVAÇÃO PREDIAL DE ÁGUA - FORNECIMENTO E INSTALAÇÃO. AF_04/2024</t>
  </si>
  <si>
    <t>SINAPI|96723</t>
  </si>
  <si>
    <t>96723</t>
  </si>
  <si>
    <t>TUBO, PPR, DN 63 MM, CLASSE PN 12, INSTALADO EM RESERVAÇÃO PREDIAL DE ÁGUA - FORNECIMENTO E INSTALAÇÃO. AF_04/2024</t>
  </si>
  <si>
    <t>SINAPI|96732</t>
  </si>
  <si>
    <t>96732</t>
  </si>
  <si>
    <t>TUBO, PPR, DN 63 MM, CLASSE PN 25, INSTALADO EM RESERVAÇÃO PREDIAL DE ÁGUA - FORNECIMENTO E INSTALAÇÃO. AF_04/2024</t>
  </si>
  <si>
    <t>SINAPI|96724</t>
  </si>
  <si>
    <t>96724</t>
  </si>
  <si>
    <t>TUBO, PPR, DN 75 MM, CLASSE PN 12, INSTALADO EM RESERVAÇÃO PREDIAL DE ÁGUA - FORNECIMENTO E INSTALAÇÃO. AF_04/2024</t>
  </si>
  <si>
    <t>SINAPI|96733</t>
  </si>
  <si>
    <t>96733</t>
  </si>
  <si>
    <t>TUBO, PPR, DN 75 MM, CLASSE PN 25, INSTALADO EM RESERVAÇÃO PREDIAL DE ÁGUA - FORNECIMENTO E INSTALAÇÃO. AF_04/2024</t>
  </si>
  <si>
    <t>SINAPI|96725</t>
  </si>
  <si>
    <t>96725</t>
  </si>
  <si>
    <t>TUBO, PPR, DN 90 MM, CLASSE PN 12, INSTALADO EM RESERVAÇÃO PREDIAL DE ÁGUA - FORNECIMENTO E INSTALAÇÃO. AF_04/2024</t>
  </si>
  <si>
    <t>SINAPI|96734</t>
  </si>
  <si>
    <t>96734</t>
  </si>
  <si>
    <t>TUBO, PPR, DN 90 MM, CLASSE PN 25, INSTALADO EM RESERVAÇÃO PREDIAL DE ÁGUA - FORNECIMENTO E INSTALAÇÃO. AF_04/2024</t>
  </si>
  <si>
    <t>SINAPI|94655</t>
  </si>
  <si>
    <t>94655</t>
  </si>
  <si>
    <t>TUBO, PVC, SOLDÁVEL, DE 110MM, INSTALADO EM RESERVAÇÃO PREDIAL DE ÁGUA - FORNECIMENTO E INSTALAÇÃO. AF_04/2024</t>
  </si>
  <si>
    <t>SINAPI|94648</t>
  </si>
  <si>
    <t>94648</t>
  </si>
  <si>
    <t>TUBO, PVC, SOLDÁVEL, DE 25MM, INSTALADO EM RESERVAÇÃO PREDIAL DE ÁGUA - FORNECIMENTO E INSTALAÇÃO. AF_04/2024</t>
  </si>
  <si>
    <t>SINAPI|94649</t>
  </si>
  <si>
    <t>94649</t>
  </si>
  <si>
    <t>TUBO, PVC, SOLDÁVEL, DE 32MM, INSTALADO EM RESERVAÇÃO PREDIAL DE ÁGUA - FORNECIMENTO E INSTALAÇÃO. AF_04/2024</t>
  </si>
  <si>
    <t>SINAPI|94650</t>
  </si>
  <si>
    <t>94650</t>
  </si>
  <si>
    <t>TUBO, PVC, SOLDÁVEL, DE 40MM, INSTALADO EM RESERVAÇÃO PREDIAL DE ÁGUA - FORNECIMENTO E INSTALAÇÃO. AF_04/2024</t>
  </si>
  <si>
    <t>SINAPI|94651</t>
  </si>
  <si>
    <t>94651</t>
  </si>
  <si>
    <t>TUBO, PVC, SOLDÁVEL, DE 50MM, INSTALADO EM RESERVAÇÃO PREDIAL DE ÁGUA - FORNECIMENTO E INSTALAÇÃO. AF_04/2024</t>
  </si>
  <si>
    <t>SINAPI|94652</t>
  </si>
  <si>
    <t>94652</t>
  </si>
  <si>
    <t>TUBO, PVC, SOLDÁVEL, DE 60MM, INSTALADO EM RESERVAÇÃO PREDIAL DE ÁGUA - FORNECIMENTO E INSTALAÇÃO. AF_04/2024</t>
  </si>
  <si>
    <t>SINAPI|94653</t>
  </si>
  <si>
    <t>94653</t>
  </si>
  <si>
    <t>TUBO, PVC, SOLDÁVEL, DE 75MM, INSTALADO EM RESERVAÇÃO PREDIAL DE ÁGUA - FORNECIMENTO E INSTALAÇÃO. AF_04/2024</t>
  </si>
  <si>
    <t>SINAPI|94654</t>
  </si>
  <si>
    <t>94654</t>
  </si>
  <si>
    <t>TUBO, PVC, SOLDÁVEL, DE 85MM, INSTALADO EM RESERVAÇÃO PREDIAL DE ÁGUA - FORNECIMENTO E INSTALAÇÃO. AF_04/2024</t>
  </si>
  <si>
    <t>SINAPI|94689</t>
  </si>
  <si>
    <t>94689</t>
  </si>
  <si>
    <t>TÊ COM BUCHA DE LATÃO NA BOLSA CENTRAL, PVC, SOLDÁVEL, DN 25 MM X 3/4", INSTALADO EM RESERVAÇÃO PREDIAL DE ÁGUA - FORNECIMENTO E INSTALAÇÃO. AF_04/2024</t>
  </si>
  <si>
    <t>SINAPI|94702</t>
  </si>
  <si>
    <t>94702</t>
  </si>
  <si>
    <t>TÊ DE REDUÇÃO, PVC, SOLDÁVEL, DN 110 MM X 60 MM, INSTALADO EM RESERVAÇÃO PREDIAL DE ÁGUA - FORNECIMENTO E INSTALAÇÃO. AF_04/2024</t>
  </si>
  <si>
    <t>SINAPI|94691</t>
  </si>
  <si>
    <t>94691</t>
  </si>
  <si>
    <t>TÊ DE REDUÇÃO, PVC, SOLDÁVEL, DN 32 MM X 25 MM, INSTALADO EM RESERVAÇÃO PREDIAL DE ÁGUA - FORNECIMENTO E INSTALAÇÃO. AF_04/2024</t>
  </si>
  <si>
    <t>SINAPI|94693</t>
  </si>
  <si>
    <t>94693</t>
  </si>
  <si>
    <t>TÊ DE REDUÇÃO, PVC, SOLDÁVEL, DN 40 MM X 32 MM, INSTALADO EM RESERVAÇÃO PREDIAL DE ÁGUA - FORNECIMENTO E INSTALAÇÃO. AF_04/2024</t>
  </si>
  <si>
    <t>SINAPI|94695</t>
  </si>
  <si>
    <t>94695</t>
  </si>
  <si>
    <t>TÊ DE REDUÇÃO, PVC, SOLDÁVEL, DN 50 MM X 40 MM, INSTALADO EM RESERVAÇÃO PREDIAL DE ÁGUA - FORNECIMENTO E INSTALAÇÃO. AF_04/2024</t>
  </si>
  <si>
    <t>SINAPI|94698</t>
  </si>
  <si>
    <t>94698</t>
  </si>
  <si>
    <t>TÊ DE REDUÇÃO, PVC, SOLDÁVEL, DN 75 MM X 50 MM, INSTALADO EM RESERVAÇÃO PREDIAL DE ÁGUA - FORNECIMENTO E INSTALAÇÃO. AF_04/2024</t>
  </si>
  <si>
    <t>SINAPI|94700</t>
  </si>
  <si>
    <t>94700</t>
  </si>
  <si>
    <t>TÊ DE REDUÇÃO, PVC, SOLDÁVEL, DN 85 MM X 60 MM, INSTALADO EM RESERVAÇÃO PREDIAL DE ÁGUA - FORNECIMENTO E INSTALAÇÃO. AF_04/2024</t>
  </si>
  <si>
    <t>SINAPI|94477</t>
  </si>
  <si>
    <t>94477</t>
  </si>
  <si>
    <t>TÊ, EM FERRO GALVANIZADO, CONEXÃO ROSQUEADA, DN 50 MM (2"), INSTALADO EM RESERVAÇÃO PREDIAL DE ÁGUA - FORNECIMENTO E INSTALAÇÃO. AF_04/2024</t>
  </si>
  <si>
    <t>SINAPI|94478</t>
  </si>
  <si>
    <t>94478</t>
  </si>
  <si>
    <t>TÊ, EM FERRO GALVANIZADO, CONEXÃO ROSQUEADA, DN 65 MM (2 1/2"), INSTALADO EM RESERVAÇÃO PREDIAL DE ÁGUA - FORNECIMENTO E INSTALAÇÃO. AF_04/2024</t>
  </si>
  <si>
    <t>SINAPI|94479</t>
  </si>
  <si>
    <t>94479</t>
  </si>
  <si>
    <t>TÊ, EM FERRO GALVANIZADO, CONEXÃO ROSQUEADA, DN 80 MM (3"), INSTALADO EM RESERVAÇÃO PREDIAL DE ÁGUA - FORNECIMENTO E INSTALAÇÃO. AF_04/2024</t>
  </si>
  <si>
    <t>SINAPI|96764</t>
  </si>
  <si>
    <t>96764</t>
  </si>
  <si>
    <t>TÊ, PPR, DN 110 MM, INSTALADO EM RESERVAÇÃO PREDIAL DE ÁGUA - FORNECIMENTO E INSTALAÇÃO. AF_04/2024</t>
  </si>
  <si>
    <t>SINAPI|105164</t>
  </si>
  <si>
    <t>105164</t>
  </si>
  <si>
    <t>TÊ, PPR, DN 20 MM, INSTALADO EM RESERVAÇÃO PREDIAL DE ÁGUA - FORNECIMENTO E INSTALAÇÃO. AF_04/2024</t>
  </si>
  <si>
    <t>SINAPI|105165</t>
  </si>
  <si>
    <t>105165</t>
  </si>
  <si>
    <t>TÊ, PPR, DN 25 MM, INSTALADO EM RESERVAÇÃO PREDIAL DE ÁGUA - FORNECIMENTO E INSTALAÇÃO. AF_04/2024</t>
  </si>
  <si>
    <t>SINAPI|96758</t>
  </si>
  <si>
    <t>96758</t>
  </si>
  <si>
    <t>TÊ, PPR, DN 32 MM, INSTALADO EM RESERVAÇÃO PREDIAL DE ÁGUA - FORNECIMENTO E INSTALAÇÃO. AF_04/2024</t>
  </si>
  <si>
    <t>SINAPI|96759</t>
  </si>
  <si>
    <t>96759</t>
  </si>
  <si>
    <t>TÊ, PPR, DN 40 MM, INSTALADO EM RESERVAÇÃO PREDIAL DE ÁGUA - FORNECIMENTO E INSTALAÇÃO. AF_04/2024</t>
  </si>
  <si>
    <t>SINAPI|96760</t>
  </si>
  <si>
    <t>96760</t>
  </si>
  <si>
    <t>TÊ, PPR, DN 50 MM, INSTALADO EM RESERVAÇÃO PREDIAL DE ÁGUA - FORNECIMENTO E INSTALAÇÃO. AF_04/2024</t>
  </si>
  <si>
    <t>SINAPI|96761</t>
  </si>
  <si>
    <t>96761</t>
  </si>
  <si>
    <t>TÊ, PPR, DN 63 MM, INSTALADO EM RESERVAÇÃO PREDIAL DE ÁGUA - FORNECIMENTO E INSTALAÇÃO. AF_04/2024</t>
  </si>
  <si>
    <t>SINAPI|96762</t>
  </si>
  <si>
    <t>96762</t>
  </si>
  <si>
    <t>TÊ, PPR, DN 75 MM, INSTALADO EM RESERVAÇÃO PREDIAL DE ÁGUA - FORNECIMENTO E INSTALAÇÃO. AF_04/2024</t>
  </si>
  <si>
    <t>SINAPI|96763</t>
  </si>
  <si>
    <t>96763</t>
  </si>
  <si>
    <t>TÊ, PPR, DN 90 MM, INSTALADO EM RESERVAÇÃO PREDIAL DE ÁGUA - FORNECIMENTO E INSTALAÇÃO. AF_04/2024</t>
  </si>
  <si>
    <t>SINAPI|94701</t>
  </si>
  <si>
    <t>94701</t>
  </si>
  <si>
    <t>TÊ, PVC, SOLDÁVEL, DN 110 MM INSTALADO EM RESERVAÇÃO PREDIAL DE ÁGUA - FORNECIMENTO E INSTALAÇÃO. AF_04/2024</t>
  </si>
  <si>
    <t>SINAPI|94688</t>
  </si>
  <si>
    <t>94688</t>
  </si>
  <si>
    <t>TÊ, PVC, SOLDÁVEL, DN 25 MM INSTALADO EM RESERVAÇÃO PREDIAL DE ÁGUA - FORNECIMENTO E INSTALAÇÃO. AF_04/2024</t>
  </si>
  <si>
    <t>SINAPI|94690</t>
  </si>
  <si>
    <t>94690</t>
  </si>
  <si>
    <t>TÊ, PVC, SOLDÁVEL, DN 32 MM INSTALADO EM RESERVAÇÃO PREDIAL DE ÁGUA - FORNECIMENTO E INSTALAÇÃO. AF_04/2024</t>
  </si>
  <si>
    <t>SINAPI|94692</t>
  </si>
  <si>
    <t>94692</t>
  </si>
  <si>
    <t>TÊ, PVC, SOLDÁVEL, DN 40 MM INSTALADO EM RESERVAÇÃO PREDIAL DE ÁGUA - FORNECIMENTO E INSTALAÇÃO. AF_04/2024</t>
  </si>
  <si>
    <t>SINAPI|94694</t>
  </si>
  <si>
    <t>94694</t>
  </si>
  <si>
    <t>TÊ, PVC, SOLDÁVEL, DN 50 MM INSTALADO EM RESERVAÇÃO PREDIAL DE ÁGUA - FORNECIMENTO E INSTALAÇÃO. AF_04/2024</t>
  </si>
  <si>
    <t>SINAPI|94696</t>
  </si>
  <si>
    <t>94696</t>
  </si>
  <si>
    <t>TÊ, PVC, SOLDÁVEL, DN 60 MM INSTALADO EM RESERVAÇÃO PREDIAL DE ÁGUA - FORNECIMENTO E INSTALAÇÃO. AF_04/2024</t>
  </si>
  <si>
    <t>SINAPI|94697</t>
  </si>
  <si>
    <t>94697</t>
  </si>
  <si>
    <t>TÊ, PVC, SOLDÁVEL, DN 75 MM INSTALADO EM RESERVAÇÃO PREDIAL DE ÁGUA - FORNECIMENTO E INSTALAÇÃO. AF_04/2024</t>
  </si>
  <si>
    <t>SINAPI|94699</t>
  </si>
  <si>
    <t>94699</t>
  </si>
  <si>
    <t>TÊ, PVC, SOLDÁVEL, DN 85 MM INSTALADO EM RESERVAÇÃO PREDIAL DE ÁGUA - FORNECIMENTO E INSTALAÇÃO. AF_04/2024</t>
  </si>
  <si>
    <t>SINAPI|105167</t>
  </si>
  <si>
    <t>105167</t>
  </si>
  <si>
    <t>UNIÃO FLANGE, PPR, COM PARAFUSOS, DN 40 MM, INSTALADO EM RESERVAÇÃO PREDIAL DE ÁGUA - FORNECIMENTO E INSTALAÇÃO. AF_04/2024</t>
  </si>
  <si>
    <t>SINAPI|105168</t>
  </si>
  <si>
    <t>105168</t>
  </si>
  <si>
    <t>UNIÃO FLANGE, PPR, COM PARAFUSOS, DN 50 MM, INSTALADO EM RESERVAÇÃO PREDIAL DE ÁGUA - FORNECIMENTO E INSTALAÇÃO. AF_04/2024</t>
  </si>
  <si>
    <t>SINAPI|105171</t>
  </si>
  <si>
    <t>105171</t>
  </si>
  <si>
    <t>UNIÃO FLANGE, PPR, COM PARAFUSOS, DN 63 MM, INSTALADO EM RESERVAÇÃO PREDIAL DE ÁGUA - FORNECIMENTO E INSTALAÇÃO. AF_04/2024</t>
  </si>
  <si>
    <t>SINAPI|105191</t>
  </si>
  <si>
    <t>105191</t>
  </si>
  <si>
    <t>UNIÃO FLANGE, PPR, COM PARAFUSOS, DN 75 MM, INSTALADO EM RESERVAÇÃO PREDIAL DE ÁGUA - FORNECIMENTO E INSTALAÇÃO. AF_04/2024</t>
  </si>
  <si>
    <t>SINAPI|105192</t>
  </si>
  <si>
    <t>105192</t>
  </si>
  <si>
    <t>UNIÃO FLANGE, PPR, COM PARAFUSOS, DN 90 MM, INSTALADO EM RESERVAÇÃO PREDIAL DE ÁGUA - FORNECIMENTO E INSTALAÇÃO. AF_04/2024</t>
  </si>
  <si>
    <t>SINAPI|96809</t>
  </si>
  <si>
    <t>96809</t>
  </si>
  <si>
    <t>CONEXÃO FIXA, ROSCA FÊMEA, METÁLICA, PARA INSTALAÇÕES EM PEX ÁGUA, DN 16 MM X 1/2", COM ANEL DESLIZANTE. FORNECIMENTO E INSTALAÇÃO. AF_02/2023</t>
  </si>
  <si>
    <t>Instalações Hidráulicas em PEX</t>
  </si>
  <si>
    <t>SINAPI|96812</t>
  </si>
  <si>
    <t>96812</t>
  </si>
  <si>
    <t>CONEXÃO FIXA, ROSCA FÊMEA, METÁLICA, PARA INSTALAÇÕES EM PEX ÁGUA, DN 20 MM X 1/2", COM ANEL DESLIZANTE. FORNECIMENTO E INSTALAÇÃO. AF_02/2023</t>
  </si>
  <si>
    <t>SINAPI|96813</t>
  </si>
  <si>
    <t>96813</t>
  </si>
  <si>
    <t>CONEXÃO FIXA, ROSCA FÊMEA, METÁLICA, PARA INSTALAÇÕES EM PEX ÁGUA, DN 20 MM X 3/4", COM ANEL DESLIZANTE. FORNECIMENTO E INSTALAÇÃO. AF_02/2023</t>
  </si>
  <si>
    <t>SINAPI|96817</t>
  </si>
  <si>
    <t>96817</t>
  </si>
  <si>
    <t>CONEXÃO FIXA, ROSCA FÊMEA, METÁLICA, PARA INSTALAÇÕES EM PEX ÁGUA, DN 25 MM X 1", COM ANEL DESLIZANTE - FORNECIMENTO E INSTALAÇÃO. AF_02/2023</t>
  </si>
  <si>
    <t>SINAPI|96816</t>
  </si>
  <si>
    <t>96816</t>
  </si>
  <si>
    <t>CONEXÃO FIXA, ROSCA FÊMEA, METÁLICA, PARA INSTALAÇÕES EM PEX ÁGUA, DN 25 MM X 3/4", COM ANEL DESLIZANTE - FORNECIMENTO E INSTALAÇÃO. AF_02/2023</t>
  </si>
  <si>
    <t>SINAPI|96821</t>
  </si>
  <si>
    <t>96821</t>
  </si>
  <si>
    <t>CONEXÃO FIXA, ROSCA FÊMEA, METÁLICA, PARA INSTALAÇÕES EM PEX ÁGUA, DN 32 MM X 1", COM ANEL DESLIZANTE - FORNECIMENTO E INSTALAÇÃO. AF_02/2023</t>
  </si>
  <si>
    <t>SINAPI|96824</t>
  </si>
  <si>
    <t>96824</t>
  </si>
  <si>
    <t>CONEXÃO FIXA, ROSCA FÊMEA, PARA INSTALAÇÕES EM PEX ÁGUA, DN 16MM X 1/2", CONEXÃO POR CRIMPAGEM - FORNECIMENTO E INSTALAÇÃO. AF_02/2023</t>
  </si>
  <si>
    <t>SINAPI|96827</t>
  </si>
  <si>
    <t>96827</t>
  </si>
  <si>
    <t>CONEXÃO FIXA, ROSCA FÊMEA, PARA INSTALAÇÕES EM PEX ÁGUA, DN 20MM X 1/2", CONEXÃO POR CRIMPAGEM - FORNECIMENTO E INSTALAÇÃO. AF_02/2023</t>
  </si>
  <si>
    <t>SINAPI|96828</t>
  </si>
  <si>
    <t>96828</t>
  </si>
  <si>
    <t>CONEXÃO FIXA, ROSCA FÊMEA, PARA INSTALAÇÕES EM PEX ÁGUA, DN 20MM X 3/4", CONEXÃO POR CRIMPAGEM - FORNECIMENTO E INSTALAÇÃO. AF_02/2023</t>
  </si>
  <si>
    <t>SINAPI|96832</t>
  </si>
  <si>
    <t>96832</t>
  </si>
  <si>
    <t>CONEXÃO FIXA, ROSCA FÊMEA, PARA INSTALAÇÕES EM PEX ÁGUA, DN 25MM X 3/4", CONEXÃO POR CRIMPAGEM - FORNECIMENTO E INSTALAÇÃO. AF_02/2023</t>
  </si>
  <si>
    <t>SINAPI|104525</t>
  </si>
  <si>
    <t>104525</t>
  </si>
  <si>
    <t>CONEXÃO FIXA, ROSCA MACHO, PARA INSTALAÇÕES EM PEX ÁGUA, DN 16 MM X 1/2", COM ANEL DESLIZANTE - FORNECIMENTO E INSTALAÇÃO. AF_02/2023</t>
  </si>
  <si>
    <t>SINAPI|104563</t>
  </si>
  <si>
    <t>104563</t>
  </si>
  <si>
    <t>CONEXÃO FIXA, ROSCA MACHO, PARA INSTALAÇÕES EM PEX ÁGUA, DN 16 MM X 3/4", COM ANEL DESLIZANTE - FORNECIMENTO E INSTALAÇÃO. AF_02/2023</t>
  </si>
  <si>
    <t>SINAPI|104531</t>
  </si>
  <si>
    <t>104531</t>
  </si>
  <si>
    <t>CONEXÃO FIXA, ROSCA MACHO, PARA INSTALAÇÕES EM PEX ÁGUA, DN 20 MM X 1/2", COM ANEL DESLIZANTE - FORNECIMENTO E INSTALAÇÃO. AF_02/2023</t>
  </si>
  <si>
    <t>SINAPI|104527</t>
  </si>
  <si>
    <t>104527</t>
  </si>
  <si>
    <t>CONEXÃO FIXA, ROSCA MACHO, PARA INSTALAÇÕES EM PEX ÁGUA, DN 20 MM X 3/4", COM ANEL DESLIZANTE - FORNECIMENTO E INSTALAÇÃO. AF_02/2023</t>
  </si>
  <si>
    <t>SINAPI|104529</t>
  </si>
  <si>
    <t>104529</t>
  </si>
  <si>
    <t>CONEXÃO FIXA, ROSCA MACHO, PARA INSTALAÇÕES EM PEX ÁGUA, DN 25 MM X 1", COM ANEL DESLIZANTE - FORNECIMENTO E INSTALAÇÃO. AF_02/2023</t>
  </si>
  <si>
    <t>SINAPI|104564</t>
  </si>
  <si>
    <t>104564</t>
  </si>
  <si>
    <t>CONEXÃO FIXA, ROSCA MACHO, PARA INSTALAÇÕES EM PEX ÁGUA, DN 25 MM X 1/2", COM ANEL DESLIZANTE - FORNECIMENTO E INSTALAÇÃO. AF_02/2023</t>
  </si>
  <si>
    <t>SINAPI|104533</t>
  </si>
  <si>
    <t>104533</t>
  </si>
  <si>
    <t>CONEXÃO FIXA, ROSCA MACHO, PARA INSTALAÇÕES EM PEX ÁGUA, DN 25 MM X 3/4", COM ANEL DESLIZANTE - FORNECIMENTO E INSTALAÇÃO. AF_02/2023</t>
  </si>
  <si>
    <t>SINAPI|104535</t>
  </si>
  <si>
    <t>104535</t>
  </si>
  <si>
    <t>CONEXÃO FIXA, ROSCA MACHO, PARA INSTALAÇÕES EM PEX ÁGUA, DN 32 MM X 1", COM ANEL DESLIZANTE - FORNECIMENTO E INSTALAÇÃO. AF_02/2023</t>
  </si>
  <si>
    <t>SINAPI|96810</t>
  </si>
  <si>
    <t>96810</t>
  </si>
  <si>
    <t>CONEXÃO MÓVEL, ROSCA FÊMEA, METÁLICA, PARA INSTALAÇÕES EM PEX ÁGUA, DN 16 MM X 3/4", COM ANEL DESLIZANTE. FORNECIMENTO E INSTALAÇÃO. AF_02/2023</t>
  </si>
  <si>
    <t>SINAPI|104524</t>
  </si>
  <si>
    <t>104524</t>
  </si>
  <si>
    <t>CONEXÃO MÓVEL, ROSCA FÊMEA, PARA INSTALAÇÕES EM PEX ÁGUA, DN 16 MM X 1/2", COM ANEL DESLIZANTE - FORNECIMENTO E INSTALAÇÃO. AF_02/2023</t>
  </si>
  <si>
    <t>SINAPI|104530</t>
  </si>
  <si>
    <t>104530</t>
  </si>
  <si>
    <t>CONEXÃO MÓVEL, ROSCA FÊMEA, PARA INSTALAÇÕES EM PEX ÁGUA, DN 20 MM X 1/2", COM ANEL DESLIZANTE - FORNECIMENTO E INSTALAÇÃO. AF_02/2023</t>
  </si>
  <si>
    <t>SINAPI|104526</t>
  </si>
  <si>
    <t>104526</t>
  </si>
  <si>
    <t>CONEXÃO MÓVEL, ROSCA FÊMEA, PARA INSTALAÇÕES EM PEX ÁGUA, DN 20 MM X 3/4", COM ANEL DESLIZANTE - FORNECIMENTO E INSTALAÇÃO. AF_02/2023</t>
  </si>
  <si>
    <t>SINAPI|104528</t>
  </si>
  <si>
    <t>104528</t>
  </si>
  <si>
    <t>CONEXÃO MÓVEL, ROSCA FÊMEA, PARA INSTALAÇÕES EM PEX ÁGUA, DN 25 MM X 1", COM ANEL DESLIZANTE - FORNECIMENTO E INSTALAÇÃO. AF_02/2023</t>
  </si>
  <si>
    <t>SINAPI|104532</t>
  </si>
  <si>
    <t>104532</t>
  </si>
  <si>
    <t>CONEXÃO MÓVEL, ROSCA FÊMEA, PARA INSTALAÇÕES EM PEX ÁGUA, DN 25 MM X 3/4", COM ANEL DESLIZANTE - FORNECIMENTO E INSTALAÇÃO. AF_02/2023</t>
  </si>
  <si>
    <t>SINAPI|104534</t>
  </si>
  <si>
    <t>104534</t>
  </si>
  <si>
    <t>CONEXÃO MÓVEL, ROSCA FÊMEA, PARA INSTALAÇÕES EM PEX ÁGUA, DN 32 MM X 1", COM ANEL DESLIZANTE - FORNECIMENTO E INSTALAÇÃO. AF_02/2023</t>
  </si>
  <si>
    <t>SINAPI|96873</t>
  </si>
  <si>
    <t>96873</t>
  </si>
  <si>
    <t>DISTRIBUIDOR 2 SAÍDAS, METÁLICO, PARA INSTALAÇÕES EM PEX ÁGUA, ENTRADA DE 1" X 2 SAÍDAS DE 1/2", CONEXÃO POR ANEL DESLIZANTE - FORNECIMENTO E INSTALAÇÃO. AF_02/2023</t>
  </si>
  <si>
    <t>SINAPI|96872</t>
  </si>
  <si>
    <t>96872</t>
  </si>
  <si>
    <t>DISTRIBUIDOR 2 SAÍDAS, METÁLICO, PARA INSTALAÇÕES EM PEX ÁGUA, ENTRADA DE 3/4" X 2 SAÍDAS DE 1/2", CONEXÃO POR ANEL DESLIZANTE - FORNECIMENTO E INSTALAÇÃO. AF_02/2023</t>
  </si>
  <si>
    <t>SINAPI|96876</t>
  </si>
  <si>
    <t>96876</t>
  </si>
  <si>
    <t>DISTRIBUIDOR 2 SAÍDAS, PARA INSTALAÇÕES EM PEX ÁGUA, ENTRADA DE 32 MM X 2 SAÍDAS DE 16 MM, CONEXÃO POR CRIMPAGEM FORNECIMENTO E INSTALAÇÃO. AF_02/2023</t>
  </si>
  <si>
    <t>SINAPI|96878</t>
  </si>
  <si>
    <t>96878</t>
  </si>
  <si>
    <t>DISTRIBUIDOR 2 SAÍDAS, PARA INSTALAÇÕES EM PEX ÁGUA, ENTRADA DE 32 MM X 2 SAÍDAS DE 25 MM, CONEXÃO POR CRIMPAGEM - FORNECIMENTO E INSTALAÇÃO. AF_02/2023</t>
  </si>
  <si>
    <t>SINAPI|96875</t>
  </si>
  <si>
    <t>96875</t>
  </si>
  <si>
    <t>DISTRIBUIDOR 3 SAÍDAS, METÁLICO, PARA INSTALAÇÕES EM PEX ÁGUA, ENTRADA DE 1" X 3 SAÍDAS DE 1/2", CONEXÃO POR ANEL DESLIZANTE - FORNECIMENTO E INSTALAÇÃO. AF_02/2023</t>
  </si>
  <si>
    <t>SINAPI|96874</t>
  </si>
  <si>
    <t>96874</t>
  </si>
  <si>
    <t>DISTRIBUIDOR 3 SAÍDAS, METÁLICO, PARA INSTALAÇÕES EM PEX ÁGUA, ENTRADA DE 3/4" X 3 SAÍDAS DE 1/2", CONEXÃO POR ANEL DESLIZANTE - FORNECIMENTO E INSTALAÇÃO. AF_02/2023</t>
  </si>
  <si>
    <t>SINAPI|96879</t>
  </si>
  <si>
    <t>96879</t>
  </si>
  <si>
    <t>DISTRIBUIDOR 3 SAÍDAS, PARA INSTALAÇÕES EM PEX ÁGUA, ENTRADA DE 32 MM X 3 SAÍDAS DE 16 MM, CONEXÃO POR CRIMPAGEM - FORNECIMENTO E INSTALAÇÃO. AF_02/2023</t>
  </si>
  <si>
    <t>SINAPI|96881</t>
  </si>
  <si>
    <t>96881</t>
  </si>
  <si>
    <t>DISTRIBUIDOR 3 SAÍDAS, PARA INSTALAÇÕES EM PEX ÁGUA, ENTRADA DE 32 MM X 3 SAÍDAS DE 25 MM, CONEXÃO POR CRIMPAGEM - FORNECIMENTO E INSTALAÇÃO. AF_02/2023</t>
  </si>
  <si>
    <t>SINAPI|96837</t>
  </si>
  <si>
    <t>96837</t>
  </si>
  <si>
    <t>JOELHO 90 GRAUS, METÁLICO, PARA INSTALAÇÕES EM PEX ÁGUA, DN 16 MM, CONEXÃO POR ANEL DESLIZANTE - FORNECIMENTO E INSTALAÇÃO. AF_02/2023</t>
  </si>
  <si>
    <t>SINAPI|96840</t>
  </si>
  <si>
    <t>96840</t>
  </si>
  <si>
    <t>JOELHO 90 GRAUS, METÁLICO, PARA INSTALAÇÕES EM PEX ÁGUA, DN 20 MM, CONEXÃO POR ANEL DESLIZANTE - FORNECIMENTO E INSTALAÇÃO. AF_02/2023</t>
  </si>
  <si>
    <t>SINAPI|96845</t>
  </si>
  <si>
    <t>96845</t>
  </si>
  <si>
    <t>JOELHO 90 GRAUS, METÁLICO, PARA INSTALAÇÕES EM PEX ÁGUA, DN 25 MM, CONEXÃO POR ANEL DESLIZANTE - FORNECIMENTO E INSTALAÇÃO. AF_02/2023</t>
  </si>
  <si>
    <t>SINAPI|96848</t>
  </si>
  <si>
    <t>96848</t>
  </si>
  <si>
    <t>JOELHO 90 GRAUS, METÁLICO, PARA INSTALAÇÕES EM PEX ÁGUA, DN 32 MM, CONEXÃO POR ANEL DESLIZANTE - FORNECIMENTO E INSTALAÇÃO. AF_02/2023</t>
  </si>
  <si>
    <t>SINAPI|96849</t>
  </si>
  <si>
    <t>96849</t>
  </si>
  <si>
    <t>JOELHO 90 GRAUS, PARA INSTALAÇÕES EM PEX ÁGUA, DN 16 MM, CONEXÃO POR CRIMPAGEM - FORNECIMENTO E INSTALAÇÃO. AF_02/2023</t>
  </si>
  <si>
    <t>SINAPI|96852</t>
  </si>
  <si>
    <t>96852</t>
  </si>
  <si>
    <t>JOELHO 90 GRAUS, PARA INSTALAÇÕES EM PEX ÁGUA, DN 20 MM, CONEXÃO POR CRIMPAGEM - FORNECIMENTO E INSTALAÇÃO. AF_02/2023</t>
  </si>
  <si>
    <t>SINAPI|96855</t>
  </si>
  <si>
    <t>96855</t>
  </si>
  <si>
    <t>JOELHO 90 GRAUS, PARA INSTALAÇÕES EM PEX ÁGUA, DN 25 MM, CONEXÃO POR CRIMPAGEM - FORNECIMENTO E INSTALAÇÃO. AF_02/2023</t>
  </si>
  <si>
    <t>SINAPI|96838</t>
  </si>
  <si>
    <t>96838</t>
  </si>
  <si>
    <t>JOELHO 90 GRAUS, ROSCA FÊMEA TERMINAL, METÁLICO, PARA INSTALAÇÕES EM PEX ÁGUA, DN 16MM X 1/2", CONEXÃO POR ANEL DESLIZANTE - FORNECIMENTO E INSTALAÇÃO. AF_02/2023</t>
  </si>
  <si>
    <t>SINAPI|96841</t>
  </si>
  <si>
    <t>96841</t>
  </si>
  <si>
    <t>JOELHO 90 GRAUS, ROSCA FÊMEA TERMINAL, METÁLICO, PARA INSTALAÇÕES EM PEX ÁGUA, DN 20 MM X 1/2", CONEXÃO POR ANEL DESLIZANTE - FORNECIMENTO E INSTALAÇÃO. AF_02/2023</t>
  </si>
  <si>
    <t>SINAPI|96842</t>
  </si>
  <si>
    <t>96842</t>
  </si>
  <si>
    <t>JOELHO 90 GRAUS, ROSCA FÊMEA TERMINAL, METÁLICO, PARA INSTALAÇÕES EM PEX ÁGUA, DN 20 MM X 3/4", CONEXÃO POR ANEL DESLIZANTE - FORNECIMENTO E INSTALAÇÃO. AF_02/2023</t>
  </si>
  <si>
    <t>SINAPI|96846</t>
  </si>
  <si>
    <t>96846</t>
  </si>
  <si>
    <t>JOELHO 90 GRAUS, ROSCA FÊMEA TERMINAL, METÁLICO, PARA INSTALAÇÕES EM PEX ÁGUA, DN 25 MM X 3/4", CONEXÃO POR ANEL DESLIZANTE - FORNECIMENTO E INSTALAÇÃO. AF_02/2023</t>
  </si>
  <si>
    <t>SINAPI|96850</t>
  </si>
  <si>
    <t>96850</t>
  </si>
  <si>
    <t>JOELHO 90 GRAUS, ROSCA FÊMEA TERMINAL, PARA INSTALAÇÕES EM PEX ÁGUA, DN 16MM X 1/2", CONEXÃO POR CRIMPAGEM - FORNECIMENTO E INSTALAÇÃO. AF_02/2023</t>
  </si>
  <si>
    <t>SINAPI|96853</t>
  </si>
  <si>
    <t>96853</t>
  </si>
  <si>
    <t>JOELHO 90 GRAUS, ROSCA FÊMEA TERMINAL, PARA INSTALAÇÕES EM PEX ÁGUA, DN 20MM X 1/2", CONEXÃO POR CRIMPAGEM - FORNECIMENTO E INSTALAÇÃO. AF_02/2023</t>
  </si>
  <si>
    <t>SINAPI|96854</t>
  </si>
  <si>
    <t>96854</t>
  </si>
  <si>
    <t>JOELHO 90 GRAUS, ROSCA FÊMEA TERMINAL, PARA INSTALAÇÕES EM PEX ÁGUA, DN 20MM X 3/4", CONEXÃO POR CRIMPAGEM - FORNECIMENTO E INSTALAÇÃO. AF_02/2023</t>
  </si>
  <si>
    <t>SINAPI|104571</t>
  </si>
  <si>
    <t>104571</t>
  </si>
  <si>
    <t>JOELHO 90 GRAUS, ROSCA FÊMEA TERMINAL, PARA INSTALAÇÕES EM PEX ÁGUA, DN 25 MM X 3/4", FIXAÇÃO DAS CONEXÕES POR CRIMPAGEM - FORNECIMENTO E INSTALAÇÃO. AF_02/2023</t>
  </si>
  <si>
    <t>SINAPI|96856</t>
  </si>
  <si>
    <t>96856</t>
  </si>
  <si>
    <t>JOELHO 90 GRAUS, ROSCA FÊMEA TERMINAL, PARA INSTALAÇÕES EM PEX ÁGUA, DN 25MM X 1/2", CONEXÃO POR CRIMPAGEM - FORNECIMENTO E INSTALAÇÃO. AF_02/2023</t>
  </si>
  <si>
    <t>SINAPI|104566</t>
  </si>
  <si>
    <t>104566</t>
  </si>
  <si>
    <t>JOELHO 90 GRAUS, ROSCA MACHO TERMINAL, PARA INSTALAÇÕES EM PEX ÁGUA, DN 16 MM X 1/2", COM ANEL DESLIZANTE - FORNECIMENTO E INSTALAÇÃO. AF_02/2023</t>
  </si>
  <si>
    <t>SINAPI|104536</t>
  </si>
  <si>
    <t>104536</t>
  </si>
  <si>
    <t>JOELHO 90 GRAUS, ROSCA MACHO TERMINAL, PARA INSTALAÇÕES EM PEX ÁGUA, DN 20 MM X 1/2", FIXAÇÃO DAS CONEXÕES POR CRIMPAGEM - FORNECIMENTO E INSTALAÇÃO. AF_02/2023</t>
  </si>
  <si>
    <t>SINAPI|104537</t>
  </si>
  <si>
    <t>104537</t>
  </si>
  <si>
    <t>JOELHO 90 GRAUS, ROSCA MACHO TERMINAL, PARA INSTALAÇÕES EM PEX ÁGUA, DN 20 MM X 3/4", FIXAÇÃO DAS CONEXÕES POR CRIMPAGEM - FORNECIMENTO E INSTALAÇÃO. AF_02/2023</t>
  </si>
  <si>
    <t>SINAPI|104572</t>
  </si>
  <si>
    <t>104572</t>
  </si>
  <si>
    <t>JOELHO 90 GRAUS, ROSCA MACHO TERMINAL, PARA INSTALAÇÕES EM PEX ÁGUA, DN 25 MM X 1", COM ANEL DESLIZANTE - FORNECIMENTO E INSTALAÇÃO. AF_02/2023</t>
  </si>
  <si>
    <t>SINAPI|104568</t>
  </si>
  <si>
    <t>104568</t>
  </si>
  <si>
    <t>JOELHO 90 GRAUS, ROSCA MACHO TERMINAL, PARA INSTALAÇÕES EM PEX ÁGUA, DN 25 MM X 1/2", COM ANEL DESLIZANTE - FORNECIMENTO E INSTALAÇÃO. AF_02/2023</t>
  </si>
  <si>
    <t>SINAPI|104538</t>
  </si>
  <si>
    <t>104538</t>
  </si>
  <si>
    <t>JOELHO 90 GRAUS, ROSCA MACHO TERMINAL, PARA INSTALAÇÕES EM PEX ÁGUA, DN 25 MM X 3/4", FIXAÇÃO DAS CONEXÕES POR CRIMPAGEM - FORNECIMENTO E INSTALAÇÃO. AF_02/2023</t>
  </si>
  <si>
    <t>SINAPI|104570</t>
  </si>
  <si>
    <t>104570</t>
  </si>
  <si>
    <t>JOELHO 90 GRAUS, ROSCA MACHO TERMINAL, PARA INSTALAÇÕES EM PEX ÁGUA, DN 32 MM X 1", COM ANEL DESLIZANTE - FORNECIMENTO E INSTALAÇÃO. AF_02/2023</t>
  </si>
  <si>
    <t>SINAPI|104565</t>
  </si>
  <si>
    <t>104565</t>
  </si>
  <si>
    <t>JOELHO ROSCA FÊMEA MÓVEL, PARA INSTALAÇÕES EM PEX ÁGUA, DN 16 MM X 1/2", COM ANEL DESLIZANTE - FORNECIMENTO E INSTALAÇÃO. AF_02/2023</t>
  </si>
  <si>
    <t>SINAPI|104567</t>
  </si>
  <si>
    <t>104567</t>
  </si>
  <si>
    <t>JOELHO ROSCA FÊMEA MÓVEL, PARA INSTALAÇÕES EM PEX ÁGUA, DN 20 MM X 1/2", COM ANEL DESLIZANTE - FORNECIMENTO E INSTALAÇÃO. AF_02/2023</t>
  </si>
  <si>
    <t>SINAPI|104569</t>
  </si>
  <si>
    <t>104569</t>
  </si>
  <si>
    <t>JOELHO ROSCA FÊMEA MÓVEL, PARA INSTALAÇÕES EM PEX ÁGUA, DN 25 MM X 3/4", COM ANEL DESLIZANTE - FORNECIMENTO E INSTALAÇÃO. AF_02/2023</t>
  </si>
  <si>
    <t>SINAPI|96843</t>
  </si>
  <si>
    <t>96843</t>
  </si>
  <si>
    <t>JOELHO ROSCA FÊMEA, COM BASE FIXA, METÁLICO, PARA INSTALAÇÕES EM PEX ÁGUA, DN 20MM X 1/2", CONEXÃO POR ANEL DESLIZANTE - FORNECIMENTO E INSTALAÇÃO. AF_02/2023</t>
  </si>
  <si>
    <t>SINAPI|96847</t>
  </si>
  <si>
    <t>96847</t>
  </si>
  <si>
    <t>JOELHO ROSCA FÊMEA, COM BASE FIXA, METÁLICO, PARA INSTALAÇÕES EM PEX ÁGUA, DN 25MM X 3/4", CONEXÃO POR ANEL DESLIZANTE - FORNECIMENTO E INSTALAÇÃO. AF_02/2023</t>
  </si>
  <si>
    <t>SINAPI|96844</t>
  </si>
  <si>
    <t>96844</t>
  </si>
  <si>
    <t>JOELHO ROSCA FÊMEA, MÓVEL, METÁLICO, PARA INSTALAÇÕES EM PEX ÁGUA, DN 20MM X 3/4", CONEXÃO POR ANEL DESLIZANTE - FORNECIMENTO E INSTALAÇÃO. AF_02/2023</t>
  </si>
  <si>
    <t>SINAPI|96839</t>
  </si>
  <si>
    <t>96839</t>
  </si>
  <si>
    <t>JOELHO, ROSCA FÊMEA, COM BASE FIXA, METÁLICO, PARA INSTALAÇÕES EM PEX ÁGUA, DN 16MM X 1/2", CONEXÃO POR ANEL DESLIZANTE - FORNECIMENTO E INSTALAÇÃO. AF_02/2023</t>
  </si>
  <si>
    <t>SINAPI|104574</t>
  </si>
  <si>
    <t>104574</t>
  </si>
  <si>
    <t>JOELHO, ROSCA FÊMEA, COM BASE FIXA, PARA INSTALAÇÕES EM PEX ÁGUA, DN 16 MM X 3/4", FIXAÇÃO DAS CONEXÕES POR CRIMPAGEM - FORNECIMENTO E INSTALAÇÃO. AF_02/2023</t>
  </si>
  <si>
    <t>SINAPI|104575</t>
  </si>
  <si>
    <t>104575</t>
  </si>
  <si>
    <t>JOELHO, ROSCA FÊMEA, COM BASE FIXA, PARA INSTALAÇÕES EM PEX ÁGUA, DN 20 MM X 3/4", FIXAÇÃO DAS CONEXÕES POR CRIMPAGEM - FORNECIMENTO E INSTALAÇÃO. AF_02/2023</t>
  </si>
  <si>
    <t>SINAPI|104573</t>
  </si>
  <si>
    <t>104573</t>
  </si>
  <si>
    <t>JOELHO, ROSCA FÊMEA, COM BASE FIXA, PARA INSTALAÇÕES EM PEX ÁGUA, DN 25 MM X 1/2", FIXAÇÃO DAS CONEXÕES POR CRIMPAGEM - FORNECIMENTO E INSTALAÇÃO. AF_02/2023</t>
  </si>
  <si>
    <t>SINAPI|96805</t>
  </si>
  <si>
    <t>96805</t>
  </si>
  <si>
    <t>KIT CHASSI PEX, PRÉ-FABRICADO, PARA CHUVEIRO, INCLUSO QUADRO METÁLICO, TUBOS, REGISTROS DE PRESSÃO E CONEXÕES POR ANEL DESLIZANTE - FORNECIMENTO E INSTALAÇÃO. AF_02/2023</t>
  </si>
  <si>
    <t>SINAPI|96802</t>
  </si>
  <si>
    <t>96802</t>
  </si>
  <si>
    <t>KIT CHASSI PEX, PRÉ-FABRICADO, PARA CHUVEIRO, INCLUSO QUADRO METÁLICO, TUBOS, REGISTROS DE PRESSÃO E CONEXÕES POR CRIMPAGEM - FORNECIMENTO E INSTALAÇÃO. AF_02/2023</t>
  </si>
  <si>
    <t>SINAPI|96806</t>
  </si>
  <si>
    <t>96806</t>
  </si>
  <si>
    <t>KIT CHASSI PEX, PRÉ-FABRICADO, PARA COZINHA COM CUBA SIMPLES, INCLUSO QUADRO METÁLICO, TUBOS E CONEXÕES POR ANEL DESLIZANTE - FORNECIMENTO E INSTALAÇÃO. AF_02/2023</t>
  </si>
  <si>
    <t>SINAPI|96803</t>
  </si>
  <si>
    <t>96803</t>
  </si>
  <si>
    <t>KIT CHASSI PEX, PRÉ-FABRICADO, PARA COZINHA COM CUBA SIMPLES, INCLUSO QUADRO METÁLICO, TUBOS E CONEXÕES POR CRIMPAGEM - FORNECIMENTO E INSTALAÇÃO. AF_02/2023</t>
  </si>
  <si>
    <t>SINAPI|96807</t>
  </si>
  <si>
    <t>96807</t>
  </si>
  <si>
    <t>KIT CHASSI PEX, PRÉ-FABRICADO, PARA ÁREA DE SERVIÇO COM TANQUE E MÁQUINA DE LAVAR ROUPA, INCLUSO QUADRO METÁLICO, TUBOS E CONEXÕES POR ANEL DESLIZANTE - FORNECIMENTO E INSTALAÇÃO. AF_02/2023</t>
  </si>
  <si>
    <t>SINAPI|96804</t>
  </si>
  <si>
    <t>96804</t>
  </si>
  <si>
    <t>KIT CHASSI PEX, PRÉ-FABRICADO, PARA ÁREA DE SERVIÇO COM TANQUE E MÁQUINA DE LAVAR ROUPA, INCLUSO QUADRO METÁLICO, TUBOS E CONEXÕES POR CRIMPAGEM - FORNECIMENTO E INSTALAÇÃO. AF_02/2023</t>
  </si>
  <si>
    <t>SINAPI|96829</t>
  </si>
  <si>
    <t>96829</t>
  </si>
  <si>
    <t>LUVA DE REDUÇÃO PARA INSTALAÇÕES EM PEX ÁGUA, DN 20 X 16 MM, CONEXÃO POR CRIMPAGEM - FORNECIMENTO E INSTALAÇÃO. AF_02/2023</t>
  </si>
  <si>
    <t>SINAPI|96833</t>
  </si>
  <si>
    <t>96833</t>
  </si>
  <si>
    <t>LUVA DE REDUÇÃO PARA INSTALAÇÕES EM PEX ÁGUA, DN 25 X 16 MM, CONEXÃO POR CRIMPAGEM - FORNECIMENTO E INSTALAÇÃO. AF_02/2023</t>
  </si>
  <si>
    <t>SINAPI|96836</t>
  </si>
  <si>
    <t>96836</t>
  </si>
  <si>
    <t>LUVA DE REDUÇÃO PARA INSTALAÇÕES EM PEX ÁGUA, DN 32 X 25 MM, CONEXÃO POR CRIMPAGEM - FORNECIMENTO E INSTALAÇÃO. AF_02/2023</t>
  </si>
  <si>
    <t>SINAPI|104576</t>
  </si>
  <si>
    <t>104576</t>
  </si>
  <si>
    <t>LUVA DE REDUÇÃO, PARA INSTALAÇÕES EM PEX ÁGUA, DN 20 X 16 MM, COM ANEL DESLIZANTE - FORNECIMENTO E INSTALAÇÃO. AF_02/2023</t>
  </si>
  <si>
    <t>SINAPI|104577</t>
  </si>
  <si>
    <t>104577</t>
  </si>
  <si>
    <t>LUVA DE REDUÇÃO, PARA INSTALAÇÕES EM PEX ÁGUA, DN 25 X 16 MM, COM ANEL DESLIZANTE - FORNECIMENTO E INSTALAÇÃO. AF_02/2023</t>
  </si>
  <si>
    <t>SINAPI|104578</t>
  </si>
  <si>
    <t>104578</t>
  </si>
  <si>
    <t>LUVA DE REDUÇÃO, PARA INSTALAÇÕES EM PEX ÁGUA, DN 25 X 20 MM, COM ANEL DESLIZANTE - FORNECIMENTO E INSTALAÇÃO. AF_02/2023</t>
  </si>
  <si>
    <t>SINAPI|104580</t>
  </si>
  <si>
    <t>104580</t>
  </si>
  <si>
    <t>LUVA DE REDUÇÃO, PARA INSTALAÇÕES EM PEX ÁGUA, DN 32 X 20 MM, FIXAÇÃO DAS CONEXÕES POR CRIMPAGEM - FORNECIMENTO E INSTALAÇÃO. AF_02/2023</t>
  </si>
  <si>
    <t>SINAPI|104579</t>
  </si>
  <si>
    <t>104579</t>
  </si>
  <si>
    <t>LUVA DE REDUÇÃO, PARA INSTALAÇÕES EM PEX ÁGUA, DN 32 X 25 MM, COM ANEL DESLIZANTE - FORNECIMENTO E INSTALAÇÃO. AF_02/2023</t>
  </si>
  <si>
    <t>SINAPI|96823</t>
  </si>
  <si>
    <t>96823</t>
  </si>
  <si>
    <t>LUVA PARA INSTALAÇÕES EM PEX ÁGUA, DN 16 MM, CONEXÃO POR CRIMPAGEM - FORNECIMENTO E INSTALAÇÃO. AF_02/2023</t>
  </si>
  <si>
    <t>SINAPI|96826</t>
  </si>
  <si>
    <t>96826</t>
  </si>
  <si>
    <t>LUVA PARA INSTALAÇÕES EM PEX ÁGUA, DN 20 MM, CONEXÃO POR CRIMPAGEM - FORNECIMENTO E INSTALAÇÃO. AF_02/2023</t>
  </si>
  <si>
    <t>SINAPI|96830</t>
  </si>
  <si>
    <t>96830</t>
  </si>
  <si>
    <t>LUVA PARA INSTALAÇÕES EM PEX ÁGUA, DN 25 MM, CONEXÃO POR CRIMPAGEM - FORNECIMENTO E INSTALAÇÃO. AF_02/2023</t>
  </si>
  <si>
    <t>SINAPI|96834</t>
  </si>
  <si>
    <t>96834</t>
  </si>
  <si>
    <t>LUVA PARA INSTALAÇÕES EM PEX ÁGUA, DN 32 MM, CONEXÃO POR CRIMPAGEM - FORNECIMENTO E INSTALAÇÃO. AF_02/2023</t>
  </si>
  <si>
    <t>SINAPI|104581</t>
  </si>
  <si>
    <t>104581</t>
  </si>
  <si>
    <t>LUVA, PARA INSTALAÇÕES EM PEX ÁGUA, DN 16 MM, COM ANEL DESLIZANTE - FORNECIMENTO E INSTALAÇÃO. AF_02/2023</t>
  </si>
  <si>
    <t>SINAPI|104582</t>
  </si>
  <si>
    <t>104582</t>
  </si>
  <si>
    <t>LUVA, PARA INSTALAÇÕES EM PEX ÁGUA, DN 20 MM, COM ANEL DESLIZANTE - FORNECIMENTO E INSTALAÇÃO. AF_02/2023</t>
  </si>
  <si>
    <t>SINAPI|104583</t>
  </si>
  <si>
    <t>104583</t>
  </si>
  <si>
    <t>LUVA, PARA INSTALAÇÕES EM PEX ÁGUA, DN 25 MM, COM ANEL DESLIZANTE - FORNECIMENTO E INSTALAÇÃO. AF_02/2023</t>
  </si>
  <si>
    <t>SINAPI|104584</t>
  </si>
  <si>
    <t>104584</t>
  </si>
  <si>
    <t>LUVA, PARA INSTALAÇÕES EM PEX ÁGUA, DN 32 MM, COM ANEL DESLIZANTE - FORNECIMENTO E INSTALAÇÃO. AF_02/2023</t>
  </si>
  <si>
    <t>SINAPI|104585</t>
  </si>
  <si>
    <t>104585</t>
  </si>
  <si>
    <t>TAMPÃO / CAP, ROSCA FÊMEA, PARA INSTALAÇÕES EM PEX ÁGUA, DN 1/2" - FORNECIMENTO E INSTALAÇÃO. AF_02/2023</t>
  </si>
  <si>
    <t>SINAPI|104587</t>
  </si>
  <si>
    <t>104587</t>
  </si>
  <si>
    <t>TAMPÃO / CAP, ROSCA FÊMEA, PARA INSTALAÇÕES EM PEX ÁGUA, DN 3/4" - FORNECIMENTO E INSTALAÇÃO. AF_02/2023</t>
  </si>
  <si>
    <t>SINAPI|104586</t>
  </si>
  <si>
    <t>104586</t>
  </si>
  <si>
    <t>TAMPÃO / CAP, ROSCA MACHO, PARA INSTALAÇÕES EM PEX ÁGUA, DN 1/2" - FORNECIMENTO E INSTALAÇÃO. AF_02/2023</t>
  </si>
  <si>
    <t>SINAPI|96798</t>
  </si>
  <si>
    <t>96798</t>
  </si>
  <si>
    <t>TUBO, PEX, MONOCAMADA, DN 16, INSTALADO EM RAMAL/SUB-RAMAL OU DISTRIBUIÇÃO DE ÁGUA - FORNECIMENTO E INSTALAÇÃO. AF_02/2023</t>
  </si>
  <si>
    <t>SINAPI|96799</t>
  </si>
  <si>
    <t>96799</t>
  </si>
  <si>
    <t>TUBO, PEX, MONOCAMADA, DN 20, INSTALADO EM RAMAL/SUB-RAMAL OU DISTRIBUIÇÃO DE ÁGUA - FORNECIMENTO E INSTALAÇÃO. AF_02/2023</t>
  </si>
  <si>
    <t>SINAPI|96800</t>
  </si>
  <si>
    <t>96800</t>
  </si>
  <si>
    <t>TUBO, PEX, MONOCAMADA, DN 25, INSTALADO EM RAMAL/SUB-RAMAL OU DISTRIBUIÇÃO DE ÁGUA - FORNECIMENTO E INSTALAÇÃO. AF_02/2023</t>
  </si>
  <si>
    <t>SINAPI|96801</t>
  </si>
  <si>
    <t>96801</t>
  </si>
  <si>
    <t>TUBO, PEX, MONOCAMADA, DN 32, INSTALADO EM RAMAL/SUB-RAMAL OU DISTRIBUIÇÃO DE ÁGUA - FORNECIMENTO E INSTALAÇÃO. AF_02/2023</t>
  </si>
  <si>
    <t>SINAPI|104539</t>
  </si>
  <si>
    <t>104539</t>
  </si>
  <si>
    <t>TÊ DE REDUÇÃO, PARA INSTALAÇÕES EM PEX ÁGUA, DN 16 X 20 X 16 MM, COM ANEL DESLIZANTE - FORNECIMENTO E INSTALAÇÃO. AF_02/2023</t>
  </si>
  <si>
    <t>SINAPI|104541</t>
  </si>
  <si>
    <t>104541</t>
  </si>
  <si>
    <t>TÊ DE REDUÇÃO, PARA INSTALAÇÕES EM PEX ÁGUA, DN 16 X 25 X 16 MM, COM ANEL DESLIZANTE - FORNECIMENTO E INSTALAÇÃO. AF_02/2023</t>
  </si>
  <si>
    <t>SINAPI|104540</t>
  </si>
  <si>
    <t>104540</t>
  </si>
  <si>
    <t>TÊ DE REDUÇÃO, PARA INSTALAÇÕES EM PEX ÁGUA, DN 20 X 16 X 16 MM, COM ANEL DESLIZANTE - FORNECIMENTO E INSTALAÇÃO. AF_02/2023</t>
  </si>
  <si>
    <t>SINAPI|104543</t>
  </si>
  <si>
    <t>104543</t>
  </si>
  <si>
    <t>TÊ DE REDUÇÃO, PARA INSTALAÇÕES EM PEX ÁGUA, DN 20 X 16 X 20 MM, COM ANEL DESLIZANTE - FORNECIMENTO E INSTALAÇÃO. AF_02/2023</t>
  </si>
  <si>
    <t>SINAPI|104544</t>
  </si>
  <si>
    <t>104544</t>
  </si>
  <si>
    <t>TÊ DE REDUÇÃO, PARA INSTALAÇÕES EM PEX ÁGUA, DN 20 X 20 X 16 MM, COM ANEL DESLIZANTE - FORNECIMENTO E INSTALAÇÃO. AF_02/2023</t>
  </si>
  <si>
    <t>SINAPI|104545</t>
  </si>
  <si>
    <t>104545</t>
  </si>
  <si>
    <t>TÊ DE REDUÇÃO, PARA INSTALAÇÕES EM PEX ÁGUA, DN 20 X 25 X 20 MM, COM ANEL DESLIZANTE - FORNECIMENTO E INSTALAÇÃO. AF_02/2023</t>
  </si>
  <si>
    <t>SINAPI|104542</t>
  </si>
  <si>
    <t>104542</t>
  </si>
  <si>
    <t>TÊ DE REDUÇÃO, PARA INSTALAÇÕES EM PEX ÁGUA, DN 25 X 16 X 16 MM, COM ANEL DESLIZANTE - FORNECIMENTO E INSTALAÇÃO. AF_02/2023</t>
  </si>
  <si>
    <t>SINAPI|104592</t>
  </si>
  <si>
    <t>104592</t>
  </si>
  <si>
    <t>TÊ DE REDUÇÃO, PARA INSTALAÇÕES EM PEX ÁGUA, DN 25 X 16 X 20 MM, COM ANEL DESLIZANTE - FORNECIMENTO E INSTALAÇÃO. AF_02/2023</t>
  </si>
  <si>
    <t>SINAPI|104548</t>
  </si>
  <si>
    <t>104548</t>
  </si>
  <si>
    <t>TÊ DE REDUÇÃO, PARA INSTALAÇÕES EM PEX ÁGUA, DN 25 X 16 X 25 MM, COM ANEL DESLIZANTE - FORNECIMENTO E INSTALAÇÃO. AF_02/2023</t>
  </si>
  <si>
    <t>SINAPI|104546</t>
  </si>
  <si>
    <t>104546</t>
  </si>
  <si>
    <t>TÊ DE REDUÇÃO, PARA INSTALAÇÕES EM PEX ÁGUA, DN 25 X 20 X 20 MM, COM ANEL DESLIZANTE - FORNECIMENTO E INSTALAÇÃO. AF_02/2023</t>
  </si>
  <si>
    <t>SINAPI|104549</t>
  </si>
  <si>
    <t>104549</t>
  </si>
  <si>
    <t>TÊ DE REDUÇÃO, PARA INSTALAÇÕES EM PEX ÁGUA, DN 25 X 20 X 25 MM, COM ANEL DESLIZANTE - FORNECIMENTO E INSTALAÇÃO. AF_02/2023</t>
  </si>
  <si>
    <t>SINAPI|104550</t>
  </si>
  <si>
    <t>104550</t>
  </si>
  <si>
    <t>TÊ DE REDUÇÃO, PARA INSTALAÇÕES EM PEX ÁGUA, DN 25 X 32 X 25 MM, COM ANEL DESLIZANTE - FORNECIMENTO E INSTALAÇÃO. AF_02/2023</t>
  </si>
  <si>
    <t>SINAPI|104552</t>
  </si>
  <si>
    <t>104552</t>
  </si>
  <si>
    <t>TÊ DE REDUÇÃO, PARA INSTALAÇÕES EM PEX ÁGUA, DN 32 X 20 X 32 MM, COM ANEL DESLIZANTE - FORNECIMENTO E INSTALAÇÃO. AF_02/2023</t>
  </si>
  <si>
    <t>SINAPI|104551</t>
  </si>
  <si>
    <t>104551</t>
  </si>
  <si>
    <t>TÊ DE REDUÇÃO, PARA INSTALAÇÕES EM PEX ÁGUA, DN 32 X 25 X 25 MM, COM ANEL DESLIZANTE - FORNECIMENTO E INSTALAÇÃO. AF_02/2023</t>
  </si>
  <si>
    <t>SINAPI|104553</t>
  </si>
  <si>
    <t>104553</t>
  </si>
  <si>
    <t>TÊ DE REDUÇÃO, PARA INSTALAÇÕES EM PEX ÁGUA, DN 32 X 25 X 32 MM, COM ANEL DESLIZANTE - FORNECIMENTO E INSTALAÇÃO. AF_02/2023</t>
  </si>
  <si>
    <t>SINAPI|104554</t>
  </si>
  <si>
    <t>104554</t>
  </si>
  <si>
    <t>TÊ MISTURADOR, PARA INSTALAÇÕES EM PEX ÁGUA, DN 16 MM X 1/2", COM ANEL DESLIZANTE - FORNECIMENTO E INSTALAÇÃO. AF_02/2023</t>
  </si>
  <si>
    <t>SINAPI|104555</t>
  </si>
  <si>
    <t>104555</t>
  </si>
  <si>
    <t>TÊ MISTURADOR, PARA INSTALAÇÕES EM PEX ÁGUA, DN 20 MM X 3/4", COM ANEL DESLIZANTE - FORNECIMENTO E INSTALAÇÃO. AF_02/2023</t>
  </si>
  <si>
    <t>SINAPI|104556</t>
  </si>
  <si>
    <t>104556</t>
  </si>
  <si>
    <t>TÊ ROSCA FÊMEA, PARA INSTALAÇÕES EM PEX ÁGUA, DN 20 MM X 3/4", COM ANEL DESLIZANTE - FORNECIMENTO E INSTALAÇÃO. AF_02/2023</t>
  </si>
  <si>
    <t>SINAPI|104558</t>
  </si>
  <si>
    <t>104558</t>
  </si>
  <si>
    <t>TÊ ROSCA FÊMEA, PARA INSTALAÇÕES EM PEX ÁGUA, DN 25 MM X 1/2", COM ANEL DESLIZANTE - FORNECIMENTO E INSTALAÇÃO. AF_02/2023</t>
  </si>
  <si>
    <t>SINAPI|104559</t>
  </si>
  <si>
    <t>104559</t>
  </si>
  <si>
    <t>TÊ ROSCA MACHO, PARA INSTALAÇÕES EM PEX ÁGUA, DN 16 MM X 1/2", COM ANEL DESLIZANTE - FORNECIMENTO E INSTALAÇÃO. AF_02/2023</t>
  </si>
  <si>
    <t>SINAPI|104560</t>
  </si>
  <si>
    <t>104560</t>
  </si>
  <si>
    <t>TÊ ROSCA MACHO, PARA INSTALAÇÕES EM PEX ÁGUA, DN 20 MM X 1/2", COM ANEL DESLIZANTE - FORNECIMENTO E INSTALAÇÃO. AF_02/2023</t>
  </si>
  <si>
    <t>SINAPI|104557</t>
  </si>
  <si>
    <t>104557</t>
  </si>
  <si>
    <t>TÊ ROSCA MACHO, PARA INSTALAÇÕES EM PEX ÁGUA, DN 20 MM X 3/4", COM ANEL DESLIZANTE - FORNECIMENTO E INSTALAÇÃO. AF_02/2023</t>
  </si>
  <si>
    <t>SINAPI|104561</t>
  </si>
  <si>
    <t>104561</t>
  </si>
  <si>
    <t>TÊ ROSCA MACHO, PARA INSTALAÇÕES EM PEX ÁGUA, DN 25 MM X 3/4", COM ANEL DESLIZANTE - FORNECIMENTO E INSTALAÇÃO. AF_02/2023</t>
  </si>
  <si>
    <t>SINAPI|104562</t>
  </si>
  <si>
    <t>104562</t>
  </si>
  <si>
    <t>TÊ ROSCA MACHO, PARA INSTALAÇÕES EM PEX ÁGUA, DN 32 MM X 3/4", COM ANEL DESLIZANTE - FORNECIMENTO E INSTALAÇÃO. AF_02/2023</t>
  </si>
  <si>
    <t>SINAPI|96860</t>
  </si>
  <si>
    <t>96860</t>
  </si>
  <si>
    <t>TÊ, METÁLICO, PARA INSTALAÇÕES EM PEX ÁGUA, DN 16 MM, CONEXÃO POR ANEL DESLIZANTE - FORNECIMENTO E INSTALAÇÃO. AF_02/2023</t>
  </si>
  <si>
    <t>SINAPI|96862</t>
  </si>
  <si>
    <t>96862</t>
  </si>
  <si>
    <t>TÊ, METÁLICO, PARA INSTALAÇÕES EM PEX ÁGUA, DN 20 MM, CONEXÃO POR ANEL DESLIZANTE - FORNECIMENTO E INSTALAÇÃO. AF_02/2023</t>
  </si>
  <si>
    <t>SINAPI|96864</t>
  </si>
  <si>
    <t>96864</t>
  </si>
  <si>
    <t>TÊ, METÁLICO, PARA INSTALAÇÕES EM PEX ÁGUA, DN 25 MM, CONEXÃO POR ANEL DESLIZANTE - FORNECIMENTO E INSTALAÇÃO. AF_02/2023</t>
  </si>
  <si>
    <t>SINAPI|96866</t>
  </si>
  <si>
    <t>96866</t>
  </si>
  <si>
    <t>TÊ, METÁLICO, PARA INSTALAÇÕES EM PEX ÁGUA, DN 32 MM, CONEXÃO POR ANEL DESLIZANTE - FORNECIMENTO E INSTALAÇÃO. AF_02/2023</t>
  </si>
  <si>
    <t>SINAPI|96868</t>
  </si>
  <si>
    <t>96868</t>
  </si>
  <si>
    <t>TÊ, PARA INSTALAÇÕES EM PEX ÁGUA, DN 16 MM, CONEXÃO POR CRIMPAGEM - FORNECIMENTO E INSTALAÇÃO. AF_02/2023</t>
  </si>
  <si>
    <t>SINAPI|96869</t>
  </si>
  <si>
    <t>96869</t>
  </si>
  <si>
    <t>TÊ, PARA INSTALAÇÕES EM PEX ÁGUA, DN 20 MM, CONEXÃO POR CRIMPAGEM - FORNECIMENTO E INSTALAÇÃO. AF_02/2023</t>
  </si>
  <si>
    <t>SINAPI|96870</t>
  </si>
  <si>
    <t>96870</t>
  </si>
  <si>
    <t>TÊ, PARA INSTALAÇÕES EM PEX ÁGUA, DN 25 MM, CONEXÃO POR CRIMPAGEM - FORNECIMENTO E INSTALAÇÃO. AF_02/2023</t>
  </si>
  <si>
    <t>SINAPI|96871</t>
  </si>
  <si>
    <t>96871</t>
  </si>
  <si>
    <t>TÊ, PARA INSTALAÇÕES EM PEX ÁGUA, DN 32 MM, CONEXÃO POR CRIMPAGEM - FORNECIMENTO E INSTALAÇÃO. AF_02/2023</t>
  </si>
  <si>
    <t>SINAPI|96861</t>
  </si>
  <si>
    <t>96861</t>
  </si>
  <si>
    <t>TÊ, ROSCA FÊMEA, METÁLICO, PARA INSTALAÇÕES EM PEX ÁGUA, DN 16 MM X ½", CONEXÃO POR ANEL DESLIZANTE - FORNECIMENTO E INSTALAÇÃO. AF_02/2023</t>
  </si>
  <si>
    <t>SINAPI|96863</t>
  </si>
  <si>
    <t>96863</t>
  </si>
  <si>
    <t>TÊ, ROSCA FÊMEA, METÁLICO, PARA INSTALAÇÕES EM PEX ÁGUA, DN 20 MM X 1/2", CONEXÃO POR ANEL DESLIZANTE - FORNECIMENTO E INSTALAÇÃO. AF_02/2023</t>
  </si>
  <si>
    <t>SINAPI|96865</t>
  </si>
  <si>
    <t>96865</t>
  </si>
  <si>
    <t>TÊ, ROSCA FÊMEA, METÁLICO, PARA INSTALAÇÕES EM PEX ÁGUA, DN 25 MM X 3/4", CONEXÃO POR ANEL DESLIZANTE - FORNECIMENTO E INSTALAÇÃO. AF_02/2023</t>
  </si>
  <si>
    <t>SINAPI|96814</t>
  </si>
  <si>
    <t>96814</t>
  </si>
  <si>
    <t>UNIÃO DE REDUÇÃO, METÁLICA, PARA INSTALAÇÕES EM PEX ÁGUA, DN 20 X 16 MM, CONEXÃO POR ANEL DESLIZANTE - FORNECIMENTO E INSTALAÇÃO. AF_02/2023</t>
  </si>
  <si>
    <t>SINAPI|96818</t>
  </si>
  <si>
    <t>96818</t>
  </si>
  <si>
    <t>UNIÃO DE REDUÇÃO, METÁLICA, PARA INSTALAÇÕES EM PEX ÁGUA, DN 25 X 16 MM, CONEXÃO POR ANEL DESLIZANTE - FORNECIMENTO E INSTALAÇÃO. AF_02/2023</t>
  </si>
  <si>
    <t>SINAPI|96819</t>
  </si>
  <si>
    <t>96819</t>
  </si>
  <si>
    <t>UNIÃO DE REDUÇÃO, METÁLICA, PARA INSTALAÇÕES EM PEX ÁGUA, DN 25 X 20 MM, CONEXÃO POR ANEL DESLIZANTE - FORNECIMENTO E INSTALAÇÃO. AF_02/2023</t>
  </si>
  <si>
    <t>SINAPI|96822</t>
  </si>
  <si>
    <t>96822</t>
  </si>
  <si>
    <t>UNIÃO DE REDUÇÃO, METÁLICA, PARA INSTALAÇÕES EM PEX ÁGUA, DN 32 X 25 MM, CONEXÃO POR ANEL DESLIZANTE - FORNECIMENTO E INSTALAÇÃO. AF_02/2023</t>
  </si>
  <si>
    <t>SINAPI|96808</t>
  </si>
  <si>
    <t>96808</t>
  </si>
  <si>
    <t>UNIÃO METÁLICA PARA INSTALAÇÕES EM PEX ÁGUA, DN 16 MM, COM ANEL DESLIZANTE - FORNECIMENTO E INSTALAÇÃO. AF_02/2023</t>
  </si>
  <si>
    <t>SINAPI|96811</t>
  </si>
  <si>
    <t>96811</t>
  </si>
  <si>
    <t>UNIÃO METÁLICA PARA INSTALAÇÕES EM PEX ÁGUA, DN 20 MM, COM ANEL DESLIZANTE - FORNECIMENTO E INSTALAÇÃO. AF_02/2023</t>
  </si>
  <si>
    <t>SINAPI|96815</t>
  </si>
  <si>
    <t>96815</t>
  </si>
  <si>
    <t>UNIÃO METÁLICA PARA INSTALAÇÕES EM PEX ÁGUA, DN 25 MM, COM ANEL DESLIZANTE - FORNECIMENTO E INSTALAÇÃO. AF_02/2023</t>
  </si>
  <si>
    <t>SINAPI|96820</t>
  </si>
  <si>
    <t>96820</t>
  </si>
  <si>
    <t>UNIÃO METÁLICA PARA INSTALAÇÕES EM PEX ÁGUA, DN 32 MM, COM ANEL DESLIZANTE - FORNECIMENTO E INSTALAÇÃO. AF_02/2023</t>
  </si>
  <si>
    <t>SINAPI|96702</t>
  </si>
  <si>
    <t>96702</t>
  </si>
  <si>
    <t>BUCHA DE REDUÇÃO, PPR, 32 X 25, CLASSE PN 25, INSTALADO EM PRUMADA DE ÁGUA FORNECIMENTO E INSTALAÇÃO . AF_08/2022</t>
  </si>
  <si>
    <t>Instalações Hidráulicas em PPR</t>
  </si>
  <si>
    <t>SINAPI|96662</t>
  </si>
  <si>
    <t>96662</t>
  </si>
  <si>
    <t>BUCHA DE REDUÇÃO, PPR, 32 X 25, CLASSE PN 25, INSTALADO EM RAMAL DE DISTRIBUIÇÃO DE ÁGUA FORNECIMENTO E INSTALAÇÃO. AF_08/2022</t>
  </si>
  <si>
    <t>SINAPI|96704</t>
  </si>
  <si>
    <t>96704</t>
  </si>
  <si>
    <t>BUCHA DE REDUÇÃO, PPR, 40 X 25, CLASSE PN 25, INSTALADO EM PRUMADA DE ÁGUA FORNECIMENTO E INSTALAÇÃO . AF_08/2022</t>
  </si>
  <si>
    <t>SINAPI|96664</t>
  </si>
  <si>
    <t>96664</t>
  </si>
  <si>
    <t>BUCHA DE REDUÇÃO, PPR, 40 X 25, CLASSE PN 25, INSTALADO EM RAMAL DE DISTRIBUIÇÃO DE ÁGUA FORNECIMENTO E INSTALAÇÃO. AF_08/2022</t>
  </si>
  <si>
    <t>SINAPI|104191</t>
  </si>
  <si>
    <t>104191</t>
  </si>
  <si>
    <t>BUCHA DE REDUÇÃO, PPR, DN 25 X 20 MM, INSTALADO EM RAMAL OU SUB-RAMAL DE ÁGUA - FORNECIMENTO E INSTALAÇÃO. AF_08/2022</t>
  </si>
  <si>
    <t>SINAPI|96700</t>
  </si>
  <si>
    <t>96700</t>
  </si>
  <si>
    <t>CONECTOR FÊMEA, PPR, 25 X 1/2", CLASSE PN 25, INSTALADO EM PRUMADA DE ÁGUA FORNECIMENTO E INSTALAÇÃO . AF_08/2022</t>
  </si>
  <si>
    <t>SINAPI|96658</t>
  </si>
  <si>
    <t>96658</t>
  </si>
  <si>
    <t>CONECTOR FÊMEA, PPR, 25 X 1/2, CLASSE PN 25, INSTALADO EM RAMAL DE DISTRIBUIÇÃO DE ÁGUA FORNECIMENTO E INSTALAÇÃO. AF_08/2022</t>
  </si>
  <si>
    <t>SINAPI|96641</t>
  </si>
  <si>
    <t>96641</t>
  </si>
  <si>
    <t>CONECTOR FÊMEA, PPR, 25 X 1/2, CLASSE PN 25, INSTALADO EM RAMAL OU SUB-RAMAL DE ÁGUA FORNECIMENTO E INSTALAÇÃO. AF_08/2022</t>
  </si>
  <si>
    <t>SINAPI|96661</t>
  </si>
  <si>
    <t>96661</t>
  </si>
  <si>
    <t>CONECTOR FÊMEA, PPR, 32 X 3/4", CLASSE PN 25, INSTALADO EM RAMAL DE DISTRIBUIÇÃO DE ÁGUA FORNECIMENTO E INSTALAÇÃO. AF_08/2022</t>
  </si>
  <si>
    <t>SINAPI|96699</t>
  </si>
  <si>
    <t>96699</t>
  </si>
  <si>
    <t>CONECTOR MACHO, PPR, 25 X 1/2", CLASSE PN 25, INSTALADO EM PRUMADA DE ÁGUA FORNECIMENTO E INSTALAÇÃO . AF_08/2022</t>
  </si>
  <si>
    <t>SINAPI|96657</t>
  </si>
  <si>
    <t>96657</t>
  </si>
  <si>
    <t>CONECTOR MACHO, PPR, 25 X 1/2, CLASSE PN 25, INSTALADO EM RAMAL DE DISTRIBUIÇÃO DE ÁGUA FORNECIMENTO E INSTALAÇÃO. AF_08/2022</t>
  </si>
  <si>
    <t>SINAPI|96640</t>
  </si>
  <si>
    <t>96640</t>
  </si>
  <si>
    <t>CONECTOR MACHO, PPR, 25 X 1/2, CLASSE PN 25, INSTALADO EM RAMAL OU SUB-RAMAL DE ÁGUA FORNECIMENTO E INSTALAÇÃO. AF_08/2022</t>
  </si>
  <si>
    <t>SINAPI|96660</t>
  </si>
  <si>
    <t>96660</t>
  </si>
  <si>
    <t>CONECTOR MACHO, PPR, 32 X 3/4", CLASSE PN 25, INSTALADO EM RAMAL DE DISTRIBUIÇÃO DE ÁGUA FORNECIMENTO E INSTALAÇÃO. AF_08/2022</t>
  </si>
  <si>
    <t>SINAPI|104196</t>
  </si>
  <si>
    <t>104196</t>
  </si>
  <si>
    <t>CURVA 90 GRAUS, PPR, DN 20 MM, INSTALADO EM RAMAL OU SUB-RAMAL DE ÁGUA - FORNECIMENTO E INSTALAÇÃO. AF_08/2022</t>
  </si>
  <si>
    <t>SINAPI|104197</t>
  </si>
  <si>
    <t>104197</t>
  </si>
  <si>
    <t>CURVA 90 GRAUS, PPR, DN 25 MM, INSTALADO EM RAMAL OU SUB-RAMAL DE ÁGUA - FORNECIMENTO E INSTALAÇÃO. AF_08/2022</t>
  </si>
  <si>
    <t>SINAPI|104198</t>
  </si>
  <si>
    <t>104198</t>
  </si>
  <si>
    <t>JOELHO 45 GRAUS, PPR, DN 20 MM, INSTALADO EM RAMAL OU SUB-RAMAL DE ÁGUA - FORNECIMENTO E INSTALAÇÃO. AF_08/2022</t>
  </si>
  <si>
    <t>SINAPI|96685</t>
  </si>
  <si>
    <t>96685</t>
  </si>
  <si>
    <t>JOELHO 45 GRAUS, PPR, DN 25 MM, CLASSE PN 25, INSTALADO EM PRUMADA DE ÁGUA FORNECIMENTO E INSTALAÇÃO . AF_08/2022</t>
  </si>
  <si>
    <t>SINAPI|96651</t>
  </si>
  <si>
    <t>96651</t>
  </si>
  <si>
    <t>JOELHO 45 GRAUS, PPR, DN 25 MM, CLASSE PN 25, INSTALADO EM RAMAL DE DISTRIBUIÇÃO DE ÁGUA FORNECIMENTO E INSTALAÇÃO. AF_08/2022</t>
  </si>
  <si>
    <t>SINAPI|96638</t>
  </si>
  <si>
    <t>96638</t>
  </si>
  <si>
    <t>JOELHO 45 GRAUS, PPR, DN 25 MM, CLASSE PN 25, INSTALADO EM RAMAL OU SUB-RAMAL DE ÁGUA FORNECIMENTO E INSTALAÇÃO. AF_08/2022</t>
  </si>
  <si>
    <t>SINAPI|96687</t>
  </si>
  <si>
    <t>96687</t>
  </si>
  <si>
    <t>JOELHO 45 GRAUS, PPR, DN 32 MM, CLASSE PN 25, INSTALADO EM PRUMADA DE ÁGUA FORNECIMENTO E INSTALAÇÃO . AF_08/2022</t>
  </si>
  <si>
    <t>SINAPI|96653</t>
  </si>
  <si>
    <t>96653</t>
  </si>
  <si>
    <t>JOELHO 45 GRAUS, PPR, DN 32 MM, CLASSE PN 25, INSTALADO EM RAMAL DE DISTRIBUIÇÃO DE ÁGUA - FORNECIMENTO E INSTALAÇÃO. AF_08/2022</t>
  </si>
  <si>
    <t>SINAPI|96689</t>
  </si>
  <si>
    <t>96689</t>
  </si>
  <si>
    <t>JOELHO 45 GRAUS, PPR, DN 40 MM, CLASSE PN 25, INSTALADO EM PRUMADA DE ÁGUA FORNECIMENTO E INSTALAÇÃO . AF_08/2022</t>
  </si>
  <si>
    <t>SINAPI|96655</t>
  </si>
  <si>
    <t>96655</t>
  </si>
  <si>
    <t>JOELHO 45 GRAUS, PPR, DN 40 MM, CLASSE PN 25, INSTALADO EM RAMAL DE DISTRIBUIÇÃO DE ÁGUA - FORNECIMENTO E INSTALAÇÃO. AF_08/2022</t>
  </si>
  <si>
    <t>SINAPI|96691</t>
  </si>
  <si>
    <t>96691</t>
  </si>
  <si>
    <t>JOELHO 45 GRAUS, PPR, DN 50 MM, CLASSE PN 25, INSTALADO EM PRUMADA DE ÁGUA FORNECIMENTO E INSTALAÇÃO . AF_08/2022</t>
  </si>
  <si>
    <t>SINAPI|96693</t>
  </si>
  <si>
    <t>96693</t>
  </si>
  <si>
    <t>JOELHO 45 GRAUS, PPR, DN 63 MM, CLASSE PN 25, INSTALADO EM PRUMADA DE ÁGUA FORNECIMENTO E INSTALAÇÃO . AF_08/2022</t>
  </si>
  <si>
    <t>SINAPI|96695</t>
  </si>
  <si>
    <t>96695</t>
  </si>
  <si>
    <t>JOELHO 45 GRAUS, PPR, DN 75 MM, CLASSE PN 25, INSTALADO EM PRUMADA DE ÁGUA FORNECIMENTO E INSTALAÇÃO . AF_08/2022</t>
  </si>
  <si>
    <t>SINAPI|104193</t>
  </si>
  <si>
    <t>104193</t>
  </si>
  <si>
    <t>JOELHO 45 GRAUS, PPR, F/ F, DN 90 MM, INSTALADO EM PRUMADA DE ÁGUA - FORNECIMENTO E INSTALAÇÃO. AF_08/2022</t>
  </si>
  <si>
    <t>SINAPI|96697</t>
  </si>
  <si>
    <t>96697</t>
  </si>
  <si>
    <t>JOELHO 90 GRAUS, PPR, DN 110 MM, CLASSE PN 25, INSTALADO EM PRUMADA DE ÁGUA FORNECIMENTO E INSTALAÇÃO . AF_08/2022</t>
  </si>
  <si>
    <t>SINAPI|104199</t>
  </si>
  <si>
    <t>104199</t>
  </si>
  <si>
    <t>JOELHO 90 GRAUS, PPR, DN 20 MM, INSTALADO EM RAMAL OU SUB-RAMAL DE ÁGUA - FORNECIMENTO E INSTALAÇÃO. AF_08/2022</t>
  </si>
  <si>
    <t>SINAPI|96684</t>
  </si>
  <si>
    <t>96684</t>
  </si>
  <si>
    <t>JOELHO 90 GRAUS, PPR, DN 25 MM, CLASSE PN 25, INSTALADO EM PRUMADA DE ÁGUA FORNECIMENTO E INSTALAÇÃO . AF_08/2022</t>
  </si>
  <si>
    <t>SINAPI|96650</t>
  </si>
  <si>
    <t>96650</t>
  </si>
  <si>
    <t>JOELHO 90 GRAUS, PPR, DN 25 MM, CLASSE PN 25, INSTALADO EM RAMAL DE DISTRIBUIÇÃO FORNECIMENTO E INSTALAÇÃO. AF_08/2022</t>
  </si>
  <si>
    <t>SINAPI|96637</t>
  </si>
  <si>
    <t>96637</t>
  </si>
  <si>
    <t>JOELHO 90 GRAUS, PPR, DN 25 MM, CLASSE PN 25, INSTALADO EM RAMAL OU SUB-RAMAL DE ÁGUA FORNECIMENTO E INSTALAÇÃO. AF_08/2022</t>
  </si>
  <si>
    <t>SINAPI|96686</t>
  </si>
  <si>
    <t>96686</t>
  </si>
  <si>
    <t>JOELHO 90 GRAUS, PPR, DN 32 MM, CLASSE PN 25, INSTALADO EM PRUMADA DE ÁGUA FORNECIMENTO E INSTALAÇÃO . AF_08/2022</t>
  </si>
  <si>
    <t>SINAPI|96652</t>
  </si>
  <si>
    <t>96652</t>
  </si>
  <si>
    <t>JOELHO 90 GRAUS, PPR, DN 32 MM, CLASSE PN 25, INSTALADO EM RAMAL DE DISTRIBUIÇÃO - FORNECIMENTO E INSTALAÇÃO. AF_08/2022</t>
  </si>
  <si>
    <t>SINAPI|96688</t>
  </si>
  <si>
    <t>96688</t>
  </si>
  <si>
    <t>JOELHO 90 GRAUS, PPR, DN 40 MM, CLASSE PN 25, INSTALADO EM PRUMADA DE ÁGUA FORNECIMENTO E INSTALAÇÃO . AF_08/2022</t>
  </si>
  <si>
    <t>SINAPI|96654</t>
  </si>
  <si>
    <t>96654</t>
  </si>
  <si>
    <t>JOELHO 90 GRAUS, PPR, DN 40 MM, CLASSE PN 25, INSTALADO EM RAMAL DE DISTRIBUIÇÃO - FORNECIMENTO E INSTALAÇÃO. AF_08/2022</t>
  </si>
  <si>
    <t>SINAPI|96690</t>
  </si>
  <si>
    <t>96690</t>
  </si>
  <si>
    <t>JOELHO 90 GRAUS, PPR, DN 50 MM, CLASSE PN 25, INSTALADO EM PRUMADA DE ÁGUA FORNECIMENTO E INSTALAÇÃO . AF_08/2022</t>
  </si>
  <si>
    <t>SINAPI|96692</t>
  </si>
  <si>
    <t>96692</t>
  </si>
  <si>
    <t>JOELHO 90 GRAUS, PPR, DN 63 MM, CLASSE PN 25, INSTALADO EM PRUMADA DE ÁGUA FORNECIMENTO E INSTALAÇÃO . AF_08/2022</t>
  </si>
  <si>
    <t>SINAPI|96694</t>
  </si>
  <si>
    <t>96694</t>
  </si>
  <si>
    <t>JOELHO 90 GRAUS, PPR, DN 75 MM, CLASSE PN 25, INSTALADO EM PRUMADA DE ÁGUA FORNECIMENTO E INSTALAÇÃO . AF_08/2022</t>
  </si>
  <si>
    <t>SINAPI|96696</t>
  </si>
  <si>
    <t>96696</t>
  </si>
  <si>
    <t>JOELHO 90 GRAUS, PPR, DN 90 MM, CLASSE PN 25, INSTALADO EM PRUMADA DE ÁGUA FORNECIMENTO E INSTALAÇÃO . AF_08/2022</t>
  </si>
  <si>
    <t>SINAPI|96709</t>
  </si>
  <si>
    <t>96709</t>
  </si>
  <si>
    <t>LUVA, PPR, DN 110 MM, CLASSE PN 25, INSTALADO EM PRUMADA DE ÁGUA FORNECIMENTO E INSTALAÇÃO. AF_08/2022</t>
  </si>
  <si>
    <t>SINAPI|104200</t>
  </si>
  <si>
    <t>104200</t>
  </si>
  <si>
    <t>LUVA, PPR, DN 20 MM, INSTALADO EM RAMAL OU SUB-RAMAL DE ÁGUA - FORNECIMENTO E INSTALAÇÃO. AF_08/2022</t>
  </si>
  <si>
    <t>SINAPI|96698</t>
  </si>
  <si>
    <t>96698</t>
  </si>
  <si>
    <t>LUVA, PPR, DN 25 MM, CLASSE PN 25, INSTALADO EM PRUMADA DE ÁGUA FORNECIMENTO E INSTALAÇÃO . AF_08/2022</t>
  </si>
  <si>
    <t>SINAPI|96656</t>
  </si>
  <si>
    <t>96656</t>
  </si>
  <si>
    <t>LUVA, PPR, DN 25 MM, CLASSE PN 25, INSTALADO EM RAMAL DE DISTRIBUIÇÃO DE ÁGUA FORNECIMENTO E INSTALAÇÃO. AF_08/2022</t>
  </si>
  <si>
    <t>SINAPI|96639</t>
  </si>
  <si>
    <t>96639</t>
  </si>
  <si>
    <t>LUVA, PPR, DN 25 MM, CLASSE PN 25, INSTALADO EM RAMAL OU SUB-RAMAL DE ÁGUA FORNECIMENTO E INSTALAÇÃO. AF_08/2022</t>
  </si>
  <si>
    <t>SINAPI|96701</t>
  </si>
  <si>
    <t>96701</t>
  </si>
  <si>
    <t>LUVA, PPR, DN 32 MM, CLASSE PN 25, INSTALADO EM PRUMADA DE ÁGUA FORNECIMENTO E INSTALAÇÃO. AF_08/2022</t>
  </si>
  <si>
    <t>SINAPI|96659</t>
  </si>
  <si>
    <t>96659</t>
  </si>
  <si>
    <t>LUVA, PPR, DN 32 MM, CLASSE PN 25, INSTALADO EM RAMAL DE DISTRIBUIÇÃO DE ÁGUA FORNECIMENTO E INSTALAÇÃO. AF_08/2022</t>
  </si>
  <si>
    <t>SINAPI|96703</t>
  </si>
  <si>
    <t>96703</t>
  </si>
  <si>
    <t>LUVA, PPR, DN 40 MM, CLASSE PN 25, INSTALADO EM PRUMADA DE ÁGUA FORNECIMENTO E INSTALAÇÃO. AF_08/2022</t>
  </si>
  <si>
    <t>SINAPI|96663</t>
  </si>
  <si>
    <t>96663</t>
  </si>
  <si>
    <t>LUVA, PPR, DN 40 MM, CLASSE PN 25, INSTALADO EM RAMAL DE DISTRIBUIÇÃO DE ÁGUA FORNECIMENTO E INSTALAÇÃO. AF_08/2022</t>
  </si>
  <si>
    <t>SINAPI|96705</t>
  </si>
  <si>
    <t>96705</t>
  </si>
  <si>
    <t>LUVA, PPR, DN 50 MM, CLASSE PN 25, INSTALADO EM PRUMADA DE ÁGUA FORNECIMENTO E INSTALAÇÃO. AF_08/2022</t>
  </si>
  <si>
    <t>SINAPI|96706</t>
  </si>
  <si>
    <t>96706</t>
  </si>
  <si>
    <t>LUVA, PPR, DN 63 MM, CLASSE PN 25, INSTALADO EM PRUMADA DE ÁGUA FORNECIMENTO E INSTALAÇÃO. AF_08/2022</t>
  </si>
  <si>
    <t>SINAPI|96707</t>
  </si>
  <si>
    <t>96707</t>
  </si>
  <si>
    <t>LUVA, PPR, DN 75 MM, CLASSE PN 25, INSTALADO EM PRUMADA DE ÁGUA FORNECIMENTO E INSTALAÇÃO. AF_08/2022</t>
  </si>
  <si>
    <t>SINAPI|96708</t>
  </si>
  <si>
    <t>96708</t>
  </si>
  <si>
    <t>LUVA, PPR, DN 90 MM, CLASSE PN 25, INSTALADO EM PRUMADA DE ÁGUA FORNECIMENTO E INSTALAÇÃO. AF_08/2022</t>
  </si>
  <si>
    <t>SINAPI|96675</t>
  </si>
  <si>
    <t>96675</t>
  </si>
  <si>
    <t>TUBO, PPR, DN 110, CLASSE PN 12, INSTALADO EM PRUMADA DE ÁGUA FORNECIMENTO E INSTALAÇÃO. AF_08/2022</t>
  </si>
  <si>
    <t>SINAPI|96683</t>
  </si>
  <si>
    <t>96683</t>
  </si>
  <si>
    <t>TUBO, PPR, DN 110, CLASSE PN 25, INSTALADO EM PRUMADA DE ÁGUA FORNECIMENTO E INSTALAÇÃO. AF_08/2022</t>
  </si>
  <si>
    <t>SINAPI|104194</t>
  </si>
  <si>
    <t>104194</t>
  </si>
  <si>
    <t>TUBO, PPR, DN 20, CLASSE PN20, INSTALADO EM RAMAL OU SUB-RAMAL DE ÁGUA - FORNECIMENTO E INSTALAÇÃO. AF_08/2022</t>
  </si>
  <si>
    <t>SINAPI|104195</t>
  </si>
  <si>
    <t>104195</t>
  </si>
  <si>
    <t>TUBO, PPR, DN 20, CLASSE PN25, INSTALADO EM RAMAL OU SUB-RAMAL DE ÁGUA - FORNECIMENTO E INSTALAÇÃO. AF_08/2022</t>
  </si>
  <si>
    <t>SINAPI|96668</t>
  </si>
  <si>
    <t>96668</t>
  </si>
  <si>
    <t>TUBO, PPR, DN 25, CLASSE PN 20, INSTALADO EM PRUMADA DE ÁGUA FORNECIMENTO E INSTALAÇÃO. AF_08/2022</t>
  </si>
  <si>
    <t>SINAPI|96644</t>
  </si>
  <si>
    <t>96644</t>
  </si>
  <si>
    <t>TUBO, PPR, DN 25, CLASSE PN 20, INSTALADO EM RAMAL DE DISTRIBUIÇÃO DE ÁGUA FORNECIMENTO E INSTALAÇÃO. AF_08/2022</t>
  </si>
  <si>
    <t>SINAPI|96635</t>
  </si>
  <si>
    <t>96635</t>
  </si>
  <si>
    <t>TUBO, PPR, DN 25, CLASSE PN 20, INSTALADO EM RAMAL OU SUB-RAMAL DE ÁGUA FORNECIMENTO E INSTALAÇÃO. AF_08/2022</t>
  </si>
  <si>
    <t>SINAPI|96636</t>
  </si>
  <si>
    <t>96636</t>
  </si>
  <si>
    <t>TUBO, PPR, DN 25, CLASSE PN 25 INSTALADO EM RAMAL OU SUB-RAMAL DE ÁGUA FORNECIMENTO E INSTALAÇÃO. AF_08/2022</t>
  </si>
  <si>
    <t>SINAPI|96676</t>
  </si>
  <si>
    <t>96676</t>
  </si>
  <si>
    <t>TUBO, PPR, DN 25, CLASSE PN 25, INSTALADO EM PRUMADA DE ÁGUA FORNECIMENTO E INSTALAÇÃO. AF_08/2022</t>
  </si>
  <si>
    <t>SINAPI|96647</t>
  </si>
  <si>
    <t>96647</t>
  </si>
  <si>
    <t>TUBO, PPR, DN 25, CLASSE PN 25, INSTALADO EM RAMAL DE DISTRIBUIÇÃO DE ÁGUA FORNECIMENTO E INSTALAÇÃO. AF_08/2022</t>
  </si>
  <si>
    <t>SINAPI|96669</t>
  </si>
  <si>
    <t>96669</t>
  </si>
  <si>
    <t>TUBO, PPR, DN 32, CLASSE PN 12, INSTALADO EM PRUMADA DE ÁGUA FORNECIMENTO E INSTALAÇÃO. AF_08/2022</t>
  </si>
  <si>
    <t>SINAPI|96645</t>
  </si>
  <si>
    <t>96645</t>
  </si>
  <si>
    <t>TUBO, PPR, DN 32, CLASSE PN 12, INSTALADO EM RAMAL DE DISTRIBUIÇÃO DE ÁGUA FORNECIMENTO E INSTALAÇÃO. AF_08/2022</t>
  </si>
  <si>
    <t>SINAPI|96677</t>
  </si>
  <si>
    <t>96677</t>
  </si>
  <si>
    <t>TUBO, PPR, DN 32, CLASSE PN 25, INSTALADO EM PRUMADA DE ÁGUA FORNECIMENTO E INSTALAÇÃO. AF_08/2022</t>
  </si>
  <si>
    <t>SINAPI|96648</t>
  </si>
  <si>
    <t>96648</t>
  </si>
  <si>
    <t>TUBO, PPR, DN 32, CLASSE PN 25, INSTALADO EM RAMAL DE DISTRIBUIÇÃO DE ÁGUA FORNECIMENTO E INSTALAÇÃO. AF_08/2022</t>
  </si>
  <si>
    <t>SINAPI|96670</t>
  </si>
  <si>
    <t>96670</t>
  </si>
  <si>
    <t>TUBO, PPR, DN 40, CLASSE PN 12, INSTALADO EM PRUMADA DE ÁGUA FORNECIMENTO E INSTALAÇÃO. AF_08/2022</t>
  </si>
  <si>
    <t>SINAPI|96646</t>
  </si>
  <si>
    <t>96646</t>
  </si>
  <si>
    <t>TUBO, PPR, DN 40, CLASSE PN 12, INSTALADO EM RAMAL DE DISTRIBUIÇÃO DE ÁGUA FORNECIMENTO E INSTALAÇÃO. AF_08/2022</t>
  </si>
  <si>
    <t>SINAPI|96678</t>
  </si>
  <si>
    <t>96678</t>
  </si>
  <si>
    <t>TUBO, PPR, DN 40, CLASSE PN 25, INSTALADO EM PRUMADA DE ÁGUA FORNECIMENTO E INSTALAÇÃO. AF_08/2022</t>
  </si>
  <si>
    <t>SINAPI|96649</t>
  </si>
  <si>
    <t>96649</t>
  </si>
  <si>
    <t>TUBO, PPR, DN 40, CLASSE PN 25, INSTALADO EM RAMAL DE DISTRIBUIÇÃO DE ÁGUA FORNECIMENTO E INSTALAÇÃO. AF_08/2022</t>
  </si>
  <si>
    <t>SINAPI|96671</t>
  </si>
  <si>
    <t>96671</t>
  </si>
  <si>
    <t>TUBO, PPR, DN 50, CLASSE PN 12, INSTALADO EM PRUMADA DE ÁGUA FORNECIMENTO E INSTALAÇÃO. AF_08/2022</t>
  </si>
  <si>
    <t>SINAPI|96679</t>
  </si>
  <si>
    <t>96679</t>
  </si>
  <si>
    <t>TUBO, PPR, DN 50, CLASSE PN 25, INSTALADO EM PRUMADA DE ÁGUA FORNECIMENTO E INSTALAÇÃO. AF_08/2022</t>
  </si>
  <si>
    <t>SINAPI|96672</t>
  </si>
  <si>
    <t>96672</t>
  </si>
  <si>
    <t>TUBO, PPR, DN 63, CLASSE PN 12, INSTALADO EM PRUMADA DE ÁGUA FORNECIMENTO E INSTALAÇÃO. AF_08/2022</t>
  </si>
  <si>
    <t>SINAPI|96680</t>
  </si>
  <si>
    <t>96680</t>
  </si>
  <si>
    <t>TUBO, PPR, DN 63, CLASSE PN 25, INSTALADO EM PRUMADA DE ÁGUA FORNECIMENTO E INSTALAÇÃO. AF_08/2022</t>
  </si>
  <si>
    <t>SINAPI|96673</t>
  </si>
  <si>
    <t>96673</t>
  </si>
  <si>
    <t>TUBO, PPR, DN 75, CLASSE PN 12, INSTALADO EM PRUMADA DE ÁGUA FORNECIMENTO E INSTALAÇÃO. AF_08/2022</t>
  </si>
  <si>
    <t>SINAPI|96681</t>
  </si>
  <si>
    <t>96681</t>
  </si>
  <si>
    <t>TUBO, PPR, DN 75, CLASSE PN 25, INSTALADO EM PRUMADA DE ÁGUA FORNECIMENTO E INSTALAÇÃO. AF_08/2022</t>
  </si>
  <si>
    <t>SINAPI|96674</t>
  </si>
  <si>
    <t>96674</t>
  </si>
  <si>
    <t>TUBO, PPR, DN 90, CLASSE PN 12, INSTALADO EM PRUMADA DE ÁGUA FORNECIMENTO E INSTALAÇÃO. AF_08/2022</t>
  </si>
  <si>
    <t>SINAPI|96682</t>
  </si>
  <si>
    <t>96682</t>
  </si>
  <si>
    <t>TUBO, PPR, DN 90, CLASSE PN 25, INSTALADO EM PRUMADA DE ÁGUA FORNECIMENTO E INSTALAÇÃO. AF_08/2022</t>
  </si>
  <si>
    <t>SINAPI|96643</t>
  </si>
  <si>
    <t>96643</t>
  </si>
  <si>
    <t>TÊ MISTURADOR, PPR, 25 X 3/4, CLASSE PN 25, INSTALADO EM RAMAL OU SUB-RAMAL DE ÁGUA FORNECIMENTO E INSTALAÇÃO. AF_08/2022</t>
  </si>
  <si>
    <t>SINAPI|104201</t>
  </si>
  <si>
    <t>104201</t>
  </si>
  <si>
    <t>TÊ MISTURADOR, PPR, F M M, DN 20 X 20 MM, INSTALADO EM RAMAL OU SUB-RAMAL DE ÁGUA - FORNECIMENTO E INSTALAÇÃO. AF_08/2022</t>
  </si>
  <si>
    <t>SINAPI|104192</t>
  </si>
  <si>
    <t>104192</t>
  </si>
  <si>
    <t>TÊ MISTURADOR, PPR, F M M, DN 25 X 25 MM, INSTALADO EM RAMAL OU SUB-RAMAL DE ÁGUA - FORNECIMENTO E INSTALAÇÃO. AF_08/2022</t>
  </si>
  <si>
    <t>SINAPI|104202</t>
  </si>
  <si>
    <t>104202</t>
  </si>
  <si>
    <t>TÊ NORMAL, PPR, 90 GRAUS, DN 20 X 20 X 20 MM, INSTALADO EM RAMAL OU SUB-RAMAL DE ÁGUA - FORNECIMENTO E INSTALAÇÃO. AF_08/2022</t>
  </si>
  <si>
    <t>SINAPI|96717</t>
  </si>
  <si>
    <t>96717</t>
  </si>
  <si>
    <t>TÊ NORMAL, PPR, DN 110 MM, CLASSE PN 25, INSTALADO EM PRUMADA DE ÁGUA FORNECIMENTO E INSTALAÇÃO . AF_08/2022</t>
  </si>
  <si>
    <t>SINAPI|96710</t>
  </si>
  <si>
    <t>96710</t>
  </si>
  <si>
    <t>TÊ NORMAL, PPR, DN 25 MM, CLASSE PN 25, INSTALADO EM PRUMADA DE ÁGUA FORNECIMENTO E INSTALAÇÃO . AF_08/2022</t>
  </si>
  <si>
    <t>SINAPI|96665</t>
  </si>
  <si>
    <t>96665</t>
  </si>
  <si>
    <t>TÊ NORMAL, PPR, DN 25 MM, CLASSE PN 25, INSTALADO EM RAMAL DE DISTRIBUIÇÃO DE ÁGUA FORNECIMENTO E INSTALAÇÃO. AF_08/2022</t>
  </si>
  <si>
    <t>SINAPI|96642</t>
  </si>
  <si>
    <t>96642</t>
  </si>
  <si>
    <t>TÊ NORMAL, PPR, DN 25 MM, CLASSE PN 25, INSTALADO EM RAMAL OU SUB-RAMAL DE ÁGUA FORNECIMENTO E INSTALAÇÃO. AF_08/2022</t>
  </si>
  <si>
    <t>SINAPI|96711</t>
  </si>
  <si>
    <t>96711</t>
  </si>
  <si>
    <t>TÊ NORMAL, PPR, DN 32 MM, CLASSE PN 25, INSTALADO EM PRUMADA DE ÁGUA FORNECIMENTO E INSTALAÇÃO . AF_08/2022</t>
  </si>
  <si>
    <t>SINAPI|96666</t>
  </si>
  <si>
    <t>96666</t>
  </si>
  <si>
    <t>TÊ NORMAL, PPR, DN 32 MM, CLASSE PN 25, INSTALADO EM RAMAL DE DISTRIBUIÇÃO DE ÁGUA FORNECIMENTO E INSTALAÇÃO. AF_08/2022</t>
  </si>
  <si>
    <t>SINAPI|96712</t>
  </si>
  <si>
    <t>96712</t>
  </si>
  <si>
    <t>TÊ NORMAL, PPR, DN 40 MM, CLASSE PN 25, INSTALADO EM PRUMADA DE ÁGUA FORNECIMENTO E INSTALAÇÃO . AF_08/2022</t>
  </si>
  <si>
    <t>SINAPI|96667</t>
  </si>
  <si>
    <t>96667</t>
  </si>
  <si>
    <t>TÊ NORMAL, PPR, DN 40 MM, CLASSE PN 25, INSTALADO EM RAMAL DE DISTRIBUIÇÃO DE ÁGUA FORNECIMENTO E INSTALAÇÃO. AF_08/2022</t>
  </si>
  <si>
    <t>SINAPI|96713</t>
  </si>
  <si>
    <t>96713</t>
  </si>
  <si>
    <t>TÊ NORMAL, PPR, DN 50 MM, CLASSE PN 25, INSTALADO EM PRUMADA DE ÁGUA FORNECIMENTO E INSTALAÇÃO . AF_08/2022</t>
  </si>
  <si>
    <t>SINAPI|96714</t>
  </si>
  <si>
    <t>96714</t>
  </si>
  <si>
    <t>TÊ NORMAL, PPR, DN 63 MM, CLASSE PN 25, INSTALADO EM PRUMADA DE ÁGUA FORNECIMENTO E INSTALAÇÃO . AF_08/2022</t>
  </si>
  <si>
    <t>SINAPI|96715</t>
  </si>
  <si>
    <t>96715</t>
  </si>
  <si>
    <t>TÊ NORMAL, PPR, DN 75 MM, CLASSE PN 25, INSTALADO EM PRUMADA DE ÁGUA FORNECIMENTO E INSTALAÇÃO . AF_08/2022</t>
  </si>
  <si>
    <t>SINAPI|96716</t>
  </si>
  <si>
    <t>96716</t>
  </si>
  <si>
    <t>TÊ NORMAL, PPR, DN 90 MM, CLASSE PN 25, INSTALADO EM PRUMADA DE ÁGUA FORNECIMENTO E INSTALAÇÃO . AF_08/2022</t>
  </si>
  <si>
    <t>SINAPI|104328</t>
  </si>
  <si>
    <t>104328</t>
  </si>
  <si>
    <t>CAIXA SIFONADA, COM GRELHA QUADRADA, PVC, DN 150 X 150 X 50 MM, JUNTA SOLDÁVEL, FORNECIDA E INSTALADA EM RAMAL DE DESCARGA OU EM RAMAL DE ESGOTO SANITÁRIO. AF_08/2022</t>
  </si>
  <si>
    <t>Instalações Prediais de Esgoto - Caixas e Ralos</t>
  </si>
  <si>
    <t>SINAPI|104329</t>
  </si>
  <si>
    <t>104329</t>
  </si>
  <si>
    <t>CAIXA SIFONADA, COM GRELHA REDONDA, PVC, DN 150 X 150 X 50 MM, JUNTA SOLDÁVEL, FORNECIDA E INSTALADA EM RAMAL DE DESCARGA OU EM RAMAL DE ESGOTO SANITÁRIO. AF_08/2022</t>
  </si>
  <si>
    <t>SINAPI|89707</t>
  </si>
  <si>
    <t>89707</t>
  </si>
  <si>
    <t>CAIXA SIFONADA, PVC, DN 100 X 100 X 50 MM, JUNTA ELÁSTICA, FORNECIDA E INSTALADA EM RAMAL DE DESCARGA OU EM RAMAL DE ESGOTO SANITÁRIO. AF_08/2022</t>
  </si>
  <si>
    <t>SINAPI|89708</t>
  </si>
  <si>
    <t>89708</t>
  </si>
  <si>
    <t>CAIXA SIFONADA, PVC, DN 150 X 185 X 75 MM, JUNTA ELÁSTICA, FORNECIDA E INSTALADA EM RAMAL DE DESCARGA OU EM RAMAL DE ESGOTO SANITÁRIO. AF_08/2022</t>
  </si>
  <si>
    <t>SINAPI|104330</t>
  </si>
  <si>
    <t>104330</t>
  </si>
  <si>
    <t>RALO LINEAR, EM PVC COM GRELHA INOX, JUNTA SOLDÁVEL, FORNECIDO E INSTALADO EM RAMAL DE DESCARGA OU EM RAMAL DE ESGOTO SANITÁRIO. AF_08/2022</t>
  </si>
  <si>
    <t>SINAPI|104326</t>
  </si>
  <si>
    <t>104326</t>
  </si>
  <si>
    <t>RALO SECO CÔNICO, PVC, DN 100 X 40 MM, JUNTA SOLDÁVEL, FORNECIDO E INSTALADO EM RAMAL DE DESCARGA OU EM RAMAL DE ESGOTO SANITÁRIO. AF_08/2022</t>
  </si>
  <si>
    <t>SINAPI|89710</t>
  </si>
  <si>
    <t>89710</t>
  </si>
  <si>
    <t>RALO SECO, PVC, DN 100 X 40 MM, JUNTA SOLDÁVEL, FORNECIDO E INSTALADO EM RAMAL DE DESCARGA OU EM RAMAL DE ESGOTO SANITÁRIO. AF_08/2022</t>
  </si>
  <si>
    <t>SINAPI|104327</t>
  </si>
  <si>
    <t>104327</t>
  </si>
  <si>
    <t>RALO SIFONADO REDONDO, PVC, DN 100 X 40 MM, JUNTA SOLDÁVEL, FORNECIDO E INSTALADO EM RAMAL DE DESCARGA OU EM RAMAL DE ESGOTO SANITÁRIO. AF_08/2022</t>
  </si>
  <si>
    <t>SINAPI|89709</t>
  </si>
  <si>
    <t>89709</t>
  </si>
  <si>
    <t>RALO SIFONADO, PVC, DN 100 X 40 MM, JUNTA SOLDÁVEL, FORNECIDO E INSTALADO EM RAMAL DE DESCARGA OU EM RAMAL DE ESGOTO SANITÁRIO. AF_08/2022</t>
  </si>
  <si>
    <t>SINAPI|104341</t>
  </si>
  <si>
    <t>104341</t>
  </si>
  <si>
    <t>BUCHA DE REDUÇÃO LONGA, PVC, SÉRIE NORMAL, ESGOTO PREDIAL, DN 50 X 40 MM, JUNTA SOLDÁVEL E ELÁSTICA, FORNECIDO E INSTALADO EM RAMAL DE DESCARGA OU RAMAL DE ESGOTO SANITÁRIO. AF_08/2022</t>
  </si>
  <si>
    <t>Instalações Prediais de Esgoto - Tubos e Conexões</t>
  </si>
  <si>
    <t>SINAPI|104357</t>
  </si>
  <si>
    <t>104357</t>
  </si>
  <si>
    <t>CAP, PVC, SÉRIE NORMAL, ESGOTO PREDIAL, DN 100 MM, JUNTA ELÁSTICA, FORNECIDO E INSTALADO EM SUBCOLETOR AÉREO DE ESGOTO SANITÁRIO. AF_08/2022</t>
  </si>
  <si>
    <t>SINAPI|89811</t>
  </si>
  <si>
    <t>89811</t>
  </si>
  <si>
    <t>CURVA CURTA 90 GRAUS, PVC, SERIE NORMAL, ESGOTO PREDIAL, DN 100 MM, JUNTA ELÁSTICA, FORNECIDO E INSTALADO EM PRUMADA DE ESGOTO SANITÁRIO OU VENTILAÇÃO. AF_08/2022</t>
  </si>
  <si>
    <t>SINAPI|89748</t>
  </si>
  <si>
    <t>89748</t>
  </si>
  <si>
    <t>CURVA CURTA 90 GRAUS, PVC, SERIE NORMAL, ESGOTO PREDIAL, DN 100 MM, JUNTA ELÁSTICA, FORNECIDO E INSTALADO EM RAMAL DE DESCARGA OU RAMAL DE ESGOTO SANITÁRIO. AF_08/2022</t>
  </si>
  <si>
    <t>SINAPI|89852</t>
  </si>
  <si>
    <t>89852</t>
  </si>
  <si>
    <t>CURVA CURTA 90 GRAUS, PVC, SERIE NORMAL, ESGOTO PREDIAL, DN 100 MM, JUNTA ELÁSTICA, FORNECIDO E INSTALADO EM SUBCOLETOR AÉREO DE ESGOTO SANITÁRIO. AF_08/2022</t>
  </si>
  <si>
    <t>SINAPI|89728</t>
  </si>
  <si>
    <t>89728</t>
  </si>
  <si>
    <t>CURVA CURTA 90 GRAUS, PVC, SERIE NORMAL, ESGOTO PREDIAL, DN 40 MM, JUNTA SOLDÁVEL, FORNECIDO E INSTALADO EM RAMAL DE DESCARGA OU RAMAL DE ESGOTO SANITÁRIO. AF_08/2022</t>
  </si>
  <si>
    <t>SINAPI|89803</t>
  </si>
  <si>
    <t>89803</t>
  </si>
  <si>
    <t>CURVA CURTA 90 GRAUS, PVC, SERIE NORMAL, ESGOTO PREDIAL, DN 50 MM, JUNTA ELÁSTICA, FORNECIDO E INSTALADO EM PRUMADA DE ESGOTO SANITÁRIO OU VENTILAÇÃO. AF_08/2022</t>
  </si>
  <si>
    <t>SINAPI|89733</t>
  </si>
  <si>
    <t>89733</t>
  </si>
  <si>
    <t>CURVA CURTA 90 GRAUS, PVC, SERIE NORMAL, ESGOTO PREDIAL, DN 50 MM, JUNTA ELÁSTICA, FORNECIDO E INSTALADO EM RAMAL DE DESCARGA OU RAMAL DE ESGOTO SANITÁRIO. AF_08/2022</t>
  </si>
  <si>
    <t>SINAPI|89807</t>
  </si>
  <si>
    <t>89807</t>
  </si>
  <si>
    <t>CURVA CURTA 90 GRAUS, PVC, SERIE NORMAL, ESGOTO PREDIAL, DN 75 MM, JUNTA ELÁSTICA, FORNECIDO E INSTALADO EM PRUMADA DE ESGOTO SANITÁRIO OU VENTILAÇÃO. AF_08/2022</t>
  </si>
  <si>
    <t>SINAPI|89742</t>
  </si>
  <si>
    <t>89742</t>
  </si>
  <si>
    <t>CURVA CURTA 90 GRAUS, PVC, SERIE NORMAL, ESGOTO PREDIAL, DN 75 MM, JUNTA ELÁSTICA, FORNECIDO E INSTALADO EM RAMAL DE DESCARGA OU RAMAL DE ESGOTO SANITÁRIO. AF_08/2022</t>
  </si>
  <si>
    <t>SINAPI|89812</t>
  </si>
  <si>
    <t>89812</t>
  </si>
  <si>
    <t>CURVA LONGA 90 GRAUS, PVC, SERIE NORMAL, ESGOTO PREDIAL, DN 100 MM, JUNTA ELÁSTICA, FORNECIDO E INSTALADO EM PRUMADA DE ESGOTO SANITÁRIO OU VENTILAÇÃO. AF_08/2022</t>
  </si>
  <si>
    <t>SINAPI|89750</t>
  </si>
  <si>
    <t>89750</t>
  </si>
  <si>
    <t>CURVA LONGA 90 GRAUS, PVC, SERIE NORMAL, ESGOTO PREDIAL, DN 100 MM, JUNTA ELÁSTICA, FORNECIDO E INSTALADO EM RAMAL DE DESCARGA OU RAMAL DE ESGOTO SANITÁRIO. AF_08/2022</t>
  </si>
  <si>
    <t>SINAPI|89853</t>
  </si>
  <si>
    <t>89853</t>
  </si>
  <si>
    <t>CURVA LONGA 90 GRAUS, PVC, SERIE NORMAL, ESGOTO PREDIAL, DN 100 MM, JUNTA ELÁSTICA, FORNECIDO E INSTALADO EM SUBCOLETOR AÉREO DE ESGOTO SANITÁRIO. AF_08/2022</t>
  </si>
  <si>
    <t>SINAPI|89730</t>
  </si>
  <si>
    <t>89730</t>
  </si>
  <si>
    <t>CURVA LONGA 90 GRAUS, PVC, SERIE NORMAL, ESGOTO PREDIAL, DN 40 MM, JUNTA SOLDÁVEL, FORNECIDO E INSTALADO EM RAMAL DE DESCARGA OU RAMAL DE ESGOTO SANITÁRIO. AF_08/2022</t>
  </si>
  <si>
    <t>SINAPI|89804</t>
  </si>
  <si>
    <t>89804</t>
  </si>
  <si>
    <t>CURVA LONGA 90 GRAUS, PVC, SERIE NORMAL, ESGOTO PREDIAL, DN 50 MM, JUNTA ELÁSTICA, FORNECIDO E INSTALADO EM PRUMADA DE ESGOTO SANITÁRIO OU VENTILAÇÃO. AF_08/2022</t>
  </si>
  <si>
    <t>SINAPI|89735</t>
  </si>
  <si>
    <t>89735</t>
  </si>
  <si>
    <t>CURVA LONGA 90 GRAUS, PVC, SERIE NORMAL, ESGOTO PREDIAL, DN 50 MM, JUNTA ELÁSTICA, FORNECIDO E INSTALADO EM RAMAL DE DESCARGA OU RAMAL DE ESGOTO SANITÁRIO. AF_08/2022</t>
  </si>
  <si>
    <t>SINAPI|89808</t>
  </si>
  <si>
    <t>89808</t>
  </si>
  <si>
    <t>CURVA LONGA 90 GRAUS, PVC, SERIE NORMAL, ESGOTO PREDIAL, DN 75 MM, JUNTA ELÁSTICA, FORNECIDO E INSTALADO EM PRUMADA DE ESGOTO SANITÁRIO OU VENTILAÇÃO. AF_08/2022</t>
  </si>
  <si>
    <t>SINAPI|89743</t>
  </si>
  <si>
    <t>89743</t>
  </si>
  <si>
    <t>CURVA LONGA 90 GRAUS, PVC, SERIE NORMAL, ESGOTO PREDIAL, DN 75 MM, JUNTA ELÁSTICA, FORNECIDO E INSTALADO EM RAMAL DE DESCARGA OU RAMAL DE ESGOTO SANITÁRIO. AF_08/2022</t>
  </si>
  <si>
    <t>SINAPI|89810</t>
  </si>
  <si>
    <t>89810</t>
  </si>
  <si>
    <t>JOELHO 45 GRAUS, PVC, SERIE NORMAL, ESGOTO PREDIAL, DN 100 MM, JUNTA ELÁSTICA, FORNECIDO E INSTALADO EM PRUMADA DE ESGOTO SANITÁRIO OU VENTILAÇÃO. AF_08/2022</t>
  </si>
  <si>
    <t>SINAPI|89746</t>
  </si>
  <si>
    <t>89746</t>
  </si>
  <si>
    <t>JOELHO 45 GRAUS, PVC, SERIE NORMAL, ESGOTO PREDIAL, DN 100 MM, JUNTA ELÁSTICA, FORNECIDO E INSTALADO EM RAMAL DE DESCARGA OU RAMAL DE ESGOTO SANITÁRIO. AF_08/2022</t>
  </si>
  <si>
    <t>SINAPI|89851</t>
  </si>
  <si>
    <t>89851</t>
  </si>
  <si>
    <t>JOELHO 45 GRAUS, PVC, SERIE NORMAL, ESGOTO PREDIAL, DN 100 MM, JUNTA ELÁSTICA, FORNECIDO E INSTALADO EM SUBCOLETOR AÉREO DE ESGOTO SANITÁRIO. AF_08/2022</t>
  </si>
  <si>
    <t>SINAPI|89855</t>
  </si>
  <si>
    <t>89855</t>
  </si>
  <si>
    <t>JOELHO 45 GRAUS, PVC, SERIE NORMAL, ESGOTO PREDIAL, DN 150 MM, JUNTA ELÁSTICA, FORNECIDO E INSTALADO EM SUBCOLETOR AÉREO DE ESGOTO SANITÁRIO. AF_08/2022</t>
  </si>
  <si>
    <t>SINAPI|89726</t>
  </si>
  <si>
    <t>89726</t>
  </si>
  <si>
    <t>JOELHO 45 GRAUS, PVC, SERIE NORMAL, ESGOTO PREDIAL, DN 40 MM, JUNTA SOLDÁVEL, FORNECIDO E INSTALADO EM RAMAL DE DESCARGA OU RAMAL DE ESGOTO SANITÁRIO. AF_08/2022</t>
  </si>
  <si>
    <t>SINAPI|89802</t>
  </si>
  <si>
    <t>89802</t>
  </si>
  <si>
    <t>JOELHO 45 GRAUS, PVC, SERIE NORMAL, ESGOTO PREDIAL, DN 50 MM, JUNTA ELÁSTICA, FORNECIDO E INSTALADO EM PRUMADA DE ESGOTO SANITÁRIO OU VENTILAÇÃO. AF_08/2022</t>
  </si>
  <si>
    <t>SINAPI|89732</t>
  </si>
  <si>
    <t>89732</t>
  </si>
  <si>
    <t>JOELHO 45 GRAUS, PVC, SERIE NORMAL, ESGOTO PREDIAL, DN 50 MM, JUNTA ELÁSTICA, FORNECIDO E INSTALADO EM RAMAL DE DESCARGA OU RAMAL DE ESGOTO SANITÁRIO. AF_08/2022</t>
  </si>
  <si>
    <t>SINAPI|89806</t>
  </si>
  <si>
    <t>89806</t>
  </si>
  <si>
    <t>JOELHO 45 GRAUS, PVC, SERIE NORMAL, ESGOTO PREDIAL, DN 75 MM, JUNTA ELÁSTICA, FORNECIDO E INSTALADO EM PRUMADA DE ESGOTO SANITÁRIO OU VENTILAÇÃO. AF_08/2022</t>
  </si>
  <si>
    <t>SINAPI|89739</t>
  </si>
  <si>
    <t>89739</t>
  </si>
  <si>
    <t>JOELHO 45 GRAUS, PVC, SERIE NORMAL, ESGOTO PREDIAL, DN 75 MM, JUNTA ELÁSTICA, FORNECIDO E INSTALADO EM RAMAL DE DESCARGA OU RAMAL DE ESGOTO SANITÁRIO. AF_08/2022</t>
  </si>
  <si>
    <t>SINAPI|89809</t>
  </si>
  <si>
    <t>89809</t>
  </si>
  <si>
    <t>JOELHO 90 GRAUS, PVC, SERIE NORMAL, ESGOTO PREDIAL, DN 100 MM, JUNTA ELÁSTICA, FORNECIDO E INSTALADO EM PRUMADA DE ESGOTO SANITÁRIO OU VENTILAÇÃO. AF_08/2022</t>
  </si>
  <si>
    <t>SINAPI|89744</t>
  </si>
  <si>
    <t>89744</t>
  </si>
  <si>
    <t>JOELHO 90 GRAUS, PVC, SERIE NORMAL, ESGOTO PREDIAL, DN 100 MM, JUNTA ELÁSTICA, FORNECIDO E INSTALADO EM RAMAL DE DESCARGA OU RAMAL DE ESGOTO SANITÁRIO. AF_08/2022</t>
  </si>
  <si>
    <t>SINAPI|89850</t>
  </si>
  <si>
    <t>89850</t>
  </si>
  <si>
    <t>JOELHO 90 GRAUS, PVC, SERIE NORMAL, ESGOTO PREDIAL, DN 100 MM, JUNTA ELÁSTICA, FORNECIDO E INSTALADO EM SUBCOLETOR AÉREO DE ESGOTO SANITÁRIO. AF_08/2022</t>
  </si>
  <si>
    <t>SINAPI|89854</t>
  </si>
  <si>
    <t>89854</t>
  </si>
  <si>
    <t>JOELHO 90 GRAUS, PVC, SERIE NORMAL, ESGOTO PREDIAL, DN 150 MM, JUNTA ELÁSTICA, FORNECIDO E INSTALADO EM SUBCOLETOR AÉREO DE ESGOTO SANITÁRIO. AF_08/2022</t>
  </si>
  <si>
    <t>SINAPI|89724</t>
  </si>
  <si>
    <t>89724</t>
  </si>
  <si>
    <t>JOELHO 90 GRAUS, PVC, SERIE NORMAL, ESGOTO PREDIAL, DN 40 MM, JUNTA SOLDÁVEL, FORNECIDO E INSTALADO EM RAMAL DE DESCARGA OU RAMAL DE ESGOTO SANITÁRIO. AF_08/2022</t>
  </si>
  <si>
    <t>SINAPI|89801</t>
  </si>
  <si>
    <t>89801</t>
  </si>
  <si>
    <t>JOELHO 90 GRAUS, PVC, SERIE NORMAL, ESGOTO PREDIAL, DN 50 MM, JUNTA ELÁSTICA, FORNECIDO E INSTALADO EM PRUMADA DE ESGOTO SANITÁRIO OU VENTILAÇÃO. AF_08/2022</t>
  </si>
  <si>
    <t>SINAPI|89731</t>
  </si>
  <si>
    <t>89731</t>
  </si>
  <si>
    <t>JOELHO 90 GRAUS, PVC, SERIE NORMAL, ESGOTO PREDIAL, DN 50 MM, JUNTA ELÁSTICA, FORNECIDO E INSTALADO EM RAMAL DE DESCARGA OU RAMAL DE ESGOTO SANITÁRIO. AF_08/2022</t>
  </si>
  <si>
    <t>SINAPI|89805</t>
  </si>
  <si>
    <t>89805</t>
  </si>
  <si>
    <t>JOELHO 90 GRAUS, PVC, SERIE NORMAL, ESGOTO PREDIAL, DN 75 MM, JUNTA ELÁSTICA, FORNECIDO E INSTALADO EM PRUMADA DE ESGOTO SANITÁRIO OU VENTILAÇÃO. AF_08/2022</t>
  </si>
  <si>
    <t>SINAPI|89737</t>
  </si>
  <si>
    <t>89737</t>
  </si>
  <si>
    <t>JOELHO 90 GRAUS, PVC, SERIE NORMAL, ESGOTO PREDIAL, DN 75 MM, JUNTA ELÁSTICA, FORNECIDO E INSTALADO EM RAMAL DE DESCARGA OU RAMAL DE ESGOTO SANITÁRIO. AF_08/2022</t>
  </si>
  <si>
    <t>SINAPI|104355</t>
  </si>
  <si>
    <t>104355</t>
  </si>
  <si>
    <t>JUNÇÃO DE REDUCAO INVERTIDA, PVC, SÉRIE NORMAL, ESGOTO PREDIAL, DN 100 X 75 MM, JUNTA ELÁSTICA, FORNECIDO E INSTALADO EM PRUMADA DE ESGOTO SANITÁRIO OU VENTILAÇÃO. AF_08/2022</t>
  </si>
  <si>
    <t>SINAPI|104347</t>
  </si>
  <si>
    <t>104347</t>
  </si>
  <si>
    <t>JUNÇÃO DE REDUCAO INVERTIDA, PVC, SÉRIE NORMAL, ESGOTO PREDIAL, DN 100 X 75 MM, JUNTA ELÁSTICA, FORNECIDO E INSTALADO EM RAMAL DE DESCARGA OU RAMAL DE ESGOTO SANITÁRIO. AF_08/2022</t>
  </si>
  <si>
    <t>SINAPI|104353</t>
  </si>
  <si>
    <t>104353</t>
  </si>
  <si>
    <t>JUNÇÃO DE REDUÇÃO INVERTIDA, PVC, SÉRIE NORMAL, ESGOTO PREDIAL, DN 100 X 50 MM, JUNTA ELÁSTICA, FORNECIDO E INSTALADO EM PRUMADA DE ESGOTO SANITÁRIO OU VENTILAÇÃO. AF_08/2022</t>
  </si>
  <si>
    <t>SINAPI|104345</t>
  </si>
  <si>
    <t>104345</t>
  </si>
  <si>
    <t>JUNÇÃO DE REDUÇÃO INVERTIDA, PVC, SÉRIE NORMAL, ESGOTO PREDIAL, DN 100 X 50 MM, JUNTA ELÁSTICA, FORNECIDO E INSTALADO EM RAMAL DE DESCARGA OU RAMAL DE ESGOTO SANITÁRIO. AF_08/2022</t>
  </si>
  <si>
    <t>SINAPI|104350</t>
  </si>
  <si>
    <t>104350</t>
  </si>
  <si>
    <t>JUNÇÃO DE REDUÇÃO INVERTIDA, PVC, SÉRIE NORMAL, ESGOTO PREDIAL, DN 75 X 50 MM, JUNTA ELÁSTICA, FORNECIDO E INSTALADO EM PRUMADA DE ESGOTO SANITÁRIO OU VENTILAÇÃO. AF_08/2022</t>
  </si>
  <si>
    <t>SINAPI|104343</t>
  </si>
  <si>
    <t>104343</t>
  </si>
  <si>
    <t>JUNÇÃO DE REDUÇÃO INVERTIDA, PVC, SÉRIE NORMAL, ESGOTO PREDIAL, DN 75 X 50 MM, JUNTA ELÁSTICA, FORNECIDO E INSTALADO EM RAMAL DE DESCARGA OU RAMAL DE ESGOTO SANITÁRIO. AF_08/2022</t>
  </si>
  <si>
    <t>SINAPI|89834</t>
  </si>
  <si>
    <t>89834</t>
  </si>
  <si>
    <t>JUNÇÃO SIMPLES, PVC, SERIE NORMAL, ESGOTO PREDIAL, DN 100 X 100 MM, JUNTA ELÁSTICA, FORNECIDO E INSTALADO EM PRUMADA DE ESGOTO SANITÁRIO OU VENTILAÇÃO. AF_08/2022</t>
  </si>
  <si>
    <t>SINAPI|89797</t>
  </si>
  <si>
    <t>89797</t>
  </si>
  <si>
    <t>JUNÇÃO SIMPLES, PVC, SERIE NORMAL, ESGOTO PREDIAL, DN 100 X 100 MM, JUNTA ELÁSTICA, FORNECIDO E INSTALADO EM RAMAL DE DESCARGA OU RAMAL DE ESGOTO SANITÁRIO. AF_08/2022</t>
  </si>
  <si>
    <t>SINAPI|89861</t>
  </si>
  <si>
    <t>89861</t>
  </si>
  <si>
    <t>JUNÇÃO SIMPLES, PVC, SERIE NORMAL, ESGOTO PREDIAL, DN 100 X 100 MM, JUNTA ELÁSTICA, FORNECIDO E INSTALADO EM SUBCOLETOR AÉREO DE ESGOTO SANITÁRIO. AF_08/2022</t>
  </si>
  <si>
    <t>SINAPI|89783</t>
  </si>
  <si>
    <t>89783</t>
  </si>
  <si>
    <t>JUNÇÃO SIMPLES, PVC, SERIE NORMAL, ESGOTO PREDIAL, DN 40 MM, JUNTA SOLDÁVEL, FORNECIDO E INSTALADO EM RAMAL DE DESCARGA OU RAMAL DE ESGOTO SANITÁRIO. AF_08/2022</t>
  </si>
  <si>
    <t>SINAPI|89827</t>
  </si>
  <si>
    <t>89827</t>
  </si>
  <si>
    <t>JUNÇÃO SIMPLES, PVC, SERIE NORMAL, ESGOTO PREDIAL, DN 50 X 50 MM, JUNTA ELÁSTICA, FORNECIDO E INSTALADO EM PRUMADA DE ESGOTO SANITÁRIO OU VENTILAÇÃO. AF_08/2022</t>
  </si>
  <si>
    <t>SINAPI|89785</t>
  </si>
  <si>
    <t>89785</t>
  </si>
  <si>
    <t>JUNÇÃO SIMPLES, PVC, SERIE NORMAL, ESGOTO PREDIAL, DN 50 X 50 MM, JUNTA ELÁSTICA, FORNECIDO E INSTALADO EM RAMAL DE DESCARGA OU RAMAL DE ESGOTO SANITÁRIO. AF_08/2022</t>
  </si>
  <si>
    <t>SINAPI|89830</t>
  </si>
  <si>
    <t>89830</t>
  </si>
  <si>
    <t>JUNÇÃO SIMPLES, PVC, SERIE NORMAL, ESGOTO PREDIAL, DN 75 X 75 MM, JUNTA ELÁSTICA, FORNECIDO E INSTALADO EM PRUMADA DE ESGOTO SANITÁRIO OU VENTILAÇÃO. AF_08/2022</t>
  </si>
  <si>
    <t>SINAPI|89795</t>
  </si>
  <si>
    <t>89795</t>
  </si>
  <si>
    <t>JUNÇÃO SIMPLES, PVC, SERIE NORMAL, ESGOTO PREDIAL, DN 75 X 75 MM, JUNTA ELÁSTICA, FORNECIDO E INSTALADO EM RAMAL DE DESCARGA OU RAMAL DE ESGOTO SANITÁRIO. AF_08/2022</t>
  </si>
  <si>
    <t>SINAPI|89823</t>
  </si>
  <si>
    <t>89823</t>
  </si>
  <si>
    <t>LUVA DE CORRER, PVC, SERIE NORMAL, ESGOTO PREDIAL, DN 100 MM, JUNTA ELÁSTICA, FORNECIDO E INSTALADO EM PRUMADA DE ESGOTO SANITÁRIO OU VENTILAÇÃO. AF_08/2022</t>
  </si>
  <si>
    <t>SINAPI|89779</t>
  </si>
  <si>
    <t>89779</t>
  </si>
  <si>
    <t>LUVA DE CORRER, PVC, SERIE NORMAL, ESGOTO PREDIAL, DN 100 MM, JUNTA ELÁSTICA, FORNECIDO E INSTALADO EM RAMAL DE DESCARGA OU RAMAL DE ESGOTO SANITÁRIO. AF_08/2022</t>
  </si>
  <si>
    <t>SINAPI|89857</t>
  </si>
  <si>
    <t>89857</t>
  </si>
  <si>
    <t>LUVA DE CORRER, PVC, SERIE NORMAL, ESGOTO PREDIAL, DN 100 MM, JUNTA ELÁSTICA, FORNECIDO E INSTALADO EM SUBCOLETOR AÉREO DE ESGOTO SANITÁRIO. AF_08/2022</t>
  </si>
  <si>
    <t>SINAPI|89814</t>
  </si>
  <si>
    <t>89814</t>
  </si>
  <si>
    <t>LUVA DE CORRER, PVC, SERIE NORMAL, ESGOTO PREDIAL, DN 50 MM, JUNTA ELÁSTICA, FORNECIDO E INSTALADO EM PRUMADA DE ESGOTO SANITÁRIO OU VENTILAÇÃO. AF_08/2022</t>
  </si>
  <si>
    <t>SINAPI|89754</t>
  </si>
  <si>
    <t>89754</t>
  </si>
  <si>
    <t>LUVA DE CORRER, PVC, SERIE NORMAL, ESGOTO PREDIAL, DN 50 MM, JUNTA ELÁSTICA, FORNECIDO E INSTALADO EM RAMAL DE DESCARGA OU RAMAL DE ESGOTO SANITÁRIO. AF_08/2022</t>
  </si>
  <si>
    <t>SINAPI|89819</t>
  </si>
  <si>
    <t>89819</t>
  </si>
  <si>
    <t>LUVA DE CORRER, PVC, SERIE NORMAL, ESGOTO PREDIAL, DN 75 MM, JUNTA ELÁSTICA, FORNECIDO E INSTALADO EM PRUMADA DE ESGOTO SANITÁRIO OU VENTILAÇÃO. AF_08/2022</t>
  </si>
  <si>
    <t>SINAPI|89776</t>
  </si>
  <si>
    <t>89776</t>
  </si>
  <si>
    <t>LUVA DE CORRER, PVC, SERIE NORMAL, ESGOTO PREDIAL, DN 75 MM, JUNTA ELÁSTICA, FORNECIDO E INSTALADO EM RAMAL DE DESCARGA OU RAMAL DE ESGOTO SANITÁRIO. AF_08/2022</t>
  </si>
  <si>
    <t>SINAPI|89821</t>
  </si>
  <si>
    <t>89821</t>
  </si>
  <si>
    <t>LUVA SIMPLES, PVC, SERIE NORMAL, ESGOTO PREDIAL, DN 100 MM, JUNTA ELÁSTICA, FORNECIDO E INSTALADO EM PRUMADA DE ESGOTO SANITÁRIO OU VENTILAÇÃO. AF_08/2022</t>
  </si>
  <si>
    <t>SINAPI|89778</t>
  </si>
  <si>
    <t>89778</t>
  </si>
  <si>
    <t>LUVA SIMPLES, PVC, SERIE NORMAL, ESGOTO PREDIAL, DN 100 MM, JUNTA ELÁSTICA, FORNECIDO E INSTALADO EM RAMAL DE DESCARGA OU RAMAL DE ESGOTO SANITÁRIO. AF_08/2022</t>
  </si>
  <si>
    <t>SINAPI|89856</t>
  </si>
  <si>
    <t>89856</t>
  </si>
  <si>
    <t>LUVA SIMPLES, PVC, SERIE NORMAL, ESGOTO PREDIAL, DN 100 MM, JUNTA ELÁSTICA, FORNECIDO E INSTALADO EM SUBCOLETOR AÉREO DE ESGOTO SANITÁRIO. AF_08/2022</t>
  </si>
  <si>
    <t>SINAPI|89752</t>
  </si>
  <si>
    <t>89752</t>
  </si>
  <si>
    <t>LUVA SIMPLES, PVC, SERIE NORMAL, ESGOTO PREDIAL, DN 40 MM, JUNTA SOLDÁVEL, FORNECIDO E INSTALADO EM RAMAL DE DESCARGA OU RAMAL DE ESGOTO SANITÁRIO. AF_08/2022</t>
  </si>
  <si>
    <t>SINAPI|89813</t>
  </si>
  <si>
    <t>89813</t>
  </si>
  <si>
    <t>LUVA SIMPLES, PVC, SERIE NORMAL, ESGOTO PREDIAL, DN 50 MM, JUNTA ELÁSTICA, FORNECIDO E INSTALADO EM PRUMADA DE ESGOTO SANITÁRIO OU VENTILAÇÃO. AF_08/2022</t>
  </si>
  <si>
    <t>SINAPI|89753</t>
  </si>
  <si>
    <t>89753</t>
  </si>
  <si>
    <t>LUVA SIMPLES, PVC, SERIE NORMAL, ESGOTO PREDIAL, DN 50 MM, JUNTA ELÁSTICA, FORNECIDO E INSTALADO EM RAMAL DE DESCARGA OU RAMAL DE ESGOTO SANITÁRIO. AF_08/2022</t>
  </si>
  <si>
    <t>SINAPI|89817</t>
  </si>
  <si>
    <t>89817</t>
  </si>
  <si>
    <t>LUVA SIMPLES, PVC, SERIE NORMAL, ESGOTO PREDIAL, DN 75 MM, JUNTA ELÁSTICA, FORNECIDO E INSTALADO EM PRUMADA DE ESGOTO SANITÁRIO OU VENTILAÇÃO. AF_08/2022</t>
  </si>
  <si>
    <t>SINAPI|89774</t>
  </si>
  <si>
    <t>89774</t>
  </si>
  <si>
    <t>LUVA SIMPLES, PVC, SERIE NORMAL, ESGOTO PREDIAL, DN 75 MM, JUNTA ELÁSTICA, FORNECIDO E INSTALADO EM RAMAL DE DESCARGA OU RAMAL DE ESGOTO SANITÁRIO. AF_08/2022</t>
  </si>
  <si>
    <t>SINAPI|95693</t>
  </si>
  <si>
    <t>95693</t>
  </si>
  <si>
    <t>LUVA SIMPLES, PVC, SÉRIE NORMAL, ESGOTO PREDIAL, DN 150 MM, JUNTA ELÁSTICA, FORNECIDO E INSTALADO EM SUBCOLETOR AÉREO DE ESGOTO SANITÁRIO. AF_08/2022</t>
  </si>
  <si>
    <t>SINAPI|89833</t>
  </si>
  <si>
    <t>89833</t>
  </si>
  <si>
    <t>TE, PVC, SERIE NORMAL, ESGOTO PREDIAL, DN 100 X 100 MM, JUNTA ELÁSTICA, FORNECIDO E INSTALADO EM PRUMADA DE ESGOTO SANITÁRIO OU VENTILAÇÃO. AF_08/2022</t>
  </si>
  <si>
    <t>SINAPI|89796</t>
  </si>
  <si>
    <t>89796</t>
  </si>
  <si>
    <t>TE, PVC, SERIE NORMAL, ESGOTO PREDIAL, DN 100 X 100 MM, JUNTA ELÁSTICA, FORNECIDO E INSTALADO EM RAMAL DE DESCARGA OU RAMAL DE ESGOTO SANITÁRIO. AF_08/2022</t>
  </si>
  <si>
    <t>SINAPI|89860</t>
  </si>
  <si>
    <t>89860</t>
  </si>
  <si>
    <t>TE, PVC, SERIE NORMAL, ESGOTO PREDIAL, DN 100 X 100 MM, JUNTA ELÁSTICA, FORNECIDO E INSTALADO EM SUBCOLETOR AÉREO DE ESGOTO SANITÁRIO. AF_08/2022</t>
  </si>
  <si>
    <t>SINAPI|89782</t>
  </si>
  <si>
    <t>89782</t>
  </si>
  <si>
    <t>TE, PVC, SERIE NORMAL, ESGOTO PREDIAL, DN 40 X 40 MM, JUNTA SOLDÁVEL, FORNECIDO E INSTALADO EM RAMAL DE DESCARGA OU RAMAL DE ESGOTO SANITÁRIO. AF_08/2022</t>
  </si>
  <si>
    <t>SINAPI|89825</t>
  </si>
  <si>
    <t>89825</t>
  </si>
  <si>
    <t>TE, PVC, SERIE NORMAL, ESGOTO PREDIAL, DN 50 X 50 MM, JUNTA ELÁSTICA, FORNECIDO E INSTALADO EM PRUMADA DE ESGOTO SANITÁRIO OU VENTILAÇÃO. AF_08/2022</t>
  </si>
  <si>
    <t>SINAPI|89784</t>
  </si>
  <si>
    <t>89784</t>
  </si>
  <si>
    <t>TE, PVC, SERIE NORMAL, ESGOTO PREDIAL, DN 50 X 50 MM, JUNTA ELÁSTICA, FORNECIDO E INSTALADO EM RAMAL DE DESCARGA OU RAMAL DE ESGOTO SANITÁRIO. AF_08/2022</t>
  </si>
  <si>
    <t>SINAPI|89829</t>
  </si>
  <si>
    <t>89829</t>
  </si>
  <si>
    <t>TE, PVC, SERIE NORMAL, ESGOTO PREDIAL, DN 75 X 75 MM, JUNTA ELÁSTICA, FORNECIDO E INSTALADO EM PRUMADA DE ESGOTO SANITÁRIO OU VENTILAÇÃO. AF_08/2022</t>
  </si>
  <si>
    <t>SINAPI|89786</t>
  </si>
  <si>
    <t>89786</t>
  </si>
  <si>
    <t>TE, PVC, SERIE NORMAL, ESGOTO PREDIAL, DN 75 X 75 MM, JUNTA ELÁSTICA, FORNECIDO E INSTALADO EM RAMAL DE DESCARGA OU RAMAL DE ESGOTO SANITÁRIO. AF_08/2022</t>
  </si>
  <si>
    <t>SINAPI|104352</t>
  </si>
  <si>
    <t>104352</t>
  </si>
  <si>
    <t>TE, PVC, SÉRIE NORMAL, ESGOTO PREDIAL, DN 100 X 50 MM, JUNTA ELÁSTICA, FORNECIDO E INSTALADO EM PRUMADA DE ESGOTO SANITÁRIO OU VENTILAÇÃO. AF_08/2022</t>
  </si>
  <si>
    <t>SINAPI|104344</t>
  </si>
  <si>
    <t>104344</t>
  </si>
  <si>
    <t>TE, PVC, SÉRIE NORMAL, ESGOTO PREDIAL, DN 100 X 50 MM, JUNTA ELÁSTICA, FORNECIDO E INSTALADO EM RAMAL DE DESCARGA OU RAMAL DE ESGOTO SANITÁRIO. AF_08/2022</t>
  </si>
  <si>
    <t>SINAPI|104354</t>
  </si>
  <si>
    <t>104354</t>
  </si>
  <si>
    <t>TE, PVC, SÉRIE NORMAL, ESGOTO PREDIAL, DN 100 X 75 MM, JUNTA ELÁSTICA, FORNECIDO E INSTALADO EM PRUMADA DE ESGOTO SANITÁRIO OU VENTILAÇÃO. AF_08/2022</t>
  </si>
  <si>
    <t>SINAPI|104346</t>
  </si>
  <si>
    <t>104346</t>
  </si>
  <si>
    <t>TE, PVC, SÉRIE NORMAL, ESGOTO PREDIAL, DN 100 X 75 MM, JUNTA ELÁSTICA, FORNECIDO E INSTALADO EM RAMAL DE DESCARGA OU RAMAL DE ESGOTO SANITÁRIO. AF_08/2022</t>
  </si>
  <si>
    <t>SINAPI|104356</t>
  </si>
  <si>
    <t>104356</t>
  </si>
  <si>
    <t>TERMINAL DE VENTILAÇÃO, PVC, SÉRIE NORMAL, ESGOTO PREDIAL, DN 100 MM, JUNTA SOLDÁVEL, FORNECIDO E INSTALADO EM PRUMADA DE ESGOTO SANITÁRIO OU VENTILAÇÃO. AF_08/2022</t>
  </si>
  <si>
    <t>SINAPI|104348</t>
  </si>
  <si>
    <t>104348</t>
  </si>
  <si>
    <t>TERMINAL DE VENTILAÇÃO, PVC, SÉRIE NORMAL, ESGOTO PREDIAL, DN 50 MM, JUNTA SOLDÁVEL, FORNECIDO E INSTALADO EM PRUMADA DE ESGOTO SANITÁRIO OU VENTILAÇÃO. AF_08/2022</t>
  </si>
  <si>
    <t>SINAPI|104351</t>
  </si>
  <si>
    <t>104351</t>
  </si>
  <si>
    <t>TERMINAL DE VENTILAÇÃO, PVC, SÉRIE NORMAL, ESGOTO PREDIAL, DN 75 MM, JUNTA SOLDÁVEL, FORNECIDO E INSTALADO EM PRUMADA DE ESGOTO SANITÁRIO OU VENTILAÇÃO. AF_08/2022</t>
  </si>
  <si>
    <t>SINAPI|89800</t>
  </si>
  <si>
    <t>89800</t>
  </si>
  <si>
    <t>TUBO PVC, SERIE NORMAL, ESGOTO PREDIAL, DN 100 MM, FORNECIDO E INSTALADO EM PRUMADA DE ESGOTO SANITÁRIO OU VENTILAÇÃO. AF_08/2022</t>
  </si>
  <si>
    <t>SINAPI|89714</t>
  </si>
  <si>
    <t>89714</t>
  </si>
  <si>
    <t>TUBO PVC, SERIE NORMAL, ESGOTO PREDIAL, DN 100 MM, FORNECIDO E INSTALADO EM RAMAL DE DESCARGA OU RAMAL DE ESGOTO SANITÁRIO. AF_08/2022</t>
  </si>
  <si>
    <t>SINAPI|89848</t>
  </si>
  <si>
    <t>89848</t>
  </si>
  <si>
    <t>TUBO PVC, SERIE NORMAL, ESGOTO PREDIAL, DN 100 MM, FORNECIDO E INSTALADO EM SUBCOLETOR AÉREO DE ESGOTO SANITÁRIO. AF_08/2022</t>
  </si>
  <si>
    <t>SINAPI|89849</t>
  </si>
  <si>
    <t>89849</t>
  </si>
  <si>
    <t>TUBO PVC, SERIE NORMAL, ESGOTO PREDIAL, DN 150 MM, FORNECIDO E INSTALADO EM SUBCOLETOR AÉREO DE ESGOTO SANITÁRIO. AF_08/2022</t>
  </si>
  <si>
    <t>SINAPI|89711</t>
  </si>
  <si>
    <t>89711</t>
  </si>
  <si>
    <t>TUBO PVC, SERIE NORMAL, ESGOTO PREDIAL, DN 40 MM, FORNECIDO E INSTALADO EM RAMAL DE DESCARGA OU RAMAL DE ESGOTO SANITÁRIO. AF_08/2022</t>
  </si>
  <si>
    <t>SINAPI|89798</t>
  </si>
  <si>
    <t>89798</t>
  </si>
  <si>
    <t>TUBO PVC, SERIE NORMAL, ESGOTO PREDIAL, DN 50 MM, FORNECIDO E INSTALADO EM PRUMADA DE ESGOTO SANITÁRIO OU VENTILAÇÃO. AF_08/2022</t>
  </si>
  <si>
    <t>SINAPI|89712</t>
  </si>
  <si>
    <t>89712</t>
  </si>
  <si>
    <t>TUBO PVC, SERIE NORMAL, ESGOTO PREDIAL, DN 50 MM, FORNECIDO E INSTALADO EM RAMAL DE DESCARGA OU RAMAL DE ESGOTO SANITÁRIO. AF_08/2022</t>
  </si>
  <si>
    <t>SINAPI|89799</t>
  </si>
  <si>
    <t>89799</t>
  </si>
  <si>
    <t>TUBO PVC, SERIE NORMAL, ESGOTO PREDIAL, DN 75 MM, FORNECIDO E INSTALADO EM PRUMADA DE ESGOTO SANITÁRIO OU VENTILAÇÃO. AF_08/2022</t>
  </si>
  <si>
    <t>SINAPI|89713</t>
  </si>
  <si>
    <t>89713</t>
  </si>
  <si>
    <t>TUBO PVC, SERIE NORMAL, ESGOTO PREDIAL, DN 75 MM, FORNECIDO E INSTALADO EM RAMAL DE DESCARGA OU RAMAL DE ESGOTO SANITÁRIO. AF_08/2022</t>
  </si>
  <si>
    <t>SINAPI|89376</t>
  </si>
  <si>
    <t>89376</t>
  </si>
  <si>
    <t>ADAPTADOR CURTO COM BOLSA E ROSCA PARA REGISTRO, PVC, SOLDÁVEL, DN 20MM X 1/2, INSTALADO EM RAMAL OU SUB-RAMAL DE ÁGUA - FORNECIMENTO E INSTALAÇÃO. AF_06/2022</t>
  </si>
  <si>
    <t>Instalações Prediais de Água Fria em PVC</t>
  </si>
  <si>
    <t>SINAPI|89429</t>
  </si>
  <si>
    <t>89429</t>
  </si>
  <si>
    <t>ADAPTADOR CURTO COM BOLSA E ROSCA PARA REGISTRO, PVC, SOLDÁVEL, DN 25MM X 3/4, INSTALADO EM RAMAL DE DISTRIBUIÇÃO DE ÁGUA - FORNECIMENTO E INSTALAÇÃO. AF_06/2022</t>
  </si>
  <si>
    <t>SINAPI|89383</t>
  </si>
  <si>
    <t>89383</t>
  </si>
  <si>
    <t>ADAPTADOR CURTO COM BOLSA E ROSCA PARA REGISTRO, PVC, SOLDÁVEL, DN 25MM X 3/4, INSTALADO EM RAMAL OU SUB-RAMAL DE ÁGUA - FORNECIMENTO E INSTALAÇÃO. AF_06/2022</t>
  </si>
  <si>
    <t>SINAPI|89553</t>
  </si>
  <si>
    <t>89553</t>
  </si>
  <si>
    <t>ADAPTADOR CURTO COM BOLSA E ROSCA PARA REGISTRO, PVC, SOLDÁVEL, DN 32MM X 1, INSTALADO EM PRUMADA DE ÁGUA - FORNECIMENTO E INSTALAÇÃO. AF_06/2022</t>
  </si>
  <si>
    <t>SINAPI|89436</t>
  </si>
  <si>
    <t>89436</t>
  </si>
  <si>
    <t>ADAPTADOR CURTO COM BOLSA E ROSCA PARA REGISTRO, PVC, SOLDÁVEL, DN 32MM X 1, INSTALADO EM RAMAL DE DISTRIBUIÇÃO DE ÁGUA - FORNECIMENTO E INSTALAÇÃO. AF_06/2022</t>
  </si>
  <si>
    <t>SINAPI|89391</t>
  </si>
  <si>
    <t>89391</t>
  </si>
  <si>
    <t>ADAPTADOR CURTO COM BOLSA E ROSCA PARA REGISTRO, PVC, SOLDÁVEL, DN 32MM X 1, INSTALADO EM RAMAL OU SUB-RAMAL DE ÁGUA - FORNECIMENTO E INSTALAÇÃO. AF_06/2022</t>
  </si>
  <si>
    <t>SINAPI|103994</t>
  </si>
  <si>
    <t>103994</t>
  </si>
  <si>
    <t>ADAPTADOR CURTO COM BOLSA E ROSCA PARA REGISTRO, PVC, SOLDÁVEL, DN 40MM X 1.1/2", INSTALADO EM RAMAL DE DISTRIBUIÇÃO DE ÁGUA - FORNECIMENTO E INSTALAÇÃO. AF_06/2022</t>
  </si>
  <si>
    <t>SINAPI|89570</t>
  </si>
  <si>
    <t>89570</t>
  </si>
  <si>
    <t>ADAPTADOR CURTO COM BOLSA E ROSCA PARA REGISTRO, PVC, SOLDÁVEL, DN 40MM X 1.1/2, INSTALADO EM PRUMADA DE ÁGUA - FORNECIMENTO E INSTALAÇÃO. AF_06/2022</t>
  </si>
  <si>
    <t>SINAPI|103992</t>
  </si>
  <si>
    <t>103992</t>
  </si>
  <si>
    <t>ADAPTADOR CURTO COM BOLSA E ROSCA PARA REGISTRO, PVC, SOLDÁVEL, DN 40MM X 1.1/4", INSTALADO EM RAMAL DE DISTRIBUIÇÃO DE ÁGUA - FORNECIMENTO E INSTALAÇÃO. AF_06/2022</t>
  </si>
  <si>
    <t>SINAPI|89572</t>
  </si>
  <si>
    <t>89572</t>
  </si>
  <si>
    <t>ADAPTADOR CURTO COM BOLSA E ROSCA PARA REGISTRO, PVC, SOLDÁVEL, DN 40MM X 1.1/4, INSTALADO EM PRUMADA DE ÁGUA - FORNECIMENTO E INSTALAÇÃO. AF_06/2022</t>
  </si>
  <si>
    <t>SINAPI|104001</t>
  </si>
  <si>
    <t>104001</t>
  </si>
  <si>
    <t>ADAPTADOR CURTO COM BOLSA E ROSCA PARA REGISTRO, PVC, SOLDÁVEL, DN 50MM X 1.1/2", INSTALADO EM RAMAL DE DISTRIBUIÇÃO DE ÁGUA - FORNECIMENTO E INSTALAÇÃO. AF_06/2022</t>
  </si>
  <si>
    <t>SINAPI|89596</t>
  </si>
  <si>
    <t>89596</t>
  </si>
  <si>
    <t>ADAPTADOR CURTO COM BOLSA E ROSCA PARA REGISTRO, PVC, SOLDÁVEL, DN 50MM X 1.1/2, INSTALADO EM PRUMADA DE ÁGUA - FORNECIMENTO E INSTALAÇÃO. AF_06/2022</t>
  </si>
  <si>
    <t>SINAPI|104002</t>
  </si>
  <si>
    <t>104002</t>
  </si>
  <si>
    <t>ADAPTADOR CURTO COM BOLSA E ROSCA PARA REGISTRO, PVC, SOLDÁVEL, DN 50MM X 1.1/4", INSTALADO EM RAMAL DE DISTRIBUIÇÃO DE ÁGUA - FORNECIMENTO E INSTALAÇÃO. AF_06/2022</t>
  </si>
  <si>
    <t>SINAPI|89595</t>
  </si>
  <si>
    <t>89595</t>
  </si>
  <si>
    <t>ADAPTADOR CURTO COM BOLSA E ROSCA PARA REGISTRO, PVC, SOLDÁVEL, DN 50MM X 1.1/4, INSTALADO EM PRUMADA DE ÁGUA - FORNECIMENTO E INSTALAÇÃO. AF_06/2022</t>
  </si>
  <si>
    <t>SINAPI|89610</t>
  </si>
  <si>
    <t>89610</t>
  </si>
  <si>
    <t>ADAPTADOR CURTO COM BOLSA E ROSCA PARA REGISTRO, PVC, SOLDÁVEL, DN 60MM X 2, INSTALADO EM PRUMADA DE ÁGUA - FORNECIMENTO E INSTALAÇÃO. AF_06/2022</t>
  </si>
  <si>
    <t>SINAPI|89613</t>
  </si>
  <si>
    <t>89613</t>
  </si>
  <si>
    <t>ADAPTADOR CURTO COM BOLSA E ROSCA PARA REGISTRO, PVC, SOLDÁVEL, DN 75MM X 2.1/2", INSTALADO EM PRUMADA DE ÁGUA - FORNECIMENTO E INSTALAÇÃO. AF_12/2014</t>
  </si>
  <si>
    <t>SINAPI|89616</t>
  </si>
  <si>
    <t>89616</t>
  </si>
  <si>
    <t>ADAPTADOR CURTO COM BOLSA E ROSCA PARA REGISTRO, PVC, SOLDÁVEL, DN 85MM X 3, INSTALADO EM PRUMADA DE ÁGUA - FORNECIMENTO E INSTALAÇÃO. AF_06/2022</t>
  </si>
  <si>
    <t>SINAPI|103952</t>
  </si>
  <si>
    <t>103952</t>
  </si>
  <si>
    <t>BUCHA DE REDUÇÃO, CURTA, PVC, SOLDÁVEL, DN 25 X 20 MM, INSTALADO EM RAMAL DE DISTRIBUIÇÃO DE ÁGUA - FORNECIMENTO E INSTALAÇÃO. AF_06/2022</t>
  </si>
  <si>
    <t>SINAPI|103947</t>
  </si>
  <si>
    <t>103947</t>
  </si>
  <si>
    <t>BUCHA DE REDUÇÃO, CURTA, PVC, SOLDÁVEL, DN 25 X 20 MM, INSTALADO EM RAMAL OU SUB-RAMAL DE ÁGUA - FORNECIMENTO E INSTALAÇÃO. AF_06/2022</t>
  </si>
  <si>
    <t>SINAPI|103957</t>
  </si>
  <si>
    <t>103957</t>
  </si>
  <si>
    <t>BUCHA DE REDUÇÃO, CURTA, PVC, SOLDÁVEL, DN 32 X 25 MM, INSTALADO EM PRUMADA DE ÁGUA - FORNECIMENTO E INSTALAÇÃO. AF_06/2022</t>
  </si>
  <si>
    <t>SINAPI|103953</t>
  </si>
  <si>
    <t>103953</t>
  </si>
  <si>
    <t>BUCHA DE REDUÇÃO, CURTA, PVC, SOLDÁVEL, DN 32 X 25 MM, INSTALADO EM RAMAL DE DISTRIBUIÇÃO DE ÁGUA - FORNECIMENTO E INSTALAÇÃO. AF_06/2022</t>
  </si>
  <si>
    <t>SINAPI|103948</t>
  </si>
  <si>
    <t>103948</t>
  </si>
  <si>
    <t>BUCHA DE REDUÇÃO, CURTA, PVC, SOLDÁVEL, DN 32 X 25 MM, INSTALADO EM RAMAL OU SUB-RAMAL DE ÁGUA - FORNECIMENTO E INSTALAÇÃO. AF_06/2022</t>
  </si>
  <si>
    <t>SINAPI|103958</t>
  </si>
  <si>
    <t>103958</t>
  </si>
  <si>
    <t>BUCHA DE REDUÇÃO, CURTA, PVC, SOLDÁVEL, DN 50 X 40 MM, INSTALADO EM PRUMADA DE ÁGUA - FORNECIMENTO E INSTALAÇÃO. AF_06/2022</t>
  </si>
  <si>
    <t>SINAPI|104009</t>
  </si>
  <si>
    <t>104009</t>
  </si>
  <si>
    <t>BUCHA DE REDUÇÃO, CURTA, PVC, SOLDÁVEL, DN 50 X 40 MM, INSTALADO EM RAMAL DE DISTRIBUIÇÃO DE ÁGUA - FORNECIMENTO E INSTALAÇÃO. AF_06/2022</t>
  </si>
  <si>
    <t>SINAPI|103959</t>
  </si>
  <si>
    <t>103959</t>
  </si>
  <si>
    <t>BUCHA DE REDUÇÃO, CURTA, PVC, SOLDÁVEL, DN 60 X 50 MM, INSTALADO EM PRUMADA DE ÁGUA - FORNECIMENTO E INSTALAÇÃO. AF_06/2022</t>
  </si>
  <si>
    <t>SINAPI|103962</t>
  </si>
  <si>
    <t>103962</t>
  </si>
  <si>
    <t>BUCHA DE REDUÇÃO, LONGA, PVC, SOLDÁVEL, DN 32 X 20 MM, INSTALADO EM PRUMADA DE ÁGUA - FORNECIMENTO E INSTALAÇÃO. AF_06/2022</t>
  </si>
  <si>
    <t>SINAPI|103954</t>
  </si>
  <si>
    <t>103954</t>
  </si>
  <si>
    <t>BUCHA DE REDUÇÃO, LONGA, PVC, SOLDÁVEL, DN 32 X 20 MM, INSTALADO EM RAMAL DE DISTRIBUIÇÃO DE ÁGUA - FORNECIMENTO E INSTALAÇÃO. AF_06/2022</t>
  </si>
  <si>
    <t>SINAPI|103949</t>
  </si>
  <si>
    <t>103949</t>
  </si>
  <si>
    <t>BUCHA DE REDUÇÃO, LONGA, PVC, SOLDÁVEL, DN 32 X 20 MM, INSTALADO EM RAMAL OU SUB-RAMAL DE ÁGUA - FORNECIMENTO E INSTALAÇÃO. AF_06/2022</t>
  </si>
  <si>
    <t>SINAPI|103964</t>
  </si>
  <si>
    <t>103964</t>
  </si>
  <si>
    <t>BUCHA DE REDUÇÃO, LONGA, PVC, SOLDÁVEL, DN 40 X 25 MM, INSTALADO EM PRUMADA DE ÁGUA - FORNECIMENTO E INSTALAÇÃO. AF_06/2022</t>
  </si>
  <si>
    <t>SINAPI|104014</t>
  </si>
  <si>
    <t>104014</t>
  </si>
  <si>
    <t>BUCHA DE REDUÇÃO, LONGA, PVC, SOLDÁVEL, DN 40 X 25 MM, INSTALADO EM RAMAL DE DISTRIBUIÇÃO DE ÁGUA - FORNECIMENTO E INSTALAÇÃO. AF_06/2022</t>
  </si>
  <si>
    <t>SINAPI|103966</t>
  </si>
  <si>
    <t>103966</t>
  </si>
  <si>
    <t>BUCHA DE REDUÇÃO, LONGA, PVC, SOLDÁVEL, DN 50 X 25 MM, INSTALADO EM PRUMADA DE ÁGUA - FORNECIMENTO E INSTALAÇÃO. AF_06/2022</t>
  </si>
  <si>
    <t>SINAPI|103999</t>
  </si>
  <si>
    <t>103999</t>
  </si>
  <si>
    <t>BUCHA DE REDUÇÃO, LONGA, PVC, SOLDÁVEL, DN 50 X 25 MM, INSTALADO EM RAMAL DE DISTRIBUIÇÃO DE ÁGUA - FORNECIMENTO E INSTALAÇÃO. AF_06/2022</t>
  </si>
  <si>
    <t>SINAPI|103967</t>
  </si>
  <si>
    <t>103967</t>
  </si>
  <si>
    <t>BUCHA DE REDUÇÃO, LONGA, PVC, SOLDÁVEL, DN 50 X 32 MM, INSTALADO EM PRUMADA DE ÁGUA - FORNECIMENTO E INSTALAÇÃO. AF_06/2022</t>
  </si>
  <si>
    <t>SINAPI|104003</t>
  </si>
  <si>
    <t>104003</t>
  </si>
  <si>
    <t>BUCHA DE REDUÇÃO, LONGA, PVC, SOLDÁVEL, DN 50 X 32 MM, INSTALADO EM RAMAL DE DISTRIBUIÇÃO DE ÁGUA - FORNECIMENTO E INSTALAÇÃO. AF_06/2022</t>
  </si>
  <si>
    <t>SINAPI|103968</t>
  </si>
  <si>
    <t>103968</t>
  </si>
  <si>
    <t>BUCHA DE REDUÇÃO, LONGA, PVC, SOLDÁVEL, DN 60 X 25 MM, INSTALADO EM PRUMADA DE ÁGUA - FORNECIMENTO E INSTALAÇÃO. AF_06/2022</t>
  </si>
  <si>
    <t>SINAPI|103969</t>
  </si>
  <si>
    <t>103969</t>
  </si>
  <si>
    <t>BUCHA DE REDUÇÃO, LONGA, PVC, SOLDÁVEL, DN 60 X 32 MM, INSTALADO EM PRUMADA DE ÁGUA - FORNECIMENTO E INSTALAÇÃO. AF_06/2022</t>
  </si>
  <si>
    <t>SINAPI|103971</t>
  </si>
  <si>
    <t>103971</t>
  </si>
  <si>
    <t>BUCHA DE REDUÇÃO, LONGA, PVC, SOLDÁVEL, DN 60 X 50 MM, INSTALADO EM PRUMADA DE ÁGUA - FORNECIMENTO E INSTALAÇÃO. AF_06/2022</t>
  </si>
  <si>
    <t>SINAPI|103972</t>
  </si>
  <si>
    <t>103972</t>
  </si>
  <si>
    <t>BUCHA DE REDUÇÃO, LONGA, PVC, SOLDÁVEL, DN 75 X 50 MM, INSTALADO EM PRUMADA DE ÁGUA - FORNECIMENTO E INSTALAÇÃO. AF_06/2022</t>
  </si>
  <si>
    <t>SINAPI|103993</t>
  </si>
  <si>
    <t>103993</t>
  </si>
  <si>
    <t>BUCHA DE REDUÇÃO, PVC, SOLDÁVEL, DN 40MM X 32MM, INSTALADO EM RAMAL DE DISTRIBUIÇÃO DE ÁGUA - FORNECIMENTO E INSTALAÇÃO. AF_06/2022</t>
  </si>
  <si>
    <t>SINAPI|89407</t>
  </si>
  <si>
    <t>89407</t>
  </si>
  <si>
    <t>CURVA 45 GRAUS, PVC, SOLDÁVEL, DN 20MM, INSTALADO EM RAMAL DE DISTRIBUIÇÃO DE ÁGUA - FORNECIMENTO E INSTALAÇÃO. AF_06/2022</t>
  </si>
  <si>
    <t>SINAPI|89361</t>
  </si>
  <si>
    <t>89361</t>
  </si>
  <si>
    <t>CURVA 45 GRAUS, PVC, SOLDÁVEL, DN 20MM, INSTALADO EM RAMAL OU SUB-RAMAL DE ÁGUA - FORNECIMENTO E INSTALAÇÃO. AF_06/2022</t>
  </si>
  <si>
    <t>SINAPI|89490</t>
  </si>
  <si>
    <t>89490</t>
  </si>
  <si>
    <t>CURVA 45 GRAUS, PVC, SOLDÁVEL, DN 25MM, INSTALADO EM PRUMADA DE ÁGUA - FORNECIMENTO E INSTALAÇÃO. AF_06/2022</t>
  </si>
  <si>
    <t>SINAPI|89411</t>
  </si>
  <si>
    <t>89411</t>
  </si>
  <si>
    <t>CURVA 45 GRAUS, PVC, SOLDÁVEL, DN 25MM, INSTALADO EM RAMAL DE DISTRIBUIÇÃO DE ÁGUA - FORNECIMENTO E INSTALAÇÃO. AF_06/2022</t>
  </si>
  <si>
    <t>SINAPI|89365</t>
  </si>
  <si>
    <t>89365</t>
  </si>
  <si>
    <t>CURVA 45 GRAUS, PVC, SOLDÁVEL, DN 25MM, INSTALADO EM RAMAL OU SUB-RAMAL DE ÁGUA - FORNECIMENTO E INSTALAÇÃO. AF_06/2022</t>
  </si>
  <si>
    <t>SINAPI|89496</t>
  </si>
  <si>
    <t>89496</t>
  </si>
  <si>
    <t>CURVA 45 GRAUS, PVC, SOLDÁVEL, DN 32MM, INSTALADO EM PRUMADA DE ÁGUA - FORNECIMENTO E INSTALAÇÃO. AF_06/2022</t>
  </si>
  <si>
    <t>SINAPI|89416</t>
  </si>
  <si>
    <t>89416</t>
  </si>
  <si>
    <t>CURVA 45 GRAUS, PVC, SOLDÁVEL, DN 32MM, INSTALADO EM RAMAL DE DISTRIBUIÇÃO DE ÁGUA - FORNECIMENTO E INSTALAÇÃO. AF_06/2022</t>
  </si>
  <si>
    <t>SINAPI|89370</t>
  </si>
  <si>
    <t>89370</t>
  </si>
  <si>
    <t>CURVA 45 GRAUS, PVC, SOLDÁVEL, DN 32MM, INSTALADO EM RAMAL OU SUB-RAMAL DE ÁGUA - FORNECIMENTO E INSTALAÇÃO. AF_06/2022</t>
  </si>
  <si>
    <t>SINAPI|89500</t>
  </si>
  <si>
    <t>89500</t>
  </si>
  <si>
    <t>CURVA 45 GRAUS, PVC, SOLDÁVEL, DN 40MM, INSTALADO EM PRUMADA DE ÁGUA - FORNECIMENTO E INSTALAÇÃO. AF_06/2022</t>
  </si>
  <si>
    <t>SINAPI|103983</t>
  </si>
  <si>
    <t>103983</t>
  </si>
  <si>
    <t>CURVA 45 GRAUS, PVC, SOLDÁVEL, DN 40MM, INSTALADO EM RAMAL DE DISTRIBUIÇÃO DE ÁGUA - FORNECIMENTO E INSTALAÇÃO. AF_06/2022</t>
  </si>
  <si>
    <t>SINAPI|89504</t>
  </si>
  <si>
    <t>89504</t>
  </si>
  <si>
    <t>CURVA 45 GRAUS, PVC, SOLDÁVEL, DN 50MM, INSTALADO EM PRUMADA DE ÁGUA - FORNECIMENTO E INSTALAÇÃO. AF_06/2022</t>
  </si>
  <si>
    <t>SINAPI|103987</t>
  </si>
  <si>
    <t>103987</t>
  </si>
  <si>
    <t>CURVA 45 GRAUS, PVC, SOLDÁVEL, DN 50MM, INSTALADO EM RAMAL DE DISTRIBUIÇÃO DE ÁGUA - FORNECIMENTO E INSTALAÇÃO. AF_06/2022</t>
  </si>
  <si>
    <t>SINAPI|89510</t>
  </si>
  <si>
    <t>89510</t>
  </si>
  <si>
    <t>CURVA 45 GRAUS, PVC, SOLDÁVEL, DN 60MM, INSTALADO EM PRUMADA DE ÁGUA - FORNECIMENTO E INSTALAÇÃO. AF_06/2022</t>
  </si>
  <si>
    <t>SINAPI|89519</t>
  </si>
  <si>
    <t>89519</t>
  </si>
  <si>
    <t>CURVA 45 GRAUS, PVC, SOLDÁVEL, DN 75MM, INSTALADO EM PRUMADA DE ÁGUA - FORNECIMENTO E INSTALAÇÃO. AF_06/2022</t>
  </si>
  <si>
    <t>SINAPI|89527</t>
  </si>
  <si>
    <t>89527</t>
  </si>
  <si>
    <t>CURVA 45 GRAUS, PVC, SOLDÁVEL, DN 85MM, INSTALADO EM PRUMADA DE ÁGUA - FORNECIMENTO E INSTALAÇÃO. AF_06/2022</t>
  </si>
  <si>
    <t>SINAPI|89406</t>
  </si>
  <si>
    <t>89406</t>
  </si>
  <si>
    <t>CURVA 90 GRAUS, PVC, SOLDÁVEL, DN 20MM, INSTALADO EM RAMAL DE DISTRIBUIÇÃO DE ÁGUA - FORNECIMENTO E INSTALAÇÃO. AF_06/2022</t>
  </si>
  <si>
    <t>SINAPI|89360</t>
  </si>
  <si>
    <t>89360</t>
  </si>
  <si>
    <t>CURVA 90 GRAUS, PVC, SOLDÁVEL, DN 20MM, INSTALADO EM RAMAL OU SUB-RAMAL DE ÁGUA - FORNECIMENTO E INSTALAÇÃO. AF_06/2022</t>
  </si>
  <si>
    <t>SINAPI|89489</t>
  </si>
  <si>
    <t>89489</t>
  </si>
  <si>
    <t>CURVA 90 GRAUS, PVC, SOLDÁVEL, DN 25MM, INSTALADO EM PRUMADA DE ÁGUA - FORNECIMENTO E INSTALAÇÃO. AF_06/2022</t>
  </si>
  <si>
    <t>SINAPI|89410</t>
  </si>
  <si>
    <t>89410</t>
  </si>
  <si>
    <t>CURVA 90 GRAUS, PVC, SOLDÁVEL, DN 25MM, INSTALADO EM RAMAL DE DISTRIBUIÇÃO DE ÁGUA - FORNECIMENTO E INSTALAÇÃO. AF_06/2022</t>
  </si>
  <si>
    <t>SINAPI|89364</t>
  </si>
  <si>
    <t>89364</t>
  </si>
  <si>
    <t>CURVA 90 GRAUS, PVC, SOLDÁVEL, DN 25MM, INSTALADO EM RAMAL OU SUB-RAMAL DE ÁGUA - FORNECIMENTO E INSTALAÇÃO. AF_06/2022</t>
  </si>
  <si>
    <t>SINAPI|89494</t>
  </si>
  <si>
    <t>89494</t>
  </si>
  <si>
    <t>CURVA 90 GRAUS, PVC, SOLDÁVEL, DN 32MM, INSTALADO EM PRUMADA DE ÁGUA - FORNECIMENTO E INSTALAÇÃO. AF_06/2022</t>
  </si>
  <si>
    <t>SINAPI|89415</t>
  </si>
  <si>
    <t>89415</t>
  </si>
  <si>
    <t>CURVA 90 GRAUS, PVC, SOLDÁVEL, DN 32MM, INSTALADO EM RAMAL DE DISTRIBUIÇÃO DE ÁGUA - FORNECIMENTO E INSTALAÇÃO. AF_06/2022</t>
  </si>
  <si>
    <t>SINAPI|89369</t>
  </si>
  <si>
    <t>89369</t>
  </si>
  <si>
    <t>CURVA 90 GRAUS, PVC, SOLDÁVEL, DN 32MM, INSTALADO EM RAMAL OU SUB-RAMAL DE ÁGUA - FORNECIMENTO E INSTALAÇÃO. AF_06/2022</t>
  </si>
  <si>
    <t>SINAPI|89499</t>
  </si>
  <si>
    <t>89499</t>
  </si>
  <si>
    <t>CURVA 90 GRAUS, PVC, SOLDÁVEL, DN 40MM, INSTALADO EM PRUMADA DE ÁGUA - FORNECIMENTO E INSTALAÇÃO. AF_06/2022</t>
  </si>
  <si>
    <t>SINAPI|103982</t>
  </si>
  <si>
    <t>103982</t>
  </si>
  <si>
    <t>CURVA 90 GRAUS, PVC, SOLDÁVEL, DN 40MM, INSTALADO EM RAMAL DE DISTRIBUIÇÃO DE ÁGUA - FORNECIMENTO E INSTALAÇÃO. AF_06/2022</t>
  </si>
  <si>
    <t>SINAPI|89503</t>
  </si>
  <si>
    <t>89503</t>
  </si>
  <si>
    <t>CURVA 90 GRAUS, PVC, SOLDÁVEL, DN 50MM, INSTALADO EM PRUMADA DE ÁGUA - FORNECIMENTO E INSTALAÇÃO. AF_06/2022</t>
  </si>
  <si>
    <t>SINAPI|103986</t>
  </si>
  <si>
    <t>103986</t>
  </si>
  <si>
    <t>CURVA 90 GRAUS, PVC, SOLDÁVEL, DN 50MM, INSTALADO EM RAMAL DE DISTRIBUIÇÃO DE ÁGUA - FORNECIMENTO E INSTALAÇÃO. AF_06/2022</t>
  </si>
  <si>
    <t>SINAPI|89507</t>
  </si>
  <si>
    <t>89507</t>
  </si>
  <si>
    <t>CURVA 90 GRAUS, PVC, SOLDÁVEL, DN 60MM, INSTALADO EM PRUMADA DE ÁGUA - FORNECIMENTO E INSTALAÇÃO. AF_06/2022</t>
  </si>
  <si>
    <t>SINAPI|89517</t>
  </si>
  <si>
    <t>89517</t>
  </si>
  <si>
    <t>CURVA 90 GRAUS, PVC, SOLDÁVEL, DN 75MM, INSTALADO EM PRUMADA DE ÁGUA - FORNECIMENTO E INSTALAÇÃO. AF_06/2022</t>
  </si>
  <si>
    <t>SINAPI|89525</t>
  </si>
  <si>
    <t>89525</t>
  </si>
  <si>
    <t>CURVA 90 GRAUS, PVC, SOLDÁVEL, DN 85MM, INSTALADO EM PRUMADA DE ÁGUA - FORNECIMENTO E INSTALAÇÃO. AF_06/2022</t>
  </si>
  <si>
    <t>SINAPI|89423</t>
  </si>
  <si>
    <t>89423</t>
  </si>
  <si>
    <t>CURVA DE TRANSPOSIÇÃO, PVC, SOLDÁVEL, DN 20MM, INSTALADO EM RAMAL DE DISTRIBUIÇÃO DE ÁGUA FORNECIMENTO E INSTALAÇÃO. AF_06/2022</t>
  </si>
  <si>
    <t>SINAPI|89377</t>
  </si>
  <si>
    <t>89377</t>
  </si>
  <si>
    <t>CURVA DE TRANSPOSIÇÃO, PVC, SOLDÁVEL, DN 20MM, INSTALADO EM RAMAL OU SUB-RAMAL DE ÁGUA - FORNECIMENTO E INSTALAÇÃO. AF_06/2022</t>
  </si>
  <si>
    <t>SINAPI|89540</t>
  </si>
  <si>
    <t>89540</t>
  </si>
  <si>
    <t>CURVA DE TRANSPOSIÇÃO, PVC, SOLDÁVEL, DN 25MM, INSTALADO EM PRUMADA DE ÁGUA - FORNECIMENTO E INSTALAÇÃO. AF_06/2022</t>
  </si>
  <si>
    <t>SINAPI|89430</t>
  </si>
  <si>
    <t>89430</t>
  </si>
  <si>
    <t>CURVA DE TRANSPOSIÇÃO, PVC, SOLDÁVEL, DN 25MM, INSTALADO EM RAMAL DE DISTRIBUIÇÃO DE ÁGUA FORNECIMENTO E INSTALAÇÃO. AF_06/2022</t>
  </si>
  <si>
    <t>SINAPI|89384</t>
  </si>
  <si>
    <t>89384</t>
  </si>
  <si>
    <t>CURVA DE TRANSPOSIÇÃO, PVC, SOLDÁVEL, DN 25MM, INSTALADO EM RAMAL OU SUB-RAMAL DE ÁGUA FORNECIMENTO E INSTALAÇÃO. AF_06/2022</t>
  </si>
  <si>
    <t>SINAPI|89555</t>
  </si>
  <si>
    <t>89555</t>
  </si>
  <si>
    <t>CURVA DE TRANSPOSIÇÃO, PVC, SOLDÁVEL, DN 32MM, INSTALADO EM PRUMADA DE ÁGUA FORNECIMENTO E INSTALAÇÃO. AF_06/2022</t>
  </si>
  <si>
    <t>SINAPI|89437</t>
  </si>
  <si>
    <t>89437</t>
  </si>
  <si>
    <t>CURVA DE TRANSPOSIÇÃO, PVC, SOLDÁVEL, DN 32MM, INSTALADO EM RAMAL DE DISTRIBUIÇÃO DE ÁGUA FORNECIMENTO E INSTALAÇÃO. AF_06/2022</t>
  </si>
  <si>
    <t>SINAPI|89392</t>
  </si>
  <si>
    <t>89392</t>
  </si>
  <si>
    <t>CURVA DE TRANSPOSIÇÃO, PVC, SOLDÁVEL, DN 32MM, INSTALADO EM RAMAL OU SUB-RAMAL DE ÁGUA FORNECIMENTO E INSTALAÇÃO. AF_06/2022</t>
  </si>
  <si>
    <t>SINAPI|89405</t>
  </si>
  <si>
    <t>89405</t>
  </si>
  <si>
    <t>JOELHO 45 GRAUS, PVC, SOLDÁVEL, DN 20MM, INSTALADO EM RAMAL DE DISTRIBUIÇÃO DE ÁGUA - FORNECIMENTO E INSTALAÇÃO. AF_06/2022</t>
  </si>
  <si>
    <t>SINAPI|89359</t>
  </si>
  <si>
    <t>89359</t>
  </si>
  <si>
    <t>JOELHO 45 GRAUS, PVC, SOLDÁVEL, DN 20MM, INSTALADO EM RAMAL OU SUB-RAMAL DE ÁGUA - FORNECIMENTO E INSTALAÇÃO. AF_06/2022</t>
  </si>
  <si>
    <t>SINAPI|89485</t>
  </si>
  <si>
    <t>89485</t>
  </si>
  <si>
    <t>JOELHO 45 GRAUS, PVC, SOLDÁVEL, DN 25MM, INSTALADO EM PRUMADA DE ÁGUA - FORNECIMENTO E INSTALAÇÃO. AF_06/2022</t>
  </si>
  <si>
    <t>SINAPI|89409</t>
  </si>
  <si>
    <t>89409</t>
  </si>
  <si>
    <t>JOELHO 45 GRAUS, PVC, SOLDÁVEL, DN 25MM, INSTALADO EM RAMAL DE DISTRIBUIÇÃO DE ÁGUA - FORNECIMENTO E INSTALAÇÃO. AF_06/2022</t>
  </si>
  <si>
    <t>SINAPI|89363</t>
  </si>
  <si>
    <t>89363</t>
  </si>
  <si>
    <t>JOELHO 45 GRAUS, PVC, SOLDÁVEL, DN 25MM, INSTALADO EM RAMAL OU SUB-RAMAL DE ÁGUA - FORNECIMENTO E INSTALAÇÃO. AF_06/2022</t>
  </si>
  <si>
    <t>SINAPI|89493</t>
  </si>
  <si>
    <t>89493</t>
  </si>
  <si>
    <t>JOELHO 45 GRAUS, PVC, SOLDÁVEL, DN 32MM, INSTALADO EM PRUMADA DE ÁGUA - FORNECIMENTO E INSTALAÇÃO. AF_06/2022</t>
  </si>
  <si>
    <t>SINAPI|89414</t>
  </si>
  <si>
    <t>89414</t>
  </si>
  <si>
    <t>JOELHO 45 GRAUS, PVC, SOLDÁVEL, DN 32MM, INSTALADO EM RAMAL DE DISTRIBUIÇÃO DE ÁGUA - FORNECIMENTO E INSTALAÇÃO. AF_06/2022</t>
  </si>
  <si>
    <t>SINAPI|89368</t>
  </si>
  <si>
    <t>89368</t>
  </si>
  <si>
    <t>JOELHO 45 GRAUS, PVC, SOLDÁVEL, DN 32MM, INSTALADO EM RAMAL OU SUB-RAMAL DE ÁGUA - FORNECIMENTO E INSTALAÇÃO. AF_06/2022</t>
  </si>
  <si>
    <t>SINAPI|89498</t>
  </si>
  <si>
    <t>89498</t>
  </si>
  <si>
    <t>JOELHO 45 GRAUS, PVC, SOLDÁVEL, DN 40MM, INSTALADO EM PRUMADA DE ÁGUA - FORNECIMENTO E INSTALAÇÃO. AF_06/2022</t>
  </si>
  <si>
    <t>SINAPI|103981</t>
  </si>
  <si>
    <t>103981</t>
  </si>
  <si>
    <t>JOELHO 45 GRAUS, PVC, SOLDÁVEL, DN 40MM, INSTALADO EM RAMAL DE DISTRIBUIÇÃO DE ÁGUA - FORNECIMENTO E INSTALAÇÃO. AF_06/2022</t>
  </si>
  <si>
    <t>SINAPI|89502</t>
  </si>
  <si>
    <t>89502</t>
  </si>
  <si>
    <t>JOELHO 45 GRAUS, PVC, SOLDÁVEL, DN 50MM, INSTALADO EM PRUMADA DE ÁGUA - FORNECIMENTO E INSTALAÇÃO. AF_06/2022</t>
  </si>
  <si>
    <t>SINAPI|103985</t>
  </si>
  <si>
    <t>103985</t>
  </si>
  <si>
    <t>JOELHO 45 GRAUS, PVC, SOLDÁVEL, DN 50MM, INSTALADO EM RAMAL DE DISTRIBUIÇÃO DE ÁGUA - FORNECIMENTO E INSTALAÇÃO. AF_06/2022</t>
  </si>
  <si>
    <t>SINAPI|89506</t>
  </si>
  <si>
    <t>89506</t>
  </si>
  <si>
    <t>JOELHO 45 GRAUS, PVC, SOLDÁVEL, DN 60MM, INSTALADO EM PRUMADA DE ÁGUA - FORNECIMENTO E INSTALAÇÃO. AF_06/2022</t>
  </si>
  <si>
    <t>SINAPI|89515</t>
  </si>
  <si>
    <t>89515</t>
  </si>
  <si>
    <t>JOELHO 45 GRAUS, PVC, SOLDÁVEL, DN 75MM, INSTALADO EM PRUMADA DE ÁGUA - FORNECIMENTO E INSTALAÇÃO. AF_06/2022</t>
  </si>
  <si>
    <t>SINAPI|89523</t>
  </si>
  <si>
    <t>89523</t>
  </si>
  <si>
    <t>JOELHO 45 GRAUS, PVC, SOLDÁVEL, DN 85MM, INSTALADO EM PRUMADA DE ÁGUA - FORNECIMENTO E INSTALAÇÃO. AF_06/2022</t>
  </si>
  <si>
    <t>SINAPI|90373</t>
  </si>
  <si>
    <t>90373</t>
  </si>
  <si>
    <t>JOELHO 90 GRAUS COM BUCHA DE LATÃO, PVC, SOLDÁVEL, DN 25MM, X 1/2 INSTALADO EM RAMAL OU SUB-RAMAL DE ÁGUA - FORNECIMENTO E INSTALAÇÃO. AF_06/2022</t>
  </si>
  <si>
    <t>SINAPI|89366</t>
  </si>
  <si>
    <t>89366</t>
  </si>
  <si>
    <t>JOELHO 90 GRAUS COM BUCHA DE LATÃO, PVC, SOLDÁVEL, DN 25MM, X 3/4 INSTALADO EM RAMAL OU SUB-RAMAL DE ÁGUA - FORNECIMENTO E INSTALAÇÃO. AF_06/2022</t>
  </si>
  <si>
    <t>SINAPI|89404</t>
  </si>
  <si>
    <t>89404</t>
  </si>
  <si>
    <t>JOELHO 90 GRAUS, PVC, SOLDÁVEL, DN 20MM, INSTALADO EM RAMAL DE DISTRIBUIÇÃO DE ÁGUA - FORNECIMENTO E INSTALAÇÃO. AF_06/2022</t>
  </si>
  <si>
    <t>SINAPI|89358</t>
  </si>
  <si>
    <t>89358</t>
  </si>
  <si>
    <t>JOELHO 90 GRAUS, PVC, SOLDÁVEL, DN 20MM, INSTALADO EM RAMAL OU SUB-RAMAL DE ÁGUA - FORNECIMENTO E INSTALAÇÃO. AF_06/2022</t>
  </si>
  <si>
    <t>SINAPI|89481</t>
  </si>
  <si>
    <t>89481</t>
  </si>
  <si>
    <t>JOELHO 90 GRAUS, PVC, SOLDÁVEL, DN 25MM, INSTALADO EM PRUMADA DE ÁGUA - FORNECIMENTO E INSTALAÇÃO. AF_06/2022</t>
  </si>
  <si>
    <t>SINAPI|89408</t>
  </si>
  <si>
    <t>89408</t>
  </si>
  <si>
    <t>JOELHO 90 GRAUS, PVC, SOLDÁVEL, DN 25MM, INSTALADO EM RAMAL DE DISTRIBUIÇÃO DE ÁGUA - FORNECIMENTO E INSTALAÇÃO. AF_06/2022</t>
  </si>
  <si>
    <t>SINAPI|89362</t>
  </si>
  <si>
    <t>89362</t>
  </si>
  <si>
    <t>JOELHO 90 GRAUS, PVC, SOLDÁVEL, DN 25MM, INSTALADO EM RAMAL OU SUB-RAMAL DE ÁGUA - FORNECIMENTO E INSTALAÇÃO. AF_06/2022</t>
  </si>
  <si>
    <t>SINAPI|89412</t>
  </si>
  <si>
    <t>89412</t>
  </si>
  <si>
    <t>JOELHO 90 GRAUS, PVC, SOLDÁVEL, DN 25MM, X 3/4 INSTALADO EM RAMAL DE DISTRIBUIÇÃO DE ÁGUA - FORNECIMENTO E INSTALAÇÃO. AF_06/2022</t>
  </si>
  <si>
    <t>SINAPI|89492</t>
  </si>
  <si>
    <t>89492</t>
  </si>
  <si>
    <t>JOELHO 90 GRAUS, PVC, SOLDÁVEL, DN 32MM, INSTALADO EM PRUMADA DE ÁGUA - FORNECIMENTO E INSTALAÇÃO. AF_06/2022</t>
  </si>
  <si>
    <t>SINAPI|89413</t>
  </si>
  <si>
    <t>89413</t>
  </si>
  <si>
    <t>JOELHO 90 GRAUS, PVC, SOLDÁVEL, DN 32MM, INSTALADO EM RAMAL DE DISTRIBUIÇÃO DE ÁGUA - FORNECIMENTO E INSTALAÇÃO. AF_06/2022</t>
  </si>
  <si>
    <t>SINAPI|89367</t>
  </si>
  <si>
    <t>89367</t>
  </si>
  <si>
    <t>JOELHO 90 GRAUS, PVC, SOLDÁVEL, DN 32MM, INSTALADO EM RAMAL OU SUB-RAMAL DE ÁGUA - FORNECIMENTO E INSTALAÇÃO. AF_06/2022</t>
  </si>
  <si>
    <t>SINAPI|89497</t>
  </si>
  <si>
    <t>89497</t>
  </si>
  <si>
    <t>JOELHO 90 GRAUS, PVC, SOLDÁVEL, DN 40MM, INSTALADO EM PRUMADA DE ÁGUA - FORNECIMENTO E INSTALAÇÃO. AF_06/2022</t>
  </si>
  <si>
    <t>SINAPI|103980</t>
  </si>
  <si>
    <t>103980</t>
  </si>
  <si>
    <t>JOELHO 90 GRAUS, PVC, SOLDÁVEL, DN 40MM, INSTALADO EM RAMAL DE DISTRIBUIÇÃO DE ÁGUA - FORNECIMENTO E INSTALAÇÃO. AF_06/2022</t>
  </si>
  <si>
    <t>SINAPI|89501</t>
  </si>
  <si>
    <t>89501</t>
  </si>
  <si>
    <t>JOELHO 90 GRAUS, PVC, SOLDÁVEL, DN 50MM, INSTALADO EM PRUMADA DE ÁGUA - FORNECIMENTO E INSTALAÇÃO. AF_06/2022</t>
  </si>
  <si>
    <t>SINAPI|103984</t>
  </si>
  <si>
    <t>103984</t>
  </si>
  <si>
    <t>JOELHO 90 GRAUS, PVC, SOLDÁVEL, DN 50MM, INSTALADO EM RAMAL DE DISTRIBUIÇÃO DE ÁGUA - FORNECIMENTO E INSTALAÇÃO. AF_06/2022</t>
  </si>
  <si>
    <t>SINAPI|89505</t>
  </si>
  <si>
    <t>89505</t>
  </si>
  <si>
    <t>JOELHO 90 GRAUS, PVC, SOLDÁVEL, DN 60MM, INSTALADO EM PRUMADA DE ÁGUA - FORNECIMENTO E INSTALAÇÃO. AF_06/2022</t>
  </si>
  <si>
    <t>SINAPI|89513</t>
  </si>
  <si>
    <t>89513</t>
  </si>
  <si>
    <t>JOELHO 90 GRAUS, PVC, SOLDÁVEL, DN 75MM, INSTALADO EM PRUMADA DE ÁGUA - FORNECIMENTO E INSTALAÇÃO. AF_06/2022</t>
  </si>
  <si>
    <t>SINAPI|89521</t>
  </si>
  <si>
    <t>89521</t>
  </si>
  <si>
    <t>JOELHO 90 GRAUS, PVC, SOLDÁVEL, DN 85MM, INSTALADO EM PRUMADA DE ÁGUA - FORNECIMENTO E INSTALAÇÃO. AF_06/2022</t>
  </si>
  <si>
    <t>SINAPI|103955</t>
  </si>
  <si>
    <t>103955</t>
  </si>
  <si>
    <t>JOELHO DE REDUÇÃO, 90 GRAUS, PVC, SOLDÁVEL, DN 25 MM X 20 MM, INSTALADO EM RAMAL DE DISTRIBUIÇÃO DE ÁGUA - FORNECIMENTO E INSTALAÇÃO. AF_06/2022</t>
  </si>
  <si>
    <t>SINAPI|103950</t>
  </si>
  <si>
    <t>103950</t>
  </si>
  <si>
    <t>JOELHO DE REDUÇÃO, 90 GRAUS, PVC, SOLDÁVEL, DN 25 MM X 20 MM, INSTALADO EM RAMAL OU SUB-RAMAL DE ÁGUA - FORNECIMENTO E INSTALAÇÃO. AF_06/2022</t>
  </si>
  <si>
    <t>SINAPI|103974</t>
  </si>
  <si>
    <t>103974</t>
  </si>
  <si>
    <t>JOELHO DE REDUÇÃO, 90 GRAUS, PVC, SOLDÁVEL, DN 32 MM X 25 MM, INSTALADO EM PRUMADA DE ÁGUA - FORNECIMENTO E INSTALAÇÃO. AF_06/2022</t>
  </si>
  <si>
    <t>SINAPI|103956</t>
  </si>
  <si>
    <t>103956</t>
  </si>
  <si>
    <t>JOELHO DE REDUÇÃO, 90 GRAUS, PVC, SOLDÁVEL, DN 32 MM X 25 MM, INSTALADO EM RAMAL DE DISTRIBUIÇÃO DE ÁGUA - FORNECIMENTO E INSTALAÇÃO. AF_06/2022</t>
  </si>
  <si>
    <t>SINAPI|103951</t>
  </si>
  <si>
    <t>103951</t>
  </si>
  <si>
    <t>JOELHO DE REDUÇÃO, 90 GRAUS, PVC, SOLDÁVEL, DN 32 MM X 25 MM, INSTALADO EM RAMAL OU SUB-RAMAL DE ÁGUA - FORNECIMENTO E INSTALAÇÃO. AF_06/2022</t>
  </si>
  <si>
    <t>SINAPI|89374</t>
  </si>
  <si>
    <t>89374</t>
  </si>
  <si>
    <t>LUVA COM BUCHA DE LATÃO, PVC, SOLDÁVEL, DN 20MM X 1/2", INSTALADO EM RAMAL OU SUB-RAMAL DE ÁGUA - FORNECIMENTO E INSTALAÇÃO. AF_06/2022</t>
  </si>
  <si>
    <t>SINAPI|89427</t>
  </si>
  <si>
    <t>89427</t>
  </si>
  <si>
    <t>LUVA COM BUCHA DE LATÃO, PVC, SOLDÁVEL, DN 25MM X 3/4, INSTALADO EM RAMAL DE DISTRIBUIÇÃO DE ÁGUA - FORNECIMENTO E INSTALAÇÃO. AF_06/2022</t>
  </si>
  <si>
    <t>SINAPI|89381</t>
  </si>
  <si>
    <t>89381</t>
  </si>
  <si>
    <t>LUVA COM BUCHA DE LATÃO, PVC, SOLDÁVEL, DN 25MM X 3/4, INSTALADO EM RAMAL OU SUB-RAMAL DE ÁGUA - FORNECIMENTO E INSTALAÇÃO. AF_06/2022</t>
  </si>
  <si>
    <t>SINAPI|95237</t>
  </si>
  <si>
    <t>95237</t>
  </si>
  <si>
    <t>LUVA COM BUCHA DE LATÃO, PVC, SOLDÁVEL, DN 32MM X 1, INSTALADO EM RAMAL DE DISTRIBUIÇÃO DE ÁGUA FORNECIMENTO E INSTALAÇÃO. AF_06/2022</t>
  </si>
  <si>
    <t>SINAPI|89979</t>
  </si>
  <si>
    <t>89979</t>
  </si>
  <si>
    <t>LUVA COM BUCHA DE LATÃO, PVC, SOLDÁVEL, DN 32MM X 1, INSTALADO EM RAMAL OU SUB-RAMAL DE ÁGUA FORNECIMENTO E INSTALAÇÃO. AF_06/2022</t>
  </si>
  <si>
    <t>SINAPI|103991</t>
  </si>
  <si>
    <t>103991</t>
  </si>
  <si>
    <t>LUVA COM ROSCA, PVC, SOLDÁVEL, DN 40MM X 1.1/4", INSTALADO EM RAMAL DE DISTRIBUIÇÃO DE ÁGUA - FORNECIMENTO E INSTALAÇÃO. AF_06/2022</t>
  </si>
  <si>
    <t>SINAPI|89564</t>
  </si>
  <si>
    <t>89564</t>
  </si>
  <si>
    <t>LUVA COM ROSCA, PVC, SOLDÁVEL, DN 40MM X 1.1/4, INSTALADO EM PRUMADA DE ÁGUA - FORNECIMENTO E INSTALAÇÃO. AF_06/2022</t>
  </si>
  <si>
    <t>SINAPI|104000</t>
  </si>
  <si>
    <t>104000</t>
  </si>
  <si>
    <t>LUVA COM ROSCA, PVC, SOLDÁVEL, DN 50MM X 1.1/2", INSTALADO EM RAMAL DE DISTRIBUIÇÃO DE ÁGUA - FORNECIMENTO E INSTALAÇÃO. AF_06/2022</t>
  </si>
  <si>
    <t>SINAPI|89593</t>
  </si>
  <si>
    <t>89593</t>
  </si>
  <si>
    <t>LUVA COM ROSCA, PVC, SOLDÁVEL, DN 50MM X 1.1/2, INSTALADO EM PRUMADA DE ÁGUA - FORNECIMENTO E INSTALAÇÃO. AF_06/2022</t>
  </si>
  <si>
    <t>SINAPI|89418</t>
  </si>
  <si>
    <t>89418</t>
  </si>
  <si>
    <t>LUVA DE CORRER, PVC, SOLDÁVEL, DN 20MM, INSTALADO EM RAMAL DE DISTRIBUIÇÃO DE ÁGUA - FORNECIMENTO E INSTALAÇÃO. AF_06/2022</t>
  </si>
  <si>
    <t>SINAPI|89372</t>
  </si>
  <si>
    <t>89372</t>
  </si>
  <si>
    <t>LUVA DE CORRER, PVC, SOLDÁVEL, DN 20MM, INSTALADO EM RAMAL OU SUB-RAMAL DE ÁGUA - FORNECIMENTO E INSTALAÇÃO. AF_06/2022</t>
  </si>
  <si>
    <t>SINAPI|89530</t>
  </si>
  <si>
    <t>89530</t>
  </si>
  <si>
    <t>LUVA DE CORRER, PVC, SOLDÁVEL, DN 25MM, INSTALADO EM PRUMADA DE ÁGUA - FORNECIMENTO E INSTALAÇÃO. AF_06/2022</t>
  </si>
  <si>
    <t>SINAPI|89425</t>
  </si>
  <si>
    <t>89425</t>
  </si>
  <si>
    <t>LUVA DE CORRER, PVC, SOLDÁVEL, DN 25MM, INSTALADO EM RAMAL DE DISTRIBUIÇÃO DE ÁGUA - FORNECIMENTO E INSTALAÇÃO. AF_06/2022</t>
  </si>
  <si>
    <t>SINAPI|89379</t>
  </si>
  <si>
    <t>89379</t>
  </si>
  <si>
    <t>LUVA DE CORRER, PVC, SOLDÁVEL, DN 25MM, INSTALADO EM RAMAL OU SUB-RAMAL DE ÁGUA - FORNECIMENTO E INSTALAÇÃO. AF_12/2014</t>
  </si>
  <si>
    <t>SINAPI|89542</t>
  </si>
  <si>
    <t>89542</t>
  </si>
  <si>
    <t>LUVA DE CORRER, PVC, SOLDÁVEL, DN 32MM, INSTALADO EM PRUMADA DE ÁGUA - FORNECIMENTO E INSTALAÇÃO. AF_06/2022</t>
  </si>
  <si>
    <t>SINAPI|89432</t>
  </si>
  <si>
    <t>89432</t>
  </si>
  <si>
    <t>LUVA DE CORRER, PVC, SOLDÁVEL, DN 32MM, INSTALADO EM RAMAL DE DISTRIBUIÇÃO DE ÁGUA FORNECIMENTO E INSTALAÇÃO. AF_06/2022</t>
  </si>
  <si>
    <t>SINAPI|89387</t>
  </si>
  <si>
    <t>89387</t>
  </si>
  <si>
    <t>LUVA DE CORRER, PVC, SOLDÁVEL, DN 32MM, INSTALADO EM RAMAL OU SUB-RAMAL DE ÁGUA FORNECIMENTO E INSTALAÇÃO. AF_06/2022</t>
  </si>
  <si>
    <t>SINAPI|89560</t>
  </si>
  <si>
    <t>89560</t>
  </si>
  <si>
    <t>LUVA DE CORRER, PVC, SOLDÁVEL, DN 40MM, INSTALADO EM PRUMADA DE ÁGUA FORNECIMENTO E INSTALAÇÃO. AF_06/2022</t>
  </si>
  <si>
    <t>SINAPI|104159</t>
  </si>
  <si>
    <t>104159</t>
  </si>
  <si>
    <t>LUVA DE CORRER, PVC, SOLDÁVEL, DN 40MM, INSTALADO EM RAMAL DE DISTRIBUIÇÃO DE ÁGUA - FORNECIMENTO E INSTALAÇÃO. AF_06/2022</t>
  </si>
  <si>
    <t>SINAPI|89577</t>
  </si>
  <si>
    <t>89577</t>
  </si>
  <si>
    <t>LUVA DE CORRER, PVC, SOLDÁVEL, DN 50MM, INSTALADO EM PRUMADA DE ÁGUA - FORNECIMENTO E INSTALAÇÃO. AF_06/2022</t>
  </si>
  <si>
    <t>SINAPI|103996</t>
  </si>
  <si>
    <t>103996</t>
  </si>
  <si>
    <t>LUVA DE CORRER, PVC, SOLDÁVEL, DN 50MM, INSTALADO EM RAMAL DE DISTRIBUIÇÃO DE ÁGUA - FORNECIMENTO E INSTALAÇÃO. AF_06/2022</t>
  </si>
  <si>
    <t>SINAPI|89598</t>
  </si>
  <si>
    <t>89598</t>
  </si>
  <si>
    <t>LUVA DE CORRER, PVC, SOLDÁVEL, DN 60MM, INSTALADO EM PRUMADA DE ÁGUA FORNECIMENTO E INSTALAÇÃO. AF_06/2022</t>
  </si>
  <si>
    <t>SINAPI|89419</t>
  </si>
  <si>
    <t>89419</t>
  </si>
  <si>
    <t>LUVA DE REDUÇÃO, PVC, SOLDÁVEL, DN 25MM X 20MM, INSTALADO EM RAMAL DE DISTRIBUIÇÃO DE ÁGUA - FORNECIMENTO E INSTALAÇÃO. AF_06/2022</t>
  </si>
  <si>
    <t>SINAPI|89373</t>
  </si>
  <si>
    <t>89373</t>
  </si>
  <si>
    <t>LUVA DE REDUÇÃO, PVC, SOLDÁVEL, DN 25MM X 20MM, INSTALADO EM RAMAL OU SUB-RAMAL DE ÁGUA - FORNECIMENTO E INSTALAÇÃO. AF_06/2022</t>
  </si>
  <si>
    <t>SINAPI|89532</t>
  </si>
  <si>
    <t>89532</t>
  </si>
  <si>
    <t>LUVA DE REDUÇÃO, PVC, SOLDÁVEL, DN 32MM X 25MM, INSTALADO EM PRUMADA DE ÁGUA - FORNECIMENTO E INSTALAÇÃO. AF_06/2022</t>
  </si>
  <si>
    <t>SINAPI|89426</t>
  </si>
  <si>
    <t>89426</t>
  </si>
  <si>
    <t>LUVA DE REDUÇÃO, PVC, SOLDÁVEL, DN 32MM X 25MM, INSTALADO EM RAMAL DE DISTRIBUIÇÃO DE ÁGUA - FORNECIMENTO E INSTALAÇÃO. AF_06/2022</t>
  </si>
  <si>
    <t>SINAPI|89380</t>
  </si>
  <si>
    <t>89380</t>
  </si>
  <si>
    <t>LUVA DE REDUÇÃO, PVC, SOLDÁVEL, DN 32MM X 25MM, INSTALADO EM RAMAL OU SUB-RAMAL DE ÁGUA - FORNECIMENTO E INSTALAÇÃO. AF_06/2022</t>
  </si>
  <si>
    <t>SINAPI|89562</t>
  </si>
  <si>
    <t>89562</t>
  </si>
  <si>
    <t>LUVA DE REDUÇÃO, PVC, SOLDÁVEL, DN 40MM X 32MM, INSTALADO EM PRUMADA DE ÁGUA - FORNECIMENTO E INSTALAÇÃO. AF_06/2022</t>
  </si>
  <si>
    <t>SINAPI|89433</t>
  </si>
  <si>
    <t>89433</t>
  </si>
  <si>
    <t>LUVA DE REDUÇÃO, PVC, SOLDÁVEL, DN 40MM X 32MM, INSTALADO EM RAMAL DE DISTRIBUIÇÃO DE ÁGUA - FORNECIMENTO E INSTALAÇÃO. AF_06/2022</t>
  </si>
  <si>
    <t>SINAPI|89579</t>
  </si>
  <si>
    <t>89579</t>
  </si>
  <si>
    <t>LUVA DE REDUÇÃO, PVC, SOLDÁVEL, DN 50MM X 25MM, INSTALADO EM PRUMADA DE ÁGUA FORNECIMENTO E INSTALAÇÃO. AF_06/2022</t>
  </si>
  <si>
    <t>SINAPI|103998</t>
  </si>
  <si>
    <t>103998</t>
  </si>
  <si>
    <t>LUVA DE REDUÇÃO, PVC, SOLDÁVEL, DN 50MM X 25MM, INSTALADO EM RAMAL DE DISTRIBUIÇÃO DE ÁGUA FORNECIMENTO E INSTALAÇÃO. AF_06/2022</t>
  </si>
  <si>
    <t>SINAPI|89605</t>
  </si>
  <si>
    <t>89605</t>
  </si>
  <si>
    <t>LUVA DE REDUÇÃO, PVC, SOLDÁVEL, DN 60MM X 50MM, INSTALADO EM PRUMADA DE ÁGUA - FORNECIMENTO E INSTALAÇÃO. AF_06/2022</t>
  </si>
  <si>
    <t>SINAPI|89981</t>
  </si>
  <si>
    <t>89981</t>
  </si>
  <si>
    <t>LUVA SOLDÁVEL E COM BUCHA DE LATÃO, PVC, SOLDÁVEL, DN 32MM X 1, INSTALADO EM PRUMADA DE ÁGUA FORNECIMENTO E INSTALAÇÃO. AF_06/2022</t>
  </si>
  <si>
    <t>SINAPI|89385</t>
  </si>
  <si>
    <t>89385</t>
  </si>
  <si>
    <t>LUVA SOLDÁVEL E COM ROSCA, PVC, SOLDÁVEL, DN 25MM X 3/4, INSTALADO EM RAMAL OU SUB-RAMAL DE ÁGUA - FORNECIMENTO E INSTALAÇÃO. AF_06/2022</t>
  </si>
  <si>
    <t>SINAPI|89551</t>
  </si>
  <si>
    <t>89551</t>
  </si>
  <si>
    <t>LUVA SOLDÁVEL E COM ROSCA, PVC, SOLDÁVEL, DN 32MM X 1, INSTALADO EM PRUMADA DE ÁGUA - FORNECIMENTO E INSTALAÇÃO. AF_06/2022</t>
  </si>
  <si>
    <t>SINAPI|89434</t>
  </si>
  <si>
    <t>89434</t>
  </si>
  <si>
    <t>LUVA SOLDÁVEL E COM ROSCA, PVC, SOLDÁVEL, DN 32MM X 1, INSTALADO EM RAMAL DE DISTRIBUIÇÃO DE ÁGUA - FORNECIMENTO E INSTALAÇÃO. AF_06/2022</t>
  </si>
  <si>
    <t>SINAPI|89389</t>
  </si>
  <si>
    <t>89389</t>
  </si>
  <si>
    <t>LUVA SOLDÁVEL E COM ROSCA, PVC, SOLDÁVEL, DN 32MM X 1, INSTALADO EM RAMAL OU SUB-RAMAL DE ÁGUA - FORNECIMENTO E INSTALAÇÃO. AF_06/2022</t>
  </si>
  <si>
    <t>SINAPI|89417</t>
  </si>
  <si>
    <t>89417</t>
  </si>
  <si>
    <t>LUVA, PVC, SOLDÁVEL, DN 20MM, INSTALADO EM RAMAL DE DISTRIBUIÇÃO DE ÁGUA - FORNECIMENTO E INSTALAÇÃO. AF_06/2022</t>
  </si>
  <si>
    <t>SINAPI|89371</t>
  </si>
  <si>
    <t>89371</t>
  </si>
  <si>
    <t>LUVA, PVC, SOLDÁVEL, DN 20MM, INSTALADO EM RAMAL OU SUB-RAMAL DE ÁGUA - FORNECIMENTO E INSTALAÇÃO. AF_06/2022</t>
  </si>
  <si>
    <t>SINAPI|89528</t>
  </si>
  <si>
    <t>89528</t>
  </si>
  <si>
    <t>LUVA, PVC, SOLDÁVEL, DN 25MM, INSTALADO EM PRUMADA DE ÁGUA - FORNECIMENTO E INSTALAÇÃO. AF_06/2022</t>
  </si>
  <si>
    <t>SINAPI|89424</t>
  </si>
  <si>
    <t>89424</t>
  </si>
  <si>
    <t>LUVA, PVC, SOLDÁVEL, DN 25MM, INSTALADO EM RAMAL DE DISTRIBUIÇÃO DE ÁGUA - FORNECIMENTO E INSTALAÇÃO. AF_06/2022</t>
  </si>
  <si>
    <t>SINAPI|89378</t>
  </si>
  <si>
    <t>89378</t>
  </si>
  <si>
    <t>LUVA, PVC, SOLDÁVEL, DN 25MM, INSTALADO EM RAMAL OU SUB-RAMAL DE ÁGUA - FORNECIMENTO E INSTALAÇÃO. AF_06/2022</t>
  </si>
  <si>
    <t>SINAPI|89541</t>
  </si>
  <si>
    <t>89541</t>
  </si>
  <si>
    <t>LUVA, PVC, SOLDÁVEL, DN 32MM, INSTALADO EM PRUMADA DE ÁGUA - FORNECIMENTO E INSTALAÇÃO. AF_06/2022</t>
  </si>
  <si>
    <t>SINAPI|89431</t>
  </si>
  <si>
    <t>89431</t>
  </si>
  <si>
    <t>LUVA, PVC, SOLDÁVEL, DN 32MM, INSTALADO EM RAMAL DE DISTRIBUIÇÃO DE ÁGUA - FORNECIMENTO E INSTALAÇÃO. AF_06/2022</t>
  </si>
  <si>
    <t>SINAPI|89386</t>
  </si>
  <si>
    <t>89386</t>
  </si>
  <si>
    <t>LUVA, PVC, SOLDÁVEL, DN 32MM, INSTALADO EM RAMAL OU SUB-RAMAL DE ÁGUA - FORNECIMENTO E INSTALAÇÃO. AF_06/2022</t>
  </si>
  <si>
    <t>SINAPI|89558</t>
  </si>
  <si>
    <t>89558</t>
  </si>
  <si>
    <t>LUVA, PVC, SOLDÁVEL, DN 40MM, INSTALADO EM PRUMADA DE ÁGUA - FORNECIMENTO E INSTALAÇÃO. AF_06/2022</t>
  </si>
  <si>
    <t>SINAPI|103988</t>
  </si>
  <si>
    <t>103988</t>
  </si>
  <si>
    <t>LUVA, PVC, SOLDÁVEL, DN 40MM, INSTALADO EM RAMAL DE DISTRIBUIÇÃO DE ÁGUA - FORNECIMENTO E INSTALAÇÃO. AF_06/2022</t>
  </si>
  <si>
    <t>SINAPI|89575</t>
  </si>
  <si>
    <t>89575</t>
  </si>
  <si>
    <t>LUVA, PVC, SOLDÁVEL, DN 50MM, INSTALADO EM PRUMADA DE ÁGUA - FORNECIMENTO E INSTALAÇÃO. AF_06/2022</t>
  </si>
  <si>
    <t>SINAPI|103995</t>
  </si>
  <si>
    <t>103995</t>
  </si>
  <si>
    <t>LUVA, PVC, SOLDÁVEL, DN 50MM, INSTALADO EM RAMAL DE DISTRIBUIÇÃO DE ÁGUA - FORNECIMENTO E INSTALAÇÃO. AF_06/2022</t>
  </si>
  <si>
    <t>SINAPI|89597</t>
  </si>
  <si>
    <t>89597</t>
  </si>
  <si>
    <t>LUVA, PVC, SOLDÁVEL, DN 60MM, INSTALADO EM PRUMADA DE ÁGUA - FORNECIMENTO E INSTALAÇÃO. AF_06/2022</t>
  </si>
  <si>
    <t>SINAPI|89611</t>
  </si>
  <si>
    <t>89611</t>
  </si>
  <si>
    <t>LUVA, PVC, SOLDÁVEL, DN 75MM, INSTALADO EM PRUMADA DE ÁGUA - FORNECIMENTO E INSTALAÇÃO. AF_06/2022</t>
  </si>
  <si>
    <t>SINAPI|89614</t>
  </si>
  <si>
    <t>89614</t>
  </si>
  <si>
    <t>LUVA, PVC, SOLDÁVEL, DN 85MM, INSTALADO EM PRUMADA DE ÁGUA - FORNECIMENTO E INSTALAÇÃO. AF_06/2022</t>
  </si>
  <si>
    <t>SINAPI|103975</t>
  </si>
  <si>
    <t>103975</t>
  </si>
  <si>
    <t>TE DE REDUÇÃO, 90 GRAUS, PVC, SOLDÁVEL, DN 50 MM X 20 MM, INSTALADO EM PRUMADA DE ÁGUA - FORNECIMENTO E INSTALAÇÃO. AF_06/2022</t>
  </si>
  <si>
    <t>SINAPI|104007</t>
  </si>
  <si>
    <t>104007</t>
  </si>
  <si>
    <t>TE DE REDUÇÃO, 90 GRAUS, PVC, SOLDÁVEL, DN 50 MM X 20 MM, INSTALADO EM RAMAL DE DISTRIBUIÇÃO DE ÁGUA - FORNECIMENTO E INSTALAÇÃO. AF_06/2022</t>
  </si>
  <si>
    <t>SINAPI|103976</t>
  </si>
  <si>
    <t>103976</t>
  </si>
  <si>
    <t>TE DE REDUÇÃO, 90 GRAUS, PVC, SOLDÁVEL, DN 50 MM X 32 MM, INSTALADO EM PRUMADA DE ÁGUA - FORNECIMENTO E INSTALAÇÃO. AF_06/2022</t>
  </si>
  <si>
    <t>SINAPI|104008</t>
  </si>
  <si>
    <t>104008</t>
  </si>
  <si>
    <t>TE DE REDUÇÃO, 90 GRAUS, PVC, SOLDÁVEL, DN 50 MM X 32 MM, INSTALADO EM RAMAL DE DISTRIBUIÇÃO DE ÁGUA - FORNECIMENTO E INSTALAÇÃO. AF_06/2022</t>
  </si>
  <si>
    <t>SINAPI|89630</t>
  </si>
  <si>
    <t>89630</t>
  </si>
  <si>
    <t>TE DE REDUÇÃO, PVC, SOLDÁVEL, DN 75MM X 50MM, INSTALADO EM PRUMADA DE ÁGUA - FORNECIMENTO E INSTALAÇÃO. AF_06/2022</t>
  </si>
  <si>
    <t>SINAPI|89632</t>
  </si>
  <si>
    <t>89632</t>
  </si>
  <si>
    <t>TE DE REDUÇÃO, PVC, SOLDÁVEL, DN 85MM X 60MM, INSTALADO EM PRUMADA DE ÁGUA - FORNECIMENTO E INSTALAÇÃO. AF_06/2022</t>
  </si>
  <si>
    <t>SINAPI|89438</t>
  </si>
  <si>
    <t>89438</t>
  </si>
  <si>
    <t>TE, PVC, SOLDÁVEL, DN 20MM, INSTALADO EM RAMAL DE DISTRIBUIÇÃO DE ÁGUA - FORNECIMENTO E INSTALAÇÃO. AF_06/2022</t>
  </si>
  <si>
    <t>SINAPI|89393</t>
  </si>
  <si>
    <t>89393</t>
  </si>
  <si>
    <t>TE, PVC, SOLDÁVEL, DN 20MM, INSTALADO EM RAMAL OU SUB-RAMAL DE ÁGUA - FORNECIMENTO E INSTALAÇÃO. AF_06/2022</t>
  </si>
  <si>
    <t>SINAPI|89617</t>
  </si>
  <si>
    <t>89617</t>
  </si>
  <si>
    <t>TE, PVC, SOLDÁVEL, DN 25MM, INSTALADO EM PRUMADA DE ÁGUA - FORNECIMENTO E INSTALAÇÃO. AF_06/2022</t>
  </si>
  <si>
    <t>SINAPI|89440</t>
  </si>
  <si>
    <t>89440</t>
  </si>
  <si>
    <t>TE, PVC, SOLDÁVEL, DN 25MM, INSTALADO EM RAMAL DE DISTRIBUIÇÃO DE ÁGUA - FORNECIMENTO E INSTALAÇÃO. AF_06/2022</t>
  </si>
  <si>
    <t>SINAPI|89395</t>
  </si>
  <si>
    <t>89395</t>
  </si>
  <si>
    <t>TE, PVC, SOLDÁVEL, DN 25MM, INSTALADO EM RAMAL OU SUB-RAMAL DE ÁGUA - FORNECIMENTO E INSTALAÇÃO. AF_06/2022</t>
  </si>
  <si>
    <t>SINAPI|89620</t>
  </si>
  <si>
    <t>89620</t>
  </si>
  <si>
    <t>TE, PVC, SOLDÁVEL, DN 32MM, INSTALADO EM PRUMADA DE ÁGUA - FORNECIMENTO E INSTALAÇÃO. AF_06/2022</t>
  </si>
  <si>
    <t>SINAPI|89443</t>
  </si>
  <si>
    <t>89443</t>
  </si>
  <si>
    <t>TE, PVC, SOLDÁVEL, DN 32MM, INSTALADO EM RAMAL DE DISTRIBUIÇÃO DE ÁGUA - FORNECIMENTO E INSTALAÇÃO. AF_06/2022</t>
  </si>
  <si>
    <t>SINAPI|89398</t>
  </si>
  <si>
    <t>89398</t>
  </si>
  <si>
    <t>TE, PVC, SOLDÁVEL, DN 32MM, INSTALADO EM RAMAL OU SUB-RAMAL DE ÁGUA - FORNECIMENTO E INSTALAÇÃO. AF_06/2022</t>
  </si>
  <si>
    <t>SINAPI|89623</t>
  </si>
  <si>
    <t>89623</t>
  </si>
  <si>
    <t>TE, PVC, SOLDÁVEL, DN 40MM, INSTALADO EM PRUMADA DE ÁGUA - FORNECIMENTO E INSTALAÇÃO. AF_06/2022</t>
  </si>
  <si>
    <t>SINAPI|104011</t>
  </si>
  <si>
    <t>104011</t>
  </si>
  <si>
    <t>TE, PVC, SOLDÁVEL, DN 40MM, INSTALADO EM RAMAL DE DISTRIBUIÇÃO DE ÁGUA - FORNECIMENTO E INSTALAÇÃO. AF_06/2022</t>
  </si>
  <si>
    <t>SINAPI|89625</t>
  </si>
  <si>
    <t>89625</t>
  </si>
  <si>
    <t>TE, PVC, SOLDÁVEL, DN 50MM, INSTALADO EM PRUMADA DE ÁGUA - FORNECIMENTO E INSTALAÇÃO. AF_06/2022</t>
  </si>
  <si>
    <t>SINAPI|104004</t>
  </si>
  <si>
    <t>104004</t>
  </si>
  <si>
    <t>TE, PVC, SOLDÁVEL, DN 50MM, INSTALADO EM RAMAL DE DISTRIBUIÇÃO DE ÁGUA - FORNECIMENTO E INSTALAÇÃO. AF_06/2022</t>
  </si>
  <si>
    <t>SINAPI|89628</t>
  </si>
  <si>
    <t>89628</t>
  </si>
  <si>
    <t>TE, PVC, SOLDÁVEL, DN 60MM, INSTALADO EM PRUMADA DE ÁGUA - FORNECIMENTO E INSTALAÇÃO. AF_06/2022</t>
  </si>
  <si>
    <t>SINAPI|89629</t>
  </si>
  <si>
    <t>89629</t>
  </si>
  <si>
    <t>TE, PVC, SOLDÁVEL, DN 75MM, INSTALADO EM PRUMADA DE ÁGUA - FORNECIMENTO E INSTALAÇÃO. AF_06/2022</t>
  </si>
  <si>
    <t>SINAPI|89631</t>
  </si>
  <si>
    <t>89631</t>
  </si>
  <si>
    <t>TE, PVC, SOLDÁVEL, DN 85MM, INSTALADO EM PRUMADA DE ÁGUA - FORNECIMENTO E INSTALAÇÃO. AF_06/2022</t>
  </si>
  <si>
    <t>SINAPI|89401</t>
  </si>
  <si>
    <t>89401</t>
  </si>
  <si>
    <t>TUBO, PVC, SOLDÁVEL, DE 20MM, INSTALADO EM RAMAL DE DISTRIBUIÇÃO DE ÁGUA - FORNECIMENTO E INSTALAÇÃO. AF_06/2022</t>
  </si>
  <si>
    <t>SINAPI|89355</t>
  </si>
  <si>
    <t>89355</t>
  </si>
  <si>
    <t>TUBO, PVC, SOLDÁVEL, DE 20MM, INSTALADO EM RAMAL OU SUB-RAMAL DE ÁGUA - FORNECIMENTO E INSTALAÇÃO. AF_06/2022</t>
  </si>
  <si>
    <t>SINAPI|89446</t>
  </si>
  <si>
    <t>89446</t>
  </si>
  <si>
    <t>TUBO, PVC, SOLDÁVEL, DE 25MM, INSTALADO EM PRUMADA DE ÁGUA - FORNECIMENTO E INSTALAÇÃO. AF_06/2022</t>
  </si>
  <si>
    <t>SINAPI|89402</t>
  </si>
  <si>
    <t>89402</t>
  </si>
  <si>
    <t>TUBO, PVC, SOLDÁVEL, DE 25MM, INSTALADO EM RAMAL DE DISTRIBUIÇÃO DE ÁGUA - FORNECIMENTO E INSTALAÇÃO. AF_06/2022</t>
  </si>
  <si>
    <t>SINAPI|89356</t>
  </si>
  <si>
    <t>89356</t>
  </si>
  <si>
    <t>TUBO, PVC, SOLDÁVEL, DE 25MM, INSTALADO EM RAMAL OU SUB-RAMAL DE ÁGUA - FORNECIMENTO E INSTALAÇÃO. AF_06/2022</t>
  </si>
  <si>
    <t>SINAPI|89447</t>
  </si>
  <si>
    <t>89447</t>
  </si>
  <si>
    <t>TUBO, PVC, SOLDÁVEL, DE 32MM, INSTALADO EM PRUMADA DE ÁGUA - FORNECIMENTO E INSTALAÇÃO. AF_06/2022</t>
  </si>
  <si>
    <t>SINAPI|89403</t>
  </si>
  <si>
    <t>89403</t>
  </si>
  <si>
    <t>TUBO, PVC, SOLDÁVEL, DE 32MM, INSTALADO EM RAMAL DE DISTRIBUIÇÃO DE ÁGUA - FORNECIMENTO E INSTALAÇÃO. AF_06/2022</t>
  </si>
  <si>
    <t>SINAPI|89357</t>
  </si>
  <si>
    <t>89357</t>
  </si>
  <si>
    <t>TUBO, PVC, SOLDÁVEL, DE 32MM, INSTALADO EM RAMAL OU SUB-RAMAL DE ÁGUA - FORNECIMENTO E INSTALAÇÃO. AF_06/2022</t>
  </si>
  <si>
    <t>SINAPI|89448</t>
  </si>
  <si>
    <t>89448</t>
  </si>
  <si>
    <t>TUBO, PVC, SOLDÁVEL, DE 40MM, INSTALADO EM PRUMADA DE ÁGUA - FORNECIMENTO E INSTALAÇÃO. AF_06/2022</t>
  </si>
  <si>
    <t>SINAPI|103978</t>
  </si>
  <si>
    <t>103978</t>
  </si>
  <si>
    <t>TUBO, PVC, SOLDÁVEL, DE 40MM, INSTALADO EM RAMAL DE DISTRIBUIÇÃO DE ÁGUA - FORNECIMENTO E INSTALAÇÃO. AF_06/2022</t>
  </si>
  <si>
    <t>SINAPI|89449</t>
  </si>
  <si>
    <t>89449</t>
  </si>
  <si>
    <t>TUBO, PVC, SOLDÁVEL, DE 50MM, INSTALADO EM PRUMADA DE ÁGUA - FORNECIMENTO E INSTALAÇÃO. AF_06/2022</t>
  </si>
  <si>
    <t>SINAPI|103979</t>
  </si>
  <si>
    <t>103979</t>
  </si>
  <si>
    <t>TUBO, PVC, SOLDÁVEL, DE 50MM, INSTALADO EM RAMAL DE DISTRIBUIÇÃO DE ÁGUA - FORNECIMENTO E INSTALAÇÃO. AF_06/2022</t>
  </si>
  <si>
    <t>SINAPI|89450</t>
  </si>
  <si>
    <t>89450</t>
  </si>
  <si>
    <t>TUBO, PVC, SOLDÁVEL, DE 60MM, INSTALADO EM PRUMADA DE ÁGUA - FORNECIMENTO E INSTALAÇÃO. AF_06/2022</t>
  </si>
  <si>
    <t>SINAPI|89451</t>
  </si>
  <si>
    <t>89451</t>
  </si>
  <si>
    <t>TUBO, PVC, SOLDÁVEL, DE 75MM, INSTALADO EM PRUMADA DE ÁGUA - FORNECIMENTO E INSTALAÇÃO. AF_06/2022</t>
  </si>
  <si>
    <t>SINAPI|89452</t>
  </si>
  <si>
    <t>89452</t>
  </si>
  <si>
    <t>TUBO, PVC, SOLDÁVEL, DE 85MM, INSTALADO EM PRUMADA DE ÁGUA - FORNECIMENTO E INSTALAÇÃO. AF_06/2022</t>
  </si>
  <si>
    <t>SINAPI|89394</t>
  </si>
  <si>
    <t>89394</t>
  </si>
  <si>
    <t>TÊ COM BUCHA DE LATÃO NA BOLSA CENTRAL, PVC, SOLDÁVEL, DN 20MM X 1/2, INSTALADO EM RAMAL OU SUB-RAMAL DE ÁGUA - FORNECIMENTO E INSTALAÇÃO. AF_06/2022</t>
  </si>
  <si>
    <t>SINAPI|89396</t>
  </si>
  <si>
    <t>89396</t>
  </si>
  <si>
    <t>TÊ COM BUCHA DE LATÃO NA BOLSA CENTRAL, PVC, SOLDÁVEL, DN 25MM X 1/2, INSTALADO EM RAMAL OU SUB-RAMAL DE ÁGUA - FORNECIMENTO E INSTALAÇÃO. AF_06/2022</t>
  </si>
  <si>
    <t>SINAPI|90374</t>
  </si>
  <si>
    <t>90374</t>
  </si>
  <si>
    <t>TÊ COM BUCHA DE LATÃO NA BOLSA CENTRAL, PVC, SOLDÁVEL, DN 25MM X 3/4, INSTALADO EM RAMAL OU SUB-RAMAL DE ÁGUA - FORNECIMENTO E INSTALAÇÃO. AF_06/2022</t>
  </si>
  <si>
    <t>SINAPI|89444</t>
  </si>
  <si>
    <t>89444</t>
  </si>
  <si>
    <t>TÊ COM BUCHA DE LATÃO NA BOLSA CENTRAL, PVC, SOLDÁVEL, DN 32MM X 3/4, INSTALADO EM RAMAL DE DISTRIBUIÇÃO DE ÁGUA - FORNECIMENTO E INSTALAÇÃO. AF_06/2022</t>
  </si>
  <si>
    <t>SINAPI|89399</t>
  </si>
  <si>
    <t>89399</t>
  </si>
  <si>
    <t>TÊ COM BUCHA DE LATÃO NA BOLSA CENTRAL, PVC, SOLDÁVEL, DN 32MM X 3/4, INSTALADO EM RAMAL OU SUB-RAMAL DE ÁGUA - FORNECIMENTO E INSTALAÇÃO. AF_06/2022</t>
  </si>
  <si>
    <t>SINAPI|89442</t>
  </si>
  <si>
    <t>89442</t>
  </si>
  <si>
    <t>TÊ DE REDUÇÃO, PVC, SOLDÁVEL, DN 25MM X 20MM, INSTALADO EM RAMAL DE DISTRIBUIÇÃO DE ÁGUA - FORNECIMENTO E INSTALAÇÃO. AF_06/2022</t>
  </si>
  <si>
    <t>SINAPI|89397</t>
  </si>
  <si>
    <t>89397</t>
  </si>
  <si>
    <t>TÊ DE REDUÇÃO, PVC, SOLDÁVEL, DN 25MM X 20MM, INSTALADO EM RAMAL OU SUB-RAMAL DE ÁGUA - FORNECIMENTO E INSTALAÇÃO. AF_06/2022</t>
  </si>
  <si>
    <t>SINAPI|89622</t>
  </si>
  <si>
    <t>89622</t>
  </si>
  <si>
    <t>TÊ DE REDUÇÃO, PVC, SOLDÁVEL, DN 32MM X 25MM, INSTALADO EM PRUMADA DE ÁGUA - FORNECIMENTO E INSTALAÇÃO. AF_06/2022</t>
  </si>
  <si>
    <t>SINAPI|89445</t>
  </si>
  <si>
    <t>89445</t>
  </si>
  <si>
    <t>TÊ DE REDUÇÃO, PVC, SOLDÁVEL, DN 32MM X 25MM, INSTALADO EM RAMAL DE DISTRIBUIÇÃO DE ÁGUA - FORNECIMENTO E INSTALAÇÃO. AF_06/2022</t>
  </si>
  <si>
    <t>SINAPI|89400</t>
  </si>
  <si>
    <t>89400</t>
  </si>
  <si>
    <t>TÊ DE REDUÇÃO, PVC, SOLDÁVEL, DN 32MM X 25MM, INSTALADO EM RAMAL OU SUB-RAMAL DE ÁGUA - FORNECIMENTO E INSTALAÇÃO. AF_06/2022</t>
  </si>
  <si>
    <t>SINAPI|89624</t>
  </si>
  <si>
    <t>89624</t>
  </si>
  <si>
    <t>TÊ DE REDUÇÃO, PVC, SOLDÁVEL, DN 40MM X 32MM, INSTALADO EM PRUMADA DE ÁGUA - FORNECIMENTO E INSTALAÇÃO. AF_06/2022</t>
  </si>
  <si>
    <t>SINAPI|104012</t>
  </si>
  <si>
    <t>104012</t>
  </si>
  <si>
    <t>TÊ DE REDUÇÃO, PVC, SOLDÁVEL, DN 40MM X 32MM, INSTALADO EM RAMAL DE DISTRIBUIÇÃO DE ÁGUA - FORNECIMENTO E INSTALAÇÃO. AF_06/2022</t>
  </si>
  <si>
    <t>SINAPI|89627</t>
  </si>
  <si>
    <t>89627</t>
  </si>
  <si>
    <t>TÊ DE REDUÇÃO, PVC, SOLDÁVEL, DN 50MM X 25MM, INSTALADO EM PRUMADA DE ÁGUA - FORNECIMENTO E INSTALAÇÃO. AF_06/2022</t>
  </si>
  <si>
    <t>SINAPI|104006</t>
  </si>
  <si>
    <t>104006</t>
  </si>
  <si>
    <t>TÊ DE REDUÇÃO, PVC, SOLDÁVEL, DN 50MM X 25MM, INSTALADO EM RAMAL DE DISTRIBUIÇÃO DE ÁGUA - FORNECIMENTO E INSTALAÇÃO. AF_06/2022</t>
  </si>
  <si>
    <t>SINAPI|89626</t>
  </si>
  <si>
    <t>89626</t>
  </si>
  <si>
    <t>TÊ DE REDUÇÃO, PVC, SOLDÁVEL, DN 50MM X 40MM, INSTALADO EM PRUMADA DE ÁGUA - FORNECIMENTO E INSTALAÇÃO. AF_06/2022</t>
  </si>
  <si>
    <t>SINAPI|104005</t>
  </si>
  <si>
    <t>104005</t>
  </si>
  <si>
    <t>TÊ DE REDUÇÃO, PVC, SOLDÁVEL, DN 50MM X 40MM, INSTALADO EM RAMAL DE DISTRIBUIÇÃO DE ÁGUA - FORNECIMENTO E INSTALAÇÃO. AF_06/2022</t>
  </si>
  <si>
    <t>SINAPI|89439</t>
  </si>
  <si>
    <t>89439</t>
  </si>
  <si>
    <t>TÊ SOLDÁVEL E COM ROSCA NA BOLSA CENTRAL, PVC, SOLDÁVEL, DN 20MM X 1/2, INSTALADO EM RAMAL DE DISTRIBUIÇÃO DE ÁGUA - FORNECIMENTO E INSTALAÇÃO. AF_06/2022</t>
  </si>
  <si>
    <t>SINAPI|89421</t>
  </si>
  <si>
    <t>89421</t>
  </si>
  <si>
    <t>UNIÃO, PVC, SOLDÁVEL, DN 20MM, INSTALADO EM RAMAL DE DISTRIBUIÇÃO DE ÁGUA - FORNECIMENTO E INSTALAÇÃO. AF_06/2022</t>
  </si>
  <si>
    <t>SINAPI|89375</t>
  </si>
  <si>
    <t>89375</t>
  </si>
  <si>
    <t>UNIÃO, PVC, SOLDÁVEL, DN 20MM, INSTALADO EM RAMAL OU SUB-RAMAL DE ÁGUA - FORNECIMENTO E INSTALAÇÃO. AF_06/2022</t>
  </si>
  <si>
    <t>SINAPI|89536</t>
  </si>
  <si>
    <t>89536</t>
  </si>
  <si>
    <t>UNIÃO, PVC, SOLDÁVEL, DN 25MM, INSTALADO EM PRUMADA DE ÁGUA - FORNECIMENTO E INSTALAÇÃO. AF_06/2022</t>
  </si>
  <si>
    <t>SINAPI|89428</t>
  </si>
  <si>
    <t>89428</t>
  </si>
  <si>
    <t>UNIÃO, PVC, SOLDÁVEL, DN 25MM, INSTALADO EM RAMAL DE DISTRIBUIÇÃO DE ÁGUA - FORNECIMENTO E INSTALAÇÃO. AF_06/2022</t>
  </si>
  <si>
    <t>SINAPI|89382</t>
  </si>
  <si>
    <t>89382</t>
  </si>
  <si>
    <t>UNIÃO, PVC, SOLDÁVEL, DN 25MM, INSTALADO EM RAMAL OU SUB-RAMAL DE ÁGUA - FORNECIMENTO E INSTALAÇÃO. AF_06/2022</t>
  </si>
  <si>
    <t>SINAPI|89552</t>
  </si>
  <si>
    <t>89552</t>
  </si>
  <si>
    <t>UNIÃO, PVC, SOLDÁVEL, DN 32MM, INSTALADO EM PRUMADA DE ÁGUA - FORNECIMENTO E INSTALAÇÃO. AF_06/2022</t>
  </si>
  <si>
    <t>SINAPI|89435</t>
  </si>
  <si>
    <t>89435</t>
  </si>
  <si>
    <t>UNIÃO, PVC, SOLDÁVEL, DN 32MM, INSTALADO EM RAMAL DE DISTRIBUIÇÃO DE ÁGUA - FORNECIMENTO E INSTALAÇÃO. AF_06/2022</t>
  </si>
  <si>
    <t>SINAPI|89390</t>
  </si>
  <si>
    <t>89390</t>
  </si>
  <si>
    <t>UNIÃO, PVC, SOLDÁVEL, DN 32MM, INSTALADO EM RAMAL OU SUB-RAMAL DE ÁGUA - FORNECIMENTO E INSTALAÇÃO. AF_06/2022</t>
  </si>
  <si>
    <t>SINAPI|89568</t>
  </si>
  <si>
    <t>89568</t>
  </si>
  <si>
    <t>UNIÃO, PVC, SOLDÁVEL, DN 40MM, INSTALADO EM PRUMADA DE ÁGUA - FORNECIMENTO E INSTALAÇÃO. AF_06/2022</t>
  </si>
  <si>
    <t>SINAPI|103990</t>
  </si>
  <si>
    <t>103990</t>
  </si>
  <si>
    <t>UNIÃO, PVC, SOLDÁVEL, DN 40MM, INSTALADO EM RAMAL DE DISTRIBUIÇÃO DE ÁGUA - FORNECIMENTO E INSTALAÇÃO. AF_06/2022</t>
  </si>
  <si>
    <t>SINAPI|89594</t>
  </si>
  <si>
    <t>89594</t>
  </si>
  <si>
    <t>UNIÃO, PVC, SOLDÁVEL, DN 50MM, INSTALADO EM PRUMADA DE ÁGUA - FORNECIMENTO E INSTALAÇÃO. AF_06/2022</t>
  </si>
  <si>
    <t>SINAPI|103997</t>
  </si>
  <si>
    <t>103997</t>
  </si>
  <si>
    <t>UNIÃO, PVC, SOLDÁVEL, DN 50MM, INSTALADO EM RAMAL DE DISTRIBUIÇÃO DE ÁGUA - FORNECIMENTO E INSTALAÇÃO. AF_06/2022</t>
  </si>
  <si>
    <t>SINAPI|89609</t>
  </si>
  <si>
    <t>89609</t>
  </si>
  <si>
    <t>UNIÃO, PVC, SOLDÁVEL, DN 60MM, INSTALADO EM PRUMADA DE ÁGUA - FORNECIMENTO E INSTALAÇÃO. AF_06/2022</t>
  </si>
  <si>
    <t>SINAPI|89612</t>
  </si>
  <si>
    <t>89612</t>
  </si>
  <si>
    <t>UNIÃO, PVC, SOLDÁVEL, DN 75MM, INSTALADO EM PRUMADA DE ÁGUA - FORNECIMENTO E INSTALAÇÃO. AF_06/2022</t>
  </si>
  <si>
    <t>SINAPI|89615</t>
  </si>
  <si>
    <t>89615</t>
  </si>
  <si>
    <t>UNIÃO, PVC, SOLDÁVEL, DN 85MM, INSTALADO EM PRUMADA DE ÁGUA - FORNECIMENTO E INSTALAÇÃO. AF_06/2022</t>
  </si>
  <si>
    <t>SINAPI|89747</t>
  </si>
  <si>
    <t>89747</t>
  </si>
  <si>
    <t>ADAPTADOR, CPVC, SOLDÁVEL, DN 22MM, INSTALADO EM RAMAL DE DISTRIBUIÇÃO DE ÁGUA FORNECIMENTO E INSTALAÇÃO. AF_06/2022</t>
  </si>
  <si>
    <t>Instalações Prediais de Água Quente em CPVC</t>
  </si>
  <si>
    <t>SINAPI|89656</t>
  </si>
  <si>
    <t>89656</t>
  </si>
  <si>
    <t>ADAPTADOR, CPVC, SOLDÁVEL, DN15MM, INSTALADO EM RAMAL OU SUB-RAMAL DE ÁGUA FORNECIMENTO E INSTALAÇÃO. AF_06/2022</t>
  </si>
  <si>
    <t>SINAPI|89663</t>
  </si>
  <si>
    <t>89663</t>
  </si>
  <si>
    <t>ADAPTADOR, CPVC, SOLDÁVEL, DN22MM, INSTALADO EM RAMAL OU SUB-RAMAL DE ÁGUA FORNECIMENTO E INSTALAÇÃO. AF_06/2022</t>
  </si>
  <si>
    <t>SINAPI|89759</t>
  </si>
  <si>
    <t>89759</t>
  </si>
  <si>
    <t>BUCHA DE REDUÇÃO, CPVC, SOLDÁVEL, DN 28MM X 22MM, INSTALADO EM RAMAL DE DISTRIBUIÇÃO DE ÁGUA - FORNECIMENTO E INSTALAÇÃO. AF_06/2022</t>
  </si>
  <si>
    <t>SINAPI|89832</t>
  </si>
  <si>
    <t>89832</t>
  </si>
  <si>
    <t>BUCHA DE REDUÇÃO, CPVC, SOLDÁVEL, DN 42MM X 22MM, INSTALADO EM RAMAL DE DISTRIBUIÇÃO DE ÁGUA - FORNECIMENTO E INSTALAÇÃO. AF_06/2022</t>
  </si>
  <si>
    <t>SINAPI|89666</t>
  </si>
  <si>
    <t>89666</t>
  </si>
  <si>
    <t>BUCHA DE REDUÇÃO, CPVC, SOLDÁVEL, DN22MM X 15MM, INSTALADO EM RAMAL OU SUB-RAMAL DE ÁGUA FORNECIMENTO E INSTALAÇÃO. AF_06/2022</t>
  </si>
  <si>
    <t>SINAPI|89678</t>
  </si>
  <si>
    <t>89678</t>
  </si>
  <si>
    <t>BUCHA DE REDUÇÃO, CPVC, SOLDÁVEL, DN28MM X 22MM, INSTALADO EM RAMAL OU SUB-RAMAL DE ÁGUA FORNECIMENTO E INSTALAÇÃO. AF_06/2022</t>
  </si>
  <si>
    <t>SINAPI|89764</t>
  </si>
  <si>
    <t>89764</t>
  </si>
  <si>
    <t>BUCHA DE REDUÇÃO, CPVC, SOLDÁVEL, DN35MM X 28MM, INSTALADO EM RAMAL DE DISTRIBUIÇÃO DE ÁGUA - FORNECIMENTO E INSTALAÇÃO. AF_06/2022</t>
  </si>
  <si>
    <t>SINAPI|89689</t>
  </si>
  <si>
    <t>89689</t>
  </si>
  <si>
    <t>BUCHA DE REDUÇÃO, CPVC, SOLDÁVEL, DN35MM X 28MM, INSTALADO EM RAMAL OU SUB-RAMAL DE ÁGUA FORNECIMENTO E INSTALAÇÃO. AF_06/2022</t>
  </si>
  <si>
    <t>SINAPI|89655</t>
  </si>
  <si>
    <t>89655</t>
  </si>
  <si>
    <t>CONECTOR, CPVC, SOLDÁVEL, DN 15MM X 1/2, INSTALADO EM RAMAL OU SUB-RAMAL DE ÁGUA FORNECIMENTO E INSTALAÇÃO. AF_06/2022</t>
  </si>
  <si>
    <t>SINAPI|89662</t>
  </si>
  <si>
    <t>89662</t>
  </si>
  <si>
    <t>CONECTOR, CPVC, SOLDÁVEL, DN 22MM X 1/2, INSTALADO EM RAMAL OU SUB-RAMAL DE ÁGUA FORNECIMENTO E INSTALAÇÃO. AF_06/2022</t>
  </si>
  <si>
    <t>SINAPI|89758</t>
  </si>
  <si>
    <t>89758</t>
  </si>
  <si>
    <t>CONECTOR, CPVC, SOLDÁVEL, DN 28MM X 1, INSTALADO EM RAMAL DE DISTRIBUIÇÃO DE ÁGUA FORNECIMENTO E INSTALAÇÃO. AF_06/2022</t>
  </si>
  <si>
    <t>SINAPI|89676</t>
  </si>
  <si>
    <t>89676</t>
  </si>
  <si>
    <t>CONECTOR, CPVC, SOLDÁVEL, DN 28MM X 1, INSTALADO EM RAMAL OU SUB-RAMAL DE ÁGUA FORNECIMENTO E INSTALAÇÃO. AF_06/2022</t>
  </si>
  <si>
    <t>SINAPI|89818</t>
  </si>
  <si>
    <t>89818</t>
  </si>
  <si>
    <t>CONECTOR, CPVC, SOLDÁVEL, DN 35MM X 1 1/4, INSTALADO EM PRUMADA DE ÁGUA FORNECIMENTO E INSTALAÇÃO. AF_06/2022</t>
  </si>
  <si>
    <t>SINAPI|89763</t>
  </si>
  <si>
    <t>89763</t>
  </si>
  <si>
    <t>CONECTOR, CPVC, SOLDÁVEL, DN 35MM X 1 1/4, INSTALADO EM RAMAL DE DISTRIBUIÇÃO DE ÁGUA - FORNECIMENTO E INSTALAÇÃO. AF_06/2022</t>
  </si>
  <si>
    <t>SINAPI|89686</t>
  </si>
  <si>
    <t>89686</t>
  </si>
  <si>
    <t>CONECTOR, CPVC, SOLDÁVEL, DN 35MM X 1 1/4, INSTALADO EM RAMAL OU SUB-RAMAL DE ÁGUA FORNECIMENTO E INSTALAÇÃO. AF_06/2022</t>
  </si>
  <si>
    <t>SINAPI|104029</t>
  </si>
  <si>
    <t>104029</t>
  </si>
  <si>
    <t>CONECTOR, CPVC, SOLDÁVEL, DN 42MM X 1.1/2", INSTALADO EM RAMAL DE DISTRIBUIÇÃO DE ÁGUA - FORNECIMENTO E INSTALAÇÃO. AF_06/2022</t>
  </si>
  <si>
    <t>SINAPI|89831</t>
  </si>
  <si>
    <t>89831</t>
  </si>
  <si>
    <t>CONECTOR, CPVC, SOLDÁVEL, DN 42MM X 1.1/2, INSTALADO EM PRUMADA DE ÁGUA FORNECIMENTO E INSTALAÇÃO. AF_06/2022</t>
  </si>
  <si>
    <t>SINAPI|89668</t>
  </si>
  <si>
    <t>89668</t>
  </si>
  <si>
    <t>CONECTOR, CPVC, SOLDÁVEL, DN22MM X 3/4", INSTALADO EM RAMAL OU SUB-RAMAL DE ÁGUA - FORNECIMENTO E INSTALAÇÃO. AF_06/2022</t>
  </si>
  <si>
    <t>SINAPI|89639</t>
  </si>
  <si>
    <t>89639</t>
  </si>
  <si>
    <t>CURVA 90 GRAUS, CPVC, SOLDÁVEL, DN 15MM, INSTALADO EM RAMAL OU SUB-RAMAL DE ÁGUA - FORNECIMENTO E INSTALAÇÃO. AF_06/2022</t>
  </si>
  <si>
    <t>SINAPI|89721</t>
  </si>
  <si>
    <t>89721</t>
  </si>
  <si>
    <t>CURVA 90 GRAUS, CPVC, SOLDÁVEL, DN 22MM, INSTALADO EM RAMAL DE DISTRIBUIÇÃO DE ÁGUA - FORNECIMENTO E INSTALAÇÃO. AF_06/2022</t>
  </si>
  <si>
    <t>SINAPI|89643</t>
  </si>
  <si>
    <t>89643</t>
  </si>
  <si>
    <t>CURVA 90 GRAUS, CPVC, SOLDÁVEL, DN 22MM, INSTALADO EM RAMAL OU SUB-RAMAL DE ÁGUA - FORNECIMENTO E INSTALAÇÃO. AF_06/2022</t>
  </si>
  <si>
    <t>SINAPI|89727</t>
  </si>
  <si>
    <t>89727</t>
  </si>
  <si>
    <t>CURVA 90 GRAUS, CPVC, SOLDÁVEL, DN 28MM, INSTALADO EM RAMAL DE DISTRIBUIÇÃO DE ÁGUA FORNECIMENTO E INSTALAÇÃO. AF_06/2022</t>
  </si>
  <si>
    <t>SINAPI|89648</t>
  </si>
  <si>
    <t>89648</t>
  </si>
  <si>
    <t>CURVA 90 GRAUS, CPVC, SOLDÁVEL, DN 28MM, INSTALADO EM RAMAL OU SUB-RAMAL DE ÁGUA FORNECIMENTO E INSTALAÇÃO. AF_06/2022</t>
  </si>
  <si>
    <t>SINAPI|89749</t>
  </si>
  <si>
    <t>89749</t>
  </si>
  <si>
    <t>CURVA DE TRANSPOSIÇÃO, CPVC, SOLDÁVEL, DN 22MM, INSTALADO EM RAMAL DE DISTRIBUIÇÃO DE ÁGUA FORNECIMENTO E INSTALAÇÃO. AF_06/2022</t>
  </si>
  <si>
    <t>SINAPI|89657</t>
  </si>
  <si>
    <t>89657</t>
  </si>
  <si>
    <t>CURVA DE TRANSPOSIÇÃO, CPVC, SOLDÁVEL, DN15MM, INSTALADO EM RAMAL OU SUB-RAMAL DE ÁGUA FORNECIMENTO E INSTALAÇÃO. AF_06/2022</t>
  </si>
  <si>
    <t>SINAPI|89664</t>
  </si>
  <si>
    <t>89664</t>
  </si>
  <si>
    <t>CURVA DE TRANSPOSIÇÃO, CPVC, SOLDÁVEL, DN22MM, INSTALADO EM RAMAL OU SUB-RAMAL DE ÁGUA FORNECIMENTO E INSTALAÇÃO. AF_06/2022</t>
  </si>
  <si>
    <t>SINAPI|89638</t>
  </si>
  <si>
    <t>89638</t>
  </si>
  <si>
    <t>JOELHO 45 GRAUS, CPVC, SOLDÁVEL, DN 15MM, INSTALADO EM RAMAL OU SUB-RAMAL DE ÁGUA - FORNECIMENTO E INSTALAÇÃO. AF_06/2022</t>
  </si>
  <si>
    <t>SINAPI|89720</t>
  </si>
  <si>
    <t>89720</t>
  </si>
  <si>
    <t>JOELHO 45 GRAUS, CPVC, SOLDÁVEL, DN 22MM, INSTALADO EM RAMAL DE DISTRIBUIÇÃO DE ÁGUA FORNECIMENTO E INSTALAÇÃO. AF_06/2022</t>
  </si>
  <si>
    <t>SINAPI|89642</t>
  </si>
  <si>
    <t>89642</t>
  </si>
  <si>
    <t>JOELHO 45 GRAUS, CPVC, SOLDÁVEL, DN 22MM, INSTALADO EM RAMAL OU SUB-RAMAL DE ÁGUA - FORNECIMENTO E INSTALAÇÃO. AF_06/2022</t>
  </si>
  <si>
    <t>SINAPI|89725</t>
  </si>
  <si>
    <t>89725</t>
  </si>
  <si>
    <t>JOELHO 45 GRAUS, CPVC, SOLDÁVEL, DN 28MM, INSTALADO EM RAMAL DE DISTRIBUIÇÃO DE ÁGUA FORNECIMENTO E INSTALAÇÃO. AF_06/2022</t>
  </si>
  <si>
    <t>SINAPI|89647</t>
  </si>
  <si>
    <t>89647</t>
  </si>
  <si>
    <t>JOELHO 45 GRAUS, CPVC, SOLDÁVEL, DN 28MM, INSTALADO EM RAMAL OU SUB-RAMAL DE ÁGUA FORNECIMENTO E INSTALAÇÃO. AF_06/2022</t>
  </si>
  <si>
    <t>SINAPI|89780</t>
  </si>
  <si>
    <t>89780</t>
  </si>
  <si>
    <t>JOELHO 45 GRAUS, CPVC, SOLDÁVEL, DN 35MM, INSTALADO EM PRUMADA DE ÁGUA - FORNECIMENTO E INSTALAÇÃO. AF_06/2022</t>
  </si>
  <si>
    <t>SINAPI|89734</t>
  </si>
  <si>
    <t>89734</t>
  </si>
  <si>
    <t>JOELHO 45 GRAUS, CPVC, SOLDÁVEL, DN 35MM, INSTALADO EM RAMAL DE DISTRIBUIÇÃO DE ÁGUA FORNECIMENTO E INSTALAÇÃO. AF_06/2022</t>
  </si>
  <si>
    <t>SINAPI|89650</t>
  </si>
  <si>
    <t>89650</t>
  </si>
  <si>
    <t>JOELHO 45 GRAUS, CPVC, SOLDÁVEL, DN 35MM, INSTALADO EM RAMAL OU SUB-RAMAL DE ÁGUA FORNECIMENTO E INSTALAÇÃO. AF_06/2022</t>
  </si>
  <si>
    <t>SINAPI|89787</t>
  </si>
  <si>
    <t>89787</t>
  </si>
  <si>
    <t>JOELHO 45 GRAUS, CPVC, SOLDÁVEL, DN 42MM, INSTALADO EM PRUMADA DE ÁGUA FORNECIMENTO E INSTALAÇÃO. AF_06/2022</t>
  </si>
  <si>
    <t>SINAPI|104024</t>
  </si>
  <si>
    <t>104024</t>
  </si>
  <si>
    <t>JOELHO 45 GRAUS, CPVC, SOLDÁVEL, DN 42MM, INSTALADO EM RAMAL DE DISTRIBUIÇÃO DE ÁGUA - FORNECIMENTO E INSTALAÇÃO. AF_06/2022</t>
  </si>
  <si>
    <t>SINAPI|89789</t>
  </si>
  <si>
    <t>89789</t>
  </si>
  <si>
    <t>JOELHO 45 GRAUS, CPVC, SOLDÁVEL, DN 54MM, INSTALADO EM PRUMADA DE ÁGUA FORNECIMENTO E INSTALAÇÃO. AF_06/2022</t>
  </si>
  <si>
    <t>SINAPI|89791</t>
  </si>
  <si>
    <t>89791</t>
  </si>
  <si>
    <t>JOELHO 45 GRAUS, CPVC, SOLDÁVEL, DN 73MM, INSTALADO EM PRUMADA DE ÁGUA FORNECIMENTO E INSTALAÇÃO. AF_06/2022</t>
  </si>
  <si>
    <t>SINAPI|89793</t>
  </si>
  <si>
    <t>89793</t>
  </si>
  <si>
    <t>JOELHO 45 GRAUS, CPVC, SOLDÁVEL, DN 89MM, INSTALADO EM PRUMADA DE ÁGUA FORNECIMENTO E INSTALAÇÃO. AF_06/2022</t>
  </si>
  <si>
    <t>SINAPI|89637</t>
  </si>
  <si>
    <t>89637</t>
  </si>
  <si>
    <t>JOELHO 90 GRAUS, CPVC, SOLDÁVEL, DN 15MM, INSTALADO EM RAMAL OU SUB-RAMAL DE ÁGUA - FORNECIMENTO E INSTALAÇÃO. AF_06/2022</t>
  </si>
  <si>
    <t>SINAPI|89719</t>
  </si>
  <si>
    <t>89719</t>
  </si>
  <si>
    <t>JOELHO 90 GRAUS, CPVC, SOLDÁVEL, DN 22MM, INSTALADO EM RAMAL DE DISTRIBUIÇÃO DE ÁGUA FORNECIMENTO E INSTALAÇÃO. AF_06/2022</t>
  </si>
  <si>
    <t>SINAPI|89641</t>
  </si>
  <si>
    <t>89641</t>
  </si>
  <si>
    <t>JOELHO 90 GRAUS, CPVC, SOLDÁVEL, DN 22MM, INSTALADO EM RAMAL OU SUB-RAMAL DE ÁGUA - FORNECIMENTO E INSTALAÇÃO. AF_06/2022</t>
  </si>
  <si>
    <t>SINAPI|89723</t>
  </si>
  <si>
    <t>89723</t>
  </si>
  <si>
    <t>JOELHO 90 GRAUS, CPVC, SOLDÁVEL, DN 28MM, INSTALADO EM RAMAL DE DISTRIBUIÇÃO DE ÁGUA FORNECIMENTO E INSTALAÇÃO. AF_06/2022</t>
  </si>
  <si>
    <t>SINAPI|89646</t>
  </si>
  <si>
    <t>89646</t>
  </si>
  <si>
    <t>JOELHO 90 GRAUS, CPVC, SOLDÁVEL, DN 28MM, INSTALADO EM RAMAL OU SUB-RAMAL DE ÁGUA - FORNECIMENTO E INSTALAÇÃO. AF_06/2022</t>
  </si>
  <si>
    <t>SINAPI|89777</t>
  </si>
  <si>
    <t>89777</t>
  </si>
  <si>
    <t>JOELHO 90 GRAUS, CPVC, SOLDÁVEL, DN 35MM, INSTALADO EM PRUMADA DE ÁGUA FORNECIMENTO E INSTALAÇÃO. AF_06/2022</t>
  </si>
  <si>
    <t>SINAPI|89729</t>
  </si>
  <si>
    <t>89729</t>
  </si>
  <si>
    <t>JOELHO 90 GRAUS, CPVC, SOLDÁVEL, DN 35MM, INSTALADO EM RAMAL DE DISTRIBUIÇÃO DE ÁGUA FORNECIMENTO E INSTALAÇÃO. AF_06/2022</t>
  </si>
  <si>
    <t>SINAPI|89649</t>
  </si>
  <si>
    <t>89649</t>
  </si>
  <si>
    <t>JOELHO 90 GRAUS, CPVC, SOLDÁVEL, DN 35MM, INSTALADO EM RAMAL OU SUB-RAMAL DE ÁGUA FORNECIMENTO E INSTALAÇÃO. AF_06/2022</t>
  </si>
  <si>
    <t>SINAPI|89781</t>
  </si>
  <si>
    <t>89781</t>
  </si>
  <si>
    <t>JOELHO 90 GRAUS, CPVC, SOLDÁVEL, DN 42MM, INSTALADO EM PRUMADA DE ÁGUA FORNECIMENTO E INSTALAÇÃO. AF_06/2022</t>
  </si>
  <si>
    <t>SINAPI|104023</t>
  </si>
  <si>
    <t>104023</t>
  </si>
  <si>
    <t>JOELHO 90 GRAUS, CPVC, SOLDÁVEL, DN 42MM, INSTALADO EM RAMAL DE DISTRIBUIÇÃO DE ÁGUA - FORNECIMENTO E INSTALAÇÃO. AF_06/2022</t>
  </si>
  <si>
    <t>SINAPI|89788</t>
  </si>
  <si>
    <t>89788</t>
  </si>
  <si>
    <t>JOELHO 90 GRAUS, CPVC, SOLDÁVEL, DN 54MM, INSTALADO EM PRUMADA DE ÁGUA FORNECIMENTO E INSTALAÇÃO. AF_06/2022</t>
  </si>
  <si>
    <t>SINAPI|89790</t>
  </si>
  <si>
    <t>89790</t>
  </si>
  <si>
    <t>JOELHO 90 GRAUS, CPVC, SOLDÁVEL, DN 73MM, INSTALADO EM PRUMADA DE ÁGUA FORNECIMENTO E INSTALAÇÃO. AF_06/2022</t>
  </si>
  <si>
    <t>SINAPI|89792</t>
  </si>
  <si>
    <t>89792</t>
  </si>
  <si>
    <t>JOELHO 90 GRAUS, CPVC, SOLDÁVEL, DN 89MM, INSTALADO EM PRUMADA DE ÁGUA FORNECIMENTO E INSTALAÇÃO. AF_06/2022</t>
  </si>
  <si>
    <t>SINAPI|89640</t>
  </si>
  <si>
    <t>89640</t>
  </si>
  <si>
    <t>JOELHO DE TRANSIÇÃO, 90 GRAUS, CPVC, SOLDÁVEL, DN 15MM X 1/2", INSTALADO EM RAMAL OU SUB-RAMAL DE ÁGUA - FORNECIMENTO E INSTALAÇÃO. AF_06/2022</t>
  </si>
  <si>
    <t>SINAPI|89644</t>
  </si>
  <si>
    <t>89644</t>
  </si>
  <si>
    <t>JOELHO DE TRANSIÇÃO, 90 GRAUS, CPVC, SOLDÁVEL, DN 22MM X 1/2", INSTALADO EM RAMAL OU SUB-RAMAL DE ÁGUA - FORNECIMENTO E INSTALAÇÃO. AF_06/2022</t>
  </si>
  <si>
    <t>SINAPI|89645</t>
  </si>
  <si>
    <t>89645</t>
  </si>
  <si>
    <t>JOELHO DE TRANSIÇÃO, 90 GRAUS, CPVC, SOLDÁVEL, DN 22MM X 3/4", INSTALADO EM RAMAL OU SUB-RAMAL DE ÁGUA - FORNECIMENTO E INSTALAÇÃO. AF_06/2022</t>
  </si>
  <si>
    <t>SINAPI|89652</t>
  </si>
  <si>
    <t>89652</t>
  </si>
  <si>
    <t>LUVA DE CORRER, CPVC, SOLDÁVEL, DN 15MM, INSTALADO EM RAMAL OU SUB-RAMAL DE ÁGUA FORNECIMENTO E INSTALAÇÃO. AF_06/2022</t>
  </si>
  <si>
    <t>SINAPI|89738</t>
  </si>
  <si>
    <t>89738</t>
  </si>
  <si>
    <t>LUVA DE CORRER, CPVC, SOLDÁVEL, DN 22MM, INSTALADO EM RAMAL DE DISTRIBUIÇÃO DE ÁGUA FORNECIMENTO E INSTALAÇÃO. AF_12/2014</t>
  </si>
  <si>
    <t>SINAPI|89659</t>
  </si>
  <si>
    <t>89659</t>
  </si>
  <si>
    <t>LUVA DE CORRER, CPVC, SOLDÁVEL, DN 22MM, INSTALADO EM RAMAL OU SUB-RAMAL DE ÁGUA FORNECIMENTO E INSTALAÇÃO. AF_06/2022</t>
  </si>
  <si>
    <t>SINAPI|89756</t>
  </si>
  <si>
    <t>89756</t>
  </si>
  <si>
    <t>LUVA DE CORRER, CPVC, SOLDÁVEL, DN 28MM, INSTALADO EM RAMAL DE DISTRIBUIÇÃO DE ÁGUA FORNECIMENTO E INSTALAÇÃO. AF_06/2022</t>
  </si>
  <si>
    <t>SINAPI|89672</t>
  </si>
  <si>
    <t>89672</t>
  </si>
  <si>
    <t>LUVA DE CORRER, CPVC, SOLDÁVEL, DN 28MM, INSTALADO EM RAMAL OU SUB-RAMAL DE ÁGUA FORNECIMENTO E INSTALAÇÃO. AF_06/2022</t>
  </si>
  <si>
    <t>SINAPI|89815</t>
  </si>
  <si>
    <t>89815</t>
  </si>
  <si>
    <t>LUVA DE CORRER, CPVC, SOLDÁVEL, DN 35MM, INSTALADO EM PRUMADA DE ÁGUA FORNECIMENTO E INSTALAÇÃO. AF_06/2022</t>
  </si>
  <si>
    <t>SINAPI|89761</t>
  </si>
  <si>
    <t>89761</t>
  </si>
  <si>
    <t>LUVA DE CORRER, CPVC, SOLDÁVEL, DN 35MM, INSTALADO EM RAMAL DE DISTRIBUIÇÃO DE ÁGUA - FORNECIMENTO E INSTALAÇÃO. AF_06/2022</t>
  </si>
  <si>
    <t>SINAPI|89682</t>
  </si>
  <si>
    <t>89682</t>
  </si>
  <si>
    <t>LUVA DE CORRER, CPVC, SOLDÁVEL, DN 35MM, INSTALADO EM RAMAL OU SUB-RAMAL DE ÁGUA FORNECIMENTO E INSTALAÇÃO. AF_06/2022</t>
  </si>
  <si>
    <t>SINAPI|89824</t>
  </si>
  <si>
    <t>89824</t>
  </si>
  <si>
    <t>LUVA DE CORRER, CPVC, SOLDÁVEL, DN 42MM, INSTALADO EM PRUMADA DE ÁGUA FORNECIMENTO E INSTALAÇÃO. AF_06/2022</t>
  </si>
  <si>
    <t>SINAPI|104026</t>
  </si>
  <si>
    <t>104026</t>
  </si>
  <si>
    <t>LUVA DE CORRER, CPVC, SOLDÁVEL, DN 42MM, INSTALADO EM RAMAL DE DISTRIBUIÇÃO DE ÁGUA - FORNECIMENTO E INSTALAÇÃO. AF_06/2022</t>
  </si>
  <si>
    <t>SINAPI|89740</t>
  </si>
  <si>
    <t>89740</t>
  </si>
  <si>
    <t>LUVA DE TRANSIÇÃO, CPVC, SOLDÁVEL, DN 22MM X 25MM, INSTALADO EM RAMAL DE DISTRIBUIÇÃO DE ÁGUA FORNECIMENTO E INSTALAÇÃO. AF_06/2022</t>
  </si>
  <si>
    <t>SINAPI|89836</t>
  </si>
  <si>
    <t>89836</t>
  </si>
  <si>
    <t>LUVA DE TRANSIÇÃO, CPVC, SOLDÁVEL, DN 54MM X 2, INSTALADO EM PRUMADA DE ÁGUA FORNECIMENTO E INSTALAÇÃO. AF_06/2022</t>
  </si>
  <si>
    <t>SINAPI|89653</t>
  </si>
  <si>
    <t>89653</t>
  </si>
  <si>
    <t>LUVA DE TRANSIÇÃO, CPVC, SOLDÁVEL, DN15MM X 1/2", INSTALADO EM RAMAL OU SUB-RAMAL DE ÁGUA - FORNECIMENTO E INSTALAÇÃO. AF_06/2022</t>
  </si>
  <si>
    <t>SINAPI|89660</t>
  </si>
  <si>
    <t>89660</t>
  </si>
  <si>
    <t>LUVA DE TRANSIÇÃO, CPVC, SOLDÁVEL, DN22MM X 25MM, INSTALADO EM RAMAL OU SUB-RAMAL DE ÁGUA - FORNECIMENTO E INSTALAÇÃO. AF_06/2022</t>
  </si>
  <si>
    <t>SINAPI|104028</t>
  </si>
  <si>
    <t>104028</t>
  </si>
  <si>
    <t>LUVA DE TRANSIÇÃO, CPVC, SOLDÁVEL, DN42MM X 1.1/2", INSTALADO EM RAMAL DE DISTRIBUIÇÃO DE ÁGUA - FORNECIMENTO E INSTALAÇÃO. AF_06/2022</t>
  </si>
  <si>
    <t>SINAPI|89826</t>
  </si>
  <si>
    <t>89826</t>
  </si>
  <si>
    <t>LUVA DE TRANSIÇÃO, CPVC, SOLDÁVEL, DN42MM X 1.1/2, INSTALADO EM PRUMADA DE ÁGUA FORNECIMENTO E INSTALAÇÃO. AF_06/2022</t>
  </si>
  <si>
    <t>SINAPI|89651</t>
  </si>
  <si>
    <t>89651</t>
  </si>
  <si>
    <t>LUVA, CPVC, SOLDÁVEL, DN 15MM, INSTALADO EM RAMAL OU SUB-RAMAL DE ÁGUA - FORNECIMENTO E INSTALAÇÃO. AF_06/2022</t>
  </si>
  <si>
    <t>SINAPI|89736</t>
  </si>
  <si>
    <t>89736</t>
  </si>
  <si>
    <t>LUVA, CPVC, SOLDÁVEL, DN 22MM, INSTALADO EM RAMAL DE DISTRIBUIÇÃO DE ÁGUA FORNECIMENTO E INSTALAÇÃO. AF_06/2022</t>
  </si>
  <si>
    <t>SINAPI|89658</t>
  </si>
  <si>
    <t>89658</t>
  </si>
  <si>
    <t>LUVA, CPVC, SOLDÁVEL, DN 22MM, INSTALADO EM RAMAL OU SUB-RAMAL DE ÁGUA FORNECIMENTO E INSTALAÇÃO. AF_06/2022</t>
  </si>
  <si>
    <t>SINAPI|89755</t>
  </si>
  <si>
    <t>89755</t>
  </si>
  <si>
    <t>LUVA, CPVC, SOLDÁVEL, DN 28MM, INSTALADO EM RAMAL DE DISTRIBUIÇÃO DE ÁGUA FORNECIMENTO E INSTALAÇÃO. AF_06/2022</t>
  </si>
  <si>
    <t>SINAPI|89670</t>
  </si>
  <si>
    <t>89670</t>
  </si>
  <si>
    <t>LUVA, CPVC, SOLDÁVEL, DN 28MM, INSTALADO EM RAMAL OU SUB-RAMAL DE ÁGUA FORNECIMENTO E INSTALAÇÃO. AF_06/2022</t>
  </si>
  <si>
    <t>SINAPI|89794</t>
  </si>
  <si>
    <t>89794</t>
  </si>
  <si>
    <t>LUVA, CPVC, SOLDÁVEL, DN 35MM, INSTALADO EM PRUMADA DE ÁGUA FORNECIMENTO E INSTALAÇÃO. AF_06/2022</t>
  </si>
  <si>
    <t>SINAPI|89760</t>
  </si>
  <si>
    <t>89760</t>
  </si>
  <si>
    <t>LUVA, CPVC, SOLDÁVEL, DN 35MM, INSTALADO EM RAMAL DE DISTRIBUIÇÃO DE ÁGUA - FORNECIMENTO E INSTALAÇÃO. AF_06/2022</t>
  </si>
  <si>
    <t>SINAPI|89680</t>
  </si>
  <si>
    <t>89680</t>
  </si>
  <si>
    <t>LUVA, CPVC, SOLDÁVEL, DN 35MM, INSTALADO EM RAMAL OU SUB-RAMAL DE ÁGUA FORNECIMENTO E INSTALAÇÃO. AF_06/2022</t>
  </si>
  <si>
    <t>SINAPI|89822</t>
  </si>
  <si>
    <t>89822</t>
  </si>
  <si>
    <t>LUVA, CPVC, SOLDÁVEL, DN 42MM, INSTALADO EM PRUMADA DE ÁGUA FORNECIMENTO E INSTALAÇÃO. AF_06/2022</t>
  </si>
  <si>
    <t>SINAPI|104025</t>
  </si>
  <si>
    <t>104025</t>
  </si>
  <si>
    <t>LUVA, CPVC, SOLDÁVEL, DN 42MM, INSTALADO EM RAMAL DE DISTRIBUIÇÃO DE ÁGUA - FORNECIMENTO E INSTALAÇÃO. AF_06/2022</t>
  </si>
  <si>
    <t>SINAPI|89835</t>
  </si>
  <si>
    <t>89835</t>
  </si>
  <si>
    <t>LUVA, CPVC, SOLDÁVEL, DN 54MM, INSTALADO EM PRUMADA DE ÁGUA FORNECIMENTO E INSTALAÇÃO. AF_06/2022</t>
  </si>
  <si>
    <t>SINAPI|89838</t>
  </si>
  <si>
    <t>89838</t>
  </si>
  <si>
    <t>LUVA, CPVC, SOLDÁVEL, DN 73MM, INSTALADO EM PRUMADA DE ÁGUA FORNECIMENTO E INSTALAÇÃO. AF_06/2022</t>
  </si>
  <si>
    <t>SINAPI|89840</t>
  </si>
  <si>
    <t>89840</t>
  </si>
  <si>
    <t>LUVA, CPVC, SOLDÁVEL, DN 89MM, INSTALADO EM PRUMADA DE ÁGUA FORNECIMENTO E INSTALAÇÃO. AF_06/2022</t>
  </si>
  <si>
    <t>SINAPI|104015</t>
  </si>
  <si>
    <t>104015</t>
  </si>
  <si>
    <t>TE DE REDUÇÃO, CPVC, SOLDÁVEL, DN 22 X 15 MM, INSTALADO EM RAMAL OU SUB-RAMAL DE ÁGUA - FORNECIMENTO E INSTALAÇÃO. AF_06/2022</t>
  </si>
  <si>
    <t>SINAPI|104018</t>
  </si>
  <si>
    <t>104018</t>
  </si>
  <si>
    <t>TE DE REDUÇÃO, CPVC, SOLDÁVEL, DN 28 X 22 MM, INSTALADO EM RAMAL DE DISTRIBUIÇÃO DE ÁGUA - FORNECIMENTO E INSTALAÇÃO. AF_06/2022</t>
  </si>
  <si>
    <t>SINAPI|104016</t>
  </si>
  <si>
    <t>104016</t>
  </si>
  <si>
    <t>TE DE REDUÇÃO, CPVC, SOLDÁVEL, DN 28 X 22 MM, INSTALADO EM RAMAL OU SUB-RAMAL DE ÁGUA - FORNECIMENTO E INSTALAÇÃO. AF_06/2022</t>
  </si>
  <si>
    <t>SINAPI|104019</t>
  </si>
  <si>
    <t>104019</t>
  </si>
  <si>
    <t>TE DE REDUÇÃO, CPVC, SOLDÁVEL, DN 35 X 28 MM, INSTALADO EM RAMAL DE DISTRIBUIÇÃO DE ÁGUA - FORNECIMENTO E INSTALAÇÃO. AF_06/2022</t>
  </si>
  <si>
    <t>SINAPI|104017</t>
  </si>
  <si>
    <t>104017</t>
  </si>
  <si>
    <t>TE DE REDUÇÃO, CPVC, SOLDÁVEL, DN 35 X 28 MM, INSTALADO EM RAMAL OU SUB-RAMAL DE ÁGUA - FORNECIMENTO E INSTALAÇÃO. AF_06/2022</t>
  </si>
  <si>
    <t>SINAPI|104020</t>
  </si>
  <si>
    <t>104020</t>
  </si>
  <si>
    <t>TE DE REDUÇÃO, CPVC, SOLDÁVEL, DN 42 X 35 MM, INSTALADO EM PRUMADA DE ÁGUA - FORNECIMENTO E INSTALAÇÃO. AF_06/2022</t>
  </si>
  <si>
    <t>SINAPI|104030</t>
  </si>
  <si>
    <t>104030</t>
  </si>
  <si>
    <t>TE DE REDUÇÃO, CPVC, SOLDÁVEL, DN 42 X 35 MM, INSTALADO EM RAMAL DE DISTRIBUIÇÃO DE ÁGUA - FORNECIMENTO E INSTALAÇÃO. AF_06/2022</t>
  </si>
  <si>
    <t>SINAPI|89694</t>
  </si>
  <si>
    <t>89694</t>
  </si>
  <si>
    <t>TE DE TRANSIÇÃO, CPVC, SOLDÁVEL, DN 15MM X 1/2, INSTALADO EM RAMAL OU SUB-RAMAL DE ÁGUA FORNECIMENTO E INSTALAÇÃO. AF_06/2022</t>
  </si>
  <si>
    <t>SINAPI|89700</t>
  </si>
  <si>
    <t>89700</t>
  </si>
  <si>
    <t>TE DE TRANSIÇÃO, CPVC, SOLDÁVEL, DN 22MM X 1/2, INSTALADO EM RAMAL OU SUB-RAMAL DE ÁGUA FORNECIMENTO E INSTALAÇÃO. AF_06/2022</t>
  </si>
  <si>
    <t>SINAPI|89703</t>
  </si>
  <si>
    <t>89703</t>
  </si>
  <si>
    <t>TE MISTURADOR DE TRANSIÇÃO, CPVC, SOLDÁVEL, DN 22MM X 3/4", INSTALADO EM RAMAL OU SUB-RAMAL DE ÁGUA - FORNECIMENTO E INSTALAÇÃO. AF_06/2022</t>
  </si>
  <si>
    <t>SINAPI|89691</t>
  </si>
  <si>
    <t>89691</t>
  </si>
  <si>
    <t>TE, CPVC, SOLDÁVEL, DN 15MM, INSTALADO EM RAMAL OU SUB-RAMAL DE ÁGUA - FORNECIMENTO E INSTALAÇÃO. AF_06/2022</t>
  </si>
  <si>
    <t>SINAPI|89765</t>
  </si>
  <si>
    <t>89765</t>
  </si>
  <si>
    <t>TE, CPVC, SOLDÁVEL, DN 22MM, INSTALADO EM RAMAL DE DISTRIBUIÇÃO DE ÁGUA - FORNECIMENTO E INSTALAÇÃO. AF_06/2022</t>
  </si>
  <si>
    <t>SINAPI|89697</t>
  </si>
  <si>
    <t>89697</t>
  </si>
  <si>
    <t>TE, CPVC, SOLDÁVEL, DN 22MM, INSTALADO EM RAMAL OU SUB-RAMAL DE ÁGUA - FORNECIMENTO E INSTALAÇÃO. AF_06/2022</t>
  </si>
  <si>
    <t>SINAPI|89844</t>
  </si>
  <si>
    <t>89844</t>
  </si>
  <si>
    <t>TE, CPVC, SOLDÁVEL, DN 42MM, INSTALADO EM PRUMADA DE ÁGUA FORNECIMENTO E INSTALAÇÃO. AF_06/2022</t>
  </si>
  <si>
    <t>SINAPI|104022</t>
  </si>
  <si>
    <t>104022</t>
  </si>
  <si>
    <t>TE, CPVC, SOLDÁVEL, DN 42MM, INSTALADO EM RAMAL DE DISTRIBUIÇÃO DE ÁGUA - FORNECIMENTO E INSTALAÇÃO. AF_06/2022</t>
  </si>
  <si>
    <t>SINAPI|89633</t>
  </si>
  <si>
    <t>89633</t>
  </si>
  <si>
    <t>TUBO, CPVC, SOLDÁVEL, DN 15MM, INSTALADO EM RAMAL OU SUB-RAMAL DE ÁGUA - FORNECIMENTO E INSTALAÇÃO. AF_06/2022</t>
  </si>
  <si>
    <t>SINAPI|89716</t>
  </si>
  <si>
    <t>89716</t>
  </si>
  <si>
    <t>TUBO, CPVC, SOLDÁVEL, DN 22MM, INSTALADO EM RAMAL DE DISTRIBUIÇÃO DE ÁGUA - FORNECIMENTO E INSTALAÇÃO. AF_06/2022</t>
  </si>
  <si>
    <t>SINAPI|89634</t>
  </si>
  <si>
    <t>89634</t>
  </si>
  <si>
    <t>TUBO, CPVC, SOLDÁVEL, DN 22MM, INSTALADO EM RAMAL OU SUB-RAMAL DE ÁGUA - FORNECIMENTO E INSTALAÇÃO. AF_06/2022</t>
  </si>
  <si>
    <t>SINAPI|89717</t>
  </si>
  <si>
    <t>89717</t>
  </si>
  <si>
    <t>TUBO, CPVC, SOLDÁVEL, DN 28MM, INSTALADO EM RAMAL DE DISTRIBUIÇÃO DE ÁGUA - FORNECIMENTO E INSTALAÇÃO. AF_06/2022</t>
  </si>
  <si>
    <t>SINAPI|89635</t>
  </si>
  <si>
    <t>89635</t>
  </si>
  <si>
    <t>TUBO, CPVC, SOLDÁVEL, DN 28MM, INSTALADO EM RAMAL OU SUB-RAMAL DE ÁGUA - FORNECIMENTO E INSTALAÇÃO. AF_06/2022</t>
  </si>
  <si>
    <t>SINAPI|89770</t>
  </si>
  <si>
    <t>89770</t>
  </si>
  <si>
    <t>TUBO, CPVC, SOLDÁVEL, DN 35MM, INSTALADO EM PRUMADA DE ÁGUA FORNECIMENTO E INSTALAÇÃO. AF_06/2022</t>
  </si>
  <si>
    <t>SINAPI|89718</t>
  </si>
  <si>
    <t>89718</t>
  </si>
  <si>
    <t>TUBO, CPVC, SOLDÁVEL, DN 35MM, INSTALADO EM RAMAL DE DISTRIBUIÇÃO DE ÁGUA FORNECIMENTO E INSTALAÇÃO. AF_06/2022</t>
  </si>
  <si>
    <t>SINAPI|89636</t>
  </si>
  <si>
    <t>89636</t>
  </si>
  <si>
    <t>TUBO, CPVC, SOLDÁVEL, DN 35MM, INSTALADO EM RAMAL OU SUB-RAMAL DE ÁGUA FORNECIMENTO E INSTALAÇÃO. AF_06/2022</t>
  </si>
  <si>
    <t>SINAPI|89771</t>
  </si>
  <si>
    <t>89771</t>
  </si>
  <si>
    <t>TUBO, CPVC, SOLDÁVEL, DN 42MM, INSTALADO EM PRUMADA DE ÁGUA FORNECIMENTO E INSTALAÇÃO. AF_06/2022</t>
  </si>
  <si>
    <t>SINAPI|104021</t>
  </si>
  <si>
    <t>104021</t>
  </si>
  <si>
    <t>TUBO, CPVC, SOLDÁVEL, DN 42MM, INSTALADO EM RAMAL DE DISTRIBUIÇÃO DE ÁGUA - FORNECIMENTO E INSTALAÇÃO. AF_06/2022</t>
  </si>
  <si>
    <t>SINAPI|89772</t>
  </si>
  <si>
    <t>89772</t>
  </si>
  <si>
    <t>TUBO, CPVC, SOLDÁVEL, DN 54MM, INSTALADO EM PRUMADA DE ÁGUA FORNECIMENTO E INSTALAÇÃO. AF_06/2022</t>
  </si>
  <si>
    <t>SINAPI|89773</t>
  </si>
  <si>
    <t>89773</t>
  </si>
  <si>
    <t>TUBO, CPVC, SOLDÁVEL, DN 73MM, INSTALADO EM PRUMADA DE ÁGUA FORNECIMENTO E INSTALAÇÃO. AF_06/2022</t>
  </si>
  <si>
    <t>SINAPI|89775</t>
  </si>
  <si>
    <t>89775</t>
  </si>
  <si>
    <t>TUBO, CPVC, SOLDÁVEL, DN 89MM, INSTALADO EM PRUMADA DE ÁGUA FORNECIMENTO E INSTALAÇÃO. AF_06/2022</t>
  </si>
  <si>
    <t>SINAPI|89767</t>
  </si>
  <si>
    <t>89767</t>
  </si>
  <si>
    <t>TÊ MISTURADOR, CPVC, SOLDÁVEL, DN 22MM, INSTALADO EM RAMAL DE DISTRIBUIÇÃO DE ÁGUA - FORNECIMENTO E INSTALAÇÃO. AF_06/2022</t>
  </si>
  <si>
    <t>SINAPI|89695</t>
  </si>
  <si>
    <t>89695</t>
  </si>
  <si>
    <t>TÊ MISTURADOR, CPVC, SOLDÁVEL, DN15MM, INSTALADO EM RAMAL OU SUB-RAMAL DE ÁGUA FORNECIMENTO E INSTALAÇÃO. AF_06/2022</t>
  </si>
  <si>
    <t>SINAPI|89702</t>
  </si>
  <si>
    <t>89702</t>
  </si>
  <si>
    <t>TÊ MISTURADOR, CPVC, SOLDÁVEL, DN22MM, INSTALADO EM RAMAL OU SUB-RAMAL DE ÁGUA FORNECIMENTO E INSTALAÇÃO. AF_06/2022</t>
  </si>
  <si>
    <t>SINAPI|89768</t>
  </si>
  <si>
    <t>89768</t>
  </si>
  <si>
    <t>TÊ, CPVC, SOLDÁVEL, DN 28MM, INSTALADO EM RAMAL DE DISTRIBUIÇÃO DE ÁGUA - FORNECIMENTO E INSTALAÇÃO. AF_06/2022</t>
  </si>
  <si>
    <t>SINAPI|89842</t>
  </si>
  <si>
    <t>89842</t>
  </si>
  <si>
    <t>TÊ, CPVC, SOLDÁVEL, DN 35MM, INSTALADO EM PRUMADA DE ÁGUA FORNECIMENTO E INSTALAÇÃO. AF_06/2022</t>
  </si>
  <si>
    <t>SINAPI|89845</t>
  </si>
  <si>
    <t>89845</t>
  </si>
  <si>
    <t>TÊ, CPVC, SOLDÁVEL, DN 54 MM, INSTALADO EM PRUMADA DE ÁGUA FORNECIMENTO E INSTALAÇÃO. AF_06/2022</t>
  </si>
  <si>
    <t>SINAPI|89846</t>
  </si>
  <si>
    <t>89846</t>
  </si>
  <si>
    <t>TÊ, CPVC, SOLDÁVEL, DN 73MM, INSTALADO EM PRUMADA DE ÁGUA FORNECIMENTO E INSTALAÇÃO. AF_06/2022</t>
  </si>
  <si>
    <t>SINAPI|89847</t>
  </si>
  <si>
    <t>89847</t>
  </si>
  <si>
    <t>TÊ, CPVC, SOLDÁVEL, DN 89MM, INSTALADO EM PRUMADA DE ÁGUA FORNECIMENTO E INSTALAÇÃO. AF_06/2022</t>
  </si>
  <si>
    <t>SINAPI|89705</t>
  </si>
  <si>
    <t>89705</t>
  </si>
  <si>
    <t>TÊ, CPVC, SOLDÁVEL, DN28MM, INSTALADO EM RAMAL OU SUB-RAMAL DE ÁGUA FORNECIMENTO E INSTALAÇÃO. AF_06/2022</t>
  </si>
  <si>
    <t>SINAPI|89769</t>
  </si>
  <si>
    <t>89769</t>
  </si>
  <si>
    <t>TÊ, CPVC, SOLDÁVEL, DN35MM, INSTALADO EM RAMAL DE DISTRIBUIÇÃO DE ÁGUA - FORNECIMENTO E INSTALAÇÃO. AF_06/2022</t>
  </si>
  <si>
    <t>SINAPI|89706</t>
  </si>
  <si>
    <t>89706</t>
  </si>
  <si>
    <t>TÊ, CPVC, SOLDÁVEL, DN35MM, INSTALADO EM RAMAL OU SUB-RAMAL DE ÁGUA FORNECIMENTO E INSTALAÇÃO. AF_06/2022</t>
  </si>
  <si>
    <t>SINAPI|89741</t>
  </si>
  <si>
    <t>89741</t>
  </si>
  <si>
    <t>UNIÃO, CPVC, SOLDÁVEL, DN 22MM, INSTALADO EM RAMAL DE DISTRIBUIÇÃO DE ÁGUA FORNECIMENTO E INSTALAÇÃO. AF_06/2022</t>
  </si>
  <si>
    <t>SINAPI|89757</t>
  </si>
  <si>
    <t>89757</t>
  </si>
  <si>
    <t>UNIÃO, CPVC, SOLDÁVEL, DN 28MM, INSTALADO EM RAMAL DE DISTRIBUIÇÃO DE ÁGUA FORNECIMENTO E INSTALAÇÃO. AF_06/2022</t>
  </si>
  <si>
    <t>SINAPI|104027</t>
  </si>
  <si>
    <t>104027</t>
  </si>
  <si>
    <t>UNIÃO, CPVC, SOLDÁVEL, DN 42MM, INSTALADO EM RAMAL DE DISTRIBUIÇÃO DE ÁGUA FORNECIMENTO E INSTALAÇÃO. AF_06/2022</t>
  </si>
  <si>
    <t>SINAPI|89837</t>
  </si>
  <si>
    <t>89837</t>
  </si>
  <si>
    <t>UNIÃO, CPVC, SOLDÁVEL, DN 54MM, INSTALADO EM PRUMADA DE ÁGUA FORNECIMENTO E INSTALAÇÃO. AF_06/2022</t>
  </si>
  <si>
    <t>SINAPI|89839</t>
  </si>
  <si>
    <t>89839</t>
  </si>
  <si>
    <t>UNIÃO, CPVC, SOLDÁVEL, DN 73MM, INSTALADO EM PRUMADA DE ÁGUA FORNECIMENTO E INSTALAÇÃO. AF_06/2022</t>
  </si>
  <si>
    <t>SINAPI|89841</t>
  </si>
  <si>
    <t>89841</t>
  </si>
  <si>
    <t>UNIÃO, CPVC, SOLDÁVEL, DN 89MM, INSTALADO EM PRUMADA DE ÁGUA FORNECIMENTO E INSTALAÇÃO. AF_06/2022</t>
  </si>
  <si>
    <t>SINAPI|89654</t>
  </si>
  <si>
    <t>89654</t>
  </si>
  <si>
    <t>UNIÃO, CPVC, SOLDÁVEL, DN15MM, INSTALADO EM RAMAL OU SUB-RAMAL DE ÁGUA FORNECIMENTO E INSTALAÇÃO. AF_06/2022</t>
  </si>
  <si>
    <t>SINAPI|89661</t>
  </si>
  <si>
    <t>89661</t>
  </si>
  <si>
    <t>UNIÃO, CPVC, SOLDÁVEL, DN22MM, INSTALADO EM RAMAL OU SUB-RAMAL DE ÁGUA FORNECIMENTO E INSTALAÇÃO. AF_06/2022</t>
  </si>
  <si>
    <t>SINAPI|89674</t>
  </si>
  <si>
    <t>89674</t>
  </si>
  <si>
    <t>UNIÃO, CPVC, SOLDÁVEL, DN28MM, INSTALADO EM RAMAL OU SUB-RAMAL DE ÁGUA FORNECIMENTO E INSTALAÇÃO. AF_06/2022</t>
  </si>
  <si>
    <t>SINAPI|89816</t>
  </si>
  <si>
    <t>89816</t>
  </si>
  <si>
    <t>UNIÃO, CPVC, SOLDÁVEL, DN35MM, INSTALADO EM PRUMADA DE ÁGUA FORNECIMENTO E INSTALAÇÃO. AF_06/2022</t>
  </si>
  <si>
    <t>SINAPI|89762</t>
  </si>
  <si>
    <t>89762</t>
  </si>
  <si>
    <t>UNIÃO, CPVC, SOLDÁVEL, DN35MM, INSTALADO EM RAMAL DE DISTRIBUIÇÃO DE ÁGUA - FORNECIMENTO E INSTALAÇÃO. AF_06/2022</t>
  </si>
  <si>
    <t>SINAPI|89684</t>
  </si>
  <si>
    <t>89684</t>
  </si>
  <si>
    <t>UNIÃO, CPVC, SOLDÁVEL, DN35MM, INSTALADO EM RAMAL OU SUB-RAMAL DE ÁGUA FORNECIMENTO E INSTALAÇÃO. AF_06/2022</t>
  </si>
  <si>
    <t>SINAPI|89828</t>
  </si>
  <si>
    <t>89828</t>
  </si>
  <si>
    <t>UNIÃO, CPVC, SOLDÁVEL, DN42MM, INSTALADO EM PRUMADA DE ÁGUA FORNECIMENTO E INSTALAÇÃO. AF_06/2022</t>
  </si>
  <si>
    <t>SINAPI|89546</t>
  </si>
  <si>
    <t>89546</t>
  </si>
  <si>
    <t>BUCHA DE REDUÇÃO LONGA, PVC, SERIE R, ÁGUA PLUVIAL, DN 50 X 40 MM, JUNTA ELÁSTICA, FORNECIDO E INSTALADO EM RAMAL DE ENCAMINHAMENTO. AF_06/2022</t>
  </si>
  <si>
    <t>Instalações Prediais de Águas Pluviais - Tubos, Conexões, Caixas e Ralos</t>
  </si>
  <si>
    <t>SINAPI|89482</t>
  </si>
  <si>
    <t>89482</t>
  </si>
  <si>
    <t>CAIXA SIFONADA, PVC, DN 100 X 100 X 50 MM, FORNECIDA E INSTALADA EM RAMAIS DE ENCAMINHAMENTO DE ÁGUA PLUVIAL. AF_06/2022</t>
  </si>
  <si>
    <t>SINAPI|89491</t>
  </si>
  <si>
    <t>89491</t>
  </si>
  <si>
    <t>CAIXA SIFONADA, PVC, DN 150 X 185 X 75 MM, FORNECIDA E INSTALADA EM RAMAIS DE ENCAMINHAMENTO DE ÁGUA PLUVIAL. AF_06/2022</t>
  </si>
  <si>
    <t>SINAPI|104178</t>
  </si>
  <si>
    <t>104178</t>
  </si>
  <si>
    <t>CAP, PVC, SERIE R, ÁGUA PLUVIAL, DN 100 MM, JUNTA ELÁSTICA, FORNECIDO E INSTALADO EM RAMAL DE ENCAMINHAMENTO. AF_06/2022</t>
  </si>
  <si>
    <t>SINAPI|104179</t>
  </si>
  <si>
    <t>104179</t>
  </si>
  <si>
    <t>CAP, PVC, SERIE R, ÁGUA PLUVIAL, DN 150 MM, JUNTA ELÁSTICA, FORNECIDO E INSTALADO EM RAMAL DE ENCAMINHAMENTO. AF_06/2022</t>
  </si>
  <si>
    <t>SINAPI|89587</t>
  </si>
  <si>
    <t>89587</t>
  </si>
  <si>
    <t>CURVA 87 GRAUS E 30 MINUTOS, PVC, SERIE R, ÁGUA PLUVIAL, DN 100 MM, JUNTA ELÁSTICA, FORNECIDO E INSTALADO EM CONDUTORES VERTICAIS DE ÁGUAS PLUVIAIS. AF_06/2022</t>
  </si>
  <si>
    <t>SINAPI|89535</t>
  </si>
  <si>
    <t>89535</t>
  </si>
  <si>
    <t>CURVA 87 GRAUS E 30 MINUTOS, PVC, SERIE R, ÁGUA PLUVIAL, DN 100 MM, JUNTA ELÁSTICA, FORNECIDO E INSTALADO EM RAMAL DE ENCAMINHAMENTO. AF_06/2022</t>
  </si>
  <si>
    <t>SINAPI|89592</t>
  </si>
  <si>
    <t>89592</t>
  </si>
  <si>
    <t>CURVA 87 GRAUS E 30 MINUTOS, PVC, SERIE R, ÁGUA PLUVIAL, DN 150 MM, JUNTA ELÁSTICA, FORNECIDO E INSTALADO EM CONDUTORES VERTICAIS DE ÁGUAS PLUVIAIS. AF_06/2022</t>
  </si>
  <si>
    <t>SINAPI|104169</t>
  </si>
  <si>
    <t>104169</t>
  </si>
  <si>
    <t>CURVA 87 GRAUS E 30 MINUTOS, PVC, SERIE R, ÁGUA PLUVIAL, DN 150 MM, JUNTA ELÁSTICA, FORNECIDO E INSTALADO EM RAMAL DE ENCAMINHAMENTO. AF_06/2022</t>
  </si>
  <si>
    <t>SINAPI|89583</t>
  </si>
  <si>
    <t>89583</t>
  </si>
  <si>
    <t>CURVA 87 GRAUS E 30 MINUTOS, PVC, SERIE R, ÁGUA PLUVIAL, DN 75 MM, JUNTA ELÁSTICA, FORNECIDO E INSTALADO EM CONDUTORES VERTICAIS DE ÁGUAS PLUVIAIS. AF_06/2022</t>
  </si>
  <si>
    <t>SINAPI|89526</t>
  </si>
  <si>
    <t>89526</t>
  </si>
  <si>
    <t>CURVA 87 GRAUS E 30 MINUTOS, PVC, SERIE R, ÁGUA PLUVIAL, DN 75 MM, JUNTA ELÁSTICA, FORNECIDO E INSTALADO EM RAMAL DE ENCAMINHAMENTO. AF_06/2022</t>
  </si>
  <si>
    <t>SINAPI|95695</t>
  </si>
  <si>
    <t>95695</t>
  </si>
  <si>
    <t>CURVA 90 GRAUS, PVC, SERIE R, ÁGUA PLUVIAL, DN 100 MM, JUNTA ELÁSTICA, FORNECIDO E INSTALADO EM CONDUTORES VERTICAIS DE ÁGUAS PLUVIAIS. AF_06/2022</t>
  </si>
  <si>
    <t>SINAPI|95694</t>
  </si>
  <si>
    <t>95694</t>
  </si>
  <si>
    <t>CURVA 90 GRAUS, PVC, SERIE R, ÁGUA PLUVIAL, DN 100 MM, JUNTA ELÁSTICA, FORNECIDO E INSTALADO EM RAMAL DE ENCAMINHAMENTO. AF_06/2022</t>
  </si>
  <si>
    <t>SINAPI|89585</t>
  </si>
  <si>
    <t>89585</t>
  </si>
  <si>
    <t>JOELHO 45 GRAUS, PVC, SERIE R, ÁGUA PLUVIAL, DN 100 MM, JUNTA ELÁSTICA, FORNECIDO E INSTALADO EM CONDUTORES VERTICAIS DE ÁGUAS PLUVIAIS. AF_06/2022</t>
  </si>
  <si>
    <t>SINAPI|89531</t>
  </si>
  <si>
    <t>89531</t>
  </si>
  <si>
    <t>JOELHO 45 GRAUS, PVC, SERIE R, ÁGUA PLUVIAL, DN 100 MM, JUNTA ELÁSTICA, FORNECIDO E INSTALADO EM RAMAL DE ENCAMINHAMENTO. AF_06/2022</t>
  </si>
  <si>
    <t>SINAPI|89591</t>
  </si>
  <si>
    <t>89591</t>
  </si>
  <si>
    <t>JOELHO 45 GRAUS, PVC, SERIE R, ÁGUA PLUVIAL, DN 150 MM, JUNTA ELÁSTICA, FORNECIDO E INSTALADO EM CONDUTORES VERTICAIS DE ÁGUAS PLUVIAIS. AF_06/2022</t>
  </si>
  <si>
    <t>SINAPI|104168</t>
  </si>
  <si>
    <t>104168</t>
  </si>
  <si>
    <t>JOELHO 45 GRAUS, PVC, SERIE R, ÁGUA PLUVIAL, DN 150 MM, JUNTA ELÁSTICA, FORNECIDO E INSTALADO EM RAMAL DE ENCAMINHAMENTO. AF_06/2022</t>
  </si>
  <si>
    <t>SINAPI|89516</t>
  </si>
  <si>
    <t>89516</t>
  </si>
  <si>
    <t>JOELHO 45 GRAUS, PVC, SERIE R, ÁGUA PLUVIAL, DN 40 MM, JUNTA SOLDÁVEL, FORNECIDO E INSTALADO EM RAMAL DE ENCAMINHAMENTO. AF_06/2022</t>
  </si>
  <si>
    <t>SINAPI|89520</t>
  </si>
  <si>
    <t>89520</t>
  </si>
  <si>
    <t>JOELHO 45 GRAUS, PVC, SERIE R, ÁGUA PLUVIAL, DN 50 MM, JUNTA ELÁSTICA, FORNECIDO E INSTALADO EM RAMAL DE ENCAMINHAMENTO. AF_06/2022</t>
  </si>
  <si>
    <t>SINAPI|89582</t>
  </si>
  <si>
    <t>89582</t>
  </si>
  <si>
    <t>JOELHO 45 GRAUS, PVC, SERIE R, ÁGUA PLUVIAL, DN 75 MM, JUNTA ELÁSTICA, FORNECIDO E INSTALADO EM CONDUTORES VERTICAIS DE ÁGUAS PLUVIAIS. AF_06/2022</t>
  </si>
  <si>
    <t>SINAPI|89524</t>
  </si>
  <si>
    <t>89524</t>
  </si>
  <si>
    <t>JOELHO 45 GRAUS, PVC, SERIE R, ÁGUA PLUVIAL, DN 75 MM, JUNTA ELÁSTICA, FORNECIDO E INSTALADO EM RAMAL DE ENCAMINHAMENTO. AF_06/2022</t>
  </si>
  <si>
    <t>SINAPI|89584</t>
  </si>
  <si>
    <t>89584</t>
  </si>
  <si>
    <t>JOELHO 90 GRAUS, PVC, SERIE R, ÁGUA PLUVIAL, DN 100 MM, JUNTA ELÁSTICA, FORNECIDO E INSTALADO EM CONDUTORES VERTICAIS DE ÁGUAS PLUVIAIS. AF_06/2022</t>
  </si>
  <si>
    <t>SINAPI|89529</t>
  </si>
  <si>
    <t>89529</t>
  </si>
  <si>
    <t>JOELHO 90 GRAUS, PVC, SERIE R, ÁGUA PLUVIAL, DN 100 MM, JUNTA ELÁSTICA, FORNECIDO E INSTALADO EM RAMAL DE ENCAMINHAMENTO. AF_06/2022</t>
  </si>
  <si>
    <t>SINAPI|89590</t>
  </si>
  <si>
    <t>89590</t>
  </si>
  <si>
    <t>JOELHO 90 GRAUS, PVC, SERIE R, ÁGUA PLUVIAL, DN 150 MM, JUNTA ELÁSTICA, FORNECIDO E INSTALADO EM CONDUTORES VERTICAIS DE ÁGUAS PLUVIAIS. AF_06/2022</t>
  </si>
  <si>
    <t>SINAPI|104167</t>
  </si>
  <si>
    <t>104167</t>
  </si>
  <si>
    <t>JOELHO 90 GRAUS, PVC, SERIE R, ÁGUA PLUVIAL, DN 150 MM, JUNTA ELÁSTICA, FORNECIDO E INSTALADO EM RAMAL DE ENCAMINHAMENTO. AF_06/2022</t>
  </si>
  <si>
    <t>SINAPI|89514</t>
  </si>
  <si>
    <t>89514</t>
  </si>
  <si>
    <t>JOELHO 90 GRAUS, PVC, SERIE R, ÁGUA PLUVIAL, DN 40 MM, JUNTA SOLDÁVEL, FORNECIDO E INSTALADO EM RAMAL DE ENCAMINHAMENTO. AF_06/2022</t>
  </si>
  <si>
    <t>SINAPI|89518</t>
  </si>
  <si>
    <t>89518</t>
  </si>
  <si>
    <t>JOELHO 90 GRAUS, PVC, SERIE R, ÁGUA PLUVIAL, DN 50 MM, JUNTA ELÁSTICA, FORNECIDO E INSTALADO EM RAMAL DE ENCAMINHAMENTO. AF_06/2022</t>
  </si>
  <si>
    <t>SINAPI|89581</t>
  </si>
  <si>
    <t>89581</t>
  </si>
  <si>
    <t>JOELHO 90 GRAUS, PVC, SERIE R, ÁGUA PLUVIAL, DN 75 MM, JUNTA ELÁSTICA, FORNECIDO E INSTALADO EM CONDUTORES VERTICAIS DE ÁGUAS PLUVIAIS. AF_06/2022</t>
  </si>
  <si>
    <t>SINAPI|89522</t>
  </si>
  <si>
    <t>89522</t>
  </si>
  <si>
    <t>JOELHO 90 GRAUS, PVC, SERIE R, ÁGUA PLUVIAL, DN 75 MM, JUNTA ELÁSTICA, FORNECIDO E INSTALADO EM RAMAL DE ENCAMINHAMENTO. AF_06/2022</t>
  </si>
  <si>
    <t>SINAPI|89574</t>
  </si>
  <si>
    <t>89574</t>
  </si>
  <si>
    <t>JUNÇÃO DUPLA, PVC, SERIE R, ÁGUA PLUVIAL, DN 100 X 100 X 100 MM, JUNTA ELÁSTICA, FORNECIDO E INSTALADO EM RAMAL DE ENCAMINHAMENTO. AF_06/2022</t>
  </si>
  <si>
    <t>SINAPI|89690</t>
  </si>
  <si>
    <t>89690</t>
  </si>
  <si>
    <t>JUNÇÃO SIMPLES, PVC, SERIE R, ÁGUA PLUVIAL, DN 100 X 100 MM, JUNTA ELÁSTICA, FORNECIDO E INSTALADO EM CONDUTORES VERTICAIS DE ÁGUAS PLUVIAIS. AF_06/2022</t>
  </si>
  <si>
    <t>SINAPI|89567</t>
  </si>
  <si>
    <t>89567</t>
  </si>
  <si>
    <t>JUNÇÃO SIMPLES, PVC, SERIE R, ÁGUA PLUVIAL, DN 100 X 100 MM, JUNTA ELÁSTICA, FORNECIDO E INSTALADO EM RAMAL DE ENCAMINHAMENTO. AF_06/2022</t>
  </si>
  <si>
    <t>SINAPI|89692</t>
  </si>
  <si>
    <t>89692</t>
  </si>
  <si>
    <t>JUNÇÃO SIMPLES, PVC, SERIE R, ÁGUA PLUVIAL, DN 100 X 75 MM, JUNTA ELÁSTICA, FORNECIDO E INSTALADO EM CONDUTORES VERTICAIS DE ÁGUAS PLUVIAIS. AF_06/2022</t>
  </si>
  <si>
    <t>SINAPI|89569</t>
  </si>
  <si>
    <t>89569</t>
  </si>
  <si>
    <t>JUNÇÃO SIMPLES, PVC, SERIE R, ÁGUA PLUVIAL, DN 100 X 75 MM, JUNTA ELÁSTICA, FORNECIDO E INSTALADO EM RAMAL DE ENCAMINHAMENTO. AF_06/2022</t>
  </si>
  <si>
    <t>SINAPI|89699</t>
  </si>
  <si>
    <t>89699</t>
  </si>
  <si>
    <t>JUNÇÃO SIMPLES, PVC, SERIE R, ÁGUA PLUVIAL, DN 150 X 100 MM, JUNTA ELÁSTICA, FORNECIDO E INSTALADO EM CONDUTORES VERTICAIS DE ÁGUAS PLUVIAIS. AF_06/2022</t>
  </si>
  <si>
    <t>SINAPI|104174</t>
  </si>
  <si>
    <t>104174</t>
  </si>
  <si>
    <t>JUNÇÃO SIMPLES, PVC, SERIE R, ÁGUA PLUVIAL, DN 150 X 100 MM, JUNTA ELÁSTICA, FORNECIDO E INSTALADO EM RAMAL DE ENCAMINHAMENTO. AF_06/2022</t>
  </si>
  <si>
    <t>SINAPI|89698</t>
  </si>
  <si>
    <t>89698</t>
  </si>
  <si>
    <t>JUNÇÃO SIMPLES, PVC, SERIE R, ÁGUA PLUVIAL, DN 150 X 150 MM, JUNTA ELÁSTICA, FORNECIDO E INSTALADO EM CONDUTORES VERTICAIS DE ÁGUAS PLUVIAIS. AF_06/2022</t>
  </si>
  <si>
    <t>SINAPI|104176</t>
  </si>
  <si>
    <t>104176</t>
  </si>
  <si>
    <t>JUNÇÃO SIMPLES, PVC, SERIE R, ÁGUA PLUVIAL, DN 150 X 150 MM, JUNTA ELÁSTICA, FORNECIDO E INSTALADO EM RAMAL DE ENCAMINHAMENTO. AF_06/2022</t>
  </si>
  <si>
    <t>SINAPI|89561</t>
  </si>
  <si>
    <t>89561</t>
  </si>
  <si>
    <t>JUNÇÃO SIMPLES, PVC, SERIE R, ÁGUA PLUVIAL, DN 40 MM, JUNTA SOLDÁVEL, FORNECIDO E INSTALADO EM RAMAL DE ENCAMINHAMENTO. AF_06/2022</t>
  </si>
  <si>
    <t>SINAPI|89563</t>
  </si>
  <si>
    <t>89563</t>
  </si>
  <si>
    <t>JUNÇÃO SIMPLES, PVC, SERIE R, ÁGUA PLUVIAL, DN 50 MM, JUNTA ELÁSTICA, FORNECIDO E INSTALADO EM RAMAL DE ENCAMINHAMENTO. AF_06/2022</t>
  </si>
  <si>
    <t>SINAPI|89685</t>
  </si>
  <si>
    <t>89685</t>
  </si>
  <si>
    <t>JUNÇÃO SIMPLES, PVC, SERIE R, ÁGUA PLUVIAL, DN 75 X 75 MM, JUNTA ELÁSTICA, FORNECIDO E INSTALADO EM CONDUTORES VERTICAIS DE ÁGUAS PLUVIAIS. AF_06/2022</t>
  </si>
  <si>
    <t>SINAPI|89565</t>
  </si>
  <si>
    <t>89565</t>
  </si>
  <si>
    <t>JUNÇÃO SIMPLES, PVC, SERIE R, ÁGUA PLUVIAL, DN 75 X 75 MM, JUNTA ELÁSTICA, FORNECIDO E INSTALADO EM RAMAL DE ENCAMINHAMENTO. AF_06/2022</t>
  </si>
  <si>
    <t>SINAPI|89671</t>
  </si>
  <si>
    <t>89671</t>
  </si>
  <si>
    <t>LUVA DE CORRER, PVC, SERIE R, ÁGUA PLUVIAL, DN 100 MM, JUNTA ELÁSTICA, FORNECIDO E INSTALADO EM CONDUTORES VERTICAIS DE ÁGUAS PLUVIAIS. AF_06/2022</t>
  </si>
  <si>
    <t>SINAPI|89556</t>
  </si>
  <si>
    <t>89556</t>
  </si>
  <si>
    <t>LUVA DE CORRER, PVC, SERIE R, ÁGUA PLUVIAL, DN 100 MM, JUNTA ELÁSTICA, FORNECIDO E INSTALADO EM RAMAL DE ENCAMINHAMENTO. AF_06/2022</t>
  </si>
  <si>
    <t>SINAPI|89679</t>
  </si>
  <si>
    <t>89679</t>
  </si>
  <si>
    <t>LUVA DE CORRER, PVC, SERIE R, ÁGUA PLUVIAL, DN 150 MM, JUNTA ELÁSTICA, FORNECIDO E INSTALADO EM CONDUTORES VERTICAIS DE ÁGUAS PLUVIAIS. AF_06/2022</t>
  </si>
  <si>
    <t>SINAPI|104171</t>
  </si>
  <si>
    <t>104171</t>
  </si>
  <si>
    <t>LUVA DE CORRER, PVC, SERIE R, ÁGUA PLUVIAL, DN 150 MM, JUNTA ELÁSTICA, FORNECIDO E INSTALADO EM RAMAL DE ENCAMINHAMENTO. AF_06/2022</t>
  </si>
  <si>
    <t>SINAPI|89600</t>
  </si>
  <si>
    <t>89600</t>
  </si>
  <si>
    <t>LUVA DE CORRER, PVC, SERIE R, ÁGUA PLUVIAL, DN 75 MM, JUNTA ELÁSTICA, FORNECIDO E INSTALADO EM CONDUTORES VERTICAIS DE ÁGUAS PLUVIAIS. AF_06/2022</t>
  </si>
  <si>
    <t>SINAPI|89548</t>
  </si>
  <si>
    <t>89548</t>
  </si>
  <si>
    <t>LUVA DE CORRER, PVC, SERIE R, ÁGUA PLUVIAL, DN 75 MM, JUNTA ELÁSTICA, FORNECIDO E INSTALADO EM RAMAL DE ENCAMINHAMENTO. AF_06/2022</t>
  </si>
  <si>
    <t>SINAPI|89669</t>
  </si>
  <si>
    <t>89669</t>
  </si>
  <si>
    <t>LUVA SIMPLES, PVC, SERIE R, ÁGUA PLUVIAL, DN 100 MM, JUNTA ELÁSTICA, FORNECIDO E INSTALADO EM CONDUTORES VERTICAIS DE ÁGUAS PLUVIAIS. AF_06/2022</t>
  </si>
  <si>
    <t>SINAPI|89554</t>
  </si>
  <si>
    <t>89554</t>
  </si>
  <si>
    <t>LUVA SIMPLES, PVC, SERIE R, ÁGUA PLUVIAL, DN 100 MM, JUNTA ELÁSTICA, FORNECIDO E INSTALADO EM RAMAL DE ENCAMINHAMENTO. AF_06/2022</t>
  </si>
  <si>
    <t>SINAPI|89677</t>
  </si>
  <si>
    <t>89677</t>
  </si>
  <si>
    <t>LUVA SIMPLES, PVC, SERIE R, ÁGUA PLUVIAL, DN 150 MM, JUNTA ELÁSTICA, FORNECIDO E INSTALADO EM CONDUTORES VERTICAIS DE ÁGUAS PLUVIAIS. AF_06/2022</t>
  </si>
  <si>
    <t>SINAPI|104170</t>
  </si>
  <si>
    <t>104170</t>
  </si>
  <si>
    <t>LUVA SIMPLES, PVC, SERIE R, ÁGUA PLUVIAL, DN 150 MM, JUNTA ELÁSTICA, FORNECIDO E INSTALADO EM RAMAL DE ENCAMINHAMENTO. AF_06/2022</t>
  </si>
  <si>
    <t>SINAPI|89544</t>
  </si>
  <si>
    <t>89544</t>
  </si>
  <si>
    <t>LUVA SIMPLES, PVC, SERIE R, ÁGUA PLUVIAL, DN 40 MM, JUNTA SOLDÁVEL, FORNECIDO E INSTALADO EM RAMAL DE ENCAMINHAMENTO. AF_06/2022</t>
  </si>
  <si>
    <t>SINAPI|89545</t>
  </si>
  <si>
    <t>89545</t>
  </si>
  <si>
    <t>LUVA SIMPLES, PVC, SERIE R, ÁGUA PLUVIAL, DN 50 MM, JUNTA ELÁSTICA, FORNECIDO E INSTALADO EM RAMAL DE ENCAMINHAMENTO. AF_06/2022</t>
  </si>
  <si>
    <t>SINAPI|89599</t>
  </si>
  <si>
    <t>89599</t>
  </si>
  <si>
    <t>LUVA SIMPLES, PVC, SERIE R, ÁGUA PLUVIAL, DN 75 MM, JUNTA ELÁSTICA, FORNECIDO E INSTALADO EM CONDUTORES VERTICAIS DE ÁGUAS PLUVIAIS. AF_06/2022</t>
  </si>
  <si>
    <t>SINAPI|89547</t>
  </si>
  <si>
    <t>89547</t>
  </si>
  <si>
    <t>LUVA SIMPLES, PVC, SERIE R, ÁGUA PLUVIAL, DN 75 MM, JUNTA ELÁSTICA, FORNECIDO E INSTALADO EM RAMAL DE ENCAMINHAMENTO. AF_06/2022</t>
  </si>
  <si>
    <t>SINAPI|89495</t>
  </si>
  <si>
    <t>89495</t>
  </si>
  <si>
    <t>RALO SIFONADO, PVC, DN 100 X 40 MM, JUNTA SOLDÁVEL, FORNECIDO E INSTALADO EM RAMAIS DE ENCAMINHAMENTO DE ÁGUA PLUVIAL. AF_06/2022</t>
  </si>
  <si>
    <t>SINAPI|89673</t>
  </si>
  <si>
    <t>89673</t>
  </si>
  <si>
    <t>REDUÇÃO EXCÊNTRICA, PVC, SERIE R, ÁGUA PLUVIAL, DN 100 X 75 MM, JUNTA ELÁSTICA, FORNECIDO E INSTALADO EM CONDUTORES VERTICAIS DE ÁGUAS PLUVIAIS. AF_06/2022</t>
  </si>
  <si>
    <t>SINAPI|89557</t>
  </si>
  <si>
    <t>89557</t>
  </si>
  <si>
    <t>REDUÇÃO EXCÊNTRICA, PVC, SERIE R, ÁGUA PLUVIAL, DN 100 X 75 MM, JUNTA ELÁSTICA, FORNECIDO E INSTALADO EM RAMAL DE ENCAMINHAMENTO. AF_06/2022</t>
  </si>
  <si>
    <t>SINAPI|89681</t>
  </si>
  <si>
    <t>89681</t>
  </si>
  <si>
    <t>REDUÇÃO EXCÊNTRICA, PVC, SERIE R, ÁGUA PLUVIAL, DN 150 X 100 MM, JUNTA ELÁSTICA, FORNECIDO E INSTALADO EM CONDUTORES VERTICAIS DE ÁGUAS PLUVIAIS. AF_06/2022</t>
  </si>
  <si>
    <t>SINAPI|104173</t>
  </si>
  <si>
    <t>104173</t>
  </si>
  <si>
    <t>REDUÇÃO EXCÊNTRICA, PVC, SERIE R, ÁGUA PLUVIAL, DN 150 X 100 MM, JUNTA ELÁSTICA, FORNECIDO E INSTALADO EM RAMAL DE ENCAMINHAMENTO. AF_06/2022</t>
  </si>
  <si>
    <t>SINAPI|89549</t>
  </si>
  <si>
    <t>89549</t>
  </si>
  <si>
    <t>REDUÇÃO EXCÊNTRICA, PVC, SERIE R, ÁGUA PLUVIAL, DN 75 X 50 MM, JUNTA ELÁSTICA, FORNECIDO E INSTALADO EM RAMAL DE ENCAMINHAMENTO. AF_06/2022</t>
  </si>
  <si>
    <t>SINAPI|89578</t>
  </si>
  <si>
    <t>89578</t>
  </si>
  <si>
    <t>TUBO PVC, SÉRIE R, ÁGUA PLUVIAL, DN 100 MM, FORNECIDO E INSTALADO EM CONDUTORES VERTICAIS DE ÁGUAS PLUVIAIS. AF_06/2022</t>
  </si>
  <si>
    <t>SINAPI|89512</t>
  </si>
  <si>
    <t>89512</t>
  </si>
  <si>
    <t>TUBO PVC, SÉRIE R, ÁGUA PLUVIAL, DN 100 MM, FORNECIDO E INSTALADO EM RAMAL DE ENCAMINHAMENTO. AF_06/2022</t>
  </si>
  <si>
    <t>SINAPI|89580</t>
  </si>
  <si>
    <t>89580</t>
  </si>
  <si>
    <t>TUBO PVC, SÉRIE R, ÁGUA PLUVIAL, DN 150 MM, FORNECIDO E INSTALADO EM CONDUTORES VERTICAIS DE ÁGUAS PLUVIAIS. AF_06/2022</t>
  </si>
  <si>
    <t>SINAPI|104166</t>
  </si>
  <si>
    <t>104166</t>
  </si>
  <si>
    <t>TUBO PVC, SÉRIE R, ÁGUA PLUVIAL, DN 150 MM, FORNECIDO E INSTALADO EM RAMAL DE ENCAMINHAMENTO. AF_06/2022</t>
  </si>
  <si>
    <t>SINAPI|89508</t>
  </si>
  <si>
    <t>89508</t>
  </si>
  <si>
    <t>TUBO PVC, SÉRIE R, ÁGUA PLUVIAL, DN 40 MM, FORNECIDO E INSTALADO EM RAMAL DE ENCAMINHAMENTO. AF_06/2022</t>
  </si>
  <si>
    <t>SINAPI|89509</t>
  </si>
  <si>
    <t>89509</t>
  </si>
  <si>
    <t>TUBO PVC, SÉRIE R, ÁGUA PLUVIAL, DN 50 MM, FORNECIDO E INSTALADO EM RAMAL DE ENCAMINHAMENTO. AF_06/2022</t>
  </si>
  <si>
    <t>SINAPI|89576</t>
  </si>
  <si>
    <t>89576</t>
  </si>
  <si>
    <t>TUBO PVC, SÉRIE R, ÁGUA PLUVIAL, DN 75 MM, FORNECIDO E INSTALADO EM CONDUTORES VERTICAIS DE ÁGUAS PLUVIAIS. AF_06/2022</t>
  </si>
  <si>
    <t>SINAPI|89511</t>
  </si>
  <si>
    <t>89511</t>
  </si>
  <si>
    <t>TUBO PVC, SÉRIE R, ÁGUA PLUVIAL, DN 75 MM, FORNECIDO E INSTALADO EM RAMAL DE ENCAMINHAMENTO. AF_06/2022</t>
  </si>
  <si>
    <t>SINAPI|89675</t>
  </si>
  <si>
    <t>89675</t>
  </si>
  <si>
    <t>TÊ DE INSPEÇÃO, PVC, SERIE R, ÁGUA PLUVIAL, DN 100 MM, JUNTA ELÁSTICA, FORNECIDO E INSTALADO EM CONDUTORES VERTICAIS DE ÁGUAS PLUVIAIS. AF_06/2022</t>
  </si>
  <si>
    <t>SINAPI|89559</t>
  </si>
  <si>
    <t>89559</t>
  </si>
  <si>
    <t>TÊ DE INSPEÇÃO, PVC, SERIE R, ÁGUA PLUVIAL, DN 100 MM, JUNTA ELÁSTICA, FORNECIDO E INSTALADO EM RAMAL DE ENCAMINHAMENTO. AF_06/2022</t>
  </si>
  <si>
    <t>SINAPI|104172</t>
  </si>
  <si>
    <t>104172</t>
  </si>
  <si>
    <t>TÊ DE INSPEÇÃO, PVC, SERIE R, ÁGUA PLUVIAL, DN 150 MM, JUNTA ELÁSTICA, FORNECIDO E INSTALADO EM RAMAL DE ENCAMINHAMENTO. AF_06/2022</t>
  </si>
  <si>
    <t>SINAPI|89683</t>
  </si>
  <si>
    <t>89683</t>
  </si>
  <si>
    <t>TÊ DE INSPEÇÃO, PVC, SERIE R, ÁGUA PLUVIAL, DN 150 X 100 MM, JUNTA ELÁSTICA, FORNECIDO E INSTALADO EM CONDUTORES VERTICAIS DE ÁGUAS PLUVIAIS. AF_06/2022</t>
  </si>
  <si>
    <t>SINAPI|89667</t>
  </si>
  <si>
    <t>89667</t>
  </si>
  <si>
    <t>TÊ DE INSPEÇÃO, PVC, SERIE R, ÁGUA PLUVIAL, DN 75 MM, JUNTA ELÁSTICA, FORNECIDO E INSTALADO EM CONDUTORES VERTICAIS DE ÁGUAS PLUVIAIS. AF_06/2022</t>
  </si>
  <si>
    <t>SINAPI|89550</t>
  </si>
  <si>
    <t>89550</t>
  </si>
  <si>
    <t>TÊ DE INSPEÇÃO, PVC, SERIE R, ÁGUA PLUVIAL, DN 75 MM, JUNTA ELÁSTICA, FORNECIDO E INSTALADO EM RAMAL DE ENCAMINHAMENTO. AF_06/2022</t>
  </si>
  <si>
    <t>SINAPI|89693</t>
  </si>
  <si>
    <t>89693</t>
  </si>
  <si>
    <t>TÊ, PVC, SERIE R, ÁGUA PLUVIAL, DN 100 X 100 MM, JUNTA ELÁSTICA, FORNECIDO E INSTALADO EM CONDUTORES VERTICAIS DE ÁGUAS PLUVIAIS. AF_06/2022</t>
  </si>
  <si>
    <t>SINAPI|89571</t>
  </si>
  <si>
    <t>89571</t>
  </si>
  <si>
    <t>TÊ, PVC, SERIE R, ÁGUA PLUVIAL, DN 100 X 100 MM, JUNTA ELÁSTICA, FORNECIDO E INSTALADO EM RAMAL DE ENCAMINHAMENTO. AF_06/2022</t>
  </si>
  <si>
    <t>SINAPI|89696</t>
  </si>
  <si>
    <t>89696</t>
  </si>
  <si>
    <t>TÊ, PVC, SERIE R, ÁGUA PLUVIAL, DN 100 X 75 MM, JUNTA ELÁSTICA, FORNECIDO E INSTALADO EM CONDUTORES VERTICAIS DE ÁGUAS PLUVIAIS. AF_06/2022</t>
  </si>
  <si>
    <t>SINAPI|89573</t>
  </si>
  <si>
    <t>89573</t>
  </si>
  <si>
    <t>TÊ, PVC, SERIE R, ÁGUA PLUVIAL, DN 100 X 75 MM, JUNTA ELÁSTICA, FORNECIDO E INSTALADO EM RAMAL DE ENCAMINHAMENTO. AF_06/2022</t>
  </si>
  <si>
    <t>SINAPI|89704</t>
  </si>
  <si>
    <t>89704</t>
  </si>
  <si>
    <t>TÊ, PVC, SERIE R, ÁGUA PLUVIAL, DN 150 X 100 MM, JUNTA ELÁSTICA, FORNECIDO E INSTALADO EM CONDUTORES VERTICAIS DE ÁGUAS PLUVIAIS. AF_06/2022</t>
  </si>
  <si>
    <t>SINAPI|104175</t>
  </si>
  <si>
    <t>104175</t>
  </si>
  <si>
    <t>TÊ, PVC, SERIE R, ÁGUA PLUVIAL, DN 150 X 100 MM, JUNTA ELÁSTICA, FORNECIDO E INSTALADO EM RAMAL DE ENCAMINHAMENTO. AF_06/2022</t>
  </si>
  <si>
    <t>SINAPI|89701</t>
  </si>
  <si>
    <t>89701</t>
  </si>
  <si>
    <t>TÊ, PVC, SERIE R, ÁGUA PLUVIAL, DN 150 X 150 MM, JUNTA ELÁSTICA, FORNECIDO E INSTALADO EM CONDUTORES VERTICAIS DE ÁGUAS PLUVIAIS. AF_06/2022</t>
  </si>
  <si>
    <t>SINAPI|104177</t>
  </si>
  <si>
    <t>104177</t>
  </si>
  <si>
    <t>TÊ, PVC, SERIE R, ÁGUA PLUVIAL, DN 150 X 150 MM, JUNTA ELÁSTICA, FORNECIDO E INSTALADO EM RAMAL DE ENCAMINHAMENTO. AF_06/2022</t>
  </si>
  <si>
    <t>SINAPI|89566</t>
  </si>
  <si>
    <t>89566</t>
  </si>
  <si>
    <t>TÊ, PVC, SERIE R, ÁGUA PLUVIAL, DN 75 MM, JUNTA ELÁSTICA, FORNECIDO E INSTALADO EM RAMAL DE ENCAMINHAMENTO. AF_06/2022</t>
  </si>
  <si>
    <t>SINAPI|89687</t>
  </si>
  <si>
    <t>89687</t>
  </si>
  <si>
    <t>TÊ, PVC, SERIE R, ÁGUA PLUVIAL, DN 75 X 75 MM, JUNTA ELÁSTICA, FORNECIDO E INSTALADO EM CONDUTORES VERTICAIS DE ÁGUAS PLUVIAIS. AF_06/2022</t>
  </si>
  <si>
    <t>SINAPI|102450</t>
  </si>
  <si>
    <t>102450</t>
  </si>
  <si>
    <t>DIVISORIA (N2) - PAINEL/VIDRO - PAINEL C/ MSO/COMEIA E=35MM - PERFIS SIMPLES ACO GALVANIZADO PINTADO. AF_10/2025</t>
  </si>
  <si>
    <t>Instalações de Divisórias Diversas</t>
  </si>
  <si>
    <t>SINAPI|102250</t>
  </si>
  <si>
    <t>102250</t>
  </si>
  <si>
    <t>DIVISORIA (N2) - PAINEL/VIDRO - PAINEL DE PVC E=35MM - PERFIS SIMPLES ACO GALVANIZADO PINTADO. AF_10/2025</t>
  </si>
  <si>
    <t>SINAPI|102240</t>
  </si>
  <si>
    <t>102240</t>
  </si>
  <si>
    <t>DIVISORIA (N2) - PAINEL/VIDRO - PAINEL MDF/VIDRO 6 MM, LINHA 90 MM - PERFIS DE ALUMÍNIO EXTRUDADO. AF_10/2025</t>
  </si>
  <si>
    <t>SINAPI|102449</t>
  </si>
  <si>
    <t>102449</t>
  </si>
  <si>
    <t>DIVISORIA (N3) - PAINEL/VIDRO/PAINEL MSO/COMEIA E=35MM - PERFIS SIMPLES ACO GALVANIZADO PINTADO. AF_10/2025</t>
  </si>
  <si>
    <t>SINAPI|102249</t>
  </si>
  <si>
    <t>102249</t>
  </si>
  <si>
    <t>DIVISORIA (N3) - PAINEL/VIDRO/PAINEL PVC E=35MM - PERFIS SIMPLES ACO GALVANIZADO PINTADO. AF_10/2025</t>
  </si>
  <si>
    <t>SINAPI|102238</t>
  </si>
  <si>
    <t>102238</t>
  </si>
  <si>
    <t>DIVISORIA CEGA (N1) - PAINEL MDF, LINHA 90 MM - PERFIS DE ALUMÍNIO EXTRUDADO. AF_10/2025</t>
  </si>
  <si>
    <t>SINAPI|102448</t>
  </si>
  <si>
    <t>102448</t>
  </si>
  <si>
    <t>DIVISORIA CEGA (N1) - PAINEL MSO/COMEIA E=35MM - PERFIS SIMPLES ACO GALVANIZADO PINTADO. AF_10/2025</t>
  </si>
  <si>
    <t>SINAPI|102248</t>
  </si>
  <si>
    <t>102248</t>
  </si>
  <si>
    <t>DIVISORIA CEGA (N1) - PAINEL PVC E=35MM - PERFIS SIMPLES ACO GALVANIZADO PINTADO. AF_10/2025</t>
  </si>
  <si>
    <t>SINAPI|102253</t>
  </si>
  <si>
    <t>102253</t>
  </si>
  <si>
    <t>DIVISORIA SANITÁRIA, EM GRANITO CINZA POLIDO, ESP = 3CM, ASSENTADO COM ARGAMASSA COLANTE AC III-E. AF_10/2025</t>
  </si>
  <si>
    <t>SINAPI|102254</t>
  </si>
  <si>
    <t>102254</t>
  </si>
  <si>
    <t>DIVISORIA SANITÁRIA, EM MÁRMORE BRANCO POLIDO, ESP = 3CM, ASSENTADO COM ARGAMASSA COLANTE AC III-E. AF_10/2025</t>
  </si>
  <si>
    <t>SINAPI|102257</t>
  </si>
  <si>
    <t>102257</t>
  </si>
  <si>
    <t>DIVISORIA SANITÁRIA, EM PAINEL DE GRANILITE, ESP = 3CM, ASSENTADO COM ARGAMASSA COLANTE AC III-E. AF_10/2025</t>
  </si>
  <si>
    <t>SINAPI|102239</t>
  </si>
  <si>
    <t>102239</t>
  </si>
  <si>
    <t>DIVISÓRIA (N3) - PAINEL/VIDRO/PAINEL MDF, LINHA 90 MM - PERFIS DE ALUMINIO EXTRUDADO. AF_10/2025</t>
  </si>
  <si>
    <t>SINAPI|102236</t>
  </si>
  <si>
    <t>102236</t>
  </si>
  <si>
    <t>DIVISÓRIA EM VIDRO TEMPERADO 10 MM COM PORTA DE CORRER, INCLUSIVE FERRAGENS. AF_10/2025</t>
  </si>
  <si>
    <t>SINAPI|102235</t>
  </si>
  <si>
    <t>102235</t>
  </si>
  <si>
    <t>DIVISÓRIA FIXA EM VIDRO TEMPERADO 10 MM, SEM ABERTURA. AF_10/2025_PS</t>
  </si>
  <si>
    <t>SINAPI|106164</t>
  </si>
  <si>
    <t>106164</t>
  </si>
  <si>
    <t>DIVISÓRIA SALA LIMPA - PAINEL PIR 50 MM, PERFIS DE AÇO GALVANIZADO E ACABAMENTO COM PERFIS DE ALUMINIO CANTO ARREDONDADO PINTADO. AF_10/2025</t>
  </si>
  <si>
    <t>SINAPI|102260</t>
  </si>
  <si>
    <t>102260</t>
  </si>
  <si>
    <t>DIVISÓRIA SANITÁRIA, TIPO CABINE, EM PAINÉIS DE PVC, INCLUSIVE ESTRUTURA, PORTA E FERRAGENS. AF_10/2025</t>
  </si>
  <si>
    <t>SINAPI|102259</t>
  </si>
  <si>
    <t>102259</t>
  </si>
  <si>
    <t>DIVISÓRIA SANITÁRIA, TIPO CABINE, EM PAINÉIS ESTRUTURAIS TS, INCLUSIVE ESTRUTURA, PORTA E FERRAGENS. AF_10/2025</t>
  </si>
  <si>
    <t>SINAPI|102262</t>
  </si>
  <si>
    <t>102262</t>
  </si>
  <si>
    <t>PORTA DE CABINE SANITÁRIA EM VIDRO TEMPERADO 8MM, INCLUSIVE DOBRADIÇAS, BATENTE, TRINCO E CONTRA-TRINCO. AF_10/2025</t>
  </si>
  <si>
    <t>SINAPI|102242</t>
  </si>
  <si>
    <t>102242</t>
  </si>
  <si>
    <t>PORTA PARA DIVISÓRIA MDF/VIDRO 6 MM, LINHA 90 MM, 0,80 X 2,10 M - PERFIS DE ALUMINIO EXTRUDADO, INCLUSO PORTAL, BATENTES, DOBRADIÇAS E FECHADURA. AF_10/2025</t>
  </si>
  <si>
    <t>SINAPI|106165</t>
  </si>
  <si>
    <t>106165</t>
  </si>
  <si>
    <t>PORTA SALA LIMPA COM VISOR - PAINEL PIR 50 MM. AF_10/2025</t>
  </si>
  <si>
    <t>SINAPI|102246</t>
  </si>
  <si>
    <t>102246</t>
  </si>
  <si>
    <t>PORTA/PAINEL CEGO PARA DIVISÓRIA (N1) - PAINEL CEGO MSO/COMEIA E=35MM, S/ BONECA, INCLUSO BATENTE, TESTEIRO, DOBRADIÇAS E FECHADURA. AF_10/2025</t>
  </si>
  <si>
    <t>SINAPI|102252</t>
  </si>
  <si>
    <t>102252</t>
  </si>
  <si>
    <t>PORTA/VIDRO PARA DIVISÓRIA (N2) - PAINEL DE PVC E=35MM, S/ BONECA, INCLUSO BATENTE, TESTEIRO, DOBRADIÇAS E FECHADURA. AF_10/2025</t>
  </si>
  <si>
    <t>SINAPI|101912</t>
  </si>
  <si>
    <t>101912</t>
  </si>
  <si>
    <t>ABRIGO PARA HIDRANTE, 75X45X17CM, COM REGISTRO GLOBO ANGULAR 45 GRAUS 2 1/2", ADAPTADOR STORZ 2 1/2", MANGUEIRA DE INCÊNDIO 15M 2 1/2" E ESGUICHO EM LATÃO 2 1/2" - FORNECIMENTO E INSTALAÇÃO. AF_01/2026</t>
  </si>
  <si>
    <t>Instalações de Gás e Incêndio em Aço e Ferro Galvanizado</t>
  </si>
  <si>
    <t>SINAPI|96765</t>
  </si>
  <si>
    <t>96765</t>
  </si>
  <si>
    <t>ABRIGO PARA HIDRANTE, 90X60X17CM, COM REGISTRO GLOBO ANGULAR 45 GRAUS 2 1/2", ADAPTADOR STORZ 2 1/2", MANGUEIRA DE INCÊNDIO 20M, REDUÇÃO 2 1/2" X 1 1/2" E ESGUICHO EM LATÃO 1 1/2" - FORNECIMENTO E INSTALAÇÃO. AF_01/2026</t>
  </si>
  <si>
    <t>SINAPI|97430</t>
  </si>
  <si>
    <t>97430</t>
  </si>
  <si>
    <t>ACOPLAMENTO RÍGIDO EM AÇO, CONEXÃO RANHURADA, DN 50 (2"), INSTALADO EM PRUMADAS - FORNECIMENTO E INSTALAÇÃO. AF_01/2026</t>
  </si>
  <si>
    <t>SINAPI|97431</t>
  </si>
  <si>
    <t>97431</t>
  </si>
  <si>
    <t>ACOPLAMENTO RÍGIDO EM AÇO, CONEXÃO RANHURADA, DN 65 (2 1/2"), INSTALADO EM PRUMADAS - FORNECIMENTO E INSTALAÇÃO. AF_01/2026</t>
  </si>
  <si>
    <t>SINAPI|97432</t>
  </si>
  <si>
    <t>97432</t>
  </si>
  <si>
    <t>ACOPLAMENTO RÍGIDO EM AÇO, CONEXÃO RANHURADA, DN 80 (3"), INSTALADO EM PRUMADAS - FORNECIMENTO E INSTALAÇÃO. AF_01/2026</t>
  </si>
  <si>
    <t>SINAPI|101913</t>
  </si>
  <si>
    <t>101913</t>
  </si>
  <si>
    <t>CAIXA DE INCÊNDIO 45X75X17CM - FORNECIMENTO E INSTALAÇÃO. AF_01/2026</t>
  </si>
  <si>
    <t>SINAPI|101914</t>
  </si>
  <si>
    <t>101914</t>
  </si>
  <si>
    <t>CAIXA DE INCÊNDIO 60X90X17CM - FORNECIMENTO E INSTALAÇÃO. AF_01/2026</t>
  </si>
  <si>
    <t>SINAPI|101915</t>
  </si>
  <si>
    <t>101915</t>
  </si>
  <si>
    <t>CONJUNTO DE MANGUEIRA PARA COMBATE A INCÊNDIO EM FIBRA DE POLIESTER PURA, COM 1.1/2", REVESTIDA INTERNAMENTE, COMPRIMENTO DE 15M - FORNECIMENTO E INSTALAÇÃO. AF_01/2026</t>
  </si>
  <si>
    <t>SINAPI|97433</t>
  </si>
  <si>
    <t>97433</t>
  </si>
  <si>
    <t>CURVA 45 GRAUS, EM AÇO, CONEXÃO RANHURADA, DN 50 (2"), INSTALADO EM PRUMADAS - FORNECIMENTO E INSTALAÇÃO. AF_01/2026</t>
  </si>
  <si>
    <t>SINAPI|97435</t>
  </si>
  <si>
    <t>97435</t>
  </si>
  <si>
    <t>CURVA 45 GRAUS, EM AÇO, CONEXÃO RANHURADA, DN 65 (2 1/2"), INSTALADO EM PRUMADAS - FORNECIMENTO E INSTALAÇÃO. AF_01/2026</t>
  </si>
  <si>
    <t>SINAPI|97437</t>
  </si>
  <si>
    <t>97437</t>
  </si>
  <si>
    <t>CURVA 45 GRAUS, EM AÇO, CONEXÃO RANHURADA, DN 80 (3"), INSTALADO EM PRUMADAS - FORNECIMENTO E INSTALAÇÃO. AF_01/2026</t>
  </si>
  <si>
    <t>SINAPI|97546</t>
  </si>
  <si>
    <t>97546</t>
  </si>
  <si>
    <t>CURVA 45 GRAUS, EM AÇO, CONEXÃO SOLDADA, DN 15 (1/2"), INSTALADO EM RAMAIS E SUB-RAMAIS DE GÁS - FORNECIMENTO E INSTALAÇÃO. AF_01/2026</t>
  </si>
  <si>
    <t>SINAPI|97548</t>
  </si>
  <si>
    <t>97548</t>
  </si>
  <si>
    <t>CURVA 45 GRAUS, EM AÇO, CONEXÃO SOLDADA, DN 20 (3/4"), INSTALADO EM RAMAIS E SUB-RAMAIS DE GÁS - FORNECIMENTO E INSTALAÇÃO. AF_01/2026</t>
  </si>
  <si>
    <t>SINAPI|97550</t>
  </si>
  <si>
    <t>97550</t>
  </si>
  <si>
    <t>CURVA 45 GRAUS, EM AÇO, CONEXÃO SOLDADA, DN 25 (1"), INSTALADO EM RAMAIS E SUB-RAMAIS DE GÁS - FORNECIMENTO E INSTALAÇÃO. AF_01/2026</t>
  </si>
  <si>
    <t>SINAPI|97479</t>
  </si>
  <si>
    <t>97479</t>
  </si>
  <si>
    <t>CURVA 45 GRAUS, EM AÇO, CONEXÃO SOLDADA, DN 25 (1"), INSTALADO EM REDE DE ALIMENTAÇÃO PARA HIDRANTE - FORNECIMENTO E INSTALAÇÃO. AF_01/2026</t>
  </si>
  <si>
    <t>SINAPI|97517</t>
  </si>
  <si>
    <t>97517</t>
  </si>
  <si>
    <t>CURVA 45 GRAUS, EM AÇO, CONEXÃO SOLDADA, DN 25 (1"), INSTALADO EM REDE DE ALIMENTAÇÃO PARA SPRINKLER - FORNECIMENTO E INSTALAÇÃO. AF_01/2026</t>
  </si>
  <si>
    <t>SINAPI|97481</t>
  </si>
  <si>
    <t>97481</t>
  </si>
  <si>
    <t>CURVA 45 GRAUS, EM AÇO, CONEXÃO SOLDADA, DN 32 (1 1/4"), INSTALADO EM REDE DE ALIMENTAÇÃO PARA HIDRANTE - FORNECIMENTO E INSTALAÇÃO. AF_01/2026</t>
  </si>
  <si>
    <t>SINAPI|97519</t>
  </si>
  <si>
    <t>97519</t>
  </si>
  <si>
    <t>CURVA 45 GRAUS, EM AÇO, CONEXÃO SOLDADA, DN 32 (1 1/4"), INSTALADO EM REDE DE ALIMENTAÇÃO PARA SPRINKLER - FORNECIMENTO E INSTALAÇÃO. AF_01/2026</t>
  </si>
  <si>
    <t>SINAPI|97483</t>
  </si>
  <si>
    <t>97483</t>
  </si>
  <si>
    <t>CURVA 45 GRAUS, EM AÇO, CONEXÃO SOLDADA, DN 40 (1 1/2"), INSTALADO EM REDE DE ALIMENTAÇÃO PARA HIDRANTE - FORNECIMENTO E INSTALAÇÃO. AF_01/2026</t>
  </si>
  <si>
    <t>SINAPI|97521</t>
  </si>
  <si>
    <t>97521</t>
  </si>
  <si>
    <t>CURVA 45 GRAUS, EM AÇO, CONEXÃO SOLDADA, DN 40 (1 1/2"), INSTALADO EM REDE DE ALIMENTAÇÃO PARA SPRINKLER - FORNECIMENTO E INSTALAÇÃO. AF_01/2026</t>
  </si>
  <si>
    <t>SINAPI|97452</t>
  </si>
  <si>
    <t>97452</t>
  </si>
  <si>
    <t>CURVA 45 GRAUS, EM AÇO, CONEXÃO SOLDADA, DN 50 (2"), INSTALADO EM PRUMADAS - FORNECIMENTO E INSTALAÇÃO. AF_01/2026</t>
  </si>
  <si>
    <t>SINAPI|97485</t>
  </si>
  <si>
    <t>97485</t>
  </si>
  <si>
    <t>CURVA 45 GRAUS, EM AÇO, CONEXÃO SOLDADA, DN 50 (2"), INSTALADO EM REDE DE ALIMENTAÇÃO PARA HIDRANTE - FORNECIMENTO E INSTALAÇÃO. AF_01/2026</t>
  </si>
  <si>
    <t>SINAPI|97523</t>
  </si>
  <si>
    <t>97523</t>
  </si>
  <si>
    <t>CURVA 45 GRAUS, EM AÇO, CONEXÃO SOLDADA, DN 50 (2"), INSTALADO EM REDE DE ALIMENTAÇÃO PARA SPRINKLER - FORNECIMENTO E INSTALAÇÃO. AF_01/2026</t>
  </si>
  <si>
    <t>SINAPI|97454</t>
  </si>
  <si>
    <t>97454</t>
  </si>
  <si>
    <t>CURVA 45 GRAUS, EM AÇO, CONEXÃO SOLDADA, DN 65 (2 1/2"), INSTALADO EM PRUMADAS - FORNECIMENTO E INSTALAÇÃO. AF_01/2026</t>
  </si>
  <si>
    <t>SINAPI|97487</t>
  </si>
  <si>
    <t>97487</t>
  </si>
  <si>
    <t>CURVA 45 GRAUS, EM AÇO, CONEXÃO SOLDADA, DN 65 (2 1/2"), INSTALADO EM REDE DE ALIMENTAÇÃO PARA HIDRANTE - FORNECIMENTO E INSTALAÇÃO. AF_01/2026</t>
  </si>
  <si>
    <t>SINAPI|97525</t>
  </si>
  <si>
    <t>97525</t>
  </si>
  <si>
    <t>CURVA 45 GRAUS, EM AÇO, CONEXÃO SOLDADA, DN 65 (2 1/2"), INSTALADO EM REDE DE ALIMENTAÇÃO PARA SPRINKLER - FORNECIMENTO E INSTALAÇÃO. AF_01/2026</t>
  </si>
  <si>
    <t>SINAPI|97456</t>
  </si>
  <si>
    <t>97456</t>
  </si>
  <si>
    <t>CURVA 45 GRAUS, EM AÇO, CONEXÃO SOLDADA, DN 80 (3"), INSTALADO EM PRUMADAS - FORNECIMENTO E INSTALAÇÃO. AF_01/2026</t>
  </si>
  <si>
    <t>SINAPI|97489</t>
  </si>
  <si>
    <t>97489</t>
  </si>
  <si>
    <t>CURVA 45 GRAUS, EM AÇO, CONEXÃO SOLDADA, DN 80 (3"), INSTALADO EM REDE DE ALIMENTAÇÃO PARA HIDRANTE - FORNECIMENTO E INSTALAÇÃO. AF_01/2026</t>
  </si>
  <si>
    <t>SINAPI|97527</t>
  </si>
  <si>
    <t>97527</t>
  </si>
  <si>
    <t>CURVA 45 GRAUS, EM AÇO, CONEXÃO SOLDADA, DN 80 (3"), INSTALADO EM REDE DE ALIMENTAÇÃO PARA SPRINKLER - FORNECIMENTO E INSTALAÇÃO. AF_01/2026</t>
  </si>
  <si>
    <t>SINAPI|97434</t>
  </si>
  <si>
    <t>97434</t>
  </si>
  <si>
    <t>CURVA 90 GRAUS, EM AÇO, CONEXÃO RANHURADA, DN 50 (2"), INSTALADO EM PRUMADAS - FORNECIMENTO E INSTALAÇÃO. AF_01/2026</t>
  </si>
  <si>
    <t>SINAPI|97436</t>
  </si>
  <si>
    <t>97436</t>
  </si>
  <si>
    <t>CURVA 90 GRAUS, EM AÇO, CONEXÃO RANHURADA, DN 65 (2 1/2"), INSTALADO EM PRUMADAS - FORNECIMENTO E INSTALAÇÃO. AF_01/2026</t>
  </si>
  <si>
    <t>SINAPI|97438</t>
  </si>
  <si>
    <t>97438</t>
  </si>
  <si>
    <t>CURVA 90 GRAUS, EM AÇO, CONEXÃO RANHURADA, DN 80 (3"), INSTALADO EM PRUMADAS - FORNECIMENTO E INSTALAÇÃO. AF_01/2026</t>
  </si>
  <si>
    <t>SINAPI|97547</t>
  </si>
  <si>
    <t>97547</t>
  </si>
  <si>
    <t>CURVA 90 GRAUS, EM AÇO, CONEXÃO SOLDADA, DN 15 (1/2"), INSTALADO EM RAMAIS E SUB-RAMAIS DE GÁS - FORNECIMENTO E INSTALAÇÃO. AF_01/2026</t>
  </si>
  <si>
    <t>SINAPI|97549</t>
  </si>
  <si>
    <t>97549</t>
  </si>
  <si>
    <t>CURVA 90 GRAUS, EM AÇO, CONEXÃO SOLDADA, DN 20 (3/4"), INSTALADO EM RAMAIS E SUB-RAMAIS DE GÁS - FORNECIMENTO E INSTALAÇÃO. AF_01/2026</t>
  </si>
  <si>
    <t>SINAPI|97551</t>
  </si>
  <si>
    <t>97551</t>
  </si>
  <si>
    <t>CURVA 90 GRAUS, EM AÇO, CONEXÃO SOLDADA, DN 25 (1"), INSTALADO EM RAMAIS E SUB-RAMAIS DE GÁS - FORNECIMENTO E INSTALAÇÃO. AF_01/2026</t>
  </si>
  <si>
    <t>SINAPI|97480</t>
  </si>
  <si>
    <t>97480</t>
  </si>
  <si>
    <t>CURVA 90 GRAUS, EM AÇO, CONEXÃO SOLDADA, DN 25 (1"), INSTALADO EM REDE DE ALIMENTAÇÃO PARA HIDRANTE - FORNECIMENTO E INSTALAÇÃO. AF_01/2026</t>
  </si>
  <si>
    <t>SINAPI|97518</t>
  </si>
  <si>
    <t>97518</t>
  </si>
  <si>
    <t>CURVA 90 GRAUS, EM AÇO, CONEXÃO SOLDADA, DN 25 (1"), INSTALADO EM REDE DE ALIMENTAÇÃO PARA SPRINKLER - FORNECIMENTO E INSTALAÇÃO. AF_01/2026</t>
  </si>
  <si>
    <t>SINAPI|97482</t>
  </si>
  <si>
    <t>97482</t>
  </si>
  <si>
    <t>CURVA 90 GRAUS, EM AÇO, CONEXÃO SOLDADA, DN 32 (1 1/4"), INSTALADO EM REDE DE ALIMENTAÇÃO PARA HIDRANTE - FORNECIMENTO E INSTALAÇÃO. AF_01/2026</t>
  </si>
  <si>
    <t>SINAPI|97520</t>
  </si>
  <si>
    <t>97520</t>
  </si>
  <si>
    <t>CURVA 90 GRAUS, EM AÇO, CONEXÃO SOLDADA, DN 32 (1 1/4"), INSTALADO EM REDE DE ALIMENTAÇÃO PARA SPRINKLER - FORNECIMENTO E INSTALAÇÃO. AF_01/2026</t>
  </si>
  <si>
    <t>SINAPI|97484</t>
  </si>
  <si>
    <t>97484</t>
  </si>
  <si>
    <t>CURVA 90 GRAUS, EM AÇO, CONEXÃO SOLDADA, DN 40 (1 1/2"), INSTALADO EM REDE DE ALIMENTAÇÃO PARA HIDRANTE - FORNECIMENTO E INSTALAÇÃO. AF_01/2026</t>
  </si>
  <si>
    <t>SINAPI|97522</t>
  </si>
  <si>
    <t>97522</t>
  </si>
  <si>
    <t>CURVA 90 GRAUS, EM AÇO, CONEXÃO SOLDADA, DN 40 (1 1/2"), INSTALADO EM REDE DE ALIMENTAÇÃO PARA SPRINKLER - FORNECIMENTO E INSTALAÇÃO. AF_01/2026</t>
  </si>
  <si>
    <t>SINAPI|97453</t>
  </si>
  <si>
    <t>97453</t>
  </si>
  <si>
    <t>CURVA 90 GRAUS, EM AÇO, CONEXÃO SOLDADA, DN 50 (2"), INSTALADO EM PRUMADAS - FORNECIMENTO E INSTALAÇÃO. AF_01/2026</t>
  </si>
  <si>
    <t>SINAPI|97486</t>
  </si>
  <si>
    <t>97486</t>
  </si>
  <si>
    <t>CURVA 90 GRAUS, EM AÇO, CONEXÃO SOLDADA, DN 50 (2"), INSTALADO EM REDE DE ALIMENTAÇÃO PARA HIDRANTE - FORNECIMENTO E INSTALAÇÃO. AF_01/2026</t>
  </si>
  <si>
    <t>SINAPI|97524</t>
  </si>
  <si>
    <t>97524</t>
  </si>
  <si>
    <t>CURVA 90 GRAUS, EM AÇO, CONEXÃO SOLDADA, DN 50 (2"), INSTALADO EM REDE DE ALIMENTAÇÃO PARA SPRINKLER - FORNECIMENTO E INSTALAÇÃO. AF_01/2026</t>
  </si>
  <si>
    <t>SINAPI|97455</t>
  </si>
  <si>
    <t>97455</t>
  </si>
  <si>
    <t>CURVA 90 GRAUS, EM AÇO, CONEXÃO SOLDADA, DN 65 (2 1/2"), INSTALADO EM PRUMADAS - FORNECIMENTO E INSTALAÇÃO. AF_01/2026</t>
  </si>
  <si>
    <t>SINAPI|97488</t>
  </si>
  <si>
    <t>97488</t>
  </si>
  <si>
    <t>CURVA 90 GRAUS, EM AÇO, CONEXÃO SOLDADA, DN 65 (2 1/2"), INSTALADO EM REDE DE ALIMENTAÇÃO PARA HIDRANTE - FORNECIMENTO E INSTALAÇÃO. AF_01/2026</t>
  </si>
  <si>
    <t>SINAPI|97526</t>
  </si>
  <si>
    <t>97526</t>
  </si>
  <si>
    <t>CURVA 90 GRAUS, EM AÇO, CONEXÃO SOLDADA, DN 65 (2 1/2"), INSTALADO EM REDE DE ALIMENTAÇÃO PARA SPRINKLER - FORNECIMENTO E INSTALAÇÃO. AF_01/2026</t>
  </si>
  <si>
    <t>SINAPI|97457</t>
  </si>
  <si>
    <t>97457</t>
  </si>
  <si>
    <t>CURVA 90 GRAUS, EM AÇO, CONEXÃO SOLDADA, DN 80 (3"), INSTALADO EM PRUMADAS - FORNECIMENTO E INSTALAÇÃO. AF_01/2026</t>
  </si>
  <si>
    <t>SINAPI|97490</t>
  </si>
  <si>
    <t>97490</t>
  </si>
  <si>
    <t>CURVA 90 GRAUS, EM AÇO, CONEXÃO SOLDADA, DN 80 (3"), INSTALADO EM REDE DE ALIMENTAÇÃO PARA HIDRANTE - FORNECIMENTO E INSTALAÇÃO. AF_01/2026</t>
  </si>
  <si>
    <t>SINAPI|97528</t>
  </si>
  <si>
    <t>97528</t>
  </si>
  <si>
    <t>CURVA 90 GRAUS, EM AÇO, CONEXÃO SOLDADA, DN 80 (3"), INSTALADO EM REDE DE ALIMENTAÇÃO PARA SPRINKLER - FORNECIMENTO E INSTALAÇÃO. AF_01/2026</t>
  </si>
  <si>
    <t>SINAPI|101906</t>
  </si>
  <si>
    <t>101906</t>
  </si>
  <si>
    <t>EXTINTOR DE INCÊNDIO PORTÁTIL COM CARGA DE CO2 DE 4 KG, CLASSE BC - FORNECIMENTO E INSTALAÇÃO. AF_01/2026_PE</t>
  </si>
  <si>
    <t>SINAPI|101907</t>
  </si>
  <si>
    <t>101907</t>
  </si>
  <si>
    <t>EXTINTOR DE INCÊNDIO PORTÁTIL COM CARGA DE CO2 DE 6 KG, CLASSE BC - FORNECIMENTO E INSTALAÇÃO. AF_01/2026_PE</t>
  </si>
  <si>
    <t>SINAPI|101911</t>
  </si>
  <si>
    <t>101911</t>
  </si>
  <si>
    <t>EXTINTOR DE INCÊNDIO PORTÁTIL COM CARGA DE PQS DE 12 KG, CLASSE BC - FORNECIMENTO E INSTALAÇÃO. AF_01/2026_PE</t>
  </si>
  <si>
    <t>SINAPI|101908</t>
  </si>
  <si>
    <t>101908</t>
  </si>
  <si>
    <t>EXTINTOR DE INCÊNDIO PORTÁTIL COM CARGA DE PQS DE 4 KG, CLASSE BC - FORNECIMENTO E INSTALAÇÃO. AF_01/2026_PE</t>
  </si>
  <si>
    <t>SINAPI|101909</t>
  </si>
  <si>
    <t>101909</t>
  </si>
  <si>
    <t>EXTINTOR DE INCÊNDIO PORTÁTIL COM CARGA DE PQS DE 6 KG, CLASSE BC - FORNECIMENTO E INSTALAÇÃO. AF_01/2026_PE</t>
  </si>
  <si>
    <t>SINAPI|101910</t>
  </si>
  <si>
    <t>101910</t>
  </si>
  <si>
    <t>EXTINTOR DE INCÊNDIO PORTÁTIL COM CARGA DE PQS DE 8 KG, CLASSE BC - FORNECIMENTO E INSTALAÇÃO. AF_01/2026_PE</t>
  </si>
  <si>
    <t>SINAPI|101905</t>
  </si>
  <si>
    <t>101905</t>
  </si>
  <si>
    <t>EXTINTOR DE INCÊNDIO PORTÁTIL COM CARGA DE ÁGUA PRESSURIZADA DE 10 L, CLASSE A - FORNECIMENTO E INSTALAÇÃO. AF_01/2026_PE</t>
  </si>
  <si>
    <t>SINAPI|92698</t>
  </si>
  <si>
    <t>92698</t>
  </si>
  <si>
    <t>JOELHO 45 GRAUS, EM FERRO GALVANIZADO, CONEXÃO ROSQUEADA, DN 15 (1/2"), INSTALADO EM RAMAIS E SUB-RAMAIS DE GÁS - FORNECIMENTO E INSTALAÇÃO. AF_01/2026</t>
  </si>
  <si>
    <t>SINAPI|92700</t>
  </si>
  <si>
    <t>92700</t>
  </si>
  <si>
    <t>JOELHO 45 GRAUS, EM FERRO GALVANIZADO, CONEXÃO ROSQUEADA, DN 20 (3/4"), INSTALADO EM RAMAIS E SUB-RAMAIS DE GÁS - FORNECIMENTO E INSTALAÇÃO. AF_01/2026</t>
  </si>
  <si>
    <t>SINAPI|92702</t>
  </si>
  <si>
    <t>92702</t>
  </si>
  <si>
    <t>JOELHO 45 GRAUS, EM FERRO GALVANIZADO, CONEXÃO ROSQUEADA, DN 25 (1"), INSTALADO EM RAMAIS E SUB-RAMAIS DE GÁS - FORNECIMENTO E INSTALAÇÃO. AF_01/2026</t>
  </si>
  <si>
    <t>SINAPI|92669</t>
  </si>
  <si>
    <t>92669</t>
  </si>
  <si>
    <t>JOELHO 45 GRAUS, EM FERRO GALVANIZADO, CONEXÃO ROSQUEADA, DN 25 (1"), INSTALADO EM REDE DE ALIMENTAÇÃO PARA SPRINKLER - FORNECIMENTO E INSTALAÇÃO. AF_01/2026</t>
  </si>
  <si>
    <t>SINAPI|92671</t>
  </si>
  <si>
    <t>92671</t>
  </si>
  <si>
    <t>JOELHO 45 GRAUS, EM FERRO GALVANIZADO, CONEXÃO ROSQUEADA, DN 32 (1 1/4"), INSTALADO EM REDE DE ALIMENTAÇÃO PARA SPRINKLER - FORNECIMENTO E INSTALAÇÃO. AF_01/2026</t>
  </si>
  <si>
    <t>SINAPI|92673</t>
  </si>
  <si>
    <t>92673</t>
  </si>
  <si>
    <t>JOELHO 45 GRAUS, EM FERRO GALVANIZADO, CONEXÃO ROSQUEADA, DN 40 (1 1/2"), INSTALADO EM REDE DE ALIMENTAÇÃO PARA SPRINKLER - FORNECIMENTO E INSTALAÇÃO. AF_01/2026</t>
  </si>
  <si>
    <t>SINAPI|92675</t>
  </si>
  <si>
    <t>92675</t>
  </si>
  <si>
    <t>JOELHO 45 GRAUS, EM FERRO GALVANIZADO, CONEXÃO ROSQUEADA, DN 50 (2"), INSTALADO EM REDE DE ALIMENTAÇÃO PARA SPRINKLER - FORNECIMENTO E INSTALAÇÃO. AF_01/2026</t>
  </si>
  <si>
    <t>SINAPI|92677</t>
  </si>
  <si>
    <t>92677</t>
  </si>
  <si>
    <t>JOELHO 45 GRAUS, EM FERRO GALVANIZADO, CONEXÃO ROSQUEADA, DN 65 (2 1/2"), INSTALADO EM REDE DE ALIMENTAÇÃO PARA SPRINKLER - FORNECIMENTO E INSTALAÇÃO. AF_01/2026</t>
  </si>
  <si>
    <t>SINAPI|92635</t>
  </si>
  <si>
    <t>92635</t>
  </si>
  <si>
    <t>JOELHO 45 GRAUS, EM FERRO GALVANIZADO, CONEXÃO ROSQUEADA, DN 80 (3"), INSTALADO EM REDE DE ALIMENTAÇÃO PARA HIDRANTE - FORNECIMENTO E INSTALAÇÃO. AF_01/2026</t>
  </si>
  <si>
    <t>SINAPI|92679</t>
  </si>
  <si>
    <t>92679</t>
  </si>
  <si>
    <t>JOELHO 45 GRAUS, EM FERRO GALVANIZADO, CONEXÃO ROSQUEADA, DN 80 (3"), INSTALADO EM REDE DE ALIMENTAÇÃO PARA SPRINKLER - FORNECIMENTO E INSTALAÇÃO. AF_01/2026</t>
  </si>
  <si>
    <t>SINAPI|92381</t>
  </si>
  <si>
    <t>92381</t>
  </si>
  <si>
    <t>JOELHO 45 GRAUS, EM FERRO GALVANIZADO, DN 25 (1"), CONEXÃO ROSQUEADA, INSTALADO EM REDE DE ALIMENTAÇÃO PARA HIDRANTE - FORNECIMENTO E INSTALAÇÃO. AF_01/2026</t>
  </si>
  <si>
    <t>SINAPI|92383</t>
  </si>
  <si>
    <t>92383</t>
  </si>
  <si>
    <t>JOELHO 45 GRAUS, EM FERRO GALVANIZADO, DN 32 (1 1/4"), CONEXÃO ROSQUEADA, INSTALADO EM REDE DE ALIMENTAÇÃO PARA HIDRANTE - FORNECIMENTO E INSTALAÇÃO. AF_01/2026</t>
  </si>
  <si>
    <t>SINAPI|92385</t>
  </si>
  <si>
    <t>92385</t>
  </si>
  <si>
    <t>JOELHO 45 GRAUS, EM FERRO GALVANIZADO, DN 40 (1 1/2"), CONEXÃO ROSQUEADA, INSTALADO EM REDE DE ALIMENTAÇÃO PARA HIDRANTE - FORNECIMENTO E INSTALAÇÃO. AF_01/2026</t>
  </si>
  <si>
    <t>SINAPI|92350</t>
  </si>
  <si>
    <t>92350</t>
  </si>
  <si>
    <t>JOELHO 45 GRAUS, EM FERRO GALVANIZADO, DN 50 (2"), CONEXÃO ROSQUEADA, INSTALADO EM PRUMADAS - FORNECIMENTO E INSTALAÇÃO. AF_01/2026</t>
  </si>
  <si>
    <t>SINAPI|92387</t>
  </si>
  <si>
    <t>92387</t>
  </si>
  <si>
    <t>JOELHO 45 GRAUS, EM FERRO GALVANIZADO, DN 50 (2"), CONEXÃO ROSQUEADA, INSTALADO EM REDE DE ALIMENTAÇÃO PARA HIDRANTE - FORNECIMENTO E INSTALAÇÃO. AF_01/2026</t>
  </si>
  <si>
    <t>SINAPI|92352</t>
  </si>
  <si>
    <t>92352</t>
  </si>
  <si>
    <t>JOELHO 45 GRAUS, EM FERRO GALVANIZADO, DN 65 (2 1/2"), CONEXÃO ROSQUEADA, INSTALADO EM PRUMADAS - FORNECIMENTO E INSTALAÇÃO. AF_01/2026</t>
  </si>
  <si>
    <t>SINAPI|92389</t>
  </si>
  <si>
    <t>92389</t>
  </si>
  <si>
    <t>JOELHO 45 GRAUS, EM FERRO GALVANIZADO, DN 65 (2 1/2"), CONEXÃO ROSQUEADA, INSTALADO EM REDE DE ALIMENTAÇÃO PARA HIDRANTE - FORNECIMENTO E INSTALAÇÃO. AF_01/2026</t>
  </si>
  <si>
    <t>SINAPI|92354</t>
  </si>
  <si>
    <t>92354</t>
  </si>
  <si>
    <t>JOELHO 45 GRAUS, EM FERRO GALVANIZADO, DN 80 (3"), CONEXÃO ROSQUEADA, INSTALADO EM PRUMADAS - FORNECIMENTO E INSTALAÇÃO. AF_01/2026</t>
  </si>
  <si>
    <t>SINAPI|92699</t>
  </si>
  <si>
    <t>92699</t>
  </si>
  <si>
    <t>JOELHO 90 GRAUS, EM FERRO GALVANIZADO, CONEXÃO ROSQUEADA, DN 15 (1/2"), INSTALADO EM RAMAIS E SUB-RAMAIS DE GÁS - FORNECIMENTO E INSTALAÇÃO. AF_01/2026</t>
  </si>
  <si>
    <t>SINAPI|92701</t>
  </si>
  <si>
    <t>92701</t>
  </si>
  <si>
    <t>JOELHO 90 GRAUS, EM FERRO GALVANIZADO, CONEXÃO ROSQUEADA, DN 20 (3/4"), INSTALADO EM RAMAIS E SUB-RAMAIS DE GÁS - FORNECIMENTO E INSTALAÇÃO. AF_01/2026</t>
  </si>
  <si>
    <t>SINAPI|92703</t>
  </si>
  <si>
    <t>92703</t>
  </si>
  <si>
    <t>JOELHO 90 GRAUS, EM FERRO GALVANIZADO, CONEXÃO ROSQUEADA, DN 25 (1"), INSTALADO EM RAMAIS E SUB-RAMAIS DE GÁS - FORNECIMENTO E INSTALAÇÃO. AF_01/2026</t>
  </si>
  <si>
    <t>SINAPI|92670</t>
  </si>
  <si>
    <t>92670</t>
  </si>
  <si>
    <t>JOELHO 90 GRAUS, EM FERRO GALVANIZADO, CONEXÃO ROSQUEADA, DN 25 (1"), INSTALADO EM REDE DE ALIMENTAÇÃO PARA SPRINKLER - FORNECIMENTO E INSTALAÇÃO. AF_01/2026</t>
  </si>
  <si>
    <t>SINAPI|92672</t>
  </si>
  <si>
    <t>92672</t>
  </si>
  <si>
    <t>JOELHO 90 GRAUS, EM FERRO GALVANIZADO, CONEXÃO ROSQUEADA, DN 32 (1 1/4"), INSTALADO EM REDE DE ALIMENTAÇÃO PARA SPRINKLER - FORNECIMENTO E INSTALAÇÃO. AF_01/2026</t>
  </si>
  <si>
    <t>SINAPI|92674</t>
  </si>
  <si>
    <t>92674</t>
  </si>
  <si>
    <t>JOELHO 90 GRAUS, EM FERRO GALVANIZADO, CONEXÃO ROSQUEADA, DN 40 (1 1/2"), INSTALADO EM REDE DE ALIMENTAÇÃO PARA SPRINKLER - FORNECIMENTO E INSTALAÇÃO. AF_01/2026</t>
  </si>
  <si>
    <t>SINAPI|92676</t>
  </si>
  <si>
    <t>92676</t>
  </si>
  <si>
    <t>JOELHO 90 GRAUS, EM FERRO GALVANIZADO, CONEXÃO ROSQUEADA, DN 50 (2"), INSTALADO EM REDE DE ALIMENTAÇÃO PARA SPRINKLER - FORNECIMENTO E INSTALAÇÃO. AF_01/2026</t>
  </si>
  <si>
    <t>SINAPI|92678</t>
  </si>
  <si>
    <t>92678</t>
  </si>
  <si>
    <t>JOELHO 90 GRAUS, EM FERRO GALVANIZADO, CONEXÃO ROSQUEADA, DN 65 (2 1/2"), INSTALADO EM REDE DE ALIMENTAÇÃO PARA SPRINKLER - FORNECIMENTO E INSTALAÇÃO. AF_01/2026</t>
  </si>
  <si>
    <t>SINAPI|92636</t>
  </si>
  <si>
    <t>92636</t>
  </si>
  <si>
    <t>JOELHO 90 GRAUS, EM FERRO GALVANIZADO, CONEXÃO ROSQUEADA, DN 80 (3"), INSTALADO EM REDE DE ALIMENTAÇÃO PARA HIDRANTE - FORNECIMENTO E INSTALAÇÃO. AF_01/2026</t>
  </si>
  <si>
    <t>SINAPI|92680</t>
  </si>
  <si>
    <t>92680</t>
  </si>
  <si>
    <t>JOELHO 90 GRAUS, EM FERRO GALVANIZADO, CONEXÃO ROSQUEADA, DN 80 (3"), INSTALADO EM REDE DE ALIMENTAÇÃO PARA SPRINKLER - FORNECIMENTO E INSTALAÇÃO. AF_01/2026</t>
  </si>
  <si>
    <t>SINAPI|92382</t>
  </si>
  <si>
    <t>92382</t>
  </si>
  <si>
    <t>JOELHO 90 GRAUS, EM FERRO GALVANIZADO, DN 25 (1"), CONEXÃO ROSQUEADA, INSTALADO EM REDE DE ALIMENTAÇÃO PARA HIDRANTE - FORNECIMENTO E INSTALAÇÃO. AF_01/2026</t>
  </si>
  <si>
    <t>SINAPI|92384</t>
  </si>
  <si>
    <t>92384</t>
  </si>
  <si>
    <t>JOELHO 90 GRAUS, EM FERRO GALVANIZADO, DN 32 (1 1/4"), CONEXÃO ROSQUEADA, INSTALADO EM REDE DE ALIMENTAÇÃO PARA HIDRANTE - FORNECIMENTO E INSTALAÇÃO. AF_01/2026</t>
  </si>
  <si>
    <t>SINAPI|92386</t>
  </si>
  <si>
    <t>92386</t>
  </si>
  <si>
    <t>JOELHO 90 GRAUS, EM FERRO GALVANIZADO, DN 40 (1 1/2"), CONEXÃO ROSQUEADA, INSTALADO EM REDE DE ALIMENTAÇÃO PARA HIDRANTE - FORNECIMENTO E INSTALAÇÃO. AF_01/2026</t>
  </si>
  <si>
    <t>SINAPI|92351</t>
  </si>
  <si>
    <t>92351</t>
  </si>
  <si>
    <t>JOELHO 90 GRAUS, EM FERRO GALVANIZADO, DN 50 (2"), CONEXÃO ROSQUEADA, INSTALADO EM PRUMADAS - FORNECIMENTO E INSTALAÇÃO. AF_01/2026</t>
  </si>
  <si>
    <t>SINAPI|92388</t>
  </si>
  <si>
    <t>92388</t>
  </si>
  <si>
    <t>JOELHO 90 GRAUS, EM FERRO GALVANIZADO, DN 50 (2"), CONEXÃO ROSQUEADA, INSTALADO EM REDE DE ALIMENTAÇÃO PARA HIDRANTE - FORNECIMENTO E INSTALAÇÃO. AF_01/2026</t>
  </si>
  <si>
    <t>SINAPI|92353</t>
  </si>
  <si>
    <t>92353</t>
  </si>
  <si>
    <t>JOELHO 90 GRAUS, EM FERRO GALVANIZADO, DN 65 (2 1/2"), CONEXÃO ROSQUEADA, INSTALADO EM PRUMADAS - FORNECIMENTO E INSTALAÇÃO. AF_01/2026</t>
  </si>
  <si>
    <t>SINAPI|92390</t>
  </si>
  <si>
    <t>92390</t>
  </si>
  <si>
    <t>JOELHO 90 GRAUS, EM FERRO GALVANIZADO, DN 65 (2 1/2"), CONEXÃO ROSQUEADA, INSTALADO EM REDE DE ALIMENTAÇÃO PARA HIDRANTE - FORNECIMENTO E INSTALAÇÃO. AF_01/2026</t>
  </si>
  <si>
    <t>SINAPI|92355</t>
  </si>
  <si>
    <t>92355</t>
  </si>
  <si>
    <t>JOELHO 90 GRAUS, EM FERRO GALVANIZADO, DN 80 (3"), CONEXÃO ROSQUEADA, INSTALADO EM PRUMADAS - FORNECIMENTO E INSTALAÇÃO. AF_01/2026</t>
  </si>
  <si>
    <t>SINAPI|101925</t>
  </si>
  <si>
    <t>101925</t>
  </si>
  <si>
    <t>JOELHO 90°, EM FERRO GALVANIZADO, 4", CONEXÃO ROSQUEADA, INSTALADO EM PRUMADAS - FORNECIMENTO E INSTALAÇÃO. AF_01/2026</t>
  </si>
  <si>
    <t>SINAPI|101934</t>
  </si>
  <si>
    <t>101934</t>
  </si>
  <si>
    <t>JOELHO 90°, EM FERRO GALVANIZADO, 4", CONEXÃO ROSQUEADA, INSTALADO EM REDE DE ALIMENTAÇÃO PARA HIDRANTE - FORNECIMENTO E INSTALAÇÃO. AF_01/2026</t>
  </si>
  <si>
    <t>SINAPI|97541</t>
  </si>
  <si>
    <t>97541</t>
  </si>
  <si>
    <t>LUVA COM REDUÇÃO, EM AÇO, CONEXÃO SOLDADA, DN 20 X 15 MM (3/4" X 1/2"), INSTALADO EM RAMAIS E SUB-RAMAIS DE GÁS - FORNECIMENTO E INSTALAÇÃO. AF_01/2026</t>
  </si>
  <si>
    <t>SINAPI|97462</t>
  </si>
  <si>
    <t>97462</t>
  </si>
  <si>
    <t>LUVA COM REDUÇÃO, EM AÇO, CONEXÃO SOLDADA, DN 25 X 20 MM (1 X 3/4"), INSTALADO EM REDE DE ALIMENTAÇÃO PARA HIDRANTE - FORNECIMENTO E INSTALAÇÃO. AF_01/2026</t>
  </si>
  <si>
    <t>SINAPI|97544</t>
  </si>
  <si>
    <t>97544</t>
  </si>
  <si>
    <t>LUVA COM REDUÇÃO, EM AÇO, CONEXÃO SOLDADA, DN 25 X 20 MM (1" X 3/4"), INSTALADO EM RAMAIS E SUB-RAMAIS DE GÁS - FORNECIMENTO E INSTALAÇÃO. AF_01/2026</t>
  </si>
  <si>
    <t>SINAPI|97500</t>
  </si>
  <si>
    <t>97500</t>
  </si>
  <si>
    <t>LUVA COM REDUÇÃO, EM AÇO, CONEXÃO SOLDADA, DN 25 X 20 MM (1" X 3/4"), INSTALADO EM REDE DE ALIMENTAÇÃO PARA SPRINKLER - FORNECIMENTO E INSTALAÇÃO. AF_01/2026</t>
  </si>
  <si>
    <t>SINAPI|97465</t>
  </si>
  <si>
    <t>97465</t>
  </si>
  <si>
    <t>LUVA COM REDUÇÃO, EM AÇO, CONEXÃO SOLDADA, DN 32 X 25 MM (1 1/4" X 1"), INSTALADO EM REDE DE ALIMENTAÇÃO PARA HIDRANTE - FORNECIMENTO E INSTALAÇÃO. AF_01/2026</t>
  </si>
  <si>
    <t>SINAPI|97503</t>
  </si>
  <si>
    <t>97503</t>
  </si>
  <si>
    <t>LUVA COM REDUÇÃO, EM AÇO, CONEXÃO SOLDADA, DN 32 X 25 MM (1 1/4" X 1"), INSTALADO EM REDE DE ALIMENTAÇÃO PARA SPRINKLER - FORNECIMENTO E INSTALAÇÃO. AF_01/2026</t>
  </si>
  <si>
    <t>SINAPI|97468</t>
  </si>
  <si>
    <t>97468</t>
  </si>
  <si>
    <t>LUVA COM REDUÇÃO, EM AÇO, CONEXÃO SOLDADA, DN 40 X 32 MM (1 1/2" X 1 1/4"), INSTALADO EM REDE DE ALIMENTAÇÃO PARA HIDRANTE - FORNECIMENTO E INSTALAÇÃO. AF_01/2026</t>
  </si>
  <si>
    <t>SINAPI|97506</t>
  </si>
  <si>
    <t>97506</t>
  </si>
  <si>
    <t>LUVA COM REDUÇÃO, EM AÇO, CONEXÃO SOLDADA, DN 40 X 32 MM (1 1/2" X 1 1/4"), INSTALADO EM REDE DE ALIMENTAÇÃO PARA SPRINKLER - FORNECIMENTO E INSTALAÇÃO. AF_01/2026</t>
  </si>
  <si>
    <t>SINAPI|97444</t>
  </si>
  <si>
    <t>97444</t>
  </si>
  <si>
    <t>LUVA COM REDUÇÃO, EM AÇO, CONEXÃO SOLDADA, DN 50 X 40 MM (2 X 1 1/2"), INSTALADO EM PRUMADAS - FORNECIMENTO E INSTALAÇÃO. AF_01/2026</t>
  </si>
  <si>
    <t>SINAPI|97471</t>
  </si>
  <si>
    <t>97471</t>
  </si>
  <si>
    <t>LUVA COM REDUÇÃO, EM AÇO, CONEXÃO SOLDADA, DN 50 X 40 MM (2" X 1 1/2"), INSTALADO EM REDE DE ALIMENTAÇÃO PARA HIDRANTE - FORNECIMENTO E INSTALAÇÃO. AF_01/2026</t>
  </si>
  <si>
    <t>SINAPI|97509</t>
  </si>
  <si>
    <t>97509</t>
  </si>
  <si>
    <t>LUVA COM REDUÇÃO, EM AÇO, CONEXÃO SOLDADA, DN 50 X 40 MM (2" X 1 1/2"), INSTALADO EM REDE DE ALIMENTAÇÃO PARA SPRINKLER - FORNECIMENTO E INSTALAÇÃO. AF_01/2026</t>
  </si>
  <si>
    <t>SINAPI|97447</t>
  </si>
  <si>
    <t>97447</t>
  </si>
  <si>
    <t>LUVA COM REDUÇÃO, EM AÇO, CONEXÃO SOLDADA, DN 65 X 50 MM (2 1/2" X 2"), INSTALADO EM PRUMADAS - FORNECIMENTO E INSTALAÇÃO. AF_01/2026</t>
  </si>
  <si>
    <t>SINAPI|97475</t>
  </si>
  <si>
    <t>97475</t>
  </si>
  <si>
    <t>LUVA COM REDUÇÃO, EM AÇO, CONEXÃO SOLDADA, DN 65 X 50 MM (2 1/2" X 2"), INSTALADO EM REDE DE ALIMENTAÇÃO PARA HIDRANTE - FORNECIMENTO E INSTALAÇÃO. AF_01/2026</t>
  </si>
  <si>
    <t>SINAPI|97512</t>
  </si>
  <si>
    <t>97512</t>
  </si>
  <si>
    <t>LUVA COM REDUÇÃO, EM AÇO, CONEXÃO SOLDADA, DN 65 X 50 MM (2 1/2" X 2"), INSTALADO EM REDE DE ALIMENTAÇÃO PARA SPRINKLER - FORNECIMENTO E INSTALAÇÃO. AF_01/2026</t>
  </si>
  <si>
    <t>SINAPI|97450</t>
  </si>
  <si>
    <t>97450</t>
  </si>
  <si>
    <t>LUVA COM REDUÇÃO, EM AÇO, CONEXÃO SOLDADA, DN 80 X 65 MM (3" X 2 1/2"), INSTALADO EM PRUMADAS - FORNECIMENTO E INSTALAÇÃO. AF_01/2026</t>
  </si>
  <si>
    <t>SINAPI|97478</t>
  </si>
  <si>
    <t>97478</t>
  </si>
  <si>
    <t>LUVA COM REDUÇÃO, EM AÇO, CONEXÃO SOLDADA, DN 80 X 65 MM (3" X 2 1/2"), INSTALADO EM REDE DE ALIMENTAÇÃO PARA HIDRANTE - FORNECIMENTO E INSTALAÇÃO. AF_01/2026</t>
  </si>
  <si>
    <t>SINAPI|97515</t>
  </si>
  <si>
    <t>97515</t>
  </si>
  <si>
    <t>LUVA COM REDUÇÃO, EM AÇO, CONEXÃO SOLDADA, DN 80 X 65 MM (3" X 2 1/2"), INSTALADO EM REDE DE ALIMENTAÇÃO PARA SPRINKLER - FORNECIMENTO E INSTALAÇÃO. AF_01/2026</t>
  </si>
  <si>
    <t>SINAPI|92928</t>
  </si>
  <si>
    <t>92928</t>
  </si>
  <si>
    <t>LUVA DE REDUÇÃO, EM FERRO GALVANIZADO, 1 1/2" X 1 1/4", CONEXÃO ROSQUEADA, INSTALADO EM REDE DE ALIMENTAÇÃO PARA HIDRANTE - FORNECIMENTO E INSTALAÇÃO. AF_01/2026</t>
  </si>
  <si>
    <t>SINAPI|92943</t>
  </si>
  <si>
    <t>92943</t>
  </si>
  <si>
    <t>LUVA DE REDUÇÃO, EM FERRO GALVANIZADO, 1 1/2" X 1 1/4", CONEXÃO ROSQUEADA, INSTALADO EM REDE DE ALIMENTAÇÃO PARA SPRINKLER - FORNECIMENTO E INSTALAÇÃO. AF_01/2026</t>
  </si>
  <si>
    <t>SINAPI|92929</t>
  </si>
  <si>
    <t>92929</t>
  </si>
  <si>
    <t>LUVA DE REDUÇÃO, EM FERRO GALVANIZADO, 1 1/2" X 1", CONEXÃO ROSQUEADA, INSTALADO EM REDE DE ALIMENTAÇÃO PARA HIDRANTE - FORNECIMENTO E INSTALAÇÃO. AF_01/2026</t>
  </si>
  <si>
    <t>SINAPI|92944</t>
  </si>
  <si>
    <t>92944</t>
  </si>
  <si>
    <t>LUVA DE REDUÇÃO, EM FERRO GALVANIZADO, 1 1/2" X 1", CONEXÃO ROSQUEADA, INSTALADO EM REDE DE ALIMENTAÇÃO PARA SPRINKLER - FORNECIMENTO E INSTALAÇÃO. AF_01/2026</t>
  </si>
  <si>
    <t>SINAPI|92930</t>
  </si>
  <si>
    <t>92930</t>
  </si>
  <si>
    <t>LUVA DE REDUÇÃO, EM FERRO GALVANIZADO, 1 1/2" X 3/4", CONEXÃO ROSQUEADA, INSTALADO EM REDE DE ALIMENTAÇÃO PARA HIDRANTE - FORNECIMENTO E INSTALAÇÃO. AF_01/2026</t>
  </si>
  <si>
    <t>SINAPI|92945</t>
  </si>
  <si>
    <t>92945</t>
  </si>
  <si>
    <t>LUVA DE REDUÇÃO, EM FERRO GALVANIZADO, 1 1/2" X 3/4", CONEXÃO ROSQUEADA, INSTALADO EM REDE DE ALIMENTAÇÃO PARA SPRINKLER - FORNECIMENTO E INSTALAÇÃO. AF_01/2026</t>
  </si>
  <si>
    <t>SINAPI|92925</t>
  </si>
  <si>
    <t>92925</t>
  </si>
  <si>
    <t>LUVA DE REDUÇÃO, EM FERRO GALVANIZADO, 1 1/4" X 1", CONEXÃO ROSQUEADA, INSTALADO EM REDE DE ALIMENTAÇÃO PARA HIDRANTE - FORNECIMENTO E INSTALAÇÃO. AF_01/2026</t>
  </si>
  <si>
    <t>SINAPI|92940</t>
  </si>
  <si>
    <t>92940</t>
  </si>
  <si>
    <t>LUVA DE REDUÇÃO, EM FERRO GALVANIZADO, 1 1/4" X 1", CONEXÃO ROSQUEADA, INSTALADO EM REDE DE ALIMENTAÇÃO PARA SPRINKLER - FORNECIMENTO E INSTALAÇÃO. AF_01/2026</t>
  </si>
  <si>
    <t>SINAPI|92926</t>
  </si>
  <si>
    <t>92926</t>
  </si>
  <si>
    <t>LUVA DE REDUÇÃO, EM FERRO GALVANIZADO, 1 1/4" X 1/2", CONEXÃO ROSQUEADA, INSTALADO EM REDE DE ALIMENTAÇÃO PARA HIDRANTE - FORNECIMENTO E INSTALAÇÃO. AF_01/2026</t>
  </si>
  <si>
    <t>SINAPI|92941</t>
  </si>
  <si>
    <t>92941</t>
  </si>
  <si>
    <t>LUVA DE REDUÇÃO, EM FERRO GALVANIZADO, 1 1/4" X 1/2", CONEXÃO ROSQUEADA, INSTALADO EM REDE DE ALIMENTAÇÃO PARA SPRINKLER - FORNECIMENTO E INSTALAÇÃO. AF_01/2026</t>
  </si>
  <si>
    <t>SINAPI|92927</t>
  </si>
  <si>
    <t>92927</t>
  </si>
  <si>
    <t>LUVA DE REDUÇÃO, EM FERRO GALVANIZADO, 1 1/4" X 3/4", CONEXÃO ROSQUEADA, INSTALADO EM REDE DE ALIMENTAÇÃO PARA HIDRANTE - FORNECIMENTO E INSTALAÇÃO. AF_01/2026</t>
  </si>
  <si>
    <t>SINAPI|92942</t>
  </si>
  <si>
    <t>92942</t>
  </si>
  <si>
    <t>LUVA DE REDUÇÃO, EM FERRO GALVANIZADO, 1 1/4" X 3/4", CONEXÃO ROSQUEADA, INSTALADO EM REDE DE ALIMENTAÇÃO PARA SPRINKLER - FORNECIMENTO E INSTALAÇÃO. AF_01/2026</t>
  </si>
  <si>
    <t>SINAPI|92918</t>
  </si>
  <si>
    <t>92918</t>
  </si>
  <si>
    <t>LUVA DE REDUÇÃO, EM FERRO GALVANIZADO, 1" X 1/2", CONEXÃO ROSQUEADA, INSTALADO EM REDE DE ALIMENTAÇÃO PARA HIDRANTE - FORNECIMENTO E INSTALAÇÃO. AF_01/2026</t>
  </si>
  <si>
    <t>SINAPI|92938</t>
  </si>
  <si>
    <t>92938</t>
  </si>
  <si>
    <t>LUVA DE REDUÇÃO, EM FERRO GALVANIZADO, 1" X 1/2", CONEXÃO ROSQUEADA, INSTALADO EM REDE DE ALIMENTAÇÃO PARA SPRINKLER - FORNECIMENTO E INSTALAÇÃO. AF_01/2026</t>
  </si>
  <si>
    <t>SINAPI|92920</t>
  </si>
  <si>
    <t>92920</t>
  </si>
  <si>
    <t>LUVA DE REDUÇÃO, EM FERRO GALVANIZADO, 1" X 3/4", CONEXÃO ROSQUEADA, INSTALADO EM REDE DE ALIMENTAÇÃO PARA HIDRANTE - FORNECIMENTO E INSTALAÇÃO. AF_01/2026</t>
  </si>
  <si>
    <t>SINAPI|92939</t>
  </si>
  <si>
    <t>92939</t>
  </si>
  <si>
    <t>LUVA DE REDUÇÃO, EM FERRO GALVANIZADO, 1" X 3/4", CONEXÃO ROSQUEADA, INSTALADO EM REDE DE ALIMENTAÇÃO PARA SPRINKLER - FORNECIMENTO E INSTALAÇÃO. AF_01/2026</t>
  </si>
  <si>
    <t>SINAPI|92910</t>
  </si>
  <si>
    <t>92910</t>
  </si>
  <si>
    <t>LUVA DE REDUÇÃO, EM FERRO GALVANIZADO, 2 1/2" X 1 1/2", CONEXÃO ROSQUEADA, INSTALADO EM PRUMADAS - FORNECIMENTO E INSTALAÇÃO. AF_01/2026</t>
  </si>
  <si>
    <t>SINAPI|92934</t>
  </si>
  <si>
    <t>92934</t>
  </si>
  <si>
    <t>LUVA DE REDUÇÃO, EM FERRO GALVANIZADO, 2 1/2" X 1 1/2", CONEXÃO ROSQUEADA, INSTALADO EM REDE DE ALIMENTAÇÃO PARA HIDRANTE - FORNECIMENTO E INSTALAÇÃO. AF_01/2026</t>
  </si>
  <si>
    <t>SINAPI|92949</t>
  </si>
  <si>
    <t>92949</t>
  </si>
  <si>
    <t>LUVA DE REDUÇÃO, EM FERRO GALVANIZADO, 2 1/2" X 1 1/2", CONEXÃO ROSQUEADA, INSTALADO EM REDE DE ALIMENTAÇÃO PARA SPRINKLER - FORNECIMENTO E INSTALAÇÃO. AF_01/2026</t>
  </si>
  <si>
    <t>SINAPI|92911</t>
  </si>
  <si>
    <t>92911</t>
  </si>
  <si>
    <t>LUVA DE REDUÇÃO, EM FERRO GALVANIZADO, 2 1/2" X 2", CONEXÃO ROSQUEADA, INSTALADO EM PRUMADAS - FORNECIMENTO E INSTALAÇÃO. AF_01/2026</t>
  </si>
  <si>
    <t>SINAPI|92935</t>
  </si>
  <si>
    <t>92935</t>
  </si>
  <si>
    <t>LUVA DE REDUÇÃO, EM FERRO GALVANIZADO, 2 1/2" X 2", CONEXÃO ROSQUEADA, INSTALADO EM REDE DE ALIMENTAÇÃO PARA HIDRANTE - FORNECIMENTO E INSTALAÇÃO. AF_01/2026</t>
  </si>
  <si>
    <t>SINAPI|92950</t>
  </si>
  <si>
    <t>92950</t>
  </si>
  <si>
    <t>LUVA DE REDUÇÃO, EM FERRO GALVANIZADO, 2 1/2" X 2", CONEXÃO ROSQUEADA, INSTALADO EM REDE DE ALIMENTAÇÃO PARA SPRINKLER - FORNECIMENTO E INSTALAÇÃO. AF_01/2026</t>
  </si>
  <si>
    <t>SINAPI|92907</t>
  </si>
  <si>
    <t>92907</t>
  </si>
  <si>
    <t>LUVA DE REDUÇÃO, EM FERRO GALVANIZADO, 2" X 1 1/2", CONEXÃO ROSQUEADA, INSTALADO EM PRUMADAS - FORNECIMENTO E INSTALAÇÃO. AF_01/2026</t>
  </si>
  <si>
    <t>SINAPI|92931</t>
  </si>
  <si>
    <t>92931</t>
  </si>
  <si>
    <t>LUVA DE REDUÇÃO, EM FERRO GALVANIZADO, 2" X 1 1/2", CONEXÃO ROSQUEADA, INSTALADO EM REDE DE ALIMENTAÇÃO PARA HIDRANTE - FORNECIMENTO E INSTALAÇÃO. AF_01/2026</t>
  </si>
  <si>
    <t>SINAPI|92946</t>
  </si>
  <si>
    <t>92946</t>
  </si>
  <si>
    <t>LUVA DE REDUÇÃO, EM FERRO GALVANIZADO, 2" X 1 1/2", CONEXÃO ROSQUEADA, INSTALADO EM REDE DE ALIMENTAÇÃO PARA SPRINKLER - FORNECIMENTO E INSTALAÇÃO. AF_01/2026</t>
  </si>
  <si>
    <t>SINAPI|92908</t>
  </si>
  <si>
    <t>92908</t>
  </si>
  <si>
    <t>LUVA DE REDUÇÃO, EM FERRO GALVANIZADO, 2" X 1 1/4", CONEXÃO ROSQUEADA, INSTALADO EM PRUMADAS - FORNECIMENTO E INSTALAÇÃO. AF_01/2026</t>
  </si>
  <si>
    <t>SINAPI|92932</t>
  </si>
  <si>
    <t>92932</t>
  </si>
  <si>
    <t>LUVA DE REDUÇÃO, EM FERRO GALVANIZADO, 2" X 1 1/4", CONEXÃO ROSQUEADA, INSTALADO EM REDE DE ALIMENTAÇÃO PARA HIDRANTE - FORNECIMENTO E INSTALAÇÃO. AF_01/2026</t>
  </si>
  <si>
    <t>SINAPI|92947</t>
  </si>
  <si>
    <t>92947</t>
  </si>
  <si>
    <t>LUVA DE REDUÇÃO, EM FERRO GALVANIZADO, 2" X 1 1/4", CONEXÃO ROSQUEADA, INSTALADO EM REDE DE ALIMENTAÇÃO PARA SPRINKLER - FORNECIMENTO E INSTALAÇÃO. AF_01/2026</t>
  </si>
  <si>
    <t>SINAPI|92909</t>
  </si>
  <si>
    <t>92909</t>
  </si>
  <si>
    <t>LUVA DE REDUÇÃO, EM FERRO GALVANIZADO, 2" X 1", CONEXÃO ROSQUEADA, INSTALADO EM PRUMADAS - FORNECIMENTO E INSTALAÇÃO. AF_01/2026</t>
  </si>
  <si>
    <t>SINAPI|92933</t>
  </si>
  <si>
    <t>92933</t>
  </si>
  <si>
    <t>LUVA DE REDUÇÃO, EM FERRO GALVANIZADO, 2" X 1", CONEXÃO ROSQUEADA, INSTALADO EM REDE DE ALIMENTAÇÃO PARA HIDRANTE - FORNECIMENTO E INSTALAÇÃO. AF_01/2026</t>
  </si>
  <si>
    <t>SINAPI|92948</t>
  </si>
  <si>
    <t>92948</t>
  </si>
  <si>
    <t>LUVA DE REDUÇÃO, EM FERRO GALVANIZADO, 2" X 1", CONEXÃO ROSQUEADA, INSTALADO EM REDE DE ALIMENTAÇÃO PARA SPRINKLER - FORNECIMENTO E INSTALAÇÃO. AF_01/2026</t>
  </si>
  <si>
    <t>SINAPI|92912</t>
  </si>
  <si>
    <t>92912</t>
  </si>
  <si>
    <t>LUVA DE REDUÇÃO, EM FERRO GALVANIZADO, 3" X 1 1/2", CONEXÃO ROSQUEADA, INSTALADO EM PRUMADAS - FORNECIMENTO E INSTALAÇÃO. AF_01/2026</t>
  </si>
  <si>
    <t>SINAPI|92913</t>
  </si>
  <si>
    <t>92913</t>
  </si>
  <si>
    <t>LUVA DE REDUÇÃO, EM FERRO GALVANIZADO, 3" X 2 1/2", CONEXÃO ROSQUEADA, INSTALADO EM PRUMADAS - FORNECIMENTO E INSTALAÇÃO. AF_01/2026</t>
  </si>
  <si>
    <t>SINAPI|92936</t>
  </si>
  <si>
    <t>92936</t>
  </si>
  <si>
    <t>LUVA DE REDUÇÃO, EM FERRO GALVANIZADO, 3" X 2 1/2", CONEXÃO ROSQUEADA, INSTALADO EM REDE DE ALIMENTAÇÃO PARA HIDRANTE - FORNECIMENTO E INSTALAÇÃO. AF_01/2026</t>
  </si>
  <si>
    <t>SINAPI|92951</t>
  </si>
  <si>
    <t>92951</t>
  </si>
  <si>
    <t>LUVA DE REDUÇÃO, EM FERRO GALVANIZADO, 3" X 2 1/2", CONEXÃO ROSQUEADA, INSTALADO EM REDE DE ALIMENTAÇÃO PARA SPRINKLER - FORNECIMENTO E INSTALAÇÃO. AF_01/2026</t>
  </si>
  <si>
    <t>SINAPI|92914</t>
  </si>
  <si>
    <t>92914</t>
  </si>
  <si>
    <t>LUVA DE REDUÇÃO, EM FERRO GALVANIZADO, 3" X 2", CONEXÃO ROSQUEADA, INSTALADO EM PRUMADAS - FORNECIMENTO E INSTALAÇÃO. AF_01/2026</t>
  </si>
  <si>
    <t>SINAPI|92937</t>
  </si>
  <si>
    <t>92937</t>
  </si>
  <si>
    <t>LUVA DE REDUÇÃO, EM FERRO GALVANIZADO, 3" X 2", CONEXÃO ROSQUEADA, INSTALADO EM REDE DE ALIMENTAÇÃO PARA HIDRANTE - FORNECIMENTO E INSTALAÇÃO. AF_01/2026</t>
  </si>
  <si>
    <t>SINAPI|92952</t>
  </si>
  <si>
    <t>92952</t>
  </si>
  <si>
    <t>LUVA DE REDUÇÃO, EM FERRO GALVANIZADO, 3" X 2", CONEXÃO ROSQUEADA, INSTALADO EM REDE DE ALIMENTAÇÃO PARA SPRINKLER - FORNECIMENTO E INSTALAÇÃO. AF_01/2026</t>
  </si>
  <si>
    <t>SINAPI|92953</t>
  </si>
  <si>
    <t>92953</t>
  </si>
  <si>
    <t>LUVA DE REDUÇÃO, EM FERRO GALVANIZADO, 3/4" X 1/2", CONEXÃO ROSQUEADA, INSTALADO EM RAMAIS E SUB-RAMAIS DE GÁS - FORNECIMENTO E INSTALAÇÃO. AF_01/2026</t>
  </si>
  <si>
    <t>SINAPI|101921</t>
  </si>
  <si>
    <t>101921</t>
  </si>
  <si>
    <t>LUVA DE REDUÇÃO, EM FERRO GALVANIZADO, 4" X 2 1/2", CONEXÃO ROSQUEADA, INSTALADO EM PRUMADAS - FORNECIMENTO E INSTALAÇÃO. AF_01/2026</t>
  </si>
  <si>
    <t>SINAPI|101930</t>
  </si>
  <si>
    <t>101930</t>
  </si>
  <si>
    <t>LUVA DE REDUÇÃO, EM FERRO GALVANIZADO, 4" X 2 1/2", CONEXÃO ROSQUEADA, INSTALADO EM REDE DE ALIMENTAÇÃO PARA HIDRANTE - FORNECIMENTO E INSTALAÇÃO. AF_01/2026</t>
  </si>
  <si>
    <t>SINAPI|101922</t>
  </si>
  <si>
    <t>101922</t>
  </si>
  <si>
    <t>LUVA DE REDUÇÃO, EM FERRO GALVANIZADO, 4" X 2", CONEXÃO ROSQUEADA, INSTALADO EM PRUMADAS - FORNECIMENTO E INSTALAÇÃO. AF_01/2026</t>
  </si>
  <si>
    <t>SINAPI|101931</t>
  </si>
  <si>
    <t>101931</t>
  </si>
  <si>
    <t>LUVA DE REDUÇÃO, EM FERRO GALVANIZADO, 4" X 2", CONEXÃO ROSQUEADA, INSTALADO EM REDE DE ALIMENTAÇÃO PARA HIDRANTE - FORNECIMENTO E INSTALAÇÃO. AF_01/2026</t>
  </si>
  <si>
    <t>SINAPI|101923</t>
  </si>
  <si>
    <t>101923</t>
  </si>
  <si>
    <t>LUVA DE REDUÇÃO, EM FERRO GALVANIZADO, 4" X 3", CONEXÃO ROSQUEADA, INSTALADO EM PRUMADAS - FORNECIMENTO E INSTALAÇÃO. AF_01/2026</t>
  </si>
  <si>
    <t>SINAPI|101932</t>
  </si>
  <si>
    <t>101932</t>
  </si>
  <si>
    <t>LUVA DE REDUÇÃO, EM FERRO GALVANIZADO, 4" X 3", CONEXÃO ROSQUEADA, INSTALADO EM REDE DE ALIMENTAÇÃO PARA HIDRANTE - FORNECIMENTO E INSTALAÇÃO. AF_01/2026</t>
  </si>
  <si>
    <t>SINAPI|97537</t>
  </si>
  <si>
    <t>97537</t>
  </si>
  <si>
    <t>LUVA, EM AÇO, CONEXÃO SOLDADA, DN 15 (1/2"), INSTALADO EM RAMAIS E SUB-RAMAIS DE GÁS - FORNECIMENTO E INSTALAÇÃO. AF_01/2026</t>
  </si>
  <si>
    <t>SINAPI|97540</t>
  </si>
  <si>
    <t>97540</t>
  </si>
  <si>
    <t>LUVA, EM AÇO, CONEXÃO SOLDADA, DN 20 (3/4"), INSTALADO EM RAMAIS E SUB-RAMAIS DE GÁS - FORNECIMENTO E INSTALAÇÃO. AF_01/2026</t>
  </si>
  <si>
    <t>SINAPI|97543</t>
  </si>
  <si>
    <t>97543</t>
  </si>
  <si>
    <t>LUVA, EM AÇO, CONEXÃO SOLDADA, DN 25 (1"), INSTALADO EM RAMAIS E SUB-RAMAIS DE GÁS - FORNECIMENTO E INSTALAÇÃO. AF_01/2026</t>
  </si>
  <si>
    <t>SINAPI|97461</t>
  </si>
  <si>
    <t>97461</t>
  </si>
  <si>
    <t>LUVA, EM AÇO, CONEXÃO SOLDADA, DN 25 (1"), INSTALADO EM REDE DE ALIMENTAÇÃO PARA HIDRANTE - FORNECIMENTO E INSTALAÇÃO. AF_01/2026</t>
  </si>
  <si>
    <t>SINAPI|97499</t>
  </si>
  <si>
    <t>97499</t>
  </si>
  <si>
    <t>LUVA, EM AÇO, CONEXÃO SOLDADA, DN 25 (1"), INSTALADO EM REDE DE ALIMENTAÇÃO PARA SPRINKLER - FORNECIMENTO E INSTALAÇÃO. AF_01/2026</t>
  </si>
  <si>
    <t>SINAPI|97464</t>
  </si>
  <si>
    <t>97464</t>
  </si>
  <si>
    <t>LUVA, EM AÇO, CONEXÃO SOLDADA, DN 32 (1 1/4"), INSTALADO EM REDE DE ALIMENTAÇÃO PARA HIDRANTE - FORNECIMENTO E INSTALAÇÃO. AF_01/2026</t>
  </si>
  <si>
    <t>SINAPI|97502</t>
  </si>
  <si>
    <t>97502</t>
  </si>
  <si>
    <t>LUVA, EM AÇO, CONEXÃO SOLDADA, DN 32 (1 1/4"), INSTALADO EM REDE DE ALIMENTAÇÃO PARA SPRINKLER - FORNECIMENTO E INSTALAÇÃO. AF_01/2026</t>
  </si>
  <si>
    <t>SINAPI|97467</t>
  </si>
  <si>
    <t>97467</t>
  </si>
  <si>
    <t>LUVA, EM AÇO, CONEXÃO SOLDADA, DN 40 (1 1/2"), INSTALADO EM REDE DE ALIMENTAÇÃO PARA HIDRANTE - FORNECIMENTO E INSTALAÇÃO. AF_01/2026</t>
  </si>
  <si>
    <t>SINAPI|97505</t>
  </si>
  <si>
    <t>97505</t>
  </si>
  <si>
    <t>LUVA, EM AÇO, CONEXÃO SOLDADA, DN 40 (1 1/2"), INSTALADO EM REDE DE ALIMENTAÇÃO PARA SPRINKLER - FORNECIMENTO E INSTALAÇÃO. AF_01/2026</t>
  </si>
  <si>
    <t>SINAPI|97443</t>
  </si>
  <si>
    <t>97443</t>
  </si>
  <si>
    <t>LUVA, EM AÇO, CONEXÃO SOLDADA, DN 50 (2"), INSTALADO EM PRUMADAS - FORNECIMENTO E INSTALAÇÃO. AF_01/2026</t>
  </si>
  <si>
    <t>SINAPI|97470</t>
  </si>
  <si>
    <t>97470</t>
  </si>
  <si>
    <t>LUVA, EM AÇO, CONEXÃO SOLDADA, DN 50 (2"), INSTALADO EM REDE DE ALIMENTAÇÃO PARA HIDRANTE - FORNECIMENTO E INSTALAÇÃO. AF_01/2026</t>
  </si>
  <si>
    <t>SINAPI|97508</t>
  </si>
  <si>
    <t>97508</t>
  </si>
  <si>
    <t>LUVA, EM AÇO, CONEXÃO SOLDADA, DN 50 (2"), INSTALADO EM REDE DE ALIMENTAÇÃO PARA SPRINKLER - FORNECIMENTO E INSTALAÇÃO. AF_01/2026</t>
  </si>
  <si>
    <t>SINAPI|97446</t>
  </si>
  <si>
    <t>97446</t>
  </si>
  <si>
    <t>LUVA, EM AÇO, CONEXÃO SOLDADA, DN 65 (2 1/2"), INSTALADO EM PRUMADAS - FORNECIMENTO E INSTALAÇÃO. AF_01/2026</t>
  </si>
  <si>
    <t>SINAPI|97474</t>
  </si>
  <si>
    <t>97474</t>
  </si>
  <si>
    <t>LUVA, EM AÇO, CONEXÃO SOLDADA, DN 65 (2 1/2"), INSTALADO EM REDE DE ALIMENTAÇÃO PARA HIDRANTE - FORNECIMENTO E INSTALAÇÃO. AF_01/2026</t>
  </si>
  <si>
    <t>SINAPI|97511</t>
  </si>
  <si>
    <t>97511</t>
  </si>
  <si>
    <t>LUVA, EM AÇO, CONEXÃO SOLDADA, DN 65 (2 1/2"), INSTALADO EM REDE DE ALIMENTAÇÃO PARA SPRINKLER - FORNECIMENTO E INSTALAÇÃO. AF_01/2026</t>
  </si>
  <si>
    <t>SINAPI|97449</t>
  </si>
  <si>
    <t>97449</t>
  </si>
  <si>
    <t>LUVA, EM AÇO, CONEXÃO SOLDADA, DN 80 (3"), INSTALADO EM PRUMADAS - FORNECIMENTO E INSTALAÇÃO. AF_01/2026</t>
  </si>
  <si>
    <t>SINAPI|97477</t>
  </si>
  <si>
    <t>97477</t>
  </si>
  <si>
    <t>LUVA, EM AÇO, CONEXÃO SOLDADA, DN 80 (3"), INSTALADO EM REDE DE ALIMENTAÇÃO PARA HIDRANTE - FORNECIMENTO E INSTALAÇÃO. AF_01/2026</t>
  </si>
  <si>
    <t>SINAPI|97514</t>
  </si>
  <si>
    <t>97514</t>
  </si>
  <si>
    <t>LUVA, EM AÇO, CONEXÃO SOLDADA, DN 80 (3"), INSTALADO EM REDE DE ALIMENTAÇÃO PARA SPRINKLER - FORNECIMENTO E INSTALAÇÃO. AF_01/2026</t>
  </si>
  <si>
    <t>SINAPI|101920</t>
  </si>
  <si>
    <t>101920</t>
  </si>
  <si>
    <t>LUVA, EM FERRO GALVANIZADO, 4", CONEXÃO ROSQUEADA, INSTALADO EM PRUMADAS - FORNECIMENTO E INSTALAÇÃO. AF_01/2026</t>
  </si>
  <si>
    <t>SINAPI|101929</t>
  </si>
  <si>
    <t>101929</t>
  </si>
  <si>
    <t>LUVA, EM FERRO GALVANIZADO, 4", CONEXÃO ROSQUEADA, INSTALADO EM REDE DE ALIMENTAÇÃO PARA HIDRANTE - FORNECIMENTO E INSTALAÇÃO. AF_01/2026</t>
  </si>
  <si>
    <t>SINAPI|92693</t>
  </si>
  <si>
    <t>92693</t>
  </si>
  <si>
    <t>LUVA, EM FERRO GALVANIZADO, CONEXÃO ROSQUEADA, DN 15 (1/2"), INSTALADO EM RAMAIS E SUB-RAMAIS DE GÁS - FORNECIMENTO E INSTALAÇÃO. AF_01/2026</t>
  </si>
  <si>
    <t>SINAPI|92695</t>
  </si>
  <si>
    <t>92695</t>
  </si>
  <si>
    <t>LUVA, EM FERRO GALVANIZADO, CONEXÃO ROSQUEADA, DN 20 (3/4"), INSTALADO EM RAMAIS E SUB-RAMAIS DE GÁS - FORNECIMENTO E INSTALAÇÃO. AF_01/2026</t>
  </si>
  <si>
    <t>SINAPI|92697</t>
  </si>
  <si>
    <t>92697</t>
  </si>
  <si>
    <t>LUVA, EM FERRO GALVANIZADO, CONEXÃO ROSQUEADA, DN 25 (1"), INSTALADO EM RAMAIS E SUB-RAMAIS DE GÁS - FORNECIMENTO E INSTALAÇÃO. AF_01/2026</t>
  </si>
  <si>
    <t>SINAPI|92658</t>
  </si>
  <si>
    <t>92658</t>
  </si>
  <si>
    <t>LUVA, EM FERRO GALVANIZADO, CONEXÃO ROSQUEADA, DN 25 (1"), INSTALADO EM REDE DE ALIMENTAÇÃO PARA SPRINKLER - FORNECIMENTO E INSTALAÇÃO. AF_01/2026</t>
  </si>
  <si>
    <t>SINAPI|92660</t>
  </si>
  <si>
    <t>92660</t>
  </si>
  <si>
    <t>LUVA, EM FERRO GALVANIZADO, CONEXÃO ROSQUEADA, DN 32 (1 1/4"), INSTALADO EM REDE DE ALIMENTAÇÃO PARA SPRINKLER - FORNECIMENTO E INSTALAÇÃO. AF_01/2026</t>
  </si>
  <si>
    <t>SINAPI|92662</t>
  </si>
  <si>
    <t>92662</t>
  </si>
  <si>
    <t>LUVA, EM FERRO GALVANIZADO, CONEXÃO ROSQUEADA, DN 40 (1 1/2"), INSTALADO EM REDE DE ALIMENTAÇÃO PARA SPRINKLER - FORNECIMENTO E INSTALAÇÃO. AF_01/2026</t>
  </si>
  <si>
    <t>SINAPI|92664</t>
  </si>
  <si>
    <t>92664</t>
  </si>
  <si>
    <t>LUVA, EM FERRO GALVANIZADO, CONEXÃO ROSQUEADA, DN 50 (2"), INSTALADO EM REDE DE ALIMENTAÇÃO PARA SPRINKLER - FORNECIMENTO E INSTALAÇÃO. AF_01/2026</t>
  </si>
  <si>
    <t>SINAPI|92666</t>
  </si>
  <si>
    <t>92666</t>
  </si>
  <si>
    <t>LUVA, EM FERRO GALVANIZADO, CONEXÃO ROSQUEADA, DN 65 (2 1/2"), INSTALADO EM REDE DE ALIMENTAÇÃO PARA SPRINKLER - FORNECIMENTO E INSTALAÇÃO. AF_01/2026</t>
  </si>
  <si>
    <t>SINAPI|92668</t>
  </si>
  <si>
    <t>92668</t>
  </si>
  <si>
    <t>LUVA, EM FERRO GALVANIZADO, CONEXÃO ROSQUEADA, DN 80 (3"), INSTALADO EM REDE DE ALIMENTAÇÃO PARA SPRINKLER - FORNECIMENTO E INSTALAÇÃO. AF_01/2026</t>
  </si>
  <si>
    <t>SINAPI|92370</t>
  </si>
  <si>
    <t>92370</t>
  </si>
  <si>
    <t>LUVA, EM FERRO GALVANIZADO, DN 25 (1"), CONEXÃO ROSQUEADA, INSTALADO EM REDE DE ALIMENTAÇÃO PARA HIDRANTE - FORNECIMENTO E INSTALAÇÃO. AF_01/2026</t>
  </si>
  <si>
    <t>SINAPI|92372</t>
  </si>
  <si>
    <t>92372</t>
  </si>
  <si>
    <t>LUVA, EM FERRO GALVANIZADO, DN 32 (1 1/4"), CONEXÃO ROSQUEADA, INSTALADO EM REDE DE ALIMENTAÇÃO PARA HIDRANTE - FORNECIMENTO E INSTALAÇÃO. AF_01/2026</t>
  </si>
  <si>
    <t>SINAPI|92374</t>
  </si>
  <si>
    <t>92374</t>
  </si>
  <si>
    <t>LUVA, EM FERRO GALVANIZADO, DN 40 (1 1/2"), CONEXÃO ROSQUEADA, INSTALADO EM REDE DE ALIMENTAÇÃO PARA HIDRANTE - FORNECIMENTO E INSTALAÇÃO. AF_01/2026</t>
  </si>
  <si>
    <t>SINAPI|92345</t>
  </si>
  <si>
    <t>92345</t>
  </si>
  <si>
    <t>LUVA, EM FERRO GALVANIZADO, DN 50 (2"), CONEXÃO ROSQUEADA, INSTALADO EM PRUMADAS - FORNECIMENTO E INSTALAÇÃO. AF_01/2026</t>
  </si>
  <si>
    <t>SINAPI|92376</t>
  </si>
  <si>
    <t>92376</t>
  </si>
  <si>
    <t>LUVA, EM FERRO GALVANIZADO, DN 50 (2"), CONEXÃO ROSQUEADA, INSTALADO EM REDE DE ALIMENTAÇÃO PARA HIDRANTE - FORNECIMENTO E INSTALAÇÃO. AF_01/2026</t>
  </si>
  <si>
    <t>SINAPI|92347</t>
  </si>
  <si>
    <t>92347</t>
  </si>
  <si>
    <t>LUVA, EM FERRO GALVANIZADO, DN 65 (2 1/2"), CONEXÃO ROSQUEADA, INSTALADO EM PRUMADAS - FORNECIMENTO E INSTALAÇÃO. AF_01/2026</t>
  </si>
  <si>
    <t>SINAPI|92378</t>
  </si>
  <si>
    <t>92378</t>
  </si>
  <si>
    <t>LUVA, EM FERRO GALVANIZADO, DN 65 (2 1/2"), CONEXÃO ROSQUEADA, INSTALADO EM REDE DE ALIMENTAÇÃO PARA HIDRANTE - FORNECIMENTO E INSTALAÇÃO. AF_01/2026</t>
  </si>
  <si>
    <t>SINAPI|92349</t>
  </si>
  <si>
    <t>92349</t>
  </si>
  <si>
    <t>LUVA, EM FERRO GALVANIZADO, DN 80 (3"), CONEXÃO ROSQUEADA, INSTALADO EM PRUMADAS - FORNECIMENTO E INSTALAÇÃO. AF_01/2026</t>
  </si>
  <si>
    <t>SINAPI|92380</t>
  </si>
  <si>
    <t>92380</t>
  </si>
  <si>
    <t>LUVA, EM FERRO GALVANIZADO, DN 80 (3"), CONEXÃO ROSQUEADA, INSTALADO EM REDE DE ALIMENTAÇÃO PARA HIDRANTE - FORNECIMENTO E INSTALAÇÃO. AF_01/2026</t>
  </si>
  <si>
    <t>SINAPI|101917</t>
  </si>
  <si>
    <t>101917</t>
  </si>
  <si>
    <t>MANÔMETRO 0 A 200 PSI (0 A 14 KGF/CM2), D = 50MM - FORNECIMENTO E INSTALAÇÃO. AF_01/2026</t>
  </si>
  <si>
    <t>SINAPI|101924</t>
  </si>
  <si>
    <t>101924</t>
  </si>
  <si>
    <t>NIPLE, EM FERRO GALVANIZADO, 4", CONEXÃO ROSQUEADA, INSTALADO EM PRUMADAS - FORNECIMENTO E INSTALAÇÃO. AF_01/2026</t>
  </si>
  <si>
    <t>SINAPI|101933</t>
  </si>
  <si>
    <t>101933</t>
  </si>
  <si>
    <t>NIPLE, EM FERRO GALVANIZADO, 4", CONEXÃO ROSQUEADA, INSTALADO EM REDE DE ALIMENTAÇÃO PARA HIDRANTE - FORNECIMENTO E INSTALAÇÃO. AF_01/2026</t>
  </si>
  <si>
    <t>SINAPI|92692</t>
  </si>
  <si>
    <t>92692</t>
  </si>
  <si>
    <t>NIPLE, EM FERRO GALVANIZADO, CONEXÃO ROSQUEADA, DN 15 (1/2"), INSTALADO EM RAMAIS E SUB-RAMAIS DE GÁS - FORNECIMENTO E INSTALAÇÃO. AF_01/2026</t>
  </si>
  <si>
    <t>SINAPI|92694</t>
  </si>
  <si>
    <t>92694</t>
  </si>
  <si>
    <t>NIPLE, EM FERRO GALVANIZADO, CONEXÃO ROSQUEADA, DN 20 (3/4"), INSTALADO EM RAMAIS E SUB-RAMAIS DE GÁS - FORNECIMENTO E INSTALAÇÃO. AF_01/2026</t>
  </si>
  <si>
    <t>SINAPI|92696</t>
  </si>
  <si>
    <t>92696</t>
  </si>
  <si>
    <t>NIPLE, EM FERRO GALVANIZADO, CONEXÃO ROSQUEADA, DN 25 (1"), INSTALADO EM RAMAIS E SUB-RAMAIS DE GÁS - FORNECIMENTO E INSTALAÇÃO. AF_01/2026</t>
  </si>
  <si>
    <t>SINAPI|92657</t>
  </si>
  <si>
    <t>92657</t>
  </si>
  <si>
    <t>NIPLE, EM FERRO GALVANIZADO, CONEXÃO ROSQUEADA, DN 25 (1"), INSTALADO EM REDE DE ALIMENTAÇÃO PARA SPRINKLER - FORNECIMENTO E INSTALAÇÃO. AF_01/2026</t>
  </si>
  <si>
    <t>SINAPI|92659</t>
  </si>
  <si>
    <t>92659</t>
  </si>
  <si>
    <t>NIPLE, EM FERRO GALVANIZADO, CONEXÃO ROSQUEADA, DN 32 (1 1/4"), INSTALADO EM REDE DE ALIMENTAÇÃO PARA SPRINKLER - FORNECIMENTO E INSTALAÇÃO. AF_01/2026</t>
  </si>
  <si>
    <t>SINAPI|92661</t>
  </si>
  <si>
    <t>92661</t>
  </si>
  <si>
    <t>NIPLE, EM FERRO GALVANIZADO, CONEXÃO ROSQUEADA, DN 40 (1 1/2"), INSTALADO EM REDE DE ALIMENTAÇÃO PARA SPRINKLER - FORNECIMENTO E INSTALAÇÃO. AF_01/2026</t>
  </si>
  <si>
    <t>SINAPI|92663</t>
  </si>
  <si>
    <t>92663</t>
  </si>
  <si>
    <t>NIPLE, EM FERRO GALVANIZADO, CONEXÃO ROSQUEADA, DN 50 (2"), INSTALADO EM REDE DE ALIMENTAÇÃO PARA SPRINKLER - FORNECIMENTO E INSTALAÇÃO. AF_01/2026</t>
  </si>
  <si>
    <t>SINAPI|92665</t>
  </si>
  <si>
    <t>92665</t>
  </si>
  <si>
    <t>NIPLE, EM FERRO GALVANIZADO, CONEXÃO ROSQUEADA, DN 65 (2 1/2"), INSTALADO EM REDE DE ALIMENTAÇÃO PARA SPRINKLER - FORNECIMENTO E INSTALAÇÃO. AF_01/2026</t>
  </si>
  <si>
    <t>SINAPI|92667</t>
  </si>
  <si>
    <t>92667</t>
  </si>
  <si>
    <t>NIPLE, EM FERRO GALVANIZADO, CONEXÃO ROSQUEADA, DN 80 (3"), INSTALADO EM REDE DE ALIMENTAÇÃO PARA SPRINKLER - FORNECIMENTO E INSTALAÇÃO. AF_01/2026</t>
  </si>
  <si>
    <t>SINAPI|92369</t>
  </si>
  <si>
    <t>92369</t>
  </si>
  <si>
    <t>NIPLE, EM FERRO GALVANIZADO, DN 25 (1"), CONEXÃO ROSQUEADA, INSTALADO EM REDE DE ALIMENTAÇÃO PARA HIDRANTE - FORNECIMENTO E INSTALAÇÃO. AF_01/2026</t>
  </si>
  <si>
    <t>SINAPI|92371</t>
  </si>
  <si>
    <t>92371</t>
  </si>
  <si>
    <t>NIPLE, EM FERRO GALVANIZADO, DN 32 (1 1/4"), CONEXÃO ROSQUEADA, INSTALADO EM REDE DE ALIMENTAÇÃO PARA HIDRANTE - FORNECIMENTO E INSTALAÇÃO. AF_01/2026</t>
  </si>
  <si>
    <t>SINAPI|92373</t>
  </si>
  <si>
    <t>92373</t>
  </si>
  <si>
    <t>NIPLE, EM FERRO GALVANIZADO, DN 40 (1 1/2"), CONEXÃO ROSQUEADA, INSTALADO EM REDE DE ALIMENTAÇÃO PARA HIDRANTE - FORNECIMENTO E INSTALAÇÃO. AF_01/2026</t>
  </si>
  <si>
    <t>SINAPI|92344</t>
  </si>
  <si>
    <t>92344</t>
  </si>
  <si>
    <t>NIPLE, EM FERRO GALVANIZADO, DN 50 (2"), CONEXÃO ROSQUEADA, INSTALADO EM PRUMADAS - FORNECIMENTO E INSTALAÇÃO. AF_01/2026</t>
  </si>
  <si>
    <t>SINAPI|92375</t>
  </si>
  <si>
    <t>92375</t>
  </si>
  <si>
    <t>NIPLE, EM FERRO GALVANIZADO, DN 50 (2"), CONEXÃO ROSQUEADA, INSTALADO EM REDE DE ALIMENTAÇÃO PARA HIDRANTE - FORNECIMENTO E INSTALAÇÃO. AF_01/2026</t>
  </si>
  <si>
    <t>SINAPI|92346</t>
  </si>
  <si>
    <t>92346</t>
  </si>
  <si>
    <t>NIPLE, EM FERRO GALVANIZADO, DN 65 (2 1/2"), CONEXÃO ROSQUEADA, INSTALADO EM PRUMADAS - FORNECIMENTO E INSTALAÇÃO. AF_01/2026</t>
  </si>
  <si>
    <t>SINAPI|92377</t>
  </si>
  <si>
    <t>92377</t>
  </si>
  <si>
    <t>NIPLE, EM FERRO GALVANIZADO, DN 65 (2 1/2"), CONEXÃO ROSQUEADA, INSTALADO EM REDE DE ALIMENTAÇÃO PARA HIDRANTE - FORNECIMENTO E INSTALAÇÃO. AF_01/2026</t>
  </si>
  <si>
    <t>SINAPI|92348</t>
  </si>
  <si>
    <t>92348</t>
  </si>
  <si>
    <t>NIPLE, EM FERRO GALVANIZADO, DN 80 (3"), CONEXÃO ROSQUEADA, INSTALADO EM PRUMADAS - FORNECIMENTO E INSTALAÇÃO. AF_01/2026</t>
  </si>
  <si>
    <t>SINAPI|92379</t>
  </si>
  <si>
    <t>92379</t>
  </si>
  <si>
    <t>NIPLE, EM FERRO GALVANIZADO, DN 80 (3"), CONEXÃO ROSQUEADA, INSTALADO EM REDE DE ALIMENTAÇÃO PARA HIDRANTE - FORNECIMENTO E INSTALAÇÃO. AF_01/2026</t>
  </si>
  <si>
    <t>SINAPI|106677</t>
  </si>
  <si>
    <t>106677</t>
  </si>
  <si>
    <t>REGISTRO DE RECALQUE, HIDRANTE SUBTERRÂNEO PREDIAL, 65 MM - FORNECIMENTO E INSTALAÇÃO. AF_01/2026</t>
  </si>
  <si>
    <t>SINAPI|95696</t>
  </si>
  <si>
    <t>95696</t>
  </si>
  <si>
    <t>SPRINKLER TIPO PENDENTE, 68 °C, UNIÃO POR ROSCA DN 15 (1/2") - FORNECIMENTO E INSTALAÇÃO. AF_01/2026</t>
  </si>
  <si>
    <t>SINAPI|92335</t>
  </si>
  <si>
    <t>92335</t>
  </si>
  <si>
    <t>TUBO DE AÇO GALVANIZADO COM COSTURA, CLASSE MÉDIA, CONEXÃO RANHURADA, DN 50 (2"), INSTALADO EM PRUMADAS - FORNECIMENTO E INSTALAÇÃO. AF_01/2026</t>
  </si>
  <si>
    <t>SINAPI|92336</t>
  </si>
  <si>
    <t>92336</t>
  </si>
  <si>
    <t>TUBO DE AÇO GALVANIZADO COM COSTURA, CLASSE MÉDIA, CONEXÃO RANHURADA, DN 65 (2 1/2"), INSTALADO EM PRUMADAS - FORNECIMENTO E INSTALAÇÃO. AF_01/2026</t>
  </si>
  <si>
    <t>SINAPI|92337</t>
  </si>
  <si>
    <t>92337</t>
  </si>
  <si>
    <t>TUBO DE AÇO GALVANIZADO COM COSTURA, CLASSE MÉDIA, CONEXÃO RANHURADA, DN 80 (3"), INSTALADO EM PRUMADAS - FORNECIMENTO E INSTALAÇÃO. AF_01/2026</t>
  </si>
  <si>
    <t>SINAPI|92687</t>
  </si>
  <si>
    <t>92687</t>
  </si>
  <si>
    <t>TUBO DE AÇO GALVANIZADO COM COSTURA, CLASSE MÉDIA, CONEXÃO ROSQUEADA, DN 15 (1/2"), INSTALADO EM RAMAIS E SUB-RAMAIS DE GÁS - FORNECIMENTO E INSTALAÇÃO. AF_01/2026</t>
  </si>
  <si>
    <t>SINAPI|92688</t>
  </si>
  <si>
    <t>92688</t>
  </si>
  <si>
    <t>TUBO DE AÇO GALVANIZADO COM COSTURA, CLASSE MÉDIA, CONEXÃO ROSQUEADA, DN 20 (3/4"), INSTALADO EM RAMAIS E SUB-RAMAIS DE GÁS - FORNECIMENTO E INSTALAÇÃO. AF_01/2026</t>
  </si>
  <si>
    <t>SINAPI|97536</t>
  </si>
  <si>
    <t>97536</t>
  </si>
  <si>
    <t>TUBO DE AÇO GALVANIZADO COM COSTURA, CLASSE MÉDIA, CONEXÃO ROSQUEADA, DN 25 (1"), INSTALADO EM RAMAIS E SUB-RAMAIS DE GÁS - FORNECIMENTO E INSTALAÇÃO. AF_01/2026</t>
  </si>
  <si>
    <t>SINAPI|97535</t>
  </si>
  <si>
    <t>97535</t>
  </si>
  <si>
    <t>TUBO DE AÇO GALVANIZADO COM COSTURA, CLASSE MÉDIA, CONEXÃO ROSQUEADA, DN 25 (1"), INSTALADO EM REDE DE ALIMENTAÇÃO PARA SPRINKLER - FORNECIMENTO E INSTALAÇÃO. AF_01/2026</t>
  </si>
  <si>
    <t>SINAPI|92652</t>
  </si>
  <si>
    <t>92652</t>
  </si>
  <si>
    <t>TUBO DE AÇO GALVANIZADO COM COSTURA, CLASSE MÉDIA, CONEXÃO ROSQUEADA, DN 32 (1 1/4"), INSTALADO EM REDE DE ALIMENTAÇÃO PARA SPRINKLER - FORNECIMENTO E INSTALAÇÃO. AF_01/2026</t>
  </si>
  <si>
    <t>SINAPI|92653</t>
  </si>
  <si>
    <t>92653</t>
  </si>
  <si>
    <t>TUBO DE AÇO GALVANIZADO COM COSTURA, CLASSE MÉDIA, CONEXÃO ROSQUEADA, DN 40 (1 1/2"), INSTALADO EM REDE DE ALIMENTAÇÃO PARA SPRINKLER - FORNECIMENTO E INSTALAÇÃO. AF_01/2026</t>
  </si>
  <si>
    <t>SINAPI|92654</t>
  </si>
  <si>
    <t>92654</t>
  </si>
  <si>
    <t>TUBO DE AÇO GALVANIZADO COM COSTURA, CLASSE MÉDIA, CONEXÃO ROSQUEADA, DN 50 (2"), INSTALADO EM REDE DE ALIMENTAÇÃO PARA SPRINKLER - FORNECIMENTO E INSTALAÇÃO. AF_01/2026</t>
  </si>
  <si>
    <t>SINAPI|92655</t>
  </si>
  <si>
    <t>92655</t>
  </si>
  <si>
    <t>TUBO DE AÇO GALVANIZADO COM COSTURA, CLASSE MÉDIA, CONEXÃO ROSQUEADA, DN 65 (2 1/2"), INSTALADO EM REDE DE ALIMENTAÇÃO PARA SPRINKLER - FORNECIMENTO E INSTALAÇÃO. AF_01/2026</t>
  </si>
  <si>
    <t>SINAPI|92656</t>
  </si>
  <si>
    <t>92656</t>
  </si>
  <si>
    <t>TUBO DE AÇO GALVANIZADO COM COSTURA, CLASSE MÉDIA, CONEXÃO ROSQUEADA, DN 80 (3"), INSTALADO EM REDE DE ALIMENTAÇÃO PARA SPRINKLER - FORNECIMENTO E INSTALAÇÃO. AF_01/2026</t>
  </si>
  <si>
    <t>SINAPI|101918</t>
  </si>
  <si>
    <t>101918</t>
  </si>
  <si>
    <t>TUBO DE AÇO GALVANIZADO COM COSTURA, CLASSE MÉDIA, DN 100 (4"), CONEXÃO ROSQUEADA, INSTALADO EM PRUMADAS - FORNECIMENTO E INSTALAÇÃO. AF_01/2026</t>
  </si>
  <si>
    <t>SINAPI|101927</t>
  </si>
  <si>
    <t>101927</t>
  </si>
  <si>
    <t>TUBO DE AÇO GALVANIZADO COM COSTURA, CLASSE MÉDIA, DN 100 (4"), CONEXÃO ROSQUEADA, INSTALADO EM REDE DE ALIMENTAÇÃO PARA HIDRANTE - FORNECIMENTO E INSTALAÇÃO. AF_01/2026</t>
  </si>
  <si>
    <t>SINAPI|97498</t>
  </si>
  <si>
    <t>97498</t>
  </si>
  <si>
    <t>TUBO DE AÇO GALVANIZADO COM COSTURA, CLASSE MÉDIA, DN 25 (1"), CONEXÃO ROSQUEADA, INSTALADO EM REDE DE ALIMENTAÇÃO PARA HIDRANTE - FORNECIMENTO E INSTALAÇÃO. AF_01/2026</t>
  </si>
  <si>
    <t>SINAPI|92364</t>
  </si>
  <si>
    <t>92364</t>
  </si>
  <si>
    <t>TUBO DE AÇO GALVANIZADO COM COSTURA, CLASSE MÉDIA, DN 32 (1 1/4"), CONEXÃO ROSQUEADA, INSTALADO EM REDE DE ALIMENTAÇÃO PARA HIDRANTE - FORNECIMENTO E INSTALAÇÃO. AF_01/2026</t>
  </si>
  <si>
    <t>SINAPI|92365</t>
  </si>
  <si>
    <t>92365</t>
  </si>
  <si>
    <t>TUBO DE AÇO GALVANIZADO COM COSTURA, CLASSE MÉDIA, DN 40 (1 1/2"), CONEXÃO ROSQUEADA, INSTALADO EM REDE DE ALIMENTAÇÃO PARA HIDRANTE - FORNECIMENTO E INSTALAÇÃO. AF_01/2026</t>
  </si>
  <si>
    <t>SINAPI|92341</t>
  </si>
  <si>
    <t>92341</t>
  </si>
  <si>
    <t>TUBO DE AÇO GALVANIZADO COM COSTURA, CLASSE MÉDIA, DN 50 (2"), CONEXÃO ROSQUEADA, INSTALADO EM PRUMADAS - FORNECIMENTO E INSTALAÇÃO. AF_01/2026</t>
  </si>
  <si>
    <t>SINAPI|92366</t>
  </si>
  <si>
    <t>92366</t>
  </si>
  <si>
    <t>TUBO DE AÇO GALVANIZADO COM COSTURA, CLASSE MÉDIA, DN 50 (2"), CONEXÃO ROSQUEADA, INSTALADO EM REDE DE ALIMENTAÇÃO PARA HIDRANTE - FORNECIMENTO E INSTALAÇÃO. AF_01/2026</t>
  </si>
  <si>
    <t>SINAPI|92342</t>
  </si>
  <si>
    <t>92342</t>
  </si>
  <si>
    <t>TUBO DE AÇO GALVANIZADO COM COSTURA, CLASSE MÉDIA, DN 65 (2 1/2"), CONEXÃO ROSQUEADA, INSTALADO EM PRUMADAS - FORNECIMENTO E INSTALAÇÃO. AF_01/2026</t>
  </si>
  <si>
    <t>SINAPI|92367</t>
  </si>
  <si>
    <t>92367</t>
  </si>
  <si>
    <t>TUBO DE AÇO GALVANIZADO COM COSTURA, CLASSE MÉDIA, DN 65 (2 1/2"), CONEXÃO ROSQUEADA, INSTALADO EM REDE DE ALIMENTAÇÃO PARA HIDRANTE - FORNECIMENTO E INSTALAÇÃO. AF_01/2026</t>
  </si>
  <si>
    <t>SINAPI|92343</t>
  </si>
  <si>
    <t>92343</t>
  </si>
  <si>
    <t>TUBO DE AÇO GALVANIZADO COM COSTURA, CLASSE MÉDIA, DN 80 (3"), CONEXÃO ROSQUEADA, INSTALADO EM PRUMADAS - FORNECIMENTO E INSTALAÇÃO. AF_01/2026</t>
  </si>
  <si>
    <t>SINAPI|92368</t>
  </si>
  <si>
    <t>92368</t>
  </si>
  <si>
    <t>TUBO DE AÇO GALVANIZADO COM COSTURA, CLASSE MÉDIA, DN 80 (3"), CONEXÃO ROSQUEADA, INSTALADO EM REDE DE ALIMENTAÇÃO PARA HIDRANTE - FORNECIMENTO E INSTALAÇÃO. AF_01/2026</t>
  </si>
  <si>
    <t>SINAPI|92689</t>
  </si>
  <si>
    <t>92689</t>
  </si>
  <si>
    <t>TUBO DE AÇO PRETO SEM COSTURA, CLASSE MÉDIA, CONEXÃO SOLDADA, DN 15 (1/2"), INSTALADO EM RAMAIS E SUB-RAMAIS DE GÁS - FORNECIMENTO E INSTALAÇÃO. AF_01/2026</t>
  </si>
  <si>
    <t>SINAPI|92690</t>
  </si>
  <si>
    <t>92690</t>
  </si>
  <si>
    <t>TUBO DE AÇO PRETO SEM COSTURA, CLASSE MÉDIA, CONEXÃO SOLDADA, DN 20 (3/4"), INSTALADO EM RAMAIS E SUB-RAMAIS DE GÁS - FORNECIMENTO E INSTALAÇÃO. AF_01/2026</t>
  </si>
  <si>
    <t>SINAPI|92691</t>
  </si>
  <si>
    <t>92691</t>
  </si>
  <si>
    <t>TUBO DE AÇO PRETO SEM COSTURA, CLASSE MÉDIA, CONEXÃO SOLDADA, DN 25 (1"), INSTALADO EM RAMAIS E SUB-RAMAIS DE GÁS - FORNECIMENTO E INSTALAÇÃO. AF_01/2026</t>
  </si>
  <si>
    <t>SINAPI|92359</t>
  </si>
  <si>
    <t>92359</t>
  </si>
  <si>
    <t>TUBO DE AÇO PRETO SEM COSTURA, CONEXÃO SOLDADA, DN 25 (1"), INSTALADO EM REDE DE ALIMENTAÇÃO PARA HIDRANTE - FORNECIMENTO E INSTALAÇÃO. AF_01/2026</t>
  </si>
  <si>
    <t>SINAPI|92645</t>
  </si>
  <si>
    <t>92645</t>
  </si>
  <si>
    <t>TUBO DE AÇO PRETO SEM COSTURA, CONEXÃO SOLDADA, DN 25 (1"), INSTALADO EM REDE DE ALIMENTAÇÃO PARA SPRINKLER - FORNECIMENTO E INSTALAÇÃO. AF_01/2026</t>
  </si>
  <si>
    <t>SINAPI|92360</t>
  </si>
  <si>
    <t>92360</t>
  </si>
  <si>
    <t>TUBO DE AÇO PRETO SEM COSTURA, CONEXÃO SOLDADA, DN 32 (1 1/4"), INSTALADO EM REDE DE ALIMENTAÇÃO PARA HIDRANTE - FORNECIMENTO E INSTALAÇÃO. AF_01/2026</t>
  </si>
  <si>
    <t>SINAPI|92646</t>
  </si>
  <si>
    <t>92646</t>
  </si>
  <si>
    <t>TUBO DE AÇO PRETO SEM COSTURA, CONEXÃO SOLDADA, DN 32 (1 1/4"), INSTALADO EM REDE DE ALIMENTAÇÃO PARA SPRINKLER - FORNECIMENTO E INSTALAÇÃO. AF_01/2026</t>
  </si>
  <si>
    <t>SINAPI|95697</t>
  </si>
  <si>
    <t>95697</t>
  </si>
  <si>
    <t>TUBO DE AÇO PRETO SEM COSTURA, CONEXÃO SOLDADA, DN 40 (1 1/2"), INSTALADO EM REDE DE ALIMENTAÇÃO PARA HIDRANTE - FORNECIMENTO E INSTALAÇÃO. AF_01/2026</t>
  </si>
  <si>
    <t>SINAPI|92648</t>
  </si>
  <si>
    <t>92648</t>
  </si>
  <si>
    <t>TUBO DE AÇO PRETO SEM COSTURA, CONEXÃO SOLDADA, DN 40 (1 1/2"), INSTALADO EM REDE DE ALIMENTAÇÃO PARA SPRINKLER - FORNECIMENTO E INSTALAÇÃO. AF_01/2026</t>
  </si>
  <si>
    <t>SINAPI|92338</t>
  </si>
  <si>
    <t>92338</t>
  </si>
  <si>
    <t>TUBO DE AÇO PRETO SEM COSTURA, CONEXÃO SOLDADA, DN 50 (2"), INSTALADO EM PRUMADAS - FORNECIMENTO E INSTALAÇÃO. AF_01/2026</t>
  </si>
  <si>
    <t>SINAPI|92361</t>
  </si>
  <si>
    <t>92361</t>
  </si>
  <si>
    <t>TUBO DE AÇO PRETO SEM COSTURA, CONEXÃO SOLDADA, DN 50 (2"), INSTALADO EM REDE DE ALIMENTAÇÃO PARA HIDRANTE - FORNECIMENTO E INSTALAÇÃO. AF_01/2026</t>
  </si>
  <si>
    <t>SINAPI|92649</t>
  </si>
  <si>
    <t>92649</t>
  </si>
  <si>
    <t>TUBO DE AÇO PRETO SEM COSTURA, CONEXÃO SOLDADA, DN 50 (2"), INSTALADO EM REDE DE ALIMENTAÇÃO PARA SPRINKLER - FORNECIMENTO E INSTALAÇÃO. AF_01/2026</t>
  </si>
  <si>
    <t>SINAPI|92339</t>
  </si>
  <si>
    <t>92339</t>
  </si>
  <si>
    <t>TUBO DE AÇO PRETO SEM COSTURA, CONEXÃO SOLDADA, DN 65 (2 1/2"), INSTALADO EM PRUMADAS - FORNECIMENTO E INSTALAÇÃO. AF_01/2026</t>
  </si>
  <si>
    <t>SINAPI|92362</t>
  </si>
  <si>
    <t>92362</t>
  </si>
  <si>
    <t>TUBO DE AÇO PRETO SEM COSTURA, CONEXÃO SOLDADA, DN 65 (2 1/2"), INSTALADO EM REDE DE ALIMENTAÇÃO PARA HIDRANTE - FORNECIMENTO E INSTALAÇÃO. AF_01/2026</t>
  </si>
  <si>
    <t>SINAPI|92650</t>
  </si>
  <si>
    <t>92650</t>
  </si>
  <si>
    <t>TUBO DE AÇO PRETO SEM COSTURA, CONEXÃO SOLDADA, DN 65 (2 1/2"), INSTALADO EM REDE DE ALIMENTAÇÃO PARA SPRINKLER - FORNECIMENTO E INSTALAÇÃO. AF_01/2026</t>
  </si>
  <si>
    <t>SINAPI|106674</t>
  </si>
  <si>
    <t>106674</t>
  </si>
  <si>
    <t>TUBO DE AÇO PRETO SEM COSTURA, CONEXÃO SOLDADA, DN 80 (3"), INSTALADO EM PRUMADAS - FORNECIMENTO E INSTALAÇÃO. AF_01/2026</t>
  </si>
  <si>
    <t>SINAPI|106675</t>
  </si>
  <si>
    <t>106675</t>
  </si>
  <si>
    <t>TUBO DE AÇO PRETO SEM COSTURA, CONEXÃO SOLDADA, DN 80 (3"), INSTALADO EM REDE DE ALIMENTAÇÃO PARA HIDRANTE - FORNECIMENTO E INSTALAÇÃO. AF_01/2026</t>
  </si>
  <si>
    <t>SINAPI|106676</t>
  </si>
  <si>
    <t>106676</t>
  </si>
  <si>
    <t>TUBO DE AÇO PRETO SEM COSTURA, CONEXÃO SOLDADA, DN 80 (3"), INSTALADO EM REDE DE ALIMENTAÇÃO PARA SPRINKLER - FORNECIMENTO E INSTALAÇÃO. AF_01/2026</t>
  </si>
  <si>
    <t>SINAPI|97439</t>
  </si>
  <si>
    <t>97439</t>
  </si>
  <si>
    <t>TÊ, EM AÇO, CONEXÃO RANHURADA, DN 50 (2"), INSTALADO EM PRUMADAS - FORNECIMENTO E INSTALAÇÃO. AF_01/2026</t>
  </si>
  <si>
    <t>SINAPI|97440</t>
  </si>
  <si>
    <t>97440</t>
  </si>
  <si>
    <t>TÊ, EM AÇO, CONEXÃO RANHURADA, DN 65 (2 1/2"), INSTALADO EM PRUMADAS - FORNECIMENTO E INSTALAÇÃO. AF_01/2026</t>
  </si>
  <si>
    <t>SINAPI|97442</t>
  </si>
  <si>
    <t>97442</t>
  </si>
  <si>
    <t>TÊ, EM AÇO, CONEXÃO RANHURADA, DN 80 (3"), INSTALADO EM PRUMADAS - FORNECIMENTO E INSTALAÇÃO. AF_01/2026</t>
  </si>
  <si>
    <t>SINAPI|97552</t>
  </si>
  <si>
    <t>97552</t>
  </si>
  <si>
    <t>TÊ, EM AÇO, CONEXÃO SOLDADA, DN 15 (1/2"), INSTALADO EM RAMAIS E SUB-RAMAIS DE GÁS - FORNECIMENTO E INSTALAÇÃO. AF_01/2026</t>
  </si>
  <si>
    <t>SINAPI|97553</t>
  </si>
  <si>
    <t>97553</t>
  </si>
  <si>
    <t>TÊ, EM AÇO, CONEXÃO SOLDADA, DN 20 (3/4"), INSTALADO EM RAMAIS E SUB-RAMAIS DE GÁS - FORNECIMENTO E INSTALAÇÃO. AF_01/2026</t>
  </si>
  <si>
    <t>SINAPI|97554</t>
  </si>
  <si>
    <t>97554</t>
  </si>
  <si>
    <t>TÊ, EM AÇO, CONEXÃO SOLDADA, DN 25 (1"), INSTALADO EM RAMAIS E SUB-RAMAIS DE GÁS - FORNECIMENTO E INSTALAÇÃO. AF_01/2026</t>
  </si>
  <si>
    <t>SINAPI|97491</t>
  </si>
  <si>
    <t>97491</t>
  </si>
  <si>
    <t>TÊ, EM AÇO, CONEXÃO SOLDADA, DN 25 (1"), INSTALADO EM REDE DE ALIMENTAÇÃO PARA HIDRANTE - FORNECIMENTO E INSTALAÇÃO. AF_01/2026</t>
  </si>
  <si>
    <t>SINAPI|97529</t>
  </si>
  <si>
    <t>97529</t>
  </si>
  <si>
    <t>TÊ, EM AÇO, CONEXÃO SOLDADA, DN 25 (1"), INSTALADO EM REDE DE ALIMENTAÇÃO PARA SPRINKLER - FORNECIMENTO E INSTALAÇÃO. AF_01/2026</t>
  </si>
  <si>
    <t>SINAPI|97492</t>
  </si>
  <si>
    <t>97492</t>
  </si>
  <si>
    <t>TÊ, EM AÇO, CONEXÃO SOLDADA, DN 32 (1 1/4"), INSTALADO EM REDE DE ALIMENTAÇÃO PARA HIDRANTE - FORNECIMENTO E INSTALAÇÃO. AF_01/2026</t>
  </si>
  <si>
    <t>SINAPI|97530</t>
  </si>
  <si>
    <t>97530</t>
  </si>
  <si>
    <t>TÊ, EM AÇO, CONEXÃO SOLDADA, DN 32 (1 1/4"), INSTALADO EM REDE DE ALIMENTAÇÃO PARA SPRINKLER - FORNECIMENTO E INSTALAÇÃO. AF_01/2026</t>
  </si>
  <si>
    <t>SINAPI|97493</t>
  </si>
  <si>
    <t>97493</t>
  </si>
  <si>
    <t>TÊ, EM AÇO, CONEXÃO SOLDADA, DN 40 (1 1/2"), INSTALADO EM REDE DE ALIMENTAÇÃO PARA HIDRANTE - FORNECIMENTO E INSTALAÇÃO. AF_01/2026</t>
  </si>
  <si>
    <t>SINAPI|97531</t>
  </si>
  <si>
    <t>97531</t>
  </si>
  <si>
    <t>TÊ, EM AÇO, CONEXÃO SOLDADA, DN 40 (1 1/2"), INSTALADO EM REDE DE ALIMENTAÇÃO PARA SPRINKLER - FORNECIMENTO E INSTALAÇÃO. AF_01/2026</t>
  </si>
  <si>
    <t>SINAPI|97458</t>
  </si>
  <si>
    <t>97458</t>
  </si>
  <si>
    <t>TÊ, EM AÇO, CONEXÃO SOLDADA, DN 50 (2"), INSTALADO EM PRUMADAS - FORNECIMENTO E INSTALAÇÃO. AF_01/2026</t>
  </si>
  <si>
    <t>SINAPI|97494</t>
  </si>
  <si>
    <t>97494</t>
  </si>
  <si>
    <t>TÊ, EM AÇO, CONEXÃO SOLDADA, DN 50 (2"), INSTALADO EM REDE DE ALIMENTAÇÃO PARA HIDRANTE - FORNECIMENTO E INSTALAÇÃO. AF_01/2026</t>
  </si>
  <si>
    <t>SINAPI|97532</t>
  </si>
  <si>
    <t>97532</t>
  </si>
  <si>
    <t>TÊ, EM AÇO, CONEXÃO SOLDADA, DN 50 (2"), INSTALADO EM REDE DE ALIMENTAÇÃO PARA SPRINKLER - FORNECIMENTO E INSTALAÇÃO. AF_01/2026</t>
  </si>
  <si>
    <t>SINAPI|97459</t>
  </si>
  <si>
    <t>97459</t>
  </si>
  <si>
    <t>TÊ, EM AÇO, CONEXÃO SOLDADA, DN 65 (2 1/2"), INSTALADO EM PRUMADAS - FORNECIMENTO E INSTALAÇÃO. AF_01/2026</t>
  </si>
  <si>
    <t>SINAPI|97495</t>
  </si>
  <si>
    <t>97495</t>
  </si>
  <si>
    <t>TÊ, EM AÇO, CONEXÃO SOLDADA, DN 65 (2 1/2"), INSTALADO EM REDE DE ALIMENTAÇÃO PARA HIDRANTE - FORNECIMENTO E INSTALAÇÃO. AF_01/2026</t>
  </si>
  <si>
    <t>SINAPI|97533</t>
  </si>
  <si>
    <t>97533</t>
  </si>
  <si>
    <t>TÊ, EM AÇO, CONEXÃO SOLDADA, DN 65 (2 1/2"), INSTALADO EM REDE DE ALIMENTAÇÃO PARA SPRINKLER - FORNECIMENTO E INSTALAÇÃO. AF_01/2026</t>
  </si>
  <si>
    <t>SINAPI|97460</t>
  </si>
  <si>
    <t>97460</t>
  </si>
  <si>
    <t>TÊ, EM AÇO, CONEXÃO SOLDADA, DN 80 (3"), INSTALADO EM PRUMADAS - FORNECIMENTO E INSTALAÇÃO. AF_01/2026</t>
  </si>
  <si>
    <t>SINAPI|97496</t>
  </si>
  <si>
    <t>97496</t>
  </si>
  <si>
    <t>TÊ, EM AÇO, CONEXÃO SOLDADA, DN 80 (3"), INSTALADO EM REDE DE ALIMENTAÇÃO PARA HIDRANTE - FORNECIMENTO E INSTALAÇÃO. AF_01/2026</t>
  </si>
  <si>
    <t>SINAPI|97534</t>
  </si>
  <si>
    <t>97534</t>
  </si>
  <si>
    <t>TÊ, EM AÇO, CONEXÃO SOLDADA, DN 80 (3"), INSTALADO EM REDE DE ALIMENTAÇÃO PARA SPRINKLER - FORNECIMENTO E INSTALAÇÃO. AF_01/2026</t>
  </si>
  <si>
    <t>SINAPI|101926</t>
  </si>
  <si>
    <t>101926</t>
  </si>
  <si>
    <t>TÊ, EM FERRO GALVANIZADO, 4", CONEXÃO ROSQUEADA, INSTALADO EM PRUMADAS - FORNECIMENTO E INSTALAÇÃO. AF_01/2026</t>
  </si>
  <si>
    <t>SINAPI|101935</t>
  </si>
  <si>
    <t>101935</t>
  </si>
  <si>
    <t>TÊ, EM FERRO GALVANIZADO, 4", CONEXÃO ROSQUEADA, INSTALADO EM REDE DE ALIMENTAÇÃO PARA HIDRANTE - FORNECIMENTO E INSTALAÇÃO. AF_01/2026</t>
  </si>
  <si>
    <t>SINAPI|92704</t>
  </si>
  <si>
    <t>92704</t>
  </si>
  <si>
    <t>TÊ, EM FERRO GALVANIZADO, CONEXÃO ROSQUEADA, DN 15 (1/2"), INSTALADO EM RAMAIS E SUB-RAMAIS DE GÁS - FORNECIMENTO E INSTALAÇÃO. AF_01/2026</t>
  </si>
  <si>
    <t>SINAPI|92705</t>
  </si>
  <si>
    <t>92705</t>
  </si>
  <si>
    <t>TÊ, EM FERRO GALVANIZADO, CONEXÃO ROSQUEADA, DN 20 (3/4"), INSTALADO EM RAMAIS E SUB-RAMAIS DE GÁS - FORNECIMENTO E INSTALAÇÃO. AF_01/2026</t>
  </si>
  <si>
    <t>SINAPI|92706</t>
  </si>
  <si>
    <t>92706</t>
  </si>
  <si>
    <t>TÊ, EM FERRO GALVANIZADO, CONEXÃO ROSQUEADA, DN 25 (1"), INSTALADO EM RAMAIS E SUB-RAMAIS DE GÁS - FORNECIMENTO E INSTALAÇÃO. AF_01/2026</t>
  </si>
  <si>
    <t>SINAPI|92637</t>
  </si>
  <si>
    <t>92637</t>
  </si>
  <si>
    <t>TÊ, EM FERRO GALVANIZADO, CONEXÃO ROSQUEADA, DN 25 (1"), INSTALADO EM REDE DE ALIMENTAÇÃO PARA HIDRANTE - FORNECIMENTO E INSTALAÇÃO. AF_01/2026</t>
  </si>
  <si>
    <t>SINAPI|92681</t>
  </si>
  <si>
    <t>92681</t>
  </si>
  <si>
    <t>TÊ, EM FERRO GALVANIZADO, CONEXÃO ROSQUEADA, DN 25 (1"), INSTALADO EM REDE DE ALIMENTAÇÃO PARA SPRINKLER - FORNECIMENTO E INSTALAÇÃO. AF_01/2026</t>
  </si>
  <si>
    <t>SINAPI|92638</t>
  </si>
  <si>
    <t>92638</t>
  </si>
  <si>
    <t>TÊ, EM FERRO GALVANIZADO, CONEXÃO ROSQUEADA, DN 32 (1 1/4"), INSTALADO EM REDE DE ALIMENTAÇÃO PARA HIDRANTE - FORNECIMENTO E INSTALAÇÃO. AF_01/2026</t>
  </si>
  <si>
    <t>SINAPI|92682</t>
  </si>
  <si>
    <t>92682</t>
  </si>
  <si>
    <t>TÊ, EM FERRO GALVANIZADO, CONEXÃO ROSQUEADA, DN 32 (1 1/4"), INSTALADO EM REDE DE ALIMENTAÇÃO PARA SPRINKLER - FORNECIMENTO E INSTALAÇÃO. AF_01/2026</t>
  </si>
  <si>
    <t>SINAPI|92639</t>
  </si>
  <si>
    <t>92639</t>
  </si>
  <si>
    <t>TÊ, EM FERRO GALVANIZADO, CONEXÃO ROSQUEADA, DN 40 (1 1/2"), INSTALADO EM REDE DE ALIMENTAÇÃO PARA HIDRANTE - FORNECIMENTO E INSTALAÇÃO. AF_01/2026</t>
  </si>
  <si>
    <t>SINAPI|92683</t>
  </si>
  <si>
    <t>92683</t>
  </si>
  <si>
    <t>TÊ, EM FERRO GALVANIZADO, CONEXÃO ROSQUEADA, DN 40 (1 1/2"), INSTALADO EM REDE DE ALIMENTAÇÃO PARA SPRINKLER - FORNECIMENTO E INSTALAÇÃO. AF_01/2026</t>
  </si>
  <si>
    <t>SINAPI|92640</t>
  </si>
  <si>
    <t>92640</t>
  </si>
  <si>
    <t>TÊ, EM FERRO GALVANIZADO, CONEXÃO ROSQUEADA, DN 50 (2"), INSTALADO EM REDE DE ALIMENTAÇÃO PARA HIDRANTE - FORNECIMENTO E INSTALAÇÃO- FORNECIMENTO E INSTALAÇÃO. AF_01/2026</t>
  </si>
  <si>
    <t>SINAPI|92684</t>
  </si>
  <si>
    <t>92684</t>
  </si>
  <si>
    <t>TÊ, EM FERRO GALVANIZADO, CONEXÃO ROSQUEADA, DN 50 (2"), INSTALADO EM REDE DE ALIMENTAÇÃO PARA SPRINKLER - FORNECIMENTO E INSTALAÇÃO. AF_01/2026</t>
  </si>
  <si>
    <t>SINAPI|92642</t>
  </si>
  <si>
    <t>92642</t>
  </si>
  <si>
    <t>TÊ, EM FERRO GALVANIZADO, CONEXÃO ROSQUEADA, DN 65 (2 1/2"), INSTALADO EM REDE DE ALIMENTAÇÃO PARA HIDRANTE - FORNECIMENTO E INSTALAÇÃO. AF_01/2026</t>
  </si>
  <si>
    <t>SINAPI|92685</t>
  </si>
  <si>
    <t>92685</t>
  </si>
  <si>
    <t>TÊ, EM FERRO GALVANIZADO, CONEXÃO ROSQUEADA, DN 65 (2 1/2"), INSTALADO EM REDE DE ALIMENTAÇÃO PARA SPRINKLER - FORNECIMENTO E INSTALAÇÃO. AF_01/2026</t>
  </si>
  <si>
    <t>SINAPI|92644</t>
  </si>
  <si>
    <t>92644</t>
  </si>
  <si>
    <t>TÊ, EM FERRO GALVANIZADO, CONEXÃO ROSQUEADA, DN 80 (3"), INSTALADO EM REDE DE ALIMENTAÇÃO PARA HIDRANTE - FORNECIMENTO E INSTALAÇÃO. AF_01/2026</t>
  </si>
  <si>
    <t>SINAPI|92686</t>
  </si>
  <si>
    <t>92686</t>
  </si>
  <si>
    <t>TÊ, EM FERRO GALVANIZADO, CONEXÃO ROSQUEADA, DN 80 (3"), INSTALADO EM REDE DE ALIMENTAÇÃO PARA SPRINKLER - FORNECIMENTO E INSTALAÇÃO. AF_01/2026</t>
  </si>
  <si>
    <t>SINAPI|92356</t>
  </si>
  <si>
    <t>92356</t>
  </si>
  <si>
    <t>TÊ, EM FERRO GALVANIZADO, DN 50 (2"), CONEXÃO ROSQUEADA, INSTALADO EM PRUMADAS - FORNECIMENTO E INSTALAÇÃO. AF_01/2026</t>
  </si>
  <si>
    <t>SINAPI|92357</t>
  </si>
  <si>
    <t>92357</t>
  </si>
  <si>
    <t>TÊ, EM FERRO GALVANIZADO, DN 65 (2 1/2"), CONEXÃO ROSQUEADA, INSTALADO EM PRUMADAS - FORNECIMENTO E INSTALAÇÃO. AF_01/2026</t>
  </si>
  <si>
    <t>SINAPI|92358</t>
  </si>
  <si>
    <t>92358</t>
  </si>
  <si>
    <t>TÊ, EM FERRO GALVANIZADO, DN 80 (3"), CONEXÃO ROSQUEADA, INSTALADO EM PRUMADAS - FORNECIMENTO E INSTALAÇÃO. AF_01/2026</t>
  </si>
  <si>
    <t>SINAPI|101919</t>
  </si>
  <si>
    <t>101919</t>
  </si>
  <si>
    <t>UNIÃO, EM FERRO GALVANIZADO, 4", CONEXÃO ROSQUEADA, INSTALADO EM PRUMADAS - FORNECIMENTO E INSTALAÇÃO. AF_01/2026</t>
  </si>
  <si>
    <t>SINAPI|101928</t>
  </si>
  <si>
    <t>101928</t>
  </si>
  <si>
    <t>UNIÃO, EM FERRO GALVANIZADO, 4", CONEXÃO ROSQUEADA, INSTALADO EM REDE DE ALIMENTAÇÃO PARA HIDRANTE - FORNECIMENTO E INSTALAÇÃO. AF_01/2026</t>
  </si>
  <si>
    <t>SINAPI|92904</t>
  </si>
  <si>
    <t>92904</t>
  </si>
  <si>
    <t>UNIÃO, EM FERRO GALVANIZADO, CONEXÃO ROSQUEADA, DN 15 (1/2"), INSTALADO EM RAMAIS E SUB-RAMAIS DE GÁS - FORNECIMENTO E INSTALAÇÃO. AF_01/2026</t>
  </si>
  <si>
    <t>SINAPI|92905</t>
  </si>
  <si>
    <t>92905</t>
  </si>
  <si>
    <t>UNIÃO, EM FERRO GALVANIZADO, CONEXÃO ROSQUEADA, DN 20 (3/4"), INSTALADO EM RAMAIS E SUB-RAMAIS DE GÁS - FORNECIMENTO E INSTALAÇÃO. AF_01/2026</t>
  </si>
  <si>
    <t>SINAPI|92906</t>
  </si>
  <si>
    <t>92906</t>
  </si>
  <si>
    <t>UNIÃO, EM FERRO GALVANIZADO, CONEXÃO ROSQUEADA, DN 25 (1"), INSTALADO EM RAMAIS E SUB-RAMAIS DE GÁS - FORNECIMENTO E INSTALAÇÃO. AF_01/2026</t>
  </si>
  <si>
    <t>SINAPI|92898</t>
  </si>
  <si>
    <t>92898</t>
  </si>
  <si>
    <t>UNIÃO, EM FERRO GALVANIZADO, CONEXÃO ROSQUEADA, DN 25 (1"), INSTALADO EM REDE DE ALIMENTAÇÃO PARA SPRINKLER - FORNECIMENTO E INSTALAÇÃO. AF_01/2026</t>
  </si>
  <si>
    <t>SINAPI|92899</t>
  </si>
  <si>
    <t>92899</t>
  </si>
  <si>
    <t>UNIÃO, EM FERRO GALVANIZADO, CONEXÃO ROSQUEADA, DN 32 (1 1/4"), INSTALADO EM REDE DE ALIMENTAÇÃO PARA SPRINKLER - FORNECIMENTO E INSTALAÇÃO. AF_01/2026</t>
  </si>
  <si>
    <t>SINAPI|92900</t>
  </si>
  <si>
    <t>92900</t>
  </si>
  <si>
    <t>UNIÃO, EM FERRO GALVANIZADO, CONEXÃO ROSQUEADA, DN 40 (1 1/2"), INSTALADO EM REDE DE ALIMENTAÇÃO PARA SPRINKLER - FORNECIMENTO E INSTALAÇÃO. AF_01/2026</t>
  </si>
  <si>
    <t>SINAPI|92901</t>
  </si>
  <si>
    <t>92901</t>
  </si>
  <si>
    <t>UNIÃO, EM FERRO GALVANIZADO, CONEXÃO ROSQUEADA, DN 50 (2"), INSTALADO EM REDE DE ALIMENTAÇÃO PARA SPRINKLER - FORNECIMENTO E INSTALAÇÃO. AF_01/2026</t>
  </si>
  <si>
    <t>SINAPI|92902</t>
  </si>
  <si>
    <t>92902</t>
  </si>
  <si>
    <t>UNIÃO, EM FERRO GALVANIZADO, CONEXÃO ROSQUEADA, DN 65 (2 1/2"), INSTALADO EM REDE DE ALIMENTAÇÃO PARA SPRINKLER - FORNECIMENTO E INSTALAÇÃO. AF_01/2026</t>
  </si>
  <si>
    <t>SINAPI|92903</t>
  </si>
  <si>
    <t>92903</t>
  </si>
  <si>
    <t>UNIÃO, EM FERRO GALVANIZADO, CONEXÃO ROSQUEADA, DN 80 (3"), INSTALADO EM REDE DE ALIMENTAÇÃO PARA SPRINKLER - FORNECIMENTO E INSTALAÇÃO. AF_01/2026</t>
  </si>
  <si>
    <t>SINAPI|92892</t>
  </si>
  <si>
    <t>92892</t>
  </si>
  <si>
    <t>UNIÃO, EM FERRO GALVANIZADO, DN 25 (1"), CONEXÃO ROSQUEADA, INSTALADO EM REDE DE ALIMENTAÇÃO PARA HIDRANTE - FORNECIMENTO E INSTALAÇÃO. AF_01/2026</t>
  </si>
  <si>
    <t>SINAPI|92893</t>
  </si>
  <si>
    <t>92893</t>
  </si>
  <si>
    <t>UNIÃO, EM FERRO GALVANIZADO, DN 32 (1 1/4"), CONEXÃO ROSQUEADA, INSTALADO EM REDE DE ALIMENTAÇÃO PARA HIDRANTE - FORNECIMENTO E INSTALAÇÃO. AF_01/2026</t>
  </si>
  <si>
    <t>SINAPI|92894</t>
  </si>
  <si>
    <t>92894</t>
  </si>
  <si>
    <t>UNIÃO, EM FERRO GALVANIZADO, DN 40 (1 1/2"), CONEXÃO ROSQUEADA, INSTALADO EM REDE DE ALIMENTAÇÃO PARA HIDRANTE - FORNECIMENTO E INSTALAÇÃO. AF_01/2026</t>
  </si>
  <si>
    <t>SINAPI|92889</t>
  </si>
  <si>
    <t>92889</t>
  </si>
  <si>
    <t>UNIÃO, EM FERRO GALVANIZADO, DN 50 (2"), CONEXÃO ROSQUEADA, INSTALADO EM PRUMADAS - FORNECIMENTO E INSTALAÇÃO. AF_01/2026</t>
  </si>
  <si>
    <t>SINAPI|92895</t>
  </si>
  <si>
    <t>92895</t>
  </si>
  <si>
    <t>UNIÃO, EM FERRO GALVANIZADO, DN 50 (2"), CONEXÃO ROSQUEADA, INSTALADO EM REDE DE ALIMENTAÇÃO PARA HIDRANTE - FORNECIMENTO E INSTALAÇÃO. AF_01/2026</t>
  </si>
  <si>
    <t>SINAPI|92890</t>
  </si>
  <si>
    <t>92890</t>
  </si>
  <si>
    <t>UNIÃO, EM FERRO GALVANIZADO, DN 65 (2 1/2"), CONEXÃO ROSQUEADA, INSTALADO EM PRUMADAS - FORNECIMENTO E INSTALAÇÃO. AF_01/2026</t>
  </si>
  <si>
    <t>SINAPI|92896</t>
  </si>
  <si>
    <t>92896</t>
  </si>
  <si>
    <t>UNIÃO, EM FERRO GALVANIZADO, DN 65 (2 1/2"), CONEXÃO ROSQUEADA, INSTALADO EM REDE DE ALIMENTAÇÃO PARA HIDRANTE - FORNECIMENTO E INSTALAÇÃO. AF_01/2026</t>
  </si>
  <si>
    <t>SINAPI|92891</t>
  </si>
  <si>
    <t>92891</t>
  </si>
  <si>
    <t>UNIÃO, EM FERRO GALVANIZADO, DN 80 (3"), CONEXÃO ROSQUEADA, INSTALADO EM PRUMADAS - FORNECIMENTO E INSTALAÇÃO. AF_01/2026</t>
  </si>
  <si>
    <t>SINAPI|92897</t>
  </si>
  <si>
    <t>92897</t>
  </si>
  <si>
    <t>UNIÃO, EM FERRO GALVANIZADO, DN 80 (3"), CONEXÃO ROSQUEADA, INSTALADO EM REDE DE ALIMENTAÇÃO PARA HIDRANTE - FORNECIMENTO E INSTALAÇÃO. AF_01/2026</t>
  </si>
  <si>
    <t>SINAPI|100822</t>
  </si>
  <si>
    <t>100822</t>
  </si>
  <si>
    <t>CONEXÃO FIXA, ROSCA FÊMEA, METÁLICA, PARA INSTALAÇÕES EM PEX MULTICAMADA, DN 16MM X 1/2", CONEXÃO POR CRIMPAGEM - FORNECIMENTO E INSTALAÇÃO. AF_01/2020</t>
  </si>
  <si>
    <t>Instalações de Gás em PEX Multicamadas</t>
  </si>
  <si>
    <t>SINAPI|100823</t>
  </si>
  <si>
    <t>100823</t>
  </si>
  <si>
    <t>CONEXÃO FIXA, ROSCA FÊMEA, METÁLICA, PARA INSTALAÇÕES EM PEX MULTICAMADA, DN 20MM X 3/4", CONEXÃO POR CRIMPAGEM - FORNECIMENTO E INSTALAÇÃO. AF_01/2020</t>
  </si>
  <si>
    <t>SINAPI|100824</t>
  </si>
  <si>
    <t>100824</t>
  </si>
  <si>
    <t>CONEXÃO FIXA, ROSCA FÊMEA, METÁLICA, PARA INSTALAÇÕES EM PEX MULTICAMADA, DN 26MM X 1", CONEXÃO POR CRIMPAGEM - FORNECIMENTO E INSTALAÇÃO. AF_01/2020</t>
  </si>
  <si>
    <t>SINAPI|100825</t>
  </si>
  <si>
    <t>100825</t>
  </si>
  <si>
    <t>CONEXÃO FIXA, ROSCA FÊMEA, METÁLICA, PARA INSTALAÇÕES EM PEX MULTICAMADA, DN 32MM X 1 1/4", CONEXÃO POR CRIMPAGEM - FORNECIMENTO E INSTALAÇÃO. AF_01/2020</t>
  </si>
  <si>
    <t>SINAPI|100818</t>
  </si>
  <si>
    <t>100818</t>
  </si>
  <si>
    <t>CONEXÃO FIXA, ROSCA MACHO, METÁLICA, PARA INSTALAÇÕES EM PEX MULTICAMADA, DN 16MM X 1/2", CONEXÃO POR CRIMPAGEM - FORNECIMENTO E INSTALAÇÃO. AF_01/2020</t>
  </si>
  <si>
    <t>SINAPI|100819</t>
  </si>
  <si>
    <t>100819</t>
  </si>
  <si>
    <t>CONEXÃO FIXA, ROSCA MACHO, METÁLICA, PARA INSTALAÇÕES EM PEX MULTICAMADA, DN 20MM X 3/4", CONEXÃO POR CRIMPAGEM - FORNECIMENTO E INSTALAÇÃO. AF_01/2020</t>
  </si>
  <si>
    <t>SINAPI|100820</t>
  </si>
  <si>
    <t>100820</t>
  </si>
  <si>
    <t>CONEXÃO FIXA, ROSCA MACHO, METÁLICA, PARA INSTALAÇÕES EM PEX MULTICAMADA, DN 26MM X 1", CONEXÃO POR CRIMPAGEM - FORNECIMENTO E INSTALAÇÃO. AF_01/2020</t>
  </si>
  <si>
    <t>SINAPI|100821</t>
  </si>
  <si>
    <t>100821</t>
  </si>
  <si>
    <t>CONEXÃO FIXA, ROSCA MACHO, METÁLICA, PARA INSTALAÇÕES EM PEX MULTICAMADA, DN 32MM X 1 1/4", CONEXÃO POR CRIMPAGEM - FORNECIMENTO E INSTALAÇÃO. AF_01/2020</t>
  </si>
  <si>
    <t>SINAPI|100846</t>
  </si>
  <si>
    <t>100846</t>
  </si>
  <si>
    <t>FIXAÇÃO DE TUBOS VERTICAIS DE MULTICAMADA, DIÂMETROS MENORES OU IGUAIS A 32 MM, COM ABRAÇADEIRA TIPO SUPORTE MÚLTIPLO, FIXADA EM PAREDE EXTERNA - FORNECIMENTO E INSTALAÇÃO. AF_01/2020</t>
  </si>
  <si>
    <t>SINAPI|100834</t>
  </si>
  <si>
    <t>100834</t>
  </si>
  <si>
    <t>JOELHO 90 GRAUS, PARA INSTALAÇÕES EM PEX MULTICAMADA, DN 16 MM, CONEXÃO POR CRIMPAGEM - FORNECIMENTO E INSTALAÇÃO. AF_01/2020</t>
  </si>
  <si>
    <t>SINAPI|100835</t>
  </si>
  <si>
    <t>100835</t>
  </si>
  <si>
    <t>JOELHO 90 GRAUS, PARA INSTALAÇÕES EM PEX MULTICAMADA, DN 20 MM, CONEXÃO POR CRIMPAGEM - FORNECIMENTO E INSTALAÇÃO. AF_01/2020</t>
  </si>
  <si>
    <t>SINAPI|100836</t>
  </si>
  <si>
    <t>100836</t>
  </si>
  <si>
    <t>JOELHO 90 GRAUS, PARA INSTALAÇÕES EM PEX MULTICAMADA, DN 26 MM, CONEXÃO POR CRIMPAGEM - FORNECIMENTO E INSTALAÇÃO. AF_01/2020</t>
  </si>
  <si>
    <t>SINAPI|100837</t>
  </si>
  <si>
    <t>100837</t>
  </si>
  <si>
    <t>JOELHO 90 GRAUS, PARA INSTALAÇÕES EM PEX MULTICAMADA, DN 32 MM, CONEXÃO POR CRIMPAGEM - FORNECIMENTO E INSTALAÇÃO. AF_01/2020</t>
  </si>
  <si>
    <t>SINAPI|100826</t>
  </si>
  <si>
    <t>100826</t>
  </si>
  <si>
    <t>JOELHO 90 GRAUS, ROSCA FÊMEA, PARA INSTALAÇÕES EM PEX MULTICAMADA, DN 16 MM X 1/2'', CONEXÃO POR CRIMPAGEM - FORNECIMENTO E INSTALAÇÃO. AF_01/2020</t>
  </si>
  <si>
    <t>SINAPI|100827</t>
  </si>
  <si>
    <t>100827</t>
  </si>
  <si>
    <t>JOELHO 90 GRAUS, ROSCA FÊMEA, PARA INSTALAÇÕES EM PEX MULTICAMADA, DN 20 MM X 3/4", CONEXÃO POR CRIMPAGEM - FORNECIMENTO E INSTALAÇÃO. AF_01/2020</t>
  </si>
  <si>
    <t>SINAPI|100828</t>
  </si>
  <si>
    <t>100828</t>
  </si>
  <si>
    <t>JOELHO 90 GRAUS, ROSCA FÊMEA, PARA INSTALAÇÕES EM PEX MULTICAMADA, DN 25 MM X 1'', CONEXÃO POR CRIMPAGEM - FORNECIMENTO E INSTALAÇÃO. AF_01/2020</t>
  </si>
  <si>
    <t>SINAPI|100829</t>
  </si>
  <si>
    <t>100829</t>
  </si>
  <si>
    <t>JOELHO 90 GRAUS, ROSCA FÊMEA, PARA INSTALAÇÕES EM PEX MULTICAMADA, DN 32 MM X 1 1/4'', CONEXÃO POR CRIMPAGEM - FORNECIMENTO E INSTALAÇÃO. AF_01/2020</t>
  </si>
  <si>
    <t>SINAPI|100830</t>
  </si>
  <si>
    <t>100830</t>
  </si>
  <si>
    <t>JOELHO 90 GRAUS, ROSCA MACHO, PARA INSTALAÇÕES EM PEX MULTICAMADA, DN 16 MM X 1/2'', CONEXÃO POR CRIMPAGEM - FORNECIMENTO E INSTALAÇÃO. AF_01/2020</t>
  </si>
  <si>
    <t>SINAPI|100831</t>
  </si>
  <si>
    <t>100831</t>
  </si>
  <si>
    <t>JOELHO 90 GRAUS, ROSCA MACHO, PARA INSTALAÇÕES EM PEX MULTICAMADA, DN 20 MM X 3/4", CONEXÃO POR CRIMPAGEM - FORNECIMENTO E INSTALAÇÃO. AF_01/2020</t>
  </si>
  <si>
    <t>SINAPI|100832</t>
  </si>
  <si>
    <t>100832</t>
  </si>
  <si>
    <t>JOELHO 90 GRAUS, ROSCA MACHO, PARA INSTALAÇÕES EM PEX MULTICAMADA, DN 25 MM X 1'', CONEXÃO POR CRIMPAGEM - FORNECIMENTO E INSTALAÇÃO. AF_01/2020</t>
  </si>
  <si>
    <t>SINAPI|100833</t>
  </si>
  <si>
    <t>100833</t>
  </si>
  <si>
    <t>JOELHO 90 GRAUS, ROSCA MACHO, PARA INSTALAÇÕES EM PEX MULTICAMADA, DN 32 MM X 1 1/4'', CONEXÃO POR CRIMPAGEM - FORNECIMENTO E INSTALAÇÃO. AF_01/2020</t>
  </si>
  <si>
    <t>SINAPI|100811</t>
  </si>
  <si>
    <t>100811</t>
  </si>
  <si>
    <t>LUVA DE REDUÇÃO PARA INSTALAÇÕES EM PEX MULTICAMADA, DN 20 X 16 MM, CONEXÃO POR CRIMPAGEM - FORNECIMENTO E INSTALAÇÃO. AF_01/2020</t>
  </si>
  <si>
    <t>SINAPI|100812</t>
  </si>
  <si>
    <t>100812</t>
  </si>
  <si>
    <t>LUVA DE REDUÇÃO PARA INSTALAÇÕES EM PEX MULTICAMADA, DN 26 X 20 MM, CONEXÃO POR CRIMPAGEM - FORNECIMENTO E INSTALAÇÃO. AF_01/2020</t>
  </si>
  <si>
    <t>SINAPI|100813</t>
  </si>
  <si>
    <t>100813</t>
  </si>
  <si>
    <t>LUVA DE REDUÇÃO PARA INSTALAÇÕES EM PEX MULTICAMADA, DN 32 X 26 MM, CONEXÃO POR CRIMPAGEM - FORNECIMENTO E INSTALAÇÃO. AF_01/2020</t>
  </si>
  <si>
    <t>SINAPI|100814</t>
  </si>
  <si>
    <t>100814</t>
  </si>
  <si>
    <t>LUVA PARA INSTALAÇÕES EM PEX MULTICAMADA, DN 16 MM, CONEXÃO POR CRIMPAGEM - FORNECIMENTO E INSTALAÇÃO. AF_01/2020</t>
  </si>
  <si>
    <t>SINAPI|100815</t>
  </si>
  <si>
    <t>100815</t>
  </si>
  <si>
    <t>LUVA PARA INSTALAÇÕES EM PEX MULTICAMADA, DN 20 MM, CONEXÃO POR CRIMPAGEM - FORNECIMENTO E INSTALAÇÃO. AF_01/2020</t>
  </si>
  <si>
    <t>SINAPI|100816</t>
  </si>
  <si>
    <t>100816</t>
  </si>
  <si>
    <t>LUVA PARA INSTALAÇÕES EM PEX MULTICAMADA, DN 26 MM, CONEXÃO POR CRIMPAGEM - FORNECIMENTO E INSTALAÇÃO. AF_01/2020</t>
  </si>
  <si>
    <t>SINAPI|100817</t>
  </si>
  <si>
    <t>100817</t>
  </si>
  <si>
    <t>LUVA PARA INSTALAÇÕES EM PEX MULTICAMADA, DN 32 MM, CONEXÃO POR CRIMPAGEM - FORNECIMENTO E INSTALAÇÃO. AF_01/2020</t>
  </si>
  <si>
    <t>SINAPI|100795</t>
  </si>
  <si>
    <t>100795</t>
  </si>
  <si>
    <t>TUBO, PEX, MULTICAMADA, COM PROTEÇÃO UV, DN 16, INSTALADO EM IMPLANTAÇÃO DE INSTALAÇÕES DE GÁS - FORNECIMENTO E INSTALAÇÃO. AF_01/2020</t>
  </si>
  <si>
    <t>SINAPI|100842</t>
  </si>
  <si>
    <t>100842</t>
  </si>
  <si>
    <t>TUBO, PEX, MULTICAMADA, COM PROTEÇÃO UV, DN 16, INSTALADO EM PRUMADA DE INSTALAÇÕES DE GÁS - FORNECIMENTO E INSTALAÇÃO. AF_01/2020</t>
  </si>
  <si>
    <t>SINAPI|100796</t>
  </si>
  <si>
    <t>100796</t>
  </si>
  <si>
    <t>TUBO, PEX, MULTICAMADA, COM PROTEÇÃO UV, DN 20, INSTALADO EM IMPLANTAÇÃO DE INSTALAÇÕES DE GÁS - FORNECIMENTO E INSTALAÇÃO. AF_01/2020</t>
  </si>
  <si>
    <t>SINAPI|100843</t>
  </si>
  <si>
    <t>100843</t>
  </si>
  <si>
    <t>TUBO, PEX, MULTICAMADA, COM PROTEÇÃO UV, DN 20, INSTALADO EM PRUMADA DE INSTALAÇÕES DE GÁS - FORNECIMENTO E INSTALAÇÃO. AF_01/2020</t>
  </si>
  <si>
    <t>SINAPI|100844</t>
  </si>
  <si>
    <t>100844</t>
  </si>
  <si>
    <t>TUBO, PEX, MULTICAMADA, COM PROTEÇÃO UV, DN 25, INSTALADO EM PRUMADA DE INSTALAÇÕES DE GÁS - FORNECIMENTO E INSTALAÇÃO. AF_01/2020</t>
  </si>
  <si>
    <t>SINAPI|100797</t>
  </si>
  <si>
    <t>100797</t>
  </si>
  <si>
    <t>TUBO, PEX, MULTICAMADA, COM PROTEÇÃO UV, DN 26, INSTALADO EM IMPLANTAÇÃO DE INSTALAÇÕES DE GÁS - FORNECIMENTO E INSTALAÇÃO. AF_01/2020</t>
  </si>
  <si>
    <t>SINAPI|100798</t>
  </si>
  <si>
    <t>100798</t>
  </si>
  <si>
    <t>TUBO, PEX, MULTICAMADA, COM PROTEÇÃO UV, DN 32, INSTALADO EM IMPLANTAÇÃO DE INSTALAÇÕES DE GÁS - FORNECIMENTO E INSTALAÇÃO. AF_01/2020</t>
  </si>
  <si>
    <t>SINAPI|100845</t>
  </si>
  <si>
    <t>100845</t>
  </si>
  <si>
    <t>TUBO, PEX, MULTICAMADA, COM PROTEÇÃO UV, DN 32, INSTALADO EM PRUMADA DE INSTALAÇÕES DE GÁS - FORNECIMENTO E INSTALAÇÃO. AF_01/2020</t>
  </si>
  <si>
    <t>SINAPI|100799</t>
  </si>
  <si>
    <t>100799</t>
  </si>
  <si>
    <t>TUBO, PEX, MULTICAMADA, COM TUBO LUVA, DN 16, INSTALADO EM IMPLANTAÇÃO DE INSTALAÇÕES DE GÁS - FORNECIMENTO E INSTALAÇÃO. AF_01/2020</t>
  </si>
  <si>
    <t>SINAPI|100807</t>
  </si>
  <si>
    <t>100807</t>
  </si>
  <si>
    <t>TUBO, PEX, MULTICAMADA, COM TUBO LUVA, DN 16, INSTALADO EM RAMAL INTERNO DE INSTALAÇÕES DE GÁS - FORNECIMENTO E INSTALAÇÃO. AF_01/2020</t>
  </si>
  <si>
    <t>SINAPI|100800</t>
  </si>
  <si>
    <t>100800</t>
  </si>
  <si>
    <t>TUBO, PEX, MULTICAMADA, COM TUBO LUVA, DN 20, INSTALADO EM IMPLANTAÇÃO DE INSTALAÇÕES DE GÁS - FORNECIMENTO E INSTALAÇÃO. AF_01/2020</t>
  </si>
  <si>
    <t>SINAPI|100808</t>
  </si>
  <si>
    <t>100808</t>
  </si>
  <si>
    <t>TUBO, PEX, MULTICAMADA, COM TUBO LUVA, DN 20, INSTALADO EM RAMAL INTERNO DE INSTALAÇÕES DE GÁS - FORNECIMENTO E INSTALAÇÃO. AF_01/2020</t>
  </si>
  <si>
    <t>SINAPI|100801</t>
  </si>
  <si>
    <t>100801</t>
  </si>
  <si>
    <t>TUBO, PEX, MULTICAMADA, COM TUBO LUVA, DN 26, INSTALADO EM IMPLANTAÇÃO DE INSTALAÇÕES DE GÁS - FORNECIMENTO E INSTALAÇÃO. AF_01/2020</t>
  </si>
  <si>
    <t>SINAPI|100809</t>
  </si>
  <si>
    <t>100809</t>
  </si>
  <si>
    <t>TUBO, PEX, MULTICAMADA, COM TUBO LUVA, DN 26, INSTALADO EM RAMAL INTERNO DE INSTALAÇÕES DE GÁS - FORNECIMENTO E INSTALAÇÃO. AF_01/2020</t>
  </si>
  <si>
    <t>SINAPI|100802</t>
  </si>
  <si>
    <t>100802</t>
  </si>
  <si>
    <t>TUBO, PEX, MULTICAMADA, COM TUBO LUVA, DN 32, INSTALADO EM IMPLANTAÇÃO DE INSTALAÇÕES DE GÁS - FORNECIMENTO E INSTALAÇÃO. AF_01/2020</t>
  </si>
  <si>
    <t>SINAPI|100810</t>
  </si>
  <si>
    <t>100810</t>
  </si>
  <si>
    <t>TUBO, PEX, MULTICAMADA, COM TUBO LUVA, DN 32, INSTALADO EM RAMAL INTERNO DE INSTALAÇÕES DE GÁS - FORNECIMENTO E INSTALAÇÃO. AF_01/2020</t>
  </si>
  <si>
    <t>SINAPI|100791</t>
  </si>
  <si>
    <t>100791</t>
  </si>
  <si>
    <t>TUBO, PEX, MULTICAMADA, DN 16, INSTALADO EM IMPLANTAÇÃO DE INSTALAÇÕES DE GÁS - FORNECIMENTO E INSTALAÇÃO. AF_01/2020</t>
  </si>
  <si>
    <t>SINAPI|100803</t>
  </si>
  <si>
    <t>100803</t>
  </si>
  <si>
    <t>TUBO, PEX, MULTICAMADA, DN 16, INSTALADO EM RAMAL INTERNO DE INSTALAÇÕES DE GÁS - FORNECIMENTO E INSTALAÇÃO. AF_01/2020</t>
  </si>
  <si>
    <t>SINAPI|100792</t>
  </si>
  <si>
    <t>100792</t>
  </si>
  <si>
    <t>TUBO, PEX, MULTICAMADA, DN 20, INSTALADO EM IMPLANTAÇÃO DE INSTALAÇÕES DE GÁS - FORNECIMENTO E INSTALAÇÃO. AF_01/2020</t>
  </si>
  <si>
    <t>SINAPI|100804</t>
  </si>
  <si>
    <t>100804</t>
  </si>
  <si>
    <t>TUBO, PEX, MULTICAMADA, DN 20, INSTALADO EM RAMAL INTERNO DE INSTALAÇÕES DE GÁS - FORNECIMENTO E INSTALAÇÃO. AF_01/2020</t>
  </si>
  <si>
    <t>SINAPI|100793</t>
  </si>
  <si>
    <t>100793</t>
  </si>
  <si>
    <t>TUBO, PEX, MULTICAMADA, DN 26, INSTALADO EM IMPLANTAÇÃO DE INSTALAÇÕES DE GÁS - FORNECIMENTO E INSTALAÇÃO. AF_01/2020</t>
  </si>
  <si>
    <t>SINAPI|100805</t>
  </si>
  <si>
    <t>100805</t>
  </si>
  <si>
    <t>TUBO, PEX, MULTICAMADA, DN 26, INSTALADO EM RAMAL INTERNO DE INSTALAÇÕES DE GÁS - FORNECIMENTO E INSTALAÇÃO. AF_01/2020</t>
  </si>
  <si>
    <t>SINAPI|100794</t>
  </si>
  <si>
    <t>100794</t>
  </si>
  <si>
    <t>TUBO, PEX, MULTICAMADA, DN 32, INSTALADO EM IMPLANTAÇÃO DE INSTALAÇÕES DE GÁS - FORNECIMENTO E INSTALAÇÃO. AF_01/2020</t>
  </si>
  <si>
    <t>SINAPI|100806</t>
  </si>
  <si>
    <t>100806</t>
  </si>
  <si>
    <t>TUBO, PEX, MULTICAMADA, DN 32, INSTALADO EM RAMAL INTERNO DE INSTALAÇÕES DE GÁS - FORNECIMENTO E INSTALAÇÃO. AF_01/2020</t>
  </si>
  <si>
    <t>SINAPI|100838</t>
  </si>
  <si>
    <t>100838</t>
  </si>
  <si>
    <t>TÊ, PARA INSTALAÇÕES EM PEX MULTICAMADA, DN 16 MM, CONEXÃO POR CRIMPAGEM - FORNECIMENTO E INSTALAÇÃO. AF_01/2020</t>
  </si>
  <si>
    <t>SINAPI|100839</t>
  </si>
  <si>
    <t>100839</t>
  </si>
  <si>
    <t>TÊ, PARA INSTALAÇÕES EM PEX MULTICAMADA, DN 20 MM, CONEXÃO POR CRIMPAGEM - FORNECIMENTO E INSTALAÇÃO. AF_01/2020</t>
  </si>
  <si>
    <t>SINAPI|100840</t>
  </si>
  <si>
    <t>100840</t>
  </si>
  <si>
    <t>TÊ, PARA INSTALAÇÕES EM PEX MULTICAMADA, DN 26 MM, CONEXÃO POR CRIMPAGEM - FORNECIMENTO E INSTALAÇÃO. AF_01/2020</t>
  </si>
  <si>
    <t>SINAPI|100841</t>
  </si>
  <si>
    <t>100841</t>
  </si>
  <si>
    <t>TÊ, PARA INSTALAÇÕES EM PEX MULTICAMADA, DN 32 MM, CONEXÃO POR CRIMPAGEM - FORNECIMENTO E INSTALAÇÃO. AF_01/2020</t>
  </si>
  <si>
    <t>SINAPI|103283</t>
  </si>
  <si>
    <t>103283</t>
  </si>
  <si>
    <t>AR CONDICIONADO JANELA, 10000 BTU/H, CICLO FRIO - FORNECIMENTO E INSTALAÇÃO. AF_06/2026</t>
  </si>
  <si>
    <t>Instalações de ar condicionado</t>
  </si>
  <si>
    <t>SINAPI|103284</t>
  </si>
  <si>
    <t>103284</t>
  </si>
  <si>
    <t>AR CONDICIONADO JANELA, 12000 BTU/H, CICLO FRIO - FORNECIMENTO E INSTALAÇÃO. AF_06/2026</t>
  </si>
  <si>
    <t>SINAPI|103282</t>
  </si>
  <si>
    <t>103282</t>
  </si>
  <si>
    <t>AR CONDICIONADO JANELA, 7500 BTU/H, CICLO FRIO - FORNECIMENTO E INSTALAÇÃO. AF_06/2026</t>
  </si>
  <si>
    <t>SINAPI|103279</t>
  </si>
  <si>
    <t>103279</t>
  </si>
  <si>
    <t>AR CONDICIONADO SPLIT DUTO, 18000 BTU/H, CICLO QUENTE/FRIO - FORNECIMENTO E INSTALAÇÃO. AF_06/2026</t>
  </si>
  <si>
    <t>SINAPI|103280</t>
  </si>
  <si>
    <t>103280</t>
  </si>
  <si>
    <t>AR CONDICIONADO SPLIT DUTO, 24000 BTU/H, CICLO QUENTE/FRIO - FORNECIMENTO E INSTALAÇÃO. AF_06/2026</t>
  </si>
  <si>
    <t>SINAPI|103281</t>
  </si>
  <si>
    <t>103281</t>
  </si>
  <si>
    <t>AR CONDICIONADO SPLIT DUTO, 36000 BTU/H, CICLO QUENTE/FRIO - FORNECIMENTO E INSTALAÇÃO. AF_06/2026</t>
  </si>
  <si>
    <t>SINAPI|107248</t>
  </si>
  <si>
    <t>107248</t>
  </si>
  <si>
    <t>AR CONDICIONADO SPLIT DUTO, 36000 BTU/H, CICLO QUENTE/FRIO, COM CONDENSADORA IÇADA COM GUINDASTE - FORNECIMENTO E INSTALAÇÃO. AF_06/2026</t>
  </si>
  <si>
    <t>SINAPI|107234</t>
  </si>
  <si>
    <t>107234</t>
  </si>
  <si>
    <t>AR CONDICIONADO SPLIT INVERTER PISO/TETO, 30000 BTU/H, QUENTE/FRIO - FORNECIMENTO E INSTALAÇÃO. AF_06/2026</t>
  </si>
  <si>
    <t>SINAPI|103247</t>
  </si>
  <si>
    <t>103247</t>
  </si>
  <si>
    <t>AR CONDICIONADO SPLIT INVERTER, HI-WALL (PAREDE), 12000 BTU/H, CICLO FRIO - FORNECIMENTO E INSTALAÇÃO. AF_06/2026_PE</t>
  </si>
  <si>
    <t>SINAPI|107250</t>
  </si>
  <si>
    <t>107250</t>
  </si>
  <si>
    <t>AR CONDICIONADO SPLIT INVERTER, HI-WALL (PAREDE), 12000 BTU/H, CICLO QUENTE/FRIO - FORNECIMENTO E INSTALAÇÃO. AF_06/2026</t>
  </si>
  <si>
    <t>SINAPI|103250</t>
  </si>
  <si>
    <t>103250</t>
  </si>
  <si>
    <t>AR CONDICIONADO SPLIT INVERTER, HI-WALL (PAREDE), 18000 BTU/H, CICLO FRIO - FORNECIMENTO E INSTALAÇÃO. AF_06/2026_PE</t>
  </si>
  <si>
    <t>SINAPI|107251</t>
  </si>
  <si>
    <t>107251</t>
  </si>
  <si>
    <t>AR CONDICIONADO SPLIT INVERTER, HI-WALL (PAREDE), 18000 BTU/H, CICLO QUENTE/FRIO - FORNECIMENTO E INSTALAÇÃO. AF_06/2026</t>
  </si>
  <si>
    <t>SINAPI|103253</t>
  </si>
  <si>
    <t>103253</t>
  </si>
  <si>
    <t>AR CONDICIONADO SPLIT INVERTER, HI-WALL (PAREDE), 24000 BTU/H, CICLO FRIO - FORNECIMENTO E INSTALAÇÃO. AF_06/2026_PE</t>
  </si>
  <si>
    <t>SINAPI|107252</t>
  </si>
  <si>
    <t>107252</t>
  </si>
  <si>
    <t>AR CONDICIONADO SPLIT INVERTER, HI-WALL (PAREDE), 24000 BTU/H, CICLO QUENTE/FRIO - FORNECIMENTO E INSTALAÇÃO. AF_06/2026</t>
  </si>
  <si>
    <t>SINAPI|107232</t>
  </si>
  <si>
    <t>107232</t>
  </si>
  <si>
    <t>AR CONDICIONADO SPLIT INVERTER, HI-WALL (PAREDE), 36000 BTUS/H, CICLO QUENTE/FRIO, 60 HZ, CLASSIFICACAO ENERGETICA A - SELO PROCEL, GAS HFC, CONTROLE S/ FIO. AF_06/2026</t>
  </si>
  <si>
    <t>SINAPI|103244</t>
  </si>
  <si>
    <t>103244</t>
  </si>
  <si>
    <t>AR CONDICIONADO SPLIT INVERTER, HI-WALL (PAREDE), 9000 BTU/H, CICLO FRIO - FORNECIMENTO E INSTALAÇÃO. AF_06/2026_PE</t>
  </si>
  <si>
    <t>SINAPI|107249</t>
  </si>
  <si>
    <t>107249</t>
  </si>
  <si>
    <t>AR CONDICIONADO SPLIT INVERTER, HI-WALL (PAREDE), 9000 BTU/H, CICLO QUENTE/FRIO - FORNECIMENTO E INSTALAÇÃO. AF_06/2026</t>
  </si>
  <si>
    <t>SINAPI|103256</t>
  </si>
  <si>
    <t>103256</t>
  </si>
  <si>
    <t>AR CONDICIONADO SPLIT INVERTER, PISO TETO, 18000 BTU/H, CICLO FRIO - FORNECIMENTO E INSTALAÇÃO. AF_06/2026_PSE</t>
  </si>
  <si>
    <t>SINAPI|103258</t>
  </si>
  <si>
    <t>103258</t>
  </si>
  <si>
    <t>AR CONDICIONADO SPLIT INVERTER, PISO TETO, 24000 BTU/H, CICLO FRIO - FORNECIMENTO E INSTALAÇÃO. AF_06/2026_PSE</t>
  </si>
  <si>
    <t>SINAPI|103260</t>
  </si>
  <si>
    <t>103260</t>
  </si>
  <si>
    <t>AR CONDICIONADO SPLIT INVERTER, PISO TETO, 24000 BTU/H, QUENTE/FRIO - FORNECIMENTO E INSTALAÇÃO. AF_06/2026_PSE</t>
  </si>
  <si>
    <t>SINAPI|107235</t>
  </si>
  <si>
    <t>107235</t>
  </si>
  <si>
    <t>AR CONDICIONADO SPLIT INVERTER, PISO TETO, 30000 BTU/H, CICLO FRIO - FORNECIMENTO E INSTALAÇÃO. AF_06/2026</t>
  </si>
  <si>
    <t>SINAPI|103261</t>
  </si>
  <si>
    <t>103261</t>
  </si>
  <si>
    <t>AR CONDICIONADO SPLIT INVERTER, PISO TETO, 36000 BTU/H, CICLO FRIO - FORNECIMENTO E INSTALAÇÃO. AF_06/2026_PSE</t>
  </si>
  <si>
    <t>SINAPI|107244</t>
  </si>
  <si>
    <t>107244</t>
  </si>
  <si>
    <t>AR CONDICIONADO SPLIT INVERTER, PISO TETO, 36000 BTU/H, CICLO FRIO, COM CONDENSADORA IÇADA COM GUINDASTE - FORNECIMENTO E INSTALAÇÃO. AF_06/2026_PSE</t>
  </si>
  <si>
    <t>SINAPI|103263</t>
  </si>
  <si>
    <t>103263</t>
  </si>
  <si>
    <t>AR CONDICIONADO SPLIT INVERTER, PISO TETO, 48000 BTU/H, CICLO FRIO - FORNECIMENTO E INSTALAÇÃO. AF_06/2026_PSE</t>
  </si>
  <si>
    <t>SINAPI|103265</t>
  </si>
  <si>
    <t>103265</t>
  </si>
  <si>
    <t>AR CONDICIONADO SPLIT INVERTER, PISO TETO, APRESENTANDO ENTRE 54000 E 58000 BTU/H, CICLO FRIO - FORNECIMENTO E INSTALAÇÃO. AF_06/2026_PSE</t>
  </si>
  <si>
    <t>SINAPI|103268</t>
  </si>
  <si>
    <t>103268</t>
  </si>
  <si>
    <t>AR CONDICIONADO SPLIT ON/OFF, CASSETE (TETO), 18000 BTU/H, CICLO QUENTE/FRIO - FORNECIMENTO E INSTALAÇÃO. AF_06/2026_PE</t>
  </si>
  <si>
    <t>SINAPI|103270</t>
  </si>
  <si>
    <t>103270</t>
  </si>
  <si>
    <t>AR CONDICIONADO SPLIT ON/OFF, CASSETE (TETO), 24000 BTU/H, CICLO QUENTE/FRIO - FORNECIMENTO E INSTALAÇÃO. AF_06/2026_PE</t>
  </si>
  <si>
    <t>SINAPI|103272</t>
  </si>
  <si>
    <t>103272</t>
  </si>
  <si>
    <t>AR CONDICIONADO SPLIT ON/OFF, CASSETE (TETO), 36000 BTU/H, CICLO QUENTE/FRIO - FORNECIMENTO E INSTALAÇÃO. AF_06/2026_PE</t>
  </si>
  <si>
    <t>SINAPI|107247</t>
  </si>
  <si>
    <t>107247</t>
  </si>
  <si>
    <t>AR CONDICIONADO SPLIT ON/OFF, CASSETE (TETO), 36000 BTU/H, CICLO QUENTE/FRIO, COM CONDENSADORA IÇADA COM GUINDASTE - FORNECIMENTO E INSTALAÇÃO. AF_06/2026_PE</t>
  </si>
  <si>
    <t>SINAPI|103274</t>
  </si>
  <si>
    <t>103274</t>
  </si>
  <si>
    <t>AR CONDICIONADO SPLIT ON/OFF, CASSETE (TETO), 48000 BTU/H, CICLO QUENTE/FRIO - FORNECIMENTO E INSTALAÇÃO. AF_06/2026_PE</t>
  </si>
  <si>
    <t>SINAPI|103276</t>
  </si>
  <si>
    <t>103276</t>
  </si>
  <si>
    <t>AR CONDICIONADO SPLIT ON/OFF, CASSETE (TETO), 60000 BTU/H, CICLO QUENTE/FRIO - FORNECIMENTO E INSTALAÇÃO. AF_06/2026_PE</t>
  </si>
  <si>
    <t>SINAPI|103267</t>
  </si>
  <si>
    <t>103267</t>
  </si>
  <si>
    <t>AR CONDICIONADO SPLIT ON/OFF, CASSETE (TETO), FRIO 4 VIAS 18000 BTU/H - FORNECIMENTO E INSTALAÇÃO. AF_06/2026_PE</t>
  </si>
  <si>
    <t>SINAPI|103269</t>
  </si>
  <si>
    <t>103269</t>
  </si>
  <si>
    <t>AR CONDICIONADO SPLIT ON/OFF, CASSETE (TETO), FRIO 4 VIAS 24000 BTU/H - FORNECIMENTO E INSTALAÇÃO. AF_06/2026_PE</t>
  </si>
  <si>
    <t>SINAPI|103271</t>
  </si>
  <si>
    <t>103271</t>
  </si>
  <si>
    <t>AR CONDICIONADO SPLIT ON/OFF, CASSETE (TETO), FRIO 4 VIAS 36000 BTU/H - FORNECIMENTO E INSTALAÇÃO. AF_06/2026_PE</t>
  </si>
  <si>
    <t>SINAPI|107246</t>
  </si>
  <si>
    <t>107246</t>
  </si>
  <si>
    <t>AR CONDICIONADO SPLIT ON/OFF, CASSETE (TETO), FRIO 4 VIAS 36000 BTU/H, COM CONDENSADORA IÇADA COM GUINDASTE - FORNECIMENTO E INSTALAÇÃO. AF_06/2026_PE</t>
  </si>
  <si>
    <t>SINAPI|103273</t>
  </si>
  <si>
    <t>103273</t>
  </si>
  <si>
    <t>AR CONDICIONADO SPLIT ON/OFF, CASSETE (TETO), FRIO 4 VIAS 48000 BTU/H - FORNECIMENTO E INSTALAÇÃO. AF_06/2026_PE</t>
  </si>
  <si>
    <t>SINAPI|103275</t>
  </si>
  <si>
    <t>103275</t>
  </si>
  <si>
    <t>AR CONDICIONADO SPLIT ON/OFF, CASSETE (TETO), FRIO 4 VIAS 60000 BTU/H - FORNECIMENTO E INSTALAÇÃO. AF_06/2026_PE</t>
  </si>
  <si>
    <t>SINAPI|103248</t>
  </si>
  <si>
    <t>103248</t>
  </si>
  <si>
    <t>AR CONDICIONADO SPLIT ON/OFF, HI-WALL (PAREDE), 12000 BTUS/H, CICLO FRIO - FORNECIMENTO E INSTALAÇÃO. AF_06/2026_PE</t>
  </si>
  <si>
    <t>SINAPI|103249</t>
  </si>
  <si>
    <t>103249</t>
  </si>
  <si>
    <t>AR CONDICIONADO SPLIT ON/OFF, HI-WALL (PAREDE), 12000 BTUS/H, CICLO QUENTE/FRIO - FORNECIMENTO E INSTALAÇÃO. AF_06/2026_PE</t>
  </si>
  <si>
    <t>SINAPI|103251</t>
  </si>
  <si>
    <t>103251</t>
  </si>
  <si>
    <t>AR CONDICIONADO SPLIT ON/OFF, HI-WALL (PAREDE), 18000 BTUS/H, CICLO FRIO - FORNECIMENTO E INSTALAÇÃO. AF_06/2026_PE</t>
  </si>
  <si>
    <t>SINAPI|103252</t>
  </si>
  <si>
    <t>103252</t>
  </si>
  <si>
    <t>AR CONDICIONADO SPLIT ON/OFF, HI-WALL (PAREDE), 18000 BTUS/H, CICLO QUENTE/FRIO - FORNECIMENTO E INSTALAÇÃO. AF_06/2026_PE</t>
  </si>
  <si>
    <t>SINAPI|103254</t>
  </si>
  <si>
    <t>103254</t>
  </si>
  <si>
    <t>AR CONDICIONADO SPLIT ON/OFF, HI-WALL (PAREDE), 24000 BTUS/H, CICLO FRIO - FORNECIMENTO E INSTALAÇÃO. AF_06/2026_PE</t>
  </si>
  <si>
    <t>SINAPI|103255</t>
  </si>
  <si>
    <t>103255</t>
  </si>
  <si>
    <t>AR CONDICIONADO SPLIT ON/OFF, HI-WALL (PAREDE), 24000 BTUS/H, CICLO QUENTE/FRIO - FORNECIMENTO E INSTALAÇÃO. AF_06/2026_PE</t>
  </si>
  <si>
    <t>SINAPI|107233</t>
  </si>
  <si>
    <t>107233</t>
  </si>
  <si>
    <t>AR CONDICIONADO SPLIT ON/OFF, HI-WALL (PAREDE), 30000 BTUS/H, CICLO FRIO - FORNECIMENTO E INSTALAÇÃO. AF_06/2026</t>
  </si>
  <si>
    <t>SINAPI|103245</t>
  </si>
  <si>
    <t>103245</t>
  </si>
  <si>
    <t>AR CONDICIONADO SPLIT ON/OFF, HI-WALL (PAREDE), 9000 BTUS/H, CICLO FRIO - FORNECIMENTO E INSTALAÇÃO. AF_06/2026_PE</t>
  </si>
  <si>
    <t>SINAPI|103246</t>
  </si>
  <si>
    <t>103246</t>
  </si>
  <si>
    <t>AR CONDICIONADO SPLIT ON/OFF, HI-WALL (PAREDE), 9000 BTUS/H, CICLO QUENTE/FRIO - FORNECIMENTO E INSTALAÇÃO. AF_06/2026_PE</t>
  </si>
  <si>
    <t>SINAPI|103257</t>
  </si>
  <si>
    <t>103257</t>
  </si>
  <si>
    <t>AR CONDICIONADO SPLIT ON/OFF, PISO TETO, 18000 BTU/H, CICLO FRIO - FORNECIMENTO E INSTALAÇÃO. AF_06/2026_PSE</t>
  </si>
  <si>
    <t>SINAPI|103259</t>
  </si>
  <si>
    <t>103259</t>
  </si>
  <si>
    <t>AR CONDICIONADO SPLIT ON/OFF, PISO TETO, 24000 BTU/H, CICLO FRIO - FORNECIMENTO E INSTALAÇÃO. AF_06/2026_PSE</t>
  </si>
  <si>
    <t>SINAPI|103262</t>
  </si>
  <si>
    <t>103262</t>
  </si>
  <si>
    <t>AR CONDICIONADO SPLIT ON/OFF, PISO TETO, 36000 BTU/H, CICLO FRIO - FORNECIMENTO E INSTALAÇÃO. AF_06/2026_PSE</t>
  </si>
  <si>
    <t>SINAPI|107245</t>
  </si>
  <si>
    <t>107245</t>
  </si>
  <si>
    <t>AR CONDICIONADO SPLIT ON/OFF, PISO TETO, 36000 BTU/H, CICLO FRIO, COM CONDENSADORA IÇADA COM GUINDASTE - FORNECIMENTO E INSTALAÇÃO. AF_06/2026_PSE</t>
  </si>
  <si>
    <t>SINAPI|103264</t>
  </si>
  <si>
    <t>103264</t>
  </si>
  <si>
    <t>AR CONDICIONADO SPLIT ON/OFF, PISO TETO, 48000 BTU/H, CICLO FRIO - FORNECIMENTO E INSTALAÇÃO. AF_06/2026_PSE</t>
  </si>
  <si>
    <t>SINAPI|103266</t>
  </si>
  <si>
    <t>103266</t>
  </si>
  <si>
    <t>AR CONDICIONADO SPLIT ON/OFF, PISO TETO, 60000 BTU/H, CICLO FRIO - FORNECIMENTO E INSTALAÇÃO. AF_06/2026_PSE</t>
  </si>
  <si>
    <t>SINAPI|107236</t>
  </si>
  <si>
    <t>107236</t>
  </si>
  <si>
    <t>AR CONDICIONADO SPLIT ON/OFF, PISO TETO, 80000 BTUS, CICLO FRIO - FORNECIMENTO E INSTALAÇÃO. AF_06/2026</t>
  </si>
  <si>
    <t>SINAPI|103277</t>
  </si>
  <si>
    <t>103277</t>
  </si>
  <si>
    <t>AR CONDICIONADO SPLITÃO 10 TR - FORNECIMENTO E INSTALAÇÃO. AF_06/2026_PE</t>
  </si>
  <si>
    <t>SINAPI|103278</t>
  </si>
  <si>
    <t>103278</t>
  </si>
  <si>
    <t>AR CONDICIONADO SPLITÃO 15 TR - FORNECIMENTO E INSTALAÇÃO. AF_06/2026_PE</t>
  </si>
  <si>
    <t>SINAPI|107237</t>
  </si>
  <si>
    <t>107237</t>
  </si>
  <si>
    <t>AR CONDICIONADO SPLITÃO 20 TR - FORNECIMENTO E INSTALAÇÃO. AF_06/2026_PE</t>
  </si>
  <si>
    <t>SINAPI|107243</t>
  </si>
  <si>
    <t>107243</t>
  </si>
  <si>
    <t>CARGA DE FLUIDO REFRIGERANTE PARA INSTALAÇÕES ACIMA DE 48000 BTUS. AF_06/2026</t>
  </si>
  <si>
    <t>SINAPI|107241</t>
  </si>
  <si>
    <t>107241</t>
  </si>
  <si>
    <t>CARGA DE FLUIDO REFRIGERANTE PARA INSTALAÇÕES ATÉ 24000 BTUS. AF_06/2026</t>
  </si>
  <si>
    <t>SINAPI|107242</t>
  </si>
  <si>
    <t>107242</t>
  </si>
  <si>
    <t>CARGA DE FLUIDO REFRIGERANTE PARA INSTALAÇÕES DE 30000 A 36000BTUS. AF_06/2026</t>
  </si>
  <si>
    <t>SINAPI|103285</t>
  </si>
  <si>
    <t>103285</t>
  </si>
  <si>
    <t>DAMPER DE REGULAGEM PARA SISTEMA DE AR CONDICIONADO, 1000X500 MM - FORNECIMENTO E INSTALAÇÃO. AF_06/2026</t>
  </si>
  <si>
    <t>SINAPI|103286</t>
  </si>
  <si>
    <t>103286</t>
  </si>
  <si>
    <t>DIFUSOR PARA SISTEMA DE AR CONDICIONADO, 400X400 MM - FORNECIMENTO E INSTALAÇÃO. AF_06/2026</t>
  </si>
  <si>
    <t>SINAPI|103287</t>
  </si>
  <si>
    <t>103287</t>
  </si>
  <si>
    <t>GRELHA PARA SISTEMA DE AR CONDICIONADO, 400X400 MM - FORNECIMENTO E INSTALAÇÃO. AF_06/2026</t>
  </si>
  <si>
    <t>SINAPI|107240</t>
  </si>
  <si>
    <t>107240</t>
  </si>
  <si>
    <t>PROCEDIMENTO DE LIMPEZA DE LINHA FRIGORÍGENA. AF_06/2026</t>
  </si>
  <si>
    <t>SINAPI|107239</t>
  </si>
  <si>
    <t>107239</t>
  </si>
  <si>
    <t>PROCEDIMENTO DE VÁCUO EM LINHA FRIGORÍGENA. AF_06/2026</t>
  </si>
  <si>
    <t>SINAPI|107238</t>
  </si>
  <si>
    <t>107238</t>
  </si>
  <si>
    <t>TESTE DE VAZAMENTO POR PRESSURIZAÇÃO DE GÁS NITROGÊNIO. AF_06/2026</t>
  </si>
  <si>
    <t>SINAPI|106044</t>
  </si>
  <si>
    <t>106044</t>
  </si>
  <si>
    <t>COTOVELO EM COBRE, 45 GRAUS, DN 1 1/8", INSTALADO EM RAMAL DE ALIMENTAÇÃO DE AR-CONDICIONADO COM CONDENSADORA CENTRAL - FORNECIMENTO E INSTALAÇÃO. AF_07/2025</t>
  </si>
  <si>
    <t>Instalações de ar condicionado em cobre</t>
  </si>
  <si>
    <t>SINAPI|106045</t>
  </si>
  <si>
    <t>106045</t>
  </si>
  <si>
    <t>COTOVELO EM COBRE, 45 GRAUS, DN 1 5/8", INSTALADO EM RAMAL DE ALIMENTAÇÃO DE AR-CONDICIONADO COM CONDENSADORA CENTRAL - FORNECIMENTO E INSTALAÇÃO. AF_07/2025</t>
  </si>
  <si>
    <t>SINAPI|106042</t>
  </si>
  <si>
    <t>106042</t>
  </si>
  <si>
    <t>COTOVELO EM COBRE, 90 GRAUS, DN 1 1/8", INSTALADO EM RAMAL DE ALIMENTAÇÃO DE AR-CONDICIONADO COM CONDENSADORA CENTRAL - FORNECIMENTO E INSTALAÇÃO. AF_07/2025</t>
  </si>
  <si>
    <t>SINAPI|106043</t>
  </si>
  <si>
    <t>106043</t>
  </si>
  <si>
    <t>COTOVELO EM COBRE, 90 GRAUS, DN 1 5/8", INSTALADO EM RAMAL DE ALIMENTAÇÃO DE AR-CONDICIONADO COM CONDENSADORA CENTRAL - FORNECIMENTO E INSTALAÇÃO. AF_07/2025</t>
  </si>
  <si>
    <t>SINAPI|106046</t>
  </si>
  <si>
    <t>106046</t>
  </si>
  <si>
    <t>LUVA EM COBRE, DN 1 1/8", INSTALADO EM RAMAL DE ALIMENTAÇÃO DE AR-CONDICIONADO COM CONDENSADORA CENTRAL - FORNECIMENTO E INSTALAÇÃO. AF_07/2025</t>
  </si>
  <si>
    <t>SINAPI|106047</t>
  </si>
  <si>
    <t>106047</t>
  </si>
  <si>
    <t>LUVA EM COBRE, DN 1 5/8", INSTALADO EM RAMAL DE ALIMENTAÇÃO DE AR-CONDICIONADO COM CONDENSADORA CENTRAL - FORNECIMENTO E INSTALAÇÃO. AF_07/2025</t>
  </si>
  <si>
    <t>SINAPI|106038</t>
  </si>
  <si>
    <t>106038</t>
  </si>
  <si>
    <t>REFINETE EM COBRE, DN 1 1/8", INSTALADO EM RAMAL DE ALIMENTAÇÃO DE AR-CONDICIONADO COM CONDENSADORA CENTRAL - INSTALAÇÃO. AF_07/2025</t>
  </si>
  <si>
    <t>SINAPI|106039</t>
  </si>
  <si>
    <t>106039</t>
  </si>
  <si>
    <t>REFINETE EM COBRE, DN 1 5/8", INSTALADO EM RAMAL DE ALIMENTAÇÃO DE AR-CONDICIONADO COM CONDENSADORA CENTRAL - INSTALAÇÃO. AF_07/2025</t>
  </si>
  <si>
    <t>SINAPI|106040</t>
  </si>
  <si>
    <t>106040</t>
  </si>
  <si>
    <t>TE EM COBRE, DN 1 1/8", INSTALADO EM RAMAL DE ALIMENTAÇÃO DE AR-CONDICIONADO COM CONDENSADORA CENTRAL - FORNECIMENTO E INSTALAÇÃO. AF_07/2025</t>
  </si>
  <si>
    <t>SINAPI|106041</t>
  </si>
  <si>
    <t>106041</t>
  </si>
  <si>
    <t>TE EM COBRE, DN 1 5/8", INSTALADO EM RAMAL DE ALIMENTAÇÃO DE AR-CONDICIONADO COM CONDENSADORA CENTRAL - FORNECIMENTO E INSTALAÇÃO. AF_07/2025</t>
  </si>
  <si>
    <t>SINAPI|97329</t>
  </si>
  <si>
    <t>97329</t>
  </si>
  <si>
    <t>TUBO EM COBRE FLEXÍVEL, DN 1/2", COM ISOLAMENTO, INSTALADO EM RAMAL DE ALIMENTAÇÃO DE AR-CONDICIONADO - FORNECIMENTO E INSTALAÇÃO. AF_07/2025</t>
  </si>
  <si>
    <t>SINAPI|97327</t>
  </si>
  <si>
    <t>97327</t>
  </si>
  <si>
    <t>TUBO EM COBRE FLEXÍVEL, DN 1/4", COM ISOLAMENTO, INSTALADO EM RAMAL DE ALIMENTAÇÃO DE AR-CONDICIONADO - FORNECIMENTO E INSTALAÇÃO. AF_07/2025</t>
  </si>
  <si>
    <t>SINAPI|106034</t>
  </si>
  <si>
    <t>106034</t>
  </si>
  <si>
    <t>TUBO EM COBRE FLEXÍVEL, DN 3/4", COM ISOLAMENTO, INSTALADO EM RAMAL DE ALIMENTAÇÃO DE AR-CONDICIONADO - FORNECIMENTO E INSTALAÇÃO. AF_07/2025</t>
  </si>
  <si>
    <t>SINAPI|97328</t>
  </si>
  <si>
    <t>97328</t>
  </si>
  <si>
    <t>TUBO EM COBRE FLEXÍVEL, DN 3/8", COM ISOLAMENTO, INSTALADO EM RAMAL DE ALIMENTAÇÃO DE AR-CONDICIONADO - FORNECIMENTO E INSTALAÇÃO. AF_07/2025</t>
  </si>
  <si>
    <t>SINAPI|97330</t>
  </si>
  <si>
    <t>97330</t>
  </si>
  <si>
    <t>TUBO EM COBRE FLEXÍVEL, DN 5/8", COM ISOLAMENTO, INSTALADO EM RAMAL DE ALIMENTAÇÃO DE AR-CONDICIONADO - FORNECIMENTO E INSTALAÇÃO. AF_07/2025</t>
  </si>
  <si>
    <t>SINAPI|106035</t>
  </si>
  <si>
    <t>106035</t>
  </si>
  <si>
    <t>TUBO EM COBRE FLEXÍVEL, DN 7/8", COM ISOLAMENTO, INSTALADO EM RAMAL DE ALIMENTAÇÃO DE AR-CONDICIONADO - FORNECIMENTO E INSTALAÇÃO. AF_07/2025</t>
  </si>
  <si>
    <t>SINAPI|106036</t>
  </si>
  <si>
    <t>106036</t>
  </si>
  <si>
    <t>TUBO EM COBRE RÍGIDO, DN 1 1/8"", COM ISOLAMENTO, INSTALADO EM RAMAL DE ALIMENTAÇÃO DE AR-CONDICIONADO COM CONDENSADORA CENTRAL - FORNECIMENTO E INSTALAÇÃO. AF_07/2025</t>
  </si>
  <si>
    <t>SINAPI|106037</t>
  </si>
  <si>
    <t>106037</t>
  </si>
  <si>
    <t>TUBO EM COBRE RÍGIDO, DN 1 5/8"", COM ISOLAMENTO, INSTALADO EM RAMAL DE ALIMENTAÇÃO DE AR-CONDICIONADO COM CONDENSADORA CENTRAL - FORNECIMENTO E INSTALAÇÃO. AF_07/2025</t>
  </si>
  <si>
    <t>SINAPI|93085</t>
  </si>
  <si>
    <t>93085</t>
  </si>
  <si>
    <t>BUCHA DE REDUÇÃO EM COBRE, DN 22 MM X 15 MM, SEM ANEL DE SOLDA, PONTA X BOLSA, INSTALADO EM RAMAL DE DISTRIBUIÇÃO DE HIDRÁULICA PREDIAL - FORNECIMENTO E INSTALAÇÃO. AF_04/2022</t>
  </si>
  <si>
    <t>Instalações em Cobre</t>
  </si>
  <si>
    <t>SINAPI|103892</t>
  </si>
  <si>
    <t>103892</t>
  </si>
  <si>
    <t>BUCHA DE REDUÇÃO EM COBRE, DN 22 MM X 15 MM, SEM ANEL DE SOLDA, PONTA X BOLSA, INSTALADO EM RAMAL E SUB-RAMAL DE AQUECIMENTO SOLAR - FORNECIMENTO E INSTALAÇÃO. AF_04/2022</t>
  </si>
  <si>
    <t>SINAPI|103823</t>
  </si>
  <si>
    <t>103823</t>
  </si>
  <si>
    <t>BUCHA DE REDUÇÃO EM COBRE, DN 22 MM X 15 MM, SEM ANEL DE SOLDA, PONTA X BOLSA, INSTALADO EM RAMAL E SUB-RAMAL DE GÁS COMBUSTÍVEL - FORNECIMENTO E INSTALAÇÃO. AF_04/2022</t>
  </si>
  <si>
    <t>SINAPI|103856</t>
  </si>
  <si>
    <t>103856</t>
  </si>
  <si>
    <t>BUCHA DE REDUÇÃO EM COBRE, DN 22 MM X 15 MM, SEM ANEL DE SOLDA, PONTA X BOLSA, INSTALADO EM RAMAL E SUB-RAMAL DE GÁS MEDICINAL - FORNECIMENTO E INSTALAÇÃO. AF_04/2022</t>
  </si>
  <si>
    <t>SINAPI|93108</t>
  </si>
  <si>
    <t>93108</t>
  </si>
  <si>
    <t>BUCHA DE REDUÇÃO EM COBRE, DN 22 MM X 15 MM, SEM ANEL DE SOLDA, PONTA X BOLSA, INSTALADO EM RAMAL E SUB-RAMAL DE HIDRÁULICA PREDIAL - FORNECIMENTO E INSTALAÇÃO. AF_04/2022</t>
  </si>
  <si>
    <t>SINAPI|93091</t>
  </si>
  <si>
    <t>93091</t>
  </si>
  <si>
    <t>BUCHA DE REDUÇÃO EM COBRE, DN 28 MM X 22 MM, SEM ANEL DE SOLDA, INSTALADO EM RAMAL DE DISTRIBUIÇÃO DE HIDRÁULICA PREDIAL - FORNECIMENTO E INSTALAÇÃO. AF_04/2022</t>
  </si>
  <si>
    <t>SINAPI|103900</t>
  </si>
  <si>
    <t>103900</t>
  </si>
  <si>
    <t>BUCHA DE REDUÇÃO EM COBRE, DN 28 MM X 22 MM, SEM ANEL DE SOLDA, INSTALADO EM RAMAL E SUB-RAMAL DE AQUECIMENTO SOLAR - FORNECIMENTO E INSTALAÇÃO. AF_04/2022</t>
  </si>
  <si>
    <t>SINAPI|103831</t>
  </si>
  <si>
    <t>103831</t>
  </si>
  <si>
    <t>BUCHA DE REDUÇÃO EM COBRE, DN 28 MM X 22 MM, SEM ANEL DE SOLDA, INSTALADO EM RAMAL E SUB-RAMAL DE GÁS COMBUSTÍVEL - FORNECIMENTO E INSTALAÇÃO. AF_04/2022</t>
  </si>
  <si>
    <t>SINAPI|103864</t>
  </si>
  <si>
    <t>103864</t>
  </si>
  <si>
    <t>BUCHA DE REDUÇÃO EM COBRE, DN 28 MM X 22 MM, SEM ANEL DE SOLDA, INSTALADO EM RAMAL E SUB-RAMAL DE GÁS MEDICINAL - FORNECIMENTO E INSTALAÇÃO. AF_04/2022</t>
  </si>
  <si>
    <t>SINAPI|93133</t>
  </si>
  <si>
    <t>93133</t>
  </si>
  <si>
    <t>BUCHA DE REDUÇÃO EM COBRE, DN 28 MM X 22 MM, SEM ANEL DE SOLDA, INSTALADO EM RAMAL E SUB-RAMAL DE HIDRÁULICA PREDIAL - FORNECIMENTO E INSTALAÇÃO. AF_04/2022</t>
  </si>
  <si>
    <t>SINAPI|93057</t>
  </si>
  <si>
    <t>93057</t>
  </si>
  <si>
    <t>BUCHA DE REDUÇÃO EM COBRE, DN 28 MM X 22 MM, SEM ANEL DE SOLDA, PONTA X BOLSA, INSTALADO EM PRUMADA DE HIDRÁULICA PREDIAL - FORNECIMENTO E INSTALAÇÃO. AF_04/2022</t>
  </si>
  <si>
    <t>SINAPI|93062</t>
  </si>
  <si>
    <t>93062</t>
  </si>
  <si>
    <t>BUCHA DE REDUÇÃO EM COBRE, DN 35 MM X 28 MM, SEM ANEL DE SOLDA, PONTA X BOLSA, INSTALADO EM PRUMADA DE HIDRÁULICA PREDIAL - FORNECIMENTO E INSTALAÇÃO. AF_04/2022</t>
  </si>
  <si>
    <t>SINAPI|93065</t>
  </si>
  <si>
    <t>93065</t>
  </si>
  <si>
    <t>BUCHA DE REDUÇÃO EM COBRE, DN 42 MM X 35 MM, SEM ANEL DE SOLDA, PONTA X BOLSA, INSTALADO EM PRUMADA DE HIDRÁULICA PREDIAL - FORNECIMENTO E INSTALAÇÃO. AF_04/2022</t>
  </si>
  <si>
    <t>SINAPI|93068</t>
  </si>
  <si>
    <t>93068</t>
  </si>
  <si>
    <t>BUCHA DE REDUÇÃO EM COBRE, DN 54 MM X 42 MM, SEM ANEL DE SOLDA, PONTA X BOLSA, INSTALADO EM PRUMADA DE HIDRÁULICA PREDIAL - FORNECIMENTO E INSTALAÇÃO. AF_04/2022</t>
  </si>
  <si>
    <t>SINAPI|93071</t>
  </si>
  <si>
    <t>93071</t>
  </si>
  <si>
    <t>BUCHA DE REDUÇÃO EM COBRE, DN 66 MM X 54 MM, SEM ANEL DE SOLDA, PONTA X BOLSA, INSTALADO EM PRUMADA DE HIDRÁULICA PREDIAL - FORNECIMENTO E INSTALAÇÃO. AF_04/2022</t>
  </si>
  <si>
    <t>SINAPI|93081</t>
  </si>
  <si>
    <t>93081</t>
  </si>
  <si>
    <t>CONECTOR EM BRONZE/LATÃO, DN 15 MM X 1/2", SEM ANEL DE SOLDA, BOLSA X ROSCA F, INSTALADO EM RAMAL DE DISTRIBUIÇÃO DE HIDRÁULICA PREDIAL - FORNECIMENTO E INSTALAÇÃO. AF_04/2022</t>
  </si>
  <si>
    <t>SINAPI|103887</t>
  </si>
  <si>
    <t>103887</t>
  </si>
  <si>
    <t>CONECTOR EM BRONZE/LATÃO, DN 15 MM X 1/2", SEM ANEL DE SOLDA, BOLSA X ROSCA F, INSTALADO EM RAMAL E SUB-RAMAL DE AQUECIMENTO SOLAR - FORNECIMENTO E INSTALAÇÃO. AF_04/2022</t>
  </si>
  <si>
    <t>SINAPI|103818</t>
  </si>
  <si>
    <t>103818</t>
  </si>
  <si>
    <t>CONECTOR EM BRONZE/LATÃO, DN 15 MM X 1/2", SEM ANEL DE SOLDA, BOLSA X ROSCA F, INSTALADO EM RAMAL E SUB-RAMAL DE GÁS COMBUSTÍVEL - FORNECIMENTO E INSTALAÇÃO. AF_04/2022</t>
  </si>
  <si>
    <t>SINAPI|103851</t>
  </si>
  <si>
    <t>103851</t>
  </si>
  <si>
    <t>CONECTOR EM BRONZE/LATÃO, DN 15 MM X 1/2", SEM ANEL DE SOLDA, BOLSA X ROSCA F, INSTALADO EM RAMAL E SUB-RAMAL DE GÁS MEDICINAL - FORNECIMENTO E INSTALAÇÃO. AF_04/2022</t>
  </si>
  <si>
    <t>SINAPI|93104</t>
  </si>
  <si>
    <t>93104</t>
  </si>
  <si>
    <t>CONECTOR EM BRONZE/LATÃO, DN 15 MM X 1/2", SEM ANEL DE SOLDA, BOLSA X ROSCA F, INSTALADO EM RAMAL E SUB-RAMAL DE HIDRÁULICA PREDIAL - FORNECIMENTO E INSTALAÇÃO. AF_04/2022</t>
  </si>
  <si>
    <t>SINAPI|98602</t>
  </si>
  <si>
    <t>98602</t>
  </si>
  <si>
    <t>CONECTOR EM BRONZE/LATÃO, DN 22 MM X 1/2", SEM ANEL DE SOLDA, BOLSA X ROSCA F, INSTALADO EM PRUMADA DE HIDRÁULICA PREDIAL - FORNECIMENTO E INSTALAÇÃO. AF_04/2022</t>
  </si>
  <si>
    <t>SINAPI|93087</t>
  </si>
  <si>
    <t>93087</t>
  </si>
  <si>
    <t>CONECTOR EM BRONZE/LATÃO, DN 22 MM X 1/2", SEM ANEL DE SOLDA, BOLSA X ROSCA F, INSTALADO EM RAMAL DE DISTRIBUIÇÃO DE HIDRÁULICA PREDIAL - FORNECIMENTO E INSTALAÇÃO. AF_04/2022</t>
  </si>
  <si>
    <t>SINAPI|103893</t>
  </si>
  <si>
    <t>103893</t>
  </si>
  <si>
    <t>CONECTOR EM BRONZE/LATÃO, DN 22 MM X 1/2", SEM ANEL DE SOLDA, BOLSA X ROSCA F, INSTALADO EM RAMAL E SUB-RAMAL DE AQUECIMENTO SOLAR - FORNECIMENTO E INSTALAÇÃO. AF_04/2022</t>
  </si>
  <si>
    <t>SINAPI|103824</t>
  </si>
  <si>
    <t>103824</t>
  </si>
  <si>
    <t>CONECTOR EM BRONZE/LATÃO, DN 22 MM X 1/2", SEM ANEL DE SOLDA, BOLSA X ROSCA F, INSTALADO EM RAMAL E SUB-RAMAL DE GÁS COMBUSTÍVEL - FORNECIMENTO E INSTALAÇÃO. AF_04/2022</t>
  </si>
  <si>
    <t>SINAPI|103857</t>
  </si>
  <si>
    <t>103857</t>
  </si>
  <si>
    <t>CONECTOR EM BRONZE/LATÃO, DN 22 MM X 1/2", SEM ANEL DE SOLDA, BOLSA X ROSCA F, INSTALADO EM RAMAL E SUB-RAMAL DE GÁS MEDICINAL - FORNECIMENTO E INSTALAÇÃO. AF_04/2022</t>
  </si>
  <si>
    <t>SINAPI|93110</t>
  </si>
  <si>
    <t>93110</t>
  </si>
  <si>
    <t>CONECTOR EM BRONZE/LATÃO, DN 22 MM X 1/2", SEM ANEL DE SOLDA, BOLSA X ROSCA F, INSTALADO EM RAMAL E SUB-RAMAL DE HIDRÁULICA PREDIAL - FORNECIMENTO E INSTALAÇÃO. AF_04/2022</t>
  </si>
  <si>
    <t>SINAPI|93054</t>
  </si>
  <si>
    <t>93054</t>
  </si>
  <si>
    <t>CONECTOR EM BRONZE/LATÃO, DN 22 MM X 3/4", SEM ANEL DE SOLDA, BOLSA X ROSCA F, INSTALADO EM PRUMADA DE HIDRÁULICA PREDIAL - FORNECIMENTO E INSTALAÇÃO. AF_04/2022</t>
  </si>
  <si>
    <t>SINAPI|93088</t>
  </si>
  <si>
    <t>93088</t>
  </si>
  <si>
    <t>CONECTOR EM BRONZE/LATÃO, DN 22 MM X 3/4", SEM ANEL DE SOLDA, BOLSA X ROSCA F, INSTALADO EM RAMAL DE DISTRIBUIÇÃO DE HIDRÁULICA PREDIAL - FORNECIMENTO E INSTALAÇÃO. AF_04/2022</t>
  </si>
  <si>
    <t>SINAPI|103894</t>
  </si>
  <si>
    <t>103894</t>
  </si>
  <si>
    <t>CONECTOR EM BRONZE/LATÃO, DN 22 MM X 3/4", SEM ANEL DE SOLDA, BOLSA X ROSCA F, INSTALADO EM RAMAL E SUB-RAMAL DE AQUECIMENTO SOLAR - FORNECIMENTO E INSTALAÇÃO. AF_04/2022</t>
  </si>
  <si>
    <t>SINAPI|103825</t>
  </si>
  <si>
    <t>103825</t>
  </si>
  <si>
    <t>CONECTOR EM BRONZE/LATÃO, DN 22 MM X 3/4", SEM ANEL DE SOLDA, BOLSA X ROSCA F, INSTALADO EM RAMAL E SUB-RAMAL DE GÁS COMBUSTÍVEL - FORNECIMENTO E INSTALAÇÃO. AF_04/2022</t>
  </si>
  <si>
    <t>SINAPI|103858</t>
  </si>
  <si>
    <t>103858</t>
  </si>
  <si>
    <t>CONECTOR EM BRONZE/LATÃO, DN 22 MM X 3/4", SEM ANEL DE SOLDA, BOLSA X ROSCA F, INSTALADO EM RAMAL E SUB-RAMAL DE GÁS MEDICINAL - FORNECIMENTO E INSTALAÇÃO. AF_04/2022</t>
  </si>
  <si>
    <t>SINAPI|93111</t>
  </si>
  <si>
    <t>93111</t>
  </si>
  <si>
    <t>CONECTOR EM BRONZE/LATÃO, DN 22 MM X 3/4", SEM ANEL DE SOLDA, BOLSA X ROSCA F, INSTALADO EM RAMAL E SUB-RAMAL DE HIDRÁULICA PREDIAL - FORNECIMENTO E INSTALAÇÃO. AF_04/2022</t>
  </si>
  <si>
    <t>SINAPI|93059</t>
  </si>
  <si>
    <t>93059</t>
  </si>
  <si>
    <t>CONECTOR EM BRONZE/LATÃO, DN 28 MM X 1/2", SEM ANEL DE SOLDA, BOLSA X ROSCA F, INSTALADO EM PRUMADA DE HIDRÁULICA PREDIAL - FORNECIMENTO E INSTALAÇÃO. AF_04/2022</t>
  </si>
  <si>
    <t>SINAPI|93093</t>
  </si>
  <si>
    <t>93093</t>
  </si>
  <si>
    <t>CONECTOR EM BRONZE/LATÃO, DN 28 MM X 1/2", SEM ANEL DE SOLDA, BOLSA X ROSCA F, INSTALADO EM RAMAL DE DISTRIBUIÇÃO DE HIDRÁULICA PREDIAL - FORNECIMENTO E INSTALAÇÃO. AF_04/2022</t>
  </si>
  <si>
    <t>SINAPI|103899</t>
  </si>
  <si>
    <t>103899</t>
  </si>
  <si>
    <t>CONECTOR EM BRONZE/LATÃO, DN 28 MM X 1/2", SEM ANEL DE SOLDA, BOLSA X ROSCA F, INSTALADO EM RAMAL E SUB-RAMAL DE AQUECIMENTO SOLAR - FORNECIMENTO E INSTALAÇÃO. AF_04/2022</t>
  </si>
  <si>
    <t>SINAPI|103830</t>
  </si>
  <si>
    <t>103830</t>
  </si>
  <si>
    <t>CONECTOR EM BRONZE/LATÃO, DN 28 MM X 1/2", SEM ANEL DE SOLDA, BOLSA X ROSCA F, INSTALADO EM RAMAL E SUB-RAMAL DE GÁS COMBUSTÍVEL - FORNECIMENTO E INSTALAÇÃO. AF_04/2022</t>
  </si>
  <si>
    <t>SINAPI|103863</t>
  </si>
  <si>
    <t>103863</t>
  </si>
  <si>
    <t>CONECTOR EM BRONZE/LATÃO, DN 28 MM X 1/2", SEM ANEL DE SOLDA, BOLSA X ROSCA F, INSTALADO EM RAMAL E SUB-RAMAL DE GÁS MEDICINAL - FORNECIMENTO E INSTALAÇÃO. AF_04/2022</t>
  </si>
  <si>
    <t>SINAPI|93114</t>
  </si>
  <si>
    <t>93114</t>
  </si>
  <si>
    <t>CONECTOR EM BRONZE/LATÃO, DN 28 MM X 1/2", SEM ANEL DE SOLDA, BOLSA X ROSCA F, INSTALADO EM RAMAL E SUB-RAMAL DE HIDRÁULICA PREDIAL - FORNECIMENTO E INSTALAÇÃO. AF_04/2022</t>
  </si>
  <si>
    <t>SINAPI|93075</t>
  </si>
  <si>
    <t>93075</t>
  </si>
  <si>
    <t>COTOVELO EM BRONZE/LATÃO, DN 15 MM X 1/2", 90 GRAUS, SEM ANEL DE SOLDA, BOLSA X ROSCA F, INSTALADO EM RAMAL DE DISTRIBUIÇÃO DE HIDRÁULICA PREDIAL - FORNECIMENTO E INSTALAÇÃO. AF_04/2022</t>
  </si>
  <si>
    <t>SINAPI|103876</t>
  </si>
  <si>
    <t>103876</t>
  </si>
  <si>
    <t>COTOVELO EM BRONZE/LATÃO, DN 15 MM X 1/2", 90 GRAUS, SEM ANEL DE SOLDA, BOLSA X ROSCA F, INSTALADO EM RAMAL E SUB-RAMAL DE AQUECIMENTO SOLAR - FORNECIMENTO E INSTALAÇÃO. AF_04/2022</t>
  </si>
  <si>
    <t>SINAPI|103807</t>
  </si>
  <si>
    <t>103807</t>
  </si>
  <si>
    <t>COTOVELO EM BRONZE/LATÃO, DN 15 MM X 1/2", 90 GRAUS, SEM ANEL DE SOLDA, BOLSA X ROSCA F, INSTALADO EM RAMAL E SUB-RAMAL DE GÁS COMBUSTÍVEL - FORNECIMENTO E INSTALAÇÃO. AF_04/2022</t>
  </si>
  <si>
    <t>SINAPI|103840</t>
  </si>
  <si>
    <t>103840</t>
  </si>
  <si>
    <t>COTOVELO EM BRONZE/LATÃO, DN 15 MM X 1/2", 90 GRAUS, SEM ANEL DE SOLDA, BOLSA X ROSCA F, INSTALADO EM RAMAL E SUB-RAMAL DE GÁS MEDICINAL - FORNECIMENTO E INSTALAÇÃO. AF_04/2022</t>
  </si>
  <si>
    <t>SINAPI|93098</t>
  </si>
  <si>
    <t>93098</t>
  </si>
  <si>
    <t>COTOVELO EM BRONZE/LATÃO, DN 15 MM X 1/2", 90 GRAUS, SEM ANEL DE SOLDA, BOLSA X ROSCA F, INSTALADO EM RAMAL E SUB-RAMAL DE HIDRÁULICA PREDIAL - FORNECIMENTO E INSTALAÇÃO. AF_04/2022</t>
  </si>
  <si>
    <t>SINAPI|93120</t>
  </si>
  <si>
    <t>93120</t>
  </si>
  <si>
    <t>COTOVELO EM BRONZE/LATÃO, DN 22 MM X 1/2", 90 GRAUS, SEM ANEL DE SOLDA, BOLSA X ROSCA F, INSTALADO EM PRUMADA DE HIDRÁULICA PREDIAL - FORNECIMENTO E INSTALAÇÃO. AF_04/2022</t>
  </si>
  <si>
    <t>SINAPI|93077</t>
  </si>
  <si>
    <t>93077</t>
  </si>
  <si>
    <t>COTOVELO EM BRONZE/LATÃO, DN 22 MM X 1/2", 90 GRAUS, SEM ANEL DE SOLDA, BOLSA X ROSCA F, INSTALADO EM RAMAL DE DISTRIBUIÇÃO DE HIDRÁULICA PREDIAL - FORNECIMENTO E INSTALAÇÃO. AF_04/2022</t>
  </si>
  <si>
    <t>SINAPI|103879</t>
  </si>
  <si>
    <t>103879</t>
  </si>
  <si>
    <t>COTOVELO EM BRONZE/LATÃO, DN 22 MM X 1/2", 90 GRAUS, SEM ANEL DE SOLDA, BOLSA X ROSCA F, INSTALADO EM RAMAL E SUB-RAMAL DE AQUECIMENTO SOLAR - FORNECIMENTO E INSTALAÇÃO. AF_04/2022</t>
  </si>
  <si>
    <t>SINAPI|103810</t>
  </si>
  <si>
    <t>103810</t>
  </si>
  <si>
    <t>COTOVELO EM BRONZE/LATÃO, DN 22 MM X 1/2", 90 GRAUS, SEM ANEL DE SOLDA, BOLSA X ROSCA F, INSTALADO EM RAMAL E SUB-RAMAL DE GÁS COMBUSTÍVEL - FORNECIMENTO E INSTALAÇÃO. AF_04/2022</t>
  </si>
  <si>
    <t>SINAPI|103843</t>
  </si>
  <si>
    <t>103843</t>
  </si>
  <si>
    <t>COTOVELO EM BRONZE/LATÃO, DN 22 MM X 1/2", 90 GRAUS, SEM ANEL DE SOLDA, BOLSA X ROSCA F, INSTALADO EM RAMAL E SUB-RAMAL DE GÁS MEDICINAL - FORNECIMENTO E INSTALAÇÃO. AF_04/2022</t>
  </si>
  <si>
    <t>SINAPI|93100</t>
  </si>
  <si>
    <t>93100</t>
  </si>
  <si>
    <t>COTOVELO EM BRONZE/LATÃO, DN 22 MM X 1/2", 90 GRAUS, SEM ANEL DE SOLDA, BOLSA X ROSCA F, INSTALADO EM RAMAL E SUB-RAMAL DE HIDRÁULICA PREDIAL - FORNECIMENTO E INSTALAÇÃO. AF_04/2022</t>
  </si>
  <si>
    <t>SINAPI|93121</t>
  </si>
  <si>
    <t>93121</t>
  </si>
  <si>
    <t>COTOVELO EM BRONZE/LATÃO, DN 22 MM X 3/4", 90 GRAUS, SEM ANEL DE SOLDA, BOLSA X ROSCA F, INSTALADO EM PRUMADA DE HIDRÁULICA PREDIAL - FORNECIMENTO E INSTALAÇÃO. AF_04/2022</t>
  </si>
  <si>
    <t>SINAPI|93078</t>
  </si>
  <si>
    <t>93078</t>
  </si>
  <si>
    <t>COTOVELO EM BRONZE/LATÃO, DN 22 MM X 3/4", 90 GRAUS, SEM ANEL DE SOLDA, BOLSA X ROSCA F, INSTALADO EM RAMAL DE DISTRIBUIÇÃO DE HIDRÁULICA PREDIAL - FORNECIMENTO E INSTALAÇÃO. AF_04/2022</t>
  </si>
  <si>
    <t>SINAPI|103880</t>
  </si>
  <si>
    <t>103880</t>
  </si>
  <si>
    <t>COTOVELO EM BRONZE/LATÃO, DN 22 MM X 3/4", 90 GRAUS, SEM ANEL DE SOLDA, BOLSA X ROSCA F, INSTALADO EM RAMAL E SUB-RAMAL DE AQUECIMENTO SOLAR - FORNECIMENTO E INSTALAÇÃO. AF_04/2022</t>
  </si>
  <si>
    <t>SINAPI|103811</t>
  </si>
  <si>
    <t>103811</t>
  </si>
  <si>
    <t>COTOVELO EM BRONZE/LATÃO, DN 22 MM X 3/4", 90 GRAUS, SEM ANEL DE SOLDA, BOLSA X ROSCA F, INSTALADO EM RAMAL E SUB-RAMAL DE GÁS COMBUSTÍVEL - FORNECIMENTO E INSTALAÇÃO. AF_04/2022</t>
  </si>
  <si>
    <t>SINAPI|103844</t>
  </si>
  <si>
    <t>103844</t>
  </si>
  <si>
    <t>COTOVELO EM BRONZE/LATÃO, DN 22 MM X 3/4", 90 GRAUS, SEM ANEL DE SOLDA, BOLSA X ROSCA F, INSTALADO EM RAMAL E SUB-RAMAL DE GÁS MEDICINAL - FORNECIMENTO E INSTALAÇÃO. AF_04/2022</t>
  </si>
  <si>
    <t>SINAPI|93101</t>
  </si>
  <si>
    <t>93101</t>
  </si>
  <si>
    <t>COTOVELO EM BRONZE/LATÃO, DN 22 MM X 3/4", 90 GRAUS, SEM ANEL DE SOLDA, BOLSA X ROSCA F, INSTALADO EM RAMAL E SUB-RAMAL DE HIDRÁULICA PREDIAL - FORNECIMENTO E INSTALAÇÃO. AF_04/2022</t>
  </si>
  <si>
    <t>SINAPI|92311</t>
  </si>
  <si>
    <t>92311</t>
  </si>
  <si>
    <t>COTOVELO EM COBRE, DN 15 MM, 90 GRAUS, SEM ANEL DE SOLDA, INSTALADO EM RAMAL DE DISTRIBUIÇÃO FORNECIMENTO E INSTALAÇÃO. AF_04/2022</t>
  </si>
  <si>
    <t>SINAPI|103874</t>
  </si>
  <si>
    <t>103874</t>
  </si>
  <si>
    <t>COTOVELO EM COBRE, DN 15 MM, 90 GRAUS, SEM ANEL DE SOLDA, INSTALADO EM RAMAL E SUB-RAMAL DE AQUECIMENTO SOLAR - FORNECIMENTO E INSTALAÇÃO. AF_04/2022</t>
  </si>
  <si>
    <t>SINAPI|103805</t>
  </si>
  <si>
    <t>103805</t>
  </si>
  <si>
    <t>COTOVELO EM COBRE, DN 15 MM, 90 GRAUS, SEM ANEL DE SOLDA, INSTALADO EM RAMAL E SUB-RAMAL DE GÁS COMBUSTÍVEL - FORNECIMENTO E INSTALAÇÃO. AF_04/2022</t>
  </si>
  <si>
    <t>SINAPI|103838</t>
  </si>
  <si>
    <t>103838</t>
  </si>
  <si>
    <t>COTOVELO EM COBRE, DN 15 MM, 90 GRAUS, SEM ANEL DE SOLDA, INSTALADO EM RAMAL E SUB-RAMAL DE GÁS MEDICINAL - FORNECIMENTO E INSTALAÇÃO. AF_04/2022</t>
  </si>
  <si>
    <t>SINAPI|92326</t>
  </si>
  <si>
    <t>92326</t>
  </si>
  <si>
    <t>COTOVELO EM COBRE, DN 15 MM, 90 GRAUS, SEM ANEL DE SOLDA, INSTALADO EM RAMAL E SUB-RAMAL DE HIDRÁULICA PREDIAL - FORNECIMENTO E INSTALAÇÃO. AF_04/2022</t>
  </si>
  <si>
    <t>SINAPI|92287</t>
  </si>
  <si>
    <t>92287</t>
  </si>
  <si>
    <t>COTOVELO EM COBRE, DN 22 MM, 90 GRAUS, SEM ANEL DE SOLDA, INSTALADO EM PRUMADA DE HIDRÁULICA PREDIAL - FORNECIMENTO E INSTALAÇÃO. AF_04/2022</t>
  </si>
  <si>
    <t>SINAPI|92312</t>
  </si>
  <si>
    <t>92312</t>
  </si>
  <si>
    <t>COTOVELO EM COBRE, DN 22 MM, 90 GRAUS, SEM ANEL DE SOLDA, INSTALADO EM RAMAL DE DISTRIBUIÇÃO DE HIDRÁULICA PREDIAL - FORNECIMENTO E INSTALAÇÃO. AF_04/2022</t>
  </si>
  <si>
    <t>SINAPI|103877</t>
  </si>
  <si>
    <t>103877</t>
  </si>
  <si>
    <t>COTOVELO EM COBRE, DN 22 MM, 90 GRAUS, SEM ANEL DE SOLDA, INSTALADO EM RAMAL E SUB-RAMAL DE AQUECIMENTO SOLAR - FORNECIMENTO E INSTALAÇÃO. AF_04/2022</t>
  </si>
  <si>
    <t>SINAPI|103808</t>
  </si>
  <si>
    <t>103808</t>
  </si>
  <si>
    <t>COTOVELO EM COBRE, DN 22 MM, 90 GRAUS, SEM ANEL DE SOLDA, INSTALADO EM RAMAL E SUB-RAMAL DE GÁS COMBUSTÍVEL - FORNECIMENTO E INSTALAÇÃO. AF_04/2022</t>
  </si>
  <si>
    <t>SINAPI|103841</t>
  </si>
  <si>
    <t>103841</t>
  </si>
  <si>
    <t>COTOVELO EM COBRE, DN 22 MM, 90 GRAUS, SEM ANEL DE SOLDA, INSTALADO EM RAMAL E SUB-RAMAL DE GÁS MEDICINAL - FORNECIMENTO E INSTALAÇÃO. AF_04/2022</t>
  </si>
  <si>
    <t>SINAPI|92327</t>
  </si>
  <si>
    <t>92327</t>
  </si>
  <si>
    <t>COTOVELO EM COBRE, DN 22 MM, 90 GRAUS, SEM ANEL DE SOLDA, INSTALADO EM RAMAL E SUB-RAMAL DE HIDRÁULICA PREDIAL - FORNECIMENTO E INSTALAÇÃO. AF_04/2022</t>
  </si>
  <si>
    <t>SINAPI|92288</t>
  </si>
  <si>
    <t>92288</t>
  </si>
  <si>
    <t>COTOVELO EM COBRE, DN 28 MM, 90 GRAUS, SEM ANEL DE SOLDA, INSTALADO EM PRUMADA DE HIDRÁULICA PREDIAL - FORNECIMENTO E INSTALAÇÃO. AF_04/2022</t>
  </si>
  <si>
    <t>SINAPI|92313</t>
  </si>
  <si>
    <t>92313</t>
  </si>
  <si>
    <t>COTOVELO EM COBRE, DN 28 MM, 90 GRAUS, SEM ANEL DE SOLDA, INSTALADO EM RAMAL DE DISTRIBUIÇÃO DE HIDRÁULICA PREDIAL - FORNECIMENTO E INSTALAÇÃO. AF_04/2022</t>
  </si>
  <si>
    <t>SINAPI|103881</t>
  </si>
  <si>
    <t>103881</t>
  </si>
  <si>
    <t>COTOVELO EM COBRE, DN 28 MM, 90 GRAUS, SEM ANEL DE SOLDA, INSTALADO EM RAMAL E SUB-RAMAL DE AQUECIMENTO SOLAR - FORNECIMENTO E INSTALAÇÃO. AF_04/2022</t>
  </si>
  <si>
    <t>SINAPI|103812</t>
  </si>
  <si>
    <t>103812</t>
  </si>
  <si>
    <t>COTOVELO EM COBRE, DN 28 MM, 90 GRAUS, SEM ANEL DE SOLDA, INSTALADO EM RAMAL E SUB-RAMAL DE GÁS COMBUSTÍVEL - FORNECIMENTO E INSTALAÇÃO. AF_04/2022</t>
  </si>
  <si>
    <t>SINAPI|103845</t>
  </si>
  <si>
    <t>103845</t>
  </si>
  <si>
    <t>COTOVELO EM COBRE, DN 28 MM, 90 GRAUS, SEM ANEL DE SOLDA, INSTALADO EM RAMAL E SUB-RAMAL DE GÁS MEDICINAL - FORNECIMENTO E INSTALAÇÃO. AF_04/2022</t>
  </si>
  <si>
    <t>SINAPI|92328</t>
  </si>
  <si>
    <t>92328</t>
  </si>
  <si>
    <t>COTOVELO EM COBRE, DN 28 MM, 90 GRAUS, SEM ANEL DE SOLDA, INSTALADO EM RAMAL E SUB-RAMAL DE HIDRÁULICA PREDIAL - FORNECIMENTO E INSTALAÇÃO. AF_04/2022</t>
  </si>
  <si>
    <t>SINAPI|92289</t>
  </si>
  <si>
    <t>92289</t>
  </si>
  <si>
    <t>COTOVELO EM COBRE, DN 35 MM, 90 GRAUS, SEM ANEL DE SOLDA, INSTALADO EM PRUMADA DE HIDRÁULICA PREDIAL - FORNECIMENTO E INSTALAÇÃO. AF_04/2022</t>
  </si>
  <si>
    <t>SINAPI|92290</t>
  </si>
  <si>
    <t>92290</t>
  </si>
  <si>
    <t>COTOVELO EM COBRE, DN 42 MM, 90 GRAUS, SEM ANEL DE SOLDA, INSTALADO EM PRUMADA DE HIDRÁULICA PREDIAL - FORNECIMENTO E INSTALAÇÃO. AF_04/2022</t>
  </si>
  <si>
    <t>SINAPI|92291</t>
  </si>
  <si>
    <t>92291</t>
  </si>
  <si>
    <t>COTOVELO EM COBRE, DN 54 MM, 90 GRAUS, SEM ANEL DE SOLDA, INSTALADO EM PRUMADA DE HIDRÁULICA PREDIAL - FORNECIMENTO E INSTALAÇÃO. AF_04/2022</t>
  </si>
  <si>
    <t>SINAPI|92292</t>
  </si>
  <si>
    <t>92292</t>
  </si>
  <si>
    <t>COTOVELO EM COBRE, DN 66 MM, 90 GRAUS, SEM ANEL DE SOLDA, INSTALADO EM PRUMADA DE HIDRÁULICA PREDIAL - FORNECIMENTO E INSTALAÇÃO. AF_04/2022</t>
  </si>
  <si>
    <t>SINAPI|93082</t>
  </si>
  <si>
    <t>93082</t>
  </si>
  <si>
    <t>CURVA DE TRANSPOSIÇÃO EM BRONZE/LATÃO, DN 15 MM, SEM ANEL DE SOLDA, BOLSA X BOLSA, INSTALADO EM RAMAL DE DISTRIBUIÇÃO DE HIDRÁULICA PREDIAL - FORNECIMENTO E INSTALAÇÃO. AF_04/2022</t>
  </si>
  <si>
    <t>SINAPI|103885</t>
  </si>
  <si>
    <t>103885</t>
  </si>
  <si>
    <t>CURVA DE TRANSPOSIÇÃO EM BRONZE/LATÃO, DN 15 MM, SEM ANEL DE SOLDA, BOLSA X BOLSA, INSTALADO EM RAMAL E SUB-RAMAL DE AQUECIMENTO SOLAR - FORNECIMENTO E INSTALAÇÃO. AF_04/2022</t>
  </si>
  <si>
    <t>SINAPI|103816</t>
  </si>
  <si>
    <t>103816</t>
  </si>
  <si>
    <t>CURVA DE TRANSPOSIÇÃO EM BRONZE/LATÃO, DN 15 MM, SEM ANEL DE SOLDA, BOLSA X BOLSA, INSTALADO EM RAMAL E SUB-RAMAL DE GÁS COMBUSTÍVEL - FORNECIMENTO E INSTALAÇÃO. AF_04/2022</t>
  </si>
  <si>
    <t>SINAPI|103849</t>
  </si>
  <si>
    <t>103849</t>
  </si>
  <si>
    <t>CURVA DE TRANSPOSIÇÃO EM BRONZE/LATÃO, DN 15 MM, SEM ANEL DE SOLDA, BOLSA X BOLSA, INSTALADO EM RAMAL E SUB-RAMAL DE GÁS MEDICINAL - FORNECIMENTO E INSTALAÇÃO. AF_04/2022</t>
  </si>
  <si>
    <t>SINAPI|93105</t>
  </si>
  <si>
    <t>93105</t>
  </si>
  <si>
    <t>CURVA DE TRANSPOSIÇÃO EM BRONZE/LATÃO, DN 15 MM, SEM ANEL DE SOLDA, BOLSA X BOLSA, INSTALADO EM RAMAL E SUB-RAMAL DE HIDRÁULICA PREDIAL - FORNECIMENTO E INSTALAÇÃO. AF_04/2022</t>
  </si>
  <si>
    <t>SINAPI|93055</t>
  </si>
  <si>
    <t>93055</t>
  </si>
  <si>
    <t>CURVA DE TRANSPOSIÇÃO EM BRONZE/LATÃO, DN 22 MM, SEM ANEL DE SOLDA, BOLSA X BOLSA, INSTALADO EM PRUMADA DE HIDRÁULICA PREDIAL - FORNECIMENTO E INSTALAÇÃO. AF_04/2022</t>
  </si>
  <si>
    <t>SINAPI|93089</t>
  </si>
  <si>
    <t>93089</t>
  </si>
  <si>
    <t>CURVA DE TRANSPOSIÇÃO EM BRONZE/LATÃO, DN 22 MM, SEM ANEL DE SOLDA, BOLSA X BOLSA, INSTALADO EM RAMAL DE DISTRIBUIÇÃO DE HIDRÁULICA PREDIAL - FORNECIMENTO E INSTALAÇÃO. AF_04/2022</t>
  </si>
  <si>
    <t>SINAPI|103891</t>
  </si>
  <si>
    <t>103891</t>
  </si>
  <si>
    <t>CURVA DE TRANSPOSIÇÃO EM BRONZE/LATÃO, DN 22 MM, SEM ANEL DE SOLDA, BOLSA X BOLSA, INSTALADO EM RAMAL E SUB-RAMAL DE AQUECIMENTO SOLAR - FORNECIMENTO E INSTALAÇÃO. AF_04/2022</t>
  </si>
  <si>
    <t>SINAPI|103822</t>
  </si>
  <si>
    <t>103822</t>
  </si>
  <si>
    <t>CURVA DE TRANSPOSIÇÃO EM BRONZE/LATÃO, DN 22 MM, SEM ANEL DE SOLDA, BOLSA X BOLSA, INSTALADO EM RAMAL E SUB-RAMAL DE GÁS COMBUSTÍVEL - FORNECIMENTO E INSTALAÇÃO. AF_04/2022</t>
  </si>
  <si>
    <t>SINAPI|103855</t>
  </si>
  <si>
    <t>103855</t>
  </si>
  <si>
    <t>CURVA DE TRANSPOSIÇÃO EM BRONZE/LATÃO, DN 22 MM, SEM ANEL DE SOLDA, BOLSA X BOLSA, INSTALADO EM RAMAL E SUB-RAMAL DE GÁS MEDICINAL - FORNECIMENTO E INSTALAÇÃO. AF_04/2022</t>
  </si>
  <si>
    <t>SINAPI|93112</t>
  </si>
  <si>
    <t>93112</t>
  </si>
  <si>
    <t>CURVA DE TRANSPOSIÇÃO EM BRONZE/LATÃO, DN 22 MM, SEM ANEL DE SOLDA, BOLSA X BOLSA, INSTALADO EM RAMAL E SUB-RAMAL DE HIDRÁULICA PREDIAL - FORNECIMENTO E INSTALAÇÃO. AF_04/2022</t>
  </si>
  <si>
    <t>SINAPI|93060</t>
  </si>
  <si>
    <t>93060</t>
  </si>
  <si>
    <t>CURVA DE TRANSPOSIÇÃO EM BRONZE/LATÃO, DN 28 MM, SEM ANEL DE SOLDA, BOLSA X BOLSA, INSTALADO EM PRUMADA DE HIDRÁULICA PREDIAL - FORNECIMENTO E INSTALAÇÃO. AF_04/2022</t>
  </si>
  <si>
    <t>SINAPI|93094</t>
  </si>
  <si>
    <t>93094</t>
  </si>
  <si>
    <t>CURVA DE TRANSPOSIÇÃO EM BRONZE/LATÃO, DN 28 MM, SEM ANEL DE SOLDA, BOLSA X BOLSA, INSTALADO EM RAMAL DE DISTRIBUIÇÃO DE HIDRÁULICA PREDIAL - FORNECIMENTO E INSTALAÇÃO. AF_04/2022</t>
  </si>
  <si>
    <t>SINAPI|103897</t>
  </si>
  <si>
    <t>103897</t>
  </si>
  <si>
    <t>CURVA DE TRANSPOSIÇÃO EM BRONZE/LATÃO, DN 28 MM, SEM ANEL DE SOLDA, BOLSA X BOLSA, INSTALADO EM RAMAL E SUB-RAMAL DE AQUECIMENTO SOLAR - FORNECIMENTO E INSTALAÇÃO. AF_04/2022</t>
  </si>
  <si>
    <t>SINAPI|103828</t>
  </si>
  <si>
    <t>103828</t>
  </si>
  <si>
    <t>CURVA DE TRANSPOSIÇÃO EM BRONZE/LATÃO, DN 28 MM, SEM ANEL DE SOLDA, BOLSA X BOLSA, INSTALADO EM RAMAL E SUB-RAMAL DE GÁS COMBUSTÍVEL - FORNECIMENTO E INSTALAÇÃO. AF_04/2022</t>
  </si>
  <si>
    <t>SINAPI|103861</t>
  </si>
  <si>
    <t>103861</t>
  </si>
  <si>
    <t>CURVA DE TRANSPOSIÇÃO EM BRONZE/LATÃO, DN 28 MM, SEM ANEL DE SOLDA, BOLSA X BOLSA, INSTALADO EM RAMAL E SUB-RAMAL DE GÁS MEDICINAL - FORNECIMENTO E INSTALAÇÃO. AF_04/2022</t>
  </si>
  <si>
    <t>SINAPI|93115</t>
  </si>
  <si>
    <t>93115</t>
  </si>
  <si>
    <t>CURVA DE TRANSPOSIÇÃO EM BRONZE/LATÃO, DN 28 MM, SEM ANEL DE SOLDA, BOLSA X BOLSA, INSTALADO EM RAMAL E SUB-RAMAL DE HIDRÁULICA PREDIAL - FORNECIMENTO E INSTALAÇÃO. AF_04/2022</t>
  </si>
  <si>
    <t>SINAPI|93074</t>
  </si>
  <si>
    <t>93074</t>
  </si>
  <si>
    <t>CURVA EM COBRE, DN 15 MM, 45 GRAUS, SEM ANEL DE SOLDA, BOLSA X BOLSA, INSTALADO EM RAMAL DE DISTRIBUIÇÃO DE HIDRÁULICA PREDIAL - FORNECIMENTO E INSTALAÇÃO. AF_04/2022</t>
  </si>
  <si>
    <t>SINAPI|103875</t>
  </si>
  <si>
    <t>103875</t>
  </si>
  <si>
    <t>CURVA EM COBRE, DN 15 MM, 45 GRAUS, SEM ANEL DE SOLDA, BOLSA X BOLSA, INSTALADO EM RAMAL E SUB-RAMAL DE AQUECIMENTO SOLAR - FORNECIMENTO E INSTALAÇÃO. AF_04/2022</t>
  </si>
  <si>
    <t>SINAPI|103806</t>
  </si>
  <si>
    <t>103806</t>
  </si>
  <si>
    <t>CURVA EM COBRE, DN 15 MM, 45 GRAUS, SEM ANEL DE SOLDA, BOLSA X BOLSA, INSTALADO EM RAMAL E SUB-RAMAL DE GÁS COMBUSTÍVEL - FORNECIMENTO E INSTALAÇÃO. AF_04/2022</t>
  </si>
  <si>
    <t>SINAPI|103839</t>
  </si>
  <si>
    <t>103839</t>
  </si>
  <si>
    <t>CURVA EM COBRE, DN 15 MM, 45 GRAUS, SEM ANEL DE SOLDA, BOLSA X BOLSA, INSTALADO EM RAMAL E SUB-RAMAL DE GÁS MEDICINAL - FORNECIMENTO E INSTALAÇÃO. AF_04/2022</t>
  </si>
  <si>
    <t>SINAPI|93097</t>
  </si>
  <si>
    <t>93097</t>
  </si>
  <si>
    <t>CURVA EM COBRE, DN 15 MM, 45 GRAUS, SEM ANEL DE SOLDA, BOLSA X BOLSA, INSTALADO EM RAMAL E SUB-RAMAL DE HIDRÁULICA PREDIAL - FORNECIMENTO E INSTALAÇÃO. AF_04/2022</t>
  </si>
  <si>
    <t>SINAPI|93119</t>
  </si>
  <si>
    <t>93119</t>
  </si>
  <si>
    <t>CURVA EM COBRE, DN 22 MM, 45 GRAUS, SEM ANEL DE SOLDA, BOLSA X BOLSA, INSTALADO EM PRUMADA DE HIDRÁULICA PREDIAL - FORNECIMENTO E INSTALAÇÃO. AF_04/2022</t>
  </si>
  <si>
    <t>SINAPI|93076</t>
  </si>
  <si>
    <t>93076</t>
  </si>
  <si>
    <t>CURVA EM COBRE, DN 22 MM, 45 GRAUS, SEM ANEL DE SOLDA, BOLSA X BOLSA, INSTALADO EM RAMAL DE DISTRIBUIÇÃO DE HIDRÁULICA PREDIAL - FORNECIMENTO E INSTALAÇÃO. AF_04/2022</t>
  </si>
  <si>
    <t>SINAPI|103878</t>
  </si>
  <si>
    <t>103878</t>
  </si>
  <si>
    <t>CURVA EM COBRE, DN 22 MM, 45 GRAUS, SEM ANEL DE SOLDA, BOLSA X BOLSA, INSTALADO EM RAMAL E SUB-RAMAL DE AQUECIMENTO SOLAR - FORNECIMENTO E INSTALAÇÃO. AF_04/2022</t>
  </si>
  <si>
    <t>SINAPI|103809</t>
  </si>
  <si>
    <t>103809</t>
  </si>
  <si>
    <t>CURVA EM COBRE, DN 22 MM, 45 GRAUS, SEM ANEL DE SOLDA, BOLSA X BOLSA, INSTALADO EM RAMAL E SUB-RAMAL DE GÁS COMBUSTÍVEL - FORNECIMENTO E INSTALAÇÃO. AF_04/2022</t>
  </si>
  <si>
    <t>SINAPI|103842</t>
  </si>
  <si>
    <t>103842</t>
  </si>
  <si>
    <t>CURVA EM COBRE, DN 22 MM, 45 GRAUS, SEM ANEL DE SOLDA, BOLSA X BOLSA, INSTALADO EM RAMAL E SUB-RAMAL DE GÁS MEDICINAL - FORNECIMENTO E INSTALAÇÃO. AF_04/2022</t>
  </si>
  <si>
    <t>SINAPI|93099</t>
  </si>
  <si>
    <t>93099</t>
  </si>
  <si>
    <t>CURVA EM COBRE, DN 22 MM, 45 GRAUS, SEM ANEL DE SOLDA, BOLSA X BOLSA, INSTALADO EM RAMAL E SUB-RAMAL DE HIDRÁULICA PREDIAL - FORNECIMENTO E INSTALAÇÃO. AF_04/2022</t>
  </si>
  <si>
    <t>SINAPI|93122</t>
  </si>
  <si>
    <t>93122</t>
  </si>
  <si>
    <t>CURVA EM COBRE, DN 28 MM, 45 GRAUS, SEM ANEL DE SOLDA, BOLSA X BOLSA, INSTALADO EM PRUMADA DE HIDRÁULICA PREDIAL - FORNECIMENTO E INSTALAÇÃO. AF_04/2022</t>
  </si>
  <si>
    <t>SINAPI|93079</t>
  </si>
  <si>
    <t>93079</t>
  </si>
  <si>
    <t>CURVA EM COBRE, DN 28 MM, 45 GRAUS, SEM ANEL DE SOLDA, BOLSA X BOLSA, INSTALADO EM RAMAL DE DISTRIBUIÇÃO DE HIDRÁULICA PREDIAL - FORNECIMENTO E INSTALAÇÃO. AF_04/2022</t>
  </si>
  <si>
    <t>SINAPI|103882</t>
  </si>
  <si>
    <t>103882</t>
  </si>
  <si>
    <t>CURVA EM COBRE, DN 28 MM, 45 GRAUS, SEM ANEL DE SOLDA, BOLSA X BOLSA, INSTALADO EM RAMAL E SUB-RAMAL DE AQUECIMENTO SOLAR - FORNECIMENTO E INSTALAÇÃO. AF_04/2022</t>
  </si>
  <si>
    <t>SINAPI|103813</t>
  </si>
  <si>
    <t>103813</t>
  </si>
  <si>
    <t>CURVA EM COBRE, DN 28 MM, 45 GRAUS, SEM ANEL DE SOLDA, BOLSA X BOLSA, INSTALADO EM RAMAL E SUB-RAMAL DE GÁS COMBUSTÍVEL - FORNECIMENTO E INSTALAÇÃO. AF_04/2022</t>
  </si>
  <si>
    <t>SINAPI|103846</t>
  </si>
  <si>
    <t>103846</t>
  </si>
  <si>
    <t>CURVA EM COBRE, DN 28 MM, 45 GRAUS, SEM ANEL DE SOLDA, BOLSA X BOLSA, INSTALADO EM RAMAL E SUB-RAMAL DE GÁS MEDICINAL - FORNECIMENTO E INSTALAÇÃO. AF_04/2022</t>
  </si>
  <si>
    <t>SINAPI|93102</t>
  </si>
  <si>
    <t>93102</t>
  </si>
  <si>
    <t>CURVA EM COBRE, DN 28 MM, 45 GRAUS, SEM ANEL DE SOLDA, BOLSA X BOLSA, INSTALADO EM RAMAL E SUB-RAMAL DE HIDRÁULICA PREDIAL - FORNECIMENTO E INSTALAÇÃO. AF_04/2022</t>
  </si>
  <si>
    <t>SINAPI|93123</t>
  </si>
  <si>
    <t>93123</t>
  </si>
  <si>
    <t>CURVA EM COBRE, DN 35 MM, 45 GRAUS, SEM ANEL DE SOLDA, BOLSA X BOLSA, INSTALADO EM PRUMADA DE HIDRÁULICA PREDIAL - FORNECIMENTO E INSTALAÇÃO. AF_04/2022</t>
  </si>
  <si>
    <t>SINAPI|93124</t>
  </si>
  <si>
    <t>93124</t>
  </si>
  <si>
    <t>CURVA EM COBRE, DN 42 MM, 45 GRAUS, SEM ANEL DE SOLDA, BOLSA X BOLSA, INSTALADO EM PRUMADA DE HIDRÁULICA PREDIAL - FORNECIMENTO E INSTALAÇÃO. AF_04/2022</t>
  </si>
  <si>
    <t>SINAPI|93125</t>
  </si>
  <si>
    <t>93125</t>
  </si>
  <si>
    <t>CURVA EM COBRE, DN 54 MM, 45 GRAUS, SEM ANEL DE SOLDA, BOLSA X BOLSA, INSTALADO EM PRUMADA DE HIDRÁULICA PREDIAL - FORNECIMENTO E INSTALAÇÃO. AF_04/2022</t>
  </si>
  <si>
    <t>SINAPI|93126</t>
  </si>
  <si>
    <t>93126</t>
  </si>
  <si>
    <t>CURVA EM COBRE, DN 66 MM, 45 GRAUS, SEM ANEL DE SOLDA, BOLSA X BOLSA, INSTALADO EM PRUMADA DE HIDRÁULICA PREDIAL - FORNECIMENTO E INSTALAÇÃO. AF_04/2022</t>
  </si>
  <si>
    <t>SINAPI|93063</t>
  </si>
  <si>
    <t>93063</t>
  </si>
  <si>
    <t>JUNTA DE EXPANSÃO EM BRONZE/LATÃO, DN 35 MM, PONTA X PONTA, INSTALADO EM PRUMADA DE HIDRÁULICA PREDIAL - FORNECIMENTO E INSTALAÇÃO. AF_04/2022</t>
  </si>
  <si>
    <t>SINAPI|93066</t>
  </si>
  <si>
    <t>93066</t>
  </si>
  <si>
    <t>JUNTA DE EXPANSÃO EM BRONZE/LATÃO, DN 42 MM, PONTA X PONTA, INSTALADO EM PRUMADA DE HIDRÁULICA PREDIAL - FORNECIMENTO E INSTALAÇÃO. AF_04/2022</t>
  </si>
  <si>
    <t>SINAPI|93069</t>
  </si>
  <si>
    <t>93069</t>
  </si>
  <si>
    <t>JUNTA DE EXPANSÃO EM BRONZE/LATÃO, DN 54 MM, PONTA X PONTA, INSTALADO EM PRUMADA DE HIDRÁULICA PREDIAL - FORNECIMENTO E INSTALAÇÃO. AF_04/2022</t>
  </si>
  <si>
    <t>SINAPI|93072</t>
  </si>
  <si>
    <t>93072</t>
  </si>
  <si>
    <t>JUNTA DE EXPANSÃO EM BRONZE/LATÃO, DN 66 MM, PONTA X PONTA, INSTALADO EM PRUMADA DE HIDRÁULICA PREDIAL - FORNECIMENTO E INSTALAÇÃO. AF_04/2022</t>
  </si>
  <si>
    <t>SINAPI|93083</t>
  </si>
  <si>
    <t>93083</t>
  </si>
  <si>
    <t>JUNTA DE EXPANSÃO EM COBRE, DN 15 MM, PONTA X PONTA, INSTALADO EM RAMAL DE DISTRIBUIÇÃO DE HIDRÁULICA PREDIAL - FORNECIMENTO E INSTALAÇÃO. AF_04/2022</t>
  </si>
  <si>
    <t>SINAPI|103886</t>
  </si>
  <si>
    <t>103886</t>
  </si>
  <si>
    <t>JUNTA DE EXPANSÃO EM COBRE, DN 15 MM, PONTA X PONTA, INSTALADO EM RAMAL E SUB-RAMAL DE AQUECIMENTO SOLAR - FORNECIMENTO E INSTALAÇÃO. AF_04/2022</t>
  </si>
  <si>
    <t>SINAPI|103817</t>
  </si>
  <si>
    <t>103817</t>
  </si>
  <si>
    <t>JUNTA DE EXPANSÃO EM COBRE, DN 15 MM, PONTA X PONTA, INSTALADO EM RAMAL E SUB-RAMAL DE GÁS COMBUSTÍVEL - FORNECIMENTO E INSTALAÇÃO. AF_04/2022</t>
  </si>
  <si>
    <t>SINAPI|103850</t>
  </si>
  <si>
    <t>103850</t>
  </si>
  <si>
    <t>JUNTA DE EXPANSÃO EM COBRE, DN 15 MM, PONTA X PONTA, INSTALADO EM RAMAL E SUB-RAMAL DE GÁS MEDICINAL - FORNECIMENTO E INSTALAÇÃO. AF_04/2022</t>
  </si>
  <si>
    <t>SINAPI|93106</t>
  </si>
  <si>
    <t>93106</t>
  </si>
  <si>
    <t>JUNTA DE EXPANSÃO EM COBRE, DN 15 MM, PONTA X PONTA, INSTALADO EM RAMAL E SUB-RAMAL DE HIDRÁULICA PREDIAL - FORNECIMENTO E INSTALAÇÃO. AF_04/2022</t>
  </si>
  <si>
    <t>SINAPI|93052</t>
  </si>
  <si>
    <t>93052</t>
  </si>
  <si>
    <t>JUNTA DE EXPANSÃO EM COBRE, DN 22 MM, PONTA X PONTA, INSTALADO EM PRUMADA DE HIDRÁULICA PREDIAL - FORNECIMENTO E INSTALAÇÃO. AF_04/2022</t>
  </si>
  <si>
    <t>SINAPI|93086</t>
  </si>
  <si>
    <t>93086</t>
  </si>
  <si>
    <t>JUNTA DE EXPANSÃO EM COBRE, DN 22 MM, PONTA X PONTA, INSTALADO EM RAMAL DE DISTRIBUIÇÃO DE HIDRÁULICA PREDIAL - FORNECIMENTO E INSTALAÇÃO. AF_04/2022</t>
  </si>
  <si>
    <t>SINAPI|103890</t>
  </si>
  <si>
    <t>103890</t>
  </si>
  <si>
    <t>JUNTA DE EXPANSÃO EM COBRE, DN 22 MM, PONTA X PONTA, INSTALADO EM RAMAL E SUB-RAMAL DE AQUECIMENTO SOLAR - FORNECIMENTO E INSTALAÇÃO. AF_04/2022</t>
  </si>
  <si>
    <t>SINAPI|103821</t>
  </si>
  <si>
    <t>103821</t>
  </si>
  <si>
    <t>JUNTA DE EXPANSÃO EM COBRE, DN 22 MM, PONTA X PONTA, INSTALADO EM RAMAL E SUB-RAMAL DE GÁS COMBUSTÍVEL - FORNECIMENTO E INSTALAÇÃO. AF_04/2022</t>
  </si>
  <si>
    <t>SINAPI|103854</t>
  </si>
  <si>
    <t>103854</t>
  </si>
  <si>
    <t>JUNTA DE EXPANSÃO EM COBRE, DN 22 MM, PONTA X PONTA, INSTALADO EM RAMAL E SUB-RAMAL DE GÁS MEDICINAL - FORNECIMENTO E INSTALAÇÃO. AF_04/2022</t>
  </si>
  <si>
    <t>SINAPI|93109</t>
  </si>
  <si>
    <t>93109</t>
  </si>
  <si>
    <t>JUNTA DE EXPANSÃO EM COBRE, DN 22 MM, PONTA X PONTA, INSTALADO EM RAMAL E SUB-RAMAL DE HIDRÁULICA PREDIAL - FORNECIMENTO E INSTALAÇÃO. AF_04/2022</t>
  </si>
  <si>
    <t>SINAPI|93058</t>
  </si>
  <si>
    <t>93058</t>
  </si>
  <si>
    <t>JUNTA DE EXPANSÃO EM COBRE, DN 28 MM, PONTA X PONTA, INSTALADO EM PRUMADA DE HIDRÁULICA PREDIAL - FORNECIMENTO E INSTALAÇÃO. AF_04/2022</t>
  </si>
  <si>
    <t>SINAPI|93092</t>
  </si>
  <si>
    <t>93092</t>
  </si>
  <si>
    <t>JUNTA DE EXPANSÃO EM COBRE, DN 28 MM, PONTA X PONTA, INSTALADO EM RAMAL DE DISTRIBUIÇÃO DE HIDRÁULICA PREDIAL - FORNECIMENTO E INSTALAÇÃO. AF_04/2022</t>
  </si>
  <si>
    <t>SINAPI|103898</t>
  </si>
  <si>
    <t>103898</t>
  </si>
  <si>
    <t>JUNTA DE EXPANSÃO EM COBRE, DN 28 MM, PONTA X PONTA, INSTALADO EM RAMAL E SUB-RAMAL DE AQUECIMENTO SOLAR - FORNECIMENTO E INSTALAÇÃO. AF_04/2022</t>
  </si>
  <si>
    <t>SINAPI|103829</t>
  </si>
  <si>
    <t>103829</t>
  </si>
  <si>
    <t>JUNTA DE EXPANSÃO EM COBRE, DN 28 MM, PONTA X PONTA, INSTALADO EM RAMAL E SUB-RAMAL DE GÁS COMBUSTÍVEL - FORNECIMENTO E INSTALAÇÃO. AF_04/2022</t>
  </si>
  <si>
    <t>SINAPI|103862</t>
  </si>
  <si>
    <t>103862</t>
  </si>
  <si>
    <t>JUNTA DE EXPANSÃO EM COBRE, DN 28 MM, PONTA X PONTA, INSTALADO EM RAMAL E SUB-RAMAL DE GÁS MEDICINAL - FORNECIMENTO E INSTALAÇÃO. AF_04/2022</t>
  </si>
  <si>
    <t>SINAPI|93116</t>
  </si>
  <si>
    <t>93116</t>
  </si>
  <si>
    <t>JUNTA DE EXPANSÃO EM COBRE, DN 28 MM, PONTA X PONTA, INSTALADO EM RAMAL E SUB-RAMAL DE HIDRÁULICA PREDIAL - FORNECIMENTO E INSTALAÇÃO. AF_04/2022</t>
  </si>
  <si>
    <t>SINAPI|92314</t>
  </si>
  <si>
    <t>92314</t>
  </si>
  <si>
    <t>LUVA EM COBRE, DN 15 MM, SEM ANEL DE SOLDA, INSTALADO EM RAMAL DE DISTRIBUIÇÃO DE HIDRÁULICA PREDIAL - FORNECIMENTO E INSTALAÇÃO. AF_04/2022</t>
  </si>
  <si>
    <t>SINAPI|103883</t>
  </si>
  <si>
    <t>103883</t>
  </si>
  <si>
    <t>LUVA EM COBRE, DN 15 MM, SEM ANEL DE SOLDA, INSTALADO EM RAMAL E SUB-RAMAL DE AQUECIMENTO SOLAR - FORNECIMENTO E INSTALAÇÃO. AF_04/2022</t>
  </si>
  <si>
    <t>SINAPI|103814</t>
  </si>
  <si>
    <t>103814</t>
  </si>
  <si>
    <t>LUVA EM COBRE, DN 15 MM, SEM ANEL DE SOLDA, INSTALADO EM RAMAL E SUB-RAMAL DE GÁS COMBUSTÍVEL - FORNECIMENTO E INSTALAÇÃO. AF_04/2022</t>
  </si>
  <si>
    <t>SINAPI|103847</t>
  </si>
  <si>
    <t>103847</t>
  </si>
  <si>
    <t>LUVA EM COBRE, DN 15 MM, SEM ANEL DE SOLDA, INSTALADO EM RAMAL E SUB-RAMAL DE GÁS MEDICINAL - FORNECIMENTO E INSTALAÇÃO. AF_04/2022</t>
  </si>
  <si>
    <t>SINAPI|92329</t>
  </si>
  <si>
    <t>92329</t>
  </si>
  <si>
    <t>LUVA EM COBRE, DN 15 MM, SEM ANEL DE SOLDA, INSTALADO EM RAMAL E SUB-RAMAL DE HIDRÁULICA PREDIAL - FORNECIMENTO E INSTALAÇÃO. AF_04/2022</t>
  </si>
  <si>
    <t>SINAPI|92293</t>
  </si>
  <si>
    <t>92293</t>
  </si>
  <si>
    <t>LUVA EM COBRE, DN 22 MM, SEM ANEL DE SOLDA, INSTALADO EM PRUMADA DE HIDRÁULICA PREDIAL - FORNECIMENTO E INSTALAÇÃO. AF_04/2022</t>
  </si>
  <si>
    <t>SINAPI|92315</t>
  </si>
  <si>
    <t>92315</t>
  </si>
  <si>
    <t>LUVA EM COBRE, DN 22 MM, SEM ANEL DE SOLDA, INSTALADO EM RAMAL DE DISTRIBUIÇÃO DE HIDRÁULICA PREDIAL - FORNECIMENTO E INSTALAÇÃO. AF_04/2022</t>
  </si>
  <si>
    <t>SINAPI|103888</t>
  </si>
  <si>
    <t>103888</t>
  </si>
  <si>
    <t>LUVA EM COBRE, DN 22 MM, SEM ANEL DE SOLDA, INSTALADO EM RAMAL E SUB-RAMAL DE AQUECIMENTO SOLAR - FORNECIMENTO E INSTALAÇÃO. AF_04/2022</t>
  </si>
  <si>
    <t>SINAPI|103819</t>
  </si>
  <si>
    <t>103819</t>
  </si>
  <si>
    <t>LUVA EM COBRE, DN 22 MM, SEM ANEL DE SOLDA, INSTALADO EM RAMAL E SUB-RAMAL DE GÁS COMBUSTÍVEL - FORNECIMENTO E INSTALAÇÃO. AF_04/2022</t>
  </si>
  <si>
    <t>SINAPI|103852</t>
  </si>
  <si>
    <t>103852</t>
  </si>
  <si>
    <t>LUVA EM COBRE, DN 22 MM, SEM ANEL DE SOLDA, INSTALADO EM RAMAL E SUB-RAMAL DE GÁS MEDICINAL - FORNECIMENTO E INSTALAÇÃO. AF_04/2022</t>
  </si>
  <si>
    <t>SINAPI|92330</t>
  </si>
  <si>
    <t>92330</t>
  </si>
  <si>
    <t>LUVA EM COBRE, DN 22 MM, SEM ANEL DE SOLDA, INSTALADO EM RAMAL E SUB-RAMAL DE HIDRÁULICA PREDIAL - FORNECIMENTO E INSTALAÇÃO. AF_04/2022</t>
  </si>
  <si>
    <t>SINAPI|92294</t>
  </si>
  <si>
    <t>92294</t>
  </si>
  <si>
    <t>LUVA EM COBRE, DN 28 MM, SEM ANEL DE SOLDA, INSTALADO EM PRUMADA DE HIDRÁULICA PREDIAL - FORNECIMENTO E INSTALAÇÃO. AF_04/2022</t>
  </si>
  <si>
    <t>SINAPI|92316</t>
  </si>
  <si>
    <t>92316</t>
  </si>
  <si>
    <t>LUVA EM COBRE, DN 28 MM, SEM ANEL DE SOLDA, INSTALADO EM RAMAL DE DISTRIBUIÇÃO DE HIDRÁULICA PREDIAL - FORNECIMENTO E INSTALAÇÃO. AF_04/2022</t>
  </si>
  <si>
    <t>SINAPI|103895</t>
  </si>
  <si>
    <t>103895</t>
  </si>
  <si>
    <t>LUVA EM COBRE, DN 28 MM, SEM ANEL DE SOLDA, INSTALADO EM RAMAL E SUB-RAMAL DE AQUECIMENTO SOLAR - FORNECIMENTO E INSTALAÇÃO. AF_04/2022</t>
  </si>
  <si>
    <t>SINAPI|103826</t>
  </si>
  <si>
    <t>103826</t>
  </si>
  <si>
    <t>LUVA EM COBRE, DN 28 MM, SEM ANEL DE SOLDA, INSTALADO EM RAMAL E SUB-RAMAL DE GÁS COMBUSTÍVEL - FORNECIMENTO E INSTALAÇÃO. AF_04/2022</t>
  </si>
  <si>
    <t>SINAPI|103859</t>
  </si>
  <si>
    <t>103859</t>
  </si>
  <si>
    <t>LUVA EM COBRE, DN 28 MM, SEM ANEL DE SOLDA, INSTALADO EM RAMAL E SUB-RAMAL DE GÁS MEDICINAL - FORNECIMENTO E INSTALAÇÃO. AF_04/2022</t>
  </si>
  <si>
    <t>SINAPI|92331</t>
  </si>
  <si>
    <t>92331</t>
  </si>
  <si>
    <t>LUVA EM COBRE, DN 28 MM, SEM ANEL DE SOLDA, INSTALADO EM RAMAL E SUB-RAMAL DE HIDRÁULICA PREDIAL - FORNECIMENTO E INSTALAÇÃO. AF_04/2022</t>
  </si>
  <si>
    <t>SINAPI|92295</t>
  </si>
  <si>
    <t>92295</t>
  </si>
  <si>
    <t>LUVA EM COBRE, DN 35 MM, SEM ANEL DE SOLDA, INSTALADO EM PRUMADA DE HIDRÁULICA PREDIAL - FORNECIMENTO E INSTALAÇÃO. AF_04/2022</t>
  </si>
  <si>
    <t>SINAPI|92296</t>
  </si>
  <si>
    <t>92296</t>
  </si>
  <si>
    <t>LUVA EM COBRE, DN 42 MM, SEM ANEL DE SOLDA, INSTALADO EM PRUMADA DE HIDRÁULICA PREDIAL - FORNECIMENTO E INSTALAÇÃO. AF_04/2022</t>
  </si>
  <si>
    <t>SINAPI|92297</t>
  </si>
  <si>
    <t>92297</t>
  </si>
  <si>
    <t>LUVA EM COBRE, DN 54 MM, SEM ANEL DE SOLDA, INSTALADO EM PRUMADA DE HIDRÁULICA PREDIAL - FORNECIMENTO E INSTALAÇÃO. AF_04/2022</t>
  </si>
  <si>
    <t>SINAPI|92298</t>
  </si>
  <si>
    <t>92298</t>
  </si>
  <si>
    <t>LUVA EM COBRE, DN 66 MM, SEM ANEL DE SOLDA, INSTALADO EM PRUMADA DE HIDRÁULICA PREDIAL - FORNECIMENTO E INSTALAÇÃO. AF_04/2022</t>
  </si>
  <si>
    <t>SINAPI|93080</t>
  </si>
  <si>
    <t>93080</t>
  </si>
  <si>
    <t>LUVA PASSANTE EM COBRE, DN 15 MM, SEM ANEL DE SOLDA, INSTALADO EM RAMAL DE DISTRIBUIÇÃO DE HIDRÁULICA PREDIAL - FORNECIMENTO E INSTALAÇÃO. AF_04/2022</t>
  </si>
  <si>
    <t>SINAPI|103884</t>
  </si>
  <si>
    <t>103884</t>
  </si>
  <si>
    <t>LUVA PASSANTE EM COBRE, DN 15 MM, SEM ANEL DE SOLDA, INSTALADO EM RAMAL E SUB-RAMAL DE AQUECIMENTO SOLAR - FORNECIMENTO E INSTALAÇÃO. AF_04/2022</t>
  </si>
  <si>
    <t>SINAPI|103815</t>
  </si>
  <si>
    <t>103815</t>
  </si>
  <si>
    <t>LUVA PASSANTE EM COBRE, DN 15 MM, SEM ANEL DE SOLDA, INSTALADO EM RAMAL E SUB-RAMAL DE GÁS COMBUSTÍVEL - FORNECIMENTO E INSTALAÇÃO. AF_04/2022</t>
  </si>
  <si>
    <t>SINAPI|103848</t>
  </si>
  <si>
    <t>103848</t>
  </si>
  <si>
    <t>LUVA PASSANTE EM COBRE, DN 15 MM, SEM ANEL DE SOLDA, INSTALADO EM RAMAL E SUB-RAMAL DE GÁS MEDICINAL - FORNECIMENTO E INSTALAÇÃO. AF_04/2022</t>
  </si>
  <si>
    <t>SINAPI|93103</t>
  </si>
  <si>
    <t>93103</t>
  </si>
  <si>
    <t>LUVA PASSANTE EM COBRE, DN 15 MM, SEM ANEL DE SOLDA, INSTALADO EM RAMAL E SUB-RAMAL DE HIDRÁULICA PREDIAL - FORNECIMENTO E INSTALAÇÃO. AF_04/2022</t>
  </si>
  <si>
    <t>SINAPI|93050</t>
  </si>
  <si>
    <t>93050</t>
  </si>
  <si>
    <t>LUVA PASSANTE EM COBRE, DN 22 MM, SEM ANEL DE SOLDA, INSTALADO EM PRUMADA DE HIDRÁULICA PREDIAL - FORNECIMENTO E INSTALAÇÃO. AF_04/2022</t>
  </si>
  <si>
    <t>SINAPI|93084</t>
  </si>
  <si>
    <t>93084</t>
  </si>
  <si>
    <t>LUVA PASSANTE EM COBRE, DN 22 MM, SEM ANEL DE SOLDA, INSTALADO EM RAMAL DE DISTRIBUIÇÃO DE HIDRÁULICA PREDIAL - FORNECIMENTO E INSTALAÇÃO. AF_04/2022</t>
  </si>
  <si>
    <t>SINAPI|103889</t>
  </si>
  <si>
    <t>103889</t>
  </si>
  <si>
    <t>LUVA PASSANTE EM COBRE, DN 22 MM, SEM ANEL DE SOLDA, INSTALADO EM RAMAL E SUB-RAMAL DE AQUECIMENTO SOLAR - FORNECIMENTO E INSTALAÇÃO. AF_04/2022</t>
  </si>
  <si>
    <t>SINAPI|103820</t>
  </si>
  <si>
    <t>103820</t>
  </si>
  <si>
    <t>LUVA PASSANTE EM COBRE, DN 22 MM, SEM ANEL DE SOLDA, INSTALADO EM RAMAL E SUB-RAMAL DE GÁS COMBUSTÍVEL - FORNECIMENTO E INSTALAÇÃO. AF_04/2022</t>
  </si>
  <si>
    <t>SINAPI|103853</t>
  </si>
  <si>
    <t>103853</t>
  </si>
  <si>
    <t>LUVA PASSANTE EM COBRE, DN 22 MM, SEM ANEL DE SOLDA, INSTALADO EM RAMAL E SUB-RAMAL DE GÁS MEDICINAL - FORNECIMENTO E INSTALAÇÃO. AF_04/2022</t>
  </si>
  <si>
    <t>SINAPI|93107</t>
  </si>
  <si>
    <t>93107</t>
  </si>
  <si>
    <t>LUVA PASSANTE EM COBRE, DN 22 MM, SEM ANEL DE SOLDA, INSTALADO EM RAMAL E SUB-RAMAL DE HIDRÁULICA PREDIAL - FORNECIMENTO E INSTALAÇÃO. AF_04/2022</t>
  </si>
  <si>
    <t>SINAPI|93056</t>
  </si>
  <si>
    <t>93056</t>
  </si>
  <si>
    <t>LUVA PASSANTE EM COBRE, DN 28 MM, SEM ANEL DE SOLDA, INSTALADO EM PRUMADA DE HIDRÁULICA PREDIAL - FORNECIMENTO E INSTALAÇÃO. AF_04/2022</t>
  </si>
  <si>
    <t>SINAPI|93090</t>
  </si>
  <si>
    <t>93090</t>
  </si>
  <si>
    <t>LUVA PASSANTE EM COBRE, DN 28 MM, SEM ANEL DE SOLDA, INSTALADO EM RAMAL DE DISTRIBUIÇÃO DE HIDRÁULICA PREDIAL - FORNECIMENTO E INSTALAÇÃO. AF_04/2022</t>
  </si>
  <si>
    <t>SINAPI|103896</t>
  </si>
  <si>
    <t>103896</t>
  </si>
  <si>
    <t>LUVA PASSANTE EM COBRE, DN 28 MM, SEM ANEL DE SOLDA, INSTALADO EM RAMAL E SUB-RAMAL DE AQUECIMENTO SOLAR - FORNECIMENTO E INSTALAÇÃO. AF_04/2022</t>
  </si>
  <si>
    <t>SINAPI|103827</t>
  </si>
  <si>
    <t>103827</t>
  </si>
  <si>
    <t>LUVA PASSANTE EM COBRE, DN 28 MM, SEM ANEL DE SOLDA, INSTALADO EM RAMAL E SUB-RAMAL DE GÁS COMBUSTÍVEL - FORNECIMENTO E INSTALAÇÃO. AF_04/2022</t>
  </si>
  <si>
    <t>SINAPI|103860</t>
  </si>
  <si>
    <t>103860</t>
  </si>
  <si>
    <t>LUVA PASSANTE EM COBRE, DN 28 MM, SEM ANEL DE SOLDA, INSTALADO EM RAMAL E SUB-RAMAL DE GÁS MEDICINAL - FORNECIMENTO E INSTALAÇÃO. AF_04/2022</t>
  </si>
  <si>
    <t>SINAPI|93113</t>
  </si>
  <si>
    <t>93113</t>
  </si>
  <si>
    <t>LUVA PASSANTE EM COBRE, DN 28 MM, SEM ANEL DE SOLDA, INSTALADO EM RAMAL E SUB-RAMAL DE HIDRÁULICA PREDIAL - FORNECIMENTO E INSTALAÇÃO. AF_04/2022</t>
  </si>
  <si>
    <t>SINAPI|93061</t>
  </si>
  <si>
    <t>93061</t>
  </si>
  <si>
    <t>LUVA PASSANTE EM COBRE, DN 35 MM, SEM ANEL DE SOLDA, INSTALADO EM PRUMADA DE HIDRÁULICA PREDIAL - FORNECIMENTO E INSTALAÇÃO. AF_04/2022</t>
  </si>
  <si>
    <t>SINAPI|93064</t>
  </si>
  <si>
    <t>93064</t>
  </si>
  <si>
    <t>LUVA PASSANTE EM COBRE, DN 42 MM, SEM ANEL DE SOLDA, INSTALADO EM PRUMADA DE HIDRÁULICA PREDIAL - FORNECIMENTO E INSTALAÇÃO. AF_04/2022</t>
  </si>
  <si>
    <t>SINAPI|93067</t>
  </si>
  <si>
    <t>93067</t>
  </si>
  <si>
    <t>LUVA PASSANTE EM COBRE, DN 54 MM, SEM ANEL DE SOLDA, INSTALADO EM PRUMADA DE HIDRÁULICA PREDIAL - FORNECIMENTO E INSTALAÇÃO. AF_04/2022</t>
  </si>
  <si>
    <t>SINAPI|93070</t>
  </si>
  <si>
    <t>93070</t>
  </si>
  <si>
    <t>LUVA PASSANTE EM COBRE, DN 66 MM, SEM ANEL DE SOLDA, INSTALADO EM PRUMADA DE HIDRÁULICA PREDIAL - FORNECIMENTO E INSTALAÇÃO. AF_04/2022</t>
  </si>
  <si>
    <t>SINAPI|93117</t>
  </si>
  <si>
    <t>93117</t>
  </si>
  <si>
    <t>TE DUPLA CURVA EM BRONZE/LATÃO, DN 1/2" X 15 MM X 1/2", SEM ANEL DE SOLDA, ROSCA F X BOLSA X ROSCA F, INSTALADO EM RAMAL E SUB-RAMAL DE HIDRÁULICA PREDIAL - FORNECIMENTO E INSTALAÇÃO. AF_04/2022</t>
  </si>
  <si>
    <t>SINAPI|93118</t>
  </si>
  <si>
    <t>93118</t>
  </si>
  <si>
    <t>TE DUPLA CURVA EM BRONZE/LATÃO, DN 3/4" X 22 MM X 3/4", SEM ANEL DE SOLDA, ROSCA F X BOLSA X ROSCA F, INSTALADO EM RAMAL E SUB-RAMAL DE HIDRÁULICA PREDIAL - FORNECIMENTO E INSTALAÇÃO. AF_04/2022</t>
  </si>
  <si>
    <t>SINAPI|92317</t>
  </si>
  <si>
    <t>92317</t>
  </si>
  <si>
    <t>TE EM COBRE, DN 15 MM, SEM ANEL DE SOLDA, INSTALADO EM RAMAL DE DISTRIBUIÇÃO DE HIDRÁULICA PREDIAL - FORNECIMENTO E INSTALAÇÃO. AF_04/2022</t>
  </si>
  <si>
    <t>SINAPI|92332</t>
  </si>
  <si>
    <t>92332</t>
  </si>
  <si>
    <t>TE EM COBRE, DN 15 MM, SEM ANEL DE SOLDA, INSTALADO EM RAMAL E SUB-RAMAL DE HIDRÁULICA PREDIAL - FORNECIMENTO E INSTALAÇÃO. AF_04/2022</t>
  </si>
  <si>
    <t>SINAPI|92299</t>
  </si>
  <si>
    <t>92299</t>
  </si>
  <si>
    <t>TE EM COBRE, DN 22 MM, SEM ANEL DE SOLDA, INSTALADO EM PRUMADA DE HIDRÁULICA PREDIAL - FORNECIMENTO E INSTALAÇÃO. AF_04/2022</t>
  </si>
  <si>
    <t>SINAPI|92318</t>
  </si>
  <si>
    <t>92318</t>
  </si>
  <si>
    <t>TE EM COBRE, DN 22 MM, SEM ANEL DE SOLDA, INSTALADO EM RAMAL DE DISTRIBUIÇÃO DE HIDRÁULICA PREDIAL - FORNECIMENTO E INSTALAÇÃO. AF_04/2022</t>
  </si>
  <si>
    <t>SINAPI|103833</t>
  </si>
  <si>
    <t>103833</t>
  </si>
  <si>
    <t>TE EM COBRE, DN 22 MM, SEM ANEL DE SOLDA, INSTALADO EM RAMAL E SUB-RAMAL DE GÁS COMBUSTÍVEL - FORNECIMENTO E INSTALAÇÃO. AF_04/2022</t>
  </si>
  <si>
    <t>SINAPI|92333</t>
  </si>
  <si>
    <t>92333</t>
  </si>
  <si>
    <t>TE EM COBRE, DN 22 MM, SEM ANEL DE SOLDA, INSTALADO EM RAMAL E SUB-RAMAL DE HIDRÁULICA PREDIAL - FORNECIMENTO E INSTALAÇÃO. AF_04/2022</t>
  </si>
  <si>
    <t>SINAPI|92300</t>
  </si>
  <si>
    <t>92300</t>
  </si>
  <si>
    <t>TE EM COBRE, DN 28 MM, SEM ANEL DE SOLDA, INSTALADO EM PRUMADA DE HIDRÁULICA PREDIAL - FORNECIMENTO E INSTALAÇÃO. AF_04/2022</t>
  </si>
  <si>
    <t>SINAPI|92319</t>
  </si>
  <si>
    <t>92319</t>
  </si>
  <si>
    <t>TE EM COBRE, DN 28 MM, SEM ANEL DE SOLDA, INSTALADO EM RAMAL DE DISTRIBUIÇÃO DE HIDRÁULICA PREDIAL - FORNECIMENTO E INSTALAÇÃO. AF_04/2022</t>
  </si>
  <si>
    <t>SINAPI|92334</t>
  </si>
  <si>
    <t>92334</t>
  </si>
  <si>
    <t>TE EM COBRE, DN 28 MM, SEM ANEL DE SOLDA, INSTALADO EM RAMAL E SUB-RAMAL DE HIDRÁULICA PREDIAL - FORNECIMENTO E INSTALAÇÃO. AF_04/2022</t>
  </si>
  <si>
    <t>SINAPI|92301</t>
  </si>
  <si>
    <t>92301</t>
  </si>
  <si>
    <t>TE EM COBRE, DN 35 MM, SEM ANEL DE SOLDA, INSTALADO EM PRUMADA DE HIDRÁULICA PREDIAL - FORNECIMENTO E INSTALAÇÃO. AF_04/2022</t>
  </si>
  <si>
    <t>SINAPI|92302</t>
  </si>
  <si>
    <t>92302</t>
  </si>
  <si>
    <t>TE EM COBRE, DN 42 MM, SEM ANEL DE SOLDA, INSTALADO EM PRUMADA DE HIDRÁULICA PREDIAL - FORNECIMENTO E INSTALAÇÃO. AF_04/2022</t>
  </si>
  <si>
    <t>SINAPI|92303</t>
  </si>
  <si>
    <t>92303</t>
  </si>
  <si>
    <t>TE EM COBRE, DN 54 MM, SEM ANEL DE SOLDA, INSTALADO EM PRUMADA DE HIDRÁULICA PREDIAL - FORNECIMENTO E INSTALAÇÃO. AF_04/2022</t>
  </si>
  <si>
    <t>SINAPI|92304</t>
  </si>
  <si>
    <t>92304</t>
  </si>
  <si>
    <t>TE EM COBRE, DN 66 MM, SEM ANEL DE SOLDA, INSTALADO EM PRUMADA DE HIDRÁULICA PREDIAL - FORNECIMENTO E INSTALAÇÃO. AF_04/2022</t>
  </si>
  <si>
    <t>SINAPI|103835</t>
  </si>
  <si>
    <t>103835</t>
  </si>
  <si>
    <t>TUBO EM COBRE RÍGIDO, DN 15 MM, CLASSE A, SEM ISOLAMENTO, INSTALADO EM RAMAL E SUB-RAMAL DE GÁS MEDICINAL - FORNECIMENTO E INSTALAÇÃO. AF_04/2022</t>
  </si>
  <si>
    <t>SINAPI|92308</t>
  </si>
  <si>
    <t>92308</t>
  </si>
  <si>
    <t>TUBO EM COBRE RÍGIDO, DN 15 MM, CLASSE E, COM ISOLAMENTO, INSTALADO EM RAMAL DE DISTRIBUIÇÃO DE HIDRÁULICA PREDIAL - FORNECIMENTO E INSTALAÇÃO. AF_04/2022</t>
  </si>
  <si>
    <t>SINAPI|103871</t>
  </si>
  <si>
    <t>103871</t>
  </si>
  <si>
    <t>TUBO EM COBRE RÍGIDO, DN 15 MM, CLASSE E, COM ISOLAMENTO, INSTALADO EM RAMAL E SUB-RAMAL DE AQUECIMENTO SOLAR - FORNECIMENTO E INSTALAÇÃO. AF_04/2022</t>
  </si>
  <si>
    <t>SINAPI|92323</t>
  </si>
  <si>
    <t>92323</t>
  </si>
  <si>
    <t>TUBO EM COBRE RÍGIDO, DN 15 MM, CLASSE E, COM ISOLAMENTO, INSTALADO EM RAMAL E SUB-RAMAL DE HIDRÁULICA PREDIAL - FORNECIMENTO E INSTALAÇÃO. AF_04/2022</t>
  </si>
  <si>
    <t>SINAPI|92305</t>
  </si>
  <si>
    <t>92305</t>
  </si>
  <si>
    <t>TUBO EM COBRE RÍGIDO, DN 15 MM, CLASSE E, SEM ISOLAMENTO, INSTALADO EM RAMAL DE DISTRIBUIÇÃO DE HIDRÁULICA PREDIAL - FORNECIMENTO E INSTALAÇÃO. AF_04/2022</t>
  </si>
  <si>
    <t>SINAPI|103868</t>
  </si>
  <si>
    <t>103868</t>
  </si>
  <si>
    <t>TUBO EM COBRE RÍGIDO, DN 15 MM, CLASSE E, SEM ISOLAMENTO, INSTALADO EM RAMAL E SUB-RAMAL DE AQUECIMENTO SOLAR - FORNECIMENTO E INSTALAÇÃO. AF_04/2022</t>
  </si>
  <si>
    <t>SINAPI|103802</t>
  </si>
  <si>
    <t>103802</t>
  </si>
  <si>
    <t>TUBO EM COBRE RÍGIDO, DN 15 MM, CLASSE E, SEM ISOLAMENTO, INSTALADO EM RAMAL E SUB-RAMAL DE GÁS COMBUSTÍVEL - FORNECIMENTO E INSTALAÇÃO. AF_04/2022</t>
  </si>
  <si>
    <t>SINAPI|92320</t>
  </si>
  <si>
    <t>92320</t>
  </si>
  <si>
    <t>TUBO EM COBRE RÍGIDO, DN 15 MM, CLASSE E, SEM ISOLAMENTO, INSTALADO EM RAMAL E SUB-RAMAL DE HIDRÁULICA PREDIAL - FORNECIMENTO E INSTALAÇÃO. AF_04/2022</t>
  </si>
  <si>
    <t>SINAPI|97335</t>
  </si>
  <si>
    <t>97335</t>
  </si>
  <si>
    <t>TUBO EM COBRE RÍGIDO, DN 22 MM, CLASSE A, SEM ISOLAMENTO, INSTALADO EM PRUMADA DE GÁS COMBUSTÍVEL - FORNECIMENTO E INSTALAÇÃO. AF_04/2022</t>
  </si>
  <si>
    <t>SINAPI|103836</t>
  </si>
  <si>
    <t>103836</t>
  </si>
  <si>
    <t>TUBO EM COBRE RÍGIDO, DN 22 MM, CLASSE A, SEM ISOLAMENTO, INSTALADO EM RAMAL E SUB-RAMAL DE GÁS MEDICINAL - FORNECIMENTO E INSTALAÇÃO. AF_04/2022</t>
  </si>
  <si>
    <t>SINAPI|92281</t>
  </si>
  <si>
    <t>92281</t>
  </si>
  <si>
    <t>TUBO EM COBRE RÍGIDO, DN 22 MM, CLASSE E, COM ISOLAMENTO, INSTALADO EM PRUMADA DE HIDRÁULICA PREDIAL - FORNECIMENTO E INSTALAÇÃO. AF_04/2022</t>
  </si>
  <si>
    <t>SINAPI|92309</t>
  </si>
  <si>
    <t>92309</t>
  </si>
  <si>
    <t>TUBO EM COBRE RÍGIDO, DN 22 MM, CLASSE E, COM ISOLAMENTO, INSTALADO EM RAMAL DE DISTRIBUIÇÃO DE HIDRÁULICA PREDIAL - FORNECIMENTO E INSTALAÇÃO. AF_04/2022</t>
  </si>
  <si>
    <t>SINAPI|103872</t>
  </si>
  <si>
    <t>103872</t>
  </si>
  <si>
    <t>TUBO EM COBRE RÍGIDO, DN 22 MM, CLASSE E, COM ISOLAMENTO, INSTALADO EM RAMAL E SUB-RAMAL DE AQUECIMENTO SOLAR - FORNECIMENTO E INSTALAÇÃO. AF_04/2022</t>
  </si>
  <si>
    <t>SINAPI|92324</t>
  </si>
  <si>
    <t>92324</t>
  </si>
  <si>
    <t>TUBO EM COBRE RÍGIDO, DN 22 MM, CLASSE E, COM ISOLAMENTO, INSTALADO EM RAMAL E SUB-RAMAL DE HIDRÁULICA PREDIAL - FORNECIMENTO E INSTALAÇÃO. AF_04/2022</t>
  </si>
  <si>
    <t>SINAPI|92275</t>
  </si>
  <si>
    <t>92275</t>
  </si>
  <si>
    <t>TUBO EM COBRE RÍGIDO, DN 22 MM, CLASSE E, SEM ISOLAMENTO, INSTALADO EM PRUMADA DE HIDRÁULICA PREDIAL - FORNECIMENTO E INSTALAÇÃO. AF_04/2022</t>
  </si>
  <si>
    <t>SINAPI|92306</t>
  </si>
  <si>
    <t>92306</t>
  </si>
  <si>
    <t>TUBO EM COBRE RÍGIDO, DN 22 MM, CLASSE E, SEM ISOLAMENTO, INSTALADO EM RAMAL DE DISTRIBUIÇÃO DE HIDRÁULICA PREDIAL - FORNECIMENTO E INSTALAÇÃO. AF_04/2022</t>
  </si>
  <si>
    <t>SINAPI|103869</t>
  </si>
  <si>
    <t>103869</t>
  </si>
  <si>
    <t>TUBO EM COBRE RÍGIDO, DN 22 MM, CLASSE E, SEM ISOLAMENTO, INSTALADO EM RAMAL E SUB-RAMAL DE AQUECIMENTO SOLAR - FORNECIMENTO E INSTALAÇÃO. AF_04/2022</t>
  </si>
  <si>
    <t>SINAPI|103803</t>
  </si>
  <si>
    <t>103803</t>
  </si>
  <si>
    <t>TUBO EM COBRE RÍGIDO, DN 22 MM, CLASSE E, SEM ISOLAMENTO, INSTALADO EM RAMAL E SUB-RAMAL DE GÁS COMBUSTÍVEL - FORNECIMENTO E INSTALAÇÃO. AF_04/2022</t>
  </si>
  <si>
    <t>SINAPI|92321</t>
  </si>
  <si>
    <t>92321</t>
  </si>
  <si>
    <t>TUBO EM COBRE RÍGIDO, DN 22 MM, CLASSE E, SEM ISOLAMENTO, INSTALADO EM RAMAL E SUB-RAMAL DE HIDRÁULICA PREDIAL - FORNECIMENTO E INSTALAÇÃO. AF_04/2022</t>
  </si>
  <si>
    <t>SINAPI|97336</t>
  </si>
  <si>
    <t>97336</t>
  </si>
  <si>
    <t>TUBO EM COBRE RÍGIDO, DN 28 MM, CLASSE A, SEM ISOLAMENTO, INSTALADO EM PRUMADA DE GÁS COMBUSTÍVEL - FORNECIMENTO E INSTALAÇÃO. AF_04/2022</t>
  </si>
  <si>
    <t>SINAPI|103837</t>
  </si>
  <si>
    <t>103837</t>
  </si>
  <si>
    <t>TUBO EM COBRE RÍGIDO, DN 28 MM, CLASSE A, SEM ISOLAMENTO, INSTALADO EM RAMAL E SUB-RAMAL DE GÁS MEDICINAL - FORNECIMENTO E INSTALAÇÃO. AF_04/2022</t>
  </si>
  <si>
    <t>SINAPI|92282</t>
  </si>
  <si>
    <t>92282</t>
  </si>
  <si>
    <t>TUBO EM COBRE RÍGIDO, DN 28 MM, CLASSE E, COM ISOLAMENTO, INSTALADO EM PRUMADA DE HIDRÁULICA PREDIAL - FORNECIMENTO E INSTALAÇÃO. AF_04/2022</t>
  </si>
  <si>
    <t>SINAPI|92310</t>
  </si>
  <si>
    <t>92310</t>
  </si>
  <si>
    <t>TUBO EM COBRE RÍGIDO, DN 28 MM, CLASSE E, COM ISOLAMENTO, INSTALADO EM RAMAL DE DISTRIBUIÇÃO DE HIDRÁULICA PREDIAL - FORNECIMENTO E INSTALAÇÃO. AF_04/2022</t>
  </si>
  <si>
    <t>SINAPI|103873</t>
  </si>
  <si>
    <t>103873</t>
  </si>
  <si>
    <t>TUBO EM COBRE RÍGIDO, DN 28 MM, CLASSE E, COM ISOLAMENTO, INSTALADO EM RAMAL E SUB-RAMAL DE AQUECIMENTO SOLAR - FORNECIMENTO E INSTALAÇÃO. AF_04/2022</t>
  </si>
  <si>
    <t>SINAPI|92325</t>
  </si>
  <si>
    <t>92325</t>
  </si>
  <si>
    <t>TUBO EM COBRE RÍGIDO, DN 28 MM, CLASSE E, COM ISOLAMENTO, INSTALADO EM RAMAL E SUB-RAMAL DE HIDRÁULICA PREDIAL - FORNECIMENTO E INSTALAÇÃO. AF_04/2022</t>
  </si>
  <si>
    <t>SINAPI|92276</t>
  </si>
  <si>
    <t>92276</t>
  </si>
  <si>
    <t>TUBO EM COBRE RÍGIDO, DN 28 MM, CLASSE E, SEM ISOLAMENTO, INSTALADO EM PRUMADA DE HIDRÁULICA PREDIAL - FORNECIMENTO E INSTALAÇÃO. AF_04/2022</t>
  </si>
  <si>
    <t>SINAPI|92307</t>
  </si>
  <si>
    <t>92307</t>
  </si>
  <si>
    <t>TUBO EM COBRE RÍGIDO, DN 28 MM, CLASSE E, SEM ISOLAMENTO, INSTALADO EM RAMAL DE DISTRIBUIÇÃO DE HIDRÁULICA PREDIAL - FORNECIMENTO E INSTALAÇÃO. AF_04/2022</t>
  </si>
  <si>
    <t>SINAPI|103870</t>
  </si>
  <si>
    <t>103870</t>
  </si>
  <si>
    <t>TUBO EM COBRE RÍGIDO, DN 28 MM, CLASSE E, SEM ISOLAMENTO, INSTALADO EM RAMAL E SUB-RAMAL DE AQUECIMENTO SOLAR - FORNECIMENTO E INSTALAÇÃO. AF_04/2022</t>
  </si>
  <si>
    <t>SINAPI|103804</t>
  </si>
  <si>
    <t>103804</t>
  </si>
  <si>
    <t>TUBO EM COBRE RÍGIDO, DN 28 MM, CLASSE E, SEM ISOLAMENTO, INSTALADO EM RAMAL E SUB-RAMAL DE GÁS COMBUSTÍVEL - FORNECIMENTO E INSTALAÇÃO. AF_04/2022</t>
  </si>
  <si>
    <t>SINAPI|92322</t>
  </si>
  <si>
    <t>92322</t>
  </si>
  <si>
    <t>TUBO EM COBRE RÍGIDO, DN 28 MM, CLASSE E, SEM ISOLAMENTO, INSTALADO EM RAMAL E SUB-RAMAL DE HIDRÁULICA PREDIAL - FORNECIMENTO E INSTALAÇÃO. AF_04/2022</t>
  </si>
  <si>
    <t>SINAPI|97337</t>
  </si>
  <si>
    <t>97337</t>
  </si>
  <si>
    <t>TUBO EM COBRE RÍGIDO, DN 35 MM, CLASSE A, SEM ISOLAMENTO, INSTALADO EM PRUMADA DE GÁS COMBUSTÍVEL - FORNECIMENTO E INSTALAÇÃO. AF_04/2022</t>
  </si>
  <si>
    <t>SINAPI|92283</t>
  </si>
  <si>
    <t>92283</t>
  </si>
  <si>
    <t>TUBO EM COBRE RÍGIDO, DN 35 MM, CLASSE E, COM ISOLAMENTO, INSTALADO EM PRUMADA DE HIDRÁULICA PREDIAL - FORNECIMENTO E INSTALAÇÃO. AF_04/2022</t>
  </si>
  <si>
    <t>SINAPI|92277</t>
  </si>
  <si>
    <t>92277</t>
  </si>
  <si>
    <t>TUBO EM COBRE RÍGIDO, DN 35 MM, CLASSE E, SEM ISOLAMENTO, INSTALADO EM PRUMADA DE HIDRÁULICA PREDIAL - FORNECIMENTO E INSTALAÇÃO. AF_04/2022</t>
  </si>
  <si>
    <t>SINAPI|97338</t>
  </si>
  <si>
    <t>97338</t>
  </si>
  <si>
    <t>TUBO EM COBRE RÍGIDO, DN 42 MM, CLASSE A, SEM ISOLAMENTO, INSTALADO EM PRUMADA DE GÁS COMBUSTÍVEL - FORNECIMENTO E INSTALAÇÃO. AF_04/2022</t>
  </si>
  <si>
    <t>SINAPI|92284</t>
  </si>
  <si>
    <t>92284</t>
  </si>
  <si>
    <t>TUBO EM COBRE RÍGIDO, DN 42 MM, CLASSE E, COM ISOLAMENTO, INSTALADO EM PRUMADA DE HIDRÁULICA PREDIAL - FORNECIMENTO E INSTALAÇÃO. AF_04/2022</t>
  </si>
  <si>
    <t>SINAPI|92278</t>
  </si>
  <si>
    <t>92278</t>
  </si>
  <si>
    <t>TUBO EM COBRE RÍGIDO, DN 42 MM, CLASSE E, SEM ISOLAMENTO, INSTALADO EM PRUMADA DE HIDRÁULICA PREDIAL - FORNECIMENTO E INSTALAÇÃO. AF_04/2022</t>
  </si>
  <si>
    <t>SINAPI|97339</t>
  </si>
  <si>
    <t>97339</t>
  </si>
  <si>
    <t>TUBO EM COBRE RÍGIDO, DN 54 MM, CLASSE A, SEM ISOLAMENTO, INSTALADO EM PRUMADA DE GÁS COMBUSTÍVEL - FORNECIMENTO E INSTALAÇÃO. AF_04/2022</t>
  </si>
  <si>
    <t>SINAPI|92285</t>
  </si>
  <si>
    <t>92285</t>
  </si>
  <si>
    <t>TUBO EM COBRE RÍGIDO, DN 54 MM, CLASSE E, COM ISOLAMENTO, INSTALADO EM PRUMADA DE HIDRÁULICA PREDIAL - FORNECIMENTO E INSTALAÇÃO. AF_04/2022</t>
  </si>
  <si>
    <t>SINAPI|92279</t>
  </si>
  <si>
    <t>92279</t>
  </si>
  <si>
    <t>TUBO EM COBRE RÍGIDO, DN 54 MM, CLASSE E, SEM ISOLAMENTO, INSTALADO EM PRUMADA DE HIDRÁULICA PREDIAL - FORNECIMENTO E INSTALAÇÃO. AF_04/2022</t>
  </si>
  <si>
    <t>SINAPI|97340</t>
  </si>
  <si>
    <t>97340</t>
  </si>
  <si>
    <t>TUBO EM COBRE RÍGIDO, DN 66 MM, CLASSE A, SEM ISOLAMENTO, INSTALADO EM PRUMADA DE GÁS COMBUSTÍVEL - FORNECIMENTO E INSTALAÇÃO. AF_04/2022</t>
  </si>
  <si>
    <t>SINAPI|92286</t>
  </si>
  <si>
    <t>92286</t>
  </si>
  <si>
    <t>TUBO EM COBRE RÍGIDO, DN 66 MM, CLASSE E, COM ISOLAMENTO, INSTALADO EM PRUMADA DE HIDRÁULICA PREDIAL - FORNECIMENTO E INSTALAÇÃO. AF_04/2022</t>
  </si>
  <si>
    <t>SINAPI|92280</t>
  </si>
  <si>
    <t>92280</t>
  </si>
  <si>
    <t>TUBO EM COBRE RÍGIDO, DN 66 MM, CLASSE E, SEM ISOLAMENTO, INSTALADO EM PRUMADA DE HIDRÁULICA PREDIAL - FORNECIMENTO E INSTALAÇÃO. AF_04/2022</t>
  </si>
  <si>
    <t>SINAPI|103901</t>
  </si>
  <si>
    <t>103901</t>
  </si>
  <si>
    <t>TÊ EM COBRE, DN 15 MM, SEM ANEL DE SOLDA, INSTALADO EM RAMAL E SUB-RAMAL DE AQUECIMENTO SOLAR - FORNECIMENTO E INSTALAÇÃO. AF_04/2022</t>
  </si>
  <si>
    <t>SINAPI|103832</t>
  </si>
  <si>
    <t>103832</t>
  </si>
  <si>
    <t>TÊ EM COBRE, DN 15 MM, SEM ANEL DE SOLDA, INSTALADO EM RAMAL E SUB-RAMAL DE GÁS COMBUSTÍVEL - FORNECIMENTO E INSTALAÇÃO. AF_04/2022</t>
  </si>
  <si>
    <t>SINAPI|103865</t>
  </si>
  <si>
    <t>103865</t>
  </si>
  <si>
    <t>TÊ EM COBRE, DN 15 MM, SEM ANEL DE SOLDA, INSTALADO EM RAMAL E SUB-RAMAL DE GÁS MEDICINAL - FORNECIMENTO E INSTALAÇÃO. AF_04/2022</t>
  </si>
  <si>
    <t>SINAPI|103902</t>
  </si>
  <si>
    <t>103902</t>
  </si>
  <si>
    <t>TÊ EM COBRE, DN 22 MM, SEM ANEL DE SOLDA, INSTALADO EM RAMAL E SUB-RAMAL DE AQUECIMENTO SOLAR - FORNECIMENTO E INSTALAÇÃO. AF_04/2022</t>
  </si>
  <si>
    <t>SINAPI|103866</t>
  </si>
  <si>
    <t>103866</t>
  </si>
  <si>
    <t>TÊ EM COBRE, DN 22 MM, SEM ANEL DE SOLDA, INSTALADO EM RAMAL E SUB-RAMAL DE GÁS MEDICINAL - FORNECIMENTO E INSTALAÇÃO. AF_04/2022</t>
  </si>
  <si>
    <t>SINAPI|103903</t>
  </si>
  <si>
    <t>103903</t>
  </si>
  <si>
    <t>TÊ EM COBRE, DN 28 MM, SEM ANEL DE SOLDA, INSTALADO EM RAMAL E SUB-RAMAL DE AQUECIMENTO SOLAR - FORNECIMENTO E INSTALAÇÃO. AF_04/2022</t>
  </si>
  <si>
    <t>SINAPI|103834</t>
  </si>
  <si>
    <t>103834</t>
  </si>
  <si>
    <t>TÊ EM COBRE, DN 28 MM, SEM ANEL DE SOLDA, INSTALADO EM RAMAL E SUB-RAMAL DE GÁS COMBUSTÍVEL - FORNECIMENTO E INSTALAÇÃO. AF_04/2022</t>
  </si>
  <si>
    <t>SINAPI|103867</t>
  </si>
  <si>
    <t>103867</t>
  </si>
  <si>
    <t>TÊ EM COBRE, DN 28 MM, SEM ANEL DE SOLDA, INSTALADO EM RAMAL E SUB-RAMAL DE GÁS MEDICINAL - FORNECIMENTO E INSTALAÇÃO. AF_04/2022</t>
  </si>
  <si>
    <t>SINAPI|105113</t>
  </si>
  <si>
    <t>105113</t>
  </si>
  <si>
    <t>ESTRUTURA DE MADEIRA PROVISÓRIA PARA SUPORTE DE CAIXA D'ÁGUA ELEVADA DE 2000 LITROS. AF_03/2024</t>
  </si>
  <si>
    <t>Instalações para Canteiros de Obras</t>
  </si>
  <si>
    <t>SINAPI|98461</t>
  </si>
  <si>
    <t>98461</t>
  </si>
  <si>
    <t>ESTRUTURA DE MADEIRA PROVISÓRIA PARA SUPORTE DE CAIXA DÁGUA ELEVADA DE 1000 LITROS. AF_03/2024</t>
  </si>
  <si>
    <t>SINAPI|98462</t>
  </si>
  <si>
    <t>98462</t>
  </si>
  <si>
    <t>ESTRUTURA DE MADEIRA PROVISÓRIA PARA SUPORTE DE CAIXA DÁGUA ELEVADA DE 3000 LITROS. AF_03/2024</t>
  </si>
  <si>
    <t>SINAPI|105130</t>
  </si>
  <si>
    <t>105130</t>
  </si>
  <si>
    <t>EXECUÇÃO DE PILARETES PARA TAPUMES E CONSTRUÇÕES TEMPORÁRIAS. AF_03/2024</t>
  </si>
  <si>
    <t>SINAPI|105114</t>
  </si>
  <si>
    <t>105114</t>
  </si>
  <si>
    <t>EXECUÇÃO DOS APOIOS PARA CONTÊINER OU MÓDULO HABITÁVEL. AF_03/2024</t>
  </si>
  <si>
    <t>SINAPI|105129</t>
  </si>
  <si>
    <t>105129</t>
  </si>
  <si>
    <t>INSTALAÇÃO DE CATRACA ELETRÔNICA. AF_03/2024</t>
  </si>
  <si>
    <t>SINAPI|105127</t>
  </si>
  <si>
    <t>105127</t>
  </si>
  <si>
    <t>INSTALAÇÃO DE CONCERTINA DUPLA CLIPADA, ESPIRAL DE 300 MM. AF_03/2024</t>
  </si>
  <si>
    <t>SINAPI|105128</t>
  </si>
  <si>
    <t>105128</t>
  </si>
  <si>
    <t>INSTALAÇÃO DE CONCERTINA FLAT, ESPIRAL DE 300 MM. AF_03/2024</t>
  </si>
  <si>
    <t>SINAPI|105126</t>
  </si>
  <si>
    <t>105126</t>
  </si>
  <si>
    <t>INSTALAÇÃO DE CONCERTINA SIMPLES, ESPIRAL DE 300 MM. AF_03/2024</t>
  </si>
  <si>
    <t>SINAPI|105116</t>
  </si>
  <si>
    <t>105116</t>
  </si>
  <si>
    <t>INSTALAÇÃO E DESINSTALAÇÃO MANUAL DE CONTÊINER OU MÓDULO HABITÁVEL PEQUENO. AF_03/2024</t>
  </si>
  <si>
    <t>SINAPI|105115</t>
  </si>
  <si>
    <t>105115</t>
  </si>
  <si>
    <t>INSTALAÇÃO E DESINSTALAÇÃO MECANIZADA DE CONTÊINER OU MÓDULO HABITÁVEL DE USOS DIVERSOS. AF_03/2024</t>
  </si>
  <si>
    <t>SINAPI|98453</t>
  </si>
  <si>
    <t>98453</t>
  </si>
  <si>
    <t>PAREDE DE MADEIRA COMPENSADA PARA CONSTRUÇÃO TEMPORÁRIA EM CHAPA DUPLA, EXTERNA, COM ÁREA LÍQUIDA MAIOR OU IGUAL A QUE 6 M², COM VÃO. AF_03/2024</t>
  </si>
  <si>
    <t>SINAPI|98454</t>
  </si>
  <si>
    <t>98454</t>
  </si>
  <si>
    <t>PAREDE DE MADEIRA COMPENSADA PARA CONSTRUÇÃO TEMPORÁRIA EM CHAPA DUPLA, EXTERNA, COM ÁREA LÍQUIDA MENOR QUE 6 M², COM VÃO. AF_03/2024</t>
  </si>
  <si>
    <t>SINAPI|98449</t>
  </si>
  <si>
    <t>98449</t>
  </si>
  <si>
    <t>PAREDE DE MADEIRA COMPENSADA PARA CONSTRUÇÃO TEMPORÁRIA EM CHAPA DUPLA, EXTERNA, SEM VÃO. AF_03/2024</t>
  </si>
  <si>
    <t>SINAPI|98455</t>
  </si>
  <si>
    <t>98455</t>
  </si>
  <si>
    <t>PAREDE DE MADEIRA COMPENSADA PARA CONSTRUÇÃO TEMPORÁRIA EM CHAPA DUPLA, INTERNA, COM ÁREA LÍQUIDA MAIOR OU IGUAL A 6 M², COM VÃO. AF_03/2024</t>
  </si>
  <si>
    <t>SINAPI|98456</t>
  </si>
  <si>
    <t>98456</t>
  </si>
  <si>
    <t>PAREDE DE MADEIRA COMPENSADA PARA CONSTRUÇÃO TEMPORÁRIA EM CHAPA DUPLA, INTERNA, COM ÁREA LÍQUIDA MENOR QUE 6 M², COM VÃO. AF_03/2024</t>
  </si>
  <si>
    <t>SINAPI|98451</t>
  </si>
  <si>
    <t>98451</t>
  </si>
  <si>
    <t>PAREDE DE MADEIRA COMPENSADA PARA CONSTRUÇÃO TEMPORÁRIA EM CHAPA DUPLA, INTERNA, SEM VÃO. AF_03/2024</t>
  </si>
  <si>
    <t>SINAPI|98445</t>
  </si>
  <si>
    <t>98445</t>
  </si>
  <si>
    <t>PAREDE DE MADEIRA COMPENSADA PARA CONSTRUÇÃO TEMPORÁRIA EM CHAPA SIMPLES, EXTERNA, COM ÁREA LÍQUIDA MAIOR OU IGUAL A 6 M², COM VÃO. AF_03/2024</t>
  </si>
  <si>
    <t>SINAPI|98446</t>
  </si>
  <si>
    <t>98446</t>
  </si>
  <si>
    <t>PAREDE DE MADEIRA COMPENSADA PARA CONSTRUÇÃO TEMPORÁRIA EM CHAPA SIMPLES, EXTERNA, COM ÁREA LÍQUIDA MENOR QUE 6 M², COM VÃO. AF_03/2024</t>
  </si>
  <si>
    <t>SINAPI|98441</t>
  </si>
  <si>
    <t>98441</t>
  </si>
  <si>
    <t>PAREDE DE MADEIRA COMPENSADA PARA CONSTRUÇÃO TEMPORÁRIA EM CHAPA SIMPLES, EXTERNA, SEM VÃO. AF_03/2024</t>
  </si>
  <si>
    <t>SINAPI|98447</t>
  </si>
  <si>
    <t>98447</t>
  </si>
  <si>
    <t>PAREDE DE MADEIRA COMPENSADA PARA CONSTRUÇÃO TEMPORÁRIA EM CHAPA SIMPLES, INTERNA, COM ÁREA LÍQUIDA MAIOR OU IGUAL A 6 M², COM VÃO. AF_03/2024</t>
  </si>
  <si>
    <t>SINAPI|98448</t>
  </si>
  <si>
    <t>98448</t>
  </si>
  <si>
    <t>PAREDE DE MADEIRA COMPENSADA PARA CONSTRUÇÃO TEMPORÁRIA EM CHAPA SIMPLES, INTERNA, COM ÁREA LÍQUIDA MENOR QUE 6 M², COM VÃO. AF_03/2024</t>
  </si>
  <si>
    <t>SINAPI|98443</t>
  </si>
  <si>
    <t>98443</t>
  </si>
  <si>
    <t>PAREDE DE MADEIRA COMPENSADA PARA CONSTRUÇÃO TEMPORÁRIA EM CHAPA SIMPLES, INTERNA, SEM VÃO. AF_03/2024</t>
  </si>
  <si>
    <t>SINAPI|105122</t>
  </si>
  <si>
    <t>105122</t>
  </si>
  <si>
    <t>PAREDE DE MADEIRA OSB PARA CONSTRUÇÃO TEMPORÁRIA EM CHAPA DUPLA, EXTERNA, COM ÁREA LÍQUIDA MAIOR OU IGUAL A QUE 6 M², COM VÃO. AF_03/2024</t>
  </si>
  <si>
    <t>SINAPI|105125</t>
  </si>
  <si>
    <t>105125</t>
  </si>
  <si>
    <t>PAREDE DE MADEIRA OSB PARA CONSTRUÇÃO TEMPORÁRIA EM CHAPA DUPLA, EXTERNA, COM ÁREA LÍQUIDA MENOR QUE 6 M², COM VÃO. AF_03/2024</t>
  </si>
  <si>
    <t>SINAPI|105133</t>
  </si>
  <si>
    <t>105133</t>
  </si>
  <si>
    <t>PAREDE DE MADEIRA OSB PARA CONSTRUÇÃO TEMPORÁRIA EM CHAPA DUPLA, EXTERNA, SEM VÃO. AF_03/2024</t>
  </si>
  <si>
    <t>SINAPI|105123</t>
  </si>
  <si>
    <t>105123</t>
  </si>
  <si>
    <t>PAREDE DE MADEIRA OSB PARA CONSTRUÇÃO TEMPORÁRIA EM CHAPA DUPLA, INTERNA, COM ÁREA LÍQUIDA MAIOR OU IGUAL A 6 M², COM VÃO. AF_03/2024</t>
  </si>
  <si>
    <t>SINAPI|105124</t>
  </si>
  <si>
    <t>105124</t>
  </si>
  <si>
    <t>PAREDE DE MADEIRA OSB PARA CONSTRUÇÃO TEMPORÁRIA EM CHAPA DUPLA, INTERNA, COM ÁREA LÍQUIDA MENOR QUE 6 M², COM VÃO. AF_03/2024</t>
  </si>
  <si>
    <t>SINAPI|105134</t>
  </si>
  <si>
    <t>105134</t>
  </si>
  <si>
    <t>PAREDE DE MADEIRA OSB PARA CONSTRUÇÃO TEMPORÁRIA EM CHAPA DUPLA, INTERNA, SEM VÃO. AF_03/2024</t>
  </si>
  <si>
    <t>SINAPI|105117</t>
  </si>
  <si>
    <t>105117</t>
  </si>
  <si>
    <t>PAREDE DE MADEIRA OSB PARA CONSTRUÇÃO TEMPORÁRIA EM CHAPA SIMPLES, EXTERNA, COM ÁREA LÍQUIDA MAIOR OU IGUAL A 6 M², COM VÃO. AF_03/2024</t>
  </si>
  <si>
    <t>SINAPI|105119</t>
  </si>
  <si>
    <t>105119</t>
  </si>
  <si>
    <t>PAREDE DE MADEIRA OSB PARA CONSTRUÇÃO TEMPORÁRIA EM CHAPA SIMPLES, EXTERNA, COM ÁREA LÍQUIDA MENOR QUE 6 M², COM VÃO. AF_03/2024</t>
  </si>
  <si>
    <t>SINAPI|105131</t>
  </si>
  <si>
    <t>105131</t>
  </si>
  <si>
    <t>PAREDE DE MADEIRA OSB PARA CONSTRUÇÃO TEMPORÁRIA EM CHAPA SIMPLES, EXTERNA, SEM VÃO. AF_03/2024</t>
  </si>
  <si>
    <t>SINAPI|105120</t>
  </si>
  <si>
    <t>105120</t>
  </si>
  <si>
    <t>PAREDE DE MADEIRA OSB PARA CONSTRUÇÃO TEMPORÁRIA EM CHAPA SIMPLES, INTERNA, COM ÁREA LÍQUIDA MAIOR OU IGUAL A 6 M², COM VÃO. AF_03/2024</t>
  </si>
  <si>
    <t>SINAPI|105121</t>
  </si>
  <si>
    <t>105121</t>
  </si>
  <si>
    <t>PAREDE DE MADEIRA OSB PARA CONSTRUÇÃO TEMPORÁRIA EM CHAPA SIMPLES, INTERNA, COM ÁREA LÍQUIDA MENOR QUE 6 M², COM VÃO. AF_03/2024</t>
  </si>
  <si>
    <t>SINAPI|105132</t>
  </si>
  <si>
    <t>105132</t>
  </si>
  <si>
    <t>PAREDE DE MADEIRA OSB PARA CONSTRUÇÃO TEMPORÁRIA EM CHAPA SIMPLES, INTERNA, SEM VÃO. AF_03/2024</t>
  </si>
  <si>
    <t>SINAPI|98460</t>
  </si>
  <si>
    <t>98460</t>
  </si>
  <si>
    <t>PISO PARA CONSTRUÇÃO TEMPORÁRIA EM MADEIRA, SEM REAPROVEITAMENTO. AF_03/2024</t>
  </si>
  <si>
    <t>SINAPI|98457</t>
  </si>
  <si>
    <t>98457</t>
  </si>
  <si>
    <t>TAPUME COM CHAPA METÁLICA. AF_03/2024</t>
  </si>
  <si>
    <t>SINAPI|98458</t>
  </si>
  <si>
    <t>98458</t>
  </si>
  <si>
    <t>TAPUME COM COMPENSADO DE MADEIRA. AF_03/2024</t>
  </si>
  <si>
    <t>SINAPI|98459</t>
  </si>
  <si>
    <t>98459</t>
  </si>
  <si>
    <t>TAPUME COM TELHA METÁLICA. AF_03/2024</t>
  </si>
  <si>
    <t>SINAPI|105118</t>
  </si>
  <si>
    <t>105118</t>
  </si>
  <si>
    <t>TAPUME EM CHAPA DE MADEIRA OSB. AF_03/2024</t>
  </si>
  <si>
    <t>SINAPI|106056</t>
  </si>
  <si>
    <t>106056</t>
  </si>
  <si>
    <t>LAJE PRÉ-MOLDADA UNIDIRECIONAL COM VÃOS MAIORES QUE 3,0 M, BIAPOIADA, PARA PISO, ENCHIMENTO EM CERÂMICA, VIGOTA PROTENDIDA, ALTURA TOTAL DA LAJE "LT" = 12 CM (ENCHIMENTO+CAPA) = (8+4). AF_08/2025</t>
  </si>
  <si>
    <t>Lajes Pré-Moldadas</t>
  </si>
  <si>
    <t>SINAPI|106057</t>
  </si>
  <si>
    <t>106057</t>
  </si>
  <si>
    <t>LAJE PRÉ-MOLDADA UNIDIRECIONAL COM VÃOS MAIORES QUE 3,0 M, BIAPOIADA, PARA PISO, ENCHIMENTO EM CERÂMICA, VIGOTA PROTENDIDA, ALTURA TOTAL DA LAJE "LT" = 16 CM (ENCHIMENTO+CAPA) = (12+4). AF_08/2025</t>
  </si>
  <si>
    <t>SINAPI|104690</t>
  </si>
  <si>
    <t>104690</t>
  </si>
  <si>
    <t>LAJE PRÉ-MOLDADA UNIDIRECIONAL COM VÃOS MAIORES QUE 3,0 M, BIAPOIADA, PARA PISO, ENCHIMENTO EM CERÂMICA, VIGOTA PROTENDIDA, ALTURA TOTAL DA LAJE "LT" = 20 CM (ENCHIMENTO+CAPA) = (16+4). AF_08/2025</t>
  </si>
  <si>
    <t>SINAPI|101958</t>
  </si>
  <si>
    <t>101958</t>
  </si>
  <si>
    <t>LAJE PRÉ-MOLDADA UNIDIRECIONAL COM VÃOS MAIORES QUE 3,0 M, BIAPOIADA, PARA PISO, ENCHIMENTO EM CERÂMICA, VIGOTA PROTENDIDA, ALTURA TOTAL DA LAJE "LT" = 25 CM (ENCHIMENTO+CAPA) = (20+5). AF_08/2025</t>
  </si>
  <si>
    <t>SINAPI|106065</t>
  </si>
  <si>
    <t>106065</t>
  </si>
  <si>
    <t>LAJE PRÉ-MOLDADA UNIDIRECIONAL COM VÃOS MAIORES QUE 3,0 M, BIAPOIADA, PARA PISO, ENCHIMENTO EM CERÂMICA, VIGOTA PROTENDIDA, ALTURA TOTAL DA LAJE "LT" = 30 CM (ENCHIMENTO+CAPA) = (25+5). AF_08/2025</t>
  </si>
  <si>
    <t>SINAPI|101959</t>
  </si>
  <si>
    <t>101959</t>
  </si>
  <si>
    <t>LAJE PRÉ-MOLDADA UNIDIRECIONAL COM VÃOS MAIORES QUE 3,0 M, BIAPOIADA, PARA PISO, ENCHIMENTO EM EPS, VIGOTA PROTENDIDA, ALTURA TOTAL DA LAJE "LT" = 12 CM (ENCHIMENTO+CAPA) = (8+4). AF_08/2025</t>
  </si>
  <si>
    <t>SINAPI|101960</t>
  </si>
  <si>
    <t>101960</t>
  </si>
  <si>
    <t>LAJE PRÉ-MOLDADA UNIDIRECIONAL COM VÃOS MAIORES QUE 3,0 M, BIAPOIADA, PARA PISO, ENCHIMENTO EM EPS, VIGOTA PROTENDIDA, ALTURA TOTAL DA LAJE "LT" = 16 CM (ENCHIMENTO+CAPA) = (12+4). AF_08/2025</t>
  </si>
  <si>
    <t>SINAPI|106058</t>
  </si>
  <si>
    <t>106058</t>
  </si>
  <si>
    <t>LAJE PRÉ-MOLDADA UNIDIRECIONAL COM VÃOS MAIORES QUE 3,0 M, BIAPOIADA, PARA PISO, ENCHIMENTO EM EPS, VIGOTA PROTENDIDA, ALTURA TOTAL DA LAJE "LT" = 20 CM (ENCHIMENTO+CAPA) = (16+4). AF_08/2025</t>
  </si>
  <si>
    <t>SINAPI|101962</t>
  </si>
  <si>
    <t>101962</t>
  </si>
  <si>
    <t>LAJE PRÉ-MOLDADA UNIDIRECIONAL COM VÃOS MAIORES QUE 3,0 M, BIAPOIADA, PARA PISO, ENCHIMENTO EM EPS, VIGOTA PROTENDIDA, ALTURA TOTAL DA LAJE "LT" = 25 CM (ENCHIMENTO+CAPA) = (20+5). AF_08/2025</t>
  </si>
  <si>
    <t>SINAPI|106066</t>
  </si>
  <si>
    <t>106066</t>
  </si>
  <si>
    <t>LAJE PRÉ-MOLDADA UNIDIRECIONAL COM VÃOS MAIORES QUE 3,0 M, BIAPOIADA, PARA PISO, ENCHIMENTO EM EPS, VIGOTA PROTENDIDA, ALTURA TOTAL DA LAJE "LT" = 30 CM (ENCHIMENTO+CAPA) = (25+5). AF_08/2025</t>
  </si>
  <si>
    <t>SINAPI|106048</t>
  </si>
  <si>
    <t>106048</t>
  </si>
  <si>
    <t>LAJE PRÉ-MOLDADA UNIDIRECIONAL COM VÃOS MENORES OU IGUAIS A 3,0 M, BIAPOIADA, PARA PISO, ENCHIMENTO EM CERÂMICA, VIGOTA PROTENDIDA, ALTURA TOTAL DA LAJE "LT" = 12 CM (ENCHIMENTO+CAPA) = (8+4). AF_08/2025</t>
  </si>
  <si>
    <t>SINAPI|106049</t>
  </si>
  <si>
    <t>106049</t>
  </si>
  <si>
    <t>LAJE PRÉ-MOLDADA UNIDIRECIONAL COM VÃOS MENORES OU IGUAIS A 3,0 M, BIAPOIADA, PARA PISO, ENCHIMENTO EM CERÂMICA, VIGOTA PROTENDIDA, ALTURA TOTAL DA LAJE "LT" = 16 CM (ENCHIMENTO+CAPA) = (12+4). AF_08/2025</t>
  </si>
  <si>
    <t>SINAPI|106050</t>
  </si>
  <si>
    <t>106050</t>
  </si>
  <si>
    <t>LAJE PRÉ-MOLDADA UNIDIRECIONAL COM VÃOS MENORES OU IGUAIS A 3,0 M, BIAPOIADA, PARA PISO, ENCHIMENTO EM CERÂMICA, VIGOTA PROTENDIDA, ALTURA TOTAL DA LAJE "LT" = 20 CM (ENCHIMENTO+CAPA) = (16+4). AF_08/2025</t>
  </si>
  <si>
    <t>SINAPI|106051</t>
  </si>
  <si>
    <t>106051</t>
  </si>
  <si>
    <t>LAJE PRÉ-MOLDADA UNIDIRECIONAL COM VÃOS MENORES OU IGUAIS A 3,0 M, BIAPOIADA, PARA PISO, ENCHIMENTO EM CERÂMICA, VIGOTA PROTENDIDA, ALTURA TOTAL DA LAJE "LT" = 25 CM (ENCHIMENTO+CAPA) = (20+5). AF_08/2025</t>
  </si>
  <si>
    <t>SINAPI|106063</t>
  </si>
  <si>
    <t>106063</t>
  </si>
  <si>
    <t>LAJE PRÉ-MOLDADA UNIDIRECIONAL COM VÃOS MENORES OU IGUAIS A 3,0 M, BIAPOIADA, PARA PISO, ENCHIMENTO EM CERÂMICA, VIGOTA PROTENDIDA, ALTURA TOTAL DA LAJE "LT" = 30 CM (ENCHIMENTO+CAPA) = (25+5). AF_08/2025</t>
  </si>
  <si>
    <t>SINAPI|106052</t>
  </si>
  <si>
    <t>106052</t>
  </si>
  <si>
    <t>LAJE PRÉ-MOLDADA UNIDIRECIONAL COM VÃOS MENORES OU IGUAIS A 3,0 M, BIAPOIADA, PARA PISO, ENCHIMENTO EM EPS, VIGOTA PROTENDIDA, ALTURA TOTAL DA LAJE "LT" = 12 CM (ENCHIMENTO+CAPA) = (8+4). AF_08/2025</t>
  </si>
  <si>
    <t>SINAPI|106053</t>
  </si>
  <si>
    <t>106053</t>
  </si>
  <si>
    <t>LAJE PRÉ-MOLDADA UNIDIRECIONAL COM VÃOS MENORES OU IGUAIS A 3,0 M, BIAPOIADA, PARA PISO, ENCHIMENTO EM EPS, VIGOTA PROTENDIDA, ALTURA TOTAL DA LAJE "LT" = 16 CM (ENCHIMENTO+CAPA) = (12+4). AF_08/2025</t>
  </si>
  <si>
    <t>SINAPI|106054</t>
  </si>
  <si>
    <t>106054</t>
  </si>
  <si>
    <t>LAJE PRÉ-MOLDADA UNIDIRECIONAL COM VÃOS MENORES OU IGUAIS A 3,0 M, BIAPOIADA, PARA PISO, ENCHIMENTO EM EPS, VIGOTA PROTENDIDA, ALTURA TOTAL DA LAJE "LT" = 20 CM (ENCHIMENTO+CAPA) = (16+4). AF_08/2025</t>
  </si>
  <si>
    <t>SINAPI|106055</t>
  </si>
  <si>
    <t>106055</t>
  </si>
  <si>
    <t>LAJE PRÉ-MOLDADA UNIDIRECIONAL COM VÃOS MENORES OU IGUAIS A 3,0 M, BIAPOIADA, PARA PISO, ENCHIMENTO EM EPS, VIGOTA PROTENDIDA, ALTURA TOTAL DA LAJE "LT" = 25 CM (ENCHIMENTO+CAPA) = (20+5). AF_08/2025</t>
  </si>
  <si>
    <t>SINAPI|106064</t>
  </si>
  <si>
    <t>106064</t>
  </si>
  <si>
    <t>LAJE PRÉ-MOLDADA UNIDIRECIONAL COM VÃOS MENORES OU IGUAIS A 3,0 M, BIAPOIADA, PARA PISO, ENCHIMENTO EM EPS, VIGOTA PROTENDIDA, ALTURA TOTAL DA LAJE "LT" = 30 CM (ENCHIMENTO+CAPA) = (25+5). AF_08/2025</t>
  </si>
  <si>
    <t>SINAPI|106067</t>
  </si>
  <si>
    <t>106067</t>
  </si>
  <si>
    <t>LAJE PRÉ-MOLDADA UNIDIRECIONAL, BIAPOIADA TIPO LAJE PAINEL TRELIÇADO MACIÇO (SEM ENCHIMENTO), PARA PISO, ALTURA TOTAL DA LAJE "LT" = 12 CM (PAINEL+CAPA) = (3+9). AF_08/2025</t>
  </si>
  <si>
    <t>SINAPI|106070</t>
  </si>
  <si>
    <t>106070</t>
  </si>
  <si>
    <t>LAJE PRÉ-MOLDADA UNIDIRECIONAL, BIAPOIADA TIPO LAJE PAINEL TRELIÇADO MACIÇO (SEM ENCHIMENTO), PARA PISO, ALTURA TOTAL DA LAJE "LT" = 16 CM (PAINEL+CAPA) = (3+13). AF_08/2025</t>
  </si>
  <si>
    <t>SINAPI|106071</t>
  </si>
  <si>
    <t>106071</t>
  </si>
  <si>
    <t>LAJE PRÉ-MOLDADA UNIDIRECIONAL, BIAPOIADA TIPO LAJE PAINEL TRELIÇADO MACIÇO (SEM ENCHIMENTO), PARA PISO, ALTURA TOTAL DA LAJE "LT" = 20 CM (PAINEL+CAPA) = (3+17). AF_08/2025</t>
  </si>
  <si>
    <t>SINAPI|106072</t>
  </si>
  <si>
    <t>106072</t>
  </si>
  <si>
    <t>LAJE PRÉ-MOLDADA UNIDIRECIONAL, BIAPOIADA TIPO LAJE PAINEL TRELIÇADO MACIÇO (SEM ENCHIMENTO), PARA PISO, ALTURA TOTAL DA LAJE "LT" = 25 CM (PAINEL+CAPA) = (3+22). AF_08/2025</t>
  </si>
  <si>
    <t>SINAPI|106073</t>
  </si>
  <si>
    <t>106073</t>
  </si>
  <si>
    <t>LAJE PRÉ-MOLDADA UNIDIRECIONAL, BIAPOIADA TIPO LAJE PAINEL TRELIÇADO MACIÇO (SEM ENCHIMENTO), PARA PISO, ALTURA TOTAL DA LAJE "LT" = 30 CM (PAINEL+CAPA) = (3+27). AF_08/2025</t>
  </si>
  <si>
    <t>SINAPI|106068</t>
  </si>
  <si>
    <t>106068</t>
  </si>
  <si>
    <t>LAJE PRÉ-MOLDADA UNIDIRECIONAL, BIAPOIADA TIPO LAJE PAINEL TRELIÇADO NERVURADO (COM ENCHIMENTO EM EPS), PARA PISO, ALTURA TOTAL DA LAJE "LT" = 12 CM (PAINEL+ENCHIMENTO+CAPA) = (3+5+4). AF_08/2025</t>
  </si>
  <si>
    <t>SINAPI|106069</t>
  </si>
  <si>
    <t>106069</t>
  </si>
  <si>
    <t>LAJE PRÉ-MOLDADA UNIDIRECIONAL, BIAPOIADA TIPO LAJE PAINEL TRELIÇADO NERVURADO (COM ENCHIMENTO EM EPS), PARA PISO, ALTURA TOTAL DA LAJE "LT" = 16 CM (PAINEL+ENCHIMENTO+CAPA) = (3+9+4). AF_08/2025</t>
  </si>
  <si>
    <t>SINAPI|106074</t>
  </si>
  <si>
    <t>106074</t>
  </si>
  <si>
    <t>LAJE PRÉ-MOLDADA UNIDIRECIONAL, BIAPOIADA TIPO LAJE PAINEL TRELIÇADO NERVURADO (COM ENCHIMENTO EM EPS), PARA PISO, ALTURA TOTAL DA LAJE "LT" = 20 CM (PAINEL+ENCHIMENTO+CAPA) = (3+13+4). AF_08/2025</t>
  </si>
  <si>
    <t>SINAPI|106075</t>
  </si>
  <si>
    <t>106075</t>
  </si>
  <si>
    <t>LAJE PRÉ-MOLDADA UNIDIRECIONAL, BIAPOIADA TIPO LAJE PAINEL TRELIÇADO NERVURADO (COM ENCHIMENTO EM EPS), PARA PISO, ALTURA TOTAL DA LAJE "LT" = 25 CM (PAINEL+ENCHIMENTO+CAPA) = (3+17+5). AF_08/2025</t>
  </si>
  <si>
    <t>SINAPI|106076</t>
  </si>
  <si>
    <t>106076</t>
  </si>
  <si>
    <t>LAJE PRÉ-MOLDADA UNIDIRECIONAL, BIAPOIADA TIPO LAJE PAINEL TRELIÇADO NERVURADO (COM ENCHIMENTO EM EPS), PARA PISO, ALTURA TOTAL DA LAJE "LT" = 30 CM (PAINEL+ENCHIMENTO+CAPA) = (3+22+5). AF_08/2025</t>
  </si>
  <si>
    <t>SINAPI|101964</t>
  </si>
  <si>
    <t>101964</t>
  </si>
  <si>
    <t>LAJE PRÉ-MOLDADA UNIDIRECIONAL, BIAPOIADA, PARA FORRO, ENCHIMENTO EM CERÂMICA, VIGOTA CONVENCIONAL, ALTURA TOTAL DA LAJE "LT" = 12 CM (ENCHIMENTO+CAPA) = (8+4). AF_08/2025</t>
  </si>
  <si>
    <t>SINAPI|106059</t>
  </si>
  <si>
    <t>106059</t>
  </si>
  <si>
    <t>LAJE PRÉ-MOLDADA UNIDIRECIONAL, BIAPOIADA, PARA FORRO, ENCHIMENTO EM CERÂMICA, VIGOTA TRELIÇADA, ALTURA TOTAL DA LAJE "LT" = 12 CM (ENCHIMENTO+CAPA) = (8+4). AF_08/2025</t>
  </si>
  <si>
    <t>SINAPI|101963</t>
  </si>
  <si>
    <t>101963</t>
  </si>
  <si>
    <t>LAJE PRÉ-MOLDADA UNIDIRECIONAL, BIAPOIADA, PARA PISO, ENCHIMENTO EM CERÂMICA, VIGOTA CONVENCIONAL, ALTURA TOTAL DA LAJE "LT" = 12 CM (ENCHIMENTO+CAPA) = (8+4). AF_08/2025</t>
  </si>
  <si>
    <t>SINAPI|101947</t>
  </si>
  <si>
    <t>101947</t>
  </si>
  <si>
    <t>LAJE PRÉ-MOLDADA UNIDIRECIONAL, BIAPOIADA, PARA PISO, ENCHIMENTO EM CERÂMICA, VIGOTA TRELIÇADA, ALTURA TOTAL DA LAJE "LT" = 12 CM (ENCHIMENTO+CAPA) = (8+4). AF_08/2025</t>
  </si>
  <si>
    <t>SINAPI|101948</t>
  </si>
  <si>
    <t>101948</t>
  </si>
  <si>
    <t>LAJE PRÉ-MOLDADA UNIDIRECIONAL, BIAPOIADA, PARA PISO, ENCHIMENTO EM CERÂMICA, VIGOTA TRELIÇADA, ALTURA TOTAL DA LAJE "LT" = 16 CM (ENCHIMENTO+CAPA) = (12+4). AF_08/2025</t>
  </si>
  <si>
    <t>SINAPI|101949</t>
  </si>
  <si>
    <t>101949</t>
  </si>
  <si>
    <t>LAJE PRÉ-MOLDADA UNIDIRECIONAL, BIAPOIADA, PARA PISO, ENCHIMENTO EM CERÂMICA, VIGOTA TRELIÇADA, ALTURA TOTAL DA LAJE "LT" = 20 CM (ENCHIMENTO+CAPA) = (16+4). AF_08/2025</t>
  </si>
  <si>
    <t>SINAPI|101950</t>
  </si>
  <si>
    <t>101950</t>
  </si>
  <si>
    <t>LAJE PRÉ-MOLDADA UNIDIRECIONAL, BIAPOIADA, PARA PISO, ENCHIMENTO EM CERÂMICA, VIGOTA TRELIÇADA, ALTURA TOTAL DA LAJE "LT" = 25 CM (ENCHIMENTO+CAPA) = (20+5). AF_08/2025</t>
  </si>
  <si>
    <t>SINAPI|106061</t>
  </si>
  <si>
    <t>106061</t>
  </si>
  <si>
    <t>LAJE PRÉ-MOLDADA UNIDIRECIONAL, BIAPOIADA, PARA PISO, ENCHIMENTO EM CERÂMICA, VIGOTA TRELIÇADA, ALTURA TOTAL DA LAJE "LT" = 30 CM (ENCHIMENTO+CAPA) = (25+5). AF_08/2025</t>
  </si>
  <si>
    <t>SINAPI|101951</t>
  </si>
  <si>
    <t>101951</t>
  </si>
  <si>
    <t>LAJE PRÉ-MOLDADA UNIDIRECIONAL, BIAPOIADA, PARA PISO, ENCHIMENTO EM EPS, VIGOTA TRELIÇADA, ALTURA TOTAL DA LAJE "LT" = 12 CM (ENCHIMENTO+CAPA) = (8+4). AF_08/2025</t>
  </si>
  <si>
    <t>SINAPI|101952</t>
  </si>
  <si>
    <t>101952</t>
  </si>
  <si>
    <t>LAJE PRÉ-MOLDADA UNIDIRECIONAL, BIAPOIADA, PARA PISO, ENCHIMENTO EM EPS, VIGOTA TRELIÇADA, ALTURA TOTAL DA LAJE "LT" = 16 CM (ENCHIMENTO+CAPA) = (12+4). AF_08/2025</t>
  </si>
  <si>
    <t>SINAPI|101953</t>
  </si>
  <si>
    <t>101953</t>
  </si>
  <si>
    <t>LAJE PRÉ-MOLDADA UNIDIRECIONAL, BIAPOIADA, PARA PISO, ENCHIMENTO EM EPS, VIGOTA TRELIÇADA, ALTURA TOTAL DA LAJE "LT" = 20 CM (ENCHIMENTO+CAPA) = (16+4). AF_08/2025</t>
  </si>
  <si>
    <t>SINAPI|101954</t>
  </si>
  <si>
    <t>101954</t>
  </si>
  <si>
    <t>LAJE PRÉ-MOLDADA UNIDIRECIONAL, BIAPOIADA, PARA PISO, ENCHIMENTO EM EPS, VIGOTA TRELIÇADA, ALTURA TOTAL DA LAJE "LT" = 25 CM (ENCHIMENTO+CAPA) = (20+5). AF_08/2025</t>
  </si>
  <si>
    <t>SINAPI|106062</t>
  </si>
  <si>
    <t>106062</t>
  </si>
  <si>
    <t>LAJE PRÉ-MOLDADA UNIDIRECIONAL, BIAPOIADA, PARA PISO, ENCHIMENTO EM EPS, VIGOTA TRELIÇADA, ALTURA TOTAL DA LAJE "LT" = 30 CM (ENCHIMENTO+CAPA) = (25+5). AF_08/2025</t>
  </si>
  <si>
    <t>SINAPI|100323</t>
  </si>
  <si>
    <t>100323</t>
  </si>
  <si>
    <t>LASTRO COM MATERIAL GRANULAR (AREIA MÉDIA), APLICADO EM PISOS OU LAJES SOBRE SOLO, ESPESSURA DE *10 CM*. AF_01/2024</t>
  </si>
  <si>
    <t>Lastro</t>
  </si>
  <si>
    <t>SINAPI|100324</t>
  </si>
  <si>
    <t>100324</t>
  </si>
  <si>
    <t>LASTRO COM MATERIAL GRANULAR (PEDRA BRITADA N.1 E PEDRA BRITADA N.2), APLICADO EM PISOS OU LAJES SOBRE SOLO, ESPESSURA DE *10 CM*. AF_01/2024</t>
  </si>
  <si>
    <t>SINAPI|96624</t>
  </si>
  <si>
    <t>96624</t>
  </si>
  <si>
    <t>LASTRO COM MATERIAL GRANULAR (PEDRA BRITADA N.2), APLICADO EM PISOS OU LAJES SOBRE SOLO, ESPESSURA DE *10 CM*. AF_01/2024</t>
  </si>
  <si>
    <t>SINAPI|100322</t>
  </si>
  <si>
    <t>100322</t>
  </si>
  <si>
    <t>LASTRO COM MATERIAL GRANULAR (PEDRA BRITADA N.3), APLICADO EM PISOS OU LAJES SOBRE SOLO, ESPESSURA DE *10 CM*. AF_01/2024</t>
  </si>
  <si>
    <t>SINAPI|96623</t>
  </si>
  <si>
    <t>96623</t>
  </si>
  <si>
    <t>LASTRO COM MATERIAL GRANULAR, APLICADO EM BLOCOS DE COROAMENTO, ESPESSURA DE *10 CM*. AF_01/2024</t>
  </si>
  <si>
    <t>SINAPI|96622</t>
  </si>
  <si>
    <t>96622</t>
  </si>
  <si>
    <t>LASTRO COM MATERIAL GRANULAR, APLICADO EM PISOS OU LAJES SOBRE SOLO, ESPESSURA DE *5 CM*. AF_01/2024</t>
  </si>
  <si>
    <t>SINAPI|96621</t>
  </si>
  <si>
    <t>96621</t>
  </si>
  <si>
    <t>LASTRO COM MATERIAL GRANULAR, APLICAÇÃO EM BLOCOS DE COROAMENTO, ESPESSURA DE *5 CM*. AF_01/2024</t>
  </si>
  <si>
    <t>SINAPI|96617</t>
  </si>
  <si>
    <t>96617</t>
  </si>
  <si>
    <t>LASTRO DE CONCRETO MAGRO, APLICADO EM BLOCOS DE COROAMENTO OU SAPATAS, ESPESSURA DE 3 CM. AF_01/2024</t>
  </si>
  <si>
    <t>SINAPI|96619</t>
  </si>
  <si>
    <t>96619</t>
  </si>
  <si>
    <t>LASTRO DE CONCRETO MAGRO, APLICADO EM BLOCOS DE COROAMENTO OU SAPATAS, ESPESSURA DE 5 CM. AF_01/2024</t>
  </si>
  <si>
    <t>SINAPI|96616</t>
  </si>
  <si>
    <t>96616</t>
  </si>
  <si>
    <t>LASTRO DE CONCRETO MAGRO, APLICADO EM BLOCOS DE COROAMENTO OU SAPATAS. AF_01/2024</t>
  </si>
  <si>
    <t>SINAPI|95240</t>
  </si>
  <si>
    <t>95240</t>
  </si>
  <si>
    <t>LASTRO DE CONCRETO MAGRO, APLICADO EM PISOS, LAJES SOBRE SOLO OU RADIERS, ESPESSURA DE 3 CM. AF_01/2024</t>
  </si>
  <si>
    <t>SINAPI|95241</t>
  </si>
  <si>
    <t>95241</t>
  </si>
  <si>
    <t>LASTRO DE CONCRETO MAGRO, APLICADO EM PISOS, LAJES SOBRE SOLO OU RADIERS, ESPESSURA DE 5 CM. AF_01/2024</t>
  </si>
  <si>
    <t>SINAPI|96620</t>
  </si>
  <si>
    <t>96620</t>
  </si>
  <si>
    <t>LASTRO DE CONCRETO MAGRO, APLICADO EM PISOS, LAJES SOBRE SOLO OU RADIERS. AF_01/2024</t>
  </si>
  <si>
    <t>SINAPI|104043</t>
  </si>
  <si>
    <t>104043</t>
  </si>
  <si>
    <t>ADAPTADOR, POLIPROPILENO, PARA TUBOS EM PEAD, 20 MM X 1/2", PARA LIGAÇÃO PREDIAL DE ÁGUA. AF_06/2022</t>
  </si>
  <si>
    <t>Ligações Prediais de Água e Esgoto</t>
  </si>
  <si>
    <t>SINAPI|104044</t>
  </si>
  <si>
    <t>104044</t>
  </si>
  <si>
    <t>ADAPTADOR, POLIPROPILENO, PARA TUBOS EM PEAD, 20 MM X 3/4", PARA LIGAÇÃO PREDIAL DE ÁGUA. AF_06/2022</t>
  </si>
  <si>
    <t>SINAPI|104045</t>
  </si>
  <si>
    <t>104045</t>
  </si>
  <si>
    <t>ADAPTADOR, POLIPROPILENO, PARA TUBOS EM PEAD, 32 MM X 1", PARA LIGAÇÃO PREDIAL DE ÁGUA. AF_06/2022</t>
  </si>
  <si>
    <t>SINAPI|104049</t>
  </si>
  <si>
    <t>104049</t>
  </si>
  <si>
    <t>ADAPTADOR, PVC, CURTO COM BOLSA E ROSCA, 20 MM X 1/2", PARA LIGAÇÃO PREDIAL DE ÁGUA. AF_06/2022</t>
  </si>
  <si>
    <t>SINAPI|104050</t>
  </si>
  <si>
    <t>104050</t>
  </si>
  <si>
    <t>ADAPTADOR, PVC, CURTO COM BOLSA E ROSCA, 32 MM X 1", PARA LIGAÇÃO PREDIAL DE ÁGUA. AF_06/2022</t>
  </si>
  <si>
    <t>SINAPI|104084</t>
  </si>
  <si>
    <t>104084</t>
  </si>
  <si>
    <t>CAP, PVC OCRE, JUNTA ELÁSTICA, DN 150 MM, PARA COLETOR PREDIAL DE ESGOTO. AF_06/2022</t>
  </si>
  <si>
    <t>SINAPI|104037</t>
  </si>
  <si>
    <t>104037</t>
  </si>
  <si>
    <t>COLAR DE TOMADA, FERRO FUNDIDO, COM PARAFUSOS, DN 50 MM X 3/4", PARA LIGAÇÃO PREDIAL DE ÁGUA. AF_06/2022</t>
  </si>
  <si>
    <t>SINAPI|104035</t>
  </si>
  <si>
    <t>104035</t>
  </si>
  <si>
    <t>COLAR DE TOMADA, POLIPROPILENO, COM PARAFUSOS, 63 MM X 1/2", PARA LIGAÇÃO PREDIAL DE ÁGUA. AF_06/2022</t>
  </si>
  <si>
    <t>SINAPI|104036</t>
  </si>
  <si>
    <t>104036</t>
  </si>
  <si>
    <t>COLAR DE TOMADA, POLIPROPILENO, COM PARAFUSOS, 63 MM X 3/4", PARA LIGAÇÃO PREDIAL DE ÁGUA. AF_06/2022</t>
  </si>
  <si>
    <t>SINAPI|104034</t>
  </si>
  <si>
    <t>104034</t>
  </si>
  <si>
    <t>COLAR DE TOMADA, PVC, COM TRAVAS, DE 110 MM X 1/2" OU 110 MM X 3/4", PARA LIGAÇÃO PREDIAL DE ÁGUA. AF_06/2022</t>
  </si>
  <si>
    <t>SINAPI|104031</t>
  </si>
  <si>
    <t>104031</t>
  </si>
  <si>
    <t>COLAR DE TOMADA, PVC, COM TRAVAS, DE 60 MM X 1/2" OU 60 MM X 3/4", PARA LIGAÇÃO PREDIAL DE ÁGUA. AF_06/2022</t>
  </si>
  <si>
    <t>SINAPI|104032</t>
  </si>
  <si>
    <t>104032</t>
  </si>
  <si>
    <t>COLAR DE TOMADA, PVC, COM TRAVAS, DE 75 MM X 1/2" OU 75 MM X 3/4", PARA LIGAÇÃO PREDIAL DE ÁGUA. AF_06/2022</t>
  </si>
  <si>
    <t>SINAPI|104033</t>
  </si>
  <si>
    <t>104033</t>
  </si>
  <si>
    <t>COLAR DE TOMADA, PVC, COM TRAVAS, DE 85 MM X 1/2" OU 85 MM X 3/4", PARA LIGAÇÃO PREDIAL DE ÁGUA. AF_06/2022</t>
  </si>
  <si>
    <t>SINAPI|104038</t>
  </si>
  <si>
    <t>104038</t>
  </si>
  <si>
    <t>COLAR TOMADA EM FERRO FUNDIDO, COM PARAFUSOS, SAIDA COM ROSCA, DN 75 MM X 3/4", PARA LIGACAO PREDIAL DE AGUA. AF_06/2022</t>
  </si>
  <si>
    <t>SINAPI|104051</t>
  </si>
  <si>
    <t>104051</t>
  </si>
  <si>
    <t>COTOVELO/JOELHO 90°, POLIPROPILENO, PARA TUBOS EM PEAD, 20 X 20 MM, PARA LIGAÇÃO PREDIAL DE ÁGUA. AF_06/2022</t>
  </si>
  <si>
    <t>SINAPI|104052</t>
  </si>
  <si>
    <t>104052</t>
  </si>
  <si>
    <t>COTOVELO/JOELHO 90°, POLIPROPILENO, PARA TUBOS EM PEAD, 32 X 32 MM, PARA LIGAÇÃO PREDIAL DE ÁGUA. AF_06/2022</t>
  </si>
  <si>
    <t>SINAPI|104046</t>
  </si>
  <si>
    <t>104046</t>
  </si>
  <si>
    <t>COTOVELO/JOELHO COM ADAPTADOR, POLIPROPILENO, PARA TUBOS EM PEAD, 20 MM X 1/2", PARA LIGAÇÃO PREDIAL DE ÁGUA. AF_06/2022</t>
  </si>
  <si>
    <t>SINAPI|104047</t>
  </si>
  <si>
    <t>104047</t>
  </si>
  <si>
    <t>COTOVELO/JOELHO COM ADAPTADOR, POLIPROPILENO, PARA TUBOS EM PEAD, 20 MM X 3/4", PARA LIGAÇÃO PREDIAL DE ÁGUA. AF_06/2022</t>
  </si>
  <si>
    <t>SINAPI|104048</t>
  </si>
  <si>
    <t>104048</t>
  </si>
  <si>
    <t>COTOVELO/JOELHO COM ADAPTADOR, POLIPROPILENO, PARA TUBOS EM PEAD, 32 MM X 1", PARA LIGAÇÃO PREDIAL DE ÁGUA. AF_06/2022</t>
  </si>
  <si>
    <t>SINAPI|104063</t>
  </si>
  <si>
    <t>104063</t>
  </si>
  <si>
    <t>CURVA LONGA, 45 GRAUS, PVC OCRE, JUNTA ELÁSTICA, DN 100 MM, PARA COLETOR PREDIAL DE ESGOTO. AF_06/2022</t>
  </si>
  <si>
    <t>SINAPI|104065</t>
  </si>
  <si>
    <t>104065</t>
  </si>
  <si>
    <t>CURVA LONGA, 45 GRAUS, PVC OCRE, JUNTA ELÁSTICA, DN 150 MM, PARA COLETOR PREDIAL DE ESGOTO. AF_06/2022</t>
  </si>
  <si>
    <t>SINAPI|104062</t>
  </si>
  <si>
    <t>104062</t>
  </si>
  <si>
    <t>CURVA LONGA, 90 GRAUS, PVC OCRE, JUNTA ELÁSTICA, DN 100 MM, PARA COLETOR PREDIAL DE ESGOTO. AF_06/2022</t>
  </si>
  <si>
    <t>SINAPI|104064</t>
  </si>
  <si>
    <t>104064</t>
  </si>
  <si>
    <t>CURVA LONGA, 90 GRAUS, PVC OCRE, JUNTA ELÁSTICA, DN 150 MM, PARA COLETOR PREDIAL DE ESGOTO. AF_06/2022</t>
  </si>
  <si>
    <t>SINAPI|104059</t>
  </si>
  <si>
    <t>104059</t>
  </si>
  <si>
    <t>LUVA, PVC, ROSCÁVEL, 1", PARA LIGAÇÃO PREDIAL DE ÁGUA. AF_06/2022</t>
  </si>
  <si>
    <t>SINAPI|104058</t>
  </si>
  <si>
    <t>104058</t>
  </si>
  <si>
    <t>LUVA, PVC, ROSCÁVEL, 1/2", PARA LIGAÇÃO PREDIAL DE ÁGUA. AF_06/2022</t>
  </si>
  <si>
    <t>SINAPI|104082</t>
  </si>
  <si>
    <t>104082</t>
  </si>
  <si>
    <t>PLUG, PVC OCRE, JUNTA ELÁSTICA, DN 100 MM, PARA COLETOR PREDIAL DE ESGOTO. AF_06/2022</t>
  </si>
  <si>
    <t>SINAPI|104083</t>
  </si>
  <si>
    <t>104083</t>
  </si>
  <si>
    <t>PLUG, PVC OCRE, JUNTA ELÁSTICA, DN 150 MM, PARA COLETOR PREDIAL DE ESGOTO. AF_06/2022</t>
  </si>
  <si>
    <t>SINAPI|104057</t>
  </si>
  <si>
    <t>104057</t>
  </si>
  <si>
    <t>REGISTRO ESFERA, LATÃO NIQUELADO, COM ROSCA, 3/4", PARA LIGAÇÃO PREDIAL DE ÁGUA. AF_06/2022</t>
  </si>
  <si>
    <t>SINAPI|104056</t>
  </si>
  <si>
    <t>104056</t>
  </si>
  <si>
    <t>REGISTRO ESFERA, PVC, COM ROSCA, 1/2", PARA LIGAÇÃO PREDIAL DE ÁGUA. AF_06/2022</t>
  </si>
  <si>
    <t>SINAPI|104055</t>
  </si>
  <si>
    <t>104055</t>
  </si>
  <si>
    <t>REGISTRO ESFERA, PVC, DE PASSEIO, PARA POLIETILENO, 20 MM, PARA LIGAÇÃO PREDIAL DE ÁGUA. AF_06/2022</t>
  </si>
  <si>
    <t>SINAPI|104076</t>
  </si>
  <si>
    <t>104076</t>
  </si>
  <si>
    <t>SELIM, PVC OCRE, COM TRAVA, DN 125 X 100 MM OU 150 X 100 MM, PARA COLETOR PREDIAL DE ESGOTO. AF_06/2022</t>
  </si>
  <si>
    <t>SINAPI|104060</t>
  </si>
  <si>
    <t>104060</t>
  </si>
  <si>
    <t>TUBO, PEAD, PE-80, DE = 20 MM X 2,3 MM, PARA LIGAÇÃO PREDIAL DE ÁGUA. AF_06/2022</t>
  </si>
  <si>
    <t>SINAPI|104061</t>
  </si>
  <si>
    <t>104061</t>
  </si>
  <si>
    <t>TUBO, PEAD, PE-80, DE = 32 MM X 3,0 MM, PARA LIGAÇÃO PREDIAL DE ÁGUA. AF_06/2022</t>
  </si>
  <si>
    <t>SINAPI|104085</t>
  </si>
  <si>
    <t>104085</t>
  </si>
  <si>
    <t>TUBO, PVC OCRE, JUNTA ELÁSTICA, DN 100 MM, PARA COLETOR PREDIAL DE ESGOTO. AF_06/2022</t>
  </si>
  <si>
    <t>SINAPI|104086</t>
  </si>
  <si>
    <t>104086</t>
  </si>
  <si>
    <t>TUBO, PVC OCRE, JUNTA ELÁSTICA, DN 150 MM, PARA COLETOR PREDIAL DE ESGOTO. AF_06/2022</t>
  </si>
  <si>
    <t>SINAPI|104073</t>
  </si>
  <si>
    <t>104073</t>
  </si>
  <si>
    <t>TÊ DE REDUÇÃO, PVC OCRE, JUNTA ELÁSTICA, DN 150 X 100 MM, PARA COLETOR PREDIAL DE ESGOTO. AF_06/2022</t>
  </si>
  <si>
    <t>SINAPI|104074</t>
  </si>
  <si>
    <t>104074</t>
  </si>
  <si>
    <t>TÊ DE REDUÇÃO, PVC OCRE, JUNTA ELÁSTICA, DN 300 X 100 MM, PARA COLETOR PREDIAL DE ESGOTO. AF_06/2022</t>
  </si>
  <si>
    <t>SINAPI|104075</t>
  </si>
  <si>
    <t>104075</t>
  </si>
  <si>
    <t>TÊ DE REDUÇÃO, PVC OCRE, JUNTA ELÁSTICA, DN 300 X 150 MM, PARA COLETOR PREDIAL DE ESGOTO. AF_06/2022</t>
  </si>
  <si>
    <t>SINAPI|104039</t>
  </si>
  <si>
    <t>104039</t>
  </si>
  <si>
    <t>TÊ DE SERVIÇO INTEGRADO, POLIPROPILENO, PARA TUBOS EM PEAD, 63 MM X 20 MM, PARA LIGAÇÃO PREDIAL DE ÁGUA. AF_06/2022</t>
  </si>
  <si>
    <t>SINAPI|104040</t>
  </si>
  <si>
    <t>104040</t>
  </si>
  <si>
    <t>TÊ DE SERVIÇO INTEGRADO, POLIPROPILENO, PARA TUBOS EM PEAD, 63 MM X 32 MM, PARA LIGAÇÃO PREDIAL DE ÁGUA. AF_06/2022</t>
  </si>
  <si>
    <t>SINAPI|104041</t>
  </si>
  <si>
    <t>104041</t>
  </si>
  <si>
    <t>TÊ DE SERVIÇO INTEGRADO, POLIPROPILENO, PARA TUBOS EM PEAD, 90 MM X 20 MM, PARA LIGAÇÃO PREDIAL DE ÁGUA. AF_06/2022</t>
  </si>
  <si>
    <t>SINAPI|104042</t>
  </si>
  <si>
    <t>104042</t>
  </si>
  <si>
    <t>TÊ DE SERVIÇO INTEGRADO, POLIPROPILENO, PARA TUBOS EM PEAD, 90 MM X 32 MM, PARA LIGAÇÃO PREDIAL DE ÁGUA. AF_06/2022</t>
  </si>
  <si>
    <t>SINAPI|104072</t>
  </si>
  <si>
    <t>104072</t>
  </si>
  <si>
    <t>TÊ, PVC OCRE, JUNTA ELÁSTICA, DN 200 MM, PARA COLETOR PREDIAL DE ESGOTO. AF_06/2022</t>
  </si>
  <si>
    <t>SINAPI|104053</t>
  </si>
  <si>
    <t>104053</t>
  </si>
  <si>
    <t>UNIÃO, POLIPROPILENO, PARA TUBOS EM PEAD, 20 MM, PARA LIGAÇÃO PREDIAL DE ÁGUA. AF_06/2022</t>
  </si>
  <si>
    <t>SINAPI|104054</t>
  </si>
  <si>
    <t>104054</t>
  </si>
  <si>
    <t>UNIÃO, POLIPROPILENO, PARA TUBOS EM PEAD, 32 MM, PARA LIGAÇÃO PREDIAL DE ÁGUA. AF_06/2022</t>
  </si>
  <si>
    <t>SINAPI|99818</t>
  </si>
  <si>
    <t>99818</t>
  </si>
  <si>
    <t>LIMPEZA DE BACIA SANITÁRIA, BIDÊ OU MICTÓRIO EM LOUÇA, INCLUSIVE METAIS CORRESPONDENTES. AF_10/2025_PS</t>
  </si>
  <si>
    <t>Limpeza de Obra</t>
  </si>
  <si>
    <t>SINAPI|99819</t>
  </si>
  <si>
    <t>99819</t>
  </si>
  <si>
    <t>LIMPEZA DE BANCADA COM PLACA DE ROCHA (MÁRMORE OU GRANITO). AF_10/2025_PS</t>
  </si>
  <si>
    <t>SINAPI|99817</t>
  </si>
  <si>
    <t>99817</t>
  </si>
  <si>
    <t>LIMPEZA DE BANCADA COM PLACA DE ROCHA E CUBA DE LOUÇA, INCLUSIVE METAIS CORRESPONDENTES. AF_10/2025_PS</t>
  </si>
  <si>
    <t>SINAPI|99815</t>
  </si>
  <si>
    <t>99815</t>
  </si>
  <si>
    <t>LIMPEZA DE BANCADA DE PIA COM PLACA DE ROCHA E CUBA DE INOX, INCLUSIVE METAIS CORRESPONDENTES. AF_10/2025_PS</t>
  </si>
  <si>
    <t>SINAPI|99811</t>
  </si>
  <si>
    <t>99811</t>
  </si>
  <si>
    <t>LIMPEZA DE CONTRAPISO COM VASSOURA A SECO. AF_10/2025</t>
  </si>
  <si>
    <t>SINAPI|99826</t>
  </si>
  <si>
    <t>99826</t>
  </si>
  <si>
    <t>LIMPEZA DE FORRO REMOVÍVEL COM PANO ÚMIDO. AF_10/2025_PS</t>
  </si>
  <si>
    <t>SINAPI|106170</t>
  </si>
  <si>
    <t>106170</t>
  </si>
  <si>
    <t>LIMPEZA DE GRADIL. AF_10/2025_PS</t>
  </si>
  <si>
    <t>SINAPI|99821</t>
  </si>
  <si>
    <t>99821</t>
  </si>
  <si>
    <t>LIMPEZA DE JANELA DE VIDRO COM CAIXILHO EM AÇO/ALUMÍNIO/PVC. AF_10/2025_PS</t>
  </si>
  <si>
    <t>SINAPI|99820</t>
  </si>
  <si>
    <t>99820</t>
  </si>
  <si>
    <t>LIMPEZA DE JANELA INTEIRAMENTE DE VIDRO. AF_10/2025_PS</t>
  </si>
  <si>
    <t>SINAPI|99805</t>
  </si>
  <si>
    <t>99805</t>
  </si>
  <si>
    <t>LIMPEZA DE PISO CERÂMICO OU COM PEDRAS RÚSTICAS UTILIZANDO ÁCIDO MURIÁTICO. AF_10/2025_PS</t>
  </si>
  <si>
    <t>SINAPI|99803</t>
  </si>
  <si>
    <t>99803</t>
  </si>
  <si>
    <t>LIMPEZA DE PISO CERÂMICO OU PORCELANATO COM PANO ÚMIDO. AF_10/2025_PS</t>
  </si>
  <si>
    <t>SINAPI|99802</t>
  </si>
  <si>
    <t>99802</t>
  </si>
  <si>
    <t>LIMPEZA DE PISO CERÂMICO OU PORCELANATO COM VASSOURA A SECO. AF_10/2025</t>
  </si>
  <si>
    <t>SINAPI|99810</t>
  </si>
  <si>
    <t>99810</t>
  </si>
  <si>
    <t>LIMPEZA DE PISO CERÂMICO/ PORCELANATO/ MÁRMORE/ GRANITO UTILIZANDO DETERGENTE NEUTRO E ESCOVAÇÃO MANUAL. AF_10/2025_PS</t>
  </si>
  <si>
    <t>SINAPI|99809</t>
  </si>
  <si>
    <t>99809</t>
  </si>
  <si>
    <t>LIMPEZA DE PISO DE LADRILHO HIDRÁULICO COM PANO ÚMIDO. AF_10/2025_PS</t>
  </si>
  <si>
    <t>SINAPI|99801</t>
  </si>
  <si>
    <t>99801</t>
  </si>
  <si>
    <t>LIMPEZA DE PISO UTILIZANDO DETERGENTE NEUTRO E ESCOVAÇÃO MECÂNICA. AF_10/2025</t>
  </si>
  <si>
    <t>SINAPI|106166</t>
  </si>
  <si>
    <t>106166</t>
  </si>
  <si>
    <t>LIMPEZA DE PISO VINÍLICO COM VASSOURA E PANO ÚMIDO. AF_10/2025_PS</t>
  </si>
  <si>
    <t>SINAPI|99822</t>
  </si>
  <si>
    <t>99822</t>
  </si>
  <si>
    <t>LIMPEZA DE PORTA DE MADEIRA. AF_10/2025_PS</t>
  </si>
  <si>
    <t>SINAPI|99825</t>
  </si>
  <si>
    <t>99825</t>
  </si>
  <si>
    <t>LIMPEZA DE PORTA DE VIDRO COM CAIXILHO EM AÇO/ ALUMÍNIO/ PVC. AF_10/2025_PS</t>
  </si>
  <si>
    <t>SINAPI|99824</t>
  </si>
  <si>
    <t>99824</t>
  </si>
  <si>
    <t>LIMPEZA DE PORTA EM AÇO/ALUMÍNIO. AF_10/2025_PS</t>
  </si>
  <si>
    <t>SINAPI|99823</t>
  </si>
  <si>
    <t>99823</t>
  </si>
  <si>
    <t>LIMPEZA DE PORTA INTEIRAMENTE DE VIDRO. AF_10/2025_PS</t>
  </si>
  <si>
    <t>SINAPI|99806</t>
  </si>
  <si>
    <t>99806</t>
  </si>
  <si>
    <t>LIMPEZA DE REVESTIMENTO CERÂMICO EM PAREDE COM PANO ÚMIDO. AF_10/2025_PS</t>
  </si>
  <si>
    <t>SINAPI|99813</t>
  </si>
  <si>
    <t>99813</t>
  </si>
  <si>
    <t>LIMPEZA DE REVESTIMENTO CERÂMICO/ MÁRMORE/ GRANITO EM PAREDE UTILIZANDO DETERGENTE NEUTRO E ESCOVAÇÃO MANUAL. AF_10/2025_PS</t>
  </si>
  <si>
    <t>SINAPI|106169</t>
  </si>
  <si>
    <t>106169</t>
  </si>
  <si>
    <t>LIMPEZA DE RODAS DE CAMINHÕES COM JATO DE ALTA PRESSÃO, POR EIXO. AF_10/2025</t>
  </si>
  <si>
    <t>SINAPI|106167</t>
  </si>
  <si>
    <t>106167</t>
  </si>
  <si>
    <t>LIMPEZA DE RUA COM CAMINHÃO PIPA. AF_10/2025</t>
  </si>
  <si>
    <t>SINAPI|106168</t>
  </si>
  <si>
    <t>106168</t>
  </si>
  <si>
    <t>LIMPEZA DE RUA COM JATO DE ALTA PRESSÃO. AF_10/2025</t>
  </si>
  <si>
    <t>SINAPI|99814</t>
  </si>
  <si>
    <t>99814</t>
  </si>
  <si>
    <t>LIMPEZA DE SUPERFÍCIE PISO OU PAREDE COM JATO DE ALTA PRESSÃO. AF_10/2025</t>
  </si>
  <si>
    <t>SINAPI|99816</t>
  </si>
  <si>
    <t>99816</t>
  </si>
  <si>
    <t>LIMPEZA DE TANQUE OU LAVATÓRIO DE LOUÇA ISOLADO, INCLUSIVE METAIS CORRESPONDENTES. AF_10/2025_PS</t>
  </si>
  <si>
    <t>SINAPI|106171</t>
  </si>
  <si>
    <t>106171</t>
  </si>
  <si>
    <t>RETIRADA DE SALVA PISO DO CHÃO. AF_10/2025</t>
  </si>
  <si>
    <t>SINAPI|88238</t>
  </si>
  <si>
    <t>88238</t>
  </si>
  <si>
    <t>AJUDANTE DE ARMADOR COM ENCARGOS COMPLEMENTARES</t>
  </si>
  <si>
    <t>Livro SINAPI: Cálculos e Parâmetros</t>
  </si>
  <si>
    <t>SINAPI|101374</t>
  </si>
  <si>
    <t>101374</t>
  </si>
  <si>
    <t>MES</t>
  </si>
  <si>
    <t>SINAPI|88239</t>
  </si>
  <si>
    <t>88239</t>
  </si>
  <si>
    <t>AJUDANTE DE CARPINTEIRO COM ENCARGOS COMPLEMENTARES</t>
  </si>
  <si>
    <t>SINAPI|101375</t>
  </si>
  <si>
    <t>101375</t>
  </si>
  <si>
    <t>AJUDANTE DE ELETRICISTA COM ENCARGOS COMPLEMENTARES</t>
  </si>
  <si>
    <t>SINAPI|88240</t>
  </si>
  <si>
    <t>88240</t>
  </si>
  <si>
    <t>AJUDANTE DE ESTRUTURA METÁLICA COM ENCARGOS COMPLEMENTARES</t>
  </si>
  <si>
    <t>SINAPI|101376</t>
  </si>
  <si>
    <t>101376</t>
  </si>
  <si>
    <t>AJUDANTE DE ESTRUTURAS METÁLICAS COM ENCARGOS COMPLEMENTARES</t>
  </si>
  <si>
    <t>SINAPI|88241</t>
  </si>
  <si>
    <t>88241</t>
  </si>
  <si>
    <t>AJUDANTE DE OPERAÇÃO EM GERAL COM ENCARGOS COMPLEMENTARES</t>
  </si>
  <si>
    <t>SINAPI|101377</t>
  </si>
  <si>
    <t>101377</t>
  </si>
  <si>
    <t>SINAPI|88242</t>
  </si>
  <si>
    <t>88242</t>
  </si>
  <si>
    <t>AJUDANTE DE PEDREIRO COM ENCARGOS COMPLEMENTARES</t>
  </si>
  <si>
    <t>SINAPI|100301</t>
  </si>
  <si>
    <t>100301</t>
  </si>
  <si>
    <t>AJUDANTE DE PINTOR COM ENCARGOS COMPLEMENTARES</t>
  </si>
  <si>
    <t>SINAPI|101378</t>
  </si>
  <si>
    <t>101378</t>
  </si>
  <si>
    <t>SINAPI|101379</t>
  </si>
  <si>
    <t>101379</t>
  </si>
  <si>
    <t>AJUDANTE DE SERRALHEIRO COM ENCARGOS COMPLEMENTARES</t>
  </si>
  <si>
    <t>SINAPI|88243</t>
  </si>
  <si>
    <t>88243</t>
  </si>
  <si>
    <t>AJUDANTE ESPECIALIZADO COM ENCARGOS COMPLEMENTARES</t>
  </si>
  <si>
    <t>SINAPI|101380</t>
  </si>
  <si>
    <t>101380</t>
  </si>
  <si>
    <t>SINAPI|90766</t>
  </si>
  <si>
    <t>90766</t>
  </si>
  <si>
    <t>ALMOXARIFE COM ENCARGOS COMPLEMENTARES</t>
  </si>
  <si>
    <t>SINAPI|93563</t>
  </si>
  <si>
    <t>93563</t>
  </si>
  <si>
    <t>SINAPI|90767</t>
  </si>
  <si>
    <t>90767</t>
  </si>
  <si>
    <t>APONTADOR OU APROPRIADOR COM ENCARGOS COMPLEMENTARES</t>
  </si>
  <si>
    <t>SINAPI|93564</t>
  </si>
  <si>
    <t>93564</t>
  </si>
  <si>
    <t>SINAPI|88245</t>
  </si>
  <si>
    <t>88245</t>
  </si>
  <si>
    <t>ARMADOR COM ENCARGOS COMPLEMENTARES</t>
  </si>
  <si>
    <t>SINAPI|101381</t>
  </si>
  <si>
    <t>101381</t>
  </si>
  <si>
    <t>SINAPI|90768</t>
  </si>
  <si>
    <t>90768</t>
  </si>
  <si>
    <t>ARQUITETO DE OBRA JUNIOR COM ENCARGOS COMPLEMENTARES</t>
  </si>
  <si>
    <t>SINAPI|90769</t>
  </si>
  <si>
    <t>90769</t>
  </si>
  <si>
    <t>ARQUITETO DE OBRA PLENO COM ENCARGOS COMPLEMENTARES</t>
  </si>
  <si>
    <t>SINAPI|90770</t>
  </si>
  <si>
    <t>90770</t>
  </si>
  <si>
    <t>ARQUITETO DE OBRA SENIOR COM ENCARGOS COMPLEMENTARES</t>
  </si>
  <si>
    <t>SINAPI|93569</t>
  </si>
  <si>
    <t>93569</t>
  </si>
  <si>
    <t>ARQUITETO JUNIOR COM ENCARGOS COMPLEMENTARES</t>
  </si>
  <si>
    <t>SINAPI|93570</t>
  </si>
  <si>
    <t>93570</t>
  </si>
  <si>
    <t>ARQUITETO PLENO COM ENCARGOS COMPLEMENTARES</t>
  </si>
  <si>
    <t>SINAPI|93571</t>
  </si>
  <si>
    <t>93571</t>
  </si>
  <si>
    <t>ARQUITETO SENIOR COM ENCARGOS COMPLEMENTARES</t>
  </si>
  <si>
    <t>SINAPI|101382</t>
  </si>
  <si>
    <t>101382</t>
  </si>
  <si>
    <t>ASSENTADOR DE MANILHAS COM ENCARGOS COMPLEMENTARES</t>
  </si>
  <si>
    <t>SINAPI|88246</t>
  </si>
  <si>
    <t>88246</t>
  </si>
  <si>
    <t>ASSENTADOR DE TUBOS COM ENCARGOS COMPLEMENTARES</t>
  </si>
  <si>
    <t>SINAPI|100303</t>
  </si>
  <si>
    <t>100303</t>
  </si>
  <si>
    <t>AUXILIAR DE AZULEJISTA COM ENCARGOS COMPLEMENTARES</t>
  </si>
  <si>
    <t>SINAPI|101383</t>
  </si>
  <si>
    <t>101383</t>
  </si>
  <si>
    <t>SINAPI|88247</t>
  </si>
  <si>
    <t>88247</t>
  </si>
  <si>
    <t>AUXILIAR DE ELETRICISTA COM ENCARGOS COMPLEMENTARES</t>
  </si>
  <si>
    <t>SINAPI|88248</t>
  </si>
  <si>
    <t>88248</t>
  </si>
  <si>
    <t>AUXILIAR DE ENCANADOR OU BOMBEIRO HIDRÁULICO COM ENCARGOS COMPLEMENTARES</t>
  </si>
  <si>
    <t>SINAPI|101384</t>
  </si>
  <si>
    <t>101384</t>
  </si>
  <si>
    <t>SINAPI|90772</t>
  </si>
  <si>
    <t>90772</t>
  </si>
  <si>
    <t>AUXILIAR DE ESCRITORIO COM ENCARGOS COMPLEMENTARES</t>
  </si>
  <si>
    <t>SINAPI|93566</t>
  </si>
  <si>
    <t>93566</t>
  </si>
  <si>
    <t>SINAPI|101385</t>
  </si>
  <si>
    <t>101385</t>
  </si>
  <si>
    <t>AUXILIAR DE LABORATORISTA DE SOLOS E DE CONCRETO COM ENCARGOS COMPLEMENTARES</t>
  </si>
  <si>
    <t>SINAPI|88249</t>
  </si>
  <si>
    <t>88249</t>
  </si>
  <si>
    <t>AUXILIAR DE LABORATÓRIO COM ENCARGOS COMPLEMENTARES</t>
  </si>
  <si>
    <t>SINAPI|88250</t>
  </si>
  <si>
    <t>88250</t>
  </si>
  <si>
    <t>AUXILIAR DE MECÂNICO COM ENCARGOS COMPLEMENTARES</t>
  </si>
  <si>
    <t>SINAPI|101386</t>
  </si>
  <si>
    <t>101386</t>
  </si>
  <si>
    <t>SINAPI|101387</t>
  </si>
  <si>
    <t>101387</t>
  </si>
  <si>
    <t>AUXILIAR DE PEDREIRO COM ENCARGOS COMPLEMENTARES</t>
  </si>
  <si>
    <t>SINAPI|88251</t>
  </si>
  <si>
    <t>88251</t>
  </si>
  <si>
    <t>AUXILIAR DE SERRALHEIRO COM ENCARGOS COMPLEMENTARES</t>
  </si>
  <si>
    <t>SINAPI|88252</t>
  </si>
  <si>
    <t>88252</t>
  </si>
  <si>
    <t>AUXILIAR DE SERVIÇOS GERAIS COM ENCARGOS COMPLEMENTARES</t>
  </si>
  <si>
    <t>SINAPI|101388</t>
  </si>
  <si>
    <t>101388</t>
  </si>
  <si>
    <t>SINAPI|88253</t>
  </si>
  <si>
    <t>88253</t>
  </si>
  <si>
    <t>AUXILIAR DE TOPÓGRAFO COM ENCARGOS COMPLEMENTARES</t>
  </si>
  <si>
    <t>SINAPI|101389</t>
  </si>
  <si>
    <t>101389</t>
  </si>
  <si>
    <t>SINAPI|101390</t>
  </si>
  <si>
    <t>101390</t>
  </si>
  <si>
    <t>AUXILIAR TÉCNICO / ASSISTENTE DE ENGENHARIA COM ENCARGOS COMPLEMENTARES</t>
  </si>
  <si>
    <t>SINAPI|88255</t>
  </si>
  <si>
    <t>88255</t>
  </si>
  <si>
    <t>AUXILIAR TÉCNICO DE ENGENHARIA COM ENCARGOS COMPLEMENTARES</t>
  </si>
  <si>
    <t>SINAPI|88256</t>
  </si>
  <si>
    <t>88256</t>
  </si>
  <si>
    <t>AZULEJISTA OU LADRILHEIRO COM ENCARGOS COMPLEMENTARES</t>
  </si>
  <si>
    <t>SINAPI|101391</t>
  </si>
  <si>
    <t>101391</t>
  </si>
  <si>
    <t>SINAPI|88257</t>
  </si>
  <si>
    <t>88257</t>
  </si>
  <si>
    <t>BLASTER, DINAMITADOR OU CABO DE FOGO COM ENCARGOS COMPLEMENTARES</t>
  </si>
  <si>
    <t>SINAPI|101392</t>
  </si>
  <si>
    <t>101392</t>
  </si>
  <si>
    <t>BLASTER, DINAMITADOR OU CABO DE FORÇA COM ENCARGOS COMPLEMENTARES</t>
  </si>
  <si>
    <t>SINAPI|88260</t>
  </si>
  <si>
    <t>88260</t>
  </si>
  <si>
    <t>CALCETEIRO COM ENCARGOS COMPLEMENTARES</t>
  </si>
  <si>
    <t>SINAPI|101394</t>
  </si>
  <si>
    <t>101394</t>
  </si>
  <si>
    <t>SINAPI|101395</t>
  </si>
  <si>
    <t>101395</t>
  </si>
  <si>
    <t>CARPINTEIRO AUXILIAR COM ENCARGOS COMPLEMENTARES</t>
  </si>
  <si>
    <t>SINAPI|88261</t>
  </si>
  <si>
    <t>88261</t>
  </si>
  <si>
    <t>CARPINTEIRO DE ESQUADRIAS COM ENCARGOS COMPLEMENTARES</t>
  </si>
  <si>
    <t>SINAPI|101396</t>
  </si>
  <si>
    <t>101396</t>
  </si>
  <si>
    <t>SINAPI|88262</t>
  </si>
  <si>
    <t>88262</t>
  </si>
  <si>
    <t>CARPINTEIRO DE FORMAS COM ENCARGOS COMPLEMENTARES</t>
  </si>
  <si>
    <t>SINAPI|101397</t>
  </si>
  <si>
    <t>101397</t>
  </si>
  <si>
    <t>SINAPI|101398</t>
  </si>
  <si>
    <t>101398</t>
  </si>
  <si>
    <t>CAVOUQUEIRO OU OPERADOR DE PERFURATRIZ COM ENCARGOS COMPLEMENTARES</t>
  </si>
  <si>
    <t>SINAPI|88263</t>
  </si>
  <si>
    <t>88263</t>
  </si>
  <si>
    <t>CAVOUQUEIRO OU OPERADOR PERFURATRIZ/ROMPEDOR COM ENCARGOS COMPLEMENTARES</t>
  </si>
  <si>
    <t>SINAPI|95308</t>
  </si>
  <si>
    <t>95308</t>
  </si>
  <si>
    <t>CURSO DE CAPACITAÇÃO PARA AJUDANTE DE ARMADOR (ENCARGOS COMPLEMENTARES) - HORISTA</t>
  </si>
  <si>
    <t>SINAPI|101286</t>
  </si>
  <si>
    <t>101286</t>
  </si>
  <si>
    <t>CURSO DE CAPACITAÇÃO PARA AJUDANTE DE ARMADOR (ENCARGOS COMPLEMENTARES) - MENSALISTA</t>
  </si>
  <si>
    <t>SINAPI|95309</t>
  </si>
  <si>
    <t>95309</t>
  </si>
  <si>
    <t>CURSO DE CAPACITAÇÃO PARA AJUDANTE DE CARPINTEIRO (ENCARGOS COMPLEMENTARES) - HORISTA</t>
  </si>
  <si>
    <t>SINAPI|101287</t>
  </si>
  <si>
    <t>101287</t>
  </si>
  <si>
    <t>CURSO DE CAPACITAÇÃO PARA AJUDANTE DE ELETRICISTA (ENCARGOS COMPLEMENTARES) - MENSALISTA</t>
  </si>
  <si>
    <t>SINAPI|95310</t>
  </si>
  <si>
    <t>95310</t>
  </si>
  <si>
    <t>CURSO DE CAPACITAÇÃO PARA AJUDANTE DE ESTRUTURA METÁLICA (ENCARGOS COMPLEMENTARES) - HORISTA</t>
  </si>
  <si>
    <t>SINAPI|101288</t>
  </si>
  <si>
    <t>101288</t>
  </si>
  <si>
    <t>CURSO DE CAPACITAÇÃO PARA AJUDANTE DE ESTRUTURAS METÁLICAS(ENCARGOS COMPLEMENTARES) - MENSALISTA</t>
  </si>
  <si>
    <t>SINAPI|95311</t>
  </si>
  <si>
    <t>95311</t>
  </si>
  <si>
    <t>CURSO DE CAPACITAÇÃO PARA AJUDANTE DE OPERAÇÃO EM GERAL (ENCARGOS COMPLEMENTARES) - HORISTA</t>
  </si>
  <si>
    <t>SINAPI|101289</t>
  </si>
  <si>
    <t>101289</t>
  </si>
  <si>
    <t>CURSO DE CAPACITAÇÃO PARA AJUDANTE DE OPERAÇÃO EM GERAL (ENCARGOS COMPLEMENTARES) - MENSALISTA</t>
  </si>
  <si>
    <t>SINAPI|95312</t>
  </si>
  <si>
    <t>95312</t>
  </si>
  <si>
    <t>CURSO DE CAPACITAÇÃO PARA AJUDANTE DE PEDREIRO (ENCARGOS COMPLEMENTARES) - HORISTA</t>
  </si>
  <si>
    <t>SINAPI|100291</t>
  </si>
  <si>
    <t>100291</t>
  </si>
  <si>
    <t>CURSO DE CAPACITAÇÃO PARA AJUDANTE DE PINTOR (ENCARGOS COMPLEMENTARES) - HORISTA</t>
  </si>
  <si>
    <t>SINAPI|101290</t>
  </si>
  <si>
    <t>101290</t>
  </si>
  <si>
    <t>CURSO DE CAPACITAÇÃO PARA AJUDANTE DE PINTOR (ENCARGOS COMPLEMENTARES) - MENSALISTA</t>
  </si>
  <si>
    <t>SINAPI|101291</t>
  </si>
  <si>
    <t>101291</t>
  </si>
  <si>
    <t>CURSO DE CAPACITAÇÃO PARA AJUDANTE DE SERRALHEIRO (ENCARGOS COMPLEMENTARES) - MENSALISTA</t>
  </si>
  <si>
    <t>SINAPI|95313</t>
  </si>
  <si>
    <t>95313</t>
  </si>
  <si>
    <t>CURSO DE CAPACITAÇÃO PARA AJUDANTE ESPECIALIZADO (ENCARGOS COMPLEMENTARES) - HORISTA</t>
  </si>
  <si>
    <t>SINAPI|101292</t>
  </si>
  <si>
    <t>101292</t>
  </si>
  <si>
    <t>CURSO DE CAPACITAÇÃO PARA AJUDANTE ESPECIALIZADO (ENCARGOS COMPLEMENTARES) - MENSALISTA</t>
  </si>
  <si>
    <t>SINAPI|95392</t>
  </si>
  <si>
    <t>95392</t>
  </si>
  <si>
    <t>CURSO DE CAPACITAÇÃO PARA ALMOXARIFE (ENCARGOS COMPLEMENTARES) - HORISTA</t>
  </si>
  <si>
    <t>SINAPI|95413</t>
  </si>
  <si>
    <t>95413</t>
  </si>
  <si>
    <t>CURSO DE CAPACITAÇÃO PARA ALMOXARIFE (ENCARGOS COMPLEMENTARES) - MENSALISTA</t>
  </si>
  <si>
    <t>SINAPI|95393</t>
  </si>
  <si>
    <t>95393</t>
  </si>
  <si>
    <t>CURSO DE CAPACITAÇÃO PARA APONTADOR OU APROPRIADOR (ENCARGOS COMPLEMENTARES) - HORISTA</t>
  </si>
  <si>
    <t>SINAPI|95414</t>
  </si>
  <si>
    <t>95414</t>
  </si>
  <si>
    <t>CURSO DE CAPACITAÇÃO PARA APONTADOR OU APROPRIADOR (ENCARGOS COMPLEMENTARES) - MENSALISTA</t>
  </si>
  <si>
    <t>SINAPI|95314</t>
  </si>
  <si>
    <t>95314</t>
  </si>
  <si>
    <t>CURSO DE CAPACITAÇÃO PARA ARMADOR (ENCARGOS COMPLEMENTARES) - HORISTA</t>
  </si>
  <si>
    <t>SINAPI|101293</t>
  </si>
  <si>
    <t>101293</t>
  </si>
  <si>
    <t>CURSO DE CAPACITAÇÃO PARA ARMADOR (ENCARGOS COMPLEMENTARES) - MENSALISTA</t>
  </si>
  <si>
    <t>SINAPI|95394</t>
  </si>
  <si>
    <t>95394</t>
  </si>
  <si>
    <t>CURSO DE CAPACITAÇÃO PARA ARQUITETO DE OBRA JÚNIOR (ENCARGOS COMPLEMENTARES) - HORISTA</t>
  </si>
  <si>
    <t>SINAPI|95395</t>
  </si>
  <si>
    <t>95395</t>
  </si>
  <si>
    <t>CURSO DE CAPACITAÇÃO PARA ARQUITETO DE OBRA PLENO (ENCARGOS COMPLEMENTARES) - HORISTA</t>
  </si>
  <si>
    <t>SINAPI|95396</t>
  </si>
  <si>
    <t>95396</t>
  </si>
  <si>
    <t>CURSO DE CAPACITAÇÃO PARA ARQUITETO DE OBRA SÊNIOR (ENCARGOS COMPLEMENTARES) - HORISTA</t>
  </si>
  <si>
    <t>SINAPI|95419</t>
  </si>
  <si>
    <t>95419</t>
  </si>
  <si>
    <t>CURSO DE CAPACITAÇÃO PARA ARQUITETO JÚNIOR (ENCARGOS COMPLEMENTARES) - MENSALISTA</t>
  </si>
  <si>
    <t>SINAPI|95420</t>
  </si>
  <si>
    <t>95420</t>
  </si>
  <si>
    <t>CURSO DE CAPACITAÇÃO PARA ARQUITETO PLENO (ENCARGOS COMPLEMENTARES) - MENSALISTA</t>
  </si>
  <si>
    <t>SINAPI|95421</t>
  </si>
  <si>
    <t>95421</t>
  </si>
  <si>
    <t>CURSO DE CAPACITAÇÃO PARA ARQUITETO SÊNIOR (ENCARGOS COMPLEMENTARES) - MENSALISTA</t>
  </si>
  <si>
    <t>SINAPI|101294</t>
  </si>
  <si>
    <t>101294</t>
  </si>
  <si>
    <t>CURSO DE CAPACITAÇÃO PARA ASSENTADOR DE MANILHA (ENCARGOS COMPLEMENTARES) - MENSALISTA</t>
  </si>
  <si>
    <t>SINAPI|95315</t>
  </si>
  <si>
    <t>95315</t>
  </si>
  <si>
    <t>CURSO DE CAPACITAÇÃO PARA ASSENTADOR DE TUBOS (ENCARGOS COMPLEMENTARES) - HORISTA</t>
  </si>
  <si>
    <t>SINAPI|100293</t>
  </si>
  <si>
    <t>100293</t>
  </si>
  <si>
    <t>CURSO DE CAPACITAÇÃO PARA AUXILIAR DE AZULEJISTA (ENCARGOS COMPLEMENTARES) - HORISTA</t>
  </si>
  <si>
    <t>SINAPI|101295</t>
  </si>
  <si>
    <t>101295</t>
  </si>
  <si>
    <t>CURSO DE CAPACITAÇÃO PARA AUXILIAR DE AZULEJISTA (ENCARGOS COMPLEMENTARES) - MENSALISTA</t>
  </si>
  <si>
    <t>SINAPI|95316</t>
  </si>
  <si>
    <t>95316</t>
  </si>
  <si>
    <t>CURSO DE CAPACITAÇÃO PARA AUXILIAR DE ELETRICISTA (ENCARGOS COMPLEMENTARES) - HORISTA</t>
  </si>
  <si>
    <t>SINAPI|95317</t>
  </si>
  <si>
    <t>95317</t>
  </si>
  <si>
    <t>CURSO DE CAPACITAÇÃO PARA AUXILIAR DE ENCANADOR OU BOMBEIRO HIDRÁULICO (ENCARGOS COMPLEMENTARES) - HORISTA</t>
  </si>
  <si>
    <t>SINAPI|101296</t>
  </si>
  <si>
    <t>101296</t>
  </si>
  <si>
    <t>CURSO DE CAPACITAÇÃO PARA AUXILIAR DE ENCANADOR OU BOMBEIRO HIDRÁULICO (ENCARGOS COMPLEMENTARES) - MENSALISTA</t>
  </si>
  <si>
    <t>SINAPI|95398</t>
  </si>
  <si>
    <t>95398</t>
  </si>
  <si>
    <t>CURSO DE CAPACITAÇÃO PARA AUXILIAR DE ESCRITÓRIO (ENCARGOS COMPLEMENTARES) - HORISTA</t>
  </si>
  <si>
    <t>SINAPI|95416</t>
  </si>
  <si>
    <t>95416</t>
  </si>
  <si>
    <t>CURSO DE CAPACITAÇÃO PARA AUXILIAR DE ESCRITÓRIO (ENCARGOS COMPLEMENTARES) - MENSALISTA</t>
  </si>
  <si>
    <t>SINAPI|101297</t>
  </si>
  <si>
    <t>101297</t>
  </si>
  <si>
    <t>CURSO DE CAPACITAÇÃO PARA AUXILIAR DE LABORATORIO (ENCARGOS COMPLEMENTARES) - MENSALISTA</t>
  </si>
  <si>
    <t>SINAPI|95318</t>
  </si>
  <si>
    <t>95318</t>
  </si>
  <si>
    <t>CURSO DE CAPACITAÇÃO PARA AUXILIAR DE LABORATÓRIO (ENCARGOS COMPLEMENTARES) - HORISTA</t>
  </si>
  <si>
    <t>SINAPI|101298</t>
  </si>
  <si>
    <t>101298</t>
  </si>
  <si>
    <t>CURSO DE CAPACITAÇÃO PARA AUXILIAR DE MECANICO (ENCARGOS COMPLEMENTARES) - MENSALISTA</t>
  </si>
  <si>
    <t>SINAPI|95319</t>
  </si>
  <si>
    <t>95319</t>
  </si>
  <si>
    <t>CURSO DE CAPACITAÇÃO PARA AUXILIAR DE MECÂNICO (ENCARGOS COMPLEMENTARES) - HORISTA</t>
  </si>
  <si>
    <t>SINAPI|101299</t>
  </si>
  <si>
    <t>101299</t>
  </si>
  <si>
    <t>CURSO DE CAPACITAÇÃO PARA AUXILIAR DE PEDREIRO (ENCARGOS COMPLEMENTARES) - MENSALISTA</t>
  </si>
  <si>
    <t>SINAPI|95320</t>
  </si>
  <si>
    <t>95320</t>
  </si>
  <si>
    <t>CURSO DE CAPACITAÇÃO PARA AUXILIAR DE SERRALHEIRO (ENCARGOS COMPLEMENTARES) - HORISTA</t>
  </si>
  <si>
    <t>SINAPI|95321</t>
  </si>
  <si>
    <t>95321</t>
  </si>
  <si>
    <t>CURSO DE CAPACITAÇÃO PARA AUXILIAR DE SERVIÇOS GERAIS (ENCARGOS COMPLEMENTARES) - HORISTA</t>
  </si>
  <si>
    <t>SINAPI|101300</t>
  </si>
  <si>
    <t>101300</t>
  </si>
  <si>
    <t>CURSO DE CAPACITAÇÃO PARA AUXILIAR DE SERVIÇOS GERAIS (ENCARGOS COMPLEMENTARES) - MENSALISTA</t>
  </si>
  <si>
    <t>SINAPI|95322</t>
  </si>
  <si>
    <t>95322</t>
  </si>
  <si>
    <t>CURSO DE CAPACITAÇÃO PARA AUXILIAR DE TOPÓGRAFO (ENCARGOS COMPLEMENTARES) - HORISTA</t>
  </si>
  <si>
    <t>SINAPI|101301</t>
  </si>
  <si>
    <t>101301</t>
  </si>
  <si>
    <t>CURSO DE CAPACITAÇÃO PARA AUXILIAR DE TOPÓGRAFO (ENCARGOS COMPLEMENTARES) - MENSALISTA</t>
  </si>
  <si>
    <t>SINAPI|95323</t>
  </si>
  <si>
    <t>95323</t>
  </si>
  <si>
    <t>CURSO DE CAPACITAÇÃO PARA AUXILIAR TÉCNICO DE ENGENHARIA (ENCARGOS COMPLEMENTARES) - HORISTA</t>
  </si>
  <si>
    <t>SINAPI|101302</t>
  </si>
  <si>
    <t>101302</t>
  </si>
  <si>
    <t>CURSO DE CAPACITAÇÃO PARA AUXILIAR TÉCNICO DE ENGENHARIA (ENCARGOS COMPLEMENTARES) - MENSALISTA</t>
  </si>
  <si>
    <t>SINAPI|95324</t>
  </si>
  <si>
    <t>95324</t>
  </si>
  <si>
    <t>CURSO DE CAPACITAÇÃO PARA AZULEJISTA OU LADRILHEIRO (ENCARGOS COMPLEMENTARES) - HORISTA</t>
  </si>
  <si>
    <t>SINAPI|101304</t>
  </si>
  <si>
    <t>101304</t>
  </si>
  <si>
    <t>CURSO DE CAPACITAÇÃO PARA AZULEJISTA OU LADRILHEIRO (ENCARGOS COMPLEMENTARES) - MENSALISTA</t>
  </si>
  <si>
    <t>SINAPI|95325</t>
  </si>
  <si>
    <t>95325</t>
  </si>
  <si>
    <t>CURSO DE CAPACITAÇÃO PARA BLASTER, DINAMITADOR OU CABO DE FOGO (ENCARGOS COMPLEMENTARES) - HORISTA</t>
  </si>
  <si>
    <t>SINAPI|101305</t>
  </si>
  <si>
    <t>101305</t>
  </si>
  <si>
    <t>CURSO DE CAPACITAÇÃO PARA BLASTER, DINAMITADOR OU CABO DE FORÇA (ENCARGOS COMPLEMENTARES) - MENSALISTA</t>
  </si>
  <si>
    <t>SINAPI|95328</t>
  </si>
  <si>
    <t>95328</t>
  </si>
  <si>
    <t>CURSO DE CAPACITAÇÃO PARA CALCETEIRO (ENCARGOS COMPLEMENTARES) - HORISTA</t>
  </si>
  <si>
    <t>SINAPI|101307</t>
  </si>
  <si>
    <t>101307</t>
  </si>
  <si>
    <t>CURSO DE CAPACITAÇÃO PARA CALCETEIRO (ENCARGOS COMPLEMENTARES) - MENSALISTA</t>
  </si>
  <si>
    <t>SINAPI|101309</t>
  </si>
  <si>
    <t>101309</t>
  </si>
  <si>
    <t>CURSO DE CAPACITAÇÃO PARA CARPINTEIRO AUXILIAR (ENCARGOS COMPLEMENTARES) - MENSALISTA</t>
  </si>
  <si>
    <t>SINAPI|95329</t>
  </si>
  <si>
    <t>95329</t>
  </si>
  <si>
    <t>CURSO DE CAPACITAÇÃO PARA CARPINTEIRO DE ESQUADRIA (ENCARGOS COMPLEMENTARES) - HORISTA</t>
  </si>
  <si>
    <t>SINAPI|101310</t>
  </si>
  <si>
    <t>101310</t>
  </si>
  <si>
    <t>CURSO DE CAPACITAÇÃO PARA CARPINTEIRO DE ESQUADRIAS (ENCARGOS COMPLEMENTARES) - MENSALISTA</t>
  </si>
  <si>
    <t>SINAPI|101311</t>
  </si>
  <si>
    <t>101311</t>
  </si>
  <si>
    <t>CURSO DE CAPACITAÇÃO PARA CARPINTEIRO DE FORMAS (ENCARGOS COMPLEMENTARES) - MENSALISTA</t>
  </si>
  <si>
    <t>SINAPI|95330</t>
  </si>
  <si>
    <t>95330</t>
  </si>
  <si>
    <t>CURSO DE CAPACITAÇÃO PARA CARPINTEIRO DE FÔRMAS (ENCARGOS COMPLEMENTARES) - HORISTA</t>
  </si>
  <si>
    <t>SINAPI|101312</t>
  </si>
  <si>
    <t>101312</t>
  </si>
  <si>
    <t>CURSO DE CAPACITAÇÃO PARA CAVOUQUEIRO OU OPERADOR DE PERFURATRIZ (ENCARGOS COMPLEMENTARES) - MENSALISTA</t>
  </si>
  <si>
    <t>SINAPI|95331</t>
  </si>
  <si>
    <t>95331</t>
  </si>
  <si>
    <t>CURSO DE CAPACITAÇÃO PARA CAVOUQUEIRO OU OPERADOR PERFURATRIZ/ROMPEDOR (ENCARGOS COMPLEMENTARES) - HORISTA</t>
  </si>
  <si>
    <t>SINAPI|95400</t>
  </si>
  <si>
    <t>95400</t>
  </si>
  <si>
    <t>CURSO DE CAPACITAÇÃO PARA DESENHISTA PROJETISTA (ENCARGOS COMPLEMENTARES) - HORISTA</t>
  </si>
  <si>
    <t>SINAPI|95411</t>
  </si>
  <si>
    <t>95411</t>
  </si>
  <si>
    <t>CURSO DE CAPACITAÇÃO PARA DESENHISTA PROJETISTA (ENCARGOS COMPLEMENTARES) - MENSALISTA</t>
  </si>
  <si>
    <t>SINAPI|95332</t>
  </si>
  <si>
    <t>95332</t>
  </si>
  <si>
    <t>CURSO DE CAPACITAÇÃO PARA ELETRICISTA (ENCARGOS COMPLEMENTARES) - HORISTA</t>
  </si>
  <si>
    <t>SINAPI|101313</t>
  </si>
  <si>
    <t>101313</t>
  </si>
  <si>
    <t>CURSO DE CAPACITAÇÃO PARA ELETRICISTA (ENCARGOS COMPLEMENTARES) - MENSALISTA</t>
  </si>
  <si>
    <t>SINAPI|95334</t>
  </si>
  <si>
    <t>95334</t>
  </si>
  <si>
    <t>CURSO DE CAPACITAÇÃO PARA ELETROTÉCNICO (ENCARGOS COMPLEMENTARES) - HORISTA</t>
  </si>
  <si>
    <t>SINAPI|101315</t>
  </si>
  <si>
    <t>101315</t>
  </si>
  <si>
    <t>CURSO DE CAPACITAÇÃO PARA ELETROTÉCNICO (ENCARGOS COMPLEMENTARES) - MENSALISTA</t>
  </si>
  <si>
    <t>SINAPI|95335</t>
  </si>
  <si>
    <t>95335</t>
  </si>
  <si>
    <t>CURSO DE CAPACITAÇÃO PARA ENCANADOR OU BOMBEIRO HIDRÁULICO (ENCARGOS COMPLEMENTARES) - HORISTA</t>
  </si>
  <si>
    <t>SINAPI|101316</t>
  </si>
  <si>
    <t>101316</t>
  </si>
  <si>
    <t>CURSO DE CAPACITAÇÃO PARA ENCANADOR OU BOMBEIRO HIDRÁULICO (ENCARGOS COMPLEMENTARES) - MENSALISTA</t>
  </si>
  <si>
    <t>SINAPI|95401</t>
  </si>
  <si>
    <t>95401</t>
  </si>
  <si>
    <t>CURSO DE CAPACITAÇÃO PARA ENCARREGADO GERAL (ENCARGOS COMPLEMENTARES) - HORISTA</t>
  </si>
  <si>
    <t>SINAPI|95422</t>
  </si>
  <si>
    <t>95422</t>
  </si>
  <si>
    <t>CURSO DE CAPACITAÇÃO PARA ENCARREGADO GERAL DE OBRAS (ENCARGOS COMPLEMENTARES) - MENSALISTA</t>
  </si>
  <si>
    <t>SINAPI|95402</t>
  </si>
  <si>
    <t>95402</t>
  </si>
  <si>
    <t>CURSO DE CAPACITAÇÃO PARA ENGENHEIRO CIVIL DE OBRA JÚNIOR (ENCARGOS COMPLEMENTARES) - HORISTA</t>
  </si>
  <si>
    <t>SINAPI|95415</t>
  </si>
  <si>
    <t>95415</t>
  </si>
  <si>
    <t>CURSO DE CAPACITAÇÃO PARA ENGENHEIRO CIVIL DE OBRA JÚNIOR (ENCARGOS COMPLEMENTARES) - MENSALISTA</t>
  </si>
  <si>
    <t>SINAPI|95403</t>
  </si>
  <si>
    <t>95403</t>
  </si>
  <si>
    <t>CURSO DE CAPACITAÇÃO PARA ENGENHEIRO CIVIL DE OBRA PLENO (ENCARGOS COMPLEMENTARES) - HORISTA</t>
  </si>
  <si>
    <t>SINAPI|95417</t>
  </si>
  <si>
    <t>95417</t>
  </si>
  <si>
    <t>CURSO DE CAPACITAÇÃO PARA ENGENHEIRO CIVIL DE OBRA PLENO (ENCARGOS COMPLEMENTARES) - MENSALISTA</t>
  </si>
  <si>
    <t>SINAPI|95404</t>
  </si>
  <si>
    <t>95404</t>
  </si>
  <si>
    <t>CURSO DE CAPACITAÇÃO PARA ENGENHEIRO CIVIL DE OBRA SÊNIOR (ENCARGOS COMPLEMENTARES) - HORISTA</t>
  </si>
  <si>
    <t>SINAPI|95418</t>
  </si>
  <si>
    <t>95418</t>
  </si>
  <si>
    <t>CURSO DE CAPACITAÇÃO PARA ENGENHEIRO CIVIL DE OBRA SÊNIOR (ENCARGOS COMPLEMENTARES) - MENSALISTA</t>
  </si>
  <si>
    <t>SINAPI|95337</t>
  </si>
  <si>
    <t>95337</t>
  </si>
  <si>
    <t>CURSO DE CAPACITAÇÃO PARA GESSEIRO (ENCARGOS COMPLEMENTARES) - HORISTA</t>
  </si>
  <si>
    <t>SINAPI|101322</t>
  </si>
  <si>
    <t>101322</t>
  </si>
  <si>
    <t>CURSO DE CAPACITAÇÃO PARA GESSEIRO (ENCARGOS COMPLEMENTARES) - MENSALISTA</t>
  </si>
  <si>
    <t>SINAPI|95338</t>
  </si>
  <si>
    <t>95338</t>
  </si>
  <si>
    <t>CURSO DE CAPACITAÇÃO PARA IMPERMEABILIZADOR (ENCARGOS COMPLEMENTARES) - HORISTA</t>
  </si>
  <si>
    <t>SINAPI|101323</t>
  </si>
  <si>
    <t>101323</t>
  </si>
  <si>
    <t>CURSO DE CAPACITAÇÃO PARA IMPERMEABILIZADOR (ENCARGOS COMPLEMENTARES) - MENSALISTA</t>
  </si>
  <si>
    <t>SINAPI|102918</t>
  </si>
  <si>
    <t>102918</t>
  </si>
  <si>
    <t>CURSO DE CAPACITAÇÃO PARA INSTALADOR DE PISO ELEVADO (ENCARGOS COMPLEMENTARES) - HORISTA</t>
  </si>
  <si>
    <t>SINAPI|101325</t>
  </si>
  <si>
    <t>101325</t>
  </si>
  <si>
    <t>CURSO DE CAPACITAÇÃO PARA INSTALADOR DE TUBULAÇÕES (ENCARGOS COMPLEMENTARES) - MENSALISTA</t>
  </si>
  <si>
    <t>SINAPI|95390</t>
  </si>
  <si>
    <t>95390</t>
  </si>
  <si>
    <t>CURSO DE CAPACITAÇÃO PARA JARDINEIRO (ENCARGOS COMPLEMENTARES) - HORISTA</t>
  </si>
  <si>
    <t>SINAPI|101326</t>
  </si>
  <si>
    <t>101326</t>
  </si>
  <si>
    <t>CURSO DE CAPACITAÇÃO PARA JARDINEIRO (ENCARGOS COMPLEMENTARES) - MENSALISTA</t>
  </si>
  <si>
    <t>SINAPI|95340</t>
  </si>
  <si>
    <t>95340</t>
  </si>
  <si>
    <t>CURSO DE CAPACITAÇÃO PARA MARCENEIRO (ENCARGOS COMPLEMENTARES) - HORISTA</t>
  </si>
  <si>
    <t>SINAPI|101330</t>
  </si>
  <si>
    <t>101330</t>
  </si>
  <si>
    <t>CURSO DE CAPACITAÇÃO PARA MARCENEIRO (ENCARGOS COMPLEMENTARES) - MENSALISTA</t>
  </si>
  <si>
    <t>SINAPI|101331</t>
  </si>
  <si>
    <t>101331</t>
  </si>
  <si>
    <t>CURSO DE CAPACITAÇÃO PARA MARMORISTA / GRANITEIRO (ENCARGOS COMPLEMENTARES) - MENSALISTA</t>
  </si>
  <si>
    <t>SINAPI|95341</t>
  </si>
  <si>
    <t>95341</t>
  </si>
  <si>
    <t>CURSO DE CAPACITAÇÃO PARA MARMORISTA/GRANITEIRO (ENCARGOS COMPLEMENTARES) - HORISTA</t>
  </si>
  <si>
    <t>SINAPI|95339</t>
  </si>
  <si>
    <t>95339</t>
  </si>
  <si>
    <t>CURSO DE CAPACITAÇÃO PARA MAÇARIQUEIRO (ENCARGOS COMPLEMENTARES) - HORISTA</t>
  </si>
  <si>
    <t>SINAPI|101329</t>
  </si>
  <si>
    <t>101329</t>
  </si>
  <si>
    <t>CURSO DE CAPACITAÇÃO PARA MAÇARIQUEIRO (ENCARGOS COMPLEMENTARES) - MENSALISTA</t>
  </si>
  <si>
    <t>SINAPI|95342</t>
  </si>
  <si>
    <t>95342</t>
  </si>
  <si>
    <t>CURSO DE CAPACITAÇÃO PARA MECÂNICO DE EQUIPAMENTOS PESADOS (ENCARGOS COMPLEMENTARES) - HORISTA</t>
  </si>
  <si>
    <t>SINAPI|101333</t>
  </si>
  <si>
    <t>101333</t>
  </si>
  <si>
    <t>CURSO DE CAPACITAÇÃO PARA MECÂNICO DE EQUIPAMENTOS PESADOS (ENCARGOS COMPLEMENTARES) - MENSALISTA</t>
  </si>
  <si>
    <t>SINAPI|100298</t>
  </si>
  <si>
    <t>100298</t>
  </si>
  <si>
    <t>CURSO DE CAPACITAÇÃO PARA MECÂNICO DE REFRIGERAÇÃO (ENCARGOS COMPLEMENTARES) - HORISTA</t>
  </si>
  <si>
    <t>SINAPI|101334</t>
  </si>
  <si>
    <t>101334</t>
  </si>
  <si>
    <t>CURSO DE CAPACITAÇÃO PARA MECÂNICO DE REFRIGERAÇÃO (ENCARGOS COMPLEMENTARES) - MENSALISTA</t>
  </si>
  <si>
    <t>SINAPI|95405</t>
  </si>
  <si>
    <t>95405</t>
  </si>
  <si>
    <t>CURSO DE CAPACITAÇÃO PARA MESTRE DE OBRAS (ENCARGOS COMPLEMENTARES) - HORISTA</t>
  </si>
  <si>
    <t>SINAPI|95423</t>
  </si>
  <si>
    <t>95423</t>
  </si>
  <si>
    <t>CURSO DE CAPACITAÇÃO PARA MESTRE DE OBRAS (ENCARGOS COMPLEMENTARES) - MENSALISTA</t>
  </si>
  <si>
    <t>SINAPI|100295</t>
  </si>
  <si>
    <t>100295</t>
  </si>
  <si>
    <t>CURSO DE CAPACITAÇÃO PARA MONTADOR DE ELETROELETRONICOS (ENCARGOS COMPLEMENTARES) - HORISTA</t>
  </si>
  <si>
    <t>SINAPI|101303</t>
  </si>
  <si>
    <t>101303</t>
  </si>
  <si>
    <t>CURSO DE CAPACITAÇÃO PARA MONTADOR DE ELETROELETRONICOS(ENCARGOS COMPLEMENTARES) - MENSALISTA</t>
  </si>
  <si>
    <t>SINAPI|95344</t>
  </si>
  <si>
    <t>95344</t>
  </si>
  <si>
    <t>CURSO DE CAPACITAÇÃO PARA MONTADOR DE ESTRUTURA METÁLICA (ENCARGOS COMPLEMENTARES) - HORISTA</t>
  </si>
  <si>
    <t>SINAPI|101308</t>
  </si>
  <si>
    <t>101308</t>
  </si>
  <si>
    <t>CURSO DE CAPACITAÇÃO PARA MONTADOR DE ESTRUTURAS METALICAS (ENCARGOS COMPLEMENTARES) - MENSALISTA</t>
  </si>
  <si>
    <t>SINAPI|105536</t>
  </si>
  <si>
    <t>105536</t>
  </si>
  <si>
    <t>CURSO DE CAPACITAÇÃO PARA MONTADOR DE FÔRMAS DO SISTEMA DE PAREDES DE CONCRETO (ENCARGOS COMPLEMENTARES) - HORISTA</t>
  </si>
  <si>
    <t>SINAPI|101320</t>
  </si>
  <si>
    <t>101320</t>
  </si>
  <si>
    <t>CURSO DE CAPACITAÇÃO PARA MONTADOR DE MAQUINAS (ENCARGOS COMPLEMENTARES) - MENSALISTA</t>
  </si>
  <si>
    <t>SINAPI|95343</t>
  </si>
  <si>
    <t>95343</t>
  </si>
  <si>
    <t>CURSO DE CAPACITAÇÃO PARA MONTADOR DE TUBO AÇO/EQUIPAMENTOS (ENCARGOS COMPLEMENTARES) - HORISTA</t>
  </si>
  <si>
    <t>SINAPI|95345</t>
  </si>
  <si>
    <t>95345</t>
  </si>
  <si>
    <t>CURSO DE CAPACITAÇÃO PARA MONTADOR ELETROMECÂNICO (ENCARGOS COMPLEMENTARES) - HORISTA</t>
  </si>
  <si>
    <t>SINAPI|95346</t>
  </si>
  <si>
    <t>95346</t>
  </si>
  <si>
    <t>CURSO DE CAPACITAÇÃO PARA MOTORISTA DE BASCULANTE (ENCARGOS COMPLEMENTARES) - HORISTA</t>
  </si>
  <si>
    <t>SINAPI|101324</t>
  </si>
  <si>
    <t>101324</t>
  </si>
  <si>
    <t>CURSO DE CAPACITAÇÃO PARA MOTORISTA DE CAMINHAO-BASCULANTE (ENCARGOS COMPLEMENTARES) - MENSALISTA</t>
  </si>
  <si>
    <t>SINAPI|101328</t>
  </si>
  <si>
    <t>101328</t>
  </si>
  <si>
    <t>CURSO DE CAPACITAÇÃO PARA MOTORISTA DE CAMINHAO-CARRETA (ENCARGOS COMPLEMENTARES) - MENSALISTA</t>
  </si>
  <si>
    <t>SINAPI|95347</t>
  </si>
  <si>
    <t>95347</t>
  </si>
  <si>
    <t>CURSO DE CAPACITAÇÃO PARA MOTORISTA DE CAMINHÃO (ENCARGOS COMPLEMENTARES) - HORISTA</t>
  </si>
  <si>
    <t>SINAPI|95408</t>
  </si>
  <si>
    <t>95408</t>
  </si>
  <si>
    <t>CURSO DE CAPACITAÇÃO PARA MOTORISTA DE CAMINHÃO (ENCARGOS COMPLEMENTARES) - MENSALISTA</t>
  </si>
  <si>
    <t>SINAPI|95348</t>
  </si>
  <si>
    <t>95348</t>
  </si>
  <si>
    <t>CURSO DE CAPACITAÇÃO PARA MOTORISTA DE CAMINHÃO E CARRETA (ENCARGOS COMPLEMENTARES) - HORISTA</t>
  </si>
  <si>
    <t>SINAPI|101332</t>
  </si>
  <si>
    <t>101332</t>
  </si>
  <si>
    <t>CURSO DE CAPACITAÇÃO PARA MOTORISTA DE CARRO DE PASSEIO (ENCARGOS COMPLEMENTARES) - MENSALISTA</t>
  </si>
  <si>
    <t>SINAPI|95349</t>
  </si>
  <si>
    <t>95349</t>
  </si>
  <si>
    <t>CURSO DE CAPACITAÇÃO PARA MOTORISTA DE VEÍCULO LEVE (ENCARGOS COMPLEMENTARES) - HORISTA</t>
  </si>
  <si>
    <t>SINAPI|101336</t>
  </si>
  <si>
    <t>101336</t>
  </si>
  <si>
    <t>CURSO DE CAPACITAÇÃO PARA MOTORISTA OPERADOR DE CAMINHAO COM MUNCK (ENCARGOS COMPLEMENTARES) - MENSALISTA</t>
  </si>
  <si>
    <t>SINAPI|95351</t>
  </si>
  <si>
    <t>95351</t>
  </si>
  <si>
    <t>CURSO DE CAPACITAÇÃO PARA MOTORISTA OPERADOR DE MUNCK (ENCARGOS COMPLEMENTARES) - HORISTA</t>
  </si>
  <si>
    <t>SINAPI|95352</t>
  </si>
  <si>
    <t>95352</t>
  </si>
  <si>
    <t>CURSO DE CAPACITAÇÃO PARA NIVELADOR (ENCARGOS COMPLEMENTARES) - HORISTA</t>
  </si>
  <si>
    <t>SINAPI|101337</t>
  </si>
  <si>
    <t>101337</t>
  </si>
  <si>
    <t>CURSO DE CAPACITAÇÃO PARA NIVELADOR (ENCARGOS COMPLEMENTARES) - MENSALISTA</t>
  </si>
  <si>
    <t>SINAPI|101338</t>
  </si>
  <si>
    <t>101338</t>
  </si>
  <si>
    <t>CURSO DE CAPACITAÇÃO PARA OPERADOR DE BATE-ESTACAS (ENCARGOS COMPLEMENTARES) - MENSALISTA</t>
  </si>
  <si>
    <t>SINAPI|95354</t>
  </si>
  <si>
    <t>95354</t>
  </si>
  <si>
    <t>CURSO DE CAPACITAÇÃO PARA OPERADOR DE BETONEIRA (CAMINHÃO) (ENCARGOS COMPLEMENTARES) - HORISTA</t>
  </si>
  <si>
    <t>SINAPI|101339</t>
  </si>
  <si>
    <t>101339</t>
  </si>
  <si>
    <t>CURSO DE CAPACITAÇÃO PARA OPERADOR DE BETONEIRA (ENCARGOS COMPLEMENTARES) - MENSALISTA</t>
  </si>
  <si>
    <t>SINAPI|101340</t>
  </si>
  <si>
    <t>101340</t>
  </si>
  <si>
    <t>CURSO DE CAPACITAÇÃO PARA OPERADOR DE BETONEIRA ESTACIONARIA / MISTURADOR (ENCARGOS COMPLEMENTARES) - MENSALISTA</t>
  </si>
  <si>
    <t>SINAPI|95389</t>
  </si>
  <si>
    <t>95389</t>
  </si>
  <si>
    <t>CURSO DE CAPACITAÇÃO PARA OPERADOR DE BETONEIRA ESTACIONÁRIA/MISTURADOR (ENCARGOS COMPLEMENTARES) - HORISTA</t>
  </si>
  <si>
    <t>SINAPI|101341</t>
  </si>
  <si>
    <t>101341</t>
  </si>
  <si>
    <t>CURSO DE CAPACITAÇÃO PARA OPERADOR DE COMPRESSOR DE AR OU COMPRESSORISTA (ENCARGOS COMPLEMENTARES) - MENSALISTA</t>
  </si>
  <si>
    <t>SINAPI|95355</t>
  </si>
  <si>
    <t>95355</t>
  </si>
  <si>
    <t>CURSO DE CAPACITAÇÃO PARA OPERADOR DE COMPRESSOR OU COMPRESSORISTA (ENCARGOS COMPLEMENTARES) - HORISTA</t>
  </si>
  <si>
    <t>SINAPI|95356</t>
  </si>
  <si>
    <t>95356</t>
  </si>
  <si>
    <t>CURSO DE CAPACITAÇÃO PARA OPERADOR DE DEMARCADORA DE FAIXAS (ENCARGOS COMPLEMENTARES) - HORISTA</t>
  </si>
  <si>
    <t>SINAPI|101342</t>
  </si>
  <si>
    <t>101342</t>
  </si>
  <si>
    <t>CURSO DE CAPACITAÇÃO PARA OPERADOR DE DEMARCADORA DE FAIXAS DE TRAFEGO (ENCARGOS COMPLEMENTARES) - MENSALISTA</t>
  </si>
  <si>
    <t>SINAPI|95357</t>
  </si>
  <si>
    <t>95357</t>
  </si>
  <si>
    <t>CURSO DE CAPACITAÇÃO PARA OPERADOR DE ESCAVADEIRA (ENCARGOS COMPLEMENTARES) - HORISTA</t>
  </si>
  <si>
    <t>SINAPI|101343</t>
  </si>
  <si>
    <t>101343</t>
  </si>
  <si>
    <t>CURSO DE CAPACITAÇÃO PARA OPERADOR DE ESCAVADEIRA (ENCARGOS COMPLEMENTARES) - MENSALISTA</t>
  </si>
  <si>
    <t>SINAPI|95358</t>
  </si>
  <si>
    <t>95358</t>
  </si>
  <si>
    <t>CURSO DE CAPACITAÇÃO PARA OPERADOR DE GUINCHO (ENCARGOS COMPLEMENTARES) - HORISTA</t>
  </si>
  <si>
    <t>SINAPI|101344</t>
  </si>
  <si>
    <t>101344</t>
  </si>
  <si>
    <t>CURSO DE CAPACITAÇÃO PARA OPERADOR DE GUINCHO OU GUINCHEIRO (ENCARGOS COMPLEMENTARES) - MENSALISTA</t>
  </si>
  <si>
    <t>SINAPI|95359</t>
  </si>
  <si>
    <t>95359</t>
  </si>
  <si>
    <t>CURSO DE CAPACITAÇÃO PARA OPERADOR DE GUINDASTE (ENCARGOS COMPLEMENTARES) - HORISTA</t>
  </si>
  <si>
    <t>SINAPI|101345</t>
  </si>
  <si>
    <t>101345</t>
  </si>
  <si>
    <t>CURSO DE CAPACITAÇÃO PARA OPERADOR DE GUINDASTE (ENCARGOS COMPLEMENTARES) - MENSALISTA</t>
  </si>
  <si>
    <t>SINAPI|101346</t>
  </si>
  <si>
    <t>101346</t>
  </si>
  <si>
    <t>CURSO DE CAPACITAÇÃO PARA OPERADOR DE JATO ABRASIVO OU JATISTA (ENCARGOS COMPLEMENTARES) - MENSALISTA</t>
  </si>
  <si>
    <t>SINAPI|101347</t>
  </si>
  <si>
    <t>101347</t>
  </si>
  <si>
    <t>CURSO DE CAPACITAÇÃO PARA OPERADOR DE MAQUINAS E TRATORES DIVERSOS (ENCARGOS COMPLEMENTARES) - MENSALISTA</t>
  </si>
  <si>
    <t>SINAPI|95361</t>
  </si>
  <si>
    <t>95361</t>
  </si>
  <si>
    <t>CURSO DE CAPACITAÇÃO PARA OPERADOR DE MARTELETE OU MARTELETEIRO (ENCARGOS COMPLEMENTARES) - HORISTA</t>
  </si>
  <si>
    <t>SINAPI|101348</t>
  </si>
  <si>
    <t>101348</t>
  </si>
  <si>
    <t>CURSO DE CAPACITAÇÃO PARA OPERADOR DE MARTELETE OU MARTELETEIRO (ENCARGOS COMPLEMENTARES) - MENSALISTA</t>
  </si>
  <si>
    <t>SINAPI|101349</t>
  </si>
  <si>
    <t>101349</t>
  </si>
  <si>
    <t>CURSO DE CAPACITAÇÃO PARA OPERADOR DE MOTO SCRAPER (ENCARGOS COMPLEMENTARES) - MENSALISTA</t>
  </si>
  <si>
    <t>SINAPI|95362</t>
  </si>
  <si>
    <t>95362</t>
  </si>
  <si>
    <t>CURSO DE CAPACITAÇÃO PARA OPERADOR DE MOTO-ESCREIPER (ENCARGOS COMPLEMENTARES) - HORISTA</t>
  </si>
  <si>
    <t>SINAPI|95363</t>
  </si>
  <si>
    <t>95363</t>
  </si>
  <si>
    <t>CURSO DE CAPACITAÇÃO PARA OPERADOR DE MOTONIVELADORA (ENCARGOS COMPLEMENTARES) - HORISTA</t>
  </si>
  <si>
    <t>SINAPI|101350</t>
  </si>
  <si>
    <t>101350</t>
  </si>
  <si>
    <t>CURSO DE CAPACITAÇÃO PARA OPERADOR DE MOTONIVELADORA (ENCARGOS COMPLEMENTARES) - MENSALISTA</t>
  </si>
  <si>
    <t>SINAPI|95360</t>
  </si>
  <si>
    <t>95360</t>
  </si>
  <si>
    <t>CURSO DE CAPACITAÇÃO PARA OPERADOR DE MÁQUINAS E EQUIPAMENTOS (ENCARGOS COMPLEMENTARES) - HORISTA</t>
  </si>
  <si>
    <t>SINAPI|101351</t>
  </si>
  <si>
    <t>101351</t>
  </si>
  <si>
    <t>CURSO DE CAPACITAÇÃO PARA OPERADOR DE PA CARREGADEIRA (ENCARGOS COMPLEMENTARES) - MENSALISTA</t>
  </si>
  <si>
    <t>SINAPI|95365</t>
  </si>
  <si>
    <t>95365</t>
  </si>
  <si>
    <t>CURSO DE CAPACITAÇÃO PARA OPERADOR DE PAVIMENTADORA (ENCARGOS COMPLEMENTARES) - HORISTA</t>
  </si>
  <si>
    <t>SINAPI|101352</t>
  </si>
  <si>
    <t>101352</t>
  </si>
  <si>
    <t>CURSO DE CAPACITAÇÃO PARA OPERADOR DE PAVIMENTADORA / MESA VIBROACABADORA (ENCARGOS COMPLEMENTARES) - MENSALISTA</t>
  </si>
  <si>
    <t>SINAPI|95364</t>
  </si>
  <si>
    <t>95364</t>
  </si>
  <si>
    <t>CURSO DE CAPACITAÇÃO PARA OPERADOR DE PÁ CARREGADEIRA (ENCARGOS COMPLEMENTARES) - HORISTA</t>
  </si>
  <si>
    <t>SINAPI|95366</t>
  </si>
  <si>
    <t>95366</t>
  </si>
  <si>
    <t>CURSO DE CAPACITAÇÃO PARA OPERADOR DE ROLO COMPACTADOR (ENCARGOS COMPLEMENTARES) - HORISTA</t>
  </si>
  <si>
    <t>SINAPI|101353</t>
  </si>
  <si>
    <t>101353</t>
  </si>
  <si>
    <t>CURSO DE CAPACITAÇÃO PARA OPERADOR DE ROLO COMPACTADOR (ENCARGOS COMPLEMENTARES) - MENSALISTA</t>
  </si>
  <si>
    <t>SINAPI|95367</t>
  </si>
  <si>
    <t>95367</t>
  </si>
  <si>
    <t>CURSO DE CAPACITAÇÃO PARA OPERADOR DE USINA DE ASFALTO, DE SOLOS OU DE CONCRETO (ENCARGOS COMPLEMENTARES) - HORISTA</t>
  </si>
  <si>
    <t>SINAPI|101355</t>
  </si>
  <si>
    <t>101355</t>
  </si>
  <si>
    <t>CURSO DE CAPACITAÇÃO PARA OPERADOR DE USINA DE ASFALTO, DE SOLOS OU DE CONCRETO (ENCARGOS COMPLEMENTARES) - MENSALISTA</t>
  </si>
  <si>
    <t>SINAPI|95368</t>
  </si>
  <si>
    <t>95368</t>
  </si>
  <si>
    <t>CURSO DE CAPACITAÇÃO PARA OPERADOR JATO DE AREIA OU JATISTA (ENCARGOS COMPLEMENTARES) - HORISTA</t>
  </si>
  <si>
    <t>SINAPI|95369</t>
  </si>
  <si>
    <t>95369</t>
  </si>
  <si>
    <t>CURSO DE CAPACITAÇÃO PARA OPERADOR PARA BATE ESTACAS (ENCARGOS COMPLEMENTARES) - HORISTA</t>
  </si>
  <si>
    <t>SINAPI|95370</t>
  </si>
  <si>
    <t>95370</t>
  </si>
  <si>
    <t>CURSO DE CAPACITAÇÃO PARA PASTILHEIRO (ENCARGOS COMPLEMENTARES) - HORISTA</t>
  </si>
  <si>
    <t>SINAPI|101356</t>
  </si>
  <si>
    <t>101356</t>
  </si>
  <si>
    <t>CURSO DE CAPACITAÇÃO PARA PASTILHEIRO (ENCARGOS COMPLEMENTARES) - MENSALISTA</t>
  </si>
  <si>
    <t>SINAPI|95371</t>
  </si>
  <si>
    <t>95371</t>
  </si>
  <si>
    <t>CURSO DE CAPACITAÇÃO PARA PEDREIRO (ENCARGOS COMPLEMENTARES) - HORISTA</t>
  </si>
  <si>
    <t>SINAPI|101357</t>
  </si>
  <si>
    <t>101357</t>
  </si>
  <si>
    <t>CURSO DE CAPACITAÇÃO PARA PEDREIRO (ENCARGOS COMPLEMENTARES) - MENSALISTA</t>
  </si>
  <si>
    <t>SINAPI|95372</t>
  </si>
  <si>
    <t>95372</t>
  </si>
  <si>
    <t>CURSO DE CAPACITAÇÃO PARA PINTOR (ENCARGOS COMPLEMENTARES) - HORISTA</t>
  </si>
  <si>
    <t>SINAPI|101358</t>
  </si>
  <si>
    <t>101358</t>
  </si>
  <si>
    <t>CURSO DE CAPACITAÇÃO PARA PINTOR (ENCARGOS COMPLEMENTARES) - MENSALISTA</t>
  </si>
  <si>
    <t>SINAPI|95373</t>
  </si>
  <si>
    <t>95373</t>
  </si>
  <si>
    <t>CURSO DE CAPACITAÇÃO PARA PINTOR DE LETREIROS (ENCARGOS COMPLEMENTARES) - HORISTA</t>
  </si>
  <si>
    <t>SINAPI|101359</t>
  </si>
  <si>
    <t>101359</t>
  </si>
  <si>
    <t>CURSO DE CAPACITAÇÃO PARA PINTOR DE LETREIROS (ENCARGOS COMPLEMENTARES) - MENSALISTA</t>
  </si>
  <si>
    <t>SINAPI|101360</t>
  </si>
  <si>
    <t>101360</t>
  </si>
  <si>
    <t>CURSO DE CAPACITAÇÃO PARA PINTOR PARA TINTA EPOXI (ENCARGOS COMPLEMENTARES) - MENSALISTA</t>
  </si>
  <si>
    <t>SINAPI|95374</t>
  </si>
  <si>
    <t>95374</t>
  </si>
  <si>
    <t>CURSO DE CAPACITAÇÃO PARA PINTOR PARA TINTA EPÓXI (ENCARGOS COMPLEMENTARES) - HORISTA</t>
  </si>
  <si>
    <t>SINAPI|95375</t>
  </si>
  <si>
    <t>95375</t>
  </si>
  <si>
    <t>CURSO DE CAPACITAÇÃO PARA POCEIRO (ENCARGOS COMPLEMENTARES) - HORISTA</t>
  </si>
  <si>
    <t>SINAPI|101361</t>
  </si>
  <si>
    <t>101361</t>
  </si>
  <si>
    <t>CURSO DE CAPACITAÇÃO PARA POCEIRO / ESCAVADOR DE VALAS E TUBULOES (ENCARGOS COMPLEMENTARES) - MENSALISTA</t>
  </si>
  <si>
    <t>SINAPI|95376</t>
  </si>
  <si>
    <t>95376</t>
  </si>
  <si>
    <t>CURSO DE CAPACITAÇÃO PARA RASTELEIRO (ENCARGOS COMPLEMENTARES) - HORISTA</t>
  </si>
  <si>
    <t>SINAPI|95377</t>
  </si>
  <si>
    <t>95377</t>
  </si>
  <si>
    <t>CURSO DE CAPACITAÇÃO PARA SERRALHEIRO (ENCARGOS COMPLEMENTARES) - HORISTA</t>
  </si>
  <si>
    <t>SINAPI|101363</t>
  </si>
  <si>
    <t>101363</t>
  </si>
  <si>
    <t>CURSO DE CAPACITAÇÃO PARA SERRALHEIRO (ENCARGOS COMPLEMENTARES) - MENSALISTA</t>
  </si>
  <si>
    <t>SINAPI|95378</t>
  </si>
  <si>
    <t>95378</t>
  </si>
  <si>
    <t>CURSO DE CAPACITAÇÃO PARA SERVENTE (ENCARGOS COMPLEMENTARES) - HORISTA</t>
  </si>
  <si>
    <t>SINAPI|101364</t>
  </si>
  <si>
    <t>101364</t>
  </si>
  <si>
    <t>CURSO DE CAPACITAÇÃO PARA SERVENTE DE OBRAS (ENCARGOS COMPLEMENTARES) - MENSALISTA</t>
  </si>
  <si>
    <t>SINAPI|95379</t>
  </si>
  <si>
    <t>95379</t>
  </si>
  <si>
    <t>CURSO DE CAPACITAÇÃO PARA SOLDADOR (ENCARGOS COMPLEMENTARES) - HORISTA</t>
  </si>
  <si>
    <t>SINAPI|101365</t>
  </si>
  <si>
    <t>101365</t>
  </si>
  <si>
    <t>CURSO DE CAPACITAÇÃO PARA SOLDADOR (ENCARGOS COMPLEMENTARES) - MENSALISTA</t>
  </si>
  <si>
    <t>SINAPI|95380</t>
  </si>
  <si>
    <t>95380</t>
  </si>
  <si>
    <t>CURSO DE CAPACITAÇÃO PARA SOLDADOR A (PARA SOLDA A SER TESTADA COM RAIOS X) (ENCARGOS COMPLEMENTARES) - HORISTA</t>
  </si>
  <si>
    <t>SINAPI|101366</t>
  </si>
  <si>
    <t>101366</t>
  </si>
  <si>
    <t>CURSO DE CAPACITAÇÃO PARA SOLDADOR ELETRICO (ENCARGOS COMPLEMENTARES) - MENSALISTA</t>
  </si>
  <si>
    <t>SINAPI|100535</t>
  </si>
  <si>
    <t>100535</t>
  </si>
  <si>
    <t>CURSO DE CAPACITAÇÃO PARA TECNICO DE EDIFICACOES (ENCARGOS COMPLEMENTARES) - HORISTA</t>
  </si>
  <si>
    <t>SINAPI|100536</t>
  </si>
  <si>
    <t>100536</t>
  </si>
  <si>
    <t>CURSO DE CAPACITAÇÃO PARA TECNICO DE EDIFICACOES (ENCARGOS COMPLEMENTARES) - MENSALISTA</t>
  </si>
  <si>
    <t>SINAPI|101368</t>
  </si>
  <si>
    <t>101368</t>
  </si>
  <si>
    <t>CURSO DE CAPACITAÇÃO PARA TECNICO EM LABORATORIO E CAMPO DE CONSTRUCAO CIVIL (ENCARGOS COMPLEMENTARES) - MENSALISTA</t>
  </si>
  <si>
    <t>SINAPI|101369</t>
  </si>
  <si>
    <t>101369</t>
  </si>
  <si>
    <t>CURSO DE CAPACITAÇÃO PARA TECNICO EM SONDAGEM (ENCARGOS COMPLEMENTARES) - MENSALISTA</t>
  </si>
  <si>
    <t>SINAPI|95385</t>
  </si>
  <si>
    <t>95385</t>
  </si>
  <si>
    <t>CURSO DE CAPACITAÇÃO PARA TELHADISTA (ENCARGOS COMPLEMENTARES) - HORISTA</t>
  </si>
  <si>
    <t>SINAPI|101370</t>
  </si>
  <si>
    <t>101370</t>
  </si>
  <si>
    <t>CURSO DE CAPACITAÇÃO PARA TELHADOR (ENCARGOS COMPLEMENTARES) - MENSALISTA</t>
  </si>
  <si>
    <t>SINAPI|95406</t>
  </si>
  <si>
    <t>95406</t>
  </si>
  <si>
    <t>CURSO DE CAPACITAÇÃO PARA TOPÓGRAFO (ENCARGOS COMPLEMENTARES) - HORISTA</t>
  </si>
  <si>
    <t>SINAPI|95424</t>
  </si>
  <si>
    <t>95424</t>
  </si>
  <si>
    <t>CURSO DE CAPACITAÇÃO PARA TOPÓGRAFO (ENCARGOS COMPLEMENTARES) - MENSALISTA</t>
  </si>
  <si>
    <t>SINAPI|95386</t>
  </si>
  <si>
    <t>95386</t>
  </si>
  <si>
    <t>CURSO DE CAPACITAÇÃO PARA TRATORISTA (ENCARGOS COMPLEMENTARES) - HORISTA</t>
  </si>
  <si>
    <t>SINAPI|95383</t>
  </si>
  <si>
    <t>95383</t>
  </si>
  <si>
    <t>CURSO DE CAPACITAÇÃO PARA TÉCNICO DE LABORATÓRIO (ENCARGOS COMPLEMENTARES) - HORISTA</t>
  </si>
  <si>
    <t>SINAPI|95384</t>
  </si>
  <si>
    <t>95384</t>
  </si>
  <si>
    <t>CURSO DE CAPACITAÇÃO PARA TÉCNICO DE SONDAGEM (ENCARGOS COMPLEMENTARES) - HORISTA</t>
  </si>
  <si>
    <t>SINAPI|100299</t>
  </si>
  <si>
    <t>100299</t>
  </si>
  <si>
    <t>CURSO DE CAPACITAÇÃO PARA TÉCNICO EM SEGURANÇA DO TRABALHO (ENCARGOS COMPLEMENTARES) - HORISTA</t>
  </si>
  <si>
    <t>SINAPI|100315</t>
  </si>
  <si>
    <t>100315</t>
  </si>
  <si>
    <t>CURSO DE CAPACITAÇÃO PARA TÉCNICO EM SEGURANÇA DO TRABALHO (ENCARGOS COMPLEMENTARES) - MENSALISTA</t>
  </si>
  <si>
    <t>SINAPI|95387</t>
  </si>
  <si>
    <t>95387</t>
  </si>
  <si>
    <t>CURSO DE CAPACITAÇÃO PARA VIDRACEIRO (ENCARGOS COMPLEMENTARES) - HORISTA</t>
  </si>
  <si>
    <t>SINAPI|101371</t>
  </si>
  <si>
    <t>101371</t>
  </si>
  <si>
    <t>CURSO DE CAPACITAÇÃO PARA VIDRACEIRO (ENCARGOS COMPLEMENTARES) - MENSALISTA</t>
  </si>
  <si>
    <t>SINAPI|100288</t>
  </si>
  <si>
    <t>100288</t>
  </si>
  <si>
    <t>CURSO DE CAPACITAÇÃO PARA VIGIA DIURNO (ENCARGOS COMPLEMENTARES) - HORISTA</t>
  </si>
  <si>
    <t>SINAPI|101372</t>
  </si>
  <si>
    <t>101372</t>
  </si>
  <si>
    <t>CURSO DE CAPACITAÇÃO PARA VIGIA DIURNO (ENCARGOS COMPLEMENTARES) - MENSALISTA</t>
  </si>
  <si>
    <t>SINAPI|90775</t>
  </si>
  <si>
    <t>90775</t>
  </si>
  <si>
    <t>DESENHISTA PROJETISTA COM ENCARGOS COMPLEMENTARES</t>
  </si>
  <si>
    <t>SINAPI|93561</t>
  </si>
  <si>
    <t>93561</t>
  </si>
  <si>
    <t>SINAPI|88264</t>
  </si>
  <si>
    <t>88264</t>
  </si>
  <si>
    <t>ELETRICISTA COM ENCARGOS COMPLEMENTARES</t>
  </si>
  <si>
    <t>SINAPI|101399</t>
  </si>
  <si>
    <t>101399</t>
  </si>
  <si>
    <t>SINAPI|88266</t>
  </si>
  <si>
    <t>88266</t>
  </si>
  <si>
    <t>ELETROTÉCNICO COM ENCARGOS COMPLEMENTARES</t>
  </si>
  <si>
    <t>SINAPI|101401</t>
  </si>
  <si>
    <t>101401</t>
  </si>
  <si>
    <t>SINAPI|88267</t>
  </si>
  <si>
    <t>88267</t>
  </si>
  <si>
    <t>ENCANADOR OU BOMBEIRO HIDRÁULICO COM ENCARGOS COMPLEMENTARES</t>
  </si>
  <si>
    <t>SINAPI|101402</t>
  </si>
  <si>
    <t>101402</t>
  </si>
  <si>
    <t>SINAPI|90776</t>
  </si>
  <si>
    <t>90776</t>
  </si>
  <si>
    <t>ENCARREGADO GERAL COM ENCARGOS COMPLEMENTARES</t>
  </si>
  <si>
    <t>SINAPI|93572</t>
  </si>
  <si>
    <t>93572</t>
  </si>
  <si>
    <t>ENCARREGADO GERAL DE OBRAS COM ENCARGOS COMPLEMENTARES</t>
  </si>
  <si>
    <t>SINAPI|90777</t>
  </si>
  <si>
    <t>90777</t>
  </si>
  <si>
    <t>ENGENHEIRO CIVIL DE OBRA JUNIOR COM ENCARGOS COMPLEMENTARES</t>
  </si>
  <si>
    <t>SINAPI|93565</t>
  </si>
  <si>
    <t>93565</t>
  </si>
  <si>
    <t>SINAPI|90778</t>
  </si>
  <si>
    <t>90778</t>
  </si>
  <si>
    <t>ENGENHEIRO CIVIL DE OBRA PLENO COM ENCARGOS COMPLEMENTARES</t>
  </si>
  <si>
    <t>SINAPI|93567</t>
  </si>
  <si>
    <t>93567</t>
  </si>
  <si>
    <t>SINAPI|90779</t>
  </si>
  <si>
    <t>90779</t>
  </si>
  <si>
    <t>ENGENHEIRO CIVIL DE OBRA SENIOR COM ENCARGOS COMPLEMENTARES</t>
  </si>
  <si>
    <t>SINAPI|93568</t>
  </si>
  <si>
    <t>93568</t>
  </si>
  <si>
    <t>SINAPI|88269</t>
  </si>
  <si>
    <t>88269</t>
  </si>
  <si>
    <t>GESSEIRO COM ENCARGOS COMPLEMENTARES</t>
  </si>
  <si>
    <t>SINAPI|101407</t>
  </si>
  <si>
    <t>101407</t>
  </si>
  <si>
    <t>SINAPI|88270</t>
  </si>
  <si>
    <t>88270</t>
  </si>
  <si>
    <t>IMPERMEABILIZADOR COM ENCARGOS COMPLEMENTARES</t>
  </si>
  <si>
    <t>SINAPI|101408</t>
  </si>
  <si>
    <t>101408</t>
  </si>
  <si>
    <t>SINAPI|102919</t>
  </si>
  <si>
    <t>102919</t>
  </si>
  <si>
    <t>INSTALADOR DE PISO ELEVADO COM ENCARGOS COMPLEMENTARES</t>
  </si>
  <si>
    <t>SINAPI|101409</t>
  </si>
  <si>
    <t>101409</t>
  </si>
  <si>
    <t>INSTALADOR DE TUBULAÇÕES COM ENCARGOS COMPLEMENTARES</t>
  </si>
  <si>
    <t>SINAPI|88441</t>
  </si>
  <si>
    <t>88441</t>
  </si>
  <si>
    <t>JARDINEIRO COM ENCARGOS COMPLEMENTARES</t>
  </si>
  <si>
    <t>SINAPI|101410</t>
  </si>
  <si>
    <t>101410</t>
  </si>
  <si>
    <t>SINAPI|88272</t>
  </si>
  <si>
    <t>88272</t>
  </si>
  <si>
    <t>MACARIQUEIRO COM ENCARGOS COMPLEMENTARES</t>
  </si>
  <si>
    <t>SINAPI|88273</t>
  </si>
  <si>
    <t>88273</t>
  </si>
  <si>
    <t>MARCENEIRO COM ENCARGOS COMPLEMENTARES</t>
  </si>
  <si>
    <t>SINAPI|101413</t>
  </si>
  <si>
    <t>101413</t>
  </si>
  <si>
    <t>SINAPI|101414</t>
  </si>
  <si>
    <t>101414</t>
  </si>
  <si>
    <t>MARMORISTA / GRANITEIRO COM ENCARGOS COMPLEMENTARES</t>
  </si>
  <si>
    <t>SINAPI|88274</t>
  </si>
  <si>
    <t>88274</t>
  </si>
  <si>
    <t>MARMORISTA/GRANITEIRO COM ENCARGOS COMPLEMENTARES</t>
  </si>
  <si>
    <t>SINAPI|101412</t>
  </si>
  <si>
    <t>101412</t>
  </si>
  <si>
    <t>MAÇARIQUEIRO COM ENCARGOS COMPLEMENTARES</t>
  </si>
  <si>
    <t>SINAPI|101415</t>
  </si>
  <si>
    <t>101415</t>
  </si>
  <si>
    <t>MECÂNICO DE EQUIPAMENTOS PESADOS COM ENCARGOS COMPLEMENTARES</t>
  </si>
  <si>
    <t>SINAPI|100308</t>
  </si>
  <si>
    <t>100308</t>
  </si>
  <si>
    <t>MECÂNICO DE REFRIGERAÇÃO COM ENCARGOS COMPLEMENTARES</t>
  </si>
  <si>
    <t>SINAPI|101416</t>
  </si>
  <si>
    <t>101416</t>
  </si>
  <si>
    <t>SINAPI|88275</t>
  </si>
  <si>
    <t>88275</t>
  </si>
  <si>
    <t>MECÃNICO DE EQUIPAMENTOS PESADOS COM ENCARGOS COMPLEMENTARES</t>
  </si>
  <si>
    <t>SINAPI|90780</t>
  </si>
  <si>
    <t>90780</t>
  </si>
  <si>
    <t>MESTRE DE OBRAS COM ENCARGOS COMPLEMENTARES</t>
  </si>
  <si>
    <t>SINAPI|94295</t>
  </si>
  <si>
    <t>94295</t>
  </si>
  <si>
    <t>SINAPI|88277</t>
  </si>
  <si>
    <t>88277</t>
  </si>
  <si>
    <t>MONTADOR (TUBO AÇO/EQUIPAMENTOS) COM ENCARGOS COMPLEMENTARES</t>
  </si>
  <si>
    <t>SINAPI|100307</t>
  </si>
  <si>
    <t>100307</t>
  </si>
  <si>
    <t>MONTADOR DE ELETROELETRÔNICOS COM ENCARGOS COMPLEMENTARES</t>
  </si>
  <si>
    <t>SINAPI|101417</t>
  </si>
  <si>
    <t>101417</t>
  </si>
  <si>
    <t>SINAPI|88278</t>
  </si>
  <si>
    <t>88278</t>
  </si>
  <si>
    <t>MONTADOR DE ESTRUTURAS METÁLICAS COM ENCARGOS COMPLEMENTARES</t>
  </si>
  <si>
    <t>SINAPI|101418</t>
  </si>
  <si>
    <t>101418</t>
  </si>
  <si>
    <t>SINAPI|105535</t>
  </si>
  <si>
    <t>105535</t>
  </si>
  <si>
    <t>MONTADOR DE FÔRMAS DO SISTEMA DE PAREDES DE CONCRETO COM ENCARGOS COMPLEMENTARES</t>
  </si>
  <si>
    <t>SINAPI|101419</t>
  </si>
  <si>
    <t>101419</t>
  </si>
  <si>
    <t>MONTADOR DE MÁQUINAS COM ENCARGOS COMPLEMENTARES</t>
  </si>
  <si>
    <t>SINAPI|88279</t>
  </si>
  <si>
    <t>88279</t>
  </si>
  <si>
    <t>MONTADOR ELETROMECÂNICO COM ENCARGOS COMPLEMENTARES</t>
  </si>
  <si>
    <t>SINAPI|88281</t>
  </si>
  <si>
    <t>88281</t>
  </si>
  <si>
    <t>MOTORISTA DE BASCULANTE COM ENCARGOS COMPLEMENTARES</t>
  </si>
  <si>
    <t>SINAPI|93558</t>
  </si>
  <si>
    <t>93558</t>
  </si>
  <si>
    <t>MOTORISTA DE CAMINHAO COM ENCARGOS COMPLEMENTARES</t>
  </si>
  <si>
    <t>SINAPI|101420</t>
  </si>
  <si>
    <t>101420</t>
  </si>
  <si>
    <t>MOTORISTA DE CAMINHÃO BASCULANTE COM ENCARGOS COMPLEMENTARES</t>
  </si>
  <si>
    <t>SINAPI|101421</t>
  </si>
  <si>
    <t>101421</t>
  </si>
  <si>
    <t>MOTORISTA DE CAMINHÃO CARRETA COM ENCARGOS COMPLEMENTARES</t>
  </si>
  <si>
    <t>SINAPI|88282</t>
  </si>
  <si>
    <t>88282</t>
  </si>
  <si>
    <t>MOTORISTA DE CAMINHÃO COM ENCARGOS COMPLEMENTARES</t>
  </si>
  <si>
    <t>SINAPI|88283</t>
  </si>
  <si>
    <t>88283</t>
  </si>
  <si>
    <t>MOTORISTA DE CAMINHÃO E CARRETA COM ENCARGOS COMPLEMENTARES</t>
  </si>
  <si>
    <t>SINAPI|101422</t>
  </si>
  <si>
    <t>101422</t>
  </si>
  <si>
    <t>MOTORISTA DE CARRO DE PASSEIO COM ENCARGOS COMPLEMENTARES</t>
  </si>
  <si>
    <t>SINAPI|88284</t>
  </si>
  <si>
    <t>88284</t>
  </si>
  <si>
    <t>MOTORISTA DE VEÍCULO LEVE COM ENCARGOS COMPLEMENTARES</t>
  </si>
  <si>
    <t>SINAPI|101424</t>
  </si>
  <si>
    <t>101424</t>
  </si>
  <si>
    <t>MOTORISTA OPERADOR DE CAMINHÃO COM MUNCK COM ENCARGOS COMPLEMENTARES</t>
  </si>
  <si>
    <t>SINAPI|88286</t>
  </si>
  <si>
    <t>88286</t>
  </si>
  <si>
    <t>MOTORISTA OPERADOR DE MUNCK COM ENCARGOS COMPLEMENTARES</t>
  </si>
  <si>
    <t>SINAPI|88288</t>
  </si>
  <si>
    <t>88288</t>
  </si>
  <si>
    <t>NIVELADOR COM ENCARGOS COMPLEMENTARES</t>
  </si>
  <si>
    <t>SINAPI|101425</t>
  </si>
  <si>
    <t>101425</t>
  </si>
  <si>
    <t>SINAPI|101426</t>
  </si>
  <si>
    <t>101426</t>
  </si>
  <si>
    <t>OPERADOR DE BATE-ESTACA COM ENCARGOS COMPLEMENTARES</t>
  </si>
  <si>
    <t>SINAPI|88291</t>
  </si>
  <si>
    <t>88291</t>
  </si>
  <si>
    <t>OPERADOR DE BETONEIRA (CAMINHÃO) COM ENCARGOS COMPLEMENTARES</t>
  </si>
  <si>
    <t>SINAPI|101427</t>
  </si>
  <si>
    <t>101427</t>
  </si>
  <si>
    <t>SINAPI|101428</t>
  </si>
  <si>
    <t>101428</t>
  </si>
  <si>
    <t>OPERADOR DE BETONEIRA ESTACIONÁRIA COM ENCARGOS COMPLEMENTARES</t>
  </si>
  <si>
    <t>SINAPI|88377</t>
  </si>
  <si>
    <t>88377</t>
  </si>
  <si>
    <t>OPERADOR DE BETONEIRA ESTACIONÁRIA/MISTURADOR COM ENCARGOS COMPLEMENTARES</t>
  </si>
  <si>
    <t>SINAPI|101429</t>
  </si>
  <si>
    <t>101429</t>
  </si>
  <si>
    <t>OPERADOR DE COMPRESSOR DE AR OU COMPRESSORISTA COM ENCARGOS COMPLEMENTARES</t>
  </si>
  <si>
    <t>SINAPI|88292</t>
  </si>
  <si>
    <t>88292</t>
  </si>
  <si>
    <t>OPERADOR DE COMPRESSOR OU COMPRESSORISTA COM ENCARGOS COMPLEMENTARES</t>
  </si>
  <si>
    <t>SINAPI|88293</t>
  </si>
  <si>
    <t>88293</t>
  </si>
  <si>
    <t>OPERADOR DE DEMARCADORA DE FAIXAS COM ENCARGOS COMPLEMENTARES</t>
  </si>
  <si>
    <t>SINAPI|101430</t>
  </si>
  <si>
    <t>101430</t>
  </si>
  <si>
    <t>OPERADOR DE DEMARCADORA DE FAIXAS DE TRÁFEGO COM ENCARGOS COMPLEMENTARES</t>
  </si>
  <si>
    <t>SINAPI|88294</t>
  </si>
  <si>
    <t>88294</t>
  </si>
  <si>
    <t>OPERADOR DE ESCAVADEIRA COM ENCARGOS COMPLEMENTARES</t>
  </si>
  <si>
    <t>SINAPI|101431</t>
  </si>
  <si>
    <t>101431</t>
  </si>
  <si>
    <t>SINAPI|88295</t>
  </si>
  <si>
    <t>88295</t>
  </si>
  <si>
    <t>OPERADOR DE GUINCHO COM ENCARGOS COMPLEMENTARES</t>
  </si>
  <si>
    <t>SINAPI|101432</t>
  </si>
  <si>
    <t>101432</t>
  </si>
  <si>
    <t>OPERADOR DE GUINCHO OU GUINCHEIRO COM ENCARGOS COMPLEMENTARES</t>
  </si>
  <si>
    <t>SINAPI|88296</t>
  </si>
  <si>
    <t>88296</t>
  </si>
  <si>
    <t>OPERADOR DE GUINDASTE COM ENCARGOS COMPLEMENTARES</t>
  </si>
  <si>
    <t>SINAPI|101433</t>
  </si>
  <si>
    <t>101433</t>
  </si>
  <si>
    <t>SINAPI|101434</t>
  </si>
  <si>
    <t>101434</t>
  </si>
  <si>
    <t>OPERADOR DE JATO ABRASIVO OU JATISTA COM ENCARGOS COMPLEMENTARES</t>
  </si>
  <si>
    <t>SINAPI|88298</t>
  </si>
  <si>
    <t>88298</t>
  </si>
  <si>
    <t>OPERADOR DE MARTELETE OU MARTELETEIRO COM ENCARGOS COMPLEMENTARES</t>
  </si>
  <si>
    <t>SINAPI|101436</t>
  </si>
  <si>
    <t>101436</t>
  </si>
  <si>
    <t>SINAPI|101437</t>
  </si>
  <si>
    <t>101437</t>
  </si>
  <si>
    <t>OPERADOR DE MOTO SCRAPER COM ENCARGOS COMPLEMENTARES</t>
  </si>
  <si>
    <t>SINAPI|88299</t>
  </si>
  <si>
    <t>88299</t>
  </si>
  <si>
    <t>OPERADOR DE MOTO-ESCREIPER COM ENCARGOS COMPLEMENTARES</t>
  </si>
  <si>
    <t>SINAPI|88300</t>
  </si>
  <si>
    <t>88300</t>
  </si>
  <si>
    <t>OPERADOR DE MOTONIVELADORA COM ENCARGOS COMPLEMENTARES</t>
  </si>
  <si>
    <t>SINAPI|101438</t>
  </si>
  <si>
    <t>101438</t>
  </si>
  <si>
    <t>SINAPI|88297</t>
  </si>
  <si>
    <t>88297</t>
  </si>
  <si>
    <t>OPERADOR DE MÁQUINAS E EQUIPAMENTOS COM ENCARGOS COMPLEMENTARES</t>
  </si>
  <si>
    <t>SINAPI|101435</t>
  </si>
  <si>
    <t>101435</t>
  </si>
  <si>
    <t>OPERADOR DE MÁQUINAS E TRATORES DIVERSOS COM ENCARGOS COMPLEMENTARES</t>
  </si>
  <si>
    <t>SINAPI|101440</t>
  </si>
  <si>
    <t>101440</t>
  </si>
  <si>
    <t>OPERADOR DE PAVIMENTADORA / MESA VIBROACABADORA COM ENCARGOS COMPLEMENTARES</t>
  </si>
  <si>
    <t>SINAPI|88302</t>
  </si>
  <si>
    <t>88302</t>
  </si>
  <si>
    <t>OPERADOR DE PAVIMENTADORA COM ENCARGOS COMPLEMENTARES</t>
  </si>
  <si>
    <t>SINAPI|88301</t>
  </si>
  <si>
    <t>88301</t>
  </si>
  <si>
    <t>OPERADOR DE PÁ CARREGADEIRA COM ENCARGOS COMPLEMENTARES</t>
  </si>
  <si>
    <t>SINAPI|101439</t>
  </si>
  <si>
    <t>101439</t>
  </si>
  <si>
    <t>SINAPI|88303</t>
  </si>
  <si>
    <t>88303</t>
  </si>
  <si>
    <t>OPERADOR DE ROLO COMPACTADOR COM ENCARGOS COMPLEMENTARES</t>
  </si>
  <si>
    <t>SINAPI|101441</t>
  </si>
  <si>
    <t>101441</t>
  </si>
  <si>
    <t>SINAPI|88304</t>
  </si>
  <si>
    <t>88304</t>
  </si>
  <si>
    <t>OPERADOR DE USINA DE ASFALTO, DE SOLOS OU DE CONCRETO COM ENCARGOS COMPLEMENTARES</t>
  </si>
  <si>
    <t>SINAPI|101443</t>
  </si>
  <si>
    <t>101443</t>
  </si>
  <si>
    <t>SINAPI|88306</t>
  </si>
  <si>
    <t>88306</t>
  </si>
  <si>
    <t>OPERADOR JATO DE AREIA OU JATISTA COM ENCARGOS COMPLEMENTARES</t>
  </si>
  <si>
    <t>SINAPI|88307</t>
  </si>
  <si>
    <t>88307</t>
  </si>
  <si>
    <t>OPERADOR PARA BATE ESTACAS COM ENCARGOS COMPLEMENTARES</t>
  </si>
  <si>
    <t>SINAPI|88308</t>
  </si>
  <si>
    <t>88308</t>
  </si>
  <si>
    <t>PASTILHEIRO COM ENCARGOS COMPLEMENTARES</t>
  </si>
  <si>
    <t>SINAPI|101444</t>
  </si>
  <si>
    <t>101444</t>
  </si>
  <si>
    <t>SINAPI|88309</t>
  </si>
  <si>
    <t>88309</t>
  </si>
  <si>
    <t>PEDREIRO COM ENCARGOS COMPLEMENTARES</t>
  </si>
  <si>
    <t>SINAPI|101445</t>
  </si>
  <si>
    <t>101445</t>
  </si>
  <si>
    <t>SINAPI|88310</t>
  </si>
  <si>
    <t>88310</t>
  </si>
  <si>
    <t>PINTOR COM ENCARGOS COMPLEMENTARES</t>
  </si>
  <si>
    <t>SINAPI|101446</t>
  </si>
  <si>
    <t>101446</t>
  </si>
  <si>
    <t>SINAPI|88311</t>
  </si>
  <si>
    <t>88311</t>
  </si>
  <si>
    <t>PINTOR DE LETREIROS COM ENCARGOS COMPLEMENTARES</t>
  </si>
  <si>
    <t>SINAPI|101447</t>
  </si>
  <si>
    <t>101447</t>
  </si>
  <si>
    <t>SINAPI|88312</t>
  </si>
  <si>
    <t>88312</t>
  </si>
  <si>
    <t>PINTOR PARA TINTA EPÓXI COM ENCARGOS COMPLEMENTARES</t>
  </si>
  <si>
    <t>SINAPI|101448</t>
  </si>
  <si>
    <t>101448</t>
  </si>
  <si>
    <t>SINAPI|101449</t>
  </si>
  <si>
    <t>101449</t>
  </si>
  <si>
    <t>POCEIRO / ESCAVADOR DE VALAS COM ENCARGOS COMPLEMENTARES</t>
  </si>
  <si>
    <t>SINAPI|88313</t>
  </si>
  <si>
    <t>88313</t>
  </si>
  <si>
    <t>POCEIRO COM ENCARGOS COMPLEMENTARES</t>
  </si>
  <si>
    <t>SINAPI|88314</t>
  </si>
  <si>
    <t>88314</t>
  </si>
  <si>
    <t>RASTELEIRO COM ENCARGOS COMPLEMENTARES</t>
  </si>
  <si>
    <t>SINAPI|88315</t>
  </si>
  <si>
    <t>88315</t>
  </si>
  <si>
    <t>SERRALHEIRO COM ENCARGOS COMPLEMENTARES</t>
  </si>
  <si>
    <t>SINAPI|101451</t>
  </si>
  <si>
    <t>101451</t>
  </si>
  <si>
    <t>SINAPI|88316</t>
  </si>
  <si>
    <t>88316</t>
  </si>
  <si>
    <t>SERVENTE COM ENCARGOS COMPLEMENTARES</t>
  </si>
  <si>
    <t>SINAPI|101452</t>
  </si>
  <si>
    <t>101452</t>
  </si>
  <si>
    <t>SERVENTE DE OBRAS COM ENCARGOS COMPLEMENTARES</t>
  </si>
  <si>
    <t>SINAPI|88318</t>
  </si>
  <si>
    <t>88318</t>
  </si>
  <si>
    <t>SOLDADOR A (PARA SOLDA A SER TESTADA COM RAIOS "X") COM ENCARGOS COMPLEMENTARES</t>
  </si>
  <si>
    <t>SINAPI|88317</t>
  </si>
  <si>
    <t>88317</t>
  </si>
  <si>
    <t>SOLDADOR COM ENCARGOS COMPLEMENTARES</t>
  </si>
  <si>
    <t>SINAPI|101453</t>
  </si>
  <si>
    <t>101453</t>
  </si>
  <si>
    <t>SINAPI|101454</t>
  </si>
  <si>
    <t>101454</t>
  </si>
  <si>
    <t>SOLDADOR ELÉTRICO COM ENCARGOS COMPLEMENTARES</t>
  </si>
  <si>
    <t>SINAPI|100533</t>
  </si>
  <si>
    <t>100533</t>
  </si>
  <si>
    <t>TECNICO DE EDIFICACOES COM ENCARGOS COMPLEMENTARES</t>
  </si>
  <si>
    <t>SINAPI|100534</t>
  </si>
  <si>
    <t>100534</t>
  </si>
  <si>
    <t>SINAPI|88323</t>
  </si>
  <si>
    <t>88323</t>
  </si>
  <si>
    <t>TELHADISTA COM ENCARGOS COMPLEMENTARES</t>
  </si>
  <si>
    <t>SINAPI|101458</t>
  </si>
  <si>
    <t>101458</t>
  </si>
  <si>
    <t>TELHADOR COM ENCARGOS COMPLEMENTARES</t>
  </si>
  <si>
    <t>SINAPI|90781</t>
  </si>
  <si>
    <t>90781</t>
  </si>
  <si>
    <t>TOPOGRAFO COM ENCARGOS COMPLEMENTARES</t>
  </si>
  <si>
    <t>SINAPI|94296</t>
  </si>
  <si>
    <t>94296</t>
  </si>
  <si>
    <t>SINAPI|88324</t>
  </si>
  <si>
    <t>88324</t>
  </si>
  <si>
    <t>TRATORISTA COM ENCARGOS COMPLEMENTARES</t>
  </si>
  <si>
    <t>SINAPI|88321</t>
  </si>
  <si>
    <t>88321</t>
  </si>
  <si>
    <t>TÉCNICO DE LABORATÓRIO COM ENCARGOS COMPLEMENTARES</t>
  </si>
  <si>
    <t>SINAPI|101456</t>
  </si>
  <si>
    <t>101456</t>
  </si>
  <si>
    <t>TÉCNICO DE LABORATÓRIO E CAMPO DE CONSTRUÇÃO COM ENCARGOS COMPLEMENTARES</t>
  </si>
  <si>
    <t>SINAPI|100309</t>
  </si>
  <si>
    <t>100309</t>
  </si>
  <si>
    <t>TÉCNICO EM SEGURANÇA DO TRABALHO COM ENCARGOS COMPLEMENTARES</t>
  </si>
  <si>
    <t>SINAPI|100321</t>
  </si>
  <si>
    <t>100321</t>
  </si>
  <si>
    <t>SINAPI|88322</t>
  </si>
  <si>
    <t>88322</t>
  </si>
  <si>
    <t>TÉCNICO EM SONDAGEM COM ENCARGOS COMPLEMENTARES</t>
  </si>
  <si>
    <t>SINAPI|101457</t>
  </si>
  <si>
    <t>101457</t>
  </si>
  <si>
    <t>SINAPI|88325</t>
  </si>
  <si>
    <t>88325</t>
  </si>
  <si>
    <t>VIDRACEIRO COM ENCARGOS COMPLEMENTARES</t>
  </si>
  <si>
    <t>SINAPI|101459</t>
  </si>
  <si>
    <t>101459</t>
  </si>
  <si>
    <t>SINAPI|100289</t>
  </si>
  <si>
    <t>100289</t>
  </si>
  <si>
    <t>VIGIA DIURNO COM ENCARGOS COMPLEMENTARES</t>
  </si>
  <si>
    <t>SINAPI|101460</t>
  </si>
  <si>
    <t>101460</t>
  </si>
  <si>
    <t>SINAPI|105011</t>
  </si>
  <si>
    <t>105011</t>
  </si>
  <si>
    <t>EXECUÇÃO DE LINHAS DE REFERÊNCIA EM GABARITO OU CAVALETE. AF_03/2024</t>
  </si>
  <si>
    <t>Locação de Obras</t>
  </si>
  <si>
    <t>SINAPI|99061</t>
  </si>
  <si>
    <t>99061</t>
  </si>
  <si>
    <t>LOCAÇÃO COM CAVALETE COM ALTURA DE 0,50 M - 2 UTILIZAÇÕES. AF_03/2024</t>
  </si>
  <si>
    <t>SINAPI|99060</t>
  </si>
  <si>
    <t>99060</t>
  </si>
  <si>
    <t>LOCAÇÃO COM CAVALETE COM ALTURA DE 1,00 M - 2 UTILIZAÇÕES. AF_03/2024</t>
  </si>
  <si>
    <t>SINAPI|105008</t>
  </si>
  <si>
    <t>105008</t>
  </si>
  <si>
    <t>LOCAÇÃO COM USO EXCLUSIVO DE EQUIPAMENTO TOPOGRÁFICO. AF_03/2024</t>
  </si>
  <si>
    <t>SINAPI|105009</t>
  </si>
  <si>
    <t>105009</t>
  </si>
  <si>
    <t>LOCAÇÃO CONVENCIONAL DE OBRA, UTILIZANDO GABARITO DE TÁBUAS CORRIDAS PONTALETADAS A CADA 1,50M - 2 UTILIZAÇÕES. AF_03/2024</t>
  </si>
  <si>
    <t>SINAPI|99059</t>
  </si>
  <si>
    <t>99059</t>
  </si>
  <si>
    <t>LOCAÇÃO CONVENCIONAL DE OBRA, UTILIZANDO GABARITO DE TÁBUAS CORRIDAS PONTALETADAS A CADA 2,00M - 2 UTILIZAÇÕES. AF_03/2024</t>
  </si>
  <si>
    <t>SINAPI|105137</t>
  </si>
  <si>
    <t>105137</t>
  </si>
  <si>
    <t>LOCAÇÃO DE PAVIMENTAÇÃO. AF_03/2024</t>
  </si>
  <si>
    <t>SINAPI|105136</t>
  </si>
  <si>
    <t>105136</t>
  </si>
  <si>
    <t>LOCAÇÃO DE PONTO PARA REFERÊNCIA TOPOGRÁFICA. AF_03/2024</t>
  </si>
  <si>
    <t>SINAPI|105007</t>
  </si>
  <si>
    <t>105007</t>
  </si>
  <si>
    <t>LOCAÇÃO DE PRAÇAS EM PONTALETEAMENTO. AF_03/2024</t>
  </si>
  <si>
    <t>SINAPI|99063</t>
  </si>
  <si>
    <t>99063</t>
  </si>
  <si>
    <t>LOCAÇÃO DE REDE DE ÁGUA OU ESGOTO. AF_03/2024</t>
  </si>
  <si>
    <t>SINAPI|105010</t>
  </si>
  <si>
    <t>105010</t>
  </si>
  <si>
    <t>MARCAÇÃO DE PONTOS EM GABARITO OU CAVALETE, COM USO DE ESTAÇÃO TOTAL. AF_03/2024</t>
  </si>
  <si>
    <t>SINAPI|99062</t>
  </si>
  <si>
    <t>99062</t>
  </si>
  <si>
    <t>MARCAÇÃO DE PONTOS EM GABARITO OU CAVALETE. AF_03/2024</t>
  </si>
  <si>
    <t>SINAPI|100857</t>
  </si>
  <si>
    <t>100857</t>
  </si>
  <si>
    <t>ACABAMENTO MONOCOMANDO PARA CHUVEIRO - FORNECIMENTO E INSTALAÇÃO. AF_02/2026</t>
  </si>
  <si>
    <t>Louças e Metais</t>
  </si>
  <si>
    <t>SINAPI|86905</t>
  </si>
  <si>
    <t>86905</t>
  </si>
  <si>
    <t>APARELHO MISTURADOR DE MESA PARA LAVATÓRIO, PADRÃO MÉDIO - FORNECIMENTO E INSTALAÇÃO. AF_02/2026</t>
  </si>
  <si>
    <t>SINAPI|86908</t>
  </si>
  <si>
    <t>86908</t>
  </si>
  <si>
    <t>APARELHO MISTURADOR DE MESA PARA PIA DE COZINHA, PADRÃO MÉDIO - FORNECIMENTO E INSTALAÇÃO. AF_02/2026</t>
  </si>
  <si>
    <t>SINAPI|100849</t>
  </si>
  <si>
    <t>100849</t>
  </si>
  <si>
    <t>ASSENTO SANITÁRIO CONVENCIONAL - FORNECIMENTO E INSTALAÇÃO. AF_02/2026</t>
  </si>
  <si>
    <t>SINAPI|100851</t>
  </si>
  <si>
    <t>100851</t>
  </si>
  <si>
    <t>ASSENTO SANITÁRIO INFANTIL - FORNECIMENTO E INSTALAÇÃO. AF_02/2026</t>
  </si>
  <si>
    <t>SINAPI|100850</t>
  </si>
  <si>
    <t>100850</t>
  </si>
  <si>
    <t>ASSENTO SANITÁRIO PARA PCD - FORNECIMENTO E INSTALAÇÃO. AF_02/2026</t>
  </si>
  <si>
    <t>SINAPI|86888</t>
  </si>
  <si>
    <t>86888</t>
  </si>
  <si>
    <t>BACIA SANITÁRIA COM CAIXA ACOPLADA LOUÇA BRANCA - FORNECIMENTO E INSTALAÇÃO. AF_02/2026</t>
  </si>
  <si>
    <t>SINAPI|86932</t>
  </si>
  <si>
    <t>86932</t>
  </si>
  <si>
    <t>BACIA SANITÁRIA COM CAIXA ACOPLADA LOUÇA BRANCA - PADRÃO MÉDIO, INCLUSO ENGATE FLEXÍVEL EM METAL CROMADO, 1/2" X 40 CM - FORNECIMENTO E INSTALAÇÃO. AF_02/2026</t>
  </si>
  <si>
    <t>SINAPI|86931</t>
  </si>
  <si>
    <t>86931</t>
  </si>
  <si>
    <t>BACIA SANITÁRIA COM CAIXA ACOPLADA LOUÇA BRANCA, INCLUSO ENGATE FLEXÍVEL EM PLÁSTICO BRANCO, 1/2" X 40 CM - FORNECIMENTO E INSTALAÇÃO. AF_02/2026</t>
  </si>
  <si>
    <t>SINAPI|106771</t>
  </si>
  <si>
    <t>106771</t>
  </si>
  <si>
    <t>BACIA SANITÁRIA COM CAIXA ACOPLADA PARA PCD COM FURO FRONTAL EM LOUÇA BRANCA SEM ASSENTO - FORNECIMENTO E INSTALAÇÃO. AF_02/2026</t>
  </si>
  <si>
    <t>SINAPI|100878</t>
  </si>
  <si>
    <t>100878</t>
  </si>
  <si>
    <t>BACIA SANITÁRIA COM CAIXA ACOPLADA, LOUÇA BRANCA - PADRÃO ALTO - FORNECIMENTO E INSTALAÇÃO. AF_02/2026</t>
  </si>
  <si>
    <t>SINAPI|95471</t>
  </si>
  <si>
    <t>95471</t>
  </si>
  <si>
    <t>BACIA SANITÁRIA EM LOUÇA BRANCA PARA PCD SEM FURO FRONTAL, COM TUBO DE LIGAÇÃO CROMADO, SEM ASSENTO - FORNECIMENTO E INSTALAÇÃO. AF_02/2026_PS</t>
  </si>
  <si>
    <t>SINAPI|95469</t>
  </si>
  <si>
    <t>95469</t>
  </si>
  <si>
    <t>BACIA SANITÁRIA EM LOUÇA BRANCA, COM TUBO DE LIGAÇÃO CROMADO - FORNECIMENTO E INSTALAÇÃO. AF_02/2026_PS</t>
  </si>
  <si>
    <t>SINAPI|100848</t>
  </si>
  <si>
    <t>100848</t>
  </si>
  <si>
    <t>BACIA SANITÁRIA INFANTIL LOUÇA BRANCA, COM TUBO DE LIGAÇÃO CROMADO - FORNECIMENTO E INSTALAÇÃO. AF_02/2026_PS</t>
  </si>
  <si>
    <t>SINAPI|86895</t>
  </si>
  <si>
    <t>86895</t>
  </si>
  <si>
    <t>BANCADA DE GRANITO CINZA POLIDO, DE 0,50 X 0,60 M, PARA LAVATÓRIO - FORNECIMENTO E INSTALAÇÃO. AF_02/2026</t>
  </si>
  <si>
    <t>SINAPI|86889</t>
  </si>
  <si>
    <t>86889</t>
  </si>
  <si>
    <t>BANCADA DE GRANITO CINZA POLIDO, DE 1,50 X 0,60 M, PARA PIA DE COZINHA - FORNECIMENTO E INSTALAÇÃO. AF_02/2026</t>
  </si>
  <si>
    <t>SINAPI|106780</t>
  </si>
  <si>
    <t>106780</t>
  </si>
  <si>
    <t>BANCADA DE GRANITO CINZA POLIDO, DE 2,00 X 0,60 M, PARA LAVATÓRIO - FORNECIMENTO E INSTALAÇÃO. AF_02/2026</t>
  </si>
  <si>
    <t>SINAPI|106781</t>
  </si>
  <si>
    <t>106781</t>
  </si>
  <si>
    <t>BANCADA DE GRANITO CINZA POLIDO, DE 3,00 X 0,60 M, PARA LAVATÓRIO - FORNECIMENTO E INSTALAÇÃO. AF_02/2026</t>
  </si>
  <si>
    <t>SINAPI|86899</t>
  </si>
  <si>
    <t>86899</t>
  </si>
  <si>
    <t>BANCADA DE MÁRMORE BRANCO POLIDO, DE 0,50 X 0,60 M, PARA LAVATÓRIO - FORNECIMENTO E INSTALAÇÃO. AF_02/2026</t>
  </si>
  <si>
    <t>SINAPI|86893</t>
  </si>
  <si>
    <t>86893</t>
  </si>
  <si>
    <t>BANCADA DE MÁRMORE BRANCO POLIDO, DE 1,50 X 0,60 M, PARA PIA DE COZINHA - FORNECIMENTO E INSTALAÇÃO. AF_02/2026</t>
  </si>
  <si>
    <t>SINAPI|86934</t>
  </si>
  <si>
    <t>86934</t>
  </si>
  <si>
    <t>BANCADA DE MÁRMORE SINTÉTICO 120 X 60CM, COM CUBA INTEGRADA, INCLUSO SIFÃO TIPO FLEXÍVEL EM PVC, VÁLVULA EM PLÁSTICO CROMADO TIPO AMERICANA E TORNEIRA CROMADA LONGA, DE PAREDE, PADRÃO POPULAR - FORNECIMENTO E INSTALAÇÃO. AF_02/2026</t>
  </si>
  <si>
    <t>SINAPI|86933</t>
  </si>
  <si>
    <t>86933</t>
  </si>
  <si>
    <t>BANCADA DE MÁRMORE SINTÉTICO 120 X 60CM, COM CUBA INTEGRADA, INCLUSO SIFÃO TIPO GARRAFA EM PVC, VÁLVULA EM PLÁSTICO CROMADO TIPO AMERICANA E TORNEIRA CROMADA LONGA, DE PAREDE, PADRÃO POPULAR - FORNECIMENTO E INSTALAÇÃO. AF_02/2026</t>
  </si>
  <si>
    <t>SINAPI|86894</t>
  </si>
  <si>
    <t>86894</t>
  </si>
  <si>
    <t>BANCADA DE MÁRMORE SINTÉTICO, DE 120 X 60CM, COM CUBA INTEGRADA - FORNECIMENTO E INSTALAÇÃO. AF_02/2026</t>
  </si>
  <si>
    <t>SINAPI|93441</t>
  </si>
  <si>
    <t>93441</t>
  </si>
  <si>
    <t>BANCADA GRANITO CINZA 150 X 60 CM, COM CUBA DE EMBUTIR DE AÇO, VÁLVULA AMERICANA EM METAL, SIFÃO FLEXÍVEL EM PVC, ENGATE FLEXÍVEL 30 CM, TORNEIRA CROMADA LONGA, DE PAREDE, 1/2" OU 3/4", P/ COZINHA, PADRÃO POPULAR - FORNEC. E INSTALAÇÃO. AF_02/2026</t>
  </si>
  <si>
    <t>SINAPI|93396</t>
  </si>
  <si>
    <t>93396</t>
  </si>
  <si>
    <t>BANCADA GRANITO CINZA, 50 X 60 CM, INCL. CUBA DE EMBUTIR OVAL LOUÇA BRANCA 35 X 50 CM, VÁLVULA METAL CROMADO, SIFÃO FLEXÍVEL PVC, ENGATE 30 CM FLEXÍVEL PLÁSTICO E TORNEIRA CROMADA DE MESA, PADRÃO POPULAR - FORNEC. E INSTALAÇÃO. AF_02/2026</t>
  </si>
  <si>
    <t>SINAPI|93442</t>
  </si>
  <si>
    <t>93442</t>
  </si>
  <si>
    <t>BANCADA MÁRMORE BRANCO 150 X 60 CM, COM CUBA DE EMBUTIR DE AÇO, VÁLVULA AMERICANA E SIFÃO TIPO GARRAFA EM METAL, ENGATE FLEXÍVEL 30 CM, TORNEIRA CROMADA, DE MESA, 1/2" OU 3/4", PARA PIA COZINHA, PADRÃO ALTO - FORNEC. E INSTALAÇÃO. AF_02/2026</t>
  </si>
  <si>
    <t>SINAPI|86947</t>
  </si>
  <si>
    <t>86947</t>
  </si>
  <si>
    <t>BANCADA MÁRMORE BRANCO, 50 X 60 CM, INCLUSO CUBA DE EMBUTIR OVAL EM LOUÇA BRANCA 35 X 50 CM, VÁLVULA, SIFÃO TIPO GARRAFA E ENGATE FLEXÍVEL 40 CM EM METAL CROMADO E APARELHO MISTURADOR DE MESA, PADRÃO MÉDIO - FORNEC. E INSTALAÇÃO. AF_02/2026</t>
  </si>
  <si>
    <t>SINAPI|100875</t>
  </si>
  <si>
    <t>100875</t>
  </si>
  <si>
    <t>BANCO ARTICULADO, EM AÇO INOX, PARA PCD, FIXADO NA PAREDE - FORNECIMENTO E INSTALAÇÃO. AF_02/2026</t>
  </si>
  <si>
    <t>SINAPI|100863</t>
  </si>
  <si>
    <t>100863</t>
  </si>
  <si>
    <t>BARRA DE APOIO EM "L", EM AÇO INOX POLIDO 70 X 70 CM, FIXADA NA PAREDE - FORNECIMENTO E INSTALAÇÃO. AF_02/2026</t>
  </si>
  <si>
    <t>SINAPI|100864</t>
  </si>
  <si>
    <t>100864</t>
  </si>
  <si>
    <t>BARRA DE APOIO EM "L", EM AÇO INOX POLIDO 80 X 80 CM, FIXADA NA PAREDE - FORNECIMENTO E INSTALAÇÃO. AF_02/2026</t>
  </si>
  <si>
    <t>SINAPI|100865</t>
  </si>
  <si>
    <t>100865</t>
  </si>
  <si>
    <t>BARRA DE APOIO LATERAL ARTICULADA, COM TRAVA, EM AÇO INOX POLIDO, FIXADA NA PAREDE - FORNECIMENTO E INSTALAÇÃO. AF_02/2026</t>
  </si>
  <si>
    <t>SINAPI|100870</t>
  </si>
  <si>
    <t>100870</t>
  </si>
  <si>
    <t>BARRA DE APOIO RETA, EM ALUMÍNIO, COMPRIMENTO 60 CM, FIXADA NA PAREDE - FORNECIMENTO E INSTALAÇÃO. AF_02/2026</t>
  </si>
  <si>
    <t>SINAPI|100871</t>
  </si>
  <si>
    <t>100871</t>
  </si>
  <si>
    <t>BARRA DE APOIO RETA, EM ALUMÍNIO, COMPRIMENTO 70 CM, FIXADA NA PAREDE - FORNECIMENTO E INSTALAÇÃO. AF_02/2026</t>
  </si>
  <si>
    <t>SINAPI|100872</t>
  </si>
  <si>
    <t>100872</t>
  </si>
  <si>
    <t>BARRA DE APOIO RETA, EM ALUMÍNIO, COMPRIMENTO 80 CM, FIXADA NA PAREDE - FORNECIMENTO E INSTALAÇÃO. AF_02/2026</t>
  </si>
  <si>
    <t>SINAPI|100873</t>
  </si>
  <si>
    <t>100873</t>
  </si>
  <si>
    <t>BARRA DE APOIO RETA, EM ALUMÍNIO, COMPRIMENTO 90 CM, FIXADA NA PAREDE - FORNECIMENTO E INSTALAÇÃO. AF_02/2026</t>
  </si>
  <si>
    <t>SINAPI|106770</t>
  </si>
  <si>
    <t>106770</t>
  </si>
  <si>
    <t>BARRA DE APOIO RETA, EM AÇO INOX POLIDO, COMPRIMENTO 40 CM, FIXADA NA PAREDE - FORNECIMENTO E INSTALAÇÃO. AF_02/2026</t>
  </si>
  <si>
    <t>SINAPI|100866</t>
  </si>
  <si>
    <t>100866</t>
  </si>
  <si>
    <t>BARRA DE APOIO RETA, EM AÇO INOX POLIDO, COMPRIMENTO 60 CM, FIXADA NA PAREDE - FORNECIMENTO E INSTALAÇÃO. AF_02/2026</t>
  </si>
  <si>
    <t>SINAPI|100867</t>
  </si>
  <si>
    <t>100867</t>
  </si>
  <si>
    <t>BARRA DE APOIO RETA, EM AÇO INOX POLIDO, COMPRIMENTO 70 CM, FIXADA NA PAREDE - FORNECIMENTO E INSTALAÇÃO. AF_02/2026</t>
  </si>
  <si>
    <t>SINAPI|100868</t>
  </si>
  <si>
    <t>100868</t>
  </si>
  <si>
    <t>BARRA DE APOIO RETA, EM AÇO INOX POLIDO, COMPRIMENTO 80 CM, FIXADA NA PAREDE - FORNECIMENTO E INSTALAÇÃO. AF_02/2026</t>
  </si>
  <si>
    <t>SINAPI|100869</t>
  </si>
  <si>
    <t>100869</t>
  </si>
  <si>
    <t>BARRA DE APOIO RETA, EM AÇO INOX POLIDO, COMPRIMENTO 90 CM, FIXADA NA PAREDE - FORNECIMENTO E INSTALAÇÃO. AF_02/2026</t>
  </si>
  <si>
    <t>SINAPI|106764</t>
  </si>
  <si>
    <t>106764</t>
  </si>
  <si>
    <t>CABIDE METÁLICO TIPO GANCHO EM METAL CROMADO, INCLUSO FIXAÇÃO. AF_02/2026</t>
  </si>
  <si>
    <t>SINAPI|100860</t>
  </si>
  <si>
    <t>100860</t>
  </si>
  <si>
    <t>CHUVEIRO ELÉTRICO COMUM CORPO PLÁSTICO, TIPO DUCHA - FORNECIMENTO E INSTALAÇÃO. AF_02/2026</t>
  </si>
  <si>
    <t>SINAPI|86936</t>
  </si>
  <si>
    <t>86936</t>
  </si>
  <si>
    <t>CUBA DE EMBUTIR DE AÇO INOXIDÁVEL MÉDIA, INCLUSO VÁLVULA TIPO AMERICANA E SIFÃO TIPO GARRAFA EM METAL CROMADO - FORNECIMENTO E INSTALAÇÃO. AF_02/2026</t>
  </si>
  <si>
    <t>SINAPI|86935</t>
  </si>
  <si>
    <t>86935</t>
  </si>
  <si>
    <t>CUBA DE EMBUTIR DE AÇO INOXIDÁVEL MÉDIA, INCLUSO VÁLVULA TIPO AMERICANA EM METAL CROMADO E SIFÃO FLEXÍVEL EM PVC - FORNECIMENTO E INSTALAÇÃO. AF_02/2026</t>
  </si>
  <si>
    <t>SINAPI|86938</t>
  </si>
  <si>
    <t>86938</t>
  </si>
  <si>
    <t>CUBA DE EMBUTIR OVAL EM LOUÇA BRANCA, 35 X 50 CM OU EQUIVALENTE, INCLUSO VÁLVULA E SIFÃO TIPO GARRAFA EM METAL CROMADO - FORNECIMENTO E INSTALAÇÃO. AF_02/2026</t>
  </si>
  <si>
    <t>SINAPI|86937</t>
  </si>
  <si>
    <t>86937</t>
  </si>
  <si>
    <t>CUBA DE EMBUTIR OVAL EM LOUÇA BRANCA, 35 X 50 CM OU EQUIVALENTE, INCLUSO VÁLVULA EM METAL CROMADO E SIFÃO FLEXÍVEL EM PVC - FORNECIMENTO E INSTALAÇÃO. AF_02/2026</t>
  </si>
  <si>
    <t>SINAPI|86901</t>
  </si>
  <si>
    <t>86901</t>
  </si>
  <si>
    <t>CUBA DE EMBUTIR OVAL EM LOUÇA BRANCA, 35 X 50CM OU EQUIVALENTE - FORNECIMENTO E INSTALAÇÃO. AF_02/2026</t>
  </si>
  <si>
    <t>SINAPI|106773</t>
  </si>
  <si>
    <t>106773</t>
  </si>
  <si>
    <t>CUBA DE EMBUTIR REDONDA EM LOUÇA BRANCA, 36 CM OU EQUIVALENTE - FORNECIMENTO E INSTALAÇÃO. AF_02/2026</t>
  </si>
  <si>
    <t>SINAPI|86900</t>
  </si>
  <si>
    <t>86900</t>
  </si>
  <si>
    <t>CUBA DE EMBUTIR RETANGULAR DE AÇO INOXIDÁVEL, 46 X 30 X 12 CM - FORNECIMENTO E INSTALAÇÃO. AF_02/2026</t>
  </si>
  <si>
    <t>SINAPI|100852</t>
  </si>
  <si>
    <t>100852</t>
  </si>
  <si>
    <t>CUBA DE EMBUTIR RETANGULAR DE AÇO INOXIDÁVEL, 56 X 33 X 12 CM - FORNECIMENTO E INSTALAÇÃO. AF_02/2026</t>
  </si>
  <si>
    <t>SINAPI|106769</t>
  </si>
  <si>
    <t>106769</t>
  </si>
  <si>
    <t>DISPENSER DE MESA, PARA SABONETE LÍQUIDO ACABAMENTO METAL CROMADO, ACIONAMENTO HIDROMECÂNICO POR LEVE PRESSÃO MANUAL. AF_02/2026</t>
  </si>
  <si>
    <t>SINAPI|106768</t>
  </si>
  <si>
    <t>106768</t>
  </si>
  <si>
    <t>DISPENSER DE PLÁSTICO COM ALAVANCA PARA TOALHA DE PAPEL EM BOBINA, INCLUSO FIXAÇÃO. AF_02/2026</t>
  </si>
  <si>
    <t>SINAPI|106766</t>
  </si>
  <si>
    <t>106766</t>
  </si>
  <si>
    <t>DISPENSER DE PLÁSTICO PARA PAPEL HIGIÊNICO, INCLUSO FIXAÇÃO. AF_02/2026</t>
  </si>
  <si>
    <t>SINAPI|106765</t>
  </si>
  <si>
    <t>106765</t>
  </si>
  <si>
    <t>DISPENSER DE PLÁSTICO PARA TOALHA DE PAPEL INTERFOLHADA, INCLUSO FIXAÇÃO. AF_02/2026</t>
  </si>
  <si>
    <t>SINAPI|106774</t>
  </si>
  <si>
    <t>106774</t>
  </si>
  <si>
    <t>DUCHA HIGIÊNICA EM METAL CROMADO, COM GATILHO E REGISTRO - FORNECIMENTO E INSTALAÇÃO. AF_02/2026</t>
  </si>
  <si>
    <t>SINAPI|86886</t>
  </si>
  <si>
    <t>86886</t>
  </si>
  <si>
    <t>ENGATE FLEXÍVEL EM INOX, 1/2" X 30 CM - FORNECIMENTO E INSTALAÇÃO. AF_02/2026</t>
  </si>
  <si>
    <t>SINAPI|86887</t>
  </si>
  <si>
    <t>86887</t>
  </si>
  <si>
    <t>ENGATE FLEXÍVEL EM INOX, 1/2" X 40 CM - FORNECIMENTO E INSTALAÇÃO. AF_02/2026</t>
  </si>
  <si>
    <t>SINAPI|86884</t>
  </si>
  <si>
    <t>86884</t>
  </si>
  <si>
    <t>ENGATE FLEXÍVEL EM PLÁSTICO BRANCO, 1/2" X 30CM - FORNECIMENTO E INSTALAÇÃO. AF_02/2026</t>
  </si>
  <si>
    <t>SINAPI|86885</t>
  </si>
  <si>
    <t>86885</t>
  </si>
  <si>
    <t>ENGATE FLEXÍVEL EM PLÁSTICO BRANCO, 1/2" X 40CM - FORNECIMENTO E INSTALAÇÃO. AF_02/2026</t>
  </si>
  <si>
    <t>SINAPI|95546</t>
  </si>
  <si>
    <t>95546</t>
  </si>
  <si>
    <t>KIT DE ACESSÓRIOS PARA BANHEIRO EM METAL CROMADO, 5 PEÇAS, INCLUSO FIXAÇÃO. AF_02/2026</t>
  </si>
  <si>
    <t>SINAPI|106775</t>
  </si>
  <si>
    <t>106775</t>
  </si>
  <si>
    <t>LAVATÓRIO LOUÇA BRANCA COM COLUNA SUSPENSA, PCD, *43 X 53* CM - FORNECIMENTO E INSTALAÇÃO. AF_02/2026</t>
  </si>
  <si>
    <t>SINAPI|86902</t>
  </si>
  <si>
    <t>86902</t>
  </si>
  <si>
    <t>LAVATÓRIO LOUÇA BRANCA COM COLUNA, *44 X 35* CM, PADRÃO POPULAR - FORNECIMENTO E INSTALAÇÃO. AF_02/2026</t>
  </si>
  <si>
    <t>SINAPI|86939</t>
  </si>
  <si>
    <t>86939</t>
  </si>
  <si>
    <t>LAVATÓRIO LOUÇA BRANCA COM COLUNA, *44 X 35* CM, PADRÃO POPULAR, INCLUSO SIFÃO FLEXÍVEL EM PVC, VÁLVULA E ENGATE FLEXÍVEL 30 CM EM PLÁSTICO E COM TORNEIRA CROMADA PADRÃO POPULAR - FORNECIMENTO E INSTALAÇÃO. AF_02/2026</t>
  </si>
  <si>
    <t>SINAPI|86903</t>
  </si>
  <si>
    <t>86903</t>
  </si>
  <si>
    <t>LAVATÓRIO LOUÇA BRANCA COM COLUNA, *54 X 44* CM OU EQUIVALENTE, PADRÃO MÉDIO - FORNECIMENTO E INSTALAÇÃO. AF_02/2026</t>
  </si>
  <si>
    <t>SINAPI|86940</t>
  </si>
  <si>
    <t>86940</t>
  </si>
  <si>
    <t>LAVATÓRIO LOUÇA BRANCA COM COLUNA, 45 X 55 CM OU EQUIVALENTE, PADRÃO MÉDIO, INCLUSO SIFÃO TIPO GARRAFA, VÁLVULA E ENGATE FLEXÍVEL DE 40 CM EM METAL CROMADO, COM APARELHO MISTURADOR PADRÃO MÉDIO - FORNECIMENTO E INSTALAÇÃO. AF_02/2026</t>
  </si>
  <si>
    <t>SINAPI|86941</t>
  </si>
  <si>
    <t>86941</t>
  </si>
  <si>
    <t>LAVATÓRIO LOUÇA BRANCA COM COLUNA, 45 X 55 CM OU EQUIVALENTE, PADRÃO MÉDIO, INCLUSO SIFÃO TIPO GARRAFA, VÁLVULA E ENGATE FLEXÍVEL DE 40 CM EM METAL CROMADO, COM TORNEIRA CROMADA DE MESA, PADRÃO MÉDIO - FORNECIMENTO E INSTALAÇÃO. AF_02/2026</t>
  </si>
  <si>
    <t>SINAPI|86904</t>
  </si>
  <si>
    <t>86904</t>
  </si>
  <si>
    <t>LAVATÓRIO LOUÇA BRANCA SUSPENSO, *40 X 30* CM OU EQUIVALENTE, PADRÃO POPULAR - FORNECIMENTO E INSTALAÇÃO. AF_02/2026</t>
  </si>
  <si>
    <t>SINAPI|86943</t>
  </si>
  <si>
    <t>86943</t>
  </si>
  <si>
    <t>LAVATÓRIO LOUÇA BRANCA SUSPENSO, *40 X 30* CM OU EQUIVALENTE, PADRÃO POPULAR, INCLUSO SIFÃO FLEXÍVEL EM PVC, VÁLVULA E ENGATE FLEXÍVEL 30 CM EM PLÁSTICO E TORNEIRA CROMADA DE MESA, PADRÃO POPULAR - FORNECIMENTO E INSTALAÇÃO. AF_02/2026</t>
  </si>
  <si>
    <t>SINAPI|86942</t>
  </si>
  <si>
    <t>86942</t>
  </si>
  <si>
    <t>LAVATÓRIO LOUÇA BRANCA SUSPENSO, *40 X 30* CM OU EQUIVALENTE, PADRÃO POPULAR, INCLUSO SIFÃO TIPO GARRAFA EM PVC, VÁLVULA E ENGATE FLEXÍVEL 30 CM EM PLÁSTICO E TORNEIRA CROMADA DE MESA, PADRÃO POPULAR - FORNECIMENTO E INSTALAÇÃO. AF_02/2026</t>
  </si>
  <si>
    <t>SINAPI|100856</t>
  </si>
  <si>
    <t>100856</t>
  </si>
  <si>
    <t>MANOPLA E CANOPLA CROMADA - FORNECIMENTO E INSTALAÇÃO. AF_02/2026</t>
  </si>
  <si>
    <t>SINAPI|106776</t>
  </si>
  <si>
    <t>106776</t>
  </si>
  <si>
    <t>MICTÓRIO COLETIVO EM AÇO INOXIDÁVEL, 1,0 M - FORNECIMENTO E INSTALAÇÃO. AF_02/2026</t>
  </si>
  <si>
    <t>SINAPI|100858</t>
  </si>
  <si>
    <t>100858</t>
  </si>
  <si>
    <t>MICTÓRIO SIFONADO COM VÁLVULA DE DESCARGA EM LOUÇA BRANCA - PADRÃO MÉDIO - FORNECIMENTO E INSTALAÇÃO. AF_02/2026</t>
  </si>
  <si>
    <t>SINAPI|100859</t>
  </si>
  <si>
    <t>100859</t>
  </si>
  <si>
    <t>MICTÓRIO SIFONADO LOUÇA BRANCA PARA ENTRADA DE ÁGUA EMBUTIDA - PADRÃO ALTO - FORNECIMENTO E INSTALAÇÃO. AF_02/2026</t>
  </si>
  <si>
    <t>SINAPI|95544</t>
  </si>
  <si>
    <t>95544</t>
  </si>
  <si>
    <t>PAPELEIRA DE PAREDE EM METAL CROMADO SEM TAMPA, INCLUSO FIXAÇÃO. AF_02/2026</t>
  </si>
  <si>
    <t>SINAPI|106772</t>
  </si>
  <si>
    <t>106772</t>
  </si>
  <si>
    <t>PIA DE AÇO INOX, DE *0,55 X 1,20* M COM 1 CUBA - FORNECIMENTO E INSTALAÇÃO. AF_02/2026</t>
  </si>
  <si>
    <t>SINAPI|95543</t>
  </si>
  <si>
    <t>95543</t>
  </si>
  <si>
    <t>PORTA TOALHA BANHO EM METAL CROMADO, TIPO BARRA, INCLUSO FIXAÇÃO. AF_02/2026</t>
  </si>
  <si>
    <t>SINAPI|95542</t>
  </si>
  <si>
    <t>95542</t>
  </si>
  <si>
    <t>PORTA TOALHA ROSTO EM METAL CROMADO, TIPO ARGOLA, INCLUSO FIXAÇÃO. AF_02/2026</t>
  </si>
  <si>
    <t>SINAPI|106767</t>
  </si>
  <si>
    <t>106767</t>
  </si>
  <si>
    <t>PRATELEIRA DE VIDRO COM SUPORTE CROMADO, INCLUSO FIXAÇÃO. AF_02/2026</t>
  </si>
  <si>
    <t>SINAPI|100874</t>
  </si>
  <si>
    <t>100874</t>
  </si>
  <si>
    <t>PUXADOR PARA PCD, FIXADO NA PORTA - FORNECIMENTO E INSTALAÇÃO. AF_02/2026</t>
  </si>
  <si>
    <t>SINAPI|95545</t>
  </si>
  <si>
    <t>95545</t>
  </si>
  <si>
    <t>SABONETEIRA DE PAREDE EM METAL CROMADO, INCLUSO FIXAÇÃO. AF_02/2026</t>
  </si>
  <si>
    <t>SINAPI|95547</t>
  </si>
  <si>
    <t>95547</t>
  </si>
  <si>
    <t>SABONETEIRA PLÁSTICA TIPO DISPENSER PARA SABONETE LÍQUIDO COM RESERVATÓRIO 800 A 1500 ML, INCLUSO FIXAÇÃO. AF_02/2026</t>
  </si>
  <si>
    <t>SINAPI|86883</t>
  </si>
  <si>
    <t>86883</t>
  </si>
  <si>
    <t>SIFÃO DO TIPO FLEXÍVEL EM PVC 1" X 1.1/2" - FORNECIMENTO E INSTALAÇÃO. AF_02/2026</t>
  </si>
  <si>
    <t>SINAPI|86881</t>
  </si>
  <si>
    <t>86881</t>
  </si>
  <si>
    <t>SIFÃO DO TIPO GARRAFA EM METAL CROMADO 1" X 1.1/2" - FORNECIMENTO E INSTALAÇÃO. AF_02/2026</t>
  </si>
  <si>
    <t>SINAPI|86882</t>
  </si>
  <si>
    <t>86882</t>
  </si>
  <si>
    <t>SIFÃO DO TIPO GARRAFA/COPO EM PVC 1.1/4" X 1.1/2" - FORNECIMENTO E INSTALAÇÃO. AF_02/2026</t>
  </si>
  <si>
    <t>SINAPI|100861</t>
  </si>
  <si>
    <t>100861</t>
  </si>
  <si>
    <t>SUPORTE MÃO FRANCESA EM AÇO, ABAS IGUAIS 30 CM, CAPACIDADE MÍNIMA 60 KG, BRANCO - FORNECIMENTO E INSTALAÇÃO. AF_02/2026</t>
  </si>
  <si>
    <t>SINAPI|100862</t>
  </si>
  <si>
    <t>100862</t>
  </si>
  <si>
    <t>SUPORTE MÃO FRANCESA EM AÇO, ABAS IGUAIS 40 CM, CAPACIDADE MÍNIMA 70 KG, BRANCO - FORNECIMENTO E INSTALAÇÃO. AF_02/2026</t>
  </si>
  <si>
    <t>SINAPI|86872</t>
  </si>
  <si>
    <t>86872</t>
  </si>
  <si>
    <t>TANQUE DE LOUÇA BRANCA COM COLUNA, 30L OU EQUIVALENTE - FORNECIMENTO E INSTALAÇÃO. AF_02/2026</t>
  </si>
  <si>
    <t>SINAPI|86919</t>
  </si>
  <si>
    <t>86919</t>
  </si>
  <si>
    <t>TANQUE DE LOUÇA BRANCA COM COLUNA, 30L OU EQUIVALENTE, INCLUSO SIFÃO FLEXÍVEL EM PVC, VÁLVULA METÁLICA E TORNEIRA DE METAL CROMADO PADRÃO MÉDIO - FORNECIMENTO E INSTALAÇÃO. AF_02/2026</t>
  </si>
  <si>
    <t>SINAPI|86920</t>
  </si>
  <si>
    <t>86920</t>
  </si>
  <si>
    <t>TANQUE DE LOUÇA BRANCA COM COLUNA, 30L OU EQUIVALENTE, INCLUSO SIFÃO FLEXÍVEL EM PVC, VÁLVULA PLÁSTICA E TORNEIRA DE METAL CROMADO PADRÃO POPULAR - FORNECIMENTO E INSTALAÇÃO. AF_02/2026</t>
  </si>
  <si>
    <t>SINAPI|86921</t>
  </si>
  <si>
    <t>86921</t>
  </si>
  <si>
    <t>TANQUE DE LOUÇA BRANCA COM COLUNA, 30L OU EQUIVALENTE, INCLUSO SIFÃO FLEXÍVEL EM PVC, VÁLVULA PLÁSTICA E TORNEIRA DE PLÁSTICO - FORNECIMENTO E INSTALAÇÃO. AF_02/2026</t>
  </si>
  <si>
    <t>SINAPI|86874</t>
  </si>
  <si>
    <t>86874</t>
  </si>
  <si>
    <t>TANQUE DE LOUÇA BRANCA SUSPENSO, *20*L OU EQUIVALENTE - FORNECIMENTO E INSTALAÇÃO. AF_02/2026</t>
  </si>
  <si>
    <t>SINAPI|86922</t>
  </si>
  <si>
    <t>86922</t>
  </si>
  <si>
    <t>TANQUE DE LOUÇA BRANCA SUSPENSO, 20L OU EQUIVALENTE, INCLUSO SIFÃO TIPO GARRAFA EM METAL CROMADO, VÁLVULA METÁLICA E TORNEIRA DE METAL CROMADO PADRÃO MÉDIO - FORNECIMENTO E INSTALAÇÃO. AF_02/2026</t>
  </si>
  <si>
    <t>SINAPI|86923</t>
  </si>
  <si>
    <t>86923</t>
  </si>
  <si>
    <t>TANQUE DE LOUÇA BRANCA SUSPENSO, 20L OU EQUIVALENTE, INCLUSO SIFÃO TIPO GARRAFA EM PVC, VÁLVULA PLÁSTICA E TORNEIRA DE METAL CROMADO PADRÃO POPULAR - FORNECIMENTO E INSTALAÇÃO. AF_02/2026</t>
  </si>
  <si>
    <t>SINAPI|86924</t>
  </si>
  <si>
    <t>86924</t>
  </si>
  <si>
    <t>TANQUE DE LOUÇA BRANCA SUSPENSO, 20L OU EQUIVALENTE, INCLUSO SIFÃO TIPO GARRAFA EM PVC, VÁLVULA PLÁSTICA E TORNEIRA DE PLÁSTICO - FORNECIMENTO E INSTALAÇÃO. AF_02/2026</t>
  </si>
  <si>
    <t>SINAPI|86875</t>
  </si>
  <si>
    <t>86875</t>
  </si>
  <si>
    <t>TANQUE DE MÁRMORE SINTÉTICO COM COLUNA, 22L OU EQUIVALENTE FORNECIMENTO E INSTALAÇÃO. AF_02/2026</t>
  </si>
  <si>
    <t>SINAPI|86925</t>
  </si>
  <si>
    <t>86925</t>
  </si>
  <si>
    <t>TANQUE DE MÁRMORE SINTÉTICO COM COLUNA, 22L OU EQUIVALENTE, INCLUSO SIFÃO FLEXÍVEL EM PVC, VÁLVULA PLÁSTICA E TORNEIRA DE METAL CROMADO PADRÃO POPULAR - FORNECIMENTO E INSTALAÇÃO. AF_02/2026</t>
  </si>
  <si>
    <t>SINAPI|86926</t>
  </si>
  <si>
    <t>86926</t>
  </si>
  <si>
    <t>TANQUE DE MÁRMORE SINTÉTICO COM COLUNA, 22L OU EQUIVALENTE, INCLUSO SIFÃO FLEXÍVEL EM PVC, VÁLVULA PLÁSTICA E TORNEIRA DE PLÁSTICO - FORNECIMENTO E INSTALAÇÃO. AF_02/2026</t>
  </si>
  <si>
    <t>SINAPI|86876</t>
  </si>
  <si>
    <t>86876</t>
  </si>
  <si>
    <t>TANQUE DE MÁRMORE SINTÉTICO SUSPENSO, 22L OU EQUIVALENTE - FORNECIMENTO E INSTALAÇÃO. AF_02/2026</t>
  </si>
  <si>
    <t>SINAPI|86929</t>
  </si>
  <si>
    <t>86929</t>
  </si>
  <si>
    <t>TANQUE DE MÁRMORE SINTÉTICO SUSPENSO, 22L OU EQUIVALENTE, INCLUSO SIFÃO FLEXÍVEL EM PVC, VÁLVULA PLÁSTICA E TORNEIRA DE METAL CROMADO PADRÃO POPULAR - FORNECIMENTO E INSTALAÇÃO. AF_02/2026</t>
  </si>
  <si>
    <t>SINAPI|86930</t>
  </si>
  <si>
    <t>86930</t>
  </si>
  <si>
    <t>TANQUE DE MÁRMORE SINTÉTICO SUSPENSO, 22L OU EQUIVALENTE, INCLUSO SIFÃO FLEXÍVEL EM PVC, VÁLVULA PLÁSTICA E TORNEIRA DE PLÁSTICO - FORNECIMENTO E INSTALAÇÃO. AF_02/2026</t>
  </si>
  <si>
    <t>SINAPI|86927</t>
  </si>
  <si>
    <t>86927</t>
  </si>
  <si>
    <t>TANQUE DE MÁRMORE SINTÉTICO SUSPENSO, 22L OU EQUIVALENTE, INCLUSO SIFÃO TIPO GARRAFA EM PVC, VÁLVULA PLÁSTICA E TORNEIRA DE METAL CROMADO PADRÃO POPULAR - FORNEC. E INSTALAÇÃO. AF_02/2026</t>
  </si>
  <si>
    <t>SINAPI|86928</t>
  </si>
  <si>
    <t>86928</t>
  </si>
  <si>
    <t>TANQUE DE MÁRMORE SINTÉTICO SUSPENSO, 22L OU EQUIVALENTE, INCLUSO SIFÃO TIPO GARRAFA EM PVC, VÁLVULA PLÁSTICA E TORNEIRA DE PLÁSTICO - FORNECIMENTO E INSTALAÇÃO. AF_02/2026</t>
  </si>
  <si>
    <t>SINAPI|106777</t>
  </si>
  <si>
    <t>106777</t>
  </si>
  <si>
    <t>TANQUE EM AÇO INOXIDÁVEL SUSPENSO, 30L OU EQUIVALENTE - FORNECIMENTO E INSTALAÇÃO. AF_02/2026</t>
  </si>
  <si>
    <t>SINAPI|86914</t>
  </si>
  <si>
    <t>86914</t>
  </si>
  <si>
    <t>TORNEIRA CROMADA 1/2" OU 3/4" PARA TANQUE, PADRÃO MÉDIO - FORNECIMENTO E INSTALAÇÃO. AF_02/2026</t>
  </si>
  <si>
    <t>SINAPI|86913</t>
  </si>
  <si>
    <t>86913</t>
  </si>
  <si>
    <t>TORNEIRA CROMADA 1/2" OU 3/4" PARA TANQUE, PADRÃO POPULAR - FORNECIMENTO E INSTALAÇÃO. AF_02/2026</t>
  </si>
  <si>
    <t>SINAPI|106778</t>
  </si>
  <si>
    <t>106778</t>
  </si>
  <si>
    <t>TORNEIRA CROMADA DE MESA COM ALAVANCA, PARA LAVATÓRIO DE SANITÁRIO PCD - FORNECIMENTO E INSTALAÇÃO. AF_02/2026</t>
  </si>
  <si>
    <t>SINAPI|106779</t>
  </si>
  <si>
    <t>106779</t>
  </si>
  <si>
    <t>TORNEIRA CROMADA DE MESA COM FECHAMENTO AUTOMÁTICO, PARA LAVATÓRIO - FORNECIMENTO E INSTALAÇÃO. AF_02/2026</t>
  </si>
  <si>
    <t>SINAPI|100854</t>
  </si>
  <si>
    <t>100854</t>
  </si>
  <si>
    <t>TORNEIRA CROMADA DE MESA PARA LAVATÓRIO COM SENSOR DE PRESENÇA. AF_02/2026</t>
  </si>
  <si>
    <t>SINAPI|100853</t>
  </si>
  <si>
    <t>100853</t>
  </si>
  <si>
    <t>TORNEIRA CROMADA DE MESA PARA LAVATÓRIO, TIPO MONOCOMANDO. AF_02/2026</t>
  </si>
  <si>
    <t>SINAPI|86915</t>
  </si>
  <si>
    <t>86915</t>
  </si>
  <si>
    <t>TORNEIRA CROMADA DE MESA, 1/2" OU 3/4", PARA LAVATÓRIO, PADRÃO MÉDIO - FORNECIMENTO E INSTALAÇÃO. AF_02/2026</t>
  </si>
  <si>
    <t>SINAPI|86906</t>
  </si>
  <si>
    <t>86906</t>
  </si>
  <si>
    <t>TORNEIRA CROMADA DE MESA, 1/2" OU 3/4", PARA LAVATÓRIO, PADRÃO POPULAR - FORNECIMENTO E INSTALAÇÃO. AF_02/2026</t>
  </si>
  <si>
    <t>SINAPI|86911</t>
  </si>
  <si>
    <t>86911</t>
  </si>
  <si>
    <t>TORNEIRA CROMADA LONGA, DE PAREDE, 1/2" OU 3/4", PARA PIA DE COZINHA, PADRÃO POPULAR - FORNECIMENTO E INSTALAÇÃO. AF_02/2026</t>
  </si>
  <si>
    <t>SINAPI|86909</t>
  </si>
  <si>
    <t>86909</t>
  </si>
  <si>
    <t>TORNEIRA CROMADA TUBO MÓVEL, DE MESA, 1/2" OU 3/4", PARA PIA DE COZINHA, PADRÃO ALTO - FORNECIMENTO E INSTALAÇÃO. AF_02/2026</t>
  </si>
  <si>
    <t>SINAPI|86910</t>
  </si>
  <si>
    <t>86910</t>
  </si>
  <si>
    <t>TORNEIRA CROMADA TUBO MÓVEL, DE PAREDE, 1/2" OU 3/4", PARA PIA DE COZINHA, PADRÃO MÉDIO - FORNECIMENTO E INSTALAÇÃO. AF_02/2026</t>
  </si>
  <si>
    <t>SINAPI|86916</t>
  </si>
  <si>
    <t>86916</t>
  </si>
  <si>
    <t>TORNEIRA PLÁSTICA 3/4" PARA TANQUE - FORNECIMENTO E INSTALAÇÃO. AF_02/2026</t>
  </si>
  <si>
    <t>SINAPI|86877</t>
  </si>
  <si>
    <t>86877</t>
  </si>
  <si>
    <t>VÁLVULA EM METAL CROMADO 1.1/2" X 1.1/2" PARA TANQUE OU LAVATÓRIO, COM OU SEM LADRÃO - FORNECIMENTO E INSTALAÇÃO. AF_02/2026</t>
  </si>
  <si>
    <t>SINAPI|86878</t>
  </si>
  <si>
    <t>86878</t>
  </si>
  <si>
    <t>VÁLVULA EM METAL CROMADO TIPO AMERICANA 3.1/2" X 1.1/2" PARA PIA - FORNECIMENTO E INSTALAÇÃO. AF_02/2026</t>
  </si>
  <si>
    <t>SINAPI|86879</t>
  </si>
  <si>
    <t>86879</t>
  </si>
  <si>
    <t>VÁLVULA EM PLÁSTICO 1" PARA PIA, TANQUE OU LAVATÓRIO, COM OU SEM LADRÃO - FORNECIMENTO E INSTALAÇÃO. AF_02/2026</t>
  </si>
  <si>
    <t>SINAPI|86880</t>
  </si>
  <si>
    <t>86880</t>
  </si>
  <si>
    <t>VÁLVULA EM PLÁSTICO CROMADO TIPO AMERICANA 3.1/2" X 1.1/2" SEM ADAPTADOR PARA PIA - FORNECIMENTO E INSTALAÇÃO. AF_02/2026</t>
  </si>
  <si>
    <t>SINAPI|101663</t>
  </si>
  <si>
    <t>101663</t>
  </si>
  <si>
    <t>ABRAÇADEIRA DE FIXAÇÃO DE BRAÇOS DE LUMINÁRIAS DE 2" - FORNECIMENTO E INSTALAÇÃO. AF_02/2025</t>
  </si>
  <si>
    <t>Luminárias Externas</t>
  </si>
  <si>
    <t>SINAPI|101664</t>
  </si>
  <si>
    <t>101664</t>
  </si>
  <si>
    <t>ABRAÇADEIRA DE FIXAÇÃO DE BRAÇOS DE LUMINÁRIAS DE 3" - FORNECIMENTO E INSTALAÇÃO. AF_02/2025</t>
  </si>
  <si>
    <t>SINAPI|101665</t>
  </si>
  <si>
    <t>101665</t>
  </si>
  <si>
    <t>ABRAÇADEIRA DE FIXAÇÃO DE BRAÇOS DE LUMINÁRIAS DE 4" - FORNECIMENTO E INSTALAÇÃO. AF_02/2025</t>
  </si>
  <si>
    <t>SINAPI|101634</t>
  </si>
  <si>
    <t>101634</t>
  </si>
  <si>
    <t>BRAÇO PARA ILUMINAÇÃO PÚBLICA, EM TUBO DE AÇO GALVANIZADO, COMPRIMENTO DE 1,20 M, PARA FIXAÇÃO EM POSTE DE CONCRETO - FORNECIMENTO E INSTALAÇÃO. AF_02/2025</t>
  </si>
  <si>
    <t>SINAPI|101635</t>
  </si>
  <si>
    <t>101635</t>
  </si>
  <si>
    <t>BRAÇO PARA ILUMINAÇÃO PÚBLICA, EM TUBO DE AÇO GALVANIZADO, COMPRIMENTO DE 1,20 M, PARA FIXAÇÃO EM POSTE METÁLICO - FORNECIMENTO E INSTALAÇÃO. AF_02/2025</t>
  </si>
  <si>
    <t>SINAPI|101636</t>
  </si>
  <si>
    <t>101636</t>
  </si>
  <si>
    <t>BRAÇO PARA ILUMINAÇÃO PÚBLICA, EM TUBO DE AÇO GALVANIZADO, COMPRIMENTO DE 1,50 M, PARA FIXAÇÃO EM POSTE DE CONCRETO - FORNECIMENTO E INSTALAÇÃO. AF_02/2025_PS</t>
  </si>
  <si>
    <t>SINAPI|101637</t>
  </si>
  <si>
    <t>101637</t>
  </si>
  <si>
    <t>BRAÇO PARA ILUMINAÇÃO PÚBLICA, EM TUBO DE AÇO GALVANIZADO, COMPRIMENTO DE 1,50 M, PARA FIXAÇÃO EM POSTE METÁLICO - FORNECIMENTO E INSTALAÇÃO. AF_02/2025_PS</t>
  </si>
  <si>
    <t>SINAPI|101638</t>
  </si>
  <si>
    <t>101638</t>
  </si>
  <si>
    <t>BRAÇO PARA ILUMINAÇÃO PÚBLICA, EM TUBO DE AÇO GALVANIZADO, COMPRIMENTO DE 3,50 M, PARA FIXAÇÃO EM POSTE DE CONCRETO - FORNECIMENTO E INSTALAÇÃO. AF_02/2025</t>
  </si>
  <si>
    <t>SINAPI|101639</t>
  </si>
  <si>
    <t>101639</t>
  </si>
  <si>
    <t>BRAÇO PARA ILUMINAÇÃO PÚBLICA, EM TUBO DE AÇO GALVANIZADO, COMPRIMENTO DE 3,50 M, PARA FIXAÇÃO EM POSTE METÁLICO - FORNECIMENTO E INSTALAÇÃO. AF_02/2025</t>
  </si>
  <si>
    <t>SINAPI|105919</t>
  </si>
  <si>
    <t>105919</t>
  </si>
  <si>
    <t>LUMINÁRIA DE LED PARA ILUMINAÇÃO PÚBLICA, 1000 W - FORNECIMENTO E INSTALAÇÃO. AF_02/2025</t>
  </si>
  <si>
    <t>SINAPI|101658</t>
  </si>
  <si>
    <t>101658</t>
  </si>
  <si>
    <t>LUMINÁRIA DE LED PARA ILUMINAÇÃO PÚBLICA, DE 138 W ATÉ 180 W - FORNECIMENTO E INSTALAÇÃO. AF_02/2025_PS</t>
  </si>
  <si>
    <t>SINAPI|101659</t>
  </si>
  <si>
    <t>101659</t>
  </si>
  <si>
    <t>LUMINÁRIA DE LED PARA ILUMINAÇÃO PÚBLICA, DE 181 W ATÉ 239 W - FORNECIMENTO E INSTALAÇÃO. AF_02/2025_PS</t>
  </si>
  <si>
    <t>SINAPI|101660</t>
  </si>
  <si>
    <t>101660</t>
  </si>
  <si>
    <t>LUMINÁRIA DE LED PARA ILUMINAÇÃO PÚBLICA, DE 240 W ATÉ 350 W - FORNECIMENTO E INSTALAÇÃO. AF_02/2025_PS</t>
  </si>
  <si>
    <t>SINAPI|101654</t>
  </si>
  <si>
    <t>101654</t>
  </si>
  <si>
    <t>LUMINÁRIA DE LED PARA ILUMINAÇÃO PÚBLICA, DE 33 W ATÉ 50 W - FORNECIMENTO E INSTALAÇÃO. AF_02/2025_PS</t>
  </si>
  <si>
    <t>SINAPI|101655</t>
  </si>
  <si>
    <t>101655</t>
  </si>
  <si>
    <t>LUMINÁRIA DE LED PARA ILUMINAÇÃO PÚBLICA, DE 51 W ATÉ 67 W - FORNECIMENTO E INSTALAÇÃO. AF_02/2025_PS</t>
  </si>
  <si>
    <t>SINAPI|101656</t>
  </si>
  <si>
    <t>101656</t>
  </si>
  <si>
    <t>LUMINÁRIA DE LED PARA ILUMINAÇÃO PÚBLICA, DE 68 W ATÉ 97 W - FORNECIMENTO E INSTALAÇÃO. AF_02/2025_PS</t>
  </si>
  <si>
    <t>SINAPI|101657</t>
  </si>
  <si>
    <t>101657</t>
  </si>
  <si>
    <t>LUMINÁRIA DE LED PARA ILUMINAÇÃO PÚBLICA, DE 98 W ATÉ 137 W - FORNECIMENTO E INSTALAÇÃO. AF_02/2025_PS</t>
  </si>
  <si>
    <t>SINAPI|105923</t>
  </si>
  <si>
    <t>105923</t>
  </si>
  <si>
    <t>LUMINÁRIA REFLETOR LED PARA ILUMINAÇÃO PÚBLICA, 1000 W - FORNECIMENTO E INSTALAÇÃO. AF_02/2025</t>
  </si>
  <si>
    <t>SINAPI|105921</t>
  </si>
  <si>
    <t>105921</t>
  </si>
  <si>
    <t>LUMINÁRIA REFLETOR LED PARA ILUMINAÇÃO PÚBLICA, 200 W - FORNECIMENTO E INSTALAÇÃO. AF_02/2025</t>
  </si>
  <si>
    <t>SINAPI|105920</t>
  </si>
  <si>
    <t>105920</t>
  </si>
  <si>
    <t>LUMINÁRIA REFLETOR LED PARA ILUMINAÇÃO PÚBLICA, 50 W - FORNECIMENTO E INSTALAÇÃO. AF_02/2025</t>
  </si>
  <si>
    <t>SINAPI|105922</t>
  </si>
  <si>
    <t>105922</t>
  </si>
  <si>
    <t>LUMINÁRIA REFLETOR LED PARA ILUMINAÇÃO PÚBLICA, 600 W - FORNECIMENTO E INSTALAÇÃO. AF_02/2025</t>
  </si>
  <si>
    <t>SINAPI|101632</t>
  </si>
  <si>
    <t>101632</t>
  </si>
  <si>
    <t>RELÉ FOTOELÉTRICO PARA COMANDO DE ILUMINAÇÃO EXTERNA 1000 W - FORNECIMENTO E INSTALAÇÃO. AF_02/2025</t>
  </si>
  <si>
    <t>SINAPI|101661</t>
  </si>
  <si>
    <t>101661</t>
  </si>
  <si>
    <t>SUBSTITUIÇÃO DE LUMINÁRIA DE VAPOR DE MERCÚRIO/VAPOR DE SÓDIO POR LUMINÁRIA DE LED PARA ILUMINAÇÃO PÚBLICA (NÃO INCLUI FORNECIMENTO). AF_02/2025_PS</t>
  </si>
  <si>
    <t>SINAPI|105924</t>
  </si>
  <si>
    <t>105924</t>
  </si>
  <si>
    <t>SUBSTITUIÇÃO DE LUMINÁRIA REFLETOR LED PARA ILUMINAÇÃO PÚBLICA (NÃO INCLUI FORNECIMENTO). AF_02/2025</t>
  </si>
  <si>
    <t>SINAPI|101651</t>
  </si>
  <si>
    <t>101651</t>
  </si>
  <si>
    <t>SUBSTITUIÇÃO DE LÂMPADA PARA ILUMINAÇÃO PÚBLICA (NÃO INCLUI FORNECIMENTO). AF_02/2025_PS</t>
  </si>
  <si>
    <t>SINAPI|101630</t>
  </si>
  <si>
    <t>101630</t>
  </si>
  <si>
    <t>SUBSTITUIÇÃO DE REATOR PARA ILUMINAÇÃO PÚBLICA (NÃO INCLUI FORNECIMENTO). AF_02/2025_PS</t>
  </si>
  <si>
    <t>SINAPI|101633</t>
  </si>
  <si>
    <t>101633</t>
  </si>
  <si>
    <t>SUBSTITUIÇÃO DE RELÉ FOTOELÉTRICO PARA COMANDO DE ILUMINAÇÃO EXTERNA 1000 W - FORNECIMENTO E INSTALAÇÃO. AF_02/2025_PS</t>
  </si>
  <si>
    <t>SINAPI|104219</t>
  </si>
  <si>
    <t>104219</t>
  </si>
  <si>
    <t>EMBOÇO OU MASSA ÚNICA EM ARGAMASSA INDUSTRIALIZADA, PREPARO MECÂNICA E APLICAÇÃO COM EQUIPAMENTO DE MISTURA E PROJEÇÃO DE 1,5 M3/H DE ARGAMASSA EM PANOS DE FACHADA COM PRESENÇA DE VÃOS, ESPESSURA DE 25 MM, ACESSO POR ANDAIME. AF_08/2022</t>
  </si>
  <si>
    <t>Massa Única Externa</t>
  </si>
  <si>
    <t>SINAPI|104223</t>
  </si>
  <si>
    <t>104223</t>
  </si>
  <si>
    <t>EMBOÇO OU MASSA ÚNICA EM ARGAMASSA INDUSTRIALIZADA, PREPARO MECÂNICA E APLICAÇÃO COM EQUIPAMENTO DE MISTURA E PROJEÇÃO DE 1,5 M3/H DE ARGAMASSA EM PANOS DE FACHADA COM PRESENÇA DE VÃOS, ESPESSURA DE 35 MM, ACESSO POR ANDAIME. AF_08/2022</t>
  </si>
  <si>
    <t>SINAPI|104227</t>
  </si>
  <si>
    <t>104227</t>
  </si>
  <si>
    <t>EMBOÇO OU MASSA ÚNICA EM ARGAMASSA INDUSTRIALIZADA, PREPARO MECÂNICA E APLICAÇÃO COM EQUIPAMENTO DE MISTURA E PROJEÇÃO DE 1,5 M3/H DE ARGAMASSA EM PANOS DE FACHADA COM PRESENÇA DE VÃOS, ESPESSURA DE 45 MM, ACESSO POR ANDAIME. AF_08/2022</t>
  </si>
  <si>
    <t>SINAPI|104231</t>
  </si>
  <si>
    <t>104231</t>
  </si>
  <si>
    <t>EMBOÇO OU MASSA ÚNICA EM ARGAMASSA INDUSTRIALIZADA, PREPARO MECÂNICA E APLICAÇÃO COM EQUIPAMENTO DE MISTURA E PROJEÇÃO DE 1,5 M3/H DE ARGAMASSA EM PANOS DE FACHADA COM PRESENÇA DE VÃOS, ESPESSURA DE 50 MM, ACESSO POR ANDAIME. AF_08/2022</t>
  </si>
  <si>
    <t>SINAPI|104235</t>
  </si>
  <si>
    <t>104235</t>
  </si>
  <si>
    <t>EMBOÇO OU MASSA ÚNICA EM ARGAMASSA INDUSTRIALIZADA, PREPARO MECÂNICA E APLICAÇÃO COM EQUIPAMENTO DE MISTURA E PROJEÇÃO DE 1,5 M3/H DE ARGAMASSA EM PANOS DE FACHADA SEM PRESENÇA DE VÃOS, ESPESSURA DE 25 MM, ACESSO POR ANDAIME. AF_08/2022</t>
  </si>
  <si>
    <t>SINAPI|104239</t>
  </si>
  <si>
    <t>104239</t>
  </si>
  <si>
    <t>EMBOÇO OU MASSA ÚNICA EM ARGAMASSA INDUSTRIALIZADA, PREPARO MECÂNICA E APLICAÇÃO COM EQUIPAMENTO DE MISTURA E PROJEÇÃO DE 1,5 M3/H DE ARGAMASSA EM PANOS DE FACHADA SEM PRESENÇA DE VÃOS, ESPESSURA DE 35 MM, ACESSO POR ANDAIME. AF_08/2022</t>
  </si>
  <si>
    <t>SINAPI|104243</t>
  </si>
  <si>
    <t>104243</t>
  </si>
  <si>
    <t>EMBOÇO OU MASSA ÚNICA EM ARGAMASSA INDUSTRIALIZADA, PREPARO MECÂNICA E APLICAÇÃO COM EQUIPAMENTO DE MISTURA E PROJEÇÃO DE 1,5 M3/H DE ARGAMASSA EM PANOS DE FACHADA SEM PRESENÇA DE VÃOS, ESPESSURA DE 45 MM, ACESSO POR ANDAIME. AF_08/2022</t>
  </si>
  <si>
    <t>SINAPI|104247</t>
  </si>
  <si>
    <t>104247</t>
  </si>
  <si>
    <t>EMBOÇO OU MASSA ÚNICA EM ARGAMASSA INDUSTRIALIZADA, PREPARO MECÂNICA E APLICAÇÃO COM EQUIPAMENTO DE MISTURA E PROJEÇÃO DE 1,5 M3/H DE ARGAMASSA EM PANOS DE FACHADA SEM PRESENÇA DE VÃOS, ESPESSURA DE 50 MM, ACESSO POR ANDAIME. AF_08/2022</t>
  </si>
  <si>
    <t>SINAPI|87795</t>
  </si>
  <si>
    <t>87795</t>
  </si>
  <si>
    <t>EMBOÇO OU MASSA ÚNICA EM ARGAMASSA INDUSTRIALIZADA, PREPARO MECÂNICO E APLICAÇÃO COM EQUIPAMENTO DE MISTURA E PROJEÇÃO DE 1,5 M3/H DE ARGAMASSA EM PANOS CEGOS DE FACHADA (SEM PRESENÇA DE VÃOS), ESPESSURA DE 25 MM. AF_08/2022</t>
  </si>
  <si>
    <t>SINAPI|87800</t>
  </si>
  <si>
    <t>87800</t>
  </si>
  <si>
    <t>EMBOÇO OU MASSA ÚNICA EM ARGAMASSA INDUSTRIALIZADA, PREPARO MECÂNICO E APLICAÇÃO COM EQUIPAMENTO DE MISTURA E PROJEÇÃO DE 1,5 M3/H DE ARGAMASSA EM PANOS CEGOS DE FACHADA (SEM PRESENÇA DE VÃOS), ESPESSURA DE 35 MM. AF_08/2022</t>
  </si>
  <si>
    <t>SINAPI|87804</t>
  </si>
  <si>
    <t>87804</t>
  </si>
  <si>
    <t>EMBOÇO OU MASSA ÚNICA EM ARGAMASSA INDUSTRIALIZADA, PREPARO MECÂNICO E APLICAÇÃO COM EQUIPAMENTO DE MISTURA E PROJEÇÃO DE 1,5 M3/H DE ARGAMASSA EM PANOS CEGOS DE FACHADA (SEM PRESENÇA DE VÃOS), ESPESSURA DE 45 MM. AF_08/2022</t>
  </si>
  <si>
    <t>SINAPI|87808</t>
  </si>
  <si>
    <t>87808</t>
  </si>
  <si>
    <t>EMBOÇO OU MASSA ÚNICA EM ARGAMASSA INDUSTRIALIZADA, PREPARO MECÂNICO E APLICAÇÃO COM EQUIPAMENTO DE MISTURA E PROJEÇÃO DE 1,5 M3/H DE ARGAMASSA EM PANOS CEGOS DE FACHADA (SEM PRESENÇA DE VÃOS), ESPESSURA MAIOR OU IGUAL A 50 MM. AF_08/2022</t>
  </si>
  <si>
    <t>SINAPI|87778</t>
  </si>
  <si>
    <t>87778</t>
  </si>
  <si>
    <t>EMBOÇO OU MASSA ÚNICA EM ARGAMASSA INDUSTRIALIZADA, PREPARO MECÂNICO E APLICAÇÃO COM EQUIPAMENTO DE MISTURA E PROJEÇÃO DE 1,5 M3/H DE ARGAMASSA EM PANOS DE FACHADA COM PRESENÇA DE VÃOS, ESPESSURA DE 25 MM. AF_08/2022</t>
  </si>
  <si>
    <t>SINAPI|87783</t>
  </si>
  <si>
    <t>87783</t>
  </si>
  <si>
    <t>EMBOÇO OU MASSA ÚNICA EM ARGAMASSA INDUSTRIALIZADA, PREPARO MECÂNICO E APLICAÇÃO COM EQUIPAMENTO DE MISTURA E PROJEÇÃO DE 1,5 M3/H DE ARGAMASSA EM PANOS DE FACHADA COM PRESENÇA DE VÃOS, ESPESSURA DE 35 MM. AF_08/2022</t>
  </si>
  <si>
    <t>SINAPI|87787</t>
  </si>
  <si>
    <t>87787</t>
  </si>
  <si>
    <t>EMBOÇO OU MASSA ÚNICA EM ARGAMASSA INDUSTRIALIZADA, PREPARO MECÂNICO E APLICAÇÃO COM EQUIPAMENTO DE MISTURA E PROJEÇÃO DE 1,5 M3/H DE ARGAMASSA EM PANOS DE FACHADA COM PRESENÇA DE VÃOS, ESPESSURA DE 45 MM. AF_08/2022</t>
  </si>
  <si>
    <t>SINAPI|87791</t>
  </si>
  <si>
    <t>87791</t>
  </si>
  <si>
    <t>EMBOÇO OU MASSA ÚNICA EM ARGAMASSA INDUSTRIALIZADA, PREPARO MECÂNICO E APLICAÇÃO COM EQUIPAMENTO DE MISTURA E PROJEÇÃO DE 1,5 M3/H DE ARGAMASSA EM PANOS DE FACHADA COM PRESENÇA DE VÃOS, ESPESSURA MAIOR OU IGUAL A 50 MM. AF_08/2022</t>
  </si>
  <si>
    <t>SINAPI|87832</t>
  </si>
  <si>
    <t>87832</t>
  </si>
  <si>
    <t>EMBOÇO OU MASSA ÚNICA EM ARGAMASSA INDUSTRIALIZADA, PREPARO MECÂNICO E APLICAÇÃO COM EQUIPAMENTO DE MISTURA E PROJEÇÃO DE 1,5 M3/H DE ARGAMASSA NAS PAREDES INTERNAS DA SACADA, ESPESSURA 35 MM, SEM USO DE TELA METÁLICA. AF_08/2022</t>
  </si>
  <si>
    <t>SINAPI|87812</t>
  </si>
  <si>
    <t>87812</t>
  </si>
  <si>
    <t>EMBOÇO OU MASSA ÚNICA EM ARGAMASSA INDUSTRIALIZADA, PREPARO MECÂNICO E APLICAÇÃO COM EQUIPAMENTO DE MISTURA E PROJEÇÃO DE 1,5 M3/H EM SUPERFÍCIES EXTERNAS DA SACADA, ESPESSURA 25 MM, SEM USO DE TELA METÁLICA. AF_08/2022</t>
  </si>
  <si>
    <t>SINAPI|87816</t>
  </si>
  <si>
    <t>87816</t>
  </si>
  <si>
    <t>EMBOÇO OU MASSA ÚNICA EM ARGAMASSA INDUSTRIALIZADA, PREPARO MECÂNICO E APLICAÇÃO COM EQUIPAMENTO DE MISTURA E PROJEÇÃO DE 1,5 M3/H EM SUPERFÍCIES EXTERNAS DA SACADA, ESPESSURA 35 MM, SEM USO DE TELA METÁLICA. AF_08/2022</t>
  </si>
  <si>
    <t>SINAPI|87820</t>
  </si>
  <si>
    <t>87820</t>
  </si>
  <si>
    <t>EMBOÇO OU MASSA ÚNICA EM ARGAMASSA INDUSTRIALIZADA, PREPARO MECÂNICO E APLICAÇÃO COM EQUIPAMENTO DE MISTURA E PROJEÇÃO DE 1,5 M3/H EM SUPERFÍCIES EXTERNAS DA SACADA, ESPESSURA 45 MM, SEM USO DE TELA METÁLICA. AF_08/2022</t>
  </si>
  <si>
    <t>SINAPI|87824</t>
  </si>
  <si>
    <t>87824</t>
  </si>
  <si>
    <t>EMBOÇO OU MASSA ÚNICA EM ARGAMASSA INDUSTRIALIZADA, PREPARO MECÂNICO E APLICAÇÃO COM EQUIPAMENTO DE MISTURA E PROJEÇÃO DE 1,5 M3/H EM SUPERFÍCIES EXTERNAS DA SACADA, ESPESSURA MAIOR OU IGUAL A 50 MM, SEM USO DE TELA METÁLICA. AF_08/2022</t>
  </si>
  <si>
    <t>SINAPI|87828</t>
  </si>
  <si>
    <t>87828</t>
  </si>
  <si>
    <t>EMBOÇO OU MASSA ÚNICA EM ARGAMASSA INDUSTRIALIZADA, PREPARO MECÂNICO E APLICAÇÃO COM EQUIPAMENTO DE MISTURA E PROJEÇÃO DE 1,5 M3/H NAS PAREDES INTERNAS DA SACADA, ESPESSURA 25 MM, SEM USO DE TELA METÁLICA. AF_08/2022</t>
  </si>
  <si>
    <t>SINAPI|104251</t>
  </si>
  <si>
    <t>104251</t>
  </si>
  <si>
    <t>EMBOÇO OU MASSA ÚNICA EM ARGAMASSA INDUSTRIALIZADA, PREPARO MECÂNICO E APLICAÇÃO COM EQUIPAMENTO DE MISTURA E PROJEÇÃO DE 1,5 M3/H, NAS SUPERFÍCIES EXTERNAS DA SACADA, ESPESSURA DE 25 MM, ACESSO POR ANDAIME, SEM USO DE TELA METÁLICA. AF_08/2022</t>
  </si>
  <si>
    <t>SINAPI|104255</t>
  </si>
  <si>
    <t>104255</t>
  </si>
  <si>
    <t>EMBOÇO OU MASSA ÚNICA EM ARGAMASSA INDUSTRIALIZADA, PREPARO MECÂNICO E APLICAÇÃO COM EQUIPAMENTO DE MISTURA E PROJEÇÃO DE 1,5 M3/H, NAS SUPERFÍCIES EXTERNAS DA SACADA, ESPESSURA DE 35 MM, ACESSO POR ANDAIME, SEM USO DE TELA METÁLICA. AF_08/2022</t>
  </si>
  <si>
    <t>SINAPI|104259</t>
  </si>
  <si>
    <t>104259</t>
  </si>
  <si>
    <t>EMBOÇO OU MASSA ÚNICA EM ARGAMASSA INDUSTRIALIZADA, PREPARO MECÂNICO E APLICAÇÃO COM EQUIPAMENTO DE MISTURA E PROJEÇÃO DE 1,5 M3/H, NAS SUPERFÍCIES EXTERNAS DA SACADA, ESPESSURA DE 45 MM, ACESSO POR ANDAIME, SEM USO DE TELA METÁLICA. AF_08/2022</t>
  </si>
  <si>
    <t>SINAPI|104263</t>
  </si>
  <si>
    <t>104263</t>
  </si>
  <si>
    <t>EMBOÇO OU MASSA ÚNICA EM ARGAMASSA INDUSTRIALIZADA, PREPARO MECÂNICO E APLICAÇÃO COM EQUIPAMENTO DE MISTURA E PROJEÇÃO DE 1,5 M3/H, NAS SUPERFÍCIES EXTERNAS DA SACADA, ESPESSURA DE 50 MM, ACESSO POR ANDAIME, SEM USO DE TELA METÁLICA. AF_08/2022</t>
  </si>
  <si>
    <t>SINAPI|87794</t>
  </si>
  <si>
    <t>87794</t>
  </si>
  <si>
    <t>EMBOÇO OU MASSA ÚNICA EM ARGAMASSA TRAÇO 1:2:8, PREPARO MANUAL, APLICADA MANUALMENTE EM PANOS CEGOS DE FACHADA (SEM PRESENÇA DE VÃOS), ESPESSURA DE 25 MM. AF_09/2022</t>
  </si>
  <si>
    <t>SINAPI|87799</t>
  </si>
  <si>
    <t>87799</t>
  </si>
  <si>
    <t>EMBOÇO OU MASSA ÚNICA EM ARGAMASSA TRAÇO 1:2:8, PREPARO MANUAL, APLICADA MANUALMENTE EM PANOS CEGOS DE FACHADA (SEM PRESENÇA DE VÃOS), ESPESSURA DE 35 MM. AF_08/2022</t>
  </si>
  <si>
    <t>SINAPI|87803</t>
  </si>
  <si>
    <t>87803</t>
  </si>
  <si>
    <t>EMBOÇO OU MASSA ÚNICA EM ARGAMASSA TRAÇO 1:2:8, PREPARO MANUAL, APLICADA MANUALMENTE EM PANOS CEGOS DE FACHADA (SEM PRESENÇA DE VÃOS), ESPESSURA DE 45 MM. AF_08/2022</t>
  </si>
  <si>
    <t>SINAPI|87807</t>
  </si>
  <si>
    <t>87807</t>
  </si>
  <si>
    <t>EMBOÇO OU MASSA ÚNICA EM ARGAMASSA TRAÇO 1:2:8, PREPARO MANUAL, APLICADA MANUALMENTE EM PANOS CEGOS DE FACHADA (SEM PRESENÇA DE VÃOS), ESPESSURA MAIOR OU IGUAL A 50 MM. AF_08/2022</t>
  </si>
  <si>
    <t>SINAPI|104218</t>
  </si>
  <si>
    <t>104218</t>
  </si>
  <si>
    <t>EMBOÇO OU MASSA ÚNICA EM ARGAMASSA TRAÇO 1:2:8, PREPARO MANUAL, APLICADA MANUALMENTE EM PANOS DE FACHADA COM PRESENÇA DE VÃOS, ESPESSURA DE 25 MM, ACESSO POR ANDAIME. AF_08/2022</t>
  </si>
  <si>
    <t>SINAPI|87777</t>
  </si>
  <si>
    <t>87777</t>
  </si>
  <si>
    <t>EMBOÇO OU MASSA ÚNICA EM ARGAMASSA TRAÇO 1:2:8, PREPARO MANUAL, APLICADA MANUALMENTE EM PANOS DE FACHADA COM PRESENÇA DE VÃOS, ESPESSURA DE 25 MM. AF_08/2022</t>
  </si>
  <si>
    <t>SINAPI|104222</t>
  </si>
  <si>
    <t>104222</t>
  </si>
  <si>
    <t>EMBOÇO OU MASSA ÚNICA EM ARGAMASSA TRAÇO 1:2:8, PREPARO MANUAL, APLICADA MANUALMENTE EM PANOS DE FACHADA COM PRESENÇA DE VÃOS, ESPESSURA DE 35 MM, ACESSO POR ANDAIME. AF_08/2022</t>
  </si>
  <si>
    <t>SINAPI|87781</t>
  </si>
  <si>
    <t>87781</t>
  </si>
  <si>
    <t>EMBOÇO OU MASSA ÚNICA EM ARGAMASSA TRAÇO 1:2:8, PREPARO MANUAL, APLICADA MANUALMENTE EM PANOS DE FACHADA COM PRESENÇA DE VÃOS, ESPESSURA DE 35 MM. AF_08/2022</t>
  </si>
  <si>
    <t>SINAPI|104226</t>
  </si>
  <si>
    <t>104226</t>
  </si>
  <si>
    <t>EMBOÇO OU MASSA ÚNICA EM ARGAMASSA TRAÇO 1:2:8, PREPARO MANUAL, APLICADA MANUALMENTE EM PANOS DE FACHADA COM PRESENÇA DE VÃOS, ESPESSURA DE 45 MM, ACESSO POR ANDAIME. AF_08/2022</t>
  </si>
  <si>
    <t>SINAPI|87786</t>
  </si>
  <si>
    <t>87786</t>
  </si>
  <si>
    <t>EMBOÇO OU MASSA ÚNICA EM ARGAMASSA TRAÇO 1:2:8, PREPARO MANUAL, APLICADA MANUALMENTE EM PANOS DE FACHADA COM PRESENÇA DE VÃOS, ESPESSURA DE 45 MM. AF_08/2022</t>
  </si>
  <si>
    <t>SINAPI|104230</t>
  </si>
  <si>
    <t>104230</t>
  </si>
  <si>
    <t>EMBOÇO OU MASSA ÚNICA EM ARGAMASSA TRAÇO 1:2:8, PREPARO MANUAL, APLICADA MANUALMENTE EM PANOS DE FACHADA COM PRESENÇA DE VÃOS, ESPESSURA DE 50 MM, ACESSO POR ANDAIME. AF_08/2022</t>
  </si>
  <si>
    <t>SINAPI|104234</t>
  </si>
  <si>
    <t>104234</t>
  </si>
  <si>
    <t>EMBOÇO OU MASSA ÚNICA EM ARGAMASSA TRAÇO 1:2:8, PREPARO MANUAL, APLICADA MANUALMENTE EM PANOS DE FACHADA SEM PRESENÇA DE VÃOS, ESPESSURA DE 25 MM, ACESSO POR ANDAIME. AF_08/2022</t>
  </si>
  <si>
    <t>SINAPI|104238</t>
  </si>
  <si>
    <t>104238</t>
  </si>
  <si>
    <t>EMBOÇO OU MASSA ÚNICA EM ARGAMASSA TRAÇO 1:2:8, PREPARO MANUAL, APLICADA MANUALMENTE EM PANOS DE FACHADA SEM PRESENÇA DE VÃOS, ESPESSURA DE 35 MM, ACESSO POR ANDAIME. AF_08/2022</t>
  </si>
  <si>
    <t>SINAPI|104242</t>
  </si>
  <si>
    <t>104242</t>
  </si>
  <si>
    <t>EMBOÇO OU MASSA ÚNICA EM ARGAMASSA TRAÇO 1:2:8, PREPARO MANUAL, APLICADA MANUALMENTE EM PANOS DE FACHADA SEM PRESENÇA DE VÃOS, ESPESSURA DE 45 MM, ACESSO POR ANDAIME. AF_08/2022</t>
  </si>
  <si>
    <t>SINAPI|104246</t>
  </si>
  <si>
    <t>104246</t>
  </si>
  <si>
    <t>EMBOÇO OU MASSA ÚNICA EM ARGAMASSA TRAÇO 1:2:8, PREPARO MANUAL, APLICADA MANUALMENTE EM PANOS DE FACHADA SEM PRESENÇA DE VÃOS, ESPESSURA DE 50 MM, ACESSO POR ANDAIME. AF_08/2022</t>
  </si>
  <si>
    <t>SINAPI|104250</t>
  </si>
  <si>
    <t>104250</t>
  </si>
  <si>
    <t>EMBOÇO OU MASSA ÚNICA EM ARGAMASSA TRAÇO 1:2:8, PREPARO MANUAL, APLICADA MANUALMENTE EM SUPERFÍCIES EXTERNAS DA SACADA, ESPESSURA DE 25 MM, ACESSO POR ANDAIME, SEM USO DE TELA METÁLICA. AF_08/2022</t>
  </si>
  <si>
    <t>SINAPI|87811</t>
  </si>
  <si>
    <t>87811</t>
  </si>
  <si>
    <t>EMBOÇO OU MASSA ÚNICA EM ARGAMASSA TRAÇO 1:2:8, PREPARO MANUAL, APLICADA MANUALMENTE EM SUPERFÍCIES EXTERNAS DA SACADA, ESPESSURA DE 25 MM, SEM USO DE TELA METÁLICA DE REFORÇO CONTRA FISSURAÇÃO. AF_08/2022</t>
  </si>
  <si>
    <t>SINAPI|104254</t>
  </si>
  <si>
    <t>104254</t>
  </si>
  <si>
    <t>EMBOÇO OU MASSA ÚNICA EM ARGAMASSA TRAÇO 1:2:8, PREPARO MANUAL, APLICADA MANUALMENTE EM SUPERFÍCIES EXTERNAS DA SACADA, ESPESSURA DE 35 MM, ACESSO POR ANDAIME, SEM USO DE TELA METÁLICA. AF_08/2022</t>
  </si>
  <si>
    <t>SINAPI|87815</t>
  </si>
  <si>
    <t>87815</t>
  </si>
  <si>
    <t>EMBOÇO OU MASSA ÚNICA EM ARGAMASSA TRAÇO 1:2:8, PREPARO MANUAL, APLICADA MANUALMENTE EM SUPERFÍCIES EXTERNAS DA SACADA, ESPESSURA DE 35 MM, SEM USO DE TELA METÁLICA DE REFORÇO CONTRA FISSURAÇÃO. AF_08/2022</t>
  </si>
  <si>
    <t>SINAPI|104258</t>
  </si>
  <si>
    <t>104258</t>
  </si>
  <si>
    <t>EMBOÇO OU MASSA ÚNICA EM ARGAMASSA TRAÇO 1:2:8, PREPARO MANUAL, APLICADA MANUALMENTE EM SUPERFÍCIES EXTERNAS DA SACADA, ESPESSURA DE 45 MM, ACESSO POR ANDAIME, SEM USO DE TELA METÁLICA. AF_08/2022</t>
  </si>
  <si>
    <t>SINAPI|87819</t>
  </si>
  <si>
    <t>87819</t>
  </si>
  <si>
    <t>EMBOÇO OU MASSA ÚNICA EM ARGAMASSA TRAÇO 1:2:8, PREPARO MANUAL, APLICADA MANUALMENTE EM SUPERFÍCIES EXTERNAS DA SACADA, ESPESSURA DE 45 MM, SEM USO DE TELA METÁLICA DE REFORÇO CONTRA FISSURAÇÃO. AF_08/2022</t>
  </si>
  <si>
    <t>SINAPI|104262</t>
  </si>
  <si>
    <t>104262</t>
  </si>
  <si>
    <t>EMBOÇO OU MASSA ÚNICA EM ARGAMASSA TRAÇO 1:2:8, PREPARO MANUAL, APLICADA MANUALMENTE EM SUPERFÍCIES EXTERNAS DA SACADA, ESPESSURA DE 50 MM, ACESSO POR ANDAIME, SEM USO DE TELA METÁLICA. AF_08/2022</t>
  </si>
  <si>
    <t>SINAPI|87823</t>
  </si>
  <si>
    <t>87823</t>
  </si>
  <si>
    <t>EMBOÇO OU MASSA ÚNICA EM ARGAMASSA TRAÇO 1:2:8, PREPARO MANUAL, APLICADA MANUALMENTE EM SUPERFÍCIES EXTERNAS DA SACADA, ESPESSURA MAIOR OU IGUAL A 50 MM, SEM USO DE TELA METÁLICA DE REFORÇO CONTRA FISSURAÇÃO. AF_08/2022</t>
  </si>
  <si>
    <t>SINAPI|87827</t>
  </si>
  <si>
    <t>87827</t>
  </si>
  <si>
    <t>EMBOÇO OU MASSA ÚNICA EM ARGAMASSA TRAÇO 1:2:8, PREPARO MANUAL, APLICADA MANUALMENTE NAS PAREDES INTERNAS DA SACADA, ESPESSURA DE 25 MM, SEM USO DE TELA METÁLICA DE REFORÇO CONTRA FISSURAÇÃO. AF_08/2022</t>
  </si>
  <si>
    <t>SINAPI|87831</t>
  </si>
  <si>
    <t>87831</t>
  </si>
  <si>
    <t>EMBOÇO OU MASSA ÚNICA EM ARGAMASSA TRAÇO 1:2:8, PREPARO MANUAL, APLICADA MANUALMENTE NAS PAREDES INTERNAS DA SACADA, ESPESSURA DE 35 MM, SEM USO DE TELA METÁLICA DE REFORÇO CONTRA FISSURAÇÃO. AF_08/2022</t>
  </si>
  <si>
    <t>SINAPI|104220</t>
  </si>
  <si>
    <t>104220</t>
  </si>
  <si>
    <t>EMBOÇO OU MASSA ÚNICA EM ARGAMASSA TRAÇO 1:2:8, PREPARO MECÂNICA COM BETONEIRA 400 L, APLICADA COM PROJETOR TIPO CANEQUINHA EM PANOS DE FACHADA COM PRESENÇA DE VÃOS, ESPESSURA DE 25 MM, ACESSO POR ANDAIME. AF_08/2022</t>
  </si>
  <si>
    <t>SINAPI|104203</t>
  </si>
  <si>
    <t>104203</t>
  </si>
  <si>
    <t>EMBOÇO OU MASSA ÚNICA EM ARGAMASSA TRAÇO 1:2:8, PREPARO MECÂNICA COM BETONEIRA 400 L, APLICADA COM PROJETOR TIPO CANEQUINHA EM PANOS DE FACHADA COM PRESENÇA DE VÃOS, ESPESSURA DE 25 MM, ACESSO POR BALANCIM MANUAL. AF_08/2022</t>
  </si>
  <si>
    <t>SINAPI|104224</t>
  </si>
  <si>
    <t>104224</t>
  </si>
  <si>
    <t>EMBOÇO OU MASSA ÚNICA EM ARGAMASSA TRAÇO 1:2:8, PREPARO MECÂNICA COM BETONEIRA 400 L, APLICADA COM PROJETOR TIPO CANEQUINHA EM PANOS DE FACHADA COM PRESENÇA DE VÃOS, ESPESSURA DE 35 MM, ACESSO POR ANDAIME. AF_08/2022</t>
  </si>
  <si>
    <t>SINAPI|104204</t>
  </si>
  <si>
    <t>104204</t>
  </si>
  <si>
    <t>EMBOÇO OU MASSA ÚNICA EM ARGAMASSA TRAÇO 1:2:8, PREPARO MECÂNICA COM BETONEIRA 400 L, APLICADA COM PROJETOR TIPO CANEQUINHA EM PANOS DE FACHADA COM PRESENÇA DE VÃOS, ESPESSURA DE 35 MM, ACESSO POR BALANCIM MANUAL. AF_08/2022</t>
  </si>
  <si>
    <t>SINAPI|104228</t>
  </si>
  <si>
    <t>104228</t>
  </si>
  <si>
    <t>EMBOÇO OU MASSA ÚNICA EM ARGAMASSA TRAÇO 1:2:8, PREPARO MECÂNICA COM BETONEIRA 400 L, APLICADA COM PROJETOR TIPO CANEQUINHA EM PANOS DE FACHADA COM PRESENÇA DE VÃOS, ESPESSURA DE 45 MM, ACESSO POR ANDAIME. AF_08/2022</t>
  </si>
  <si>
    <t>SINAPI|104205</t>
  </si>
  <si>
    <t>104205</t>
  </si>
  <si>
    <t>EMBOÇO OU MASSA ÚNICA EM ARGAMASSA TRAÇO 1:2:8, PREPARO MECÂNICA COM BETONEIRA 400 L, APLICADA COM PROJETOR TIPO CANEQUINHA EM PANOS DE FACHADA COM PRESENÇA DE VÃOS, ESPESSURA DE 45 MM, ACESSO POR BALANCIM MANUAL. AF_08/2022</t>
  </si>
  <si>
    <t>SINAPI|104232</t>
  </si>
  <si>
    <t>104232</t>
  </si>
  <si>
    <t>EMBOÇO OU MASSA ÚNICA EM ARGAMASSA TRAÇO 1:2:8, PREPARO MECÂNICA COM BETONEIRA 400 L, APLICADA COM PROJETOR TIPO CANEQUINHA EM PANOS DE FACHADA COM PRESENÇA DE VÃOS, ESPESSURA DE 50 MM, ACESSO POR ANDAIME. AF_08/2022</t>
  </si>
  <si>
    <t>SINAPI|104206</t>
  </si>
  <si>
    <t>104206</t>
  </si>
  <si>
    <t>EMBOÇO OU MASSA ÚNICA EM ARGAMASSA TRAÇO 1:2:8, PREPARO MECÂNICA COM BETONEIRA 400 L, APLICADA COM PROJETOR TIPO CANEQUINHA EM PANOS DE FACHADA COM PRESENÇA DE VÃOS, ESPESSURA DE 50 MM, ACESSO POR BALANCIM MANUAL. AF_08/2022</t>
  </si>
  <si>
    <t>SINAPI|104236</t>
  </si>
  <si>
    <t>104236</t>
  </si>
  <si>
    <t>EMBOÇO OU MASSA ÚNICA EM ARGAMASSA TRAÇO 1:2:8, PREPARO MECÂNICA COM BETONEIRA 400 L, APLICADA COM PROJETOR TIPO CANEQUINHA EM PANOS DE FACHADA SEM PRESENÇA DE VÃOS, ESPESSURA DE 25 MM, ACESSO POR ANDAIME. AF_08/2022</t>
  </si>
  <si>
    <t>SINAPI|104207</t>
  </si>
  <si>
    <t>104207</t>
  </si>
  <si>
    <t>EMBOÇO OU MASSA ÚNICA EM ARGAMASSA TRAÇO 1:2:8, PREPARO MECÂNICA COM BETONEIRA 400 L, APLICADA COM PROJETOR TIPO CANEQUINHA EM PANOS DE FACHADA SEM PRESENÇA DE VÃOS, ESPESSURA DE 25 MM, ACESSO POR BALANCIM MANUAL. AF_08/2022</t>
  </si>
  <si>
    <t>SINAPI|104240</t>
  </si>
  <si>
    <t>104240</t>
  </si>
  <si>
    <t>EMBOÇO OU MASSA ÚNICA EM ARGAMASSA TRAÇO 1:2:8, PREPARO MECÂNICA COM BETONEIRA 400 L, APLICADA COM PROJETOR TIPO CANEQUINHA EM PANOS DE FACHADA SEM PRESENÇA DE VÃOS, ESPESSURA DE 35 MM, ACESSO POR ANDAIME. AF_08/2022</t>
  </si>
  <si>
    <t>SINAPI|104208</t>
  </si>
  <si>
    <t>104208</t>
  </si>
  <si>
    <t>EMBOÇO OU MASSA ÚNICA EM ARGAMASSA TRAÇO 1:2:8, PREPARO MECÂNICA COM BETONEIRA 400 L, APLICADA COM PROJETOR TIPO CANEQUINHA EM PANOS DE FACHADA SEM PRESENÇA DE VÃOS, ESPESSURA DE 35 MM, ACESSO POR BALANCIM MANUAL. AF_08/2022</t>
  </si>
  <si>
    <t>SINAPI|104244</t>
  </si>
  <si>
    <t>104244</t>
  </si>
  <si>
    <t>EMBOÇO OU MASSA ÚNICA EM ARGAMASSA TRAÇO 1:2:8, PREPARO MECÂNICA COM BETONEIRA 400 L, APLICADA COM PROJETOR TIPO CANEQUINHA EM PANOS DE FACHADA SEM PRESENÇA DE VÃOS, ESPESSURA DE 45 MM, ACESSO POR ANDAIME. AF_08/2022</t>
  </si>
  <si>
    <t>SINAPI|104209</t>
  </si>
  <si>
    <t>104209</t>
  </si>
  <si>
    <t>EMBOÇO OU MASSA ÚNICA EM ARGAMASSA TRAÇO 1:2:8, PREPARO MECÂNICA COM BETONEIRA 400 L, APLICADA COM PROJETOR TIPO CANEQUINHA EM PANOS DE FACHADA SEM PRESENÇA DE VÃOS, ESPESSURA DE 45 MM, ACESSO POR BALANCIM MANUAL. AF_08/2022</t>
  </si>
  <si>
    <t>SINAPI|104248</t>
  </si>
  <si>
    <t>104248</t>
  </si>
  <si>
    <t>EMBOÇO OU MASSA ÚNICA EM ARGAMASSA TRAÇO 1:2:8, PREPARO MECÂNICA COM BETONEIRA 400 L, APLICADA COM PROJETOR TIPO CANEQUINHA EM PANOS DE FACHADA SEM PRESENÇA DE VÃOS, ESPESSURA DE 50 MM, ACESSO POR ANDAIME. AF_08/2022</t>
  </si>
  <si>
    <t>SINAPI|104210</t>
  </si>
  <si>
    <t>104210</t>
  </si>
  <si>
    <t>EMBOÇO OU MASSA ÚNICA EM ARGAMASSA TRAÇO 1:2:8, PREPARO MECÂNICA COM BETONEIRA 400 L, APLICADA COM PROJETOR TIPO CANEQUINHA EM PANOS DE FACHADA SEM PRESENÇA DE VÃOS, ESPESSURA DE 50 MM, ACESSO POR BALANCIM MANUAL. AF_08/2022</t>
  </si>
  <si>
    <t>SINAPI|104252</t>
  </si>
  <si>
    <t>104252</t>
  </si>
  <si>
    <t>EMBOÇO OU MASSA ÚNICA EM ARGAMASSA TRAÇO 1:2:8, PREPARO MECÂNICA COM BETONEIRA 400 L, APLICADA COM PROJETOR TIPO CANEQUINHA EM SUPERFÍCIES EXTERNAS DA SACADA, ESPESSURA DE 25 MM, ACESSO POR ANDAIME, SEM USO DE TELA METÁLICA. AF_08/2022</t>
  </si>
  <si>
    <t>SINAPI|104211</t>
  </si>
  <si>
    <t>104211</t>
  </si>
  <si>
    <t>EMBOÇO OU MASSA ÚNICA EM ARGAMASSA TRAÇO 1:2:8, PREPARO MECÂNICA COM BETONEIRA 400 L, APLICADA COM PROJETOR TIPO CANEQUINHA EM SUPERFÍCIES EXTERNAS DA SACADA, ESPESSURA DE 25 MM, ACESSO POR BALANCIM MANUAL, SEM USO DE TELA METÁLICA. AF_08/2022</t>
  </si>
  <si>
    <t>SINAPI|104212</t>
  </si>
  <si>
    <t>104212</t>
  </si>
  <si>
    <t>EMBOÇO OU MASSA ÚNICA EM ARGAMASSA TRAÇO 1:2:8, PREPARO MECÂNICA COM BETONEIRA 400 L, APLICADA COM PROJETOR TIPO CANEQUINHA EM SUPERFÍCIES EXTERNAS DA SACADA, ESPESSURA DE 35 MM, ACESSO POR BALANCIM MANUAL, SEM USO DE TELA METÁLICA. AF_08/2022</t>
  </si>
  <si>
    <t>SINAPI|104213</t>
  </si>
  <si>
    <t>104213</t>
  </si>
  <si>
    <t>EMBOÇO OU MASSA ÚNICA EM ARGAMASSA TRAÇO 1:2:8, PREPARO MECÂNICA COM BETONEIRA 400 L, APLICADA COM PROJETOR TIPO CANEQUINHA EM SUPERFÍCIES EXTERNAS DA SACADA, ESPESSURA DE 45 MM, ACESSO POR BALANCIM MANUAL, SEM USO DE TELA METÁLICA. AF_08/2022</t>
  </si>
  <si>
    <t>SINAPI|104214</t>
  </si>
  <si>
    <t>104214</t>
  </si>
  <si>
    <t>EMBOÇO OU MASSA ÚNICA EM ARGAMASSA TRAÇO 1:2:8, PREPARO MECÂNICA COM BETONEIRA 400 L, APLICADA COM PROJETOR TIPO CANEQUINHA EM SUPERFÍCIES EXTERNAS DA SACADA, ESPESSURA DE 50 MM, ACESSO POR BALANCIM MANUAL, SEM USO DE TELA METÁLICA. AF_08/2022</t>
  </si>
  <si>
    <t>SINAPI|104215</t>
  </si>
  <si>
    <t>104215</t>
  </si>
  <si>
    <t>EMBOÇO OU MASSA ÚNICA EM ARGAMASSA TRAÇO 1:2:8, PREPARO MECÂNICA COM BETONEIRA 400 L, APLICADA COM PROJETOR TIPO CANEQUINHA EM SUPERFÍCIES INTERNAS DA SACADA, ESPESSURA DE 25 MM, SEM USO DE TELA METÁLICA. AF_08/2022</t>
  </si>
  <si>
    <t>SINAPI|104216</t>
  </si>
  <si>
    <t>104216</t>
  </si>
  <si>
    <t>EMBOÇO OU MASSA ÚNICA EM ARGAMASSA TRAÇO 1:2:8, PREPARO MECÂNICA COM BETONEIRA 400 L, APLICADA COM PROJETOR TIPO CANEQUINHA EM SUPERFÍCIES INTERNAS DA SACADA, ESPESSURA DE 35 MM, SEM USO DE TELA METÁLICA. AF_08/2022</t>
  </si>
  <si>
    <t>SINAPI|104217</t>
  </si>
  <si>
    <t>104217</t>
  </si>
  <si>
    <t>EMBOÇO OU MASSA ÚNICA EM ARGAMASSA TRAÇO 1:2:8, PREPARO MECÂNICA COM BETONEIRA 400 L, APLICADA MANUALMENTE EM PANOS DE FACHADA COM PRESENÇA DE VÃOS, ESPESSURA DE 25 MM, ACESSO POR ANDAIME. AF_08/2022</t>
  </si>
  <si>
    <t>SINAPI|104221</t>
  </si>
  <si>
    <t>104221</t>
  </si>
  <si>
    <t>EMBOÇO OU MASSA ÚNICA EM ARGAMASSA TRAÇO 1:2:8, PREPARO MECÂNICA COM BETONEIRA 400 L, APLICADA MANUALMENTE EM PANOS DE FACHADA COM PRESENÇA DE VÃOS, ESPESSURA DE 35 MM, ACESSO POR ANDAIME. AF_08/2022</t>
  </si>
  <si>
    <t>SINAPI|104225</t>
  </si>
  <si>
    <t>104225</t>
  </si>
  <si>
    <t>EMBOÇO OU MASSA ÚNICA EM ARGAMASSA TRAÇO 1:2:8, PREPARO MECÂNICA COM BETONEIRA 400 L, APLICADA MANUALMENTE EM PANOS DE FACHADA COM PRESENÇA DE VÃOS, ESPESSURA DE 45 MM, ACESSO POR ANDAIME. AF_08/2022</t>
  </si>
  <si>
    <t>SINAPI|104229</t>
  </si>
  <si>
    <t>104229</t>
  </si>
  <si>
    <t>EMBOÇO OU MASSA ÚNICA EM ARGAMASSA TRAÇO 1:2:8, PREPARO MECÂNICA COM BETONEIRA 400 L, APLICADA MANUALMENTE EM PANOS DE FACHADA COM PRESENÇA DE VÃOS, ESPESSURA DE 50 MM, ACESSO POR ANDAIME. AF_08/2022</t>
  </si>
  <si>
    <t>SINAPI|104233</t>
  </si>
  <si>
    <t>104233</t>
  </si>
  <si>
    <t>EMBOÇO OU MASSA ÚNICA EM ARGAMASSA TRAÇO 1:2:8, PREPARO MECÂNICA COM BETONEIRA 400 L, APLICADA MANUALMENTE EM PANOS DE FACHADA SEM PRESENÇA DE VÃOS, ESPESSURA DE 25 MM, ACESSO POR ANDAIME. AF_08/2022</t>
  </si>
  <si>
    <t>SINAPI|104237</t>
  </si>
  <si>
    <t>104237</t>
  </si>
  <si>
    <t>EMBOÇO OU MASSA ÚNICA EM ARGAMASSA TRAÇO 1:2:8, PREPARO MECÂNICA COM BETONEIRA 400 L, APLICADA MANUALMENTE EM PANOS DE FACHADA SEM PRESENÇA DE VÃOS, ESPESSURA DE 35 MM, ACESSO POR ANDAIME. AF_08/2022</t>
  </si>
  <si>
    <t>SINAPI|104241</t>
  </si>
  <si>
    <t>104241</t>
  </si>
  <si>
    <t>EMBOÇO OU MASSA ÚNICA EM ARGAMASSA TRAÇO 1:2:8, PREPARO MECÂNICA COM BETONEIRA 400 L, APLICADA MANUALMENTE EM PANOS DE FACHADA SEM PRESENÇA DE VÃOS, ESPESSURA DE 45 MM, ACESSO POR ANDAIME. AF_08/2022</t>
  </si>
  <si>
    <t>SINAPI|104245</t>
  </si>
  <si>
    <t>104245</t>
  </si>
  <si>
    <t>EMBOÇO OU MASSA ÚNICA EM ARGAMASSA TRAÇO 1:2:8, PREPARO MECÂNICA COM BETONEIRA 400 L, APLICADA MANUALMENTE EM PANOS DE FACHADA SEM PRESENÇA DE VÃOS, ESPESSURA DE 50 MM, ACESSO POR ANDAIME. AF_08/2022</t>
  </si>
  <si>
    <t>SINAPI|104249</t>
  </si>
  <si>
    <t>104249</t>
  </si>
  <si>
    <t>EMBOÇO OU MASSA ÚNICA EM ARGAMASSA TRAÇO 1:2:8, PREPARO MECÂNICA COM BETONEIRA 400 L, APLICADA MANUALMENTE EM SUPERFÍCIES EXTERNAS DA SACADA, ESPESSURA DE 25 MM, ACESSO POR ANDAIME, SEM USO DE TELA METÁLICA. AF_08/2022</t>
  </si>
  <si>
    <t>SINAPI|104253</t>
  </si>
  <si>
    <t>104253</t>
  </si>
  <si>
    <t>EMBOÇO OU MASSA ÚNICA EM ARGAMASSA TRAÇO 1:2:8, PREPARO MECÂNICA COM BETONEIRA 400 L, APLICADA MANUALMENTE EM SUPERFÍCIES EXTERNAS DA SACADA, ESPESSURA DE 35 MM, ACESSO POR ANDAIME, SEM USO DE TELA METÁLICA. AF_08/2022</t>
  </si>
  <si>
    <t>SINAPI|104256</t>
  </si>
  <si>
    <t>104256</t>
  </si>
  <si>
    <t>EMBOÇO OU MASSA ÚNICA EM ARGAMASSA TRAÇO 1:2:8, PREPARO MECÂNICO COM BETONEIRA 400 L, APLICADA COM PROJETOR TIPO CANEQUINHA EM SUPERFÍCIES EXTERNAS DA SACADA, ESPESSURA DE 35 MM, ACESSO POR ANDAIME, SEM USO DE TELA METÁLICA. AF_08/2022</t>
  </si>
  <si>
    <t>SINAPI|104260</t>
  </si>
  <si>
    <t>104260</t>
  </si>
  <si>
    <t>EMBOÇO OU MASSA ÚNICA EM ARGAMASSA TRAÇO 1:2:8, PREPARO MECÂNICO COM BETONEIRA 400 L, APLICADA COM PROJETOR TIPO CANEQUINHA EM SUPERFÍCIES EXTERNAS DA SACADA, ESPESSURA DE 45 MM, ACESSO POR ANDAIME, SEM USO DE TELA METÁLICA. AF_08/2022</t>
  </si>
  <si>
    <t>SINAPI|104264</t>
  </si>
  <si>
    <t>104264</t>
  </si>
  <si>
    <t>EMBOÇO OU MASSA ÚNICA EM ARGAMASSA TRAÇO 1:2:8, PREPARO MECÂNICO COM BETONEIRA 400 L, APLICADA COM PROJETOR TIPO CANEQUINHA EM SUPERFÍCIES EXTERNAS DA SACADA, ESPESSURA DE 50 MM, ACESSO POR ANDAIME, SEM USO DE TELA METÁLICA. AF_08/2022</t>
  </si>
  <si>
    <t>SINAPI|87792</t>
  </si>
  <si>
    <t>87792</t>
  </si>
  <si>
    <t>EMBOÇO OU MASSA ÚNICA EM ARGAMASSA TRAÇO 1:2:8, PREPARO MECÂNICO COM BETONEIRA 400 L, APLICADA MANUALMENTE EM PANOS CEGOS DE FACHADA (SEM PRESENÇA DE VÃOS), ESPESSURA DE 25 MM. AF_08/2022</t>
  </si>
  <si>
    <t>SINAPI|87797</t>
  </si>
  <si>
    <t>87797</t>
  </si>
  <si>
    <t>EMBOÇO OU MASSA ÚNICA EM ARGAMASSA TRAÇO 1:2:8, PREPARO MECÂNICO COM BETONEIRA 400 L, APLICADA MANUALMENTE EM PANOS CEGOS DE FACHADA (SEM PRESENÇA DE VÃOS), ESPESSURA DE 35 MM. AF_08/2022</t>
  </si>
  <si>
    <t>SINAPI|87801</t>
  </si>
  <si>
    <t>87801</t>
  </si>
  <si>
    <t>EMBOÇO OU MASSA ÚNICA EM ARGAMASSA TRAÇO 1:2:8, PREPARO MECÂNICO COM BETONEIRA 400 L, APLICADA MANUALMENTE EM PANOS CEGOS DE FACHADA (SEM PRESENÇA DE VÃOS), ESPESSURA DE 45 MM. AF_08/2022</t>
  </si>
  <si>
    <t>SINAPI|87805</t>
  </si>
  <si>
    <t>87805</t>
  </si>
  <si>
    <t>EMBOÇO OU MASSA ÚNICA EM ARGAMASSA TRAÇO 1:2:8, PREPARO MECÂNICO COM BETONEIRA 400 L, APLICADA MANUALMENTE EM PANOS CEGOS DE FACHADA (SEM PRESENÇA DE VÃOS), ESPESSURA MAIOR OU IGUAL A 50 MM. AF_08/2022</t>
  </si>
  <si>
    <t>SINAPI|87775</t>
  </si>
  <si>
    <t>87775</t>
  </si>
  <si>
    <t>EMBOÇO OU MASSA ÚNICA EM ARGAMASSA TRAÇO 1:2:8, PREPARO MECÂNICO COM BETONEIRA 400 L, APLICADA MANUALMENTE EM PANOS DE FACHADA COM PRESENÇA DE VÃOS, ESPESSURA DE 25 MM. AF_08/2022</t>
  </si>
  <si>
    <t>SINAPI|87779</t>
  </si>
  <si>
    <t>87779</t>
  </si>
  <si>
    <t>EMBOÇO OU MASSA ÚNICA EM ARGAMASSA TRAÇO 1:2:8, PREPARO MECÂNICO COM BETONEIRA 400 L, APLICADA MANUALMENTE EM PANOS DE FACHADA COM PRESENÇA DE VÃOS, ESPESSURA DE 35 MM. AF_08/2022</t>
  </si>
  <si>
    <t>SINAPI|87784</t>
  </si>
  <si>
    <t>87784</t>
  </si>
  <si>
    <t>EMBOÇO OU MASSA ÚNICA EM ARGAMASSA TRAÇO 1:2:8, PREPARO MECÂNICO COM BETONEIRA 400 L, APLICADA MANUALMENTE EM PANOS DE FACHADA COM PRESENÇA DE VÃOS, ESPESSURA DE 45 MM. AF_08/2022</t>
  </si>
  <si>
    <t>SINAPI|87788</t>
  </si>
  <si>
    <t>87788</t>
  </si>
  <si>
    <t>EMBOÇO OU MASSA ÚNICA EM ARGAMASSA TRAÇO 1:2:8, PREPARO MECÂNICO COM BETONEIRA 400 L, APLICADA MANUALMENTE EM PANOS DE FACHADA COM PRESENÇA DE VÃOS, ESPESSURA MAIOR OU IGUAL A 50 MM. AF_08/2022</t>
  </si>
  <si>
    <t>SINAPI|87809</t>
  </si>
  <si>
    <t>87809</t>
  </si>
  <si>
    <t>EMBOÇO OU MASSA ÚNICA EM ARGAMASSA TRAÇO 1:2:8, PREPARO MECÂNICO COM BETONEIRA 400 L, APLICADA MANUALMENTE EM SUPERFÍCIES EXTERNAS DA SACADA, ESPESSURA DE 25 MM, SEM USO DE TELA METÁLICA DE REFORÇO CONTRA FISSURAÇÃO. AF_08/2022</t>
  </si>
  <si>
    <t>SINAPI|87813</t>
  </si>
  <si>
    <t>87813</t>
  </si>
  <si>
    <t>EMBOÇO OU MASSA ÚNICA EM ARGAMASSA TRAÇO 1:2:8, PREPARO MECÂNICO COM BETONEIRA 400 L, APLICADA MANUALMENTE EM SUPERFÍCIES EXTERNAS DA SACADA, ESPESSURA DE 35 MM, SEM USO DE TELA METÁLICA DE REFORÇO CONTRA FISSURAÇÃO. AF_08/2022</t>
  </si>
  <si>
    <t>SINAPI|104257</t>
  </si>
  <si>
    <t>104257</t>
  </si>
  <si>
    <t>EMBOÇO OU MASSA ÚNICA EM ARGAMASSA TRAÇO 1:2:8, PREPARO MECÂNICO COM BETONEIRA 400 L, APLICADA MANUALMENTE EM SUPERFÍCIES EXTERNAS DA SACADA, ESPESSURA DE 45 MM, ACESSO POR ANDAIME, SEM USO DE TELA METÁLICA. AF_08/2022</t>
  </si>
  <si>
    <t>SINAPI|87817</t>
  </si>
  <si>
    <t>87817</t>
  </si>
  <si>
    <t>EMBOÇO OU MASSA ÚNICA EM ARGAMASSA TRAÇO 1:2:8, PREPARO MECÂNICO COM BETONEIRA 400 L, APLICADA MANUALMENTE EM SUPERFÍCIES EXTERNAS DA SACADA, ESPESSURA DE 45 MM, SEM USO DE TELA METÁLICA DE REFORÇO CONTRA FISSURAÇÃO. AF_08/2022</t>
  </si>
  <si>
    <t>SINAPI|104261</t>
  </si>
  <si>
    <t>104261</t>
  </si>
  <si>
    <t>EMBOÇO OU MASSA ÚNICA EM ARGAMASSA TRAÇO 1:2:8, PREPARO MECÂNICO COM BETONEIRA 400 L, APLICADA MANUALMENTE EM SUPERFÍCIES EXTERNAS DA SACADA, ESPESSURA DE 50 MM, ACESSO POR ANDAIME, SEM USO DE TELA METÁLICA. AF_08/2022</t>
  </si>
  <si>
    <t>SINAPI|87821</t>
  </si>
  <si>
    <t>87821</t>
  </si>
  <si>
    <t>EMBOÇO OU MASSA ÚNICA EM ARGAMASSA TRAÇO 1:2:8, PREPARO MECÂNICO COM BETONEIRA 400 L, APLICADA MANUALMENTE EM SUPERFÍCIES EXTERNAS DA SACADA, ESPESSURA MAIOR OU IGUAL A 50 MM, SEM USO DE TELA METÁLICA DE REFORÇO CONTRA FISSURAÇÃO. AF_08/2022</t>
  </si>
  <si>
    <t>SINAPI|87825</t>
  </si>
  <si>
    <t>87825</t>
  </si>
  <si>
    <t>EMBOÇO OU MASSA ÚNICA EM ARGAMASSA TRAÇO 1:2:8, PREPARO MECÂNICO COM BETONEIRA 400 L, APLICADA MANUALMENTE NAS PAREDES INTERNAS DA SACADA, ESPESSURA DE 25 MM, SEM USO DE TELA METÁLICA DE REFORÇO CONTRA FISSURAÇÃO. AF_08/2022</t>
  </si>
  <si>
    <t>SINAPI|87829</t>
  </si>
  <si>
    <t>87829</t>
  </si>
  <si>
    <t>EMBOÇO OU MASSA ÚNICA EM ARGAMASSA TRAÇO 1:2:8, PREPARO MECÂNICO COM BETONEIRA 400 L, APLICADA MANUALMENTE NAS PAREDES INTERNAS DA SACADA, ESPESSURA DE 35 MM, SEM USO DE TELA METÁLICA DE REFORÇO CONTRA FISSURAÇÃO. AF_08/2022</t>
  </si>
  <si>
    <t>SINAPI|87557</t>
  </si>
  <si>
    <t>87557</t>
  </si>
  <si>
    <t>EMBOÇO, EM ARGAMASSA INDUSTRIALIZADA, PREPARO MECÂNICO, APLICADO COM EQUIPAMENTO DE MISTURA E PROJEÇÃO DE ARGAMASSA EM PAREDES INTERNAS, E = 10MM, COM TALISCAS. AF_03/2024</t>
  </si>
  <si>
    <t>Massa Única Interna</t>
  </si>
  <si>
    <t>SINAPI|87539</t>
  </si>
  <si>
    <t>87539</t>
  </si>
  <si>
    <t>EMBOÇO, EM ARGAMASSA INDUSTRIALIZADA, PREPARO MECÂNICO, APLICADO COM EQUIPAMENTO DE MISTURA E PROJEÇÃO DE ARGAMASSA EM PAREDES INTERNAS, E = 17,5MM, COM TALISCAS. AF_03/2024</t>
  </si>
  <si>
    <t>SINAPI|104972</t>
  </si>
  <si>
    <t>104972</t>
  </si>
  <si>
    <t>EMBOÇO, EM ARGAMASSA TRAÇO 1:2:8, PREPARO MANUAL, APLICADO MANUALMENTE EM PAREDES INTERNAS DE AMBIENTES COM PÉ-DIREITO DUPLO E ÁREA ENTRE 5M² E 10M², E = 10MM, COM TALISCAS. AF_03/2024</t>
  </si>
  <si>
    <t>SINAPI|104954</t>
  </si>
  <si>
    <t>104954</t>
  </si>
  <si>
    <t>EMBOÇO, EM ARGAMASSA TRAÇO 1:2:8, PREPARO MANUAL, APLICADO MANUALMENTE EM PAREDES INTERNAS DE AMBIENTES COM PÉ-DIREITO DUPLO E ÁREA ENTRE 5M² E 10M², E = 17,5MM, COM TALISCAS. AF_03/2024</t>
  </si>
  <si>
    <t>SINAPI|104976</t>
  </si>
  <si>
    <t>104976</t>
  </si>
  <si>
    <t>EMBOÇO, EM ARGAMASSA TRAÇO 1:2:8, PREPARO MANUAL, APLICADO MANUALMENTE EM PAREDES INTERNAS DE AMBIENTES COM PÉ-DIREITO DUPLO E ÁREA MAIOR QUE 10M², E = 10MM, COM TALISCAS. AF_03/2024</t>
  </si>
  <si>
    <t>SINAPI|104966</t>
  </si>
  <si>
    <t>104966</t>
  </si>
  <si>
    <t>EMBOÇO, EM ARGAMASSA TRAÇO 1:2:8, PREPARO MANUAL, APLICADO MANUALMENTE EM PAREDES INTERNAS DE AMBIENTES COM PÉ-DIREITO DUPLO E ÁREA MAIOR QUE 10M², E = 17,5MM, COM TALISCAS. AF_03/2024</t>
  </si>
  <si>
    <t>SINAPI|104968</t>
  </si>
  <si>
    <t>104968</t>
  </si>
  <si>
    <t>EMBOÇO, EM ARGAMASSA TRAÇO 1:2:8, PREPARO MANUAL, APLICADO MANUALMENTE EM PAREDES INTERNAS DE AMBIENTES COM PÉ-DIREITO DUPLO E ÁREA MENOR QUE 5M², E = 10MM, COM TALISCAS. AF_03/2024</t>
  </si>
  <si>
    <t>SINAPI|104962</t>
  </si>
  <si>
    <t>104962</t>
  </si>
  <si>
    <t>EMBOÇO, EM ARGAMASSA TRAÇO 1:2:8, PREPARO MANUAL, APLICADO MANUALMENTE EM PAREDES INTERNAS DE AMBIENTES COM PÉ-DIREITO DUPLO E ÁREA MENOR QUE 5M², E = 17,5MM, COM TALISCAS. AF_03/2024</t>
  </si>
  <si>
    <t>SINAPI|87550</t>
  </si>
  <si>
    <t>87550</t>
  </si>
  <si>
    <t>EMBOÇO, EM ARGAMASSA TRAÇO 1:2:8, PREPARO MANUAL, APLICADO MANUALMENTE EM PAREDES INTERNAS DE AMBIENTES COM ÁREA ENTRE 5M² E 10M², E = 10MM, COM TALISCAS. AF_03/2024</t>
  </si>
  <si>
    <t>SINAPI|87532</t>
  </si>
  <si>
    <t>87532</t>
  </si>
  <si>
    <t>EMBOÇO, EM ARGAMASSA TRAÇO 1:2:8, PREPARO MANUAL, APLICADO MANUALMENTE EM PAREDES INTERNAS DE AMBIENTES COM ÁREA ENTRE 5M² E 10M², E = 17,5MM, COM TALISCAS. AF_03/2024</t>
  </si>
  <si>
    <t>SINAPI|87554</t>
  </si>
  <si>
    <t>87554</t>
  </si>
  <si>
    <t>EMBOÇO, EM ARGAMASSA TRAÇO 1:2:8, PREPARO MANUAL, APLICADO MANUALMENTE EM PAREDES INTERNAS DE AMBIENTES COM ÁREA MAIOR QUE 10M², E = 10MM, COM TALISCAS. AF_03/2024</t>
  </si>
  <si>
    <t>SINAPI|87536</t>
  </si>
  <si>
    <t>87536</t>
  </si>
  <si>
    <t>EMBOÇO, EM ARGAMASSA TRAÇO 1:2:8, PREPARO MANUAL, APLICADO MANUALMENTE EM PAREDES INTERNAS DE AMBIENTES COM ÁREA MAIOR QUE 10M², E = 17,5MM, COM TALISCAS. AF_03/2024</t>
  </si>
  <si>
    <t>SINAPI|87528</t>
  </si>
  <si>
    <t>87528</t>
  </si>
  <si>
    <t>EMBOÇO, EM ARGAMASSA TRAÇO 1:2:8, PREPARO MANUAL, APLICADO MANUALMENTE EM PAREDES INTERNAS DE AMBIENTES COM ÁREA MENOR QUE 5M², E = 17,5MM, COM TALISCAS. AF_03/2024</t>
  </si>
  <si>
    <t>SINAPI|87546</t>
  </si>
  <si>
    <t>87546</t>
  </si>
  <si>
    <t>EMBOÇO, EM ARGAMASSA TRAÇO 1:2:8, PREPARO MANUAL, APLICADO MANUALMENTE EM PAREDES INTERNAS, PARA AMBIENTES COM ÁREA MENOR QUE 5M², E = 10MM, COM TALISCAS. AF_03/2024</t>
  </si>
  <si>
    <t>SINAPI|104971</t>
  </si>
  <si>
    <t>104971</t>
  </si>
  <si>
    <t>EMBOÇO, EM ARGAMASSA TRAÇO 1:2:8, PREPARO MECÂNICO, APLICADO MANUALMENTE EM PAREDES INTERNAS DE AMBIENTES COM PÉ-DIREITO DUPLO E ÁREA ENTRE 5M² E 10M², E = 10MM, COM TALISCAS. AF_03/2024</t>
  </si>
  <si>
    <t>SINAPI|104965</t>
  </si>
  <si>
    <t>104965</t>
  </si>
  <si>
    <t>EMBOÇO, EM ARGAMASSA TRAÇO 1:2:8, PREPARO MECÂNICO, APLICADO MANUALMENTE EM PAREDES INTERNAS DE AMBIENTES COM PÉ-DIREITO DUPLO E ÁREA ENTRE 5M² E 10M², E = 17,5MM, COM TALISCAS. AF_03/2024</t>
  </si>
  <si>
    <t>SINAPI|104975</t>
  </si>
  <si>
    <t>104975</t>
  </si>
  <si>
    <t>EMBOÇO, EM ARGAMASSA TRAÇO 1:2:8, PREPARO MECÂNICO, APLICADO MANUALMENTE EM PAREDES INTERNAS DE AMBIENTES COM PÉ-DIREITO DUPLO E ÁREA MAIOR QUE 10M², E = 10MM, COM TALISCAS. AF_03/2024</t>
  </si>
  <si>
    <t>SINAPI|104957</t>
  </si>
  <si>
    <t>104957</t>
  </si>
  <si>
    <t>EMBOÇO, EM ARGAMASSA TRAÇO 1:2:8, PREPARO MECÂNICO, APLICADO MANUALMENTE EM PAREDES INTERNAS DE AMBIENTES COM PÉ-DIREITO DUPLO E ÁREA MAIOR QUE 10M², E = 17,5MM, COM TALISCAS. AF_03/2024</t>
  </si>
  <si>
    <t>SINAPI|104967</t>
  </si>
  <si>
    <t>104967</t>
  </si>
  <si>
    <t>EMBOÇO, EM ARGAMASSA TRAÇO 1:2:8, PREPARO MECÂNICO, APLICADO MANUALMENTE EM PAREDES INTERNAS DE AMBIENTES COM PÉ-DIREITO DUPLO E ÁREA MENOR QUE 5M², E = 10MM, COM TALISCAS. AF_03/2024</t>
  </si>
  <si>
    <t>SINAPI|104961</t>
  </si>
  <si>
    <t>104961</t>
  </si>
  <si>
    <t>EMBOÇO, EM ARGAMASSA TRAÇO 1:2:8, PREPARO MECÂNICO, APLICADO MANUALMENTE EM PAREDES INTERNAS DE AMBIENTES COM PÉ-DIREITO DUPLO E ÁREA MENOR QUE 5M², E = 17,5MM, COM TALISCAS. AF_03/2024</t>
  </si>
  <si>
    <t>SINAPI|87549</t>
  </si>
  <si>
    <t>87549</t>
  </si>
  <si>
    <t>EMBOÇO, EM ARGAMASSA TRAÇO 1:2:8, PREPARO MECÂNICO, APLICADO MANUALMENTE EM PAREDES INTERNAS DE AMBIENTES COM ÁREA ENTRE 5M² E 10M², E = 10MM, COM TALISCAS. AF_03/2024</t>
  </si>
  <si>
    <t>SINAPI|87531</t>
  </si>
  <si>
    <t>87531</t>
  </si>
  <si>
    <t>EMBOÇO, EM ARGAMASSA TRAÇO 1:2:8, PREPARO MECÂNICO, APLICADO MANUALMENTE EM PAREDES INTERNAS DE AMBIENTES COM ÁREA ENTRE 5M² E 10M², E = 17,5MM, COM TALISCAS. AF_03/2024</t>
  </si>
  <si>
    <t>SINAPI|87553</t>
  </si>
  <si>
    <t>87553</t>
  </si>
  <si>
    <t>EMBOÇO, EM ARGAMASSA TRAÇO 1:2:8, PREPARO MECÂNICO, APLICADO MANUALMENTE EM PAREDES INTERNAS DE AMBIENTES COM ÁREA MAIOR QUE 10M², E = 10MM, COM TALISCAS. AF_03/2024</t>
  </si>
  <si>
    <t>SINAPI|87535</t>
  </si>
  <si>
    <t>87535</t>
  </si>
  <si>
    <t>EMBOÇO, EM ARGAMASSA TRAÇO 1:2:8, PREPARO MECÂNICO, APLICADO MANUALMENTE EM PAREDES INTERNAS DE AMBIENTES COM ÁREA MAIOR QUE 10M², E = 17,5MM, COM TALISCAS. AF_03/2024</t>
  </si>
  <si>
    <t>SINAPI|87527</t>
  </si>
  <si>
    <t>87527</t>
  </si>
  <si>
    <t>EMBOÇO, EM ARGAMASSA TRAÇO 1:2:8, PREPARO MECÂNICO, APLICADO MANUALMENTE EM PAREDES INTERNAS DE AMBIENTES COM ÁREA MENOR QUE 5M², E =17,5MM, COM TALISCAS. AF_03/2024</t>
  </si>
  <si>
    <t>SINAPI|87545</t>
  </si>
  <si>
    <t>87545</t>
  </si>
  <si>
    <t>EMBOÇO, EM ARGAMASSA TRAÇO 1:2:8, PREPARO MECÂNICO, APLICADO MANUALMENTE EM PAREDES INTERNAS, PARA AMBIENTES COM ÁREA MENOR QUE 5M², E = 10MM, COM TALISCAS. AF_03/2024</t>
  </si>
  <si>
    <t>SINAPI|104960</t>
  </si>
  <si>
    <t>104960</t>
  </si>
  <si>
    <t>MASSA ÚNICA, EM ARGAMASSA INDUSTRIALIZADA, PREPARO MECÂNICO, APLICADA COM EQUIPAMENTO DE MISTURA E PROJEÇÃO DE ARGAMASSA EM PAREDES INTERNAS, E = 10MM, COM TALISCAS. AF_03/2024</t>
  </si>
  <si>
    <t>SINAPI|87561</t>
  </si>
  <si>
    <t>87561</t>
  </si>
  <si>
    <t>MASSA ÚNICA, EM ARGAMASSA INDUSTRIALIZADA, PREPARO MECÂNICO, APLICADA COM EQUIPAMENTO DE MISTURA E PROJEÇÃO DE ARGAMASSA EM PAREDES INTERNAS, E = 10MM, SEM TALISCAS. AF_03/2024</t>
  </si>
  <si>
    <t>SINAPI|104953</t>
  </si>
  <si>
    <t>104953</t>
  </si>
  <si>
    <t>MASSA ÚNICA, EM ARGAMASSA INDUSTRIALIZADA, PREPARO MECÂNICO, APLICADA COM EQUIPAMENTO DE MISTURA E PROJEÇÃO DE ARGAMASSA EM PAREDES INTERNAS, E = 17,5MM, COM TALISCAS. AF_03/2024</t>
  </si>
  <si>
    <t>SINAPI|87543</t>
  </si>
  <si>
    <t>87543</t>
  </si>
  <si>
    <t>MASSA ÚNICA, EM ARGAMASSA INDUSTRIALIZADA, PREPARO MECÂNICO, APLICADA COM EQUIPAMENTO DE MISTURA E PROJEÇÃO DE ARGAMASSA EM PAREDES INTERNAS, E = 5MM, SEM TALISCAS. AF_03/2024</t>
  </si>
  <si>
    <t>SINAPI|104959</t>
  </si>
  <si>
    <t>104959</t>
  </si>
  <si>
    <t>MASSA ÚNICA, EM ARGAMASSA TRAÇO 1:2:8 PREPARO MANUAL, APLICADA MANUALMENTE EM PAREDES INTERNAS DE AMBIENTES COM ÁREA MAIOR QUE 10M², E = 10MM, COM TALISCAS. AF_03/2024</t>
  </si>
  <si>
    <t>SINAPI|104958</t>
  </si>
  <si>
    <t>104958</t>
  </si>
  <si>
    <t>MASSA ÚNICA, EM ARGAMASSA TRAÇO 1:2:8 PREPARO MECÂNICO, APLICADA MANUALMENTE EM PAREDES INTERNAS DE AMBIENTES COM ÁREA MAIOR QUE 10M², E = 10MM, COM TALISCAS. AF_03/2024</t>
  </si>
  <si>
    <t>SINAPI|104970</t>
  </si>
  <si>
    <t>104970</t>
  </si>
  <si>
    <t>MASSA ÚNICA, EM ARGAMASSA TRAÇO 1:2:8, PREPARO MANUAL, APLICADA MANUALMENTE EM PAREDES INTERNAS DE AMBIENTES COM PÉ-DIREITO DUPLO E ÁREA ENTRE 5M² E 10M², E = 10MM, COM TALISCAS. AF_03/2024</t>
  </si>
  <si>
    <t>SINAPI|104964</t>
  </si>
  <si>
    <t>104964</t>
  </si>
  <si>
    <t>MASSA ÚNICA, EM ARGAMASSA TRAÇO 1:2:8, PREPARO MANUAL, APLICADA MANUALMENTE EM PAREDES INTERNAS DE AMBIENTES COM PÉ-DIREITO DUPLO E ÁREA ENTRE 5M² E 10M², E = 17,5MM, COM TALISCAS. AF_03/2024</t>
  </si>
  <si>
    <t>SINAPI|104956</t>
  </si>
  <si>
    <t>104956</t>
  </si>
  <si>
    <t>MASSA ÚNICA, EM ARGAMASSA TRAÇO 1:2:8, PREPARO MANUAL, APLICADA MANUALMENTE EM PAREDES INTERNAS DE AMBIENTES COM PÉ-DIREITO DUPLO E ÁREA MAIOR QUE 10M², E = 17,5MM, COM TALISCAS. AF_03/2024</t>
  </si>
  <si>
    <t>SINAPI|104974</t>
  </si>
  <si>
    <t>104974</t>
  </si>
  <si>
    <t>MASSA ÚNICA, EM ARGAMASSA TRAÇO 1:2:8, PREPARO MANUAL, APLICADA MANUALMENTE EM PAREDES INTERNAS DE AMBIENTES COM PÉ-DIREITO DUPLO ÁREA MAIOR QUE 10M², E = 10MM, COM TALISCAS. AF_03/2024</t>
  </si>
  <si>
    <t>SINAPI|87548</t>
  </si>
  <si>
    <t>87548</t>
  </si>
  <si>
    <t>MASSA ÚNICA, EM ARGAMASSA TRAÇO 1:2:8, PREPARO MANUAL, APLICADA MANUALMENTE EM PAREDES INTERNAS DE AMBIENTES COM ÁREA ENTRE 5M² E 10M², E = 10MM, COM TALISCAS. AF_03/2024</t>
  </si>
  <si>
    <t>SINAPI|87530</t>
  </si>
  <si>
    <t>87530</t>
  </si>
  <si>
    <t>MASSA ÚNICA, EM ARGAMASSA TRAÇO 1:2:8, PREPARO MANUAL, APLICADA MANUALMENTE EM PAREDES INTERNAS DE AMBIENTES COM ÁREA ENTRE 5M² E 10M², E = 17,5MM, COM TALISCAS. AF_03/2024</t>
  </si>
  <si>
    <t>SINAPI|104952</t>
  </si>
  <si>
    <t>104952</t>
  </si>
  <si>
    <t>MASSA ÚNICA, EM ARGAMASSA TRAÇO 1:2:8, PREPARO MANUAL, APLICADA MANUALMENTE EM PAREDES INTERNAS DE AMBIENTES COM ÁREA MAIOR QUE 10M², E = 17,5MM, COM TALISCAS. AF_03/2024</t>
  </si>
  <si>
    <t>SINAPI|104969</t>
  </si>
  <si>
    <t>104969</t>
  </si>
  <si>
    <t>MASSA ÚNICA, EM ARGAMASSA TRAÇO 1:2:8, PREPARO MECÂNICO, APLICADA MANUALMENTE EM PAREDES INTERNAS DE AMBIENTES COM PÉ-DIREITO DUPLO E ÁREA ENTRE 5M² E 10M², E = 10MM, COM TALISCAS. AF_03/2024</t>
  </si>
  <si>
    <t>SINAPI|104963</t>
  </si>
  <si>
    <t>104963</t>
  </si>
  <si>
    <t>MASSA ÚNICA, EM ARGAMASSA TRAÇO 1:2:8, PREPARO MECÂNICO, APLICADA MANUALMENTE EM PAREDES INTERNAS DE AMBIENTES COM PÉ-DIREITO DUPLO E ÁREA ENTRE 5M² E 10M², E = 17,5MM, COM TALISCAS. AF_03/2024</t>
  </si>
  <si>
    <t>SINAPI|104955</t>
  </si>
  <si>
    <t>104955</t>
  </si>
  <si>
    <t>MASSA ÚNICA, EM ARGAMASSA TRAÇO 1:2:8, PREPARO MECÂNICO, APLICADA MANUALMENTE EM PAREDES INTERNAS DE AMBIENTES COM PÉ-DIREITO DUPLO E ÁREA MAIOR QUE 10M², E = 17,5MM, COM TALISCAS. AF_03/2024</t>
  </si>
  <si>
    <t>SINAPI|104973</t>
  </si>
  <si>
    <t>104973</t>
  </si>
  <si>
    <t>MASSA ÚNICA, EM ARGAMASSA TRAÇO 1:2:8, PREPARO MECÂNICO, APLICADA MANUALMENTE EM PAREDES INTERNAS DE AMBIENTES COM PÉ-DIREITO DUPLO ÁREA MAIOR QUE 10M², E = 10MM, COM TALISCAS. AF_03/2024</t>
  </si>
  <si>
    <t>SINAPI|87547</t>
  </si>
  <si>
    <t>87547</t>
  </si>
  <si>
    <t>MASSA ÚNICA, EM ARGAMASSA TRAÇO 1:2:8, PREPARO MECÂNICO, APLICADA MANUALMENTE EM PAREDES INTERNAS DE AMBIENTES COM ÁREA ENTRE 5M² E 10M², E = 10MM, COM TALISCAS. AF_03/2024</t>
  </si>
  <si>
    <t>SINAPI|87529</t>
  </si>
  <si>
    <t>87529</t>
  </si>
  <si>
    <t>MASSA ÚNICA, EM ARGAMASSA TRAÇO 1:2:8, PREPARO MECÂNICO, APLICADA MANUALMENTE EM PAREDES INTERNAS DE AMBIENTES COM ÁREA ENTRE 5M² E 10M², E = 17,5MM, COM TALISCAS. AF_03/2024</t>
  </si>
  <si>
    <t>SINAPI|104951</t>
  </si>
  <si>
    <t>104951</t>
  </si>
  <si>
    <t>MASSA ÚNICA, EM ARGAMASSA TRAÇO 1:2:8, PREPARO MECÂNICO, APLICADA MANUALMENTE EM PAREDES INTERNAS DE AMBIENTES COM ÁREA MAIOR QUE 10M², E = 17,5MM, COM TALISCAS. AF_03/2024</t>
  </si>
  <si>
    <t>SINAPI|104978</t>
  </si>
  <si>
    <t>104978</t>
  </si>
  <si>
    <t>MASSA ÚNICA, EM ARGAMASSA TRAÇO 1:2:8, PREPARO MECÂNICO, APLICADA MANUALMENTE EM TETO DE AMBIENTES COM PAREDES EM PÉ-DIREITO DUPLO, E = 10MM, COM TALISCAS. AF_03/2024</t>
  </si>
  <si>
    <t>SINAPI|104977</t>
  </si>
  <si>
    <t>104977</t>
  </si>
  <si>
    <t>MASSA ÚNICA, EM ARGAMASSA TRAÇO 1:2:8, PREPARO MECÂNICO, APLICADA MANUALMENTE EM TETO DE AMBIENTES COM PAREDES EM PÉ-DIREITO DUPLO, E = 17,5MM, COM TALISCAS. AF_03/2024</t>
  </si>
  <si>
    <t>SINAPI|90408</t>
  </si>
  <si>
    <t>90408</t>
  </si>
  <si>
    <t>MASSA ÚNICA, EM ARGAMASSA TRAÇO 1:2:8, PREPARO MECÂNICO, APLICADA MANUALMENTE EM TETO, E = 10MM, COM TALISCAS. AF_03/2024</t>
  </si>
  <si>
    <t>SINAPI|90406</t>
  </si>
  <si>
    <t>90406</t>
  </si>
  <si>
    <t>MASSA ÚNICA, EM ARGAMASSA TRAÇO 1:2:8, PREPARO MECÂNICO, APLICADA MANUALMENTE EM TETO, E = 17,5MM, COM TALISCAS. AF_03/2024</t>
  </si>
  <si>
    <t>SINAPI|106626</t>
  </si>
  <si>
    <t>106626</t>
  </si>
  <si>
    <t>CARGA, MANOBRA E DESCARGA DE ESCAVADEIRA SOBRE ESTEIRAS, PESO OPERACIONAL DE 17 T, EM CAVALO MECÂNICO 6X2 COM PRANCHA RETA. AF_01/2026</t>
  </si>
  <si>
    <t>Mobilização e desmobilização de equipamentos pesados</t>
  </si>
  <si>
    <t>SINAPI|106627</t>
  </si>
  <si>
    <t>106627</t>
  </si>
  <si>
    <t>CARGA, MANOBRA E DESCARGA DE FRESADORA DE ASFALTO A FRIO SOBRE RODAS, LARGURA 1,0 M, PESO OPERACIONAL DE 14,7 T, EM CAVALO MECÂNICO 6X2 COM PRANCHA RETA. AF_01/2026</t>
  </si>
  <si>
    <t>SINAPI|106628</t>
  </si>
  <si>
    <t>106628</t>
  </si>
  <si>
    <t>CARGA, MANOBRA E DESCARGA DE FRESADORA DE ASFALTO A FRIO SOBRE RODAS, LARGURA 2,0 M, PESO OPERACIONAL DE 27,7 T, EM CAVALO MECÂNICO 6X2 COM PRANCHA REBAIXADA. AF_01/2026</t>
  </si>
  <si>
    <t>SINAPI|106629</t>
  </si>
  <si>
    <t>106629</t>
  </si>
  <si>
    <t>CARGA, MANOBRA E DESCARGA DE GUINDASTE HIDRÁULICO AUTOPROPELIDO, COM LANÇA TRELIÇADA 41 M, PESO OPERACIONAL DE 43 T, EM CAVALO MECÂNICO 6X2 COM PRANCHA REBAIXADA. AF_01/2026</t>
  </si>
  <si>
    <t>SINAPI|106631</t>
  </si>
  <si>
    <t>106631</t>
  </si>
  <si>
    <t>CARGA, MANOBRA E DESCARGA DE MINICARREGADEIRA SOBRE RODAS, PESO OPERACIONAL DE 2,58 T, EM CAMINHÃO GUINCHO-SOCORRO 23000 KG. AF_01/2026</t>
  </si>
  <si>
    <t>SINAPI|106630</t>
  </si>
  <si>
    <t>106630</t>
  </si>
  <si>
    <t>CARGA, MANOBRA E DESCARGA DE MINICARREGADEIRA SOBRE RODAS, PESO OPERACIONAL DE 2,58 T, EM CAMINHÃO PLATAFORMA 16000 KG. AF_01/2026</t>
  </si>
  <si>
    <t>SINAPI|106633</t>
  </si>
  <si>
    <t>106633</t>
  </si>
  <si>
    <t>CARGA, MANOBRA E DESCARGA DE MINIESCAVADEIRA SOBRE ESTEIRA, PESO OPERACIONAL DE 3,5 T, EM CAMINHÃO GUINCHO-SOCORRO 23000 KG. AF_01/2026</t>
  </si>
  <si>
    <t>SINAPI|106632</t>
  </si>
  <si>
    <t>106632</t>
  </si>
  <si>
    <t>CARGA, MANOBRA E DESCARGA DE MINIESCAVADEIRA SOBRE ESTEIRA, PESO OPERACIONAL DE 3,5 T, EM CAMINHÃO PLATAFORMA 16000 KG. AF_01/2026</t>
  </si>
  <si>
    <t>SINAPI|106634</t>
  </si>
  <si>
    <t>106634</t>
  </si>
  <si>
    <t>CARGA, MANOBRA E DESCARGA DE MOTONIVELADORA, PESO OPERACIONAL DE 13 T, EM CAMINHÃO PLATAFORMA 23000 KG. AF_01/2026</t>
  </si>
  <si>
    <t>SINAPI|106636</t>
  </si>
  <si>
    <t>106636</t>
  </si>
  <si>
    <t>CARGA, MANOBRA E DESCARGA DE PÁ CARREGADEIRA SOBRE RODAS, CAÇAMBA DE 1,7 A 2,8 M3, PESO OPERACIONAL DE 11,63 T, EM CAMINHÃO PLATAFORMA 23000 KG. AF_01/2026</t>
  </si>
  <si>
    <t>SINAPI|106635</t>
  </si>
  <si>
    <t>106635</t>
  </si>
  <si>
    <t>CARGA, MANOBRA E DESCARGA DE PÁ CARREGADEIRA SOBRE RODAS, CAÇAMBA DE 2,5 A 3,5 M3, PESO OPERACIONAL DE 18,34 T, EM CAVALO MECÂNICO 6X2 COM PRANCHA RETA. AF_01/2026</t>
  </si>
  <si>
    <t>SINAPI|106637</t>
  </si>
  <si>
    <t>106637</t>
  </si>
  <si>
    <t>CARGA, MANOBRA E DESCARGA DE RECICLADORA DE ASFALTO A FRIO SOBRE RODAS, LARGURA 2,0 M, PESO OPERACIONAL DE 24,2 T, EM CAVALO MECÂNICO 6X2 COM PRANCHA REBAIXADA. AF_01/2026</t>
  </si>
  <si>
    <t>SINAPI|106639</t>
  </si>
  <si>
    <t>106639</t>
  </si>
  <si>
    <t>CARGA, MANOBRA E DESCARGA DE RETROESCAVADEIRA SOBRE RODAS COM CARREGADEIRA E MARTELO ROMPEDOR HIDRÁULICO, PESO OPERACIONAL DE 6,67 T, EM CAMINHÃO GUINCHO-SOCORRO 23000 KG. AF_01/2026</t>
  </si>
  <si>
    <t>SINAPI|106638</t>
  </si>
  <si>
    <t>106638</t>
  </si>
  <si>
    <t>CARGA, MANOBRA E DESCARGA DE RETROESCAVADEIRA SOBRE RODAS COM CARREGADEIRA E MARTELO ROMPEDOR HIDRÁULICO, PESO OPERACIONAL DE 6,67 T, EM CAMINHÃO PLATAFORMA 16000 KG. AF_01/2026</t>
  </si>
  <si>
    <t>SINAPI|106641</t>
  </si>
  <si>
    <t>106641</t>
  </si>
  <si>
    <t>CARGA, MANOBRA E DESCARGA DE RETROESCAVADEIRA SOBRE RODAS COM CARREGADEIRA, PESO OPERACIONAL DE 7,14 T, EM CAMINHÃO GUINCHO-SOCORRO 23000 KG. AF_01/2026</t>
  </si>
  <si>
    <t>SINAPI|106640</t>
  </si>
  <si>
    <t>106640</t>
  </si>
  <si>
    <t>CARGA, MANOBRA E DESCARGA DE RETROESCAVADEIRA SOBRE RODAS COM CARREGADEIRA, PESO OPERACIONAL DE 7,14 T, EM CAMINHÃO PLATAFORMA 16000 KG. AF_01/2026</t>
  </si>
  <si>
    <t>SINAPI|106644</t>
  </si>
  <si>
    <t>106644</t>
  </si>
  <si>
    <t>CARGA, MANOBRA E DESCARGA DE ROLO COMPACTADOR DE CARNEIRO VIBRATORIO, PESO OPERACIONAL SEM LASTRO DE 11,95 T, EM CAMINHÃO PLATAFORMA 23000 KG. AF_01/2026</t>
  </si>
  <si>
    <t>SINAPI|106646</t>
  </si>
  <si>
    <t>106646</t>
  </si>
  <si>
    <t>CARGA, MANOBRA E DESCARGA DE ROLO COMPACTADOR DE CARNEIRO VIBRATORIO, PESO OPERACIONAL SEM LASTRO DE 7,4 T, EM CAMINHÃO GUINCHO-SOCORRO 23000 KG. AF_01/2026</t>
  </si>
  <si>
    <t>SINAPI|106645</t>
  </si>
  <si>
    <t>106645</t>
  </si>
  <si>
    <t>CARGA, MANOBRA E DESCARGA DE ROLO COMPACTADOR DE CARNEIRO VIBRATORIO, PESO OPERACIONAL SEM LASTRO DE 7,4 T, EM CAMINHÃO PLATAFORMA 16000 KG. AF_01/2026</t>
  </si>
  <si>
    <t>SINAPI|106643</t>
  </si>
  <si>
    <t>106643</t>
  </si>
  <si>
    <t>CARGA, MANOBRA E DESCARGA DE ROLO COMPACTADOR DE PNEUS, PESO OPERACIONAL SEM LASTRO DE 10,8 T, EM CAMINHÃO PLATAFORMA 23000 KG. AF_01/2026</t>
  </si>
  <si>
    <t>SINAPI|106642</t>
  </si>
  <si>
    <t>106642</t>
  </si>
  <si>
    <t>CARGA, MANOBRA E DESCARGA DE ROLO COMPACTADOR DE PNEUS, PESO OPERACIONAL SEM LASTRO DE 9,5 T, EM CAMINHÃO PLATAFORMA 16000 KG. AF_01/2026</t>
  </si>
  <si>
    <t>SINAPI|106649</t>
  </si>
  <si>
    <t>106649</t>
  </si>
  <si>
    <t>CARGA, MANOBRA E DESCARGA DE ROLO COMPACTADOR VIBRATORIO TAMDEM LISO, PESO OPERACIONAL SEM LASTRO DE 10,2 T, EM CAMINHÃO PLATAFORMA 23000 KG. AF_01/2026</t>
  </si>
  <si>
    <t>SINAPI|106648</t>
  </si>
  <si>
    <t>106648</t>
  </si>
  <si>
    <t>CARGA, MANOBRA E DESCARGA DE ROLO COMPACTADOR VIBRATORIO TAMDEM LISO, PESO OPERACIONAL SEM LASTRO DE 6,5 T, EM CAMINHÃO GUINCHO-SOCORRO 23000 KG. AF_01/2026</t>
  </si>
  <si>
    <t>SINAPI|106647</t>
  </si>
  <si>
    <t>106647</t>
  </si>
  <si>
    <t>CARGA, MANOBRA E DESCARGA DE ROLO COMPACTADOR VIBRATORIO TAMDEM LISO, PESO OPERACIONAL SEM LASTRO DE 6,5 T, EM CAMINHÃO PLATAFORMA 16000 KG. AF_01/2026</t>
  </si>
  <si>
    <t>SINAPI|106652</t>
  </si>
  <si>
    <t>106652</t>
  </si>
  <si>
    <t>CARGA, MANOBRA E DESCARGA DE TRATOR DE ESTEIRAS, PESO OPERACIONAL DE 12,9 T, EM CAMINHÃO PLATAFORMA 23000 KG. AF_01/2026</t>
  </si>
  <si>
    <t>SINAPI|106653</t>
  </si>
  <si>
    <t>106653</t>
  </si>
  <si>
    <t>CARGA, MANOBRA E DESCARGA DE TRATOR DE ESTEIRAS, PESO OPERACIONAL DE 16,7 T, EM CAVALO MECÂNICO 6X2 COM PRANCHA RETA. AF_01/2026</t>
  </si>
  <si>
    <t>SINAPI|106654</t>
  </si>
  <si>
    <t>106654</t>
  </si>
  <si>
    <t>CARGA, MANOBRA E DESCARGA DE TRATOR DE ESTEIRAS, PESO OPERACIONAL DE 38,5 T, EM CAVALO MECÂNICO 6X2 COM PRANCHA REBAIXADA. AF_01/2026</t>
  </si>
  <si>
    <t>SINAPI|106651</t>
  </si>
  <si>
    <t>106651</t>
  </si>
  <si>
    <t>CARGA, MANOBRA E DESCARGA DE TRATOR DE ESTEIRAS, PESO OPERACIONAL DE 9,4 T, EM CAMINHÃO GUINCHO-SOCORRO 23000 KG. AF_01/2026</t>
  </si>
  <si>
    <t>SINAPI|106650</t>
  </si>
  <si>
    <t>106650</t>
  </si>
  <si>
    <t>CARGA, MANOBRA E DESCARGA DE TRATOR DE ESTEIRAS, PESO OPERACIONAL DE 9,4 T, EM CAMINHÃO PLATAFORMA 16000 KG. AF_01/2026</t>
  </si>
  <si>
    <t>SINAPI|106655</t>
  </si>
  <si>
    <t>106655</t>
  </si>
  <si>
    <t>CARGA, MANOBRA E DESCARGA DE TRATOR DE PNEUS 85 CV COM GRADE DE DISCOS ACOPLADA, PESO OPERACIONAL DO CONJUNTO DE 7,018 T, EM CAVALO MECÂNICO 6X2 COM PRANCHA REBAIXADA. AF_01/2026</t>
  </si>
  <si>
    <t>SINAPI|106657</t>
  </si>
  <si>
    <t>106657</t>
  </si>
  <si>
    <t>CARGA, MANOBRA E DESCARGA DE TRATOR DE PNEUS 85 CV COM VASSOURA MECÂNICA ACOPLADA, PESO OPERACIONAL DO CONJUNTO DE 5,495 T, EM CAMINHÃO GUINCHO-SOCORRO 23000 KG. AF_01/2026</t>
  </si>
  <si>
    <t>SINAPI|106656</t>
  </si>
  <si>
    <t>106656</t>
  </si>
  <si>
    <t>CARGA, MANOBRA E DESCARGA DE TRATOR DE PNEUS 85 CV COM VASSOURA MECÂNICA ACOPLADA, PESO OPERACIONAL DO CONJUNTO DE 5,495 T, EM CAMINHÃO PLATAFORMA 16000 KG. AF_01/2026</t>
  </si>
  <si>
    <t>SINAPI|106661</t>
  </si>
  <si>
    <t>106661</t>
  </si>
  <si>
    <t>CARGA, MANOBRA E DESCARGA DE TRATOR DE PNEUS 85 CV, PESO COM LASTRO DE 4,675 T, EM CAMINHÃO GUINCHO-SOCORRO 23000 KG. AF_01/2026</t>
  </si>
  <si>
    <t>SINAPI|106660</t>
  </si>
  <si>
    <t>106660</t>
  </si>
  <si>
    <t>CARGA, MANOBRA E DESCARGA DE TRATOR DE PNEUS 85 CV, PESO COM LASTRO DE 4,675 T, EM CAMINHÃO PLATAFORMA 16000 KG. AF_01/2026</t>
  </si>
  <si>
    <t>SINAPI|106659</t>
  </si>
  <si>
    <t>106659</t>
  </si>
  <si>
    <t>CARGA, MANOBRA E DESCARGA DE TRATOR DE PNEUS COM ESPARGIDOR DE ASFALTO COM TANQUE 2500 L, PESO OPERACIONAL DE 9,51 T, EM CAMINHÃO GUINCHO-SOCORRO 23000 KG. AF_01/2026</t>
  </si>
  <si>
    <t>SINAPI|106658</t>
  </si>
  <si>
    <t>106658</t>
  </si>
  <si>
    <t>CARGA, MANOBRA E DESCARGA DE TRATOR DE PNEUS COM ESPARGIDOR DE ASFALTO COM TANQUE 2500 L, PESO OPERACIONAL DE 9,51 T, EM CAMINHÃO PLATAFORMA 16000 KG. AF_01/2026</t>
  </si>
  <si>
    <t>SINAPI|106663</t>
  </si>
  <si>
    <t>106663</t>
  </si>
  <si>
    <t>CARGA, MANOBRA E DESCARGA DE VIBROACABADORA DE ASFALTO SOBRE ESTEIRAS, LARGURA DE PAVIMENTAÇÃO 1,90 M A 5,30 M, PESO OPERACIONAL DE 13,575 T, EM CAMINHÃO PLATAFORMA 23000 KG. AF_01/2026</t>
  </si>
  <si>
    <t>SINAPI|106662</t>
  </si>
  <si>
    <t>106662</t>
  </si>
  <si>
    <t>CARGA, MANOBRA E DESCARGA DE VIBROACABADORA DE ASFALTO SOBRE ESTEIRAS, LARGURA DE PAVIMENTAÇÃO MÁXIMA 8,00 M, PESO OPERACIONAL DE 18,4 T, EM CAVALO MECÂNICO 6X2 COM PRANCHA RETA. AF_01/2026</t>
  </si>
  <si>
    <t>SINAPI|106664</t>
  </si>
  <si>
    <t>106664</t>
  </si>
  <si>
    <t>CARGA, MANOBRA E DESCARGA DE VIBROACABADORA DE ASFALTO SOBRE RODAS, LARGURA DE PAVIMENTAÇÃO 1,70 M A 4,20 M, PESO OPERACIONAL DE 12,5 T, EM CAMINHÃO PLATAFORMA 23000 KG. AF_01/2026</t>
  </si>
  <si>
    <t>SINAPI|106602</t>
  </si>
  <si>
    <t>106602</t>
  </si>
  <si>
    <t>TRANSPORTE DE EQUIPAMENTO PESADO COM CAMINHÃO GUINCHO-SOCORRO 23000 KG, EM VIA INTERNA (DENTRO DO CANTEIRO) EM LEITO NATURAL. AF_01/2026</t>
  </si>
  <si>
    <t>UNXKM</t>
  </si>
  <si>
    <t>SINAPI|106603</t>
  </si>
  <si>
    <t>106603</t>
  </si>
  <si>
    <t>TRANSPORTE DE EQUIPAMENTO PESADO COM CAMINHÃO GUINCHO-SOCORRO 23000 KG, EM VIA INTERNA (DENTRO DO CANTEIRO) EM REVESTIMENTO PRIMÁRIO. AF_01/2026</t>
  </si>
  <si>
    <t>SINAPI|106604</t>
  </si>
  <si>
    <t>106604</t>
  </si>
  <si>
    <t>TRANSPORTE DE EQUIPAMENTO PESADO COM CAMINHÃO GUINCHO-SOCORRO 23000 KG, EM VIA INTERNA (DENTRO DO CANTEIRO) PAVIMENTADA. AF_01/2026</t>
  </si>
  <si>
    <t>SINAPI|106598</t>
  </si>
  <si>
    <t>106598</t>
  </si>
  <si>
    <t>TRANSPORTE DE EQUIPAMENTO PESADO COM CAMINHÃO GUINCHO-SOCORRO 23000 KG, EM VIA URBANA EM LEITO NATURAL. AF_01/2026</t>
  </si>
  <si>
    <t>SINAPI|106599</t>
  </si>
  <si>
    <t>106599</t>
  </si>
  <si>
    <t>TRANSPORTE DE EQUIPAMENTO PESADO COM CAMINHÃO GUINCHO-SOCORRO 23000 KG, EM VIA URBANA EM REVESTIMENTO PRIMÁRIO. AF_01/2026</t>
  </si>
  <si>
    <t>SINAPI|106601</t>
  </si>
  <si>
    <t>106601</t>
  </si>
  <si>
    <t>TRANSPORTE DE EQUIPAMENTO PESADO COM CAMINHÃO GUINCHO-SOCORRO 23000 KG, EM VIA URBANA PAVIMENTADA, ADICIONAL PARA DMT EXCEDENTE A 30 KM. AF_01/2026</t>
  </si>
  <si>
    <t>SINAPI|106600</t>
  </si>
  <si>
    <t>106600</t>
  </si>
  <si>
    <t>TRANSPORTE DE EQUIPAMENTO PESADO COM CAMINHÃO GUINCHO-SOCORRO 23000 KG, EM VIA URBANA PAVIMENTADA, DMT ATÉ 30 KM. AF_01/2026</t>
  </si>
  <si>
    <t>SINAPI|106609</t>
  </si>
  <si>
    <t>106609</t>
  </si>
  <si>
    <t>TRANSPORTE DE EQUIPAMENTO PESADO COM CAMINHÃO GUINCHO-SOCORRO 29000 KG, EM VIA INTERNA (DENTRO DO CANTEIRO) EM LEITO NATURAL. AF_01/2026</t>
  </si>
  <si>
    <t>SINAPI|106610</t>
  </si>
  <si>
    <t>106610</t>
  </si>
  <si>
    <t>TRANSPORTE DE EQUIPAMENTO PESADO COM CAMINHÃO GUINCHO-SOCORRO 29000 KG, EM VIA INTERNA (DENTRO DO CANTEIRO) EM REVESTIMENTO PRIMÁRIO. AF_01/2026</t>
  </si>
  <si>
    <t>SINAPI|106611</t>
  </si>
  <si>
    <t>106611</t>
  </si>
  <si>
    <t>TRANSPORTE DE EQUIPAMENTO PESADO COM CAMINHÃO GUINCHO-SOCORRO 29000 KG, EM VIA INTERNA (DENTRO DO CANTEIRO) PAVIMENTADA. AF_01/2026</t>
  </si>
  <si>
    <t>SINAPI|106605</t>
  </si>
  <si>
    <t>106605</t>
  </si>
  <si>
    <t>TRANSPORTE DE EQUIPAMENTO PESADO COM CAMINHÃO GUINCHO-SOCORRO 29000 KG, EM VIA URBANA EM LEITO NATURAL. AF_01/2026</t>
  </si>
  <si>
    <t>SINAPI|106606</t>
  </si>
  <si>
    <t>106606</t>
  </si>
  <si>
    <t>TRANSPORTE DE EQUIPAMENTO PESADO COM CAMINHÃO GUINCHO-SOCORRO 29000 KG, EM VIA URBANA EM REVESTIMENTO PRIMÁRIO. AF_01/2026</t>
  </si>
  <si>
    <t>SINAPI|106608</t>
  </si>
  <si>
    <t>106608</t>
  </si>
  <si>
    <t>TRANSPORTE DE EQUIPAMENTO PESADO COM CAMINHÃO GUINCHO-SOCORRO 29000 KG, EM VIA URBANA PAVIMENTADA, ADICIONAL PARA DMT EXCEDENTE A 30 KM. AF_01/2026</t>
  </si>
  <si>
    <t>SINAPI|106607</t>
  </si>
  <si>
    <t>106607</t>
  </si>
  <si>
    <t>TRANSPORTE DE EQUIPAMENTO PESADO COM CAMINHÃO GUINCHO-SOCORRO 29000 KG, EM VIA URBANA PAVIMENTADA, DMT ATÉ 30 KM. AF_01/2026</t>
  </si>
  <si>
    <t>SINAPI|106581</t>
  </si>
  <si>
    <t>106581</t>
  </si>
  <si>
    <t>TRANSPORTE DE EQUIPAMENTO PESADO COM CAMINHÃO PLATAFORMA 16000 KG, EM VIA INTERNA (DENTRO DO CANTEIRO) EM LEITO NATURAL. AF_01/2026</t>
  </si>
  <si>
    <t>SINAPI|106582</t>
  </si>
  <si>
    <t>106582</t>
  </si>
  <si>
    <t>TRANSPORTE DE EQUIPAMENTO PESADO COM CAMINHÃO PLATAFORMA 16000 KG, EM VIA INTERNA (DENTRO DO CANTEIRO) EM REVESTIMENTO PRIMÁRIO. AF_01/2026</t>
  </si>
  <si>
    <t>SINAPI|106583</t>
  </si>
  <si>
    <t>106583</t>
  </si>
  <si>
    <t>TRANSPORTE DE EQUIPAMENTO PESADO COM CAMINHÃO PLATAFORMA 16000 KG, EM VIA INTERNA (DENTRO DO CANTEIRO) PAVIMENTADA. AF_01/2026</t>
  </si>
  <si>
    <t>SINAPI|106577</t>
  </si>
  <si>
    <t>106577</t>
  </si>
  <si>
    <t>TRANSPORTE DE EQUIPAMENTO PESADO COM CAMINHÃO PLATAFORMA 16000 KG, EM VIA URBANA EM LEITO NATURAL. AF_01/2026</t>
  </si>
  <si>
    <t>SINAPI|106578</t>
  </si>
  <si>
    <t>106578</t>
  </si>
  <si>
    <t>TRANSPORTE DE EQUIPAMENTO PESADO COM CAMINHÃO PLATAFORMA 16000 KG, EM VIA URBANA EM REVESTIMENTO PRIMÁRIO. AF_01/2026</t>
  </si>
  <si>
    <t>SINAPI|106580</t>
  </si>
  <si>
    <t>106580</t>
  </si>
  <si>
    <t>TRANSPORTE DE EQUIPAMENTO PESADO COM CAMINHÃO PLATAFORMA 16000 KG, EM VIA URBANA PAVIMENTADA, ADICIONAL PARA DMT EXCEDENTE A 30 KM. AF_01/2026</t>
  </si>
  <si>
    <t>SINAPI|106579</t>
  </si>
  <si>
    <t>106579</t>
  </si>
  <si>
    <t>TRANSPORTE DE EQUIPAMENTO PESADO COM CAMINHÃO PLATAFORMA 16000 KG, EM VIA URBANA PAVIMENTADA, DMT ATÉ 30 KM. AF_01/2026</t>
  </si>
  <si>
    <t>SINAPI|106588</t>
  </si>
  <si>
    <t>106588</t>
  </si>
  <si>
    <t>TRANSPORTE DE EQUIPAMENTO PESADO COM CAMINHÃO PLATAFORMA 23000 KG, EM VIA INTERNA (DENTRO DO CANTEIRO) EM LEITO NATURAL. AF_01/2026</t>
  </si>
  <si>
    <t>SINAPI|106589</t>
  </si>
  <si>
    <t>106589</t>
  </si>
  <si>
    <t>TRANSPORTE DE EQUIPAMENTO PESADO COM CAMINHÃO PLATAFORMA 23000 KG, EM VIA INTERNA (DENTRO DO CANTEIRO) EM REVESTIMENTO PRIMÁRIO. AF_01/2026</t>
  </si>
  <si>
    <t>SINAPI|106590</t>
  </si>
  <si>
    <t>106590</t>
  </si>
  <si>
    <t>TRANSPORTE DE EQUIPAMENTO PESADO COM CAMINHÃO PLATAFORMA 23000 KG, EM VIA INTERNA (DENTRO DO CANTEIRO) PAVIMENTADA. AF_01/2026</t>
  </si>
  <si>
    <t>SINAPI|106584</t>
  </si>
  <si>
    <t>106584</t>
  </si>
  <si>
    <t>TRANSPORTE DE EQUIPAMENTO PESADO COM CAMINHÃO PLATAFORMA 23000 KG, EM VIA URBANA EM LEITO NATURAL. AF_01/2026</t>
  </si>
  <si>
    <t>SINAPI|106585</t>
  </si>
  <si>
    <t>106585</t>
  </si>
  <si>
    <t>TRANSPORTE DE EQUIPAMENTO PESADO COM CAMINHÃO PLATAFORMA 23000 KG, EM VIA URBANA EM REVESTIMENTO PRIMÁRIO. AF_01/2026</t>
  </si>
  <si>
    <t>SINAPI|106587</t>
  </si>
  <si>
    <t>106587</t>
  </si>
  <si>
    <t>TRANSPORTE DE EQUIPAMENTO PESADO COM CAMINHÃO PLATAFORMA 23000 KG, EM VIA URBANA PAVIMENTADA, ADICIONAL PARA DMT EXCEDENTE A 30 KM. AF_01/2026</t>
  </si>
  <si>
    <t>SINAPI|106586</t>
  </si>
  <si>
    <t>106586</t>
  </si>
  <si>
    <t>TRANSPORTE DE EQUIPAMENTO PESADO COM CAMINHÃO PLATAFORMA 23000 KG, EM VIA URBANA PAVIMENTADA, DMT ATÉ 30 KM. AF_01/2026</t>
  </si>
  <si>
    <t>SINAPI|106595</t>
  </si>
  <si>
    <t>106595</t>
  </si>
  <si>
    <t>TRANSPORTE DE EQUIPAMENTO PESADO COM CAMINHÃO PLATAFORMA 29000 KG, EM VIA INTERNA (DENTRO DO CANTEIRO) EM LEITO NATURAL. AF_01/2026</t>
  </si>
  <si>
    <t>SINAPI|106596</t>
  </si>
  <si>
    <t>106596</t>
  </si>
  <si>
    <t>TRANSPORTE DE EQUIPAMENTO PESADO COM CAMINHÃO PLATAFORMA 29000 KG, EM VIA INTERNA (DENTRO DO CANTEIRO) EM REVESTIMENTO PRIMÁRIO. AF_01/2026</t>
  </si>
  <si>
    <t>SINAPI|106597</t>
  </si>
  <si>
    <t>106597</t>
  </si>
  <si>
    <t>TRANSPORTE DE EQUIPAMENTO PESADO COM CAMINHÃO PLATAFORMA 29000 KG, EM VIA INTERNA (DENTRO DO CANTEIRO) PAVIMENTADA. AF_01/2026</t>
  </si>
  <si>
    <t>SINAPI|106591</t>
  </si>
  <si>
    <t>106591</t>
  </si>
  <si>
    <t>TRANSPORTE DE EQUIPAMENTO PESADO COM CAMINHÃO PLATAFORMA 29000 KG, EM VIA URBANA EM LEITO NATURAL. AF_01/2026</t>
  </si>
  <si>
    <t>SINAPI|106592</t>
  </si>
  <si>
    <t>106592</t>
  </si>
  <si>
    <t>TRANSPORTE DE EQUIPAMENTO PESADO COM CAMINHÃO PLATAFORMA 29000 KG, EM VIA URBANA EM REVESTIMENTO PRIMÁRIO. AF_01/2026</t>
  </si>
  <si>
    <t>SINAPI|106594</t>
  </si>
  <si>
    <t>106594</t>
  </si>
  <si>
    <t>TRANSPORTE DE EQUIPAMENTO PESADO COM CAMINHÃO PLATAFORMA 29000 KG, EM VIA URBANA PAVIMENTADA, ADICIONAL PARA DMT EXCEDENTE A 30 KM. AF_01/2026</t>
  </si>
  <si>
    <t>SINAPI|106593</t>
  </si>
  <si>
    <t>106593</t>
  </si>
  <si>
    <t>TRANSPORTE DE EQUIPAMENTO PESADO COM CAMINHÃO PLATAFORMA 29000 KG, EM VIA URBANA PAVIMENTADA, DMT ATÉ 30 KM. AF_01/2026</t>
  </si>
  <si>
    <t>SINAPI|106616</t>
  </si>
  <si>
    <t>106616</t>
  </si>
  <si>
    <t>TRANSPORTE DE EQUIPAMENTO PESADO COM CAVALO MECÂNICO 6X2 COM PRANCHA REBAIXADA KG, EM VIA INTERNA (DENTRO DO CANTEIRO) EM LEITO NATURAL. AF_01/2026</t>
  </si>
  <si>
    <t>SINAPI|106617</t>
  </si>
  <si>
    <t>106617</t>
  </si>
  <si>
    <t>TRANSPORTE DE EQUIPAMENTO PESADO COM CAVALO MECÂNICO 6X2 COM PRANCHA REBAIXADA KG, EM VIA INTERNA (DENTRO DO CANTEIRO) EM REVESTIMENTO PRIMÁRIO. AF_01/2026</t>
  </si>
  <si>
    <t>SINAPI|106618</t>
  </si>
  <si>
    <t>106618</t>
  </si>
  <si>
    <t>TRANSPORTE DE EQUIPAMENTO PESADO COM CAVALO MECÂNICO 6X2 COM PRANCHA REBAIXADA KG, EM VIA INTERNA (DENTRO DO CANTEIRO) PAVIMENTADA. AF_01/2026</t>
  </si>
  <si>
    <t>SINAPI|106612</t>
  </si>
  <si>
    <t>106612</t>
  </si>
  <si>
    <t>TRANSPORTE DE EQUIPAMENTO PESADO COM CAVALO MECÂNICO 6X2 COM PRANCHA REBAIXADA KG, EM VIA URBANA EM LEITO NATURAL. AF_01/2026</t>
  </si>
  <si>
    <t>SINAPI|106613</t>
  </si>
  <si>
    <t>106613</t>
  </si>
  <si>
    <t>TRANSPORTE DE EQUIPAMENTO PESADO COM CAVALO MECÂNICO 6X2 COM PRANCHA REBAIXADA KG, EM VIA URBANA EM REVESTIMENTO PRIMÁRIO. AF_01/2026</t>
  </si>
  <si>
    <t>SINAPI|106615</t>
  </si>
  <si>
    <t>106615</t>
  </si>
  <si>
    <t>TRANSPORTE DE EQUIPAMENTO PESADO COM CAVALO MECÂNICO 6X2 COM PRANCHA REBAIXADA KG, EM VIA URBANA PAVIMENTADA, ADICIONAL PARA DMT EXCEDENTE A 30 KM. AF_01/2026</t>
  </si>
  <si>
    <t>SINAPI|106614</t>
  </si>
  <si>
    <t>106614</t>
  </si>
  <si>
    <t>TRANSPORTE DE EQUIPAMENTO PESADO COM CAVALO MECÂNICO 6X2 COM PRANCHA REBAIXADA KG, EM VIA URBANA PAVIMENTADA, DMT ATÉ 30 KM. AF_01/2026</t>
  </si>
  <si>
    <t>SINAPI|106623</t>
  </si>
  <si>
    <t>106623</t>
  </si>
  <si>
    <t>TRANSPORTE DE EQUIPAMENTO PESADO COM CAVALO MECÂNICO 6X2 COM PRANCHA RETA KG, EM VIA INTERNA (DENTRO DO CANTEIRO) EM LEITO NATURAL. AF_01/2026</t>
  </si>
  <si>
    <t>SINAPI|106624</t>
  </si>
  <si>
    <t>106624</t>
  </si>
  <si>
    <t>TRANSPORTE DE EQUIPAMENTO PESADO COM CAVALO MECÂNICO 6X2 COM PRANCHA RETA KG, EM VIA INTERNA (DENTRO DO CANTEIRO) EM REVESTIMENTO PRIMÁRIO. AF_01/2026</t>
  </si>
  <si>
    <t>SINAPI|106625</t>
  </si>
  <si>
    <t>106625</t>
  </si>
  <si>
    <t>TRANSPORTE DE EQUIPAMENTO PESADO COM CAVALO MECÂNICO 6X2 COM PRANCHA RETA KG, EM VIA INTERNA (DENTRO DO CANTEIRO) PAVIMENTADA. AF_01/2026</t>
  </si>
  <si>
    <t>SINAPI|106619</t>
  </si>
  <si>
    <t>106619</t>
  </si>
  <si>
    <t>TRANSPORTE DE EQUIPAMENTO PESADO COM CAVALO MECÂNICO 6X2 COM PRANCHA RETA KG, EM VIA URBANA EM LEITO NATURAL. AF_01/2026</t>
  </si>
  <si>
    <t>SINAPI|106620</t>
  </si>
  <si>
    <t>106620</t>
  </si>
  <si>
    <t>TRANSPORTE DE EQUIPAMENTO PESADO COM CAVALO MECÂNICO 6X2 COM PRANCHA RETA KG, EM VIA URBANA EM REVESTIMENTO PRIMÁRIO. AF_01/2026</t>
  </si>
  <si>
    <t>SINAPI|106622</t>
  </si>
  <si>
    <t>106622</t>
  </si>
  <si>
    <t>TRANSPORTE DE EQUIPAMENTO PESADO COM CAVALO MECÂNICO 6X2 COM PRANCHA RETA KG, EM VIA URBANA PAVIMENTADA, ADICIONAL PARA DMT EXCEDENTE A 30 KM. AF_01/2026</t>
  </si>
  <si>
    <t>SINAPI|106621</t>
  </si>
  <si>
    <t>106621</t>
  </si>
  <si>
    <t>TRANSPORTE DE EQUIPAMENTO PESADO COM CAVALO MECÂNICO 6X2 COM PRANCHA RETA KG, EM VIA URBANA PAVIMENTADA, DMT ATÉ 30 KM. AF_01/2026</t>
  </si>
  <si>
    <t>SINAPI|103313</t>
  </si>
  <si>
    <t>103313</t>
  </si>
  <si>
    <t>INSTALAÇÃO DE BALIZADOR METÁLICO COM LED, EM ALUMÍNIO COM DIFUSOR EM POLICARBONATO E DIMENSÕES 6,2 CM X30 CM, COM PINTURA ELETROSTÁTICA, SOBRE PISO DE CONCRETO EXISTENTE. AF_11/2021</t>
  </si>
  <si>
    <t>Mobiliário Urbano</t>
  </si>
  <si>
    <t>SINAPI|103309</t>
  </si>
  <si>
    <t>103309</t>
  </si>
  <si>
    <t>INSTALAÇÃO DE BALIZADOR METÁLICO, MODELO OLEGÁRIO, EM TUBO DE AÇO GALVANIZADO ESPESSURA 3" E DIMENSÕES 9 CM X 78,5 CM, COM PINTURA ELETROSTÁTICA, SOBRE PISO DE CONCRETO EXISTENTE. AF_11/2021</t>
  </si>
  <si>
    <t>SINAPI|103312</t>
  </si>
  <si>
    <t>103312</t>
  </si>
  <si>
    <t>INSTALAÇÃO DE BALIZADOR METÁLICO, MODELO OLEGÁRIO, EM TUBO DE AÇO GALVANIZADO ESPESSURA 3" E DIMENSÕES 9 CM X 78,5 CM, COM PINTURA ELETROSTÁTICA, SOBRE SOLO. AF_11/2021</t>
  </si>
  <si>
    <t>SINAPI|103296</t>
  </si>
  <si>
    <t>103296</t>
  </si>
  <si>
    <t>INSTALAÇÃO DE BALIZADOR PRÉ-FABRICADO DE CONCRETO, DIMENSÕES 30 CM X 60 CM, SOBRE PISO DE CONCRETO EXISTENTE. AF_11/2021</t>
  </si>
  <si>
    <t>SINAPI|103300</t>
  </si>
  <si>
    <t>103300</t>
  </si>
  <si>
    <t>INSTALAÇÃO DE BALIZADOR PRÉ-FABRICADO DE CONCRETO, DIMENSÕES 30 CM X 60 CM, SOBRE SOLO. AF_11/2021</t>
  </si>
  <si>
    <t>SINAPI|103301</t>
  </si>
  <si>
    <t>103301</t>
  </si>
  <si>
    <t>INSTALAÇÃO DE BANCO CIRCULAR PRÉ-FABRICADO DE CONCRETO, DIMENSÕES 60 CM X 40 CM. AF_11/2021</t>
  </si>
  <si>
    <t>SINAPI|103304</t>
  </si>
  <si>
    <t>103304</t>
  </si>
  <si>
    <t>INSTALAÇÃO DE BANCO METÁLICO COM ENCOSTO, 1,60 M DE COMPRIMENTO, EM TUBO DE AÇO CARBONO COM PINTURA ELETROSTÁTICA, SOBRE PISO DE CONCRETO EXISTENTE. AF_11/2021</t>
  </si>
  <si>
    <t>SINAPI|103305</t>
  </si>
  <si>
    <t>103305</t>
  </si>
  <si>
    <t>INSTALAÇÃO DE BANCO METÁLICO SEM ENCOSTO, EM TUBOS E CHAPAS DE AÇO CARBONO, PINTURA POR PROCESSO ELETROSTÁTICO, DIMENSÕES 49 CM X 157 CM X 34 CM, SOBRE PISO DE CONCRETO EXISTENTE. AF_11/2021</t>
  </si>
  <si>
    <t>SINAPI|103294</t>
  </si>
  <si>
    <t>103294</t>
  </si>
  <si>
    <t>INSTALAÇÃO DE BANCO PRÉ-FABRICADO DE CONCRETO COM ENCOSTO, DIMENSÕES 180 CM X 64 CM X 89 CM, SOBRE PISO DE CONCRETO EXISTENTE. AF_11/2021</t>
  </si>
  <si>
    <t>SINAPI|103298</t>
  </si>
  <si>
    <t>103298</t>
  </si>
  <si>
    <t>INSTALAÇÃO DE BANCO PRÉ-FABRICADO DE CONCRETO COM ENCOSTO, DIMENSÕES 180 CM X 64 CM X 89 CM, SOBRE SOLO. AF_11/2021</t>
  </si>
  <si>
    <t>SINAPI|103293</t>
  </si>
  <si>
    <t>103293</t>
  </si>
  <si>
    <t>INSTALAÇÃO DE BANCO PRÉ-FABRICADO DE CONCRETO SEM ENCOSTO, DIMENSÕES 115 CM X 50 CM X 45 CM, SOBRE PISO DE CONCRETO EXISTENTE. AF_11/2021</t>
  </si>
  <si>
    <t>SINAPI|103297</t>
  </si>
  <si>
    <t>103297</t>
  </si>
  <si>
    <t>INSTALAÇÃO DE BANCO PRÉ-FABRICADO DE CONCRETO SEM ENCOSTO, DIMENSÕES 115 CM X 50 CM X 45 CM, SOBRE SOLO. AF_11/2021</t>
  </si>
  <si>
    <t>SINAPI|103311</t>
  </si>
  <si>
    <t>103311</t>
  </si>
  <si>
    <t>INSTALAÇÃO DE BICICLETÁRIO MODELO U INVERTIDO, DIMENSÕES 110 CM X 78 CM EM TUBO CIRCULAR DE AÇO Ø 2'' COM PINTURA ELETROSTÁTICA, FIXADO COM CONCRETO, SOBRE SOLO. AF_11/2021</t>
  </si>
  <si>
    <t>SINAPI|103306</t>
  </si>
  <si>
    <t>103306</t>
  </si>
  <si>
    <t>INSTALAÇÃO DE BICICLETÁRIO MODELO U INVERTIDO, DIMENSÕES 82 CM X 78 CM EM TUBO CIRCULAR DE AÇO Ø 2'' COM PINTURA ELETROSTÁTICA, FIXADO COM CHUMBADOR MECÂNICO, SOBRE PISO DE CONCRETO EXISTENTE. AF_11/2021</t>
  </si>
  <si>
    <t>SINAPI|103308</t>
  </si>
  <si>
    <t>103308</t>
  </si>
  <si>
    <t>INSTALAÇÃO DE BICICLETÁRIO MODELO U INVERTIDO, DIMENSÕES 82 CM X 78 CM EM TUBO CIRCULAR DE AÇO Ø 2'' COM PINTURA ELETROSTÁTICA, FIXADO COM CONCRETO, SOBRE PISO DE CONCRETO EXISTENTE. AF_11/2021</t>
  </si>
  <si>
    <t>SINAPI|103295</t>
  </si>
  <si>
    <t>103295</t>
  </si>
  <si>
    <t>INSTALAÇÃO DE CONJUNTO COM MESA E QUATRO BANCOS PRÉ-FABRICADO DE CONCRETO, DIMENSÕES 90 CM X 95 CM (MESA) E 20 CM X 60 CM (BANCO), SOBRE PISO DE CONCRETO EXISTENTE. AF_11/2021</t>
  </si>
  <si>
    <t>SINAPI|103299</t>
  </si>
  <si>
    <t>103299</t>
  </si>
  <si>
    <t>INSTALAÇÃO DE CONJUNTO COM MESA E QUATRO BANCOS PRÉ-FABRICADO DE CONCRETO, DIMENSÕES 90 CM X 95 CM (MESA) E 20 CM X 60 CM (BANCO), SOBRE SOLO. AF_11/2021</t>
  </si>
  <si>
    <t>SINAPI|103302</t>
  </si>
  <si>
    <t>103302</t>
  </si>
  <si>
    <t>INSTALAÇÃO DE FLOREIRA CIRCULAR PRÉ-FABRICADO DE CONCRETO, DIMENSÕES 60 CM X 40 CM. AF_11/2021</t>
  </si>
  <si>
    <t>SINAPI|103307</t>
  </si>
  <si>
    <t>103307</t>
  </si>
  <si>
    <t>INSTALAÇÃO DE LIXEIRA METÁLICA DUPLA, CAPACIDADE DE 60 L, EM TUBO DE AÇO CARBONO E CESTOS EM CHAPA DE AÇO COM PINTURA ELETROSTÁTICA, SOBRE PISO DE CONCRETO EXISTENTE. AF_11/2021</t>
  </si>
  <si>
    <t>SINAPI|103310</t>
  </si>
  <si>
    <t>103310</t>
  </si>
  <si>
    <t>INSTALAÇÃO DE LIXEIRA METÁLICA DUPLA, CAPACIDADE DE 60 L, EM TUBO DE AÇO CARBONO E CESTOS EM CHAPA DE AÇO COM PINTURA ELETROSTÁTICA, SOBRE SOLO. AF_11/2021</t>
  </si>
  <si>
    <t>SINAPI|103303</t>
  </si>
  <si>
    <t>103303</t>
  </si>
  <si>
    <t>INSTALAÇÃO DE LIXEIRA PRÉ-FABRICADA DE CONCRETO, VOLUME MÍNIMO DE 120 L. AF_11/2021</t>
  </si>
  <si>
    <t>SINAPI|103314</t>
  </si>
  <si>
    <t>103314</t>
  </si>
  <si>
    <t>INSTALAÇÃO DE PERGOLADO DE MADEIRA, EM MAÇARANDUBA, ANGELIM OU EQUIVALENTE DA REGIÃO, FIXADO COM CONCRETO SOBRE PISO DE CONCRETO EXISTENTE. AF_11/2021</t>
  </si>
  <si>
    <t>SINAPI|103315</t>
  </si>
  <si>
    <t>103315</t>
  </si>
  <si>
    <t>INSTALAÇÃO DE PERGOLADO DE MADEIRA, EM MAÇARANDUBA, ANGELIM OU EQUIVALENTE DA REGIÃO, FIXADO COM CONCRETO SOBRE SOLO. AF_11/2021</t>
  </si>
  <si>
    <t>SINAPI|105188</t>
  </si>
  <si>
    <t>105188</t>
  </si>
  <si>
    <t>REVESTIMENTO DECORATIVO MONOCAMADA EXECUTADO COM EQUIPAMENTO DE PROJEÇÃO EM FACHADA DE UM EDIFÍCIO DE ALVENARIA ESTRUTURAL E ACABAMENTO CHAPISCADO/FLOCADO. AF_03/2024</t>
  </si>
  <si>
    <t>Monocapa</t>
  </si>
  <si>
    <t>SINAPI|87841</t>
  </si>
  <si>
    <t>87841</t>
  </si>
  <si>
    <t>REVESTIMENTO DECORATIVO MONOCAMADA EXECUTADO COM EQUIPAMENTO DE PROJEÇÃO EM FACHADA DE UM EDIFÍCIO DE ALVENARIA ESTRUTURAL E ACABAMENTO RASPADO. AF_03/2024</t>
  </si>
  <si>
    <t>SINAPI|87853</t>
  </si>
  <si>
    <t>87853</t>
  </si>
  <si>
    <t>REVESTIMENTO DECORATIVO MONOCAMADA EXECUTADO COM EQUIPAMENTO DE PROJEÇÃO EM FACHADA DE UM EDIFÍCIO DE ALVENARIA ESTRUTURAL E ACABAMENTO TRAVERTINO. AF_03/2024</t>
  </si>
  <si>
    <t>SINAPI|105187</t>
  </si>
  <si>
    <t>105187</t>
  </si>
  <si>
    <t>REVESTIMENTO DECORATIVO MONOCAMADA EXECUTADO COM EQUIPAMENTO DE PROJEÇÃO EM FACHADA DE UM EDIFÍCIO DE ESTRUTURA CONVENCIONAL E ACABAMENTO CHAPISCADO/FLOCADO. AF_03/2024</t>
  </si>
  <si>
    <t>SINAPI|87840</t>
  </si>
  <si>
    <t>87840</t>
  </si>
  <si>
    <t>REVESTIMENTO DECORATIVO MONOCAMADA EXECUTADO COM EQUIPAMENTO DE PROJEÇÃO EM FACHADA DE UM EDIFÍCIO DE ESTRUTURA CONVENCIONAL E ACABAMENTO RASPADO. AF_03/2024</t>
  </si>
  <si>
    <t>SINAPI|87852</t>
  </si>
  <si>
    <t>87852</t>
  </si>
  <si>
    <t>REVESTIMENTO DECORATIVO MONOCAMADA EXECUTADO COM EQUIPAMENTO DE PROJEÇÃO EM FACHADA DE UM EDIFÍCIO DE ESTRUTURA CONVENCIONAL E ACABAMENTO TRAVERTINO. AF_03/2024</t>
  </si>
  <si>
    <t>SINAPI|105186</t>
  </si>
  <si>
    <t>105186</t>
  </si>
  <si>
    <t>REVESTIMENTO DECORATIVO MONOCAMADA EXECUTADO MANUALMENTE EM FACHADA DE UM EDIFÍCIO DE ALVENARIA ESTRUTURAL E ACABAMENTO CHAPISCADO/FLOCADO. AF_03/2024</t>
  </si>
  <si>
    <t>SINAPI|87839</t>
  </si>
  <si>
    <t>87839</t>
  </si>
  <si>
    <t>REVESTIMENTO DECORATIVO MONOCAMADA EXECUTADO MANUALMENTE EM FACHADA DE UM EDIFÍCIO DE ALVENARIA ESTRUTURAL E ACABAMENTO RASPADO. AF_03/2024</t>
  </si>
  <si>
    <t>SINAPI|87851</t>
  </si>
  <si>
    <t>87851</t>
  </si>
  <si>
    <t>REVESTIMENTO DECORATIVO MONOCAMADA EXECUTADO MANUALMENTE EM FACHADA DE UM EDIFÍCIO DE ALVENARIA ESTRUTURAL E ACABAMENTO TRAVERTINO. AF_03/2024</t>
  </si>
  <si>
    <t>SINAPI|105185</t>
  </si>
  <si>
    <t>105185</t>
  </si>
  <si>
    <t>REVESTIMENTO DECORATIVO MONOCAMADA EXECUTADO MANUALMENTE EM FACHADA DE UM EDIFÍCIO DE ESTRUTURA CONVENCIONAL E ACABAMENTO CHAPISCADO/FLOCADO. AF_03/2024</t>
  </si>
  <si>
    <t>SINAPI|87838</t>
  </si>
  <si>
    <t>87838</t>
  </si>
  <si>
    <t>REVESTIMENTO DECORATIVO MONOCAMADA EXECUTADO MANUALMENTE EM FACHADA DE UM EDIFÍCIO DE ESTRUTURA CONVENCIONAL E ACABAMENTO RASPADO. AF_03/2024</t>
  </si>
  <si>
    <t>SINAPI|87850</t>
  </si>
  <si>
    <t>87850</t>
  </si>
  <si>
    <t>REVESTIMENTO DECORATIVO MONOCAMADA EXECUTADO MANUALMENTE EM FACHADA DE UM EDIFÍCIO DE ESTRUTURA CONVENCIONAL E ACABAMENTO TRAVERTINO. AF_03/2024</t>
  </si>
  <si>
    <t>SINAPI|105110</t>
  </si>
  <si>
    <t>105110</t>
  </si>
  <si>
    <t>ASCENSÃO DE GRUA ASCENSIONAL. AF_03/2024</t>
  </si>
  <si>
    <t>Montagem de gruas e cremalheiras</t>
  </si>
  <si>
    <t>SINAPI|105105</t>
  </si>
  <si>
    <t>105105</t>
  </si>
  <si>
    <t>ASCENSÃO DE MINI GRUA. AF_03/2024</t>
  </si>
  <si>
    <t>SINAPI|105103</t>
  </si>
  <si>
    <t>105103</t>
  </si>
  <si>
    <t>ASCENSÃO E DESCIDA DE ELEVADOR DE CREMALHEIRA. AF_03/2024</t>
  </si>
  <si>
    <t>SINAPI|105112</t>
  </si>
  <si>
    <t>105112</t>
  </si>
  <si>
    <t>ASCENSÃO E DESCIDA DE GRUA FIXA. AF_03/2024</t>
  </si>
  <si>
    <t>SINAPI|105109</t>
  </si>
  <si>
    <t>105109</t>
  </si>
  <si>
    <t>MONTAGEM E DESMONTAGEM DE GRUA ASCENSIONAL, UTILIZAÇÃO DE GUINDASTE AUTOPROPELIDO 90T. AF_03/2024</t>
  </si>
  <si>
    <t>SINAPI|105108</t>
  </si>
  <si>
    <t>105108</t>
  </si>
  <si>
    <t>MONTAGEM E DESMONTAGEM DE GRUA ASCENSIONAL, UTILIZAÇÃO DE GUINDASTE DERRICK. AF_03/2024</t>
  </si>
  <si>
    <t>SINAPI|105104</t>
  </si>
  <si>
    <t>105104</t>
  </si>
  <si>
    <t>MONTAGEM E DESMONTAGEM DE MINI GRUA. AF_03/2024</t>
  </si>
  <si>
    <t>SINAPI|105107</t>
  </si>
  <si>
    <t>105107</t>
  </si>
  <si>
    <t>MONTAGEM E DESMONTAGEM DE TRECHO INICIAL DE ELEVADOR DE CREMALHEIRA, CABINE DUPLA - EXCLUSO FUNDAÇÕES. AF_03/2024</t>
  </si>
  <si>
    <t>SINAPI|105106</t>
  </si>
  <si>
    <t>105106</t>
  </si>
  <si>
    <t>MONTAGEM E DESMONTAGEM DE TRECHO INICIAL DE ELEVADOR DE CREMALHEIRA, CABINE SIMPLES - EXCLUSO FUNDAÇÕES. AF_03/2024</t>
  </si>
  <si>
    <t>SINAPI|105111</t>
  </si>
  <si>
    <t>105111</t>
  </si>
  <si>
    <t>MONTAGEM E DESMONTAGEM DO TRECHO INICIAL DE GRUA FIXA (ALTURA LIVRE) - EXCLUSO FUNDAÇÕES. AF_03/2024</t>
  </si>
  <si>
    <t>SINAPI|98520</t>
  </si>
  <si>
    <t>98520</t>
  </si>
  <si>
    <t>APLICAÇÃO DE ADUBO EM SOLO. AF_07/2024</t>
  </si>
  <si>
    <t>Paisagismo - Plantio</t>
  </si>
  <si>
    <t>SINAPI|98521</t>
  </si>
  <si>
    <t>98521</t>
  </si>
  <si>
    <t>APLICAÇÃO DE CALCÁRIO PARA CORREÇÃO DO PH DO SOLO. AF_07/2024</t>
  </si>
  <si>
    <t>SINAPI|105521</t>
  </si>
  <si>
    <t>105521</t>
  </si>
  <si>
    <t>ESPALHAMENTO DE TERRA VEGETAL PARA O PLANTIO. AF_07/2024</t>
  </si>
  <si>
    <t>SINAPI|98509</t>
  </si>
  <si>
    <t>98509</t>
  </si>
  <si>
    <t>PLANTIO DE ARBUSTO OU CERCA VIVA. AF_07/2024</t>
  </si>
  <si>
    <t>SINAPI|98507</t>
  </si>
  <si>
    <t>98507</t>
  </si>
  <si>
    <t>PLANTIO DE ESPÉCIE VEGETAL, TIPO COMIGO-NINGUÉM-PODE OU EQUIVALENTE, COM ALTURA DE MUDA MAIOR QUE 0,50 M E MENOR OU IGUAL A 1,00 M. AF_07/2024</t>
  </si>
  <si>
    <t>SINAPI|98508</t>
  </si>
  <si>
    <t>98508</t>
  </si>
  <si>
    <t>PLANTIO DE ESPÉCIE VEGETAL, TIPO COMIGO-NINGUÉM-PODE OU EQUIVALENTE, COM ALTURA DE MUDA MAIOR QUE 1,00 M. AF_07/2024</t>
  </si>
  <si>
    <t>SINAPI|98506</t>
  </si>
  <si>
    <t>98506</t>
  </si>
  <si>
    <t>PLANTIO DE ESPÉCIE VEGETAL, TIPO COMIGO-NINGUÉM-PODE OU EQUIVALENTE, COM ALTURA DE MUDA MENOR OU IGUAL A 0,50 M. AF_07/2024</t>
  </si>
  <si>
    <t>SINAPI|98505</t>
  </si>
  <si>
    <t>98505</t>
  </si>
  <si>
    <t>PLANTIO DE FORRAÇÃO. AF_07/2024</t>
  </si>
  <si>
    <t>SINAPI|98504</t>
  </si>
  <si>
    <t>98504</t>
  </si>
  <si>
    <t>PLANTIO DE GRAMA BATATAIS EM PLACAS. AF_07/2024</t>
  </si>
  <si>
    <t>SINAPI|98503</t>
  </si>
  <si>
    <t>98503</t>
  </si>
  <si>
    <t>PLANTIO DE GRAMA EM PAVIMENTO CONCREGRAMA. AF_07/2024</t>
  </si>
  <si>
    <t>SINAPI|103946</t>
  </si>
  <si>
    <t>103946</t>
  </si>
  <si>
    <t>PLANTIO DE GRAMA ESMERALDA OU SÃO CARLOS OU CURITIBANA, EM PLACAS. AF_07/2024</t>
  </si>
  <si>
    <t>SINAPI|98517</t>
  </si>
  <si>
    <t>98517</t>
  </si>
  <si>
    <t>PLANTIO DE PALMEIRA COM ALTURA DE MUDA MAIOR QUE 2,00 M E MENOR OU IGUAL A 4,00 M. AF_07/2024</t>
  </si>
  <si>
    <t>SINAPI|98518</t>
  </si>
  <si>
    <t>98518</t>
  </si>
  <si>
    <t>PLANTIO DE PALMEIRA COM ALTURA DE MUDA MAIOR QUE 4,00 M . AF_07/2024</t>
  </si>
  <si>
    <t>SINAPI|98516</t>
  </si>
  <si>
    <t>98516</t>
  </si>
  <si>
    <t>PLANTIO DE PALMEIRA COM ALTURA DE MUDA MENOR OU IGUAL A 2,00 M . AF_07/2024</t>
  </si>
  <si>
    <t>SINAPI|98514</t>
  </si>
  <si>
    <t>98514</t>
  </si>
  <si>
    <t>PLANTIO DE ÁRVORE FRUTÍFERA COM ALTURA DE MUDA MAIOR QUE 2,00 M E MENOR OU IGUAL A 4,00 M. AF_07/2024</t>
  </si>
  <si>
    <t>SINAPI|98515</t>
  </si>
  <si>
    <t>98515</t>
  </si>
  <si>
    <t>PLANTIO DE ÁRVORE FRUTÍFERA COM ALTURA DE MUDA MAIOR QUE 4,00 M. AF_07/2024</t>
  </si>
  <si>
    <t>SINAPI|98513</t>
  </si>
  <si>
    <t>98513</t>
  </si>
  <si>
    <t>PLANTIO DE ÁRVORE FRUTÍFERA COM ALTURA DE MUDA MENOR OU IGUAL A 2,00 M. AF_07/2024</t>
  </si>
  <si>
    <t>SINAPI|98511</t>
  </si>
  <si>
    <t>98511</t>
  </si>
  <si>
    <t>PLANTIO DE ÁRVORE ORNAMENTAL COM ALTURA DE MUDA MAIOR QUE 2,00 M E MENOR OU IGUAL A 4,00 M . AF_07/2024</t>
  </si>
  <si>
    <t>SINAPI|98512</t>
  </si>
  <si>
    <t>98512</t>
  </si>
  <si>
    <t>PLANTIO DE ÁRVORE ORNAMENTAL COM ALTURA DE MUDA MAIOR QUE 4,00 M. AF_07/2024</t>
  </si>
  <si>
    <t>SINAPI|98510</t>
  </si>
  <si>
    <t>98510</t>
  </si>
  <si>
    <t>PLANTIO DE ÁRVORE ORNAMENTAL COM ALTURA DE MUDA MENOR OU IGUAL A 2,00 M . AF_07/2024</t>
  </si>
  <si>
    <t>SINAPI|98519</t>
  </si>
  <si>
    <t>98519</t>
  </si>
  <si>
    <t>REVOLVIMENTO E LIMPEZA MANUAL DE SOLO. AF_07/2024</t>
  </si>
  <si>
    <t>SINAPI|91599</t>
  </si>
  <si>
    <t>91599</t>
  </si>
  <si>
    <t>ARMAÇÃO DO SISTEMA DE PAREDES DE CONCRETO, EXECUTADA COMO ARMADURA NEGATIVA DE LAJES, TELA L-159. AF_12/2024</t>
  </si>
  <si>
    <t>Paredes de Concreto - Armação</t>
  </si>
  <si>
    <t>SINAPI|100065</t>
  </si>
  <si>
    <t>100065</t>
  </si>
  <si>
    <t>ARMAÇÃO DO SISTEMA DE PAREDES DE CONCRETO, EXECUTADA COMO ARMADURA NEGATIVA DE LAJES, TELA L-196. AF_12/2024</t>
  </si>
  <si>
    <t>SINAPI|100069</t>
  </si>
  <si>
    <t>100069</t>
  </si>
  <si>
    <t>ARMAÇÃO DO SISTEMA DE PAREDES DE CONCRETO, EXECUTADA COMO ARMADURA NEGATIVA DE LAJES, TELA T-138. AF_12/2024</t>
  </si>
  <si>
    <t>SINAPI|100063</t>
  </si>
  <si>
    <t>100063</t>
  </si>
  <si>
    <t>ARMAÇÃO DO SISTEMA DE PAREDES DE CONCRETO, EXECUTADA COMO ARMADURA NEGATIVA DE LAJES, TELA T-159. AF_12/2024</t>
  </si>
  <si>
    <t>SINAPI|91597</t>
  </si>
  <si>
    <t>91597</t>
  </si>
  <si>
    <t>ARMAÇÃO DO SISTEMA DE PAREDES DE CONCRETO, EXECUTADA COMO ARMADURA NEGATIVA DE LAJES, TELA T-196. AF_12/2024</t>
  </si>
  <si>
    <t>SINAPI|91598</t>
  </si>
  <si>
    <t>91598</t>
  </si>
  <si>
    <t>ARMAÇÃO DO SISTEMA DE PAREDES DE CONCRETO, EXECUTADA COMO ARMADURA POSITIVA DE LAJES, TELA Q-113. AF_12/2024</t>
  </si>
  <si>
    <t>SINAPI|91596</t>
  </si>
  <si>
    <t>91596</t>
  </si>
  <si>
    <t>ARMAÇÃO DO SISTEMA DE PAREDES DE CONCRETO, EXECUTADA COMO ARMADURA POSITIVA DE LAJES, TELA Q-138. AF_12/2024</t>
  </si>
  <si>
    <t>SINAPI|100064</t>
  </si>
  <si>
    <t>100064</t>
  </si>
  <si>
    <t>ARMAÇÃO DO SISTEMA DE PAREDES DE CONCRETO, EXECUTADA COMO ARMADURA POSITIVA DE LAJES, TELA Q-159. AF_12/2024</t>
  </si>
  <si>
    <t>SINAPI|100066</t>
  </si>
  <si>
    <t>100066</t>
  </si>
  <si>
    <t>ARMAÇÃO DO SISTEMA DE PAREDES DE CONCRETO, EXECUTADA COMO ARMADURA POSITIVA DE LAJES, TELA Q-196. AF_12/2024</t>
  </si>
  <si>
    <t>SINAPI|91603</t>
  </si>
  <si>
    <t>91603</t>
  </si>
  <si>
    <t>ARMAÇÃO DO SISTEMA DE PAREDES DE CONCRETO, EXECUTADA COMO REFORÇO, VERGALHÃO DE 10,0 MM DE DIÂMETRO. AF_12/2024</t>
  </si>
  <si>
    <t>SINAPI|100068</t>
  </si>
  <si>
    <t>100068</t>
  </si>
  <si>
    <t>ARMAÇÃO DO SISTEMA DE PAREDES DE CONCRETO, EXECUTADA COMO REFORÇO, VERGALHÃO DE 12,5 MM DE DIÂMETRO. AF_12/2024</t>
  </si>
  <si>
    <t>SINAPI|100067</t>
  </si>
  <si>
    <t>100067</t>
  </si>
  <si>
    <t>ARMAÇÃO DO SISTEMA DE PAREDES DE CONCRETO, EXECUTADA COMO REFORÇO, VERGALHÃO DE 5,0 MM DE DIÂMETRO. AF_12/2024</t>
  </si>
  <si>
    <t>SINAPI|91601</t>
  </si>
  <si>
    <t>91601</t>
  </si>
  <si>
    <t>ARMAÇÃO DO SISTEMA DE PAREDES DE CONCRETO, EXECUTADA COMO REFORÇO, VERGALHÃO DE 6,3 MM DE DIÂMETRO. AF_12/2024</t>
  </si>
  <si>
    <t>SINAPI|91602</t>
  </si>
  <si>
    <t>91602</t>
  </si>
  <si>
    <t>ARMAÇÃO DO SISTEMA DE PAREDES DE CONCRETO, EXECUTADA COMO REFORÇO, VERGALHÃO DE 8,0 MM DE DIÂMETRO. AF_12/2024</t>
  </si>
  <si>
    <t>SINAPI|91593</t>
  </si>
  <si>
    <t>91593</t>
  </si>
  <si>
    <t>ARMAÇÃO DO SISTEMA DE PAREDES DE CONCRETO, EXECUTADA EM PAREDES DE EDIFICAÇÕES MULTIFAMILIARES, TELA Q-138. AF_12/2024_PS</t>
  </si>
  <si>
    <t>SINAPI|105814</t>
  </si>
  <si>
    <t>105814</t>
  </si>
  <si>
    <t>ARMAÇÃO DO SISTEMA DE PAREDES DE CONCRETO, EXECUTADA EM PAREDES DE EDIFICAÇÕES MULTIFAMILIARES, TELA Q-283. AF_12/2024_PS</t>
  </si>
  <si>
    <t>SINAPI|91594</t>
  </si>
  <si>
    <t>91594</t>
  </si>
  <si>
    <t>ARMAÇÃO DO SISTEMA DE PAREDES DE CONCRETO, EXECUTADA EM PAREDES DE EDIFICAÇÕES UNIFAMILIARES OU MULTIFAMILIARES, TELA Q-92. AF_12/2024_PS</t>
  </si>
  <si>
    <t>SINAPI|91595</t>
  </si>
  <si>
    <t>91595</t>
  </si>
  <si>
    <t>ARMAÇÃO DO SISTEMA DE PAREDES DE CONCRETO, EXECUTADA EM PAREDES DE EDIFICAÇÕES UNIFAMILIARES, TELA Q-61. AF_12/2024_PS</t>
  </si>
  <si>
    <t>SINAPI|105815</t>
  </si>
  <si>
    <t>105815</t>
  </si>
  <si>
    <t>ARMAÇÃO DO SISTEMA DE PAREDES DE CONCRETO, EXECUTADA EM PAREDES DE EDIFICAÇÕES UNIFAMILIARES, TELA Q-75. AF_12/2024</t>
  </si>
  <si>
    <t>SINAPI|91600</t>
  </si>
  <si>
    <t>91600</t>
  </si>
  <si>
    <t>ARMAÇÃO DO SISTEMA DE PAREDES DE CONCRETO, EXECUTADA EM PLATIBANDAS, TELA Q-92. AF_12/2024_PS</t>
  </si>
  <si>
    <t>SINAPI|99235</t>
  </si>
  <si>
    <t>99235</t>
  </si>
  <si>
    <t>CONCRETAGEM DE EDIFICAÇÕES (PAREDES E LAJES) FEITAS COM SISTEMA DE FÔRMAS MANUSEÁVEIS, COM CONCRETO USINADO AUTOADENSÁVEL FCK 25 MPA - LANÇAMENTO E ACABAMENTO. AF_09/2024</t>
  </si>
  <si>
    <t>Paredes de Concreto - Concretagem</t>
  </si>
  <si>
    <t>SINAPI|105539</t>
  </si>
  <si>
    <t>105539</t>
  </si>
  <si>
    <t>CONCRETAGEM DE EDIFICAÇÕES (PAREDES E LAJES) FEITAS COM SISTEMA DE FÔRMAS MANUSEÁVEIS, COM CONCRETO USINADO AUTOADENSÁVEL REFORÇADO COM FIBRAS DE POLIPROPILENO, FCK 25 MPA - LANÇAMENTO E ACABAMENTO. AF_09/2024</t>
  </si>
  <si>
    <t>SINAPI|99439</t>
  </si>
  <si>
    <t>99439</t>
  </si>
  <si>
    <t>CONCRETAGEM DE EDIFICAÇÕES (PAREDES E LAJES) FEITAS COM SISTEMA DE FÔRMAS MANUSEÁVEIS, COM CONCRETO USINADO BOMBEÁVEL FCK 25 MPA - LANÇAMENTO, ADENSAMENTO E ACABAMENTO. AF_09/2024</t>
  </si>
  <si>
    <t>SINAPI|105540</t>
  </si>
  <si>
    <t>105540</t>
  </si>
  <si>
    <t>CONCRETAGEM DE ESCADAS EM EDIFICAÇÕES MULTIFAMILIARES FEITAS COM SISTEMA DE FÔRMAS MANUSEÁVEIS COM CONCRETO USINADO AUTOADENSÁVEL REFORÇADO COM FIBRAS DE POLIPROPILENO, FCK 25 MPA - LANÇAMENTO E ACABAMENTO. AF_09/2024</t>
  </si>
  <si>
    <t>SINAPI|103184</t>
  </si>
  <si>
    <t>103184</t>
  </si>
  <si>
    <t>CONCRETAGEM DE ESCADAS EM EDIFICAÇÕES MULTIFAMILIARES FEITAS COM SISTEMA DE FÔRMAS MANUSEÁVEIS COM CONCRETO USINADO AUTOADENSÁVEL, FCK 25 MPA - LANÇAMENTO E ACABAMENTO. AF_09/2024</t>
  </si>
  <si>
    <t>SINAPI|103183</t>
  </si>
  <si>
    <t>103183</t>
  </si>
  <si>
    <t>CONCRETAGEM DE ESCADAS EM EDIFICAÇÕES MULTIFAMILIARES FEITAS COM SISTEMA DE FÔRMAS MANUSEÁVEIS COM CONCRETO USINADO BOMBEÁVEL, FCK 25 MPA - LANÇAMENTO, ADENSAMENTO E ACABAMENTO. AF_09/2024</t>
  </si>
  <si>
    <t>SINAPI|99434</t>
  </si>
  <si>
    <t>99434</t>
  </si>
  <si>
    <t>CONCRETAGEM DE LAJES EM EDIFICAÇÕES MULTIFAMILIARES FEITAS COM SISTEMA DE FÔRMAS MANUSEÁVEIS, COM CONCRETO USINADO BOMBEÁVEL FCK 25 MPA - LANÇAMENTO, ADENSAMENTO E ACABAMENTO. AF_09/2024</t>
  </si>
  <si>
    <t>SINAPI|99431</t>
  </si>
  <si>
    <t>99431</t>
  </si>
  <si>
    <t>CONCRETAGEM DE LAJES EM EDIFICAÇÕES UNIFAMILIARES FEITAS COM SISTEMA DE FÔRMAS MANUSEÁVEIS, COM CONCRETO USINADO BOMBEÁVEL FCK 25 MPA - LANÇAMENTO, ADENSAMENTO E ACABAMENTO. AF_09/2024</t>
  </si>
  <si>
    <t>SINAPI|99435</t>
  </si>
  <si>
    <t>99435</t>
  </si>
  <si>
    <t>CONCRETAGEM DE PAREDES EM EDIFICAÇÕES MULTIFAMILIARES FEITAS COM SISTEMA DE FÔRMAS MANUSEÁVEIS, COM CONCRETO USINADO BOMBEÁVEL FCK 25 MPA - LANÇAMENTO, ADENSAMENTO E ACABAMENTO. AF_09/2024</t>
  </si>
  <si>
    <t>SINAPI|99432</t>
  </si>
  <si>
    <t>99432</t>
  </si>
  <si>
    <t>CONCRETAGEM DE PAREDES EM EDIFICAÇÕES UNIFAMILIARES FEITAS COM SISTEMA DE FÔRMAS MANUSEÁVEIS, COM CONCRETO USINADO BOMBEÁVEL FCK 25 MPA - LANÇAMENTO, ADENSAMENTO E ACABAMENTO. AF_09/2024</t>
  </si>
  <si>
    <t>SINAPI|99438</t>
  </si>
  <si>
    <t>99438</t>
  </si>
  <si>
    <t>CONCRETAGEM DE PLATIBANDA EM EDIFICAÇÕES MULTIFAMILIARES FEITAS COM SISTEMA DE FÔRMAS MANUSEÁVEIS, COM CONCRETO USINADO AUTOADENSÁVEL FCK 25 MPA - LANÇAMENTO E ACABAMENTO. AF_09/2024</t>
  </si>
  <si>
    <t>SINAPI|105538</t>
  </si>
  <si>
    <t>105538</t>
  </si>
  <si>
    <t>CONCRETAGEM DE PLATIBANDA EM EDIFICAÇÕES MULTIFAMILIARES FEITAS COM SISTEMA DE FÔRMAS MANUSEÁVEIS, COM CONCRETO USINADO AUTOADENSÁVEL REFORÇADO COM FIBRAS DE POLIPROPILENO, FCK 25 MPA - LANÇAMENTO E ACABAMENTO. AF_09/2024</t>
  </si>
  <si>
    <t>SINAPI|99436</t>
  </si>
  <si>
    <t>99436</t>
  </si>
  <si>
    <t>CONCRETAGEM DE PLATIBANDA EM EDIFICAÇÕES MULTIFAMILIARES FEITAS COM SISTEMA DE FÔRMAS MANUSEÁVEIS, COM CONCRETO USINADO BOMBEÁVEL FCK 25 MPA - LANÇAMENTO, ADENSAMENTO E ACABAMENTO. AF_09/2024</t>
  </si>
  <si>
    <t>SINAPI|99437</t>
  </si>
  <si>
    <t>99437</t>
  </si>
  <si>
    <t>CONCRETAGEM DE PLATIBANDA EM EDIFICAÇÕES UNIFAMILIARES FEITAS COM SISTEMA DE FÔRMAS MANUSEÁVEIS, COM CONCRETO USINADO AUTOADENSÁVEL FCK 25 MPA - LANÇAMENTO E ACABAMENTO. AF_09/2024</t>
  </si>
  <si>
    <t>SINAPI|105537</t>
  </si>
  <si>
    <t>105537</t>
  </si>
  <si>
    <t>CONCRETAGEM DE PLATIBANDA EM EDIFICAÇÕES UNIFAMILIARES FEITAS COM SISTEMA DE FÔRMAS MANUSEÁVEIS, COM CONCRETO USINADO AUTOADENSÁVEL REFORÇADO COM FIBRAS DE POLIPROPILENO, FCK 25 MPA - LANÇAMENTO E ACABAMENTO. AF_09/2024</t>
  </si>
  <si>
    <t>SINAPI|99433</t>
  </si>
  <si>
    <t>99433</t>
  </si>
  <si>
    <t>CONCRETAGEM DE PLATIBANDA EM EDIFICAÇÕES UNIFAMILIARES FEITAS COM SISTEMA DE FÔRMAS MANUSEÁVEIS, COM CONCRETO USINADO BOMBEÁVEL FCK 25 MPA - LANÇAMENTO, ADENSAMENTO E ACABAMENTO. AF_09/2024</t>
  </si>
  <si>
    <t>SINAPI|104422</t>
  </si>
  <si>
    <t>104422</t>
  </si>
  <si>
    <t>ESTUCAMENTO DE DENSIDADE ALTA DE PANOS DE FACHADA DO SISTEMA DE PAREDES DE CONCRETO EM EDIFICAÇÕES DE MÚLTIPLOS PAVIMENTOS, PAVIMENTO TÉRREO, UTILIZAÇÃO DE ARGAMASSA COLANTE. AF_12/2024</t>
  </si>
  <si>
    <t>Paredes de Concreto - Estucamento</t>
  </si>
  <si>
    <t>SINAPI|105824</t>
  </si>
  <si>
    <t>105824</t>
  </si>
  <si>
    <t>ESTUCAMENTO DE DENSIDADE ALTA DE PANOS DE FACHADA DO SISTEMA DE PAREDES DE CONCRETO EM EDIFICAÇÕES DE MÚLTIPLOS PAVIMENTOS, PAVIMENTO TÉRREO, UTILIZAÇÃO DE ARGAMASSA POLIMÉRICA. AF_12/2024</t>
  </si>
  <si>
    <t>SINAPI|105825</t>
  </si>
  <si>
    <t>105825</t>
  </si>
  <si>
    <t>ESTUCAMENTO DE DENSIDADE ALTA DE PANOS DE FACHADA DO SISTEMA DE PAREDES DE CONCRETO EM EDIFICAÇÕES DE MÚLTIPLOS PAVIMENTOS, PAVIMENTO TÉRREO, UTILIZAÇÃO DE ARGAMASSA TRAÇO 1:0,5:4,5 (CIM:CAL:AREIA). AF_12/2024</t>
  </si>
  <si>
    <t>SINAPI|104421</t>
  </si>
  <si>
    <t>104421</t>
  </si>
  <si>
    <t>ESTUCAMENTO DE DENSIDADE ALTA DE PANOS DE FACHADA DO SISTEMA DE PAREDES DE CONCRETO EM EDIFICAÇÕES DE MÚLTIPLOS PAVIMENTOS, PAVIMENTOS SUPERIORES, UTILIZAÇÃO DE ARGAMASSA COLANTE. AF_12/2024</t>
  </si>
  <si>
    <t>SINAPI|105822</t>
  </si>
  <si>
    <t>105822</t>
  </si>
  <si>
    <t>ESTUCAMENTO DE DENSIDADE ALTA DE PANOS DE FACHADA DO SISTEMA DE PAREDES DE CONCRETO EM EDIFICAÇÕES DE MÚLTIPLOS PAVIMENTOS, PAVIMENTOS SUPERIORES, UTILIZAÇÃO DE ARGAMASSA POLIMÉRICA. AF_12/2024</t>
  </si>
  <si>
    <t>SINAPI|105823</t>
  </si>
  <si>
    <t>105823</t>
  </si>
  <si>
    <t>ESTUCAMENTO DE DENSIDADE ALTA DE PANOS DE FACHADA DO SISTEMA DE PAREDES DE CONCRETO EM EDIFICAÇÕES DE MÚLTIPLOS PAVIMENTOS, PAVIMENTOS SUPERIORES, UTILIZAÇÃO DE ARGAMASSA TRAÇO 1:0,5:4,5 (CIM:CAL:AREIA). AF_12/2024</t>
  </si>
  <si>
    <t>SINAPI|104423</t>
  </si>
  <si>
    <t>104423</t>
  </si>
  <si>
    <t>ESTUCAMENTO DE DENSIDADE ALTA DE PANOS DE FACHADA DO SISTEMA DE PAREDES DE CONCRETO EM UNIDADES HABITACIONAIS DE DOIS PAVIMENTOS (SOBRADO), ACESSO COM ANDAIME FACHADEIRO, UTILIZAÇÃO DE ARGAMASSA COLANTE. AF_12/2024</t>
  </si>
  <si>
    <t>SINAPI|105826</t>
  </si>
  <si>
    <t>105826</t>
  </si>
  <si>
    <t>ESTUCAMENTO DE DENSIDADE ALTA DE PANOS DE FACHADA DO SISTEMA DE PAREDES DE CONCRETO EM UNIDADES HABITACIONAIS DE DOIS PAVIMENTOS (SOBRADO), ACESSO COM ANDAIME FACHADEIRO, UTILIZAÇÃO DE ARGAMASSA POLIMÉRICA. AF_12/2024</t>
  </si>
  <si>
    <t>SINAPI|105827</t>
  </si>
  <si>
    <t>105827</t>
  </si>
  <si>
    <t>ESTUCAMENTO DE DENSIDADE ALTA DE PANOS DE FACHADA DO SISTEMA DE PAREDES DE CONCRETO EM UNIDADES HABITACIONAIS DE DOIS PAVIMENTOS (SOBRADO), ACESSO COM ANDAIME FACHADEIRO, UTILIZAÇÃO DE ARGAMASSA TRAÇO 1:0,5:4,5 (CIM:CAL:AREIA). AF_12/2024</t>
  </si>
  <si>
    <t>SINAPI|104425</t>
  </si>
  <si>
    <t>104425</t>
  </si>
  <si>
    <t>ESTUCAMENTO DE DENSIDADE ALTA DE PANOS DE FACHADA DO SISTEMA DE PAREDES DE CONCRETO EM UNIDADES HABITACIONAIS DE PAVIMENTO ÚNICO, UTILIZAÇÃO DE ARGAMASSA COLANTE. AF_12/2024</t>
  </si>
  <si>
    <t>SINAPI|105828</t>
  </si>
  <si>
    <t>105828</t>
  </si>
  <si>
    <t>ESTUCAMENTO DE DENSIDADE ALTA DE PANOS DE FACHADA DO SISTEMA DE PAREDES DE CONCRETO EM UNIDADES HABITACIONAIS DE PAVIMENTO ÚNICO, UTILIZAÇÃO DE ARGAMASSA POLIMÉRICA. AF_12/2024</t>
  </si>
  <si>
    <t>SINAPI|105829</t>
  </si>
  <si>
    <t>105829</t>
  </si>
  <si>
    <t>ESTUCAMENTO DE DENSIDADE ALTA DE PANOS DE FACHADA DO SISTEMA DE PAREDES DE CONCRETO EM UNIDADES HABITACIONAIS DE PAVIMENTO ÚNICO, UTILIZAÇÃO DE ARGAMASSA TRAÇO 1:0,5:4,5 (CIM:CAL:AREIA). AF_12/2024</t>
  </si>
  <si>
    <t>SINAPI|91525</t>
  </si>
  <si>
    <t>91525</t>
  </si>
  <si>
    <t>ESTUCAMENTO DE DENSIDADE ALTA NAS FACES INTERNAS DE PAREDES DO SISTEMA DE PAREDES DE CONCRETO, EM AMBIENTES COM ÁREA ENTRE 5 M² E 10 M², UTILIZAÇÃO DE ARGAMASSA COLANTE. AF_12/2024</t>
  </si>
  <si>
    <t>SINAPI|105818</t>
  </si>
  <si>
    <t>105818</t>
  </si>
  <si>
    <t>ESTUCAMENTO DE DENSIDADE ALTA NAS FACES INTERNAS DE PAREDES DO SISTEMA DE PAREDES DE CONCRETO, EM AMBIENTES COM ÁREA ENTRE 5 M² E 10 M², UTILIZAÇÃO DE ARGAMASSA POLIMÉRICA. AF_12/2024</t>
  </si>
  <si>
    <t>SINAPI|105819</t>
  </si>
  <si>
    <t>105819</t>
  </si>
  <si>
    <t>ESTUCAMENTO DE DENSIDADE ALTA NAS FACES INTERNAS DE PAREDES DO SISTEMA DE PAREDES DE CONCRETO, EM AMBIENTES COM ÁREA ENTRE 5 M² E 10 M², UTILIZAÇÃO DE ARGAMASSA TRAÇO 1:1:6 (CIM:CAL:AREIA). AF_12/2024</t>
  </si>
  <si>
    <t>SINAPI|104414</t>
  </si>
  <si>
    <t>104414</t>
  </si>
  <si>
    <t>ESTUCAMENTO DE DENSIDADE ALTA NAS FACES INTERNAS DE PAREDES DO SISTEMA DE PAREDES DE CONCRETO, EM AMBIENTES COM ÁREA MAIOR OU IGUAL A 10 M², UTILIZAÇÃO DE ARGAMASSA COLANTE. AF_12/2024</t>
  </si>
  <si>
    <t>SINAPI|105816</t>
  </si>
  <si>
    <t>105816</t>
  </si>
  <si>
    <t>ESTUCAMENTO DE DENSIDADE ALTA NAS FACES INTERNAS DE PAREDES DO SISTEMA DE PAREDES DE CONCRETO, EM AMBIENTES COM ÁREA MAIOR OU IGUAL A 10 M², UTILIZAÇÃO DE ARGAMASSA POLIMÉRICA. AF_12/2024</t>
  </si>
  <si>
    <t>SINAPI|105817</t>
  </si>
  <si>
    <t>105817</t>
  </si>
  <si>
    <t>ESTUCAMENTO DE DENSIDADE ALTA NAS FACES INTERNAS DE PAREDES DO SISTEMA DE PAREDES DE CONCRETO, EM AMBIENTES COM ÁREA MAIOR OU IGUAL A 10 M², UTILIZAÇÃO DE ARGAMASSA TRAÇO 1:1:6 (CIM:CAL:AREIA). AF_12/2024</t>
  </si>
  <si>
    <t>SINAPI|104415</t>
  </si>
  <si>
    <t>104415</t>
  </si>
  <si>
    <t>ESTUCAMENTO DE DENSIDADE ALTA NAS FACES INTERNAS DE PAREDES DO SISTEMA DE PAREDES DE CONCRETO, EM AMBIENTES COM ÁREA MENOR OU IGUAL A 5 M², UTILIZAÇÃO DE ARGAMASSA COLANTE. AF_12/2024</t>
  </si>
  <si>
    <t>SINAPI|105820</t>
  </si>
  <si>
    <t>105820</t>
  </si>
  <si>
    <t>ESTUCAMENTO DE DENSIDADE ALTA NAS FACES INTERNAS DE PAREDES DO SISTEMA DE PAREDES DE CONCRETO, EM AMBIENTES COM ÁREA MENOR OU IGUAL A 5 M², UTILIZAÇÃO DE ARGAMASSA POLIMÉRICA. AF_12/2024</t>
  </si>
  <si>
    <t>SINAPI|105821</t>
  </si>
  <si>
    <t>105821</t>
  </si>
  <si>
    <t>ESTUCAMENTO DE DENSIDADE ALTA NAS FACES INTERNAS DE PAREDES DO SISTEMA DE PAREDES DE CONCRETO, EM AMBIENTES COM ÁREA MENOR OU IGUAL A 5 M², UTILIZAÇÃO DE ARGAMASSA TRAÇO 1:1:6 (CIM:CAL:AREIA). AF_12/2024</t>
  </si>
  <si>
    <t>SINAPI|104418</t>
  </si>
  <si>
    <t>104418</t>
  </si>
  <si>
    <t>ESTUCAMENTO DE DENSIDADE BAIXA DE PANOS DE FACHADA DO SISTEMA DE PAREDES DE CONCRETO EM EDIFICAÇÕES DE MÚLTIPLOS PAVIMENTOS, PAVIMENTO TÉRREO, UTILIZAÇÃO DE ARGAMASSA COLANTE. AF_12/2024</t>
  </si>
  <si>
    <t>SINAPI|91515</t>
  </si>
  <si>
    <t>91515</t>
  </si>
  <si>
    <t>ESTUCAMENTO DE DENSIDADE BAIXA DE PANOS DE FACHADA DO SISTEMA DE PAREDES DE CONCRETO EM EDIFICAÇÕES DE MÚLTIPLOS PAVIMENTOS, PAVIMENTOS SUPERIORES, UTILIZAÇÃO DE ARGAMASSA COLANTE. AF_12/2024</t>
  </si>
  <si>
    <t>SINAPI|104419</t>
  </si>
  <si>
    <t>104419</t>
  </si>
  <si>
    <t>ESTUCAMENTO DE DENSIDADE BAIXA DE PANOS DE FACHADA DO SISTEMA DE PAREDES DE CONCRETO EM UNIDADES HABITACIONAIS DE DOIS PAVIMENTOS (SOBRADO), ACESSO COM ANDAIME FACHADEIRO, UTILIZAÇÃO DE ARGAMASSA COLANTE. AF_12/2024</t>
  </si>
  <si>
    <t>SINAPI|91519</t>
  </si>
  <si>
    <t>91519</t>
  </si>
  <si>
    <t>ESTUCAMENTO DE DENSIDADE BAIXA DE PANOS DE FACHADA DO SISTEMA DE PAREDES DE CONCRETO EM UNIDADES HABITACIONAIS DE PAVIMENTO ÚNICO, UTILIZAÇÃO DE ARGAMASSA COLANTE. AF_12/2024</t>
  </si>
  <si>
    <t>SINAPI|91520</t>
  </si>
  <si>
    <t>91520</t>
  </si>
  <si>
    <t>ESTUCAMENTO DE DENSIDADE BAIXA NAS FACES INTERNAS DE PAREDES DO SISTEMA DE PAREDES DE CONCRETO, EM AMBIENTES COM ÁREA ENTRE 5 M² E 10 M², UTILIZAÇÃO DE ARGAMASSA COLANTE. AF_12/2024</t>
  </si>
  <si>
    <t>SINAPI|104416</t>
  </si>
  <si>
    <t>104416</t>
  </si>
  <si>
    <t>ESTUCAMENTO DE DENSIDADE BAIXA NAS FACES INTERNAS DE PAREDES DO SISTEMA DE PAREDES DE CONCRETO, EM AMBIENTES COM ÁREA MAIOR OU IGUAL A 10 M², UTILIZAÇÃO DE ARGAMASSA COLANTE. AF_12/2024</t>
  </si>
  <si>
    <t>SINAPI|104417</t>
  </si>
  <si>
    <t>104417</t>
  </si>
  <si>
    <t>ESTUCAMENTO DE DENSIDADE BAIXA NAS FACES INTERNAS DE PAREDES DO SISTEMA DE PAREDES DE CONCRETO, EM AMBIENTES COM ÁREA MENOR OU IGUAL A 5 M², UTILIZAÇÃO DE ARGAMASSA COLANTE. AF_12/2024</t>
  </si>
  <si>
    <t>SINAPI|91522</t>
  </si>
  <si>
    <t>91522</t>
  </si>
  <si>
    <t>ESTUCAMENTO PARA QUALQUER REVESTIMENTO, EM TETO DO SISTEMA DE PAREDES DE CONCRETO, EM AMBIENTES COM ÁREA ENTRE 5 M² E 10 M², UTILIZAÇÃO DE ARGAMASSA COLANTE. AF_12/2024</t>
  </si>
  <si>
    <t>SINAPI|104412</t>
  </si>
  <si>
    <t>104412</t>
  </si>
  <si>
    <t>ESTUCAMENTO PARA QUALQUER REVESTIMENTO, EM TETO DO SISTEMA DE PAREDES DE CONCRETO, EM AMBIENTES COM ÁREA MAIOR OU IGUAL A 10 M², UTILIZAÇÃO DE ARGAMASSA COLANTE. AF_12/2024</t>
  </si>
  <si>
    <t>SINAPI|104413</t>
  </si>
  <si>
    <t>104413</t>
  </si>
  <si>
    <t>ESTUCAMENTO PARA QUALQUER REVESTIMENTO, EM TETO DO SISTEMA DE PAREDES DE CONCRETO, EM AMBIENTES COM ÁREA MENOR OU IGUAL A 5 M², UTILIZAÇÃO DE ARGAMASSA COLANTE. AF_12/2024</t>
  </si>
  <si>
    <t>SINAPI|102569</t>
  </si>
  <si>
    <t>102569</t>
  </si>
  <si>
    <t>FÔRMAS MANUSEÁVEIS DA ALUMÍNIO PARA PAREDES DE CONCRETO MOLDADAS IN LOCO, EM PLATIBANDA. AF_11/2024</t>
  </si>
  <si>
    <t>Paredes de Concreto - Fôrmas</t>
  </si>
  <si>
    <t>SINAPI|102574</t>
  </si>
  <si>
    <t>102574</t>
  </si>
  <si>
    <t>FÔRMAS MANUSEÁVEIS DE ALUMÍNIO PARA PAREDES DE CONCRETO MOLDADAS IN LOCO, DE EDIFICAÇÕES DE MÚLTIPLOS PAVIMENTOS, EM LAJES. AF_11/2024</t>
  </si>
  <si>
    <t>SINAPI|102573</t>
  </si>
  <si>
    <t>102573</t>
  </si>
  <si>
    <t>FÔRMAS MANUSEÁVEIS DE ALUMÍNIO PARA PAREDES DE CONCRETO MOLDADAS IN LOCO, DE EDIFICAÇÕES DE MÚLTIPLOS PAVIMENTOS, EM PAREDES. AF_11/2024</t>
  </si>
  <si>
    <t>SINAPI|102577</t>
  </si>
  <si>
    <t>102577</t>
  </si>
  <si>
    <t>FÔRMAS MANUSEÁVEIS DE ALUMÍNIO PARA PAREDES DE CONCRETO MOLDADAS IN LOCO, DE EDIFICAÇÕES UNIFAMILIARES, EM LAJES. AF_11/2024</t>
  </si>
  <si>
    <t>SINAPI|102576</t>
  </si>
  <si>
    <t>102576</t>
  </si>
  <si>
    <t>FÔRMAS MANUSEÁVEIS DE ALUMÍNIO PARA PAREDES DE CONCRETO MOLDADAS IN LOCO, DE EDIFICAÇÕES UNIFAMILIARES, EM PAREDES. AF_11/2024</t>
  </si>
  <si>
    <t>SINAPI|103083</t>
  </si>
  <si>
    <t>103083</t>
  </si>
  <si>
    <t>FÔRMAS MANUSEÁVEIS DE PLÁSTICO ESTRUTURADO EM AÇO PARA PAREDES DE CONCRETO MOLDADAS IN LOCO, DE EDIFICAÇÕES DE MÚLTIPLOS PAVIMENTOS, EM LAJES. AF_11/2024</t>
  </si>
  <si>
    <t>SINAPI|103081</t>
  </si>
  <si>
    <t>103081</t>
  </si>
  <si>
    <t>FÔRMAS MANUSEÁVEIS DE PLÁSTICO ESTRUTURADO EM AÇO PARA PAREDES DE CONCRETO MOLDADAS IN LOCO, DE EDIFICAÇÕES DE MÚLTIPLOS PAVIMENTOS, EM PLATIBANDA. AF_11/2024</t>
  </si>
  <si>
    <t>SINAPI|103082</t>
  </si>
  <si>
    <t>103082</t>
  </si>
  <si>
    <t>FÔRMAS MANUSEÁVEIS DE PLÁSTICO ESTRUTURADO EM AÇO PARA PAREDES DE CONCRETO MOLDADAS IN LOCO, DE EDIFICAÇÕES MÚLTIPLOS PAVIMENTOS, EM PAREDES. AF_11/2024</t>
  </si>
  <si>
    <t>SINAPI|103086</t>
  </si>
  <si>
    <t>103086</t>
  </si>
  <si>
    <t>FÔRMAS MANUSEÁVEIS DE PLÁSTICO ESTRUTURADO EM AÇO PARA PAREDES DE CONCRETO MOLDADAS IN LOCO, DE EDIFICAÇÕES UNIFAMILIARES, EM LAJES. AF_11/2024</t>
  </si>
  <si>
    <t>SINAPI|103085</t>
  </si>
  <si>
    <t>103085</t>
  </si>
  <si>
    <t>FÔRMAS MANUSEÁVEIS DE PLÁSTICO ESTRUTURADO EM AÇO PARA PAREDES DE CONCRETO MOLDADAS IN LOCO, DE EDIFICAÇÕES UNIFAMILIARES, EM PAREDES. AF_11/2024</t>
  </si>
  <si>
    <t>SINAPI|104726</t>
  </si>
  <si>
    <t>104726</t>
  </si>
  <si>
    <t>INSTALAÇÃO DE ISOLAMENTO COM LÃ DE PET EM PAREDE DRYWALL. AF_07/2023</t>
  </si>
  <si>
    <t>Paredes em Drywall</t>
  </si>
  <si>
    <t>SINAPI|104725</t>
  </si>
  <si>
    <t>104725</t>
  </si>
  <si>
    <t>INSTALAÇÃO DE ISOLAMENTO COM LÃ DE VIDRO EM PAREDE DRYWALL. AF_07/2023</t>
  </si>
  <si>
    <t>SINAPI|96374</t>
  </si>
  <si>
    <t>96374</t>
  </si>
  <si>
    <t>INSTALAÇÃO DE REFORÇO DE MADEIRA EM PAREDE DRYWALL. AF_07/2023</t>
  </si>
  <si>
    <t>SINAPI|96373</t>
  </si>
  <si>
    <t>96373</t>
  </si>
  <si>
    <t>INSTALAÇÃO DE REFORÇO METÁLICO EM PAREDE DRYWALL. AF_07/2023</t>
  </si>
  <si>
    <t>SINAPI|96368</t>
  </si>
  <si>
    <t>96368</t>
  </si>
  <si>
    <t>PAREDE COM SISTEMA EM CHAPAS DE GESSO PARA DRYWALL, USO INTERNO COM DUAS FACES DUPLAS E ESTRUTURA METÁLICA COM GUIAS DUPLAS, SEM VÃOS. AF_07/2023_PS</t>
  </si>
  <si>
    <t>SINAPI|96364</t>
  </si>
  <si>
    <t>96364</t>
  </si>
  <si>
    <t>PAREDE COM SISTEMA EM CHAPAS DE GESSO PARA DRYWALL, USO INTERNO COM UMA FACE SIMPLES E OUTRA FACE DUPLA E ESTRUTURA METÁLICA COM GUIAS DUPLAS, SEM VÃOS. AF_07/2023_PS</t>
  </si>
  <si>
    <t>SINAPI|96369</t>
  </si>
  <si>
    <t>96369</t>
  </si>
  <si>
    <t>PAREDE COM SISTEMA EM CHAPAS DE GESSO PARA DRYWALL, USO INTERNO, COM DUAS FACES DUPLAS E ESTRUTURA METÁLICA COM GUIAS DUPLAS PARA PAREDES COM ÁREA LÍQUIDA MAIOR OU IGUAL A 6 M2, COM VÃOS. AF_07/2023_PS</t>
  </si>
  <si>
    <t>SINAPI|104723</t>
  </si>
  <si>
    <t>104723</t>
  </si>
  <si>
    <t>PAREDE COM SISTEMA EM CHAPAS DE GESSO PARA DRYWALL, USO INTERNO, COM DUAS FACES DUPLAS E ESTRUTURA METÁLICA COM GUIAS DUPLAS PARA PAREDES COM ÁREA LÍQUIDA MENOR QUE 6 M2, COM VÃOS. AF_07/2023_PS</t>
  </si>
  <si>
    <t>SINAPI|96367</t>
  </si>
  <si>
    <t>96367</t>
  </si>
  <si>
    <t>PAREDE COM SISTEMA EM CHAPAS DE GESSO PARA DRYWALL, USO INTERNO, COM DUAS FACES DUPLAS E ESTRUTURA METÁLICA COM GUIAS SIMPLES PARA PAREDES COM ÁREA LÍQUIDA MAIOR OU IGUAL A 6 M2, COM VÃOS. AF_07/2023_PS</t>
  </si>
  <si>
    <t>SINAPI|104722</t>
  </si>
  <si>
    <t>104722</t>
  </si>
  <si>
    <t>PAREDE COM SISTEMA EM CHAPAS DE GESSO PARA DRYWALL, USO INTERNO, COM DUAS FACES DUPLAS E ESTRUTURA METÁLICA COM GUIAS SIMPLES PARA PAREDES COM ÁREA LÍQUIDA MENOR QUE 6 M2, COM VÃOS. AF_07/2023_PS</t>
  </si>
  <si>
    <t>SINAPI|96366</t>
  </si>
  <si>
    <t>96366</t>
  </si>
  <si>
    <t>PAREDE COM SISTEMA EM CHAPAS DE GESSO PARA DRYWALL, USO INTERNO, COM DUAS FACES DUPLAS E ESTRUTURA METÁLICA COM GUIAS SIMPLES, SEM VÃOS. AF_07/2023_PS</t>
  </si>
  <si>
    <t>SINAPI|96361</t>
  </si>
  <si>
    <t>96361</t>
  </si>
  <si>
    <t>PAREDE COM SISTEMA EM CHAPAS DE GESSO PARA DRYWALL, USO INTERNO, COM DUAS FACES SIMPLES E ESTRUTURA METÁLICA COM GUIAS DUPLAS PARA PAREDES COM ÁREA LÍQUIDA MAIOR OU IGUAL A 6 M2, COM VÃOS. AF_07/2023_PS</t>
  </si>
  <si>
    <t>SINAPI|104719</t>
  </si>
  <si>
    <t>104719</t>
  </si>
  <si>
    <t>PAREDE COM SISTEMA EM CHAPAS DE GESSO PARA DRYWALL, USO INTERNO, COM DUAS FACES SIMPLES E ESTRUTURA METÁLICA COM GUIAS DUPLAS PARA PAREDES COM ÁREA LÍQUIDA MENOR QUE 6 M2, COM VÃOS. AF_07/2023_PS</t>
  </si>
  <si>
    <t>SINAPI|96360</t>
  </si>
  <si>
    <t>96360</t>
  </si>
  <si>
    <t>PAREDE COM SISTEMA EM CHAPAS DE GESSO PARA DRYWALL, USO INTERNO, COM DUAS FACES SIMPLES E ESTRUTURA METÁLICA COM GUIAS DUPLAS, SEM VÃOS. AF_07/2023_PS</t>
  </si>
  <si>
    <t>SINAPI|96359</t>
  </si>
  <si>
    <t>96359</t>
  </si>
  <si>
    <t>PAREDE COM SISTEMA EM CHAPAS DE GESSO PARA DRYWALL, USO INTERNO, COM DUAS FACES SIMPLES E ESTRUTURA METÁLICA COM GUIAS SIMPLES PARA PAREDES COM ÁREA LÍQUIDA MAIOR OU IGUAL A 6 M2, COM VÃOS. AF_07/2023_PS</t>
  </si>
  <si>
    <t>SINAPI|104718</t>
  </si>
  <si>
    <t>104718</t>
  </si>
  <si>
    <t>PAREDE COM SISTEMA EM CHAPAS DE GESSO PARA DRYWALL, USO INTERNO, COM DUAS FACES SIMPLES E ESTRUTURA METÁLICA COM GUIAS SIMPLES PARA PAREDES COM ÁREA LÍQUIDA MENOR QUE 6 M2, COM VÃOS. AF_07/2023_PS</t>
  </si>
  <si>
    <t>SINAPI|96358</t>
  </si>
  <si>
    <t>96358</t>
  </si>
  <si>
    <t>PAREDE COM SISTEMA EM CHAPAS DE GESSO PARA DRYWALL, USO INTERNO, COM DUAS FACES SIMPLES E ESTRUTURA METÁLICA COM GUIAS SIMPLES, SEM VÃOS. AF_07/2023_PS</t>
  </si>
  <si>
    <t>SINAPI|96371</t>
  </si>
  <si>
    <t>96371</t>
  </si>
  <si>
    <t>PAREDE COM SISTEMA EM CHAPAS DE GESSO PARA DRYWALL, USO INTERNO, COM UMA FACE SIMPLES E ESTRUTURA METÁLICA COM GUIAS SIMPLES PARA PAREDES COM ÁREA LÍQUIDA MAIOR OU IGUAL A 6 M2, COM VÃOS. AF_07/2023_PS</t>
  </si>
  <si>
    <t>SINAPI|104724</t>
  </si>
  <si>
    <t>104724</t>
  </si>
  <si>
    <t>PAREDE COM SISTEMA EM CHAPAS DE GESSO PARA DRYWALL, USO INTERNO, COM UMA FACE SIMPLES E ESTRUTURA METÁLICA COM GUIAS SIMPLES PARA PAREDES COM ÁREA LÍQUIDA MENOR QUE 6 M2, COM VÃOS. AF_07/2023_PS</t>
  </si>
  <si>
    <t>SINAPI|96370</t>
  </si>
  <si>
    <t>96370</t>
  </si>
  <si>
    <t>PAREDE COM SISTEMA EM CHAPAS DE GESSO PARA DRYWALL, USO INTERNO, COM UMA FACE SIMPLES E ESTRUTURA METÁLICA COM GUIAS SIMPLES, SEM VÃOS. AF_07/2023_PS</t>
  </si>
  <si>
    <t>SINAPI|96365</t>
  </si>
  <si>
    <t>96365</t>
  </si>
  <si>
    <t>PAREDE COM SISTEMA EM CHAPAS DE GESSO PARA DRYWALL, USO INTERNO, COM UMA FACE SIMPLES E OUTRA FACE DUPLA E ESTRUTURA METÁLICA COM GUIAS DUPLAS PARA PAREDES COM ÁREA LÍQUIDA MAIOR OU IGUAL A 6 M2, COM VÃOS. AF_07/2023_PS</t>
  </si>
  <si>
    <t>SINAPI|104721</t>
  </si>
  <si>
    <t>104721</t>
  </si>
  <si>
    <t>PAREDE COM SISTEMA EM CHAPAS DE GESSO PARA DRYWALL, USO INTERNO, COM UMA FACE SIMPLES E OUTRA FACE DUPLA E ESTRUTURA METÁLICA COM GUIAS DUPLAS PARA PAREDES COM ÁREA LÍQUIDA MENOR QUE 6 M2, COM VÃOS. AF_07/2023_PS</t>
  </si>
  <si>
    <t>SINAPI|96363</t>
  </si>
  <si>
    <t>96363</t>
  </si>
  <si>
    <t>PAREDE COM SISTEMA EM CHAPAS DE GESSO PARA DRYWALL, USO INTERNO, COM UMA FACE SIMPLES E OUTRA FACE DUPLA E ESTRUTURA METÁLICA COM GUIAS SIMPLES PARA PAREDES COM ÁREA LÍQUIDA MAIOR OU IGUAL A 6 M2, COM VÃOS. AF_07/2023_PS</t>
  </si>
  <si>
    <t>SINAPI|104720</t>
  </si>
  <si>
    <t>104720</t>
  </si>
  <si>
    <t>PAREDE COM SISTEMA EM CHAPAS DE GESSO PARA DRYWALL, USO INTERNO, COM UMA FACE SIMPLES E OUTRA FACE DUPLA E ESTRUTURA METÁLICA COM GUIAS SIMPLES PARA PAREDES COM ÁREA LÍQUIDA MENOR QUE 6 M2, COM VÃOS. AF_07/2023_PS</t>
  </si>
  <si>
    <t>SINAPI|96362</t>
  </si>
  <si>
    <t>96362</t>
  </si>
  <si>
    <t>PAREDE COM SISTEMA EM CHAPAS DE GESSO PARA DRYWALL, USO INTERNO, COM UMA FACE SIMPLES E OUTRA FACE DUPLA E ESTRUTURA METÁLICA COM GUIAS SIMPLES, SEM VÃOS. AF_07/2023_PS</t>
  </si>
  <si>
    <t>SINAPI|103191</t>
  </si>
  <si>
    <t>103191</t>
  </si>
  <si>
    <t>INSTALAÇÃO DE ALONGADOR COM TRÊS ALTURAS, EM TUBO DE AÇO CARBONO - EQUIPAMENTO DE GINASTICA PARA ACADEMIA AO AR LIVRE / ACADEMIA DA TERCEIRA IDADE - ATI, INSTALADO SOBRE SOLO. AF_10/2021</t>
  </si>
  <si>
    <t>Parquinhos e Equipamentos de Ginástica ao Ar Livre</t>
  </si>
  <si>
    <t>SINAPI|103206</t>
  </si>
  <si>
    <t>103206</t>
  </si>
  <si>
    <t>INSTALAÇÃO DE ALONGADOR COM TRÊS ALTURAS, EM TUBO DE AÇO CARBONO - EQUIPAMENTO DE GINÁSTICA PARA ACADEMIA AO AR LIVRE / ACADEMIA DA TERCEIRA IDADE - ATI, INSTALADO SOBRE PISO DE CONCRETO EXISTENTE. AF_10/2021</t>
  </si>
  <si>
    <t>SINAPI|103211</t>
  </si>
  <si>
    <t>103211</t>
  </si>
  <si>
    <t>INSTALAÇÃO DE BALANÇO DE 2 LUGARES COM ESTRUTURA DE MADEIRA TRATADA, INSTALADO SOBRE PISO DE CONCRETO EXISTENTE. AF_10/2021</t>
  </si>
  <si>
    <t>SINAPI|103196</t>
  </si>
  <si>
    <t>103196</t>
  </si>
  <si>
    <t>INSTALAÇÃO DE BALANÇO DE 2 LUGARES COM ESTRUTURA DE MADEIRA TRATADA, INSTALADO SOBRE SOLO. AF_10/2021</t>
  </si>
  <si>
    <t>SINAPI|103212</t>
  </si>
  <si>
    <t>103212</t>
  </si>
  <si>
    <t>INSTALAÇÃO DE BALANÇO DE 2 LUGARES COM ESTRUTURA METÁLICA EM TUBOS DE AÇO CARBONO, INSTALADO SOBRE PISO DE CONCRETO EXISTENTE. AF_10/2021</t>
  </si>
  <si>
    <t>SINAPI|103197</t>
  </si>
  <si>
    <t>103197</t>
  </si>
  <si>
    <t>INSTALAÇÃO DE BALANÇO DE 2 LUGARES COM ESTRUTURA METÁLICA EM TUBOS DE AÇO CARBONO, INSTALADO SOBRE SOLO. AF_10/2021</t>
  </si>
  <si>
    <t>SINAPI|103217</t>
  </si>
  <si>
    <t>103217</t>
  </si>
  <si>
    <t>INSTALAÇÃO DE CASINHA DE MADEIRA TRATADA COM RAMPA ESCALADA, ESCORREGADOR E ESCADA MARINHEIRO, INSTALADO SOBRE PISO DE CONCRETO EXISTENTE. AF_10/2021</t>
  </si>
  <si>
    <t>SINAPI|103202</t>
  </si>
  <si>
    <t>103202</t>
  </si>
  <si>
    <t>INSTALAÇÃO DE CASINHA DE MADEIRA TRATADA COM RAMPA ESCALADA, ESCORREGADOR E ESCADA MARINHEIRO, INSTALADO SOBRE SOLO. AF_10/2021</t>
  </si>
  <si>
    <t>SINAPI|103215</t>
  </si>
  <si>
    <t>103215</t>
  </si>
  <si>
    <t>INSTALAÇÃO DE ESCORREGADOR DE MADEIRA TRATADA, INSTALADO SOBRE PISO DE CONCRETO EXISTENTE. AF_10/2021</t>
  </si>
  <si>
    <t>SINAPI|103200</t>
  </si>
  <si>
    <t>103200</t>
  </si>
  <si>
    <t>INSTALAÇÃO DE ESCORREGADOR DE MADEIRA TRATADA, INSTALADO SOBRE SOLO. AF_10/2021</t>
  </si>
  <si>
    <t>SINAPI|103216</t>
  </si>
  <si>
    <t>103216</t>
  </si>
  <si>
    <t>INSTALAÇÃO DE ESCORREGADOR METÁLICO EM TUBOS E CHAPAS DE AÇO CARBONO, INSTALADO SOBRE PISO DE CONCRETO EXISTENTE. AF_10/2021</t>
  </si>
  <si>
    <t>SINAPI|103201</t>
  </si>
  <si>
    <t>103201</t>
  </si>
  <si>
    <t>INSTALAÇÃO DE ESCORREGADOR METÁLICO EM TUBOS E CHAPAS DE AÇO CARBONO, INSTALADO SOBRE SOLO. AF_10/2021</t>
  </si>
  <si>
    <t>SINAPI|103185</t>
  </si>
  <si>
    <t>103185</t>
  </si>
  <si>
    <t>INSTALAÇÃO DE ESQUI TRIPLO, EM TUBO DE AÇO CARBONO - EQUIPAMENTO DE GINÁSTICA PARA ACADEMIA AO AR LIVRE / ACADEMIA DA TERCEIRA IDADE - ATI, INSTALADO SOBRE PISO DE CONCRETO EXISTENTE. AF_10/2021</t>
  </si>
  <si>
    <t>SINAPI|103218</t>
  </si>
  <si>
    <t>103218</t>
  </si>
  <si>
    <t>INSTALAÇÃO DE GAIOLA LABIRINTO METÁLICA EM TUBOS DE AÇO CARBONO, INSTALADA SOBRE PISO DE CONCRETO EXISTENTE. AF_10/2021</t>
  </si>
  <si>
    <t>SINAPI|103203</t>
  </si>
  <si>
    <t>103203</t>
  </si>
  <si>
    <t>INSTALAÇÃO DE GAIOLA LABIRINTO METÁLICA EM TUBOS DE AÇO CARBONO, INSTALADO SOBRE SOLO. AF_10/2021</t>
  </si>
  <si>
    <t>SINAPI|103213</t>
  </si>
  <si>
    <t>103213</t>
  </si>
  <si>
    <t>INSTALAÇÃO DE GANGORRA SIMPLES DE MADEIRA TRATADA, INSTALADA SOBRE PISO DE CONCRETO EXISTENTE. AF_10/2021</t>
  </si>
  <si>
    <t>SINAPI|103198</t>
  </si>
  <si>
    <t>103198</t>
  </si>
  <si>
    <t>INSTALAÇÃO DE GANGORRA SIMPLES DE MADEIRA TRATADA, INSTALADA SOBRE SOLO. AF_10/2021</t>
  </si>
  <si>
    <t>SINAPI|103214</t>
  </si>
  <si>
    <t>103214</t>
  </si>
  <si>
    <t>INSTALAÇÃO DE GANGORRA SIMPLES METÁLICA EM TUBOS DE AÇO CARBONO, INSTALADA SOBRE PISO DE CONCRETO EXISTENTE. AF_10/2021</t>
  </si>
  <si>
    <t>SINAPI|103199</t>
  </si>
  <si>
    <t>103199</t>
  </si>
  <si>
    <t>INSTALAÇÃO DE GANGORRA SIMPLES METÁLICA EM TUBOS DE AÇO CARBONO, INSTALADA SOBRE SOLO. AF_10/2021</t>
  </si>
  <si>
    <t>SINAPI|103219</t>
  </si>
  <si>
    <t>103219</t>
  </si>
  <si>
    <t>INSTALAÇÃO DE GIRA-GIRA METÁLICO EM TUBOS DE AÇO CARBONO, INSTALADO SOBRE PISO DE CONCRETO EXISTENTE. AF_10/2021</t>
  </si>
  <si>
    <t>SINAPI|103204</t>
  </si>
  <si>
    <t>103204</t>
  </si>
  <si>
    <t>INSTALAÇÃO DE GIRA-GIRA METÁLICO EM TUBOS DE AÇO CARBONO, INSTALADO SOBRE SOLO. AF_10/2021</t>
  </si>
  <si>
    <t>SINAPI|103186</t>
  </si>
  <si>
    <t>103186</t>
  </si>
  <si>
    <t>INSTALAÇÃO DE MULTIEXERCITADOR COM SEIS FUNÇÕES, EM TUBO DE AÇO CARBONO - EQUIPAMENTO DE GINÁSTICA PARA ACADEMIA AO AR LIVRE / ACADEMIA DA TERCEIRA IDADE - ATI, INSTALADO SOBRE PISO DE CONCRETO EXISTENTE. AF_10/2021</t>
  </si>
  <si>
    <t>SINAPI|103210</t>
  </si>
  <si>
    <t>103210</t>
  </si>
  <si>
    <t>INSTALAÇÃO DE PLACA ORIENTATIVA SOBRE EXERCÍCIOS, 2,00M X 1,00M, EM TUBO DE AÇO CARBONO - PARA ACADEMIA AO AR LIVRE / ACADEMIA DA TERCEIRA IDADE - ATI, INSTALADO SOBRE PISO DE CONCRETO EXISTENTE. AF_10/2021</t>
  </si>
  <si>
    <t>SINAPI|103195</t>
  </si>
  <si>
    <t>103195</t>
  </si>
  <si>
    <t>INSTALAÇÃO DE PLACA ORIENTATIVA SOBRE EXERCÍCIOS, 2,00M X 1,00M, EM TUBO DE AÇO CARBONO - PARA ACADEMIA AO AR LIVRE / ACADEMIA DA TERCEIRA IDADE - ATI, INSTALADO SOBRE SOLO. AF_10/2021</t>
  </si>
  <si>
    <t>SINAPI|103205</t>
  </si>
  <si>
    <t>103205</t>
  </si>
  <si>
    <t>INSTALAÇÃO DE PRESSÃO DE PERNAS TRIPLO, EM TUBO DE AÇO CARBONO - EQUIPAMENTO DE GINÁSTICA PARA ACADEMIA AO AR LIVRE / ACADEMIA DA TERCEIRA IDADE - ATI, INSTALADO SOBRE PISO DE CONCRETO EXISTENTE. AF_10/2021</t>
  </si>
  <si>
    <t>SINAPI|103190</t>
  </si>
  <si>
    <t>103190</t>
  </si>
  <si>
    <t>INSTALAÇÃO DE PRESSÃO DE PERNAS TRIPLO, EM TUBO DE AÇO CARBONO - EQUIPAMENTO DE GINÁSTICA PARA ACADEMIA AO AR LIVRE / ACADEMIA DA TERCEIRA IDADE - ATI, INSTALADO SOBRE SOLO. AF_10/2021</t>
  </si>
  <si>
    <t>SINAPI|103207</t>
  </si>
  <si>
    <t>103207</t>
  </si>
  <si>
    <t>INSTALAÇÃO DE ROTAÇÃO DIAGONAL DUPLA, APARELHO TRIPLO, EM TUBO DE AÇO CARBONO - EQUIPAMENTO DE GINÁSTICA PARA ACADEMIA AO AR LIVRE / ACADEMIA DA TERCEIRA IDADE - ATI, INSTALADO SOBRE PISO DE CONCRETO EXISTENTE. AF_10/2021</t>
  </si>
  <si>
    <t>SINAPI|103192</t>
  </si>
  <si>
    <t>103192</t>
  </si>
  <si>
    <t>INSTALAÇÃO DE ROTAÇÃO DIAGONAL DUPLA, APARELHO TRIPLO, EM TUBO DE AÇO CARBONO - EQUIPAMENTO DE GINÁSTICA PARA ACADEMIA AO AR LIVRE / ACADEMIA DA TERCEIRA IDADE - ATI, INSTALADO SOBRE SOLO. AF_10/2021</t>
  </si>
  <si>
    <t>SINAPI|103208</t>
  </si>
  <si>
    <t>103208</t>
  </si>
  <si>
    <t>INSTALAÇÃO DE ROTAÇÃO VERTICAL DUPLO, EM TUBO DE ACO CARBONO - EQUIPAMENTO DE GINASTICA PARA ACADEMIA AO AR LIVRE / ACADEMIA DA TERCEIRA IDADE - ATI, INSTALADO SOBRE PISO DE CONCRETO EXISTENTE. AF_10/2021</t>
  </si>
  <si>
    <t>SINAPI|103193</t>
  </si>
  <si>
    <t>103193</t>
  </si>
  <si>
    <t>INSTALAÇÃO DE ROTAÇÃO VERTICAL DUPLO, EM TUBO DE AÇO CARBONO - EQUIPAMENTO DE GINÁSTICA PARA ACADEMIA AO AR LIVRE / ACADEMIA DA TERCEIRA IDADE - ATI, INSTALADO SOBRE SOLO. AF_10/2021</t>
  </si>
  <si>
    <t>SINAPI|103187</t>
  </si>
  <si>
    <t>103187</t>
  </si>
  <si>
    <t>INSTALAÇÃO DE SIMULADOR DE CAMINHADA TRIPLO, EM TUBO DE AÇO CARBONO - EQUIPAMENTO DE GINÁSTICA PARA ACADEMIA AO AR LIVRE / ACADEMIA DA TERCEIRA IDADE - ATI, INSTALADO SOBRE PISO DE CONCRETO EXISTENTE. AF_10/2021</t>
  </si>
  <si>
    <t>SINAPI|103188</t>
  </si>
  <si>
    <t>103188</t>
  </si>
  <si>
    <t>INSTALAÇÃO DE SIMULADOR DE CAVALGADA TRIPLO, EM TUBO DE AÇO CARBONO - EQUIPAMENTO DE GINÁSTICA PARA ACADEMIA AO AR LIVRE / ACADEMIA DA TERCEIRA IDADE - ATI, INSTALADO SOBRE PISO DE CONCRETO EXISTENTE. AF_10/2021</t>
  </si>
  <si>
    <t>SINAPI|103189</t>
  </si>
  <si>
    <t>103189</t>
  </si>
  <si>
    <t>INSTALAÇÃO DE SIMULADOR DE REMO INDIVIDUAL, EM TUBO DE AÇO CARBONO - EQUIPAMENTO DE GINÁSTICA PARA ACADEMIA AO AR LIVRE / ACADEMIA DA TERCEIRA IDADE - ATI, INSTALADO SOBRE PISO DE CONCRETO EXISTENTE. AF_10/2021</t>
  </si>
  <si>
    <t>SINAPI|103209</t>
  </si>
  <si>
    <t>103209</t>
  </si>
  <si>
    <t>INSTALAÇÃO DE SURF DUPLO, EM TUBO DE AÇO CARBONO - EQUIPAMENTO DE GINÁSTICA PARA ACADEMIA AO AR LIVRE / ACADEMIA DA TERCEIRA IDADE - ATI, INSTALADO SOBRE PISO DE CONCRETO EXISTENTE. AF_10/2021</t>
  </si>
  <si>
    <t>SINAPI|103194</t>
  </si>
  <si>
    <t>103194</t>
  </si>
  <si>
    <t>INSTALAÇÃO DE SURF DUPLO, EM TUBO DE AÇO CARBONO - EQUIPAMENTO DE GINÁSTICA PARA ACADEMIA AO AR LIVRE / ACADEMIA DA TERCEIRA IDADE - ATI, INSTALADO SOBRE SOLO. AF_10/2021</t>
  </si>
  <si>
    <t>SINAPI|95001</t>
  </si>
  <si>
    <t>95001</t>
  </si>
  <si>
    <t>EXECUÇÃO DE PASSEIO (CALÇADA) COM CONCRETO MOLDADO IN LOCO, FEITO EM OBRA, ACABAMENTO ESTAMPADO, ESPESSURA 6 CM, ARMADO. AF_08/2022</t>
  </si>
  <si>
    <t>Passeios de Concreto</t>
  </si>
  <si>
    <t>SINAPI|95000</t>
  </si>
  <si>
    <t>95000</t>
  </si>
  <si>
    <t>EXECUÇÃO DE PASSEIO (CALÇADA) COM CONCRETO MOLDADO IN LOCO, FEITO EM OBRA, ACABAMENTO ESTAMPADO, ESPESSURA 6 CM, NÃO ARMADO. AF_08/2022</t>
  </si>
  <si>
    <t>SINAPI|95005</t>
  </si>
  <si>
    <t>95005</t>
  </si>
  <si>
    <t>EXECUÇÃO DE PASSEIO (CALÇADA) COM CONCRETO MOLDADO IN LOCO, FEITO EM OBRA, ACABAMENTO ESTAMPADO, ESPESSURA 8 CM, ARMADO. AF_08/2022</t>
  </si>
  <si>
    <t>SINAPI|95004</t>
  </si>
  <si>
    <t>95004</t>
  </si>
  <si>
    <t>EXECUÇÃO DE PASSEIO (CALÇADA) COM CONCRETO MOLDADO IN LOCO, FEITO EM OBRA, ACABAMENTO ESTAMPADO, ESPESSURA 8 CM, NÃO ARMADO. AF_08/2022</t>
  </si>
  <si>
    <t>SINAPI|95003</t>
  </si>
  <si>
    <t>95003</t>
  </si>
  <si>
    <t>EXECUÇÃO DE PASSEIO (CALÇADA) COM CONCRETO MOLDADO IN LOCO, USINADO, ACABAMENTO ESTAMPADO, ESPESSURA 6 CM, ARMADO. AF_08/2022</t>
  </si>
  <si>
    <t>SINAPI|95002</t>
  </si>
  <si>
    <t>95002</t>
  </si>
  <si>
    <t>EXECUÇÃO DE PASSEIO (CALÇADA) COM CONCRETO MOLDADO IN LOCO, USINADO, ACABAMENTO ESTAMPADO, ESPESSURA 6 CM, NÃO ARMADO. AF_08/2022</t>
  </si>
  <si>
    <t>SINAPI|95007</t>
  </si>
  <si>
    <t>95007</t>
  </si>
  <si>
    <t>EXECUÇÃO DE PASSEIO (CALÇADA) COM CONCRETO MOLDADO IN LOCO, USINADO, ACABAMENTO ESTAMPADO, ESPESSURA 8 CM, ARMADO. AF_08/2022</t>
  </si>
  <si>
    <t>SINAPI|95006</t>
  </si>
  <si>
    <t>95006</t>
  </si>
  <si>
    <t>EXECUÇÃO DE PASSEIO (CALÇADA) COM CONCRETO MOLDADO IN LOCO, USINADO, ACABAMENTO ESTAMPADO, ESPESSURA 8 CM, NÃO ARMADO. AF_08/2022</t>
  </si>
  <si>
    <t>SINAPI|104313</t>
  </si>
  <si>
    <t>104313</t>
  </si>
  <si>
    <t>EXECUÇÃO DE PASSEIO (CALÇADA) COM PLACAS DE CONCRETO PRÉ-FABRICADAS, ASSENTADAS COM ARGAMASSA, PLACAS DE 100 X 100 CM, NÃO ARMADO. AF_08/2022</t>
  </si>
  <si>
    <t>SINAPI|104312</t>
  </si>
  <si>
    <t>104312</t>
  </si>
  <si>
    <t>EXECUÇÃO DE PASSEIO (CALÇADA) COM PLACAS DE CONCRETO PRÉ-FABRICADAS, ASSENTADAS COM ARGAMASSA, PLACAS DE 40 X 40 CM, NÃO ARMADO. AF_08/2022</t>
  </si>
  <si>
    <t>SINAPI|94992</t>
  </si>
  <si>
    <t>94992</t>
  </si>
  <si>
    <t>EXECUÇÃO DE PASSEIO (CALÇADA) OU PISO DE CONCRETO COM CONCRETO MOLDADO IN LOCO, FEITO EM OBRA, ACABAMENTO CONVENCIONAL, ESPESSURA 6 CM, ARMADO. AF_08/2022</t>
  </si>
  <si>
    <t>SINAPI|94994</t>
  </si>
  <si>
    <t>94994</t>
  </si>
  <si>
    <t>EXECUÇÃO DE PASSEIO (CALÇADA) OU PISO DE CONCRETO COM CONCRETO MOLDADO IN LOCO, FEITO EM OBRA, ACABAMENTO CONVENCIONAL, ESPESSURA 8 CM, ARMADO. AF_08/2022</t>
  </si>
  <si>
    <t>SINAPI|94990</t>
  </si>
  <si>
    <t>94990</t>
  </si>
  <si>
    <t>EXECUÇÃO DE PASSEIO (CALÇADA) OU PISO DE CONCRETO COM CONCRETO MOLDADO IN LOCO, FEITO EM OBRA, ACABAMENTO CONVENCIONAL, NÃO ARMADO. AF_08/2022</t>
  </si>
  <si>
    <t>SINAPI|94991</t>
  </si>
  <si>
    <t>94991</t>
  </si>
  <si>
    <t>EXECUÇÃO DE PASSEIO (CALÇADA) OU PISO DE CONCRETO COM CONCRETO MOLDADO IN LOCO, USINADO C20, ACABAMENTO CONVENCIONAL, NÃO ARMADO. AF_08/2022</t>
  </si>
  <si>
    <t>SINAPI|104626</t>
  </si>
  <si>
    <t>104626</t>
  </si>
  <si>
    <t>EXECUÇÃO DE PASSEIO (CALÇADA) OU PISO DE CONCRETO COM CONCRETO MOLDADO IN LOCO, USINADO C25, ACABAMENTO CONVENCIONAL, NÃO ARMADO. AF_03/2023</t>
  </si>
  <si>
    <t>SINAPI|94993</t>
  </si>
  <si>
    <t>94993</t>
  </si>
  <si>
    <t>EXECUÇÃO DE PASSEIO (CALÇADA) OU PISO DE CONCRETO COM CONCRETO MOLDADO IN LOCO, USINADO, ACABAMENTO CONVENCIONAL, ESPESSURA 6 CM, ARMADO. AF_08/2022</t>
  </si>
  <si>
    <t>SINAPI|94995</t>
  </si>
  <si>
    <t>94995</t>
  </si>
  <si>
    <t>EXECUÇÃO DE PASSEIO (CALÇADA) OU PISO DE CONCRETO COM CONCRETO MOLDADO IN LOCO, USINADO, ACABAMENTO CONVENCIONAL, ESPESSURA 8 CM, ARMADO. AF_08/2022</t>
  </si>
  <si>
    <t>SINAPI|101169</t>
  </si>
  <si>
    <t>101169</t>
  </si>
  <si>
    <t>EXECUÇÃO DE PAVIMENTO EM PARALELEPÍPEDOS, REJUNTAMENTO COM ARGAMASSA TRAÇO 1:3 (CIMENTO E AREIA). AF_05/2020</t>
  </si>
  <si>
    <t>Pavimentações Diversas - Paralelepípedos e Pedras Poliédricas</t>
  </si>
  <si>
    <t>SINAPI|104383</t>
  </si>
  <si>
    <t>104383</t>
  </si>
  <si>
    <t>EXECUÇÃO DE PAVIMENTO EM PARALELEPÍPEDOS, REJUNTAMENTO COM PEDRISCO E EMULSÃO ASFÁLTICA. AF_05/2020</t>
  </si>
  <si>
    <t>SINAPI|101167</t>
  </si>
  <si>
    <t>101167</t>
  </si>
  <si>
    <t>EXECUÇÃO DE PAVIMENTO EM PARALELEPÍPEDOS, REJUNTAMENTO COM PÓ DE PEDRA. AF_05/2020</t>
  </si>
  <si>
    <t>SINAPI|101172</t>
  </si>
  <si>
    <t>101172</t>
  </si>
  <si>
    <t>EXECUÇÃO DE PAVIMENTO EM PEDRAS POLIÉDRICAS, REJUNTAMENTO COM ARGAMASSA TRAÇO 1:3 (CIMENTO E AREIA). AF_05/2020</t>
  </si>
  <si>
    <t>SINAPI|104384</t>
  </si>
  <si>
    <t>104384</t>
  </si>
  <si>
    <t>EXECUÇÃO DE PAVIMENTO EM PEDRAS POLIÉDRICAS, REJUNTAMENTO COM PEDRISCO E EMULSÃO ASFÁLTICA. AF_05/2020</t>
  </si>
  <si>
    <t>SINAPI|101170</t>
  </si>
  <si>
    <t>101170</t>
  </si>
  <si>
    <t>EXECUÇÃO DE PAVIMENTO EM PEDRAS POLIÉDRICAS, REJUNTAMENTO COM PÓ DE PEDRA. AF_05/2020</t>
  </si>
  <si>
    <t>SINAPI|104438</t>
  </si>
  <si>
    <t>104438</t>
  </si>
  <si>
    <t>EXECUÇÃO DE PASSEIO COM PLACAS DE CONCRETO PERMEÁVEL (DRENANTE), PRÉ-FABRICADAS, DE 40 X 40 CM, ESPESSURA 6 CM. AF_10/2022</t>
  </si>
  <si>
    <t>Pavimento Intertravado</t>
  </si>
  <si>
    <t>SINAPI|92402</t>
  </si>
  <si>
    <t>92402</t>
  </si>
  <si>
    <t>EXECUÇÃO DE PASSEIO EM PISO INTERTRAVADO, COM BLOCO 16 FACES DE 22 X 11 CM, ESPESSURA 6 CM. AF_10/2022</t>
  </si>
  <si>
    <t>SINAPI|104429</t>
  </si>
  <si>
    <t>104429</t>
  </si>
  <si>
    <t>EXECUÇÃO DE PASSEIO EM PISO INTERTRAVADO, COM BLOCO DE CONCRETO PERMEÁVEL (DRENANTE) 16 FACES DE 22 X 11 CM, ESPESSURA 6 CM. AF_10/2022</t>
  </si>
  <si>
    <t>SINAPI|104426</t>
  </si>
  <si>
    <t>104426</t>
  </si>
  <si>
    <t>EXECUÇÃO DE PASSEIO EM PISO INTERTRAVADO, COM BLOCO DE CONCRETO PERMEÁVEL RETANGULAR DE 20 X 10 CM, ESPESSURA 6 CM. AF_10/2022</t>
  </si>
  <si>
    <t>SINAPI|104436</t>
  </si>
  <si>
    <t>104436</t>
  </si>
  <si>
    <t>EXECUÇÃO DE PASSEIO EM PISO INTERTRAVADO, COM BLOCO PODOTÁTIL (ALERTA OU DIRECIONAL) QUADRADO DE 20 X 20 CM, ESPESSURA 6 CM. AF_10/2022</t>
  </si>
  <si>
    <t>SINAPI|104434</t>
  </si>
  <si>
    <t>104434</t>
  </si>
  <si>
    <t>EXECUÇÃO DE PASSEIO EM PISO INTERTRAVADO, COM BLOCO PODOTÁTIL (ALERTA OU DIRECIONAL) RETANGULAR DE 20 X 10 CM, ESPESSURA 6 CM. AF_10/2022</t>
  </si>
  <si>
    <t>SINAPI|104432</t>
  </si>
  <si>
    <t>104432</t>
  </si>
  <si>
    <t>EXECUÇÃO DE PASSEIO EM PISO INTERTRAVADO, COM BLOCO RAQUETE 22 X 13,5 CM, ESPESSURA 6 CM. AF_10/2022</t>
  </si>
  <si>
    <t>SINAPI|93679</t>
  </si>
  <si>
    <t>93679</t>
  </si>
  <si>
    <t>EXECUÇÃO DE PASSEIO EM PISO INTERTRAVADO, COM BLOCO RETANGULAR COLORIDO DE 20 X 10 CM, ESPESSURA 6 CM. AF_10/2022</t>
  </si>
  <si>
    <t>SINAPI|92396</t>
  </si>
  <si>
    <t>92396</t>
  </si>
  <si>
    <t>EXECUÇÃO DE PASSEIO EM PISO INTERTRAVADO, COM BLOCO RETANGULAR COR NATURAL DE 20 X 10 CM, ESPESSURA 6 CM. AF_10/2022</t>
  </si>
  <si>
    <t>SINAPI|104439</t>
  </si>
  <si>
    <t>104439</t>
  </si>
  <si>
    <t>EXECUÇÃO DE PAVIMENTO COM PLACAS DE CONCRETO PERMEÁVEL (DRENANTE), PRÉ-FABRICADAS, DE 40 X 40 CM, ESPESSURA 6 CM. AF_10/2022</t>
  </si>
  <si>
    <t>SINAPI|104440</t>
  </si>
  <si>
    <t>104440</t>
  </si>
  <si>
    <t>EXECUÇÃO DE PAVIMENTO COM PLACAS DE CONCRETO PERMEÁVEL (DRENANTE), PRÉ-FABRICADAS, DE 40 X 40 CM, ESPESSURA 8 CM. AF_10/2022</t>
  </si>
  <si>
    <t>SINAPI|92406</t>
  </si>
  <si>
    <t>92406</t>
  </si>
  <si>
    <t>EXECUÇÃO DE PAVIMENTO EM PISO INTERTRAVADO, COM BLOCO 16 FACES DE 22 X 11 CM, ESPESSURA 10 CM. AF_10/2022</t>
  </si>
  <si>
    <t>SINAPI|92403</t>
  </si>
  <si>
    <t>92403</t>
  </si>
  <si>
    <t>EXECUÇÃO DE PAVIMENTO EM PISO INTERTRAVADO, COM BLOCO 16 FACES DE 22 X 11 CM, ESPESSURA 6 CM. AF_10/2022</t>
  </si>
  <si>
    <t>SINAPI|92404</t>
  </si>
  <si>
    <t>92404</t>
  </si>
  <si>
    <t>EXECUÇÃO DE PAVIMENTO EM PISO INTERTRAVADO, COM BLOCO 16 FACES DE 22 X 11 CM, ESPESSURA 8 CM. AF_10/2022</t>
  </si>
  <si>
    <t>SINAPI|104430</t>
  </si>
  <si>
    <t>104430</t>
  </si>
  <si>
    <t>EXECUÇÃO DE PAVIMENTO EM PISO INTERTRAVADO, COM BLOCO DE CONCRETO PERMEÁVEL (DRENANTE) 16 FACES DE 22 X 11 CM, ESPESSURA 6 CM. AF_10/2022</t>
  </si>
  <si>
    <t>SINAPI|104431</t>
  </si>
  <si>
    <t>104431</t>
  </si>
  <si>
    <t>EXECUÇÃO DE PAVIMENTO EM PISO INTERTRAVADO, COM BLOCO DE CONCRETO PERMEÁVEL (DRENANTE) 16 FACES DE 22 X 11 CM, ESPESSURA 8 CM. AF_10/2022</t>
  </si>
  <si>
    <t>SINAPI|104427</t>
  </si>
  <si>
    <t>104427</t>
  </si>
  <si>
    <t>EXECUÇÃO DE PAVIMENTO EM PISO INTERTRAVADO, COM BLOCO DE CONCRETO PERMEÁVEL (DRENANTE) RETANGULAR DE 20 X 10 CM, ESPESSURA 6 CM. AF_10/2022</t>
  </si>
  <si>
    <t>SINAPI|104428</t>
  </si>
  <si>
    <t>104428</t>
  </si>
  <si>
    <t>EXECUÇÃO DE PAVIMENTO EM PISO INTERTRAVADO, COM BLOCO DE CONCRETO PERMEÁVEL (DRENANTE) RETANGULAR DE 20 X 10 CM, ESPESSURA 8 CM. AF_10/2022</t>
  </si>
  <si>
    <t>SINAPI|92391</t>
  </si>
  <si>
    <t>92391</t>
  </si>
  <si>
    <t>EXECUÇÃO DE PAVIMENTO EM PISO INTERTRAVADO, COM BLOCO PISOGRAMA DE 35 X 15 CM, ESPESSURA 6 CM. AF_10/2022</t>
  </si>
  <si>
    <t>SINAPI|92392</t>
  </si>
  <si>
    <t>92392</t>
  </si>
  <si>
    <t>EXECUÇÃO DE PAVIMENTO EM PISO INTERTRAVADO, COM BLOCO PISOGRAMA DE 35 X 15 CM, ESPESSURA 8 CM. AF_10/2022</t>
  </si>
  <si>
    <t>SINAPI|104437</t>
  </si>
  <si>
    <t>104437</t>
  </si>
  <si>
    <t>EXECUÇÃO DE PAVIMENTO EM PISO INTERTRAVADO, COM BLOCO PODOTÁTIL (ALERTA OU DIRECIONAL) QUADRADO DE 20 X 20 CM, ESPESSURA 6 CM. AF_10/2022</t>
  </si>
  <si>
    <t>SINAPI|104435</t>
  </si>
  <si>
    <t>104435</t>
  </si>
  <si>
    <t>EXECUÇÃO DE PAVIMENTO EM PISO INTERTRAVADO, COM BLOCO PODOTÁTIL (ALERTA OU DIRECIONAL) RETANGULAR DE 20 X 10 CM, ESPESSURA 6 CM. AF_10/2022</t>
  </si>
  <si>
    <t>SINAPI|104433</t>
  </si>
  <si>
    <t>104433</t>
  </si>
  <si>
    <t>EXECUÇÃO DE PAVIMENTO EM PISO INTERTRAVADO, COM BLOCO RAQUETE 22 X 13,5 CM, ESPESSURA 6 CM. AF_10/2022</t>
  </si>
  <si>
    <t>SINAPI|93680</t>
  </si>
  <si>
    <t>93680</t>
  </si>
  <si>
    <t>EXECUÇÃO DE PAVIMENTO EM PISO INTERTRAVADO, COM BLOCO RETANGULAR COLORIDO DE 20 X 10 CM, ESPESSURA 6 CM. AF_10/2022</t>
  </si>
  <si>
    <t>SINAPI|93681</t>
  </si>
  <si>
    <t>93681</t>
  </si>
  <si>
    <t>EXECUÇÃO DE PAVIMENTO EM PISO INTERTRAVADO, COM BLOCO RETANGULAR COLORIDO DE 20 X 10 CM, ESPESSURA 8 CM. AF_10/2022</t>
  </si>
  <si>
    <t>SINAPI|92397</t>
  </si>
  <si>
    <t>92397</t>
  </si>
  <si>
    <t>EXECUÇÃO DE PAVIMENTO EM PISO INTERTRAVADO, COM BLOCO RETANGULAR COR NATURAL DE 20 X 10 CM, ESPESSURA 6 CM. AF_10/2022</t>
  </si>
  <si>
    <t>SINAPI|92398</t>
  </si>
  <si>
    <t>92398</t>
  </si>
  <si>
    <t>EXECUÇÃO DE PAVIMENTO EM PISO INTERTRAVADO, COM BLOCO RETANGULAR COR NATURAL DE 20 X 10 CM, ESPESSURA 8 CM. AF_10/2022</t>
  </si>
  <si>
    <t>SINAPI|92400</t>
  </si>
  <si>
    <t>92400</t>
  </si>
  <si>
    <t>EXECUÇÃO DE PAVIMENTO EM PISO INTERTRAVADO, COM BLOCO RETANGULAR DE 20 X 10 CM, ESPESSURA 10 CM. AF_10/2022</t>
  </si>
  <si>
    <t>SINAPI|92395</t>
  </si>
  <si>
    <t>92395</t>
  </si>
  <si>
    <t>EXECUÇÃO DE PAVIMENTO EM PISO INTERTRAVADO, COM BLOCO SEXTAVADO DE 25 X 25 CM, ESPESSURA 10 CM. AF_10/2022</t>
  </si>
  <si>
    <t>SINAPI|92393</t>
  </si>
  <si>
    <t>92393</t>
  </si>
  <si>
    <t>EXECUÇÃO DE PAVIMENTO EM PISO INTERTRAVADO, COM BLOCO SEXTAVADO DE 25 X 25 CM, ESPESSURA 6 CM. AF_10/2022</t>
  </si>
  <si>
    <t>SINAPI|92394</t>
  </si>
  <si>
    <t>92394</t>
  </si>
  <si>
    <t>EXECUÇÃO DE PAVIMENTO EM PISO INTERTRAVADO, COM BLOCO SEXTAVADO DE 25 X 25 CM, ESPESSURA 8 CM. AF_10/2022</t>
  </si>
  <si>
    <t>SINAPI|97115</t>
  </si>
  <si>
    <t>97115</t>
  </si>
  <si>
    <t>APLICAÇÃO DE GRAXA EM BARRAS DE TRANSFERÊNCIA PARA EXECUÇÃO DE PAVIMENTO DE CONCRETO. AF_08/2026</t>
  </si>
  <si>
    <t>Pavimento Rígido de Concreto</t>
  </si>
  <si>
    <t>SINAPI|97113</t>
  </si>
  <si>
    <t>97113</t>
  </si>
  <si>
    <t>APLICAÇÃO DE LONA PLÁSTICA PARA EXECUÇÃO DE PAVIMENTOS DE CONCRETO. AF_08/2026</t>
  </si>
  <si>
    <t>SINAPI|97120</t>
  </si>
  <si>
    <t>97120</t>
  </si>
  <si>
    <t>BARRAS DE LIGAÇÃO, AÇO CA-50 DE 10 MM, PARA EXECUÇÃO DE PAVIMENTO DE CONCRETO - FORNECIMENTO E INSTALAÇÃO. AF_08/2026</t>
  </si>
  <si>
    <t>SINAPI|97116</t>
  </si>
  <si>
    <t>97116</t>
  </si>
  <si>
    <t>BARRAS DE TRANSFERÊNCIA, AÇO CA-25 DE 16,0 MM, PARA EXECUÇÃO DE PAVIMENTO DE CONCRETO - FORNECIMENTO E INSTALAÇÃO. AF_08/2026</t>
  </si>
  <si>
    <t>SINAPI|97117</t>
  </si>
  <si>
    <t>97117</t>
  </si>
  <si>
    <t>BARRAS DE TRANSFERÊNCIA, AÇO CA-25 DE 20,0 MM, PARA EXECUÇÃO DE PAVIMENTO DE CONCRETO - FORNECIMENTO E INSTALAÇÃO. AF_08/2026</t>
  </si>
  <si>
    <t>SINAPI|97118</t>
  </si>
  <si>
    <t>97118</t>
  </si>
  <si>
    <t>BARRAS DE TRANSFERÊNCIA, AÇO CA-25 DE 25,0 MM, PARA EXECUÇÃO DE PAVIMENTO DE CONCRETO - FORNECIMENTO E INSTALAÇÃO. AF_08/2026</t>
  </si>
  <si>
    <t>SINAPI|97119</t>
  </si>
  <si>
    <t>97119</t>
  </si>
  <si>
    <t>BARRAS DE TRANSFERÊNCIA, AÇO CA-25 DE 32,0 MM, PARA EXECUÇÃO DE PAVIMENTO DE CONCRETO - FORNECIMENTO E INSTALAÇÃO. AF_08/2026</t>
  </si>
  <si>
    <t>SINAPI|97114</t>
  </si>
  <si>
    <t>97114</t>
  </si>
  <si>
    <t>EXECUÇÃO DE JUNTAS DE CONTRAÇÃO PARA PAVIMENTOS DE CONCRETO. AF_08/2026</t>
  </si>
  <si>
    <t>SINAPI|97111</t>
  </si>
  <si>
    <t>97111</t>
  </si>
  <si>
    <t>EXECUÇÃO DE PAVIMENTO DE CONCRETO ARMADO (PCA), FCK = 30 MPA, ESPESSURA DE 15,0 CM. AF_08/2026</t>
  </si>
  <si>
    <t>SINAPI|97112</t>
  </si>
  <si>
    <t>97112</t>
  </si>
  <si>
    <t>EXECUÇÃO DE PAVIMENTO DE CONCRETO ARMADO (PCA), FCK = 30 MPA, ESPESSURA DE 17,5 CM. AF_08/2026</t>
  </si>
  <si>
    <t>SINAPI|103904</t>
  </si>
  <si>
    <t>103904</t>
  </si>
  <si>
    <t>EXECUÇÃO DE PAVIMENTO DE CONCRETO SIMPLES (PCS), FCK = 35 MPA, ESPESSURA DE 15,0 CM. AF_08/2026</t>
  </si>
  <si>
    <t>SINAPI|103905</t>
  </si>
  <si>
    <t>103905</t>
  </si>
  <si>
    <t>EXECUÇÃO DE PAVIMENTO DE CONCRETO SIMPLES (PCS), FCK = 35 MPA, ESPESSURA DE 16,0 CM. AF_08/2026</t>
  </si>
  <si>
    <t>SINAPI|103907</t>
  </si>
  <si>
    <t>103907</t>
  </si>
  <si>
    <t>EXECUÇÃO DE PAVIMENTO DE CONCRETO SIMPLES (PCS), FCK = 35 MPA, ESPESSURA DE 17,5 CM. AF_08/2026</t>
  </si>
  <si>
    <t>SINAPI|103911</t>
  </si>
  <si>
    <t>103911</t>
  </si>
  <si>
    <t>EXECUÇÃO DE PAVIMENTO DE CONCRETO SIMPLES (PCS), FCK = 35 MPA, ESPESSURA DE 25,0 CM. AF_08/2026</t>
  </si>
  <si>
    <t>SINAPI|97104</t>
  </si>
  <si>
    <t>97104</t>
  </si>
  <si>
    <t>EXECUÇÃO DE PAVIMENTO DE CONCRETO SIMPLES (PCS), FCK = 40 MPA, ESPESSURA DE 15,0 CM. AF_08/2026</t>
  </si>
  <si>
    <t>SINAPI|103906</t>
  </si>
  <si>
    <t>103906</t>
  </si>
  <si>
    <t>EXECUÇÃO DE PAVIMENTO DE CONCRETO SIMPLES (PCS), FCK = 40 MPA, ESPESSURA DE 16,0 CM. AF_08/2026</t>
  </si>
  <si>
    <t>SINAPI|97105</t>
  </si>
  <si>
    <t>97105</t>
  </si>
  <si>
    <t>EXECUÇÃO DE PAVIMENTO DE CONCRETO SIMPLES (PCS), FCK = 40 MPA, ESPESSURA DE 17,5 CM. AF_08/2026</t>
  </si>
  <si>
    <t>SINAPI|97106</t>
  </si>
  <si>
    <t>97106</t>
  </si>
  <si>
    <t>EXECUÇÃO DE PAVIMENTO DE CONCRETO SIMPLES (PCS), FCK = 40 MPA, ESPESSURA DE 20,0 CM. AF_08/2026</t>
  </si>
  <si>
    <t>SINAPI|97107</t>
  </si>
  <si>
    <t>97107</t>
  </si>
  <si>
    <t>EXECUÇÃO DE PAVIMENTO DE CONCRETO SIMPLES (PCS), FCK = 40 MPA, ESPESSURA DE 22,5 CM. AF_08/2026</t>
  </si>
  <si>
    <t>SINAPI|97108</t>
  </si>
  <si>
    <t>97108</t>
  </si>
  <si>
    <t>EXECUÇÃO DE PAVIMENTO DE CONCRETO SIMPLES (PCS), FCK = 40 MPA, ESPESSURA DE 25,0 CM. AF_08/2026</t>
  </si>
  <si>
    <t>SINAPI|97109</t>
  </si>
  <si>
    <t>97109</t>
  </si>
  <si>
    <t>EXECUÇÃO DE PAVIMENTO DE CONCRETO SIMPLES (PCS), FCK = 40 MPA, ESPESSURA DE 27,5 CM. AF_08/2026</t>
  </si>
  <si>
    <t>SINAPI|103913</t>
  </si>
  <si>
    <t>103913</t>
  </si>
  <si>
    <t>EXECUÇÃO DE PISO INDUSTRIAL DE CONCRETO ARMADO, FCK = 20 MPA, ESPESSURA DE 12,0 CM. AF_08/2026</t>
  </si>
  <si>
    <t>SINAPI|103914</t>
  </si>
  <si>
    <t>103914</t>
  </si>
  <si>
    <t>EXECUÇÃO DE PISO INDUSTRIAL DE CONCRETO ARMADO, FCK = 20 MPA, ESPESSURA DE 14,0 CM. AF_08/2026</t>
  </si>
  <si>
    <t>SINAPI|103915</t>
  </si>
  <si>
    <t>103915</t>
  </si>
  <si>
    <t>EXECUÇÃO DE PISO INDUSTRIAL DE CONCRETO ARMADO, FCK = 20 MPA, ESPESSURA DE 15,0 CM. AF_08/2026</t>
  </si>
  <si>
    <t>SINAPI|103916</t>
  </si>
  <si>
    <t>103916</t>
  </si>
  <si>
    <t>EXECUÇÃO DE PISO INDUSTRIAL DE CONCRETO ARMADO, FCK = 20 MPA, ESPESSURA DE 18,0 CM. AF_08/2026</t>
  </si>
  <si>
    <t>SINAPI|103917</t>
  </si>
  <si>
    <t>103917</t>
  </si>
  <si>
    <t>EXECUÇÃO DE PISO INDUSTRIAL DE CONCRETO ARMADO, FCK = 20 MPA, ESPESSURA DE 20,0 CM. AF_08/2026</t>
  </si>
  <si>
    <t>SINAPI|103918</t>
  </si>
  <si>
    <t>103918</t>
  </si>
  <si>
    <t>EXECUÇÃO DE PISO INDUSTRIAL DE CONCRETO ARMADO, FCK = 20 MPA, ESPESSURA DE 22,0 CM. AF_08/2026</t>
  </si>
  <si>
    <t>SINAPI|103919</t>
  </si>
  <si>
    <t>103919</t>
  </si>
  <si>
    <t>EXECUÇÃO DE PISO INDUSTRIAL REFORÇADO COM FIBRAS, FCK = 30 MPA, ESPESSURA DE 12,0 CM. AF_08/2026</t>
  </si>
  <si>
    <t>SINAPI|103920</t>
  </si>
  <si>
    <t>103920</t>
  </si>
  <si>
    <t>EXECUÇÃO DE PISO INDUSTRIAL REFORÇADO COM FIBRAS, FCK = 30 MPA, ESPESSURA DE 14,0 CM. AF_08/2026</t>
  </si>
  <si>
    <t>SINAPI|103921</t>
  </si>
  <si>
    <t>103921</t>
  </si>
  <si>
    <t>EXECUÇÃO DE PISO INDUSTRIAL REFORÇADO COM FIBRAS, FCK = 30 MPA, ESPESSURA DE 16,0 CM. AF_08/2026</t>
  </si>
  <si>
    <t>SINAPI|103922</t>
  </si>
  <si>
    <t>103922</t>
  </si>
  <si>
    <t>EXECUÇÃO DE PISO INDUSTRIAL REFORÇADO COM FIBRAS, FCK = 30 MPA, ESPESSURA DE 18,0 CM. AF_08/2026</t>
  </si>
  <si>
    <t>SINAPI|103923</t>
  </si>
  <si>
    <t>103923</t>
  </si>
  <si>
    <t>EXECUÇÃO DE PISO INDUSTRIAL REFORÇADO COM FIBRAS, FCK = 30 MPA, ESPESSURA DE 20,0 CM. AF_08/2026</t>
  </si>
  <si>
    <t>SINAPI|103908</t>
  </si>
  <si>
    <t>103908</t>
  </si>
  <si>
    <t>EXECUÇÃO PAVIMENTO DE CONCRETO SIMPLES (PCS), FCK = 35 MPA, ESPESSURA DE 20,0 CM. AF_08/2026</t>
  </si>
  <si>
    <t>SINAPI|103909</t>
  </si>
  <si>
    <t>103909</t>
  </si>
  <si>
    <t>EXECUÇÃO PAVIMENTO DE CONCRETO SIMPLES (PCS), FCK = 35 MPA, ESPESSURA DE 22,5 CM. AF_08/2026</t>
  </si>
  <si>
    <t>SINAPI|103912</t>
  </si>
  <si>
    <t>103912</t>
  </si>
  <si>
    <t>EXECUÇÃO PAVIMENTO DE CONCRETO SIMPLES (PCS), FCK = 35 MPA, ESPESSURA DE 27,5 CM. AF_08/2026</t>
  </si>
  <si>
    <t>SINAPI|101979</t>
  </si>
  <si>
    <t>101979</t>
  </si>
  <si>
    <t>CHAPIM (RUFO CAPA) EM AÇO GALVANIZADO, CORTE 33. AF_11/2020</t>
  </si>
  <si>
    <t>Peitoris e Chapins</t>
  </si>
  <si>
    <t>SINAPI|101970</t>
  </si>
  <si>
    <t>101970</t>
  </si>
  <si>
    <t>CHAPIM SOBRE MUROS LINEARES, EM CONCRETO PRÉ-MOLDADO, COMPRIMENTO DE ATÉ 6 M, ASSENTADO COM ARGAMASSA 1:6 COM ADITIVO. AF_11/2020</t>
  </si>
  <si>
    <t>SINAPI|101972</t>
  </si>
  <si>
    <t>101972</t>
  </si>
  <si>
    <t>CHAPIM SOBRE MUROS LINEARES, EM CONCRETO PRÉ-MOLDADO, COMPRIMENTO MAIOR QUE 6 M, ASSENTADO COM ARGAMASSA 1:6 COM ADITIVO. AF_11/2020</t>
  </si>
  <si>
    <t>SINAPI|101966</t>
  </si>
  <si>
    <t>101966</t>
  </si>
  <si>
    <t>CHAPIM SOBRE MUROS LINEARES, EM GRANITO OU MÁRMORE, L = 25 CM, ASSENTADO COM ARGAMASSA 1:6 COM ADITIVO. AF_11/2020</t>
  </si>
  <si>
    <t>SINAPI|101976</t>
  </si>
  <si>
    <t>101976</t>
  </si>
  <si>
    <t>CHAPIM SOBRE MUROS NÃO LINEARES, EM CONCRETO PRÉ-MOLDADO, COMPRIMENTO DE ATÉ 6 M, ASSENTADO COM ARGAMASSA 1:6 COM ADITIVO. AF_11/2020</t>
  </si>
  <si>
    <t>SINAPI|101978</t>
  </si>
  <si>
    <t>101978</t>
  </si>
  <si>
    <t>CHAPIM SOBRE MUROS NÃO LINEARES, EM CONCRETO PRÉ-MOLDADO, COMPRIMENTO MAIOR QUE 6 M, ASSENTADO COM ARGAMASSA 1:6 COM ADITIVO. AF_11/2020</t>
  </si>
  <si>
    <t>SINAPI|101967</t>
  </si>
  <si>
    <t>101967</t>
  </si>
  <si>
    <t>PEITORIL LINEAR EM CONCRETO PRÉ-MOLDADO, COMPRIMENTO DE ATÉ 2 M, ASSENTADO COM ARGAMASSA 1:6 COM ADITIVO. AF_11/2020</t>
  </si>
  <si>
    <t>SINAPI|101968</t>
  </si>
  <si>
    <t>101968</t>
  </si>
  <si>
    <t>PEITORIL LINEAR EM CONCRETO PRÉ-MOLDADO, COMPRIMENTO MAIOR QUE 2 M, ASSENTADO COM ARGAMASSA 1:6 COM ADITIVO. AF_11/2020</t>
  </si>
  <si>
    <t>SINAPI|101965</t>
  </si>
  <si>
    <t>101965</t>
  </si>
  <si>
    <t>PEITORIL LINEAR EM GRANITO OU MÁRMORE, L = 15CM, ASSENTADO COM ARGAMASSA 1:6 COM ADITIVO. AF_11/2020</t>
  </si>
  <si>
    <t>SINAPI|104100</t>
  </si>
  <si>
    <t>104100</t>
  </si>
  <si>
    <t>FACHADA CORTINA EM VIDRO NO SISTEMA STICK, CONSIDERANDO MODULAÇÃO DE 1,25 X 3,20 M, COM ABERTURA, ACABAMENTO ANODIZADO OU PINTADO - FORNECIMENTO E INSTALAÇÃO. AF_06/2022</t>
  </si>
  <si>
    <t>Pele de Vidro em Fachadas</t>
  </si>
  <si>
    <t>SINAPI|104099</t>
  </si>
  <si>
    <t>104099</t>
  </si>
  <si>
    <t>FACHADA CORTINA EM VIDRO NO SISTEMA STICK, CONSIDERANDO MODULAÇÃO DE 1,25 X 3,20 M, SEM ABERTURA, ACABAMENTO ANODIZADO OU PINTADO - FORNECIMENTO E INSTALAÇÃO. AF_06/2022</t>
  </si>
  <si>
    <t>SINAPI|104102</t>
  </si>
  <si>
    <t>104102</t>
  </si>
  <si>
    <t>FACHADA CORTINA EM VIDRO NO SISTEMA UNITIZADO, CONSIDERANDO MODULAÇÃO DE 1,25 X 3,20 M, COM ABERTURA, ACABAMENTO ANODIZADO OU PINTADO - FORNECIMENTO E INSTALAÇÃO. AF_06/2022</t>
  </si>
  <si>
    <t>SINAPI|104101</t>
  </si>
  <si>
    <t>104101</t>
  </si>
  <si>
    <t>FACHADA CORTINA EM VIDRO NO SISTEMA UNITIZADO, CONSIDERANDO MODULAÇÃO DE 1,25 X 3,20 M, SEM ABERTURA, ACABAMENTO ANODIZADO OU PINTADO - FORNECIMENTO E INSTALAÇÃO. AF_06/2022</t>
  </si>
  <si>
    <t>SINAPI|104103</t>
  </si>
  <si>
    <t>104103</t>
  </si>
  <si>
    <t>FACHADA EM VIDRO NO SISTEMA SPIDER GLASS, CONSIDERANDO MÓDULOS DE 2,00 X 2,50 M, FIXADO EM ESTRUTURA METÁLICA FORNECIMENTO E INSTALAÇÃO. AF_06/2022</t>
  </si>
  <si>
    <t>SINAPI|92123</t>
  </si>
  <si>
    <t>92123</t>
  </si>
  <si>
    <t>ENSACAMENTO DE AREIA. AF_01/2026</t>
  </si>
  <si>
    <t>Peneiramento e Ensacamento de Areia em Obra</t>
  </si>
  <si>
    <t>SINAPI|106665</t>
  </si>
  <si>
    <t>106665</t>
  </si>
  <si>
    <t>PENEIRAMENTO DE AREIA COM PENEIRA ELÉTRICA. AF_01/2026</t>
  </si>
  <si>
    <t>SINAPI|92122</t>
  </si>
  <si>
    <t>92122</t>
  </si>
  <si>
    <t>PENEIRAMENTO DE AREIA COM PENEIRA MANUAL. AF_01/2026</t>
  </si>
  <si>
    <t>SINAPI|103615</t>
  </si>
  <si>
    <t>103615</t>
  </si>
  <si>
    <t>PERFURAÇÃO HORIZONTAL DIRECIONAL E INSTALAÇÃO DE TUBULAÇÃO PEAD 110 MM, EM SOLO DE 1ª CATEGORIA. AF_01/2022</t>
  </si>
  <si>
    <t>Perfuração Horizontal Direcional - HDD</t>
  </si>
  <si>
    <t>SINAPI|103637</t>
  </si>
  <si>
    <t>103637</t>
  </si>
  <si>
    <t>PERFURAÇÃO HORIZONTAL DIRECIONAL E INSTALAÇÃO DE TUBULAÇÃO PEAD 110 MM, EM SOLO DE 2ª CATEGORIA. AF_01/2022</t>
  </si>
  <si>
    <t>SINAPI|103593</t>
  </si>
  <si>
    <t>103593</t>
  </si>
  <si>
    <t>PERFURAÇÃO HORIZONTAL DIRECIONAL E INSTALAÇÃO DE TUBULAÇÃO PEAD 110 MM, EM SOLO MOLE. AF_01/2022</t>
  </si>
  <si>
    <t>SINAPI|103616</t>
  </si>
  <si>
    <t>103616</t>
  </si>
  <si>
    <t>PERFURAÇÃO HORIZONTAL DIRECIONAL E INSTALAÇÃO DE TUBULAÇÃO PEAD 160 MM, EM SOLO DE 1ª CATEGORIA. AF_01/2022</t>
  </si>
  <si>
    <t>SINAPI|103638</t>
  </si>
  <si>
    <t>103638</t>
  </si>
  <si>
    <t>PERFURAÇÃO HORIZONTAL DIRECIONAL E INSTALAÇÃO DE TUBULAÇÃO PEAD 160 MM, EM SOLO DE 2ª CATEGORIA. AF_01/2022</t>
  </si>
  <si>
    <t>SINAPI|103594</t>
  </si>
  <si>
    <t>103594</t>
  </si>
  <si>
    <t>PERFURAÇÃO HORIZONTAL DIRECIONAL E INSTALAÇÃO DE TUBULAÇÃO PEAD 160 MM, EM SOLO MOLE. AF_01/2022</t>
  </si>
  <si>
    <t>SINAPI|103617</t>
  </si>
  <si>
    <t>103617</t>
  </si>
  <si>
    <t>PERFURAÇÃO HORIZONTAL DIRECIONAL E INSTALAÇÃO DE TUBULAÇÃO PEAD 180 MM, EM SOLO DE 1ª CATEGORIA. AF_01/2022</t>
  </si>
  <si>
    <t>SINAPI|103639</t>
  </si>
  <si>
    <t>103639</t>
  </si>
  <si>
    <t>PERFURAÇÃO HORIZONTAL DIRECIONAL E INSTALAÇÃO DE TUBULAÇÃO PEAD 180 MM, EM SOLO DE 2ª CATEGORIA. AF_01/2022</t>
  </si>
  <si>
    <t>SINAPI|103595</t>
  </si>
  <si>
    <t>103595</t>
  </si>
  <si>
    <t>PERFURAÇÃO HORIZONTAL DIRECIONAL E INSTALAÇÃO DE TUBULAÇÃO PEAD 180 MM, EM SOLO MOLE. AF_01/2022</t>
  </si>
  <si>
    <t>SINAPI|103609</t>
  </si>
  <si>
    <t>103609</t>
  </si>
  <si>
    <t>PERFURAÇÃO HORIZONTAL DIRECIONAL E INSTALAÇÃO DE TUBULAÇÃO PEAD 20 MM, EM SOLO DE 1ª CATEGORIA. AF_01/2022</t>
  </si>
  <si>
    <t>SINAPI|103631</t>
  </si>
  <si>
    <t>103631</t>
  </si>
  <si>
    <t>PERFURAÇÃO HORIZONTAL DIRECIONAL E INSTALAÇÃO DE TUBULAÇÃO PEAD 20 MM, EM SOLO DE 2ª CATEGORIA. AF_01/2022</t>
  </si>
  <si>
    <t>SINAPI|103587</t>
  </si>
  <si>
    <t>103587</t>
  </si>
  <si>
    <t>PERFURAÇÃO HORIZONTAL DIRECIONAL E INSTALAÇÃO DE TUBULAÇÃO PEAD 20 MM, EM SOLO MOLE. AF_01/2022</t>
  </si>
  <si>
    <t>SINAPI|103618</t>
  </si>
  <si>
    <t>103618</t>
  </si>
  <si>
    <t>PERFURAÇÃO HORIZONTAL DIRECIONAL E INSTALAÇÃO DE TUBULAÇÃO PEAD 200 MM, EM SOLO DE 1ª CATEGORIA. AF_01/2022</t>
  </si>
  <si>
    <t>SINAPI|103640</t>
  </si>
  <si>
    <t>103640</t>
  </si>
  <si>
    <t>PERFURAÇÃO HORIZONTAL DIRECIONAL E INSTALAÇÃO DE TUBULAÇÃO PEAD 200 MM, EM SOLO DE 2ª CATEGORIA. AF_01/2022</t>
  </si>
  <si>
    <t>SINAPI|103596</t>
  </si>
  <si>
    <t>103596</t>
  </si>
  <si>
    <t>PERFURAÇÃO HORIZONTAL DIRECIONAL E INSTALAÇÃO DE TUBULAÇÃO PEAD 200 MM, EM SOLO MOLE. AF_01/2022</t>
  </si>
  <si>
    <t>SINAPI|103619</t>
  </si>
  <si>
    <t>103619</t>
  </si>
  <si>
    <t>PERFURAÇÃO HORIZONTAL DIRECIONAL E INSTALAÇÃO DE TUBULAÇÃO PEAD 225 MM, EM SOLO DE 1ª CATEGORIA. AF_01/2022</t>
  </si>
  <si>
    <t>SINAPI|103641</t>
  </si>
  <si>
    <t>103641</t>
  </si>
  <si>
    <t>PERFURAÇÃO HORIZONTAL DIRECIONAL E INSTALAÇÃO DE TUBULAÇÃO PEAD 225 MM, EM SOLO DE 2ª CATEGORIA. AF_01/2022</t>
  </si>
  <si>
    <t>SINAPI|103597</t>
  </si>
  <si>
    <t>103597</t>
  </si>
  <si>
    <t>PERFURAÇÃO HORIZONTAL DIRECIONAL E INSTALAÇÃO DE TUBULAÇÃO PEAD 225 MM, EM SOLO MOLE. AF_01/2022</t>
  </si>
  <si>
    <t>SINAPI|103620</t>
  </si>
  <si>
    <t>103620</t>
  </si>
  <si>
    <t>PERFURAÇÃO HORIZONTAL DIRECIONAL E INSTALAÇÃO DE TUBULAÇÃO PEAD 250 MM, EM SOLO DE 1ª CATEGORIA. AF_01/2022</t>
  </si>
  <si>
    <t>SINAPI|103642</t>
  </si>
  <si>
    <t>103642</t>
  </si>
  <si>
    <t>PERFURAÇÃO HORIZONTAL DIRECIONAL E INSTALAÇÃO DE TUBULAÇÃO PEAD 250 MM, EM SOLO DE 2ª CATEGORIA. AF_01/2022</t>
  </si>
  <si>
    <t>SINAPI|103598</t>
  </si>
  <si>
    <t>103598</t>
  </si>
  <si>
    <t>PERFURAÇÃO HORIZONTAL DIRECIONAL E INSTALAÇÃO DE TUBULAÇÃO PEAD 250 MM, EM SOLO MOLE. AF_01/2022</t>
  </si>
  <si>
    <t>SINAPI|103621</t>
  </si>
  <si>
    <t>103621</t>
  </si>
  <si>
    <t>PERFURAÇÃO HORIZONTAL DIRECIONAL E INSTALAÇÃO DE TUBULAÇÃO PEAD 280 MM, EM SOLO DE 1ª CATEGORIA. AF_01/2022</t>
  </si>
  <si>
    <t>SINAPI|103643</t>
  </si>
  <si>
    <t>103643</t>
  </si>
  <si>
    <t>PERFURAÇÃO HORIZONTAL DIRECIONAL E INSTALAÇÃO DE TUBULAÇÃO PEAD 280 MM, EM SOLO DE 2ª CATEGORIA. AF_01/2022</t>
  </si>
  <si>
    <t>SINAPI|103599</t>
  </si>
  <si>
    <t>103599</t>
  </si>
  <si>
    <t>PERFURAÇÃO HORIZONTAL DIRECIONAL E INSTALAÇÃO DE TUBULAÇÃO PEAD 280 MM, EM SOLO MOLE. AF_01/2022</t>
  </si>
  <si>
    <t>SINAPI|103622</t>
  </si>
  <si>
    <t>103622</t>
  </si>
  <si>
    <t>PERFURAÇÃO HORIZONTAL DIRECIONAL E INSTALAÇÃO DE TUBULAÇÃO PEAD 315 MM, EM SOLO DE 1ª CATEGORIA. AF_01/2022</t>
  </si>
  <si>
    <t>SINAPI|103644</t>
  </si>
  <si>
    <t>103644</t>
  </si>
  <si>
    <t>PERFURAÇÃO HORIZONTAL DIRECIONAL E INSTALAÇÃO DE TUBULAÇÃO PEAD 315 MM, EM SOLO DE 2ª CATEGORIA. AF_01/2022</t>
  </si>
  <si>
    <t>SINAPI|103600</t>
  </si>
  <si>
    <t>103600</t>
  </si>
  <si>
    <t>PERFURAÇÃO HORIZONTAL DIRECIONAL E INSTALAÇÃO DE TUBULAÇÃO PEAD 315 MM, EM SOLO MOLE. AF_01/2022</t>
  </si>
  <si>
    <t>SINAPI|103610</t>
  </si>
  <si>
    <t>103610</t>
  </si>
  <si>
    <t>PERFURAÇÃO HORIZONTAL DIRECIONAL E INSTALAÇÃO DE TUBULAÇÃO PEAD 32 MM, EM SOLO DE 1ª CATEGORIA. AF_01/2022</t>
  </si>
  <si>
    <t>SINAPI|103632</t>
  </si>
  <si>
    <t>103632</t>
  </si>
  <si>
    <t>PERFURAÇÃO HORIZONTAL DIRECIONAL E INSTALAÇÃO DE TUBULAÇÃO PEAD 32 MM, EM SOLO DE 2ª CATEGORIA. AF_01/2022</t>
  </si>
  <si>
    <t>SINAPI|103588</t>
  </si>
  <si>
    <t>103588</t>
  </si>
  <si>
    <t>PERFURAÇÃO HORIZONTAL DIRECIONAL E INSTALAÇÃO DE TUBULAÇÃO PEAD 32 MM, EM SOLO MOLE. AF_01/2022</t>
  </si>
  <si>
    <t>SINAPI|103623</t>
  </si>
  <si>
    <t>103623</t>
  </si>
  <si>
    <t>PERFURAÇÃO HORIZONTAL DIRECIONAL E INSTALAÇÃO DE TUBULAÇÃO PEAD 355 MM, EM SOLO DE 1ª CATEGORIA. AF_01/2022</t>
  </si>
  <si>
    <t>SINAPI|103645</t>
  </si>
  <si>
    <t>103645</t>
  </si>
  <si>
    <t>PERFURAÇÃO HORIZONTAL DIRECIONAL E INSTALAÇÃO DE TUBULAÇÃO PEAD 355 MM, EM SOLO DE 2ª CATEGORIA. AF_01/2022</t>
  </si>
  <si>
    <t>SINAPI|103601</t>
  </si>
  <si>
    <t>103601</t>
  </si>
  <si>
    <t>PERFURAÇÃO HORIZONTAL DIRECIONAL E INSTALAÇÃO DE TUBULAÇÃO PEAD 355 MM, EM SOLO MOLE. AF_01/2022</t>
  </si>
  <si>
    <t>SINAPI|103624</t>
  </si>
  <si>
    <t>103624</t>
  </si>
  <si>
    <t>PERFURAÇÃO HORIZONTAL DIRECIONAL E INSTALAÇÃO DE TUBULAÇÃO PEAD 400 MM, EM SOLO DE 1ª CATEGORIA. AF_01/2022</t>
  </si>
  <si>
    <t>SINAPI|103646</t>
  </si>
  <si>
    <t>103646</t>
  </si>
  <si>
    <t>PERFURAÇÃO HORIZONTAL DIRECIONAL E INSTALAÇÃO DE TUBULAÇÃO PEAD 400 MM, EM SOLO DE 2ª CATEGORIA. AF_01/2022</t>
  </si>
  <si>
    <t>SINAPI|103602</t>
  </si>
  <si>
    <t>103602</t>
  </si>
  <si>
    <t>PERFURAÇÃO HORIZONTAL DIRECIONAL E INSTALAÇÃO DE TUBULAÇÃO PEAD 400 MM, EM SOLO MOLE. AF_01/2022</t>
  </si>
  <si>
    <t>SINAPI|103625</t>
  </si>
  <si>
    <t>103625</t>
  </si>
  <si>
    <t>PERFURAÇÃO HORIZONTAL DIRECIONAL E INSTALAÇÃO DE TUBULAÇÃO PEAD 450 MM, EM SOLO DE 1ª CATEGORIA. AF_01/2022</t>
  </si>
  <si>
    <t>SINAPI|103647</t>
  </si>
  <si>
    <t>103647</t>
  </si>
  <si>
    <t>PERFURAÇÃO HORIZONTAL DIRECIONAL E INSTALAÇÃO DE TUBULAÇÃO PEAD 450 MM, EM SOLO DE 2ª CATEGORIA. AF_01/2022</t>
  </si>
  <si>
    <t>SINAPI|103603</t>
  </si>
  <si>
    <t>103603</t>
  </si>
  <si>
    <t>PERFURAÇÃO HORIZONTAL DIRECIONAL E INSTALAÇÃO DE TUBULAÇÃO PEAD 450 MM, EM SOLO MOLE. AF_01/2022</t>
  </si>
  <si>
    <t>SINAPI|103611</t>
  </si>
  <si>
    <t>103611</t>
  </si>
  <si>
    <t>PERFURAÇÃO HORIZONTAL DIRECIONAL E INSTALAÇÃO DE TUBULAÇÃO PEAD 50 MM, EM SOLO DE 1ª CATEGORIA. AF_01/2022</t>
  </si>
  <si>
    <t>SINAPI|103633</t>
  </si>
  <si>
    <t>103633</t>
  </si>
  <si>
    <t>PERFURAÇÃO HORIZONTAL DIRECIONAL E INSTALAÇÃO DE TUBULAÇÃO PEAD 50 MM, EM SOLO DE 2ª CATEGORIA. AF_01/2022</t>
  </si>
  <si>
    <t>SINAPI|103589</t>
  </si>
  <si>
    <t>103589</t>
  </si>
  <si>
    <t>PERFURAÇÃO HORIZONTAL DIRECIONAL E INSTALAÇÃO DE TUBULAÇÃO PEAD 50 MM, EM SOLO MOLE. AF_01/2022</t>
  </si>
  <si>
    <t>SINAPI|103626</t>
  </si>
  <si>
    <t>103626</t>
  </si>
  <si>
    <t>PERFURAÇÃO HORIZONTAL DIRECIONAL E INSTALAÇÃO DE TUBULAÇÃO PEAD 500 MM, EM SOLO DE 1ª CATEGORIA. AF_01/2022</t>
  </si>
  <si>
    <t>SINAPI|103648</t>
  </si>
  <si>
    <t>103648</t>
  </si>
  <si>
    <t>PERFURAÇÃO HORIZONTAL DIRECIONAL E INSTALAÇÃO DE TUBULAÇÃO PEAD 500 MM, EM SOLO DE 2ª CATEGORIA. AF_01/2022</t>
  </si>
  <si>
    <t>SINAPI|103604</t>
  </si>
  <si>
    <t>103604</t>
  </si>
  <si>
    <t>PERFURAÇÃO HORIZONTAL DIRECIONAL E INSTALAÇÃO DE TUBULAÇÃO PEAD 500 MM, EM SOLO MOLE. AF_01/2022</t>
  </si>
  <si>
    <t>SINAPI|103627</t>
  </si>
  <si>
    <t>103627</t>
  </si>
  <si>
    <t>PERFURAÇÃO HORIZONTAL DIRECIONAL E INSTALAÇÃO DE TUBULAÇÃO PEAD 560 MM, EM SOLO DE 1ª CATEGORIA. AF_01/2022</t>
  </si>
  <si>
    <t>SINAPI|103649</t>
  </si>
  <si>
    <t>103649</t>
  </si>
  <si>
    <t>PERFURAÇÃO HORIZONTAL DIRECIONAL E INSTALAÇÃO DE TUBULAÇÃO PEAD 560 MM, EM SOLO DE 2ª CATEGORIA. AF_01/2022</t>
  </si>
  <si>
    <t>SINAPI|103605</t>
  </si>
  <si>
    <t>103605</t>
  </si>
  <si>
    <t>PERFURAÇÃO HORIZONTAL DIRECIONAL E INSTALAÇÃO DE TUBULAÇÃO PEAD 560 MM, EM SOLO MOLE. AF_01/2022</t>
  </si>
  <si>
    <t>SINAPI|103612</t>
  </si>
  <si>
    <t>103612</t>
  </si>
  <si>
    <t>PERFURAÇÃO HORIZONTAL DIRECIONAL E INSTALAÇÃO DE TUBULAÇÃO PEAD 63 MM, EM SOLO DE 1ª CATEGORIA. AF_01/2022</t>
  </si>
  <si>
    <t>SINAPI|103634</t>
  </si>
  <si>
    <t>103634</t>
  </si>
  <si>
    <t>PERFURAÇÃO HORIZONTAL DIRECIONAL E INSTALAÇÃO DE TUBULAÇÃO PEAD 63 MM, EM SOLO DE 2ª CATEGORIA. AF_01/2022</t>
  </si>
  <si>
    <t>SINAPI|103590</t>
  </si>
  <si>
    <t>103590</t>
  </si>
  <si>
    <t>PERFURAÇÃO HORIZONTAL DIRECIONAL E INSTALAÇÃO DE TUBULAÇÃO PEAD 63 MM, EM SOLO MOLE. AF_01/2022</t>
  </si>
  <si>
    <t>SINAPI|103628</t>
  </si>
  <si>
    <t>103628</t>
  </si>
  <si>
    <t>PERFURAÇÃO HORIZONTAL DIRECIONAL E INSTALAÇÃO DE TUBULAÇÃO PEAD 630 MM, EM SOLO DE 1ª CATEGORIA. AF_01/2022</t>
  </si>
  <si>
    <t>SINAPI|103650</t>
  </si>
  <si>
    <t>103650</t>
  </si>
  <si>
    <t>PERFURAÇÃO HORIZONTAL DIRECIONAL E INSTALAÇÃO DE TUBULAÇÃO PEAD 630 MM, EM SOLO DE 2ª CATEGORIA. AF_01/2022</t>
  </si>
  <si>
    <t>SINAPI|103606</t>
  </si>
  <si>
    <t>103606</t>
  </si>
  <si>
    <t>PERFURAÇÃO HORIZONTAL DIRECIONAL E INSTALAÇÃO DE TUBULAÇÃO PEAD 630 MM, EM SOLO MOLE. AF_01/2022</t>
  </si>
  <si>
    <t>SINAPI|103629</t>
  </si>
  <si>
    <t>103629</t>
  </si>
  <si>
    <t>PERFURAÇÃO HORIZONTAL DIRECIONAL E INSTALAÇÃO DE TUBULAÇÃO PEAD 710 MM, EM SOLO DE 1ª CATEGORIA. AF_01/2022</t>
  </si>
  <si>
    <t>SINAPI|103651</t>
  </si>
  <si>
    <t>103651</t>
  </si>
  <si>
    <t>PERFURAÇÃO HORIZONTAL DIRECIONAL E INSTALAÇÃO DE TUBULAÇÃO PEAD 710 MM, EM SOLO DE 2ª CATEGORIA. AF_01/2022</t>
  </si>
  <si>
    <t>SINAPI|103607</t>
  </si>
  <si>
    <t>103607</t>
  </si>
  <si>
    <t>PERFURAÇÃO HORIZONTAL DIRECIONAL E INSTALAÇÃO DE TUBULAÇÃO PEAD 710 MM, EM SOLO MOLE. AF_01/2022</t>
  </si>
  <si>
    <t>SINAPI|103613</t>
  </si>
  <si>
    <t>103613</t>
  </si>
  <si>
    <t>PERFURAÇÃO HORIZONTAL DIRECIONAL E INSTALAÇÃO DE TUBULAÇÃO PEAD 75 MM, EM SOLO DE 1ª CATEGORIA. AF_01/2022</t>
  </si>
  <si>
    <t>SINAPI|103635</t>
  </si>
  <si>
    <t>103635</t>
  </si>
  <si>
    <t>PERFURAÇÃO HORIZONTAL DIRECIONAL E INSTALAÇÃO DE TUBULAÇÃO PEAD 75 MM, EM SOLO DE 2ª CATEGORIA. AF_01/2022</t>
  </si>
  <si>
    <t>SINAPI|103591</t>
  </si>
  <si>
    <t>103591</t>
  </si>
  <si>
    <t>PERFURAÇÃO HORIZONTAL DIRECIONAL E INSTALAÇÃO DE TUBULAÇÃO PEAD 75 MM, EM SOLO MOLE. AF_01/2022</t>
  </si>
  <si>
    <t>SINAPI|103630</t>
  </si>
  <si>
    <t>103630</t>
  </si>
  <si>
    <t>PERFURAÇÃO HORIZONTAL DIRECIONAL E INSTALAÇÃO DE TUBULAÇÃO PEAD 800 MM, EM SOLO DE 1ª CATEGORIA. AF_01/2022</t>
  </si>
  <si>
    <t>SINAPI|103652</t>
  </si>
  <si>
    <t>103652</t>
  </si>
  <si>
    <t>PERFURAÇÃO HORIZONTAL DIRECIONAL E INSTALAÇÃO DE TUBULAÇÃO PEAD 800 MM, EM SOLO DE 2ª CATEGORIA. AF_01/2022</t>
  </si>
  <si>
    <t>SINAPI|103608</t>
  </si>
  <si>
    <t>103608</t>
  </si>
  <si>
    <t>PERFURAÇÃO HORIZONTAL DIRECIONAL E INSTALAÇÃO DE TUBULAÇÃO PEAD 800 MM, EM SOLO MOLE. AF_01/2022</t>
  </si>
  <si>
    <t>SINAPI|103614</t>
  </si>
  <si>
    <t>103614</t>
  </si>
  <si>
    <t>PERFURAÇÃO HORIZONTAL DIRECIONAL E INSTALAÇÃO DE TUBULAÇÃO PEAD 90 MM, EM SOLO DE 1ª CATEGORIA. AF_01/2022</t>
  </si>
  <si>
    <t>SINAPI|103636</t>
  </si>
  <si>
    <t>103636</t>
  </si>
  <si>
    <t>PERFURAÇÃO HORIZONTAL DIRECIONAL E INSTALAÇÃO DE TUBULAÇÃO PEAD 90 MM, EM SOLO DE 2ª CATEGORIA. AF_01/2022</t>
  </si>
  <si>
    <t>SINAPI|103592</t>
  </si>
  <si>
    <t>103592</t>
  </si>
  <si>
    <t>PERFURAÇÃO HORIZONTAL DIRECIONAL E INSTALAÇÃO DE TUBULAÇÃO PEAD 90 MM, EM SOLO MOLE. AF_01/2022</t>
  </si>
  <si>
    <t>SINAPI|88412</t>
  </si>
  <si>
    <t>88412</t>
  </si>
  <si>
    <t>APLICAÇÃO MANUAL DE FUNDO SELADOR ACRÍLICO EM PANOS CEGOS DE FACHADA (SEM PRESENÇA DE VÃOS) DE EDIFÍCIOS DE MÚLTIPLOS PAVIMENTOS. AF_03/2024</t>
  </si>
  <si>
    <t>Pintura Externa</t>
  </si>
  <si>
    <t>SINAPI|88411</t>
  </si>
  <si>
    <t>88411</t>
  </si>
  <si>
    <t>APLICAÇÃO MANUAL DE FUNDO SELADOR ACRÍLICO EM PANOS COM PRESENÇA DE VÃOS DE EDIFÍCIOS DE MÚLTIPLOS PAVIMENTOS. AF_03/2024</t>
  </si>
  <si>
    <t>SINAPI|88415</t>
  </si>
  <si>
    <t>88415</t>
  </si>
  <si>
    <t>APLICAÇÃO MANUAL DE FUNDO SELADOR ACRÍLICO EM PAREDES EXTERNAS DE CASAS. AF_03/2024</t>
  </si>
  <si>
    <t>SINAPI|88413</t>
  </si>
  <si>
    <t>88413</t>
  </si>
  <si>
    <t>APLICAÇÃO MANUAL DE FUNDO SELADOR ACRÍLICO EM SUPERFÍCIES EXTERNAS DE SACADA DE EDIFÍCIOS DE MÚLTIPLOS PAVIMENTOS. AF_03/2024</t>
  </si>
  <si>
    <t>SINAPI|88414</t>
  </si>
  <si>
    <t>88414</t>
  </si>
  <si>
    <t>APLICAÇÃO MANUAL DE FUNDO SELADOR ACRÍLICO EM SUPERFÍCIES INTERNAS DA SACADA DE EDIFÍCIOS DE MÚLTIPLOS PAVIMENTOS. AF_03/2024</t>
  </si>
  <si>
    <t>SINAPI|96131</t>
  </si>
  <si>
    <t>96131</t>
  </si>
  <si>
    <t>APLICAÇÃO MANUAL DE MASSA ACRÍLICA EM PANOS DE FACHADA COM PRESENÇA DE VÃOS, DE EDIFÍCIOS DE MÚLTIPLOS PAVIMENTOS, DUAS DEMÃOS. AF_03/2024</t>
  </si>
  <si>
    <t>SINAPI|96126</t>
  </si>
  <si>
    <t>96126</t>
  </si>
  <si>
    <t>APLICAÇÃO MANUAL DE MASSA ACRÍLICA EM PANOS DE FACHADA COM PRESENÇA DE VÃOS, DE EDIFÍCIOS DE MÚLTIPLOS PAVIMENTOS, UMA DEMÃO. AF_03/2024</t>
  </si>
  <si>
    <t>SINAPI|96132</t>
  </si>
  <si>
    <t>96132</t>
  </si>
  <si>
    <t>APLICAÇÃO MANUAL DE MASSA ACRÍLICA EM PANOS DE FACHADA SEM PRESENÇA DE VÃOS, DE EDIFÍCIOS DE MÚLTIPLOS PAVIMENTOS, DUAS DEMÃOS. AF_03/2024</t>
  </si>
  <si>
    <t>SINAPI|96127</t>
  </si>
  <si>
    <t>96127</t>
  </si>
  <si>
    <t>APLICAÇÃO MANUAL DE MASSA ACRÍLICA EM PANOS DE FACHADA SEM PRESENÇA DE VÃOS, DE EDIFÍCIOS DE MÚLTIPLOS PAVIMENTOS, UMA DEMÃO. AF_03/2024</t>
  </si>
  <si>
    <t>SINAPI|96135</t>
  </si>
  <si>
    <t>96135</t>
  </si>
  <si>
    <t>APLICAÇÃO MANUAL DE MASSA ACRÍLICA EM PAREDES EXTERNAS DE CASAS, DUAS DEMÃOS. AF_03/2024</t>
  </si>
  <si>
    <t>SINAPI|96130</t>
  </si>
  <si>
    <t>96130</t>
  </si>
  <si>
    <t>APLICAÇÃO MANUAL DE MASSA ACRÍLICA EM PAREDES EXTERNAS DE CASAS, UMA DEMÃO. AF_03/2024</t>
  </si>
  <si>
    <t>SINAPI|96133</t>
  </si>
  <si>
    <t>96133</t>
  </si>
  <si>
    <t>APLICAÇÃO MANUAL DE MASSA ACRÍLICA EM SUPERFÍCIES EXTERNAS DE SACADA DE EDIFÍCIOS DE MÚLTIPLOS PAVIMENTOS, DUAS DEMÃOS. AF_03/2024</t>
  </si>
  <si>
    <t>SINAPI|96128</t>
  </si>
  <si>
    <t>96128</t>
  </si>
  <si>
    <t>APLICAÇÃO MANUAL DE MASSA ACRÍLICA EM SUPERFÍCIES EXTERNAS DE SACADA DE EDIFÍCIOS DE MÚLTIPLOS PAVIMENTOS, UMA DEMÃO. AF_03/2024</t>
  </si>
  <si>
    <t>SINAPI|96134</t>
  </si>
  <si>
    <t>96134</t>
  </si>
  <si>
    <t>APLICAÇÃO MANUAL DE MASSA ACRÍLICA EM SUPERFÍCIES INTERNAS DE SACADA DE EDIFÍCIOS DE MÚLTIPLOS PAVIMENTOS, DUAS DEMÃOS. AF_03/2024</t>
  </si>
  <si>
    <t>SINAPI|96129</t>
  </si>
  <si>
    <t>96129</t>
  </si>
  <si>
    <t>APLICAÇÃO MANUAL DE MASSA ACRÍLICA EM SUPERFÍCIES INTERNAS DE SACADA DE EDIFÍCIOS DE MÚLTIPLOS PAVIMENTOS, UMA DEMÃO. AF_03/2024</t>
  </si>
  <si>
    <t>SINAPI|88432</t>
  </si>
  <si>
    <t>88432</t>
  </si>
  <si>
    <t>APLICAÇÃO MANUAL DE PINTURA COM TINTA TEXTURIZADA ACRÍLICA EM MOLDURAS DE EPS. AF_03/2024</t>
  </si>
  <si>
    <t>SINAPI|88426</t>
  </si>
  <si>
    <t>88426</t>
  </si>
  <si>
    <t>APLICAÇÃO MANUAL DE PINTURA COM TINTA TEXTURIZADA ACRÍLICA EM PANOS CEGOS DE FACHADA (SEM PRESENÇA DE VÃOS) DE EDIFÍCIOS DE MÚLTIPLOS PAVIMENTOS, DUAS CORES. AF_03/2024</t>
  </si>
  <si>
    <t>SINAPI|88417</t>
  </si>
  <si>
    <t>88417</t>
  </si>
  <si>
    <t>APLICAÇÃO MANUAL DE PINTURA COM TINTA TEXTURIZADA ACRÍLICA EM PANOS CEGOS DE FACHADA (SEM PRESENÇA DE VÃOS) DE EDIFÍCIOS DE MÚLTIPLOS PAVIMENTOS, UMA COR. AF_03/2024</t>
  </si>
  <si>
    <t>SINAPI|88424</t>
  </si>
  <si>
    <t>88424</t>
  </si>
  <si>
    <t>APLICAÇÃO MANUAL DE PINTURA COM TINTA TEXTURIZADA ACRÍLICA EM PANOS COM PRESENÇA DE VÃOS DE EDIFÍCIOS DE MÚLTIPLOS PAVIMENTOS, DUAS CORES. AF_03/2024</t>
  </si>
  <si>
    <t>SINAPI|88416</t>
  </si>
  <si>
    <t>88416</t>
  </si>
  <si>
    <t>APLICAÇÃO MANUAL DE PINTURA COM TINTA TEXTURIZADA ACRÍLICA EM PANOS COM PRESENÇA DE VÃOS DE EDIFÍCIOS DE MÚLTIPLOS PAVIMENTOS, UMA COR. AF_03/2024</t>
  </si>
  <si>
    <t>SINAPI|88431</t>
  </si>
  <si>
    <t>88431</t>
  </si>
  <si>
    <t>APLICAÇÃO MANUAL DE PINTURA COM TINTA TEXTURIZADA ACRÍLICA EM PAREDES EXTERNAS DE CASAS, DUAS CORES. AF_03/2024</t>
  </si>
  <si>
    <t>SINAPI|88423</t>
  </si>
  <si>
    <t>88423</t>
  </si>
  <si>
    <t>APLICAÇÃO MANUAL DE PINTURA COM TINTA TEXTURIZADA ACRÍLICA EM PAREDES EXTERNAS DE CASAS, UMA COR. AF_03/2024</t>
  </si>
  <si>
    <t>SINAPI|88428</t>
  </si>
  <si>
    <t>88428</t>
  </si>
  <si>
    <t>APLICAÇÃO MANUAL DE PINTURA COM TINTA TEXTURIZADA ACRÍLICA EM SUPERFÍCIES EXTERNAS DE SACADA DE EDIFÍCIOS DE MÚLTIPLOS PAVIMENTOS, DUAS CORES. AF_03/2024</t>
  </si>
  <si>
    <t>SINAPI|88420</t>
  </si>
  <si>
    <t>88420</t>
  </si>
  <si>
    <t>APLICAÇÃO MANUAL DE PINTURA COM TINTA TEXTURIZADA ACRÍLICA EM SUPERFÍCIES EXTERNAS DE SACADA DE EDIFÍCIOS DE MÚLTIPLOS PAVIMENTOS, UMA COR. AF_03/2024</t>
  </si>
  <si>
    <t>SINAPI|88429</t>
  </si>
  <si>
    <t>88429</t>
  </si>
  <si>
    <t>APLICAÇÃO MANUAL DE PINTURA COM TINTA TEXTURIZADA ACRÍLICA EM SUPERFÍCIES INTERNAS DA SACADA DE EDIFÍCIOS DE MÚLTIPLOS PAVIMENTOS, DUAS CORES. AF_03/2024</t>
  </si>
  <si>
    <t>SINAPI|88421</t>
  </si>
  <si>
    <t>88421</t>
  </si>
  <si>
    <t>APLICAÇÃO MANUAL DE PINTURA COM TINTA TEXTURIZADA ACRÍLICA EM SUPERFÍCIES INTERNAS DA SACADA DE EDIFÍCIOS DE MÚLTIPLOS PAVIMENTOS, UMA COR. AF_03/2024</t>
  </si>
  <si>
    <t>SINAPI|95622</t>
  </si>
  <si>
    <t>95622</t>
  </si>
  <si>
    <t>APLICAÇÃO MANUAL DE TINTA LÁTEX ACRÍLICA EM PANOS COM PRESENÇA DE VÃOS DE EDIFÍCIOS DE MÚLTIPLOS PAVIMENTOS, DUAS DEMÃOS. AF_03/2024</t>
  </si>
  <si>
    <t>SINAPI|95623</t>
  </si>
  <si>
    <t>95623</t>
  </si>
  <si>
    <t>APLICAÇÃO MANUAL DE TINTA LÁTEX ACRÍLICA EM PANOS SEM PRESENÇA DE VÃOS DE EDIFÍCIOS DE MÚLTIPLOS PAVIMENTOS, DUAS DEMÃOS. AF_03/2024</t>
  </si>
  <si>
    <t>SINAPI|95626</t>
  </si>
  <si>
    <t>95626</t>
  </si>
  <si>
    <t>APLICAÇÃO MANUAL DE TINTA LÁTEX ACRÍLICA EM PAREDE EXTERNAS DE CASAS, DUAS DEMÃOS. AF_03/2024</t>
  </si>
  <si>
    <t>SINAPI|95624</t>
  </si>
  <si>
    <t>95624</t>
  </si>
  <si>
    <t>APLICAÇÃO MANUAL DE TINTA LÁTEX ACRÍLICA EM SUPERFÍCIES EXTERNAS DE SACADA DE EDIFÍCIOS DE MÚLTIPLOS PAVIMENTOS, DUAS DEMÃOS. AF_03/2024</t>
  </si>
  <si>
    <t>SINAPI|95625</t>
  </si>
  <si>
    <t>95625</t>
  </si>
  <si>
    <t>APLICAÇÃO MANUAL DE TINTA LÁTEX ACRÍLICA EM SUPERFÍCIES INTERNAS DE SACADA DE EDIFÍCIOS DE MÚLTIPLOS PAVIMENTOS, DUAS DEMÃOS. AF_03/2024</t>
  </si>
  <si>
    <t>SINAPI|88497</t>
  </si>
  <si>
    <t>88497</t>
  </si>
  <si>
    <t>EMASSAMENTO COM MASSA LÁTEX, APLICAÇÃO EM PAREDE, DUAS DEMÃOS, LIXAMENTO MANUAL. AF_04/2023</t>
  </si>
  <si>
    <t>Pintura Interna</t>
  </si>
  <si>
    <t>SINAPI|104648</t>
  </si>
  <si>
    <t>104648</t>
  </si>
  <si>
    <t>EMASSAMENTO COM MASSA LÁTEX, APLICAÇÃO EM PAREDE, DUAS DEMÃOS, LIXAMENTO MECANIZADO. AF_04/2023</t>
  </si>
  <si>
    <t>SINAPI|88495</t>
  </si>
  <si>
    <t>88495</t>
  </si>
  <si>
    <t>EMASSAMENTO COM MASSA LÁTEX, APLICAÇÃO EM PAREDE, UMA DEMÃO, LIXAMENTO MANUAL. AF_04/2023</t>
  </si>
  <si>
    <t>SINAPI|104646</t>
  </si>
  <si>
    <t>104646</t>
  </si>
  <si>
    <t>EMASSAMENTO COM MASSA LÁTEX, APLICAÇÃO EM PAREDE, UMA DEMÃO, LIXAMENTO MECANIZADO. AF_04/2023</t>
  </si>
  <si>
    <t>SINAPI|88496</t>
  </si>
  <si>
    <t>88496</t>
  </si>
  <si>
    <t>EMASSAMENTO COM MASSA LÁTEX, APLICAÇÃO EM TETO, DUAS DEMÃOS, LIXAMENTO MANUAL. AF_04/2023</t>
  </si>
  <si>
    <t>SINAPI|104647</t>
  </si>
  <si>
    <t>104647</t>
  </si>
  <si>
    <t>EMASSAMENTO COM MASSA LÁTEX, APLICAÇÃO EM TETO, DUAS DEMÃOS, LIXAMENTO MECANIZADO. AF_04/2023</t>
  </si>
  <si>
    <t>SINAPI|88494</t>
  </si>
  <si>
    <t>88494</t>
  </si>
  <si>
    <t>EMASSAMENTO COM MASSA LÁTEX, APLICAÇÃO EM TETO, UMA DEMÃO, LIXAMENTO MANUAL. AF_04/2023</t>
  </si>
  <si>
    <t>SINAPI|104645</t>
  </si>
  <si>
    <t>104645</t>
  </si>
  <si>
    <t>EMASSAMENTO COM MASSA LÁTEX, APLICAÇÃO EM TETO, UMA DEMÃO, LIXAMENTO MECANIZADO. AF_04/2023</t>
  </si>
  <si>
    <t>SINAPI|88485</t>
  </si>
  <si>
    <t>88485</t>
  </si>
  <si>
    <t>FUNDO SELADOR ACRÍLICO, APLICAÇÃO MANUAL EM PAREDE, UMA DEMÃO. AF_04/2023</t>
  </si>
  <si>
    <t>SINAPI|88484</t>
  </si>
  <si>
    <t>88484</t>
  </si>
  <si>
    <t>FUNDO SELADOR ACRÍLICO, APLICAÇÃO MANUAL EM TETO, UMA DEMÃO. AF_04/2023</t>
  </si>
  <si>
    <t>SINAPI|104638</t>
  </si>
  <si>
    <t>104638</t>
  </si>
  <si>
    <t>FUNDO SELADOR ACRÍLICO, APLICAÇÃO MECÂNICA EM PAREDE, UMA DEMÃO. AF_04/2023</t>
  </si>
  <si>
    <t>SINAPI|104637</t>
  </si>
  <si>
    <t>104637</t>
  </si>
  <si>
    <t>FUNDO SELADOR ACRÍLICO, APLICAÇÃO MECÂNICA EM TETO, UMA DEMÃO. AF_04/2023</t>
  </si>
  <si>
    <t>SINAPI|104641</t>
  </si>
  <si>
    <t>104641</t>
  </si>
  <si>
    <t>PINTURA LÁTEX ACRÍLICA ECONÔMICA, APLICAÇÃO MANUAL EM PAREDES, DUAS DEMÃOS. AF_04/2023</t>
  </si>
  <si>
    <t>SINAPI|104639</t>
  </si>
  <si>
    <t>104639</t>
  </si>
  <si>
    <t>PINTURA LÁTEX ACRÍLICA ECONÔMICA, APLICAÇÃO MANUAL EM TETO, DUAS DEMÃOS. AF_04/2023</t>
  </si>
  <si>
    <t>SINAPI|104644</t>
  </si>
  <si>
    <t>104644</t>
  </si>
  <si>
    <t>PINTURA LÁTEX ACRÍLICA ECONÔMICA, APLICAÇÃO MECÂNICA EM PAREDES, DUAS DEMÃOS. AF_04/2023</t>
  </si>
  <si>
    <t>SINAPI|104643</t>
  </si>
  <si>
    <t>104643</t>
  </si>
  <si>
    <t>PINTURA LÁTEX ACRÍLICA ECONÔMICA, APLICAÇÃO MECÂNICA EM TETO, DUAS DEMÃOS. AF_04/2023</t>
  </si>
  <si>
    <t>SINAPI|88489</t>
  </si>
  <si>
    <t>88489</t>
  </si>
  <si>
    <t>PINTURA LÁTEX ACRÍLICA PREMIUM, APLICAÇÃO MANUAL EM PAREDES, DUAS DEMÃOS. AF_04/2023</t>
  </si>
  <si>
    <t>SINAPI|88488</t>
  </si>
  <si>
    <t>88488</t>
  </si>
  <si>
    <t>PINTURA LÁTEX ACRÍLICA PREMIUM, APLICAÇÃO MANUAL EM TETO, DUAS DEMÃOS. AF_04/2023</t>
  </si>
  <si>
    <t>SINAPI|104642</t>
  </si>
  <si>
    <t>104642</t>
  </si>
  <si>
    <t>PINTURA LÁTEX ACRÍLICA STANDARD, APLICAÇÃO MANUAL EM PAREDES, DUAS DEMÃOS. AF_04/2023</t>
  </si>
  <si>
    <t>SINAPI|104640</t>
  </si>
  <si>
    <t>104640</t>
  </si>
  <si>
    <t>PINTURA LÁTEX ACRÍLICA STANDARD, APLICAÇÃO MANUAL EM TETO, DUAS DEMÃOS. AF_04/2023</t>
  </si>
  <si>
    <t>SINAPI|95305</t>
  </si>
  <si>
    <t>95305</t>
  </si>
  <si>
    <t>TEXTURA ACRÍLICA, APLICAÇÃO MANUAL EM PAREDE, UMA DEMÃO. AF_04/2023</t>
  </si>
  <si>
    <t>SINAPI|95306</t>
  </si>
  <si>
    <t>95306</t>
  </si>
  <si>
    <t>TEXTURA ACRÍLICA, APLICAÇÃO MANUAL EM TETO, UMA DEMÃO. AF_04/2023</t>
  </si>
  <si>
    <t>SINAPI|102201</t>
  </si>
  <si>
    <t>102201</t>
  </si>
  <si>
    <t>APLICAÇÃO MASSA ACRÍLICA PARA MADEIRA, PARA PINTURA COM TINTA DE ACABAMENTO (PIGMENTADA). AF_01/2021</t>
  </si>
  <si>
    <t>Pintura em Madeira</t>
  </si>
  <si>
    <t>SINAPI|102200</t>
  </si>
  <si>
    <t>102200</t>
  </si>
  <si>
    <t>APLICAÇÃO MASSA ALQUÍDICA PARA MADEIRA, PARA PINTURA COM TINTA DE ACABAMENTO (PIGMENTADA). AF_01/2021</t>
  </si>
  <si>
    <t>SINAPI|102202</t>
  </si>
  <si>
    <t>102202</t>
  </si>
  <si>
    <t>APLICAÇÃO MASSA EPÓXI PARA MADEIRA, PARA PINTURA COM TINTA PU DE ACABAMENTO (PIGMENTADA). AF_01/2021</t>
  </si>
  <si>
    <t>SINAPI|102193</t>
  </si>
  <si>
    <t>102193</t>
  </si>
  <si>
    <t>LIXAMENTO DE MADEIRA PARA APLICAÇÃO DE FUNDO OU PINTURA. AF_01/2021</t>
  </si>
  <si>
    <t>SINAPI|102194</t>
  </si>
  <si>
    <t>102194</t>
  </si>
  <si>
    <t>LIXAMENTO DE MASSA PARA MADEIRA. AF_01/2021</t>
  </si>
  <si>
    <t>SINAPI|102198</t>
  </si>
  <si>
    <t>102198</t>
  </si>
  <si>
    <t>PINTURA FUNDO NIVELADOR ACRÍLICO BRANCO EM MADEIRA. AF_01/2021</t>
  </si>
  <si>
    <t>SINAPI|102197</t>
  </si>
  <si>
    <t>102197</t>
  </si>
  <si>
    <t>PINTURA FUNDO NIVELADOR ALQUÍDICO BRANCO EM MADEIRA. AF_01/2021</t>
  </si>
  <si>
    <t>SINAPI|102195</t>
  </si>
  <si>
    <t>102195</t>
  </si>
  <si>
    <t>PINTURA FUNDO NIVELADOR ALQUÍDICO INCOLOR EM MADEIRA. AF_01/2021</t>
  </si>
  <si>
    <t>SINAPI|102199</t>
  </si>
  <si>
    <t>102199</t>
  </si>
  <si>
    <t>PINTURA FUNDO NIVELADOR POLIURETÂNICO BRANCO EM MADEIRA. AF_01/2021</t>
  </si>
  <si>
    <t>SINAPI|102196</t>
  </si>
  <si>
    <t>102196</t>
  </si>
  <si>
    <t>PINTURA FUNDO NIVELADOR POLIURETÂNICO INCOLOR EM MADEIRA. AF_01/2021</t>
  </si>
  <si>
    <t>SINAPI|102233</t>
  </si>
  <si>
    <t>102233</t>
  </si>
  <si>
    <t>PINTURA IMUNIZANTE PARA MADEIRA, 1 DEMÃO. AF_01/2021</t>
  </si>
  <si>
    <t>SINAPI|102234</t>
  </si>
  <si>
    <t>102234</t>
  </si>
  <si>
    <t>PINTURA IMUNIZANTE PARA MADEIRA, 2 DEMÃOS. AF_01/2021</t>
  </si>
  <si>
    <t>SINAPI|102207</t>
  </si>
  <si>
    <t>102207</t>
  </si>
  <si>
    <t>PINTURA TINTA DE ACABAMENTO (PIGMENTADA) A ÓLEO EM MADEIRA, 1 DEMÃO. AF_01/2021</t>
  </si>
  <si>
    <t>SINAPI|102217</t>
  </si>
  <si>
    <t>102217</t>
  </si>
  <si>
    <t>PINTURA TINTA DE ACABAMENTO (PIGMENTADA) A ÓLEO EM MADEIRA, 2 DEMÃOS. AF_01/2021</t>
  </si>
  <si>
    <t>SINAPI|102227</t>
  </si>
  <si>
    <t>102227</t>
  </si>
  <si>
    <t>PINTURA TINTA DE ACABAMENTO (PIGMENTADA) A ÓLEO EM MADEIRA, 3 DEMÃOS. AF_01/2021</t>
  </si>
  <si>
    <t>SINAPI|102211</t>
  </si>
  <si>
    <t>102211</t>
  </si>
  <si>
    <t>PINTURA TINTA DE ACABAMENTO (PIGMENTADA) ESMALTE BASE ÁGUA EM MADEIRA, 1 DEMÃO. AF_01/2021</t>
  </si>
  <si>
    <t>SINAPI|102221</t>
  </si>
  <si>
    <t>102221</t>
  </si>
  <si>
    <t>PINTURA TINTA DE ACABAMENTO (PIGMENTADA) ESMALTE BASE ÁGUA EM MADEIRA, 2 DEMÃOS. AF_01/2021</t>
  </si>
  <si>
    <t>SINAPI|102231</t>
  </si>
  <si>
    <t>102231</t>
  </si>
  <si>
    <t>PINTURA TINTA DE ACABAMENTO (PIGMENTADA) ESMALTE BASE ÁGUA EM MADEIRA, 3 DEMÃOS. AF_01/2021</t>
  </si>
  <si>
    <t>SINAPI|102209</t>
  </si>
  <si>
    <t>102209</t>
  </si>
  <si>
    <t>PINTURA TINTA DE ACABAMENTO (PIGMENTADA) ESMALTE SINTÉTICO ACETINADO EM MADEIRA, 1 DEMÃO. AF_01/2021</t>
  </si>
  <si>
    <t>SINAPI|102219</t>
  </si>
  <si>
    <t>102219</t>
  </si>
  <si>
    <t>PINTURA TINTA DE ACABAMENTO (PIGMENTADA) ESMALTE SINTÉTICO ACETINADO EM MADEIRA, 2 DEMÃOS. AF_01/2021</t>
  </si>
  <si>
    <t>SINAPI|102229</t>
  </si>
  <si>
    <t>102229</t>
  </si>
  <si>
    <t>PINTURA TINTA DE ACABAMENTO (PIGMENTADA) ESMALTE SINTÉTICO ACETINADO EM MADEIRA, 3 DEMÃOS. AF_01/2021</t>
  </si>
  <si>
    <t>SINAPI|102210</t>
  </si>
  <si>
    <t>102210</t>
  </si>
  <si>
    <t>PINTURA TINTA DE ACABAMENTO (PIGMENTADA) ESMALTE SINTÉTICO BRILHANTE EM MADEIRA, 1 DEMÃO. AF_01/2021</t>
  </si>
  <si>
    <t>SINAPI|102220</t>
  </si>
  <si>
    <t>102220</t>
  </si>
  <si>
    <t>PINTURA TINTA DE ACABAMENTO (PIGMENTADA) ESMALTE SINTÉTICO BRILHANTE EM MADEIRA, 2 DEMÃOS. AF_01/2021</t>
  </si>
  <si>
    <t>SINAPI|102230</t>
  </si>
  <si>
    <t>102230</t>
  </si>
  <si>
    <t>PINTURA TINTA DE ACABAMENTO (PIGMENTADA) ESMALTE SINTÉTICO BRILHANTE EM MADEIRA, 3 DEMÃOS. AF_01/2021</t>
  </si>
  <si>
    <t>SINAPI|102208</t>
  </si>
  <si>
    <t>102208</t>
  </si>
  <si>
    <t>PINTURA TINTA DE ACABAMENTO (PIGMENTADA) ESMALTE SINTÉTICO FOSCO EM MADEIRA, 1 DEMÃO. AF_01/2021</t>
  </si>
  <si>
    <t>SINAPI|102218</t>
  </si>
  <si>
    <t>102218</t>
  </si>
  <si>
    <t>PINTURA TINTA DE ACABAMENTO (PIGMENTADA) ESMALTE SINTÉTICO FOSCO EM MADEIRA, 2 DEMÃOS. AF_01/2021</t>
  </si>
  <si>
    <t>SINAPI|102228</t>
  </si>
  <si>
    <t>102228</t>
  </si>
  <si>
    <t>PINTURA TINTA DE ACABAMENTO (PIGMENTADA) ESMALTE SINTÉTICO FOSCO EM MADEIRA, 3 DEMÃOS. AF_01/2021</t>
  </si>
  <si>
    <t>SINAPI|102212</t>
  </si>
  <si>
    <t>102212</t>
  </si>
  <si>
    <t>PINTURA TINTA DE ACABAMENTO (PIGMENTADA) POLIURETÂNICA EM MADEIRA, 1 DEMÃO. AF_01/2021</t>
  </si>
  <si>
    <t>SINAPI|102222</t>
  </si>
  <si>
    <t>102222</t>
  </si>
  <si>
    <t>PINTURA TINTA DE ACABAMENTO (PIGMENTADA) POLIURETÂNICA EM MADEIRA, 2 DEMÃOS. AF_01/2021</t>
  </si>
  <si>
    <t>SINAPI|102232</t>
  </si>
  <si>
    <t>102232</t>
  </si>
  <si>
    <t>PINTURA TINTA DE ACABAMENTO (PIGMENTADA) POLIURETÂNICA EM MADEIRA, 3 DEMÃOS. AF_01/2021</t>
  </si>
  <si>
    <t>SINAPI|102203</t>
  </si>
  <si>
    <t>102203</t>
  </si>
  <si>
    <t>PINTURA VERNIZ (INCOLOR) ALQUÍDICO EM MADEIRA, USO INTERNO E EXTERNO, 1 DEMÃO. AF_01/2021</t>
  </si>
  <si>
    <t>SINAPI|102213</t>
  </si>
  <si>
    <t>102213</t>
  </si>
  <si>
    <t>PINTURA VERNIZ (INCOLOR) ALQUÍDICO EM MADEIRA, USO INTERNO E EXTERNO, 2 DEMÃOS. AF_01/2021</t>
  </si>
  <si>
    <t>SINAPI|102223</t>
  </si>
  <si>
    <t>102223</t>
  </si>
  <si>
    <t>PINTURA VERNIZ (INCOLOR) ALQUÍDICO EM MADEIRA, USO INTERNO E EXTERNO, 3 DEMÃOS. AF_01/2021</t>
  </si>
  <si>
    <t>SINAPI|102204</t>
  </si>
  <si>
    <t>102204</t>
  </si>
  <si>
    <t>PINTURA VERNIZ (INCOLOR) ALQUÍDICO EM MADEIRA, USO INTERNO, 1 DEMÃO. AF_01/2021</t>
  </si>
  <si>
    <t>SINAPI|102214</t>
  </si>
  <si>
    <t>102214</t>
  </si>
  <si>
    <t>PINTURA VERNIZ (INCOLOR) ALQUÍDICO EM MADEIRA, USO INTERNO, 2 DEMÃOS. AF_01/2021</t>
  </si>
  <si>
    <t>SINAPI|102224</t>
  </si>
  <si>
    <t>102224</t>
  </si>
  <si>
    <t>PINTURA VERNIZ (INCOLOR) ALQUÍDICO EM MADEIRA, USO INTERNO, 3 DEMÃOS. AF_01/2021</t>
  </si>
  <si>
    <t>SINAPI|102205</t>
  </si>
  <si>
    <t>102205</t>
  </si>
  <si>
    <t>PINTURA VERNIZ (INCOLOR) POLIURETÂNICO (RESINA ALQUÍDICA MODIFICADA) EM MADEIRA, 1 DEMÃO. AF_01/2021</t>
  </si>
  <si>
    <t>SINAPI|102215</t>
  </si>
  <si>
    <t>102215</t>
  </si>
  <si>
    <t>PINTURA VERNIZ (INCOLOR) POLIURETÂNICO (RESINA ALQUÍDICA MODIFICADA) EM MADEIRA, 2 DEMÃOS. AF_01/2021</t>
  </si>
  <si>
    <t>SINAPI|102225</t>
  </si>
  <si>
    <t>102225</t>
  </si>
  <si>
    <t>PINTURA VERNIZ (INCOLOR) POLIURETÂNICO (RESINA ALQUÍDICA MODIFICADA) EM MADEIRA, 3 DEMÃOS. AF_01/2021</t>
  </si>
  <si>
    <t>SINAPI|102206</t>
  </si>
  <si>
    <t>102206</t>
  </si>
  <si>
    <t>PINTURA VERNIZ (INCOLOR) POLIURETÂNICO (RESINA POLIURETÂNICA) EM MADEIRA, 1 DEMÃO. AF_01/2021</t>
  </si>
  <si>
    <t>SINAPI|102216</t>
  </si>
  <si>
    <t>102216</t>
  </si>
  <si>
    <t>PINTURA VERNIZ (INCOLOR) POLIURETÂNICO (RESINA POLIURETÂNICA) EM MADEIRA, 2 DEMÃOS. AF_01/2021</t>
  </si>
  <si>
    <t>SINAPI|102226</t>
  </si>
  <si>
    <t>102226</t>
  </si>
  <si>
    <t>PINTURA VERNIZ (INCOLOR) POLIURETÂNICO (RESINA POLIURETÂNICA) EM MADEIRA, 3 DEMÃOS. AF_01/2021</t>
  </si>
  <si>
    <t>SINAPI|100718</t>
  </si>
  <si>
    <t>100718</t>
  </si>
  <si>
    <t>COLOCAÇÃO DE FITA PROTETORA PARA PINTURA. AF_01/2020</t>
  </si>
  <si>
    <t>Pintura em Superfícies Metálicas</t>
  </si>
  <si>
    <t>SINAPI|100716</t>
  </si>
  <si>
    <t>100716</t>
  </si>
  <si>
    <t>JATEAMENTO ABRASIVO COM GRANALHA DE AÇO EM PERFIL METÁLICO EM FÁBRICA. AF_01/2020</t>
  </si>
  <si>
    <t>SINAPI|100717</t>
  </si>
  <si>
    <t>100717</t>
  </si>
  <si>
    <t>LIXAMENTO MANUAL EM SUPERFÍCIES METÁLICAS EM OBRA. AF_01/2020</t>
  </si>
  <si>
    <t>SINAPI|100753</t>
  </si>
  <si>
    <t>100753</t>
  </si>
  <si>
    <t>PINTURA COM TINTA ACRILICA DE ACABAMENTO PULVERIZADA SOBRE SUPERFICIES METALICAS (EXCETO PERFIL) EXECUTADO EM OBRA (02 DEMAOS). AF_01/2020</t>
  </si>
  <si>
    <t>SINAPI|100735</t>
  </si>
  <si>
    <t>100735</t>
  </si>
  <si>
    <t>PINTURA COM TINTA ACRILICA DE ACABAMENTO PULVERIZADA SOBRE SUPERFICIES METALICAS (EXCETO PERFIL) EXECUTADO EM OBRA (POR DEMAO). AF_01/2020</t>
  </si>
  <si>
    <t>SINAPI|100733</t>
  </si>
  <si>
    <t>100733</t>
  </si>
  <si>
    <t>PINTURA COM TINTA ACRILICA DE FUNDO PULVERIZADA SOBRE SUPERFICIES METALICAS (EXCETO PERFIL) EXECUTADO EM OBRA (POR DEMAO). AF_01/2020</t>
  </si>
  <si>
    <t>SINAPI|100754</t>
  </si>
  <si>
    <t>100754</t>
  </si>
  <si>
    <t>PINTURA COM TINTA ACRÍLICA DE ACABAMENTO APLICADA A ROLO OU PINCEL SOBRE SUPERFÍCIES METÁLICAS (EXCETO PERFIL) EXECUTADO EM OBRA (02 DEMÃOS). AF_01/2020</t>
  </si>
  <si>
    <t>SINAPI|100736</t>
  </si>
  <si>
    <t>100736</t>
  </si>
  <si>
    <t>PINTURA COM TINTA ACRÍLICA DE ACABAMENTO APLICADA A ROLO OU PINCEL SOBRE SUPERFÍCIES METÁLICAS (EXCETO PERFIL) EXECUTADO EM OBRA (POR DEMÃO). AF_01/2020</t>
  </si>
  <si>
    <t>SINAPI|100734</t>
  </si>
  <si>
    <t>100734</t>
  </si>
  <si>
    <t>PINTURA COM TINTA ACRÍLICA DE FUNDO APLICADA A ROLO OU PINCEL SOBRE SUPERFÍCIES METÁLICAS (EXCETO PERFIL) EXECUTADO EM OBRA (POR DEMÃO). AF_01/2020</t>
  </si>
  <si>
    <t>SINAPI|100739</t>
  </si>
  <si>
    <t>100739</t>
  </si>
  <si>
    <t>PINTURA COM TINTA ALQUIDICA DE ACABAMENTO (ESMALTE SINTETICO ACETINADO) PULVERIZADA SOBRE PERFIL METALICO EXECUTADO EM FABRICA (POR DEMAO). AF_01/2020</t>
  </si>
  <si>
    <t>SINAPI|100757</t>
  </si>
  <si>
    <t>100757</t>
  </si>
  <si>
    <t>PINTURA COM TINTA ALQUIDICA DE ACABAMENTO (ESMALTE SINTETICO ACETINADO) PULVERIZADA SOBRE SUPERFICIES METALICAS (EXCETO PERFIL) EXECUTADO EM OBRA (02 DEMAOS). AF_01/2020</t>
  </si>
  <si>
    <t>SINAPI|100741</t>
  </si>
  <si>
    <t>100741</t>
  </si>
  <si>
    <t>PINTURA COM TINTA ALQUIDICA DE ACABAMENTO (ESMALTE SINTETICO ACETINADO) PULVERIZADA SOBRE SUPERFICIES METALICAS (EXCETO PERFIL) EXECUTADO EM OBRA (POR DEMAO). AF_01/2020</t>
  </si>
  <si>
    <t>SINAPI|100743</t>
  </si>
  <si>
    <t>100743</t>
  </si>
  <si>
    <t>PINTURA COM TINTA ALQUIDICA DE ACABAMENTO (ESMALTE SINTETICO BRILHANTE) PULVERIZADA SOBRE PERFIL METALICO EXECUTADO EM FABRICA (POR DEMAO). AF_01/2020</t>
  </si>
  <si>
    <t>SINAPI|100759</t>
  </si>
  <si>
    <t>100759</t>
  </si>
  <si>
    <t>PINTURA COM TINTA ALQUIDICA DE ACABAMENTO (ESMALTE SINTETICO BRILHANTE) PULVERIZADA SOBRE SUPERFICIES METALICAS (EXCETO PERFIL) EXECUTADO EM OBRA (02 DEMAOS). AF_01/2020</t>
  </si>
  <si>
    <t>SINAPI|100745</t>
  </si>
  <si>
    <t>100745</t>
  </si>
  <si>
    <t>PINTURA COM TINTA ALQUIDICA DE ACABAMENTO (ESMALTE SINTETICO BRILHANTE) PULVERIZADA SOBRE SUPERFICIES METALICAS (EXCETO PERFIL) EXECUTADO EM OBRA (POR DEMAO). AF_01/2020</t>
  </si>
  <si>
    <t>SINAPI|100747</t>
  </si>
  <si>
    <t>100747</t>
  </si>
  <si>
    <t>PINTURA COM TINTA ALQUIDICA DE ACABAMENTO (ESMALTE SINTETICO FOSCO) PULVERIZADA SOBRE PERFIL METALICO EXECUTADO EM FABRICA (POR DEMAO). AF_01/2020</t>
  </si>
  <si>
    <t>SINAPI|100761</t>
  </si>
  <si>
    <t>100761</t>
  </si>
  <si>
    <t>PINTURA COM TINTA ALQUIDICA DE ACABAMENTO (ESMALTE SINTETICO FOSCO) PULVERIZADA SOBRE SUPERFICIES METALICAS (EXCETO PERFIL) EXECUTADO EM OBRA (02 DEMAOS). AF_01/2020</t>
  </si>
  <si>
    <t>SINAPI|100749</t>
  </si>
  <si>
    <t>100749</t>
  </si>
  <si>
    <t>PINTURA COM TINTA ALQUIDICA DE ACABAMENTO (ESMALTE SINTETICO FOSCO) PULVERIZADA SOBRE SUPERFICIES METALICAS (EXCETO PERFIL) EXECUTADO EM OBRA (POR DEMAO). AF_01/2020</t>
  </si>
  <si>
    <t>SINAPI|100719</t>
  </si>
  <si>
    <t>100719</t>
  </si>
  <si>
    <t>PINTURA COM TINTA ALQUIDICA DE FUNDO (TIPO ZARCAO) PULVERIZADA SOBRE PERFIL METALICO EXECUTADO EM FABRICA (POR DEMAO). AF_01/2020</t>
  </si>
  <si>
    <t>SINAPI|100721</t>
  </si>
  <si>
    <t>100721</t>
  </si>
  <si>
    <t>PINTURA COM TINTA ALQUIDICA DE FUNDO (TIPO ZARCAO) PULVERIZADA SOBRE SUPERFICIES METALICAS (EXCETO PERFIL) EXECUTADO EM OBRA (POR DEMAO). AF_01/2020</t>
  </si>
  <si>
    <t>SINAPI|100723</t>
  </si>
  <si>
    <t>100723</t>
  </si>
  <si>
    <t>PINTURA COM TINTA ALQUIDICA DE FUNDO E ACABAMENTO (ESMALTE SINTETICO GRAFITE) PULVERIZADA SOBRE PERFIL METALICO EXECUTADO EM FABRICA (POR DEMAO). AF_01/2020</t>
  </si>
  <si>
    <t>SINAPI|100725</t>
  </si>
  <si>
    <t>100725</t>
  </si>
  <si>
    <t>PINTURA COM TINTA ALQUIDICA DE FUNDO E ACABAMENTO (ESMALTE SINTETICO GRAFITE) PULVERIZADA SOBRE SUPERFICIES METALICAS (EXCETO PERFIL) EXECUTADO EM OBRA (POR DEMAO). AF_01/2020</t>
  </si>
  <si>
    <t>SINAPI|100740</t>
  </si>
  <si>
    <t>100740</t>
  </si>
  <si>
    <t>PINTURA COM TINTA ALQUÍDICA DE ACABAMENTO (ESMALTE SINTÉTICO ACETINADO) APLICADA A ROLO OU PINCEL SOBRE PERFIL METÁLICO EXECUTADO EM FÁBRICA (POR DEMÃO). AF_01/2020</t>
  </si>
  <si>
    <t>SINAPI|100758</t>
  </si>
  <si>
    <t>100758</t>
  </si>
  <si>
    <t>PINTURA COM TINTA ALQUÍDICA DE ACABAMENTO (ESMALTE SINTÉTICO ACETINADO) APLICADA A ROLO OU PINCEL SOBRE SUPERFÍCIES METÁLICAS (EXCETO PERFIL) EXECUTADO EM OBRA (02 DEMÃOS). AF_01/2020</t>
  </si>
  <si>
    <t>SINAPI|100742</t>
  </si>
  <si>
    <t>100742</t>
  </si>
  <si>
    <t>PINTURA COM TINTA ALQUÍDICA DE ACABAMENTO (ESMALTE SINTÉTICO ACETINADO) APLICADA A ROLO OU PINCEL SOBRE SUPERFÍCIES METÁLICAS (EXCETO PERFIL) EXECUTADO EM OBRA (POR DEMÃO). AF_01/2020</t>
  </si>
  <si>
    <t>SINAPI|100744</t>
  </si>
  <si>
    <t>100744</t>
  </si>
  <si>
    <t>PINTURA COM TINTA ALQUÍDICA DE ACABAMENTO (ESMALTE SINTÉTICO BRILHANTE) APLICADA A ROLO OU PINCEL SOBRE PERFIL METÁLICO EXECUTADO EM FÁBRICA (POR DEMÃO). AF_01/2020</t>
  </si>
  <si>
    <t>SINAPI|100760</t>
  </si>
  <si>
    <t>100760</t>
  </si>
  <si>
    <t>PINTURA COM TINTA ALQUÍDICA DE ACABAMENTO (ESMALTE SINTÉTICO BRILHANTE) APLICADA A ROLO OU PINCEL SOBRE SUPERFÍCIES METÁLICAS (EXCETO PERFIL) EXECUTADO EM OBRA (02 DEMÃOS). AF_01/2020</t>
  </si>
  <si>
    <t>SINAPI|100746</t>
  </si>
  <si>
    <t>100746</t>
  </si>
  <si>
    <t>PINTURA COM TINTA ALQUÍDICA DE ACABAMENTO (ESMALTE SINTÉTICO BRILHANTE) APLICADA A ROLO OU PINCEL SOBRE SUPERFÍCIES METÁLICAS (EXCETO PERFIL) EXECUTADO EM OBRA (POR DEMÃO). AF_01/2020</t>
  </si>
  <si>
    <t>SINAPI|100748</t>
  </si>
  <si>
    <t>100748</t>
  </si>
  <si>
    <t>PINTURA COM TINTA ALQUÍDICA DE ACABAMENTO (ESMALTE SINTÉTICO FOSCO) APLICADA A ROLO OU PINCEL SOBRE PERFIL METÁLICO EXECUTADO EM FÁBRICA (POR DEMÃO). AF_01/2020</t>
  </si>
  <si>
    <t>SINAPI|100762</t>
  </si>
  <si>
    <t>100762</t>
  </si>
  <si>
    <t>PINTURA COM TINTA ALQUÍDICA DE ACABAMENTO (ESMALTE SINTÉTICO FOSCO) APLICADA A ROLO OU PINCEL SOBRE SUPERFÍCIES METÁLICAS (EXCETO PERFIL) EXECUTADO EM OBRA (02 DEMÃOS). AF_01/2020</t>
  </si>
  <si>
    <t>SINAPI|100750</t>
  </si>
  <si>
    <t>100750</t>
  </si>
  <si>
    <t>PINTURA COM TINTA ALQUÍDICA DE ACABAMENTO (ESMALTE SINTÉTICO FOSCO) APLICADA A ROLO OU PINCEL SOBRE SUPERFÍCIES METÁLICAS (EXCETO PERFIL) EXECUTADO EM OBRA (POR DEMÃO). AF_01/2020</t>
  </si>
  <si>
    <t>SINAPI|100720</t>
  </si>
  <si>
    <t>100720</t>
  </si>
  <si>
    <t>PINTURA COM TINTA ALQUÍDICA DE FUNDO (TIPO ZARCÃO) APLICADA A ROLO OU PINCEL SOBRE PERFIL METÁLICO EXECUTADO EM FÁBRICA (POR DEMÃO). AF_01/2020</t>
  </si>
  <si>
    <t>SINAPI|100722</t>
  </si>
  <si>
    <t>100722</t>
  </si>
  <si>
    <t>PINTURA COM TINTA ALQUÍDICA DE FUNDO (TIPO ZARCÃO) APLICADA A ROLO OU PINCEL SOBRE SUPERFÍCIES METÁLICAS (EXCETO PERFIL) EXECUTADO EM OBRA (POR DEMÃO). AF_01/2020</t>
  </si>
  <si>
    <t>SINAPI|100724</t>
  </si>
  <si>
    <t>100724</t>
  </si>
  <si>
    <t>PINTURA COM TINTA ALQUÍDICA DE FUNDO E ACABAMENTO (ESMALTE SINTÉTICO GRAFITE) APLICADA A ROLO OU PINCEL SOBRE PERFIL METÁLICO EXECUTADO EM FÁBRICA (POR DEMÃO). AF_01/2020</t>
  </si>
  <si>
    <t>SINAPI|100726</t>
  </si>
  <si>
    <t>100726</t>
  </si>
  <si>
    <t>PINTURA COM TINTA ALQUÍDICA DE FUNDO E ACABAMENTO (ESMALTE SINTÉTICO GRAFITE) APLICADA A ROLO OU PINCEL SOBRE SUPERFÍCIES METÁLICAS (EXCETO PERFIL) EXECUTADO EM OBRA (POR DEMÃO). AF_01/2020</t>
  </si>
  <si>
    <t>SINAPI|100751</t>
  </si>
  <si>
    <t>100751</t>
  </si>
  <si>
    <t>PINTURA COM TINTA EPOXIDICA DE ACABAMENTO PULVERIZADA SOBRE PERFIL METALICO EXECUTADO EM FABRICA (02 DEMAOS). AF_01/2020</t>
  </si>
  <si>
    <t>SINAPI|100729</t>
  </si>
  <si>
    <t>100729</t>
  </si>
  <si>
    <t>PINTURA COM TINTA EPOXIDICA DE ACABAMENTO PULVERIZADA SOBRE PERFIL METALICO EXECUTADO EM FABRICA (POR DEMAO). AF_01/2020</t>
  </si>
  <si>
    <t>SINAPI|100727</t>
  </si>
  <si>
    <t>100727</t>
  </si>
  <si>
    <t>PINTURA COM TINTA EPOXIDICA DE FUNDO PULVERIZADA SOBRE PERFIL METALICO EXECUTADO EM FABRICA (POR DEMAO). AF_01/2020</t>
  </si>
  <si>
    <t>SINAPI|100752</t>
  </si>
  <si>
    <t>100752</t>
  </si>
  <si>
    <t>PINTURA COM TINTA EPOXÍDICA DE ACABAMENTO APLICADA A ROLO OU PINCEL SOBRE PERFIL METÁLICO EXECUTADO EM FÁBRICA (02 DEMÃOS). AF_01/2020</t>
  </si>
  <si>
    <t>SINAPI|100730</t>
  </si>
  <si>
    <t>100730</t>
  </si>
  <si>
    <t>PINTURA COM TINTA EPOXÍDICA DE ACABAMENTO APLICADA A ROLO OU PINCEL SOBRE PERFIL METÁLICO EXECUTADO EM FÁBRICA (POR DEMÃO). AF_01/2020</t>
  </si>
  <si>
    <t>SINAPI|100728</t>
  </si>
  <si>
    <t>100728</t>
  </si>
  <si>
    <t>PINTURA COM TINTA EPOXÍDICA DE FUNDO APLICADA A ROLO OU PINCEL SOBRE PERFIL METÁLICO EXECUTADO EM FÁBRICA (POR DEMÃO). AF_01/2020</t>
  </si>
  <si>
    <t>SINAPI|100732</t>
  </si>
  <si>
    <t>100732</t>
  </si>
  <si>
    <t>PINTURA COM TINTA EPOXÍDICA DE FUNDO E ACABAMENTO APLICADA A ROLO OU PINCEL SOBRE PERFIL METÁLICO EXECUTADO EM FÁBRICA (POR DEMÃO). AF_01/2020</t>
  </si>
  <si>
    <t>SINAPI|100731</t>
  </si>
  <si>
    <t>100731</t>
  </si>
  <si>
    <t>PINTURA COM TINTA EPOXÍDICA DE FUNDO E ACABAMENTO PULVERIZADA SOBRE PERFIL METÁLICO EXECUTADO EM FÁBRICA (POR DEMÃO). AF_01/2020</t>
  </si>
  <si>
    <t>SINAPI|100756</t>
  </si>
  <si>
    <t>100756</t>
  </si>
  <si>
    <t>PINTURA COM TINTA POLIURETÂNICA DE ACABAMENTO APLICADA A ROLO OU PINCEL SOBRE PERFIL METÁLICO EXECUTADO EM FÁBRICA (02 DEMÃOS). AF_01/2020</t>
  </si>
  <si>
    <t>SINAPI|100738</t>
  </si>
  <si>
    <t>100738</t>
  </si>
  <si>
    <t>PINTURA COM TINTA POLIURETÂNICA DE ACABAMENTO APLICADA A ROLO OU PINCEL SOBRE PERFIL METÁLICO EXECUTADO EM FÁBRICA (POR DEMÃO). AF_01/2020</t>
  </si>
  <si>
    <t>SINAPI|100755</t>
  </si>
  <si>
    <t>100755</t>
  </si>
  <si>
    <t>PINTURA COM TINTA POLIURETÂNICA DE ACABAMENTO PULVERIZADA SOBRE PERFIL METÁLICO EXECUTADO EM FÁBRICA (02 DEMÃOS). AF_01/2020</t>
  </si>
  <si>
    <t>SINAPI|100737</t>
  </si>
  <si>
    <t>100737</t>
  </si>
  <si>
    <t>PINTURA COM TINTA POLIURETÂNICA DE ACABAMENTO PULVERIZADA SOBRE PERFIL METÁLICO EXECUTADO EM FÁBRICA (POR DEMÃO). AF_01/2020</t>
  </si>
  <si>
    <t>SINAPI|102499</t>
  </si>
  <si>
    <t>102499</t>
  </si>
  <si>
    <t>ENCERAMENTO DE PISO EM MADEIRA. AF_05/2021</t>
  </si>
  <si>
    <t>Pintura para Pisos</t>
  </si>
  <si>
    <t>SINAPI|102505</t>
  </si>
  <si>
    <t>102505</t>
  </si>
  <si>
    <t>PINTURA DE DEMARCAÇÃO DE QUADRA POLIESPORTIVA COM BORRACHA CLORADA, E = 5 CM, APLICAÇÃO MANUAL. AF_05/2021</t>
  </si>
  <si>
    <t>SINAPI|102504</t>
  </si>
  <si>
    <t>102504</t>
  </si>
  <si>
    <t>PINTURA DE DEMARCAÇÃO DE QUADRA POLIESPORTIVA COM TINTA ACRÍLICA, E = 5 CM, APLICAÇÃO MANUAL. AF_05/2021</t>
  </si>
  <si>
    <t>SINAPI|102506</t>
  </si>
  <si>
    <t>102506</t>
  </si>
  <si>
    <t>PINTURA DE DEMARCAÇÃO DE QUADRA POLIESPORTIVA COM TINTA EPÓXI, E = 5 CM, APLICAÇÃO MANUAL. AF_05/2021</t>
  </si>
  <si>
    <t>SINAPI|102507</t>
  </si>
  <si>
    <t>102507</t>
  </si>
  <si>
    <t>PINTURA DE DEMARCAÇÃO DE VAGA COM TINTA EPÓXI, E = 10 CM, APLICAÇÃO MANUAL. AF_05/2021</t>
  </si>
  <si>
    <t>SINAPI|102491</t>
  </si>
  <si>
    <t>102491</t>
  </si>
  <si>
    <t>PINTURA DE PISO COM TINTA ACRÍLICA, APLICAÇÃO MANUAL, 2 DEMÃOS, INCLUSO FUNDO PREPARADOR. AF_05/2021</t>
  </si>
  <si>
    <t>SINAPI|102492</t>
  </si>
  <si>
    <t>102492</t>
  </si>
  <si>
    <t>PINTURA DE PISO COM TINTA ACRÍLICA, APLICAÇÃO MANUAL, 3 DEMÃOS, INCLUSO FUNDO PREPARADOR. AF_05/2021</t>
  </si>
  <si>
    <t>SINAPI|102804</t>
  </si>
  <si>
    <t>102804</t>
  </si>
  <si>
    <t>PINTURA DE PISO COM TINTA ACRÍLICA, APLICAÇÃO MECÂNICA, 2 DEMÃOS, INCLUSO FUNDO PREPARADOR. AF_05/2021</t>
  </si>
  <si>
    <t>SINAPI|102494</t>
  </si>
  <si>
    <t>102494</t>
  </si>
  <si>
    <t>PINTURA DE PISO COM TINTA EPÓXI, APLICAÇÃO MANUAL, 2 DEMÃOS, INCLUSO PRIMER EPÓXI. AF_05/2021</t>
  </si>
  <si>
    <t>SINAPI|102805</t>
  </si>
  <si>
    <t>102805</t>
  </si>
  <si>
    <t>PINTURA DE PISO COM TINTA EPÓXI, APLICAÇÃO MECÂNICA, 2 DEMÃOS. AF_05/2021</t>
  </si>
  <si>
    <t>SINAPI|102490</t>
  </si>
  <si>
    <t>102490</t>
  </si>
  <si>
    <t>PINTURA DE PISO DE PEDRAS DECORATIVAS COM VERNIZ DE POLIURETANO FOSCO, APLICAÇÃO MANUAL, 3 DEMÃOS. AF_05/2021</t>
  </si>
  <si>
    <t>SINAPI|102496</t>
  </si>
  <si>
    <t>102496</t>
  </si>
  <si>
    <t>PINTURA DE RODAPÉ COM TINTA EPÓXI, APLICAÇÃO MANUAL, 2 DEMÃOS, INCLUSÃO PRIMER EPÓXI. AF_05/2021</t>
  </si>
  <si>
    <t>SINAPI|102497</t>
  </si>
  <si>
    <t>102497</t>
  </si>
  <si>
    <t>PINTURA DE RODAPÉ EM PEDRA DECORATIVA COM VERNIZ DE POLIURETANO, APLICAÇÃO MANUAL, 3 DEMÃOS. AF_05/2021</t>
  </si>
  <si>
    <t>SINAPI|102520</t>
  </si>
  <si>
    <t>102520</t>
  </si>
  <si>
    <t>PINTURA DE SINALIZAÇÃO VERTICAL DE SEGURANÇA, FAIXAS AMARELA E PRETA, APLICAÇÃO MANUAL, 2 DEMÃOS. AF_05/2021</t>
  </si>
  <si>
    <t>SINAPI|102489</t>
  </si>
  <si>
    <t>102489</t>
  </si>
  <si>
    <t>PINTURA HIDROFUGANTE COM SILICONE, APLICAÇÃO MANUAL, 2 DEMÃOS. AF_05/2021</t>
  </si>
  <si>
    <t>SINAPI|102488</t>
  </si>
  <si>
    <t>102488</t>
  </si>
  <si>
    <t>PREPARO DO PISO CIMENTADO PARA PINTURA - LIXAMENTO E LIMPEZA. AF_05/2021</t>
  </si>
  <si>
    <t>SINAPI|101730</t>
  </si>
  <si>
    <t>101730</t>
  </si>
  <si>
    <t>ACABAMENTO PARA PISO EM TACO DE MADEIRA. AF_02/2026</t>
  </si>
  <si>
    <t>Pisos</t>
  </si>
  <si>
    <t>SINAPI|101746</t>
  </si>
  <si>
    <t>101746</t>
  </si>
  <si>
    <t>ASSOALHO DE MADEIRA. AF_02/2026_PS</t>
  </si>
  <si>
    <t>SINAPI|106788</t>
  </si>
  <si>
    <t>106788</t>
  </si>
  <si>
    <t>PISO CIMENTADO, TRAÇO 1:3 (CIMENTO E AREIA), ACABAMENTO LISO, ESPESSURA 1,5 CM, PREPARO MECÂNICO DA ARGAMASSA. AF_02/2026</t>
  </si>
  <si>
    <t>SINAPI|106789</t>
  </si>
  <si>
    <t>106789</t>
  </si>
  <si>
    <t>PISO CIMENTADO, TRAÇO 1:3 (CIMENTO E AREIA), ACABAMENTO RUGOSO, ESPESSURA 1,5 CM, PREPARO MECÂNICO DA ARGAMASSA. AF_02/2026</t>
  </si>
  <si>
    <t>SINAPI|98679</t>
  </si>
  <si>
    <t>98679</t>
  </si>
  <si>
    <t>PISO CIMENTADO, TRAÇO 1:5 (CIMENTO E AREIA), ACABAMENTO LISO, ESPESSURA 2,0 CM, PREPARO MECÂNICO DA ARGAMASSA. AF_02/2026</t>
  </si>
  <si>
    <t>SINAPI|98680</t>
  </si>
  <si>
    <t>98680</t>
  </si>
  <si>
    <t>PISO CIMENTADO, TRAÇO 1:5 (CIMENTO E AREIA), ACABAMENTO LISO, ESPESSURA 3,0 CM, PREPARO MECÂNICO DA ARGAMASSA. AF_02/2026</t>
  </si>
  <si>
    <t>SINAPI|101749</t>
  </si>
  <si>
    <t>101749</t>
  </si>
  <si>
    <t>PISO CIMENTADO, TRAÇO 1:5 (CIMENTO E AREIA), ACABAMENTO LISO, ESPESSURA 4,0 CM, PREPARO MECÂNICO DA ARGAMASSA. AF_02/2026</t>
  </si>
  <si>
    <t>SINAPI|98681</t>
  </si>
  <si>
    <t>98681</t>
  </si>
  <si>
    <t>PISO CIMENTADO, TRAÇO 1:5 (CIMENTO E AREIA), ACABAMENTO RUGOSO, ESPESSURA 2,0 CM, PREPARO MECÂNICO DA ARGAMASSA. AF_02/2026</t>
  </si>
  <si>
    <t>SINAPI|98682</t>
  </si>
  <si>
    <t>98682</t>
  </si>
  <si>
    <t>PISO CIMENTADO, TRAÇO 1:5 (CIMENTO E AREIA), ACABAMENTO RUGOSO, ESPESSURA 3,0 CM, PREPARO MECÂNICO DA ARGAMASSA. AF_02/2026</t>
  </si>
  <si>
    <t>SINAPI|101750</t>
  </si>
  <si>
    <t>101750</t>
  </si>
  <si>
    <t>PISO CIMENTADO, TRAÇO 1:5 (CIMENTO E AREIA), ACABAMENTO RUGOSO, ESPESSURA 4,0 CM, PREPARO MECÂNICO DA ARGAMASSA. AF_02/2026</t>
  </si>
  <si>
    <t>SINAPI|106787</t>
  </si>
  <si>
    <t>106787</t>
  </si>
  <si>
    <t>PISO DE ALTA RESISTÊNCIA TIPO "KORODUR" EM AMBIENTES INTERNOS, COM ESPESSURA DE 12 MM, INCLUSO MISTURA EM BETONEIRA, COLOCAÇÃO DAS JUNTAS, APLICAÇÃO DO PISO, 4 POLIMENTOS COM POLITRIZ, ESTUCAMENTO, SELADOR E CERA.. AF_02/2026</t>
  </si>
  <si>
    <t>SINAPI|101737</t>
  </si>
  <si>
    <t>101737</t>
  </si>
  <si>
    <t>PISO DE BORRACHA CANELADO, ESPESSURA 3,5MM, FIXADO COM ADESIVO ACRÍLICO. AF_02/2026</t>
  </si>
  <si>
    <t>SINAPI|101735</t>
  </si>
  <si>
    <t>101735</t>
  </si>
  <si>
    <t>PISO DE BORRACHA ESPORTIVO, ESPESSURA 15MM, ASSENTADO COM ARGAMASSA. AF_02/2026</t>
  </si>
  <si>
    <t>SINAPI|101734</t>
  </si>
  <si>
    <t>101734</t>
  </si>
  <si>
    <t>PISO DE BORRACHA PASTILHADO, ESPESSURA 15MM, ASSENTADO COM ARGAMASSA. AF_02/2026</t>
  </si>
  <si>
    <t>SINAPI|101736</t>
  </si>
  <si>
    <t>101736</t>
  </si>
  <si>
    <t>PISO DE BORRACHA PASTILHADO, ESPESSURA 3,5MM, FIXADO COM ADESIVO ACRÍLICO. AF_02/2026</t>
  </si>
  <si>
    <t>SINAPI|101733</t>
  </si>
  <si>
    <t>101733</t>
  </si>
  <si>
    <t>PISO DE BORRACHA PASTILHADO/FRISADO, ESPESSURA 7MM, ASSENTADO COM ARGAMASSA. AF_02/2026</t>
  </si>
  <si>
    <t>SINAPI|98677</t>
  </si>
  <si>
    <t>98677</t>
  </si>
  <si>
    <t>PISO ELEVADO COM ESTRUTURA EM AÇO, COMPOSTO POR PEDESTAIS E PLACAS SEM ACABAMENTO. AF_02/2026</t>
  </si>
  <si>
    <t>SINAPI|98678</t>
  </si>
  <si>
    <t>98678</t>
  </si>
  <si>
    <t>PISO ELEVADO COM ESTRUTURA EM AÇO, COMPOSTO POR PEDESTAIS, LONGARINAS E PLACAS SEM ACABAMENTO. AF_02/2026</t>
  </si>
  <si>
    <t>SINAPI|98676</t>
  </si>
  <si>
    <t>98676</t>
  </si>
  <si>
    <t>PISO ELEVADO COM ESTRUTURA EM PLÁSTICO, COMPOSTO POR PEDESTAIS E PLACAS COM REVESTIMENTO EM PORCELANATO. AF_02/2026</t>
  </si>
  <si>
    <t>SINAPI|98675</t>
  </si>
  <si>
    <t>98675</t>
  </si>
  <si>
    <t>PISO ELEVADO COM ESTRUTURA EM PLÁSTICO, COMPOSTO POR PEDESTAIS E PLACAS SEM ACABAMENTO. AF_02/2026</t>
  </si>
  <si>
    <t>SINAPI|104162</t>
  </si>
  <si>
    <t>104162</t>
  </si>
  <si>
    <t>PISO EM GRANILITE, MARMORITE OU GRANITINA EM AMBIENTES INTERNOS, COM ESPESSURA DE 8 MM, INCLUSO MISTURA EM BETONEIRA, COLOCAÇÃO DAS JUNTAS, APLICAÇÃO DO PISO, 4 POLIMENTOS COM POLITRIZ, ESTUCAMENTO, SELADOR E CERA. AF_02/2026_PE</t>
  </si>
  <si>
    <t>SINAPI|98671</t>
  </si>
  <si>
    <t>98671</t>
  </si>
  <si>
    <t>PISO EM GRANITO APLICADO EM AMBIENTES INTERNOS. AF_02/2026</t>
  </si>
  <si>
    <t>SINAPI|101726</t>
  </si>
  <si>
    <t>101726</t>
  </si>
  <si>
    <t>PISO EM LADRILHO HIDRÁULICO APLICADO EM AMBIENTES INTERNOS DE ÁREA ENTRE 5 E 15 M², INCLUSO APLICAÇÃO DE RESINA. AF_02/2026</t>
  </si>
  <si>
    <t>SINAPI|101725</t>
  </si>
  <si>
    <t>101725</t>
  </si>
  <si>
    <t>PISO EM LADRILHO HIDRÁULICO APLICADO EM AMBIENTES INTERNOS DE ÁREA MENOR QUE 5 M², INCLUSO APLICAÇÃO DE RESINA. AF_02/2026</t>
  </si>
  <si>
    <t>SINAPI|98672</t>
  </si>
  <si>
    <t>98672</t>
  </si>
  <si>
    <t>PISO EM MÁRMORE APLICADO EM AMBIENTES INTERNOS. AF_02/2026</t>
  </si>
  <si>
    <t>SINAPI|101732</t>
  </si>
  <si>
    <t>101732</t>
  </si>
  <si>
    <t>PISO EM PEDRA ARDÓSIA ASSENTADO SOBRE ARGAMASSA 1:3 (CIMENTO E AREIA). AF_02/2026</t>
  </si>
  <si>
    <t>SINAPI|106793</t>
  </si>
  <si>
    <t>106793</t>
  </si>
  <si>
    <t>PISO EM PEDRA BASALTO POLIDO EM AMBIENTES INTERNOS. AF_02/2026</t>
  </si>
  <si>
    <t>SINAPI|101731</t>
  </si>
  <si>
    <t>101731</t>
  </si>
  <si>
    <t>PISO EM PEDRA SÃO TOMÉ ASSENTADO SOBRE ARGAMASSA 1:3 (CIMENTO E AREIA). AF_02/2026</t>
  </si>
  <si>
    <t>SINAPI|101751</t>
  </si>
  <si>
    <t>101751</t>
  </si>
  <si>
    <t>PISO EM TACO DE MADEIRA 7X21CM, FIXADO COM COLA PU. AF_02/2026_PS</t>
  </si>
  <si>
    <t>SINAPI|101729</t>
  </si>
  <si>
    <t>101729</t>
  </si>
  <si>
    <t>PISO EM TACO DE MADEIRA 7X42CM, FIXADO COM COLA PU. AF_02/2026_PS</t>
  </si>
  <si>
    <t>SINAPI|98683</t>
  </si>
  <si>
    <t>98683</t>
  </si>
  <si>
    <t>PISO LAMINADO EM AMBIENTES INTERNOS. AF_02/2026</t>
  </si>
  <si>
    <t>SINAPI|106785</t>
  </si>
  <si>
    <t>106785</t>
  </si>
  <si>
    <t>PISO PODOTÁTIL DE ALERTA OU DIRECIONAL, DE BORRACHA, ASSENTADO COM COLA. AF_02/2026</t>
  </si>
  <si>
    <t>SINAPI|101094</t>
  </si>
  <si>
    <t>101094</t>
  </si>
  <si>
    <t>PISO PODOTÁTIL DE ALERTA OU DIRECIONAL, DE BORRACHA, ASSENTADO SOBRE ARGAMASSA. AF_02/2026</t>
  </si>
  <si>
    <t>SINAPI|101095</t>
  </si>
  <si>
    <t>101095</t>
  </si>
  <si>
    <t>PISO PODOTÁTIL, DIRECIONAL OU ALERTA, SOLIDARIZADO AO PISO EXISTENTE (ELEMENTOS DISCRETOS) COM COLA. AF_02/2026</t>
  </si>
  <si>
    <t>SINAPI|106786</t>
  </si>
  <si>
    <t>106786</t>
  </si>
  <si>
    <t>PISO PODOTÁTIL, DIRECIONAL OU ALERTA, SOLIDARIZADO AO PISO EXISTENTE (ELEMENTOS DISCRETOS) COM PARAFUSO. AF_02/2026</t>
  </si>
  <si>
    <t>SINAPI|106783</t>
  </si>
  <si>
    <t>106783</t>
  </si>
  <si>
    <t>PISO TÊXTIL (CARPETE) EM MANTA (ROLO) E = 6 A 7 MM. AF_02/2026</t>
  </si>
  <si>
    <t>SINAPI|106784</t>
  </si>
  <si>
    <t>106784</t>
  </si>
  <si>
    <t>PISO TÊXTIL (CARPETE) EM MANTA (ROLO) E = 9 A 10 MM. AF_02/2026</t>
  </si>
  <si>
    <t>SINAPI|106782</t>
  </si>
  <si>
    <t>106782</t>
  </si>
  <si>
    <t>PISO TÊXTIL (CARPETE) EM PLACA. AF_02/2026</t>
  </si>
  <si>
    <t>SINAPI|101728</t>
  </si>
  <si>
    <t>101728</t>
  </si>
  <si>
    <t>PISO VINÍLICO FLEXÍVEL EM MANTA, PADRÃO LISO, ESPESSURA 2 MM, FIXADO COM COLA. AF_02/2026</t>
  </si>
  <si>
    <t>SINAPI|101727</t>
  </si>
  <si>
    <t>101727</t>
  </si>
  <si>
    <t>PISO VINÍLICO SEMI-FLEXÍVEL EM PLACAS, PADRÃO LISO, ESPESSURA 3,2 MM, FIXADO COM COLA. AF_02/2026</t>
  </si>
  <si>
    <t>SINAPI|106790</t>
  </si>
  <si>
    <t>106790</t>
  </si>
  <si>
    <t>PISO VINÍLICO SEMI-FLEXÍVEL EM RÉGUAS, PADRÃO LISO, ESPESSURA 4,0 MM, FIXADO COM COLA. AF_02/2026</t>
  </si>
  <si>
    <t>SINAPI|106792</t>
  </si>
  <si>
    <t>106792</t>
  </si>
  <si>
    <t>PREPARO DE CONTRAPISO COM MEMBRANA CIMENTÍCIA. AF_02/2026</t>
  </si>
  <si>
    <t>SINAPI|101748</t>
  </si>
  <si>
    <t>101748</t>
  </si>
  <si>
    <t>PREPARO DE CONTRAPISO COM POLITRIZ. AF_02/2026_PE</t>
  </si>
  <si>
    <t>SINAPI|106791</t>
  </si>
  <si>
    <t>106791</t>
  </si>
  <si>
    <t>REVESTIMENTO DE DEGRAUS DE ESCADA EM GRANITO. AF_02/2026</t>
  </si>
  <si>
    <t>SINAPI|101742</t>
  </si>
  <si>
    <t>101742</t>
  </si>
  <si>
    <t>RODAPÉ BORRACHA LISO, ALTURA = 7CM, ESPESSURA = 2 MM, FIXADO COM COLA. AF_02/2026_PS</t>
  </si>
  <si>
    <t>SINAPI|101740</t>
  </si>
  <si>
    <t>101740</t>
  </si>
  <si>
    <t>RODAPÉ EM ARDÓSIA ALTURA 10CM. AF_02/2026</t>
  </si>
  <si>
    <t>SINAPI|98685</t>
  </si>
  <si>
    <t>98685</t>
  </si>
  <si>
    <t>RODAPÉ EM GRANITO, ALTURA 10 CM. AF_02/2026</t>
  </si>
  <si>
    <t>SINAPI|98686</t>
  </si>
  <si>
    <t>98686</t>
  </si>
  <si>
    <t>RODAPÉ EM LADRILHO HIDRÁULICO, ALTURA 7 CM. AF_02/2026</t>
  </si>
  <si>
    <t>SINAPI|101738</t>
  </si>
  <si>
    <t>101738</t>
  </si>
  <si>
    <t>RODAPÉ EM MADEIRA, ALTURA 7CM, FIXADO COM COLA BASE DE POLIURETANO. AF_02/2026_PS</t>
  </si>
  <si>
    <t>SINAPI|101739</t>
  </si>
  <si>
    <t>101739</t>
  </si>
  <si>
    <t>RODAPÉ EM MADEIRA, ALTURA 7CM, FIXADO COM COLA PVA E PREGOS. AF_02/2026</t>
  </si>
  <si>
    <t>SINAPI|101741</t>
  </si>
  <si>
    <t>101741</t>
  </si>
  <si>
    <t>RODAPÉ EM MARMORITE, ALTURA 10CM. AF_02/2026_PE</t>
  </si>
  <si>
    <t>SINAPI|98697</t>
  </si>
  <si>
    <t>98697</t>
  </si>
  <si>
    <t>RODAPÉ EM MÁRMORE, ALTURA 7 CM. AF_02/2026</t>
  </si>
  <si>
    <t>SINAPI|98688</t>
  </si>
  <si>
    <t>98688</t>
  </si>
  <si>
    <t>RODAPÉ EM POLIESTIRENO, ALTURA 5 CM. AF_02/2026</t>
  </si>
  <si>
    <t>SINAPI|98687</t>
  </si>
  <si>
    <t>98687</t>
  </si>
  <si>
    <t>RODAPÉ VINÍLICO FLEXÍVEL EM MANTA, ALTURA 10 CM. AF_02/2026</t>
  </si>
  <si>
    <t>SINAPI|98689</t>
  </si>
  <si>
    <t>98689</t>
  </si>
  <si>
    <t>SOLEIRA EM GRANITO, LARGURA 15 CM, ESPESSURA 2,0 CM. AF_02/2026</t>
  </si>
  <si>
    <t>SINAPI|98695</t>
  </si>
  <si>
    <t>98695</t>
  </si>
  <si>
    <t>SOLEIRA EM MÁRMORE, LARGURA 15 CM, ESPESSURA 2,0 CM. AF_02/2026</t>
  </si>
  <si>
    <t>SINAPI|100606</t>
  </si>
  <si>
    <t>100606</t>
  </si>
  <si>
    <t>ASSENTAMENTO DE POSTE DE CONCRETO COM COMPRIMENTO NOMINAL DE 10 M, CARGA NOMINAL DE 1000 DAN, ENGASTAMENTO BASE CONCRETADA COM 1 M DE CONCRETO E 0,6 M DE SOLO (NÃO INCLUI FORNECIMENTO). AF_04/2025</t>
  </si>
  <si>
    <t>Postes de Concreto e Metálicos</t>
  </si>
  <si>
    <t>SINAPI|100604</t>
  </si>
  <si>
    <t>100604</t>
  </si>
  <si>
    <t>ASSENTAMENTO DE POSTE DE CONCRETO COM COMPRIMENTO NOMINAL DE 10 M, CARGA NOMINAL DE 300 DAN, ENGASTAMENTO BASE CONCRETADA COM 1 M DE CONCRETO E 0,6 M DE SOLO (NÃO INCLUI FORNECIMENTO). AF_04/2025</t>
  </si>
  <si>
    <t>SINAPI|100605</t>
  </si>
  <si>
    <t>100605</t>
  </si>
  <si>
    <t>ASSENTAMENTO DE POSTE DE CONCRETO COM COMPRIMENTO NOMINAL DE 10 M, CARGA NOMINAL DE 600 DAN, ENGASTAMENTO BASE CONCRETADA COM 1 M DE CONCRETO E 0,6 M DE SOLO (NÃO INCLUI FORNECIMENTO). AF_04/2025</t>
  </si>
  <si>
    <t>SINAPI|100580</t>
  </si>
  <si>
    <t>100580</t>
  </si>
  <si>
    <t>ASSENTAMENTO DE POSTE DE CONCRETO COM COMPRIMENTO NOMINAL DE 10 M, CARGA NOMINAL MAIOR QUE 1000 DAN, ENGASTAMENTO SIMPLES COM 1,6 M DE SOLO (NÃO INCLUI FORNECIMENTO). AF_04/2025</t>
  </si>
  <si>
    <t>SINAPI|100579</t>
  </si>
  <si>
    <t>100579</t>
  </si>
  <si>
    <t>ASSENTAMENTO DE POSTE DE CONCRETO COM COMPRIMENTO NOMINAL DE 10 M, CARGA NOMINAL MENOR OU IGUAL A 1000 DAN, ENGASTAMENTO SIMPLES COM 1,6 M DE SOLO (NÃO INCLUI FORNECIMENTO). AF_04/2025</t>
  </si>
  <si>
    <t>SINAPI|100609</t>
  </si>
  <si>
    <t>100609</t>
  </si>
  <si>
    <t>ASSENTAMENTO DE POSTE DE CONCRETO COM COMPRIMENTO NOMINAL DE 10,5 M, CARGA NOMINAL DE 1000 DAN, ENGASTAMENTO BASE CONCRETADA COM 1 M DE CONCRETO E 0,65 M DE SOLO (NÃO INCLUI FORNECIMENTO). AF_04/2025</t>
  </si>
  <si>
    <t>SINAPI|100607</t>
  </si>
  <si>
    <t>100607</t>
  </si>
  <si>
    <t>ASSENTAMENTO DE POSTE DE CONCRETO COM COMPRIMENTO NOMINAL DE 10,5 M, CARGA NOMINAL DE 300 DAN, ENGASTAMENTO BASE CONCRETADA COM 1 M DE CONCRETO E 0,65 M DE SOLO (NÃO INCLUI FORNECIMENTO). AF_04/2025</t>
  </si>
  <si>
    <t>SINAPI|100608</t>
  </si>
  <si>
    <t>100608</t>
  </si>
  <si>
    <t>ASSENTAMENTO DE POSTE DE CONCRETO COM COMPRIMENTO NOMINAL DE 10,5 M, CARGA NOMINAL DE 600 DAN, ENGASTAMENTO BASE CONCRETADA COM 1 M DE CONCRETO E 0,65 M DE SOLO (NÃO INCLUI FORNECIMENTO). AF_04/2025</t>
  </si>
  <si>
    <t>SINAPI|100582</t>
  </si>
  <si>
    <t>100582</t>
  </si>
  <si>
    <t>ASSENTAMENTO DE POSTE DE CONCRETO COM COMPRIMENTO NOMINAL DE 10,5 M, CARGA NOMINAL MAIOR QUE 1000 DAN, ENGASTAMENTO SIMPLES COM 1,65 M DE SOLO (NÃO INCLUI FORNECIMENTO). AF_04/2025</t>
  </si>
  <si>
    <t>SINAPI|100581</t>
  </si>
  <si>
    <t>100581</t>
  </si>
  <si>
    <t>ASSENTAMENTO DE POSTE DE CONCRETO COM COMPRIMENTO NOMINAL DE 10,5 M, CARGA NOMINAL MENOR OU IGUAL A 1000 DAN, ENGASTAMENTO SIMPLES COM 1,65 M DE SOLO (NÃO INCLUI FORNECIMENTO). AF_04/2025</t>
  </si>
  <si>
    <t>SINAPI|100613</t>
  </si>
  <si>
    <t>100613</t>
  </si>
  <si>
    <t>ASSENTAMENTO DE POSTE DE CONCRETO COM COMPRIMENTO NOMINAL DE 11 M, CARGA NOMINAL DE 1000 DAN, ENGASTAMENTO BASE CONCRETADA COM 1 M DE CONCRETO E 0,7 M DE SOLO (NÃO INCLUI FORNECIMENTO). AF_04/2025</t>
  </si>
  <si>
    <t>SINAPI|100610</t>
  </si>
  <si>
    <t>100610</t>
  </si>
  <si>
    <t>ASSENTAMENTO DE POSTE DE CONCRETO COM COMPRIMENTO NOMINAL DE 11 M, CARGA NOMINAL DE 300 DAN, ENGASTAMENTO BASE CONCRETADA COM 1 M DE CONCRETO E 0,7 M DE SOLO (NÃO INCLUI FORNECIMENTO). AF_04/2025</t>
  </si>
  <si>
    <t>SINAPI|100611</t>
  </si>
  <si>
    <t>100611</t>
  </si>
  <si>
    <t>ASSENTAMENTO DE POSTE DE CONCRETO COM COMPRIMENTO NOMINAL DE 11 M, CARGA NOMINAL DE 400 DAN, ENGASTAMENTO BASE CONCRETADA COM 1 M DE CONCRETO E 0,7 M DE SOLO (NÃO INCLUI FORNECIMENTO). AF_04/2025</t>
  </si>
  <si>
    <t>SINAPI|100612</t>
  </si>
  <si>
    <t>100612</t>
  </si>
  <si>
    <t>ASSENTAMENTO DE POSTE DE CONCRETO COM COMPRIMENTO NOMINAL DE 11 M, CARGA NOMINAL DE 600 DAN, ENGASTAMENTO BASE CONCRETADA COM 1 M DE CONCRETO E 0,7 M DE SOLO (NÃO INCLUI FORNECIMENTO). AF_04/2025</t>
  </si>
  <si>
    <t>SINAPI|100584</t>
  </si>
  <si>
    <t>100584</t>
  </si>
  <si>
    <t>ASSENTAMENTO DE POSTE DE CONCRETO COM COMPRIMENTO NOMINAL DE 11 M, CARGA NOMINAL MAIOR QUE 1000 DAN, ENGASTAMENTO SIMPLES COM 1,7 M DE SOLO (NÃO INCLUI FORNECIMENTO). AF_04/2025</t>
  </si>
  <si>
    <t>SINAPI|100583</t>
  </si>
  <si>
    <t>100583</t>
  </si>
  <si>
    <t>ASSENTAMENTO DE POSTE DE CONCRETO COM COMPRIMENTO NOMINAL DE 11 M, CARGA NOMINAL MENOR OU IGUAL A 1000 DAN, ENGASTAMENTO SIMPLES COM 1,7 M DE SOLO (NÃO INCLUI FORNECIMENTO). AF_04/2025</t>
  </si>
  <si>
    <t>SINAPI|100616</t>
  </si>
  <si>
    <t>100616</t>
  </si>
  <si>
    <t>ASSENTAMENTO DE POSTE DE CONCRETO COM COMPRIMENTO NOMINAL DE 12 M, CARGA NOMINAL DE 1000 DAN, ENGASTAMENTO BASE CONCRETADA COM 1 M DE CONCRETO E 0,8 M DE SOLO (NÃO INCLUI FORNECIMENTO). AF_04/2025</t>
  </si>
  <si>
    <t>SINAPI|100614</t>
  </si>
  <si>
    <t>100614</t>
  </si>
  <si>
    <t>ASSENTAMENTO DE POSTE DE CONCRETO COM COMPRIMENTO NOMINAL DE 12 M, CARGA NOMINAL DE 400 DAN, ENGASTAMENTO BASE CONCRETADA COM 1 M DE CONCRETO E 0,8 M DE SOLO (NÃO INCLUI FORNECIMENTO). AF_04/2025</t>
  </si>
  <si>
    <t>SINAPI|100615</t>
  </si>
  <si>
    <t>100615</t>
  </si>
  <si>
    <t>ASSENTAMENTO DE POSTE DE CONCRETO COM COMPRIMENTO NOMINAL DE 12 M, CARGA NOMINAL DE 600 DAN, ENGASTAMENTO BASE CONCRETADA COM 1 M DE CONCRETO E 0,8 M DE SOLO (NÃO INCLUI FORNECIMENTO). AF_04/2025</t>
  </si>
  <si>
    <t>SINAPI|100586</t>
  </si>
  <si>
    <t>100586</t>
  </si>
  <si>
    <t>ASSENTAMENTO DE POSTE DE CONCRETO COM COMPRIMENTO NOMINAL DE 12 M, CARGA NOMINAL MAIOR QUE 1000 DAN, ENGASTAMENTO SIMPLES COM 1,8 M DE SOLO (NÃO INCLUI FORNECIMENTO). AF_04/2025</t>
  </si>
  <si>
    <t>SINAPI|100585</t>
  </si>
  <si>
    <t>100585</t>
  </si>
  <si>
    <t>ASSENTAMENTO DE POSTE DE CONCRETO COM COMPRIMENTO NOMINAL DE 12 M, CARGA NOMINAL MENOR OU IGUAL A 1000 DAN, ENGASTAMENTO SIMPLES COM 1,8 M DE SOLO (NÃO INCLUI FORNECIMENTO). AF_04/2025</t>
  </si>
  <si>
    <t>SINAPI|100618</t>
  </si>
  <si>
    <t>100618</t>
  </si>
  <si>
    <t>ASSENTAMENTO DE POSTE DE CONCRETO COM COMPRIMENTO NOMINAL DE 13 M, CARGA NOMINAL DE 1000 DAN, ENGASTAMENTO BASE CONCRETADA COM 1 M DE CONCRETO E 0,9 M DE SOLO - SOMENTE INSTALAÇÃO, SEM FORNECIMENTO. AF_04/2025</t>
  </si>
  <si>
    <t>SINAPI|100617</t>
  </si>
  <si>
    <t>100617</t>
  </si>
  <si>
    <t>ASSENTAMENTO DE POSTE DE CONCRETO COM COMPRIMENTO NOMINAL DE 13 M, CARGA NOMINAL DE 600 DAN, ENGASTAMENTO BASE CONCRETADA COM 1 M DE CONCRETO E 0,9 M DE SOLO (NÃO INCLUI FORNECIMENTO). AF_04/2025</t>
  </si>
  <si>
    <t>SINAPI|100588</t>
  </si>
  <si>
    <t>100588</t>
  </si>
  <si>
    <t>ASSENTAMENTO DE POSTE DE CONCRETO COM COMPRIMENTO NOMINAL DE 13 M, CARGA NOMINAL MAIOR QUE 1000 DAN, ENGASTAMENTO SIMPLES COM 1,9 M DE SOLO (NÃO INCLUI FORNECIMENTO). AF_04/2025</t>
  </si>
  <si>
    <t>SINAPI|100587</t>
  </si>
  <si>
    <t>100587</t>
  </si>
  <si>
    <t>ASSENTAMENTO DE POSTE DE CONCRETO COM COMPRIMENTO NOMINAL DE 13 M, CARGA NOMINAL MENOR OU IGUAL A 1000 DAN, ENGASTAMENTO SIMPLES COM 1,9 M DE SOLO (NÃO INCLUI FORNECIMENTO). AF_04/2025</t>
  </si>
  <si>
    <t>SINAPI|100590</t>
  </si>
  <si>
    <t>100590</t>
  </si>
  <si>
    <t>ASSENTAMENTO DE POSTE DE CONCRETO COM COMPRIMENTO NOMINAL DE 13,5 M, CARGA NOMINAL MAIOR QUE 1000 DAN, ENGASTAMENTO SIMPLES COM 1,95 M DE SOLO (NÃO INCLUI FORNECIMENTO). AF_04/2025</t>
  </si>
  <si>
    <t>SINAPI|100589</t>
  </si>
  <si>
    <t>100589</t>
  </si>
  <si>
    <t>ASSENTAMENTO DE POSTE DE CONCRETO COM COMPRIMENTO NOMINAL DE 13,5 M, CARGA NOMINAL MENOR OU IGUAL A 1000 DAN, ENGASTAMENTO SIMPLES COM 1,95 M DE SOLO (NÃO INCLUI FORNECIMENTO). AF_04/2025</t>
  </si>
  <si>
    <t>SINAPI|100592</t>
  </si>
  <si>
    <t>100592</t>
  </si>
  <si>
    <t>ASSENTAMENTO DE POSTE DE CONCRETO COM COMPRIMENTO NOMINAL DE 14 M, CARGA NOMINAL MAIOR QUE 1000 DAN, ENGASTAMENTO SIMPLES COM 2 M DE SOLO (NÃO INCLUI FORNECIMENTO). AF_04/2025</t>
  </si>
  <si>
    <t>SINAPI|100591</t>
  </si>
  <si>
    <t>100591</t>
  </si>
  <si>
    <t>ASSENTAMENTO DE POSTE DE CONCRETO COM COMPRIMENTO NOMINAL DE 14 M, CARGA NOMINAL MENOR OU IGUAL A 1000 DAN, ENGASTAMENTO SIMPLES COM 2 M DE SOLO (NÃO INCLUI FORNECIMENTO). AF_04/2025</t>
  </si>
  <si>
    <t>SINAPI|100594</t>
  </si>
  <si>
    <t>100594</t>
  </si>
  <si>
    <t>ASSENTAMENTO DE POSTE DE CONCRETO COM COMPRIMENTO NOMINAL DE 15 M, CARGA NOMINAL MAIOR QUE 1000 DAN, ENGASTAMENTO SIMPLES COM 2,1 M DE SOLO (NÃO INCLUI FORNECIMENTO). AF_04/2025</t>
  </si>
  <si>
    <t>SINAPI|100593</t>
  </si>
  <si>
    <t>100593</t>
  </si>
  <si>
    <t>ASSENTAMENTO DE POSTE DE CONCRETO COM COMPRIMENTO NOMINAL DE 15 M, CARGA NOMINAL MENOR OU IGUAL A 1000 DAN, ENGASTAMENTO SIMPLES COM 2,1 M DE SOLO (NÃO INCLUI FORNECIMENTO). AF_04/2025</t>
  </si>
  <si>
    <t>SINAPI|100596</t>
  </si>
  <si>
    <t>100596</t>
  </si>
  <si>
    <t>ASSENTAMENTO DE POSTE DE CONCRETO COM COMPRIMENTO NOMINAL DE 18 M, CARGA NOMINAL MAIOR QUE 1000 DAN, ENGASTAMENTO SIMPLES COM 2,4 M DE SOLO (NÃO INCLUI FORNECIMENTO). AF_04/2025</t>
  </si>
  <si>
    <t>SINAPI|100595</t>
  </si>
  <si>
    <t>100595</t>
  </si>
  <si>
    <t>ASSENTAMENTO DE POSTE DE CONCRETO COM COMPRIMENTO NOMINAL DE 18 M, CARGA NOMINAL MENOR OU IGUAL A 1000 DAN, ENGASTAMENTO SIMPLES COM 2,4 M DE SOLO (NÃO INCLUI FORNECIMENTO). AF_04/2025</t>
  </si>
  <si>
    <t>SINAPI|100598</t>
  </si>
  <si>
    <t>100598</t>
  </si>
  <si>
    <t>ASSENTAMENTO DE POSTE DE CONCRETO COM COMPRIMENTO NOMINAL DE 20 M, CARGA NOMINAL MAIOR QUE 1000, ENGASTAMENTO SIMPLES COM 2,6 M DE SOLO (NÃO INCLUI FORNECIMENTO). AF_04/2025</t>
  </si>
  <si>
    <t>SINAPI|100597</t>
  </si>
  <si>
    <t>100597</t>
  </si>
  <si>
    <t>ASSENTAMENTO DE POSTE DE CONCRETO COM COMPRIMENTO NOMINAL DE 20 M, CARGA NOMINAL MENOR OU IGUAL A 1000 DAN, ENGASTAMENTO SIMPLES COM 2,6 M DE SOLO (NÃO INCLUI FORNECIMENTO). AF_04/2025</t>
  </si>
  <si>
    <t>SINAPI|100603</t>
  </si>
  <si>
    <t>100603</t>
  </si>
  <si>
    <t>ASSENTAMENTO DE POSTE DE CONCRETO COM COMPRIMENTO NOMINAL DE 9 M, CARGA NOMINAL DE 1000 DAN, ENGASTAMENTO BASE CONCRETADA COM 1 M DE CONCRETO E 0,5 M DE SOLO (NÃO INCLUI FORNECIMENTO). AF_04/2025</t>
  </si>
  <si>
    <t>SINAPI|100599</t>
  </si>
  <si>
    <t>100599</t>
  </si>
  <si>
    <t>ASSENTAMENTO DE POSTE DE CONCRETO COM COMPRIMENTO NOMINAL DE 9 M, CARGA NOMINAL DE 150 DAN, ENGASTAMENTO BASE CONCRETADA COM 1 M DE CONCRETO E 0,5 M DE SOLO (NÃO INCLUI FORNECIMENTO). AF_04/2025</t>
  </si>
  <si>
    <t>SINAPI|100600</t>
  </si>
  <si>
    <t>100600</t>
  </si>
  <si>
    <t>ASSENTAMENTO DE POSTE DE CONCRETO COM COMPRIMENTO NOMINAL DE 9 M, CARGA NOMINAL DE 300 DAN, ENGASTAMENTO BASE CONCRETADA COM 1 M DE CONCRETO E 0,5 M DE SOLO (NÃO INCLUI FORNECIMENTO). AF_04/2025</t>
  </si>
  <si>
    <t>SINAPI|100601</t>
  </si>
  <si>
    <t>100601</t>
  </si>
  <si>
    <t>ASSENTAMENTO DE POSTE DE CONCRETO COM COMPRIMENTO NOMINAL DE 9 M, CARGA NOMINAL DE 400 DAN, ENGASTAMENTO BASE CONCRETADA COM 1 M DE CONCRETO E 0,5 M DE SOLO (NÃO INCLUI FORNECIMENTO). AF_04/2025</t>
  </si>
  <si>
    <t>SINAPI|100602</t>
  </si>
  <si>
    <t>100602</t>
  </si>
  <si>
    <t>ASSENTAMENTO DE POSTE DE CONCRETO COM COMPRIMENTO NOMINAL DE 9 M, CARGA NOMINAL DE 600 DAN, ENGASTAMENTO BASE CONCRETADA COM 1 M DE CONCRETO E 0,5 M DE SOLO (NÃO INCLUI FORNECIMENTO). AF_04/2025</t>
  </si>
  <si>
    <t>SINAPI|100578</t>
  </si>
  <si>
    <t>100578</t>
  </si>
  <si>
    <t>ASSENTAMENTO DE POSTE DE CONCRETO COM COMPRIMENTO NOMINAL DE 9 M, CARGA NOMINAL MENOR OU IGUAL A 1000 DAN, ENGASTAMENTO SIMPLES COM 1,5 M DE SOLO (NÃO INCLUI FORNECIMENTO). AF_04/2025</t>
  </si>
  <si>
    <t>SINAPI|105975</t>
  </si>
  <si>
    <t>105975</t>
  </si>
  <si>
    <t>CORDOALHA DE ACO 7,9 (5/16) 7*2,64MM ZINCAGEM TIPO A E 13% DE IACS - FORNECIMENTO E INSTALAÇÃO. AF_04/2025</t>
  </si>
  <si>
    <t>SINAPI|105976</t>
  </si>
  <si>
    <t>105976</t>
  </si>
  <si>
    <t>CORDOALHA DE ACO 7,9 (5/16) 7*2,64MM ZINCAGEM TIPO B E 13% DE IACS - FORNECIMENTO E INSTALAÇÃO. AF_04/2025</t>
  </si>
  <si>
    <t>SINAPI|105977</t>
  </si>
  <si>
    <t>105977</t>
  </si>
  <si>
    <t>CORDOALHA DE ACO 9,5 (3/8) 7*3,05MM ZINCAGEM TIPO A E 13% DE IACS - FORNECIMENTO E INSTALAÇÃO. AF_04/2025</t>
  </si>
  <si>
    <t>SINAPI|105978</t>
  </si>
  <si>
    <t>105978</t>
  </si>
  <si>
    <t>CORDOALHA DE ACO 9,5(3/8) 7*3,05MM ZINCAGEM TIPO B E 13% DE IACS - FORNECIMENTO E INSTALAÇÃO. AF_04/2025</t>
  </si>
  <si>
    <t>SINAPI|105970</t>
  </si>
  <si>
    <t>105970</t>
  </si>
  <si>
    <t>ESTRUTURA DE ESTAIAMENTO PARA POSTES DE CONCRETO ANCORA CONCRETO - FORNECIMENTO E INSTALAÇÃO. AF_04/2025</t>
  </si>
  <si>
    <t>SINAPI|105972</t>
  </si>
  <si>
    <t>105972</t>
  </si>
  <si>
    <t>ESTRUTURA DE ESTAIAMENTO PARA POSTES DE CONCRETO CRUZETA A POSTE M3 E B3 - FORNECIMENTO E INSTALAÇÃO. AF_04/2025</t>
  </si>
  <si>
    <t>SINAPI|105973</t>
  </si>
  <si>
    <t>105973</t>
  </si>
  <si>
    <t>ESTRUTURA DE ESTAIAMENTO PARA POSTES DE CONCRETO CRUZETA A POSTE N3 - FORNECIMENTO E INSTALAÇÃO. AF_04/2025</t>
  </si>
  <si>
    <t>SINAPI|105974</t>
  </si>
  <si>
    <t>105974</t>
  </si>
  <si>
    <t>ESTRUTURA DE ESTAIAMENTO PARA POSTES DE CONCRETO HTE - FORNECIMENTO E INSTALAÇÃO. AF_04/2025</t>
  </si>
  <si>
    <t>SINAPI|105971</t>
  </si>
  <si>
    <t>105971</t>
  </si>
  <si>
    <t>ESTRUTURA DE ESTAIAMENTO PARA POSTES DE CONCRETO POSTE A POSTE - FORNECIMENTO E INSTALAÇÃO. AF_04/2025</t>
  </si>
  <si>
    <t>SINAPI|105967</t>
  </si>
  <si>
    <t>105967</t>
  </si>
  <si>
    <t>POSTE DE AÇO CÔNICO CONTÍNUO CURVO DUPLO, ENGASTAMENTO SIMPLES COM 1 M DE SOLO, H=6M - FORNECIMENTO E INSTALAÇÃO. AF_04/2025</t>
  </si>
  <si>
    <t>SINAPI|105968</t>
  </si>
  <si>
    <t>105968</t>
  </si>
  <si>
    <t>POSTE DE AÇO CÔNICO CONTÍNUO CURVO DUPLO, ENGASTAMENTO SIMPLES COM 1 M DE SOLO, H=7M - FORNECIMENTO E INSTALAÇÃO. AF_04/2025</t>
  </si>
  <si>
    <t>SINAPI|105969</t>
  </si>
  <si>
    <t>105969</t>
  </si>
  <si>
    <t>POSTE DE AÇO CÔNICO CONTÍNUO CURVO DUPLO, ENGASTAMENTO SIMPLES COM 1 M DE SOLO, H=8M - FORNECIMENTO E INSTALAÇÃO. AF_04/2025</t>
  </si>
  <si>
    <t>SINAPI|100623</t>
  </si>
  <si>
    <t>100623</t>
  </si>
  <si>
    <t>POSTE DE AÇO CÔNICO CONTÍNUO CURVO DUPLO, ENGASTAMENTO SIMPLES COM 1 M DE SOLO, H=9M - FORNECIMENTO E INSTALAÇÃO. AF_04/2025</t>
  </si>
  <si>
    <t>SINAPI|105964</t>
  </si>
  <si>
    <t>105964</t>
  </si>
  <si>
    <t>POSTE DE AÇO CÔNICO CONTÍNUO CURVO DUPLO, FLANGEADO, H=6M - FORNECIMENTO E INSTALAÇÃO. AF_04/2025</t>
  </si>
  <si>
    <t>SINAPI|105965</t>
  </si>
  <si>
    <t>105965</t>
  </si>
  <si>
    <t>POSTE DE AÇO CÔNICO CONTÍNUO CURVO DUPLO, FLANGEADO, H=7M - FORNECIMENTO E INSTALAÇÃO. AF_04/2025</t>
  </si>
  <si>
    <t>SINAPI|105966</t>
  </si>
  <si>
    <t>105966</t>
  </si>
  <si>
    <t>POSTE DE AÇO CÔNICO CONTÍNUO CURVO DUPLO, FLANGEADO, H=8M - FORNECIMENTO E INSTALAÇÃO. AF_04/2025</t>
  </si>
  <si>
    <t>SINAPI|100621</t>
  </si>
  <si>
    <t>100621</t>
  </si>
  <si>
    <t>POSTE DE AÇO CÔNICO CONTÍNUO CURVO DUPLO, FLANGEADO, H=9M - FORNECIMENTO E INSTALAÇÃO. AF_04/2025</t>
  </si>
  <si>
    <t>SINAPI|105960</t>
  </si>
  <si>
    <t>105960</t>
  </si>
  <si>
    <t>POSTE DE AÇO CÔNICO CONTÍNUO CURVO SIMPLES, ENGASTAMENTO SIMPLES COM 0,5 M DE SOLO, H=5M - FORNECIMENTO E INSTALAÇÃO. AF_04/2025</t>
  </si>
  <si>
    <t>SINAPI|105961</t>
  </si>
  <si>
    <t>105961</t>
  </si>
  <si>
    <t>POSTE DE AÇO CÔNICO CONTÍNUO CURVO SIMPLES, ENGASTAMENTO SIMPLES COM 1 M DE SOLO, H=6M - FORNECIMENTO E INSTALAÇÃO. AF_04/2025</t>
  </si>
  <si>
    <t>SINAPI|105962</t>
  </si>
  <si>
    <t>105962</t>
  </si>
  <si>
    <t>POSTE DE AÇO CÔNICO CONTÍNUO CURVO SIMPLES, ENGASTAMENTO SIMPLES COM 1 M DE SOLO, H=7M - FORNECIMENTO E INSTALAÇÃO. AF_04/2025</t>
  </si>
  <si>
    <t>SINAPI|105963</t>
  </si>
  <si>
    <t>105963</t>
  </si>
  <si>
    <t>POSTE DE AÇO CÔNICO CONTÍNUO CURVO SIMPLES, ENGASTAMENTO SIMPLES COM 1 M DE SOLO, H=8M - FORNECIMENTO E INSTALAÇÃO. AF_04/2025</t>
  </si>
  <si>
    <t>SINAPI|100622</t>
  </si>
  <si>
    <t>100622</t>
  </si>
  <si>
    <t>POSTE DE AÇO CÔNICO CONTÍNUO CURVO SIMPLES, ENGASTAMENTO SIMPLES COM 1 M DE SOLO, H=9M - FORNECIMENTO E INSTALAÇÃO. AF_04/2025</t>
  </si>
  <si>
    <t>SINAPI|105956</t>
  </si>
  <si>
    <t>105956</t>
  </si>
  <si>
    <t>POSTE DE AÇO CÔNICO CONTÍNUO CURVO SIMPLES, FLANGEADO, H=5M - FORNECIMENTO E INSTALAÇÃO. AF_04/2025</t>
  </si>
  <si>
    <t>SINAPI|105957</t>
  </si>
  <si>
    <t>105957</t>
  </si>
  <si>
    <t>POSTE DE AÇO CÔNICO CONTÍNUO CURVO SIMPLES, FLANGEADO, H=6M - FORNECIMENTO E INSTALAÇÃO. AF_04/2025</t>
  </si>
  <si>
    <t>SINAPI|105958</t>
  </si>
  <si>
    <t>105958</t>
  </si>
  <si>
    <t>POSTE DE AÇO CÔNICO CONTÍNUO CURVO SIMPLES, FLANGEADO, H=7M - FORNECIMENTO E INSTALAÇÃO. AF_04/2025</t>
  </si>
  <si>
    <t>SINAPI|105959</t>
  </si>
  <si>
    <t>105959</t>
  </si>
  <si>
    <t>POSTE DE AÇO CÔNICO CONTÍNUO CURVO SIMPLES, FLANGEADO, H=8M - FORNECIMENTO E INSTALAÇÃO. AF_04/2025</t>
  </si>
  <si>
    <t>SINAPI|100620</t>
  </si>
  <si>
    <t>100620</t>
  </si>
  <si>
    <t>POSTE DE AÇO CÔNICO CONTÍNUO CURVO SIMPLES, FLANGEADO, H=9M - FORNECIMENTO E INSTALAÇÃO. AF_04/2025</t>
  </si>
  <si>
    <t>SINAPI|105951</t>
  </si>
  <si>
    <t>105951</t>
  </si>
  <si>
    <t>POSTE DE AÇO CÔNICO CONTÍNUO RETO, ENGASTAMENTO SIMPLES COM 0,5 M DE SOLO, H=5M - FORNECIMENTO E INSTALAÇÃO. AF_04/2025</t>
  </si>
  <si>
    <t>SINAPI|105952</t>
  </si>
  <si>
    <t>105952</t>
  </si>
  <si>
    <t>POSTE DE AÇO CÔNICO CONTÍNUO RETO, ENGASTAMENTO SIMPLES COM 1 M DE SOLO, H=6M - FORNECIMENTO E INSTALAÇÃO. AF_04/2025</t>
  </si>
  <si>
    <t>SINAPI|105953</t>
  </si>
  <si>
    <t>105953</t>
  </si>
  <si>
    <t>POSTE DE AÇO CÔNICO CONTÍNUO RETO, ENGASTAMENTO SIMPLES COM 1 M DE SOLO, H=7M - FORNECIMENTO E INSTALAÇÃO. AF_04/2025</t>
  </si>
  <si>
    <t>SINAPI|105954</t>
  </si>
  <si>
    <t>105954</t>
  </si>
  <si>
    <t>POSTE DE AÇO CÔNICO CONTÍNUO RETO, ENGASTAMENTO SIMPLES COM 1 M DE SOLO, H=8M - FORNECIMENTO E INSTALAÇÃO. AF_04/2025</t>
  </si>
  <si>
    <t>SINAPI|105955</t>
  </si>
  <si>
    <t>105955</t>
  </si>
  <si>
    <t>POSTE DE AÇO CÔNICO CONTÍNUO RETO, ENGASTAMENTO SIMPLES COM 1 M DE SOLO, H=9M - FORNECIMENTO E INSTALAÇÃO. AF_04/2025</t>
  </si>
  <si>
    <t>SINAPI|105946</t>
  </si>
  <si>
    <t>105946</t>
  </si>
  <si>
    <t>POSTE DE AÇO CÔNICO CONTÍNUO RETO, FLANGEADO, H=5M - FORNECIMENTO E INSTALAÇÃO. AF_04/2025</t>
  </si>
  <si>
    <t>SINAPI|105947</t>
  </si>
  <si>
    <t>105947</t>
  </si>
  <si>
    <t>POSTE DE AÇO CÔNICO CONTÍNUO RETO, FLANGEADO, H=6M - FORNECIMENTO E INSTALAÇÃO. AF_04/2025</t>
  </si>
  <si>
    <t>SINAPI|105948</t>
  </si>
  <si>
    <t>105948</t>
  </si>
  <si>
    <t>POSTE DE AÇO CÔNICO CONTÍNUO RETO, FLANGEADO, H=7M - FORNECIMENTO E INSTALAÇÃO. AF_04/2025</t>
  </si>
  <si>
    <t>SINAPI|105949</t>
  </si>
  <si>
    <t>105949</t>
  </si>
  <si>
    <t>POSTE DE AÇO CÔNICO CONTÍNUO RETO, FLANGEADO, H=8M - FORNECIMENTO E INSTALAÇÃO. AF_04/2025</t>
  </si>
  <si>
    <t>SINAPI|105950</t>
  </si>
  <si>
    <t>105950</t>
  </si>
  <si>
    <t>POSTE DE AÇO CÔNICO CONTÍNUO RETO, FLANGEADO, H=9M - FORNECIMENTO E INSTALAÇÃO. AF_04/2025</t>
  </si>
  <si>
    <t>SINAPI|100619</t>
  </si>
  <si>
    <t>100619</t>
  </si>
  <si>
    <t>POSTE DECORATIVO PARA JARDIM EM AÇO TUBULAR, H = *2,5* M, SEM LUMINÁRIA - FORNECIMENTO E INSTALAÇÃO. AF_04/2025</t>
  </si>
  <si>
    <t>SINAPI|99283</t>
  </si>
  <si>
    <t>99283</t>
  </si>
  <si>
    <t>ACRÉSCIMO PARA POÇO DE VISITA CIRCULAR PARA DRENAGEM, EM ALVENARIA COM TIJOLOS CERÂMICOS MACIÇOS, DIÂMETRO INTERNO = 0,8 M. AF_12/2020</t>
  </si>
  <si>
    <t>Poços de Visita e Caixas para Bocas de Lobo</t>
  </si>
  <si>
    <t>SINAPI|99293</t>
  </si>
  <si>
    <t>99293</t>
  </si>
  <si>
    <t>ACRÉSCIMO PARA POÇO DE VISITA CIRCULAR PARA DRENAGEM, EM ALVENARIA COM TIJOLOS CERÂMICOS MACIÇOS, DIÂMETRO INTERNO = 1 M. AF_12/2020</t>
  </si>
  <si>
    <t>SINAPI|99243</t>
  </si>
  <si>
    <t>99243</t>
  </si>
  <si>
    <t>ACRÉSCIMO PARA POÇO DE VISITA CIRCULAR PARA DRENAGEM, EM ALVENARIA COM TIJOLOS CERÂMICOS MACIÇOS, DIÂMETRO INTERNO = 1,2 M. AF_12/2020</t>
  </si>
  <si>
    <t>SINAPI|99249</t>
  </si>
  <si>
    <t>99249</t>
  </si>
  <si>
    <t>ACRÉSCIMO PARA POÇO DE VISITA CIRCULAR PARA DRENAGEM, EM ALVENARIA COM TIJOLOS CERÂMICOS MACIÇOS, DIÂMETRO INTERNO = 1,5 M. AF_12/2020</t>
  </si>
  <si>
    <t>SINAPI|99278</t>
  </si>
  <si>
    <t>99278</t>
  </si>
  <si>
    <t>ACRÉSCIMO PARA POÇO DE VISITA CIRCULAR PARA DRENAGEM, EM CONCRETO PRÉ-MOLDADO, DIÂMETRO INTERNO = 0,8 M. AF_12/2020</t>
  </si>
  <si>
    <t>SINAPI|99288</t>
  </si>
  <si>
    <t>99288</t>
  </si>
  <si>
    <t>ACRÉSCIMO PARA POÇO DE VISITA CIRCULAR PARA DRENAGEM, EM CONCRETO PRÉ-MOLDADO, DIÂMETRO INTERNO = 1 M. AF_12/2020</t>
  </si>
  <si>
    <t>SINAPI|99240</t>
  </si>
  <si>
    <t>99240</t>
  </si>
  <si>
    <t>ACRÉSCIMO PARA POÇO DE VISITA CIRCULAR PARA DRENAGEM, EM CONCRETO PRÉ-MOLDADO, DIÂMETRO INTERNO = 1,2 M. AF_12/2020</t>
  </si>
  <si>
    <t>SINAPI|99246</t>
  </si>
  <si>
    <t>99246</t>
  </si>
  <si>
    <t>ACRÉSCIMO PARA POÇO DE VISITA CIRCULAR PARA DRENAGEM, EM CONCRETO PRÉ-MOLDADO, DIÂMETRO INTERNO = 1,5 M. AF_12/2020</t>
  </si>
  <si>
    <t>SINAPI|97981</t>
  </si>
  <si>
    <t>97981</t>
  </si>
  <si>
    <t>ACRÉSCIMO PARA POÇO DE VISITA CIRCULAR PARA ESGOTO, EM ALVENARIA COM TIJOLOS CERÂMICOS MACIÇOS, DIÂMETRO INTERNO = 0,8 M. AF_12/2020</t>
  </si>
  <si>
    <t>SINAPI|97985</t>
  </si>
  <si>
    <t>97985</t>
  </si>
  <si>
    <t>ACRÉSCIMO PARA POÇO DE VISITA CIRCULAR PARA ESGOTO, EM ALVENARIA COM TIJOLOS CERÂMICOS MACIÇOS, DIÂMETRO INTERNO = 1 M. AF_12/2020</t>
  </si>
  <si>
    <t>SINAPI|97989</t>
  </si>
  <si>
    <t>97989</t>
  </si>
  <si>
    <t>ACRÉSCIMO PARA POÇO DE VISITA CIRCULAR PARA ESGOTO, EM ALVENARIA COM TIJOLOS CERÂMICOS MACIÇOS, DIÂMETRO INTERNO = 1,2 M. AF_12/2020</t>
  </si>
  <si>
    <t>SINAPI|97993</t>
  </si>
  <si>
    <t>97993</t>
  </si>
  <si>
    <t>ACRÉSCIMO PARA POÇO DE VISITA CIRCULAR PARA ESGOTO, EM ALVENARIA COM TIJOLOS CERÂMICOS MACIÇOS, DIÂMETRO INTERNO = 1,5 M. AF_12/2020</t>
  </si>
  <si>
    <t>SINAPI|98409</t>
  </si>
  <si>
    <t>98409</t>
  </si>
  <si>
    <t>ACRÉSCIMO PARA POÇO DE VISITA CIRCULAR PARA ESGOTO, EM CONCRETO PRÉ-MOLDADO, DIÂMETRO INTERNO = 0,8 M. AF_12/2020</t>
  </si>
  <si>
    <t>SINAPI|97983</t>
  </si>
  <si>
    <t>97983</t>
  </si>
  <si>
    <t>ACRÉSCIMO PARA POÇO DE VISITA CIRCULAR PARA ESGOTO, EM CONCRETO PRÉ-MOLDADO, DIÂMETRO INTERNO = 1 M. AF_12/2020</t>
  </si>
  <si>
    <t>SINAPI|97987</t>
  </si>
  <si>
    <t>97987</t>
  </si>
  <si>
    <t>ACRÉSCIMO PARA POÇO DE VISITA CIRCULAR PARA ESGOTO, EM CONCRETO PRÉ-MOLDADO, DIÂMETRO INTERNO = 1,2 M. AF_12/2020</t>
  </si>
  <si>
    <t>SINAPI|97991</t>
  </si>
  <si>
    <t>97991</t>
  </si>
  <si>
    <t>ACRÉSCIMO PARA POÇO DE VISITA CIRCULAR PARA ESGOTO, EM CONCRETO PRÉ-MOLDADO, DIÂMETRO INTERNO = 1,5 M. AF_12/2020</t>
  </si>
  <si>
    <t>SINAPI|99241</t>
  </si>
  <si>
    <t>99241</t>
  </si>
  <si>
    <t>ACRÉSCIMO PARA POÇO DE VISITA RETANGULAR PARA DRENAGEM, EM ALVENARIA COM BLOCOS DE CONCRETO, DIMENSÕES INTERNAS = 1,5X1,5 M. AF_12/2020</t>
  </si>
  <si>
    <t>SINAPI|99247</t>
  </si>
  <si>
    <t>99247</t>
  </si>
  <si>
    <t>ACRÉSCIMO PARA POÇO DE VISITA RETANGULAR PARA DRENAGEM, EM ALVENARIA COM BLOCOS DE CONCRETO, DIMENSÕES INTERNAS = 1,5X2 M. AF_12/2020</t>
  </si>
  <si>
    <t>SINAPI|99263</t>
  </si>
  <si>
    <t>99263</t>
  </si>
  <si>
    <t>ACRÉSCIMO PARA POÇO DE VISITA RETANGULAR PARA DRENAGEM, EM ALVENARIA COM BLOCOS DE CONCRETO, DIMENSÕES INTERNAS = 1,5X2,5 M. AF_12/2020</t>
  </si>
  <si>
    <t>SINAPI|99276</t>
  </si>
  <si>
    <t>99276</t>
  </si>
  <si>
    <t>ACRÉSCIMO PARA POÇO DE VISITA RETANGULAR PARA DRENAGEM, EM ALVENARIA COM BLOCOS DE CONCRETO, DIMENSÕES INTERNAS = 1,5X3 M. AF_12/2020</t>
  </si>
  <si>
    <t>SINAPI|99291</t>
  </si>
  <si>
    <t>99291</t>
  </si>
  <si>
    <t>ACRÉSCIMO PARA POÇO DE VISITA RETANGULAR PARA DRENAGEM, EM ALVENARIA COM BLOCOS DE CONCRETO, DIMENSÕES INTERNAS = 1,5X3,5 M. AF_12/2020</t>
  </si>
  <si>
    <t>SINAPI|99297</t>
  </si>
  <si>
    <t>99297</t>
  </si>
  <si>
    <t>ACRÉSCIMO PARA POÇO DE VISITA RETANGULAR PARA DRENAGEM, EM ALVENARIA COM BLOCOS DE CONCRETO, DIMENSÕES INTERNAS = 1,5X4 M. AF_12/2020</t>
  </si>
  <si>
    <t>SINAPI|99254</t>
  </si>
  <si>
    <t>99254</t>
  </si>
  <si>
    <t>ACRÉSCIMO PARA POÇO DE VISITA RETANGULAR PARA DRENAGEM, EM ALVENARIA COM BLOCOS DE CONCRETO, DIMENSÕES INTERNAS = 1X1 M. AF_12/2020</t>
  </si>
  <si>
    <t>SINAPI|99261</t>
  </si>
  <si>
    <t>99261</t>
  </si>
  <si>
    <t>ACRÉSCIMO PARA POÇO DE VISITA RETANGULAR PARA DRENAGEM, EM ALVENARIA COM BLOCOS DE CONCRETO, DIMENSÕES INTERNAS = 1X1,5 M. AF_12/2020</t>
  </si>
  <si>
    <t>SINAPI|99266</t>
  </si>
  <si>
    <t>99266</t>
  </si>
  <si>
    <t>ACRÉSCIMO PARA POÇO DE VISITA RETANGULAR PARA DRENAGEM, EM ALVENARIA COM BLOCOS DE CONCRETO, DIMENSÕES INTERNAS = 1X2 M. AF_12/2020</t>
  </si>
  <si>
    <t>SINAPI|99269</t>
  </si>
  <si>
    <t>99269</t>
  </si>
  <si>
    <t>ACRÉSCIMO PARA POÇO DE VISITA RETANGULAR PARA DRENAGEM, EM ALVENARIA COM BLOCOS DE CONCRETO, DIMENSÕES INTERNAS = 1X2,5 M. AF_12/2020</t>
  </si>
  <si>
    <t>SINAPI|99277</t>
  </si>
  <si>
    <t>99277</t>
  </si>
  <si>
    <t>ACRÉSCIMO PARA POÇO DE VISITA RETANGULAR PARA DRENAGEM, EM ALVENARIA COM BLOCOS DE CONCRETO, DIMENSÕES INTERNAS = 1X3 M. AF_12/2020</t>
  </si>
  <si>
    <t>SINAPI|99281</t>
  </si>
  <si>
    <t>99281</t>
  </si>
  <si>
    <t>ACRÉSCIMO PARA POÇO DE VISITA RETANGULAR PARA DRENAGEM, EM ALVENARIA COM BLOCOS DE CONCRETO, DIMENSÕES INTERNAS = 1X3,5 M. AF_12/2020</t>
  </si>
  <si>
    <t>SINAPI|99289</t>
  </si>
  <si>
    <t>99289</t>
  </si>
  <si>
    <t>ACRÉSCIMO PARA POÇO DE VISITA RETANGULAR PARA DRENAGEM, EM ALVENARIA COM BLOCOS DE CONCRETO, DIMENSÕES INTERNAS = 1X4 M. AF_12/2020</t>
  </si>
  <si>
    <t>SINAPI|99282</t>
  </si>
  <si>
    <t>99282</t>
  </si>
  <si>
    <t>ACRÉSCIMO PARA POÇO DE VISITA RETANGULAR PARA DRENAGEM, EM ALVENARIA COM BLOCOS DE CONCRETO, DIMENSÕES INTERNAS = 2,5X2,5 M. AF_12/2020</t>
  </si>
  <si>
    <t>SINAPI|99296</t>
  </si>
  <si>
    <t>99296</t>
  </si>
  <si>
    <t>ACRÉSCIMO PARA POÇO DE VISITA RETANGULAR PARA DRENAGEM, EM ALVENARIA COM BLOCOS DE CONCRETO, DIMENSÕES INTERNAS = 2,5X3 M. AF_12/2020</t>
  </si>
  <si>
    <t>SINAPI|99299</t>
  </si>
  <si>
    <t>99299</t>
  </si>
  <si>
    <t>ACRÉSCIMO PARA POÇO DE VISITA RETANGULAR PARA DRENAGEM, EM ALVENARIA COM BLOCOS DE CONCRETO, DIMENSÕES INTERNAS = 2,5X3,5 M. AF_12/2020</t>
  </si>
  <si>
    <t>SINAPI|99302</t>
  </si>
  <si>
    <t>99302</t>
  </si>
  <si>
    <t>ACRÉSCIMO PARA POÇO DE VISITA RETANGULAR PARA DRENAGEM, EM ALVENARIA COM BLOCOS DE CONCRETO, DIMENSÕES INTERNAS = 2,5X4 M. AF_12/2020</t>
  </si>
  <si>
    <t>SINAPI|99307</t>
  </si>
  <si>
    <t>99307</t>
  </si>
  <si>
    <t>ACRÉSCIMO PARA POÇO DE VISITA RETANGULAR PARA DRENAGEM, EM ALVENARIA COM BLOCOS DE CONCRETO, DIMENSÕES INTERNAS = 2X2 M. AF_12/2020</t>
  </si>
  <si>
    <t>SINAPI|99317</t>
  </si>
  <si>
    <t>99317</t>
  </si>
  <si>
    <t>ACRÉSCIMO PARA POÇO DE VISITA RETANGULAR PARA DRENAGEM, EM ALVENARIA COM BLOCOS DE CONCRETO, DIMENSÕES INTERNAS = 2X2,5 M. AF_12/2020</t>
  </si>
  <si>
    <t>SINAPI|99321</t>
  </si>
  <si>
    <t>99321</t>
  </si>
  <si>
    <t>ACRÉSCIMO PARA POÇO DE VISITA RETANGULAR PARA DRENAGEM, EM ALVENARIA COM BLOCOS DE CONCRETO, DIMENSÕES INTERNAS = 2X3 M. AF_12/2020</t>
  </si>
  <si>
    <t>SINAPI|99323</t>
  </si>
  <si>
    <t>99323</t>
  </si>
  <si>
    <t>ACRÉSCIMO PARA POÇO DE VISITA RETANGULAR PARA DRENAGEM, EM ALVENARIA COM BLOCOS DE CONCRETO, DIMENSÕES INTERNAS = 2X3,5 M. AF_12/2020</t>
  </si>
  <si>
    <t>SINAPI|99325</t>
  </si>
  <si>
    <t>99325</t>
  </si>
  <si>
    <t>ACRÉSCIMO PARA POÇO DE VISITA RETANGULAR PARA DRENAGEM, EM ALVENARIA COM BLOCOS DE CONCRETO, DIMENSÕES INTERNAS = 2X4 M. AF_12/2020</t>
  </si>
  <si>
    <t>SINAPI|99311</t>
  </si>
  <si>
    <t>99311</t>
  </si>
  <si>
    <t>ACRÉSCIMO PARA POÇO DE VISITA RETANGULAR PARA DRENAGEM, EM ALVENARIA COM BLOCOS DE CONCRETO, DIMENSÕES INTERNAS = 3,5X3,5 M. AF_12/2020</t>
  </si>
  <si>
    <t>SINAPI|99314</t>
  </si>
  <si>
    <t>99314</t>
  </si>
  <si>
    <t>ACRÉSCIMO PARA POÇO DE VISITA RETANGULAR PARA DRENAGEM, EM ALVENARIA COM BLOCOS DE CONCRETO, DIMENSÕES INTERNAS = 3,5X4 M. AF_12/2020</t>
  </si>
  <si>
    <t>SINAPI|99304</t>
  </si>
  <si>
    <t>99304</t>
  </si>
  <si>
    <t>ACRÉSCIMO PARA POÇO DE VISITA RETANGULAR PARA DRENAGEM, EM ALVENARIA COM BLOCOS DE CONCRETO, DIMENSÕES INTERNAS = 3X3 M. AF_12/2020</t>
  </si>
  <si>
    <t>SINAPI|99306</t>
  </si>
  <si>
    <t>99306</t>
  </si>
  <si>
    <t>ACRÉSCIMO PARA POÇO DE VISITA RETANGULAR PARA DRENAGEM, EM ALVENARIA COM BLOCOS DE CONCRETO, DIMENSÕES INTERNAS = 3X3,5 M. AF_12/2020</t>
  </si>
  <si>
    <t>SINAPI|99309</t>
  </si>
  <si>
    <t>99309</t>
  </si>
  <si>
    <t>ACRÉSCIMO PARA POÇO DE VISITA RETANGULAR PARA DRENAGEM, EM ALVENARIA COM BLOCOS DE CONCRETO, DIMENSÕES INTERNAS = 3X4 M. AF_12/2020</t>
  </si>
  <si>
    <t>SINAPI|99327</t>
  </si>
  <si>
    <t>99327</t>
  </si>
  <si>
    <t>ACRÉSCIMO PARA POÇO DE VISITA RETANGULAR PARA DRENAGEM, EM ALVENARIA COM BLOCOS DE CONCRETO, DIMENSÕES INTERNAS = 4X4 M. AF_12/2020</t>
  </si>
  <si>
    <t>SINAPI|98009</t>
  </si>
  <si>
    <t>98009</t>
  </si>
  <si>
    <t>ACRÉSCIMO PARA POÇO DE VISITA RETANGULAR PARA ESGOTO, EM ALVENARIA COM BLOCOS DE CONCRETO, DIMENSÕES INTERNAS = 1,5X1,5 M. AF_12/2020</t>
  </si>
  <si>
    <t>SINAPI|98011</t>
  </si>
  <si>
    <t>98011</t>
  </si>
  <si>
    <t>ACRÉSCIMO PARA POÇO DE VISITA RETANGULAR PARA ESGOTO, EM ALVENARIA COM BLOCOS DE CONCRETO, DIMENSÕES INTERNAS = 1,5X2 M. AF_12/2020</t>
  </si>
  <si>
    <t>SINAPI|98013</t>
  </si>
  <si>
    <t>98013</t>
  </si>
  <si>
    <t>ACRÉSCIMO PARA POÇO DE VISITA RETANGULAR PARA ESGOTO, EM ALVENARIA COM BLOCOS DE CONCRETO, DIMENSÕES INTERNAS = 1,5X2,5 M. AF_12/2020</t>
  </si>
  <si>
    <t>SINAPI|98015</t>
  </si>
  <si>
    <t>98015</t>
  </si>
  <si>
    <t>ACRÉSCIMO PARA POÇO DE VISITA RETANGULAR PARA ESGOTO, EM ALVENARIA COM BLOCOS DE CONCRETO, DIMENSÕES INTERNAS = 1,5X3 M. AF_12/2020</t>
  </si>
  <si>
    <t>SINAPI|98017</t>
  </si>
  <si>
    <t>98017</t>
  </si>
  <si>
    <t>ACRÉSCIMO PARA POÇO DE VISITA RETANGULAR PARA ESGOTO, EM ALVENARIA COM BLOCOS DE CONCRETO, DIMENSÕES INTERNAS = 1,5X3,5 M. AF_12/2020</t>
  </si>
  <si>
    <t>SINAPI|98019</t>
  </si>
  <si>
    <t>98019</t>
  </si>
  <si>
    <t>ACRÉSCIMO PARA POÇO DE VISITA RETANGULAR PARA ESGOTO, EM ALVENARIA COM BLOCOS DE CONCRETO, DIMENSÕES INTERNAS = 1,5X4 M. AF_12/2020</t>
  </si>
  <si>
    <t>SINAPI|97995</t>
  </si>
  <si>
    <t>97995</t>
  </si>
  <si>
    <t>ACRÉSCIMO PARA POÇO DE VISITA RETANGULAR PARA ESGOTO, EM ALVENARIA COM BLOCOS DE CONCRETO, DIMENSÕES INTERNAS = 1X1 M. AF_12/2020</t>
  </si>
  <si>
    <t>SINAPI|97997</t>
  </si>
  <si>
    <t>97997</t>
  </si>
  <si>
    <t>ACRÉSCIMO PARA POÇO DE VISITA RETANGULAR PARA ESGOTO, EM ALVENARIA COM BLOCOS DE CONCRETO, DIMENSÕES INTERNAS = 1X1,5 M. AF_12/2020</t>
  </si>
  <si>
    <t>SINAPI|97999</t>
  </si>
  <si>
    <t>97999</t>
  </si>
  <si>
    <t>ACRÉSCIMO PARA POÇO DE VISITA RETANGULAR PARA ESGOTO, EM ALVENARIA COM BLOCOS DE CONCRETO, DIMENSÕES INTERNAS = 1X2 M. AF_12/2020</t>
  </si>
  <si>
    <t>SINAPI|98001</t>
  </si>
  <si>
    <t>98001</t>
  </si>
  <si>
    <t>ACRÉSCIMO PARA POÇO DE VISITA RETANGULAR PARA ESGOTO, EM ALVENARIA COM BLOCOS DE CONCRETO, DIMENSÕES INTERNAS = 1X2,5 M. AF_12/2020</t>
  </si>
  <si>
    <t>SINAPI|98003</t>
  </si>
  <si>
    <t>98003</t>
  </si>
  <si>
    <t>ACRÉSCIMO PARA POÇO DE VISITA RETANGULAR PARA ESGOTO, EM ALVENARIA COM BLOCOS DE CONCRETO, DIMENSÕES INTERNAS = 1X3 M. AF_12/2020</t>
  </si>
  <si>
    <t>SINAPI|98005</t>
  </si>
  <si>
    <t>98005</t>
  </si>
  <si>
    <t>ACRÉSCIMO PARA POÇO DE VISITA RETANGULAR PARA ESGOTO, EM ALVENARIA COM BLOCOS DE CONCRETO, DIMENSÕES INTERNAS = 1X3,5 M. AF_12/2020</t>
  </si>
  <si>
    <t>SINAPI|98007</t>
  </si>
  <si>
    <t>98007</t>
  </si>
  <si>
    <t>ACRÉSCIMO PARA POÇO DE VISITA RETANGULAR PARA ESGOTO, EM ALVENARIA COM BLOCOS DE CONCRETO, DIMENSÕES INTERNAS = 1X4 M. AF_12/2020</t>
  </si>
  <si>
    <t>SINAPI|98031</t>
  </si>
  <si>
    <t>98031</t>
  </si>
  <si>
    <t>ACRÉSCIMO PARA POÇO DE VISITA RETANGULAR PARA ESGOTO, EM ALVENARIA COM BLOCOS DE CONCRETO, DIMENSÕES INTERNAS = 2,5X2,5 M. AF_12/2020</t>
  </si>
  <si>
    <t>SINAPI|98033</t>
  </si>
  <si>
    <t>98033</t>
  </si>
  <si>
    <t>ACRÉSCIMO PARA POÇO DE VISITA RETANGULAR PARA ESGOTO, EM ALVENARIA COM BLOCOS DE CONCRETO, DIMENSÕES INTERNAS = 2,5X3 M. AF_12/2020</t>
  </si>
  <si>
    <t>SINAPI|98035</t>
  </si>
  <si>
    <t>98035</t>
  </si>
  <si>
    <t>ACRÉSCIMO PARA POÇO DE VISITA RETANGULAR PARA ESGOTO, EM ALVENARIA COM BLOCOS DE CONCRETO, DIMENSÕES INTERNAS = 2,5X3,5 M. AF_12/2020</t>
  </si>
  <si>
    <t>SINAPI|98037</t>
  </si>
  <si>
    <t>98037</t>
  </si>
  <si>
    <t>ACRÉSCIMO PARA POÇO DE VISITA RETANGULAR PARA ESGOTO, EM ALVENARIA COM BLOCOS DE CONCRETO, DIMENSÕES INTERNAS = 2,5X4 M. AF_12/2020</t>
  </si>
  <si>
    <t>SINAPI|98021</t>
  </si>
  <si>
    <t>98021</t>
  </si>
  <si>
    <t>ACRÉSCIMO PARA POÇO DE VISITA RETANGULAR PARA ESGOTO, EM ALVENARIA COM BLOCOS DE CONCRETO, DIMENSÕES INTERNAS = 2X2 M. AF_12/2020</t>
  </si>
  <si>
    <t>SINAPI|98023</t>
  </si>
  <si>
    <t>98023</t>
  </si>
  <si>
    <t>ACRÉSCIMO PARA POÇO DE VISITA RETANGULAR PARA ESGOTO, EM ALVENARIA COM BLOCOS DE CONCRETO, DIMENSÕES INTERNAS = 2X2,5 M. AF_12/2020</t>
  </si>
  <si>
    <t>SINAPI|98025</t>
  </si>
  <si>
    <t>98025</t>
  </si>
  <si>
    <t>ACRÉSCIMO PARA POÇO DE VISITA RETANGULAR PARA ESGOTO, EM ALVENARIA COM BLOCOS DE CONCRETO, DIMENSÕES INTERNAS = 2X3 M. AF_12/2020</t>
  </si>
  <si>
    <t>SINAPI|98027</t>
  </si>
  <si>
    <t>98027</t>
  </si>
  <si>
    <t>ACRÉSCIMO PARA POÇO DE VISITA RETANGULAR PARA ESGOTO, EM ALVENARIA COM BLOCOS DE CONCRETO, DIMENSÕES INTERNAS = 2X3,5 M. AF_12/2020</t>
  </si>
  <si>
    <t>SINAPI|98029</t>
  </si>
  <si>
    <t>98029</t>
  </si>
  <si>
    <t>ACRÉSCIMO PARA POÇO DE VISITA RETANGULAR PARA ESGOTO, EM ALVENARIA COM BLOCOS DE CONCRETO, DIMENSÕES INTERNAS = 2X4 M. AF_12/2020</t>
  </si>
  <si>
    <t>SINAPI|98045</t>
  </si>
  <si>
    <t>98045</t>
  </si>
  <si>
    <t>ACRÉSCIMO PARA POÇO DE VISITA RETANGULAR PARA ESGOTO, EM ALVENARIA COM BLOCOS DE CONCRETO, DIMENSÕES INTERNAS = 3,5X3,5 M. AF_12/2020</t>
  </si>
  <si>
    <t>SINAPI|98047</t>
  </si>
  <si>
    <t>98047</t>
  </si>
  <si>
    <t>ACRÉSCIMO PARA POÇO DE VISITA RETANGULAR PARA ESGOTO, EM ALVENARIA COM BLOCOS DE CONCRETO, DIMENSÕES INTERNAS = 3,5X4 M. AF_12/2020</t>
  </si>
  <si>
    <t>SINAPI|98039</t>
  </si>
  <si>
    <t>98039</t>
  </si>
  <si>
    <t>ACRÉSCIMO PARA POÇO DE VISITA RETANGULAR PARA ESGOTO, EM ALVENARIA COM BLOCOS DE CONCRETO, DIMENSÕES INTERNAS = 3X3 M. AF_12/2020</t>
  </si>
  <si>
    <t>SINAPI|98041</t>
  </si>
  <si>
    <t>98041</t>
  </si>
  <si>
    <t>ACRÉSCIMO PARA POÇO DE VISITA RETANGULAR PARA ESGOTO, EM ALVENARIA COM BLOCOS DE CONCRETO, DIMENSÕES INTERNAS = 3X3,5 M. AF_12/2020</t>
  </si>
  <si>
    <t>SINAPI|98043</t>
  </si>
  <si>
    <t>98043</t>
  </si>
  <si>
    <t>ACRÉSCIMO PARA POÇO DE VISITA RETANGULAR PARA ESGOTO, EM ALVENARIA COM BLOCOS DE CONCRETO, DIMENSÕES INTERNAS = 3X4 M. AF_12/2020</t>
  </si>
  <si>
    <t>SINAPI|98049</t>
  </si>
  <si>
    <t>98049</t>
  </si>
  <si>
    <t>ACRÉSCIMO PARA POÇO DE VISITA RETANGULAR PARA ESGOTO, EM ALVENARIA COM BLOCOS DE CONCRETO, DIMENSÕES INTERNAS = 4X4 M. AF_12/2020</t>
  </si>
  <si>
    <t>SINAPI|101809</t>
  </si>
  <si>
    <t>101809</t>
  </si>
  <si>
    <t>BASE PARA POCO DE VISITA RETANGULAR PARA ESGOTO E DRENAGEM, EM CONCRETO ESTRUTURAL, DIMENSÕES INTERNAS DE 90X150 M, PROFUNDIDADE DE 1,25 M, EXCLUINDO TAMPÃO. AF_12/2020</t>
  </si>
  <si>
    <t>SINAPI|99280</t>
  </si>
  <si>
    <t>99280</t>
  </si>
  <si>
    <t>BASE PARA POÇO DE VISITA CIRCULAR PARA DRENAGEM, EM ALVENARIA COM TIJOLOS CERÂMICOS MACIÇOS, DIÂMETRO INTERNO = 0,80 M, PROFUNDIDADE = 1,40 M, EXCLUINDO TAMPÃO. AF_12/2020</t>
  </si>
  <si>
    <t>SINAPI|99292</t>
  </si>
  <si>
    <t>99292</t>
  </si>
  <si>
    <t>BASE PARA POÇO DE VISITA CIRCULAR PARA DRENAGEM, EM ALVENARIA COM TIJOLOS CERÂMICOS MACIÇOS, DIÂMETRO INTERNO = 1,0 M, PROFUNDIDADE = 1,40 M, EXCLUINDO TAMPÃO. AF_12/2020</t>
  </si>
  <si>
    <t>SINAPI|99242</t>
  </si>
  <si>
    <t>99242</t>
  </si>
  <si>
    <t>BASE PARA POÇO DE VISITA CIRCULAR PARA DRENAGEM, EM ALVENARIA COM TIJOLOS CERÂMICOS MACIÇOS, DIÂMETRO INTERNO = 1,2 M, PROFUNDIDADE = 1,40 M, EXCLUINDO TAMPÃO. AF_12/2020</t>
  </si>
  <si>
    <t>SINAPI|99248</t>
  </si>
  <si>
    <t>99248</t>
  </si>
  <si>
    <t>BASE PARA POÇO DE VISITA CIRCULAR PARA DRENAGEM, EM ALVENARIA COM TIJOLOS CERÂMICOS MACIÇOS, DIÂMETRO INTERNO = 1,50 M, PROFUNDIDADE = 1,40 M, EXCLUINDO TAMPÃO. AF_12/2020</t>
  </si>
  <si>
    <t>SINAPI|99275</t>
  </si>
  <si>
    <t>99275</t>
  </si>
  <si>
    <t>BASE PARA POÇO DE VISITA CIRCULAR PARA DRENAGEM, EM CONCRETO PRÉ-MOLDADO, DIÂMETRO INTERNO = 0,80 M, PROFUNDIDADE = 1,35 M, EXCLUINDO TAMPÃO. AF_12/2020</t>
  </si>
  <si>
    <t>SINAPI|99285</t>
  </si>
  <si>
    <t>99285</t>
  </si>
  <si>
    <t>BASE PARA POÇO DE VISITA CIRCULAR PARA DRENAGEM, EM CONCRETO PRÉ-MOLDADO, DIÂMETRO INTERNO = 1,0 M, PROFUNDIDADE = 1,35 M, EXCLUINDO TAMPÃO. AF_05/2018</t>
  </si>
  <si>
    <t>SINAPI|102457</t>
  </si>
  <si>
    <t>102457</t>
  </si>
  <si>
    <t>BASE PARA POÇO DE VISITA CIRCULAR PARA DRENAGEM, EM CONCRETO PRÉ-MOLDADO, DIÂMETRO INTERNO = 1,20 M, PROFUNDIDADE = 1,60 M, EXCLUINDO TAMPÃO. AF_05/2021</t>
  </si>
  <si>
    <t>SINAPI|102142</t>
  </si>
  <si>
    <t>102142</t>
  </si>
  <si>
    <t>BASE PARA POÇO DE VISITA CIRCULAR PARA DRENAGEM, EM CONCRETO PRÉ-MOLDADO, DIÂMETRO INTERNO = 1,50 M, PROFUNDIDADE = 1,35 M, EXCLUINDO TAMPÃO. AF_12/2020</t>
  </si>
  <si>
    <t>SINAPI|97980</t>
  </si>
  <si>
    <t>97980</t>
  </si>
  <si>
    <t>BASE PARA POÇO DE VISITA CIRCULAR PARA ESGOTO, EM ALVENARIA COM TIJOLOS CERÂMICOS MACIÇOS, DIÂMETRO INTERNO = 0,80 M, PROFUNDIDADE = 1,40 M, EXCLUINDO TAMPÃO. AF_12/2020</t>
  </si>
  <si>
    <t>SINAPI|98405</t>
  </si>
  <si>
    <t>98405</t>
  </si>
  <si>
    <t>BASE PARA POÇO DE VISITA CIRCULAR PARA ESGOTO, EM ALVENARIA COM TIJOLOS CERÂMICOS MACIÇOS, DIÂMETRO INTERNO = 1,0 M, PROFUNDIDADE = 1,40 M, EXCLUINDO TAMPÃO. AF_12/2020</t>
  </si>
  <si>
    <t>SINAPI|97988</t>
  </si>
  <si>
    <t>97988</t>
  </si>
  <si>
    <t>BASE PARA POÇO DE VISITA CIRCULAR PARA ESGOTO, EM ALVENARIA COM TIJOLOS CERÂMICOS MACIÇOS, DIÂMETRO INTERNO = 1,20 M, PROFUNDIDADE = 1,40 M, EXCLUINDO TAMPÃO. AF_12/2020</t>
  </si>
  <si>
    <t>SINAPI|97992</t>
  </si>
  <si>
    <t>97992</t>
  </si>
  <si>
    <t>BASE PARA POÇO DE VISITA CIRCULAR PARA ESGOTO, EM ALVENARIA COM TIJOLOS CERÂMICOS MACIÇOS, DIÂMETRO INTERNO = 1,50 M, PROFUNDIDADE = 1,40 M, EXCLUINDO TAMPÃO. AF_12/2020</t>
  </si>
  <si>
    <t>SINAPI|97978</t>
  </si>
  <si>
    <t>97978</t>
  </si>
  <si>
    <t>BASE PARA POÇO DE VISITA CIRCULAR PARA ESGOTO, EM CONCRETO PRÉ-MOLDADO, DIÂMETRO INTERNO = 0,80 M, PROFUNDIDADE = 1,35 M, EXCLUINDO TAMPÃO. AF_12/2020</t>
  </si>
  <si>
    <t>SINAPI|98410</t>
  </si>
  <si>
    <t>98410</t>
  </si>
  <si>
    <t>BASE PARA POÇO DE VISITA CIRCULAR PARA ESGOTO, EM CONCRETO PRÉ-MOLDADO, DIÂMETRO INTERNO = 1,0 M, PROFUNDIDADE = 1,35 M, EXCLUINDO TAMPÃO. AF_12/2020</t>
  </si>
  <si>
    <t>SINAPI|102139</t>
  </si>
  <si>
    <t>102139</t>
  </si>
  <si>
    <t>BASE PARA POÇO DE VISITA CIRCULAR PARA ESGOTO, EM CONCRETO PRÉ-MOLDADO, DIÂMETRO INTERNO = 1,20 M, PROFUNDIDADE = 1,60 M, EXCLUINDO TAMPÃO. AF_12/2020</t>
  </si>
  <si>
    <t>SINAPI|102141</t>
  </si>
  <si>
    <t>102141</t>
  </si>
  <si>
    <t>BASE PARA POÇO DE VISITA CIRCULAR PARA ESGOTO, EM CONCRETO PRÉ-MOLDADO, DIÂMETRO INTERNO = 1,50 M, PROFUNDIDADE = 1,35 M, EXCLUINDO TAMPÃO. AF_12/2020</t>
  </si>
  <si>
    <t>SINAPI|99290</t>
  </si>
  <si>
    <t>99290</t>
  </si>
  <si>
    <t>BASE PARA POÇO DE VISITA RETANGULAR PARA DRENAGEM, EM ALVENARIA COM BLOCOS DE CONCRETO, DIMENSÕES INTERNAS = 1,5X1,5 M, PROFUNDIDADE = 1,40 M, EXCLUINDO TAMPÃO. AF_12/2020</t>
  </si>
  <si>
    <t>SINAPI|99244</t>
  </si>
  <si>
    <t>99244</t>
  </si>
  <si>
    <t>BASE PARA POÇO DE VISITA RETANGULAR PARA DRENAGEM, EM ALVENARIA COM BLOCOS DE CONCRETO, DIMENSÕES INTERNAS = 1,5X2 M, PROFUNDIDADE = 1,40 M, EXCLUINDO TAMPÃO. AF_12/2020</t>
  </si>
  <si>
    <t>SINAPI|99256</t>
  </si>
  <si>
    <t>99256</t>
  </si>
  <si>
    <t>BASE PARA POÇO DE VISITA RETANGULAR PARA DRENAGEM, EM ALVENARIA COM BLOCOS DE CONCRETO, DIMENSÕES INTERNAS = 1,5X2,5 M, PROFUNDIDADE = 1,40 M, EXCLUINDO TAMPÃO. AF_12/2020</t>
  </si>
  <si>
    <t>SINAPI|99271</t>
  </si>
  <si>
    <t>99271</t>
  </si>
  <si>
    <t>BASE PARA POÇO DE VISITA RETANGULAR PARA DRENAGEM, EM ALVENARIA COM BLOCOS DE CONCRETO, DIMENSÕES INTERNAS = 1,5X3 M, PROFUNDIDADE = 1,40 M, EXCLUINDO TAMPÃO. AF_12/2020</t>
  </si>
  <si>
    <t>SINAPI|99284</t>
  </si>
  <si>
    <t>99284</t>
  </si>
  <si>
    <t>BASE PARA POÇO DE VISITA RETANGULAR PARA DRENAGEM, EM ALVENARIA COM BLOCOS DE CONCRETO, DIMENSÕES INTERNAS = 1,5X3,5 M, PROFUNDIDADE = 1,40 M, EXCLUINDO TAMPÃO. AF_12/2020</t>
  </si>
  <si>
    <t>SINAPI|99294</t>
  </si>
  <si>
    <t>99294</t>
  </si>
  <si>
    <t>BASE PARA POÇO DE VISITA RETANGULAR PARA DRENAGEM, EM ALVENARIA COM BLOCOS DE CONCRETO, DIMENSÕES INTERNAS = 1,5X4 M, PROFUNDIDADE = 1,40 M, EXCLUINDO TAMPÃO. AF_12/2020</t>
  </si>
  <si>
    <t>SINAPI|99252</t>
  </si>
  <si>
    <t>99252</t>
  </si>
  <si>
    <t>BASE PARA POÇO DE VISITA RETANGULAR PARA DRENAGEM, EM ALVENARIA COM BLOCOS DE CONCRETO, DIMENSÕES INTERNAS = 1X1 M, PROFUNDIDADE = 1,40 M, EXCLUINDO TAMPÃO. AF_12/2020</t>
  </si>
  <si>
    <t>SINAPI|99259</t>
  </si>
  <si>
    <t>99259</t>
  </si>
  <si>
    <t>BASE PARA POÇO DE VISITA RETANGULAR PARA DRENAGEM, EM ALVENARIA COM BLOCOS DE CONCRETO, DIMENSÕES INTERNAS = 1X1,5 M, PROFUNDIDADE = 1,40 M, EXCLUINDO TAMPÃO. AF_12/2020</t>
  </si>
  <si>
    <t>SINAPI|99265</t>
  </si>
  <si>
    <t>99265</t>
  </si>
  <si>
    <t>BASE PARA POÇO DE VISITA RETANGULAR PARA DRENAGEM, EM ALVENARIA COM BLOCOS DE CONCRETO, DIMENSÕES INTERNAS = 1X2 M, PROFUNDIDADE = 1,40 M, EXCLUINDO TAMPÃO. AF_12/2020</t>
  </si>
  <si>
    <t>SINAPI|99267</t>
  </si>
  <si>
    <t>99267</t>
  </si>
  <si>
    <t>BASE PARA POÇO DE VISITA RETANGULAR PARA DRENAGEM, EM ALVENARIA COM BLOCOS DE CONCRETO, DIMENSÕES INTERNAS = 1X2,5 M, PROFUNDIDADE = 1,40 M, EXCLUINDO TAMPÃO. AF_12/2020</t>
  </si>
  <si>
    <t>SINAPI|99274</t>
  </si>
  <si>
    <t>99274</t>
  </si>
  <si>
    <t>BASE PARA POÇO DE VISITA RETANGULAR PARA DRENAGEM, EM ALVENARIA COM BLOCOS DE CONCRETO, DIMENSÕES INTERNAS = 1X3 M, PROFUNDIDADE = 1,40 M, EXCLUINDO TAMPÃO. AF_12/2020</t>
  </si>
  <si>
    <t>SINAPI|99279</t>
  </si>
  <si>
    <t>99279</t>
  </si>
  <si>
    <t>BASE PARA POÇO DE VISITA RETANGULAR PARA DRENAGEM, EM ALVENARIA COM BLOCOS DE CONCRETO, DIMENSÕES INTERNAS = 1X3,5 M, PROFUNDIDADE = 1,40 M, EXCLUINDO TAMPÃO. AF_12/2020</t>
  </si>
  <si>
    <t>SINAPI|99286</t>
  </si>
  <si>
    <t>99286</t>
  </si>
  <si>
    <t>BASE PARA POÇO DE VISITA RETANGULAR PARA DRENAGEM, EM ALVENARIA COM BLOCOS DE CONCRETO, DIMENSÕES INTERNAS = 1X4 M, PROFUNDIDADE = 1,40 M, EXCLUINDO TAMPÃO. AF_12/2020</t>
  </si>
  <si>
    <t>SINAPI|99326</t>
  </si>
  <si>
    <t>99326</t>
  </si>
  <si>
    <t>BASE PARA POÇO DE VISITA RETANGULAR PARA DRENAGEM, EM ALVENARIA COM BLOCOS DE CONCRETO, DIMENSÕES INTERNAS = 2,5X2,5 M, PROFUNDIDADE = 1,40 M, EXCLUINDO TAMPÃO. AF_12/2020</t>
  </si>
  <si>
    <t>SINAPI|99287</t>
  </si>
  <si>
    <t>99287</t>
  </si>
  <si>
    <t>BASE PARA POÇO DE VISITA RETANGULAR PARA DRENAGEM, EM ALVENARIA COM BLOCOS DE CONCRETO, DIMENSÕES INTERNAS = 2,5X3 M, PROFUNDIDADE = 1,40 M, EXCLUINDO TAMPÃO. AF_12/2020</t>
  </si>
  <si>
    <t>SINAPI|99298</t>
  </si>
  <si>
    <t>99298</t>
  </si>
  <si>
    <t>BASE PARA POÇO DE VISITA RETANGULAR PARA DRENAGEM, EM ALVENARIA COM BLOCOS DE CONCRETO, DIMENSÕES INTERNAS = 2,5X3,5 M, PROFUNDIDADE = 1,40 M, EXCLUINDO TAMPÃO. AF_12/2020</t>
  </si>
  <si>
    <t>SINAPI|99300</t>
  </si>
  <si>
    <t>99300</t>
  </si>
  <si>
    <t>BASE PARA POÇO DE VISITA RETANGULAR PARA DRENAGEM, EM ALVENARIA COM BLOCOS DE CONCRETO, DIMENSÕES INTERNAS = 2,5X4 M, PROFUNDIDADE = 1,40 M, EXCLUINDO TAMPÃO. AF_12/2020</t>
  </si>
  <si>
    <t>SINAPI|99301</t>
  </si>
  <si>
    <t>99301</t>
  </si>
  <si>
    <t>BASE PARA POÇO DE VISITA RETANGULAR PARA DRENAGEM, EM ALVENARIA COM BLOCOS DE CONCRETO, DIMENSÕES INTERNAS = 2X2 M, PROFUNDIDADE = 1,40 M, EXCLUINDO TAMPÃO. AF_12/2020</t>
  </si>
  <si>
    <t>SINAPI|99312</t>
  </si>
  <si>
    <t>99312</t>
  </si>
  <si>
    <t>BASE PARA POÇO DE VISITA RETANGULAR PARA DRENAGEM, EM ALVENARIA COM BLOCOS DE CONCRETO, DIMENSÕES INTERNAS = 2X2,5 M, PROFUNDIDADE = 1,40 M, EXCLUINDO TAMPÃO. AF_12/2020</t>
  </si>
  <si>
    <t>SINAPI|99320</t>
  </si>
  <si>
    <t>99320</t>
  </si>
  <si>
    <t>BASE PARA POÇO DE VISITA RETANGULAR PARA DRENAGEM, EM ALVENARIA COM BLOCOS DE CONCRETO, DIMENSÕES INTERNAS = 2X3 M, PROFUNDIDADE = 1,40 M, EXCLUINDO TAMPÃO. AF_12/2020</t>
  </si>
  <si>
    <t>SINAPI|99322</t>
  </si>
  <si>
    <t>99322</t>
  </si>
  <si>
    <t>BASE PARA POÇO DE VISITA RETANGULAR PARA DRENAGEM, EM ALVENARIA COM BLOCOS DE CONCRETO, DIMENSÕES INTERNAS = 2X3,5 M, PROFUNDIDADE = 1,40 M, EXCLUINDO TAMPÃO. AF_12/2020</t>
  </si>
  <si>
    <t>SINAPI|99324</t>
  </si>
  <si>
    <t>99324</t>
  </si>
  <si>
    <t>BASE PARA POÇO DE VISITA RETANGULAR PARA DRENAGEM, EM ALVENARIA COM BLOCOS DE CONCRETO, DIMENSÕES INTERNAS = 2X4 M, PROFUNDIDADE = 1,40 M, EXCLUINDO TAMPÃO. AF_12/2020</t>
  </si>
  <si>
    <t>SINAPI|99310</t>
  </si>
  <si>
    <t>99310</t>
  </si>
  <si>
    <t>BASE PARA POÇO DE VISITA RETANGULAR PARA DRENAGEM, EM ALVENARIA COM BLOCOS DE CONCRETO, DIMENSÕES INTERNAS = 3,5X3,5 M, PROFUNDIDADE = 1,40 M, EXCLUINDO TAMPÃO. AF_12/2020</t>
  </si>
  <si>
    <t>SINAPI|99313</t>
  </si>
  <si>
    <t>99313</t>
  </si>
  <si>
    <t>BASE PARA POÇO DE VISITA RETANGULAR PARA DRENAGEM, EM ALVENARIA COM BLOCOS DE CONCRETO, DIMENSÕES INTERNAS = 3,5X4 M, PROFUNDIDADE = 1,40 M, EXCLUINDO TAMPÃO. AF_12/2020</t>
  </si>
  <si>
    <t>SINAPI|99303</t>
  </si>
  <si>
    <t>99303</t>
  </si>
  <si>
    <t>BASE PARA POÇO DE VISITA RETANGULAR PARA DRENAGEM, EM ALVENARIA COM BLOCOS DE CONCRETO, DIMENSÕES INTERNAS = 3X3 M, PROFUNDIDADE = 1,40 M, EXCLUINDO TAMPÃO. AF_12/2020</t>
  </si>
  <si>
    <t>SINAPI|99305</t>
  </si>
  <si>
    <t>99305</t>
  </si>
  <si>
    <t>BASE PARA POÇO DE VISITA RETANGULAR PARA DRENAGEM, EM ALVENARIA COM BLOCOS DE CONCRETO, DIMENSÕES INTERNAS = 3X3,5 M, PROFUNDIDADE = 1,40 M, EXCLUINDO TAMPÃO. AF_12/2020</t>
  </si>
  <si>
    <t>SINAPI|99308</t>
  </si>
  <si>
    <t>99308</t>
  </si>
  <si>
    <t>BASE PARA POÇO DE VISITA RETANGULAR PARA DRENAGEM, EM ALVENARIA COM BLOCOS DE CONCRETO, DIMENSÕES INTERNAS = 3X4 M, PROFUNDIDADE = 1,40 M, EXCLUINDO TAMPÃO. AF_12/2020</t>
  </si>
  <si>
    <t>SINAPI|99315</t>
  </si>
  <si>
    <t>99315</t>
  </si>
  <si>
    <t>BASE PARA POÇO DE VISITA RETANGULAR PARA DRENAGEM, EM ALVENARIA COM BLOCOS DE CONCRETO, DIMENSÕES INTERNAS = 4X4 M, PROFUNDIDADE = 1,40 M, EXCLUINDO TAMPÃO. AF_12/2020</t>
  </si>
  <si>
    <t>SINAPI|98008</t>
  </si>
  <si>
    <t>98008</t>
  </si>
  <si>
    <t>BASE PARA POÇO DE VISITA RETANGULAR PARA ESGOTO, EM ALVENARIA COM BLOCOS DE CONCRETO, DIMENSÕES INTERNAS = 1,5X1,5 M, PROFUNDIDADE = 1,45 M, EXCLUINDO TAMPÃO . AF_12/2020</t>
  </si>
  <si>
    <t>SINAPI|98010</t>
  </si>
  <si>
    <t>98010</t>
  </si>
  <si>
    <t>BASE PARA POÇO DE VISITA RETANGULAR PARA ESGOTO, EM ALVENARIA COM BLOCOS DE CONCRETO, DIMENSÕES INTERNAS = 1,5X2 M, PROFUNDIDADE = 1,40 M, EXCLUINDO TAMPÃO. AF_12/2020</t>
  </si>
  <si>
    <t>SINAPI|98012</t>
  </si>
  <si>
    <t>98012</t>
  </si>
  <si>
    <t>BASE PARA POÇO DE VISITA RETANGULAR PARA ESGOTO, EM ALVENARIA COM BLOCOS DE CONCRETO, DIMENSÕES INTERNAS = 1,5X2,5 M, PROFUNDIDADE = 1,40 M, EXCLUINDO TAMPÃO. AF_12/2020</t>
  </si>
  <si>
    <t>SINAPI|98014</t>
  </si>
  <si>
    <t>98014</t>
  </si>
  <si>
    <t>BASE PARA POÇO DE VISITA RETANGULAR PARA ESGOTO, EM ALVENARIA COM BLOCOS DE CONCRETO, DIMENSÕES INTERNAS = 1,5X3 M, PROFUNDIDADE = 1,40 M, EXCLUINDO TAMPÃO. AF_12/2020</t>
  </si>
  <si>
    <t>SINAPI|98016</t>
  </si>
  <si>
    <t>98016</t>
  </si>
  <si>
    <t>BASE PARA POÇO DE VISITA RETANGULAR PARA ESGOTO, EM ALVENARIA COM BLOCOS DE CONCRETO, DIMENSÕES INTERNAS = 1,5X3,5 M, PROFUNDIDADE = 1,40 M, EXCLUINDO TAMPÃO. AF_12/2020</t>
  </si>
  <si>
    <t>SINAPI|98018</t>
  </si>
  <si>
    <t>98018</t>
  </si>
  <si>
    <t>BASE PARA POÇO DE VISITA RETANGULAR PARA ESGOTO, EM ALVENARIA COM BLOCOS DE CONCRETO, DIMENSÕES INTERNAS = 1,5X4 M, PROFUNDIDADE = 1,40 M, EXCLUINDO TAMPÃO. AF_12/2020</t>
  </si>
  <si>
    <t>SINAPI|97994</t>
  </si>
  <si>
    <t>97994</t>
  </si>
  <si>
    <t>BASE PARA POÇO DE VISITA RETANGULAR PARA ESGOTO, EM ALVENARIA COM BLOCOS DE CONCRETO, DIMENSÕES INTERNAS = 1X1 M, PROFUNDIDADE = 1,40 M, EXCLUINDO TAMPÃO. AF_12/2020</t>
  </si>
  <si>
    <t>SINAPI|97996</t>
  </si>
  <si>
    <t>97996</t>
  </si>
  <si>
    <t>BASE PARA POÇO DE VISITA RETANGULAR PARA ESGOTO, EM ALVENARIA COM BLOCOS DE CONCRETO, DIMENSÕES INTERNAS = 1X1,5 M, PROFUNDIDADE = 1,40 M, EXCLUINDO TAMPÃO. AF_12/2020</t>
  </si>
  <si>
    <t>SINAPI|98407</t>
  </si>
  <si>
    <t>98407</t>
  </si>
  <si>
    <t>BASE PARA POÇO DE VISITA RETANGULAR PARA ESGOTO, EM ALVENARIA COM BLOCOS DE CONCRETO, DIMENSÕES INTERNAS = 1X2 M, PROFUNDIDADE = 1,40 M, EXCLUINDO TAMPÃO. AF_12/2020</t>
  </si>
  <si>
    <t>SINAPI|98408</t>
  </si>
  <si>
    <t>98408</t>
  </si>
  <si>
    <t>BASE PARA POÇO DE VISITA RETANGULAR PARA ESGOTO, EM ALVENARIA COM BLOCOS DE CONCRETO, DIMENSÕES INTERNAS = 1X2,5 M, PROFUNDIDADE = 1,40 M, EXCLUINDO TAMPÃO. AF_12/2020</t>
  </si>
  <si>
    <t>SINAPI|98002</t>
  </si>
  <si>
    <t>98002</t>
  </si>
  <si>
    <t>BASE PARA POÇO DE VISITA RETANGULAR PARA ESGOTO, EM ALVENARIA COM BLOCOS DE CONCRETO, DIMENSÕES INTERNAS = 1X3 M, PROFUNDIDADE = 1,40 M, EXCLUINDO TAMPÃO. AF_12/2020</t>
  </si>
  <si>
    <t>SINAPI|98406</t>
  </si>
  <si>
    <t>98406</t>
  </si>
  <si>
    <t>BASE PARA POÇO DE VISITA RETANGULAR PARA ESGOTO, EM ALVENARIA COM BLOCOS DE CONCRETO, DIMENSÕES INTERNAS = 1X3,5 M, PROFUNDIDADE = 1,40 M, EXCLUINDO TAMPÃO. AF_12/2020</t>
  </si>
  <si>
    <t>SINAPI|98006</t>
  </si>
  <si>
    <t>98006</t>
  </si>
  <si>
    <t>BASE PARA POÇO DE VISITA RETANGULAR PARA ESGOTO, EM ALVENARIA COM BLOCOS DE CONCRETO, DIMENSÕES INTERNAS = 1X4 M, PROFUNDIDADE = 1,40 M, EXCLUINDO TAMPÃO. AF_12/2020</t>
  </si>
  <si>
    <t>SINAPI|98030</t>
  </si>
  <si>
    <t>98030</t>
  </si>
  <si>
    <t>BASE PARA POÇO DE VISITA RETANGULAR PARA ESGOTO, EM ALVENARIA COM BLOCOS DE CONCRETO, DIMENSÕES INTERNAS = 2,5X2,5 M, PROFUNDIDADE = 1,40 M, EXCLUINDO TAMPÃO. AF_12/2020</t>
  </si>
  <si>
    <t>SINAPI|98032</t>
  </si>
  <si>
    <t>98032</t>
  </si>
  <si>
    <t>BASE PARA POÇO DE VISITA RETANGULAR PARA ESGOTO, EM ALVENARIA COM BLOCOS DE CONCRETO, DIMENSÕES INTERNAS = 2,5X3 M, PROFUNDIDADE = 1,40 M, EXCLUINDO TAMPÃO. AF_12/2020</t>
  </si>
  <si>
    <t>SINAPI|98034</t>
  </si>
  <si>
    <t>98034</t>
  </si>
  <si>
    <t>BASE PARA POÇO DE VISITA RETANGULAR PARA ESGOTO, EM ALVENARIA COM BLOCOS DE CONCRETO, DIMENSÕES INTERNAS = 2,5X3,5 M, PROFUNDIDADE = 1,40 M, EXCLUINDO TAMPÃO. AF_12/2020</t>
  </si>
  <si>
    <t>SINAPI|98036</t>
  </si>
  <si>
    <t>98036</t>
  </si>
  <si>
    <t>BASE PARA POÇO DE VISITA RETANGULAR PARA ESGOTO, EM ALVENARIA COM BLOCOS DE CONCRETO, DIMENSÕES INTERNAS = 2,5X4 M, PROFUNDIDADE = 1,40 M, EXCLUINDO TAMPÃO. AF_12/2020</t>
  </si>
  <si>
    <t>SINAPI|98020</t>
  </si>
  <si>
    <t>98020</t>
  </si>
  <si>
    <t>BASE PARA POÇO DE VISITA RETANGULAR PARA ESGOTO, EM ALVENARIA COM BLOCOS DE CONCRETO, DIMENSÕES INTERNAS = 2X2 M, PROFUNDIDADE = 1,40 M, EXCLUINDO TAMPÃO. AF_12/2020</t>
  </si>
  <si>
    <t>SINAPI|98022</t>
  </si>
  <si>
    <t>98022</t>
  </si>
  <si>
    <t>BASE PARA POÇO DE VISITA RETANGULAR PARA ESGOTO, EM ALVENARIA COM BLOCOS DE CONCRETO, DIMENSÕES INTERNAS = 2X2,5 M, PROFUNDIDADE = 1,40 M, EXCLUINDO TAMPÃO. AF_12/2020</t>
  </si>
  <si>
    <t>SINAPI|98024</t>
  </si>
  <si>
    <t>98024</t>
  </si>
  <si>
    <t>BASE PARA POÇO DE VISITA RETANGULAR PARA ESGOTO, EM ALVENARIA COM BLOCOS DE CONCRETO, DIMENSÕES INTERNAS = 2X3 M, PROFUNDIDADE = 1,40 M, EXCLUINDO TAMPÃO. AF_12/2020</t>
  </si>
  <si>
    <t>SINAPI|98026</t>
  </si>
  <si>
    <t>98026</t>
  </si>
  <si>
    <t>BASE PARA POÇO DE VISITA RETANGULAR PARA ESGOTO, EM ALVENARIA COM BLOCOS DE CONCRETO, DIMENSÕES INTERNAS = 2X3,5 M, PROFUNDIDADE = 1,40 M, EXCLUINDO TAMPÃO. AF_12/2020</t>
  </si>
  <si>
    <t>SINAPI|98028</t>
  </si>
  <si>
    <t>98028</t>
  </si>
  <si>
    <t>BASE PARA POÇO DE VISITA RETANGULAR PARA ESGOTO, EM ALVENARIA COM BLOCOS DE CONCRETO, DIMENSÕES INTERNAS = 2X4 M, PROFUNDIDADE = 1,40 M, EXCLUINDO TAMPÃO. AF_12/2020</t>
  </si>
  <si>
    <t>SINAPI|98044</t>
  </si>
  <si>
    <t>98044</t>
  </si>
  <si>
    <t>BASE PARA POÇO DE VISITA RETANGULAR PARA ESGOTO, EM ALVENARIA COM BLOCOS DE CONCRETO, DIMENSÕES INTERNAS = 3,5X3,5 M, PROFUNDIDADE = 1,40 M, EXCLUINDO TAMPÃO. AF_12/2020</t>
  </si>
  <si>
    <t>SINAPI|98046</t>
  </si>
  <si>
    <t>98046</t>
  </si>
  <si>
    <t>BASE PARA POÇO DE VISITA RETANGULAR PARA ESGOTO, EM ALVENARIA COM BLOCOS DE CONCRETO, DIMENSÕES INTERNAS = 3,5X4 M, PROFUNDIDADE = 1,40 M, EXCLUINDO TAMPÃO. AF_12/2020</t>
  </si>
  <si>
    <t>SINAPI|98038</t>
  </si>
  <si>
    <t>98038</t>
  </si>
  <si>
    <t>BASE PARA POÇO DE VISITA RETANGULAR PARA ESGOTO, EM ALVENARIA COM BLOCOS DE CONCRETO, DIMENSÕES INTERNAS = 3X3 M, PROFUNDIDADE = 1,40 M, EXCLUINDO TAMPÃO. AF_12/2020</t>
  </si>
  <si>
    <t>SINAPI|98040</t>
  </si>
  <si>
    <t>98040</t>
  </si>
  <si>
    <t>BASE PARA POÇO DE VISITA RETANGULAR PARA ESGOTO, EM ALVENARIA COM BLOCOS DE CONCRETO, DIMENSÕES INTERNAS = 3X3,5 M, PROFUNDIDADE = 1,40 M, EXCLUINDO TAMPÃO. AF_12/2020</t>
  </si>
  <si>
    <t>SINAPI|98042</t>
  </si>
  <si>
    <t>98042</t>
  </si>
  <si>
    <t>BASE PARA POÇO DE VISITA RETANGULAR PARA ESGOTO, EM ALVENARIA COM BLOCOS DE CONCRETO, DIMENSÕES INTERNAS = 3X4 M, PROFUNDIDADE = 1,40 M, EXCLUINDO TAMPÃO. AF_12/2020</t>
  </si>
  <si>
    <t>SINAPI|98048</t>
  </si>
  <si>
    <t>98048</t>
  </si>
  <si>
    <t>BASE PARA POÇO DE VISITA RETANGULAR PARA ESGOTO, EM ALVENARIA COM BLOCOS DE CONCRETO, DIMENSÕES INTERNAS = 4X4 M, PROFUNDIDADE = 1,45 M, EXCLUINDO TAMPÃO. AF_12/2020</t>
  </si>
  <si>
    <t>SINAPI|97955</t>
  </si>
  <si>
    <t>97955</t>
  </si>
  <si>
    <t>CAIXA COM GRELHA DUPLA RETANGULAR, EM ALVENARIA COM BLOCOS DE CONCRETO, DIMENSÕES INTERNAS: 0,5X2,2X1 M. AF_12/2020</t>
  </si>
  <si>
    <t>SINAPI|97948</t>
  </si>
  <si>
    <t>97948</t>
  </si>
  <si>
    <t>CAIXA COM GRELHA DUPLA RETANGULAR, EM ALVENARIA COM TIJOLOS CERÂMICOS MACIÇOS, DIMENSÕES INTERNAS: 0,5X2,2X1 M. AF_12/2020</t>
  </si>
  <si>
    <t>SINAPI|97934</t>
  </si>
  <si>
    <t>97934</t>
  </si>
  <si>
    <t>CAIXA COM GRELHA DUPLA RETANGULAR, EM CONCRETO PRÉ-MOLDADO, DIMENSÕES INTERNAS: 0,5X2,2X1,0 M. AF_12/2020</t>
  </si>
  <si>
    <t>SINAPI|97953</t>
  </si>
  <si>
    <t>97953</t>
  </si>
  <si>
    <t>CAIXA COM GRELHA SIMPLES RETANGULAR, EM ALVENARIA COM BLOCOS DE CONCRETO, DIMENSÕES INTERNAS: 0,5X1X1 M. AF_12/2020</t>
  </si>
  <si>
    <t>SINAPI|97947</t>
  </si>
  <si>
    <t>97947</t>
  </si>
  <si>
    <t>CAIXA COM GRELHA SIMPLES RETANGULAR, EM ALVENARIA COM TIJOLOS CERÂMICOS MACIÇOS, DIMENSÕES INTERNAS: 0,5X1X1 M. AF_12/2020</t>
  </si>
  <si>
    <t>SINAPI|97933</t>
  </si>
  <si>
    <t>97933</t>
  </si>
  <si>
    <t>CAIXA COM GRELHA SIMPLES RETANGULAR, EM CONCRETO PRÉ-MOLDADO, DIMENSÕES INTERNAS: 0,6X1,0X1,0 M. AF_12/2020</t>
  </si>
  <si>
    <t>SINAPI|97961</t>
  </si>
  <si>
    <t>97961</t>
  </si>
  <si>
    <t>CAIXA PARA BOCA DE LOBO COMBINADA COM GRELHA RETANGULAR, EM ALVENARIA COM BLOCOS DE CONCRETO, DIMENSÕES INTERNAS: 1,3X1X1,2 M. AF_12/2020</t>
  </si>
  <si>
    <t>SINAPI|97951</t>
  </si>
  <si>
    <t>97951</t>
  </si>
  <si>
    <t>CAIXA PARA BOCA DE LOBO COMBINADA COM GRELHA RETANGULAR, EM ALVENARIA COM TIJOLOS CERÂMICOS MACIÇOS, DIMENSÕES INTERNAS: 1,3X1X1,2 M. AF_12/2020</t>
  </si>
  <si>
    <t>SINAPI|97973</t>
  </si>
  <si>
    <t>97973</t>
  </si>
  <si>
    <t>CAIXA PARA BOCA DE LOBO DUPLA COMBINADA COM GRELHA RETANGULAR, EM ALVENARIA COM BLOCOS DE CONCRETO, DIMENSÕES INTERNAS: 1,3X2,2X1,2 M. AF_12/2020</t>
  </si>
  <si>
    <t>SINAPI|97952</t>
  </si>
  <si>
    <t>97952</t>
  </si>
  <si>
    <t>CAIXA PARA BOCA DE LOBO DUPLA COMBINADA COM GRELHA RETANGULAR, EM ALVENARIA COM TIJOLOS CERÂMICOS MACIÇOS, DIMENSÕES INTERNAS: 1,3X2,2X1,2 M. AF_12/2020</t>
  </si>
  <si>
    <t>SINAPI|97957</t>
  </si>
  <si>
    <t>97957</t>
  </si>
  <si>
    <t>CAIXA PARA BOCA DE LOBO DUPLA RETANGULAR, EM ALVENARIA COM BLOCOS DE CONCRETO, DIMENSÕES INTERNAS: 0,6X2,2X1,2 M. AF_12/2020</t>
  </si>
  <si>
    <t>SINAPI|97950</t>
  </si>
  <si>
    <t>97950</t>
  </si>
  <si>
    <t>CAIXA PARA BOCA DE LOBO DUPLA RETANGULAR, EM ALVENARIA COM TIJOLOS CERÂMICOS MACIÇOS, DIMENSÕES INTERNAS: 0,6X2,2X1,2 M. AF_12/2020</t>
  </si>
  <si>
    <t>SINAPI|97936</t>
  </si>
  <si>
    <t>97936</t>
  </si>
  <si>
    <t>CAIXA PARA BOCA DE LOBO DUPLA RETANGULAR, EM CONCRETO PRÉ-MOLDADO, DIMENSÕES INTERNAS: 0,6X2,2X1,2 M. AF_12/2020</t>
  </si>
  <si>
    <t>SINAPI|97956</t>
  </si>
  <si>
    <t>97956</t>
  </si>
  <si>
    <t>CAIXA PARA BOCA DE LOBO SIMPLES RETANGULAR, EM ALVENARIA COM BLOCOS DE CONCRETO, DIMENSÕES INTERNAS: 0,6X1X1,2 M. AF_12/2020</t>
  </si>
  <si>
    <t>SINAPI|97949</t>
  </si>
  <si>
    <t>97949</t>
  </si>
  <si>
    <t>CAIXA PARA BOCA DE LOBO SIMPLES RETANGULAR, EM ALVENARIA COM TIJOLOS CERÂMICOS MACIÇOS, DIMENSÕES INTERNAS: 0,6X1X1,2 M. AF_12/2020</t>
  </si>
  <si>
    <t>SINAPI|97935</t>
  </si>
  <si>
    <t>97935</t>
  </si>
  <si>
    <t>CAIXA PARA BOCA DE LOBO SIMPLES RETANGULAR, EM CONCRETO PRÉ-MOLDADO, DIMENSÕES INTERNAS: 0,6X1,0X1,2 M. AF_12/2020</t>
  </si>
  <si>
    <t>SINAPI|99319</t>
  </si>
  <si>
    <t>99319</t>
  </si>
  <si>
    <t>CHAMINÉ CIRCULAR PARA POÇO DE VISITA PARA DRENAGEM, EM ALVENARIA COM TIJOLOS CERÂMICOS MACIÇOS, DIÂMETRO INTERNO = 0,6 M. AF_12/2020</t>
  </si>
  <si>
    <t>SINAPI|99318</t>
  </si>
  <si>
    <t>99318</t>
  </si>
  <si>
    <t>CHAMINÉ CIRCULAR PARA POÇO DE VISITA PARA DRENAGEM, EM CONCRETO PRÉ-MOLDADO, DIÂMETRO INTERNO = 0,6 M. AF_12/2020</t>
  </si>
  <si>
    <t>SINAPI|98051</t>
  </si>
  <si>
    <t>98051</t>
  </si>
  <si>
    <t>CHAMINÉ CIRCULAR PARA POÇO DE VISITA PARA ESGOTO, EM ALVENARIA COM TIJOLOS CERÂMICOS MACIÇOS, DIÂMETRO INTERNO = 0,6 M. AF_12/2020</t>
  </si>
  <si>
    <t>SINAPI|98050</t>
  </si>
  <si>
    <t>98050</t>
  </si>
  <si>
    <t>CHAMINÉ CIRCULAR PARA POÇO DE VISITA PARA ESGOTO, EM CONCRETO PRÉ-MOLDADO, DIÂMETRO INTERNO = 0,6 M. AF_12/2020</t>
  </si>
  <si>
    <t>SINAPI|99272</t>
  </si>
  <si>
    <t>99272</t>
  </si>
  <si>
    <t>POÇO DE INSPEÇÃO CIRCULAR PARA DRENAGEM, EM ALVENARIA COM TIJOLOS CERÂMICOS MACIÇOS, DIÂMETRO INTERNO = 0,60 M, PROFUNDIDADE = 0,95 M, EXCLUINDO TAMPÃO. AF_12/2020</t>
  </si>
  <si>
    <t>SINAPI|99273</t>
  </si>
  <si>
    <t>99273</t>
  </si>
  <si>
    <t>POÇO DE INSPEÇÃO CIRCULAR PARA DRENAGEM, EM ALVENARIA COM TIJOLOS CERÂMICOS MACIÇOS, DIÂMETRO INTERNO = 0,60 M, PROFUNDIDADE = 1,45 M, EXCLUINDO TAMPÃO. AF_12/2020</t>
  </si>
  <si>
    <t>SINAPI|99268</t>
  </si>
  <si>
    <t>99268</t>
  </si>
  <si>
    <t>POÇO DE INSPEÇÃO CIRCULAR PARA DRENAGEM, EM CONCRETO PRÉ-MOLDADO, DIÂMETRO INTERNO = 0,60 M, PROFUNDIDADE = 0,90 M, EXCLUINDO TAMPÃO. AF_12/2020</t>
  </si>
  <si>
    <t>SINAPI|99270</t>
  </si>
  <si>
    <t>99270</t>
  </si>
  <si>
    <t>POÇO DE INSPEÇÃO CIRCULAR PARA DRENAGEM, EM CONCRETO PRÉ-MOLDADO, DIÂMETRO INTERNO = 0,60 M, PROFUNDIDADE = 1,40 M, EXCLUINDO TAMPÃO. AF_12/2020</t>
  </si>
  <si>
    <t>SINAPI|97976</t>
  </si>
  <si>
    <t>97976</t>
  </si>
  <si>
    <t>POÇO DE INSPEÇÃO CIRCULAR PARA ESGOTO, EM ALVENARIA COM TIJOLOS CERÂMICOS MACIÇOS, DIÂMETRO INTERNO = 0,60 M, PROFUNDIDADE = 0,95 M, EXCLUINDO TAMPÃO. AF_12/2020</t>
  </si>
  <si>
    <t>SINAPI|97977</t>
  </si>
  <si>
    <t>97977</t>
  </si>
  <si>
    <t>POÇO DE INSPEÇÃO CIRCULAR PARA ESGOTO, EM ALVENARIA COM TIJOLOS CERÂMICOS MACIÇOS, DIÂMETRO INTERNO = 0,60 M, PROFUNDIDADE = 1,45 M, EXCLUINDO TAMPÃO. AF_12/2020</t>
  </si>
  <si>
    <t>SINAPI|97974</t>
  </si>
  <si>
    <t>97974</t>
  </si>
  <si>
    <t>POÇO DE INSPEÇÃO CIRCULAR PARA ESGOTO, EM CONCRETO PRÉ-MOLDADO, DIÂMETRO INTERNO = 0,60 M, PROFUNDIDADE = 0,90 M, EXCLUINDO TAMPÃO. AF_12/2020</t>
  </si>
  <si>
    <t>SINAPI|97975</t>
  </si>
  <si>
    <t>97975</t>
  </si>
  <si>
    <t>POÇO DE INSPEÇÃO CIRCULAR PARA ESGOTO, EM CONCRETO PRÉ-MOLDADO, DIÂMETRO INTERNO = 0,60 M, PROFUNDIDADE = 1,40 M, EXCLUINDO TAMPÃO. AF_12/2020</t>
  </si>
  <si>
    <t>SINAPI|101798</t>
  </si>
  <si>
    <t>101798</t>
  </si>
  <si>
    <t>TAMPA PARA CAIXA TIPO R1, EM FERRO FUNDIDO, DIMENSÕES INTERNAS: 0,40 X 0,60 M - FORNECIMENTO E INSTALAÇÃO. AF_12/2020</t>
  </si>
  <si>
    <t>SINAPI|101799</t>
  </si>
  <si>
    <t>101799</t>
  </si>
  <si>
    <t>TAMPA PARA CAIXA TIPO R2 E R3, EM FERRO FUNDIDO, DIMENSÕES INTERNAS: 0,55 X 1,10 M - FORNECIMENTO E INSTALAÇÃO. AF_12/2020</t>
  </si>
  <si>
    <t>SINAPI|102487</t>
  </si>
  <si>
    <t>102487</t>
  </si>
  <si>
    <t>CONCRETO CICLÓPICO FCK = 15MPA, 30% PEDRA DE MÃO EM VOLUME REAL, INCLUSIVE LANÇAMENTO. AF_05/2021</t>
  </si>
  <si>
    <t>Produção de Concreto</t>
  </si>
  <si>
    <t>SINAPI|102486</t>
  </si>
  <si>
    <t>102486</t>
  </si>
  <si>
    <t>CONCRETO FCK = 15MPA, TRAÇO 1:3,4:3,4 (EM MASSA SECA DE CIMENTO/ AREIA MÉDIA/ SEIXO ROLADO) - PREPARO MANUAL. AF_05/2021</t>
  </si>
  <si>
    <t>SINAPI|102474</t>
  </si>
  <si>
    <t>102474</t>
  </si>
  <si>
    <t>CONCRETO FCK = 15MPA, TRAÇO 1:3,4:3,4 (EM MASSA SECA DE CIMENTO/ AREIA MÉDIA/ SEIXO ROLADO) - PREPARO MECÂNICO COM BETONEIRA 400 L. AF_05/2021</t>
  </si>
  <si>
    <t>SINAPI|102480</t>
  </si>
  <si>
    <t>102480</t>
  </si>
  <si>
    <t>CONCRETO FCK = 15MPA, TRAÇO 1:3,4:3,4 (EM MASSA SECA DE CIMENTO/ AREIA MÉDIA/ SEIXO ROLADO) - PREPARO MECÂNICO COM BETONEIRA 600 L. AF_05/2021</t>
  </si>
  <si>
    <t>SINAPI|94975</t>
  </si>
  <si>
    <t>94975</t>
  </si>
  <si>
    <t>CONCRETO FCK = 15MPA, TRAÇO 1:3,4:3,5 (EM MASSA SECA DE CIMENTO/ AREIA MÉDIA/ BRITA 1) - PREPARO MANUAL. AF_05/2021</t>
  </si>
  <si>
    <t>SINAPI|94963</t>
  </si>
  <si>
    <t>94963</t>
  </si>
  <si>
    <t>CONCRETO FCK = 15MPA, TRAÇO 1:3,4:3,5 (EM MASSA SECA DE CIMENTO/ AREIA MÉDIA/ BRITA 1) - PREPARO MECÂNICO COM BETONEIRA 400 L. AF_05/2021</t>
  </si>
  <si>
    <t>SINAPI|94969</t>
  </si>
  <si>
    <t>94969</t>
  </si>
  <si>
    <t>CONCRETO FCK = 15MPA, TRAÇO 1:3,4:3,5 (EM MASSA SECA DE CIMENTO/ AREIA MÉDIA/ BRITA 1) - PREPARO MECÂNICO COM BETONEIRA 600 L. AF_05/2021</t>
  </si>
  <si>
    <t>SINAPI|102475</t>
  </si>
  <si>
    <t>102475</t>
  </si>
  <si>
    <t>CONCRETO FCK = 20MPA, TRAÇO 1:2,6:2,9 (EM MASSA SECA DE CIMENTO/ AREIA MÉDIA/ SEIXO ROLADO) - PREPARO MECÂNICO COM BETONEIRA 400 L. AF_05/2021</t>
  </si>
  <si>
    <t>SINAPI|102481</t>
  </si>
  <si>
    <t>102481</t>
  </si>
  <si>
    <t>CONCRETO FCK = 20MPA, TRAÇO 1:2,6:2,9 (EM MASSA SECA DE CIMENTO/ AREIA MÉDIA/ SEIXO ROLADO) - PREPARO MECÂNICO COM BETONEIRA 600 L. AF_05/2021</t>
  </si>
  <si>
    <t>SINAPI|94964</t>
  </si>
  <si>
    <t>94964</t>
  </si>
  <si>
    <t>CONCRETO FCK = 20MPA, TRAÇO 1:2,7:3 (EM MASSA SECA DE CIMENTO/ AREIA MÉDIA/ BRITA 1) - PREPARO MECÂNICO COM BETONEIRA 400 L. AF_05/2021</t>
  </si>
  <si>
    <t>SINAPI|94970</t>
  </si>
  <si>
    <t>94970</t>
  </si>
  <si>
    <t>CONCRETO FCK = 20MPA, TRAÇO 1:2,7:3 (EM MASSA SECA DE CIMENTO/ AREIA MÉDIA/ BRITA 1) - PREPARO MECÂNICO COM BETONEIRA 600 L. AF_05/2021</t>
  </si>
  <si>
    <t>SINAPI|102476</t>
  </si>
  <si>
    <t>102476</t>
  </si>
  <si>
    <t>CONCRETO FCK = 25MPA, TRAÇO 1:2,2:2,5 (EM MASSA SECA DE CIMENTO/ AREIA MÉDIA/ SEIXO ROLADO) - PREPARO MECÂNICO COM BETONEIRA 400 L. AF_05/2021</t>
  </si>
  <si>
    <t>SINAPI|102482</t>
  </si>
  <si>
    <t>102482</t>
  </si>
  <si>
    <t>CONCRETO FCK = 25MPA, TRAÇO 1:2,2:2,5 (EM MASSA SECA DE CIMENTO/ AREIA MÉDIA/ SEIXO ROLADO) - PREPARO MECÂNICO COM BETONEIRA 600 L. AF_05/2021</t>
  </si>
  <si>
    <t>SINAPI|94965</t>
  </si>
  <si>
    <t>94965</t>
  </si>
  <si>
    <t>CONCRETO FCK = 25MPA, TRAÇO 1:2,3:2,7 (EM MASSA SECA DE CIMENTO/ AREIA MÉDIA/ BRITA 1) - PREPARO MECÂNICO COM BETONEIRA 400 L. AF_05/2021</t>
  </si>
  <si>
    <t>SINAPI|94971</t>
  </si>
  <si>
    <t>94971</t>
  </si>
  <si>
    <t>CONCRETO FCK = 25MPA, TRAÇO 1:2,3:2,7 (EM MASSA SECA DE CIMENTO/ AREIA MÉDIA/ BRITA 1) - PREPARO MECÂNICO COM BETONEIRA 600 L. AF_05/2021</t>
  </si>
  <si>
    <t>SINAPI|102477</t>
  </si>
  <si>
    <t>102477</t>
  </si>
  <si>
    <t>CONCRETO FCK = 30MPA, TRAÇO 1:1,9:2,3 (EM MASSA SECA DE CIMENTO/ AREIA MÉDIA/ SEIXO ROLADO) - PREPARO MECÂNICO COM BETONEIRA 400 L. AF_05/2021</t>
  </si>
  <si>
    <t>SINAPI|102483</t>
  </si>
  <si>
    <t>102483</t>
  </si>
  <si>
    <t>CONCRETO FCK = 30MPA, TRAÇO 1:1,9:2,3 (EM MASSA SECA DE CIMENTO/ AREIA MÉDIA/ SEIXO ROLADO) - PREPARO MECÂNICO COM BETONEIRA 600 L. AF_05/2021</t>
  </si>
  <si>
    <t>SINAPI|94966</t>
  </si>
  <si>
    <t>94966</t>
  </si>
  <si>
    <t>CONCRETO FCK = 30MPA, TRAÇO 1:2,1:2,5 (EM MASSA SECA DE CIMENTO/ AREIA MÉDIA/ BRITA 1) - PREPARO MECÂNICO COM BETONEIRA 400 L. AF_05/2021</t>
  </si>
  <si>
    <t>SINAPI|94972</t>
  </si>
  <si>
    <t>94972</t>
  </si>
  <si>
    <t>CONCRETO FCK = 30MPA, TRAÇO 1:2,1:2,5 (EM MASSA SECA DE CIMENTO/ AREIA MÉDIA/ BRITA 1) - PREPARO MECÂNICO COM BETONEIRA 600 L. AF_05/2021</t>
  </si>
  <si>
    <t>SINAPI|102478</t>
  </si>
  <si>
    <t>102478</t>
  </si>
  <si>
    <t>CONCRETO FCK = 40MPA, TRAÇO 1:1,4:1,8 (EM MASSA SECA DE CIMENTO/ AREIA MÉDIA/ SEIXO ROLADO) - PREPARO MECÂNICO COM BETONEIRA 400 L. AF_05/2021</t>
  </si>
  <si>
    <t>SINAPI|102484</t>
  </si>
  <si>
    <t>102484</t>
  </si>
  <si>
    <t>CONCRETO FCK = 40MPA, TRAÇO 1:1,4:1,8 (EM MASSA SECA DE CIMENTO/ AREIA MÉDIA/ SEIXO ROLADO) - PREPARO MECÂNICO COM BETONEIRA 600 L. AF_05/2021</t>
  </si>
  <si>
    <t>SINAPI|94967</t>
  </si>
  <si>
    <t>94967</t>
  </si>
  <si>
    <t>CONCRETO FCK = 40MPA, TRAÇO 1:1,6:1,9 (EM MASSA SECA DE CIMENTO/ AREIA MÉDIA/ BRITA 1) - PREPARO MECÂNICO COM BETONEIRA 400 L. AF_05/2021</t>
  </si>
  <si>
    <t>SINAPI|94973</t>
  </si>
  <si>
    <t>94973</t>
  </si>
  <si>
    <t>CONCRETO FCK = 40MPA, TRAÇO 1:1,6:1,9 (EM MASSA SECA DE CIMENTO/ AREIA MÉDIA/ BRITA 1) - PREPARO MECÂNICO COM BETONEIRA 600 L. AF_05/2021</t>
  </si>
  <si>
    <t>SINAPI|94974</t>
  </si>
  <si>
    <t>94974</t>
  </si>
  <si>
    <t>CONCRETO MAGRO PARA LASTRO, TRAÇO 1:4,5:4,5 (EM MASSA SECA DE CIMENTO/ AREIA MÉDIA/ BRITA 1) - PREPARO MANUAL. AF_05/2021</t>
  </si>
  <si>
    <t>SINAPI|94962</t>
  </si>
  <si>
    <t>94962</t>
  </si>
  <si>
    <t>CONCRETO MAGRO PARA LASTRO, TRAÇO 1:4,5:4,5 (EM MASSA SECA DE CIMENTO/ AREIA MÉDIA/ BRITA 1) - PREPARO MECÂNICO COM BETONEIRA 400 L. AF_05/2021</t>
  </si>
  <si>
    <t>SINAPI|94968</t>
  </si>
  <si>
    <t>94968</t>
  </si>
  <si>
    <t>CONCRETO MAGRO PARA LASTRO, TRAÇO 1:4,5:4,5 (EM MASSA SECA DE CIMENTO/ AREIA MÉDIA/ BRITA 1) - PREPARO MECÂNICO COM BETONEIRA 600 L. AF_05/2021</t>
  </si>
  <si>
    <t>SINAPI|102485</t>
  </si>
  <si>
    <t>102485</t>
  </si>
  <si>
    <t>CONCRETO MAGRO PARA LASTRO, TRAÇO 1:4,5:4,5 (EM MASSA SECA DE CIMENTO/ AREIA MÉDIA/ SEIXO ROLADO) - PREPARO MANUAL. AF_05/2021</t>
  </si>
  <si>
    <t>SINAPI|102473</t>
  </si>
  <si>
    <t>102473</t>
  </si>
  <si>
    <t>CONCRETO MAGRO PARA LASTRO, TRAÇO 1:4,5:4,5 (EM MASSA SECA DE CIMENTO/ AREIA MÉDIA/ SEIXO ROLADO) - PREPARO MECÂNICO COM BETONEIRA 400 L. AF_05/2021</t>
  </si>
  <si>
    <t>SINAPI|102479</t>
  </si>
  <si>
    <t>102479</t>
  </si>
  <si>
    <t>CONCRETO MAGRO PARA LASTRO, TRAÇO 1:4,5:4,5 (EM MASSA SECA DE CIMENTO/ AREIA MÉDIA/ SEIXO ROLADO) - PREPARO MECÂNICO COM BETONEIRA 600 L. AF_05/2021</t>
  </si>
  <si>
    <t>SINAPI|104835</t>
  </si>
  <si>
    <t>104835</t>
  </si>
  <si>
    <t>ARGAMASSA DE ASSENTAMENTO DE ALVENARIA DE VEDAÇÃO E REVESTIMENTO INTERNO, TRAÇO EM VOLUME SECO 1:1:3:3,8 (CIMENTO:CAL:AREIA NATURAL MÉDIA:AREIA RECICLADA), COM USO DE AGREGADO RECICLADO MISTO (ARM) - PREPARO MANUAL. AF_11/2023</t>
  </si>
  <si>
    <t>Produção de Concretos e Argamassas Utilizando Agregado Reciclado</t>
  </si>
  <si>
    <t>SINAPI|104833</t>
  </si>
  <si>
    <t>104833</t>
  </si>
  <si>
    <t>ARGAMASSA DE ASSENTAMENTO DE ALVENARIA DE VEDAÇÃO E REVESTIMENTO INTERNO, TRAÇO EM VOLUME SECO 1:1:3:3,8 (CIMENTO:CAL:AREIAS NATURAL MÉDIA: RECICLADA), COM USO DE AGREGADO RECICLADO CIMENTÍCIO OU DE CONCRETO (ARCI/ARCO) - PREPARO MANUAL. AF_11/2023</t>
  </si>
  <si>
    <t>SINAPI|104834</t>
  </si>
  <si>
    <t>104834</t>
  </si>
  <si>
    <t>ARGAMASSA PARA ALVENARIA DE VEDAÇÃO E REVESTIMENTO INTERNO, TRAÇO EM VOLUME SECO 1:1:3:3,8 (CIMENTO:CAL:AREIA MÉDIA:AREIA RECICLADA), COM AGREGADO RECICLADO CIMENTÍCIO OU DE CONCRETO - PREPARO MECÂNICO COM MISTURADOR HORIZONTAL DE 600 KG. AF_11/2023</t>
  </si>
  <si>
    <t>SINAPI|104836</t>
  </si>
  <si>
    <t>104836</t>
  </si>
  <si>
    <t>ARGAMASSA PARA ALVENARIA DE VEDAÇÃO E REVESTIMENTO INTERNO, TRAÇO EM VOLUME SECO 1:1:3:3,8 (CIMENTO:CAL:AREIA MÉDIA:AREIA RECICLADA), COM USO DE AGREGADO RECICLADO MISTO - PREPARO MECÂNICO COM MISTURADOR HORIZONTAL DE 600 KG. AF_11/2023</t>
  </si>
  <si>
    <t>SINAPI|104837</t>
  </si>
  <si>
    <t>104837</t>
  </si>
  <si>
    <t>ARGAMASSA PARA CONTRAPISO, TRAÇO EM VOLUME SECO 1:2:2,5 (CIMENTO:AREIA NATURAL MÉDIA:AREIA RECICLADA), COM USO DE AGREGADO RECICLADO CIMENTÍCIO OU DE CONCRETO (ARCI/ARCO) - PREPARO MANUAL. AF_11/2023</t>
  </si>
  <si>
    <t>SINAPI|104838</t>
  </si>
  <si>
    <t>104838</t>
  </si>
  <si>
    <t>ARGAMASSA PARA CONTRAPISO, TRAÇO EM VOLUME SECO 1:2:2,5 (CIMENTO:AREIA NATURAL MÉDIA:AREIA RECICLADA), COM USO DE AGREGADO RECICLADO CIMENTÍCIO OU DE CONCRETO (ARCI/ARCO) - PREPARO MECÂNICO COM MISTURADOR DE EIXO HORIZONTAL DE 600 KG. AF_11/2023</t>
  </si>
  <si>
    <t>SINAPI|104839</t>
  </si>
  <si>
    <t>104839</t>
  </si>
  <si>
    <t>ARGAMASSA PARA CONTRAPISO, TRAÇO EM VOLUME SECO 1:2:2,5 (CIMENTO:AREIA NATURAL MÉDIA:AREIA RECICLADA), COM USO DE AGREGADO RECICLADO MISTO (ARM) - PREPARO MANUAL. AF_11/2023</t>
  </si>
  <si>
    <t>SINAPI|104840</t>
  </si>
  <si>
    <t>104840</t>
  </si>
  <si>
    <t>ARGAMASSA PARA CONTRAPISO, TRAÇO EM VOLUME SECO 1:2:2,5 (CIMENTO:AREIA NATURAL MÉDIA:AREIA RECICLADA), COM USO DE AGREGADO RECICLADO MISTO (ARM) - PREPARO MECÂNICO COM MISTURADOR DE EIXO HORIZONTAL DE 600 KG. AF_11/2023</t>
  </si>
  <si>
    <t>SINAPI|104830</t>
  </si>
  <si>
    <t>104830</t>
  </si>
  <si>
    <t>CONCRETO MAGRO PARA LASTRO, TRAÇO EM MASSA SECA 1:3,4:3,5 (CIMENTO:AREIA RECICLADA:BRITA 1 RECICLADA), COM USO DE AGREGADO RECICLADO CIMENTÍCIO OU DE CONCRETO (ARCI/ARCO) - PREPARO MANUAL. AF_11/2023</t>
  </si>
  <si>
    <t>SINAPI|104829</t>
  </si>
  <si>
    <t>104829</t>
  </si>
  <si>
    <t>CONCRETO MAGRO PARA LASTRO, TRAÇO EM MASSA SECA 1:3,4:3,5 (CIMENTO:AREIA RECICLADA:BRITA 1 RECICLADA), COM USO DE AGREGADO RECICLADO CIMENTÍCIO OU DE CONCRETO (ARCI/ARCO) - PREPARO MECÂNICO COM BETONEIRA 600 L. AF_11/2023</t>
  </si>
  <si>
    <t>SINAPI|104832</t>
  </si>
  <si>
    <t>104832</t>
  </si>
  <si>
    <t>CONCRETO MAGRO PARA LASTRO, TRAÇO EM MASSA SECA 1:3,4:3,5 (CIMENTO:AREIA RECICLADA:BRITA 1 RECICLADA), COM USO DE AGREGADO RECICLADO MISTO (ARM) - PREPARO MANUAL. AF_11/2023</t>
  </si>
  <si>
    <t>SINAPI|104831</t>
  </si>
  <si>
    <t>104831</t>
  </si>
  <si>
    <t>CONCRETO MAGRO PARA LASTRO, TRAÇO EM MASSA SECA 1:3,4:3,5 (CIMENTO:AREIA RECICLADA:BRITA 1 RECICLADA), COM USO DE AGREGADO RECICLADO MISTO (ARM) - PREPARO MECÂNICO COM BETONEIRA 600 L. AF_11/2023</t>
  </si>
  <si>
    <t>SINAPI|103773</t>
  </si>
  <si>
    <t>103773</t>
  </si>
  <si>
    <t>ASSENTO COM ENCOSTO PARA ARQUIBANCADA - FORNECIMENTO E INSTALAÇÃO. AF_03/2022</t>
  </si>
  <si>
    <t>Quadras e seus Equipamentos</t>
  </si>
  <si>
    <t>SINAPI|103772</t>
  </si>
  <si>
    <t>103772</t>
  </si>
  <si>
    <t>ASSENTO SEM ENCOSTO PARA ARQUIBANCADA - FORNECIMENTO E INSTALAÇÃO. AF_03/2022</t>
  </si>
  <si>
    <t>SINAPI|103768</t>
  </si>
  <si>
    <t>103768</t>
  </si>
  <si>
    <t>PAR DE ESTRUTURAS PARA TABELA DE BASQUETE EM TRELIÇA METÁLICA AÉREA, EXCETO TABELA, ARO E REDE - FORNECIMENTO E INSTALAÇÃO. AF_03/2022</t>
  </si>
  <si>
    <t>SINAPI|103767</t>
  </si>
  <si>
    <t>103767</t>
  </si>
  <si>
    <t>PAR DE ESTRUTURAS PARA TABELA DE BASQUETE EM TRELIÇA METÁLICA FIXADA NO PISO, EXCETO TABELA, ARO E REDE - FORNECIMENTO E INSTALAÇÃO. AF_03/2022</t>
  </si>
  <si>
    <t>SINAPI|103766</t>
  </si>
  <si>
    <t>103766</t>
  </si>
  <si>
    <t>PAR DE ESTRUTURAS PARA TABELA DE BASQUETE METÁLICA TUBULAR CHUMBADA COM CONCRETO NO PISO, EXCETO TABELA, ARO E REDE - FORNECIMENTO E INSTALAÇÃO. AF_03/2022</t>
  </si>
  <si>
    <t>SINAPI|103765</t>
  </si>
  <si>
    <t>103765</t>
  </si>
  <si>
    <t>PAR DE POSTES E REDE DE VÔLEI - FORNECIMENTO E INSTALAÇÃO. AF_03/2022</t>
  </si>
  <si>
    <t>SINAPI|103771</t>
  </si>
  <si>
    <t>103771</t>
  </si>
  <si>
    <t>PAR DE TABELAS DE BASQUETE DE ACRÍLICO, COM AROS E REDES - FORNECIMENTO E INSTALAÇÃO. AF_03/2022</t>
  </si>
  <si>
    <t>SINAPI|103769</t>
  </si>
  <si>
    <t>103769</t>
  </si>
  <si>
    <t>PAR DE TABELAS DE BASQUETE DE COMPENSADO NAVAL, COM AROS E REDES - FORNECIMENTO E INSTALAÇÃO. AF_03/2022</t>
  </si>
  <si>
    <t>SINAPI|103770</t>
  </si>
  <si>
    <t>103770</t>
  </si>
  <si>
    <t>PAR DE TABELAS DE BASQUETE DE VIDRO TEMPERADO, COM AROS E REDES - FORNECIMENTO E INSTALAÇÃO. AF_03/2022</t>
  </si>
  <si>
    <t>SINAPI|103764</t>
  </si>
  <si>
    <t>103764</t>
  </si>
  <si>
    <t>PAR DE TRAVES E REDES DE FUTSAL - FORNECIMENTO E INSTALAÇÃO. AF_03/2022</t>
  </si>
  <si>
    <t>SINAPI|103780</t>
  </si>
  <si>
    <t>103780</t>
  </si>
  <si>
    <t>PISO ASFÁLTICO PARA QUADRA POLIESPORTIVA - FORNECIMENTO E INSTALAÇÃO. AF_03/2022</t>
  </si>
  <si>
    <t>SINAPI|103781</t>
  </si>
  <si>
    <t>103781</t>
  </si>
  <si>
    <t>PISO DE GRAMA SINTÉTICA PARA QUADRA POLIESPORTIVA - FORNECIMENTO E INSTALAÇÃO. AF_03/2022</t>
  </si>
  <si>
    <t>SINAPI|103779</t>
  </si>
  <si>
    <t>103779</t>
  </si>
  <si>
    <t>PISO DE MADEIRA COM AMORTECEDORES DE BORRACHA PARA QUADRA POLIESPORTIVA - FORNECIMENTO E INSTALAÇÃO. AF_03/2022</t>
  </si>
  <si>
    <t>SINAPI|103778</t>
  </si>
  <si>
    <t>103778</t>
  </si>
  <si>
    <t>PISO DE POLIURETANO PARA QUADRA POLIESPORTIVA - FORNECIMENTO E INSTALAÇÃO. AF_03/2022</t>
  </si>
  <si>
    <t>SINAPI|103924</t>
  </si>
  <si>
    <t>103924</t>
  </si>
  <si>
    <t>PISO MODULAR DE POLIPROPILENO PARA QUADRA POLIESPORTIVA - FORNECIMENTO E INSTALAÇÃO. AF_03/2022</t>
  </si>
  <si>
    <t>SINAPI|103776</t>
  </si>
  <si>
    <t>103776</t>
  </si>
  <si>
    <t>PISO MODULAR INTERNO DE POLIPROPILENO PARA QUADRA POLIESPORTIVA - FORNECIMENTO E INSTALAÇÃO. AF_03/2022</t>
  </si>
  <si>
    <t>SINAPI|103774</t>
  </si>
  <si>
    <t>103774</t>
  </si>
  <si>
    <t>REDE DE PROTEÇÃO HORIZONTAL PARA QUADRA POLIESPORTIVA - FORNECIMENTO E INSTALAÇÃO. AF_03/2022</t>
  </si>
  <si>
    <t>SINAPI|103775</t>
  </si>
  <si>
    <t>103775</t>
  </si>
  <si>
    <t>REDE DE PROTEÇÃO VERTICAL PARA QUADRA POLIESPORTIVA - FORNECIMENTO E INSTALAÇÃO. AF_03/2022</t>
  </si>
  <si>
    <t>SINAPI|106266</t>
  </si>
  <si>
    <t>106266</t>
  </si>
  <si>
    <t>BORNE CONECTOR PARA CABOS DE 1,5 MM2, PARA QUADRO DE BOMBA - FORNECIMENTO E INSTALAÇÃO. AF_11/2025</t>
  </si>
  <si>
    <t>Quadros de automação de bombas</t>
  </si>
  <si>
    <t>SINAPI|106270</t>
  </si>
  <si>
    <t>106270</t>
  </si>
  <si>
    <t>BORNE CONECTOR PARA CABOS DE 10 MM2, PARA QUADRO DE BOMBA - FORNECIMENTO E INSTALAÇÃO. AF_11/2025</t>
  </si>
  <si>
    <t>SINAPI|106271</t>
  </si>
  <si>
    <t>106271</t>
  </si>
  <si>
    <t>BORNE CONECTOR PARA CABOS DE 16 MM2, PARA QUADRO DE BOMBA - FORNECIMENTO E INSTALAÇÃO. AF_11/2025</t>
  </si>
  <si>
    <t>SINAPI|106267</t>
  </si>
  <si>
    <t>106267</t>
  </si>
  <si>
    <t>BORNE CONECTOR PARA CABOS DE 2,5 MM2, PARA QUADRO DE BOMBA - FORNECIMENTO E INSTALAÇÃO. AF_11/2025</t>
  </si>
  <si>
    <t>SINAPI|106272</t>
  </si>
  <si>
    <t>106272</t>
  </si>
  <si>
    <t>BORNE CONECTOR PARA CABOS DE 25 MM2, PARA QUADRO DE BOMBA - FORNECIMENTO E INSTALAÇÃO. AF_11/2025</t>
  </si>
  <si>
    <t>SINAPI|106268</t>
  </si>
  <si>
    <t>106268</t>
  </si>
  <si>
    <t>BORNE CONECTOR PARA CABOS DE 4 MM2, PARA QUADRO DE BOMBA - FORNECIMENTO E INSTALAÇÃO. AF_11/2025</t>
  </si>
  <si>
    <t>SINAPI|106269</t>
  </si>
  <si>
    <t>106269</t>
  </si>
  <si>
    <t>BORNE CONECTOR PARA CABOS DE 6 MM2, PARA QUADRO DE BOMBA - FORNECIMENTO E INSTALAÇÃO. AF_11/2025</t>
  </si>
  <si>
    <t>SINAPI|106279</t>
  </si>
  <si>
    <t>106279</t>
  </si>
  <si>
    <t>BOTÃO DE EMERGÊNCIA TIPO COGUMELO, PARA QUADRO DE BOMBA - FORNECIMENTO E INSTALAÇÃO. AF_11/2025</t>
  </si>
  <si>
    <t>SINAPI|106280</t>
  </si>
  <si>
    <t>106280</t>
  </si>
  <si>
    <t>BOTÃO LIGA/DESLIGA BOMBA VERDE E VERMELHO, PARA QUADRO DE BOMBA - FORNECIMENTO E INSTALAÇÃO. AF_11/2025</t>
  </si>
  <si>
    <t>SINAPI|106265</t>
  </si>
  <si>
    <t>106265</t>
  </si>
  <si>
    <t>CANALETA, PARA QUADRO DE BOMBA - FORNECIMENTO E INSTALAÇÃO. AF_11/2025</t>
  </si>
  <si>
    <t>SINAPI|106273</t>
  </si>
  <si>
    <t>106273</t>
  </si>
  <si>
    <t>CHAVE COMUTADORA DE 3 POSIÇÕES DE 10 A, PARA QUADRO DE BOMBA - FORNECIMENTO E INSTALAÇÃO. AF_11/2025</t>
  </si>
  <si>
    <t>SINAPI|106274</t>
  </si>
  <si>
    <t>106274</t>
  </si>
  <si>
    <t>CHAVE COMUTADORA DE 3 POSIÇÕES DE 20 A, PARA QUADRO DE BOMBA - FORNECIMENTO E INSTALAÇÃO. AF_11/2025</t>
  </si>
  <si>
    <t>SINAPI|106275</t>
  </si>
  <si>
    <t>106275</t>
  </si>
  <si>
    <t>CHAVE COMUTADORA DE 3 POSIÇÕES DE 32A, PARA QUADRO DE BOMBA - FORNECIMENTO E INSTALAÇÃO. AF_11/2025</t>
  </si>
  <si>
    <t>SINAPI|106276</t>
  </si>
  <si>
    <t>106276</t>
  </si>
  <si>
    <t>CHAVE COMUTADORA DE 3 POSIÇÕES DE 40 A, PARA QUADRO DE BOMBA - FORNECIMENTO E INSTALAÇÃO. AF_11/2025</t>
  </si>
  <si>
    <t>SINAPI|106277</t>
  </si>
  <si>
    <t>106277</t>
  </si>
  <si>
    <t>CHAVE COMUTADORA DE 3 POSIÇÕES DE 63 A, PARA QUADRO DE BOMBA - FORNECIMENTO E INSTALAÇÃO. AF_11/2025</t>
  </si>
  <si>
    <t>SINAPI|106278</t>
  </si>
  <si>
    <t>106278</t>
  </si>
  <si>
    <t>CHAVE COMUTADORA DE 3 POSIÇÕES DE 80 A, PARA QUADRO DE BOMBA - FORNECIMENTO E INSTALAÇÃO. AF_11/2025</t>
  </si>
  <si>
    <t>SINAPI|106295</t>
  </si>
  <si>
    <t>106295</t>
  </si>
  <si>
    <t>CONTATOR TRIPOLAR, CORRENTE DE *22* A, TENSAO NOMINAL DE *500* V, CATEGORIA AC-2 E AC-3, PARA QUADRO DE BOMBA - FORNECIMENTO E INSTALAÇÃO. AF_11/2025</t>
  </si>
  <si>
    <t>SINAPI|106300</t>
  </si>
  <si>
    <t>106300</t>
  </si>
  <si>
    <t>CONTATOR TRIPOLAR, CORRENTE DE *38* A, TENSAO NOMINAL DE *500* V, CATEGORIA AC-2 E AC-3, PARA QUADRO DE BOMBA - FORNECIMENTO E INSTALAÇÃO. AF_11/2025</t>
  </si>
  <si>
    <t>SINAPI|106293</t>
  </si>
  <si>
    <t>106293</t>
  </si>
  <si>
    <t>CONTATOR TRIPOLAR, CORRENTE DE 12 A, TENSAO NOMINAL DE *500* V, CATEGORIA AC-2 E AC-3, PARA QUADRO DE BOMBA - FORNECIMENTO E INSTALAÇÃO. AF_11/2025</t>
  </si>
  <si>
    <t>SINAPI|106297</t>
  </si>
  <si>
    <t>106297</t>
  </si>
  <si>
    <t>CONTATOR TRIPOLAR, CORRENTE DE 25 A, TENSAO NOMINAL DE *500* V, CATEGORIA AC-2 E AC-3, PARA QUADRO DE BOMBA - FORNECIMENTO E INSTALAÇÃO. AF_11/2025</t>
  </si>
  <si>
    <t>SINAPI|106298</t>
  </si>
  <si>
    <t>106298</t>
  </si>
  <si>
    <t>CONTATOR TRIPOLAR, CORRENTE DE 32 A, TENSAO NOMINAL DE *500* V, CATEGORIA AC-2 E AC-3, PARA QUADRO DE BOMBA - FORNECIMENTO E INSTALAÇÃO. AF_11/2025</t>
  </si>
  <si>
    <t>SINAPI|106301</t>
  </si>
  <si>
    <t>106301</t>
  </si>
  <si>
    <t>CONTATOR TRIPOLAR, CORRENTE DE 45 A, TENSAO NOMINAL DE *500* V, CATEGORIA AC-2 E AC-3, PARA QUADRO DE BOMBA - FORNECIMENTO E INSTALAÇÃO. AF_11/2025</t>
  </si>
  <si>
    <t>SINAPI|106292</t>
  </si>
  <si>
    <t>106292</t>
  </si>
  <si>
    <t>CONTATOR TRIPOLAR, CORRENTE DE 9 A, TENSAO NOMINAL DE *500* V, CATEGORIA AC-2 E AC-3, PARA QUADRO DE BOMBA - FORNECIMENTO E INSTALAÇÃO. AF_11/2025</t>
  </si>
  <si>
    <t>SINAPI|106282</t>
  </si>
  <si>
    <t>106282</t>
  </si>
  <si>
    <t>DISJUNTOR TERMOMAGNETICO PARA TRILHO DIN (IEC), TRIPOLAR, 10 A, PARA QUADRO DE BOMBA - FORNECIMENTO E INSTALAÇÃO. AF_11/2025</t>
  </si>
  <si>
    <t>SINAPI|106283</t>
  </si>
  <si>
    <t>106283</t>
  </si>
  <si>
    <t>DISJUNTOR TERMOMAGNETICO PARA TRILHO DIN (IEC), TRIPOLAR, 16 A, PARA QUADRO DE BOMBA - FORNECIMENTO E INSTALAÇÃO. AF_11/2025</t>
  </si>
  <si>
    <t>SINAPI|106286</t>
  </si>
  <si>
    <t>106286</t>
  </si>
  <si>
    <t>DISJUNTOR TERMOMAGNETICO PARA TRILHO DIN (IEC), TRIPOLAR, 20 A, PARA QUADRO DE BOMBA - FORNECIMENTO E INSTALAÇÃO. AF_11/2025</t>
  </si>
  <si>
    <t>SINAPI|106287</t>
  </si>
  <si>
    <t>106287</t>
  </si>
  <si>
    <t>DISJUNTOR TERMOMAGNETICO PARA TRILHO DIN (IEC), TRIPOLAR, 25 A, PARA QUADRO DE BOMBA - FORNECIMENTO E INSTALAÇÃO. AF_11/2025</t>
  </si>
  <si>
    <t>SINAPI|106288</t>
  </si>
  <si>
    <t>106288</t>
  </si>
  <si>
    <t>DISJUNTOR TERMOMAGNETICO PARA TRILHO DIN (IEC), TRIPOLAR, 32 A, PARA QUADRO DE BOMBA - FORNECIMENTO E INSTALAÇÃO. AF_11/2025</t>
  </si>
  <si>
    <t>SINAPI|106289</t>
  </si>
  <si>
    <t>106289</t>
  </si>
  <si>
    <t>DISJUNTOR TERMOMAGNETICO PARA TRILHO DIN (IEC), TRIPOLAR, 40 A, PARA QUADRO DE BOMBA - FORNECIMENTO E INSTALAÇÃO. AF_11/2025</t>
  </si>
  <si>
    <t>SINAPI|106290</t>
  </si>
  <si>
    <t>106290</t>
  </si>
  <si>
    <t>DISJUNTOR TERMOMAGNETICO PARA TRILHO DIN (IEC), TRIPOLAR, 50 A, PARA QUADRO DE BOMBA - FORNECIMENTO E INSTALAÇÃO. AF_11/2025</t>
  </si>
  <si>
    <t>SINAPI|106291</t>
  </si>
  <si>
    <t>106291</t>
  </si>
  <si>
    <t>DISJUNTOR TERMOMAGNETICO PARA TRILHO DIN (IEC), TRIPOLAR, 63 A, PARA QUADRO DE BOMBA - FORNECIMENTO E INSTALAÇÃO. AF_11/2025</t>
  </si>
  <si>
    <t>SINAPI|102136</t>
  </si>
  <si>
    <t>102136</t>
  </si>
  <si>
    <t>INSTALAÇÃO DE QUADRO ELÉTRICO PARA 1 BOMBA TRIFÁSICA ATÉ 25 CV CADA (NÃO INCLUI O FORNECIMENTO DO QUADRO). AF_11/2025</t>
  </si>
  <si>
    <t>SINAPI|106263</t>
  </si>
  <si>
    <t>106263</t>
  </si>
  <si>
    <t>INSTALAÇÃO DE QUADRO ELÉTRICO PARA 2 BOMBAS TRIFÁSICAS ATÉ 25 CV CADA (NÃO INCLUI O FORNECIMENTO DO QUADRO). AF_11/2025</t>
  </si>
  <si>
    <t>SINAPI|106259</t>
  </si>
  <si>
    <t>106259</t>
  </si>
  <si>
    <t>QUADRO ELÉTRICO PARA 1 BOMBA CENTRÍFUGA TRIFÁSICA 1,5 CV - FORNECIMENTO E INSTALAÇÃO. AF_11/2025</t>
  </si>
  <si>
    <t>SINAPI|106261</t>
  </si>
  <si>
    <t>106261</t>
  </si>
  <si>
    <t>QUADRO ELÉTRICO PARA 1 BOMBA CENTRÍFUGA TRIFÁSICA 10 CV - FORNECIMENTO E INSTALAÇÃO. AF_11/2025</t>
  </si>
  <si>
    <t>SINAPI|106260</t>
  </si>
  <si>
    <t>106260</t>
  </si>
  <si>
    <t>QUADRO ELÉTRICO PARA 1 BOMBA CENTRÍFUGA TRIFÁSICA 3 CV - FORNECIMENTO E INSTALAÇÃO. AF_11/2025</t>
  </si>
  <si>
    <t>SINAPI|102134</t>
  </si>
  <si>
    <t>102134</t>
  </si>
  <si>
    <t>QUADRO ELÉTRICO PARA 2 BOMBAS CENTRÍFUGAS TRIFÁSICAS 1,5 CV CADA - FORNECIMENTO E INSTALAÇÃO. AF_11/2025</t>
  </si>
  <si>
    <t>SINAPI|106262</t>
  </si>
  <si>
    <t>106262</t>
  </si>
  <si>
    <t>QUADRO ELÉTRICO PARA 2 BOMBAS CENTRÍFUGAS TRIFÁSICAS 10 CV CADA - FORNECIMENTO E INSTALAÇÃO. AF_11/2025</t>
  </si>
  <si>
    <t>SINAPI|102135</t>
  </si>
  <si>
    <t>102135</t>
  </si>
  <si>
    <t>QUADRO ELÉTRICO PARA 2 BOMBAS CENTRÍFUGAS TRIFÁSICAS 3 CV CADA - FORNECIMENTO E INSTALAÇÃO. AF_11/2025</t>
  </si>
  <si>
    <t>SINAPI|106302</t>
  </si>
  <si>
    <t>106302</t>
  </si>
  <si>
    <t>RELÉ ESTRELA TRIANGULO, PARA QUADRO DE BOMBA - FORNECIMENTO E INSTALAÇÃO. AF_11/2025</t>
  </si>
  <si>
    <t>SINAPI|106284</t>
  </si>
  <si>
    <t>106284</t>
  </si>
  <si>
    <t>RELÉ FALTA DE FASE PARA ATUAR NO COMANDO DO CONTATOR, PARA QUADRO DE BOMBA - FORNECIMENTO E INSTALAÇÃO. AF_11/2025</t>
  </si>
  <si>
    <t>SINAPI|106285</t>
  </si>
  <si>
    <t>106285</t>
  </si>
  <si>
    <t>RELÉ PARA REVEZAMENTO DE MOTORES, PARA QUADRO DE BOMBA - FORNECIMENTO E INSTALAÇÃO. AF_11/2025</t>
  </si>
  <si>
    <t>SINAPI|106296</t>
  </si>
  <si>
    <t>106296</t>
  </si>
  <si>
    <t>RELÉ TÉRMICO 10 A 15 A PARA 220 V OU 7 A 10 A PARA 380 V, PARA QUADRO DE BOMBA - FORNECIMENTO E INSTALAÇÃO. AF_11/2025</t>
  </si>
  <si>
    <t>SINAPI|106299</t>
  </si>
  <si>
    <t>106299</t>
  </si>
  <si>
    <t>RELÉ TÉRMICO 32 A 40 A PARA 220 V OU 22 A 32 A PARA 380 V, PARA QUADRO DE BOMBA - FORNECIMENTO E INSTALAÇÃO. AF_11/2025</t>
  </si>
  <si>
    <t>SINAPI|106294</t>
  </si>
  <si>
    <t>106294</t>
  </si>
  <si>
    <t>RELÉ TÉRMICO 6 A 8 A PARA 220 V OU 4 A 6,3 A PARA 380 V, PARA QUADRO DE BOMBA - FORNECIMENTO E INSTALAÇÃO. AF_11/2025</t>
  </si>
  <si>
    <t>SINAPI|106281</t>
  </si>
  <si>
    <t>106281</t>
  </si>
  <si>
    <t>SINALEIRO LED PARA INDICAÇÃO BOMBA, PARA QUADRO DE BOMBA - FORNECIMENTO E INSTALAÇÃO. AF_11/2025</t>
  </si>
  <si>
    <t>SINAPI|106264</t>
  </si>
  <si>
    <t>106264</t>
  </si>
  <si>
    <t>TRILHO DIN, PARA QUADRO DE BOMBA - FORNECIMENTO E INSTALAÇÃO. AF_11/2025</t>
  </si>
  <si>
    <t>SINAPI|97097</t>
  </si>
  <si>
    <t>97097</t>
  </si>
  <si>
    <t>ACABAMENTO POLIDO PARA PISO DE CONCRETO ARMADO DE ALTA RESISTÊNCIA. AF_07/2026</t>
  </si>
  <si>
    <t>Radier, Piso de Concreto e Laje sobre Solo</t>
  </si>
  <si>
    <t>SINAPI|97089</t>
  </si>
  <si>
    <t>97089</t>
  </si>
  <si>
    <t>ARMAÇÃO PARA EXECUÇÃO DE RADIER, PISO DE CONCRETO OU LAJE SOBRE SOLO, COM USO DE TELA Q-113. AF_07/2026</t>
  </si>
  <si>
    <t>SINAPI|97090</t>
  </si>
  <si>
    <t>97090</t>
  </si>
  <si>
    <t>ARMAÇÃO PARA EXECUÇÃO DE RADIER, PISO DE CONCRETO OU LAJE SOBRE SOLO, COM USO DE TELA Q-138. AF_07/2026</t>
  </si>
  <si>
    <t>SINAPI|97091</t>
  </si>
  <si>
    <t>97091</t>
  </si>
  <si>
    <t>ARMAÇÃO PARA EXECUÇÃO DE RADIER, PISO DE CONCRETO OU LAJE SOBRE SOLO, COM USO DE TELA Q-159. AF_07/2026</t>
  </si>
  <si>
    <t>SINAPI|97092</t>
  </si>
  <si>
    <t>97092</t>
  </si>
  <si>
    <t>ARMAÇÃO PARA EXECUÇÃO DE RADIER, PISO DE CONCRETO OU LAJE SOBRE SOLO, COM USO DE TELA Q-196. AF_07/2026</t>
  </si>
  <si>
    <t>SINAPI|103053</t>
  </si>
  <si>
    <t>103053</t>
  </si>
  <si>
    <t>ARMAÇÃO PARA EXECUÇÃO DE RADIER, PISO DE CONCRETO OU LAJE SOBRE SOLO, COM USO DE TELA Q-246. AF_07/2026</t>
  </si>
  <si>
    <t>SINAPI|97093</t>
  </si>
  <si>
    <t>97093</t>
  </si>
  <si>
    <t>ARMAÇÃO PARA EXECUÇÃO DE RADIER, PISO DE CONCRETO OU LAJE SOBRE SOLO, COM USO DE TELA Q-283. AF_07/2026</t>
  </si>
  <si>
    <t>SINAPI|103054</t>
  </si>
  <si>
    <t>103054</t>
  </si>
  <si>
    <t>ARMAÇÃO PARA EXECUÇÃO DE RADIER, PISO DE CONCRETO OU LAJE SOBRE SOLO, COM USO DE TELA Q-396. AF_07/2026</t>
  </si>
  <si>
    <t>SINAPI|107278</t>
  </si>
  <si>
    <t>107278</t>
  </si>
  <si>
    <t>ARMAÇÃO PARA EXECUÇÃO DE RADIER, PISO DE CONCRETO OU LAJE SOBRE SOLO, COM USO DE TELA Q-503. AF_07/2026</t>
  </si>
  <si>
    <t>SINAPI|107279</t>
  </si>
  <si>
    <t>107279</t>
  </si>
  <si>
    <t>ARMAÇÃO PARA EXECUÇÃO DE RADIER, PISO DE CONCRETO OU LAJE SOBRE SOLO, COM USO DE TELA Q-636. AF_07/2026</t>
  </si>
  <si>
    <t>SINAPI|97088</t>
  </si>
  <si>
    <t>97088</t>
  </si>
  <si>
    <t>ARMAÇÃO PARA EXECUÇÃO DE RADIER, PISO DE CONCRETO OU LAJE SOBRE SOLO, COM USO DE TELA Q-92. AF_07/2026</t>
  </si>
  <si>
    <t>SINAPI|107281</t>
  </si>
  <si>
    <t>107281</t>
  </si>
  <si>
    <t>ARMAÇÃO PARA EXECUÇÃO DE RADIER, PISO DE CONCRETO OU LAJE SOBRE SOLO, COM USO DE VERGALHÃO AÇO CA-50 DE 10,0 MM - MONTAGEM. AF_07/2026</t>
  </si>
  <si>
    <t>SINAPI|107282</t>
  </si>
  <si>
    <t>107282</t>
  </si>
  <si>
    <t>ARMAÇÃO PARA EXECUÇÃO DE RADIER, PISO DE CONCRETO OU LAJE SOBRE SOLO, COM USO DE VERGALHÃO AÇO CA-50 DE 12,5 MM - MONTAGEM. AF_07/2026</t>
  </si>
  <si>
    <t>SINAPI|107280</t>
  </si>
  <si>
    <t>107280</t>
  </si>
  <si>
    <t>ARMAÇÃO PARA EXECUÇÃO DE RADIER, PISO DE CONCRETO OU LAJE SOBRE SOLO, COM USO DE VERGALHÃO AÇO CA-50 DE 8,0 MM - MONTAGEM. AF_07/2026</t>
  </si>
  <si>
    <t>SINAPI|97087</t>
  </si>
  <si>
    <t>97087</t>
  </si>
  <si>
    <t>CAMADA SEPARADORA PARA EXECUÇÃO DE RADIER, PISO DE CONCRETO OU LAJE SOBRE SOLO, EM LONA PLÁSTICA. AF_07/2026</t>
  </si>
  <si>
    <t>SINAPI|97083</t>
  </si>
  <si>
    <t>97083</t>
  </si>
  <si>
    <t>COMPACTAÇÃO MECÂNICA DE SOLO PARA EXECUÇÃO DE RADIER, PISO DE CONCRETO OU LAJE SOBRE SOLO, COM COMPACTADOR DE SOLOS A PERCUSSÃO. AF_07/2026</t>
  </si>
  <si>
    <t>SINAPI|97084</t>
  </si>
  <si>
    <t>97084</t>
  </si>
  <si>
    <t>COMPACTAÇÃO MECÂNICA DE SOLO PARA EXECUÇÃO DE RADIER, PISO DE CONCRETO OU LAJE SOBRE SOLO, COM COMPACTADOR DE SOLOS TIPO PLACA VIBRATÓRIA. AF_07/2026</t>
  </si>
  <si>
    <t>SINAPI|107276</t>
  </si>
  <si>
    <t>107276</t>
  </si>
  <si>
    <t>CONCRETAGEM DE RADIER, PISO OU LAJE SOBRE SOLO, FCK 25 MPA - LANÇAMENTO, ADENSAMENTO E ACABAMENTO. AF_07/2026</t>
  </si>
  <si>
    <t>SINAPI|97096</t>
  </si>
  <si>
    <t>97096</t>
  </si>
  <si>
    <t>CONCRETAGEM DE RADIER, PISO OU LAJE SOBRE SOLO, FCK 30 MPA - LANÇAMENTO, ADENSAMENTO E ACABAMENTO. AF_07/2026</t>
  </si>
  <si>
    <t>SINAPI|107277</t>
  </si>
  <si>
    <t>107277</t>
  </si>
  <si>
    <t>CONCRETAGEM DE RADIER, PISO OU LAJE SOBRE SOLO, FCK 35 MPA - LANÇAMENTO, ADENSAMENTO E ACABAMENTO. AF_07/2026</t>
  </si>
  <si>
    <t>SINAPI|97082</t>
  </si>
  <si>
    <t>97082</t>
  </si>
  <si>
    <t>ESCAVAÇÃO MANUAL DE VIGA DE BORDA PARA RADIER. AF_07/2026</t>
  </si>
  <si>
    <t>SINAPI|103076</t>
  </si>
  <si>
    <t>103076</t>
  </si>
  <si>
    <t>EXECUÇÃO DE LAJE SOBRE SOLO, ESPESSURA DE 10 CM, FCK = 30 MPA, COM USO DE FORMAS EM MADEIRA SERRADA. AF_07/2026</t>
  </si>
  <si>
    <t>SINAPI|103067</t>
  </si>
  <si>
    <t>103067</t>
  </si>
  <si>
    <t>EXECUÇÃO DE LAJE SOBRE SOLO, ESPESSURA DE 10 CM, FCK = 30 MPA, COM USO DE FORMAS METÁLICAS. AF_07/2026</t>
  </si>
  <si>
    <t>SINAPI|103077</t>
  </si>
  <si>
    <t>103077</t>
  </si>
  <si>
    <t>EXECUÇÃO DE LAJE SOBRE SOLO, ESPESSURA DE 15 CM, FCK = 30 MPA, COM USO DE FORMAS EM MADEIRA SERRADA. AF_07/2026</t>
  </si>
  <si>
    <t>SINAPI|103068</t>
  </si>
  <si>
    <t>103068</t>
  </si>
  <si>
    <t>EXECUÇÃO DE LAJE SOBRE SOLO, ESPESSURA DE 15 CM, FCK = 30 MPA, COM USO DE FORMAS METÁLICAS. AF_07/2026</t>
  </si>
  <si>
    <t>SINAPI|103078</t>
  </si>
  <si>
    <t>103078</t>
  </si>
  <si>
    <t>EXECUÇÃO DE LAJE SOBRE SOLO, ESPESSURA DE 20 CM, FCK = 30 MPA, COM USO DE FORMAS EM MADEIRA SERRADA. AF_07/2026</t>
  </si>
  <si>
    <t>SINAPI|103069</t>
  </si>
  <si>
    <t>103069</t>
  </si>
  <si>
    <t>EXECUÇÃO DE LAJE SOBRE SOLO, ESPESSURA DE 20 CM, FCK = 30 MPA, COM USO DE FORMAS METÁLICAS. AF_07/2026</t>
  </si>
  <si>
    <t>SINAPI|103079</t>
  </si>
  <si>
    <t>103079</t>
  </si>
  <si>
    <t>EXECUÇÃO DE LAJE SOBRE SOLO, ESPESSURA DE 25 CM, FCK = 30 MPA, COM USO DE FORMAS EM MADEIRA SERRADA. AF_07/2026</t>
  </si>
  <si>
    <t>SINAPI|103070</t>
  </si>
  <si>
    <t>103070</t>
  </si>
  <si>
    <t>EXECUÇÃO DE LAJE SOBRE SOLO, ESPESSURA DE 25 CM, FCK = 30 MPA, COM USO DE FORMAS METÁLICAS. AF_07/2026</t>
  </si>
  <si>
    <t>SINAPI|103080</t>
  </si>
  <si>
    <t>103080</t>
  </si>
  <si>
    <t>EXECUÇÃO DE LAJE SOBRE SOLO, ESPESSURA DE 30 CM, FCK = 30 MPA, COM USO DE FORMAS EM MADEIRA SERRADA. AF_07/2026</t>
  </si>
  <si>
    <t>SINAPI|103071</t>
  </si>
  <si>
    <t>103071</t>
  </si>
  <si>
    <t>EXECUÇÃO DE LAJE SOBRE SOLO, ESPESSURA DE 30 CM, FCK = 30 MPA, COM USO DE FORMAS METÁLICAS. AF_07/2026</t>
  </si>
  <si>
    <t>SINAPI|103075</t>
  </si>
  <si>
    <t>103075</t>
  </si>
  <si>
    <t>EXECUÇÃO DE PISO DE CONCRETO, COM ACABAMENTO SUPERFICIAL, ESPESSURA DE 15 CM, FCK = 30 MPA, COM USO DE FORMAS EM MADEIRA SERRADA. AF_07/2026</t>
  </si>
  <si>
    <t>SINAPI|103062</t>
  </si>
  <si>
    <t>103062</t>
  </si>
  <si>
    <t>EXECUÇÃO DE PISO DE CONCRETO, COM ACABAMENTO SUPERFICIAL, ESPESSURA DE 15 CM, FCK = 30 MPA, COM USO DE FORMAS METÁLICAS. AF_07/2026</t>
  </si>
  <si>
    <t>SINAPI|103065</t>
  </si>
  <si>
    <t>103065</t>
  </si>
  <si>
    <t>EXECUÇÃO DE PISO DE CONCRETO, COM ACABAMENTO SUPERFICIAL, ESPESSURA DE 20 CM, FCK = 30 MPA, COM USO DE FORMAS EM MADEIRA SERRADA. AF_07/2026</t>
  </si>
  <si>
    <t>SINAPI|103063</t>
  </si>
  <si>
    <t>103063</t>
  </si>
  <si>
    <t>EXECUÇÃO DE PISO DE CONCRETO, COM ACABAMENTO SUPERFICIAL, ESPESSURA DE 20 CM, FCK = 30 MPA, COM USO DE FORMAS METÁLICAS. AF_07/2026</t>
  </si>
  <si>
    <t>SINAPI|103066</t>
  </si>
  <si>
    <t>103066</t>
  </si>
  <si>
    <t>EXECUÇÃO DE PISO DE CONCRETO, COM ACABAMENTO SUPERFICIAL, ESPESSURA DE 25 CM, FCK = 30 MPA, COM USO DE FORMAS EM MADEIRA SERRADA. AF_07/2026</t>
  </si>
  <si>
    <t>SINAPI|103064</t>
  </si>
  <si>
    <t>103064</t>
  </si>
  <si>
    <t>EXECUÇÃO DE PISO DE CONCRETO, COM ACABAMENTO SUPERFICIAL, ESPESSURA DE 25 CM, FCK = 30 MPA, COM USO DE FORMAS METÁLICAS. AF_07/2026</t>
  </si>
  <si>
    <t>SINAPI|103074</t>
  </si>
  <si>
    <t>103074</t>
  </si>
  <si>
    <t>EXECUÇÃO DE PISO DE CONCRETO, SEM ACABAMENTO SUPERFICIAL, ESPESSURA DE 15 CM, FCK = 30 MPA, COM USO DE FORMAS EM MADEIRA SERRADA. AF_07/2026</t>
  </si>
  <si>
    <t>SINAPI|103057</t>
  </si>
  <si>
    <t>103057</t>
  </si>
  <si>
    <t>EXECUÇÃO DE PISO DE CONCRETO, SEM ACABAMENTO SUPERFICIAL, ESPESSURA DE 15 CM, FCK = 30 MPA, COM USO DE FORMAS METÁLICAS. AF_07/2026</t>
  </si>
  <si>
    <t>SINAPI|103060</t>
  </si>
  <si>
    <t>103060</t>
  </si>
  <si>
    <t>EXECUÇÃO DE PISO DE CONCRETO, SEM ACABAMENTO SUPERFICIAL, ESPESSURA DE 20 CM, FCK = 30 MPA, COM USO DE FORMAS EM MADEIRA SERRADA. AF_07/2026</t>
  </si>
  <si>
    <t>SINAPI|103058</t>
  </si>
  <si>
    <t>103058</t>
  </si>
  <si>
    <t>EXECUÇÃO DE PISO DE CONCRETO, SEM ACABAMENTO SUPERFICIAL, ESPESSURA DE 20 CM, FCK = 30 MPA, COM USO DE FORMAS METÁLICAS. AF_07/2026</t>
  </si>
  <si>
    <t>SINAPI|103061</t>
  </si>
  <si>
    <t>103061</t>
  </si>
  <si>
    <t>EXECUÇÃO DE PISO DE CONCRETO, SEM ACABAMENTO SUPERFICIAL, ESPESSURA DE 25 CM, FCK = 30 MPA, COM USO DE FORMAS EM MADEIRA SERRADA. AF_07/2026</t>
  </si>
  <si>
    <t>SINAPI|103059</t>
  </si>
  <si>
    <t>103059</t>
  </si>
  <si>
    <t>EXECUÇÃO DE PISO DE CONCRETO, SEM ACABAMENTO SUPERFICIAL, ESPESSURA DE 25 CM, FCK = 30 MPA, COM USO DE FORMAS METÁLICAS. AF_07/2026</t>
  </si>
  <si>
    <t>SINAPI|97101</t>
  </si>
  <si>
    <t>97101</t>
  </si>
  <si>
    <t>EXECUÇÃO DE RADIER, ESPESSURA DE 10 CM, FCK = 30 MPA, COM USO DE FORMAS EM MADEIRA SERRADA. AF_07/2026</t>
  </si>
  <si>
    <t>SINAPI|97098</t>
  </si>
  <si>
    <t>97098</t>
  </si>
  <si>
    <t>EXECUÇÃO DE RADIER, ESPESSURA DE 10 CM, FCK = 30 MPA, COM USO DE FORMAS METÁLICAS. AF_07/2026</t>
  </si>
  <si>
    <t>SINAPI|97102</t>
  </si>
  <si>
    <t>97102</t>
  </si>
  <si>
    <t>EXECUÇÃO DE RADIER, ESPESSURA DE 15 CM, FCK = 30 MPA, COM USO DE FORMAS EM MADEIRA SERRADA. AF_07/2026</t>
  </si>
  <si>
    <t>SINAPI|97099</t>
  </si>
  <si>
    <t>97099</t>
  </si>
  <si>
    <t>EXECUÇÃO DE RADIER, ESPESSURA DE 15 CM, FCK = 30 MPA, COM USO DE FORMAS METÁLICAS. AF_07/2026</t>
  </si>
  <si>
    <t>SINAPI|97103</t>
  </si>
  <si>
    <t>97103</t>
  </si>
  <si>
    <t>EXECUÇÃO DE RADIER, ESPESSURA DE 20 CM, FCK = 30 MPA, COM USO DE FORMAS EM MADEIRA SERRADA. AF_07/2026</t>
  </si>
  <si>
    <t>SINAPI|97100</t>
  </si>
  <si>
    <t>97100</t>
  </si>
  <si>
    <t>EXECUÇÃO DE RADIER, ESPESSURA DE 20 CM, FCK = 30 MPA, COM USO DE FORMAS METÁLICAS. AF_07/2026</t>
  </si>
  <si>
    <t>SINAPI|103072</t>
  </si>
  <si>
    <t>103072</t>
  </si>
  <si>
    <t>EXECUÇÃO DE RADIER, ESPESSURA DE 25 CM, FCK = 30 MPA, COM USO DE FORMAS EM MADEIRA SERRADA. AF_07/2026</t>
  </si>
  <si>
    <t>SINAPI|103055</t>
  </si>
  <si>
    <t>103055</t>
  </si>
  <si>
    <t>EXECUÇÃO DE RADIER, ESPESSURA DE 25 CM, FCK = 30 MPA, COM USO DE FORMAS METÁLICAS. AF_07/2026</t>
  </si>
  <si>
    <t>SINAPI|103073</t>
  </si>
  <si>
    <t>103073</t>
  </si>
  <si>
    <t>EXECUÇÃO DE RADIER, ESPESSURA DE 30 CM, FCK = 30 MPA, COM USO DE FORMAS EM MADEIRA SERRADA. AF_07/2026</t>
  </si>
  <si>
    <t>SINAPI|103056</t>
  </si>
  <si>
    <t>103056</t>
  </si>
  <si>
    <t>EXECUÇÃO DE RADIER, ESPESSURA DE 30 CM, FCK = 30 MPA, COM USO DE FORMAS METÁLICAS. AF_07/2026</t>
  </si>
  <si>
    <t>SINAPI|107283</t>
  </si>
  <si>
    <t>107283</t>
  </si>
  <si>
    <t>FABRICAÇÃO, MONTAGEM E DESMONTAGEM DE FORMA PARA RADIER, PISO DE CONCRETO OU LAJE SOBRE SOLO, EM COMPENSADO RESINADO, 4 UTILIZAÇÕES. AF_07/2026</t>
  </si>
  <si>
    <t>SINAPI|97086</t>
  </si>
  <si>
    <t>97086</t>
  </si>
  <si>
    <t>FABRICAÇÃO, MONTAGEM E DESMONTAGEM DE FORMA PARA RADIER, PISO DE CONCRETO OU LAJE SOBRE SOLO, EM MADEIRA SERRADA, 4 UTILIZAÇÕES. AF_07/2026</t>
  </si>
  <si>
    <t>SINAPI|97085</t>
  </si>
  <si>
    <t>97085</t>
  </si>
  <si>
    <t>MONTAGEM E DESMONTAGEM DE FORMA PARA RADIER, PISO DE CONCRETO OU LAJE SOBRE SOLO, COM SISTEMA DE FORMAS MANUSEÁVEIS METÁLICAS. AF_07/2026</t>
  </si>
  <si>
    <t>SINAPI|104766</t>
  </si>
  <si>
    <t>104766</t>
  </si>
  <si>
    <t>CHUMBAMENTO LINEAR EM ALVENARIA PARA ELETRODUTOS COM DIÂMETROS MENORES OU IGUAIS A 40 MM. AF_09/2023</t>
  </si>
  <si>
    <t>Rasgos e Fixações</t>
  </si>
  <si>
    <t>SINAPI|90467</t>
  </si>
  <si>
    <t>90467</t>
  </si>
  <si>
    <t>CHUMBAMENTO LINEAR EM ALVENARIA PARA RAMAIS/DISTRIBUIÇÃO DE INSTALAÇÕES HIDRÁULICAS COM DIÂMETROS MAIORES QUE 40 MM E MENORES OU IGUAIS A 75 MM. AF_09/2023</t>
  </si>
  <si>
    <t>SINAPI|90466</t>
  </si>
  <si>
    <t>90466</t>
  </si>
  <si>
    <t>CHUMBAMENTO LINEAR EM ALVENARIA PARA RAMAIS/DISTRIBUIÇÃO DE INSTALAÇÕES HIDRÁULICAS COM DIÂMETROS MENORES OU IGUAIS A 40 MM. AF_09/2023</t>
  </si>
  <si>
    <t>SINAPI|90469</t>
  </si>
  <si>
    <t>90469</t>
  </si>
  <si>
    <t>CHUMBAMENTO LINEAR EM CONTRAPISO PARA RAMAIS/DISTRIBUIÇÃO DE INSTALAÇÕES HIDRÁULICAS COM DIÂMETROS MAIORES QUE 40 MM E MENORES OU IGUAIS A 75 MM. AF_09/2023</t>
  </si>
  <si>
    <t>SINAPI|90470</t>
  </si>
  <si>
    <t>90470</t>
  </si>
  <si>
    <t>CHUMBAMENTO LINEAR EM CONTRAPISO PARA RAMAIS/DISTRIBUIÇÃO DE INSTALAÇÕES HIDRÁULICAS COM DIÂMETROS MAIORES QUE 75 MM E MENORES OU IGUAIS A 100 MM. AF_09/2023</t>
  </si>
  <si>
    <t>SINAPI|90468</t>
  </si>
  <si>
    <t>90468</t>
  </si>
  <si>
    <t>CHUMBAMENTO LINEAR EM CONTRAPISO PARA RAMAIS/DISTRIBUIÇÃO DE INSTALAÇÕES HIDRÁULICAS COM DIÂMETROS MENORES OU IGUAIS A 40 MM. AF_09/2023</t>
  </si>
  <si>
    <t>SINAPI|91188</t>
  </si>
  <si>
    <t>91188</t>
  </si>
  <si>
    <t>CHUMBAMENTO PONTUAL DE ABERTURA EM LAJE COM PASSAGEM DE 1 TUBO COM DIÂMETRO DE 50 MM. AF_09/2023</t>
  </si>
  <si>
    <t>SINAPI|91189</t>
  </si>
  <si>
    <t>91189</t>
  </si>
  <si>
    <t>CHUMBAMENTO PONTUAL DE ABERTURA EM LAJE COM PASSAGEM DE 5 TUBOS COM DIÂMETROS DE 50 MM. AF_09/2023</t>
  </si>
  <si>
    <t>SINAPI|91192</t>
  </si>
  <si>
    <t>91192</t>
  </si>
  <si>
    <t>CHUMBAMENTO PONTUAL EM PASSAGEM DE TUBO COM DIÂMETRO MAIOR QUE 75 MM E MENORES OU IGUAIS A 150 MM. AF_09/2023</t>
  </si>
  <si>
    <t>SINAPI|91190</t>
  </si>
  <si>
    <t>91190</t>
  </si>
  <si>
    <t>CHUMBAMENTO PONTUAL EM PASSAGEM DE TUBO COM DIÂMETRO MENOR OU IGUAL A 40 MM. AF_09/2023</t>
  </si>
  <si>
    <t>SINAPI|91191</t>
  </si>
  <si>
    <t>91191</t>
  </si>
  <si>
    <t>CHUMBAMENTO PONTUAL EM PASSAGEM DE TUBO COM DIÂMETROS ENTRE 40 MM E 75 MM. AF_09/2023</t>
  </si>
  <si>
    <t>SINAPI|95541</t>
  </si>
  <si>
    <t>95541</t>
  </si>
  <si>
    <t>FIXAÇÃO DE DUTOS FLEXÍVEIS CIRCULARES, DIÂMETRO 109 MM OU 4", COM ABRAÇADEIRA METÁLICA FLEXÍVEL FIXADA DIRETAMENTE NA LAJE, SOMENTE MÃO DE OBRA. AF_09/2023</t>
  </si>
  <si>
    <t>SINAPI|96564</t>
  </si>
  <si>
    <t>96564</t>
  </si>
  <si>
    <t>FIXAÇÃO DE DUTOS FLEXÍVEIS CIRCULARES, DIÂMETRO 109 MM OU 4", COM ABRAÇADEIRA METÁLICA FLEXÍVEL FIXADA DIRETAMENTE NA LAJE. AF_09/2023</t>
  </si>
  <si>
    <t>SINAPI|104785</t>
  </si>
  <si>
    <t>104785</t>
  </si>
  <si>
    <t>FIXAÇÃO DE ELETRODUTOS, DIÂMETROS MENORES OU IGUAIS A 40 MM, COM ABRAÇADEIRA METÁLICA RÍGIDA TIPO D COM PARAFUSO DE FIXAÇÃO 1 1/4", FIXADA DIRETAMENTE NA LAJE OU PAREDE. AF_09/2023</t>
  </si>
  <si>
    <t>SINAPI|91166</t>
  </si>
  <si>
    <t>91166</t>
  </si>
  <si>
    <t>FIXAÇÃO DE TUBOS HORIZONTAIS DE PEX OU MULTICAMADAS, DIÂMETROS IGUAIS OU INFERIORES A 40 MM, COM ABRAÇADEIRA PLÁSTICA FIXADA EM LAJE. AF_09/2023_PE</t>
  </si>
  <si>
    <t>SINAPI|91167</t>
  </si>
  <si>
    <t>91167</t>
  </si>
  <si>
    <t>FIXAÇÃO DE TUBOS HORIZONTAIS DE PPR DIÂMETROS MENORES OU IGUAIS A 40 MM COM ABRAÇADEIRA METÁLICA RÍGIDA TIPO U PERFIL 1 1/4", FIXADA EM PERFILADO EM LAJE. AF_09/2023_PS</t>
  </si>
  <si>
    <t>SINAPI|91176</t>
  </si>
  <si>
    <t>91176</t>
  </si>
  <si>
    <t>FIXAÇÃO DE TUBOS HORIZONTAIS DE PPR DIÂMETROS MENORES OU IGUAIS A 40 MM, COM ABRAÇADEIRA METÁLICA RÍGIDA TIPO D COM PARAFUSO DE FIXAÇÃO 1 1/4", FIXADA DIRETAMENTE NA LAJE OU PAREDE. AF_09/2023</t>
  </si>
  <si>
    <t>SINAPI|91182</t>
  </si>
  <si>
    <t>91182</t>
  </si>
  <si>
    <t>FIXAÇÃO DE TUBOS HORIZONTAIS DE PPR, DIÂMETROS MENORES OU IGUAIS A 40 MM, COM ABRAÇADEIRA METÁLICA FLEXÍVEL 18 MM, FIXADA DIRETAMENTE NA LAJE. AF_09/2023</t>
  </si>
  <si>
    <t>SINAPI|91186</t>
  </si>
  <si>
    <t>91186</t>
  </si>
  <si>
    <t>FIXAÇÃO DE TUBOS HORIZONTAIS DE PVC ÁGUA, PVC ESGOTO, PVC ÁGUA PLUVIAL, CPVC, PPR, COBRE OU AÇO, DIÂMETROS MAIORES QUE 40 MM E MENORES OU IGUAIS A 75 MM, COM ABRAÇADEIRA METÁLICA FLEXÍVEL 18 MM, FIXADA DIRETAMENTE NA LAJE. AF_09/2023</t>
  </si>
  <si>
    <t>SINAPI|91171</t>
  </si>
  <si>
    <t>91171</t>
  </si>
  <si>
    <t>FIXAÇÃO DE TUBOS HORIZONTAIS DE PVC ÁGUA, PVC ESGOTO, PVC ÁGUA PLUVIAL, CPVC, PPR, COBRE OU AÇO, DIÂMETROS MAIORES QUE 40 MM E MENORES OU IGUAIS A 75 MM, COM ABRAÇADEIRA METÁLICA RÍGIDA TIPO U PERFIL 2 1/2", FIXADA EM PERFILADO EM LAJE. AF_09/2023_PS</t>
  </si>
  <si>
    <t>SINAPI|91187</t>
  </si>
  <si>
    <t>91187</t>
  </si>
  <si>
    <t>FIXAÇÃO DE TUBOS HORIZONTAIS DE PVC ÁGUA, PVC ESGOTO, PVC ÁGUA PLUVIAL, CPVC, PPR, COBRE OU AÇO, DIÂMETROS MAIORES QUE 75 MM E MENORES OU IGUAIS A 100 MM, COM ABRAÇADEIRA METÁLICA FLEXÍVEL 18 MM, FIXADA DIRETAMENTE NA LAJE. AF_09/2023</t>
  </si>
  <si>
    <t>SINAPI|91172</t>
  </si>
  <si>
    <t>91172</t>
  </si>
  <si>
    <t>FIXAÇÃO DE TUBOS HORIZONTAIS DE PVC ÁGUA, PVC ESGOTO, PVC ÁGUA PLUVIAL, CPVC, PPR, COBRE OU AÇO, DIÂMETROS MAIORES QUE 75 MM E MENORES OU IGUAIS A 100 MM, COM ABRAÇADEIRA METÁLICA RÍGIDA TIPO U PERFIL 4", FIXADA EM PERFILADO EM LAJE. AF_09/2023_PS</t>
  </si>
  <si>
    <t>SINAPI|91185</t>
  </si>
  <si>
    <t>91185</t>
  </si>
  <si>
    <t>FIXAÇÃO DE TUBOS HORIZONTAIS DE PVC ÁGUA, PVC ESGOTO, PVC ÁGUA PLUVIAL, CPVC, PPR, COBRE OU AÇO, DIÂMETROS MENORES OU IGUAIS A 40 MM, COM ABRAÇADEIRA METÁLICA FLEXÍVEL 18 MM, FIXADA DIRETAMENTE NA LAJE. AF_09/2023</t>
  </si>
  <si>
    <t>SINAPI|91170</t>
  </si>
  <si>
    <t>91170</t>
  </si>
  <si>
    <t>FIXAÇÃO DE TUBOS HORIZONTAIS DE PVC ÁGUA, PVC ESGOTO, PVC ÁGUA PLUVIAL, CPVC, PPR, COBRE OU AÇO, DIÂMETROS MENORES OU IGUAIS A 40 MM, COM ABRAÇADEIRA METÁLICA RÍGIDA TIPO U PERFIL 1 1/4", FIXADA EM PERFILADO EM LAJE. AF_09/2023_PS</t>
  </si>
  <si>
    <t>SINAPI|91180</t>
  </si>
  <si>
    <t>91180</t>
  </si>
  <si>
    <t>FIXAÇÃO DE TUBOS HORIZONTAIS DE PVC ÁGUA/PVC ESGOTO/PVC PLUVIAL/CPVC/PPR/COBRE OU AÇO, DIÂMETROS MAIORES QUE 40 MM E MENORES OU IGUAIS A 75 MM, COM ABRAÇADEIRA TIPO D COM PARAFUSO DE FIXAÇÃO 2 1/2", FIXADA DIRETAMENTE NA LAJE OU PAREDE. AF_09/2023</t>
  </si>
  <si>
    <t>SINAPI|91181</t>
  </si>
  <si>
    <t>91181</t>
  </si>
  <si>
    <t>FIXAÇÃO DE TUBOS HORIZONTAIS DE PVC ÁGUA/PVC ESGOTO/PVC PLUVIAL/CPVC/PPR/COBRE OU AÇO, DIÂMETROS MAIORES QUE 75 MM E MENORES OU IGUAIS A 100 MM, COM ABRAÇADEIRA TIPO D COM PARAFUSO DE FIXAÇÃO 4", FIXADA DIRETAMENTE NA LAJE OU PAREDE. AF_09/2023</t>
  </si>
  <si>
    <t>SINAPI|91179</t>
  </si>
  <si>
    <t>91179</t>
  </si>
  <si>
    <t>FIXAÇÃO DE TUBOS HORIZONTAIS DE PVC ÁGUA/PVC ESGOTO/PVC PLUVIAL/CPVC/PPR/COBRE OU AÇO, DIÂMETROS MENORES OU IGUAIS A 40 MM, COM ABRAÇADEIRA METÁLICA RÍGIDA TIPO D COM PARAFUSO DE FIXAÇÃO 1 1/4", FIXADA DIRETAMENTE NA LAJE OU PAREDE. AF_09/2023</t>
  </si>
  <si>
    <t>SINAPI|91174</t>
  </si>
  <si>
    <t>91174</t>
  </si>
  <si>
    <t>FIXAÇÃO DE TUBOS VERTICAIS DE PVC ÁGUA, PVC ESGOTO, PVC ÁGUA PLUVIAL, CPVC, PPR, COBRE OU AÇO, DIÂMETROS MAIORES QUE 40 MM E MENORES OU IGUAIS A 75 MM, COM ABRAÇADEIRA METÁLICA RÍGIDA TIPO U PERFIL 2 1/2", FIXADA EM PERFILADO EM PAREDE. AF_09/2023_PS</t>
  </si>
  <si>
    <t>SINAPI|91175</t>
  </si>
  <si>
    <t>91175</t>
  </si>
  <si>
    <t>FIXAÇÃO DE TUBOS VERTICAIS DE PVC ÁGUA, PVC ESGOTO, PVC ÁGUA PLUVIAL, CPVC, PPR, COBRE OU AÇO, DIÂMETROS MAIORES QUE 75 MM E MENORES OU IGUAIS A 100 MM, COM ABRAÇADEIRA METÁLICA RÍGIDA TIPO U PERFIL 4", FIXADA EM PERFILADO EM PAREDE. AF_09/2023_PS</t>
  </si>
  <si>
    <t>SINAPI|91173</t>
  </si>
  <si>
    <t>91173</t>
  </si>
  <si>
    <t>FIXAÇÃO DE TUBOS VERTICAIS DE PVC ÁGUA, PVC ESGOTO, PVC ÁGUA PLUVIAL, CPVC, PPR, COBRE OU AÇO, DIÂMETROS MENORES OU IGUAIS A 40 MM, COM ABRAÇADEIRA METÁLICA RÍGIDA TIPO U PERFIL 1 1/4", FIXADA EM PERFILADO EM PAREDE. AF_09/2023_PS</t>
  </si>
  <si>
    <t>SINAPI|104759</t>
  </si>
  <si>
    <t>104759</t>
  </si>
  <si>
    <t>FURO MANUAL EM ALVENARIA, PARA INSTALAÇÕES ELÉTRICAS, DIÂMETROS MAIORES QUE 40 MM E MENORES OU IGUAIS A 75 MM. AF_09/2023</t>
  </si>
  <si>
    <t>SINAPI|104760</t>
  </si>
  <si>
    <t>104760</t>
  </si>
  <si>
    <t>FURO MANUAL EM ALVENARIA, PARA INSTALAÇÕES ELÉTRICAS, DIÂMETROS MAIORES QUE 75 MM E MENORES OU IGUAIS A 100 MM. AF_09/2023</t>
  </si>
  <si>
    <t>SINAPI|104758</t>
  </si>
  <si>
    <t>104758</t>
  </si>
  <si>
    <t>FURO MANUAL EM ALVENARIA, PARA INSTALAÇÕES ELÉTRICAS, DIÂMETROS MENORES OU IGUAIS A 40 MM. AF_09/2023</t>
  </si>
  <si>
    <t>SINAPI|90437</t>
  </si>
  <si>
    <t>90437</t>
  </si>
  <si>
    <t>FURO MANUAL EM ALVENARIA, PARA INSTALAÇÕES HIDRÁULICAS, DIÂMETROS MAIORES QUE 40 MM E MENORES OU IGUAIS A 75 MM. AF_09/2023</t>
  </si>
  <si>
    <t>SINAPI|90438</t>
  </si>
  <si>
    <t>90438</t>
  </si>
  <si>
    <t>FURO MANUAL EM ALVENARIA, PARA INSTALAÇÕES HIDRÁULICAS, DIÂMETROS MAIORES QUE 75 MM E MENORES OU IGUAIS A 100 MM. AF_09/2023</t>
  </si>
  <si>
    <t>SINAPI|90436</t>
  </si>
  <si>
    <t>90436</t>
  </si>
  <si>
    <t>FURO MANUAL EM ALVENARIA, PARA INSTALAÇÕES HIDRÁULICAS, DIÂMETROS MENORES OU IGUAIS A 40 MM. AF_09/2023</t>
  </si>
  <si>
    <t>SINAPI|104770</t>
  </si>
  <si>
    <t>104770</t>
  </si>
  <si>
    <t>FURO MECANIZADO EM ALVENARIA, PARA INSTALAÇÕES ELÉTRICAS, DIÂMETROS MAIORES QUE 40 MM E MENORES OU IGUAIS A 75 MM. AF_09/2023</t>
  </si>
  <si>
    <t>SINAPI|104772</t>
  </si>
  <si>
    <t>104772</t>
  </si>
  <si>
    <t>FURO MECANIZADO EM ALVENARIA, PARA INSTALAÇÕES ELÉTRICAS, DIÂMETROS MAIORES QUE 75 MM E MENORES OU IGUAIS A 100 MM. AF_09/2023</t>
  </si>
  <si>
    <t>SINAPI|104768</t>
  </si>
  <si>
    <t>104768</t>
  </si>
  <si>
    <t>FURO MECANIZADO EM ALVENARIA, PARA INSTALAÇÕES ELÉTRICAS, DIÂMETROS MENORES OU IGUAIS A 40 MM. AF_09/2023</t>
  </si>
  <si>
    <t>SINAPI|104769</t>
  </si>
  <si>
    <t>104769</t>
  </si>
  <si>
    <t>FURO MECANIZADO EM ALVENARIA, PARA INSTALAÇÕES HIDRÁULICAS, DIÂMETROS MAIORES QUE 40 MM E MENORES OU IGUAIS A 75 MM. AF_09/2023</t>
  </si>
  <si>
    <t>SINAPI|104771</t>
  </si>
  <si>
    <t>104771</t>
  </si>
  <si>
    <t>FURO MECANIZADO EM ALVENARIA, PARA INSTALAÇÕES HIDRÁULICAS, DIÂMETROS MAIORES QUE 75 MM E MENORES OU IGUAIS A 100 MM. AF_09/2023</t>
  </si>
  <si>
    <t>SINAPI|104767</t>
  </si>
  <si>
    <t>104767</t>
  </si>
  <si>
    <t>FURO MECANIZADO EM ALVENARIA, PARA INSTALAÇÕES HIDRÁULICAS, DIÂMETROS MENORES OU IGUAIS A 40 MM. AF_09/2023</t>
  </si>
  <si>
    <t>SINAPI|104762</t>
  </si>
  <si>
    <t>104762</t>
  </si>
  <si>
    <t>FURO MECANIZADO EM CONCRETO, COM MARTELO DEMOLIDOR, PARA INSTALAÇÕES ELÉTRICAS, DIÂMETROS MAIORES QUE 40 MM E MENORES OU IGUAIS A 75 MM. AF_09/2023</t>
  </si>
  <si>
    <t>SINAPI|104763</t>
  </si>
  <si>
    <t>104763</t>
  </si>
  <si>
    <t>FURO MECANIZADO EM CONCRETO, COM MARTELO DEMOLIDOR, PARA INSTALAÇÕES ELÉTRICAS, DIÂMETROS MAIORES QUE 75 MM E MENORES OU IGUAIS A 150 MM. AF_09/2023</t>
  </si>
  <si>
    <t>SINAPI|104761</t>
  </si>
  <si>
    <t>104761</t>
  </si>
  <si>
    <t>FURO MECANIZADO EM CONCRETO, COM MARTELO DEMOLIDOR, PARA INSTALAÇÕES ELÉTRICAS, DIÂMETROS MENORES OU IGUAIS A 40 MM. AF_09/2023</t>
  </si>
  <si>
    <t>SINAPI|90440</t>
  </si>
  <si>
    <t>90440</t>
  </si>
  <si>
    <t>FURO MECANIZADO EM CONCRETO, COM MARTELO DEMOLIDOR, PARA INSTALAÇÕES HIDRÁULICAS, DIÂMETROS MAIORES QUE 40 MM E MENORES OU IGUAIS A 75 MM. AF_09/2023</t>
  </si>
  <si>
    <t>SINAPI|90441</t>
  </si>
  <si>
    <t>90441</t>
  </si>
  <si>
    <t>FURO MECANIZADO EM CONCRETO, COM MARTELO DEMOLIDOR, PARA INSTALAÇÕES HIDRÁULICAS, DIÂMETROS MAIORES QUE 75 MM E MENORES OU IGUAIS A 150 MM. AF_09/2023</t>
  </si>
  <si>
    <t>SINAPI|90439</t>
  </si>
  <si>
    <t>90439</t>
  </si>
  <si>
    <t>FURO MECANIZADO EM CONCRETO, COM MARTELO DEMOLIDOR, PARA INSTALAÇÕES HIDRÁULICAS, DIÂMETROS MENORES OU IGUAIS A 40 MM. AF_09/2023</t>
  </si>
  <si>
    <t>SINAPI|104776</t>
  </si>
  <si>
    <t>104776</t>
  </si>
  <si>
    <t>FURO MECANIZADO EM CONCRETO, COM PERFURATRIZ, PARA INSTALAÇÕES ELÉTRICAS, DIÂMETROS MAIORES QUE 40 MM E MENORES OU IGUAIS A 75 MM. AF_09/2023</t>
  </si>
  <si>
    <t>SINAPI|104778</t>
  </si>
  <si>
    <t>104778</t>
  </si>
  <si>
    <t>FURO MECANIZADO EM CONCRETO, COM PERFURATRIZ, PARA INSTALAÇÕES ELÉTRICAS, DIÂMETROS MAIORES QUE 75 MM E MENORES OU IGUAIS A 150 MM. AF_09/2023</t>
  </si>
  <si>
    <t>SINAPI|104774</t>
  </si>
  <si>
    <t>104774</t>
  </si>
  <si>
    <t>FURO MECANIZADO EM CONCRETO, COM PERFURATRIZ, PARA INSTALAÇÕES ELÉTRICAS, DIÂMETROS MENORES OU IGUAIS A 40 MM. AF_09/2023</t>
  </si>
  <si>
    <t>SINAPI|104775</t>
  </si>
  <si>
    <t>104775</t>
  </si>
  <si>
    <t>FURO MECANIZADO EM CONCRETO, COM PERFURATRIZ, PARA INSTALAÇÕES HIDRÁULICAS, DIÂMETROS MAIORES QUE 40 MM E MENORES OU IGUAIS A 75 MM. AF_09/2023</t>
  </si>
  <si>
    <t>SINAPI|104777</t>
  </si>
  <si>
    <t>104777</t>
  </si>
  <si>
    <t>FURO MECANIZADO EM CONCRETO, COM PERFURATRIZ, PARA INSTALAÇÕES HIDRÁULICAS, DIÂMETROS MAIORES QUE 75 MM E MENORES OU IGUAIS A 150 MM. AF_09/2023</t>
  </si>
  <si>
    <t>SINAPI|104773</t>
  </si>
  <si>
    <t>104773</t>
  </si>
  <si>
    <t>FURO MECANIZADO EM CONCRETO, COM PERFURATRIZ, PARA INSTALAÇÕES HIDRÁULICAS, DIÂMETROS MENORES OU IGUAIS A 40 MM. AF_09/2023</t>
  </si>
  <si>
    <t>SINAPI|104782</t>
  </si>
  <si>
    <t>104782</t>
  </si>
  <si>
    <t>PASSANTE TIPO PEÇA EM FÔRMA DE MADEIRA, FIXADO EM LAJE, PARA PASSAGEM DE NO MÁXIMO 5 TUBOS DE 50 MM DE DIÂMETRO. AF_09/2023</t>
  </si>
  <si>
    <t>SINAPI|90451</t>
  </si>
  <si>
    <t>90451</t>
  </si>
  <si>
    <t>PASSANTE TIPO PEÇA EM POLIESTIRENO (ISOPOR), FIXADO EM LAJE, PARA ABERTURA PARA PASSAGEM DE 1 TUBO DE ATÉ 50 MM DE DIÂMETRO. AF_09/2023</t>
  </si>
  <si>
    <t>SINAPI|90452</t>
  </si>
  <si>
    <t>90452</t>
  </si>
  <si>
    <t>PASSANTE TIPO PEÇA EM POLIESTIRENO (ISOPOR), FIXADO EM LAJE, PARA PASSAGEM DE NO MÁXIMO 5 TUBOS DE 50 MM DE DIÂMETRO. AF_09/2023</t>
  </si>
  <si>
    <t>SINAPI|90455</t>
  </si>
  <si>
    <t>90455</t>
  </si>
  <si>
    <t>PASSANTE TIPO TUBO COM DIÂMETRO DE 100 MM, FIXADO EM LAJE, PARA PASSAGEM DE TUBULAÇÕES COM NO MÁXIMO 75 MM DE DIÂMETRO. AF_09/2023</t>
  </si>
  <si>
    <t>SINAPI|104784</t>
  </si>
  <si>
    <t>104784</t>
  </si>
  <si>
    <t>PASSANTE TIPO TUBO COM DIÂMETRO DE 150 MM, FIXADO EM LAJE, PARA PASSAGEM DE TUBULAÇÕES COM NO MÁXIMO 100 MM DE DIÂMETRO. AF_09/2023</t>
  </si>
  <si>
    <t>SINAPI|90453</t>
  </si>
  <si>
    <t>90453</t>
  </si>
  <si>
    <t>PASSANTE TIPO TUBO COM DIÂMETRO DE 40 MM, FIXADO EM LAJE, PARA PASSAGEM DE TUBULAÇÕES COM NO MÁXIMO 32 MM DE DIÂMETRO. AF_09/2023</t>
  </si>
  <si>
    <t>SINAPI|104783</t>
  </si>
  <si>
    <t>104783</t>
  </si>
  <si>
    <t>PASSANTE TIPO TUBO COM DIÂMETRO DE 50 MM, FIXADO EM LAJE, PARA PASSAGEM DE TUBULAÇÕES COM NO MÁXIMO 40 MM DE DIÂMETRO. AF_09/2023</t>
  </si>
  <si>
    <t>SINAPI|90454</t>
  </si>
  <si>
    <t>90454</t>
  </si>
  <si>
    <t>PASSANTE TIPO TUBO COM DIÂMETRO DE 75 MM, FIXADO EM LAJE, PARA PASSAGEM DE TUBULAÇÕES COM NO MÁXIMO 50 MM DE DIÂMETRO. AF_09/2023</t>
  </si>
  <si>
    <t>SINAPI|90459</t>
  </si>
  <si>
    <t>90459</t>
  </si>
  <si>
    <t>QUEBRA EM ALVENARIA PARA INSTALAÇÃO DE ABRIGO PARA MANGUEIRAS (90X60 CM). AF_09/2023</t>
  </si>
  <si>
    <t>SINAPI|90456</t>
  </si>
  <si>
    <t>90456</t>
  </si>
  <si>
    <t>QUEBRA EM ALVENARIA PARA INSTALAÇÃO DE CAIXA DE TOMADA (4X4 OU 4X2). AF_09/2023</t>
  </si>
  <si>
    <t>SINAPI|90458</t>
  </si>
  <si>
    <t>90458</t>
  </si>
  <si>
    <t>QUEBRA EM ALVENARIA PARA INSTALAÇÃO DE QUADRO DISTRIBUIÇÃO GRANDE (76X40 CM). AF_09/2023</t>
  </si>
  <si>
    <t>SINAPI|90457</t>
  </si>
  <si>
    <t>90457</t>
  </si>
  <si>
    <t>QUEBRA EM ALVENARIA PARA INSTALAÇÃO DE QUADRO DISTRIBUIÇÃO PEQUENO (19X25 CM). AF_09/2023</t>
  </si>
  <si>
    <t>SINAPI|90447</t>
  </si>
  <si>
    <t>90447</t>
  </si>
  <si>
    <t>RASGO LINEAR MANUAL EM ALVENARIA, PARA ELETRODUTOS, DIÂMETROS MENORES OU IGUAIS A 40 MM. AF_09/2023</t>
  </si>
  <si>
    <t>SINAPI|91222</t>
  </si>
  <si>
    <t>91222</t>
  </si>
  <si>
    <t>RASGO LINEAR MANUAL EM ALVENARIA, PARA RAMAIS/ DISTRIBUIÇÃO DE INSTALAÇÕES HIDRÁULICAS, DIÂMETROS MAIORES QUE 40 MM E MENORES OU IGUAIS A 75 MM. AF_09/2023</t>
  </si>
  <si>
    <t>SINAPI|90443</t>
  </si>
  <si>
    <t>90443</t>
  </si>
  <si>
    <t>RASGO LINEAR MANUAL EM ALVENARIA, PARA RAMAIS/ DISTRIBUIÇÃO DE INSTALAÇÕES HIDRÁULICAS, DIÂMETROS MENORES OU IGUAIS A 40 MM. AF_09/2023</t>
  </si>
  <si>
    <t>SINAPI|104780</t>
  </si>
  <si>
    <t>104780</t>
  </si>
  <si>
    <t>RASGO LINEAR MECANIZADO EM ALVENARIA, PARA ELETRODUTOS, DIÂMETROS MENORES OU IGUAIS A 40 MM. AF_09/2023</t>
  </si>
  <si>
    <t>SINAPI|104781</t>
  </si>
  <si>
    <t>104781</t>
  </si>
  <si>
    <t>RASGO LINEAR MECANIZADO EM ALVENARIA, PARA RAMAIS/ DISTRIBUIÇÃO DE INSTALAÇÕES HIDRÁULICAS, DIÂMETROS MAIORES QUE 40 MM E MENORES OU IGUAIS A 75 MM. AF_09/2023</t>
  </si>
  <si>
    <t>SINAPI|104779</t>
  </si>
  <si>
    <t>104779</t>
  </si>
  <si>
    <t>RASGO LINEAR MECANIZADO EM ALVENARIA, PARA RAMAIS/ DISTRIBUIÇÃO DE INSTALAÇÕES HIDRÁULICAS, DIÂMETROS MENORES OU IGUAIS A 40 MM. AF_09/2023</t>
  </si>
  <si>
    <t>SINAPI|104787</t>
  </si>
  <si>
    <t>104787</t>
  </si>
  <si>
    <t>RASGO LINEAR MECANIZADO EM CONCRETO, PARA RAMAIS/ DISTRIBUIÇÃO DE INSTALAÇÕES HIDRÁULICAS, DIÂMETROS MAIORES QUE 40 MM E MENORES OU IGUAIS A 75 MM. AF_09/2023</t>
  </si>
  <si>
    <t>SINAPI|104788</t>
  </si>
  <si>
    <t>104788</t>
  </si>
  <si>
    <t>RASGO LINEAR MECANIZADO EM CONCRETO, PARA RAMAIS/ DISTRIBUIÇÃO DE INSTALAÇÕES HIDRÁULICAS, DIÂMETROS MAIORES QUE 75 MM E MENORES OU IGUAIS A 100 MM. AF_09/2023</t>
  </si>
  <si>
    <t>SINAPI|104786</t>
  </si>
  <si>
    <t>104786</t>
  </si>
  <si>
    <t>RASGO LINEAR MECANIZADO EM CONCRETO, PARA RAMAIS/ DISTRIBUIÇÃO DE INSTALAÇÕES HIDRÁULICAS, DIÂMETROS MENORES OU IGUAIS A 40 MM. AF_09/2023</t>
  </si>
  <si>
    <t>SINAPI|90445</t>
  </si>
  <si>
    <t>90445</t>
  </si>
  <si>
    <t>RASGO LINEAR MECANIZADO EM CONTRAPISO, PARA RAMAIS/ DISTRIBUIÇÃO DE INSTALAÇÕES HIDRÁULICAS, DIÂMETROS MAIORES QUE 40 MM E MENORES OU IGUAIS A 75 MM. AF_09/2023_PS</t>
  </si>
  <si>
    <t>SINAPI|90446</t>
  </si>
  <si>
    <t>90446</t>
  </si>
  <si>
    <t>RASGO LINEAR MECANIZADO EM CONTRAPISO, PARA RAMAIS/ DISTRIBUIÇÃO DE INSTALAÇÕES HIDRÁULICAS, DIÂMETROS MAIORES QUE 75 MM E MENORES OU IGUAIS A 100 MM. AF_09/2023_PS</t>
  </si>
  <si>
    <t>SINAPI|90444</t>
  </si>
  <si>
    <t>90444</t>
  </si>
  <si>
    <t>RASGO LINEAR MECANIZADO EM CONTRAPISO, PARA RAMAIS/ DISTRIBUIÇÃO DE INSTALAÇÕES HIDRÁULICAS, DIÂMETROS MENORES OU IGUAIS A 40 MM. AF_09/2023_PS</t>
  </si>
  <si>
    <t>SINAPI|104764</t>
  </si>
  <si>
    <t>104764</t>
  </si>
  <si>
    <t>SUPORTE PARA 2 ELETRODUTOS, ESPAÇADO A CADA 80 CM, EM PERFILADO COM COMPRIMENTO DE 25 CM FIXADO EM LAJE, POR METRO DE ELETRODUTO FIXADO. AF_09/2023</t>
  </si>
  <si>
    <t>SINAPI|90460</t>
  </si>
  <si>
    <t>90460</t>
  </si>
  <si>
    <t>SUPORTE PARA 2 TUBOS HORIZONTAIS, ESPAÇADO A CADA 56 CM, EM PERFILADO COM COMPRIMENTO DE 25 CM FIXADO EM LAJE, POR METRO DE TUBULAÇÃO FIXADA. AF_09/2023</t>
  </si>
  <si>
    <t>SINAPI|90462</t>
  </si>
  <si>
    <t>90462</t>
  </si>
  <si>
    <t>SUPORTE PARA 2 TUBOS VERTICAIS, ESPAÇADO A CADA 150 CM, EM PERFILADO COM COMPRIMENTO DE 25 CM FIXADO EM PAREDE, POR METRO DE TUBULAÇÃO FIXADA. AF_09/2023</t>
  </si>
  <si>
    <t>SINAPI|104765</t>
  </si>
  <si>
    <t>104765</t>
  </si>
  <si>
    <t>SUPORTE PARA 4 ELETRODUTOS, ESPAÇADO A CADA 80 CM, EM PERFILADO COM COMPRIMENTO DE 42 CM FIXADO EM LAJE, POR METRO DE ELETRODUTO FIXADO. AF_09/2023</t>
  </si>
  <si>
    <t>SINAPI|90461</t>
  </si>
  <si>
    <t>90461</t>
  </si>
  <si>
    <t>SUPORTE PARA 4 TUBOS HORIZONTAIS, ESPAÇADO A CADA 56 CM, EM PERFILADO COM COMPRIMENTO DE 42 CM FIXADO EM LAJE, POR METRO DE TUBULAÇÃO FIXADA. AF_09/2023</t>
  </si>
  <si>
    <t>SINAPI|90463</t>
  </si>
  <si>
    <t>90463</t>
  </si>
  <si>
    <t>SUPORTE PARA 4 TUBOS VERTICAIS, ESPAÇADO A CADA 150 CM, EM PERFILADO COM COMPRIMENTO DE 42 CM FIXADO EM PAREDE, POR METRO DE TUBULAÇÃO FIXADA. AF_09/2023</t>
  </si>
  <si>
    <t>SINAPI|96560</t>
  </si>
  <si>
    <t>96560</t>
  </si>
  <si>
    <t>SUPORTE PARA DUTO EM CHAPA GALVANIZADA BITOLA 24, EM PERFILADO COM COMPRIMENTO DE 55 CM FIXADO EM LAJE, POR METRO DE DUTO FIXADO. AF_09/2023</t>
  </si>
  <si>
    <t>SINAPI|96559</t>
  </si>
  <si>
    <t>96559</t>
  </si>
  <si>
    <t>SUPORTE PARA DUTO EM CHAPA GALVANIZADA BITOLA 26, EM PERFILADO COM COMPRIMENTO DE 35 CM FIXADO EM LAJE, POR METRO DE DUTO FIXADO. AF_09/2023</t>
  </si>
  <si>
    <t>SINAPI|96562</t>
  </si>
  <si>
    <t>96562</t>
  </si>
  <si>
    <t>SUPORTE PARA ELETROCALHA LISA OU PERFURADA EM AÇO GALVANIZADO, LARGURA 400 MM, EM PERFILADO COM COMPRIMENTO DE 45 CM FIXADO EM LAJE, POR METRO DE ELETROCALHA FIXADA. AF_09/2023</t>
  </si>
  <si>
    <t>SINAPI|96563</t>
  </si>
  <si>
    <t>96563</t>
  </si>
  <si>
    <t>SUPORTE PARA ELETROCALHA LISA OU PERFURADA EM AÇO GALVANIZADO, LARGURA 800 MM, EM PERFILADO COM COMPRIMENTO DE 85 CM FIXADO EM LAJE, POR METRO DE ELETROCALHA FIXADA. AF_09/2023</t>
  </si>
  <si>
    <t>SINAPI|102469</t>
  </si>
  <si>
    <t>102469</t>
  </si>
  <si>
    <t>EXECUÇÃO DE IMPRIMAÇÃO IMPERMEABILIZANTE COM ASFALTO DILUÍDO CM-30, PARA O FECHAMENTO DE VALAS. AF_05/2021</t>
  </si>
  <si>
    <t>Recomposição de Pavimentos</t>
  </si>
  <si>
    <t>SINAPI|104388</t>
  </si>
  <si>
    <t>104388</t>
  </si>
  <si>
    <t>EXECUÇÃO DE PINTURA DE LIGAÇÃO COM EMULSÃO ASFÁLTICA RR-2C, PARA O FECHAMENTO DE VALAS. AF_12/2020</t>
  </si>
  <si>
    <t>SINAPI|104387</t>
  </si>
  <si>
    <t>104387</t>
  </si>
  <si>
    <t>EXECUÇÃO DE TAPA BURACO COM APLICAÇÃO DE CONCRETO ASFÁLTICO (AQUISIÇÃO EM USINA) E PINTURA DE LIGAÇÃO. AF_12/2020</t>
  </si>
  <si>
    <t>SINAPI|104364</t>
  </si>
  <si>
    <t>104364</t>
  </si>
  <si>
    <t>EXECUÇÃO DE TAPA BURACO COM APLICAÇÃO DE CONCRETO ASFÁLTICO (USINAGEM PRÓPRIA) E PINTURA DE LIGAÇÃO. AF_12/2020</t>
  </si>
  <si>
    <t>SINAPI|102097</t>
  </si>
  <si>
    <t>102097</t>
  </si>
  <si>
    <t>EXECUÇÃO DE TAPA BURACO COM APLICAÇÃO DE PRÉ MISTURADO A FRIO (AQUISIÇÃO EM USINA) E PINTURA DE LIGAÇÃO. AF_12/2020</t>
  </si>
  <si>
    <t>SINAPI|104365</t>
  </si>
  <si>
    <t>104365</t>
  </si>
  <si>
    <t>EXECUÇÃO DE TAPA BURACO COM APLICAÇÃO DE PRÉ MISTURADO A FRIO (USINAGEM PRÓPRIA) E PINTURA DE LIGAÇÃO. AF_12/2020</t>
  </si>
  <si>
    <t>SINAPI|103735</t>
  </si>
  <si>
    <t>103735</t>
  </si>
  <si>
    <t>FORNECIMENTO E INSTALAÇÃO DE LOMBADA SOBRE ASFALTO. AF_03/2022</t>
  </si>
  <si>
    <t>SINAPI|101870</t>
  </si>
  <si>
    <t>101870</t>
  </si>
  <si>
    <t>REASSENTAMENTO DE BLOCOS 16 FACES PARA PISO INTERTRAVADO, ESPESSURA DE 10 CM, EM VIA/ESTACIONAMENTO, COM REAPROVEITAMENTO DOS BLOCOS 16 FACES - INCLUSO RETIRADA E COLOCAÇÃO DO MATERIAL. AF_12/2020</t>
  </si>
  <si>
    <t>SINAPI|101866</t>
  </si>
  <si>
    <t>101866</t>
  </si>
  <si>
    <t>REASSENTAMENTO DE BLOCOS 16 FACES PARA PISO INTERTRAVADO, ESPESSURA DE 4 CM, EM CALÇADA, COM REAPROVEITAMENTO DOS BLOCOS 16 FACES - INCLUSO RETIRADA E COLOCAÇÃO DO MATERIAL. AF_12/2020</t>
  </si>
  <si>
    <t>SINAPI|101867</t>
  </si>
  <si>
    <t>101867</t>
  </si>
  <si>
    <t>REASSENTAMENTO DE BLOCOS 16 FACES PARA PISO INTERTRAVADO, ESPESSURA DE 6 CM, EM CALÇADA, COM REAPROVEITAMENTO DOS BLOCOS 16 FACES - INCLUSO RETIRADA E COLOCAÇÃO DO MATERIAL. AF_12/2020</t>
  </si>
  <si>
    <t>SINAPI|101868</t>
  </si>
  <si>
    <t>101868</t>
  </si>
  <si>
    <t>REASSENTAMENTO DE BLOCOS 16 FACES PARA PISO INTERTRAVADO, ESPESSURA DE 6 CM, EM VIA/ESTACIONAMENTO, COM REAPROVEITAMENTO DOS BLOCOS 16 FACES - INCLUSO RETIRADA E COLOCAÇÃO DO MATERIAL. AF_12/2020</t>
  </si>
  <si>
    <t>SINAPI|101869</t>
  </si>
  <si>
    <t>101869</t>
  </si>
  <si>
    <t>REASSENTAMENTO DE BLOCOS 16 FACES PARA PISO INTERTRAVADO, ESPESSURA DE 8 CM, EM VIA/ESTACIONAMENTO, COM REAPROVEITAMENTO DOS BLOCOS 16 FACES - INCLUSO RETIRADA E COLOCAÇÃO DO MATERIAL. AF_12/2020</t>
  </si>
  <si>
    <t>SINAPI|101856</t>
  </si>
  <si>
    <t>101856</t>
  </si>
  <si>
    <t>REASSENTAMENTO DE BLOCOS PISOGRAMA PARA PISO INTERTRAVADO, COM REAPROVEITAMENTO DOS BLOCOS PISOGRAMA - INCLUSO RETIRADA E COLOCAÇÃO DO MATERIAL. AF_12/2020</t>
  </si>
  <si>
    <t>SINAPI|101865</t>
  </si>
  <si>
    <t>101865</t>
  </si>
  <si>
    <t>REASSENTAMENTO DE BLOCOS RETANGULAR PARA PISO INTERTRAVADO, ESPESSURA DE 10 CM, EM VIA/ESTACIONAMENTO, COM REAPROVEITAMENTO DOS BLOCOS RETANGULAR - INCLUSO RETIRADA E COLOCAÇÃO DO MATERIAL. AF_12/2020</t>
  </si>
  <si>
    <t>SINAPI|101861</t>
  </si>
  <si>
    <t>101861</t>
  </si>
  <si>
    <t>REASSENTAMENTO DE BLOCOS RETANGULAR PARA PISO INTERTRAVADO, ESPESSURA DE 4 CM, EM CALÇADA, COM REAPROVEITAMENTO DOS BLOCOS RETANGULAR - INCLUSO RETIRADA E COLOCAÇÃO DO MATERIAL. AF_12/2020</t>
  </si>
  <si>
    <t>SINAPI|101862</t>
  </si>
  <si>
    <t>101862</t>
  </si>
  <si>
    <t>REASSENTAMENTO DE BLOCOS RETANGULAR PARA PISO INTERTRAVADO, ESPESSURA DE 6 CM, EM CALÇADA, COM REAPROVEITAMENTO DOS BLOCOS RETANGULAR - INCLUSO RETIRADA E COLOCAÇÃO DO MATERIAL. AF_12/2020</t>
  </si>
  <si>
    <t>SINAPI|101863</t>
  </si>
  <si>
    <t>101863</t>
  </si>
  <si>
    <t>REASSENTAMENTO DE BLOCOS RETANGULAR PARA PISO INTERTRAVADO, ESPESSURA DE 6 CM, EM VIA/ESTACIONAMENTO, COM REAPROVEITAMENTO DOS BLOCOS RETANGULAR - INCLUSO RETIRADA E COLOCAÇÃO DO MATERIAL. AF_12/2020</t>
  </si>
  <si>
    <t>SINAPI|101864</t>
  </si>
  <si>
    <t>101864</t>
  </si>
  <si>
    <t>REASSENTAMENTO DE BLOCOS RETANGULAR PARA PISO INTERTRAVADO, ESPESSURA DE 8 CM, EM VIA/ESTACIONAMENTO, COM REAPROVEITAMENTO DOS BLOCOS RETANGULAR - INCLUSO RETIRADA E COLOCAÇÃO DO MATERIAL. AF_12/2020</t>
  </si>
  <si>
    <t>SINAPI|101860</t>
  </si>
  <si>
    <t>101860</t>
  </si>
  <si>
    <t>REASSENTAMENTO DE BLOCOS SEXTAVADO PARA PISO INTERTRAVADO, ESPESSURA DE 10 CM, EM VIA/ESTACIONAMENTO, COM REAPROVEITAMENTO DOS BLOCOS SEXTAVADO - INCLUSO RETIRADA E COLOCAÇÃO DO MATERIAL. AF_12/2020</t>
  </si>
  <si>
    <t>SINAPI|101857</t>
  </si>
  <si>
    <t>101857</t>
  </si>
  <si>
    <t>REASSENTAMENTO DE BLOCOS SEXTAVADO PARA PISO INTERTRAVADO, ESPESSURA DE 6 CM, EM CALÇADA, COM REAPROVEITAMENTO DOS BLOCOS SEXTAVADOS - INCLUSO RETIRADA E COLOCAÇÃO DO MATERIAL. AF_12/2020</t>
  </si>
  <si>
    <t>SINAPI|101858</t>
  </si>
  <si>
    <t>101858</t>
  </si>
  <si>
    <t>REASSENTAMENTO DE BLOCOS SEXTAVADO PARA PISO INTERTRAVADO, ESPESSURA DE 6 CM, EM VIA/ESTACIONAMENTO, COM REAPROVEITAMENTO DOS BLOCOS SEXTAVADO - INCLUSO RETIRADA E COLOCAÇÃO DO MATERIAL. AF_12/2020</t>
  </si>
  <si>
    <t>SINAPI|101859</t>
  </si>
  <si>
    <t>101859</t>
  </si>
  <si>
    <t>REASSENTAMENTO DE BLOCOS SEXTAVADO PARA PISO INTERTRAVADO, ESPESSURA DE 8 CM, EM VIA/ESTACIONAMENTO, COM REAPROVEITAMENTO DOS BLOCOS SEXTAVADO - INCLUSO RETIRADA E COLOCAÇÃO DO MATERIAL. AF_12/2020</t>
  </si>
  <si>
    <t>SINAPI|101852</t>
  </si>
  <si>
    <t>101852</t>
  </si>
  <si>
    <t>REASSENTAMENTO DE PARALELEPÍPEDOS, REJUNTAMENTO COM ARGAMASSA, COM REAPROVEITAMENTO DOS PARALELEPÍPEDOS - INCLUSO RETIRADA E COLOCAÇÃO DO MATERIAL. AF_12/2020</t>
  </si>
  <si>
    <t>SINAPI|104385</t>
  </si>
  <si>
    <t>104385</t>
  </si>
  <si>
    <t>REASSENTAMENTO DE PARALELEPÍPEDOS, REJUNTAMENTO COM PEDRISCO E EMULSÃO ASFÁLTICA, COM REAPROVEITAMENTO DOS PARALELEPÍPEDOS - INCLUSO RETIRADA E COLOCAÇÃO DO MATERIAL. AF_12/2020</t>
  </si>
  <si>
    <t>SINAPI|101850</t>
  </si>
  <si>
    <t>101850</t>
  </si>
  <si>
    <t>REASSENTAMENTO DE PARALELEPÍPEDOS, REJUNTAMENTO COM PÓ DE PEDRA, COM REAPROVEITAMENTO DOS PARALELEPÍPEDOS - INCLUSO RETIRADA E COLOCAÇÃO DO MATERIAL. AF_12/2020</t>
  </si>
  <si>
    <t>SINAPI|101855</t>
  </si>
  <si>
    <t>101855</t>
  </si>
  <si>
    <t>REASSENTAMENTO DE PEDRAS POLIÉDRICAS, REJUNTAMENTO COM ARGAMASSA, COM REAPROVEITAMENTO DAS PEDRAS POLIÉDRICAS - INCLUSO RETIRADA E COLOCAÇÃO DO MATERIAL. AF_12/2020</t>
  </si>
  <si>
    <t>SINAPI|104386</t>
  </si>
  <si>
    <t>104386</t>
  </si>
  <si>
    <t>REASSENTAMENTO DE PEDRAS POLIÉDRICAS, REJUNTAMENTO COM PEDRISCO E EMULSÃO ASFÁLTICA, COM REAPROVEITAMENTO DAS PEDRAS POLIÉDRICAS - INCLUSO RETIRADA E COLOCAÇÃO DO MATERIAL. AF_12/2020</t>
  </si>
  <si>
    <t>SINAPI|101853</t>
  </si>
  <si>
    <t>101853</t>
  </si>
  <si>
    <t>REASSENTAMENTO DE PEDRAS POLIÉDRICAS, REJUNTAMENTO COM PÓ DE PEDRA, COM REAPROVEITAMENTO DAS PEDRAS POLIÉDRICAS - INCLUSO RETIRADA E COLOCAÇÃO DO MATERIAL. AF_12/2020</t>
  </si>
  <si>
    <t>SINAPI|101849</t>
  </si>
  <si>
    <t>101849</t>
  </si>
  <si>
    <t>RECOMPOSIÇÃO DE BASE E OU SUB-BASE PARA FECHAMENTO DE VALAS DE BRITA GRADUADA SIMPLES - INCLUSO RETIRADA E COLOCAÇÃO DO MATERIAL. AF_12/2020</t>
  </si>
  <si>
    <t>SINAPI|101841</t>
  </si>
  <si>
    <t>101841</t>
  </si>
  <si>
    <t>RECOMPOSIÇÃO DE BASE E OU SUB-BASE PARA FECHAMENTO DE VALAS DE SOLO BRITA (40/60) - INCLUSO RETIRADA E COLOCAÇÃO DO MATERIAL. AF_12/2020</t>
  </si>
  <si>
    <t>SINAPI|101843</t>
  </si>
  <si>
    <t>101843</t>
  </si>
  <si>
    <t>RECOMPOSIÇÃO DE BASE E OU SUB-BASE PARA FECHAMENTO DE VALAS DE SOLO BRITA (40/60) COM CIMENTO (TEOR DE 4%) - INCLUSO RETIRADA E COLOCAÇÃO DO MATERIAL. AF_12/2020</t>
  </si>
  <si>
    <t>SINAPI|101844</t>
  </si>
  <si>
    <t>101844</t>
  </si>
  <si>
    <t>RECOMPOSIÇÃO DE BASE E OU SUB-BASE PARA FECHAMENTO DE VALAS DE SOLO BRITA (40/60) COM CIMENTO (TEOR DE 6%) - INCLUSO RETIRADA E COLOCAÇÃO DO MATERIAL. AF_12/2020</t>
  </si>
  <si>
    <t>SINAPI|101845</t>
  </si>
  <si>
    <t>101845</t>
  </si>
  <si>
    <t>RECOMPOSIÇÃO DE BASE E OU SUB-BASE PARA FECHAMENTO DE VALAS DE SOLO BRITA (40/60) COM CIMENTO (TEOR DE 8%) - INCLUSO RETIRADA E COLOCAÇÃO DO MATERIAL. AF_12/2020</t>
  </si>
  <si>
    <t>SINAPI|101842</t>
  </si>
  <si>
    <t>101842</t>
  </si>
  <si>
    <t>RECOMPOSIÇÃO DE BASE E OU SUB-BASE PARA FECHAMENTO DE VALAS DE SOLO BRITA (50/50) - INCLUSO RETIRADA E COLOCAÇÃO DO MATERIAL. AF_12/2020</t>
  </si>
  <si>
    <t>SINAPI|101846</t>
  </si>
  <si>
    <t>101846</t>
  </si>
  <si>
    <t>RECOMPOSIÇÃO DE BASE E OU SUB-BASE PARA FECHAMENTO DE VALAS DE SOLO BRITA (50/50) COM CIMENTO (TEOR DE 4%) - INCLUSO RETIRADA E COLOCAÇÃO DO MATERIAL. AF_12/2020</t>
  </si>
  <si>
    <t>SINAPI|101847</t>
  </si>
  <si>
    <t>101847</t>
  </si>
  <si>
    <t>RECOMPOSIÇÃO DE BASE E OU SUB-BASE PARA FECHAMENTO DE VALAS DE SOLO BRITA (50/50) COM CIMENTO (TEOR DE 6%) - INCLUSO RETIRADA E COLOCAÇÃO DO MATERIAL. AF_12/2020</t>
  </si>
  <si>
    <t>SINAPI|101848</t>
  </si>
  <si>
    <t>101848</t>
  </si>
  <si>
    <t>RECOMPOSIÇÃO DE BASE E OU SUB-BASE PARA FECHAMENTO DE VALAS DE SOLO BRITA (50/50) COM CIMENTO (TEOR DE 8%) - INCLUSO RETIRADA E COLOCAÇÃO DO MATERIAL. AF_12/2020</t>
  </si>
  <si>
    <t>SINAPI|101839</t>
  </si>
  <si>
    <t>101839</t>
  </si>
  <si>
    <t>RECOMPOSIÇÃO DE BASE E OU SUB-BASE PARA FECHAMENTO DE VALAS DE SOLO COM CIMENTO (TEOR DE 6%) - INCLUSO RETIRADA E COLOCAÇÃO DO MATERIAL. AF_12/2020</t>
  </si>
  <si>
    <t>SINAPI|101840</t>
  </si>
  <si>
    <t>101840</t>
  </si>
  <si>
    <t>RECOMPOSIÇÃO DE BASE E OU SUB-BASE PARA FECHAMENTO DE VALAS DE SOLO COM CIMENTO (TEOR DE 8%) - INCLUSO RETIRADA E COLOCAÇÃO DO MATERIAL. AF_12/2020</t>
  </si>
  <si>
    <t>SINAPI|101837</t>
  </si>
  <si>
    <t>101837</t>
  </si>
  <si>
    <t>RECOMPOSIÇÃO DE BASE E OU SUB-BASE PARA FECHAMENTO DE VALAS DE SOLO MELHORADO COM CIMENTO (TEOR DE 2%) - INCLUSO RETIRADA E COLOCAÇÃO DO MATERIAL. AF_12/2020</t>
  </si>
  <si>
    <t>SINAPI|101838</t>
  </si>
  <si>
    <t>101838</t>
  </si>
  <si>
    <t>RECOMPOSIÇÃO DE BASE E OU SUB-BASE PARA FECHAMENTO DE VALAS DE SOLO MELHORADO COM CIMENTO (TEOR DE 4%) - INCLUSO RETIRADA E COLOCAÇÃO DO MATERIAL. AF_12/2020</t>
  </si>
  <si>
    <t>SINAPI|101836</t>
  </si>
  <si>
    <t>101836</t>
  </si>
  <si>
    <t>RECOMPOSIÇÃO DE BASE E OU SUB-BASE PARA FECHAMENTO DE VALAS DE SOLOS DE COMPORTAMENTO LATERÍTICO (ARENOSO) - INCLUSO RETIRADA E COLOCAÇÃO DO MATERIAL. AF_12/2020</t>
  </si>
  <si>
    <t>SINAPI|101835</t>
  </si>
  <si>
    <t>101835</t>
  </si>
  <si>
    <t>RECOMPOSIÇÃO DE BASE E OU SUB-BASE PARA REMENDO PROFUNDO DE BRITA GRADUADA SIMPLES - INCLUSO RETIRADA E COLOCAÇÃO DO MATERIAL. AF_12/2020</t>
  </si>
  <si>
    <t>SINAPI|101827</t>
  </si>
  <si>
    <t>101827</t>
  </si>
  <si>
    <t>RECOMPOSIÇÃO DE BASE E OU SUB-BASE PARA REMENDO PROFUNDO DE SOLO BRITA (40/60) - INCLUSO RETIRADA E COLOCAÇÃO DO MATERIAL. AF_12/2020</t>
  </si>
  <si>
    <t>SINAPI|101829</t>
  </si>
  <si>
    <t>101829</t>
  </si>
  <si>
    <t>RECOMPOSIÇÃO DE BASE E OU SUB-BASE PARA REMENDO PROFUNDO DE SOLO BRITA (40/60) COM CIMENTO (TEOR DE 4%) - INCLUSO RETIRADA E COLOCAÇÃO DO MATERIAL. AF_12/2020</t>
  </si>
  <si>
    <t>SINAPI|101830</t>
  </si>
  <si>
    <t>101830</t>
  </si>
  <si>
    <t>RECOMPOSIÇÃO DE BASE E OU SUB-BASE PARA REMENDO PROFUNDO DE SOLO BRITA (40/60) COM CIMENTO (TEOR DE 6%) - INCLUSO RETIRADA E COLOCAÇÃO DO MATERIAL. AF_12/2020</t>
  </si>
  <si>
    <t>SINAPI|101831</t>
  </si>
  <si>
    <t>101831</t>
  </si>
  <si>
    <t>RECOMPOSIÇÃO DE BASE E OU SUB-BASE PARA REMENDO PROFUNDO DE SOLO BRITA (40/60) COM CIMENTO (TEOR DE 8%) - INCLUSO RETIRADA E COLOCAÇÃO DO MATERIAL. AF_12/2020</t>
  </si>
  <si>
    <t>SINAPI|101828</t>
  </si>
  <si>
    <t>101828</t>
  </si>
  <si>
    <t>RECOMPOSIÇÃO DE BASE E OU SUB-BASE PARA REMENDO PROFUNDO DE SOLO BRITA (50/50) - INCLUSO RETIRADA E COLOCAÇÃO DO MATERIAL. AF_12/2020</t>
  </si>
  <si>
    <t>SINAPI|101832</t>
  </si>
  <si>
    <t>101832</t>
  </si>
  <si>
    <t>RECOMPOSIÇÃO DE BASE E OU SUB-BASE PARA REMENDO PROFUNDO DE SOLO BRITA (50/50) COM CIMENTO (TEOR DE 4%) - INCLUSO RETIRADA E COLOCAÇÃO DO MATERIAL. AF_12/2020</t>
  </si>
  <si>
    <t>SINAPI|101833</t>
  </si>
  <si>
    <t>101833</t>
  </si>
  <si>
    <t>RECOMPOSIÇÃO DE BASE E OU SUB-BASE PARA REMENDO PROFUNDO DE SOLO BRITA (50/50) COM CIMENTO (TEOR DE 6%) - INCLUSO RETIRADA E COLOCAÇÃO DO MATERIAL. AF_12/2020</t>
  </si>
  <si>
    <t>SINAPI|101834</t>
  </si>
  <si>
    <t>101834</t>
  </si>
  <si>
    <t>RECOMPOSIÇÃO DE BASE E OU SUB-BASE PARA REMENDO PROFUNDO DE SOLO BRITA (50/50) COM CIMENTO (TEOR DE 8%) - INCLUSO RETIRADA E COLOCAÇÃO DO MATERIAL. AF_12/2020</t>
  </si>
  <si>
    <t>SINAPI|101825</t>
  </si>
  <si>
    <t>101825</t>
  </si>
  <si>
    <t>RECOMPOSIÇÃO DE BASE E OU SUB-BASE PARA REMENDO PROFUNDO DE SOLO COM CIMENTO (TEOR DE 6%) - INCLUSO RETIRADA E COLOCAÇÃO DO MATERIAL. AF_12/2020</t>
  </si>
  <si>
    <t>SINAPI|101826</t>
  </si>
  <si>
    <t>101826</t>
  </si>
  <si>
    <t>RECOMPOSIÇÃO DE BASE E OU SUB-BASE PARA REMENDO PROFUNDO DE SOLO COM CIMENTO (TEOR DE 8%) - INCLUSO RETIRADA E COLOCAÇÃO DO MATERIAL. AF_12/2020</t>
  </si>
  <si>
    <t>SINAPI|101823</t>
  </si>
  <si>
    <t>101823</t>
  </si>
  <si>
    <t>RECOMPOSIÇÃO DE BASE E OU SUB-BASE PARA REMENDO PROFUNDO DE SOLO MELHORADO COM CIMENTO (TEOR DE 2%) - INCLUSO RETIRADA E COLOCAÇÃO DO MATERIAL. AF_12/2020</t>
  </si>
  <si>
    <t>SINAPI|101824</t>
  </si>
  <si>
    <t>101824</t>
  </si>
  <si>
    <t>RECOMPOSIÇÃO DE BASE E OU SUB-BASE PARA REMENDO PROFUNDO DE SOLO MELHORADO COM CIMENTO (TEOR DE 4%) - INCLUSO RETIRADA E COLOCAÇÃO DO MATERIAL. AF_12/2020</t>
  </si>
  <si>
    <t>SINAPI|101822</t>
  </si>
  <si>
    <t>101822</t>
  </si>
  <si>
    <t>RECOMPOSIÇÃO DE BASE E OU SUB-BASE PARA REMENDO PROFUNDO DE SOLOS DE COMPORTAMENTO LATERÍTICO (ARENOSO) - INCLUSO RETIRADA E COLOCAÇÃO DO MATERIAL. AF_12/2020</t>
  </si>
  <si>
    <t>SINAPI|101819</t>
  </si>
  <si>
    <t>101819</t>
  </si>
  <si>
    <t>RECOMPOSIÇÃO DE PAVIMENTO EM PARALELEPÍPEDOS, REJUNTAMENTO COM ARGAMASSA, COM REAPROVEITAMENTO DOS PARALELEPÍPEDOS, PARA O FECHAMENTO DE VALAS - INCLUSO RETIRADA E COLOCAÇÃO DO MATERIAL. AF_12/2020</t>
  </si>
  <si>
    <t>SINAPI|104370</t>
  </si>
  <si>
    <t>104370</t>
  </si>
  <si>
    <t>RECOMPOSIÇÃO DE PAVIMENTO EM PARALELEPÍPEDOS, REJUNTAMENTO COM PEDRISCO E EMULSÃO ASFÁLTICA, COM REAPROVEITAMENTO DOS PARALELEPÍPEDOS, PARA O FECHAMENTO DE VALAS - INCLUSO RETIRADA E COLOCAÇÃO DO MATERIAL. AF_12/2020</t>
  </si>
  <si>
    <t>SINAPI|101817</t>
  </si>
  <si>
    <t>101817</t>
  </si>
  <si>
    <t>RECOMPOSIÇÃO DE PAVIMENTO EM PARALELEPÍPEDOS, REJUNTAMENTO COM PÓ DE PEDRA, COM REAPROVEITAMENTO DOS PARALELEPÍPEDOS, PARA O FECHAMENTO DE VALAS - INCLUSO RETIRADA E COLOCAÇÃO DO MATERIAL. AF_12/2020</t>
  </si>
  <si>
    <t>SINAPI|101816</t>
  </si>
  <si>
    <t>101816</t>
  </si>
  <si>
    <t>RECOMPOSIÇÃO DE PAVIMENTO EM PEDRAS POLIÉDRICAS, REJUNTAMENTO COM ARGAMASSA, COM REAPROVEITAMENTO DAS PEDRAS POLIÉDRICAS, PARA O FECHAMENTO DE VALAS - INCLUSO RETIRADA E COLOCAÇÃO DO MATERIAL. AF_12/2020</t>
  </si>
  <si>
    <t>SINAPI|104369</t>
  </si>
  <si>
    <t>104369</t>
  </si>
  <si>
    <t>RECOMPOSIÇÃO DE PAVIMENTO EM PEDRAS POLIÉDRICAS, REJUNTAMENTO COM PEDRISCO E EMULSÃO ASFÁLTICA COM REAPROVEITAMENTO DAS PEDRAS POLIÉDRICAS, PARA O FECHAMENTO DE VALAS - INCLUSO RETIRADA E COLOCAÇÃO DO MATERIAL. AF_12/2020</t>
  </si>
  <si>
    <t>SINAPI|101820</t>
  </si>
  <si>
    <t>101820</t>
  </si>
  <si>
    <t>RECOMPOSIÇÃO DE PAVIMENTO EM PISO INTERTRAVADO SEXTAVADO, COM REAPROVEITAMENTO DOS BLOCOS SEXTAVADO, PARA O FECHAMENTO DE VALAS - INCLUSO RETIRADA E COLOCAÇÃO DO MATERIAL. AF_12/2020</t>
  </si>
  <si>
    <t>SINAPI|102988</t>
  </si>
  <si>
    <t>102988</t>
  </si>
  <si>
    <t>RECOMPOSIÇÃO DE PAVIMENTO EM PISO INTERTRAVADO, COM REAPROVEITAMENTO DOS BLOCOS INTERTRAVADOS, PARA FECHAMENTO DE VALAS - INCLUSO RETIRADA E COLOCAÇÃO DO MATERIAL. AF_12/2020</t>
  </si>
  <si>
    <t>SINAPI|101814</t>
  </si>
  <si>
    <t>101814</t>
  </si>
  <si>
    <t>RECOMPOSIÇÃO DE PAVIMENTOS EM PEDRA POLIÉDRICA, REJUNTAMENTO COM PÓ DE PEDRA, COM REAPROVEITAMENTO DAS PEDRAS POLIÉDRICAS PARA O FECHAMENTO DE VALAS - INCLUSO RETIRADA E COLOCAÇÃO DO MATERIAL. AF_12/2020</t>
  </si>
  <si>
    <t>SINAPI|102098</t>
  </si>
  <si>
    <t>102098</t>
  </si>
  <si>
    <t>RECOMPOSIÇÃO DE REVESTIMENTO EM CONCRETO ASFÁLTICO (AQUISIÇÃO EM USINA), PARA O FECHAMENTO DE VALAS - INCLUSO DEMOLIÇÃO DO PAVIMENTO. AF_12/2020</t>
  </si>
  <si>
    <t>SINAPI|104366</t>
  </si>
  <si>
    <t>104366</t>
  </si>
  <si>
    <t>RECOMPOSIÇÃO DE REVESTIMENTO EM CONCRETO ASFÁLTICO (USINAGEM PRÓPRIA), PARA O FECHAMENTO DE VALAS - INCLUSO DEMOLIÇÃO DO PAVIMENTO. AF_12/2020</t>
  </si>
  <si>
    <t>SINAPI|102099</t>
  </si>
  <si>
    <t>102099</t>
  </si>
  <si>
    <t>RECOMPOSIÇÃO DE REVESTIMENTO EM PRÉ MISTURADO A FRIO (AQUISIÇÃO EM USINA), PARA FECHAMENTO DE VALAS - INCLUSO DEMOLIÇÃO DO PAVIMENTO. AF_12/2020</t>
  </si>
  <si>
    <t>SINAPI|104367</t>
  </si>
  <si>
    <t>104367</t>
  </si>
  <si>
    <t>RECOMPOSIÇÃO DE REVESTIMENTO EM PRÉ MISTURADO A FRIO (USINAGEM PRÓPRIA), PARA FECHAMENTO DE VALAS - INCLUSO DEMOLIÇÃO DO PAVIMENTO. AF_12/2020</t>
  </si>
  <si>
    <t>SINAPI|92994</t>
  </si>
  <si>
    <t>92994</t>
  </si>
  <si>
    <t>CABO DE COBRE FLEXÍVEL ISOLADO, 120 MM², ANTI-CHAMA 0,6/1,0 KV, PARA REDE ENTERRADA DE DISTRIBUIÇÃO DE ENERGIA ELÉTRICA - FORNECIMENTO E INSTALAÇÃO. AF_12/2021</t>
  </si>
  <si>
    <t>Redes Enterradas de Distribuição Elétrica</t>
  </si>
  <si>
    <t>SINAPI|92996</t>
  </si>
  <si>
    <t>92996</t>
  </si>
  <si>
    <t>CABO DE COBRE FLEXÍVEL ISOLADO, 150 MM², ANTI-CHAMA 0,6/1,0 KV, PARA REDE ENTERRADA DE DISTRIBUIÇÃO DE ENERGIA ELÉTRICA - FORNECIMENTO E INSTALAÇÃO. AF_12/2021</t>
  </si>
  <si>
    <t>SINAPI|92998</t>
  </si>
  <si>
    <t>92998</t>
  </si>
  <si>
    <t>CABO DE COBRE FLEXÍVEL ISOLADO, 185 MM², ANTI-CHAMA 0,6/1,0 KV, PARA REDE ENTERRADA DE DISTRIBUIÇÃO DE ENERGIA ELÉTRICA - FORNECIMENTO E INSTALAÇÃO. AF_12/2021</t>
  </si>
  <si>
    <t>SINAPI|93000</t>
  </si>
  <si>
    <t>93000</t>
  </si>
  <si>
    <t>CABO DE COBRE FLEXÍVEL ISOLADO, 240 MM², ANTI-CHAMA 0,6/1,0 KV, PARA REDE ENTERRADA DE DISTRIBUIÇÃO DE ENERGIA ELÉTRICA - FORNECIMENTO E INSTALAÇÃO. AF_12/2021</t>
  </si>
  <si>
    <t>SINAPI|92984</t>
  </si>
  <si>
    <t>92984</t>
  </si>
  <si>
    <t>CABO DE COBRE FLEXÍVEL ISOLADO, 25 MM², ANTI-CHAMA 0,6/1,0 KV, PARA REDE ENTERRADA DE DISTRIBUIÇÃO DE ENERGIA ELÉTRICA - FORNECIMENTO E INSTALAÇÃO. AF_12/2021</t>
  </si>
  <si>
    <t>SINAPI|93002</t>
  </si>
  <si>
    <t>93002</t>
  </si>
  <si>
    <t>CABO DE COBRE FLEXÍVEL ISOLADO, 300 MM², ANTI-CHAMA 0,6/1,0 KV, PARA REDE ENTERRADA DE DISTRIBUIÇÃO DE ENERGIA ELÉTRICA - FORNECIMENTO E INSTALAÇÃO. AF_12/2021</t>
  </si>
  <si>
    <t>SINAPI|92986</t>
  </si>
  <si>
    <t>92986</t>
  </si>
  <si>
    <t>CABO DE COBRE FLEXÍVEL ISOLADO, 35 MM², ANTI-CHAMA 0,6/1,0 KV, PARA REDE ENTERRADA DE DISTRIBUIÇÃO DE ENERGIA ELÉTRICA - FORNECIMENTO E INSTALAÇÃO. AF_12/2021</t>
  </si>
  <si>
    <t>SINAPI|92988</t>
  </si>
  <si>
    <t>92988</t>
  </si>
  <si>
    <t>CABO DE COBRE FLEXÍVEL ISOLADO, 50 MM², ANTI-CHAMA 0,6/1,0 KV, PARA REDE ENTERRADA DE DISTRIBUIÇÃO DE ENERGIA ELÉTRICA - FORNECIMENTO E INSTALAÇÃO. AF_12/2021</t>
  </si>
  <si>
    <t>SINAPI|92990</t>
  </si>
  <si>
    <t>92990</t>
  </si>
  <si>
    <t>CABO DE COBRE FLEXÍVEL ISOLADO, 70 MM², ANTI-CHAMA 0,6/1,0 KV, PARA REDE ENTERRADA DE DISTRIBUIÇÃO DE ENERGIA ELÉTRICA - FORNECIMENTO E INSTALAÇÃO. AF_12/2021</t>
  </si>
  <si>
    <t>SINAPI|92992</t>
  </si>
  <si>
    <t>92992</t>
  </si>
  <si>
    <t>CABO DE COBRE FLEXÍVEL ISOLADO, 95 MM², ANTI-CHAMA 0,6/1,0 KV, PARA REDE ENTERRADA DE DISTRIBUIÇÃO DE ENERGIA ELÉTRICA - FORNECIMENTO E INSTALAÇÃO. AF_12/2021</t>
  </si>
  <si>
    <t>SINAPI|103491</t>
  </si>
  <si>
    <t>103491</t>
  </si>
  <si>
    <t>CONCRETAGEM COMO PROTEÇÃO MECÂNICA ADICIONAL NO REATERRO PARA REDE ENTERRADA DE DISTRIBUIÇÃO DE ENERGIA ELÉTRICA - FORNECIMENTO E INSTALAÇÃO. AF_12/2021</t>
  </si>
  <si>
    <t>SINAPI|93026</t>
  </si>
  <si>
    <t>93026</t>
  </si>
  <si>
    <t>CURVA 90 GRAUS PARA ELETRODUTO, PVC, ROSCÁVEL, DN 110 MM (4"), PARA REDE ENTERRADA DE DISTRIBUIÇÃO DE ENERGIA ELÉTRICA - FORNECIMENTO E INSTALAÇÃO. AF_12/2021</t>
  </si>
  <si>
    <t>SINAPI|93018</t>
  </si>
  <si>
    <t>93018</t>
  </si>
  <si>
    <t>CURVA 90 GRAUS PARA ELETRODUTO, PVC, ROSCÁVEL, DN 50 MM (1 1/2"), PARA REDE ENTERRADA DE DISTRIBUIÇÃO DE ENERGIA ELÉTRICA - FORNECIMENTO E INSTALAÇÃO. AF_12/2021</t>
  </si>
  <si>
    <t>SINAPI|93020</t>
  </si>
  <si>
    <t>93020</t>
  </si>
  <si>
    <t>CURVA 90 GRAUS PARA ELETRODUTO, PVC, ROSCÁVEL, DN 60 MM (2"), PARA REDE ENTERRADA DE DISTRIBUIÇÃO DE ENERGIA ELÉTRICA - FORNECIMENTO E INSTALAÇÃO. AF_12/2021</t>
  </si>
  <si>
    <t>SINAPI|93022</t>
  </si>
  <si>
    <t>93022</t>
  </si>
  <si>
    <t>CURVA 90 GRAUS PARA ELETRODUTO, PVC, ROSCÁVEL, DN 75 MM (2 1/2"), PARA REDE ENTERRADA DE DISTRIBUIÇÃO DE ENERGIA ELÉTRICA - FORNECIMENTO E INSTALAÇÃO. AF_12/2021</t>
  </si>
  <si>
    <t>SINAPI|93024</t>
  </si>
  <si>
    <t>93024</t>
  </si>
  <si>
    <t>CURVA 90 GRAUS PARA ELETRODUTO, PVC, ROSCÁVEL, DN 85 MM (3"), PARA REDE ENTERRADA DE DISTRIBUIÇÃO DE ENERGIA ELÉTRICA - FORNECIMENTO E INSTALAÇÃO. AF_12/2021</t>
  </si>
  <si>
    <t>SINAPI|97670</t>
  </si>
  <si>
    <t>97670</t>
  </si>
  <si>
    <t>ELETRODUTO FLEXÍVEL CORRUGADO, PEAD, DN 100 (4"), PARA REDE ENTERRADA DE DISTRIBUIÇÃO DE ENERGIA ELÉTRICA - FORNECIMENTO E INSTALAÇÃO. AF_12/2021</t>
  </si>
  <si>
    <t>SINAPI|103486</t>
  </si>
  <si>
    <t>103486</t>
  </si>
  <si>
    <t>ELETRODUTO FLEXÍVEL CORRUGADO, PEAD, DN 125 (5"), PARA REDE ENTERRADA DE DISTRIBUIÇÃO DE ENERGIA ELÉTRICA - FORNECIMENTO E INSTALAÇÃO. AF_12/2021</t>
  </si>
  <si>
    <t>SINAPI|103487</t>
  </si>
  <si>
    <t>103487</t>
  </si>
  <si>
    <t>ELETRODUTO FLEXÍVEL CORRUGADO, PEAD, DN 150 (6"), PARA REDE ENTERRADA DE DISTRIBUIÇÃO DE ENERGIA ELÉTRICA - FORNECIMENTO E INSTALAÇÃO. AF_12/2021</t>
  </si>
  <si>
    <t>SINAPI|103488</t>
  </si>
  <si>
    <t>103488</t>
  </si>
  <si>
    <t>ELETRODUTO FLEXÍVEL CORRUGADO, PEAD, DN 175 (7"), PARA REDE ENTERRADA DE DISTRIBUIÇÃO DE ENERGIA ELÉTRICA - FORNECIMENTO E INSTALAÇÃO. AF_12/2021</t>
  </si>
  <si>
    <t>SINAPI|103489</t>
  </si>
  <si>
    <t>103489</t>
  </si>
  <si>
    <t>ELETRODUTO FLEXÍVEL CORRUGADO, PEAD, DN 200 (8"), PARA REDE ENTERRADA DE DISTRIBUIÇÃO DE ENERGIA ELÉTRICA - FORNECIMENTO E INSTALAÇÃO. AF_12/2021</t>
  </si>
  <si>
    <t>SINAPI|97667</t>
  </si>
  <si>
    <t>97667</t>
  </si>
  <si>
    <t>ELETRODUTO FLEXÍVEL CORRUGADO, PEAD, DN 50 (1 1/2"), PARA REDE ENTERRADA DE DISTRIBUIÇÃO DE ENERGIA ELÉTRICA - FORNECIMENTO E INSTALAÇÃO. AF_12/2021</t>
  </si>
  <si>
    <t>SINAPI|97668</t>
  </si>
  <si>
    <t>97668</t>
  </si>
  <si>
    <t>ELETRODUTO FLEXÍVEL CORRUGADO, PEAD, DN 63 (2"), PARA REDE ENTERRADA DE DISTRIBUIÇÃO DE ENERGIA ELÉTRICA - FORNECIMENTO E INSTALAÇÃO. AF_12/2021</t>
  </si>
  <si>
    <t>SINAPI|97669</t>
  </si>
  <si>
    <t>97669</t>
  </si>
  <si>
    <t>ELETRODUTO FLEXÍVEL CORRUGADO, PEAD, DN 90 (3"), PARA REDE ENTERRADA DE DISTRIBUIÇÃO DE ENERGIA ELÉTRICA - FORNECIMENTO E INSTALAÇÃO. AF_12/2021</t>
  </si>
  <si>
    <t>SINAPI|93012</t>
  </si>
  <si>
    <t>93012</t>
  </si>
  <si>
    <t>ELETRODUTO RÍGIDO ROSCÁVEL, PVC, DN 110 MM (4"), PARA REDE ENTERRADA DE DISTRIBUIÇÃO DE ENERGIA ELÉTRICA - FORNECIMENTO E INSTALAÇÃO. AF_12/2021</t>
  </si>
  <si>
    <t>SINAPI|93008</t>
  </si>
  <si>
    <t>93008</t>
  </si>
  <si>
    <t>ELETRODUTO RÍGIDO ROSCÁVEL, PVC, DN 50 MM (1 1/2"), PARA REDE ENTERRADA DE DISTRIBUIÇÃO DE ENERGIA ELÉTRICA - FORNECIMENTO E INSTALAÇÃO. AF_12/2021</t>
  </si>
  <si>
    <t>SINAPI|93009</t>
  </si>
  <si>
    <t>93009</t>
  </si>
  <si>
    <t>ELETRODUTO RÍGIDO ROSCÁVEL, PVC, DN 60 MM (2"), PARA REDE ENTERRADA DE DISTRIBUIÇÃO DE ENERGIA ELÉTRICA - FORNECIMENTO E INSTALAÇÃO. AF_12/2021</t>
  </si>
  <si>
    <t>SINAPI|93010</t>
  </si>
  <si>
    <t>93010</t>
  </si>
  <si>
    <t>ELETRODUTO RÍGIDO ROSCÁVEL, PVC, DN 75 MM (2 1/2"), PARA REDE ENTERRADA DE DISTRIBUIÇÃO DE ENERGIA ELÉTRICA - FORNECIMENTO E INSTALAÇÃO. AF_12/2021</t>
  </si>
  <si>
    <t>SINAPI|93011</t>
  </si>
  <si>
    <t>93011</t>
  </si>
  <si>
    <t>ELETRODUTO RÍGIDO ROSCÁVEL, PVC, DN 85 MM (3"), PARA REDE ENTERRADA DE DISTRIBUIÇÃO DE ENERGIA ELÉTRICA - FORNECIMENTO E INSTALAÇÃO. AF_12/2021</t>
  </si>
  <si>
    <t>SINAPI|103492</t>
  </si>
  <si>
    <t>103492</t>
  </si>
  <si>
    <t>FITA DE SINALIZAÇÃO SUBTERRÂNEA PARA REDE ENTERRADA DE DISTRIBUIÇÃO DE ENERGIA ELÉTRICA - FORNECIMENTO E INSTALAÇÃO. AF_12/2021</t>
  </si>
  <si>
    <t>SINAPI|93017</t>
  </si>
  <si>
    <t>93017</t>
  </si>
  <si>
    <t>LUVA PARA ELETRODUTO, PVC, ROSCÁVEL, DN 110 MM (4"), PARA REDE ENTERRADA DE DISTRIBUIÇÃO DE ENERGIA ELÉTRICA - FORNECIMENTO E INSTALAÇÃO. AF_12/2021</t>
  </si>
  <si>
    <t>SINAPI|93013</t>
  </si>
  <si>
    <t>93013</t>
  </si>
  <si>
    <t>LUVA PARA ELETRODUTO, PVC, ROSCÁVEL, DN 50 MM (1 1/2"), PARA REDE ENTERRADA DE DISTRIBUIÇÃO DE ENERGIA ELÉTRICA - FORNECIMENTO E INSTALAÇÃO. AF_12/2021</t>
  </si>
  <si>
    <t>SINAPI|93014</t>
  </si>
  <si>
    <t>93014</t>
  </si>
  <si>
    <t>LUVA PARA ELETRODUTO, PVC, ROSCÁVEL, DN 60 MM (2"), PARA REDE ENTERRADA DE DISTRIBUIÇÃO DE ENERGIA ELÉTRICA - FORNECIMENTO E INSTALAÇÃO. AF_12/2021</t>
  </si>
  <si>
    <t>SINAPI|93015</t>
  </si>
  <si>
    <t>93015</t>
  </si>
  <si>
    <t>LUVA PARA ELETRODUTO, PVC, ROSCÁVEL, DN 75 MM (2 1/2"), PARA REDE ENTERRADA DE DISTRIBUIÇÃO DE ENERGIA ELÉTRICA - FORNECIMENTO E INSTALAÇÃO. AF_12/2021</t>
  </si>
  <si>
    <t>SINAPI|93016</t>
  </si>
  <si>
    <t>93016</t>
  </si>
  <si>
    <t>LUVA PARA ELETRODUTO, PVC, ROSCÁVEL, DN 85 MM (3"), PARA REDE ENTERRADA DE DISTRIBUIÇÃO DE ENERGIA ELÉTRICA - FORNECIMENTO E INSTALAÇÃO. AF_12/2021</t>
  </si>
  <si>
    <t>SINAPI|103490</t>
  </si>
  <si>
    <t>103490</t>
  </si>
  <si>
    <t>PLACA DE CONCRETO PRÉ-MOLDADO COMO PROTEÇÃO MECÂNICA ADICIONAL NO REATERRO PARA REDE ENTERRADA DE DISTRIBUIÇÃO DE ENERGIA ELÉTRICA - FORNECIMENTO E INSTALAÇÃO. AF_12/2021</t>
  </si>
  <si>
    <t>SINAPI|106082</t>
  </si>
  <si>
    <t>106082</t>
  </si>
  <si>
    <t>BASTIDOR PARA BLOCO M10 - FORNECIMENTO E INSTALAÇÃO. AF_08/2025</t>
  </si>
  <si>
    <t>Redes de Lógica, Telefonia e Imagem</t>
  </si>
  <si>
    <t>SINAPI|98306</t>
  </si>
  <si>
    <t>98306</t>
  </si>
  <si>
    <t>BLOCO DE ENGATE RÁPIDO PARA BASTIDOR TIPO M10 - FORNECIMENTO E INSTALAÇÃO. AF_08/2025</t>
  </si>
  <si>
    <t>SINAPI|100553</t>
  </si>
  <si>
    <t>100553</t>
  </si>
  <si>
    <t>CABO COAXIAL RG11 95% - FORNECIMENTO E INSTALAÇÃO. AF_08/2025</t>
  </si>
  <si>
    <t>SINAPI|100554</t>
  </si>
  <si>
    <t>100554</t>
  </si>
  <si>
    <t>CABO COAXIAL RG59 95% - FORNECIMENTO E INSTALAÇÃO. AF_08/2025</t>
  </si>
  <si>
    <t>SINAPI|98300</t>
  </si>
  <si>
    <t>98300</t>
  </si>
  <si>
    <t>CABO COAXIAL RG6 95% - FORNECIMENTO E INSTALAÇÃO. AF_08/2025</t>
  </si>
  <si>
    <t>SINAPI|98295</t>
  </si>
  <si>
    <t>98295</t>
  </si>
  <si>
    <t>CABO ELETRÔNICO CATEGORIA 5E, INSTALADO EM EDIFICAÇÃO INSTITUCIONAL - FORNECIMENTO E INSTALAÇÃO. AF_08/2025</t>
  </si>
  <si>
    <t>SINAPI|98294</t>
  </si>
  <si>
    <t>98294</t>
  </si>
  <si>
    <t>CABO ELETRÔNICO CATEGORIA 5E, INSTALADO EM EDIFICAÇÃO RESIDENCIAL - FORNECIMENTO E INSTALAÇÃO. AF_08/2025</t>
  </si>
  <si>
    <t>SINAPI|98297</t>
  </si>
  <si>
    <t>98297</t>
  </si>
  <si>
    <t>CABO ELETRÔNICO CATEGORIA 6, INSTALADO EM EDIFICAÇÃO INSTITUCIONAL - FORNECIMENTO E INSTALAÇÃO. AF_08/2025</t>
  </si>
  <si>
    <t>SINAPI|98296</t>
  </si>
  <si>
    <t>98296</t>
  </si>
  <si>
    <t>CABO ELETRÔNICO CATEGORIA 6, INSTALADO EM EDIFICAÇÃO RESIDENCIAL - FORNECIMENTO E INSTALAÇÃO. AF_08/2025</t>
  </si>
  <si>
    <t>SINAPI|98299</t>
  </si>
  <si>
    <t>98299</t>
  </si>
  <si>
    <t>CABO ELETRÔNICO CATEGORIA 6A, INSTALADO EM EDIFICAÇÃO INSTITUCIONAL - FORNECIMENTO E INSTALAÇÃO. AF_08/2025</t>
  </si>
  <si>
    <t>SINAPI|98298</t>
  </si>
  <si>
    <t>98298</t>
  </si>
  <si>
    <t>CABO ELETRÔNICO CATEGORIA 6A, INSTALADO EM EDIFICAÇÃO RESIDENCIAL - FORNECIMENTO E INSTALAÇÃO. AF_08/2025</t>
  </si>
  <si>
    <t>SINAPI|98261</t>
  </si>
  <si>
    <t>98261</t>
  </si>
  <si>
    <t>CABO TELEFÔNICO CCI-50 1 PAR, INSTALADO EM ENTRADA DE EDIFICAÇÃO - FORNECIMENTO E INSTALAÇÃO. AF_08/2025</t>
  </si>
  <si>
    <t>SINAPI|98287</t>
  </si>
  <si>
    <t>98287</t>
  </si>
  <si>
    <t>CABO TELEFÔNICO CCI-50 1 PAR, SEM BLINDAGEM, INSTALADO EM DISTRIBUIÇÃO DE EDIFICAÇÃO INSTITUCIONAL - FORNECIMENTO E INSTALAÇÃO. AF_08/2025</t>
  </si>
  <si>
    <t>SINAPI|98280</t>
  </si>
  <si>
    <t>98280</t>
  </si>
  <si>
    <t>CABO TELEFÔNICO CCI-50 1 PAR, SEM BLINDAGEM, INSTALADO EM DISTRIBUIÇÃO DE EDIFICAÇÃO RESIDENCIAL - FORNECIMENTO E INSTALAÇÃO. AF_08/2025</t>
  </si>
  <si>
    <t>SINAPI|98288</t>
  </si>
  <si>
    <t>98288</t>
  </si>
  <si>
    <t>CABO TELEFÔNICO CCI-50 2 PARES, SEM BLINDAGEM, INSTALADO EM DISTRIBUIÇÃO DE EDIFICAÇÃO INSTITUCIONAL - FORNECIMENTO E INSTALAÇÃO. AF_08/2025</t>
  </si>
  <si>
    <t>SINAPI|98281</t>
  </si>
  <si>
    <t>98281</t>
  </si>
  <si>
    <t>CABO TELEFÔNICO CCI-50 2 PARES, SEM BLINDAGEM, INSTALADO EM DISTRIBUIÇÃO DE EDIFICAÇÃO RESIDENCIAL - FORNECIMENTO E INSTALAÇÃO. AF_08/2025</t>
  </si>
  <si>
    <t>SINAPI|98262</t>
  </si>
  <si>
    <t>98262</t>
  </si>
  <si>
    <t>CABO TELEFÔNICO CCI-50 2 PARES, SEM BLINDAGEM, INSTALADO EM ENTRADA DE EDIFICAÇÃO - FORNECIMENTO E INSTALAÇÃO. AF_08/2025</t>
  </si>
  <si>
    <t>SINAPI|98289</t>
  </si>
  <si>
    <t>98289</t>
  </si>
  <si>
    <t>CABO TELEFÔNICO CCI-50 3 PARES, SEM BLINDAGEM, INSTALADO EM DISTRIBUIÇÃO DE EDIFICAÇÃO INSTITUCIONAL - FORNECIMENTO E INSTALAÇÃO. AF_08/2025</t>
  </si>
  <si>
    <t>SINAPI|98282</t>
  </si>
  <si>
    <t>98282</t>
  </si>
  <si>
    <t>CABO TELEFÔNICO CCI-50 3 PARES, SEM BLINDAGEM, INSTALADO EM DISTRIBUIÇÃO DE EDIFICAÇÃO RESIDENCIAL - FORNECIMENTO E INSTALAÇÃO. AF_08/2025</t>
  </si>
  <si>
    <t>SINAPI|98263</t>
  </si>
  <si>
    <t>98263</t>
  </si>
  <si>
    <t>CABO TELEFÔNICO CCI-50 3 PARES, SEM BLINDAGEM, INSTALADO EM ENTRADA DE EDIFICAÇÃO - FORNECIMENTO E INSTALAÇÃO. AF_08/2025</t>
  </si>
  <si>
    <t>SINAPI|98290</t>
  </si>
  <si>
    <t>98290</t>
  </si>
  <si>
    <t>CABO TELEFÔNICO CCI-50 4 PARES, SEM BLINDAGEM, INSTALADO EM DISTRIBUIÇÃO DE EDIFICAÇÃO INSTITUCIONAL - FORNECIMENTO E INSTALAÇÃO. AF_08/2025</t>
  </si>
  <si>
    <t>SINAPI|98283</t>
  </si>
  <si>
    <t>98283</t>
  </si>
  <si>
    <t>CABO TELEFÔNICO CCI-50 4 PARES, SEM BLINDAGEM, INSTALADO EM DISTRIBUIÇÃO DE EDIFICAÇÃO RESIDENCIAL - FORNECIMENTO E INSTALAÇÃO. AF_08/2025</t>
  </si>
  <si>
    <t>SINAPI|98264</t>
  </si>
  <si>
    <t>98264</t>
  </si>
  <si>
    <t>CABO TELEFÔNICO CCI-50 4 PARES, SEM BLINDAGEM, INSTALADO EM ENTRADA DE EDIFICAÇÃO - FORNECIMENTO E INSTALAÇÃO. AF_08/2025</t>
  </si>
  <si>
    <t>SINAPI|98273</t>
  </si>
  <si>
    <t>98273</t>
  </si>
  <si>
    <t>CABO TELEFÔNICO CCI-50 4 PARES, SEM BLINDAGEM, INSTALADO EM PRUMADA - FORNECIMENTO E INSTALAÇÃO. AF_08/2025</t>
  </si>
  <si>
    <t>SINAPI|98291</t>
  </si>
  <si>
    <t>98291</t>
  </si>
  <si>
    <t>CABO TELEFÔNICO CCI-50 5 PARES, SEM BLINDAGEM, INSTALADO EM DISTRIBUIÇÃO DE EDIFICAÇÃO INSTITUCIONAL - FORNECIMENTO E INSTALAÇÃO. AF_08/2025</t>
  </si>
  <si>
    <t>SINAPI|98284</t>
  </si>
  <si>
    <t>98284</t>
  </si>
  <si>
    <t>CABO TELEFÔNICO CCI-50 5 PARES, SEM BLINDAGEM, INSTALADO EM DISTRIBUIÇÃO DE EDIFICAÇÃO RESIDENCIAL - FORNECIMENTO E INSTALAÇÃO. AF_08/2025</t>
  </si>
  <si>
    <t>SINAPI|98265</t>
  </si>
  <si>
    <t>98265</t>
  </si>
  <si>
    <t>CABO TELEFÔNICO CCI-50 5 PARES, SEM BLINDAGEM, INSTALADO EM ENTRADA DE EDIFICAÇÃO - FORNECIMENTO E INSTALAÇÃO. AF_08/2025</t>
  </si>
  <si>
    <t>SINAPI|98274</t>
  </si>
  <si>
    <t>98274</t>
  </si>
  <si>
    <t>CABO TELEFÔNICO CCI-50 5 PARES, SEM BLINDAGEM, INSTALADO EM PRUMADA - FORNECIMENTO E INSTALAÇÃO. AF_08/2025</t>
  </si>
  <si>
    <t>SINAPI|98292</t>
  </si>
  <si>
    <t>98292</t>
  </si>
  <si>
    <t>CABO TELEFÔNICO CCI-50 6 PARES, SEM BLINDAGEM, INSTALADO EM DISTRIBUIÇÃO DE EDIFICAÇÃO INSTITUCIONAL - FORNECIMENTO E INSTALAÇÃO. AF_08/2025</t>
  </si>
  <si>
    <t>SINAPI|98285</t>
  </si>
  <si>
    <t>98285</t>
  </si>
  <si>
    <t>CABO TELEFÔNICO CCI-50 6 PARES, SEM BLINDAGEM, INSTALADO EM DISTRIBUIÇÃO DE EDIFICAÇÃO RESIDENCIAL - FORNECIMENTO E INSTALAÇÃO. AF_08/2025</t>
  </si>
  <si>
    <t>SINAPI|98266</t>
  </si>
  <si>
    <t>98266</t>
  </si>
  <si>
    <t>CABO TELEFÔNICO CCI-50 6 PARES, SEM BLINDAGEM, INSTALADO EM ENTRADA DE EDIFICAÇÃO - FORNECIMENTO E INSTALAÇÃO. AF_08/2025</t>
  </si>
  <si>
    <t>SINAPI|98275</t>
  </si>
  <si>
    <t>98275</t>
  </si>
  <si>
    <t>CABO TELEFÔNICO CCI-50 6 PARES, SEM BLINDAGEM, INSTALADO EM PRUMADA - FORNECIMENTO E INSTALAÇÃO. AF_08/2025</t>
  </si>
  <si>
    <t>SINAPI|98293</t>
  </si>
  <si>
    <t>98293</t>
  </si>
  <si>
    <t>CABO TELEFÔNICO CI-50 10 PARES INSTALADO EM DISTRIBUIÇÃO DE EDIFICAÇÃO INSTITUCIONAL - FORNECIMENTO E INSTALAÇÃO. AF_08/2025</t>
  </si>
  <si>
    <t>SINAPI|98286</t>
  </si>
  <si>
    <t>98286</t>
  </si>
  <si>
    <t>CABO TELEFÔNICO CI-50 10 PARES INSTALADO EM DISTRIBUIÇÃO DE EDIFICAÇÃO RESIDENCIAL - FORNECIMENTO E INSTALAÇÃO. AF_08/2025</t>
  </si>
  <si>
    <t>SINAPI|98267</t>
  </si>
  <si>
    <t>98267</t>
  </si>
  <si>
    <t>CABO TELEFÔNICO CI-50 10 PARES INSTALADO EM ENTRADA DE EDIFICAÇÃO - FORNECIMENTO E INSTALAÇÃO. AF_08/2025</t>
  </si>
  <si>
    <t>SINAPI|98276</t>
  </si>
  <si>
    <t>98276</t>
  </si>
  <si>
    <t>CABO TELEFÔNICO CI-50 10 PARES INSTALADO EM PRUMADA - FORNECIMENTO E INSTALAÇÃO. AF_08/2025</t>
  </si>
  <si>
    <t>SINAPI|98268</t>
  </si>
  <si>
    <t>98268</t>
  </si>
  <si>
    <t>CABO TELEFÔNICO CI-50 20 PARES INSTALADO EM ENTRADA DE EDIFICAÇÃO - FORNECIMENTO E INSTALAÇÃO. AF_08/2025</t>
  </si>
  <si>
    <t>SINAPI|98277</t>
  </si>
  <si>
    <t>98277</t>
  </si>
  <si>
    <t>CABO TELEFÔNICO CI-50 20 PARES INSTALADO EM PRUMADA - FORNECIMENTO E INSTALAÇÃO. AF_08/2025</t>
  </si>
  <si>
    <t>SINAPI|98272</t>
  </si>
  <si>
    <t>98272</t>
  </si>
  <si>
    <t>CABO TELEFÔNICO CI-50 200 PARES INSTALADO EM ENTRADA DE EDIFICAÇÃO - FORNECIMENTO E INSTALAÇÃO. AF_08/2025</t>
  </si>
  <si>
    <t>SINAPI|98269</t>
  </si>
  <si>
    <t>98269</t>
  </si>
  <si>
    <t>CABO TELEFÔNICO CI-50 30 PARES INSTALADO EM ENTRADA DE EDIFICAÇÃO - FORNECIMENTO E INSTALAÇÃO. AF_08/2025</t>
  </si>
  <si>
    <t>SINAPI|98278</t>
  </si>
  <si>
    <t>98278</t>
  </si>
  <si>
    <t>CABO TELEFÔNICO CI-50 30 PARES INSTALADO EM PRUMADA - FORNECIMENTO E INSTALAÇÃO. AF_08/2025</t>
  </si>
  <si>
    <t>SINAPI|98270</t>
  </si>
  <si>
    <t>98270</t>
  </si>
  <si>
    <t>CABO TELEFÔNICO CI-50 50 PARES INSTALADO EM ENTRADA DE EDIFICAÇÃO - FORNECIMENTO E INSTALAÇÃO. AF_08/2025</t>
  </si>
  <si>
    <t>SINAPI|98279</t>
  </si>
  <si>
    <t>98279</t>
  </si>
  <si>
    <t>CABO TELEFÔNICO CI-50 50 PARES INSTALADO EM PRUMADA - FORNECIMENTO E INSTALAÇÃO. AF_08/2025</t>
  </si>
  <si>
    <t>SINAPI|98271</t>
  </si>
  <si>
    <t>98271</t>
  </si>
  <si>
    <t>CABO TELEFÔNICO CI-50 75 PARES INSTALADO EM ENTRADA DE EDIFICAÇÃO - FORNECIMENTO E INSTALAÇÃO. AF_08/2025</t>
  </si>
  <si>
    <t>SINAPI|98400</t>
  </si>
  <si>
    <t>98400</t>
  </si>
  <si>
    <t>CABO TELEFÔNICO CTP-APL-50 10 PARES INSTALADO EM ENTRADA DE EDIFICAÇÃO - FORNECIMENTO E INSTALAÇÃO. AF_08/2025</t>
  </si>
  <si>
    <t>SINAPI|98401</t>
  </si>
  <si>
    <t>98401</t>
  </si>
  <si>
    <t>CABO TELEFÔNICO CTP-APL-50 20 PARES INSTALADO EM ENTRADA DE EDIFICAÇÃO - FORNECIMENTO E INSTALAÇÃO. AF_08/2025</t>
  </si>
  <si>
    <t>SINAPI|98402</t>
  </si>
  <si>
    <t>98402</t>
  </si>
  <si>
    <t>CABO TELEFÔNICO CTP-APL-50 30 PARES INSTALADO EM ENTRADA DE EDIFICAÇÃO - FORNECIMENTO E INSTALAÇÃO. AF_08/2025</t>
  </si>
  <si>
    <t>SINAPI|100556</t>
  </si>
  <si>
    <t>100556</t>
  </si>
  <si>
    <t>CAIXA DE PASSAGEM PARA TELEFONE 15X15X10CM (SOBREPOR) - FORNECIMENTO E INSTALAÇÃO. AF_08/2025</t>
  </si>
  <si>
    <t>SINAPI|106083</t>
  </si>
  <si>
    <t>106083</t>
  </si>
  <si>
    <t>CAIXA DE PASSAGEM PARA TELEFONE 20X20X10CM (SOBREPOR) - FORNECIMENTO E INSTALAÇÃO. AF_08/2025</t>
  </si>
  <si>
    <t>SINAPI|100557</t>
  </si>
  <si>
    <t>100557</t>
  </si>
  <si>
    <t>CAIXA DE PASSAGEM PARA TELEFONE 80X80X15CM (SOBREPOR) - FORNECIMENTO E INSTALAÇÃO. AF_08/2025</t>
  </si>
  <si>
    <t>SINAPI|106088</t>
  </si>
  <si>
    <t>106088</t>
  </si>
  <si>
    <t>CAIXA DE PISO DUPLA PARA 2 TOMADAS RJ45 E 2 TOMADAS ELÉTRICAS - FORNECIMENTO E INSTALAÇÃO. AF_08/2025</t>
  </si>
  <si>
    <t>SINAPI|106081</t>
  </si>
  <si>
    <t>106081</t>
  </si>
  <si>
    <t>INTERFONE COLETIVO COM 16 MONOFONES, BIVOLT(INCLUI TAG'S) - FORNECIMENTO E INSTALAÇÃO. AF_08/2025</t>
  </si>
  <si>
    <t>SINAPI|106080</t>
  </si>
  <si>
    <t>106080</t>
  </si>
  <si>
    <t>INTERFONE COLETIVO COM 16 MONOFONES, BIVOLT(NÃO INCLUI TAG'S) - FORNECIMENTO E INSTALAÇÃO. AF_08/2025</t>
  </si>
  <si>
    <t>SINAPI|98301</t>
  </si>
  <si>
    <t>98301</t>
  </si>
  <si>
    <t>PATCH PANEL 24 PORTAS, CATEGORIA 5E - FORNECIMENTO E INSTALAÇÃO. AF_08/2025</t>
  </si>
  <si>
    <t>SINAPI|98302</t>
  </si>
  <si>
    <t>98302</t>
  </si>
  <si>
    <t>PATCH PANEL 24 PORTAS, CATEGORIA 6 - FORNECIMENTO E INSTALAÇÃO. AF_08/2025</t>
  </si>
  <si>
    <t>SINAPI|98593</t>
  </si>
  <si>
    <t>98593</t>
  </si>
  <si>
    <t>PATCH PANEL 48 PORTAS, CATEGORIA 5E - FORNECIMENTO E INSTALAÇÃO. AF_08/2025</t>
  </si>
  <si>
    <t>SINAPI|98304</t>
  </si>
  <si>
    <t>98304</t>
  </si>
  <si>
    <t>PATCH PANEL 48 PORTAS, CATEGORIA 6 - FORNECIMENTO E INSTALAÇÃO. AF_08/2025</t>
  </si>
  <si>
    <t>SINAPI|106079</t>
  </si>
  <si>
    <t>106079</t>
  </si>
  <si>
    <t>PORTEIRO ELETRÔNICO/INTERFONE DE SOBREPOR, COM MONOFONE, BIVOLT - FORNECIMENTO E INSTALAÇÃO. AF_08/2025</t>
  </si>
  <si>
    <t>SINAPI|100561</t>
  </si>
  <si>
    <t>100561</t>
  </si>
  <si>
    <t>QUADRO DE DISTRIBUICÃO PARA TELEFONE N.3, 40X40X12CM EM CHAPA METÁLICA, DE EMBUTIR, SEM ACESSÓRIOS, PADRÃO TELEBRAS - FORNECIMENTO E INSTALAÇÃO. AF_08/2025</t>
  </si>
  <si>
    <t>SINAPI|100562</t>
  </si>
  <si>
    <t>100562</t>
  </si>
  <si>
    <t>QUADRO DE DISTRIBUICÃO PARA TELEFONE N.4, 60X60X12CM EM CHAPA METÁLICA, DE EMBUTIR, SEM ACESSÓRIOS, PADRÃO TELEBRAS - FORNECIMENTO E INSTALAÇÃO. AF_08/2025</t>
  </si>
  <si>
    <t>SINAPI|100560</t>
  </si>
  <si>
    <t>100560</t>
  </si>
  <si>
    <t>QUADRO DE DISTRIBUIÇÃO PARA TELEFONE N.2, 20X20X12CM EM CHAPA METÁLICA, DE EMBUTIR, SEM ACESSÓRIOS, PADRÃO TELEBRAS - FORNECIMENTO E INSTALAÇÃO. AF_08/2025</t>
  </si>
  <si>
    <t>SINAPI|100563</t>
  </si>
  <si>
    <t>100563</t>
  </si>
  <si>
    <t>QUADRO DE DISTRIBUIÇÃO PARA TELEFONE N.5, 80X80X12CM EM CHAPA METÁLICA, DE EMBUTIR, SEM ACESSÓRIOS, PADRÃO TELEBRAS - FORNECIMENTO E INSTALAÇÃO. AF_08/2025</t>
  </si>
  <si>
    <t>SINAPI|100555</t>
  </si>
  <si>
    <t>100555</t>
  </si>
  <si>
    <t>RACK ABERTO EM COLUNA 44U PARA SERVIDOR - FORNECIMENTO E INSTALAÇÃO. AF_08/2025</t>
  </si>
  <si>
    <t>SINAPI|106084</t>
  </si>
  <si>
    <t>106084</t>
  </si>
  <si>
    <t>RACK DE PAREDE FECHADO DE 12 U EM CHAPA DE AÇO, 19", *570*MM - FORNECIMENTO E INSTALAÇÃO. AF_08/2025</t>
  </si>
  <si>
    <t>SINAPI|106087</t>
  </si>
  <si>
    <t>106087</t>
  </si>
  <si>
    <t>RACK DE PISO FECHADO DE 20U EM CHAPA DE AÇO, 19", *670*MM - FORNECIMENTO E INSTALAÇÃO. AF_08/2025</t>
  </si>
  <si>
    <t>SINAPI|106085</t>
  </si>
  <si>
    <t>106085</t>
  </si>
  <si>
    <t>RACK DE PISO FECHADO DE 24 U EM CHAPA DE AÇO, 19", *570*MM - FORNECIMENTO E INSTALAÇÃO. AF_08/2025</t>
  </si>
  <si>
    <t>SINAPI|106086</t>
  </si>
  <si>
    <t>106086</t>
  </si>
  <si>
    <t>RACK DE PISO FECHADO DE 36 U EM CHAPA DE AÇO, 19", *570*MM - FORNECIMENTO E INSTALAÇÃO. AF_08/2025</t>
  </si>
  <si>
    <t>SINAPI|98305</t>
  </si>
  <si>
    <t>98305</t>
  </si>
  <si>
    <t>RACK FECHADO 44U PARA SERVIDOR - FORNECIMENTO E INSTALAÇÃO. AF_08/2025</t>
  </si>
  <si>
    <t>SINAPI|98307</t>
  </si>
  <si>
    <t>98307</t>
  </si>
  <si>
    <t>TOMADA DE REDE RJ45 - FORNECIMENTO E INSTALAÇÃO. AF_08/2025</t>
  </si>
  <si>
    <t>SINAPI|98308</t>
  </si>
  <si>
    <t>98308</t>
  </si>
  <si>
    <t>TOMADA PARA TELEFONE RJ11 - FORNECIMENTO E INSTALAÇÃO. AF_08/2025</t>
  </si>
  <si>
    <t>SINAPI|106077</t>
  </si>
  <si>
    <t>106077</t>
  </si>
  <si>
    <t>TOMADA RJ45 CAT 6E (COMPLETA) - FORNECIMENTO E INSTALAÇÃO. AF_08/2025</t>
  </si>
  <si>
    <t>SINAPI|106078</t>
  </si>
  <si>
    <t>106078</t>
  </si>
  <si>
    <t>TOMADA RJ45 CAT 6E (MÓDULO) - FORNECIMENTO E INSTALAÇÃO. AF_08/2025</t>
  </si>
  <si>
    <t>SINAPI|103401</t>
  </si>
  <si>
    <t>103401</t>
  </si>
  <si>
    <t>ASSENTAMENTO DE CONEXÃO COM 2 ACESSOS, EM PEAD LISO PARA REDE DE ÁGUA OU ESGOTO, DIÂMETRO DE 110 MM, JUNTA SOLDADA (NÃO INCLUI O FORNECIMENTO E EXECUÇÃO DE SOLDA). AF_12/2021</t>
  </si>
  <si>
    <t>Redes de Água e Esgoto em PEAD Liso (Tubos e Conexões)</t>
  </si>
  <si>
    <t>SINAPI|103402</t>
  </si>
  <si>
    <t>103402</t>
  </si>
  <si>
    <t>ASSENTAMENTO DE CONEXÃO COM 2 ACESSOS, EM PEAD LISO PARA REDE DE ÁGUA OU ESGOTO, DIÂMETRO DE 160 MM, JUNTA SOLDADA (NÃO INCLUI O FORNECIMENTO E EXECUÇÃO DE SOLDA). AF_12/2021</t>
  </si>
  <si>
    <t>SINAPI|103403</t>
  </si>
  <si>
    <t>103403</t>
  </si>
  <si>
    <t>ASSENTAMENTO DE CONEXÃO COM 2 ACESSOS, EM PEAD LISO PARA REDE DE ÁGUA OU ESGOTO, DIÂMETRO DE 180 MM, JUNTA SOLDADA (NÃO INCLUI O FORNECIMENTO E EXECUÇÃO DE SOLDA). AF_12/2021</t>
  </si>
  <si>
    <t>SINAPI|103397</t>
  </si>
  <si>
    <t>103397</t>
  </si>
  <si>
    <t>ASSENTAMENTO DE CONEXÃO COM 2 ACESSOS, EM PEAD LISO PARA REDE DE ÁGUA OU ESGOTO, DIÂMETRO DE 20 MM, JUNTA SOLDADA (NÃO INCLUI O FORNECIMENTO E EXECUÇÃO DE SOLDA). AF_12/2021</t>
  </si>
  <si>
    <t>SINAPI|103404</t>
  </si>
  <si>
    <t>103404</t>
  </si>
  <si>
    <t>ASSENTAMENTO DE CONEXÃO COM 2 ACESSOS, EM PEAD LISO PARA REDE DE ÁGUA OU ESGOTO, DIÂMETRO DE 200 MM, JUNTA SOLDADA (NÃO INCLUI O FORNECIMENTO E EXECUÇÃO DE SOLDA). AF_12/2021</t>
  </si>
  <si>
    <t>SINAPI|103405</t>
  </si>
  <si>
    <t>103405</t>
  </si>
  <si>
    <t>ASSENTAMENTO DE CONEXÃO COM 2 ACESSOS, EM PEAD LISO PARA REDE DE ÁGUA OU ESGOTO, DIÂMETRO DE 225 MM, JUNTA SOLDADA (NÃO INCLUI O FORNECIMENTO E EXECUÇÃO DE SOLDA). AF_12/2021</t>
  </si>
  <si>
    <t>SINAPI|103406</t>
  </si>
  <si>
    <t>103406</t>
  </si>
  <si>
    <t>ASSENTAMENTO DE CONEXÃO COM 2 ACESSOS, EM PEAD LISO PARA REDE DE ÁGUA OU ESGOTO, DIÂMETRO DE 250 MM, JUNTA SOLDADA (NÃO INCLUI O FORNECIMENTO E EXECUÇÃO DE SOLDA). AF_12/2021</t>
  </si>
  <si>
    <t>SINAPI|103407</t>
  </si>
  <si>
    <t>103407</t>
  </si>
  <si>
    <t>ASSENTAMENTO DE CONEXÃO COM 2 ACESSOS, EM PEAD LISO PARA REDE DE ÁGUA OU ESGOTO, DIÂMETRO DE 280 MM, JUNTA SOLDADA (NÃO INCLUI O FORNECIMENTO E EXECUÇÃO DE SOLDA). AF_12/2021</t>
  </si>
  <si>
    <t>SINAPI|103408</t>
  </si>
  <si>
    <t>103408</t>
  </si>
  <si>
    <t>ASSENTAMENTO DE CONEXÃO COM 2 ACESSOS, EM PEAD LISO PARA REDE DE ÁGUA OU ESGOTO, DIÂMETRO DE 315 MM, JUNTA SOLDADA (NÃO INCLUI O FORNECIMENTO E EXECUÇÃO DE SOLDA). AF_12/2021</t>
  </si>
  <si>
    <t>SINAPI|103398</t>
  </si>
  <si>
    <t>103398</t>
  </si>
  <si>
    <t>ASSENTAMENTO DE CONEXÃO COM 2 ACESSOS, EM PEAD LISO PARA REDE DE ÁGUA OU ESGOTO, DIÂMETRO DE 32 MM, JUNTA SOLDADA (NÃO INCLUI O FORNECIMENTO E EXECUÇÃO DE SOLDA). AF_12/2021</t>
  </si>
  <si>
    <t>SINAPI|103409</t>
  </si>
  <si>
    <t>103409</t>
  </si>
  <si>
    <t>ASSENTAMENTO DE CONEXÃO COM 2 ACESSOS, EM PEAD LISO PARA REDE DE ÁGUA OU ESGOTO, DIÂMETRO DE 355 MM, JUNTA SOLDADA (NÃO INCLUI O FORNECIMENTO E EXECUÇÃO DE SOLDA). AF_12/2021</t>
  </si>
  <si>
    <t>SINAPI|103410</t>
  </si>
  <si>
    <t>103410</t>
  </si>
  <si>
    <t>ASSENTAMENTO DE CONEXÃO COM 2 ACESSOS, EM PEAD LISO PARA REDE DE ÁGUA OU ESGOTO, DIÂMETRO DE 400 MM, JUNTA SOLDADA (NÃO INCLUI O FORNECIMENTO E EXECUÇÃO DE SOLDA). AF_12/2021</t>
  </si>
  <si>
    <t>SINAPI|103399</t>
  </si>
  <si>
    <t>103399</t>
  </si>
  <si>
    <t>ASSENTAMENTO DE CONEXÃO COM 2 ACESSOS, EM PEAD LISO PARA REDE DE ÁGUA OU ESGOTO, DIÂMETRO DE 63 MM, JUNTA SOLDADA (NÃO INCLUI O FORNECIMENTO E EXECUÇÃO DE SOLDA). AF_12/2021</t>
  </si>
  <si>
    <t>SINAPI|103400</t>
  </si>
  <si>
    <t>103400</t>
  </si>
  <si>
    <t>ASSENTAMENTO DE CONEXÃO COM 2 ACESSOS, EM PEAD LISO PARA REDE DE ÁGUA OU ESGOTO, DIÂMETRO DE 90 MM, JUNTA SOLDADA (NÃO INCLUI O FORNECIMENTO E EXECUÇÃO DE SOLDA). AF_12/2021</t>
  </si>
  <si>
    <t>SINAPI|103415</t>
  </si>
  <si>
    <t>103415</t>
  </si>
  <si>
    <t>ASSENTAMENTO DE CONEXÃO COM 3 ACESSOS, EM PEAD LISO PARA REDE DE ÁGUA OU ESGOTO, DIÂMETRO DE 110 MM, JUNTA SOLDADA (NÃO INCLUI O FORNECIMENTO E EXECUÇÃO DE SOLDA). AF_12/2021</t>
  </si>
  <si>
    <t>SINAPI|103416</t>
  </si>
  <si>
    <t>103416</t>
  </si>
  <si>
    <t>ASSENTAMENTO DE CONEXÃO COM 3 ACESSOS, EM PEAD LISO PARA REDE DE ÁGUA OU ESGOTO, DIÂMETRO DE 160 MM, JUNTA SOLDADA (NÃO INCLUI O FORNECIMENTO E EXECUÇÃO DE SOLDA). AF_12/2021</t>
  </si>
  <si>
    <t>SINAPI|103417</t>
  </si>
  <si>
    <t>103417</t>
  </si>
  <si>
    <t>ASSENTAMENTO DE CONEXÃO COM 3 ACESSOS, EM PEAD LISO PARA REDE DE ÁGUA OU ESGOTO, DIÂMETRO DE 180 MM, JUNTA SOLDADA (NÃO INCLUI O FORNECIMENTO E EXECUÇÃO DE SOLDA). AF_12/2021</t>
  </si>
  <si>
    <t>SINAPI|103411</t>
  </si>
  <si>
    <t>103411</t>
  </si>
  <si>
    <t>ASSENTAMENTO DE CONEXÃO COM 3 ACESSOS, EM PEAD LISO PARA REDE DE ÁGUA OU ESGOTO, DIÂMETRO DE 20 MM, JUNTA SOLDADA (NÃO INCLUI O FORNECIMENTO E EXECUÇÃO DE SOLDA). AF_12/2021</t>
  </si>
  <si>
    <t>SINAPI|103418</t>
  </si>
  <si>
    <t>103418</t>
  </si>
  <si>
    <t>ASSENTAMENTO DE CONEXÃO COM 3 ACESSOS, EM PEAD LISO PARA REDE DE ÁGUA OU ESGOTO, DIÂMETRO DE 200 MM, JUNTA SOLDADA (NÃO INCLUI O FORNECIMENTO E EXECUÇÃO DE SOLDA). AF_12/2021</t>
  </si>
  <si>
    <t>SINAPI|103419</t>
  </si>
  <si>
    <t>103419</t>
  </si>
  <si>
    <t>ASSENTAMENTO DE CONEXÃO COM 3 ACESSOS, EM PEAD LISO PARA REDE DE ÁGUA OU ESGOTO, DIÂMETRO DE 225 MM, JUNTA SOLDADA (NÃO INCLUI O FORNECIMENTO E EXECUÇÃO DE SOLDA). AF_12/2021</t>
  </si>
  <si>
    <t>SINAPI|103420</t>
  </si>
  <si>
    <t>103420</t>
  </si>
  <si>
    <t>ASSENTAMENTO DE CONEXÃO COM 3 ACESSOS, EM PEAD LISO PARA REDE DE ÁGUA OU ESGOTO, DIÂMETRO DE 250 MM, JUNTA SOLDADA (NÃO INCLUI O FORNECIMENTO E EXECUÇÃO DE SOLDA). AF_12/2021</t>
  </si>
  <si>
    <t>SINAPI|103421</t>
  </si>
  <si>
    <t>103421</t>
  </si>
  <si>
    <t>ASSENTAMENTO DE CONEXÃO COM 3 ACESSOS, EM PEAD LISO PARA REDE DE ÁGUA OU ESGOTO, DIÂMETRO DE 280 MM, JUNTA SOLDADA (NÃO INCLUI O FORNECIMENTO E EXECUÇÃO DE SOLDA). AF_12/2021</t>
  </si>
  <si>
    <t>SINAPI|103422</t>
  </si>
  <si>
    <t>103422</t>
  </si>
  <si>
    <t>ASSENTAMENTO DE CONEXÃO COM 3 ACESSOS, EM PEAD LISO PARA REDE DE ÁGUA OU ESGOTO, DIÂMETRO DE 315 MM, JUNTA SOLDADA (NÃO INCLUI O FORNECIMENTO E EXECUÇÃO DE SOLDA). AF_12/2021</t>
  </si>
  <si>
    <t>SINAPI|103412</t>
  </si>
  <si>
    <t>103412</t>
  </si>
  <si>
    <t>ASSENTAMENTO DE CONEXÃO COM 3 ACESSOS, EM PEAD LISO PARA REDE DE ÁGUA OU ESGOTO, DIÂMETRO DE 32 MM, JUNTA SOLDADA (NÃO INCLUI O FORNECIMENTO E EXECUÇÃO DE SOLDA). AF_12/2021</t>
  </si>
  <si>
    <t>SINAPI|103423</t>
  </si>
  <si>
    <t>103423</t>
  </si>
  <si>
    <t>ASSENTAMENTO DE CONEXÃO COM 3 ACESSOS, EM PEAD LISO PARA REDE DE ÁGUA OU ESGOTO, DIÂMETRO DE 355 MM, JUNTA SOLDADA (NÃO INCLUI O FORNECIMENTO E EXECUÇÃO DE SOLDA). AF_12/2021</t>
  </si>
  <si>
    <t>SINAPI|103424</t>
  </si>
  <si>
    <t>103424</t>
  </si>
  <si>
    <t>ASSENTAMENTO DE CONEXÃO COM 3 ACESSOS, EM PEAD LISO PARA REDE DE ÁGUA OU ESGOTO, DIÂMETRO DE 400 MM, JUNTA SOLDADA (NÃO INCLUI O FORNECIMENTO E EXECUÇÃO DE SOLDA). AF_12/2021</t>
  </si>
  <si>
    <t>SINAPI|103413</t>
  </si>
  <si>
    <t>103413</t>
  </si>
  <si>
    <t>ASSENTAMENTO DE CONEXÃO COM 3 ACESSOS, EM PEAD LISO PARA REDE DE ÁGUA OU ESGOTO, DIÂMETRO DE 63 MM, JUNTA SOLDADA (NÃO INCLUI O FORNECIMENTO E EXECUÇÃO DE SOLDA). AF_12/2021</t>
  </si>
  <si>
    <t>SINAPI|103414</t>
  </si>
  <si>
    <t>103414</t>
  </si>
  <si>
    <t>ASSENTAMENTO DE CONEXÃO COM 3 ACESSOS, EM PEAD LISO PARA REDE DE ÁGUA OU ESGOTO, DIÂMETRO DE 90 MM, JUNTA SOLDADA (NÃO INCLUI O FORNECIMENTO E EXECUÇÃO DE SOLDA). AF_12/2021</t>
  </si>
  <si>
    <t>SINAPI|103432</t>
  </si>
  <si>
    <t>103432</t>
  </si>
  <si>
    <t>COTOVELO 45 GRAUS, EM PEAD LISO PARA REDE DE ÁGUA OU ESGOTO, DIÂMETRO DE 200 MM, JUNTA SOLDADA POR ELETROFUSÃO (NÃO INCLUI A EXECUÇÃO DE SOLDA). AF_12/2021</t>
  </si>
  <si>
    <t>SINAPI|103430</t>
  </si>
  <si>
    <t>103430</t>
  </si>
  <si>
    <t>COTOVELO 45 GRAUS, EM PEAD LISO PARA REDE DE ÁGUA OU ESGOTO, DIÂMETRO DE 32 MM, JUNTA SOLDADA POR ELETROFUSÃO (NÃO INCLUI A EXECUÇÃO DE SOLDA). AF_12/2021</t>
  </si>
  <si>
    <t>SINAPI|103431</t>
  </si>
  <si>
    <t>103431</t>
  </si>
  <si>
    <t>COTOVELO 45 GRAUS, EM PEAD LISO PARA REDE DE ÁGUA OU ESGOTO, DIÂMETRO DE 63 MM, JUNTA SOLDADA POR ELETROFUSÃO (NÃO INCLUI A EXECUÇÃO DE SOLDA). AF_12/2021</t>
  </si>
  <si>
    <t>SINAPI|103433</t>
  </si>
  <si>
    <t>103433</t>
  </si>
  <si>
    <t>COTOVELO 90 GRAUS, EM PEAD LISO PARA REDE DE ÁGUA OU ESGOTO, DIÂMETRO DE 20 MM, JUNTA SOLDADA POR ELETROFUSÃO (NÃO INCLUI A EXECUÇÃO DE SOLDA). AF_12/2021</t>
  </si>
  <si>
    <t>SINAPI|103434</t>
  </si>
  <si>
    <t>103434</t>
  </si>
  <si>
    <t>COTOVELO 90 GRAUS, EM PEAD LISO PARA REDE DE ÁGUA OU ESGOTO, DIÂMETRO DE 32 MM, JUNTA SOLDADA POR ELETROFUSÃO (NÃO INCLUI A EXECUÇÃO DE SOLDA). AF_12/2021</t>
  </si>
  <si>
    <t>SINAPI|103435</t>
  </si>
  <si>
    <t>103435</t>
  </si>
  <si>
    <t>COTOVELO 90 GRAUS, EM PEAD LISO PARA REDE DE ÁGUA OU ESGOTO, DIÂMETRO DE 63 MM, JUNTA SOLDADA POR ELETROFUSÃO (NÃO INCLUI A EXECUÇÃO DE SOLDA). AF_12/2021</t>
  </si>
  <si>
    <t>SINAPI|103436</t>
  </si>
  <si>
    <t>103436</t>
  </si>
  <si>
    <t>COTOVELO 90 GRAUS, POLIETILENO DE ALTA DENSIDADE (PEAD) PARA REDE DE ÁGUA OU ESGOTO, DIÂMETRO DE 200 MM, JUNTA SOLDADA POR ELETROFUSÃO (NÃO INCLUI A EXECUÇÃO DE SOLDA). AF_12/2021</t>
  </si>
  <si>
    <t>SINAPI|103482</t>
  </si>
  <si>
    <t>103482</t>
  </si>
  <si>
    <t>EXECUÇÃO DE JUNTA SOLDADA POR ELETROFUSÃO, DE TUBO OU CONEXÃO EM PEAD LISO PARA REDE DE ÁGUA OU ESGOTO, DIÂMETRO DE 1000 MM (NÃO INCLUI O FORNECIMENTO DE TUBO E CONEXÃO). AF_12/2021</t>
  </si>
  <si>
    <t>SINAPI|103465</t>
  </si>
  <si>
    <t>103465</t>
  </si>
  <si>
    <t>EXECUÇÃO DE JUNTA SOLDADA POR ELETROFUSÃO, DE TUBO OU CONEXÃO EM PEAD LISO PARA REDE DE ÁGUA OU ESGOTO, DIÂMETRO DE 110 MM (NÃO INCLUI O FORNECIMENTO DE TUBO E CONEXÃO). AF_12/2021</t>
  </si>
  <si>
    <t>SINAPI|103483</t>
  </si>
  <si>
    <t>103483</t>
  </si>
  <si>
    <t>EXECUÇÃO DE JUNTA SOLDADA POR ELETROFUSÃO, DE TUBO OU CONEXÃO EM PEAD LISO PARA REDE DE ÁGUA OU ESGOTO, DIÂMETRO DE 1200 MM (NÃO INCLUI O FORNECIMENTO DE TUBO E CONEXÃO). AF_12/2021</t>
  </si>
  <si>
    <t>SINAPI|103484</t>
  </si>
  <si>
    <t>103484</t>
  </si>
  <si>
    <t>EXECUÇÃO DE JUNTA SOLDADA POR ELETROFUSÃO, DE TUBO OU CONEXÃO EM PEAD LISO PARA REDE DE ÁGUA OU ESGOTO, DIÂMETRO DE 1400 MM (NÃO INCLUI O FORNECIMENTO DE TUBO E CONEXÃO). AF_12/2021</t>
  </si>
  <si>
    <t>SINAPI|103466</t>
  </si>
  <si>
    <t>103466</t>
  </si>
  <si>
    <t>EXECUÇÃO DE JUNTA SOLDADA POR ELETROFUSÃO, DE TUBO OU CONEXÃO EM PEAD LISO PARA REDE DE ÁGUA OU ESGOTO, DIÂMETRO DE 160 MM (NÃO INCLUI O FORNECIMENTO DE TUBO E CONEXÃO). AF_12/2021</t>
  </si>
  <si>
    <t>SINAPI|103485</t>
  </si>
  <si>
    <t>103485</t>
  </si>
  <si>
    <t>EXECUÇÃO DE JUNTA SOLDADA POR ELETROFUSÃO, DE TUBO OU CONEXÃO EM PEAD LISO PARA REDE DE ÁGUA OU ESGOTO, DIÂMETRO DE 1600 MM (NÃO INCLUI O FORNECIMENTO DE TUBO E CONEXÃO). AF_12/2021</t>
  </si>
  <si>
    <t>SINAPI|103467</t>
  </si>
  <si>
    <t>103467</t>
  </si>
  <si>
    <t>EXECUÇÃO DE JUNTA SOLDADA POR ELETROFUSÃO, DE TUBO OU CONEXÃO EM PEAD LISO PARA REDE DE ÁGUA OU ESGOTO, DIÂMETRO DE 180 MM (NÃO INCLUI O FORNECIMENTO DE TUBO E CONEXÃO). AF_12/2021</t>
  </si>
  <si>
    <t>SINAPI|103461</t>
  </si>
  <si>
    <t>103461</t>
  </si>
  <si>
    <t>EXECUÇÃO DE JUNTA SOLDADA POR ELETROFUSÃO, DE TUBO OU CONEXÃO EM PEAD LISO PARA REDE DE ÁGUA OU ESGOTO, DIÂMETRO DE 20 MM (NÃO INCLUI O FORNECIMENTO DE TUBO E CONEXÃO). AF_12/2021</t>
  </si>
  <si>
    <t>SINAPI|103468</t>
  </si>
  <si>
    <t>103468</t>
  </si>
  <si>
    <t>EXECUÇÃO DE JUNTA SOLDADA POR ELETROFUSÃO, DE TUBO OU CONEXÃO EM PEAD LISO PARA REDE DE ÁGUA OU ESGOTO, DIÂMETRO DE 200 MM (NÃO INCLUI O FORNECIMENTO DE TUBO E CONEXÃO). AF_12/2021</t>
  </si>
  <si>
    <t>SINAPI|103469</t>
  </si>
  <si>
    <t>103469</t>
  </si>
  <si>
    <t>EXECUÇÃO DE JUNTA SOLDADA POR ELETROFUSÃO, DE TUBO OU CONEXÃO EM PEAD LISO PARA REDE DE ÁGUA OU ESGOTO, DIÂMETRO DE 225 MM (NÃO INCLUI O FORNECIMENTO DE TUBO E CONEXÃO). AF_12/2021</t>
  </si>
  <si>
    <t>SINAPI|103470</t>
  </si>
  <si>
    <t>103470</t>
  </si>
  <si>
    <t>EXECUÇÃO DE JUNTA SOLDADA POR ELETROFUSÃO, DE TUBO OU CONEXÃO EM PEAD LISO PARA REDE DE ÁGUA OU ESGOTO, DIÂMETRO DE 250 MM (NÃO INCLUI O FORNECIMENTO DE TUBO E CONEXÃO). AF_12/2021</t>
  </si>
  <si>
    <t>SINAPI|103471</t>
  </si>
  <si>
    <t>103471</t>
  </si>
  <si>
    <t>EXECUÇÃO DE JUNTA SOLDADA POR ELETROFUSÃO, DE TUBO OU CONEXÃO EM PEAD LISO PARA REDE DE ÁGUA OU ESGOTO, DIÂMETRO DE 280 MM (NÃO INCLUI O FORNECIMENTO DE TUBO E CONEXÃO). AF_12/2021</t>
  </si>
  <si>
    <t>SINAPI|103472</t>
  </si>
  <si>
    <t>103472</t>
  </si>
  <si>
    <t>EXECUÇÃO DE JUNTA SOLDADA POR ELETROFUSÃO, DE TUBO OU CONEXÃO EM PEAD LISO PARA REDE DE ÁGUA OU ESGOTO, DIÂMETRO DE 315 MM (NÃO INCLUI O FORNECIMENTO DE TUBO E CONEXÃO). AF_12/2021</t>
  </si>
  <si>
    <t>SINAPI|103462</t>
  </si>
  <si>
    <t>103462</t>
  </si>
  <si>
    <t>EXECUÇÃO DE JUNTA SOLDADA POR ELETROFUSÃO, DE TUBO OU CONEXÃO EM PEAD LISO PARA REDE DE ÁGUA OU ESGOTO, DIÂMETRO DE 32 MM (NÃO INCLUI O FORNECIMENTO DE TUBO E CONEXÃO). AF_12/2021</t>
  </si>
  <si>
    <t>SINAPI|103473</t>
  </si>
  <si>
    <t>103473</t>
  </si>
  <si>
    <t>EXECUÇÃO DE JUNTA SOLDADA POR ELETROFUSÃO, DE TUBO OU CONEXÃO EM PEAD LISO PARA REDE DE ÁGUA OU ESGOTO, DIÂMETRO DE 355 MM (NÃO INCLUI O FORNECIMENTO DE TUBO E CONEXÃO). AF_12/2021</t>
  </si>
  <si>
    <t>SINAPI|103474</t>
  </si>
  <si>
    <t>103474</t>
  </si>
  <si>
    <t>EXECUÇÃO DE JUNTA SOLDADA POR ELETROFUSÃO, DE TUBO OU CONEXÃO EM PEAD LISO PARA REDE DE ÁGUA OU ESGOTO, DIÂMETRO DE 400 MM (NÃO INCLUI O FORNECIMENTO DE TUBO E CONEXÃO). AF_12/2021</t>
  </si>
  <si>
    <t>SINAPI|103475</t>
  </si>
  <si>
    <t>103475</t>
  </si>
  <si>
    <t>EXECUÇÃO DE JUNTA SOLDADA POR ELETROFUSÃO, DE TUBO OU CONEXÃO EM PEAD LISO PARA REDE DE ÁGUA OU ESGOTO, DIÂMETRO DE 450 MM (NÃO INCLUI O FORNECIMENTO DE TUBO E CONEXÃO). AF_12/2021</t>
  </si>
  <si>
    <t>SINAPI|103476</t>
  </si>
  <si>
    <t>103476</t>
  </si>
  <si>
    <t>EXECUÇÃO DE JUNTA SOLDADA POR ELETROFUSÃO, DE TUBO OU CONEXÃO EM PEAD LISO PARA REDE DE ÁGUA OU ESGOTO, DIÂMETRO DE 500 MM (NÃO INCLUI O FORNECIMENTO DE TUBO E CONEXÃO). AF_12/2021</t>
  </si>
  <si>
    <t>SINAPI|103477</t>
  </si>
  <si>
    <t>103477</t>
  </si>
  <si>
    <t>EXECUÇÃO DE JUNTA SOLDADA POR ELETROFUSÃO, DE TUBO OU CONEXÃO EM PEAD LISO PARA REDE DE ÁGUA OU ESGOTO, DIÂMETRO DE 560 MM (NÃO INCLUI O FORNECIMENTO DE TUBO E CONEXÃO). AF_12/2021</t>
  </si>
  <si>
    <t>SINAPI|103463</t>
  </si>
  <si>
    <t>103463</t>
  </si>
  <si>
    <t>EXECUÇÃO DE JUNTA SOLDADA POR ELETROFUSÃO, DE TUBO OU CONEXÃO EM PEAD LISO PARA REDE DE ÁGUA OU ESGOTO, DIÂMETRO DE 63 MM (NÃO INCLUI O FORNECIMENTO DE TUBO E CONEXÃO). AF_12/2021</t>
  </si>
  <si>
    <t>SINAPI|103478</t>
  </si>
  <si>
    <t>103478</t>
  </si>
  <si>
    <t>EXECUÇÃO DE JUNTA SOLDADA POR ELETROFUSÃO, DE TUBO OU CONEXÃO EM PEAD LISO PARA REDE DE ÁGUA OU ESGOTO, DIÂMETRO DE 630 MM (NÃO INCLUI O FORNECIMENTO DE TUBO E CONEXÃO). AF_12/2021</t>
  </si>
  <si>
    <t>SINAPI|103479</t>
  </si>
  <si>
    <t>103479</t>
  </si>
  <si>
    <t>EXECUÇÃO DE JUNTA SOLDADA POR ELETROFUSÃO, DE TUBO OU CONEXÃO EM PEAD LISO PARA REDE DE ÁGUA OU ESGOTO, DIÂMETRO DE 710 MM (NÃO INCLUI O FORNECIMENTO DE TUBO E CONEXÃO). AF_12/2021</t>
  </si>
  <si>
    <t>SINAPI|103480</t>
  </si>
  <si>
    <t>103480</t>
  </si>
  <si>
    <t>EXECUÇÃO DE JUNTA SOLDADA POR ELETROFUSÃO, DE TUBO OU CONEXÃO EM PEAD LISO PARA REDE DE ÁGUA OU ESGOTO, DIÂMETRO DE 800 MM (NÃO INCLUI O FORNECIMENTO DE TUBO E CONEXÃO). AF_12/2021</t>
  </si>
  <si>
    <t>SINAPI|103464</t>
  </si>
  <si>
    <t>103464</t>
  </si>
  <si>
    <t>EXECUÇÃO DE JUNTA SOLDADA POR ELETROFUSÃO, DE TUBO OU CONEXÃO EM PEAD LISO PARA REDE DE ÁGUA OU ESGOTO, DIÂMETRO DE 90 MM (NÃO INCLUI O FORNECIMENTO DE TUBO E CONEXÃO). AF_12/2021</t>
  </si>
  <si>
    <t>SINAPI|103481</t>
  </si>
  <si>
    <t>103481</t>
  </si>
  <si>
    <t>EXECUÇÃO DE JUNTA SOLDADA POR ELETROFUSÃO, DE TUBO OU CONEXÃO EM PEAD LISO PARA REDE DE ÁGUA OU ESGOTO, DIÂMETRO DE 900 MM (NÃO INCLUI O FORNECIMENTO DE TUBO E CONEXÃO). AF_12/2021</t>
  </si>
  <si>
    <t>SINAPI|103459</t>
  </si>
  <si>
    <t>103459</t>
  </si>
  <si>
    <t>EXECUÇÃO DE JUNTA SOLDADA POR TERMOFUSÃO, DE TUBO OU CONEXÃO EM PEAD LISO PARA REDE DE ÁGUA OU ESGOTO, DIÂMETRO DE 1000 MM (NÃO INCLUI O FORNECIMENTO DE TUBO E CONEXÃO). AF_12/2021</t>
  </si>
  <si>
    <t>SINAPI|103460</t>
  </si>
  <si>
    <t>103460</t>
  </si>
  <si>
    <t>EXECUÇÃO DE JUNTA SOLDADA POR TERMOFUSÃO, DE TUBO OU CONEXÃO EM PEAD LISO PARA REDE DE ÁGUA OU ESGOTO, DIÂMETRO DE 1200 MM (NÃO INCLUI O FORNECIMENTO DE TUBO E CONEXÃO). AF_12/2021</t>
  </si>
  <si>
    <t>SINAPI|103443</t>
  </si>
  <si>
    <t>103443</t>
  </si>
  <si>
    <t>EXECUÇÃO DE JUNTA SOLDADA POR TERMOFUSÃO, DE TUBO OU CONEXÃO EM PEAD LISO PARA REDE DE ÁGUA OU ESGOTO, DIÂMETRO DE 160 MM (NÃO INCLUI O FORNECIMENTO DE TUBO E CONEXÃO). AF_12/2021</t>
  </si>
  <si>
    <t>SINAPI|103444</t>
  </si>
  <si>
    <t>103444</t>
  </si>
  <si>
    <t>EXECUÇÃO DE JUNTA SOLDADA POR TERMOFUSÃO, DE TUBO OU CONEXÃO EM PEAD LISO PARA REDE DE ÁGUA OU ESGOTO, DIÂMETRO DE 180 MM (NÃO INCLUI O FORNECIMENTO DE TUBO E CONEXÃO). AF_12/2021</t>
  </si>
  <si>
    <t>SINAPI|103445</t>
  </si>
  <si>
    <t>103445</t>
  </si>
  <si>
    <t>EXECUÇÃO DE JUNTA SOLDADA POR TERMOFUSÃO, DE TUBO OU CONEXÃO EM PEAD LISO PARA REDE DE ÁGUA OU ESGOTO, DIÂMETRO DE 200 MM (NÃO INCLUI O FORNECIMENTO DE TUBO E CONEXÃO). AF_12/2021</t>
  </si>
  <si>
    <t>SINAPI|103446</t>
  </si>
  <si>
    <t>103446</t>
  </si>
  <si>
    <t>EXECUÇÃO DE JUNTA SOLDADA POR TERMOFUSÃO, DE TUBO OU CONEXÃO EM PEAD LISO PARA REDE DE ÁGUA OU ESGOTO, DIÂMETRO DE 225 MM (NÃO INCLUI O FORNECIMENTO DE TUBO E CONEXÃO). AF_12/2021</t>
  </si>
  <si>
    <t>SINAPI|103447</t>
  </si>
  <si>
    <t>103447</t>
  </si>
  <si>
    <t>EXECUÇÃO DE JUNTA SOLDADA POR TERMOFUSÃO, DE TUBO OU CONEXÃO EM PEAD LISO PARA REDE DE ÁGUA OU ESGOTO, DIÂMETRO DE 250 MM (NÃO INCLUI O FORNECIMENTO DE TUBO E CONEXÃO). AF_12/2021</t>
  </si>
  <si>
    <t>SINAPI|103448</t>
  </si>
  <si>
    <t>103448</t>
  </si>
  <si>
    <t>EXECUÇÃO DE JUNTA SOLDADA POR TERMOFUSÃO, DE TUBO OU CONEXÃO EM PEAD LISO PARA REDE DE ÁGUA OU ESGOTO, DIÂMETRO DE 280 MM (NÃO INCLUI O FORNECIMENTO DE TUBO E CONEXÃO). AF_12/2021</t>
  </si>
  <si>
    <t>SINAPI|103449</t>
  </si>
  <si>
    <t>103449</t>
  </si>
  <si>
    <t>EXECUÇÃO DE JUNTA SOLDADA POR TERMOFUSÃO, DE TUBO OU CONEXÃO EM PEAD LISO PARA REDE DE ÁGUA OU ESGOTO, DIÂMETRO DE 315 MM (NÃO INCLUI O FORNECIMENTO DE TUBO E CONEXÃO). AF_12/2021</t>
  </si>
  <si>
    <t>SINAPI|103450</t>
  </si>
  <si>
    <t>103450</t>
  </si>
  <si>
    <t>EXECUÇÃO DE JUNTA SOLDADA POR TERMOFUSÃO, DE TUBO OU CONEXÃO EM PEAD LISO PARA REDE DE ÁGUA OU ESGOTO, DIÂMETRO DE 355 MM (NÃO INCLUI O FORNECIMENTO DE TUBO E CONEXÃO). AF_12/2021</t>
  </si>
  <si>
    <t>SINAPI|103451</t>
  </si>
  <si>
    <t>103451</t>
  </si>
  <si>
    <t>EXECUÇÃO DE JUNTA SOLDADA POR TERMOFUSÃO, DE TUBO OU CONEXÃO EM PEAD LISO PARA REDE DE ÁGUA OU ESGOTO, DIÂMETRO DE 400 MM (NÃO INCLUI O FORNECIMENTO DE TUBO E CONEXÃO). AF_12/2021</t>
  </si>
  <si>
    <t>SINAPI|103452</t>
  </si>
  <si>
    <t>103452</t>
  </si>
  <si>
    <t>EXECUÇÃO DE JUNTA SOLDADA POR TERMOFUSÃO, DE TUBO OU CONEXÃO EM PEAD LISO PARA REDE DE ÁGUA OU ESGOTO, DIÂMETRO DE 450 MM (NÃO INCLUI O FORNECIMENTO DE TUBO E CONEXÃO). AF_12/2021</t>
  </si>
  <si>
    <t>SINAPI|103453</t>
  </si>
  <si>
    <t>103453</t>
  </si>
  <si>
    <t>EXECUÇÃO DE JUNTA SOLDADA POR TERMOFUSÃO, DE TUBO OU CONEXÃO EM PEAD LISO PARA REDE DE ÁGUA OU ESGOTO, DIÂMETRO DE 500 MM (NÃO INCLUI O FORNECIMENTO DE TUBO E CONEXÃO). AF_12/2021</t>
  </si>
  <si>
    <t>SINAPI|103454</t>
  </si>
  <si>
    <t>103454</t>
  </si>
  <si>
    <t>EXECUÇÃO DE JUNTA SOLDADA POR TERMOFUSÃO, DE TUBO OU CONEXÃO EM PEAD LISO PARA REDE DE ÁGUA OU ESGOTO, DIÂMETRO DE 560 MM (NÃO INCLUI O FORNECIMENTO DE TUBO E CONEXÃO). AF_12/2021</t>
  </si>
  <si>
    <t>SINAPI|103455</t>
  </si>
  <si>
    <t>103455</t>
  </si>
  <si>
    <t>EXECUÇÃO DE JUNTA SOLDADA POR TERMOFUSÃO, DE TUBO OU CONEXÃO EM PEAD LISO PARA REDE DE ÁGUA OU ESGOTO, DIÂMETRO DE 630 MM (NÃO INCLUI O FORNECIMENTO DE TUBO E CONEXÃO). AF_12/2021</t>
  </si>
  <si>
    <t>SINAPI|103456</t>
  </si>
  <si>
    <t>103456</t>
  </si>
  <si>
    <t>EXECUÇÃO DE JUNTA SOLDADA POR TERMOFUSÃO, DE TUBO OU CONEXÃO EM PEAD LISO PARA REDE DE ÁGUA OU ESGOTO, DIÂMETRO DE 710 MM (NÃO INCLUI O FORNECIMENTO DE TUBO E CONEXÃO). AF_12/2021</t>
  </si>
  <si>
    <t>SINAPI|103457</t>
  </si>
  <si>
    <t>103457</t>
  </si>
  <si>
    <t>EXECUÇÃO DE JUNTA SOLDADA POR TERMOFUSÃO, DE TUBO OU CONEXÃO EM PEAD LISO PARA REDE DE ÁGUA OU ESGOTO, DIÂMETRO DE 800 MM (NÃO INCLUI O FORNECIMENTO DE TUBO E CONEXÃO). AF_12/2021</t>
  </si>
  <si>
    <t>SINAPI|103458</t>
  </si>
  <si>
    <t>103458</t>
  </si>
  <si>
    <t>EXECUÇÃO DE JUNTA SOLDADA POR TERMOFUSÃO, DE TUBO OU CONEXÃO EM PEAD LISO PARA REDE DE ÁGUA OU ESGOTO, DIÂMETRO DE 900 MM (NÃO INCLUI O FORNECIMENTO DE TUBO E CONEXÃO). AF_12/2021</t>
  </si>
  <si>
    <t>SINAPI|103425</t>
  </si>
  <si>
    <t>103425</t>
  </si>
  <si>
    <t>LUVA, EM PEAD LISO PARA REDE DE ÁGUA OU ESGOTO, DIÂMETRO DE 20 MM, JUNTA SOLDADA POR ELETROFUSÃO (NÃO INCLUI A EXECUÇÃO DE SOLDA). AF_12/2021</t>
  </si>
  <si>
    <t>SINAPI|103428</t>
  </si>
  <si>
    <t>103428</t>
  </si>
  <si>
    <t>LUVA, EM PEAD LISO PARA REDE DE ÁGUA OU ESGOTO, DIÂMETRO DE 200 MM, JUNTA SOLDADA POR ELETROFUSÃO (NÃO INCLUI A EXECUÇÃO DE SOLDA). AF_12/2021</t>
  </si>
  <si>
    <t>SINAPI|103426</t>
  </si>
  <si>
    <t>103426</t>
  </si>
  <si>
    <t>LUVA, EM PEAD LISO PARA REDE DE ÁGUA OU ESGOTO, DIÂMETRO DE 32 MM, JUNTA SOLDADA POR ELETROFUSÃO (NÃO INCLUI A EXECUÇÃO DE SOLDA). AF_12/2021</t>
  </si>
  <si>
    <t>SINAPI|103429</t>
  </si>
  <si>
    <t>103429</t>
  </si>
  <si>
    <t>LUVA, EM PEAD LISO PARA REDE DE ÁGUA OU ESGOTO, DIÂMETRO DE 400 MM, JUNTA SOLDADA POR ELETROFUSÃO (NÃO INCLUI A EXECUÇÃO DE SOLDA). AF_12/2021</t>
  </si>
  <si>
    <t>SINAPI|103427</t>
  </si>
  <si>
    <t>103427</t>
  </si>
  <si>
    <t>LUVA, EM PEAD LISO PARA REDE DE ÁGUA OU ESGOTO, DIÂMETRO DE 63 MM, JUNTA SOLDADA POR ELETROFUSÃO (NÃO INCLUI A EXECUÇÃO DE SOLDA). AF_12/2021</t>
  </si>
  <si>
    <t>SINAPI|103393</t>
  </si>
  <si>
    <t>103393</t>
  </si>
  <si>
    <t>TUBO PEAD LISO PARA REDE DE ÁGUA OU ESGOTO, DIÂMETRO DE 1000 MM, JUNTA SOLDADA (NÃO INCLUI A EXECUÇÃO DE SOLDA) - FORNECIMENTO E ASSENTAMENTO. AF_12/2021</t>
  </si>
  <si>
    <t>SINAPI|103376</t>
  </si>
  <si>
    <t>103376</t>
  </si>
  <si>
    <t>TUBO PEAD LISO PARA REDE DE ÁGUA OU ESGOTO, DIÂMETRO DE 110 MM, JUNTA SOLDADA (NÃO INCLUI A EXECUÇÃO DE SOLDA) - FORNECIMENTO E ASSENTAMENTO. AF_12/2021</t>
  </si>
  <si>
    <t>SINAPI|104804</t>
  </si>
  <si>
    <t>104804</t>
  </si>
  <si>
    <t>TUBO PEAD LISO PARA REDE DE ÁGUA OU ESGOTO, DIÂMETRO DE 1200 MM, JUNTA SOLDADA (NÃO INCLUI A EXECUÇÃO DE SOLDA) - FORNECIMENTO E ASSENTAMENTO. AF_12/2021</t>
  </si>
  <si>
    <t>SINAPI|104805</t>
  </si>
  <si>
    <t>104805</t>
  </si>
  <si>
    <t>TUBO PEAD LISO PARA REDE DE ÁGUA OU ESGOTO, DIÂMETRO DE 1400 MM, JUNTA SOLDADA (NÃO INCLUI A EXECUÇÃO DE SOLDA) - FORNECIMENTO E ASSENTAMENTO. AF_12/2021</t>
  </si>
  <si>
    <t>SINAPI|103377</t>
  </si>
  <si>
    <t>103377</t>
  </si>
  <si>
    <t>TUBO PEAD LISO PARA REDE DE ÁGUA OU ESGOTO, DIÂMETRO DE 160 MM, JUNTA SOLDADA (NÃO INCLUI A EXECUÇÃO DE SOLDA) - FORNECIMENTO E ASSENTAMENTO. AF_12/2021</t>
  </si>
  <si>
    <t>SINAPI|104806</t>
  </si>
  <si>
    <t>104806</t>
  </si>
  <si>
    <t>TUBO PEAD LISO PARA REDE DE ÁGUA OU ESGOTO, DIÂMETRO DE 1600 MM, JUNTA SOLDADA (NÃO INCLUI A EXECUÇÃO DE SOLDA) - FORNECIMENTO E ASSENTAMENTO. AF_12/2021</t>
  </si>
  <si>
    <t>SINAPI|103378</t>
  </si>
  <si>
    <t>103378</t>
  </si>
  <si>
    <t>TUBO PEAD LISO PARA REDE DE ÁGUA OU ESGOTO, DIÂMETRO DE 180 MM, JUNTA SOLDADA (NÃO INCLUI A EXECUÇÃO DE SOLDA) - FORNECIMENTO E ASSENTAMENTO. AF_12/2021</t>
  </si>
  <si>
    <t>SINAPI|103372</t>
  </si>
  <si>
    <t>103372</t>
  </si>
  <si>
    <t>TUBO PEAD LISO PARA REDE DE ÁGUA OU ESGOTO, DIÂMETRO DE 20 MM, JUNTA SOLDADA (NÃO INCLUI A EXECUÇÃO DE SOLDA) - FORNECIMENTO E ASSENTAMENTO. AF_12/2021</t>
  </si>
  <si>
    <t>SINAPI|103379</t>
  </si>
  <si>
    <t>103379</t>
  </si>
  <si>
    <t>TUBO PEAD LISO PARA REDE DE ÁGUA OU ESGOTO, DIÂMETRO DE 200 MM, JUNTA SOLDADA (NÃO INCLUI A EXECUÇÃO DE SOLDA) - FORNECIMENTO E ASSENTAMENTO. AF_12/2021</t>
  </si>
  <si>
    <t>SINAPI|103380</t>
  </si>
  <si>
    <t>103380</t>
  </si>
  <si>
    <t>TUBO PEAD LISO PARA REDE DE ÁGUA OU ESGOTO, DIÂMETRO DE 225 MM, JUNTA SOLDADA (NÃO INCLUI A EXECUÇÃO DE SOLDA) - FORNECIMENTO E ASSENTAMENTO. AF_12/2021</t>
  </si>
  <si>
    <t>SINAPI|103381</t>
  </si>
  <si>
    <t>103381</t>
  </si>
  <si>
    <t>TUBO PEAD LISO PARA REDE DE ÁGUA OU ESGOTO, DIÂMETRO DE 250 MM, JUNTA SOLDADA (NÃO INCLUI A EXECUÇÃO DE SOLDA) - FORNECIMENTO E ASSENTAMENTO. AF_12/2021</t>
  </si>
  <si>
    <t>SINAPI|103382</t>
  </si>
  <si>
    <t>103382</t>
  </si>
  <si>
    <t>TUBO PEAD LISO PARA REDE DE ÁGUA OU ESGOTO, DIÂMETRO DE 280 MM, JUNTA SOLDADA (NÃO INCLUI A EXECUÇÃO DE SOLDA) - FORNECIMENTO E ASSENTAMENTO. AF_12/2021</t>
  </si>
  <si>
    <t>SINAPI|103383</t>
  </si>
  <si>
    <t>103383</t>
  </si>
  <si>
    <t>TUBO PEAD LISO PARA REDE DE ÁGUA OU ESGOTO, DIÂMETRO DE 315 MM, JUNTA SOLDADA (NÃO INCLUI A EXECUÇÃO DE SOLDA) - FORNECIMENTO E ASSENTAMENTO. AF_12/2021</t>
  </si>
  <si>
    <t>SINAPI|103373</t>
  </si>
  <si>
    <t>103373</t>
  </si>
  <si>
    <t>TUBO PEAD LISO PARA REDE DE ÁGUA OU ESGOTO, DIÂMETRO DE 32 MM, JUNTA SOLDADA (NÃO INCLUI A EXECUÇÃO DE SOLDA) - FORNECIMENTO E ASSENTAMENTO. AF_12/2021</t>
  </si>
  <si>
    <t>SINAPI|103384</t>
  </si>
  <si>
    <t>103384</t>
  </si>
  <si>
    <t>TUBO PEAD LISO PARA REDE DE ÁGUA OU ESGOTO, DIÂMETRO DE 355 MM, JUNTA SOLDADA (NÃO INCLUI A EXECUÇÃO DE SOLDA) - FORNECIMENTO E ASSENTAMENTO. AF_12/2021</t>
  </si>
  <si>
    <t>SINAPI|103385</t>
  </si>
  <si>
    <t>103385</t>
  </si>
  <si>
    <t>TUBO PEAD LISO PARA REDE DE ÁGUA OU ESGOTO, DIÂMETRO DE 400 MM, JUNTA SOLDADA (NÃO INCLUI A EXECUÇÃO DE SOLDA) - FORNECIMENTO E ASSENTAMENTO. AF_12/2021</t>
  </si>
  <si>
    <t>SINAPI|103386</t>
  </si>
  <si>
    <t>103386</t>
  </si>
  <si>
    <t>TUBO PEAD LISO PARA REDE DE ÁGUA OU ESGOTO, DIÂMETRO DE 450 MM, JUNTA SOLDADA (NÃO INCLUI A EXECUÇÃO DE SOLDA) - FORNECIMENTO E ASSENTAMENTO. AF_12/2021</t>
  </si>
  <si>
    <t>SINAPI|103387</t>
  </si>
  <si>
    <t>103387</t>
  </si>
  <si>
    <t>TUBO PEAD LISO PARA REDE DE ÁGUA OU ESGOTO, DIÂMETRO DE 500 MM, JUNTA SOLDADA (NÃO INCLUI A EXECUÇÃO DE SOLDA) - FORNECIMENTO E ASSENTAMENTO. AF_12/2021</t>
  </si>
  <si>
    <t>SINAPI|103388</t>
  </si>
  <si>
    <t>103388</t>
  </si>
  <si>
    <t>TUBO PEAD LISO PARA REDE DE ÁGUA OU ESGOTO, DIÂMETRO DE 560 MM, JUNTA SOLDADA (NÃO INCLUI A EXECUÇÃO DE SOLDA) - FORNECIMENTO E ASSENTAMENTO. AF_12/2021</t>
  </si>
  <si>
    <t>SINAPI|103374</t>
  </si>
  <si>
    <t>103374</t>
  </si>
  <si>
    <t>TUBO PEAD LISO PARA REDE DE ÁGUA OU ESGOTO, DIÂMETRO DE 63 MM, JUNTA SOLDADA (NÃO INCLUI A EXECUÇÃO DE SOLDA) - FORNECIMENTO E ASSENTAMENTO. AF_12/2021</t>
  </si>
  <si>
    <t>SINAPI|103389</t>
  </si>
  <si>
    <t>103389</t>
  </si>
  <si>
    <t>TUBO PEAD LISO PARA REDE DE ÁGUA OU ESGOTO, DIÂMETRO DE 630 MM, JUNTA SOLDADA (NÃO INCLUI A EXECUÇÃO DE SOLDA) - FORNECIMENTO E ASSENTAMENTO. AF_12/2021</t>
  </si>
  <si>
    <t>SINAPI|103390</t>
  </si>
  <si>
    <t>103390</t>
  </si>
  <si>
    <t>TUBO PEAD LISO PARA REDE DE ÁGUA OU ESGOTO, DIÂMETRO DE 710 MM, JUNTA SOLDADA (NÃO INCLUI A EXECUÇÃO DE SOLDA) - FORNECIMENTO E ASSENTAMENTO. AF_12/2021</t>
  </si>
  <si>
    <t>SINAPI|103391</t>
  </si>
  <si>
    <t>103391</t>
  </si>
  <si>
    <t>TUBO PEAD LISO PARA REDE DE ÁGUA OU ESGOTO, DIÂMETRO DE 800 MM, JUNTA SOLDADA (NÃO INCLUI A EXECUÇÃO DE SOLDA) - FORNECIMENTO E ASSENTAMENTO. AF_12/2021</t>
  </si>
  <si>
    <t>SINAPI|103375</t>
  </si>
  <si>
    <t>103375</t>
  </si>
  <si>
    <t>TUBO PEAD LISO PARA REDE DE ÁGUA OU ESGOTO, DIÂMETRO DE 90 MM, JUNTA SOLDADA (NÃO INCLUI A EXECUÇÃO DE SOLDA) - FORNECIMENTO E ASSENTAMENTO. AF_12/2021</t>
  </si>
  <si>
    <t>SINAPI|103392</t>
  </si>
  <si>
    <t>103392</t>
  </si>
  <si>
    <t>TUBO PEAD LISO PARA REDE DE ÁGUA OU ESGOTO, DIÂMETRO DE 900 MM, JUNTA SOLDADA (NÃO INCLUI A EXECUÇÃO DE SOLDA) - FORNECIMENTO E ASSENTAMENTO. AF_12/2021</t>
  </si>
  <si>
    <t>SINAPI|103440</t>
  </si>
  <si>
    <t>103440</t>
  </si>
  <si>
    <t>TÊ DE SERVIÇO, EM PEAD LISO PARA REDE DE ÁGUA OU ESGOTO, DIÂMETRO DE 200 X 20 MM, JUNTA SOLDADA POR ELETROFUSÃO (NÃO INCLUI A EXECUÇÃO DE SOLDA). AF_12/2021</t>
  </si>
  <si>
    <t>SINAPI|103441</t>
  </si>
  <si>
    <t>103441</t>
  </si>
  <si>
    <t>TÊ DE SERVIÇO, EM PEAD LISO PARA REDE DE ÁGUA OU ESGOTO, DIÂMETRO DE 200 X 32 MM, JUNTA SOLDADA POR ELETROFUSÃO (NÃO INCLUI A EXECUÇÃO DE SOLDA). AF_12/2021</t>
  </si>
  <si>
    <t>SINAPI|103442</t>
  </si>
  <si>
    <t>103442</t>
  </si>
  <si>
    <t>TÊ DE SERVIÇO, EM PEAD LISO PARA REDE DE ÁGUA OU ESGOTO, DIÂMETRO DE 200 X 63 MM, JUNTA SOLDADA POR ELETROFUSÃO (NÃO INCLUI A EXECUÇÃO DE SOLDA). AF_12/2021</t>
  </si>
  <si>
    <t>SINAPI|103437</t>
  </si>
  <si>
    <t>103437</t>
  </si>
  <si>
    <t>TÊ DE SERVIÇO, EM PEAD LISO PARA REDE DE ÁGUA OU ESGOTO, DIÂMETRO DE 63 X 20 MM, JUNTA SOLDADA POR ELETROFUSÃO (NÃO INCLUI A EXECUÇÃO DE SOLDA). AF_12/2021</t>
  </si>
  <si>
    <t>SINAPI|103438</t>
  </si>
  <si>
    <t>103438</t>
  </si>
  <si>
    <t>TÊ DE SERVIÇO, EM PEAD LISO PARA REDE DE ÁGUA OU ESGOTO, DIÂMETRO DE 63 X 32 MM, JUNTA SOLDADA POR ELETROFUSÃO (NÃO INCLUI A EXECUÇÃO DE SOLDA). AF_12/2021</t>
  </si>
  <si>
    <t>SINAPI|103439</t>
  </si>
  <si>
    <t>103439</t>
  </si>
  <si>
    <t>TÊ DE SERVIÇO, EM PEAD LISO PARA REDE DE ÁGUA OU ESGOTO, DIÂMETRO DE 63 X 63 MM, JUNTA SOLDADA POR ELETROFUSÃO (NÃO INCLUI A EXECUÇÃO DE SOLDA). AF_12/2021</t>
  </si>
  <si>
    <t>SINAPI|106122</t>
  </si>
  <si>
    <t>106122</t>
  </si>
  <si>
    <t>REMOÇÃO DE ENTULHO CLASSE A (ALVENARIA, CONCRETO, ARGAMASSAS E CERÂMICOS) POR DUTO DE ENTULHO E ACONDICIONAMENTO FINAL EM CAÇAMBA ESTACIONÁRIA. EXCLUSO FRETE. AF_09/2025</t>
  </si>
  <si>
    <t>Remoção de Entulho e Descarte</t>
  </si>
  <si>
    <t>SINAPI|106131</t>
  </si>
  <si>
    <t>106131</t>
  </si>
  <si>
    <t>REMOÇÃO DE ENTULHO CLASSE B (BALDES VAZIOS NÃO CONTAMINADOS DE 29 LITROS) TRANSPORTADAS POR CREMALHEIRA. ACONDICIONAMENTO FINAL EM BAIAS. EXCLUSO FRETE. AF_09/2025</t>
  </si>
  <si>
    <t>SINAPI|106127</t>
  </si>
  <si>
    <t>106127</t>
  </si>
  <si>
    <t>REMOÇÃO DE ENTULHO CLASSE B (FRAGMENTOS DE MADEIRA) TRANSPORTADOS POR CREMALHEIRA. ACONDICIONAMENTO FINAL CAÇAMBA ESTACIONÁRIA. EXCLUSO FRETE. AF_09/2025</t>
  </si>
  <si>
    <t>SINAPI|106126</t>
  </si>
  <si>
    <t>106126</t>
  </si>
  <si>
    <t>REMOÇÃO DE ENTULHO CLASSE B (FRAGMENTOS DE MADEIRA) TRANSPORTADOS POR GRUA. ACONDICIONAMENTO FINAL CAÇAMBA ESTACIONÁRIA. EXCLUSO FRETE. AF_09/2025</t>
  </si>
  <si>
    <t>SINAPI|106128</t>
  </si>
  <si>
    <t>106128</t>
  </si>
  <si>
    <t>REMOÇÃO DE ENTULHO CLASSE B (FRAGMENTOS E RESÍDUOS DE GESSO) TRANSPORTADOS POR CREMALHEIRA. ACONDICIONAMENTO FINAL CAÇAMBA ESTACIONÁRIA. EXCLUSO FRETE. AF_09/2025</t>
  </si>
  <si>
    <t>SINAPI|106130</t>
  </si>
  <si>
    <t>106130</t>
  </si>
  <si>
    <t>REMOÇÃO DE ENTULHO CLASSE B (LATAS OU BALDES VAZIOS NÃO CONTAMINADOS DE 18 LITROS) TRANSPORTADAS POR CREMALHEIRA. ACONDICIONAMENTO FINAL EM BAIAS. EXCLUSO FRETE. AF_09/2025</t>
  </si>
  <si>
    <t>SINAPI|106129</t>
  </si>
  <si>
    <t>106129</t>
  </si>
  <si>
    <t>REMOÇÃO DE ENTULHO CLASSE B (PEÇAS MAIORES DE GESSO ACARTONADO) TRANSPORTADOS POR CREMALHEIRA. ACONDICIONAMENTO FINAL CAÇAMBA ESTACIONÁRIA. EXCLUSO FRETE. AF_09/2025</t>
  </si>
  <si>
    <t>SINAPI|106125</t>
  </si>
  <si>
    <t>106125</t>
  </si>
  <si>
    <t>REMOÇÃO DE ENTULHO CLASSE B (PEÇAS MAIORES DE MADEIRA) TRANSPORTADOS POR CREMALHEIRA. ACONDICIONAMENTO FINAL EM CAIXA ROLL ON/ ROLL OFF. EXCLUSO FRETE. AF_09/2025</t>
  </si>
  <si>
    <t>SINAPI|106124</t>
  </si>
  <si>
    <t>106124</t>
  </si>
  <si>
    <t>REMOÇÃO DE ENTULHO CLASSE B (PEÇAS MAIORES DE MADEIRA) TRANSPORTADOS POR GRUA. ACONDICIONAMENTO FINAL EM CAIXA ROLL ON/ ROLL OFF. EXCLUSO FRETE. AF_09/2025</t>
  </si>
  <si>
    <t>SINAPI|106123</t>
  </si>
  <si>
    <t>106123</t>
  </si>
  <si>
    <t>REMOÇÃO DE ENTULHO CLASSE B (PLASTICO/ PAPEL/ METAL) ARMAZENADO INICIALMENTE EM BOMBONAS E ACONDICIONAMENTO FINAL EM ABRIGOS COBERTOS. EXCLUSO FRETE. AF_09/2025</t>
  </si>
  <si>
    <t>SINAPI|106445</t>
  </si>
  <si>
    <t>106445</t>
  </si>
  <si>
    <t>RESERVATÓRIO DE CONCRETO PRÉ-FABRICADO, DIÂMETRO IGUAL A 2,5 M E ALTURA TOTAL IGUAL A 10,5 M - FORNECIMENTO E INSTALAÇÃO. AF_12/2025</t>
  </si>
  <si>
    <t>Reservatórios de Concreto e Metálicos</t>
  </si>
  <si>
    <t>SINAPI|106446</t>
  </si>
  <si>
    <t>106446</t>
  </si>
  <si>
    <t>RESERVATÓRIO DE CONCRETO PRÉ-FABRICADO, DIÂMETRO IGUAL A 2,5 M E ALTURA TOTAL IGUAL A 15,0 M - FORNECIMENTO E INSTALAÇÃO. AF_12/2025</t>
  </si>
  <si>
    <t>SINAPI|106447</t>
  </si>
  <si>
    <t>106447</t>
  </si>
  <si>
    <t>RESERVATÓRIO DE CONCRETO PRÉ-FABRICADO, DIÂMETRO IGUAL A 2,5 M E ALTURA TOTAL IGUAL A 20,0 M - FORNECIMENTO E INSTALAÇÃO. AF_12/2025</t>
  </si>
  <si>
    <t>SINAPI|106448</t>
  </si>
  <si>
    <t>106448</t>
  </si>
  <si>
    <t>RESERVATÓRIO DE CONCRETO PRÉ-FABRICADO, DIÂMETRO IGUAL A 2,5 M E ALTURA TOTAL IGUAL A 25,0 M - FORNECIMENTO E INSTALAÇÃO. AF_12/2025</t>
  </si>
  <si>
    <t>SINAPI|106449</t>
  </si>
  <si>
    <t>106449</t>
  </si>
  <si>
    <t>RESERVATÓRIO DE CONCRETO PRÉ-FABRICADO, DIÂMETRO IGUAL A 2,5 M E ALTURA TOTAL IGUAL A 30,5 M - FORNECIMENTO E INSTALAÇÃO. AF_12/2025</t>
  </si>
  <si>
    <t>SINAPI|106455</t>
  </si>
  <si>
    <t>106455</t>
  </si>
  <si>
    <t>RESERVATÓRIO DE CONCRETO PRÉ-FABRICADO, DIÂMETRO IGUAL A 2,5 M E ALTURA TOTAL MENOR OU IGUAL A 30,5 M - SOMENTE INSTALAÇÃO, SEM FORNECIMENTO. AF_12/2025</t>
  </si>
  <si>
    <t>SINAPI|106450</t>
  </si>
  <si>
    <t>106450</t>
  </si>
  <si>
    <t>RESERVATÓRIO DE CONCRETO PRÉ-FABRICADO, DIÂMETRO IGUAL A 3,0 M E ALTURA TOTAL IGUAL A 10,5 M - FORNECIMENTO E INSTALAÇÃO. AF_12/2025</t>
  </si>
  <si>
    <t>SINAPI|106451</t>
  </si>
  <si>
    <t>106451</t>
  </si>
  <si>
    <t>RESERVATÓRIO DE CONCRETO PRÉ-FABRICADO, DIÂMETRO IGUAL A 3,0 M E ALTURA TOTAL IGUAL A 15,0 M - FORNECIMENTO E INSTALAÇÃO. AF_12/2025</t>
  </si>
  <si>
    <t>SINAPI|106452</t>
  </si>
  <si>
    <t>106452</t>
  </si>
  <si>
    <t>RESERVATÓRIO DE CONCRETO PRÉ-FABRICADO, DIÂMETRO IGUAL A 3,0 M E ALTURA TOTAL IGUAL A 20,0 M - FORNECIMENTO E INSTALAÇÃO. AF_12/2025</t>
  </si>
  <si>
    <t>SINAPI|106453</t>
  </si>
  <si>
    <t>106453</t>
  </si>
  <si>
    <t>RESERVATÓRIO DE CONCRETO PRÉ-FABRICADO, DIÂMETRO IGUAL A 3,0 M E ALTURA TOTAL IGUAL A 25,0 M - FORNECIMENTO E INSTALAÇÃO. AF_12/2025</t>
  </si>
  <si>
    <t>SINAPI|106454</t>
  </si>
  <si>
    <t>106454</t>
  </si>
  <si>
    <t>RESERVATÓRIO DE CONCRETO PRÉ-FABRICADO, DIÂMETRO IGUAL A 3,0 M E ALTURA TOTAL IGUAL A 30,5 M - FORNECIMENTO E INSTALAÇÃO. AF_12/2025</t>
  </si>
  <si>
    <t>SINAPI|106456</t>
  </si>
  <si>
    <t>106456</t>
  </si>
  <si>
    <t>RESERVATÓRIO DE CONCRETO PRÉ-FABRICADO, DIÂMETRO IGUAL A 3,0 M E ALTURA TOTAL MENOR OU IGUAL A 30,5 M - SOMENTE INSTALAÇÃO, SEM FORNECIMENTO. AF_12/2025</t>
  </si>
  <si>
    <t>SINAPI|106426</t>
  </si>
  <si>
    <t>106426</t>
  </si>
  <si>
    <t>RESERVATÓRIO METÁLICO, TIPO TAÇA COM COLUNA SECA E CAPACIDADE IGUAL A 10.000 L - FORNECIMENTO E INSTALAÇÃO. AF_12/2025</t>
  </si>
  <si>
    <t>SINAPI|106442</t>
  </si>
  <si>
    <t>106442</t>
  </si>
  <si>
    <t>RESERVATÓRIO METÁLICO, TIPO TAÇA COM COLUNA SECA E CAPACIDADE IGUAL A 100.000 L - FORNECIMENTO E INSTALAÇÃO. AF_12/2025</t>
  </si>
  <si>
    <t>SINAPI|106427</t>
  </si>
  <si>
    <t>106427</t>
  </si>
  <si>
    <t>RESERVATÓRIO METÁLICO, TIPO TAÇA COM COLUNA SECA E CAPACIDADE IGUAL A 15.000 L - FORNECIMENTO E INSTALAÇÃO. AF_12/2025</t>
  </si>
  <si>
    <t>SINAPI|106428</t>
  </si>
  <si>
    <t>106428</t>
  </si>
  <si>
    <t>RESERVATÓRIO METÁLICO, TIPO TAÇA COM COLUNA SECA E CAPACIDADE IGUAL A 20.000 L - FORNECIMENTO E INSTALAÇÃO. AF_12/2025</t>
  </si>
  <si>
    <t>SINAPI|106429</t>
  </si>
  <si>
    <t>106429</t>
  </si>
  <si>
    <t>RESERVATÓRIO METÁLICO, TIPO TAÇA COM COLUNA SECA E CAPACIDADE IGUAL A 30.000 L - FORNECIMENTO E INSTALAÇÃO. AF_12/2025</t>
  </si>
  <si>
    <t>SINAPI|106430</t>
  </si>
  <si>
    <t>106430</t>
  </si>
  <si>
    <t>RESERVATÓRIO METÁLICO, TIPO TAÇA COM COLUNA SECA E CAPACIDADE IGUAL A 40.000 L - FORNECIMENTO E INSTALAÇÃO. AF_12/2025</t>
  </si>
  <si>
    <t>SINAPI|106425</t>
  </si>
  <si>
    <t>106425</t>
  </si>
  <si>
    <t>RESERVATÓRIO METÁLICO, TIPO TAÇA COM COLUNA SECA E CAPACIDADE IGUAL A 5.000 L - FORNECIMENTO E INSTALAÇÃO. AF_12/2025</t>
  </si>
  <si>
    <t>SINAPI|106431</t>
  </si>
  <si>
    <t>106431</t>
  </si>
  <si>
    <t>RESERVATÓRIO METÁLICO, TIPO TAÇA COM COLUNA SECA E CAPACIDADE IGUAL A 50.000 L - FORNECIMENTO E INSTALAÇÃO. AF_12/2025</t>
  </si>
  <si>
    <t>SINAPI|106441</t>
  </si>
  <si>
    <t>106441</t>
  </si>
  <si>
    <t>RESERVATÓRIO METÁLICO, TIPO TAÇA COM COLUNA SECA E CAPACIDADE IGUAL A 75.000 L - FORNECIMENTO E INSTALAÇÃO. AF_12/2025</t>
  </si>
  <si>
    <t>SINAPI|106433</t>
  </si>
  <si>
    <t>106433</t>
  </si>
  <si>
    <t>RESERVATÓRIO METÁLICO, TIPO TAÇA COM ÁGUA NA COLUNA E CAPACIDADE IGUAL A 10.000 L - FORNECIMENTO E INSTALAÇÃO. AF_12/2025</t>
  </si>
  <si>
    <t>SINAPI|106444</t>
  </si>
  <si>
    <t>106444</t>
  </si>
  <si>
    <t>RESERVATÓRIO METÁLICO, TIPO TAÇA COM ÁGUA NA COLUNA E CAPACIDADE IGUAL A 100.000 L - FORNECIMENTO E INSTALAÇÃO. AF_12/2025</t>
  </si>
  <si>
    <t>SINAPI|106434</t>
  </si>
  <si>
    <t>106434</t>
  </si>
  <si>
    <t>RESERVATÓRIO METÁLICO, TIPO TAÇA COM ÁGUA NA COLUNA E CAPACIDADE IGUAL A 15.000 L - FORNECIMENTO E INSTALAÇÃO. AF_12/2025</t>
  </si>
  <si>
    <t>SINAPI|106435</t>
  </si>
  <si>
    <t>106435</t>
  </si>
  <si>
    <t>RESERVATÓRIO METÁLICO, TIPO TAÇA COM ÁGUA NA COLUNA E CAPACIDADE IGUAL A 20.000 L - FORNECIMENTO E INSTALAÇÃO. AF_12/2025</t>
  </si>
  <si>
    <t>SINAPI|106436</t>
  </si>
  <si>
    <t>106436</t>
  </si>
  <si>
    <t>RESERVATÓRIO METÁLICO, TIPO TAÇA COM ÁGUA NA COLUNA E CAPACIDADE IGUAL A 30.000 L - FORNECIMENTO E INSTALAÇÃO. AF_12/2025</t>
  </si>
  <si>
    <t>SINAPI|106437</t>
  </si>
  <si>
    <t>106437</t>
  </si>
  <si>
    <t>RESERVATÓRIO METÁLICO, TIPO TAÇA COM ÁGUA NA COLUNA E CAPACIDADE IGUAL A 40.000 L - FORNECIMENTO E INSTALAÇÃO. AF_12/2025</t>
  </si>
  <si>
    <t>SINAPI|106432</t>
  </si>
  <si>
    <t>106432</t>
  </si>
  <si>
    <t>RESERVATÓRIO METÁLICO, TIPO TAÇA COM ÁGUA NA COLUNA E CAPACIDADE IGUAL A 5.000 L - FORNECIMENTO E INSTALAÇÃO. AF_12/2025</t>
  </si>
  <si>
    <t>SINAPI|106438</t>
  </si>
  <si>
    <t>106438</t>
  </si>
  <si>
    <t>RESERVATÓRIO METÁLICO, TIPO TAÇA COM ÁGUA NA COLUNA E CAPACIDADE IGUAL A 50.000 L - FORNECIMENTO E INSTALAÇÃO. AF_12/2025</t>
  </si>
  <si>
    <t>SINAPI|106443</t>
  </si>
  <si>
    <t>106443</t>
  </si>
  <si>
    <t>RESERVATÓRIO METÁLICO, TIPO TAÇA COM ÁGUA NA COLUNA E CAPACIDADE IGUAL A 75.000 L - FORNECIMENTO E INSTALAÇÃO. AF_12/2025</t>
  </si>
  <si>
    <t>SINAPI|106419</t>
  </si>
  <si>
    <t>106419</t>
  </si>
  <si>
    <t>RESERVATÓRIO METÁLICO, TIPO TUBULAR E CAPACIDADE IGUAL A 10.000 L - FORNECIMENTO E INSTALAÇÃO. AF_12/2025</t>
  </si>
  <si>
    <t>SINAPI|106440</t>
  </si>
  <si>
    <t>106440</t>
  </si>
  <si>
    <t>RESERVATÓRIO METÁLICO, TIPO TUBULAR E CAPACIDADE IGUAL A 100.000 L - FORNECIMENTO E INSTALAÇÃO. AF_12/2025</t>
  </si>
  <si>
    <t>SINAPI|106420</t>
  </si>
  <si>
    <t>106420</t>
  </si>
  <si>
    <t>RESERVATÓRIO METÁLICO, TIPO TUBULAR E CAPACIDADE IGUAL A 15.000 L - FORNECIMENTO E INSTALAÇÃO. AF_12/2025</t>
  </si>
  <si>
    <t>SINAPI|106421</t>
  </si>
  <si>
    <t>106421</t>
  </si>
  <si>
    <t>RESERVATÓRIO METÁLICO, TIPO TUBULAR E CAPACIDADE IGUAL A 20.000 L - FORNECIMENTO E INSTALAÇÃO. AF_12/2025</t>
  </si>
  <si>
    <t>SINAPI|106422</t>
  </si>
  <si>
    <t>106422</t>
  </si>
  <si>
    <t>RESERVATÓRIO METÁLICO, TIPO TUBULAR E CAPACIDADE IGUAL A 30.000 L - FORNECIMENTO E INSTALAÇÃO. AF_12/2025</t>
  </si>
  <si>
    <t>SINAPI|106423</t>
  </si>
  <si>
    <t>106423</t>
  </si>
  <si>
    <t>RESERVATÓRIO METÁLICO, TIPO TUBULAR E CAPACIDADE IGUAL A 40.000 L - FORNECIMENTO E INSTALAÇÃO. AF_12/2025</t>
  </si>
  <si>
    <t>SINAPI|106418</t>
  </si>
  <si>
    <t>106418</t>
  </si>
  <si>
    <t>RESERVATÓRIO METÁLICO, TIPO TUBULAR E CAPACIDADE IGUAL A 5.000 L - FORNECIMENTO E INSTALAÇÃO. AF_12/2025</t>
  </si>
  <si>
    <t>SINAPI|106424</t>
  </si>
  <si>
    <t>106424</t>
  </si>
  <si>
    <t>RESERVATÓRIO METÁLICO, TIPO TUBULAR E CAPACIDADE IGUAL A 50.000 L - FORNECIMENTO E INSTALAÇÃO. AF_12/2025</t>
  </si>
  <si>
    <t>SINAPI|106439</t>
  </si>
  <si>
    <t>106439</t>
  </si>
  <si>
    <t>RESERVATÓRIO METÁLICO, TIPO TUBULAR E CAPACIDADE IGUAL A 75.000 L - FORNECIMENTO E INSTALAÇÃO. AF_12/2025</t>
  </si>
  <si>
    <t>SINAPI|88789</t>
  </si>
  <si>
    <t>88789</t>
  </si>
  <si>
    <t>REVESTIMENTO CERÂMICO PARA PAREDES EXTERNAS EM PASTILHAS DE PORCELANA 2,5 X 2,5 CM (PLACAS DE 30 X 30 CM), ALINHADAS A PRUMO, APLICADO EM SUPERFÍCIES INTERNAS DE SACADA. AF_02/2023</t>
  </si>
  <si>
    <t>Revestimentos Cerâmicos Externos</t>
  </si>
  <si>
    <t>SINAPI|88788</t>
  </si>
  <si>
    <t>88788</t>
  </si>
  <si>
    <t>REVESTIMENTO CERÂMICO PARA PAREDES EXTERNAS EM PASTILHAS DE PORCELANA 2,5 X 2,5 CM (PLACAS DE 30 X 30 CM), ALINHADAS A PRUMO. AF_02/2023</t>
  </si>
  <si>
    <t>SINAPI|87245</t>
  </si>
  <si>
    <t>87245</t>
  </si>
  <si>
    <t>REVESTIMENTO CERÂMICO PARA PAREDES EXTERNAS EM PASTILHAS DE PORCELANA 5 X 5 CM (PLACAS DE 30 X 30 CM), ALINHADAS A PRUMO, APLICADO EM SUPERFÍCIES INTERNAS DE SACADA. AF_02/2023</t>
  </si>
  <si>
    <t>SINAPI|87244</t>
  </si>
  <si>
    <t>87244</t>
  </si>
  <si>
    <t>REVESTIMENTO CERÂMICO PARA PAREDES EXTERNAS EM PASTILHAS DE PORCELANA 5 X 5 CM (PLACAS DE 30 X 30 CM), ALINHADAS A PRUMO. AF_02/2023</t>
  </si>
  <si>
    <t>SINAPI|104589</t>
  </si>
  <si>
    <t>104589</t>
  </si>
  <si>
    <t>REVESTIMENTO CERÂMICO PARA PAREDES EXTERNAS, COM PLACAS TIPO GRÊS OU SEMIGRÊS, FORMATO MENOR OU IGUAL A 200 CM2, ALINHADAS A PRUMO, APLICADO EM SUPERFÍCIES INTERNAS DE SACADA. AF_02/2023</t>
  </si>
  <si>
    <t>SINAPI|104588</t>
  </si>
  <si>
    <t>104588</t>
  </si>
  <si>
    <t>REVESTIMENTO CERÂMICO PARA PAREDES EXTERNAS, COM PLACAS TIPO GRÊS OU SEMIGRÊS, FORMATO MENOR OU IGUAL A 200 CM2, ALINHADAS A PRUMO. AF_02/2023</t>
  </si>
  <si>
    <t>SINAPI|104591</t>
  </si>
  <si>
    <t>104591</t>
  </si>
  <si>
    <t>REVESTIMENTO CERÂMICO PARA PAREDES EXTERNAS, COM PLACAS TIPO GRÊS OU SEMIGRÊS, FORMATO MENOR OU IGUAL A 200 CM2, DISPOSTAS EM AMARRAÇÃO, APLICADO EM SUPERFÍCIES INTERNAS DE SACADA. AF_02/2023</t>
  </si>
  <si>
    <t>SINAPI|104590</t>
  </si>
  <si>
    <t>104590</t>
  </si>
  <si>
    <t>REVESTIMENTO CERÂMICO PARA PAREDES EXTERNAS, COM PLACAS TIPO GRÊS OU SEMIGRÊS, FORMATO MENOR OU IGUAL A 200 CM2, DISPOSTAS EM AMARRAÇÃO. AF_02/2023</t>
  </si>
  <si>
    <t>SINAPI|87267</t>
  </si>
  <si>
    <t>87267</t>
  </si>
  <si>
    <t>REVESTIMENTO CERÂMICO PARA PAREDES INTERNAS COM PLACAS TIPO ESMALTADA DE DIMENSÕES 20X20 CM APLICADAS A MEIA ALTURA DAS PAREDES. AF_02/2023_PE</t>
  </si>
  <si>
    <t>Revestimentos Cerâmicos Internos</t>
  </si>
  <si>
    <t>SINAPI|104614</t>
  </si>
  <si>
    <t>104614</t>
  </si>
  <si>
    <t>REVESTIMENTO CERÂMICO PARA PAREDES INTERNAS COM PLACAS TIPO ESMALTADA DE DIMENSÕES 20X20 CM APLICADAS EM DIAGONAL, A MEIA ALTURA DAS PAREDES. AF_02/2023_PE</t>
  </si>
  <si>
    <t>SINAPI|104613</t>
  </si>
  <si>
    <t>104613</t>
  </si>
  <si>
    <t>REVESTIMENTO CERÂMICO PARA PAREDES INTERNAS COM PLACAS TIPO ESMALTADA DE DIMENSÕES 20X20 CM APLICADAS EM DIAGONAL, NA ALTURA INTEIRA DAS PAREDES. AF_02/2023_PE</t>
  </si>
  <si>
    <t>SINAPI|87265</t>
  </si>
  <si>
    <t>87265</t>
  </si>
  <si>
    <t>REVESTIMENTO CERÂMICO PARA PAREDES INTERNAS COM PLACAS TIPO ESMALTADA DE DIMENSÕES 20X20 CM APLICADAS NA ALTURA INTEIRA DAS PAREDES. AF_02/2023_PE</t>
  </si>
  <si>
    <t>SINAPI|87271</t>
  </si>
  <si>
    <t>87271</t>
  </si>
  <si>
    <t>REVESTIMENTO CERÂMICO PARA PAREDES INTERNAS COM PLACAS TIPO ESMALTADA DE DIMENSÕES 25X35 CM APLICADAS A MEIA ALTURA DAS PAREDES. AF_02/2023_PE</t>
  </si>
  <si>
    <t>SINAPI|87269</t>
  </si>
  <si>
    <t>87269</t>
  </si>
  <si>
    <t>REVESTIMENTO CERÂMICO PARA PAREDES INTERNAS COM PLACAS TIPO ESMALTADA DE DIMENSÕES 25X35 CM APLICADAS NA ALTURA INTEIRA DAS PAREDES. AF_02/2023_PE</t>
  </si>
  <si>
    <t>SINAPI|87275</t>
  </si>
  <si>
    <t>87275</t>
  </si>
  <si>
    <t>REVESTIMENTO CERÂMICO PARA PAREDES INTERNAS COM PLACAS TIPO ESMALTADA DE DIMENSÕES 33X45 CM APLICADAS A MEIA ALTURA DAS PAREDES. AF_02/2023_PE</t>
  </si>
  <si>
    <t>SINAPI|87273</t>
  </si>
  <si>
    <t>87273</t>
  </si>
  <si>
    <t>REVESTIMENTO CERÂMICO PARA PAREDES INTERNAS COM PLACAS TIPO ESMALTADA DE DIMENSÕES 33X45 CM APLICADAS NA ALTURA INTEIRA DAS PAREDES. AF_02/2023_PE</t>
  </si>
  <si>
    <t>SINAPI|104612</t>
  </si>
  <si>
    <t>104612</t>
  </si>
  <si>
    <t>REVESTIMENTO CERÂMICO PARA PAREDES INTERNAS COM PLACAS TIPO ESMALTADA DE DIMENSÕES 60X60 CM APLICADAS A MEIA ALTURA DAS PAREDES. AF_02/2023_PE</t>
  </si>
  <si>
    <t>SINAPI|104611</t>
  </si>
  <si>
    <t>104611</t>
  </si>
  <si>
    <t>REVESTIMENTO CERÂMICO PARA PAREDES INTERNAS COM PLACAS TIPO ESMALTADA DE DIMENSÕES 60X60 CM APLICADAS NA ALTURA INTEIRA DAS PAREDES. AF_02/2023_PE</t>
  </si>
  <si>
    <t>SINAPI|104618</t>
  </si>
  <si>
    <t>104618</t>
  </si>
  <si>
    <t>REVESTIMENTO CERÂMICO PARA PAREDES INTERNAS COM PLACAS TIPO PASTILHA DE DIMENSÕES 2,5 X 2,5 CM (PLACAS DE 30 X 30 CM) CM APLICADAS A MEIA ALTURA DAS PAREDES. AF_02/2023</t>
  </si>
  <si>
    <t>SINAPI|104616</t>
  </si>
  <si>
    <t>104616</t>
  </si>
  <si>
    <t>REVESTIMENTO CERÂMICO PARA PAREDES INTERNAS COM PLACAS TIPO PASTILHA DE DIMENSÕES 2,5 X 2,5 CM (PLACAS DE 30 X 30 CM) CM APLICADAS NA ALTURA INTEIRA DAS PAREDES. AF_02/2023</t>
  </si>
  <si>
    <t>SINAPI|104617</t>
  </si>
  <si>
    <t>104617</t>
  </si>
  <si>
    <t>REVESTIMENTO CERÂMICO PARA PAREDES INTERNAS COM PLACAS TIPO PASTILHA DE DIMENSÕES 5 X 5 CM (PLACAS DE 30 X 30 CM) CM APLICADAS A MEIA ALTURA DAS PAREDES. AF_02/2023</t>
  </si>
  <si>
    <t>SINAPI|104615</t>
  </si>
  <si>
    <t>104615</t>
  </si>
  <si>
    <t>REVESTIMENTO CERÂMICO PARA PAREDES INTERNAS COM PLACAS TIPO PASTILHA DE DIMENSÕES 5 X 5 CM (PLACAS DE 30 X 30 CM) CM APLICADAS NA ALTURA INTEIRA DAS PAREDES. AF_02/2023</t>
  </si>
  <si>
    <t>SINAPI|87247</t>
  </si>
  <si>
    <t>87247</t>
  </si>
  <si>
    <t>REVESTIMENTO CERÂMICO PARA PISO COM PLACAS TIPO ESMALTADA DE DIMENSÕES 35X35 CM APLICADA EM AMBIENTES DE ÁREA ENTRE 5 M2 E 10 M2. AF_02/2023_PE</t>
  </si>
  <si>
    <t>SINAPI|87248</t>
  </si>
  <si>
    <t>87248</t>
  </si>
  <si>
    <t>REVESTIMENTO CERÂMICO PARA PISO COM PLACAS TIPO ESMALTADA DE DIMENSÕES 35X35 CM APLICADA EM AMBIENTES DE ÁREA MAIOR QUE 10 M2. AF_02/2023_PE</t>
  </si>
  <si>
    <t>SINAPI|87246</t>
  </si>
  <si>
    <t>87246</t>
  </si>
  <si>
    <t>REVESTIMENTO CERÂMICO PARA PISO COM PLACAS TIPO ESMALTADA DE DIMENSÕES 35X35 CM APLICADA EM AMBIENTES DE ÁREA MENOR QUE 5 M2. AF_02/2023_PE</t>
  </si>
  <si>
    <t>SINAPI|104601</t>
  </si>
  <si>
    <t>104601</t>
  </si>
  <si>
    <t>REVESTIMENTO CERÂMICO PARA PISO COM PLACAS TIPO ESMALTADA DE DIMENSÕES 35X35 CM APLICADA EM DIAGONAL EM AMBIENTES DE ÁREA ENTRE 5 M² E 10 M². AF_02/2023_PE</t>
  </si>
  <si>
    <t>SINAPI|104603</t>
  </si>
  <si>
    <t>104603</t>
  </si>
  <si>
    <t>REVESTIMENTO CERÂMICO PARA PISO COM PLACAS TIPO ESMALTADA DE DIMENSÕES 35X35 CM APLICADA EM DIAGONAL EM AMBIENTES DE ÁREA MAIOR QUE 10 M². AF_02/2023_PE</t>
  </si>
  <si>
    <t>SINAPI|104599</t>
  </si>
  <si>
    <t>104599</t>
  </si>
  <si>
    <t>REVESTIMENTO CERÂMICO PARA PISO COM PLACAS TIPO ESMALTADA DE DIMENSÕES 35X35 CM APLICADA EM DIAGONAL EM AMBIENTES DE ÁREA MENOR QUE 5 M². AF_02/2023_PE</t>
  </si>
  <si>
    <t>SINAPI|87250</t>
  </si>
  <si>
    <t>87250</t>
  </si>
  <si>
    <t>REVESTIMENTO CERÂMICO PARA PISO COM PLACAS TIPO ESMALTADA DE DIMENSÕES 45X45 CM APLICADA EM AMBIENTES DE ÁREA ENTRE 5 M2 E 10 M2. AF_02/2023_PE</t>
  </si>
  <si>
    <t>SINAPI|87251</t>
  </si>
  <si>
    <t>87251</t>
  </si>
  <si>
    <t>REVESTIMENTO CERÂMICO PARA PISO COM PLACAS TIPO ESMALTADA DE DIMENSÕES 45X45 CM APLICADA EM AMBIENTES DE ÁREA MAIOR QUE 10 M2. AF_02/2023_PE</t>
  </si>
  <si>
    <t>SINAPI|87249</t>
  </si>
  <si>
    <t>87249</t>
  </si>
  <si>
    <t>REVESTIMENTO CERÂMICO PARA PISO COM PLACAS TIPO ESMALTADA DE DIMENSÕES 45X45 CM APLICADA EM AMBIENTES DE ÁREA MENOR QUE 5 M2. AF_02/2023_PE</t>
  </si>
  <si>
    <t>SINAPI|104606</t>
  </si>
  <si>
    <t>104606</t>
  </si>
  <si>
    <t>REVESTIMENTO CERÂMICO PARA PISO COM PLACAS TIPO ESMALTADA DE DIMENSÕES 45X45 CM APLICADA EM DIAGONAL EM AMBIENTES DE ÁREA ENTRE 5 M² E 10 M². AF_02/2023_PE</t>
  </si>
  <si>
    <t>SINAPI|104607</t>
  </si>
  <si>
    <t>104607</t>
  </si>
  <si>
    <t>REVESTIMENTO CERÂMICO PARA PISO COM PLACAS TIPO ESMALTADA DE DIMENSÕES 45X45 CM APLICADA EM DIAGONAL EM AMBIENTES DE ÁREA MAIOR QUE 10 M². AF_02/2023_PE</t>
  </si>
  <si>
    <t>SINAPI|104605</t>
  </si>
  <si>
    <t>104605</t>
  </si>
  <si>
    <t>REVESTIMENTO CERÂMICO PARA PISO COM PLACAS TIPO ESMALTADA DE DIMENSÕES 45X45 CM APLICADA EM DIAGONAL EM AMBIENTES DE ÁREA MENOR QUE 5 M². AF_02/2023_PE</t>
  </si>
  <si>
    <t>SINAPI|87256</t>
  </si>
  <si>
    <t>87256</t>
  </si>
  <si>
    <t>REVESTIMENTO CERÂMICO PARA PISO COM PLACAS TIPO ESMALTADA DE DIMENSÕES 60X60 CM APLICADA EM AMBIENTES DE ÁREA ENTRE 5 M2 E 10 M2. AF_02/2023_PE</t>
  </si>
  <si>
    <t>SINAPI|87257</t>
  </si>
  <si>
    <t>87257</t>
  </si>
  <si>
    <t>REVESTIMENTO CERÂMICO PARA PISO COM PLACAS TIPO ESMALTADA DE DIMENSÕES 60X60 CM APLICADA EM AMBIENTES DE ÁREA MAIOR QUE 10 M2. AF_02/2023_PE</t>
  </si>
  <si>
    <t>SINAPI|87255</t>
  </si>
  <si>
    <t>87255</t>
  </si>
  <si>
    <t>REVESTIMENTO CERÂMICO PARA PISO COM PLACAS TIPO ESMALTADA DE DIMENSÕES 60X60 CM APLICADA EM AMBIENTES DE ÁREA MENOR QUE 5 M2. AF_02/2023_PE</t>
  </si>
  <si>
    <t>SINAPI|104594</t>
  </si>
  <si>
    <t>104594</t>
  </si>
  <si>
    <t>REVESTIMENTO CERÂMICO PARA PISO COM PLACAS TIPO ESMALTADA DE DIMENSÕES 80X80 CM APLICADA EM AMBIENTES DE ÁREA ENTRE 5 M² E 10 M². AF_02/2023_PE</t>
  </si>
  <si>
    <t>SINAPI|104595</t>
  </si>
  <si>
    <t>104595</t>
  </si>
  <si>
    <t>REVESTIMENTO CERÂMICO PARA PISO COM PLACAS TIPO ESMALTADA DE DIMENSÕES 80X80 CM APLICADA EM AMBIENTES DE ÁREA MAIOR QUE 10 M². AF_02/2023_PE</t>
  </si>
  <si>
    <t>SINAPI|104593</t>
  </si>
  <si>
    <t>104593</t>
  </si>
  <si>
    <t>REVESTIMENTO CERÂMICO PARA PISO COM PLACAS TIPO ESMALTADA DE DIMENSÕES 80X80 CM APLICADA EM AMBIENTES DE ÁREA MENOR QUE 5 M². AF_02/2023_PE</t>
  </si>
  <si>
    <t>SINAPI|87262</t>
  </si>
  <si>
    <t>87262</t>
  </si>
  <si>
    <t>REVESTIMENTO CERÂMICO PARA PISO COM PLACAS TIPO PORCELANATO DE DIMENSÕES 60X60 CM APLICADA EM AMBIENTES DE ÁREA ENTRE 5 M² E 10 M². AF_02/2023_PE</t>
  </si>
  <si>
    <t>SINAPI|87263</t>
  </si>
  <si>
    <t>87263</t>
  </si>
  <si>
    <t>REVESTIMENTO CERÂMICO PARA PISO COM PLACAS TIPO PORCELANATO DE DIMENSÕES 60X60 CM APLICADA EM AMBIENTES DE ÁREA MAIOR QUE 10 M². AF_02/2023_PE</t>
  </si>
  <si>
    <t>SINAPI|87261</t>
  </si>
  <si>
    <t>87261</t>
  </si>
  <si>
    <t>REVESTIMENTO CERÂMICO PARA PISO COM PLACAS TIPO PORCELANATO DE DIMENSÕES 60X60 CM APLICADA EM AMBIENTES DE ÁREA MENOR QUE 5 M². AF_02/2023_PE</t>
  </si>
  <si>
    <t>SINAPI|104597</t>
  </si>
  <si>
    <t>104597</t>
  </si>
  <si>
    <t>REVESTIMENTO CERÂMICO PARA PISO COM PLACAS TIPO PORCELANATO DE DIMENSÕES 80X80 CM APLICADA EM AMBIENTES DE ÁREA ENTRE 5 M² E 10 M². AF_02/2023_PE</t>
  </si>
  <si>
    <t>SINAPI|104598</t>
  </si>
  <si>
    <t>104598</t>
  </si>
  <si>
    <t>REVESTIMENTO CERÂMICO PARA PISO COM PLACAS TIPO PORCELANATO DE DIMENSÕES 80X80 CM APLICADA EM AMBIENTES DE ÁREA MAIOR QUE 10 M². AF_02/2023_PE</t>
  </si>
  <si>
    <t>SINAPI|104596</t>
  </si>
  <si>
    <t>104596</t>
  </si>
  <si>
    <t>REVESTIMENTO CERÂMICO PARA PISO COM PLACAS TIPO PORCELANATO DE DIMENSÕES 80X80 CM APLICADA EM AMBIENTES DE ÁREA MENOR QUE 5 M². AF_02/2023_PE</t>
  </si>
  <si>
    <t>SINAPI|88648</t>
  </si>
  <si>
    <t>88648</t>
  </si>
  <si>
    <t>RODAPÉ CERÂMICO DE 7CM DE ALTURA COM PLACAS TIPO ESMALTADA DE DIMENSÕES 35X35CM. AF_02/2023</t>
  </si>
  <si>
    <t>SINAPI|88649</t>
  </si>
  <si>
    <t>88649</t>
  </si>
  <si>
    <t>RODAPÉ CERÂMICO DE 7CM DE ALTURA COM PLACAS TIPO ESMALTADA DE DIMENSÕES 45X45CM. AF_02/2023</t>
  </si>
  <si>
    <t>SINAPI|88650</t>
  </si>
  <si>
    <t>88650</t>
  </si>
  <si>
    <t>RODAPÉ CERÂMICO DE 7CM DE ALTURA COM PLACAS TIPO ESMALTADA DE DIMENSÕES 60X60CM. AF_02/2023</t>
  </si>
  <si>
    <t>SINAPI|104619</t>
  </si>
  <si>
    <t>104619</t>
  </si>
  <si>
    <t>RODAPÉ CERÂMICO DE 7CM DE ALTURA COM PLACAS TIPO ESMALTADA DE DIMENSÕES 80X80CM. AF_02/2023</t>
  </si>
  <si>
    <t>SINAPI|102500</t>
  </si>
  <si>
    <t>102500</t>
  </si>
  <si>
    <t>PINTURA DE DEMARCAÇÃO DE VAGA COM TINTA ACRÍLICA, E = 10 CM, APLICAÇÃO MANUAL. AF_05/2021</t>
  </si>
  <si>
    <t>Sinalização Horizontal Viária</t>
  </si>
  <si>
    <t>SINAPI|102502</t>
  </si>
  <si>
    <t>102502</t>
  </si>
  <si>
    <t>PINTURA DE DEMARCAÇÃO DE VAGA COM TINTA ACRÍLICA, E = 10 CM, APLICAÇÃO MECÂNICA COM DEMARCADORA A TRAÇÃO MANUAL. AF_05/2021</t>
  </si>
  <si>
    <t>SINAPI|102510</t>
  </si>
  <si>
    <t>102510</t>
  </si>
  <si>
    <t>PINTURA DE EIXO VIÁRIO COM TINTA RETRORREFLETIVA A BASE DE RESINA ACRÍLICA COM MICROESFERAS DE VIDRO, E = 10 CM, APLICAÇÃO MECÂNICA COM DEMARCADORA A TRAÇÃO MANUAL. AF_05/2021</t>
  </si>
  <si>
    <t>SINAPI|102512</t>
  </si>
  <si>
    <t>102512</t>
  </si>
  <si>
    <t>PINTURA DE EIXO VIÁRIO SOBRE ASFALTO COM TINTA RETRORREFLETIVA A BASE DE RESINA ACRÍLICA COM MICROESFERAS DE VIDRO, E = 10 CM, APLICAÇÃO MECÂNICA COM DEMARCADORA AUTOPROPELIDA. AF_05/2021</t>
  </si>
  <si>
    <t>SINAPI|102501</t>
  </si>
  <si>
    <t>102501</t>
  </si>
  <si>
    <t>PINTURA DE FAIXA DE PEDESTRE OU ZEBRADA COM TINTA ACRÍLICA, E = 30 CM, APLICAÇÃO MANUAL. AF_05/2021</t>
  </si>
  <si>
    <t>SINAPI|102503</t>
  </si>
  <si>
    <t>102503</t>
  </si>
  <si>
    <t>PINTURA DE FAIXA DE PEDESTRE OU ZEBRADA COM TINTA ACRÍLICA, E = 30 CM, APLICAÇÃO MECÂNICA COM DEMARCADORA A TRAÇÃO MANUAL. AF_05/2021</t>
  </si>
  <si>
    <t>SINAPI|102508</t>
  </si>
  <si>
    <t>102508</t>
  </si>
  <si>
    <t>PINTURA DE FAIXA DE PEDESTRE OU ZEBRADA COM TINTA EPÓXI, E = 30 CM, APLICAÇÃO MANUAL. AF_05/2021</t>
  </si>
  <si>
    <t>SINAPI|102511</t>
  </si>
  <si>
    <t>102511</t>
  </si>
  <si>
    <t>PINTURA DE FAIXA DE PEDESTRE OU ZEBRADA COM TINTA RETRORREFLETIVA A BASE DE RESINA ACRÍLICA COM MICROESFERAS DE VIDRO, E = 30 CM, APLICAÇÃO MECÂNICA COM DEMARCADORA A TRAÇÃO MANUAL. AF_05/2021</t>
  </si>
  <si>
    <t>SINAPI|102509</t>
  </si>
  <si>
    <t>102509</t>
  </si>
  <si>
    <t>PINTURA DE FAIXA DE PEDESTRE OU ZEBRADA TINTA RETRORREFLETIVA A BASE DE RESINA ACRÍLICA COM MICROESFERAS DE VIDRO, E = 30 CM, APLICAÇÃO MANUAL. AF_05/2021</t>
  </si>
  <si>
    <t>SINAPI|102498</t>
  </si>
  <si>
    <t>102498</t>
  </si>
  <si>
    <t>PINTURA DE MEIO-FIO COM TINTA BRANCA A BASE DE CAL (CAIAÇÃO). AF_05/2021</t>
  </si>
  <si>
    <t>SINAPI|102519</t>
  </si>
  <si>
    <t>102519</t>
  </si>
  <si>
    <t>PINTURA DE NÚMEROS E LETRAS PARA SINALIZAÇÃO HORIZONTAL, ALTURA 100 MM, APLICADOR SPRAY E MOLDE PLÁSTICO. AF_05/2021</t>
  </si>
  <si>
    <t>SINAPI|102518</t>
  </si>
  <si>
    <t>102518</t>
  </si>
  <si>
    <t>PINTURA DE SÍMBOLO "BICICLETA" COM TINTA ACRÍLICA, UTILIZAÇÃO DE MOLDE PLÁSTICO E APLICAÇÃO MECÂNICA, 150X60 CM. AF_05/2021</t>
  </si>
  <si>
    <t>SINAPI|102514</t>
  </si>
  <si>
    <t>102514</t>
  </si>
  <si>
    <t>PINTURA DE SÍMBOLO "DEFICIENTE FÍSICO" COM TINTA ACRÍLICA, UTILIZAÇÃO DE MOLDE PLÁSTICO E APLICAÇÃO MECÂNICA, 120X120 CM. AF_05/2021</t>
  </si>
  <si>
    <t>SINAPI|102516</t>
  </si>
  <si>
    <t>102516</t>
  </si>
  <si>
    <t>PINTURA DE SÍMBOLO "GESTANTE" COM TINTA ACRÍLICA, UTILIZAÇÃO DE MOLDE PLÁSTICO E APLICAÇÃO MECÂNICA, 120X120 CM. AF_05/2021</t>
  </si>
  <si>
    <t>SINAPI|102515</t>
  </si>
  <si>
    <t>102515</t>
  </si>
  <si>
    <t>PINTURA DE SÍMBOLO "IDOSO" COM TINTA ACRÍLICA, UTILIZAÇÃO DE MOLDE PLÁSTICO E APLICAÇÃO MECÂNICA, 120X120 CM. AF_05/2021</t>
  </si>
  <si>
    <t>SINAPI|102517</t>
  </si>
  <si>
    <t>102517</t>
  </si>
  <si>
    <t>PINTURA DE SÍMBOLO "PEDESTRE" COM TINTA ACRÍLICA, UTILIZAÇÃO DE MOLDE PLÁSTICO E APLICAÇÃO MECÂNICA, 130X90 CM. AF_05/2021</t>
  </si>
  <si>
    <t>SINAPI|102513</t>
  </si>
  <si>
    <t>102513</t>
  </si>
  <si>
    <t>PINTURA DE SÍMBOLOS E TEXTOS COM TINTA ACRÍLICA, DEMARCAÇÃO COM FITA ADESIVA E APLICAÇÃO COM ROLO. AF_05/2021</t>
  </si>
  <si>
    <t>SINAPI|103689</t>
  </si>
  <si>
    <t>103689</t>
  </si>
  <si>
    <t>FORNECIMENTO E INSTALAÇÃO DE PLACA DE OBRA COM CHAPA GALVANIZADA E ESTRUTURA DE MADEIRA. AF_03/2022_PS</t>
  </si>
  <si>
    <t>Sinalização Vertical Viária</t>
  </si>
  <si>
    <t>SINAPI|103702</t>
  </si>
  <si>
    <t>103702</t>
  </si>
  <si>
    <t>FORNECIMENTO E INSTALAÇÃO DE PLACA DE SINALIZAÇÃO EM CHAPA DE ALUMÍNIO EM SUPORTE DE CONCRETO. AF_03/2022</t>
  </si>
  <si>
    <t>SINAPI|103700</t>
  </si>
  <si>
    <t>103700</t>
  </si>
  <si>
    <t>FORNECIMENTO E INSTALAÇÃO DE PLACA DE SINALIZAÇÃO EM CHAPA DE ALUMÍNIO EM SUPORTE DE MADEIRA. AF_03/2022</t>
  </si>
  <si>
    <t>SINAPI|103698</t>
  </si>
  <si>
    <t>103698</t>
  </si>
  <si>
    <t>FORNECIMENTO E INSTALAÇÃO DE PLACA DE SINALIZAÇÃO EM CHAPA DE ALUMÍNIO EM SUPORTE METÁLICO. AF_03/2022</t>
  </si>
  <si>
    <t>SINAPI|103703</t>
  </si>
  <si>
    <t>103703</t>
  </si>
  <si>
    <t>FORNECIMENTO E INSTALAÇÃO DE PLACA DE SINALIZAÇÃO EM CHAPA DE AÇO EM SUPORTE DE CONCRETO. AF_03/2022</t>
  </si>
  <si>
    <t>SINAPI|103701</t>
  </si>
  <si>
    <t>103701</t>
  </si>
  <si>
    <t>FORNECIMENTO E INSTALAÇÃO DE PLACA DE SINALIZAÇÃO EM CHAPA DE AÇO EM SUPORTE DE MADEIRA. AF_03/2022</t>
  </si>
  <si>
    <t>SINAPI|103699</t>
  </si>
  <si>
    <t>103699</t>
  </si>
  <si>
    <t>FORNECIMENTO E INSTALAÇÃO DE PLACA DE SINALIZAÇÃO EM CHAPA DE AÇO EM SUPORTE METÁLICO. AF_03/2022</t>
  </si>
  <si>
    <t>SINAPI|103704</t>
  </si>
  <si>
    <t>103704</t>
  </si>
  <si>
    <t>FORNECIMENTO E INSTALAÇÃO DE PLACA DE SINALIZAÇÃO EM PÓRTICO E SEMI-PÓRTICO. AF_03/2022</t>
  </si>
  <si>
    <t>SINAPI|103706</t>
  </si>
  <si>
    <t>103706</t>
  </si>
  <si>
    <t>FORNECIMENTO E INSTALAÇÃO DE PÓRTICO METÁLICO COM VÃO DE 10,3 M. AF_03/2022</t>
  </si>
  <si>
    <t>SINAPI|103707</t>
  </si>
  <si>
    <t>103707</t>
  </si>
  <si>
    <t>FORNECIMENTO E INSTALAÇÃO DE PÓRTICO METÁLICO COM VÃO DE 11,4 M. AF_03/2022</t>
  </si>
  <si>
    <t>SINAPI|103708</t>
  </si>
  <si>
    <t>103708</t>
  </si>
  <si>
    <t>FORNECIMENTO E INSTALAÇÃO DE PÓRTICO METÁLICO COM VÃO DE 12,5 M. AF_03/2022</t>
  </si>
  <si>
    <t>SINAPI|103709</t>
  </si>
  <si>
    <t>103709</t>
  </si>
  <si>
    <t>FORNECIMENTO E INSTALAÇÃO DE PÓRTICO METÁLICO COM VÃO DE 13,6 M. AF_03/2022</t>
  </si>
  <si>
    <t>SINAPI|103710</t>
  </si>
  <si>
    <t>103710</t>
  </si>
  <si>
    <t>FORNECIMENTO E INSTALAÇÃO DE PÓRTICO METÁLICO COM VÃO DE 14,8 M. AF_03/2022</t>
  </si>
  <si>
    <t>SINAPI|103711</t>
  </si>
  <si>
    <t>103711</t>
  </si>
  <si>
    <t>FORNECIMENTO E INSTALAÇÃO DE PÓRTICO METÁLICO COM VÃO DE 15,9 M. AF_03/2022</t>
  </si>
  <si>
    <t>SINAPI|103712</t>
  </si>
  <si>
    <t>103712</t>
  </si>
  <si>
    <t>FORNECIMENTO E INSTALAÇÃO DE PÓRTICO METÁLICO COM VÃO DE 17 M. AF_03/2022</t>
  </si>
  <si>
    <t>SINAPI|103713</t>
  </si>
  <si>
    <t>103713</t>
  </si>
  <si>
    <t>FORNECIMENTO E INSTALAÇÃO DE PÓRTICO METÁLICO COM VÃO DE 18,1 M. AF_03/2022</t>
  </si>
  <si>
    <t>SINAPI|103714</t>
  </si>
  <si>
    <t>103714</t>
  </si>
  <si>
    <t>FORNECIMENTO E INSTALAÇÃO DE PÓRTICO METÁLICO COM VÃO DE 19,2 M. AF_03/2022</t>
  </si>
  <si>
    <t>SINAPI|103715</t>
  </si>
  <si>
    <t>103715</t>
  </si>
  <si>
    <t>FORNECIMENTO E INSTALAÇÃO DE PÓRTICO METÁLICO COM VÃO DE 20,3 M. AF_03/2022</t>
  </si>
  <si>
    <t>SINAPI|103716</t>
  </si>
  <si>
    <t>103716</t>
  </si>
  <si>
    <t>FORNECIMENTO E INSTALAÇÃO DE PÓRTICO METÁLICO COM VÃO DE 21,5 M. AF_03/2022</t>
  </si>
  <si>
    <t>SINAPI|103717</t>
  </si>
  <si>
    <t>103717</t>
  </si>
  <si>
    <t>FORNECIMENTO E INSTALAÇÃO DE PÓRTICO METÁLICO COM VÃO DE 22,6 M. AF_03/2022</t>
  </si>
  <si>
    <t>SINAPI|103718</t>
  </si>
  <si>
    <t>103718</t>
  </si>
  <si>
    <t>FORNECIMENTO E INSTALAÇÃO DE PÓRTICO METÁLICO COM VÃO DE 23,7 M. AF_03/2022</t>
  </si>
  <si>
    <t>SINAPI|103719</t>
  </si>
  <si>
    <t>103719</t>
  </si>
  <si>
    <t>FORNECIMENTO E INSTALAÇÃO DE PÓRTICO METÁLICO COM VÃO DE 24,8 M. AF_03/2022</t>
  </si>
  <si>
    <t>SINAPI|103720</t>
  </si>
  <si>
    <t>103720</t>
  </si>
  <si>
    <t>FORNECIMENTO E INSTALAÇÃO DE PÓRTICO METÁLICO COM VÃO DE 26 M. AF_03/2022</t>
  </si>
  <si>
    <t>SINAPI|103721</t>
  </si>
  <si>
    <t>103721</t>
  </si>
  <si>
    <t>FORNECIMENTO E INSTALAÇÃO DE PÓRTICO METÁLICO COM VÃO DE 27,1 M. AF_03/2022</t>
  </si>
  <si>
    <t>SINAPI|103705</t>
  </si>
  <si>
    <t>103705</t>
  </si>
  <si>
    <t>FORNECIMENTO E INSTALAÇÃO DE PÓRTICO METÁLICO COM VÃO DE 9,2 M. AF_03/2022</t>
  </si>
  <si>
    <t>SINAPI|103722</t>
  </si>
  <si>
    <t>103722</t>
  </si>
  <si>
    <t>FORNECIMENTO E INSTALAÇÃO DE SEMI PÓRTICO DUPLO METÁLICO COM VÃO DE 2,7 M. AF_03/2022</t>
  </si>
  <si>
    <t>SINAPI|103723</t>
  </si>
  <si>
    <t>103723</t>
  </si>
  <si>
    <t>FORNECIMENTO E INSTALAÇÃO DE SEMI PÓRTICO DUPLO METÁLICO COM VÃO DE 3,8 M. AF_03/2022</t>
  </si>
  <si>
    <t>SINAPI|103724</t>
  </si>
  <si>
    <t>103724</t>
  </si>
  <si>
    <t>FORNECIMENTO E INSTALAÇÃO DE SEMI PÓRTICO DUPLO METÁLICO COM VÃO DE 4,9 M. AF_03/2022</t>
  </si>
  <si>
    <t>SINAPI|103725</t>
  </si>
  <si>
    <t>103725</t>
  </si>
  <si>
    <t>FORNECIMENTO E INSTALAÇÃO DE SEMI PÓRTICO DUPLO METÁLICO COM VÃO DE 6 M. AF_03/2022</t>
  </si>
  <si>
    <t>SINAPI|103726</t>
  </si>
  <si>
    <t>103726</t>
  </si>
  <si>
    <t>FORNECIMENTO E INSTALAÇÃO DE SEMI PÓRTICO DUPLO METÁLICO COM VÃO DE 7,2 M. AF_03/2022</t>
  </si>
  <si>
    <t>SINAPI|103727</t>
  </si>
  <si>
    <t>103727</t>
  </si>
  <si>
    <t>FORNECIMENTO E INSTALAÇÃO DE SEMI PÓRTICO DUPLO METÁLICO COM VÃO DE 8,3 M. AF_03/2022</t>
  </si>
  <si>
    <t>SINAPI|103728</t>
  </si>
  <si>
    <t>103728</t>
  </si>
  <si>
    <t>FORNECIMENTO E INSTALAÇÃO DE SEMI PÓRTICO METÁLICO COM VÃO DE 2,7 M. AF_03/2022</t>
  </si>
  <si>
    <t>SINAPI|103729</t>
  </si>
  <si>
    <t>103729</t>
  </si>
  <si>
    <t>FORNECIMENTO E INSTALAÇÃO DE SEMI PÓRTICO METÁLICO COM VÃO DE 3,8 M. AF_03/2022</t>
  </si>
  <si>
    <t>SINAPI|103730</t>
  </si>
  <si>
    <t>103730</t>
  </si>
  <si>
    <t>FORNECIMENTO E INSTALAÇÃO DE SEMI PÓRTICO METÁLICO COM VÃO DE 4,9 M. AF_03/2022</t>
  </si>
  <si>
    <t>SINAPI|103731</t>
  </si>
  <si>
    <t>103731</t>
  </si>
  <si>
    <t>FORNECIMENTO E INSTALAÇÃO DE SEMI PÓRTICO METÁLICO COM VÃO DE 6 M. AF_03/2022</t>
  </si>
  <si>
    <t>SINAPI|103732</t>
  </si>
  <si>
    <t>103732</t>
  </si>
  <si>
    <t>FORNECIMENTO E INSTALAÇÃO DE SEMI PÓRTICO METÁLICO COM VÃO DE 7,2 M. AF_03/2022</t>
  </si>
  <si>
    <t>SINAPI|103733</t>
  </si>
  <si>
    <t>103733</t>
  </si>
  <si>
    <t>FORNECIMENTO E INSTALAÇÃO DE SEMI PÓRTICO METÁLICO COM VÃO DE 8,3 M. AF_03/2022</t>
  </si>
  <si>
    <t>SINAPI|103696</t>
  </si>
  <si>
    <t>103696</t>
  </si>
  <si>
    <t>FORNECIMENTO E INSTALAÇÃO DE SUPORTE DE MADEIRA PARA PLACAS DE SINALIZAÇÃO EM CONCRETO, COM H= DE 2,5 M E SEÇÃO DE 7,5 X 7,5 CM. AF_03/2022</t>
  </si>
  <si>
    <t>SINAPI|103697</t>
  </si>
  <si>
    <t>103697</t>
  </si>
  <si>
    <t>FORNECIMENTO E INSTALAÇÃO DE SUPORTE DE MADEIRA PARA PLACAS DE SINALIZAÇÃO, EM BASE DE CONCRETO, COM H= DE 2,0 M E SEÇÃO DE 7,5 X 7,5 CM. AF_03/2022</t>
  </si>
  <si>
    <t>SINAPI|103695</t>
  </si>
  <si>
    <t>103695</t>
  </si>
  <si>
    <t>FORNECIMENTO E INSTALAÇÃO DE SUPORTE DE MADEIRA PARA PLACAS DE SINALIZAÇÃO, EM SOLO, COM H= DE 2,0 M E SEÇÃO DE 7,5 X 7,5 CM. AF_03/2022</t>
  </si>
  <si>
    <t>SINAPI|103694</t>
  </si>
  <si>
    <t>103694</t>
  </si>
  <si>
    <t>FORNECIMENTO E INSTALAÇÃO DE SUPORTE DE MADEIRA PARA PLACAS DE SINALIZAÇÃO, EM SOLO, COM H= DE 2,5 M E SEÇÃO DE 7,5 X 7,5 CM. AF_03/2022</t>
  </si>
  <si>
    <t>SINAPI|103690</t>
  </si>
  <si>
    <t>103690</t>
  </si>
  <si>
    <t>FORNECIMENTO E INSTALAÇÃO DE SUPORTE METÁLICO GALVANIZADO PARA PLACAS DE SINALIZAÇÃO EM SOLO, COM H= DE 2,5 M E DIÂMETRO DE 2''. AF_03/2022</t>
  </si>
  <si>
    <t>SINAPI|103693</t>
  </si>
  <si>
    <t>103693</t>
  </si>
  <si>
    <t>FORNECIMENTO E INSTALAÇÃO DE SUPORTE METÁLICO GALVANIZADO PARA PLACAS DE SINALIZAÇÃO, EM BASE DE CONCRETO, COM H= DE 2,0 M E DIÂMETRO DE 2''. AF_03/2022</t>
  </si>
  <si>
    <t>SINAPI|103692</t>
  </si>
  <si>
    <t>103692</t>
  </si>
  <si>
    <t>FORNECIMENTO E INSTALAÇÃO DE SUPORTE METÁLICO GALVANIZADO PARA PLACAS DE SINALIZAÇÃO, EM BASE DE CONCRETO, COM H= DE 2,5 M E DIÂMETRO DE 2''. AF_03/2022</t>
  </si>
  <si>
    <t>SINAPI|103691</t>
  </si>
  <si>
    <t>103691</t>
  </si>
  <si>
    <t>FORNECIMENTO E INSTALAÇÃO DE SUPORTE METÁLICO GALVANIZADO PARA PLACAS DE SINALIZAÇÃO, EM SOLO, COM H= DE 2,0 M E DIÂMETRO DE 2''. AF_03/2022</t>
  </si>
  <si>
    <t>SINAPI|96987</t>
  </si>
  <si>
    <t>96987</t>
  </si>
  <si>
    <t>BASE METÁLICA PARA MASTRO 1 ½" PARA SPDA - FORNECIMENTO E INSTALAÇÃO. AF_08/2023</t>
  </si>
  <si>
    <t>Sistema de Proteção contra Descargas Atmosféricas - SPDA</t>
  </si>
  <si>
    <t>SINAPI|96989</t>
  </si>
  <si>
    <t>96989</t>
  </si>
  <si>
    <t>CAPTOR TIPO FRANKLIN PARA SPDA - FORNECIMENTO E INSTALAÇÃO. AF_08/2023</t>
  </si>
  <si>
    <t>SINAPI|104749</t>
  </si>
  <si>
    <t>104749</t>
  </si>
  <si>
    <t>CONECTOR GRAMPO METÁLICO TIPO OLHAL, PARA SPDA, PARA HASTE DE ATERRAMENTO DE 3/4'' E CABOS DE 10 A 50 MM2 - FORNECIMENTO E INSTALAÇÃO. AF_08/2023</t>
  </si>
  <si>
    <t>SINAPI|104750</t>
  </si>
  <si>
    <t>104750</t>
  </si>
  <si>
    <t>CONECTOR GRAMPO METÁLICO TIPO OLHAL, PARA SPDA, PARA HASTE DE ATERRAMENTO DE 5/8'' E CABOS DE 10 A 50 MM2 - FORNECIMENTO E INSTALAÇÃO. AF_08/2023</t>
  </si>
  <si>
    <t>SINAPI|104751</t>
  </si>
  <si>
    <t>104751</t>
  </si>
  <si>
    <t>CONECTOR GRAMPO PARALELO METÁLICO, PARA SPDA, PARA CABOS DE 6 A 50 MM2 - FORNECIMENTO E INSTALAÇÃO. AF_08/2023</t>
  </si>
  <si>
    <t>SINAPI|104752</t>
  </si>
  <si>
    <t>104752</t>
  </si>
  <si>
    <t>CONECTOR SPLIT-BOLT, PARA SPDA, PARA CABOS ATÉ 35 MM2 - FORNECIMENTO E INSTALAÇÃO. AF_08/2023</t>
  </si>
  <si>
    <t>SINAPI|104753</t>
  </si>
  <si>
    <t>104753</t>
  </si>
  <si>
    <t>CONECTOR SPLIT-BOLT, PARA SPDA, PARA CABOS ATÉ 50 MM2 - FORNECIMENTO E INSTALAÇÃO. AF_08/2023</t>
  </si>
  <si>
    <t>SINAPI|104754</t>
  </si>
  <si>
    <t>104754</t>
  </si>
  <si>
    <t>CONECTOR SPLIT-BOLT, PARA SPDA, PARA CABOS ATÉ 70 MM2 - FORNECIMENTO E INSTALAÇÃO. AF_08/2023</t>
  </si>
  <si>
    <t>SINAPI|104755</t>
  </si>
  <si>
    <t>104755</t>
  </si>
  <si>
    <t>CONECTOR SPLIT-BOLT, PARA SPDA, PARA CABOS ATÉ 95 MM2 - FORNECIMENTO E INSTALAÇÃO. AF_08/2023</t>
  </si>
  <si>
    <t>SINAPI|96982</t>
  </si>
  <si>
    <t>96982</t>
  </si>
  <si>
    <t>CONECTOR SPLIT-BOLT, PARA SPDA, PARA CABOS DE 16 A 70 MM2 - FORNECIMENTO E INSTALAÇÃO. AF_08/2023</t>
  </si>
  <si>
    <t>SINAPI|96993</t>
  </si>
  <si>
    <t>96993</t>
  </si>
  <si>
    <t>CONJUNTO DE ESTAIAMENTO PARA MASTRO DE SPDA (COMPRIMENTO DOS ESTAIS = 12 M) - FORNECIMENTO E INSTALAÇÃO. AF_08/2023</t>
  </si>
  <si>
    <t>SINAPI|96990</t>
  </si>
  <si>
    <t>96990</t>
  </si>
  <si>
    <t>CONJUNTO DE ESTAIAMENTO PARA MASTRO DE SPDA (COMPRIMENTO DOS ESTAIS = 2 M) - FORNECIMENTO E INSTALAÇÃO. AF_08/2023</t>
  </si>
  <si>
    <t>SINAPI|96991</t>
  </si>
  <si>
    <t>96991</t>
  </si>
  <si>
    <t>CONJUNTO DE ESTAIAMENTO PARA MASTRO DE SPDA (COMPRIMENTO DOS ESTAIS = 4 M) - FORNECIMENTO E INSTALAÇÃO. AF_08/2023</t>
  </si>
  <si>
    <t>SINAPI|96992</t>
  </si>
  <si>
    <t>96992</t>
  </si>
  <si>
    <t>CONJUNTO DE ESTAIAMENTO PARA MASTRO DE SPDA (COMPRIMENTO DOS ESTAIS = 8 M) - FORNECIMENTO E INSTALAÇÃO. AF_08/2023</t>
  </si>
  <si>
    <t>SINAPI|96994</t>
  </si>
  <si>
    <t>96994</t>
  </si>
  <si>
    <t>CONJUNTO PARA-RAIOS TIPO FRANKLIN PARA SPDA (INCLUSO BASE METÁLICA, MASTRO COM 6 M, CAPTOR FRANKLIN E CONJUNTO DE ESTAIAMENTO COM 3 ESTAIS FLEXÍVEIS DE 4 M) - FORNECIMENTO E INSTALAÇÃO. AF_08/2023</t>
  </si>
  <si>
    <t>SINAPI|96973</t>
  </si>
  <si>
    <t>96973</t>
  </si>
  <si>
    <t>CORDOALHA DE COBRE NU 35 MM², NÃO ENTERRADA, COM ISOLADOR - FORNECIMENTO E INSTALAÇÃO. AF_08/2023</t>
  </si>
  <si>
    <t>SINAPI|104743</t>
  </si>
  <si>
    <t>104743</t>
  </si>
  <si>
    <t>CORDOALHA DE COBRE NU 35 MM², NÃO ENTERRADA, COM PRESILHA - FORNECIMENTO E INSTALAÇÃO. AF_08/2023</t>
  </si>
  <si>
    <t>SINAPI|96977</t>
  </si>
  <si>
    <t>96977</t>
  </si>
  <si>
    <t>CORDOALHA DE COBRE NU 50 MM², ENTERRADA - FORNECIMENTO E INSTALAÇÃO. AF_08/2023</t>
  </si>
  <si>
    <t>SINAPI|96974</t>
  </si>
  <si>
    <t>96974</t>
  </si>
  <si>
    <t>CORDOALHA DE COBRE NU 50 MM², NÃO ENTERRADA, COM ISOLADOR - FORNECIMENTO E INSTALAÇÃO. AF_08/2023</t>
  </si>
  <si>
    <t>SINAPI|104744</t>
  </si>
  <si>
    <t>104744</t>
  </si>
  <si>
    <t>CORDOALHA DE COBRE NU 50 MM², NÃO ENTERRADA, COM PRESILHA - FORNECIMENTO E INSTALAÇÃO. AF_08/2023</t>
  </si>
  <si>
    <t>SINAPI|96978</t>
  </si>
  <si>
    <t>96978</t>
  </si>
  <si>
    <t>CORDOALHA DE COBRE NU 70 MM², ENTERRADA - FORNECIMENTO E INSTALAÇÃO. AF_08/2023</t>
  </si>
  <si>
    <t>SINAPI|96975</t>
  </si>
  <si>
    <t>96975</t>
  </si>
  <si>
    <t>CORDOALHA DE COBRE NU 70 MM², NÃO ENTERRADA, COM ISOLADOR - FORNECIMENTO E INSTALAÇÃO. AF_08/2023</t>
  </si>
  <si>
    <t>SINAPI|104745</t>
  </si>
  <si>
    <t>104745</t>
  </si>
  <si>
    <t>CORDOALHA DE COBRE NU 70 MM², NÃO ENTERRADA, COM PRESILHA - FORNECIMENTO E INSTALAÇÃO. AF_08/2023</t>
  </si>
  <si>
    <t>SINAPI|96979</t>
  </si>
  <si>
    <t>96979</t>
  </si>
  <si>
    <t>CORDOALHA DE COBRE NU 95 MM², ENTERRADA - FORNECIMENTO E INSTALAÇÃO. AF_08/2023</t>
  </si>
  <si>
    <t>SINAPI|96976</t>
  </si>
  <si>
    <t>96976</t>
  </si>
  <si>
    <t>CORDOALHA DE COBRE NU 95 MM², NÃO ENTERRADA, COM ISOLADOR - FORNECIMENTO E INSTALAÇÃO. AF_08/2023</t>
  </si>
  <si>
    <t>SINAPI|96984</t>
  </si>
  <si>
    <t>96984</t>
  </si>
  <si>
    <t>ELETRODUTO PVC RÍGIDO, DIÂMETRO 40MM, COM 3 METROS, PARA SPDA - FORNECIMENTO E INSTALAÇÃO. AF_08/2023</t>
  </si>
  <si>
    <t>SINAPI|96980</t>
  </si>
  <si>
    <t>96980</t>
  </si>
  <si>
    <t>FITA DE ALUMÍNIO 70 MM² PARA SPDA - FORNECIMENTO E INSTALAÇÃO. AF_08/2023</t>
  </si>
  <si>
    <t>SINAPI|96986</t>
  </si>
  <si>
    <t>96986</t>
  </si>
  <si>
    <t>HASTE DE ATERRAMENTO, DIÂMETRO 3/4", COM 3 METROS - FORNECIMENTO E INSTALAÇÃO. AF_08/2023</t>
  </si>
  <si>
    <t>SINAPI|96985</t>
  </si>
  <si>
    <t>96985</t>
  </si>
  <si>
    <t>HASTE DE ATERRAMENTO, DIÂMETRO 5/8", COM 3 METROS - FORNECIMENTO E INSTALAÇÃO. AF_08/2023</t>
  </si>
  <si>
    <t>SINAPI|96988</t>
  </si>
  <si>
    <t>96988</t>
  </si>
  <si>
    <t>MASTRO 1 ½", COM 3 METROS, PARA SPDA - FORNECIMENTO E INSTALAÇÃO. AF_08/2023</t>
  </si>
  <si>
    <t>SINAPI|104746</t>
  </si>
  <si>
    <t>104746</t>
  </si>
  <si>
    <t>MINI CAPTOR PARA SPDA - FORNECIMENTO E INSTALAÇÃO. AF_08/2023</t>
  </si>
  <si>
    <t>SINAPI|104747</t>
  </si>
  <si>
    <t>104747</t>
  </si>
  <si>
    <t>PRESILHA PARA FIXAÇÃO DE CORDOALHA NÃO ENTERRADA PARA SPDA - FORNECIMENTO E INSTALAÇÃO. AF_08/2023</t>
  </si>
  <si>
    <t>SINAPI|96983</t>
  </si>
  <si>
    <t>96983</t>
  </si>
  <si>
    <t>SOLDA EXOTÉRMICA PARA SPDA - FORNECIMENTO E INSTALAÇÃO. AF_08/2023</t>
  </si>
  <si>
    <t>SINAPI|104748</t>
  </si>
  <si>
    <t>104748</t>
  </si>
  <si>
    <t>SUPORTE ISOLADOR 2 DESCIDAS PARA FIXAÇÃO DA CORDOALHA DE COBRE EM MASTRO 1 1/2" DE SPDA - FORNECIMENTO E INSTALAÇÃO. AF_08/2023</t>
  </si>
  <si>
    <t>SINAPI|98463</t>
  </si>
  <si>
    <t>98463</t>
  </si>
  <si>
    <t>SUPORTE ISOLADOR PARA FIXAÇÃO DA CORDOALHA DE COBRE EM ALVENARIA OU CONCRETO - FORNECIMENTO E INSTALAÇÃO. AF_08/2023</t>
  </si>
  <si>
    <t>SINAPI|104827</t>
  </si>
  <si>
    <t>104827</t>
  </si>
  <si>
    <t>INSTALAÇÃO E FORNECIMENTO DE PAINEL FIXO NA PAREDE COM TOMADAS E SAÍDAS PARA GASES MEDICINAIS. AF_11/2023</t>
  </si>
  <si>
    <t>Sistemas Hospitalares - Pontos de Consumo</t>
  </si>
  <si>
    <t>SINAPI|104828</t>
  </si>
  <si>
    <t>104828</t>
  </si>
  <si>
    <t>INSTALAÇÃO E FORNECIMENTO DE PAINEL SUSPENSO COM TOMADAS E SAÍDAS PARA GASES MEDICINAIS. AF_11/2023</t>
  </si>
  <si>
    <t>SINAPI|104824</t>
  </si>
  <si>
    <t>104824</t>
  </si>
  <si>
    <t>INSTALAÇÃO E FORNECIMENTO DE POSTO PAREDE, INTERNO OU EXTERNO, PARA REDE DE GASES HOSPITALARES, COM VÁLVULA DE IMPACTO P/ESTANQUEIDADE, PRESSÃO MÁX. TRAB. 8,0 KGF/CM2, CONEXÕES, COM CANOPLA PLÁSTICA COM INDICAÇÃO DO TIPO DE GÁS, COMPLETO. AF_11/2023</t>
  </si>
  <si>
    <t>SINAPI|104826</t>
  </si>
  <si>
    <t>104826</t>
  </si>
  <si>
    <t>INSTALAÇÃO E FORNECIMENTO DE RÉGUA DE INALOTERAPIA DE PAREDE PARA REDE DE GÁS COMPRIMIDO, COM 3 PONTOS DE CONSUMO DE GASES IDENTIFICADOS, EM PERFIL DE ALUMÍNIO, APROX. 40 CM, INCLUI VÁLVULA DE IMPACTO E CONEXÕES EM LATÃO, COMPLETO. AF_11/2023</t>
  </si>
  <si>
    <t>SINAPI|104825</t>
  </si>
  <si>
    <t>104825</t>
  </si>
  <si>
    <t>INSTALAÇÃO E FORNECIMENTO DE RÉGUA DE INALOTERAPIA DE PAREDE PARA REDE DE GÁS OXIGÊNIO, COM 3 PONTOS DE CONSUMO DE GASES IDENTIFICADOS, EM PERFIL DE ALUMÍNIO ANODIZ., APROX. 40 CM, INCLUI VÁLVULA DE IMPACTO E CONEXÕES EM LATÃO, COMPLETO. AF_11/2023</t>
  </si>
  <si>
    <t>SINAPI|104993</t>
  </si>
  <si>
    <t>104993</t>
  </si>
  <si>
    <t>CAIXA DE EMBUTIR EM AÇO GALVANIZADO PARA ABRIGO DE HIDRÔMETRO - FORNECIMENTO E INSTALAÇÃO (EXCLUSIVE HIDRÔMETRO). AF_03/2024</t>
  </si>
  <si>
    <t>Sistemas de Medição</t>
  </si>
  <si>
    <t>SINAPI|104994</t>
  </si>
  <si>
    <t>104994</t>
  </si>
  <si>
    <t>CAIXA DE EMBUTIR EM POLICARBONATO PARA ABRIGO DE HIDRÔMETRO - FORNECIMENTO E INSTALAÇÃO (EXCLUSIVE HIDRÔMETRO). AF_03/2024</t>
  </si>
  <si>
    <t>SINAPI|104995</t>
  </si>
  <si>
    <t>104995</t>
  </si>
  <si>
    <t>CAIXA DE EMBUTIR EM POLIPROPILENO PARA ABRIGO DE HIDRÔMETRO - FORNECIMENTO E INSTALAÇÃO (EXCLUSIVE HIDRÔMETRO). AF_03/2024</t>
  </si>
  <si>
    <t>SINAPI|104996</t>
  </si>
  <si>
    <t>104996</t>
  </si>
  <si>
    <t>CAIXA DE SOBREPOR EM AÇO GALVANIZADO PARA ABRIGO DE HIDRÔMETRO - FORNECIMENTO E INSTALAÇÃO (EXCLUSIVE HIDRÔMETRO). AF_03/2024</t>
  </si>
  <si>
    <t>SINAPI|95676</t>
  </si>
  <si>
    <t>95676</t>
  </si>
  <si>
    <t>CAIXA EM CONCRETO PRÉ-MOLDADO PARA ABRIGO DE HIDRÔMETRO COM DN 20 MM - FORNECIMENTO E INSTALAÇÃO. AF_03/2024</t>
  </si>
  <si>
    <t>SINAPI|95677</t>
  </si>
  <si>
    <t>95677</t>
  </si>
  <si>
    <t>CAIXA EM CONCRETO PRÉ-MOLDADO PARA ABRIGO DE HIDRÔMETRO COM DN 25 MM - FORNECIMENTO E INSTALAÇÃO (EXCLUSIVE HIDRÔMETRO). AF_03/2024</t>
  </si>
  <si>
    <t>SINAPI|105135</t>
  </si>
  <si>
    <t>105135</t>
  </si>
  <si>
    <t>HIDRÔMETRO DN 1 1/2", 20 M³/H - FORNECIMENTO E INSTALAÇÃO. AF_03/2024</t>
  </si>
  <si>
    <t>SINAPI|104998</t>
  </si>
  <si>
    <t>104998</t>
  </si>
  <si>
    <t>HIDRÔMETRO DN 1", 10 M³/H - FORNECIMENTO E INSTALAÇÃO. AF_03/2024</t>
  </si>
  <si>
    <t>SINAPI|104997</t>
  </si>
  <si>
    <t>104997</t>
  </si>
  <si>
    <t>HIDRÔMETRO DN 1", 7 M³/H - FORNECIMENTO E INSTALAÇÃO. AF_03/2024</t>
  </si>
  <si>
    <t>SINAPI|95673</t>
  </si>
  <si>
    <t>95673</t>
  </si>
  <si>
    <t>HIDRÔMETRO DN 1/2", 1,5 M3/H - FORNECIMENTO E INSTALAÇÃO. AF_03/2024</t>
  </si>
  <si>
    <t>SINAPI|95674</t>
  </si>
  <si>
    <t>95674</t>
  </si>
  <si>
    <t>HIDRÔMETRO DN 1/2", 3,0 M3/H - FORNECIMENTO E INSTALAÇÃO. AF_03/2024</t>
  </si>
  <si>
    <t>SINAPI|104992</t>
  </si>
  <si>
    <t>104992</t>
  </si>
  <si>
    <t>HIDRÔMETRO DN 2", 30 M³/H - FORNECIMENTO E INSTALAÇÃO. AF_03/2024</t>
  </si>
  <si>
    <t>SINAPI|95675</t>
  </si>
  <si>
    <t>95675</t>
  </si>
  <si>
    <t>HIDRÔMETRO DN 3/4", 5,0 M3/H - FORNECIMENTO E INSTALAÇÃO. AF_03/2024</t>
  </si>
  <si>
    <t>SINAPI|95648</t>
  </si>
  <si>
    <t>95648</t>
  </si>
  <si>
    <t>KIT CAVALETE PARA MEDIÇÃO DE ÁGUA - ENTRADA INDIVIDUALIZADA, EM CPVC DN 28 MM (1"), PARA 1 MEDIDOR - FORNECIMENTO E INSTALAÇÃO (EXCLUSIVE HIDRÔMETRO). AF_03/2024</t>
  </si>
  <si>
    <t>SINAPI|95649</t>
  </si>
  <si>
    <t>95649</t>
  </si>
  <si>
    <t>KIT CAVALETE PARA MEDIÇÃO DE ÁGUA - ENTRADA INDIVIDUALIZADA, EM CPVC DN 28 MM (1"), PARA 2 MEDIDORES - FORNECIMENTO E INSTALAÇÃO (EXCLUSIVE HIDRÔMETRO). AF_03/2024</t>
  </si>
  <si>
    <t>SINAPI|95650</t>
  </si>
  <si>
    <t>95650</t>
  </si>
  <si>
    <t>KIT CAVALETE PARA MEDIÇÃO DE ÁGUA - ENTRADA INDIVIDUALIZADA, EM CPVC DN 28 MM (1"), PARA 3 MEDIDORES - FORNECIMENTO E INSTALAÇÃO (EXCLUSIVE HIDRÔMETRO). AF_03/2024</t>
  </si>
  <si>
    <t>SINAPI|95651</t>
  </si>
  <si>
    <t>95651</t>
  </si>
  <si>
    <t>KIT CAVALETE PARA MEDIÇÃO DE ÁGUA - ENTRADA INDIVIDUALIZADA, EM CPVC DN 28 MM (1"), PARA 4 MEDIDORES - FORNECIMENTO E INSTALAÇÃO (EXCLUSIVE HIDRÔMETRO). AF_03/2024</t>
  </si>
  <si>
    <t>SINAPI|95652</t>
  </si>
  <si>
    <t>95652</t>
  </si>
  <si>
    <t>KIT CAVALETE PARA MEDIÇÃO DE ÁGUA - ENTRADA INDIVIDUALIZADA, EM CPVC DN 35 MM (1 1/4"), PARA 1 MEDIDOR - FORNECIMENTO E INSTALAÇÃO (EXCLUSIVE HIDRÔMETRO). AF_03/2024</t>
  </si>
  <si>
    <t>SINAPI|95653</t>
  </si>
  <si>
    <t>95653</t>
  </si>
  <si>
    <t>KIT CAVALETE PARA MEDIÇÃO DE ÁGUA - ENTRADA INDIVIDUALIZADA, EM CPVC DN 35 MM (1 1/4"), PARA 2 MEDIDORES - FORNECIMENTO E INSTALAÇÃO (EXCLUSIVE HIDRÔMETRO). AF_03/2024</t>
  </si>
  <si>
    <t>SINAPI|95654</t>
  </si>
  <si>
    <t>95654</t>
  </si>
  <si>
    <t>KIT CAVALETE PARA MEDIÇÃO DE ÁGUA - ENTRADA INDIVIDUALIZADA, EM CPVC DN 35 MM (1 1/4"), PARA 3 MEDIDORES - FORNECIMENTO E INSTALAÇÃO (EXCLUSIVE HIDRÔMETRO). AF_03/2024</t>
  </si>
  <si>
    <t>SINAPI|95655</t>
  </si>
  <si>
    <t>95655</t>
  </si>
  <si>
    <t>KIT CAVALETE PARA MEDIÇÃO DE ÁGUA - ENTRADA INDIVIDUALIZADA, EM CPVC DN 35 MM (1 1/4"), PARA 4 MEDIDORES - FORNECIMENTO E INSTALAÇÃO (EXCLUSIVE HIDRÔMETRO). AF_03/2024</t>
  </si>
  <si>
    <t>SINAPI|95657</t>
  </si>
  <si>
    <t>95657</t>
  </si>
  <si>
    <t>KIT CAVALETE PARA MEDIÇÃO DE ÁGUA - ENTRADA INDIVIDUALIZADA, EM PPR PN20 DN 25 MM (3/4") PARA 1 MEDIDOR - FORNECIMENTO E INSTALAÇÃO (EXCLUSIVE HIDRÔMETRO). AF_03/2024</t>
  </si>
  <si>
    <t>SINAPI|95658</t>
  </si>
  <si>
    <t>95658</t>
  </si>
  <si>
    <t>KIT CAVALETE PARA MEDIÇÃO DE ÁGUA - ENTRADA INDIVIDUALIZADA, EM PPR PN20 DN 25 MM (3/4") PARA 2 MEDIDORES - FORNECIMENTO E INSTALAÇÃO (EXCLUSIVE HIDRÔMETRO). AF_03/2024</t>
  </si>
  <si>
    <t>SINAPI|95659</t>
  </si>
  <si>
    <t>95659</t>
  </si>
  <si>
    <t>KIT CAVALETE PARA MEDIÇÃO DE ÁGUA - ENTRADA INDIVIDUALIZADA, EM PPR PN20 DN 25 MM (3/4") PARA 3 MEDIDORES - FORNECIMENTO E INSTALAÇÃO (EXCLUSIVE HIDRÔMETRO). AF_03/2024</t>
  </si>
  <si>
    <t>SINAPI|95660</t>
  </si>
  <si>
    <t>95660</t>
  </si>
  <si>
    <t>KIT CAVALETE PARA MEDIÇÃO DE ÁGUA - ENTRADA INDIVIDUALIZADA, EM PPR PN20 DN 25 MM (3/4") PARA 4 MEDIDORES - FORNECIMENTO E INSTALAÇÃO (EXCLUSIVE HIDRÔMETRO). AF_03/2024</t>
  </si>
  <si>
    <t>SINAPI|95661</t>
  </si>
  <si>
    <t>95661</t>
  </si>
  <si>
    <t>KIT CAVALETE PARA MEDIÇÃO DE ÁGUA - ENTRADA INDIVIDUALIZADA, EM PPR PN20 DN 32 MM (1") PARA 1 MEDIDOR - FORNECIMENTO E INSTALAÇÃO (EXCLUSIVE HIDRÔMETRO). AF_03/2024</t>
  </si>
  <si>
    <t>SINAPI|95662</t>
  </si>
  <si>
    <t>95662</t>
  </si>
  <si>
    <t>KIT CAVALETE PARA MEDIÇÃO DE ÁGUA - ENTRADA INDIVIDUALIZADA, EM PPR PN20 DN 32 MM (1") PARA 2 MEDIDORES - FORNECIMENTO E INSTALAÇÃO (EXCLUSIVE HIDRÔMETRO). AF_03/2024</t>
  </si>
  <si>
    <t>SINAPI|95663</t>
  </si>
  <si>
    <t>95663</t>
  </si>
  <si>
    <t>KIT CAVALETE PARA MEDIÇÃO DE ÁGUA - ENTRADA INDIVIDUALIZADA, EM PPR PN20 DN 32 MM (1") PARA 3 MEDIDORES - FORNECIMENTO E INSTALAÇÃO (EXCLUSIVE HIDRÔMETRO). AF_03/2024</t>
  </si>
  <si>
    <t>SINAPI|95664</t>
  </si>
  <si>
    <t>95664</t>
  </si>
  <si>
    <t>KIT CAVALETE PARA MEDIÇÃO DE ÁGUA - ENTRADA INDIVIDUALIZADA, EM PPR PN20 DN 32 MM (1") PARA 4 MEDIDORES - FORNECIMENTO E INSTALAÇÃO (EXCLUSIVE HIDRÔMETRO). AF_03/2024</t>
  </si>
  <si>
    <t>SINAPI|95665</t>
  </si>
  <si>
    <t>95665</t>
  </si>
  <si>
    <t>KIT CAVALETE PARA MEDIÇÃO DE ÁGUA - ENTRADA INDIVIDUALIZADA, EM PPR PN25 DN 25 MM (3/4") PARA 1 MEDIDOR - FORNECIMENTO E INSTALAÇÃO (EXCLUSIVE HIDRÔMETRO). AF_03/2024</t>
  </si>
  <si>
    <t>SINAPI|95666</t>
  </si>
  <si>
    <t>95666</t>
  </si>
  <si>
    <t>KIT CAVALETE PARA MEDIÇÃO DE ÁGUA - ENTRADA INDIVIDUALIZADA, EM PPR PN25 DN 25 MM (3/4") PARA 2 MEDIDORES - FORNECIMENTO E INSTALAÇÃO (EXCLUSIVE HIDRÔMETRO). AF_03/2024</t>
  </si>
  <si>
    <t>SINAPI|95667</t>
  </si>
  <si>
    <t>95667</t>
  </si>
  <si>
    <t>KIT CAVALETE PARA MEDIÇÃO DE ÁGUA - ENTRADA INDIVIDUALIZADA, EM PPR PN25 DN 25 MM (3/4") PARA 3 MEDIDORES - FORNECIMENTO E INSTALAÇÃO (EXCLUSIVE HIDRÔMETRO). AF_03/2024</t>
  </si>
  <si>
    <t>SINAPI|95668</t>
  </si>
  <si>
    <t>95668</t>
  </si>
  <si>
    <t>KIT CAVALETE PARA MEDIÇÃO DE ÁGUA - ENTRADA INDIVIDUALIZADA, EM PPR PN25 DN 25 MM (3/4") PARA 4 MEDIDORES - FORNECIMENTO E INSTALAÇÃO (EXCLUSIVE HIDRÔMETRO). AF_03/2024</t>
  </si>
  <si>
    <t>SINAPI|95669</t>
  </si>
  <si>
    <t>95669</t>
  </si>
  <si>
    <t>KIT CAVALETE PARA MEDIÇÃO DE ÁGUA - ENTRADA INDIVIDUALIZADA, EM PPR PN25 DN 32 MM (1") PARA 1 MEDIDOR - FORNECIMENTO E INSTALAÇÃO (EXCLUSIVE HIDRÔMETRO). AF_03/2024</t>
  </si>
  <si>
    <t>SINAPI|95670</t>
  </si>
  <si>
    <t>95670</t>
  </si>
  <si>
    <t>KIT CAVALETE PARA MEDIÇÃO DE ÁGUA - ENTRADA INDIVIDUALIZADA, EM PPR PN25 DN 32 MM (1") PARA 2 MEDIDORES - FORNECIMENTO E INSTALAÇÃO (EXCLUSIVE HIDRÔMETRO). AF_03/2024</t>
  </si>
  <si>
    <t>SINAPI|95671</t>
  </si>
  <si>
    <t>95671</t>
  </si>
  <si>
    <t>KIT CAVALETE PARA MEDIÇÃO DE ÁGUA - ENTRADA INDIVIDUALIZADA, EM PPR PN25 DN 32 MM (1") PARA 3 MEDIDORES - FORNECIMENTO E INSTALAÇÃO (EXCLUSIVE HIDRÔMETRO). AF_03/2024</t>
  </si>
  <si>
    <t>SINAPI|95672</t>
  </si>
  <si>
    <t>95672</t>
  </si>
  <si>
    <t>KIT CAVALETE PARA MEDIÇÃO DE ÁGUA - ENTRADA INDIVIDUALIZADA, EM PPR PN25 DN 32 MM (1") PARA 4 MEDIDORES - FORNECIMENTO E INSTALAÇÃO (EXCLUSIVE HIDRÔMETRO). AF_03/2024</t>
  </si>
  <si>
    <t>SINAPI|97741</t>
  </si>
  <si>
    <t>97741</t>
  </si>
  <si>
    <t>KIT CAVALETE PARA MEDIÇÃO DE ÁGUA - ENTRADA INDIVIDUALIZADA, EM PVC 25 MM (3/4"), PARA 1 MEDIDOR - FORNECIMENTO E INSTALAÇÃO (EXCLUSIVE HIDRÔMETRO). AF_03/2024</t>
  </si>
  <si>
    <t>SINAPI|95641</t>
  </si>
  <si>
    <t>95641</t>
  </si>
  <si>
    <t>KIT CAVALETE PARA MEDIÇÃO DE ÁGUA - ENTRADA INDIVIDUALIZADA, EM PVC 25 MM (3/4"), PARA 2 MEDIDORES - FORNECIMENTO E INSTALAÇÃO (EXCLUSIVE HIDRÔMETRO). AF_03/2024</t>
  </si>
  <si>
    <t>SINAPI|95642</t>
  </si>
  <si>
    <t>95642</t>
  </si>
  <si>
    <t>KIT CAVALETE PARA MEDIÇÃO DE ÁGUA - ENTRADA INDIVIDUALIZADA, EM PVC 25 MM (3/4"), PARA 3 MEDIDORES - FORNECIMENTO E INSTALAÇÃO (EXCLUSIVE HIDRÔMETRO). AF_03/2024</t>
  </si>
  <si>
    <t>SINAPI|95643</t>
  </si>
  <si>
    <t>95643</t>
  </si>
  <si>
    <t>KIT CAVALETE PARA MEDIÇÃO DE ÁGUA - ENTRADA INDIVIDUALIZADA, EM PVC 25 MM (3/4"), PARA 4 MEDIDORES - FORNECIMENTO E INSTALAÇÃO (EXCLUSIVE HIDRÔMETRO). AF_03/2024</t>
  </si>
  <si>
    <t>SINAPI|95644</t>
  </si>
  <si>
    <t>95644</t>
  </si>
  <si>
    <t>KIT CAVALETE PARA MEDIÇÃO DE ÁGUA - ENTRADA INDIVIDUALIZADA, EM PVC 32 MM (1"), PARA 1 MEDIDOR - FORNECIMENTO E INSTALAÇÃO (EXCLUSIVE HIDRÔMETRO). AF_03/2024</t>
  </si>
  <si>
    <t>SINAPI|95645</t>
  </si>
  <si>
    <t>95645</t>
  </si>
  <si>
    <t>KIT CAVALETE PARA MEDIÇÃO DE ÁGUA - ENTRADA INDIVIDUALIZADA, EM PVC 32 MM (1"), PARA 2 MEDIDORES - FORNECIMENTO E INSTALAÇÃO (EXCLUSIVE HIDRÔMETRO). AF_03/2024</t>
  </si>
  <si>
    <t>SINAPI|95646</t>
  </si>
  <si>
    <t>95646</t>
  </si>
  <si>
    <t>KIT CAVALETE PARA MEDIÇÃO DE ÁGUA - ENTRADA INDIVIDUALIZADA, EM PVC 32 MM (1"), PARA 3 MEDIDORES - FORNECIMENTO E INSTALAÇÃO (EXCLUSIVE HIDRÔMETRO). AF_03/2024</t>
  </si>
  <si>
    <t>SINAPI|95647</t>
  </si>
  <si>
    <t>95647</t>
  </si>
  <si>
    <t>KIT CAVALETE PARA MEDIÇÃO DE ÁGUA - ENTRADA INDIVIDUALIZADA, EM PVC 32 MM (1"), PARA 4 MEDIDORES - FORNECIMENTO E INSTALAÇÃO (EXCLUSIVE HIDRÔMETRO). AF_03/2024</t>
  </si>
  <si>
    <t>SINAPI|95636</t>
  </si>
  <si>
    <t>95636</t>
  </si>
  <si>
    <t>KIT CAVALETE PARA MEDIÇÃO DE ÁGUA - ENTRADA PRINCIPAL, EM AÇO GALVANIZADO DN 25 MM (1") - FORNECIMENTO E INSTALAÇÃO (EXCLUSIVE HIDRÔMETRO). AF_03/2024</t>
  </si>
  <si>
    <t>SINAPI|95637</t>
  </si>
  <si>
    <t>95637</t>
  </si>
  <si>
    <t>KIT CAVALETE PARA MEDIÇÃO DE ÁGUA - ENTRADA PRINCIPAL, EM AÇO GALVANIZADO DN 32 MM (1 1/4") - FORNECIMENTO E INSTALAÇÃO (EXCLUSIVE HIDRÔMETRO). AF_03/2024</t>
  </si>
  <si>
    <t>SINAPI|95638</t>
  </si>
  <si>
    <t>95638</t>
  </si>
  <si>
    <t>KIT CAVALETE PARA MEDIÇÃO DE ÁGUA - ENTRADA PRINCIPAL, EM AÇO GALVANIZADO DN 40 MM (1 1/2") - FORNECIMENTO E INSTALAÇÃO (EXCLUSIVE HIDRÔMETRO). AF_03/2024</t>
  </si>
  <si>
    <t>SINAPI|95639</t>
  </si>
  <si>
    <t>95639</t>
  </si>
  <si>
    <t>KIT CAVALETE PARA MEDIÇÃO DE ÁGUA - ENTRADA PRINCIPAL, EM AÇO GALVANIZADO DN 50 MM (2") - FORNECIMENTO E INSTALAÇÃO (EXCLUSIVE HIDRÔMETRO). AF_03/2024</t>
  </si>
  <si>
    <t>SINAPI|95634</t>
  </si>
  <si>
    <t>95634</t>
  </si>
  <si>
    <t>KIT CAVALETE PARA MEDIÇÃO DE ÁGUA - ENTRADA PRINCIPAL, EM PVC 20 MM (1/2") - FORNECIMENTO E INSTALAÇÃO (EXCLUSIVE HIDRÔMETRO). AF_03/2024</t>
  </si>
  <si>
    <t>SINAPI|95635</t>
  </si>
  <si>
    <t>95635</t>
  </si>
  <si>
    <t>KIT CAVALETE PARA MEDIÇÃO DE ÁGUA - ENTRADA PRINCIPAL, EM PVC 25 MM (3/4") - FORNECIMENTO E INSTALAÇÃO (EXCLUSIVE HIDRÔMETRO). AF_03/2024</t>
  </si>
  <si>
    <t>SINAPI|107293</t>
  </si>
  <si>
    <t>107293</t>
  </si>
  <si>
    <t>ABRIGO METÁLICO DE EMBUTIR PARA 1 MEDIDOR DE GÁS - FORNECIMENTO E INSTALAÇÃO. AF_07/2026</t>
  </si>
  <si>
    <t>Sistemas de Medição de Gás</t>
  </si>
  <si>
    <t>SINAPI|107294</t>
  </si>
  <si>
    <t>107294</t>
  </si>
  <si>
    <t>ABRIGO METÁLICO DE EMBUTIR PARA ATÉ 2 MEDIDORES DE GÁS - FORNECIMENTO E INSTALAÇÃO. AF_07/2026</t>
  </si>
  <si>
    <t>SINAPI|107295</t>
  </si>
  <si>
    <t>107295</t>
  </si>
  <si>
    <t>ABRIGO METÁLICO DE EMBUTIR PARA ATÉ 4 MEDIDORES DE GÁS - FORNECIMENTO E INSTALAÇÃO. AF_07/2026</t>
  </si>
  <si>
    <t>SINAPI|107288</t>
  </si>
  <si>
    <t>107288</t>
  </si>
  <si>
    <t>ABRIGO METÁLICO DE SOBREPOR PARA 1 MEDIDOR DE GÁS - FORNECIMENTO E INSTALAÇÃO. AF_07/2026</t>
  </si>
  <si>
    <t>SINAPI|107289</t>
  </si>
  <si>
    <t>107289</t>
  </si>
  <si>
    <t>ABRIGO METÁLICO DE SOBREPOR PARA ATÉ 2 MEDIDORES DE GÁS - FORNECIMENTO E INSTALAÇÃO. AF_07/2026</t>
  </si>
  <si>
    <t>SINAPI|107290</t>
  </si>
  <si>
    <t>107290</t>
  </si>
  <si>
    <t>ABRIGO METÁLICO DE SOBREPOR PARA ATÉ 4 MEDIDORES DE GÁS - FORNECIMENTO E INSTALAÇÃO. AF_07/2026</t>
  </si>
  <si>
    <t>SINAPI|107292</t>
  </si>
  <si>
    <t>107292</t>
  </si>
  <si>
    <t>INSTALAÇÃO DE ABRIGO METÁLICO DE SOBREPOR PARA ATÉ 16 MEDIDORES DE GÁS (SOMENTE INSTALAÇÃO, EXCLUSIVE ABRIGO). AF_07/2026</t>
  </si>
  <si>
    <t>SINAPI|107291</t>
  </si>
  <si>
    <t>107291</t>
  </si>
  <si>
    <t>INSTALAÇÃO DE ABRIGO METÁLICO DE SOBREPOR PARA ATÉ 8 MEDIDORES DE GÁS (SOMENTE INSTALAÇÃO, EXCLUSIVE ABRIGO). AF_07/2026</t>
  </si>
  <si>
    <t>SINAPI|107309</t>
  </si>
  <si>
    <t>107309</t>
  </si>
  <si>
    <t>INSTALAÇÃO DE TUBOS E CONEXÕES, EM AÇO/FERRO GALVANIZADO, PARA O CENTRO COM 20 CILINDROS GLP 45 KG - FORNECIMENTO E INSTALAÇÃO. AF_07/2026</t>
  </si>
  <si>
    <t>SINAPI|107308</t>
  </si>
  <si>
    <t>107308</t>
  </si>
  <si>
    <t>INSTALAÇÃO DE TUBOS E CONEXÕES, EM AÇO/FERRO GALVANIZADO, PARA O CENTRO COM 4 CILINDROS GLP 190 KG - FORNECIMENTO E INSTALAÇÃO. AF_07/2026</t>
  </si>
  <si>
    <t>SINAPI|107284</t>
  </si>
  <si>
    <t>107284</t>
  </si>
  <si>
    <t>INSTALAÇÃO DE TUBOS E CONEXÕES, EM AÇO/FERRO GALVANIZADO, PARA O CENTRO DE MEDIÇÃO DE GÁS DE EDIFÍCIO RESIDENCIAL, COM 4 PAVIMENTOS, 16 UNIDADES HABITACIONAIS, DN 32 (1 1/4") - FORNECIMENTO E INSTALAÇÃO. AF_07/2026</t>
  </si>
  <si>
    <t>SINAPI|107285</t>
  </si>
  <si>
    <t>107285</t>
  </si>
  <si>
    <t>INSTALAÇÃO DE TUBOS E CONEXÕES, EM AÇO/FERRO GALVANIZADO, PARA O CENTRO DE MEDIÇÃO DE GÁS DE EDIFÍCIO RESIDENCIAL, COM 4 PAVIMENTOS, 16 UNIDADES HABITACIONAIS, DN 50 (2") - FORNECIMENTO E INSTALAÇÃO. AF_07/2026</t>
  </si>
  <si>
    <t>SINAPI|107296</t>
  </si>
  <si>
    <t>107296</t>
  </si>
  <si>
    <t>INSTALAÇÃO DE TUBOS E CONEXÕES, EM AÇO/FERRO GALVANIZADO, PARA O CENTRO DE MEDIÇÃO DE GÁS, COM 16 MEDIDORES, DN 15 MM (1/2") - FORNECIMENTO E INSTALAÇÃO. AF_07/2026</t>
  </si>
  <si>
    <t>SINAPI|107297</t>
  </si>
  <si>
    <t>107297</t>
  </si>
  <si>
    <t>INSTALAÇÃO DE TUBOS E CONEXÕES, EM AÇO/FERRO GALVANIZADO, PARA O CENTRO DE MEDIÇÃO DE GÁS, COM 16 MEDIDORES, DN 20 MM (3/4") - FORNECIMENTO E INSTALAÇÃO. AF_07/2026</t>
  </si>
  <si>
    <t>SINAPI|107298</t>
  </si>
  <si>
    <t>107298</t>
  </si>
  <si>
    <t>INSTALAÇÃO DE TUBOS E CONEXÕES, EM AÇO/FERRO GALVANIZADO, PARA O CENTRO DE MEDIÇÃO DE GÁS, COM 16 MEDIDORES, DN 25 MM (1") - FORNECIMENTO E INSTALAÇÃO. AF_07/2026</t>
  </si>
  <si>
    <t>SINAPI|107299</t>
  </si>
  <si>
    <t>107299</t>
  </si>
  <si>
    <t>INSTALAÇÃO DE TUBOS E CONEXÕES, EM COBRE, PARA O CENTRO DE MEDIÇÃO DE GÁS, COM 16 MEDIDORES, DN 15 MM (1/2") - FORNECIMENTO E INSTALAÇÃO. AF_07/2026</t>
  </si>
  <si>
    <t>SINAPI|107303</t>
  </si>
  <si>
    <t>107303</t>
  </si>
  <si>
    <t>INSTALAÇÃO DE TUBOS E CONEXÕES, EM COBRE, PARA O CENTRO DE MEDIÇÃO DE GÁS, COM 16 MEDIDORES, DN 22 MM (3/4") - FORNECIMENTO E INSTALAÇÃO. AF_07/2026</t>
  </si>
  <si>
    <t>SINAPI|107304</t>
  </si>
  <si>
    <t>107304</t>
  </si>
  <si>
    <t>INSTALAÇÃO DE TUBOS E CONEXÕES, EM COBRE, PARA O CENTRO DE MEDIÇÃO DE GÁS, COM 16 MEDIDORES, DN 28 MM (1") - FORNECIMENTO E INSTALAÇÃO. AF_07/2026</t>
  </si>
  <si>
    <t>SINAPI|107305</t>
  </si>
  <si>
    <t>107305</t>
  </si>
  <si>
    <t>INSTALAÇÃO DE TUBOS E CONEXÕES, EM MULTICAMADA, PARA O CENTRO DE MEDIÇÃO DE GÁS, COM 16 MEDIDORES, DN 16 MM (1/2") - FORNECIMENTO E INSTALAÇÃO. AF_07/2026</t>
  </si>
  <si>
    <t>SINAPI|107306</t>
  </si>
  <si>
    <t>107306</t>
  </si>
  <si>
    <t>INSTALAÇÃO DE TUBOS E CONEXÕES, EM MULTICAMADA, PARA O CENTRO DE MEDIÇÃO DE GÁS, COM 16 MEDIDORES, DN 20 MM (3/4") - FORNECIMENTO E INSTALAÇÃO. AF_07/2026</t>
  </si>
  <si>
    <t>SINAPI|107307</t>
  </si>
  <si>
    <t>107307</t>
  </si>
  <si>
    <t>INSTALAÇÃO DE TUBOS E CONEXÕES, EM MULTICAMADA, PARA O CENTRO DE MEDIÇÃO DE GÁS, COM 16 MEDIDORES, DN 26 MM (1") - FORNECIMENTO E INSTALAÇÃO. AF_07/2026</t>
  </si>
  <si>
    <t>SINAPI|100790</t>
  </si>
  <si>
    <t>100790</t>
  </si>
  <si>
    <t>KIT CAVALETE PARA GÁS - COM MEDIDOR E REGULADOR - ENTRADA INDIVIDUAL PRINCIPAL, EM AÇO GALVANIZADO DN 15 E 25 MM (1/2" E 1") - FORNECIMENTO E INSTALAÇÃO. AF_07/2026</t>
  </si>
  <si>
    <t>SINAPI|100789</t>
  </si>
  <si>
    <t>100789</t>
  </si>
  <si>
    <t>KIT CAVALETE PARA GÁS - SEM MEDIDOR COM REGULADOR - ENTRADA INDIVIDUAL PRINCIPAL, EM AÇO GALVANIZADO DN 15 E 25 MM (1/2" E 1") - FORNECIMENTO E INSTALAÇÃO. AF_07/2026</t>
  </si>
  <si>
    <t>SINAPI|100788</t>
  </si>
  <si>
    <t>100788</t>
  </si>
  <si>
    <t>KIT CAVALETE PARA GÁS - SEM MEDIDOR E SEM REGULADOR - ENTRADA INDIVIDUAL PRINCIPAL, EM AÇO GALVANIZADO DN 15 E 25 MM (1/2" E 1") - FORNECIMENTO E INSTALAÇÃO. AF_07/2026</t>
  </si>
  <si>
    <t>SINAPI|107302</t>
  </si>
  <si>
    <t>107302</t>
  </si>
  <si>
    <t>MEDIDOR DE GÁS, MODELO DE LEITURA REMOTA, G1.6, DN 20 MM (3/4") - FORNECIMENTO E INSTALAÇÃO. AF_07/2026</t>
  </si>
  <si>
    <t>SINAPI|107286</t>
  </si>
  <si>
    <t>107286</t>
  </si>
  <si>
    <t>MEDIDOR DE GÁS, MODELO DIAFRAGMA, G1.6, DN 15 MM (1/2") - FORNECIMENTO E INSTALAÇÃO. AF_07/2026</t>
  </si>
  <si>
    <t>SINAPI|107300</t>
  </si>
  <si>
    <t>107300</t>
  </si>
  <si>
    <t>MEDIDOR DE GÁS, MODELO DIAFRAGMA, G1.6, DN 20 MM (3/4") - FORNECIMENTO E INSTALAÇÃO. AF_07/2026</t>
  </si>
  <si>
    <t>SINAPI|107287</t>
  </si>
  <si>
    <t>107287</t>
  </si>
  <si>
    <t>MEDIDOR DE GÁS, MODELO DIAFRAGMA, G2.5, DN 15 MM (1/2") - FORNECIMENTO E INSTALAÇÃO. AF_07/2026</t>
  </si>
  <si>
    <t>SINAPI|107301</t>
  </si>
  <si>
    <t>107301</t>
  </si>
  <si>
    <t>MEDIDOR DE GÁS, MODELO DIAFRAGMA, G2.5, DN 20 MM (3/4") - FORNECIMENTO E INSTALAÇÃO. AF_07/2026</t>
  </si>
  <si>
    <t>SINAPI|107313</t>
  </si>
  <si>
    <t>107313</t>
  </si>
  <si>
    <t>REGULADOR DE PRESSÃO PARA AR COMPRIMIDO, DN 15 MM (1/2") - FORNECIMENTO E INSTALAÇÃO. AF_07/2026</t>
  </si>
  <si>
    <t>SINAPI|107311</t>
  </si>
  <si>
    <t>107311</t>
  </si>
  <si>
    <t>REGULADOR DE PRESSÃO PARA GÁS LIQUEFEITO DE PETRÓLEO, DN 15 MM (1/2") - FORNECIMENTO E INSTALAÇÃO. AF_07/2026</t>
  </si>
  <si>
    <t>SINAPI|107310</t>
  </si>
  <si>
    <t>107310</t>
  </si>
  <si>
    <t>REGULADOR DE PRESSÃO PARA GÁS, DN 15 MM (1/2") - FORNECIMENTO E INSTALAÇÃO. AF_07/2026</t>
  </si>
  <si>
    <t>SINAPI|107314</t>
  </si>
  <si>
    <t>107314</t>
  </si>
  <si>
    <t>REGULADOR DE PRESSÃO PARA GÁS, DN 20 MM (3/4") - FORNECIMENTO E INSTALAÇÃO. AF_07/2026</t>
  </si>
  <si>
    <t>SINAPI|107315</t>
  </si>
  <si>
    <t>107315</t>
  </si>
  <si>
    <t>REGULADOR DE PRESSÃO PARA GÁS, DN 25 MM (1") - FORNECIMENTO E INSTALAÇÃO. AF_07/2026</t>
  </si>
  <si>
    <t>SINAPI|107316</t>
  </si>
  <si>
    <t>107316</t>
  </si>
  <si>
    <t>REGULADOR DE PRESSÃO PARA GÁS, DN 32 MM (1 1/4") - FORNECIMENTO E INSTALAÇÃO. AF_07/2026</t>
  </si>
  <si>
    <t>SINAPI|107312</t>
  </si>
  <si>
    <t>107312</t>
  </si>
  <si>
    <t>REGULADOR DE PRESSÃO PARA OXIGÊNIO, DN 15 MM (1/2") - FORNECIMENTO E INSTALAÇÃO. AF_07/2026</t>
  </si>
  <si>
    <t>SINAPI|107319</t>
  </si>
  <si>
    <t>107319</t>
  </si>
  <si>
    <t>TESTE DE ESTANQUEIDADE PARA GÁS. AF_07/2026</t>
  </si>
  <si>
    <t>SINAPI|107317</t>
  </si>
  <si>
    <t>107317</t>
  </si>
  <si>
    <t>TUBO FLEXÍVEL PARA GÁS, 15 MM - FORNECIMENTO E INSTALAÇÃO. AF_07/2026</t>
  </si>
  <si>
    <t>SINAPI|107318</t>
  </si>
  <si>
    <t>107318</t>
  </si>
  <si>
    <t>TUBO FLEXÍVEL PARA GÁS, 20 MM - FORNECIMENTO E INSTALAÇÃO. AF_07/2026</t>
  </si>
  <si>
    <t>SINAPI|98751</t>
  </si>
  <si>
    <t>98751</t>
  </si>
  <si>
    <t>SOLDA DE TOPO EM CHAPA/PERFIL/TUBO DE AÇO CHANFRADO, ESPESSURA=1/2''. AF_06/2018</t>
  </si>
  <si>
    <t>Solda de Topo em Elementos de Aço</t>
  </si>
  <si>
    <t>SINAPI|98746</t>
  </si>
  <si>
    <t>98746</t>
  </si>
  <si>
    <t>SOLDA DE TOPO EM CHAPA/PERFIL/TUBO DE AÇO CHANFRADO, ESPESSURA=1/4''. AF_06/2018</t>
  </si>
  <si>
    <t>SINAPI|98753</t>
  </si>
  <si>
    <t>98753</t>
  </si>
  <si>
    <t>SOLDA DE TOPO EM CHAPA/PERFIL/TUBO DE AÇO CHANFRADO, ESPESSURA=3/4''. AF_06/2018</t>
  </si>
  <si>
    <t>SINAPI|98750</t>
  </si>
  <si>
    <t>98750</t>
  </si>
  <si>
    <t>SOLDA DE TOPO EM CHAPA/PERFIL/TUBO DE AÇO CHANFRADO, ESPESSURA=3/8''. AF_06/2018</t>
  </si>
  <si>
    <t>SINAPI|98749</t>
  </si>
  <si>
    <t>98749</t>
  </si>
  <si>
    <t>SOLDA DE TOPO EM CHAPA/PERFIL/TUBO DE AÇO CHANFRADO, ESPESSURA=5/16''. AF_06/2018</t>
  </si>
  <si>
    <t>SINAPI|98752</t>
  </si>
  <si>
    <t>98752</t>
  </si>
  <si>
    <t>SOLDA DE TOPO EM CHAPA/PERFIL/TUBO DE AÇO CHANFRADO, ESPESSURA=5/8''. AF_06/2018</t>
  </si>
  <si>
    <t>SINAPI|98529</t>
  </si>
  <si>
    <t>98529</t>
  </si>
  <si>
    <t>CORTE RASO E RECORTE DE ÁRVORE COM DIÂMETRO DE TRONCO MAIOR OU IGUAL A 0,20 M E MENOR QUE 0,40 M. AF_03/2024</t>
  </si>
  <si>
    <t>Supressão Vegetal</t>
  </si>
  <si>
    <t>SINAPI|98530</t>
  </si>
  <si>
    <t>98530</t>
  </si>
  <si>
    <t>CORTE RASO E RECORTE DE ÁRVORE COM DIÂMETRO DE TRONCO MAIOR OU IGUAL A 0,40 M E MENOR QUE 0,60 M. AF_03/2024</t>
  </si>
  <si>
    <t>SINAPI|98531</t>
  </si>
  <si>
    <t>98531</t>
  </si>
  <si>
    <t>CORTE RASO E RECORTE DE ÁRVORE COM DIÂMETRO DE TRONCO MAIOR OU IGUAL A 0,60 M. AF_03/2024</t>
  </si>
  <si>
    <t>SINAPI|98524</t>
  </si>
  <si>
    <t>98524</t>
  </si>
  <si>
    <t>LIMPEZA MANUAL DE VEGETAÇÃO EM TERRENO COM ENXADA. AF_03/2024</t>
  </si>
  <si>
    <t>SINAPI|98525</t>
  </si>
  <si>
    <t>98525</t>
  </si>
  <si>
    <t>LIMPEZA MECANIZADA DE CAMADA VEGETAL, VEGETAÇÃO E PEQUENAS ÁRVORES (DIÂMETRO DE TRONCO MENOR QUE 0,20 M), COM TRATOR DE ESTEIRAS. AF_03/2024</t>
  </si>
  <si>
    <t>SINAPI|98533</t>
  </si>
  <si>
    <t>98533</t>
  </si>
  <si>
    <t>PODA EM ALTURA DE ÁRVORE COM DIÂMETRO DE TRONCO MAIOR OU IGUAL A 0,20 M E MENOR QUE 0,40 M. AF_03/2024</t>
  </si>
  <si>
    <t>SINAPI|98534</t>
  </si>
  <si>
    <t>98534</t>
  </si>
  <si>
    <t>PODA EM ALTURA DE ÁRVORE COM DIÂMETRO DE TRONCO MAIOR OU IGUAL A 0,40 M E MENOR QUE 0,60 M. AF_03/2024</t>
  </si>
  <si>
    <t>SINAPI|98535</t>
  </si>
  <si>
    <t>98535</t>
  </si>
  <si>
    <t>PODA EM ALTURA DE ÁRVORE COM DIÂMETRO DE TRONCO MAIOR OU IGUAL A 0,60 M. AF_03/2024</t>
  </si>
  <si>
    <t>SINAPI|98532</t>
  </si>
  <si>
    <t>98532</t>
  </si>
  <si>
    <t>PODA EM ALTURA DE ÁRVORE COM DIÂMETRO DE TRONCO MENOR QUE 0,20 M. AF_03/2024</t>
  </si>
  <si>
    <t>SINAPI|98526</t>
  </si>
  <si>
    <t>98526</t>
  </si>
  <si>
    <t>REMOÇÃO DE RAÍZES REMANESCENTES DE TRONCO DE ÁRVORE COM DIÂMETRO MAIOR OU IGUAL A 0,20 M E MENOR QUE 0,40 M. AF_03/2024</t>
  </si>
  <si>
    <t>SINAPI|98527</t>
  </si>
  <si>
    <t>98527</t>
  </si>
  <si>
    <t>REMOÇÃO DE RAÍZES REMANESCENTES DE TRONCO DE ÁRVORE COM DIÂMETRO MAIOR OU IGUAL A 0,40 M E MENOR QUE 0,60 M. AF_03/2024</t>
  </si>
  <si>
    <t>SINAPI|98528</t>
  </si>
  <si>
    <t>98528</t>
  </si>
  <si>
    <t>REMOÇÃO DE RAÍZES REMANESCENTES DE TRONCO DE ÁRVORE COM DIÂMETRO MAIOR OU IGUAL A 0,60 M. AF_03/2024</t>
  </si>
  <si>
    <t>SINAPI|107146</t>
  </si>
  <si>
    <t>107146</t>
  </si>
  <si>
    <t>ACABAMENTO FRONTAL DE AÇO GALVANIZADO PARA TELHAS TERMOACÚSTICAS. AF_06/2026</t>
  </si>
  <si>
    <t>Telhamento para Cobertura</t>
  </si>
  <si>
    <t>SINAPI|94232</t>
  </si>
  <si>
    <t>94232</t>
  </si>
  <si>
    <t>AMARRAÇÃO DE TELHAS CERÂMICAS OU DE CONCRETO. AF_06/2026</t>
  </si>
  <si>
    <t>SINAPI|100434</t>
  </si>
  <si>
    <t>100434</t>
  </si>
  <si>
    <t>CALHA DE BEIRAL, SEMICIRCULAR DE PVC, DIAMETRO 125 MM, INCLUINDO CABECEIRAS, EMENDAS, BOCAIS, SUPORTES E VEDAÇÕES, EXCLUINDO CONDUTORES, INCLUSO TRANSPORTE VERTICAL. AF_06/2026</t>
  </si>
  <si>
    <t>SINAPI|94229</t>
  </si>
  <si>
    <t>94229</t>
  </si>
  <si>
    <t>CALHA EM CHAPA DE AÇO GALVANIZADO NÚMERO 24, DESENVOLVIMENTO DE 100 CM, INCLUSO TRANSPORTE VERTICAL. AF_06/2026</t>
  </si>
  <si>
    <t>SINAPI|94227</t>
  </si>
  <si>
    <t>94227</t>
  </si>
  <si>
    <t>CALHA EM CHAPA DE AÇO GALVANIZADO NÚMERO 24, DESENVOLVIMENTO DE 33 CM, INCLUSO TRANSPORTE VERTICAL. AF_06/2026</t>
  </si>
  <si>
    <t>SINAPI|94228</t>
  </si>
  <si>
    <t>94228</t>
  </si>
  <si>
    <t>CALHA EM CHAPA DE AÇO GALVANIZADO NÚMERO 24, DESENVOLVIMENTO DE 50 CM, INCLUSO TRANSPORTE VERTICAL. AF_06/2026</t>
  </si>
  <si>
    <t>SINAPI|94219</t>
  </si>
  <si>
    <t>94219</t>
  </si>
  <si>
    <t>CUMEEIRA E ESPIGÃO PARA TELHA CERÂMICA EMBOÇADA COM ARGAMASSA TRAÇO 1:2:9 (CIMENTO, CAL E AREIA), PARA TELHADOS COM MAIS DE 2 ÁGUAS, INCLUSO TRANSPORTE VERTICAL. AF_06/2026</t>
  </si>
  <si>
    <t>SINAPI|94220</t>
  </si>
  <si>
    <t>94220</t>
  </si>
  <si>
    <t>CUMEEIRA E ESPIGÃO PARA TELHA DE CONCRETO EMBOÇADA COM ARGAMASSA TRAÇO 1:2:9 (CIMENTO, CAL E AREIA), PARA TELHADOS COM MAIS DE 2 ÁGUAS, INCLUSO TRANSPORTE VERTICAL. AF_06/2026</t>
  </si>
  <si>
    <t>SINAPI|100326</t>
  </si>
  <si>
    <t>100326</t>
  </si>
  <si>
    <t>CUMEEIRA NORMAL PARA TELHA TRAPEZOIDAL DE AÇO, E = 0,5 MM, INCLUSO ACESSÓRIOS DE FIXAÇÃO E IÇAMENTO. AF_06/2026</t>
  </si>
  <si>
    <t>SINAPI|94221</t>
  </si>
  <si>
    <t>94221</t>
  </si>
  <si>
    <t>CUMEEIRA PARA TELHA CERÂMICA EMBOÇADA COM ARGAMASSA TRAÇO 1:2:9 (CIMENTO, CAL E AREIA) PARA TELHADOS COM ATÉ 2 ÁGUAS, INCLUSO TRANSPORTE VERTICAL. AF_06/2026</t>
  </si>
  <si>
    <t>SINAPI|94222</t>
  </si>
  <si>
    <t>94222</t>
  </si>
  <si>
    <t>CUMEEIRA PARA TELHA DE CONCRETO EMBOÇADA COM ARGAMASSA TRAÇO 1:2:9 (CIMENTO, CAL E AREIA) PARA TELHADOS COM ATÉ 2 ÁGUAS, INCLUSO TRANSPORTE VERTICAL. AF_06/2026</t>
  </si>
  <si>
    <t>SINAPI|94451</t>
  </si>
  <si>
    <t>94451</t>
  </si>
  <si>
    <t>CUMEEIRA PARA TELHA DE FIBROCIMENTO ESTRUTURAL E = 6 MM, INCLUSO ACESSÓRIOS DE FIXAÇÃO E IÇAMENTO. AF_06/2026</t>
  </si>
  <si>
    <t>SINAPI|94223</t>
  </si>
  <si>
    <t>94223</t>
  </si>
  <si>
    <t>CUMEEIRA PARA TELHA DE FIBROCIMENTO ONDULADA E = 6 MM, INCLUSO ACESSÓRIOS DE FIXAÇÃO E IÇAMENTO. AF_06/2026</t>
  </si>
  <si>
    <t>SINAPI|100325</t>
  </si>
  <si>
    <t>100325</t>
  </si>
  <si>
    <t>CUMEEIRA SHED PARA TELHA ONDULADA DE FIBROCIMENTO, E = 6 MM, INCLUSO ACESSÓRIOS DE FIXAÇÃO E IÇAMENTO. AF_06/2026</t>
  </si>
  <si>
    <t>SINAPI|94224</t>
  </si>
  <si>
    <t>94224</t>
  </si>
  <si>
    <t>EMBOÇAMENTO COM ARGAMASSA TRAÇO 1:2:9 (CIMENTO, CAL E AREIA). AF_06/2026</t>
  </si>
  <si>
    <t>SINAPI|102653</t>
  </si>
  <si>
    <t>102653</t>
  </si>
  <si>
    <t>ISOLAMENTO TERMOACÚSTICO COM LÃ MINERAL NA SUBCOBERTURA, INCLUSO TRANSPORTE VERTICAL. AF_06/2026</t>
  </si>
  <si>
    <t>SINAPI|107144</t>
  </si>
  <si>
    <t>107144</t>
  </si>
  <si>
    <t>PERFIL U (CANTONEIRA DE ACABAMENTO) PARA TELHAMENTO COM TELHA DE POLICARBONATO. AF_06/2026</t>
  </si>
  <si>
    <t>SINAPI|107145</t>
  </si>
  <si>
    <t>107145</t>
  </si>
  <si>
    <t>PERFIL U PINGADEIRA PARA TELHAMENTO COM TELHA DE POLICARBONATO. AF_06/2026</t>
  </si>
  <si>
    <t>SINAPI|100330</t>
  </si>
  <si>
    <t>100330</t>
  </si>
  <si>
    <t>RETIRADA E RECOLOCAÇÃO DE TELHA CERÂMICA CAPA-CANAL, COM ATÉ DUAS ÁGUAS, INCLUSO IÇAMENTO. AF_06/2026</t>
  </si>
  <si>
    <t>SINAPI|100331</t>
  </si>
  <si>
    <t>100331</t>
  </si>
  <si>
    <t>RETIRADA E RECOLOCAÇÃO DE TELHA CERÂMICA CAPA-CANAL, COM MAIS DE DUAS ÁGUAS, INCLUSO IÇAMENTO. AF_06/2026</t>
  </si>
  <si>
    <t>SINAPI|100328</t>
  </si>
  <si>
    <t>100328</t>
  </si>
  <si>
    <t>RETIRADA E RECOLOCAÇÃO DE TELHA CERÂMICA DE ENCAIXE, COM ATÉ DUAS ÁGUAS, INCLUSO IÇAMENTO. AF_06/2026</t>
  </si>
  <si>
    <t>SINAPI|100329</t>
  </si>
  <si>
    <t>100329</t>
  </si>
  <si>
    <t>RETIRADA E RECOLOCAÇÃO DE TELHA CERÂMICA DE ENCAIXE, COM MAIS DE DUAS ÁGUAS, INCLUSO IÇAMENTO. AF_06/2026</t>
  </si>
  <si>
    <t>SINAPI|94231</t>
  </si>
  <si>
    <t>94231</t>
  </si>
  <si>
    <t>RUFO EM CHAPA DE AÇO GALVANIZADO NÚMERO 24, CORTE DE 25 CM, INCLUSO TRANSPORTE VERTICAL. AF_06/2026</t>
  </si>
  <si>
    <t>SINAPI|100435</t>
  </si>
  <si>
    <t>100435</t>
  </si>
  <si>
    <t>RUFO EM FIBROCIMENTO PARA TELHA ONDULADA E = 6 MM, ABA DE 26 CM, INCLUSO TRANSPORTE VERTICAL, EXCETO CONTRARRUFO. AF_06/2026</t>
  </si>
  <si>
    <t>SINAPI|100327</t>
  </si>
  <si>
    <t>100327</t>
  </si>
  <si>
    <t>RUFO EXTERNO/INTERNO EM CHAPA DE AÇO GALVANIZADO NÚMERO 26, CORTE DE 33 CM, INCLUSO IÇAMENTO. AF_06/2026</t>
  </si>
  <si>
    <t>SINAPI|94226</t>
  </si>
  <si>
    <t>94226</t>
  </si>
  <si>
    <t>SUBCOBERTURA COM MANTA PLÁSTICA REVESTIDA POR PELÍCULA DE ALUMÍNO, INCLUSO TRANSPORTE VERTICAL. AF_06/2026</t>
  </si>
  <si>
    <t>SINAPI|94201</t>
  </si>
  <si>
    <t>94201</t>
  </si>
  <si>
    <t>TELHAMENTO COM TELHA CERÂMICA CAPA-CANAL, TIPO COLONIAL, COM ATÉ 2 ÁGUAS, INCLUSO TRANSPORTE VERTICAL. AF_06/2026</t>
  </si>
  <si>
    <t>SINAPI|94204</t>
  </si>
  <si>
    <t>94204</t>
  </si>
  <si>
    <t>TELHAMENTO COM TELHA CERÂMICA CAPA-CANAL, TIPO COLONIAL, COM MAIS DE 2 ÁGUAS, INCLUSO TRANSPORTE VERTICAL. AF_06/2026</t>
  </si>
  <si>
    <t>SINAPI|94447</t>
  </si>
  <si>
    <t>94447</t>
  </si>
  <si>
    <t>TELHAMENTO COM TELHA CERÂMICA CAPA-CANAL, TIPO PAULISTA, COM ATÉ 2 ÁGUAS, INCLUSO TRANSPORTE VERTICAL. AF_06/2026</t>
  </si>
  <si>
    <t>SINAPI|94448</t>
  </si>
  <si>
    <t>94448</t>
  </si>
  <si>
    <t>TELHAMENTO COM TELHA CERÂMICA CAPA-CANAL, TIPO PAULISTA, COM MAIS DE 2 ÁGUAS, INCLUSO TRANSPORTE VERTICAL. AF_06/2026</t>
  </si>
  <si>
    <t>SINAPI|94445</t>
  </si>
  <si>
    <t>94445</t>
  </si>
  <si>
    <t>TELHAMENTO COM TELHA CERÂMICA CAPA-CANAL, TIPO PLAN, COM ATÉ 2 ÁGUAS, INCLUSO TRANSPORTE VERTICAL. AF_06/2026</t>
  </si>
  <si>
    <t>SINAPI|94446</t>
  </si>
  <si>
    <t>94446</t>
  </si>
  <si>
    <t>TELHAMENTO COM TELHA CERÂMICA CAPA-CANAL, TIPO PLAN, COM MAIS DE 2 ÁGUAS, INCLUSO TRANSPORTE VERTICAL. AF_06/2026</t>
  </si>
  <si>
    <t>SINAPI|94440</t>
  </si>
  <si>
    <t>94440</t>
  </si>
  <si>
    <t>TELHAMENTO COM TELHA CERÂMICA DE ENCAIXE, TIPO FRANCESA, COM ATÉ 2 ÁGUAS, INCLUSO TRANSPORTE VERTICAL. AF_06/2026</t>
  </si>
  <si>
    <t>SINAPI|94441</t>
  </si>
  <si>
    <t>94441</t>
  </si>
  <si>
    <t>TELHAMENTO COM TELHA CERÂMICA DE ENCAIXE, TIPO FRANCESA, COM MAIS DE 2 ÁGUAS, INCLUSO TRANSPORTE VERTICAL. AF_06/2026</t>
  </si>
  <si>
    <t>SINAPI|94195</t>
  </si>
  <si>
    <t>94195</t>
  </si>
  <si>
    <t>TELHAMENTO COM TELHA CERÂMICA DE ENCAIXE, TIPO PORTUGUESA, COM ATÉ 2 ÁGUAS, INCLUSO TRANSPORTE VERTICAL. AF_06/2026</t>
  </si>
  <si>
    <t>SINAPI|94198</t>
  </si>
  <si>
    <t>94198</t>
  </si>
  <si>
    <t>TELHAMENTO COM TELHA CERÂMICA DE ENCAIXE, TIPO PORTUGUESA, COM MAIS DE 2 ÁGUAS, INCLUSO TRANSPORTE VERTICAL. AF_06/2026</t>
  </si>
  <si>
    <t>SINAPI|94442</t>
  </si>
  <si>
    <t>94442</t>
  </si>
  <si>
    <t>TELHAMENTO COM TELHA CERÂMICA DE ENCAIXE, TIPO ROMANA, COM ATÉ 2 ÁGUAS, INCLUSO TRANSPORTE VERTICAL. AF_06/2026</t>
  </si>
  <si>
    <t>SINAPI|94443</t>
  </si>
  <si>
    <t>94443</t>
  </si>
  <si>
    <t>TELHAMENTO COM TELHA CERÂMICA DE ENCAIXE, TIPO ROMANA, COM MAIS DE 2 ÁGUAS, INCLUSO TRANSPORTE VERTICAL. AF_06/2026</t>
  </si>
  <si>
    <t>SINAPI|94213</t>
  </si>
  <si>
    <t>94213</t>
  </si>
  <si>
    <t>TELHAMENTO COM TELHA DE AÇO/ALUMÍNIO E = 0,5 MM, COM ATÉ 2 ÁGUAS, INCLUSO IÇAMENTO. AF_06/2026</t>
  </si>
  <si>
    <t>SINAPI|94189</t>
  </si>
  <si>
    <t>94189</t>
  </si>
  <si>
    <t>TELHAMENTO COM TELHA DE CONCRETO DE ENCAIXE, COM ATÉ 2 ÁGUAS, INCLUSO TRANSPORTE VERTICAL. AF_06/2026</t>
  </si>
  <si>
    <t>SINAPI|94192</t>
  </si>
  <si>
    <t>94192</t>
  </si>
  <si>
    <t>TELHAMENTO COM TELHA DE CONCRETO DE ENCAIXE, COM MAIS DE 2 ÁGUAS, INCLUSO TRANSPORTE VERTICAL. AF_06/2026</t>
  </si>
  <si>
    <t>SINAPI|94444</t>
  </si>
  <si>
    <t>94444</t>
  </si>
  <si>
    <t>TELHAMENTO COM TELHA DE ENCAIXE, TIPO FRANCESA DE VIDRO, COM ATÉ 2 ÁGUAS, INCLUSO TRANSPORTE VERTICAL. AF_06/2026</t>
  </si>
  <si>
    <t>SINAPI|107143</t>
  </si>
  <si>
    <t>107143</t>
  </si>
  <si>
    <t>TELHAMENTO COM TELHA DE POLICARBONATO, E=6MM. AF_06/2026</t>
  </si>
  <si>
    <t>SINAPI|107142</t>
  </si>
  <si>
    <t>107142</t>
  </si>
  <si>
    <t>TELHAMENTO COM TELHA DE PVC COM ATÉ 2 ÁGUAS, INCLUSO TRANSPORTE VERTICAL. AF_06/2026</t>
  </si>
  <si>
    <t>SINAPI|107147</t>
  </si>
  <si>
    <t>107147</t>
  </si>
  <si>
    <t>TELHAMENTO COM TELHA DE PVC COM MAIS DE 2 ÁGUAS, INCLUSO TRANSPORTE VERTICAL. AF_06/2026</t>
  </si>
  <si>
    <t>SINAPI|94218</t>
  </si>
  <si>
    <t>94218</t>
  </si>
  <si>
    <t>TELHAMENTO COM TELHA ESTRUTURAL DE FIBROCIMENTO E= 8 MM, COM ATÉ 2 ÁGUAS, INCLUSO IÇAMENTO. AF_06/2026</t>
  </si>
  <si>
    <t>SINAPI|94216</t>
  </si>
  <si>
    <t>94216</t>
  </si>
  <si>
    <t>TELHAMENTO COM TELHA METÁLICA TERMOACÚSTICA E = 30 MM, COM ATÉ 2 ÁGUAS, INCLUSO IÇAMENTO. AF_06/2026</t>
  </si>
  <si>
    <t>SINAPI|94449</t>
  </si>
  <si>
    <t>94449</t>
  </si>
  <si>
    <t>TELHAMENTO COM TELHA ONDULADA DE FIBRA DE VIDRO E = 0,6 MM, PARA TELHADO COM INCLINAÇÃO MAIOR QUE 10°, COM ATÉ 2 ÁGUAS, INCLUSO IÇAMENTO. AF_06/2026</t>
  </si>
  <si>
    <t>SINAPI|94210</t>
  </si>
  <si>
    <t>94210</t>
  </si>
  <si>
    <t>TELHAMENTO COM TELHA ONDULADA DE FIBROCIMENTO E = 6 MM, COM RECOBRIMENTO LATERAL DE 1 1/4 DE ONDA PARA TELHADO COM INCLINAÇÃO MÁXIMA DE 10°, COM ATÉ 2 ÁGUAS, INCLUSO IÇAMENTO. AF_06/2026</t>
  </si>
  <si>
    <t>SINAPI|94207</t>
  </si>
  <si>
    <t>94207</t>
  </si>
  <si>
    <t>TELHAMENTO COM TELHA ONDULADA DE FIBROCIMENTO E = 6 MM, COM RECOBRIMENTO LATERAL DE 1/4 DE ONDA PARA TELHADO COM INCLINAÇÃO MAIOR QUE 10°, COM ATÉ 2 ÁGUAS, INCLUSO IÇAMENTO. AF_06/2026</t>
  </si>
  <si>
    <t>SINAPI|102109</t>
  </si>
  <si>
    <t>102109</t>
  </si>
  <si>
    <t>SUPORTE PARA TRANSFORMADOR EM POSTE DE CONCRETO CIRCULAR - FORNECIMENTO E INSTALAÇÃO. AF_12/2020</t>
  </si>
  <si>
    <t>Transformadores</t>
  </si>
  <si>
    <t>SINAPI|102110</t>
  </si>
  <si>
    <t>102110</t>
  </si>
  <si>
    <t>SUPORTE PARA TRANSFORMADOR EM POSTE DE CONCRETO DUPLO T - FORNECIMENTO E INSTALAÇÃO. AF_12/2020</t>
  </si>
  <si>
    <t>SINAPI|103656</t>
  </si>
  <si>
    <t>103656</t>
  </si>
  <si>
    <t>TRANSFORMADOR DE DISTRIBUIÇÃO, 1000 KVA, TRIFÁSICO, 60 HZ, CLASSE 15 KV, IMERSO EM ÓLEO MINERAL, INSTALAÇÃO EM SOLO (NÃO INCLUSO ABRIGO) - FORNECIMENTO E INSTALAÇÃO. AF_02/2022</t>
  </si>
  <si>
    <t>SINAPI|102105</t>
  </si>
  <si>
    <t>102105</t>
  </si>
  <si>
    <t>TRANSFORMADOR DE DISTRIBUIÇÃO, 112,5 KVA, TRIFÁSICO, 60 HZ, CLASSE 15 KV, IMERSO EM ÓLEO MINERAL, INSTALAÇÃO EM POSTE (NÃO INCLUSO SUPORTE) - FORNECIMENTO E INSTALAÇÃO. AF_12/2020</t>
  </si>
  <si>
    <t>SINAPI|102106</t>
  </si>
  <si>
    <t>102106</t>
  </si>
  <si>
    <t>TRANSFORMADOR DE DISTRIBUIÇÃO, 150 KVA, TRIFÁSICO, 60 HZ, CLASSE 15 KV, IMERSO EM ÓLEO MINERAL, INSTALAÇÃO EM POSTE (NÃO INCLUSO SUPORTE) - FORNECIMENTO E INSTALAÇÃO. AF_12/2020</t>
  </si>
  <si>
    <t>SINAPI|102107</t>
  </si>
  <si>
    <t>102107</t>
  </si>
  <si>
    <t>TRANSFORMADOR DE DISTRIBUIÇÃO, 225 KVA, TRIFÁSICO, 60 HZ, CLASSE 15 KV, IMERSO EM ÓLEO MINERAL, INSTALAÇÃO EM POSTE (NÃO INCLUSO SUPORTE) - FORNECIMENTO E INSTALAÇÃO. AF_12/2020</t>
  </si>
  <si>
    <t>SINAPI|102102</t>
  </si>
  <si>
    <t>102102</t>
  </si>
  <si>
    <t>TRANSFORMADOR DE DISTRIBUIÇÃO, 30 KVA, TRIFÁSICO, 60 HZ, CLASSE 15 KV, IMERSO EM ÓLEO MINERAL, INSTALAÇÃO EM POSTE (NÃO INCLUSO SUPORTE) - FORNECIMENTO E INSTALAÇÃO. AF_12/2020</t>
  </si>
  <si>
    <t>SINAPI|102108</t>
  </si>
  <si>
    <t>102108</t>
  </si>
  <si>
    <t>TRANSFORMADOR DE DISTRIBUIÇÃO, 300 KVA, TRIFÁSICO, 60 HZ, CLASSE 15 KV, IMERSO EM ÓLEO MINERAL, INSTALAÇÃO EM POSTE (NÃO INCLUSO SUPORTE) - FORNECIMENTO E INSTALAÇÃO. AF_12/2020</t>
  </si>
  <si>
    <t>SINAPI|102103</t>
  </si>
  <si>
    <t>102103</t>
  </si>
  <si>
    <t>TRANSFORMADOR DE DISTRIBUIÇÃO, 45 KVA, TRIFÁSICO, 60 HZ, CLASSE 15 KV, IMERSO EM ÓLEO MINERAL, INSTALAÇÃO EM POSTE (NÃO INCLUSO SUPORTE) - FORNECIMENTO E INSTALAÇÃO. AF_12/2020</t>
  </si>
  <si>
    <t>SINAPI|103654</t>
  </si>
  <si>
    <t>103654</t>
  </si>
  <si>
    <t>TRANSFORMADOR DE DISTRIBUIÇÃO, 500KVA, TRIFÁSICO, 60 HZ, CLASSE 15 KV, IMERSO EM ÓLEO MINERAL, INSTALAÇÃO EM SOLO (NÃO INCLUSO ABRIGO) - FORNECIMENTO E INSTALAÇÃO. AF_02/2022</t>
  </si>
  <si>
    <t>SINAPI|102104</t>
  </si>
  <si>
    <t>102104</t>
  </si>
  <si>
    <t>TRANSFORMADOR DE DISTRIBUIÇÃO, 75 KVA, TRIFÁSICO, 60 HZ, CLASSE 15 KV, IMERSO EM ÓLEO MINERAL, INSTALAÇÃO EM POSTE (NÃO INCLUSO SUPORTE) - FORNECIMENTO E INSTALAÇÃO. AF_12/2020</t>
  </si>
  <si>
    <t>SINAPI|103655</t>
  </si>
  <si>
    <t>103655</t>
  </si>
  <si>
    <t>TRANSFORMADOR DE DISTRIBUIÇÃO, 750 KVA, TRIFÁSICO, 60 HZ, CLASSE 15 KV, IMERSO EM ÓLEO MINERAL, INSTALAÇÃO EM SOLO (NÃO INCLUSO ABRIGO) - FORNECIMENTO E INSTALAÇÃO. AF_02/2022</t>
  </si>
  <si>
    <t>SINAPI|105473</t>
  </si>
  <si>
    <t>105473</t>
  </si>
  <si>
    <t>CARGA E DESCARGA COM CARRINHO PLATAFORMA, DE BANCADA DE MÁRMORE OU GRANITO PARA COZINHA/LAVATÓRIO OU MÁRMORE SINTÉTICO COM CUBA INTEGRADA, EM BALSA DE 1000 TONELADAS. AF_05/2024</t>
  </si>
  <si>
    <t>T</t>
  </si>
  <si>
    <t>Transporte Fluvial - Carga e Descarga</t>
  </si>
  <si>
    <t>SINAPI|105414</t>
  </si>
  <si>
    <t>105414</t>
  </si>
  <si>
    <t>CARGA E DESCARGA COM CARRINHO PLATAFORMA, DE BANCADA DE MÁRMORE OU GRANITO PARA COZINHA/LAVATÓRIO OU MÁRMORE SINTÉTICO COM CUBA INTEGRADA, EM BALSA DE 1500 TONELADAS. AF_05/2024</t>
  </si>
  <si>
    <t>SINAPI|105424</t>
  </si>
  <si>
    <t>105424</t>
  </si>
  <si>
    <t>CARGA E DESCARGA COM CARRINHO PLATAFORMA, DE BANCADA DE MÁRMORE OU GRANITO PARA COZINHA/LAVATÓRIO OU MÁRMORE SINTÉTICO COM CUBA INTEGRADA, EM BALSA DE 2000 TONELADAS. AF_05/2024</t>
  </si>
  <si>
    <t>SINAPI|105448</t>
  </si>
  <si>
    <t>105448</t>
  </si>
  <si>
    <t>CARGA E DESCARGA COM CARRINHO PLATAFORMA, DE BANCADA DE MÁRMORE OU GRANITO PARA COZINHA/LAVATÓRIO OU MÁRMORE SINTÉTICO COM CUBA INTEGRADA, EM BALSA DE 600 TONELADAS. AF_05/2024</t>
  </si>
  <si>
    <t>SINAPI|105409</t>
  </si>
  <si>
    <t>105409</t>
  </si>
  <si>
    <t>CARGA E DESCARGA COM MANIPULADOR TELESCÓPICO, DE PÁLETE DE BACIA SANITÁRIA, CAIXA ACOPLADA, TANQUE OU PIA, EM BALSA DE 1000 TONELADAS. AF_05/2024</t>
  </si>
  <si>
    <t>SINAPI|105415</t>
  </si>
  <si>
    <t>105415</t>
  </si>
  <si>
    <t>CARGA E DESCARGA COM MANIPULADOR TELESCÓPICO, DE PÁLETE DE BACIA SANITÁRIA, CAIXA ACOPLADA, TANQUE OU PIA, EM BALSA DE 1500 TONELADAS. AF_05/2024</t>
  </si>
  <si>
    <t>SINAPI|105487</t>
  </si>
  <si>
    <t>105487</t>
  </si>
  <si>
    <t>CARGA E DESCARGA COM MANIPULADOR TELESCÓPICO, DE PÁLETE DE BACIA SANITÁRIA, CAIXA ACOPLADA, TANQUE OU PIA, EM BALSA DE 2000 TONELADAS. AF_05/2024</t>
  </si>
  <si>
    <t>SINAPI|105451</t>
  </si>
  <si>
    <t>105451</t>
  </si>
  <si>
    <t>CARGA E DESCARGA COM MANIPULADOR TELESCÓPICO, DE PÁLETE DE BACIA SANITÁRIA, CAIXA ACOPLADA, TANQUE OU PIA, EM BALSA DE 600 TONELADAS. AF_05/2024</t>
  </si>
  <si>
    <t>SINAPI|105454</t>
  </si>
  <si>
    <t>105454</t>
  </si>
  <si>
    <t>CARGA E DESCARGA COM MANIPULADOR TELESCÓPICO, DE PÁLETE DE BLOCOS VAZADOS DE CONCRETO OU CERÂMICO, EM BALSA DE 1000 TONELADAS. AF_05/2024</t>
  </si>
  <si>
    <t>SINAPI|105411</t>
  </si>
  <si>
    <t>105411</t>
  </si>
  <si>
    <t>CARGA E DESCARGA COM MANIPULADOR TELESCÓPICO, DE PÁLETE DE BLOCOS VAZADOS DE CONCRETO OU CERÂMICO, EM BALSA DE 1500 TONELADAS. AF_05/2024</t>
  </si>
  <si>
    <t>SINAPI|105419</t>
  </si>
  <si>
    <t>105419</t>
  </si>
  <si>
    <t>CARGA E DESCARGA COM MANIPULADOR TELESCÓPICO, DE PÁLETE DE BLOCOS VAZADOS DE CONCRETO OU CERÂMICO, EM BALSA DE 2000 TONELADAS. AF_05/2024</t>
  </si>
  <si>
    <t>SINAPI|105443</t>
  </si>
  <si>
    <t>105443</t>
  </si>
  <si>
    <t>CARGA E DESCARGA COM MANIPULADOR TELESCÓPICO, DE PÁLETE DE BLOCOS VAZADOS DE CONCRETO OU CERÂMICO, EM BALSA DE 600 TONELADAS. AF_05/2024</t>
  </si>
  <si>
    <t>SINAPI|105455</t>
  </si>
  <si>
    <t>105455</t>
  </si>
  <si>
    <t>CARGA E DESCARGA COM MANIPULADOR TELESCÓPICO, DE PÁLETE DE CAIXAS COM REVESTIMENTO CERÂMICO, EM BALSA DE 1000 TONELADAS. AF_05/2024</t>
  </si>
  <si>
    <t>SINAPI|105412</t>
  </si>
  <si>
    <t>105412</t>
  </si>
  <si>
    <t>CARGA E DESCARGA COM MANIPULADOR TELESCÓPICO, DE PÁLETE DE CAIXAS COM REVESTIMENTO CERÂMICO, EM BALSA DE 1500 TONELADAS. AF_05/2024</t>
  </si>
  <si>
    <t>SINAPI|105420</t>
  </si>
  <si>
    <t>105420</t>
  </si>
  <si>
    <t>CARGA E DESCARGA COM MANIPULADOR TELESCÓPICO, DE PÁLETE DE CAIXAS COM REVESTIMENTO CERÂMICO, EM BALSA DE 2000 TONELADAS. AF_05/2024</t>
  </si>
  <si>
    <t>SINAPI|105444</t>
  </si>
  <si>
    <t>105444</t>
  </si>
  <si>
    <t>CARGA E DESCARGA COM MANIPULADOR TELESCÓPICO, DE PÁLETE DE CAIXAS COM REVESTIMENTO CERÂMICO, EM BALSA DE 600 TONELADAS. AF_05/2024</t>
  </si>
  <si>
    <t>SINAPI|105456</t>
  </si>
  <si>
    <t>105456</t>
  </si>
  <si>
    <t>CARGA E DESCARGA COM MANIPULADOR TELESCÓPICO, DE PÁLETE DE LATAS 18 LITROS, EM BALSA DE 1000 TONELADAS. AF_05/2024</t>
  </si>
  <si>
    <t>SINAPI|105478</t>
  </si>
  <si>
    <t>105478</t>
  </si>
  <si>
    <t>CARGA E DESCARGA COM MANIPULADOR TELESCÓPICO, DE PÁLETE DE LATAS 18 LITROS, EM BALSA DE 1500 TONELADAS. AF_05/2024</t>
  </si>
  <si>
    <t>SINAPI|105421</t>
  </si>
  <si>
    <t>105421</t>
  </si>
  <si>
    <t>CARGA E DESCARGA COM MANIPULADOR TELESCÓPICO, DE PÁLETE DE LATAS 18 LITROS, EM BALSA DE 2000 TONELADAS. AF_05/2024</t>
  </si>
  <si>
    <t>SINAPI|105445</t>
  </si>
  <si>
    <t>105445</t>
  </si>
  <si>
    <t>CARGA E DESCARGA COM MANIPULADOR TELESCÓPICO, DE PÁLETE DE LATAS 18 LITROS, EM BALSA DE 600 TONELADAS. AF_05/2024</t>
  </si>
  <si>
    <t>SINAPI|105453</t>
  </si>
  <si>
    <t>105453</t>
  </si>
  <si>
    <t>CARGA E DESCARGA COM MANIPULADOR TELESCÓPICO, DE PÁLETE DE SACOS, EM BALSA DE 1000 TONELADAS. AF_05/2024</t>
  </si>
  <si>
    <t>SINAPI|105497</t>
  </si>
  <si>
    <t>105497</t>
  </si>
  <si>
    <t>CARGA E DESCARGA COM MANIPULADOR TELESCÓPICO, DE PÁLETE DE SACOS, EM BALSA DE 1500 TONELADAS. AF_05/2024</t>
  </si>
  <si>
    <t>SINAPI|105418</t>
  </si>
  <si>
    <t>105418</t>
  </si>
  <si>
    <t>CARGA E DESCARGA COM MANIPULADOR TELESCÓPICO, DE PÁLETE DE SACOS, EM BALSA DE 2000 TONELADAS. AF_05/2024</t>
  </si>
  <si>
    <t>SINAPI|105442</t>
  </si>
  <si>
    <t>105442</t>
  </si>
  <si>
    <t>CARGA E DESCARGA COM MANIPULADOR TELESCÓPICO, DE PÁLETE DE SACOS, EM BALSA DE 600 TONELADAS. AF_05/2024</t>
  </si>
  <si>
    <t>SINAPI|105410</t>
  </si>
  <si>
    <t>105410</t>
  </si>
  <si>
    <t>CARGA E DESCARGA COM MANIPULADOR TELESCÓPICO, DE PÁLETE DE TELHA DE CONCRETO OU CERÂMICA, EM BALSA DE 1000 TONELADAS. AF_05/2024</t>
  </si>
  <si>
    <t>SINAPI|105416</t>
  </si>
  <si>
    <t>105416</t>
  </si>
  <si>
    <t>CARGA E DESCARGA COM MANIPULADOR TELESCÓPICO, DE PÁLETE DE TELHA DE CONCRETO OU CERÂMICA, EM BALSA DE 1500 TONELADAS. AF_05/2024</t>
  </si>
  <si>
    <t>SINAPI|105488</t>
  </si>
  <si>
    <t>105488</t>
  </si>
  <si>
    <t>CARGA E DESCARGA COM MANIPULADOR TELESCÓPICO, DE PÁLETE DE TELHA DE CONCRETO OU CERÂMICA, EM BALSA DE 2000 TONELADAS. AF_05/2024</t>
  </si>
  <si>
    <t>SINAPI|105452</t>
  </si>
  <si>
    <t>105452</t>
  </si>
  <si>
    <t>CARGA E DESCARGA COM MANIPULADOR TELESCÓPICO, DE PÁLETE DE TELHA DE CONCRETO OU CERÂMICA, EM BALSA DE 600 TONELADAS. AF_05/2024</t>
  </si>
  <si>
    <t>SINAPI|105475</t>
  </si>
  <si>
    <t>105475</t>
  </si>
  <si>
    <t>CARGA E DESCARGA COM MANIPULADOR TELESCÓPICO, DE TELHAS TERMOACÚSTICAS, FIBROCIMENTO, AÇO ZINCADO, FIBROCIMENTO ESTRUTURAL, CANALETE 90 OU KALHETÃO, EM BALSA DE 1000 TONELADAS. AF_05/2024</t>
  </si>
  <si>
    <t>SINAPI|105498</t>
  </si>
  <si>
    <t>105498</t>
  </si>
  <si>
    <t>CARGA E DESCARGA COM MANIPULADOR TELESCÓPICO, DE TELHAS TERMOACÚSTICAS, FIBROCIMENTO, AÇO ZINCADO, FIBROCIMENTO ESTRUTURAL, CANALETE 90 OU KALHETÃO, EM BALSA DE 1500 TONELADAS. AF_05/2024</t>
  </si>
  <si>
    <t>SINAPI|105486</t>
  </si>
  <si>
    <t>105486</t>
  </si>
  <si>
    <t>CARGA E DESCARGA COM MANIPULADOR TELESCÓPICO, DE TELHAS TERMOACÚSTICAS, FIBROCIMENTO, AÇO ZINCADO, FIBROCIMENTO ESTRUTURAL, CANALETE 90 OU KALHETÃO, EM BALSA DE 2000 TONELADAS. AF_05/2024</t>
  </si>
  <si>
    <t>SINAPI|105450</t>
  </si>
  <si>
    <t>105450</t>
  </si>
  <si>
    <t>CARGA E DESCARGA COM MANIPULADOR TELESCÓPICO, DE TELHAS TERMOACÚSTICAS, FIBROCIMENTO, AÇO ZINCADO, FIBROCIMENTO ESTRUTURAL, CANALETE 90 OU KALHETÃO, EM BALSA DE 600 TONELADAS. AF_05/2024</t>
  </si>
  <si>
    <t>SINAPI|105438</t>
  </si>
  <si>
    <t>105438</t>
  </si>
  <si>
    <t>CARGA E DESCARGA DE BETONEIRA, COM CAMINHÃO CARROCERIA COM GUINDAUTO (MUNCK) 11,7 TM, EM BALSA DE 1000 TONELADAS. AF_05/2024</t>
  </si>
  <si>
    <t>SINAPI|105463</t>
  </si>
  <si>
    <t>105463</t>
  </si>
  <si>
    <t>CARGA E DESCARGA DE BETONEIRA, COM CAMINHÃO CARROCERIA COM GUINDAUTO (MUNCK) 11,7 TM, EM BALSA DE 1500 TONELADAS. AF_05/2024</t>
  </si>
  <si>
    <t>SINAPI|105485</t>
  </si>
  <si>
    <t>105485</t>
  </si>
  <si>
    <t>CARGA E DESCARGA DE BETONEIRA, COM CAMINHÃO CARROCERIA COM GUINDAUTO (MUNCK) 11,7 TM, EM BALSA DE 2000 TONELADAS. AF_05/2024</t>
  </si>
  <si>
    <t>SINAPI|105428</t>
  </si>
  <si>
    <t>105428</t>
  </si>
  <si>
    <t>CARGA E DESCARGA DE BETONEIRA, COM CAMINHÃO CARROCERIA COM GUINDAUTO (MUNCK) 11,7 TM, EM BALSA DE 600 TONELADAS. AF_05/2024</t>
  </si>
  <si>
    <t>SINAPI|105426</t>
  </si>
  <si>
    <t>105426</t>
  </si>
  <si>
    <t>CARGA E DESCARGA DE CAMINHÃO DE 10 M³, EM BALSA DE 1000 TONELADAS. AF_05/2024</t>
  </si>
  <si>
    <t>SINAPI|105491</t>
  </si>
  <si>
    <t>105491</t>
  </si>
  <si>
    <t>CARGA E DESCARGA DE CAMINHÃO DE 10 M³, EM BALSA DE 1500 TONELADAS. AF_05/2024</t>
  </si>
  <si>
    <t>SINAPI|105495</t>
  </si>
  <si>
    <t>105495</t>
  </si>
  <si>
    <t>CARGA E DESCARGA DE CAMINHÃO DE 10 M³, EM BALSA DE 2000 TONELADAS. AF_05/2024</t>
  </si>
  <si>
    <t>SINAPI|105407</t>
  </si>
  <si>
    <t>105407</t>
  </si>
  <si>
    <t>CARGA E DESCARGA DE CAMINHÃO DE 10 M³, EM BALSA DE 600 TONELADAS. AF_05/2024</t>
  </si>
  <si>
    <t>SINAPI|105427</t>
  </si>
  <si>
    <t>105427</t>
  </si>
  <si>
    <t>CARGA E DESCARGA DE CAMINHÃO DE 14 M³, EM BALSA DE 1000 TONELADAS. AF_05/2024</t>
  </si>
  <si>
    <t>SINAPI|105492</t>
  </si>
  <si>
    <t>105492</t>
  </si>
  <si>
    <t>CARGA E DESCARGA DE CAMINHÃO DE 14 M³, EM BALSA DE 1500 TONELADAS. AF_05/2024</t>
  </si>
  <si>
    <t>SINAPI|105496</t>
  </si>
  <si>
    <t>105496</t>
  </si>
  <si>
    <t>CARGA E DESCARGA DE CAMINHÃO DE 14 M³, EM BALSA DE 2000 TONELADAS. AF_05/2024</t>
  </si>
  <si>
    <t>SINAPI|105425</t>
  </si>
  <si>
    <t>105425</t>
  </si>
  <si>
    <t>CARGA E DESCARGA DE CAMINHÃO DE 14 M³, EM BALSA DE 600 TONELADAS. AF_05/2024</t>
  </si>
  <si>
    <t>SINAPI|105477</t>
  </si>
  <si>
    <t>105477</t>
  </si>
  <si>
    <t>CARGA E DESCARGA DE CAMINHÃO DE 6 M³, EM BALSA DE 1000 TONELADAS. AF_05/2024</t>
  </si>
  <si>
    <t>SINAPI|105490</t>
  </si>
  <si>
    <t>105490</t>
  </si>
  <si>
    <t>CARGA E DESCARGA DE CAMINHÃO DE 6 M³, EM BALSA DE 1500 TONELADAS. AF_05/2024</t>
  </si>
  <si>
    <t>SINAPI|105494</t>
  </si>
  <si>
    <t>105494</t>
  </si>
  <si>
    <t>CARGA E DESCARGA DE CAMINHÃO DE 6 M³, EM BALSA DE 2000 TONELADAS. AF_05/2024</t>
  </si>
  <si>
    <t>SINAPI|105417</t>
  </si>
  <si>
    <t>105417</t>
  </si>
  <si>
    <t>CARGA E DESCARGA DE CAMINHÃO DE 6 M³, EM BALSA DE 600 TONELADAS. AF_05/2024</t>
  </si>
  <si>
    <t>SINAPI|105461</t>
  </si>
  <si>
    <t>105461</t>
  </si>
  <si>
    <t>CARGA E DESCARGA DE PERFIL METÁLICO E VERGALHÕES DE AÇO E VERGALHÕES DE AÇO, COM CAMINHÃO CARROCERIA COM GUINDAUTO (MUNCK) 11,7 TM, EM BALSA DE 1500 TONELADAS. AF_05/2024</t>
  </si>
  <si>
    <t>SINAPI|105436</t>
  </si>
  <si>
    <t>105436</t>
  </si>
  <si>
    <t>CARGA E DESCARGA DE PERFIL METÁLICO E VERGALHÕES DE AÇO, COM CAMINHÃO CARROCERIA COM GUINDAUTO (MUNCK) 11,7 TM, EM BALSA DE 1000 TONELADAS. AF_05/2024</t>
  </si>
  <si>
    <t>SINAPI|105483</t>
  </si>
  <si>
    <t>105483</t>
  </si>
  <si>
    <t>CARGA E DESCARGA DE PERFIL METÁLICO E VERGALHÕES DE AÇO, COM CAMINHÃO CARROCERIA COM GUINDAUTO (MUNCK) 11,7 TM, EM BALSA DE 2000 TONELADAS. AF_05/2024</t>
  </si>
  <si>
    <t>SINAPI|105505</t>
  </si>
  <si>
    <t>105505</t>
  </si>
  <si>
    <t>CARGA E DESCARGA DE PERFIL METÁLICO E VERGALHÕES DE AÇO, COM CAMINHÃO CARROCERIA COM GUINDAUTO (MUNCK) 11,7 TM, EM BALSA DE 600 TONELADAS. AF_05/2024</t>
  </si>
  <si>
    <t>SINAPI|105435</t>
  </si>
  <si>
    <t>105435</t>
  </si>
  <si>
    <t>CARGA E DESCARGA DE POSTES DE CONCRETO, COM CAMINHÃO CARROCERIA COM GUINDAUTO (MUNCK) 11,7 TM, EM BALSA DE 1000 TONELADAS. AF_05/2024</t>
  </si>
  <si>
    <t>SINAPI|105460</t>
  </si>
  <si>
    <t>105460</t>
  </si>
  <si>
    <t>CARGA E DESCARGA DE POSTES DE CONCRETO, COM CAMINHÃO CARROCERIA COM GUINDAUTO (MUNCK) 11,7 TM, EM BALSA DE 1500 TONELADAS. AF_05/2024</t>
  </si>
  <si>
    <t>SINAPI|105470</t>
  </si>
  <si>
    <t>105470</t>
  </si>
  <si>
    <t>CARGA E DESCARGA DE POSTES DE CONCRETO, COM CAMINHÃO CARROCERIA COM GUINDAUTO (MUNCK) 11,7 TM, EM BALSA DE 2000 TONELADAS. AF_05/2024</t>
  </si>
  <si>
    <t>SINAPI|105504</t>
  </si>
  <si>
    <t>105504</t>
  </si>
  <si>
    <t>CARGA E DESCARGA DE POSTES DE CONCRETO, COM CAMINHÃO CARROCERIA COM GUINDAUTO (MUNCK) 11,7 TM, EM BALSA DE 600 TONELADAS. AF_05/2024</t>
  </si>
  <si>
    <t>SINAPI|105476</t>
  </si>
  <si>
    <t>105476</t>
  </si>
  <si>
    <t>CARGA E DESCARGA DE RETROESCAVADEIRA, EM BALSA DE 1000 TONELADAS. AF_05/2024</t>
  </si>
  <si>
    <t>SINAPI|105471</t>
  </si>
  <si>
    <t>105471</t>
  </si>
  <si>
    <t>CARGA E DESCARGA DE RETROESCAVADEIRA, EM BALSA DE 1500 TONELADAS. AF_05/2024</t>
  </si>
  <si>
    <t>SINAPI|105493</t>
  </si>
  <si>
    <t>105493</t>
  </si>
  <si>
    <t>CARGA E DESCARGA DE RETROESCAVADEIRA, EM BALSA DE 2000 TONELADAS. AF_05/2024</t>
  </si>
  <si>
    <t>SINAPI|105482</t>
  </si>
  <si>
    <t>105482</t>
  </si>
  <si>
    <t>CARGA E DESCARGA DE RETROESCAVADEIRA, EM BALSA DE 600 TONELADAS. AF_05/2024</t>
  </si>
  <si>
    <t>SINAPI|105430</t>
  </si>
  <si>
    <t>105430</t>
  </si>
  <si>
    <t>CARGA E DESCARGA DE SOLOS E MATERIAIS GRANULARES, COM CAMINHÃO DE 10 M³ E ESCAVADEIRA HIDRÁULICA, EM BALSA DE 1000 TONELADAS. AF_05/2024</t>
  </si>
  <si>
    <t>SINAPI|105440</t>
  </si>
  <si>
    <t>105440</t>
  </si>
  <si>
    <t>CARGA E DESCARGA DE SOLOS E MATERIAIS GRANULARES, COM CAMINHÃO DE 10 M³ E ESCAVADEIRA HIDRÁULICA, EM BALSA DE 1500 TONELADAS. AF_05/2024</t>
  </si>
  <si>
    <t>SINAPI|105465</t>
  </si>
  <si>
    <t>105465</t>
  </si>
  <si>
    <t>CARGA E DESCARGA DE SOLOS E MATERIAIS GRANULARES, COM CAMINHÃO DE 10 M³ E ESCAVADEIRA HIDRÁULICA, EM BALSA DE 2000 TONELADAS. AF_05/2024</t>
  </si>
  <si>
    <t>SINAPI|105499</t>
  </si>
  <si>
    <t>105499</t>
  </si>
  <si>
    <t>CARGA E DESCARGA DE SOLOS E MATERIAIS GRANULARES, COM CAMINHÃO DE 10 M³ E ESCAVADEIRA HIDRÁULICA, EM BALSA DE 600 TONELADAS. AF_05/2024</t>
  </si>
  <si>
    <t>SINAPI|105431</t>
  </si>
  <si>
    <t>105431</t>
  </si>
  <si>
    <t>CARGA E DESCARGA DE SOLOS E MATERIAIS GRANULARES, COM CAMINHÃO DE 14 M³ E ESCAVADEIRA HIDRÁULICA, EM BALSA DE 1000 TONELADAS. AF_05/2024</t>
  </si>
  <si>
    <t>SINAPI|105441</t>
  </si>
  <si>
    <t>105441</t>
  </si>
  <si>
    <t>CARGA E DESCARGA DE SOLOS E MATERIAIS GRANULARES, COM CAMINHÃO DE 14 M³ E ESCAVADEIRA HIDRÁULICA, EM BALSA DE 1500 TONELADAS. AF_05/2024</t>
  </si>
  <si>
    <t>SINAPI|105466</t>
  </si>
  <si>
    <t>105466</t>
  </si>
  <si>
    <t>CARGA E DESCARGA DE SOLOS E MATERIAIS GRANULARES, COM CAMINHÃO DE 14 M³ E ESCAVADEIRA HIDRÁULICA, EM BALSA DE 2000 TONELADAS. AF_05/2024</t>
  </si>
  <si>
    <t>SINAPI|105500</t>
  </si>
  <si>
    <t>105500</t>
  </si>
  <si>
    <t>CARGA E DESCARGA DE SOLOS E MATERIAIS GRANULARES, COM CAMINHÃO DE 14 M³ E ESCAVADEIRA HIDRÁULICA, EM BALSA DE 600 TONELADAS. AF_05/2024</t>
  </si>
  <si>
    <t>SINAPI|105429</t>
  </si>
  <si>
    <t>105429</t>
  </si>
  <si>
    <t>CARGA E DESCARGA DE SOLOS E MATERIAIS GRANULARES, COM CAMINHÃO DE 6 M³ E ESCAVADEIRA HIDRÁULICA, EM BALSA DE 1000 TONELADAS. AF_05/2024</t>
  </si>
  <si>
    <t>SINAPI|105439</t>
  </si>
  <si>
    <t>105439</t>
  </si>
  <si>
    <t>CARGA E DESCARGA DE SOLOS E MATERIAIS GRANULARES, COM CAMINHÃO DE 6 M³ E ESCAVADEIRA HIDRÁULICA, EM BALSA DE 1500 TONELADAS. AF_05/2024</t>
  </si>
  <si>
    <t>SINAPI|105464</t>
  </si>
  <si>
    <t>105464</t>
  </si>
  <si>
    <t>CARGA E DESCARGA DE SOLOS E MATERIAIS GRANULARES, COM CAMINHÃO DE 6 M³ E ESCAVADEIRA HIDRÁULICA, EM BALSA DE 2000 TONELADAS. AF_05/2024</t>
  </si>
  <si>
    <t>SINAPI|105489</t>
  </si>
  <si>
    <t>105489</t>
  </si>
  <si>
    <t>CARGA E DESCARGA DE SOLOS E MATERIAIS GRANULARES, COM CAMINHÃO DE 6 M³ E ESCAVADEIRA HIDRÁULICA, EM BALSA DE 600 TONELADAS. AF_05/2024</t>
  </si>
  <si>
    <t>SINAPI|105437</t>
  </si>
  <si>
    <t>105437</t>
  </si>
  <si>
    <t>CARGA E DESCARGA DE TELA DE AÇO, COM CAMINHÃO CARROCERIA COM GUINDAUTO (MUNCK) 11,7 TM, EM BALSA DE 1000 TONELADAS. AF_05/2024</t>
  </si>
  <si>
    <t>SINAPI|105462</t>
  </si>
  <si>
    <t>105462</t>
  </si>
  <si>
    <t>CARGA E DESCARGA DE TELA DE AÇO, COM CAMINHÃO CARROCERIA COM GUINDAUTO (MUNCK) 11,7 TM, EM BALSA DE 1500 TONELADAS. AF_05/2024</t>
  </si>
  <si>
    <t>SINAPI|105484</t>
  </si>
  <si>
    <t>105484</t>
  </si>
  <si>
    <t>CARGA E DESCARGA DE TELA DE AÇO, COM CAMINHÃO CARROCERIA COM GUINDAUTO (MUNCK) 11,7 TM, EM BALSA DE 2000 TONELADAS. AF_05/2024</t>
  </si>
  <si>
    <t>SINAPI|105506</t>
  </si>
  <si>
    <t>105506</t>
  </si>
  <si>
    <t>CARGA E DESCARGA DE TELA DE AÇO, COM CAMINHÃO CARROCERIA COM GUINDAUTO (MUNCK) 11,7 TM, EM BALSA DE 600 TONELADAS. AF_05/2024</t>
  </si>
  <si>
    <t>SINAPI|105432</t>
  </si>
  <si>
    <t>105432</t>
  </si>
  <si>
    <t>CARGA E DESCARGA DE TUBOS DE CONCRETO, COM CAMINHÃO CARROCERIA COM GUINDAUTO (MUNCK) 11,7 TM, EM BALSA DE 1000 TONELADAS. AF_05/2024</t>
  </si>
  <si>
    <t>SINAPI|105457</t>
  </si>
  <si>
    <t>105457</t>
  </si>
  <si>
    <t>CARGA E DESCARGA DE TUBOS DE CONCRETO, COM CAMINHÃO CARROCERIA COM GUINDAUTO (MUNCK) 11,7 TM, EM BALSA DE 1500 TONELADAS. AF_05/2024</t>
  </si>
  <si>
    <t>SINAPI|105467</t>
  </si>
  <si>
    <t>105467</t>
  </si>
  <si>
    <t>CARGA E DESCARGA DE TUBOS DE CONCRETO, COM CAMINHÃO CARROCERIA COM GUINDAUTO (MUNCK) 11,7 TM, EM BALSA DE 2000 TONELADAS. AF_05/2024</t>
  </si>
  <si>
    <t>SINAPI|105501</t>
  </si>
  <si>
    <t>105501</t>
  </si>
  <si>
    <t>CARGA E DESCARGA DE TUBOS DE CONCRETO, COM CAMINHÃO CARROCERIA COM GUINDAUTO (MUNCK) 11,7 TM, EM BALSA DE 600 TONELADAS. AF_05/2024</t>
  </si>
  <si>
    <t>SINAPI|105433</t>
  </si>
  <si>
    <t>105433</t>
  </si>
  <si>
    <t>CARGA E DESCARGA DE TUBOS METÁLICOS, COM CAMINHÃO CARROCERIA COM GUINDAUTO (MUNCK) 11,7 TM, EM BALSA DE 1000 TONELADAS. AF_05/2024</t>
  </si>
  <si>
    <t>SINAPI|105458</t>
  </si>
  <si>
    <t>105458</t>
  </si>
  <si>
    <t>CARGA E DESCARGA DE TUBOS METÁLICOS, COM CAMINHÃO CARROCERIA COM GUINDAUTO (MUNCK) 11,7 TM, EM BALSA DE 1500 TONELADAS. AF_05/2024</t>
  </si>
  <si>
    <t>SINAPI|105468</t>
  </si>
  <si>
    <t>105468</t>
  </si>
  <si>
    <t>CARGA E DESCARGA DE TUBOS METÁLICOS, COM CAMINHÃO CARROCERIA COM GUINDAUTO (MUNCK) 11,7 TM, EM BALSA DE 2000 TONELADAS. AF_05/2024</t>
  </si>
  <si>
    <t>SINAPI|105502</t>
  </si>
  <si>
    <t>105502</t>
  </si>
  <si>
    <t>CARGA E DESCARGA DE TUBOS METÁLICOS, COM CAMINHÃO CARROCERIA COM GUINDAUTO (MUNCK) 11,7 TM, EM BALSA DE 600 TONELADAS. AF_05/2024</t>
  </si>
  <si>
    <t>SINAPI|105434</t>
  </si>
  <si>
    <t>105434</t>
  </si>
  <si>
    <t>CARGA E DESCARGA DE TUBOS PLÁSTICOS, COM CAMINHÃO CARROCERIA COM GUINDAUTO (MUNCK) 11,7 TM, EM BALSA DE 1000 TONELADAS. AF_05/2024</t>
  </si>
  <si>
    <t>SINAPI|105459</t>
  </si>
  <si>
    <t>105459</t>
  </si>
  <si>
    <t>CARGA E DESCARGA DE TUBOS PLÁSTICOS, COM CAMINHÃO CARROCERIA COM GUINDAUTO (MUNCK) 11,7 TM, EM BALSA DE 1500 TONELADAS. AF_05/2024</t>
  </si>
  <si>
    <t>SINAPI|105469</t>
  </si>
  <si>
    <t>105469</t>
  </si>
  <si>
    <t>CARGA E DESCARGA DE TUBOS PLÁSTICOS, COM CAMINHÃO CARROCERIA COM GUINDAUTO (MUNCK) 11,7 TM, EM BALSA DE 2000 TONELADAS. AF_05/2024</t>
  </si>
  <si>
    <t>SINAPI|105503</t>
  </si>
  <si>
    <t>105503</t>
  </si>
  <si>
    <t>CARGA E DESCARGA DE TUBOS PLÁSTICOS, COM CAMINHÃO CARROCERIA COM GUINDAUTO (MUNCK) 11,7 TM, EM BALSA DE 600 TONELADAS. AF_05/2024</t>
  </si>
  <si>
    <t>SINAPI|105472</t>
  </si>
  <si>
    <t>105472</t>
  </si>
  <si>
    <t>CARGA E DESCARGA MANUAL, DE JANELA, KIT PORTA-PRONTA OU PORTA DE MADEIRA, PORTA DE AÇO E PORTA DE ALUMÍNIO, EM BALSA DE 1000 TONELADAS. AF_05/2024</t>
  </si>
  <si>
    <t>SINAPI|105413</t>
  </si>
  <si>
    <t>105413</t>
  </si>
  <si>
    <t>CARGA E DESCARGA MANUAL, DE JANELA, KIT PORTA-PRONTA OU PORTA DE MADEIRA, PORTA DE AÇO E PORTA DE ALUMÍNIO, EM BALSA DE 1500 TONELADAS. AF_05/2024</t>
  </si>
  <si>
    <t>SINAPI|105423</t>
  </si>
  <si>
    <t>105423</t>
  </si>
  <si>
    <t>CARGA E DESCARGA MANUAL, DE JANELA, KIT PORTA-PRONTA OU PORTA DE MADEIRA, PORTA DE AÇO E PORTA DE ALUMÍNIO, EM BALSA DE 2000 TONELADAS. AF_05/2024</t>
  </si>
  <si>
    <t>SINAPI|105447</t>
  </si>
  <si>
    <t>105447</t>
  </si>
  <si>
    <t>CARGA E DESCARGA MANUAL, DE JANELA, KIT PORTA-PRONTA OU PORTA DE MADEIRA, PORTA DE AÇO E PORTA DE ALUMÍNIO, EM BALSA DE 600 TONELADAS. AF_05/2024</t>
  </si>
  <si>
    <t>SINAPI|105408</t>
  </si>
  <si>
    <t>105408</t>
  </si>
  <si>
    <t>CARGA E DESCARGA MANUAL, DE PEÇAS DE MADEIRA (CAIBROS, TÁBUAS, RIPAS, VIGAS E COMPENSADOS), EM BALSA DE 1000 TONELADAS. AF_05/2024</t>
  </si>
  <si>
    <t>SINAPI|105479</t>
  </si>
  <si>
    <t>105479</t>
  </si>
  <si>
    <t>CARGA E DESCARGA MANUAL, DE PEÇAS DE MADEIRA (CAIBROS, TÁBUAS, RIPAS, VIGAS E COMPENSADOS), EM BALSA DE 1500 TONELADAS. AF_05/2024</t>
  </si>
  <si>
    <t>SINAPI|105422</t>
  </si>
  <si>
    <t>105422</t>
  </si>
  <si>
    <t>CARGA E DESCARGA MANUAL, DE PEÇAS DE MADEIRA (CAIBROS, TÁBUAS, RIPAS, VIGAS E COMPENSADOS), EM BALSA DE 2000 TONELADAS. AF_05/2024</t>
  </si>
  <si>
    <t>SINAPI|105446</t>
  </si>
  <si>
    <t>105446</t>
  </si>
  <si>
    <t>CARGA E DESCARGA MANUAL, DE PEÇAS DE MADEIRA (CAIBROS, TÁBUAS, RIPAS, VIGAS E COMPENSADOS), EM BALSA DE 600 TONELADAS. AF_05/2024</t>
  </si>
  <si>
    <t>SINAPI|105474</t>
  </si>
  <si>
    <t>105474</t>
  </si>
  <si>
    <t>CARGA E DESCARGA MANUAL, DE VIDRO, EM BALSA DE 1000 TONELADAS. AF_05/2024</t>
  </si>
  <si>
    <t>SINAPI|105480</t>
  </si>
  <si>
    <t>105480</t>
  </si>
  <si>
    <t>CARGA E DESCARGA MANUAL, DE VIDRO, EM BALSA DE 1500 TONELADAS. AF_05/2024</t>
  </si>
  <si>
    <t>SINAPI|105481</t>
  </si>
  <si>
    <t>105481</t>
  </si>
  <si>
    <t>CARGA E DESCARGA MANUAL, DE VIDRO, EM BALSA DE 2000 TONELADAS. AF_05/2024</t>
  </si>
  <si>
    <t>SINAPI|105449</t>
  </si>
  <si>
    <t>105449</t>
  </si>
  <si>
    <t>CARGA E DESCARGA MANUAL, DE VIDRO, EM BALSA DE 600 TONELADAS. AF_05/2024</t>
  </si>
  <si>
    <t>SINAPI|105511</t>
  </si>
  <si>
    <t>105511</t>
  </si>
  <si>
    <t>TRANSPORTE FLUVIAL COM CONJUNTO EMPURRADOR DE 250 HP E BALSA DE 200 A 600 TONELADAS, EM VIA NAVEGÁVEL NO SENTIDO A JUSANTE (DESCENDO O RIO). AF_05/2024</t>
  </si>
  <si>
    <t>TXKM</t>
  </si>
  <si>
    <t>Transporte Fluvial - Momento de Transporte</t>
  </si>
  <si>
    <t>SINAPI|105507</t>
  </si>
  <si>
    <t>105507</t>
  </si>
  <si>
    <t>TRANSPORTE FLUVIAL COM CONJUNTO EMPURRADOR DE 250 HP E BALSA DE 200 A 600 TONELADAS, EM VIA NAVEGÁVEL NO SENTIDO A MONTANTE (SUBINDO O RIO). AF_05/2024</t>
  </si>
  <si>
    <t>SINAPI|105512</t>
  </si>
  <si>
    <t>105512</t>
  </si>
  <si>
    <t>TRANSPORTE FLUVIAL COM CONJUNTO EMPURRADOR DE 315 HP E BALSA 600 A 1000 TONELADAS, EM VIA NAVEGÁVEL NO SENTIDO A JUSANTE (DESCENDO O RIO). AF_05/2024</t>
  </si>
  <si>
    <t>SINAPI|105508</t>
  </si>
  <si>
    <t>105508</t>
  </si>
  <si>
    <t>TRANSPORTE FLUVIAL COM CONJUNTO EMPURRADOR DE 315 HP E BALSA 600 A 1000 TONELADAS, EM VIA NAVEGÁVEL NO SENTIDO A MONTANTE (SUBINDO O RIO). AF_05/2024</t>
  </si>
  <si>
    <t>SINAPI|105513</t>
  </si>
  <si>
    <t>105513</t>
  </si>
  <si>
    <t>TRANSPORTE FLUVIAL COM CONJUNTO EMPURRADOR DE 475 HP E BALSA DE 1.000 A 1.500 TONELADAS, EM VIA NAVEGÁVEL NO SENTIDO A JUSANTE (DESCENDO O RIO). AF_05/2024</t>
  </si>
  <si>
    <t>SINAPI|105509</t>
  </si>
  <si>
    <t>105509</t>
  </si>
  <si>
    <t>TRANSPORTE FLUVIAL COM CONJUNTO EMPURRADOR DE 475 HP E BALSA DE 1.000 A 1.500 TONELADAS, EM VIA NAVEGÁVEL NO SENTIDO A MONTANTE (SUBINDO O RIO). AF_05/2024</t>
  </si>
  <si>
    <t>SINAPI|105514</t>
  </si>
  <si>
    <t>105514</t>
  </si>
  <si>
    <t>TRANSPORTE FLUVIAL COM CONJUNTO EMPURRADOR DE 600 HP E BALSA DE 1.500 A 2.000 TONELADAS, EM VIA NAVEGÁVEL NO SENTIDO A JUSANTE (DESCENDO O RIO). AF_05/2024</t>
  </si>
  <si>
    <t>SINAPI|105510</t>
  </si>
  <si>
    <t>105510</t>
  </si>
  <si>
    <t>TRANSPORTE FLUVIAL COM CONJUNTO EMPURRADOR DE 600 HP E BALSA DE 1.500 A 2.000 TONELADAS, EM VIA NAVEGÁVEL NO SENTIDO A MONTANTE (SUBINDO O RIO). AF_05/2024</t>
  </si>
  <si>
    <t>SINAPI|100207</t>
  </si>
  <si>
    <t>100207</t>
  </si>
  <si>
    <t>TRANSPORTE HORIZONTAL COM CARREGADEIRA, DE MASSA/ GRANEL (UNIDADE: M3XKM). AF_04/2026</t>
  </si>
  <si>
    <t>M3XKM</t>
  </si>
  <si>
    <t>Transporte de Materiais dentro do Canteiro de Obras</t>
  </si>
  <si>
    <t>SINAPI|100221</t>
  </si>
  <si>
    <t>100221</t>
  </si>
  <si>
    <t>TRANSPORTE HORIZONTAL COM CARRINHO DE MÃO, DE CAIXA COM REVESTIMENTO CERÂMICO (UNIDADE: M2XKM). AF_04/2026</t>
  </si>
  <si>
    <t>M2XKM</t>
  </si>
  <si>
    <t>SINAPI|100203</t>
  </si>
  <si>
    <t>100203</t>
  </si>
  <si>
    <t>TRANSPORTE HORIZONTAL COM CARRINHO DE MÃO, DE SACOS DE 20 KG (UNIDADE: KGXKM). AF_04/2026</t>
  </si>
  <si>
    <t>KGXKM</t>
  </si>
  <si>
    <t>SINAPI|100202</t>
  </si>
  <si>
    <t>100202</t>
  </si>
  <si>
    <t>TRANSPORTE HORIZONTAL COM CARRINHO DE MÃO, DE SACOS DE 30 KG (UNIDADE: KGXKM). AF_04/2026</t>
  </si>
  <si>
    <t>SINAPI|100201</t>
  </si>
  <si>
    <t>100201</t>
  </si>
  <si>
    <t>TRANSPORTE HORIZONTAL COM CARRINHO DE MÃO, DE SACOS DE 50 KG (UNIDADE: KGXKM). AF_04/2026</t>
  </si>
  <si>
    <t>SINAPI|100211</t>
  </si>
  <si>
    <t>100211</t>
  </si>
  <si>
    <t>TRANSPORTE HORIZONTAL COM CARRINHO MANUAL RACIONAL, DE BLOCOS CERÂMICOS FURADOS NA HORIZONTAL DE 9X19X19CM (UNIDADE: BLOCOXKM). AF_04/2026</t>
  </si>
  <si>
    <t>SINAPI|100210</t>
  </si>
  <si>
    <t>100210</t>
  </si>
  <si>
    <t>TRANSPORTE HORIZONTAL COM CARRINHO MANUAL RACIONAL, DE BLOCOS VAZADOS DE CONCRETO OU CERÂMICO DE 19X19X39CM (UNIDADE: BLOCOXKM). AF_04/2026</t>
  </si>
  <si>
    <t>SINAPI|100216</t>
  </si>
  <si>
    <t>100216</t>
  </si>
  <si>
    <t>TRANSPORTE HORIZONTAL COM CARRINHO MINI PÁLETES, DE BLOCOS CERÂMICOS FURADOS NA HORIZONTAL DE 9X19X19CM (UNIDADE: BLOCOXKM). AF_04/2026</t>
  </si>
  <si>
    <t>SINAPI|100215</t>
  </si>
  <si>
    <t>100215</t>
  </si>
  <si>
    <t>TRANSPORTE HORIZONTAL COM CARRINHO MINI PÁLETES, DE BLOCOS CERÂMICOS FURADOS NA VERTICAL DE 19X19X39CM (UNIDADE: BLOCOXKM). AF_04/2026</t>
  </si>
  <si>
    <t>SINAPI|100214</t>
  </si>
  <si>
    <t>100214</t>
  </si>
  <si>
    <t>TRANSPORTE HORIZONTAL COM CARRINHO MINI PÁLETES, DE BLOCOS VAZADOS DE CONCRETO DE 19X19X39CM (UNIDADE: BLOCOXKM). AF_04/2026</t>
  </si>
  <si>
    <t>SINAPI|100223</t>
  </si>
  <si>
    <t>100223</t>
  </si>
  <si>
    <t>TRANSPORTE HORIZONTAL COM CARRINHO MINI PÁLETES, DE CAIXA COM REVESTIMENTO CERÂMICO (UNIDADE: M2XKM). AF_04/2026</t>
  </si>
  <si>
    <t>SINAPI|100280</t>
  </si>
  <si>
    <t>100280</t>
  </si>
  <si>
    <t>TRANSPORTE HORIZONTAL COM CARRINHO PLATAFORMA, DE BACIA SANITÁRIA, CAIXA ACOPLADA, TANQUE OU PIA (UNIDADE: UNIDXKM). AF_04/2026</t>
  </si>
  <si>
    <t>SINAPI|100270</t>
  </si>
  <si>
    <t>100270</t>
  </si>
  <si>
    <t>TRANSPORTE HORIZONTAL COM CARRINHO PLATAFORMA, DE BANCADA DE MÁRMORE OU GRANITO PARA COZINHA/LAVATÓRIO OU MÁRMORE SINTÉTICO COM CUBA INTEGRADA (UNIDADE: UNIDXKM). AF_04/2026</t>
  </si>
  <si>
    <t>SINAPI|100286</t>
  </si>
  <si>
    <t>100286</t>
  </si>
  <si>
    <t>TRANSPORTE HORIZONTAL COM CARRINHO PLATAFORMA, DE BARRAMENTO BLINDADO (UNIDADE: MXKM). AF_04/2026</t>
  </si>
  <si>
    <t>MXKM</t>
  </si>
  <si>
    <t>SINAPI|100213</t>
  </si>
  <si>
    <t>100213</t>
  </si>
  <si>
    <t>TRANSPORTE HORIZONTAL COM CARRINHO PLATAFORMA, DE BLOCOS CERÂMICOS FURADOS NA HORIZONTAL DE 9X19X19CM (UNIDADE: BLOCOXKM). AF_04/2026</t>
  </si>
  <si>
    <t>SINAPI|100212</t>
  </si>
  <si>
    <t>100212</t>
  </si>
  <si>
    <t>TRANSPORTE HORIZONTAL COM CARRINHO PLATAFORMA, DE BLOCOS VAZADOS DE CONCRETO OU CERÂMICO DE 19X19X39CM (UNIDADE: BLOCOXKM). AF_04/2026</t>
  </si>
  <si>
    <t>SINAPI|100222</t>
  </si>
  <si>
    <t>100222</t>
  </si>
  <si>
    <t>TRANSPORTE HORIZONTAL COM CARRINHO PLATAFORMA, DE CAIXA COM REVESTIMENTO CERÂMICO (UNIDADE: M2XKM). AF_04/2026</t>
  </si>
  <si>
    <t>SINAPI|100226</t>
  </si>
  <si>
    <t>100226</t>
  </si>
  <si>
    <t>TRANSPORTE HORIZONTAL COM CARRINHO PLATAFORMA, DE LATA DE 18 LITROS (UNIDADE: LXKM). AF_04/2026</t>
  </si>
  <si>
    <t>LXKM</t>
  </si>
  <si>
    <t>SINAPI|100200</t>
  </si>
  <si>
    <t>100200</t>
  </si>
  <si>
    <t>TRANSPORTE HORIZONTAL COM CARRINHO PLATAFORMA, DE SACOS DE 20 KG (UNIDADE: KGXKM). AF_04/2026</t>
  </si>
  <si>
    <t>SINAPI|100199</t>
  </si>
  <si>
    <t>100199</t>
  </si>
  <si>
    <t>TRANSPORTE HORIZONTAL COM CARRINHO PLATAFORMA, DE SACOS DE 30 KG (UNIDADE: KGXKM). AF_04/2026</t>
  </si>
  <si>
    <t>SINAPI|100198</t>
  </si>
  <si>
    <t>100198</t>
  </si>
  <si>
    <t>TRANSPORTE HORIZONTAL COM CARRINHO PLATAFORMA, DE SACOS DE 50 KG (UNIDADE: KGXKM). AF_04/2026</t>
  </si>
  <si>
    <t>SINAPI|100283</t>
  </si>
  <si>
    <t>100283</t>
  </si>
  <si>
    <t>TRANSPORTE HORIZONTAL COM CARRINHO PLATAFORMA, DE TELHA DE CONCRETO OU CERÂMICA (UNIDADE: M2XKM). AF_04/2026</t>
  </si>
  <si>
    <t>SINAPI|106811</t>
  </si>
  <si>
    <t>106811</t>
  </si>
  <si>
    <t>TRANSPORTE HORIZONTAL COM CARRINHO PÁLETES, 50 M, DE BLOCOS CERÂMICOS FURADOS NA HORIZONTAL DE 9X19X19CM. AF_04/2026</t>
  </si>
  <si>
    <t>SINAPI|106810</t>
  </si>
  <si>
    <t>106810</t>
  </si>
  <si>
    <t>TRANSPORTE HORIZONTAL COM CARRINHO PÁLETES, 50 M, DE BLOCOS CERÂMICOS FURADOS NA VERTICAL DE 19X19X39CM. AF_04/2026</t>
  </si>
  <si>
    <t>SINAPI|106809</t>
  </si>
  <si>
    <t>106809</t>
  </si>
  <si>
    <t>TRANSPORTE HORIZONTAL COM CARRINHO PÁLETES, 50 M, DE BLOCOS VAZADOS DE CONCRETO DE 19X19X39CM. AF_04/2026</t>
  </si>
  <si>
    <t>SINAPI|106812</t>
  </si>
  <si>
    <t>106812</t>
  </si>
  <si>
    <t>TRANSPORTE HORIZONTAL COM CARRINHO PÁLETES, 50 M, DE CAIXA COM REVESTIMENTO CERÂMICO. AF_04/2026</t>
  </si>
  <si>
    <t>SINAPI|100227</t>
  </si>
  <si>
    <t>100227</t>
  </si>
  <si>
    <t>TRANSPORTE HORIZONTAL COM CARRINHO RACIONAL, DE LATA DE 18 LITROS (UNIDADE: LXKM). AF_04/2026</t>
  </si>
  <si>
    <t>SINAPI|100205</t>
  </si>
  <si>
    <t>100205</t>
  </si>
  <si>
    <t>TRANSPORTE HORIZONTAL COM JERICA DE 60 L, DE MASSA/ GRANEL (UNIDADE: M3XKM). AF_04/2026</t>
  </si>
  <si>
    <t>SINAPI|100206</t>
  </si>
  <si>
    <t>100206</t>
  </si>
  <si>
    <t>TRANSPORTE HORIZONTAL COM JERICA DE 90 L, DE MASSA/ GRANEL (UNIDADE: M3XKM). AF_04/2026</t>
  </si>
  <si>
    <t>SINAPI|100281</t>
  </si>
  <si>
    <t>100281</t>
  </si>
  <si>
    <t>TRANSPORTE HORIZONTAL COM MANIPULADOR TELESCÓPICO, DE BACIA SANITÁRIA, CAIXA ACOPLADA, TANQUE OU PIA (UNIDADE: UNIDXKM). AF_04/2026</t>
  </si>
  <si>
    <t>SINAPI|100219</t>
  </si>
  <si>
    <t>100219</t>
  </si>
  <si>
    <t>TRANSPORTE HORIZONTAL COM MANIPULADOR TELESCÓPICO, DE BLOCOS CERÂMICOS FURADOS NA HORIZONTAL DE 9X19X19CM (UNIDADE: BLOCOXKM). AF_04/2026</t>
  </si>
  <si>
    <t>SINAPI|100218</t>
  </si>
  <si>
    <t>100218</t>
  </si>
  <si>
    <t>TRANSPORTE HORIZONTAL COM MANIPULADOR TELESCÓPICO, DE BLOCOS CERÂMICOS FURADOS NA VERTICAL DE 19X19X39CM (UNIDADE: BLOCOXKM). AF_04/2026</t>
  </si>
  <si>
    <t>SINAPI|100217</t>
  </si>
  <si>
    <t>100217</t>
  </si>
  <si>
    <t>TRANSPORTE HORIZONTAL COM MANIPULADOR TELESCÓPICO, DE BLOCOS VAZADOS DE CONCRETO DE 19X19X39CM (UNIDADE: BLOCOXKM). AF_04/2026</t>
  </si>
  <si>
    <t>SINAPI|100224</t>
  </si>
  <si>
    <t>100224</t>
  </si>
  <si>
    <t>TRANSPORTE HORIZONTAL COM MANIPULADOR TELESCÓPICO, DE CAIXA COM REVESTIMENTO CERÂMICO (UNIDADE: M2XKM). AF_04/2026</t>
  </si>
  <si>
    <t>SINAPI|100228</t>
  </si>
  <si>
    <t>100228</t>
  </si>
  <si>
    <t>TRANSPORTE HORIZONTAL COM MANIPULADOR TELESCÓPICO, DE LATA DE 18 LITROS (UNIDADE: LXKM). AF_04/2026</t>
  </si>
  <si>
    <t>SINAPI|100204</t>
  </si>
  <si>
    <t>100204</t>
  </si>
  <si>
    <t>TRANSPORTE HORIZONTAL COM MANIPULADOR TELESCÓPICO, DE PÁLETE DE SACOS (UNIDADE: KGXKM). AF_04/2026</t>
  </si>
  <si>
    <t>SINAPI|100284</t>
  </si>
  <si>
    <t>100284</t>
  </si>
  <si>
    <t>TRANSPORTE HORIZONTAL COM MANIPULADOR TELESCÓPICO, DE TELHA DE CONCRETO OU CERÂMICA (UNIDADE: M2XKM). AF_04/2026</t>
  </si>
  <si>
    <t>SINAPI|100277</t>
  </si>
  <si>
    <t>100277</t>
  </si>
  <si>
    <t>TRANSPORTE HORIZONTAL COM MANIPULADOR TELESCÓPICO, DE TELHAS TERMOACÚSTICAS, FIBROCIMENTO, AÇO ZINCADO, FIBROCIMENTO ESTRUTURAL, CANALETE 90 OU KALHETÃO (UNIDADE: M2XKM). AF_04/2026</t>
  </si>
  <si>
    <t>SINAPI|100278</t>
  </si>
  <si>
    <t>100278</t>
  </si>
  <si>
    <t>TRANSPORTE HORIZONTAL MANUAL, DE BACIA SANITÁRIA, CAIXA ACOPLADA, TANQUE OU PIA (UNIDADE: UNIDXKM). AF_04/2026</t>
  </si>
  <si>
    <t>SINAPI|100268</t>
  </si>
  <si>
    <t>100268</t>
  </si>
  <si>
    <t>TRANSPORTE HORIZONTAL MANUAL, DE BANCADA DE MÁRMORE OU GRANITO PARA COZINHA/LAVATÓRIO OU MÁRMORE SINTÉTICO COM CUBA INTEGRADA (UNIDADE: UNIDXKM). AF_04/2026</t>
  </si>
  <si>
    <t>SINAPI|100285</t>
  </si>
  <si>
    <t>100285</t>
  </si>
  <si>
    <t>TRANSPORTE HORIZONTAL MANUAL, DE BARRAMENTO BLINDADO (UNIDADE: MXKM). AF_04/2026</t>
  </si>
  <si>
    <t>SINAPI|100209</t>
  </si>
  <si>
    <t>100209</t>
  </si>
  <si>
    <t>TRANSPORTE HORIZONTAL MANUAL, DE BLOCOS CERÂMICOS FURADOS NA HORIZONTAL DE 9X19X19CM (UNIDADE: BLOCOXKM). AF_04/2026</t>
  </si>
  <si>
    <t>SINAPI|100208</t>
  </si>
  <si>
    <t>100208</t>
  </si>
  <si>
    <t>TRANSPORTE HORIZONTAL MANUAL, DE BLOCOS VAZADOS DE CONCRETO OU CERÂMICO DE 19X19X39CM (UNIDADE: BLOCOXKM). AF_04/2026</t>
  </si>
  <si>
    <t>SINAPI|100256</t>
  </si>
  <si>
    <t>100256</t>
  </si>
  <si>
    <t>TRANSPORTE HORIZONTAL MANUAL, DE CAIBROS DE MADEIRA COM SEÇÃO TRANSVERSAL DE 7,5 X 6 CM E 6 X 8 CM (UNIDADE: MXKM). AF_04/2026</t>
  </si>
  <si>
    <t>SINAPI|100220</t>
  </si>
  <si>
    <t>100220</t>
  </si>
  <si>
    <t>TRANSPORTE HORIZONTAL MANUAL, DE CAIXA COM REVESTIMENTO CERÂMICO (UNIDADE: M2XKM). AF_04/2026</t>
  </si>
  <si>
    <t>SINAPI|100287</t>
  </si>
  <si>
    <t>100287</t>
  </si>
  <si>
    <t>TRANSPORTE HORIZONTAL MANUAL, DE CALHA QUADRADA NÚMERO 24 - CORTE 33 (UNIDADE: MXKM). AF_04/2026</t>
  </si>
  <si>
    <t>SINAPI|100274</t>
  </si>
  <si>
    <t>100274</t>
  </si>
  <si>
    <t>TRANSPORTE HORIZONTAL MANUAL, DE COMPENSADO DE MADEIRA (UNIDADE: M2XKM). AF_04/2026</t>
  </si>
  <si>
    <t>SINAPI|100264</t>
  </si>
  <si>
    <t>100264</t>
  </si>
  <si>
    <t>TRANSPORTE HORIZONTAL MANUAL, DE JANELA (UNIDADE: M2XKM). AF_04/2026</t>
  </si>
  <si>
    <t>SINAPI|100225</t>
  </si>
  <si>
    <t>100225</t>
  </si>
  <si>
    <t>TRANSPORTE HORIZONTAL MANUAL, DE LATA DE 18 LITROS (UNIDADE: LXKM). AF_04/2026</t>
  </si>
  <si>
    <t>SINAPI|100266</t>
  </si>
  <si>
    <t>100266</t>
  </si>
  <si>
    <t>TRANSPORTE HORIZONTAL MANUAL, DE PORTA (UNIDADE: UNIDXKM). AF_04/2026</t>
  </si>
  <si>
    <t>SINAPI|100257</t>
  </si>
  <si>
    <t>100257</t>
  </si>
  <si>
    <t>TRANSPORTE HORIZONTAL MANUAL, DE RIPAS DE MADEIRA COM SEÇÃO TRANSVERSAL DE 1 X 5 CM E 2 X 5 CM (UNIDADE: MXKM). AF_04/2026</t>
  </si>
  <si>
    <t>SINAPI|100197</t>
  </si>
  <si>
    <t>100197</t>
  </si>
  <si>
    <t>TRANSPORTE HORIZONTAL MANUAL, DE SACOS DE 20 KG (UNIDADE: KGXKM). AF_04/2026</t>
  </si>
  <si>
    <t>SINAPI|100196</t>
  </si>
  <si>
    <t>100196</t>
  </si>
  <si>
    <t>TRANSPORTE HORIZONTAL MANUAL, DE SACOS DE 30 KG (UNIDADE: KGXKM). AF_04/2026</t>
  </si>
  <si>
    <t>SINAPI|100195</t>
  </si>
  <si>
    <t>100195</t>
  </si>
  <si>
    <t>TRANSPORTE HORIZONTAL MANUAL, DE SACOS DE 50 KG (UNIDADE: KGXKM). AF_04/2026</t>
  </si>
  <si>
    <t>SINAPI|100273</t>
  </si>
  <si>
    <t>100273</t>
  </si>
  <si>
    <t>TRANSPORTE HORIZONTAL MANUAL, DE TELA DE AÇO (UNIDADE: KGXKM). AF_04/2026</t>
  </si>
  <si>
    <t>SINAPI|100282</t>
  </si>
  <si>
    <t>100282</t>
  </si>
  <si>
    <t>TRANSPORTE HORIZONTAL MANUAL, DE TELHA DE CONCRETO OU CERÂMICA (UNIDADE: M2XKM). AF_04/2026</t>
  </si>
  <si>
    <t>SINAPI|100276</t>
  </si>
  <si>
    <t>100276</t>
  </si>
  <si>
    <t>TRANSPORTE HORIZONTAL MANUAL, DE TELHA DE FIBROCIMENTO OU TELHA ESTRUTURAL DE FIBROCIMENTO, CANALETE 90 OU KALHETÃO (UNIDADE: M2XKM). AF_04/2026</t>
  </si>
  <si>
    <t>SINAPI|100275</t>
  </si>
  <si>
    <t>100275</t>
  </si>
  <si>
    <t>TRANSPORTE HORIZONTAL MANUAL, DE TELHA TERMOACÚSTICA OU TELHA DE AÇO ZINCADO (UNIDADE: M2XKM). AF_04/2026</t>
  </si>
  <si>
    <t>SINAPI|100254</t>
  </si>
  <si>
    <t>100254</t>
  </si>
  <si>
    <t>TRANSPORTE HORIZONTAL MANUAL, DE TUBO DE AÇO CARBONO LEVE OU MÉDIO, PRETO OU GALVANIZADO, COM DIÂMETRO MAIOR QUE 125 MM E MENOR OU IGUAL A 150 MM (UNIDADE: MXKM). AF_04/2026</t>
  </si>
  <si>
    <t>SINAPI|100250</t>
  </si>
  <si>
    <t>100250</t>
  </si>
  <si>
    <t>TRANSPORTE HORIZONTAL MANUAL, DE TUBO DE AÇO CARBONO LEVE OU MÉDIO, PRETO OU GALVANIZADO, COM DIÂMETRO MAIOR QUE 20 MM E MENOR OU IGUAL A 32 MM (UNIDADE: MXKM). AF_04/2026</t>
  </si>
  <si>
    <t>SINAPI|100251</t>
  </si>
  <si>
    <t>100251</t>
  </si>
  <si>
    <t>TRANSPORTE HORIZONTAL MANUAL, DE TUBO DE AÇO CARBONO LEVE OU MÉDIO, PRETO OU GALVANIZADO, COM DIÂMETRO MAIOR QUE 32 MM E MENOR OU IGUAL A 65 MM (UNIDADE: MXKM). AF_04/2026</t>
  </si>
  <si>
    <t>SINAPI|100252</t>
  </si>
  <si>
    <t>100252</t>
  </si>
  <si>
    <t>TRANSPORTE HORIZONTAL MANUAL, DE TUBO DE AÇO CARBONO LEVE OU MÉDIO, PRETO OU GALVANIZADO, COM DIÂMETRO MAIOR QUE 65 MM E MENOR OU IGUAL A 90 MM (UNIDADE: MXKM). AF_04/2026</t>
  </si>
  <si>
    <t>SINAPI|100253</t>
  </si>
  <si>
    <t>100253</t>
  </si>
  <si>
    <t>TRANSPORTE HORIZONTAL MANUAL, DE TUBO DE AÇO CARBONO LEVE OU MÉDIO, PRETO OU GALVANIZADO, COM DIÂMETRO MAIOR QUE 90 MM E MENOR OU IGUAL A 125 MM (UNIDADE: MXKM). AF_04/2026</t>
  </si>
  <si>
    <t>SINAPI|100249</t>
  </si>
  <si>
    <t>100249</t>
  </si>
  <si>
    <t>TRANSPORTE HORIZONTAL MANUAL, DE TUBO DE AÇO CARBONO LEVE OU MÉDIO, PRETO OU GALVANIZADO, COM DIÂMETRO MENOR OU IGUAL A 20 MM (UNIDADE: MXKM). AF_04/2026</t>
  </si>
  <si>
    <t>SINAPI|100244</t>
  </si>
  <si>
    <t>100244</t>
  </si>
  <si>
    <t>TRANSPORTE HORIZONTAL MANUAL, DE TUBO DE COBRE - CLASSE E - COM DIÂMETRO MAIOR QUE 54 MM E MENOR OU IGUAL A 79 MM (UNIDADE: MXKM). AF_04/2026</t>
  </si>
  <si>
    <t>SINAPI|100245</t>
  </si>
  <si>
    <t>100245</t>
  </si>
  <si>
    <t>TRANSPORTE HORIZONTAL MANUAL, DE TUBO DE COBRE - CLASSE E - COM DIÂMETRO MAIOR QUE 79 MM E MENOR OU IGUAL A 104 MM (UNIDADE: MXKM). AF_04/2026</t>
  </si>
  <si>
    <t>SINAPI|100243</t>
  </si>
  <si>
    <t>100243</t>
  </si>
  <si>
    <t>TRANSPORTE HORIZONTAL MANUAL, DE TUBO DE COBRE - CLASSE E - COM DIÂMETRO MENOR OU IGUAL A 54 MM (UNIDADE: MXKM). AF_04/2026</t>
  </si>
  <si>
    <t>SINAPI|100239</t>
  </si>
  <si>
    <t>100239</t>
  </si>
  <si>
    <t>TRANSPORTE HORIZONTAL MANUAL, DE TUBO DE CPVC COM DIÂMETRO MAIOR QUE 73 MM E MENOR OU IGUAL A 89 MM (UNIDADE: MXKM). AF_04/2026</t>
  </si>
  <si>
    <t>SINAPI|100238</t>
  </si>
  <si>
    <t>100238</t>
  </si>
  <si>
    <t>TRANSPORTE HORIZONTAL MANUAL, DE TUBO DE CPVC COM DIÂMETRO MENOR OU IGUAL A 73 MM (UNIDADE: MXKM). AF_04/2026</t>
  </si>
  <si>
    <t>SINAPI|100241</t>
  </si>
  <si>
    <t>100241</t>
  </si>
  <si>
    <t>TRANSPORTE HORIZONTAL MANUAL, DE TUBO DE PPR - PN12 OU PN25 - COM DIÂMETRO MAIOR QUE 50 MM E MENOR OU IGUAL A 75 MM (UNIDADE: MXKM). AF_04/2026</t>
  </si>
  <si>
    <t>SINAPI|100242</t>
  </si>
  <si>
    <t>100242</t>
  </si>
  <si>
    <t>TRANSPORTE HORIZONTAL MANUAL, DE TUBO DE PPR - PN12 OU PN25 - COM DIÂMETRO MAIOR QUE 75 MM E MENOR OU IGUAL A 110 MM (UNIDADE: MXKM). AF_04/2026</t>
  </si>
  <si>
    <t>SINAPI|100240</t>
  </si>
  <si>
    <t>100240</t>
  </si>
  <si>
    <t>TRANSPORTE HORIZONTAL MANUAL, DE TUBO DE PPR - PN12 OU PN25 - COM DIÂMETRO MENOR OU IGUAL A 50 MM (UNIDADE: MXKM). AF_04/2026</t>
  </si>
  <si>
    <t>SINAPI|100237</t>
  </si>
  <si>
    <t>100237</t>
  </si>
  <si>
    <t>TRANSPORTE HORIZONTAL MANUAL, DE TUBO DE PVC SOLDÁVEL COM DIÂMETRO MAIOR QUE 60 MM E MENOR OU IGUAL A 85 MM (UNIDADE: MXKM). AF_04/2026</t>
  </si>
  <si>
    <t>SINAPI|100236</t>
  </si>
  <si>
    <t>100236</t>
  </si>
  <si>
    <t>TRANSPORTE HORIZONTAL MANUAL, DE TUBO DE PVC SOLDÁVEL COM DIÂMETRO MENOR OU IGUAL A 60 MM (UNIDADE: MXKM). AF_04/2026</t>
  </si>
  <si>
    <t>SINAPI|100248</t>
  </si>
  <si>
    <t>100248</t>
  </si>
  <si>
    <t>TRANSPORTE HORIZONTAL MANUAL, DE TUBO DE PVC SÉRIE NORMAL - ESGOTO PREDIAL, OU REFORÇADO PARA ESGOTO OU ÁGUAS PLUVIAIS PREDIAL, COM DIÂMETRO MAIOR QUE 100 MM E MENOR OU IGUAL A 150 MM (UNIDADE: MXKM). AF_04/2026</t>
  </si>
  <si>
    <t>SINAPI|100247</t>
  </si>
  <si>
    <t>100247</t>
  </si>
  <si>
    <t>TRANSPORTE HORIZONTAL MANUAL, DE TUBO DE PVC SÉRIE NORMAL - ESGOTO PREDIAL, OU REFORÇADO PARA ESGOTO OU ÁGUAS PLUVIAIS PREDIAL, COM DIÂMETRO MAIOR QUE 75 MM E MENOR OU IGUAL A 100 MM (UNIDADE: MXKM). AF_04/2026</t>
  </si>
  <si>
    <t>SINAPI|100246</t>
  </si>
  <si>
    <t>100246</t>
  </si>
  <si>
    <t>TRANSPORTE HORIZONTAL MANUAL, DE TUBO DE PVC SÉRIE NORMAL - ESGOTO PREDIAL, OU REFORÇADO PARA ESGOTO OU ÁGUAS PLUVIAIS PREDIAL, COM DIÂMETRO MENOR OU IGUAL A 75 MM (UNIDADE: MXKM). AF_04/2026</t>
  </si>
  <si>
    <t>SINAPI|100255</t>
  </si>
  <si>
    <t>100255</t>
  </si>
  <si>
    <t>TRANSPORTE HORIZONTAL MANUAL, DE TÁBUAS DE MADEIRA COM SEÇÃO TRANSVERSAL DE 2,5 X 25 CM E 2,5 X 30 CM (UNIDADE: MXKM). AF_04/2026</t>
  </si>
  <si>
    <t>SINAPI|100263</t>
  </si>
  <si>
    <t>100263</t>
  </si>
  <si>
    <t>TRANSPORTE HORIZONTAL MANUAL, DE VERGALHÕES DE AÇO COM DIÂMETRO DE 10 MM; 12,5 MM; 16 MM; 20 MM; 25 MM OU 32 MM (UNIDADE: KGXKM). AF_04/2026</t>
  </si>
  <si>
    <t>SINAPI|100260</t>
  </si>
  <si>
    <t>100260</t>
  </si>
  <si>
    <t>TRANSPORTE HORIZONTAL MANUAL, DE VERGALHÕES DE AÇO COM DIÂMETRO DE 5 MM (UNIDADE: KGXKM). AF_04/2026</t>
  </si>
  <si>
    <t>SINAPI|100261</t>
  </si>
  <si>
    <t>100261</t>
  </si>
  <si>
    <t>TRANSPORTE HORIZONTAL MANUAL, DE VERGALHÕES DE AÇO COM DIÂMETRO DE 6,3 MM (UNIDADE: KGXKM). AF_04/2026</t>
  </si>
  <si>
    <t>SINAPI|100262</t>
  </si>
  <si>
    <t>100262</t>
  </si>
  <si>
    <t>TRANSPORTE HORIZONTAL MANUAL, DE VERGALHÕES DE AÇO COM DIÂMETRO DE 8 MM (UNIDADE: KGXKM). AF_04/2026</t>
  </si>
  <si>
    <t>SINAPI|100271</t>
  </si>
  <si>
    <t>100271</t>
  </si>
  <si>
    <t>TRANSPORTE HORIZONTAL MANUAL, DE VIDRO (UNIDADE: M2XKM). AF_04/2026</t>
  </si>
  <si>
    <t>SINAPI|100258</t>
  </si>
  <si>
    <t>100258</t>
  </si>
  <si>
    <t>TRANSPORTE HORIZONTAL MANUAL, DE VIGAS DE MADEIRA COM SEÇÃO TRANSVERSAL DE 5 X 12 CM (UNIDADE: MXKM). AF_04/2026</t>
  </si>
  <si>
    <t>SINAPI|100259</t>
  </si>
  <si>
    <t>100259</t>
  </si>
  <si>
    <t>TRANSPORTE HORIZONTAL MANUAL, DE VIGAS DE MADEIRA COM SEÇÃO TRANSVERSAL DE 6 X 16 CM (UNIDADE: MXKM). AF_04/2026</t>
  </si>
  <si>
    <t>SINAPI|100279</t>
  </si>
  <si>
    <t>100279</t>
  </si>
  <si>
    <t>TRANSPORTE VERTICAL MANUAL, 1 PAVIMENTO, DE BACIA SANITÁRIA, CAIXA ACOPLADA, TANQUE OU PIA (UNIDADE: UNID). AF_04/2026</t>
  </si>
  <si>
    <t>SINAPI|100233</t>
  </si>
  <si>
    <t>100233</t>
  </si>
  <si>
    <t>TRANSPORTE VERTICAL MANUAL, 1 PAVIMENTO, DE BLOCOS CERÂMICOS FURADOS NA HORIZONTAL DE 9X19X19CM (UNIDADE: BLOCO). AF_04/2026</t>
  </si>
  <si>
    <t>SINAPI|100232</t>
  </si>
  <si>
    <t>100232</t>
  </si>
  <si>
    <t>TRANSPORTE VERTICAL MANUAL, 1 PAVIMENTO, DE BLOCOS VAZADOS DE CONCRETO OU CERÂMICO DE 19X19X39CM (UNIDADE: BLOCO). AF_04/2026</t>
  </si>
  <si>
    <t>SINAPI|100234</t>
  </si>
  <si>
    <t>100234</t>
  </si>
  <si>
    <t>TRANSPORTE VERTICAL MANUAL, 1 PAVIMENTO, DE CAIXA COM REVESTIMENTO CERÂMICO (UNIDADE: M2). AF_04/2026</t>
  </si>
  <si>
    <t>SINAPI|100265</t>
  </si>
  <si>
    <t>100265</t>
  </si>
  <si>
    <t>TRANSPORTE VERTICAL MANUAL, 1 PAVIMENTO, DE JANELA (UNIDADE: M2). AF_04/2026</t>
  </si>
  <si>
    <t>SINAPI|100235</t>
  </si>
  <si>
    <t>100235</t>
  </si>
  <si>
    <t>TRANSPORTE VERTICAL MANUAL, 1 PAVIMENTO, DE LATA DE 18 LITROS (UNIDADE: L). AF_04/2026</t>
  </si>
  <si>
    <t>L</t>
  </si>
  <si>
    <t>SINAPI|100267</t>
  </si>
  <si>
    <t>100267</t>
  </si>
  <si>
    <t>TRANSPORTE VERTICAL MANUAL, 1 PAVIMENTO, DE PORTA (UNIDADE: UNID). AF_04/2026</t>
  </si>
  <si>
    <t>SINAPI|100231</t>
  </si>
  <si>
    <t>100231</t>
  </si>
  <si>
    <t>TRANSPORTE VERTICAL MANUAL, 1 PAVIMENTO, DE SACOS DE 20 KG (UNIDADE: KG). AF_04/2026</t>
  </si>
  <si>
    <t>SINAPI|100230</t>
  </si>
  <si>
    <t>100230</t>
  </si>
  <si>
    <t>TRANSPORTE VERTICAL MANUAL, 1 PAVIMENTO, DE SACOS DE 30 KG (UNIDADE: KG). AF_04/2026</t>
  </si>
  <si>
    <t>SINAPI|100229</t>
  </si>
  <si>
    <t>100229</t>
  </si>
  <si>
    <t>TRANSPORTE VERTICAL MANUAL, 1 PAVIMENTO, DE SACOS DE 50 KG (UNIDADE: KG). AF_04/2026</t>
  </si>
  <si>
    <t>SINAPI|100272</t>
  </si>
  <si>
    <t>100272</t>
  </si>
  <si>
    <t>TRANSPORTE VERTICAL MANUAL, 1 PAVIMENTO, DE VIDRO (UNIDADE: M2). AF_04/2026</t>
  </si>
  <si>
    <t>SINAPI|100269</t>
  </si>
  <si>
    <t>100269</t>
  </si>
  <si>
    <t>TRANSPORTE VERTICAL, BANCADA DE MÁRMORE OU GRANITO PARA COZINHA/LAVATÓRIO OU MÁRMORE SINTÉTICO COM CUBA INTEGRADA, MANUAL, 1 PAVIMENTO, (UNIDADE: UNID). AF_04/2026</t>
  </si>
  <si>
    <t>SINAPI|100986</t>
  </si>
  <si>
    <t>100986</t>
  </si>
  <si>
    <t>CARGA DE MISTURA ASFÁLTICA EM CAMINHÃO BASCULANTE 10 M³ (UNIDADE: M3). AF_02/2026</t>
  </si>
  <si>
    <t>Transporte, Carga e Descarga de Materiais</t>
  </si>
  <si>
    <t>SINAPI|101002</t>
  </si>
  <si>
    <t>101002</t>
  </si>
  <si>
    <t>CARGA DE MISTURA ASFÁLTICA EM CAMINHÃO BASCULANTE 10 M³ (UNIDADE: T). AF_02/2026</t>
  </si>
  <si>
    <t>SINAPI|100987</t>
  </si>
  <si>
    <t>100987</t>
  </si>
  <si>
    <t>CARGA DE MISTURA ASFÁLTICA EM CAMINHÃO BASCULANTE 14 M³ (UNIDADE: M3). AF_02/2026</t>
  </si>
  <si>
    <t>SINAPI|101003</t>
  </si>
  <si>
    <t>101003</t>
  </si>
  <si>
    <t>CARGA DE MISTURA ASFÁLTICA EM CAMINHÃO BASCULANTE 14 M³ (UNIDADE: T). AF_02/2026</t>
  </si>
  <si>
    <t>SINAPI|100988</t>
  </si>
  <si>
    <t>100988</t>
  </si>
  <si>
    <t>CARGA DE MISTURA ASFÁLTICA EM CAMINHÃO BASCULANTE 18 M³ (UNIDADE: M3). AF_02/2026</t>
  </si>
  <si>
    <t>SINAPI|101004</t>
  </si>
  <si>
    <t>101004</t>
  </si>
  <si>
    <t>CARGA DE MISTURA ASFÁLTICA EM CAMINHÃO BASCULANTE 18 M³ (UNIDADE: T). AF_02/2026</t>
  </si>
  <si>
    <t>SINAPI|100985</t>
  </si>
  <si>
    <t>100985</t>
  </si>
  <si>
    <t>CARGA DE MISTURA ASFÁLTICA EM CAMINHÃO BASCULANTE 6 M³ (UNIDADE: M3). AF_02/2026</t>
  </si>
  <si>
    <t>SINAPI|101001</t>
  </si>
  <si>
    <t>101001</t>
  </si>
  <si>
    <t>CARGA DE MISTURA ASFÁLTICA EM CAMINHÃO BASCULANTE 6 M³ (UNIDADE: T). AF_02/2026</t>
  </si>
  <si>
    <t>SINAPI|101008</t>
  </si>
  <si>
    <t>101008</t>
  </si>
  <si>
    <t>CARGA DE ÁGUA EM CAMINHÃO PIPA 10 M³. AF_02/2026</t>
  </si>
  <si>
    <t>SINAPI|106708</t>
  </si>
  <si>
    <t>106708</t>
  </si>
  <si>
    <t>CARGA DE ÁGUA EM CAMINHÃO PIPA 14 M³. AF_02/2026</t>
  </si>
  <si>
    <t>SINAPI|101007</t>
  </si>
  <si>
    <t>101007</t>
  </si>
  <si>
    <t>CARGA DE ÁGUA EM CAMINHÃO PIPA 6 M³. AF_02/2026</t>
  </si>
  <si>
    <t>SINAPI|106711</t>
  </si>
  <si>
    <t>106711</t>
  </si>
  <si>
    <t>CARGA, MANOBRA E DESCARGA DE CAÇAMBA DE ENTULHO EM CAMINHÃO POLIGUINDASTE 8 M3. AF_02/2026</t>
  </si>
  <si>
    <t>SINAPI|106709</t>
  </si>
  <si>
    <t>106709</t>
  </si>
  <si>
    <t>CARGA, MANOBRA E DESCARGA DE ELEMENTOS PRÉ-FABRICADOS DE ATÉ 1,0 T EM CAMINHÃO CAVALO MECÂNICO COM SEMIRREBOQUE 30T. AF_02/2026</t>
  </si>
  <si>
    <t>SINAPI|106710</t>
  </si>
  <si>
    <t>106710</t>
  </si>
  <si>
    <t>CARGA, MANOBRA E DESCARGA DE ELEMENTOS PRÉ-FABRICADOS DE MAIS DE 1,0 T EM CAMINHÃO CAVALO MECÂNICO COM SEMIRREBOQUE 30T. AF_02/2026</t>
  </si>
  <si>
    <t>SINAPI|100982</t>
  </si>
  <si>
    <t>100982</t>
  </si>
  <si>
    <t>CARGA, MANOBRA E DESCARGA DE ENTULHO EM CAMINHÃO BASCULANTE 10 M³ - CARGA COM ESCAVADEIRA HIDRÁULICA (CAÇAMBA DE 0,80 M³ / 111 HP) E DESCARGA LIVRE (UNIDADE: M3). AF_02/2026</t>
  </si>
  <si>
    <t>SINAPI|100998</t>
  </si>
  <si>
    <t>100998</t>
  </si>
  <si>
    <t>CARGA, MANOBRA E DESCARGA DE ENTULHO EM CAMINHÃO BASCULANTE 10 M³ - CARGA COM ESCAVADEIRA HIDRÁULICA (CAÇAMBA DE 0,80 M³ / 111 HP) E DESCARGA LIVRE (UNIDADE: T). AF_02/2026</t>
  </si>
  <si>
    <t>SINAPI|100983</t>
  </si>
  <si>
    <t>100983</t>
  </si>
  <si>
    <t>CARGA, MANOBRA E DESCARGA DE ENTULHO EM CAMINHÃO BASCULANTE 14 M³ - CARGA COM ESCAVADEIRA HIDRÁULICA (CAÇAMBA DE 0,80 M³ / 111 HP) E DESCARGA LIVRE (UNIDADE: M3). AF_02/2026</t>
  </si>
  <si>
    <t>SINAPI|100999</t>
  </si>
  <si>
    <t>100999</t>
  </si>
  <si>
    <t>CARGA, MANOBRA E DESCARGA DE ENTULHO EM CAMINHÃO BASCULANTE 14 M³ - CARGA COM ESCAVADEIRA HIDRÁULICA (CAÇAMBA DE 0,80 M³ / 111 HP) E DESCARGA LIVRE (UNIDADE: T). AF_02/2026</t>
  </si>
  <si>
    <t>SINAPI|100984</t>
  </si>
  <si>
    <t>100984</t>
  </si>
  <si>
    <t>CARGA, MANOBRA E DESCARGA DE ENTULHO EM CAMINHÃO BASCULANTE 18 M³ - CARGA COM ESCAVADEIRA HIDRÁULICA (CAÇAMBA DE 0,80 M³ / 111 HP) E DESCARGA LIVRE (UNIDADE: M3). AF_02/2026</t>
  </si>
  <si>
    <t>SINAPI|101000</t>
  </si>
  <si>
    <t>101000</t>
  </si>
  <si>
    <t>CARGA, MANOBRA E DESCARGA DE ENTULHO EM CAMINHÃO BASCULANTE 18 M³ - CARGA COM ESCAVADEIRA HIDRÁULICA (CAÇAMBA DE 0,80 M³ / 111 HP) E DESCARGA LIVRE (UNIDADE: T). AF_02/2026</t>
  </si>
  <si>
    <t>SINAPI|100981</t>
  </si>
  <si>
    <t>100981</t>
  </si>
  <si>
    <t>CARGA, MANOBRA E DESCARGA DE ENTULHO EM CAMINHÃO BASCULANTE 6 M³ - CARGA COM ESCAVADEIRA HIDRÁULICA (CAÇAMBA DE 0,80 M³ / 111 HP) E DESCARGA LIVRE (UNIDADE: M3). AF_02/2026</t>
  </si>
  <si>
    <t>SINAPI|100997</t>
  </si>
  <si>
    <t>100997</t>
  </si>
  <si>
    <t>CARGA, MANOBRA E DESCARGA DE ENTULHO EM CAMINHÃO BASCULANTE 6 M³ - CARGA COM ESCAVADEIRA HIDRÁULICA (CAÇAMBA DE 0,80 M³ / 111 HP) E DESCARGA LIVRE (UNIDADE: T). AF_02/2026</t>
  </si>
  <si>
    <t>SINAPI|101010</t>
  </si>
  <si>
    <t>101010</t>
  </si>
  <si>
    <t>CARGA, MANOBRA E DESCARGA DE PERFIL METÁLICO EM CAMINHÃO CARROCERIA COM GUINDAUTO (MUNCK) 11,7 TM. AF_02/2026</t>
  </si>
  <si>
    <t>SINAPI|106721</t>
  </si>
  <si>
    <t>106721</t>
  </si>
  <si>
    <t>CARGA, MANOBRA E DESCARGA DE PERFIL METÁLICO EM CAMINHÃO CARROCERIA COM GUINDAUTO (MUNCK) 42,3 TM. AF_02/2026</t>
  </si>
  <si>
    <t>SINAPI|101009</t>
  </si>
  <si>
    <t>101009</t>
  </si>
  <si>
    <t>CARGA, MANOBRA E DESCARGA DE POSTE DE CONCRETO EM CAMINHÃO CARROCERIA COM GUINDAUTO (MUNCK) 11,7 TM. AF_02/2026</t>
  </si>
  <si>
    <t>SINAPI|106720</t>
  </si>
  <si>
    <t>106720</t>
  </si>
  <si>
    <t>CARGA, MANOBRA E DESCARGA DE POSTES DE CONCRETO EM CAMINHÃO CARROCERIA COM GUINDAUTO (MUNCK) 42,3 TM. AF_02/2026</t>
  </si>
  <si>
    <t>SINAPI|100978</t>
  </si>
  <si>
    <t>100978</t>
  </si>
  <si>
    <t>CARGA, MANOBRA E DESCARGA DE SOLOS E MATERIAIS GRANULARES EM CAMINHÃO BASCULANTE 10 M³ - CARGA COM ESCAVADEIRA HIDRÁULICA (CAÇAMBA DE 1,20 M³ / 155 HP) E DESCARGA LIVRE (UNIDADE: M3). AF_02/2026</t>
  </si>
  <si>
    <t>SINAPI|100994</t>
  </si>
  <si>
    <t>100994</t>
  </si>
  <si>
    <t>CARGA, MANOBRA E DESCARGA DE SOLOS E MATERIAIS GRANULARES EM CAMINHÃO BASCULANTE 10 M³ - CARGA COM ESCAVADEIRA HIDRÁULICA (CAÇAMBA DE 1,20 M³ / 155 HP) E DESCARGA LIVRE (UNIDADE: T). AF_02/2026</t>
  </si>
  <si>
    <t>SINAPI|100974</t>
  </si>
  <si>
    <t>100974</t>
  </si>
  <si>
    <t>CARGA, MANOBRA E DESCARGA DE SOLOS E MATERIAIS GRANULARES EM CAMINHÃO BASCULANTE 10 M³ - CARGA COM PÁ CARREGADEIRA (CAÇAMBA DE 1,7 A 2,8 M³ / 128 HP) E DESCARGA LIVRE (UNIDADE: M3). AF_02/2026</t>
  </si>
  <si>
    <t>SINAPI|100990</t>
  </si>
  <si>
    <t>100990</t>
  </si>
  <si>
    <t>CARGA, MANOBRA E DESCARGA DE SOLOS E MATERIAIS GRANULARES EM CAMINHÃO BASCULANTE 10 M³ - CARGA COM PÁ CARREGADEIRA (CAÇAMBA DE 1,7 A 2,8 M³ / 128 HP) E DESCARGA LIVRE (UNIDADE: T). AF_02/2026</t>
  </si>
  <si>
    <t>SINAPI|100979</t>
  </si>
  <si>
    <t>100979</t>
  </si>
  <si>
    <t>CARGA, MANOBRA E DESCARGA DE SOLOS E MATERIAIS GRANULARES EM CAMINHÃO BASCULANTE 14 M³ - CARGA COM ESCAVADEIRA HIDRÁULICA (CAÇAMBA DE 1,20 M³ / 155 HP) E DESCARGA LIVRE (UNIDADE: M3). AF_02/2026</t>
  </si>
  <si>
    <t>SINAPI|100995</t>
  </si>
  <si>
    <t>100995</t>
  </si>
  <si>
    <t>CARGA, MANOBRA E DESCARGA DE SOLOS E MATERIAIS GRANULARES EM CAMINHÃO BASCULANTE 14 M³ - CARGA COM ESCAVADEIRA HIDRÁULICA (CAÇAMBA DE 1,20 M³ / 155 HP) E DESCARGA LIVRE (UNIDADE: T). AF_02/2026</t>
  </si>
  <si>
    <t>SINAPI|100975</t>
  </si>
  <si>
    <t>100975</t>
  </si>
  <si>
    <t>CARGA, MANOBRA E DESCARGA DE SOLOS E MATERIAIS GRANULARES EM CAMINHÃO BASCULANTE 14 M³ - CARGA COM PÁ CARREGADEIRA (CAÇAMBA DE 1,7 A 2,8 M³ / 128 HP) E DESCARGA LIVRE (UNIDADE: M3). AF_02/2026</t>
  </si>
  <si>
    <t>SINAPI|100991</t>
  </si>
  <si>
    <t>100991</t>
  </si>
  <si>
    <t>CARGA, MANOBRA E DESCARGA DE SOLOS E MATERIAIS GRANULARES EM CAMINHÃO BASCULANTE 14 M³ - CARGA COM PÁ CARREGADEIRA (CAÇAMBA DE 1,7 A 2,8 M³ / 128 HP) E DESCARGA LIVRE (UNIDADE: T). AF_02/2026</t>
  </si>
  <si>
    <t>SINAPI|100980</t>
  </si>
  <si>
    <t>100980</t>
  </si>
  <si>
    <t>CARGA, MANOBRA E DESCARGA DE SOLOS E MATERIAIS GRANULARES EM CAMINHÃO BASCULANTE 18 M³ - CARGA COM ESCAVADEIRA HIDRÁULICA (CAÇAMBA DE 1,20 M³ / 155 HP) E DESCARGA LIVRE (UNIDADE: M3). AF_02/2026</t>
  </si>
  <si>
    <t>SINAPI|100996</t>
  </si>
  <si>
    <t>100996</t>
  </si>
  <si>
    <t>CARGA, MANOBRA E DESCARGA DE SOLOS E MATERIAIS GRANULARES EM CAMINHÃO BASCULANTE 18 M³ - CARGA COM ESCAVADEIRA HIDRÁULICA (CAÇAMBA DE 1,20 M³ / 155 HP) E DESCARGA LIVRE (UNIDADE: T). AF_02/2026</t>
  </si>
  <si>
    <t>SINAPI|100976</t>
  </si>
  <si>
    <t>100976</t>
  </si>
  <si>
    <t>CARGA, MANOBRA E DESCARGA DE SOLOS E MATERIAIS GRANULARES EM CAMINHÃO BASCULANTE 18 M³ - CARGA COM PÁ CARREGADEIRA (CAÇAMBA DE 1,7 A 2,8 M³ / 128 HP) E DESCARGA LIVRE (UNIDADE: M3). AF_02/2026</t>
  </si>
  <si>
    <t>SINAPI|100992</t>
  </si>
  <si>
    <t>100992</t>
  </si>
  <si>
    <t>CARGA, MANOBRA E DESCARGA DE SOLOS E MATERIAIS GRANULARES EM CAMINHÃO BASCULANTE 18 M³ - CARGA COM PÁ CARREGADEIRA (CAÇAMBA DE 1,7 A 2,8 M³ / 128 HP) E DESCARGA LIVRE (UNIDADE: T). AF_02/2026</t>
  </si>
  <si>
    <t>SINAPI|100977</t>
  </si>
  <si>
    <t>100977</t>
  </si>
  <si>
    <t>CARGA, MANOBRA E DESCARGA DE SOLOS E MATERIAIS GRANULARES EM CAMINHÃO BASCULANTE 6 M³ - CARGA COM ESCAVADEIRA HIDRÁULICA (CAÇAMBA DE 1,20 M³ / 155 HP) E DESCARGA LIVRE (UNIDADE: M3). AF_02/2026</t>
  </si>
  <si>
    <t>SINAPI|100993</t>
  </si>
  <si>
    <t>100993</t>
  </si>
  <si>
    <t>CARGA, MANOBRA E DESCARGA DE SOLOS E MATERIAIS GRANULARES EM CAMINHÃO BASCULANTE 6 M³ - CARGA COM ESCAVADEIRA HIDRÁULICA (CAÇAMBA DE 1,20 M³ / 155 HP) E DESCARGA LIVRE (UNIDADE: T). AF_02/2026</t>
  </si>
  <si>
    <t>SINAPI|100973</t>
  </si>
  <si>
    <t>100973</t>
  </si>
  <si>
    <t>CARGA, MANOBRA E DESCARGA DE SOLOS E MATERIAIS GRANULARES EM CAMINHÃO BASCULANTE 6 M³ - CARGA COM PÁ CARREGADEIRA (CAÇAMBA DE 1,7 A 2,8 M³ / 128 HP) E DESCARGA LIVRE (UNIDADE: M3). AF_02/2026</t>
  </si>
  <si>
    <t>SINAPI|100989</t>
  </si>
  <si>
    <t>100989</t>
  </si>
  <si>
    <t>CARGA, MANOBRA E DESCARGA DE SOLOS E MATERIAIS GRANULARES EM CAMINHÃO BASCULANTE 6 M³ - CARGA COM PÁ CARREGADEIRA (CAÇAMBA DE 1,7 A 2,8 M³ / 128 HP) E DESCARGA LIVRE (UNIDADE: T). AF_02/2026</t>
  </si>
  <si>
    <t>SINAPI|101467</t>
  </si>
  <si>
    <t>101467</t>
  </si>
  <si>
    <t>CARGA, MANOBRA E DESCARGA DE TUBOS DE CONCRETO, DN 1000 MM, EM CAMINHÃO CARROCERIA COM GUINDAUTO (MUNCK) 11,7 TM. AF_02/2026</t>
  </si>
  <si>
    <t>SINAPI|106729</t>
  </si>
  <si>
    <t>106729</t>
  </si>
  <si>
    <t>CARGA, MANOBRA E DESCARGA DE TUBOS DE CONCRETO, DN 1000 MM, EM CAMINHÃO CARROCERIA COM GUINDAUTO (MUNCK) 42,3 TM. AF_02/2026</t>
  </si>
  <si>
    <t>SINAPI|101468</t>
  </si>
  <si>
    <t>101468</t>
  </si>
  <si>
    <t>CARGA, MANOBRA E DESCARGA DE TUBOS DE CONCRETO, DN 1200 MM, EM CAMINHÃO CARROCERIA COM GUINDAUTO (MUNCK) 11,7 TM. AF_02/2026</t>
  </si>
  <si>
    <t>SINAPI|106730</t>
  </si>
  <si>
    <t>106730</t>
  </si>
  <si>
    <t>CARGA, MANOBRA E DESCARGA DE TUBOS DE CONCRETO, DN 1200 MM, EM CAMINHÃO CARROCERIA COM GUINDAUTO (MUNCK) 42,3 TM. AF_02/2026</t>
  </si>
  <si>
    <t>SINAPI|101014</t>
  </si>
  <si>
    <t>101014</t>
  </si>
  <si>
    <t>CARGA, MANOBRA E DESCARGA DE TUBOS DE CONCRETO, DN 400 MM, EM CAMINHÃO CARROCERIA COM GUINDAUTO (MUNCK) 11,7 TM. AF_02/2026</t>
  </si>
  <si>
    <t>SINAPI|106723</t>
  </si>
  <si>
    <t>106723</t>
  </si>
  <si>
    <t>CARGA, MANOBRA E DESCARGA DE TUBOS DE CONCRETO, DN 400 MM, EM CAMINHÃO CARROCERIA COM GUINDAUTO (MUNCK) 42,3 TM. AF_02/2026</t>
  </si>
  <si>
    <t>SINAPI|101015</t>
  </si>
  <si>
    <t>101015</t>
  </si>
  <si>
    <t>CARGA, MANOBRA E DESCARGA DE TUBOS DE CONCRETO, DN 500 MM, EM CAMINHÃO CARROCERIA COM GUINDAUTO (MUNCK) 11,7 TM. AF_02/2026</t>
  </si>
  <si>
    <t>SINAPI|106724</t>
  </si>
  <si>
    <t>106724</t>
  </si>
  <si>
    <t>CARGA, MANOBRA E DESCARGA DE TUBOS DE CONCRETO, DN 500 MM, EM CAMINHÃO CARROCERIA COM GUINDAUTO (MUNCK) 42,3 TM. AF_02/2026</t>
  </si>
  <si>
    <t>SINAPI|101463</t>
  </si>
  <si>
    <t>101463</t>
  </si>
  <si>
    <t>CARGA, MANOBRA E DESCARGA DE TUBOS DE CONCRETO, DN 600 MM, EM CAMINHÃO CARROCERIA COM GUINDAUTO (MUNCK) 11,7 TM. AF_02/2026</t>
  </si>
  <si>
    <t>SINAPI|106725</t>
  </si>
  <si>
    <t>106725</t>
  </si>
  <si>
    <t>CARGA, MANOBRA E DESCARGA DE TUBOS DE CONCRETO, DN 600 MM, EM CAMINHÃO CARROCERIA COM GUINDAUTO (MUNCK) 42,3 TM. AF_02/2026</t>
  </si>
  <si>
    <t>SINAPI|101464</t>
  </si>
  <si>
    <t>101464</t>
  </si>
  <si>
    <t>CARGA, MANOBRA E DESCARGA DE TUBOS DE CONCRETO, DN 700 MM, EM CAMINHÃO CARROCERIA COM GUINDAUTO (MUNCK) 11,7 TM. AF_02/2026</t>
  </si>
  <si>
    <t>SINAPI|106726</t>
  </si>
  <si>
    <t>106726</t>
  </si>
  <si>
    <t>CARGA, MANOBRA E DESCARGA DE TUBOS DE CONCRETO, DN 700 MM, EM CAMINHÃO CARROCERIA COM GUINDAUTO (MUNCK) 42,3 TM. AF_02/2026</t>
  </si>
  <si>
    <t>SINAPI|101465</t>
  </si>
  <si>
    <t>101465</t>
  </si>
  <si>
    <t>CARGA, MANOBRA E DESCARGA DE TUBOS DE CONCRETO, DN 800 MM, EM CAMINHÃO CARROCERIA COM GUINDAUTO (MUNCK) 11,7 TM. AF_02/2026</t>
  </si>
  <si>
    <t>SINAPI|106727</t>
  </si>
  <si>
    <t>106727</t>
  </si>
  <si>
    <t>CARGA, MANOBRA E DESCARGA DE TUBOS DE CONCRETO, DN 800 MM, EM CAMINHÃO CARROCERIA COM GUINDAUTO (MUNCK) 42,3 TM. AF_02/2026</t>
  </si>
  <si>
    <t>SINAPI|101466</t>
  </si>
  <si>
    <t>101466</t>
  </si>
  <si>
    <t>CARGA, MANOBRA E DESCARGA DE TUBOS DE CONCRETO, DN 900 MM, EM CAMINHÃO CARROCERIA COM GUINDAUTO (MUNCK) 11,7 TM. AF_02/2026</t>
  </si>
  <si>
    <t>SINAPI|106728</t>
  </si>
  <si>
    <t>106728</t>
  </si>
  <si>
    <t>CARGA, MANOBRA E DESCARGA DE TUBOS DE CONCRETO, DN 900 MM, EM CAMINHÃO CARROCERIA COM GUINDAUTO (MUNCK) 42,3 TM. AF_02/2026</t>
  </si>
  <si>
    <t>SINAPI|101013</t>
  </si>
  <si>
    <t>101013</t>
  </si>
  <si>
    <t>CARGA, MANOBRA E DESCARGA DE TUBOS DE CONCRETO, DN MENOR OU IGUAL A 300 MM, EM CAMINHÃO CARROCERIA COM GUINDAUTO (MUNCK) 11,7 TM. AF_02/2026</t>
  </si>
  <si>
    <t>SINAPI|106722</t>
  </si>
  <si>
    <t>106722</t>
  </si>
  <si>
    <t>CARGA, MANOBRA E DESCARGA DE TUBOS DE CONCRETO, DN MENOR OU IGUAL A 300 MM, EM CAMINHÃO CARROCERIA COM GUINDAUTO (MUNCK) 42,3 TM. AF_02/2026</t>
  </si>
  <si>
    <t>SINAPI|101477</t>
  </si>
  <si>
    <t>101477</t>
  </si>
  <si>
    <t>CARGA, MANOBRA E DESCARGA DE TUBOS METÁLICOS, DN 1000 MM, EM CAMINHÃO CARROCERIA COM GUINDAUTO (MUNCK) 11,7 TM. AF_02/2026</t>
  </si>
  <si>
    <t>SINAPI|106742</t>
  </si>
  <si>
    <t>106742</t>
  </si>
  <si>
    <t>CARGA, MANOBRA E DESCARGA DE TUBOS METÁLICOS, DN 1000 MM, EM CAMINHÃO CARROCERIA COM GUINDAUTO (MUNCK) 42,3 TM. AF_02/2026</t>
  </si>
  <si>
    <t>SINAPI|101478</t>
  </si>
  <si>
    <t>101478</t>
  </si>
  <si>
    <t>CARGA, MANOBRA E DESCARGA DE TUBOS METÁLICOS, DN 1200 MM, EM CAMINHÃO CARROCERIA COM GUINDAUTO (MUNCK) 11,7 TM. AF_02/2026</t>
  </si>
  <si>
    <t>SINAPI|106743</t>
  </si>
  <si>
    <t>106743</t>
  </si>
  <si>
    <t>CARGA, MANOBRA E DESCARGA DE TUBOS METÁLICOS, DN 1200 MM, EM CAMINHÃO CARROCERIA COM GUINDAUTO (MUNCK) 42,3 TM. AF_02/2026</t>
  </si>
  <si>
    <t>SINAPI|101017</t>
  </si>
  <si>
    <t>101017</t>
  </si>
  <si>
    <t>CARGA, MANOBRA E DESCARGA DE TUBOS METÁLICOS, DN 200 MM, EM CAMINHÃO CARROCERIA COM GUINDAUTO (MUNCK) 11,7 TM. AF_02/2026</t>
  </si>
  <si>
    <t>SINAPI|106732</t>
  </si>
  <si>
    <t>106732</t>
  </si>
  <si>
    <t>CARGA, MANOBRA E DESCARGA DE TUBOS METÁLICOS, DN 200 MM, EM CAMINHÃO CARROCERIA COM GUINDAUTO (MUNCK) 42,3 TM. AF_02/2026</t>
  </si>
  <si>
    <t>SINAPI|101018</t>
  </si>
  <si>
    <t>101018</t>
  </si>
  <si>
    <t>CARGA, MANOBRA E DESCARGA DE TUBOS METÁLICOS, DN 250 MM, EM CAMINHÃO CARROCERIA COM GUINDAUTO (MUNCK) 11,7 TM. AF_02/2026</t>
  </si>
  <si>
    <t>SINAPI|106733</t>
  </si>
  <si>
    <t>106733</t>
  </si>
  <si>
    <t>CARGA, MANOBRA E DESCARGA DE TUBOS METÁLICOS, DN 250 MM, EM CAMINHÃO CARROCERIA COM GUINDAUTO (MUNCK) 42,3 TM. AF_02/2026</t>
  </si>
  <si>
    <t>SINAPI|101469</t>
  </si>
  <si>
    <t>101469</t>
  </si>
  <si>
    <t>CARGA, MANOBRA E DESCARGA DE TUBOS METÁLICOS, DN 300 MM, EM CAMINHÃO CARROCERIA COM GUINDAUTO (MUNCK) 11,7 TM. AF_02/2026</t>
  </si>
  <si>
    <t>SINAPI|106734</t>
  </si>
  <si>
    <t>106734</t>
  </si>
  <si>
    <t>CARGA, MANOBRA E DESCARGA DE TUBOS METÁLICOS, DN 300 MM, EM CAMINHÃO CARROCERIA COM GUINDAUTO (MUNCK) 42,3 TM. AF_02/2026</t>
  </si>
  <si>
    <t>SINAPI|101470</t>
  </si>
  <si>
    <t>101470</t>
  </si>
  <si>
    <t>CARGA, MANOBRA E DESCARGA DE TUBOS METÁLICOS, DN 350 MM, EM CAMINHÃO CARROCERIA COM GUINDAUTO (MUNCK) 11,7 TM. AF_02/2026</t>
  </si>
  <si>
    <t>SINAPI|106735</t>
  </si>
  <si>
    <t>106735</t>
  </si>
  <si>
    <t>CARGA, MANOBRA E DESCARGA DE TUBOS METÁLICOS, DN 350 MM, EM CAMINHÃO CARROCERIA COM GUINDAUTO (MUNCK) 42,3 TM. AF_02/2026</t>
  </si>
  <si>
    <t>SINAPI|101471</t>
  </si>
  <si>
    <t>101471</t>
  </si>
  <si>
    <t>CARGA, MANOBRA E DESCARGA DE TUBOS METÁLICOS, DN 400 MM, EM CAMINHÃO CARROCERIA COM GUINDAUTO (MUNCK) 11,7 TM. AF_02/2026</t>
  </si>
  <si>
    <t>SINAPI|106736</t>
  </si>
  <si>
    <t>106736</t>
  </si>
  <si>
    <t>CARGA, MANOBRA E DESCARGA DE TUBOS METÁLICOS, DN 400 MM, EM CAMINHÃO CARROCERIA COM GUINDAUTO (MUNCK) 42,3 TM. AF_02/2026</t>
  </si>
  <si>
    <t>SINAPI|101472</t>
  </si>
  <si>
    <t>101472</t>
  </si>
  <si>
    <t>CARGA, MANOBRA E DESCARGA DE TUBOS METÁLICOS, DN 500 MM, EM CAMINHÃO CARROCERIA COM GUINDAUTO (MUNCK) 11,7 TM. AF_02/2026</t>
  </si>
  <si>
    <t>SINAPI|106737</t>
  </si>
  <si>
    <t>106737</t>
  </si>
  <si>
    <t>CARGA, MANOBRA E DESCARGA DE TUBOS METÁLICOS, DN 500 MM, EM CAMINHÃO CARROCERIA COM GUINDAUTO (MUNCK) 42,3 TM. AF_02/2026</t>
  </si>
  <si>
    <t>SINAPI|101473</t>
  </si>
  <si>
    <t>101473</t>
  </si>
  <si>
    <t>CARGA, MANOBRA E DESCARGA DE TUBOS METÁLICOS, DN 600 MM, EM CAMINHÃO CARROCERIA COM GUINDAUTO (MUNCK) 11,7 TM. AF_02/2026</t>
  </si>
  <si>
    <t>SINAPI|106738</t>
  </si>
  <si>
    <t>106738</t>
  </si>
  <si>
    <t>CARGA, MANOBRA E DESCARGA DE TUBOS METÁLICOS, DN 600 MM, EM CAMINHÃO CARROCERIA COM GUINDAUTO (MUNCK) 42,3 TM. AF_02/2026</t>
  </si>
  <si>
    <t>SINAPI|101474</t>
  </si>
  <si>
    <t>101474</t>
  </si>
  <si>
    <t>CARGA, MANOBRA E DESCARGA DE TUBOS METÁLICOS, DN 700 MM, EM CAMINHÃO CARROCERIA COM GUINDAUTO (MUNCK) 11,7 TM. AF_02/2026</t>
  </si>
  <si>
    <t>SINAPI|106739</t>
  </si>
  <si>
    <t>106739</t>
  </si>
  <si>
    <t>CARGA, MANOBRA E DESCARGA DE TUBOS METÁLICOS, DN 700 MM, EM CAMINHÃO CARROCERIA COM GUINDAUTO (MUNCK) 42,3 TM. AF_02/2026</t>
  </si>
  <si>
    <t>SINAPI|101475</t>
  </si>
  <si>
    <t>101475</t>
  </si>
  <si>
    <t>CARGA, MANOBRA E DESCARGA DE TUBOS METÁLICOS, DN 800 MM, EM CAMINHÃO CARROCERIA COM GUINDAUTO (MUNCK) 11,7 TM. AF_02/2026</t>
  </si>
  <si>
    <t>SINAPI|106740</t>
  </si>
  <si>
    <t>106740</t>
  </si>
  <si>
    <t>CARGA, MANOBRA E DESCARGA DE TUBOS METÁLICOS, DN 800 MM, EM CAMINHÃO CARROCERIA COM GUINDAUTO (MUNCK) 42,3 TM. AF_02/2026</t>
  </si>
  <si>
    <t>SINAPI|101476</t>
  </si>
  <si>
    <t>101476</t>
  </si>
  <si>
    <t>CARGA, MANOBRA E DESCARGA DE TUBOS METÁLICOS, DN 900 MM, EM CAMINHÃO CARROCERIA COM GUINDAUTO (MUNCK) 11,7 TM. AF_02/2026</t>
  </si>
  <si>
    <t>SINAPI|106741</t>
  </si>
  <si>
    <t>106741</t>
  </si>
  <si>
    <t>CARGA, MANOBRA E DESCARGA DE TUBOS METÁLICOS, DN 900 MM, EM CAMINHÃO CARROCERIA COM GUINDAUTO (MUNCK) 42,3 TM. AF_02/2026</t>
  </si>
  <si>
    <t>SINAPI|101016</t>
  </si>
  <si>
    <t>101016</t>
  </si>
  <si>
    <t>CARGA, MANOBRA E DESCARGA DE TUBOS METÁLICOS, DN MENOR OU IGUAL A 150 MM, EM CAMINHÃO CARROCERIA COM GUINDAUTO (MUNCK) 11,7 TM. AF_02/2026</t>
  </si>
  <si>
    <t>SINAPI|106731</t>
  </si>
  <si>
    <t>106731</t>
  </si>
  <si>
    <t>CARGA, MANOBRA E DESCARGA DE TUBOS METÁLICOS, DN MENOR OU IGUAL A 150 MM, EM CAMINHÃO CARROCERIA COM GUINDAUTO (MUNCK) 42,3 TM. AF_02/2026</t>
  </si>
  <si>
    <t>SINAPI|101487</t>
  </si>
  <si>
    <t>101487</t>
  </si>
  <si>
    <t>CARGA, MANOBRA E DESCARGA DE TUBOS PLÁSTICOS, DN 1000 MM, EM CAMINHÃO CARROCERIA COM GUINDAUTO (MUNCK) 11,7 TM. AF_02/2026</t>
  </si>
  <si>
    <t>SINAPI|106754</t>
  </si>
  <si>
    <t>106754</t>
  </si>
  <si>
    <t>CARGA, MANOBRA E DESCARGA DE TUBOS PLÁSTICOS, DN 1000 MM, EM CAMINHÃO CARROCERIA COM GUINDAUTO (MUNCK) 42,3 TM. AF_02/2026</t>
  </si>
  <si>
    <t>SINAPI|101488</t>
  </si>
  <si>
    <t>101488</t>
  </si>
  <si>
    <t>CARGA, MANOBRA E DESCARGA DE TUBOS PLÁSTICOS, DN 1200 MM, EM CAMINHÃO CARROCERIA COM GUINDAUTO (MUNCK) 11,7 TM. AF_02/2026</t>
  </si>
  <si>
    <t>SINAPI|106755</t>
  </si>
  <si>
    <t>106755</t>
  </si>
  <si>
    <t>CARGA, MANOBRA E DESCARGA DE TUBOS PLÁSTICOS, DN 1200 MM, EM CAMINHÃO CARROCERIA COM GUINDAUTO (MUNCK) 42,3 TM. AF_02/2026</t>
  </si>
  <si>
    <t>SINAPI|101480</t>
  </si>
  <si>
    <t>101480</t>
  </si>
  <si>
    <t>CARGA, MANOBRA E DESCARGA DE TUBOS PLÁSTICOS, DN 250 MM, EM CAMINHÃO CARROCERIA COM GUINDAUTO (MUNCK) 11,7 TM. AF_02/2026</t>
  </si>
  <si>
    <t>SINAPI|106747</t>
  </si>
  <si>
    <t>106747</t>
  </si>
  <si>
    <t>CARGA, MANOBRA E DESCARGA DE TUBOS PLÁSTICOS, DN 250 MM, EM CAMINHÃO CARROCERIA COM GUINDAUTO (MUNCK) 42,3 TM. AF_02/2026</t>
  </si>
  <si>
    <t>SINAPI|101481</t>
  </si>
  <si>
    <t>101481</t>
  </si>
  <si>
    <t>CARGA, MANOBRA E DESCARGA DE TUBOS PLÁSTICOS, DN 300 MM, EM CAMINHÃO CARROCERIA COM GUINDAUTO (MUNCK) 11,7 TM. AF_02/2026</t>
  </si>
  <si>
    <t>SINAPI|106748</t>
  </si>
  <si>
    <t>106748</t>
  </si>
  <si>
    <t>CARGA, MANOBRA E DESCARGA DE TUBOS PLÁSTICOS, DN 300 MM, EM CAMINHÃO CARROCERIA COM GUINDAUTO (MUNCK) 42,3 TM. AF_02/2026</t>
  </si>
  <si>
    <t>SINAPI|101482</t>
  </si>
  <si>
    <t>101482</t>
  </si>
  <si>
    <t>CARGA, MANOBRA E DESCARGA DE TUBOS PLÁSTICOS, DN 400 MM, EM CAMINHÃO CARROCERIA COM GUINDAUTO (MUNCK) 11,7 TM. AF_02/2026</t>
  </si>
  <si>
    <t>SINAPI|106749</t>
  </si>
  <si>
    <t>106749</t>
  </si>
  <si>
    <t>CARGA, MANOBRA E DESCARGA DE TUBOS PLÁSTICOS, DN 400 MM, EM CAMINHÃO CARROCERIA COM GUINDAUTO (MUNCK) 42,3 TM. AF_02/2026</t>
  </si>
  <si>
    <t>SINAPI|101483</t>
  </si>
  <si>
    <t>101483</t>
  </si>
  <si>
    <t>CARGA, MANOBRA E DESCARGA DE TUBOS PLÁSTICOS, DN 500 MM, EM CAMINHÃO CARROCERIA COM GUINDAUTO (MUNCK) 11,7 TM. AF_02/2026</t>
  </si>
  <si>
    <t>SINAPI|106750</t>
  </si>
  <si>
    <t>106750</t>
  </si>
  <si>
    <t>CARGA, MANOBRA E DESCARGA DE TUBOS PLÁSTICOS, DN 500 MM, EM CAMINHÃO CARROCERIA COM GUINDAUTO (MUNCK) 42,3 TM. AF_02/2026</t>
  </si>
  <si>
    <t>SINAPI|101484</t>
  </si>
  <si>
    <t>101484</t>
  </si>
  <si>
    <t>CARGA, MANOBRA E DESCARGA DE TUBOS PLÁSTICOS, DN 600 MM, EM CAMINHÃO CARROCERIA COM GUINDAUTO (MUNCK) 11,7 TM. AF_02/2026</t>
  </si>
  <si>
    <t>SINAPI|106751</t>
  </si>
  <si>
    <t>106751</t>
  </si>
  <si>
    <t>CARGA, MANOBRA E DESCARGA DE TUBOS PLÁSTICOS, DN 600 MM, EM CAMINHÃO CARROCERIA COM GUINDAUTO (MUNCK) 42,3 TM. AF_02/2026</t>
  </si>
  <si>
    <t>SINAPI|101485</t>
  </si>
  <si>
    <t>101485</t>
  </si>
  <si>
    <t>CARGA, MANOBRA E DESCARGA DE TUBOS PLÁSTICOS, DN 750 MM, EM CAMINHÃO CARROCERIA COM GUINDAUTO (MUNCK) 11,7 TM. AF_02/2026</t>
  </si>
  <si>
    <t>SINAPI|106752</t>
  </si>
  <si>
    <t>106752</t>
  </si>
  <si>
    <t>CARGA, MANOBRA E DESCARGA DE TUBOS PLÁSTICOS, DN 750 MM, EM CAMINHÃO CARROCERIA COM GUINDAUTO (MUNCK) 42,3 TM. AF_02/2026</t>
  </si>
  <si>
    <t>SINAPI|101486</t>
  </si>
  <si>
    <t>101486</t>
  </si>
  <si>
    <t>CARGA, MANOBRA E DESCARGA DE TUBOS PLÁSTICOS, DN 900 MM, EM CAMINHÃO CARROCERIA COM GUINDAUTO (MUNCK) 11,7 TM. AF_02/2026</t>
  </si>
  <si>
    <t>SINAPI|106753</t>
  </si>
  <si>
    <t>106753</t>
  </si>
  <si>
    <t>CARGA, MANOBRA E DESCARGA DE TUBOS PLÁSTICOS, DN 900 MM, EM CAMINHÃO CARROCERIA COM GUINDAUTO (MUNCK) 42,3 TM. AF_02/2026</t>
  </si>
  <si>
    <t>SINAPI|101006</t>
  </si>
  <si>
    <t>101006</t>
  </si>
  <si>
    <t>CARGA, MANOBRA E DESCARGA DE ÁGUA EM CAMINHÃO PIPA 10 M³. AF_02/2026</t>
  </si>
  <si>
    <t>SINAPI|106707</t>
  </si>
  <si>
    <t>106707</t>
  </si>
  <si>
    <t>CARGA, MANOBRA E DESCARGA DE ÁGUA EM CAMINHÃO PIPA 14 M³. AF_02/2026</t>
  </si>
  <si>
    <t>SINAPI|101005</t>
  </si>
  <si>
    <t>101005</t>
  </si>
  <si>
    <t>CARGA, MANOBRA E DESCARGA DE ÁGUA EM CAMINHÃO PIPA 6 M³. AF_02/2026</t>
  </si>
  <si>
    <t>SINAPI|106757</t>
  </si>
  <si>
    <t>106757</t>
  </si>
  <si>
    <t>CARGA, MANOBRA E DESCARGA MANUAL DE BLOCO CERAMICO FURADO NA HORIZONTAL, EM CAMINHÃO CARROCERIA 15T. AF_02/2026</t>
  </si>
  <si>
    <t>SINAPI|106713</t>
  </si>
  <si>
    <t>106713</t>
  </si>
  <si>
    <t>CARGA, MANOBRA E DESCARGA MANUAL DE BLOCO CERAMICO FURADO NA HORIZONTAL, EM CAMINHÃO CARROCERIA 9T. AF_02/2026</t>
  </si>
  <si>
    <t>SINAPI|106758</t>
  </si>
  <si>
    <t>106758</t>
  </si>
  <si>
    <t>CARGA, MANOBRA E DESCARGA MANUAL DE BLOCO CERAMICO FURADO NA VERTICAL, EM CAMINHÃO CARROCERIA 15T. AF_02/2026</t>
  </si>
  <si>
    <t>SINAPI|106714</t>
  </si>
  <si>
    <t>106714</t>
  </si>
  <si>
    <t>CARGA, MANOBRA E DESCARGA MANUAL DE BLOCO CERAMICO FURADO NA VERTICAL, EM CAMINHÃO CARROCERIA 9T. AF_02/2026</t>
  </si>
  <si>
    <t>SINAPI|106759</t>
  </si>
  <si>
    <t>106759</t>
  </si>
  <si>
    <t>CARGA, MANOBRA E DESCARGA MANUAL DE BLOCO DE CONCRETO, EM CAMINHÃO CARROCERIA 15T. AF_02/2026</t>
  </si>
  <si>
    <t>SINAPI|106715</t>
  </si>
  <si>
    <t>106715</t>
  </si>
  <si>
    <t>CARGA, MANOBRA E DESCARGA MANUAL DE BLOCO DE CONCRETO, EM CAMINHÃO CARROCERIA 9T. AF_02/2026</t>
  </si>
  <si>
    <t>SINAPI|106762</t>
  </si>
  <si>
    <t>106762</t>
  </si>
  <si>
    <t>CARGA, MANOBRA E DESCARGA MANUAL DE SACOS DE AREIA DE 25 KG, EM CAMINHÃO CARROCERIA 15T. AF_02/2026</t>
  </si>
  <si>
    <t>SINAPI|106718</t>
  </si>
  <si>
    <t>106718</t>
  </si>
  <si>
    <t>CARGA, MANOBRA E DESCARGA MANUAL DE SACOS DE AREIA DE 25 KG, EM CAMINHÃO CARROCERIA 9T. AF_02/2026</t>
  </si>
  <si>
    <t>SINAPI|106761</t>
  </si>
  <si>
    <t>106761</t>
  </si>
  <si>
    <t>CARGA, MANOBRA E DESCARGA MANUAL DE SACOS DE ARGAMASSA DE 20 KG, EM CAMINHÃO CARROCERIA 15T. AF_02/2026</t>
  </si>
  <si>
    <t>SINAPI|106717</t>
  </si>
  <si>
    <t>106717</t>
  </si>
  <si>
    <t>CARGA, MANOBRA E DESCARGA MANUAL DE SACOS DE ARGAMASSA DE 20 KG, EM CAMINHÃO CARROCERIA 9T. AF_02/2026</t>
  </si>
  <si>
    <t>SINAPI|106760</t>
  </si>
  <si>
    <t>106760</t>
  </si>
  <si>
    <t>CARGA, MANOBRA E DESCARGA MANUAL DE SACOS DE CIMENTO DE 50 KG, EM CAMINHÃO CARROCERIA 15T. AF_02/2026</t>
  </si>
  <si>
    <t>SINAPI|106716</t>
  </si>
  <si>
    <t>106716</t>
  </si>
  <si>
    <t>CARGA, MANOBRA E DESCARGA MANUAL DE SACOS DE CIMENTO DE 50 KG, EM CAMINHÃO CARROCERIA 9T. AF_02/2026</t>
  </si>
  <si>
    <t>SINAPI|106756</t>
  </si>
  <si>
    <t>106756</t>
  </si>
  <si>
    <t>CARGA, MANOBRA E DESCARGA MANUAL DE TIJOLO MACIÇO, EM CAMINHÃO CARROCERIA 15T. AF_02/2026</t>
  </si>
  <si>
    <t>SINAPI|106712</t>
  </si>
  <si>
    <t>106712</t>
  </si>
  <si>
    <t>CARGA, MANOBRA E DESCARGA MANUAL DE TIJOLO MACIÇO, EM CAMINHÃO CARROCERIA 9T. AF_02/2026</t>
  </si>
  <si>
    <t>SINAPI|106745</t>
  </si>
  <si>
    <t>106745</t>
  </si>
  <si>
    <t>CARGA, MANOBRA E DESCARGA MANUAL DE TUBOS PLÁSTICOS, DN 150 MM, EM CAMINHÃO CARROCERIA 15T. AF_02/2026</t>
  </si>
  <si>
    <t>SINAPI|102568</t>
  </si>
  <si>
    <t>102568</t>
  </si>
  <si>
    <t>CARGA, MANOBRA E DESCARGA MANUAL DE TUBOS PLÁSTICOS, DN 150 MM, EM CAMINHÃO CARROCERIA 9T. AF_02/2026</t>
  </si>
  <si>
    <t>SINAPI|106746</t>
  </si>
  <si>
    <t>106746</t>
  </si>
  <si>
    <t>CARGA, MANOBRA E DESCARGA MANUAL DE TUBOS PLÁSTICOS, DN 200 MM, EM CAMINHÃO CARROCERIA 15T. AF_02/2026</t>
  </si>
  <si>
    <t>SINAPI|101479</t>
  </si>
  <si>
    <t>101479</t>
  </si>
  <si>
    <t>CARGA, MANOBRA E DESCARGA MANUAL DE TUBOS PLÁSTICOS, DN 200 MM, EM CAMINHÃO CARROCERIA 9T. AF_02/2026</t>
  </si>
  <si>
    <t>SINAPI|106744</t>
  </si>
  <si>
    <t>106744</t>
  </si>
  <si>
    <t>CARGA, MANOBRA E DESCARGA MANUAL DE TUBOS PLÁSTICOS, DN MENOR OU IGUAL A 100 MM, EM CAMINHÃO CARROCERIA 15T. AF_02/2026</t>
  </si>
  <si>
    <t>SINAPI|101019</t>
  </si>
  <si>
    <t>101019</t>
  </si>
  <si>
    <t>CARGA, MANOBRA E DESCARGA MANUAL DE TUBOS PLÁSTICOS, DN MENOR OU IGUAL A 100 MM, EM CAMINHÃO CARROCERIA 9T. AF_02/2026</t>
  </si>
  <si>
    <t>SINAPI|106763</t>
  </si>
  <si>
    <t>106763</t>
  </si>
  <si>
    <t>CARGA, MANOBRA E DESCARGA MECANIZADA DE PALETES, EM CAMINHÃO CARROCERIA 15T. AF_02/2026</t>
  </si>
  <si>
    <t>SINAPI|106719</t>
  </si>
  <si>
    <t>106719</t>
  </si>
  <si>
    <t>CARGA, MANOBRA E DESCARGA MECANIZADA DE PALETES, EM CAMINHÃO CARROCERIA 9T. AF_02/2026</t>
  </si>
  <si>
    <t>SINAPI|100938</t>
  </si>
  <si>
    <t>100938</t>
  </si>
  <si>
    <t>TRANSPORTE COM CAMINHÃO BASCULANTE DE 10 M³, EM VIA INTERNA (DENTRO DO CANTEIRO - UNIDADE: M3XKM). AF_02/2026</t>
  </si>
  <si>
    <t>SINAPI|100942</t>
  </si>
  <si>
    <t>100942</t>
  </si>
  <si>
    <t>TRANSPORTE COM CAMINHÃO BASCULANTE DE 10 M³, EM VIA INTERNA A OBRA (UNIDADE: TXKM). AF_02/2026</t>
  </si>
  <si>
    <t>SINAPI|93588</t>
  </si>
  <si>
    <t>93588</t>
  </si>
  <si>
    <t>TRANSPORTE COM CAMINHÃO BASCULANTE DE 10 M³, EM VIA URBANA EM LEITO NATURAL (UNIDADE: M3XKM). AF_02/2026</t>
  </si>
  <si>
    <t>SINAPI|93594</t>
  </si>
  <si>
    <t>93594</t>
  </si>
  <si>
    <t>TRANSPORTE COM CAMINHÃO BASCULANTE DE 10 M³, EM VIA URBANA EM LEITO NATURAL (UNIDADE: TXKM). AF_02/2026</t>
  </si>
  <si>
    <t>SINAPI|93589</t>
  </si>
  <si>
    <t>93589</t>
  </si>
  <si>
    <t>TRANSPORTE COM CAMINHÃO BASCULANTE DE 10 M³, EM VIA URBANA EM REVESTIMENTO PRIMÁRIO (UNIDADE: M3XKM). AF_02/2026</t>
  </si>
  <si>
    <t>SINAPI|93595</t>
  </si>
  <si>
    <t>93595</t>
  </si>
  <si>
    <t>TRANSPORTE COM CAMINHÃO BASCULANTE DE 10 M³, EM VIA URBANA EM REVESTIMENTO PRIMÁRIO (UNIDADE: TXKM). AF_02/2026</t>
  </si>
  <si>
    <t>SINAPI|93590</t>
  </si>
  <si>
    <t>93590</t>
  </si>
  <si>
    <t>TRANSPORTE COM CAMINHÃO BASCULANTE DE 10 M³, EM VIA URBANA PAVIMENTADA, ADICIONAL PARA DMT EXCEDENTE A 30 KM (UNIDADE: M3XKM). AF_02/2026</t>
  </si>
  <si>
    <t>SINAPI|93596</t>
  </si>
  <si>
    <t>93596</t>
  </si>
  <si>
    <t>TRANSPORTE COM CAMINHÃO BASCULANTE DE 10 M³, EM VIA URBANA PAVIMENTADA, ADICIONAL PARA DMT EXCEDENTE A 30 KM (UNIDADE: TXKM). AF_02/2026</t>
  </si>
  <si>
    <t>SINAPI|95875</t>
  </si>
  <si>
    <t>95875</t>
  </si>
  <si>
    <t>TRANSPORTE COM CAMINHÃO BASCULANTE DE 10 M³, EM VIA URBANA PAVIMENTADA, DMT ATÉ 30 KM (UNIDADE: M3XKM). AF_02/2026</t>
  </si>
  <si>
    <t>SINAPI|95878</t>
  </si>
  <si>
    <t>95878</t>
  </si>
  <si>
    <t>TRANSPORTE COM CAMINHÃO BASCULANTE DE 10 M³, EM VIA URBANA PAVIMENTADA, DMT ATÉ 30 KM (UNIDADE: TXKM). AF_02/2026</t>
  </si>
  <si>
    <t>SINAPI|100943</t>
  </si>
  <si>
    <t>100943</t>
  </si>
  <si>
    <t>TRANSPORTE COM CAMINHÃO BASCULANTE DE 14 M³, EM VIA INTERNA (DENTRO DO CANTEIRO - UNIDADE: TXKM). AF_02/2026</t>
  </si>
  <si>
    <t>SINAPI|100939</t>
  </si>
  <si>
    <t>100939</t>
  </si>
  <si>
    <t>TRANSPORTE COM CAMINHÃO BASCULANTE DE 14 M³, EM VIA INTERNA (DENTRO DO CANTEIRO - UNIDADE:M3XKM). AF_02/2026</t>
  </si>
  <si>
    <t>SINAPI|93591</t>
  </si>
  <si>
    <t>93591</t>
  </si>
  <si>
    <t>TRANSPORTE COM CAMINHÃO BASCULANTE DE 14 M³, EM VIA URBANA EM LEITO NATURAL (UNIDADE: M3XKM). AF_02/2026</t>
  </si>
  <si>
    <t>SINAPI|93597</t>
  </si>
  <si>
    <t>93597</t>
  </si>
  <si>
    <t>TRANSPORTE COM CAMINHÃO BASCULANTE DE 14 M³, EM VIA URBANA EM LEITO NATURAL (UNIDADE: TXKM). AF_02/2026</t>
  </si>
  <si>
    <t>SINAPI|93592</t>
  </si>
  <si>
    <t>93592</t>
  </si>
  <si>
    <t>TRANSPORTE COM CAMINHÃO BASCULANTE DE 14 M³, EM VIA URBANA EM REVESTIMENTO PRIMÁRIO (UNIDADE: M3XKM). AF_02/2026</t>
  </si>
  <si>
    <t>SINAPI|93598</t>
  </si>
  <si>
    <t>93598</t>
  </si>
  <si>
    <t>TRANSPORTE COM CAMINHÃO BASCULANTE DE 14 M³, EM VIA URBANA EM REVESTIMENTO PRIMÁRIO (UNIDADE: TXKM). AF_02/2026</t>
  </si>
  <si>
    <t>SINAPI|93593</t>
  </si>
  <si>
    <t>93593</t>
  </si>
  <si>
    <t>TRANSPORTE COM CAMINHÃO BASCULANTE DE 14 M³, EM VIA URBANA PAVIMENTADA, ADICIONAL PARA DMT EXCEDENTE A 30 KM (UNIDADE: M3XKM). AF_02/2026</t>
  </si>
  <si>
    <t>SINAPI|93599</t>
  </si>
  <si>
    <t>93599</t>
  </si>
  <si>
    <t>TRANSPORTE COM CAMINHÃO BASCULANTE DE 14 M³, EM VIA URBANA PAVIMENTADA, ADICIONAL PARA DMT EXCEDENTE A 30 KM (UNIDADE: TXKM). AF_02/2026</t>
  </si>
  <si>
    <t>SINAPI|95876</t>
  </si>
  <si>
    <t>95876</t>
  </si>
  <si>
    <t>TRANSPORTE COM CAMINHÃO BASCULANTE DE 14 M³, EM VIA URBANA PAVIMENTADA, DMT ATÉ 30 KM (UNIDADE: M3XKM). AF_02/2026</t>
  </si>
  <si>
    <t>SINAPI|95879</t>
  </si>
  <si>
    <t>95879</t>
  </si>
  <si>
    <t>TRANSPORTE COM CAMINHÃO BASCULANTE DE 14 M³, EM VIA URBANA PAVIMENTADA, DMT ATÉ 30 KM (UNIDADE: TXKM). AF_02/2026</t>
  </si>
  <si>
    <t>SINAPI|100940</t>
  </si>
  <si>
    <t>100940</t>
  </si>
  <si>
    <t>TRANSPORTE COM CAMINHÃO BASCULANTE DE 18 M³, EM VIA INTERNA (DENTRO DO CANTEIRO - UNIDADE: M3XKM). AF_02/2026</t>
  </si>
  <si>
    <t>SINAPI|100944</t>
  </si>
  <si>
    <t>100944</t>
  </si>
  <si>
    <t>TRANSPORTE COM CAMINHÃO BASCULANTE DE 18 M³, EM VIA INTERNA (DENTRO DO CANTEIRO - UNIDADE: TXKM). AF_02/2026</t>
  </si>
  <si>
    <t>SINAPI|95425</t>
  </si>
  <si>
    <t>95425</t>
  </si>
  <si>
    <t>TRANSPORTE COM CAMINHÃO BASCULANTE DE 18 M³, EM VIA URBANA EM LEITO NATURAL (UNIDADE: M3XKM). AF_02/2026</t>
  </si>
  <si>
    <t>SINAPI|95428</t>
  </si>
  <si>
    <t>95428</t>
  </si>
  <si>
    <t>TRANSPORTE COM CAMINHÃO BASCULANTE DE 18 M³, EM VIA URBANA EM LEITO NATURAL (UNIDADE: TXKM). AF_02/2026</t>
  </si>
  <si>
    <t>SINAPI|95426</t>
  </si>
  <si>
    <t>95426</t>
  </si>
  <si>
    <t>TRANSPORTE COM CAMINHÃO BASCULANTE DE 18 M³, EM VIA URBANA EM REVESTIMENTO PRIMÁRIO (UNIDADE: M3XKM). AF_02/2026</t>
  </si>
  <si>
    <t>SINAPI|95429</t>
  </si>
  <si>
    <t>95429</t>
  </si>
  <si>
    <t>TRANSPORTE COM CAMINHÃO BASCULANTE DE 18 M³, EM VIA URBANA EM REVESTIMENTO PRIMÁRIO (UNIDADE: TXKM). AF_02/2026</t>
  </si>
  <si>
    <t>SINAPI|95427</t>
  </si>
  <si>
    <t>95427</t>
  </si>
  <si>
    <t>TRANSPORTE COM CAMINHÃO BASCULANTE DE 18 M³, EM VIA URBANA PAVIMENTADA, ADICIONAL PARA DMT EXCEDENTE A 30 KM (UNIDADE: M3XKM). AF_02/2026</t>
  </si>
  <si>
    <t>SINAPI|95430</t>
  </si>
  <si>
    <t>95430</t>
  </si>
  <si>
    <t>TRANSPORTE COM CAMINHÃO BASCULANTE DE 18 M³, EM VIA URBANA PAVIMENTADA, ADICIONAL PARA DMT EXCEDENTE A 30 KM (UNIDADE: TXKM). AF_02/2026</t>
  </si>
  <si>
    <t>SINAPI|95877</t>
  </si>
  <si>
    <t>95877</t>
  </si>
  <si>
    <t>TRANSPORTE COM CAMINHÃO BASCULANTE DE 18 M³, EM VIA URBANA PAVIMENTADA, DMT ATÉ 30 KM (UNIDADE: M3XKM). AF_02/2026</t>
  </si>
  <si>
    <t>SINAPI|95880</t>
  </si>
  <si>
    <t>95880</t>
  </si>
  <si>
    <t>TRANSPORTE COM CAMINHÃO BASCULANTE DE 18 M³, EM VIA URBANA PAVIMENTADA, DMT ATÉ 30 KM (UNIDADE: TXKM). AF_02/2026</t>
  </si>
  <si>
    <t>SINAPI|100937</t>
  </si>
  <si>
    <t>100937</t>
  </si>
  <si>
    <t>TRANSPORTE COM CAMINHÃO BASCULANTE DE 6 M³, EM VIA INTERNA (DENTRO DO CANTEIRO - UNIDADE: M3XKM). AF_02/2026</t>
  </si>
  <si>
    <t>SINAPI|100941</t>
  </si>
  <si>
    <t>100941</t>
  </si>
  <si>
    <t>TRANSPORTE COM CAMINHÃO BASCULANTE DE 6 M³, EM VIA INTERNA (DENTRO DO CANTEIRO - UNIDADE: TXKM). AF_02/2026</t>
  </si>
  <si>
    <t>SINAPI|97912</t>
  </si>
  <si>
    <t>97912</t>
  </si>
  <si>
    <t>TRANSPORTE COM CAMINHÃO BASCULANTE DE 6 M³, EM VIA URBANA EM LEITO NATURAL (UNIDADE: M3XKM). AF_02/2026</t>
  </si>
  <si>
    <t>SINAPI|97916</t>
  </si>
  <si>
    <t>97916</t>
  </si>
  <si>
    <t>TRANSPORTE COM CAMINHÃO BASCULANTE DE 6 M³, EM VIA URBANA EM LEITO NATURAL (UNIDADE: TXKM). AF_02/2026</t>
  </si>
  <si>
    <t>SINAPI|97913</t>
  </si>
  <si>
    <t>97913</t>
  </si>
  <si>
    <t>TRANSPORTE COM CAMINHÃO BASCULANTE DE 6 M³, EM VIA URBANA EM REVESTIMENTO PRIMÁRIO (UNIDADE: M3XKM). AF_02/2026</t>
  </si>
  <si>
    <t>SINAPI|97917</t>
  </si>
  <si>
    <t>97917</t>
  </si>
  <si>
    <t>TRANSPORTE COM CAMINHÃO BASCULANTE DE 6 M³, EM VIA URBANA EM REVESTIMENTO PRIMÁRIO (UNIDADE: TXKM). AF_02/2026</t>
  </si>
  <si>
    <t>SINAPI|97915</t>
  </si>
  <si>
    <t>97915</t>
  </si>
  <si>
    <t>TRANSPORTE COM CAMINHÃO BASCULANTE DE 6 M³, EM VIA URBANA PAVIMENTADA, ADICIONAL PARA DMT EXCEDENTE A 30 KM (UNIDADE: M3XKM). AF_02/2026</t>
  </si>
  <si>
    <t>SINAPI|97919</t>
  </si>
  <si>
    <t>97919</t>
  </si>
  <si>
    <t>TRANSPORTE COM CAMINHÃO BASCULANTE DE 6 M³, EM VIA URBANA PAVIMENTADA, ADICIONAL PARA DMT EXCEDENTE A 30 KM (UNIDADE: TXKM). AF_02/2026</t>
  </si>
  <si>
    <t>SINAPI|97914</t>
  </si>
  <si>
    <t>97914</t>
  </si>
  <si>
    <t>TRANSPORTE COM CAMINHÃO BASCULANTE DE 6 M³, EM VIA URBANA PAVIMENTADA, DMT ATÉ 30 KM (UNIDADE: M3XKM). AF_02/2026</t>
  </si>
  <si>
    <t>SINAPI|97918</t>
  </si>
  <si>
    <t>97918</t>
  </si>
  <si>
    <t>TRANSPORTE COM CAMINHÃO BASCULANTE DE 6 M³, EM VIA URBANA PAVIMENTADA, DMT ATÉ 30 KM (UNIDADE: TXKM). AF_02/2026</t>
  </si>
  <si>
    <t>SINAPI|106686</t>
  </si>
  <si>
    <t>106686</t>
  </si>
  <si>
    <t>TRANSPORTE COM CAMINHÃO CARROCERIA 15T DE 10 M³, EM VIA INTERNA (DENTRO DO CANTEIRO) (UNIDADE: TXKM). AF_02/2026</t>
  </si>
  <si>
    <t>SINAPI|106682</t>
  </si>
  <si>
    <t>106682</t>
  </si>
  <si>
    <t>TRANSPORTE COM CAMINHÃO CARROCERIA 15T DE 10 M³, EM VIA URBANA EM LEITO NATURAL (UNIDADE: TXKM). AF_02/2026</t>
  </si>
  <si>
    <t>SINAPI|106683</t>
  </si>
  <si>
    <t>106683</t>
  </si>
  <si>
    <t>TRANSPORTE COM CAMINHÃO CARROCERIA 15T DE 10 M³, EM VIA URBANA EM REVESTIMENTO PRIMÁRIO (UNIDADE: TXKM). AF_02/2026</t>
  </si>
  <si>
    <t>SINAPI|106685</t>
  </si>
  <si>
    <t>106685</t>
  </si>
  <si>
    <t>TRANSPORTE COM CAMINHÃO CARROCERIA 15T DE 10 M³, EM VIA URBANA PAVIMENTADA, ADICIONAL PARA DMT EXCEDENTE A 30 KM (UNIDADE: TXKM). AF_02/2026</t>
  </si>
  <si>
    <t>SINAPI|106684</t>
  </si>
  <si>
    <t>106684</t>
  </si>
  <si>
    <t>TRANSPORTE COM CAMINHÃO CARROCERIA 15T DE 10 M³, EM VIA URBANA PAVIMENTADA, DMT ATÉ 30KM (UNIDADE: TXKM). AF_02/2026</t>
  </si>
  <si>
    <t>SINAPI|100949</t>
  </si>
  <si>
    <t>100949</t>
  </si>
  <si>
    <t>TRANSPORTE COM CAMINHÃO CARROCERIA 9T, EM VIA INTERNA (DENTRO DO CANTEIRO - UNIDADE: TXKM). AF_02/2026</t>
  </si>
  <si>
    <t>SINAPI|100945</t>
  </si>
  <si>
    <t>100945</t>
  </si>
  <si>
    <t>TRANSPORTE COM CAMINHÃO CARROCERIA 9T, EM VIA URBANA EM LEITO NATURAL (UNIDADE: TXKM). AF_02/2026</t>
  </si>
  <si>
    <t>SINAPI|100946</t>
  </si>
  <si>
    <t>100946</t>
  </si>
  <si>
    <t>TRANSPORTE COM CAMINHÃO CARROCERIA 9T, EM VIA URBANA EM REVESTIMENTO PRIMÁRIO (UNIDADE: TXKM). AF_02/2026</t>
  </si>
  <si>
    <t>SINAPI|100948</t>
  </si>
  <si>
    <t>100948</t>
  </si>
  <si>
    <t>TRANSPORTE COM CAMINHÃO CARROCERIA 9T, EM VIA URBANA PAVIMENTADA, ADICIONAL PARA DMT EXCEDENTE A 30 KM (UNIDADE: TXKM). AF_02/2026</t>
  </si>
  <si>
    <t>SINAPI|100947</t>
  </si>
  <si>
    <t>100947</t>
  </si>
  <si>
    <t>TRANSPORTE COM CAMINHÃO CARROCERIA 9T, EM VIA URBANA PAVIMENTADA, DMT ATÉ 30KM (UNIDADE: TXKM). AF_02/2026</t>
  </si>
  <si>
    <t>SINAPI|100954</t>
  </si>
  <si>
    <t>100954</t>
  </si>
  <si>
    <t>TRANSPORTE COM CAMINHÃO CARROCERIA COM GUINDAUTO (MUNCK), MOMENTO MÁXIMO DE CARGA 11,7 TM, EM VIA INTERNA (DENTRO DO CANTEIRO - UNIDADE: TXKM). AF_02/2026</t>
  </si>
  <si>
    <t>SINAPI|100950</t>
  </si>
  <si>
    <t>100950</t>
  </si>
  <si>
    <t>TRANSPORTE COM CAMINHÃO CARROCERIA COM GUINDAUTO (MUNCK), MOMENTO MÁXIMO DE CARGA 11,7 TM, EM VIA URBANA EM LEITO NATURAL (UNIDADE: TXKM). AF_02/2026</t>
  </si>
  <si>
    <t>SINAPI|100951</t>
  </si>
  <si>
    <t>100951</t>
  </si>
  <si>
    <t>TRANSPORTE COM CAMINHÃO CARROCERIA COM GUINDAUTO (MUNCK), MOMENTO MÁXIMO DE CARGA 11,7 TM, EM VIA URBANA EM REVESTIMENTO PRIMÁRIO (UNIDADE: TXKM). AF_02/2026</t>
  </si>
  <si>
    <t>SINAPI|100953</t>
  </si>
  <si>
    <t>100953</t>
  </si>
  <si>
    <t>TRANSPORTE COM CAMINHÃO CARROCERIA COM GUINDAUTO (MUNCK), MOMENTO MÁXIMO DE CARGA 11,7 TM, EM VIA URBANA PAVIMENTADA, ADICIONAL PARA DMT EXCEDENTE A 30 KM (UNIDADE: TXKM). AF_02/2026</t>
  </si>
  <si>
    <t>SINAPI|100952</t>
  </si>
  <si>
    <t>100952</t>
  </si>
  <si>
    <t>TRANSPORTE COM CAMINHÃO CARROCERIA COM GUINDAUTO (MUNCK), MOMENTO MÁXIMO DE CARGA 11,7 TM, EM VIA URBANA PAVIMENTADA, DMT ATÉ 30KM (UNIDADE: TXKM). AF_02/2026</t>
  </si>
  <si>
    <t>SINAPI|106691</t>
  </si>
  <si>
    <t>106691</t>
  </si>
  <si>
    <t>TRANSPORTE COM CAMINHÃO CARROCERIA COM GUINDAUTO (MUNCK), MOMENTO MÁXIMO DE CARGA 42,3 TM, EM VIA INTERNA (DENTRO DO CANTEIRO) (UNIDADE: TXKM). AF_02/2026</t>
  </si>
  <si>
    <t>SINAPI|106687</t>
  </si>
  <si>
    <t>106687</t>
  </si>
  <si>
    <t>TRANSPORTE COM CAMINHÃO CARROCERIA COM GUINDAUTO (MUNCK), MOMENTO MÁXIMO DE CARGA 42,3 TM, EM VIA URBANA EM LEITO NATURAL (UNIDADE: TXKM). AF_02/2026</t>
  </si>
  <si>
    <t>SINAPI|106688</t>
  </si>
  <si>
    <t>106688</t>
  </si>
  <si>
    <t>TRANSPORTE COM CAMINHÃO CARROCERIA COM GUINDAUTO (MUNCK), MOMENTO MÁXIMO DE CARGA 42,3 TM, EM VIA URBANA EM REVESTIMENTO PRIMÁRIO (UNIDADE: TXKM). AF_02/2026</t>
  </si>
  <si>
    <t>SINAPI|106690</t>
  </si>
  <si>
    <t>106690</t>
  </si>
  <si>
    <t>TRANSPORTE COM CAMINHÃO CARROCERIA COM GUINDAUTO (MUNCK), MOMENTO MÁXIMO DE CARGA 42,3 TM, EM VIA URBANA PAVIMENTADA, ADICIONAL PARA DMT EXCEDENTE A 30 KM (UNIDADE: TXKM). AF_02/2026</t>
  </si>
  <si>
    <t>SINAPI|106689</t>
  </si>
  <si>
    <t>106689</t>
  </si>
  <si>
    <t>TRANSPORTE COM CAMINHÃO CARROCERIA COM GUINDAUTO (MUNCK), MOMENTO MÁXIMO DE CARGA 42,3 TM, EM VIA URBANA PAVIMENTADA, DMT ATÉ 30KM (UNIDADE: TXKM). AF_02/2026</t>
  </si>
  <si>
    <t>SINAPI|100964</t>
  </si>
  <si>
    <t>100964</t>
  </si>
  <si>
    <t>TRANSPORTE COM CAMINHÃO PIPA DE 10 M³, EM VIA INTERNA (DENTRO DO CANTEIRO - UNIDADE: M3XKM). AF_02/2026</t>
  </si>
  <si>
    <t>SINAPI|100960</t>
  </si>
  <si>
    <t>100960</t>
  </si>
  <si>
    <t>TRANSPORTE COM CAMINHÃO PIPA DE 10 M³, EM VIA URBANA EM LEITO NATURAL (UNIDADE: M3XKM). AF_02/2026</t>
  </si>
  <si>
    <t>SINAPI|100961</t>
  </si>
  <si>
    <t>100961</t>
  </si>
  <si>
    <t>TRANSPORTE COM CAMINHÃO PIPA DE 10 M³, EM VIA URBANA EM REVESTIMENTO PRIMÁRIO (UNIDADE: M3XKM). AF_02/2026</t>
  </si>
  <si>
    <t>SINAPI|100963</t>
  </si>
  <si>
    <t>100963</t>
  </si>
  <si>
    <t>TRANSPORTE COM CAMINHÃO PIPA DE 10 M³, EM VIA URBANA PAVIMENTADA, ADICIONAL PARA DMT EXCEDENTE A 30 KM (UNIDADE: M3XKM). AF_02/2026</t>
  </si>
  <si>
    <t>SINAPI|100962</t>
  </si>
  <si>
    <t>100962</t>
  </si>
  <si>
    <t>TRANSPORTE COM CAMINHÃO PIPA DE 10 M³, EM VIA URBANA PAVIMENTADA, DMT ATÉ 30KM (UNIDADE: M3XKM). AF_02/2026</t>
  </si>
  <si>
    <t>SINAPI|106696</t>
  </si>
  <si>
    <t>106696</t>
  </si>
  <si>
    <t>TRANSPORTE COM CAMINHÃO PIPA DE 14 M³, EM VIA INTERNA (DENTRO DO CANTEIRO) (UNIDADE: M³XKM). AF_02/2026</t>
  </si>
  <si>
    <t>SINAPI|106692</t>
  </si>
  <si>
    <t>106692</t>
  </si>
  <si>
    <t>TRANSPORTE COM CAMINHÃO PIPA DE 14 M³, EM VIA URBANA EM LEITO NATURAL (UNIDADE: M³XKM). AF_02/2026</t>
  </si>
  <si>
    <t>SINAPI|106693</t>
  </si>
  <si>
    <t>106693</t>
  </si>
  <si>
    <t>TRANSPORTE COM CAMINHÃO PIPA DE 14 M³, EM VIA URBANA EM REVESTIMENTO PRIMÁRIO (UNIDADE: M³XKM). AF_02/2026</t>
  </si>
  <si>
    <t>SINAPI|106695</t>
  </si>
  <si>
    <t>106695</t>
  </si>
  <si>
    <t>TRANSPORTE COM CAMINHÃO PIPA DE 14 M³, EM VIA URBANA PAVIMENTADA, ADICIONAL PARA DMT EXCEDENTE A 30 KM (UNIDADE: M³XKM). AF_02/2026</t>
  </si>
  <si>
    <t>SINAPI|106694</t>
  </si>
  <si>
    <t>106694</t>
  </si>
  <si>
    <t>TRANSPORTE COM CAMINHÃO PIPA DE 14 M³, EM VIA URBANA PAVIMENTADA, DMT ATÉ 30KM (UNIDADE: M³XKM). AF_02/2026</t>
  </si>
  <si>
    <t>SINAPI|100959</t>
  </si>
  <si>
    <t>100959</t>
  </si>
  <si>
    <t>TRANSPORTE COM CAMINHÃO PIPA DE 6 M³, EM VIA INTERNA (DENTRO DO CANTEIRO - UNIDADE: M3XKM). AF_02/2026</t>
  </si>
  <si>
    <t>SINAPI|100955</t>
  </si>
  <si>
    <t>100955</t>
  </si>
  <si>
    <t>TRANSPORTE COM CAMINHÃO PIPA DE 6 M³, EM VIA URBANA EM LEITO NATURAL (UNIDADE: M3XKM). AF_02/2026</t>
  </si>
  <si>
    <t>SINAPI|100956</t>
  </si>
  <si>
    <t>100956</t>
  </si>
  <si>
    <t>TRANSPORTE COM CAMINHÃO PIPA DE 6 M³, EM VIA URBANA EM REVESTIMENTO PRIMÁRIO (UNIDADE: M3XKM). AF_02/2026</t>
  </si>
  <si>
    <t>SINAPI|100958</t>
  </si>
  <si>
    <t>100958</t>
  </si>
  <si>
    <t>TRANSPORTE COM CAMINHÃO PIPA DE 6 M³, EM VIA URBANA PAVIMENTADA, ADICIONAL PARA DMT EXCEDENTE A 30 KM (UNIDADE: M3XKM). AF_02/2026</t>
  </si>
  <si>
    <t>SINAPI|100957</t>
  </si>
  <si>
    <t>100957</t>
  </si>
  <si>
    <t>TRANSPORTE COM CAMINHÃO PIPA DE 6 M³, EM VIA URBANA PAVIMENTADA, DMT ATÉ 30KM (UNIDADE: M3XKM). AF_02/2026</t>
  </si>
  <si>
    <t>SINAPI|106706</t>
  </si>
  <si>
    <t>106706</t>
  </si>
  <si>
    <t>TRANSPORTE COM CAMINHÃO POLIGUINDASTE SIMPLES 8 T DE 8 M³, EM VIA INTERNA (DENTRO DO CANTEIRO) (UNIDADE: M³XKM). AF_02/2026</t>
  </si>
  <si>
    <t>SINAPI|106702</t>
  </si>
  <si>
    <t>106702</t>
  </si>
  <si>
    <t>TRANSPORTE COM CAMINHÃO POLIGUINDASTE SIMPLES 8 T DE 8 M³, EM VIA URBANA EM LEITO NATURAL (UNIDADE: M³XKM). AF_02/2026</t>
  </si>
  <si>
    <t>SINAPI|106703</t>
  </si>
  <si>
    <t>106703</t>
  </si>
  <si>
    <t>TRANSPORTE COM CAMINHÃO POLIGUINDASTE SIMPLES 8 T DE 8 M³, EM VIA URBANA EM REVESTIMENTO PRIMÁRIO (UNIDADE: M³XKM). AF_02/2026</t>
  </si>
  <si>
    <t>SINAPI|106705</t>
  </si>
  <si>
    <t>106705</t>
  </si>
  <si>
    <t>TRANSPORTE COM CAMINHÃO POLIGUINDASTE SIMPLES 8 T DE 8 M³, EM VIA URBANA PAVIMENTADA, ADICIONAL PARA DMT EXCEDENTE A 30 KM (UNIDADE: M³XKM). AF_02/2026</t>
  </si>
  <si>
    <t>SINAPI|106704</t>
  </si>
  <si>
    <t>106704</t>
  </si>
  <si>
    <t>TRANSPORTE COM CAMINHÃO POLIGUINDASTE SIMPLES 8 T DE 8 M³, EM VIA URBANA PAVIMENTADA, DMT ATÉ 30KM (UNIDADE: M³XKM). AF_02/2026</t>
  </si>
  <si>
    <t>SINAPI|100969</t>
  </si>
  <si>
    <t>100969</t>
  </si>
  <si>
    <t>TRANSPORTE COM CAMINHÃO TANQUE DE TRANSPORTE DE MATERIAL ASFÁLTICO DE 20000 L, EM VIA URBANA EM LEITO NATURAL (UNIDADE: TXKM). AF_02/2026</t>
  </si>
  <si>
    <t>SINAPI|100970</t>
  </si>
  <si>
    <t>100970</t>
  </si>
  <si>
    <t>TRANSPORTE COM CAMINHÃO TANQUE DE TRANSPORTE DE MATERIAL ASFÁLTICO DE 20000 L, EM VIA URBANA EM REVESTIMENTO PRIMÁRIO (UNIDADE: TXKM). AF_02/2026</t>
  </si>
  <si>
    <t>SINAPI|102333</t>
  </si>
  <si>
    <t>102333</t>
  </si>
  <si>
    <t>TRANSPORTE COM CAMINHÃO TANQUE DE TRANSPORTE DE MATERIAL ASFÁLTICO DE 20000 L, EM VIA URBANA PAVIMENTADA, ADICIONAL PARA DMT EXCEDENTE A 30 KM (UNIDADE: TXKM). AF_02/2026</t>
  </si>
  <si>
    <t>SINAPI|102332</t>
  </si>
  <si>
    <t>102332</t>
  </si>
  <si>
    <t>TRANSPORTE COM CAMINHÃO TANQUE DE TRANSPORTE DE MATERIAL ASFÁLTICO DE 20000 L, EM VIA URBANA PAVIMENTADA, DMT ATÉ 30KM (UNIDADE: TXKM). AF_02/2026</t>
  </si>
  <si>
    <t>SINAPI|100965</t>
  </si>
  <si>
    <t>100965</t>
  </si>
  <si>
    <t>TRANSPORTE COM CAMINHÃO TANQUE DE TRANSPORTE DE MATERIAL ASFÁLTICO DE 30000 L, EM VIA URBANA EM LEITO NATURAL (UNIDADE: TXKM). AF_02/2026</t>
  </si>
  <si>
    <t>SINAPI|100966</t>
  </si>
  <si>
    <t>100966</t>
  </si>
  <si>
    <t>TRANSPORTE COM CAMINHÃO TANQUE DE TRANSPORTE DE MATERIAL ASFÁLTICO DE 30000 L, EM VIA URBANA EM REVESTIMENTO PRIMÁRIO (UNIDADE: TXKM). AF_02/2026</t>
  </si>
  <si>
    <t>SINAPI|102331</t>
  </si>
  <si>
    <t>102331</t>
  </si>
  <si>
    <t>TRANSPORTE COM CAMINHÃO TANQUE DE TRANSPORTE DE MATERIAL ASFÁLTICO DE 30000 L, EM VIA URBANA PAVIMENTADA, ADICIONAL PARA DMT EXCEDENTE A 30 KM (UNIDADE: TXKM). AF_02/2026</t>
  </si>
  <si>
    <t>SINAPI|102330</t>
  </si>
  <si>
    <t>102330</t>
  </si>
  <si>
    <t>TRANSPORTE COM CAMINHÃO TANQUE DE TRANSPORTE DE MATERIAL ASFÁLTICO DE 30000 L, EM VIA URBANA PAVIMENTADA, DMT ATÉ 30KM (UNIDADE: TXKM). AF_02/2026</t>
  </si>
  <si>
    <t>SINAPI|106701</t>
  </si>
  <si>
    <t>106701</t>
  </si>
  <si>
    <t>TRANSPORTE COM CAVALO MECÂNICO E SEMIRREBOQUE 30 T, EM VIA INTERNA (DENTRO DO CANTEIRO) (UNIDADE: TXKM). AF_02/2026</t>
  </si>
  <si>
    <t>SINAPI|106697</t>
  </si>
  <si>
    <t>106697</t>
  </si>
  <si>
    <t>TRANSPORTE COM CAVALO MECÂNICO E SEMIRREBOQUE 30 T, EM VIA URBANA EM LEITO NATURAL (UNIDADE: TXKM). AF_02/2026</t>
  </si>
  <si>
    <t>SINAPI|106698</t>
  </si>
  <si>
    <t>106698</t>
  </si>
  <si>
    <t>TRANSPORTE COM CAVALO MECÂNICO E SEMIRREBOQUE 30 T, EM VIA URBANA EM REVESTIMENTO PRIMÁRIO (UNIDADE: TXKM). AF_02/2026</t>
  </si>
  <si>
    <t>SINAPI|106700</t>
  </si>
  <si>
    <t>106700</t>
  </si>
  <si>
    <t>TRANSPORTE COM CAVALO MECÂNICO E SEMIRREBOQUE 30 T, EM VIA URBANA PAVIMENTADA, ADICIONAL PARA DMT EXCEDENTE A 30 KM (UNIDADE: TXKM). AF_02/2026</t>
  </si>
  <si>
    <t>SINAPI|106699</t>
  </si>
  <si>
    <t>106699</t>
  </si>
  <si>
    <t>TRANSPORTE COM CAVALO MECÂNICO E SEMIRREBOQUE 30 T, EM VIA URBANA PAVIMENTADA, DMT ATÉ 30KM (UNIDADE: TXKM). AF_02/2026</t>
  </si>
  <si>
    <t>SINAPI|97804</t>
  </si>
  <si>
    <t>97804</t>
  </si>
  <si>
    <t>PAVIMENTO COM TRATAMENTO SUPERFICIAL DUPLO, COM CAP 150/200 E ROLO COMPACTADOR DE PNEUS. AF_11/2025</t>
  </si>
  <si>
    <t>Tratamentos Superficiais</t>
  </si>
  <si>
    <t>SINAPI|106306</t>
  </si>
  <si>
    <t>106306</t>
  </si>
  <si>
    <t>PAVIMENTO COM TRATAMENTO SUPERFICIAL DUPLO, COM CAP 150/200 E ROLO COMPACTADOR TANDEM. AF_11/2025</t>
  </si>
  <si>
    <t>SINAPI|104389</t>
  </si>
  <si>
    <t>104389</t>
  </si>
  <si>
    <t>PAVIMENTO COM TRATAMENTO SUPERFICIAL DUPLO, COM EMULSÃO ASFÁLTICA RR-2C E ROLO COMPACTADOR DE PNEUS. AF_11/2025</t>
  </si>
  <si>
    <t>SINAPI|106307</t>
  </si>
  <si>
    <t>106307</t>
  </si>
  <si>
    <t>PAVIMENTO COM TRATAMENTO SUPERFICIAL DUPLO, COM EMULSÃO ASFÁLTICA RR-2C E ROLO COMPACTADOR TANDEM. AF_11/2025</t>
  </si>
  <si>
    <t>SINAPI|104378</t>
  </si>
  <si>
    <t>104378</t>
  </si>
  <si>
    <t>PAVIMENTO COM TRATAMENTO SUPERFICIAL DUPLO, COM EMULSÃO ASFÁLTICA RR-2C, COM BANHO DILUÍDO E ROLO COMPACTADOR DE PNEUS. AF_11/2025</t>
  </si>
  <si>
    <t>SINAPI|106308</t>
  </si>
  <si>
    <t>106308</t>
  </si>
  <si>
    <t>PAVIMENTO COM TRATAMENTO SUPERFICIAL DUPLO, COM EMULSÃO ASFÁLTICA RR-2C, COM BANHO DILUÍDO E ROLO COMPACTADOR TANDEM. AF_11/2025</t>
  </si>
  <si>
    <t>SINAPI|104379</t>
  </si>
  <si>
    <t>104379</t>
  </si>
  <si>
    <t>PAVIMENTO COM TRATAMENTO SUPERFICIAL DUPLO, COM EMULSÃO ASFÁLTICA RR-2C, COM CAPA SELANTE E ROLO COMPACTADOR DE PNEUS. AF_11/2025</t>
  </si>
  <si>
    <t>SINAPI|106309</t>
  </si>
  <si>
    <t>106309</t>
  </si>
  <si>
    <t>PAVIMENTO COM TRATAMENTO SUPERFICIAL DUPLO, COM EMULSÃO ASFÁLTICA RR-2C, COM CAPA SELANTE E ROLO COMPACTADOR TANDEM. AF_11/2025</t>
  </si>
  <si>
    <t>SINAPI|97801</t>
  </si>
  <si>
    <t>97801</t>
  </si>
  <si>
    <t>PAVIMENTO COM TRATAMENTO SUPERFICIAL SIMPLES, COM CAP 150/200 E ROLO COMPACTADOR DE PNEUS. AF_11/2025</t>
  </si>
  <si>
    <t>SINAPI|106303</t>
  </si>
  <si>
    <t>106303</t>
  </si>
  <si>
    <t>PAVIMENTO COM TRATAMENTO SUPERFICIAL SIMPLES, COM CAP 150/200 E ROLO COMPACTADOR TANDEM. AF_11/2025</t>
  </si>
  <si>
    <t>SINAPI|104376</t>
  </si>
  <si>
    <t>104376</t>
  </si>
  <si>
    <t>PAVIMENTO COM TRATAMENTO SUPERFICIAL SIMPLES, COM EMULSÃO ASFÁLTICA RR-2C E ROLO COMPACTADOR DE PNEUS. AF_11/2025</t>
  </si>
  <si>
    <t>SINAPI|106304</t>
  </si>
  <si>
    <t>106304</t>
  </si>
  <si>
    <t>PAVIMENTO COM TRATAMENTO SUPERFICIAL SIMPLES, COM EMULSÃO ASFÁLTICA RR-2C E ROLO COMPACTADOR TANDEM. AF_11/2025</t>
  </si>
  <si>
    <t>SINAPI|104377</t>
  </si>
  <si>
    <t>104377</t>
  </si>
  <si>
    <t>PAVIMENTO COM TRATAMENTO SUPERFICIAL SIMPLES, COM EMULSÃO ASFÁLTICA RR-2C, COM BANHO DILUÍDO E ROLO COMPACTADOR DE PNEUS. AF_11/2025</t>
  </si>
  <si>
    <t>SINAPI|106305</t>
  </si>
  <si>
    <t>106305</t>
  </si>
  <si>
    <t>PAVIMENTO COM TRATAMENTO SUPERFICIAL SIMPLES, COM EMULSÃO ASFÁLTICAA RR-2C, COM BANHO DILUÍDO E ROLO COMPACTADOR TANDEM. AF_11/2025</t>
  </si>
  <si>
    <t>SINAPI|97808</t>
  </si>
  <si>
    <t>97808</t>
  </si>
  <si>
    <t>PAVIMENTO COM TRATAMENTO SUPERFICIAL TRIPLO, COM CAP 150/200 E ROLO COMPACTADOR DE PNEUS. AF_11/2025</t>
  </si>
  <si>
    <t>SINAPI|106310</t>
  </si>
  <si>
    <t>106310</t>
  </si>
  <si>
    <t>PAVIMENTO COM TRATAMENTO SUPERFICIAL TRIPLO, COM CAP 150/200 E ROLO COMPACTADOR TANDEM. AF_11/2025</t>
  </si>
  <si>
    <t>SINAPI|104380</t>
  </si>
  <si>
    <t>104380</t>
  </si>
  <si>
    <t>PAVIMENTO COM TRATAMENTO SUPERFICIAL TRIPLO, COM EMULSÃO ASFÁLTICA RR-2C E ROLO COMPACTADOR DE PNEUS. AF_11/2025</t>
  </si>
  <si>
    <t>SINAPI|106311</t>
  </si>
  <si>
    <t>106311</t>
  </si>
  <si>
    <t>PAVIMENTO COM TRATAMENTO SUPERFICIAL TRIPLO, COM EMULSÃO ASFÁLTICA RR-2C E ROLO COMPACTADOR TANDEM. AF_11/2025</t>
  </si>
  <si>
    <t>SINAPI|104381</t>
  </si>
  <si>
    <t>104381</t>
  </si>
  <si>
    <t>PAVIMENTO COM TRATAMENTO SUPERFICIAL TRIPLO, COM EMULSÃO ASFÁLTICA RR-2C, COM BANHO DILUÍDO E ROLO COMPACTADOR DE PNEUS. AF_11/2025</t>
  </si>
  <si>
    <t>SINAPI|106312</t>
  </si>
  <si>
    <t>106312</t>
  </si>
  <si>
    <t>PAVIMENTO COM TRATAMENTO SUPERFICIAL TRIPLO, COM EMULSÃO ASFÁLTICA RR-2C, COM BANHO DILUÍDO E ROLO COMPACTADOR TANDEM. AF_11/2025</t>
  </si>
  <si>
    <t>SINAPI|104382</t>
  </si>
  <si>
    <t>104382</t>
  </si>
  <si>
    <t>PAVIMENTO COM TRATAMENTO SUPERFICIAL TRIPLO, COM EMULSÃO ASFÁLTICA RR-2C, COM CAPA SELANTE E ROLO COMPACTADOR DE PNEUS. AF_11/2025</t>
  </si>
  <si>
    <t>SINAPI|106313</t>
  </si>
  <si>
    <t>106313</t>
  </si>
  <si>
    <t>PAVIMENTO COM TRATAMENTO SUPERFICIAL TRIPLO, COM EMULSÃO ASFÁLTICA RR-2C, COM CAPA SELANTE E ROLO COMPACTADOR TANDEM. AF_11/2025</t>
  </si>
  <si>
    <t>SINAPI|103138</t>
  </si>
  <si>
    <t>103138</t>
  </si>
  <si>
    <t>ASSENTAMENTO DE CONEXÃO COM 1 ACESSO, FERRO FUNDIDO PARA REDE DE ÁGUA, DN 100 MM, JUNTA FLANGEADA (NÃO INCLUI O FORNECIMENTO). AF_09/2021</t>
  </si>
  <si>
    <t>Tubulação Flangeada para Redes de Água</t>
  </si>
  <si>
    <t>SINAPI|103151</t>
  </si>
  <si>
    <t>103151</t>
  </si>
  <si>
    <t>ASSENTAMENTO DE CONEXÃO COM 1 ACESSO, FERRO FUNDIDO PARA REDE DE ÁGUA, DN 1000 MM, JUNTA FLANGEADA (NÃO INCLUI O FORNECIMENTO). AF_09/2021</t>
  </si>
  <si>
    <t>SINAPI|103152</t>
  </si>
  <si>
    <t>103152</t>
  </si>
  <si>
    <t>ASSENTAMENTO DE CONEXÃO COM 1 ACESSO, FERRO FUNDIDO PARA REDE DE ÁGUA, DN 1200 MM, JUNTA FLANGEADA (NÃO INCLUI O FORNECIMENTO). AF_09/2021</t>
  </si>
  <si>
    <t>SINAPI|103139</t>
  </si>
  <si>
    <t>103139</t>
  </si>
  <si>
    <t>ASSENTAMENTO DE CONEXÃO COM 1 ACESSO, FERRO FUNDIDO PARA REDE DE ÁGUA, DN 150 MM, JUNTA FLANGEADA (NÃO INCLUI O FORNECIMENTO). AF_09/2021</t>
  </si>
  <si>
    <t>SINAPI|103140</t>
  </si>
  <si>
    <t>103140</t>
  </si>
  <si>
    <t>ASSENTAMENTO DE CONEXÃO COM 1 ACESSO, FERRO FUNDIDO PARA REDE DE ÁGUA, DN 200 MM, JUNTA FLANGEADA (NÃO INCLUI O FORNECIMENTO). AF_09/2021</t>
  </si>
  <si>
    <t>SINAPI|103141</t>
  </si>
  <si>
    <t>103141</t>
  </si>
  <si>
    <t>ASSENTAMENTO DE CONEXÃO COM 1 ACESSO, FERRO FUNDIDO PARA REDE DE ÁGUA, DN 250 MM, JUNTA FLANGEADA (NÃO INCLUI O FORNECIMENTO). AF_09/2021</t>
  </si>
  <si>
    <t>SINAPI|103142</t>
  </si>
  <si>
    <t>103142</t>
  </si>
  <si>
    <t>ASSENTAMENTO DE CONEXÃO COM 1 ACESSO, FERRO FUNDIDO PARA REDE DE ÁGUA, DN 300 MM, JUNTA FLANGEADA (NÃO INCLUI O FORNECIMENTO). AF_09/2021</t>
  </si>
  <si>
    <t>SINAPI|103143</t>
  </si>
  <si>
    <t>103143</t>
  </si>
  <si>
    <t>ASSENTAMENTO DE CONEXÃO COM 1 ACESSO, FERRO FUNDIDO PARA REDE DE ÁGUA, DN 350 MM, JUNTA FLANGEADA (NÃO INCLUI O FORNECIMENTO). AF_09/2021</t>
  </si>
  <si>
    <t>SINAPI|103144</t>
  </si>
  <si>
    <t>103144</t>
  </si>
  <si>
    <t>ASSENTAMENTO DE CONEXÃO COM 1 ACESSO, FERRO FUNDIDO PARA REDE DE ÁGUA, DN 400 MM, JUNTA FLANGEADA (NÃO INCLUI O FORNECIMENTO). AF_09/2021</t>
  </si>
  <si>
    <t>SINAPI|103145</t>
  </si>
  <si>
    <t>103145</t>
  </si>
  <si>
    <t>ASSENTAMENTO DE CONEXÃO COM 1 ACESSO, FERRO FUNDIDO PARA REDE DE ÁGUA, DN 450 MM, JUNTA FLANGEADA (NÃO INCLUI O FORNECIMENTO). AF_09/2021</t>
  </si>
  <si>
    <t>SINAPI|103146</t>
  </si>
  <si>
    <t>103146</t>
  </si>
  <si>
    <t>ASSENTAMENTO DE CONEXÃO COM 1 ACESSO, FERRO FUNDIDO PARA REDE DE ÁGUA, DN 500 MM, JUNTA FLANGEADA (NÃO INCLUI O FORNECIMENTO). AF_09/2021</t>
  </si>
  <si>
    <t>SINAPI|103147</t>
  </si>
  <si>
    <t>103147</t>
  </si>
  <si>
    <t>ASSENTAMENTO DE CONEXÃO COM 1 ACESSO, FERRO FUNDIDO PARA REDE DE ÁGUA, DN 600 MM, JUNTA FLANGEADA (NÃO INCLUI O FORNECIMENTO). AF_09/2021</t>
  </si>
  <si>
    <t>SINAPI|103148</t>
  </si>
  <si>
    <t>103148</t>
  </si>
  <si>
    <t>ASSENTAMENTO DE CONEXÃO COM 1 ACESSO, FERRO FUNDIDO PARA REDE DE ÁGUA, DN 700 MM, JUNTA FLANGEADA (NÃO INCLUI O FORNECIMENTO). AF_09/2021</t>
  </si>
  <si>
    <t>SINAPI|103137</t>
  </si>
  <si>
    <t>103137</t>
  </si>
  <si>
    <t>ASSENTAMENTO DE CONEXÃO COM 1 ACESSO, FERRO FUNDIDO PARA REDE DE ÁGUA, DN 80 MM, JUNTA FLANGEADA (NÃO INCLUI O FORNECIMENTO). AF_09/2021</t>
  </si>
  <si>
    <t>SINAPI|103149</t>
  </si>
  <si>
    <t>103149</t>
  </si>
  <si>
    <t>ASSENTAMENTO DE CONEXÃO COM 1 ACESSO, FERRO FUNDIDO PARA REDE DE ÁGUA, DN 800 MM, JUNTA FLANGEADA (NÃO INCLUI O FORNECIMENTO). AF_09/2021</t>
  </si>
  <si>
    <t>SINAPI|103150</t>
  </si>
  <si>
    <t>103150</t>
  </si>
  <si>
    <t>ASSENTAMENTO DE CONEXÃO COM 1 ACESSO, FERRO FUNDIDO PARA REDE DE ÁGUA, DN 900 MM, JUNTA FLANGEADA (NÃO INCLUI O FORNECIMENTO). AF_09/2021</t>
  </si>
  <si>
    <t>SINAPI|103106</t>
  </si>
  <si>
    <t>103106</t>
  </si>
  <si>
    <t>ASSENTAMENTO DE CONEXÃO COM 2 ACESSOS, FERRO FUNDIDO PARA REDE DE ÁGUA, DN 100 MM, JUNTA FLANGEADA (NÃO INCLUI O FORNECIMENTO). AF_09/2021</t>
  </si>
  <si>
    <t>SINAPI|103119</t>
  </si>
  <si>
    <t>103119</t>
  </si>
  <si>
    <t>ASSENTAMENTO DE CONEXÃO COM 2 ACESSOS, FERRO FUNDIDO PARA REDE DE ÁGUA, DN 1000 MM, JUNTA FLANGEADA (NÃO INCLUI O FORNECIMENTO). AF_09/2021</t>
  </si>
  <si>
    <t>SINAPI|103120</t>
  </si>
  <si>
    <t>103120</t>
  </si>
  <si>
    <t>ASSENTAMENTO DE CONEXÃO COM 2 ACESSOS, FERRO FUNDIDO PARA REDE DE ÁGUA, DN 1200 MM, JUNTA FLANGEADA (NÃO INCLUI O FORNECIMENTO). AF_09/2021</t>
  </si>
  <si>
    <t>SINAPI|103107</t>
  </si>
  <si>
    <t>103107</t>
  </si>
  <si>
    <t>ASSENTAMENTO DE CONEXÃO COM 2 ACESSOS, FERRO FUNDIDO PARA REDE DE ÁGUA, DN 150 MM, JUNTA FLANGEADA (NÃO INCLUI O FORNECIMENTO). AF_09/2021</t>
  </si>
  <si>
    <t>SINAPI|103108</t>
  </si>
  <si>
    <t>103108</t>
  </si>
  <si>
    <t>ASSENTAMENTO DE CONEXÃO COM 2 ACESSOS, FERRO FUNDIDO PARA REDE DE ÁGUA, DN 200 MM, JUNTA FLANGEADA (NÃO INCLUI O FORNECIMENTO). AF_09/2021</t>
  </si>
  <si>
    <t>SINAPI|103109</t>
  </si>
  <si>
    <t>103109</t>
  </si>
  <si>
    <t>ASSENTAMENTO DE CONEXÃO COM 2 ACESSOS, FERRO FUNDIDO PARA REDE DE ÁGUA, DN 250 MM, JUNTA FLANGEADA (NÃO INCLUI O FORNECIMENTO). AF_09/2021</t>
  </si>
  <si>
    <t>SINAPI|103110</t>
  </si>
  <si>
    <t>103110</t>
  </si>
  <si>
    <t>ASSENTAMENTO DE CONEXÃO COM 2 ACESSOS, FERRO FUNDIDO PARA REDE DE ÁGUA, DN 300 MM, JUNTA FLANGEADA (NÃO INCLUI O FORNECIMENTO). AF_09/2021</t>
  </si>
  <si>
    <t>SINAPI|103111</t>
  </si>
  <si>
    <t>103111</t>
  </si>
  <si>
    <t>ASSENTAMENTO DE CONEXÃO COM 2 ACESSOS, FERRO FUNDIDO PARA REDE DE ÁGUA, DN 350 MM, JUNTA FLANGEADA (NÃO INCLUI O FORNECIMENTO). AF_09/2021</t>
  </si>
  <si>
    <t>SINAPI|103112</t>
  </si>
  <si>
    <t>103112</t>
  </si>
  <si>
    <t>ASSENTAMENTO DE CONEXÃO COM 2 ACESSOS, FERRO FUNDIDO PARA REDE DE ÁGUA, DN 400 MM, JUNTA FLANGEADA (NÃO INCLUI O FORNECIMENTO). AF_09/2021</t>
  </si>
  <si>
    <t>SINAPI|103113</t>
  </si>
  <si>
    <t>103113</t>
  </si>
  <si>
    <t>ASSENTAMENTO DE CONEXÃO COM 2 ACESSOS, FERRO FUNDIDO PARA REDE DE ÁGUA, DN 450 MM, JUNTA FLANGEADA (NÃO INCLUI O FORNECIMENTO). AF_09/2021</t>
  </si>
  <si>
    <t>SINAPI|103114</t>
  </si>
  <si>
    <t>103114</t>
  </si>
  <si>
    <t>ASSENTAMENTO DE CONEXÃO COM 2 ACESSOS, FERRO FUNDIDO PARA REDE DE ÁGUA, DN 500 MM, JUNTA FLANGEADA (NÃO INCLUI O FORNECIMENTO). AF_09/2021</t>
  </si>
  <si>
    <t>SINAPI|103115</t>
  </si>
  <si>
    <t>103115</t>
  </si>
  <si>
    <t>ASSENTAMENTO DE CONEXÃO COM 2 ACESSOS, FERRO FUNDIDO PARA REDE DE ÁGUA, DN 600 MM, JUNTA FLANGEADA (NÃO INCLUI O FORNECIMENTO). AF_09/2021</t>
  </si>
  <si>
    <t>SINAPI|103116</t>
  </si>
  <si>
    <t>103116</t>
  </si>
  <si>
    <t>ASSENTAMENTO DE CONEXÃO COM 2 ACESSOS, FERRO FUNDIDO PARA REDE DE ÁGUA, DN 700 MM, JUNTA FLANGEADA (NÃO INCLUI O FORNECIMENTO). AF_09/2021</t>
  </si>
  <si>
    <t>SINAPI|103105</t>
  </si>
  <si>
    <t>103105</t>
  </si>
  <si>
    <t>ASSENTAMENTO DE CONEXÃO COM 2 ACESSOS, FERRO FUNDIDO PARA REDE DE ÁGUA, DN 80 MM, JUNTA FLANGEADA (NÃO INCLUI O FORNECIMENTO). AF_09/2021</t>
  </si>
  <si>
    <t>SINAPI|103117</t>
  </si>
  <si>
    <t>103117</t>
  </si>
  <si>
    <t>ASSENTAMENTO DE CONEXÃO COM 2 ACESSOS, FERRO FUNDIDO PARA REDE DE ÁGUA, DN 800 MM, JUNTA FLANGEADA (NÃO INCLUI O FORNECIMENTO). AF_09/2021</t>
  </si>
  <si>
    <t>SINAPI|103118</t>
  </si>
  <si>
    <t>103118</t>
  </si>
  <si>
    <t>ASSENTAMENTO DE CONEXÃO COM 2 ACESSOS, FERRO FUNDIDO PARA REDE DE ÁGUA, DN 900 MM, JUNTA FLANGEADA (NÃO INCLUI O FORNECIMENTO). AF_09/2021</t>
  </si>
  <si>
    <t>SINAPI|103122</t>
  </si>
  <si>
    <t>103122</t>
  </si>
  <si>
    <t>ASSENTAMENTO DE CONEXÃO COM 3 ACESSOS, FERRO FUNDIDO PARA REDE DE ÁGUA, DN 100 MM, JUNTA FLANGEADA (NÃO INCLUI O FORNECIMENTO). AF_09/2021</t>
  </si>
  <si>
    <t>SINAPI|103135</t>
  </si>
  <si>
    <t>103135</t>
  </si>
  <si>
    <t>ASSENTAMENTO DE CONEXÃO COM 3 ACESSOS, FERRO FUNDIDO PARA REDE DE ÁGUA, DN 1000 MM, JUNTA FLANGEADA (NÃO INCLUI O FORNECIMENTO). AF_09/2021</t>
  </si>
  <si>
    <t>SINAPI|103136</t>
  </si>
  <si>
    <t>103136</t>
  </si>
  <si>
    <t>ASSENTAMENTO DE CONEXÃO COM 3 ACESSOS, FERRO FUNDIDO PARA REDE DE ÁGUA, DN 1200 MM, JUNTA FLANGEADA (NÃO INCLUI O FORNECIMENTO). AF_09/2021</t>
  </si>
  <si>
    <t>SINAPI|103123</t>
  </si>
  <si>
    <t>103123</t>
  </si>
  <si>
    <t>ASSENTAMENTO DE CONEXÃO COM 3 ACESSOS, FERRO FUNDIDO PARA REDE DE ÁGUA, DN 150 MM, JUNTA FLANGEADA (NÃO INCLUI O FORNECIMENTO). AF_09/2021</t>
  </si>
  <si>
    <t>SINAPI|103124</t>
  </si>
  <si>
    <t>103124</t>
  </si>
  <si>
    <t>ASSENTAMENTO DE CONEXÃO COM 3 ACESSOS, FERRO FUNDIDO PARA REDE DE ÁGUA, DN 200 MM, JUNTA FLANGEADA (NÃO INCLUI O FORNECIMENTO). AF_09/2021</t>
  </si>
  <si>
    <t>SINAPI|103125</t>
  </si>
  <si>
    <t>103125</t>
  </si>
  <si>
    <t>ASSENTAMENTO DE CONEXÃO COM 3 ACESSOS, FERRO FUNDIDO PARA REDE DE ÁGUA, DN 250 MM, JUNTA FLANGEADA (NÃO INCLUI O FORNECIMENTO). AF_09/2021</t>
  </si>
  <si>
    <t>SINAPI|103126</t>
  </si>
  <si>
    <t>103126</t>
  </si>
  <si>
    <t>ASSENTAMENTO DE CONEXÃO COM 3 ACESSOS, FERRO FUNDIDO PARA REDE DE ÁGUA, DN 300 MM, JUNTA FLANGEADA (NÃO INCLUI O FORNECIMENTO). AF_09/2021</t>
  </si>
  <si>
    <t>SINAPI|103127</t>
  </si>
  <si>
    <t>103127</t>
  </si>
  <si>
    <t>ASSENTAMENTO DE CONEXÃO COM 3 ACESSOS, FERRO FUNDIDO PARA REDE DE ÁGUA, DN 350 MM, JUNTA FLANGEADA (NÃO INCLUI O FORNECIMENTO). AF_09/2021</t>
  </si>
  <si>
    <t>SINAPI|103128</t>
  </si>
  <si>
    <t>103128</t>
  </si>
  <si>
    <t>ASSENTAMENTO DE CONEXÃO COM 3 ACESSOS, FERRO FUNDIDO PARA REDE DE ÁGUA, DN 400 MM, JUNTA FLANGEADA (NÃO INCLUI O FORNECIMENTO). AF_09/2021</t>
  </si>
  <si>
    <t>SINAPI|103129</t>
  </si>
  <si>
    <t>103129</t>
  </si>
  <si>
    <t>ASSENTAMENTO DE CONEXÃO COM 3 ACESSOS, FERRO FUNDIDO PARA REDE DE ÁGUA, DN 450 MM, JUNTA FLANGEADA (NÃO INCLUI O FORNECIMENTO). AF_09/2021</t>
  </si>
  <si>
    <t>SINAPI|103130</t>
  </si>
  <si>
    <t>103130</t>
  </si>
  <si>
    <t>ASSENTAMENTO DE CONEXÃO COM 3 ACESSOS, FERRO FUNDIDO PARA REDE DE ÁGUA, DN 500 MM, JUNTA FLANGEADA (NÃO INCLUI O FORNECIMENTO). AF_09/2021</t>
  </si>
  <si>
    <t>SINAPI|103131</t>
  </si>
  <si>
    <t>103131</t>
  </si>
  <si>
    <t>ASSENTAMENTO DE CONEXÃO COM 3 ACESSOS, FERRO FUNDIDO PARA REDE DE ÁGUA, DN 600 MM, JUNTA FLANGEADA (NÃO INCLUI O FORNECIMENTO). AF_09/2021</t>
  </si>
  <si>
    <t>SINAPI|103132</t>
  </si>
  <si>
    <t>103132</t>
  </si>
  <si>
    <t>ASSENTAMENTO DE CONEXÃO COM 3 ACESSOS, FERRO FUNDIDO PARA REDE DE ÁGUA, DN 700 MM, JUNTA FLANGEADA (NÃO INCLUI O FORNECIMENTO). AF_09/2021</t>
  </si>
  <si>
    <t>SINAPI|103121</t>
  </si>
  <si>
    <t>103121</t>
  </si>
  <si>
    <t>ASSENTAMENTO DE CONEXÃO COM 3 ACESSOS, FERRO FUNDIDO PARA REDE DE ÁGUA, DN 80 MM, JUNTA FLANGEADA (NÃO INCLUI O FORNECIMENTO). AF_09/2021</t>
  </si>
  <si>
    <t>SINAPI|103133</t>
  </si>
  <si>
    <t>103133</t>
  </si>
  <si>
    <t>ASSENTAMENTO DE CONEXÃO COM 3 ACESSOS, FERRO FUNDIDO PARA REDE DE ÁGUA, DN 800 MM, JUNTA FLANGEADA (NÃO INCLUI O FORNECIMENTO). AF_09/2021</t>
  </si>
  <si>
    <t>SINAPI|103134</t>
  </si>
  <si>
    <t>103134</t>
  </si>
  <si>
    <t>ASSENTAMENTO DE CONEXÃO COM 3 ACESSOS, FERRO FUNDIDO PARA REDE DE ÁGUA, DN 900 MM, JUNTA FLANGEADA (NÃO INCLUI O FORNECIMENTO). AF_09/2021</t>
  </si>
  <si>
    <t>SINAPI|103090</t>
  </si>
  <si>
    <t>103090</t>
  </si>
  <si>
    <t>ASSENTAMENTO DE TUBO DE FERRO FUNDIDO PARA REDE DE ÁGUA, DN 100 MM, JUNTA FLANGEADA (NÃO INCLUI O FORNECIMENTO). AF_09/2021</t>
  </si>
  <si>
    <t>SINAPI|103103</t>
  </si>
  <si>
    <t>103103</t>
  </si>
  <si>
    <t>ASSENTAMENTO DE TUBO DE FERRO FUNDIDO PARA REDE DE ÁGUA, DN 1000 MM, JUNTA FLANGEADA (NÃO INCLUI O FORNECIMENTO). AF_09/2021</t>
  </si>
  <si>
    <t>SINAPI|103104</t>
  </si>
  <si>
    <t>103104</t>
  </si>
  <si>
    <t>ASSENTAMENTO DE TUBO DE FERRO FUNDIDO PARA REDE DE ÁGUA, DN 1200 MM, JUNTA FLANGEADA (NÃO INCLUI O FORNECIMENTO). AF_09/2021</t>
  </si>
  <si>
    <t>SINAPI|103091</t>
  </si>
  <si>
    <t>103091</t>
  </si>
  <si>
    <t>ASSENTAMENTO DE TUBO DE FERRO FUNDIDO PARA REDE DE ÁGUA, DN 150 MM, JUNTA FLANGEADA (NÃO INCLUI O FORNECIMENTO). AF_09/2021</t>
  </si>
  <si>
    <t>SINAPI|103092</t>
  </si>
  <si>
    <t>103092</t>
  </si>
  <si>
    <t>ASSENTAMENTO DE TUBO DE FERRO FUNDIDO PARA REDE DE ÁGUA, DN 200 MM, JUNTA FLANGEADA (NÃO INCLUI O FORNECIMENTO). AF_09/2021</t>
  </si>
  <si>
    <t>SINAPI|103093</t>
  </si>
  <si>
    <t>103093</t>
  </si>
  <si>
    <t>ASSENTAMENTO DE TUBO DE FERRO FUNDIDO PARA REDE DE ÁGUA, DN 250 MM, JUNTA FLANGEADA (NÃO INCLUI O FORNECIMENTO). AF_09/2021</t>
  </si>
  <si>
    <t>SINAPI|103094</t>
  </si>
  <si>
    <t>103094</t>
  </si>
  <si>
    <t>ASSENTAMENTO DE TUBO DE FERRO FUNDIDO PARA REDE DE ÁGUA, DN 300 MM, JUNTA FLANGEADA (NÃO INCLUI O FORNECIMENTO). AF_09/2021</t>
  </si>
  <si>
    <t>SINAPI|103095</t>
  </si>
  <si>
    <t>103095</t>
  </si>
  <si>
    <t>ASSENTAMENTO DE TUBO DE FERRO FUNDIDO PARA REDE DE ÁGUA, DN 350 MM, JUNTA FLANGEADA (NÃO INCLUI O FORNECIMENTO). AF_09/2021</t>
  </si>
  <si>
    <t>SINAPI|103096</t>
  </si>
  <si>
    <t>103096</t>
  </si>
  <si>
    <t>ASSENTAMENTO DE TUBO DE FERRO FUNDIDO PARA REDE DE ÁGUA, DN 400 MM, JUNTA FLANGEADA (NÃO INCLUI O FORNECIMENTO). AF_09/2021</t>
  </si>
  <si>
    <t>SINAPI|103097</t>
  </si>
  <si>
    <t>103097</t>
  </si>
  <si>
    <t>ASSENTAMENTO DE TUBO DE FERRO FUNDIDO PARA REDE DE ÁGUA, DN 450 MM, JUNTA FLANGEADA (NÃO INCLUI O FORNECIMENTO). AF_09/2021</t>
  </si>
  <si>
    <t>SINAPI|103098</t>
  </si>
  <si>
    <t>103098</t>
  </si>
  <si>
    <t>ASSENTAMENTO DE TUBO DE FERRO FUNDIDO PARA REDE DE ÁGUA, DN 500 MM, JUNTA FLANGEADA (NÃO INCLUI O FORNECIMENTO). AF_09/2021</t>
  </si>
  <si>
    <t>SINAPI|103099</t>
  </si>
  <si>
    <t>103099</t>
  </si>
  <si>
    <t>ASSENTAMENTO DE TUBO DE FERRO FUNDIDO PARA REDE DE ÁGUA, DN 600 MM, JUNTA FLANGEADA (NÃO INCLUI O FORNECIMENTO). AF_09/2021</t>
  </si>
  <si>
    <t>SINAPI|103100</t>
  </si>
  <si>
    <t>103100</t>
  </si>
  <si>
    <t>ASSENTAMENTO DE TUBO DE FERRO FUNDIDO PARA REDE DE ÁGUA, DN 700 MM, JUNTA FLANGEADA (NÃO INCLUI O FORNECIMENTO). AF_09/2021</t>
  </si>
  <si>
    <t>SINAPI|103089</t>
  </si>
  <si>
    <t>103089</t>
  </si>
  <si>
    <t>ASSENTAMENTO DE TUBO DE FERRO FUNDIDO PARA REDE DE ÁGUA, DN 80 MM, JUNTA FLANGEADA (NÃO INCLUI O FORNECIMENTO). AF_09/2021</t>
  </si>
  <si>
    <t>SINAPI|103101</t>
  </si>
  <si>
    <t>103101</t>
  </si>
  <si>
    <t>ASSENTAMENTO DE TUBO DE FERRO FUNDIDO PARA REDE DE ÁGUA, DN 800 MM, JUNTA FLANGEADA (NÃO INCLUI O FORNECIMENTO). AF_09/2021</t>
  </si>
  <si>
    <t>SINAPI|103102</t>
  </si>
  <si>
    <t>103102</t>
  </si>
  <si>
    <t>ASSENTAMENTO DE TUBO DE FERRO FUNDIDO PARA REDE DE ÁGUA, DN 900 MM, JUNTA FLANGEADA (NÃO INCLUI O FORNECIMENTO). AF_09/2021</t>
  </si>
  <si>
    <t>SINAPI|101112</t>
  </si>
  <si>
    <t>101112</t>
  </si>
  <si>
    <t>ALARGAMENTO DE BASE DE TUBULÃO A CÉU ABERTO, ESCAVAÇÃO MANUAL, CONCRETO FEITO EM OBRA E LANÇADO COM JERICA. AF_05/2020</t>
  </si>
  <si>
    <t>Tubulões</t>
  </si>
  <si>
    <t>SINAPI|101113</t>
  </si>
  <si>
    <t>101113</t>
  </si>
  <si>
    <t>ALARGAMENTO DE BASE DE TUBULÃO A CÉU ABERTO, ESCAVAÇÃO MANUAL, CONCRETO USINADO E LANÇADO COM BOMBA OU DIRETAMENTE DO CAMINHÃO (EXCLUSIVE BOMBEAMENTO). AF_05/2020</t>
  </si>
  <si>
    <t>SINAPI|101098</t>
  </si>
  <si>
    <t>101098</t>
  </si>
  <si>
    <t>TUBULÃO A CÉU ABERTO, DIÂMETRO DO FUSTE DE 100CM, ESCAVAÇÃO MANUAL, SEM ALARGAMENTO DE BASE, CONCRETO FEITO EM OBRA E LANÇADO COM JERICA. AF_05/2020</t>
  </si>
  <si>
    <t>SINAPI|101106</t>
  </si>
  <si>
    <t>101106</t>
  </si>
  <si>
    <t>TUBULÃO A CÉU ABERTO, DIÂMETRO DO FUSTE DE 100CM, ESCAVAÇÃO MANUAL, SEM ALARGAMENTO DE BASE, CONCRETO USINADO E LANÇADO COM BOMBA OU DIRETAMENTE DO CAMINHÃO (EXCLUSIVE BOMBEAMENTO). AF_05/2020</t>
  </si>
  <si>
    <t>SINAPI|101102</t>
  </si>
  <si>
    <t>101102</t>
  </si>
  <si>
    <t>TUBULÃO A CÉU ABERTO, DIÂMETRO DO FUSTE DE 100CM, ESCAVAÇÃO MECÂNICA, SEM ALARGAMENTO DE BASE, CONCRETO FEITO EM OBRA E LANÇADO COM JERICA (EXCLUSIVE MOBILIZAÇÃO E DESMOBILIZAÇÃO). AF_05/2020</t>
  </si>
  <si>
    <t>SINAPI|101110</t>
  </si>
  <si>
    <t>101110</t>
  </si>
  <si>
    <t>TUBULÃO A CÉU ABERTO, DIÂMETRO DO FUSTE DE 100CM, ESCAVAÇÃO MECÂNICA, SEM ALARGAMENTO DE BASE, CONCRETO USINADO E LANÇADO COM BOMBA OU DIRETAMENTE DO CAMINHÃO (EXCLUSIVE BOMBEAMENTO, MOBILIZAÇÃO E DESMOBILIZAÇÃO). AF_05/2020</t>
  </si>
  <si>
    <t>SINAPI|101099</t>
  </si>
  <si>
    <t>101099</t>
  </si>
  <si>
    <t>TUBULÃO A CÉU ABERTO, DIÂMETRO DO FUSTE DE 120CM, ESCAVAÇÃO MANUAL, SEM ALARGAMENTO DE BASE, CONCRETO FEITO EM OBRA E LANÇADO COM JERICA. AF_05/2020</t>
  </si>
  <si>
    <t>SINAPI|101107</t>
  </si>
  <si>
    <t>101107</t>
  </si>
  <si>
    <t>TUBULÃO A CÉU ABERTO, DIÂMETRO DO FUSTE DE 120CM, ESCAVAÇÃO MANUAL, SEM ALARGAMENTO DE BASE, CONCRETO USINADO E LANÇADO COM BOMBA OU DIRETAMENTE DO CAMINHÃO (EXCLUSIVE BOMBEAMENTO). AF_05/2020</t>
  </si>
  <si>
    <t>SINAPI|101103</t>
  </si>
  <si>
    <t>101103</t>
  </si>
  <si>
    <t>TUBULÃO A CÉU ABERTO, DIÂMETRO DO FUSTE DE 120CM, ESCAVAÇÃO MECÂNICA, SEM ALARGAMENTO DE BASE, CONCRETO FEITO EM OBRA E LANÇADO COM JERICA (EXCLUSIVE MOBILIZAÇÃO E DESMOBILIZAÇÃO). AF_05/2020</t>
  </si>
  <si>
    <t>SINAPI|101111</t>
  </si>
  <si>
    <t>101111</t>
  </si>
  <si>
    <t>TUBULÃO A CÉU ABERTO, DIÂMETRO DO FUSTE DE 120CM, ESCAVAÇÃO MECÂNICA, SEM ALARGAMENTO DE BASE, CONCRETO USINADO E LANÇADO COM BOMBA OU DIRETAMENTE DO CAMINHÃO (EXCLUSIVE BOMBEAMENTO, MOBILIZAÇÃO E DESMOBILIZAÇÃO). AF_05/2020</t>
  </si>
  <si>
    <t>SINAPI|101096</t>
  </si>
  <si>
    <t>101096</t>
  </si>
  <si>
    <t>TUBULÃO A CÉU ABERTO, DIÂMETRO DO FUSTE DE 70CM, ESCAVAÇÃO MANUAL, SEM ALARGAMENTO DE BASE, CONCRETO FEITO EM OBRA E LANÇADO COM JERICA. AF_05/2020</t>
  </si>
  <si>
    <t>SINAPI|101104</t>
  </si>
  <si>
    <t>101104</t>
  </si>
  <si>
    <t>TUBULÃO A CÉU ABERTO, DIÂMETRO DO FUSTE DE 70CM, ESCAVAÇÃO MANUAL, SEM ALARGAMENTO DE BASE, CONCRETO USINADO E LANÇADO COM BOMBA OU DIRETAMENTE DO CAMINHÃO (EXCLUSIVE BOMBEAMENTO). AF_05/2020</t>
  </si>
  <si>
    <t>SINAPI|101100</t>
  </si>
  <si>
    <t>101100</t>
  </si>
  <si>
    <t>TUBULÃO A CÉU ABERTO, DIÂMETRO DO FUSTE DE 70CM, ESCAVAÇÃO MECÂNICA, SEM ALARGAMENTO DE BASE, CONCRETO FEITO EM OBRA E LANÇADO COM JERICA. AF_05/2020</t>
  </si>
  <si>
    <t>SINAPI|101108</t>
  </si>
  <si>
    <t>101108</t>
  </si>
  <si>
    <t>TUBULÃO A CÉU ABERTO, DIÂMETRO DO FUSTE DE 70CM, ESCAVAÇÃO MECÂNICA, SEM ALARGAMENTO DE BASE, CONCRETO USINADO E LANÇADO COM BOMBA OU DIRETAMENTE DO CAMINHÃO (EXCLUSIVE BOMBEAMENTO, MOBILIZAÇÃO E DESMOBILIZAÇÃO). AF_05/2020</t>
  </si>
  <si>
    <t>SINAPI|101097</t>
  </si>
  <si>
    <t>101097</t>
  </si>
  <si>
    <t>TUBULÃO A CÉU ABERTO, DIÂMETRO DO FUSTE DE 80CM, ESCAVAÇÃO MANUAL, SEM ALARGAMENTO DE BASE, CONCRETO FEITO EM OBRA E LANÇADO COM JERICA. AF_05/2020</t>
  </si>
  <si>
    <t>SINAPI|101105</t>
  </si>
  <si>
    <t>101105</t>
  </si>
  <si>
    <t>TUBULÃO A CÉU ABERTO, DIÂMETRO DO FUSTE DE 80CM, ESCAVAÇÃO MANUAL, SEM ALARGAMENTO DE BASE, CONCRETO USINADO E LANÇADO COM BOMBA OU DIRETAMENTE DO CAMINHÃO (EXCLUSIVE BOMBEAMENTO). AF_05/2020</t>
  </si>
  <si>
    <t>SINAPI|101101</t>
  </si>
  <si>
    <t>101101</t>
  </si>
  <si>
    <t>TUBULÃO A CÉU ABERTO, DIÂMETRO DO FUSTE DE 80CM, ESCAVAÇÃO MECÂNICA, SEM ALARGAMENTO DE BASE, CONCRETO FEITO EM OBRA E LANÇADO COM JERICA (EXCLUSIVE MOBILIZAÇÃO E DESMOBILIZAÇÃO). AF_05/2020</t>
  </si>
  <si>
    <t>SINAPI|101109</t>
  </si>
  <si>
    <t>101109</t>
  </si>
  <si>
    <t>TUBULÃO A CÉU ABERTO, DIÂMETRO DO FUSTE DE 80CM, ESCAVAÇÃO MECÂNICA, SEM ALARGAMENTO DE BASE, CONCRETO USINADO E LANÇADO COM BOMBA OU DIRETAMENTE DO CAMINHÃO (EXCLUSIVE BOMBEAMENTO, MOBILIZAÇÃO E DESMOBILIZAÇÃO). AF_05/2020</t>
  </si>
  <si>
    <t>SINAPI|106209</t>
  </si>
  <si>
    <t>106209</t>
  </si>
  <si>
    <t>ACOMPANHAMENTO TOPOGRAFICO PARA EXECUÇÃO DE TUNNEL LINER EM CHAPA GALVANIZADA. AF_10/2025</t>
  </si>
  <si>
    <t>Tunnel Liner</t>
  </si>
  <si>
    <t>SINAPI|106172</t>
  </si>
  <si>
    <t>106172</t>
  </si>
  <si>
    <t>CHAPA GALVANIZADA COM OU SEM REVESTIMENTO EPÓXI, DIÂMETRO 1,4 M, ESPESSURA DE 2,2 MM, PARA TUNNEL LINER HORIZONTAL - FORNECIMENTO E INSTALAÇÃO. AF_10/2025</t>
  </si>
  <si>
    <t>SINAPI|106173</t>
  </si>
  <si>
    <t>106173</t>
  </si>
  <si>
    <t>CHAPA GALVANIZADA COM OU SEM REVESTIMENTO EPÓXI, DIÂMETRO 1,4 M, ESPESSURA DE 2,7 MM, PARA TUNNEL LINER HORIZONTAL - FORNECIMENTO E INSTALAÇÃO. AF_10/2025</t>
  </si>
  <si>
    <t>SINAPI|106174</t>
  </si>
  <si>
    <t>106174</t>
  </si>
  <si>
    <t>CHAPA GALVANIZADA COM OU SEM REVESTIMENTO EPÓXI, DIÂMETRO 1,6 M, ESPESSURA DE 2,2 MM, PARA TUNNEL LINER HORIZONTAL - FORNECIMENTO E INSTALAÇÃO. AF_10/2025</t>
  </si>
  <si>
    <t>SINAPI|106175</t>
  </si>
  <si>
    <t>106175</t>
  </si>
  <si>
    <t>CHAPA GALVANIZADA COM OU SEM REVESTIMENTO EPÓXI, DIÂMETRO 1,6 M, ESPESSURA DE 2,7 MM, PARA TUNNEL LINER HORIZONTAL - FORNECIMENTO E INSTALAÇÃO. AF_10/2025</t>
  </si>
  <si>
    <t>SINAPI|106176</t>
  </si>
  <si>
    <t>106176</t>
  </si>
  <si>
    <t>CHAPA GALVANIZADA COM OU SEM REVESTIMENTO EPÓXI, DIÂMETRO 1,8 M, ESPESSURA DE 2,2 MM, PARA TUNNEL LINER HORIZONTAL - FORNECIMENTO E INSTALAÇÃO. AF_10/2025</t>
  </si>
  <si>
    <t>SINAPI|106177</t>
  </si>
  <si>
    <t>106177</t>
  </si>
  <si>
    <t>CHAPA GALVANIZADA COM OU SEM REVESTIMENTO EPÓXI, DIÂMETRO 1,8 M, ESPESSURA DE 2,7 MM, PARA TUNNEL LINER HORIZONTAL - FORNECIMENTO E INSTALAÇÃO. AF_10/2025</t>
  </si>
  <si>
    <t>SINAPI|106178</t>
  </si>
  <si>
    <t>106178</t>
  </si>
  <si>
    <t>CHAPA GALVANIZADA COM OU SEM REVESTIMENTO EPÓXI, DIÂMETRO 1,8 M, ESPESSURA DE 3,4 MM, PARA TUNNEL LINER HORIZONTAL - FORNECIMENTO E INSTALAÇÃO. AF_10/2025</t>
  </si>
  <si>
    <t>SINAPI|106179</t>
  </si>
  <si>
    <t>106179</t>
  </si>
  <si>
    <t>CHAPA GALVANIZADA COM OU SEM REVESTIMENTO EPÓXI, DIÂMETRO 2 M, ESPESSURA DE 2,2 MM, PARA TUNNEL LINER HORIZONTAL - FORNECIMENTO E INSTALAÇÃO. AF_10/2025</t>
  </si>
  <si>
    <t>SINAPI|106180</t>
  </si>
  <si>
    <t>106180</t>
  </si>
  <si>
    <t>CHAPA GALVANIZADA COM OU SEM REVESTIMENTO EPÓXI, DIÂMETRO 2 M, ESPESSURA DE 2,7 MM, PARA TUNNEL LINER HORIZONTAL - FORNECIMENTO E INSTALAÇÃO. AF_10/2025</t>
  </si>
  <si>
    <t>SINAPI|106181</t>
  </si>
  <si>
    <t>106181</t>
  </si>
  <si>
    <t>CHAPA GALVANIZADA COM OU SEM REVESTIMENTO EPÓXI, DIÂMETRO 2 M, ESPESSURA DE 3,4 MM, PARA TUNNEL LINER HORIZONTAL - FORNECIMENTO E INSTALAÇÃO. AF_10/2025</t>
  </si>
  <si>
    <t>SINAPI|106182</t>
  </si>
  <si>
    <t>106182</t>
  </si>
  <si>
    <t>CHAPA GALVANIZADA COM OU SEM REVESTIMENTO EPÓXI, DIÂMETRO 2,2 M, ESPESSURA DE 2,2 MM, PARA TUNNEL LINER HORIZONTAL - FORNECIMENTO E INSTALAÇÃO. AF_10/2025</t>
  </si>
  <si>
    <t>SINAPI|106183</t>
  </si>
  <si>
    <t>106183</t>
  </si>
  <si>
    <t>CHAPA GALVANIZADA COM OU SEM REVESTIMENTO EPÓXI, DIÂMETRO 2,2 M, ESPESSURA DE 2,7 MM, PARA TUNNEL LINER HORIZONTAL - FORNECIMENTO E INSTALAÇÃO. AF_10/2025</t>
  </si>
  <si>
    <t>SINAPI|106184</t>
  </si>
  <si>
    <t>106184</t>
  </si>
  <si>
    <t>CHAPA GALVANIZADA COM OU SEM REVESTIMENTO EPÓXI, DIÂMETRO 2,2 M, ESPESSURA DE 3,4 MM, PARA TUNNEL LINER HORIZONTAL - FORNECIMENTO E INSTALAÇÃO. AF_10/2025</t>
  </si>
  <si>
    <t>SINAPI|106185</t>
  </si>
  <si>
    <t>106185</t>
  </si>
  <si>
    <t>CHAPA GALVANIZADA COM OU SEM REVESTIMENTO EPÓXI, DIÂMETRO 2,4 M, ESPESSURA DE 2,2 MM, PARA TUNNEL LINER HORIZONTAL - FORNECIMENTO E INSTALAÇÃO. AF_10/2025</t>
  </si>
  <si>
    <t>SINAPI|106186</t>
  </si>
  <si>
    <t>106186</t>
  </si>
  <si>
    <t>CHAPA GALVANIZADA COM OU SEM REVESTIMENTO EPÓXI, DIÂMETRO 2,4 M, ESPESSURA DE 2,7 MM, PARA TUNNEL LINER HORIZONTAL - FORNECIMENTO E INSTALAÇÃO. AF_10/2025</t>
  </si>
  <si>
    <t>SINAPI|106187</t>
  </si>
  <si>
    <t>106187</t>
  </si>
  <si>
    <t>CHAPA GALVANIZADA COM OU SEM REVESTIMENTO EPÓXI, DIÂMETRO 2,4 M, ESPESSURA DE 3,4 MM, PARA TUNNEL LINER HORIZONTAL - FORNECIMENTO E INSTALAÇÃO. AF_10/2025</t>
  </si>
  <si>
    <t>SINAPI|106188</t>
  </si>
  <si>
    <t>106188</t>
  </si>
  <si>
    <t>CHAPA GALVANIZADA COM OU SEM REVESTIMENTO EPÓXI, DIÂMETRO 2,4 M, ESPESSURA DE 3,9 MM, PARA TUNNEL LINER HORIZONTAL - FORNECIMENTO E INSTALAÇÃO. AF_10/2025</t>
  </si>
  <si>
    <t>SINAPI|106189</t>
  </si>
  <si>
    <t>106189</t>
  </si>
  <si>
    <t>CHAPA GALVANIZADA COM OU SEM REVESTIMENTO EPÓXI, DIÂMETRO 2,6 M, ESPESSURA DE 2,2 MM, PARA TUNNEL LINER HORIZONTAL - FORNECIMENTO E INSTALAÇÃO. AF_10/2025</t>
  </si>
  <si>
    <t>SINAPI|106190</t>
  </si>
  <si>
    <t>106190</t>
  </si>
  <si>
    <t>CHAPA GALVANIZADA COM OU SEM REVESTIMENTO EPÓXI, DIÂMETRO 2,6 M, ESPESSURA DE 2,7 MM, PARA TUNNEL LINER HORIZONTAL - FORNECIMENTO E INSTALAÇÃO. AF_10/2025</t>
  </si>
  <si>
    <t>SINAPI|106191</t>
  </si>
  <si>
    <t>106191</t>
  </si>
  <si>
    <t>CHAPA GALVANIZADA COM OU SEM REVESTIMENTO EPÓXI, DIÂMETRO 2,6 M, ESPESSURA DE 3,4 MM, PARA TUNNEL LINER HORIZONTAL - FORNECIMENTO E INSTALAÇÃO. AF_10/2025</t>
  </si>
  <si>
    <t>SINAPI|106192</t>
  </si>
  <si>
    <t>106192</t>
  </si>
  <si>
    <t>CHAPA GALVANIZADA COM OU SEM REVESTIMENTO EPÓXI, DIÂMETRO 2,6 M, ESPESSURA DE 3,9 MM, PARA TUNNEL LINER HORIZONTAL - FORNECIMENTO E INSTALAÇÃO. AF_10/2025</t>
  </si>
  <si>
    <t>SINAPI|106193</t>
  </si>
  <si>
    <t>106193</t>
  </si>
  <si>
    <t>CHAPA GALVANIZADA COM OU SEM REVESTIMENTO EPÓXI, DIÂMETRO 2,8 M, ESPESSURA DE 2,2 MM, PARA TUNNEL LINER HORIZONTAL - FORNECIMENTO E INSTALAÇÃO. AF_10/2025</t>
  </si>
  <si>
    <t>SINAPI|106194</t>
  </si>
  <si>
    <t>106194</t>
  </si>
  <si>
    <t>CHAPA GALVANIZADA COM OU SEM REVESTIMENTO EPÓXI, DIÂMETRO 2,8 M, ESPESSURA DE 2,7 MM, PARA TUNNEL LINER HORIZONTAL - FORNECIMENTO E INSTALAÇÃO. AF_10/2025</t>
  </si>
  <si>
    <t>SINAPI|106195</t>
  </si>
  <si>
    <t>106195</t>
  </si>
  <si>
    <t>CHAPA GALVANIZADA COM OU SEM REVESTIMENTO EPÓXI, DIÂMETRO 2,8 M, ESPESSURA DE 3,4 MM, PARA TUNNEL LINER HORIZONTAL - FORNECIMENTO E INSTALAÇÃO. AF_10/2025</t>
  </si>
  <si>
    <t>SINAPI|106196</t>
  </si>
  <si>
    <t>106196</t>
  </si>
  <si>
    <t>CHAPA GALVANIZADA COM OU SEM REVESTIMENTO EPÓXI, DIÂMETRO 2,8 M, ESPESSURA DE 3,9 MM, PARA TUNNEL LINER HORIZONTAL - FORNECIMENTO E INSTALAÇÃO. AF_10/2025</t>
  </si>
  <si>
    <t>SINAPI|106197</t>
  </si>
  <si>
    <t>106197</t>
  </si>
  <si>
    <t>CHAPA GALVANIZADA COM OU SEM REVESTIMENTO EPÓXI, DIÂMETRO 3 M, ESPESSURA DE 2,2 MM, PARA TUNNEL LINER HORIZONTAL - FORNECIMENTO E INSTALAÇÃO. AF_10/2025</t>
  </si>
  <si>
    <t>SINAPI|106200</t>
  </si>
  <si>
    <t>106200</t>
  </si>
  <si>
    <t>CHAPA GALVANIZADA COM OU SEM REVESTIMENTO EPÓXI, DIÂMETRO 3 M, ESPESSURA DE 2,7 MM, PARA TUNNEL LINER HORIZONTAL OU VERTICAL - FORNECIMENTO E INSTALAÇÃO. AF_10/2025</t>
  </si>
  <si>
    <t>SINAPI|106198</t>
  </si>
  <si>
    <t>106198</t>
  </si>
  <si>
    <t>CHAPA GALVANIZADA COM OU SEM REVESTIMENTO EPÓXI, DIÂMETRO 3 M, ESPESSURA DE 3,4 MM, PARA TUNNEL LINER HORIZONTAL - FORNECIMENTO E INSTALAÇÃO. AF_10/2025</t>
  </si>
  <si>
    <t>SINAPI|106199</t>
  </si>
  <si>
    <t>106199</t>
  </si>
  <si>
    <t>CHAPA GALVANIZADA COM OU SEM REVESTIMENTO EPÓXI, DIÂMETRO 3 M, ESPESSURA DE 3,9 MM, PARA TUNNEL LINER HORIZONTAL - FORNECIMENTO E INSTALAÇÃO. AF_10/2025</t>
  </si>
  <si>
    <t>SINAPI|106201</t>
  </si>
  <si>
    <t>106201</t>
  </si>
  <si>
    <t>CHAPA GALVANIZADA COM OU SEM REVESTIMENTO EPÓXI, DIÂMETRO 3,2 M, ESPESSURA DE 2,7 MM, PARA TUNNEL LINER VERTICAL - FORNECIMENTO E INSTALAÇÃO. AF_10/2025</t>
  </si>
  <si>
    <t>SINAPI|106202</t>
  </si>
  <si>
    <t>106202</t>
  </si>
  <si>
    <t>CHAPA GALVANIZADA COM OU SEM REVESTIMENTO EPÓXI, DIÂMETRO 3,4 M, ESPESSURA DE 2,7 MM, PARA TUNNEL LINER VERTICAL - FORNECIMENTO E INSTALAÇÃO. AF_10/2025</t>
  </si>
  <si>
    <t>SINAPI|106203</t>
  </si>
  <si>
    <t>106203</t>
  </si>
  <si>
    <t>CHAPA GALVANIZADA COM OU SEM REVESTIMENTO EPÓXI, DIÂMETRO 3,6 M, ESPESSURA DE 2,7 MM, PARA TUNNEL LINER VERTICAL - FORNECIMENTO E INSTALAÇÃO. AF_10/2025</t>
  </si>
  <si>
    <t>SINAPI|106204</t>
  </si>
  <si>
    <t>106204</t>
  </si>
  <si>
    <t>CHAPA GALVANIZADA COM OU SEM REVESTIMENTO EPÓXI, DIÂMETRO 3,8 M, ESPESSURA DE 2,7 MM, PARA TUNNEL LINER VERTICAL - FORNECIMENTO E INSTALAÇÃO. AF_10/2025</t>
  </si>
  <si>
    <t>SINAPI|106205</t>
  </si>
  <si>
    <t>106205</t>
  </si>
  <si>
    <t>ESCAVAÇÃO MANUAL DE TUNNEL LINER EM SOLO DE PRIMEIRA CATEGORIA. AF_10/2025</t>
  </si>
  <si>
    <t>SINAPI|106206</t>
  </si>
  <si>
    <t>106206</t>
  </si>
  <si>
    <t>ESCAVAÇÃO MANUAL DE TUNNEL LINER EM SOLO DE SEGUNDA CATEGORIA. AF_10/2025</t>
  </si>
  <si>
    <t>SINAPI|106207</t>
  </si>
  <si>
    <t>106207</t>
  </si>
  <si>
    <t>INJEÇÃO DE ARGAMASSA FLUIDA SOLO CIMENTO NA EXECUÇÃO DE TUNNEL LINER - EXCLUSIVE ARGAMASSA. AF_10/2025</t>
  </si>
  <si>
    <t>SINAPI|106208</t>
  </si>
  <si>
    <t>106208</t>
  </si>
  <si>
    <t>VEDAÇÃO COM ESPUMA DURA OU PRODUTO SIMILAR NAS JUNTAS OU EMENDAS DAS CHAPAS DE TUNNEL LINER. AF_10/2025</t>
  </si>
  <si>
    <t>SINAPI|96393</t>
  </si>
  <si>
    <t>96393</t>
  </si>
  <si>
    <t>USINAGEM DE BRITA GRADUADA SIMPLES. AF_09/2025</t>
  </si>
  <si>
    <t>Usinagens</t>
  </si>
  <si>
    <t>SINAPI|96394</t>
  </si>
  <si>
    <t>96394</t>
  </si>
  <si>
    <t>USINAGEM DE BRITA GRADUADA TRATADA COM CIMENTO. AF_09/2025</t>
  </si>
  <si>
    <t>SINAPI|104363</t>
  </si>
  <si>
    <t>104363</t>
  </si>
  <si>
    <t>USINAGEM DE CONCRETO ASFÁLTICO COM CAP 50/70 PARA CAMADA DE ROLAMENTO, PADRÃO DNIT FAIXA C, EM USINA DE ASFALTO GRAVIMÉTRICA DE 150 TON/H. AF_09/2025</t>
  </si>
  <si>
    <t>SINAPI|104360</t>
  </si>
  <si>
    <t>104360</t>
  </si>
  <si>
    <t>USINAGEM DE CONCRETO ASFÁLTICO COM CAP 50/70, PARA CAMADA DE BINDER, PADRÃO DNIT FAIXA B, EM USINA DE ASFALTO CONTÍNUA DE 140 TON/H. AF_09/2025</t>
  </si>
  <si>
    <t>SINAPI|104358</t>
  </si>
  <si>
    <t>104358</t>
  </si>
  <si>
    <t>USINAGEM DE CONCRETO ASFÁLTICO COM CAP 50/70, PARA CAMADA DE BINDER, PADRÃO DNIT FAIXA B, EM USINA DE ASFALTO CONTÍNUA DE 80 TON/H. AF_09/2025</t>
  </si>
  <si>
    <t>SINAPI|104362</t>
  </si>
  <si>
    <t>104362</t>
  </si>
  <si>
    <t>USINAGEM DE CONCRETO ASFÁLTICO COM CAP 50/70, PARA CAMADA DE BINDER, PADRÃO DNIT FAIXA B, EM USINA DE ASFALTO GRAVIMÉTRICA DE 150 TON/H. AF_09/2025</t>
  </si>
  <si>
    <t>SINAPI|104361</t>
  </si>
  <si>
    <t>104361</t>
  </si>
  <si>
    <t>USINAGEM DE CONCRETO ASFÁLTICO COM CAP 50/70, PARA CAMADA DE ROLAMENTO, PADRÃO DNIT FAIXA C, EM USINA DE ASFALTO CONTÍNUA DE 140 TON/H. AF_09/2025</t>
  </si>
  <si>
    <t>SINAPI|104359</t>
  </si>
  <si>
    <t>104359</t>
  </si>
  <si>
    <t>USINAGEM DE CONCRETO ASFÁLTICO COM CAP 50/70, PARA CAMADA DE ROLAMENTO, PADRÃO DNIT FAIXA C, EM USINA DE ASFALTO CONTÍNUA DE 80 TON/H. AF_09/2025</t>
  </si>
  <si>
    <t>SINAPI|96395</t>
  </si>
  <si>
    <t>96395</t>
  </si>
  <si>
    <t>USINAGEM DE CONCRETO PARA COMPACTAÇÃO COM ROLO. AF_09/2025</t>
  </si>
  <si>
    <t>SINAPI|106102</t>
  </si>
  <si>
    <t>106102</t>
  </si>
  <si>
    <t>USINAGEM DE MICRORREVESTIMENTO, PADRÃO DNIT FAIXA 2. AF_09/2025</t>
  </si>
  <si>
    <t>SINAPI|106103</t>
  </si>
  <si>
    <t>106103</t>
  </si>
  <si>
    <t>USINAGEM DE MICRORREVESTIMENTO, PADRÃO DNIT FAIXA 3. AF_09/2025</t>
  </si>
  <si>
    <t>SINAPI|104373</t>
  </si>
  <si>
    <t>104373</t>
  </si>
  <si>
    <t>USINAGEM DE PRÉ MISTURADO A FRIO, PARA CAMADA DE BINDER, PADRÃO DNIT FAIXA B. AF_09/2025</t>
  </si>
  <si>
    <t>SINAPI|104374</t>
  </si>
  <si>
    <t>104374</t>
  </si>
  <si>
    <t>USINAGEM DE PRÉ MISTURADO A FRIO, PARA CAMADA DE ROLAMENTO, PADRÃO DNIT FAIXA C. AF_09/2025</t>
  </si>
  <si>
    <t>SINAPI|105529</t>
  </si>
  <si>
    <t>105529</t>
  </si>
  <si>
    <t>USINAGEM DE SOLO BRITA 40%-60% COM 4% DE CIMENTO, UTILIZANDO BRITA COMERCIAL. AF_09/2025</t>
  </si>
  <si>
    <t>SINAPI|105530</t>
  </si>
  <si>
    <t>105530</t>
  </si>
  <si>
    <t>USINAGEM DE SOLO BRITA 40%-60% COM 6% DE CIMENTO, UTILIZANDO BRITA COMERCIAL. AF_09/2025</t>
  </si>
  <si>
    <t>SINAPI|105531</t>
  </si>
  <si>
    <t>105531</t>
  </si>
  <si>
    <t>USINAGEM DE SOLO BRITA 40%-60% COM 8% DE CIMENTO, UTILIZANDO BRITA COMERCIAL. AF_09/2025</t>
  </si>
  <si>
    <t>SINAPI|105527</t>
  </si>
  <si>
    <t>105527</t>
  </si>
  <si>
    <t>USINAGEM DE SOLO BRITA 40%-60%, UTILIZANDO BRITA COMERCIAL. AF_09/2025</t>
  </si>
  <si>
    <t>SINAPI|105532</t>
  </si>
  <si>
    <t>105532</t>
  </si>
  <si>
    <t>USINAGEM DE SOLO BRITA 50%-50% COM 4% DE CIMENTO, UTILIZANDO BRITA COMERCIAL. AF_09/2025</t>
  </si>
  <si>
    <t>SINAPI|105533</t>
  </si>
  <si>
    <t>105533</t>
  </si>
  <si>
    <t>USINAGEM DE SOLO BRITA 50%-50% COM 6% DE CIMENTO, UTILIZANDO BRITA COMERCIAL. AF_09/2025</t>
  </si>
  <si>
    <t>SINAPI|105534</t>
  </si>
  <si>
    <t>105534</t>
  </si>
  <si>
    <t>USINAGEM DE SOLO BRITA 50%-50% COM 8% DE CIMENTO, UTILIZANDO BRITA COMERCIAL. AF_09/2025</t>
  </si>
  <si>
    <t>SINAPI|105528</t>
  </si>
  <si>
    <t>105528</t>
  </si>
  <si>
    <t>USINAGEM DE SOLO BRITA 50%-50%, UTILIZANDO BRITA COMERCIAL. AF_09/2025</t>
  </si>
  <si>
    <t>SINAPI|105523</t>
  </si>
  <si>
    <t>105523</t>
  </si>
  <si>
    <t>USINAGEM DE SOLO JAZIDA MELHORADO COM CIMENTO 2%. AF_09/2025</t>
  </si>
  <si>
    <t>SINAPI|105759</t>
  </si>
  <si>
    <t>105759</t>
  </si>
  <si>
    <t>USINAGEM DE SOLO JAZIDA MELHORADO COM CIMENTO 3%. AF_09/2025</t>
  </si>
  <si>
    <t>SINAPI|105524</t>
  </si>
  <si>
    <t>105524</t>
  </si>
  <si>
    <t>USINAGEM DE SOLO JAZIDA MELHORADO COM CIMENTO 4%. AF_09/2025</t>
  </si>
  <si>
    <t>SINAPI|105525</t>
  </si>
  <si>
    <t>105525</t>
  </si>
  <si>
    <t>USINAGEM DE SOLO JAZIDA MELHORADO COM CIMENTO 6%. AF_09/2025</t>
  </si>
  <si>
    <t>SINAPI|105526</t>
  </si>
  <si>
    <t>105526</t>
  </si>
  <si>
    <t>USINAGEM DE SOLO  JAZIDA MELHORADO COM CIMENTO 8%. AF_09/2025</t>
  </si>
  <si>
    <t>SINAPI|105034</t>
  </si>
  <si>
    <t>105034</t>
  </si>
  <si>
    <t>CINTA DE AMARRAÇÃO DE ALVENARIA MOLDADA IN LOCO COM UTILIZAÇÃO DE BLOCOS CANALETA, ESPESSURA DE *10* CM. AF_03/2024</t>
  </si>
  <si>
    <t>Vergas, contravergas e fixação de alvenaria</t>
  </si>
  <si>
    <t>SINAPI|105033</t>
  </si>
  <si>
    <t>105033</t>
  </si>
  <si>
    <t>CINTA DE AMARRAÇÃO DE ALVENARIA MOLDADA IN LOCO COM UTILIZAÇÃO DE BLOCOS CANALETA, ESPESSURA DE *15* CM. AF_03/2024</t>
  </si>
  <si>
    <t>SINAPI|93205</t>
  </si>
  <si>
    <t>93205</t>
  </si>
  <si>
    <t>CINTA DE AMARRAÇÃO DE ALVENARIA MOLDADA IN LOCO COM UTILIZAÇÃO DE BLOCOS CANALETA, ESPESSURA DE *20* CM. AF_03/2024</t>
  </si>
  <si>
    <t>SINAPI|105032</t>
  </si>
  <si>
    <t>105032</t>
  </si>
  <si>
    <t>CONTRAVERGA MOLDADA IN LOCO COM UTILIZAÇÃO DE BLOCOS CANALETA, ESPESSURA DE *10* CM. AF_03/2024</t>
  </si>
  <si>
    <t>SINAPI|105031</t>
  </si>
  <si>
    <t>105031</t>
  </si>
  <si>
    <t>CONTRAVERGA MOLDADA IN LOCO COM UTILIZAÇÃO DE BLOCOS CANALETA, ESPESSURA DE *15* CM. AF_03/2024</t>
  </si>
  <si>
    <t>SINAPI|93199</t>
  </si>
  <si>
    <t>93199</t>
  </si>
  <si>
    <t>CONTRAVERGA MOLDADA IN LOCO COM UTILIZAÇÃO DE BLOCOS CANALETA, ESPESSURA DE *20* CM. AF_03/2024</t>
  </si>
  <si>
    <t>SINAPI|105030</t>
  </si>
  <si>
    <t>105030</t>
  </si>
  <si>
    <t>CONTRAVERGA MOLDADA IN LOCO EM CONCRETO, ESPESSURA DE *10* CM. AF_03/2024</t>
  </si>
  <si>
    <t>SINAPI|105029</t>
  </si>
  <si>
    <t>105029</t>
  </si>
  <si>
    <t>CONTRAVERGA MOLDADA IN LOCO EM CONCRETO, ESPESSURA DE *15* CM. AF_03/2024</t>
  </si>
  <si>
    <t>SINAPI|93197</t>
  </si>
  <si>
    <t>93197</t>
  </si>
  <si>
    <t>CONTRAVERGA MOLDADA IN LOCO EM CONCRETO, ESPESSURA DE *20* CM. AF_03/2024</t>
  </si>
  <si>
    <t>SINAPI|105040</t>
  </si>
  <si>
    <t>105040</t>
  </si>
  <si>
    <t>CONTRAVERGA PRÉ-FABRICADA, ESPESSURA DE *10* CM. AF_03/2024</t>
  </si>
  <si>
    <t>SINAPI|105039</t>
  </si>
  <si>
    <t>105039</t>
  </si>
  <si>
    <t>CONTRAVERGA PRÉ-FABRICADA, ESPESSURA DE *15* CM. AF_03/2024</t>
  </si>
  <si>
    <t>SINAPI|105038</t>
  </si>
  <si>
    <t>105038</t>
  </si>
  <si>
    <t>CONTRAVERGA PRÉ-FABRICADA, ESPESSURA DE *20* CM. AF_03/2024</t>
  </si>
  <si>
    <t>SINAPI|105028</t>
  </si>
  <si>
    <t>105028</t>
  </si>
  <si>
    <t>CONTRAVERGA PRÉ-MOLDADA, ESPESSURA DE *10* CM. AF_03/2024</t>
  </si>
  <si>
    <t>SINAPI|105027</t>
  </si>
  <si>
    <t>105027</t>
  </si>
  <si>
    <t>CONTRAVERGA PRÉ-MOLDADA, ESPESSURA DE *15* CM. AF_03/2024</t>
  </si>
  <si>
    <t>SINAPI|93194</t>
  </si>
  <si>
    <t>93194</t>
  </si>
  <si>
    <t>CONTRAVERGA PRÉ-MOLDADA, ESPESSURA DE *20* CM. AF_03/2024</t>
  </si>
  <si>
    <t>SINAPI|93200</t>
  </si>
  <si>
    <t>93200</t>
  </si>
  <si>
    <t>FIXAÇÃO (ENCUNHAMENTO) DE ALVENARIA DE VEDAÇÃO COM ARGAMASSA APLICADA COM BISNAGA. AF_03/2024</t>
  </si>
  <si>
    <t>SINAPI|93203</t>
  </si>
  <si>
    <t>93203</t>
  </si>
  <si>
    <t>FIXAÇÃO (ENCUNHAMENTO) DE ALVENARIA DE VEDAÇÃO COM ESPUMA DE POLIURETANO EXPANSIVA. AF_03/2024</t>
  </si>
  <si>
    <t>SINAPI|93202</t>
  </si>
  <si>
    <t>93202</t>
  </si>
  <si>
    <t>FIXAÇÃO (ENCUNHAMENTO) DE ALVENARIA DE VEDAÇÃO COM TIJOLO MACIÇO. AF_03/2024</t>
  </si>
  <si>
    <t>SINAPI|105026</t>
  </si>
  <si>
    <t>105026</t>
  </si>
  <si>
    <t>VERGA MOLDADA IN LOCO COM UTILIZAÇÃO DE BLOCOS CANALETA, ESPESSURA DE *10* CM. AF_03/2024</t>
  </si>
  <si>
    <t>SINAPI|105025</t>
  </si>
  <si>
    <t>105025</t>
  </si>
  <si>
    <t>VERGA MOLDADA IN LOCO COM UTILIZAÇÃO DE BLOCOS CANALETA, ESPESSURA DE *15* CM. AF_03/2024</t>
  </si>
  <si>
    <t>SINAPI|93191</t>
  </si>
  <si>
    <t>93191</t>
  </si>
  <si>
    <t>VERGA MOLDADA IN LOCO COM UTILIZAÇÃO DE BLOCOS CANALETA, ESPESSURA DE *20* CM. AF_03/2024</t>
  </si>
  <si>
    <t>SINAPI|105024</t>
  </si>
  <si>
    <t>105024</t>
  </si>
  <si>
    <t>VERGA MOLDADA IN LOCO EM CONCRETO, ESPESSURA DE *10* CM. AF_03/2024</t>
  </si>
  <si>
    <t>SINAPI|105023</t>
  </si>
  <si>
    <t>105023</t>
  </si>
  <si>
    <t>VERGA MOLDADA IN LOCO EM CONCRETO, ESPESSURA DE *15* CM. AF_03/2024</t>
  </si>
  <si>
    <t>SINAPI|93187</t>
  </si>
  <si>
    <t>93187</t>
  </si>
  <si>
    <t>VERGA MOLDADA IN LOCO EM CONCRETO, ESPESSURA DE *20* CM. AF_03/2024</t>
  </si>
  <si>
    <t>SINAPI|105037</t>
  </si>
  <si>
    <t>105037</t>
  </si>
  <si>
    <t>VERGA PRÉ-FABRICADA COM ATÉ 1,5 M DE VÃO, ESPESSURA DE *10* CM. AF_03/2024</t>
  </si>
  <si>
    <t>SINAPI|105036</t>
  </si>
  <si>
    <t>105036</t>
  </si>
  <si>
    <t>VERGA PRÉ-FABRICADA COM ATÉ 1,5 M DE VÃO, ESPESSURA DE *15* CM. AF_03/2024</t>
  </si>
  <si>
    <t>SINAPI|105035</t>
  </si>
  <si>
    <t>105035</t>
  </si>
  <si>
    <t>VERGA PRÉ-FABRICADA COM ATÉ 1,5 M DE VÃO, ESPESSURA DE *20* CM. AF_03/2024</t>
  </si>
  <si>
    <t>SINAPI|105022</t>
  </si>
  <si>
    <t>105022</t>
  </si>
  <si>
    <t>VERGA PRÉ-MOLDADA COM ATÉ 1,5 M DE VÃO, ESPESSURA DE *10* CM. AF_03/2024</t>
  </si>
  <si>
    <t>SINAPI|105021</t>
  </si>
  <si>
    <t>105021</t>
  </si>
  <si>
    <t>VERGA PRÉ-MOLDADA COM ATÉ 1,5 M DE VÃO, ESPESSURA DE *15* CM. AF_03/2024</t>
  </si>
  <si>
    <t>SINAPI|93184</t>
  </si>
  <si>
    <t>93184</t>
  </si>
  <si>
    <t>VERGA PRÉ-MOLDADA COM ATÉ 1,5 M DE VÃO, ESPESSURA DE *20* CM. AF_03/2024</t>
  </si>
  <si>
    <t>SINAPI|106317</t>
  </si>
  <si>
    <t>106317</t>
  </si>
  <si>
    <t>BOX EM L DE CORRER, COM VIDRO TEMPERADO 8 MM, 90X90X190 CM, 2 FOLHAS FIXAS, 2 FOLHAS MÓVEIS, PERFIS E FERRAGENS EM ALUMÍNIO. AF_11/2025</t>
  </si>
  <si>
    <t>Vidros e Espelhos</t>
  </si>
  <si>
    <t>SINAPI|102237</t>
  </si>
  <si>
    <t>102237</t>
  </si>
  <si>
    <t>BOX FRONTAL DE CORRER, COM VIDRO TEMPERADO 8 MM, 190X100CM, 1 FOLHA FIXA, 1 FOLHA MÓVEL, PERFIS E FERRAGENS EM ALUMÍNIO. AF_11/2025</t>
  </si>
  <si>
    <t>SINAPI|102149</t>
  </si>
  <si>
    <t>102149</t>
  </si>
  <si>
    <t>ESPELHO CRISTAL, ESPESSURA 4 MM, ADERIDO COM ADESIVO FIXA ESPELHO E FITA DUPLA-FACE, COM MOLDURA DE MADEIRA APARAFUSADA NA PAREDE, COM ÁREA MAIOR QUE 1,0 M2. AF_11/2025</t>
  </si>
  <si>
    <t>SINAPI|102144</t>
  </si>
  <si>
    <t>102144</t>
  </si>
  <si>
    <t>ESPELHO CRISTAL, ESPESSURA 4 MM, ADERIDO COM ADESIVO FIXA ESPELHO FITA DUPLA-FACE, COM MOLDURA DE MADEIRA APARAFUSADA NA PAREDE, COM ÁREA MENOR OU IGUAL A 1,0 M2. AF_11/2025</t>
  </si>
  <si>
    <t>SINAPI|102150</t>
  </si>
  <si>
    <t>102150</t>
  </si>
  <si>
    <t>ESPELHO CRISTAL, ESPESSURA 4 MM, ADERIDO COM ADESIVO FIXA ESPELHO, COM MOLDURA DE MADEIRA APARAFUSADA NA PAREDE, COM ÁREA MAIOR QUE 1,0 M2. AF_11/2025</t>
  </si>
  <si>
    <t>SINAPI|102145</t>
  </si>
  <si>
    <t>102145</t>
  </si>
  <si>
    <t>ESPELHO CRISTAL, ESPESSURA 4 MM, ADERIDO COM ADESIVO FIXA ESPELHO, COM MOLDURA DE MADEIRA APARAFUSADA NA PAREDE, COM ÁREA MENOR OU IGUAL A 1,0 M2. AF_11/2025</t>
  </si>
  <si>
    <t>SINAPI|102146</t>
  </si>
  <si>
    <t>102146</t>
  </si>
  <si>
    <t>ESPELHO CRISTAL, ESPESSURA 4 MM, SEM MOLDURA, ADERIDO COM ADESIVO FIXA ESPELHO E FITA DUPLA-FACE. AF_11/2025</t>
  </si>
  <si>
    <t>SINAPI|102147</t>
  </si>
  <si>
    <t>102147</t>
  </si>
  <si>
    <t>ESPELHO CRISTAL, ESPESSURA 4 MM, SEM MOLDURA, ADERIDO COM ADESIVO FIXA ESPELHO. AF_11/2025</t>
  </si>
  <si>
    <t>SINAPI|102148</t>
  </si>
  <si>
    <t>102148</t>
  </si>
  <si>
    <t>ESPELHO CRISTAL, ESPESSURA 4 MM, SEM MOLDURA, APARAFUSADO COM BOTÃO DE ROSCA INTERNA, COM ÁREA MAIOR QUE 1,0 M2.. AF_11/2025</t>
  </si>
  <si>
    <t>SINAPI|102171</t>
  </si>
  <si>
    <t>102171</t>
  </si>
  <si>
    <t>INSTALAÇÃO DE VIDRO ARAMADO, E = 6 MM, EM ESQUADRIA DE ALUMÍNIO OU PVC, FIXADO COM BAGUETE. AF_11/2025</t>
  </si>
  <si>
    <t>SINAPI|102172</t>
  </si>
  <si>
    <t>102172</t>
  </si>
  <si>
    <t>INSTALAÇÃO DE VIDRO ARAMADO, E = 7 MM, EM ESQUADRIA DE ALUMÍNIO OU PVC, FIXADO COM BAGUETE. AF_11/2025</t>
  </si>
  <si>
    <t>SINAPI|102170</t>
  </si>
  <si>
    <t>102170</t>
  </si>
  <si>
    <t>INSTALAÇÃO DE VIDRO IMPRESSO, E = 4 MM, EM ESQUADRIA DE ALUMÍNIO OU PVC, FIXADO COM BAGUETE. AF_11/2025</t>
  </si>
  <si>
    <t>SINAPI|102160</t>
  </si>
  <si>
    <t>102160</t>
  </si>
  <si>
    <t>INSTALAÇÃO DE VIDRO IMPRESSO, E = 4 MM, EM ESQUADRIA DE MADEIRA, FIXADO COM BAGUETE. AF_11/2025</t>
  </si>
  <si>
    <t>SINAPI|106315</t>
  </si>
  <si>
    <t>106315</t>
  </si>
  <si>
    <t>INSTALAÇÃO DE VIDRO LAMINADO, E = 12 MM (4+4+4), ENCAIXADO EM PERFIL U. AF_11/2025</t>
  </si>
  <si>
    <t>SINAPI|102174</t>
  </si>
  <si>
    <t>102174</t>
  </si>
  <si>
    <t>INSTALAÇÃO DE VIDRO LAMINADO, E = 12 MM (4+4+4), FIXADO COM SILICONE ESTRUTURAL. AF_11/2025</t>
  </si>
  <si>
    <t>SINAPI|106316</t>
  </si>
  <si>
    <t>106316</t>
  </si>
  <si>
    <t>INSTALAÇÃO DE VIDRO LAMINADO, E = 15 MM (5+5+5), ENCAIXADO EM PERFIL U. AF_11/2025</t>
  </si>
  <si>
    <t>SINAPI|102175</t>
  </si>
  <si>
    <t>102175</t>
  </si>
  <si>
    <t>INSTALAÇÃO DE VIDRO LAMINADO, E = 15 MM (5+5+5), FIXADO COM SILICONE ESTRUTURAL. AF_11/2025</t>
  </si>
  <si>
    <t>SINAPI|106314</t>
  </si>
  <si>
    <t>106314</t>
  </si>
  <si>
    <t>INSTALAÇÃO DE VIDRO LAMINADO, E = 8 MM (4+4), ENCAIXADO EM PERFIL U. AF_11/2025</t>
  </si>
  <si>
    <t>SINAPI|102173</t>
  </si>
  <si>
    <t>102173</t>
  </si>
  <si>
    <t>INSTALAÇÃO DE VIDRO LAMINADO, E = 8 MM (4+4), FIXADO COM SILICONE ESTRUTURAL. AF_11/2025</t>
  </si>
  <si>
    <t>SINAPI|102163</t>
  </si>
  <si>
    <t>102163</t>
  </si>
  <si>
    <t>INSTALAÇÃO DE VIDRO LISO FUMÊ, E = 4 MM, EM ESQUADRIA DE ALUMÍNIO OU PVC, FIXADO COM BAGUETE. AF_11/2025</t>
  </si>
  <si>
    <t>SINAPI|102153</t>
  </si>
  <si>
    <t>102153</t>
  </si>
  <si>
    <t>INSTALAÇÃO DE VIDRO LISO FUMÊ, E = 4 MM, EM ESQUADRIA DE MADEIRA, FIXADO COM BAGUETE. AF_11/2025</t>
  </si>
  <si>
    <t>SINAPI|102165</t>
  </si>
  <si>
    <t>102165</t>
  </si>
  <si>
    <t>INSTALAÇÃO DE VIDRO LISO FUMÊ, E = 5 MM, EM ESQUADRIA DE ALUMÍNIO OU PVC, FIXADO COM BAGUETE. AF_11/2025</t>
  </si>
  <si>
    <t>SINAPI|102155</t>
  </si>
  <si>
    <t>102155</t>
  </si>
  <si>
    <t>INSTALAÇÃO DE VIDRO LISO FUMÊ, E = 5 MM, EM ESQUADRIA DE MADEIRA, FIXADO COM BAGUETE. AF_11/2025</t>
  </si>
  <si>
    <t>SINAPI|102167</t>
  </si>
  <si>
    <t>102167</t>
  </si>
  <si>
    <t>INSTALAÇÃO DE VIDRO LISO FUMÊ, E = 6 MM, EM ESQUADRIA DE ALUMÍNIO OU PVC, FIXADO COM BAGUETE. AF_11/2025</t>
  </si>
  <si>
    <t>SINAPI|102157</t>
  </si>
  <si>
    <t>102157</t>
  </si>
  <si>
    <t>INSTALAÇÃO DE VIDRO LISO FUMÊ, E = 6 MM, EM ESQUADRIA DE MADEIRA, FIXADO COM BAGUETE. AF_11/2025</t>
  </si>
  <si>
    <t>SINAPI|102169</t>
  </si>
  <si>
    <t>102169</t>
  </si>
  <si>
    <t>INSTALAÇÃO DE VIDRO LISO INCOLOR, E = 10 MM, EM ESQUADRIA DE ALUMÍNIO OU PVC, FIXADO COM BAGUETE. AF_11/2025</t>
  </si>
  <si>
    <t>SINAPI|102159</t>
  </si>
  <si>
    <t>102159</t>
  </si>
  <si>
    <t>INSTALAÇÃO DE VIDRO LISO INCOLOR, E = 10 MM, EM ESQUADRIA DE MADEIRA, FIXADO COM BAGUETE. AF_11/2025</t>
  </si>
  <si>
    <t>SINAPI|102161</t>
  </si>
  <si>
    <t>102161</t>
  </si>
  <si>
    <t>INSTALAÇÃO DE VIDRO LISO INCOLOR, E = 3 MM, EM ESQUADRIA DE ALUMÍNIO OU PVC, FIXADO COM BAGUETE. AF_11/2025</t>
  </si>
  <si>
    <t>SINAPI|102151</t>
  </si>
  <si>
    <t>102151</t>
  </si>
  <si>
    <t>INSTALAÇÃO DE VIDRO LISO INCOLOR, E = 3 MM, EM ESQUADRIA DE MADEIRA, FIXADO COM BAGUETE. AF_11/2025</t>
  </si>
  <si>
    <t>SINAPI|102162</t>
  </si>
  <si>
    <t>102162</t>
  </si>
  <si>
    <t>INSTALAÇÃO DE VIDRO LISO INCOLOR, E = 4 MM, EM ESQUADRIA DE ALUMÍNIO OU PVC, FIXADO COM BAGUETE. AF_11/2025</t>
  </si>
  <si>
    <t>SINAPI|102152</t>
  </si>
  <si>
    <t>102152</t>
  </si>
  <si>
    <t>INSTALAÇÃO DE VIDRO LISO INCOLOR, E = 4 MM, EM ESQUADRIA DE MADEIRA, FIXADO COM BAGUETE. AF_11/2025</t>
  </si>
  <si>
    <t>SINAPI|102164</t>
  </si>
  <si>
    <t>102164</t>
  </si>
  <si>
    <t>INSTALAÇÃO DE VIDRO LISO INCOLOR, E = 5 MM, EM ESQUADRIA DE ALUMÍNIO OU PVC, FIXADO COM BAGUETE. AF_11/2025</t>
  </si>
  <si>
    <t>SINAPI|102154</t>
  </si>
  <si>
    <t>102154</t>
  </si>
  <si>
    <t>INSTALAÇÃO DE VIDRO LISO INCOLOR, E = 5 MM, EM ESQUADRIA DE MADEIRA, FIXADO COM BAGUETE. AF_11/2025</t>
  </si>
  <si>
    <t>SINAPI|102166</t>
  </si>
  <si>
    <t>102166</t>
  </si>
  <si>
    <t>INSTALAÇÃO DE VIDRO LISO INCOLOR, E = 6 MM, EM ESQUADRIA DE ALUMÍNIO OU PVC, FIXADO COM BAGUETE. AF_11/2025</t>
  </si>
  <si>
    <t>SINAPI|102156</t>
  </si>
  <si>
    <t>102156</t>
  </si>
  <si>
    <t>INSTALAÇÃO DE VIDRO LISO INCOLOR, E = 6 MM, EM ESQUADRIA DE MADEIRA, FIXADO COM BAGUETE. AF_11/2025</t>
  </si>
  <si>
    <t>SINAPI|102168</t>
  </si>
  <si>
    <t>102168</t>
  </si>
  <si>
    <t>INSTALAÇÃO DE VIDRO LISO INCOLOR, E = 8 MM, EM ESQUADRIA DE ALUMÍNIO OU PVC, FIXADO COM BAGUETE. AF_11/2025</t>
  </si>
  <si>
    <t>SINAPI|102158</t>
  </si>
  <si>
    <t>102158</t>
  </si>
  <si>
    <t>INSTALAÇÃO DE VIDRO LISO INCOLOR, E = 8 MM, EM ESQUADRIA DE MADEIRA, FIXADO COM BAGUETE. AF_11/2025</t>
  </si>
  <si>
    <t>SINAPI|102181</t>
  </si>
  <si>
    <t>102181</t>
  </si>
  <si>
    <t>INSTALAÇÃO DE VIDRO TEMPERADO, E = 10 MM, ENCAIXADO EM PERFIL U. AF_11/2025</t>
  </si>
  <si>
    <t>SINAPI|102179</t>
  </si>
  <si>
    <t>102179</t>
  </si>
  <si>
    <t>INSTALAÇÃO DE VIDRO TEMPERADO, E = 6 MM, ENCAIXADO EM PERFIL U. AF_11/2025</t>
  </si>
  <si>
    <t>SINAPI|102180</t>
  </si>
  <si>
    <t>102180</t>
  </si>
  <si>
    <t>INSTALAÇÃO DE VIDRO TEMPERADO, E = 8 MM, ENCAIXADO EM PERFIL U. AF_11/2025</t>
  </si>
  <si>
    <t>SINAPI|102189</t>
  </si>
  <si>
    <t>102189</t>
  </si>
  <si>
    <t>JOGO DE FERRAGENS CROMADAS PARA PORTA DE VIDRO TEMPERADO, UMA FOLHA COMPOSTO DE DOBRADICAS SUPERIOR E INFERIOR, TRINCO, FECHADURA, CONTRA FECHADURA COM CAPUCHINHO SEM MOLA E PUXADOR. AF_11/2025</t>
  </si>
  <si>
    <t>SINAPI|102188</t>
  </si>
  <si>
    <t>102188</t>
  </si>
  <si>
    <t>MOLA HIDRAULICA DE PISO PARA PORTA DE VIDRO TEMPERADO. AF_11/2025</t>
  </si>
  <si>
    <t>SINAPI|106320</t>
  </si>
  <si>
    <t>106320</t>
  </si>
  <si>
    <t>PORTA DE ABRIR COM MOLA HIDRÁULICA, EM VIDRO TEMPERADO, 120X210 CM, ESPESSURA 10 MM, INCLUSIVE ACESSÓRIOS. AF_11/2025</t>
  </si>
  <si>
    <t>SINAPI|102185</t>
  </si>
  <si>
    <t>102185</t>
  </si>
  <si>
    <t>PORTA DE ABRIR COM MOLA HIDRÁULICA, EM VIDRO TEMPERADO, 2 FOLHAS DE 90X210 CM, ESPESSURA DE 10 MM, INCLUSIVE ACESSÓRIOS. AF_11/2025</t>
  </si>
  <si>
    <t>SINAPI|106318</t>
  </si>
  <si>
    <t>106318</t>
  </si>
  <si>
    <t>PORTA DE ABRIR COM MOLA HIDRÁULICA, EM VIDRO TEMPERADO, 70X210 CM, ESPESSURA 10 MM, INCLUSIVE ACESSÓRIOS. AF_11/2025</t>
  </si>
  <si>
    <t>SINAPI|106319</t>
  </si>
  <si>
    <t>106319</t>
  </si>
  <si>
    <t>PORTA DE ABRIR COM MOLA HIDRÁULICA, EM VIDRO TEMPERADO, 80X210 CM, ESPESSURA 10 MM, INCLUSIVE ACESSÓRIOS. AF_11/2025</t>
  </si>
  <si>
    <t>SINAPI|102184</t>
  </si>
  <si>
    <t>102184</t>
  </si>
  <si>
    <t>PORTA DE ABRIR COM MOLA HIDRÁULICA, EM VIDRO TEMPERADO, 90X210 CM, ESPESSURA 10 MM, INCLUSIVE ACESSÓRIOS. AF_11/2025</t>
  </si>
  <si>
    <t>SINAPI|102187</t>
  </si>
  <si>
    <t>102187</t>
  </si>
  <si>
    <t>PORTA DE CORRER EM VIDRO TEMPERADO, 2 FOLHAS DE 90X210 CM, ESPESSURA 10 MM, INCLUSIVE ACESSÓRIOS. AF_11/2025</t>
  </si>
  <si>
    <t>SINAPI|102186</t>
  </si>
  <si>
    <t>102186</t>
  </si>
  <si>
    <t>PORTA DE CORRER EM VIDRO TEMPERADO, 90X210 CM, ESPESSURA 10 MM, INCLUSIVE ACESSÓRIOS. AF_11/2025</t>
  </si>
  <si>
    <t>SINAPI|102183</t>
  </si>
  <si>
    <t>102183</t>
  </si>
  <si>
    <t>PORTA PIVOTANTE DE VIDRO TEMPERADO, 2 FOLHAS DE 90X210 CM, ESPESSURA DE 10 MM, INCLUSIVE ACESSÓRIOS. AF_11/2025</t>
  </si>
  <si>
    <t>SINAPI|102182</t>
  </si>
  <si>
    <t>102182</t>
  </si>
  <si>
    <t>PORTA PIVOTANTE DE VIDRO TEMPERADO, 90X210 CM, ESPESSURA 10 MM, INCLUSIVE ACESSÓRIOS. AF_11/2025</t>
  </si>
  <si>
    <t>SINAPI|102191</t>
  </si>
  <si>
    <t>102191</t>
  </si>
  <si>
    <t>REMOÇÃO DE VIDRO LISO COMUM DE ESQUADRIA COM BAGUETE DE ALUMÍNIO OU PVC. AF_11/2025</t>
  </si>
  <si>
    <t>SINAPI|102190</t>
  </si>
  <si>
    <t>102190</t>
  </si>
  <si>
    <t>REMOÇÃO DE VIDRO LISO COMUM DE ESQUADRIA COM BAGUETE DE MADEIRA. AF_11/2025</t>
  </si>
  <si>
    <t>SINAPI|102192</t>
  </si>
  <si>
    <t>102192</t>
  </si>
  <si>
    <t>REMOÇÃO DE VIDRO TEMPERADO FIXADO EM PERFIL U. AF_11/2025</t>
  </si>
  <si>
    <t>SINAPI|89354</t>
  </si>
  <si>
    <t>89354</t>
  </si>
  <si>
    <t>MISTURADOR MONOCOMANDO PARA CHUVEIRO, BASE BRUTA E ACABAMENTO CROMADO - FORNECIMENTO E INSTALAÇÃO. AF_08/2021</t>
  </si>
  <si>
    <t>Válvulas e Registros para Sistemas Prediais</t>
  </si>
  <si>
    <t>SINAPI|103041</t>
  </si>
  <si>
    <t>103041</t>
  </si>
  <si>
    <t>REGISTRO DE ESFERA, PVC, ROSCÁVEL, COM BORBOLETA, 1/2" - FORNECIMENTO E INSTALAÇÃO. AF_08/2021</t>
  </si>
  <si>
    <t>SINAPI|103042</t>
  </si>
  <si>
    <t>103042</t>
  </si>
  <si>
    <t>REGISTRO DE ESFERA, PVC, ROSCÁVEL, COM BORBOLETA, 3/4" - FORNECIMENTO E INSTALAÇÃO. AF_08/2021</t>
  </si>
  <si>
    <t>SINAPI|103043</t>
  </si>
  <si>
    <t>103043</t>
  </si>
  <si>
    <t>REGISTRO DE ESFERA, PVC, ROSCÁVEL, COM CABEÇA QUADRADA, 1/2" - FORNECIMENTO E INSTALAÇÃO. AF_08/2021</t>
  </si>
  <si>
    <t>SINAPI|103044</t>
  </si>
  <si>
    <t>103044</t>
  </si>
  <si>
    <t>REGISTRO DE ESFERA, PVC, ROSCÁVEL, COM CABEÇA QUADRADA, 3/4" - FORNECIMENTO E INSTALAÇÃO. AF_08/2021</t>
  </si>
  <si>
    <t>SINAPI|103039</t>
  </si>
  <si>
    <t>103039</t>
  </si>
  <si>
    <t>REGISTRO DE ESFERA, PVC, ROSCÁVEL, COM VOLANTE, 1 1/2" - FORNECIMENTO E INSTALAÇÃO. AF_08/2021</t>
  </si>
  <si>
    <t>SINAPI|103038</t>
  </si>
  <si>
    <t>103038</t>
  </si>
  <si>
    <t>REGISTRO DE ESFERA, PVC, ROSCÁVEL, COM VOLANTE, 1 1/4" - FORNECIMENTO E INSTALAÇÃO. AF_08/2021</t>
  </si>
  <si>
    <t>SINAPI|103037</t>
  </si>
  <si>
    <t>103037</t>
  </si>
  <si>
    <t>REGISTRO DE ESFERA, PVC, ROSCÁVEL, COM VOLANTE, 1" - FORNECIMENTO E INSTALAÇÃO. AF_08/2021</t>
  </si>
  <si>
    <t>SINAPI|103036</t>
  </si>
  <si>
    <t>103036</t>
  </si>
  <si>
    <t>REGISTRO DE ESFERA, PVC, ROSCÁVEL, COM VOLANTE, 1/2" - FORNECIMENTO E INSTALAÇÃO. AF_08/2021</t>
  </si>
  <si>
    <t>SINAPI|103040</t>
  </si>
  <si>
    <t>103040</t>
  </si>
  <si>
    <t>REGISTRO DE ESFERA, PVC, ROSCÁVEL, COM VOLANTE, 2" - FORNECIMENTO E INSTALAÇÃO. AF_08/2021</t>
  </si>
  <si>
    <t>SINAPI|90371</t>
  </si>
  <si>
    <t>90371</t>
  </si>
  <si>
    <t>REGISTRO DE ESFERA, PVC, ROSCÁVEL, COM VOLANTE, 3/4" - FORNECIMENTO E INSTALAÇÃO. AF_08/2021</t>
  </si>
  <si>
    <t>SINAPI|103047</t>
  </si>
  <si>
    <t>103047</t>
  </si>
  <si>
    <t>REGISTRO DE ESFERA, PVC, SOLDÁVEL, COM VOLANTE, DN 20 MM - FORNECIMENTO E INSTALAÇÃO. AF_08/2021</t>
  </si>
  <si>
    <t>SINAPI|94489</t>
  </si>
  <si>
    <t>94489</t>
  </si>
  <si>
    <t>REGISTRO DE ESFERA, PVC, SOLDÁVEL, COM VOLANTE, DN 25 MM - FORNECIMENTO E INSTALAÇÃO. AF_08/2021</t>
  </si>
  <si>
    <t>SINAPI|94490</t>
  </si>
  <si>
    <t>94490</t>
  </si>
  <si>
    <t>REGISTRO DE ESFERA, PVC, SOLDÁVEL, COM VOLANTE, DN 32 MM - FORNECIMENTO E INSTALAÇÃO. AF_08/2021</t>
  </si>
  <si>
    <t>SINAPI|94491</t>
  </si>
  <si>
    <t>94491</t>
  </si>
  <si>
    <t>REGISTRO DE ESFERA, PVC, SOLDÁVEL, COM VOLANTE, DN 40 MM - FORNECIMENTO E INSTALAÇÃO. AF_08/2021</t>
  </si>
  <si>
    <t>SINAPI|94492</t>
  </si>
  <si>
    <t>94492</t>
  </si>
  <si>
    <t>REGISTRO DE ESFERA, PVC, SOLDÁVEL, COM VOLANTE, DN 50 MM - FORNECIMENTO E INSTALAÇÃO. AF_08/2021</t>
  </si>
  <si>
    <t>SINAPI|94493</t>
  </si>
  <si>
    <t>94493</t>
  </si>
  <si>
    <t>REGISTRO DE ESFERA, PVC, SOLDÁVEL, COM VOLANTE, DN 60 MM - FORNECIMENTO E INSTALAÇÃO. AF_08/2021</t>
  </si>
  <si>
    <t>SINAPI|94497</t>
  </si>
  <si>
    <t>94497</t>
  </si>
  <si>
    <t>REGISTRO DE GAVETA BRUTO, LATÃO, ROSCÁVEL, 1 1/2" - FORNECIMENTO E INSTALAÇÃO. AF_08/2021</t>
  </si>
  <si>
    <t>SINAPI|94794</t>
  </si>
  <si>
    <t>94794</t>
  </si>
  <si>
    <t>REGISTRO DE GAVETA BRUTO, LATÃO, ROSCÁVEL, 1 1/2", COM ACABAMENTO E CANOPLA CROMADOS - FORNECIMENTO E INSTALAÇÃO. AF_08/2021</t>
  </si>
  <si>
    <t>SINAPI|94496</t>
  </si>
  <si>
    <t>94496</t>
  </si>
  <si>
    <t>REGISTRO DE GAVETA BRUTO, LATÃO, ROSCÁVEL, 1 1/4" - FORNECIMENTO E INSTALAÇÃO. AF_08/2021</t>
  </si>
  <si>
    <t>SINAPI|94793</t>
  </si>
  <si>
    <t>94793</t>
  </si>
  <si>
    <t>REGISTRO DE GAVETA BRUTO, LATÃO, ROSCÁVEL, 1 1/4", COM ACABAMENTO E CANOPLA CROMADOS - FORNECIMENTO E INSTALAÇÃO. AF_08/2021</t>
  </si>
  <si>
    <t>SINAPI|94495</t>
  </si>
  <si>
    <t>94495</t>
  </si>
  <si>
    <t>REGISTRO DE GAVETA BRUTO, LATÃO, ROSCÁVEL, 1" - FORNECIMENTO E INSTALAÇÃO. AF_08/2021</t>
  </si>
  <si>
    <t>SINAPI|94792</t>
  </si>
  <si>
    <t>94792</t>
  </si>
  <si>
    <t>REGISTRO DE GAVETA BRUTO, LATÃO, ROSCÁVEL, 1", COM ACABAMENTO E CANOPLA CROMADOS - FORNECIMENTO E INSTALAÇÃO. AF_08/2021</t>
  </si>
  <si>
    <t>SINAPI|89352</t>
  </si>
  <si>
    <t>89352</t>
  </si>
  <si>
    <t>REGISTRO DE GAVETA BRUTO, LATÃO, ROSCÁVEL, 1/2" - FORNECIMENTO E INSTALAÇÃO. AF_08/2021</t>
  </si>
  <si>
    <t>SINAPI|89986</t>
  </si>
  <si>
    <t>89986</t>
  </si>
  <si>
    <t>REGISTRO DE GAVETA BRUTO, LATÃO, ROSCÁVEL, 1/2", COM ACABAMENTO E CANOPLA CROMADOS - FORNECIMENTO E INSTALAÇÃO. AF_08/2021</t>
  </si>
  <si>
    <t>SINAPI|94499</t>
  </si>
  <si>
    <t>94499</t>
  </si>
  <si>
    <t>REGISTRO DE GAVETA BRUTO, LATÃO, ROSCÁVEL, 2 1/2" - FORNECIMENTO E INSTALAÇÃO. AF_08/2021</t>
  </si>
  <si>
    <t>SINAPI|94498</t>
  </si>
  <si>
    <t>94498</t>
  </si>
  <si>
    <t>REGISTRO DE GAVETA BRUTO, LATÃO, ROSCÁVEL, 2" - FORNECIMENTO E INSTALAÇÃO. AF_08/2021</t>
  </si>
  <si>
    <t>SINAPI|94500</t>
  </si>
  <si>
    <t>94500</t>
  </si>
  <si>
    <t>REGISTRO DE GAVETA BRUTO, LATÃO, ROSCÁVEL, 3" - FORNECIMENTO E INSTALAÇÃO. AF_08/2021</t>
  </si>
  <si>
    <t>SINAPI|89353</t>
  </si>
  <si>
    <t>89353</t>
  </si>
  <si>
    <t>REGISTRO DE GAVETA BRUTO, LATÃO, ROSCÁVEL, 3/4" - FORNECIMENTO E INSTALAÇÃO. AF_08/2021</t>
  </si>
  <si>
    <t>SINAPI|89987</t>
  </si>
  <si>
    <t>89987</t>
  </si>
  <si>
    <t>REGISTRO DE GAVETA BRUTO, LATÃO, ROSCÁVEL, 3/4", COM ACABAMENTO E CANOPLA CROMADOS - FORNECIMENTO E INSTALAÇÃO. AF_08/2021</t>
  </si>
  <si>
    <t>SINAPI|94501</t>
  </si>
  <si>
    <t>94501</t>
  </si>
  <si>
    <t>REGISTRO DE GAVETA BRUTO, LATÃO, ROSCÁVEL, 4" - FORNECIMENTO E INSTALAÇÃO. AF_08/2021</t>
  </si>
  <si>
    <t>SINAPI|89349</t>
  </si>
  <si>
    <t>89349</t>
  </si>
  <si>
    <t>REGISTRO DE PRESSÃO BRUTO, LATÃO, ROSCÁVEL, 1/2" - FORNECIMENTO E INSTALAÇÃO. AF_08/2021</t>
  </si>
  <si>
    <t>SINAPI|89984</t>
  </si>
  <si>
    <t>89984</t>
  </si>
  <si>
    <t>REGISTRO DE PRESSÃO BRUTO, LATÃO, ROSCÁVEL, 1/2", COM ACABAMENTO E CANOPLA CROMADOS - FORNECIMENTO E INSTALAÇÃO. AF_08/2021</t>
  </si>
  <si>
    <t>SINAPI|89985</t>
  </si>
  <si>
    <t>89985</t>
  </si>
  <si>
    <t>REGISTRO DE PRESSÃO BRUTO, LATÃO, ROSCÁVEL, 3/4", COM ACABAMENTO E CANOPLA CROMADOS - FORNECIMENTO E INSTALAÇÃO. AF_08/2021</t>
  </si>
  <si>
    <t>SINAPI|89351</t>
  </si>
  <si>
    <t>89351</t>
  </si>
  <si>
    <t>REGISTRO DE PRESSÃO BRUTO, LATÃO, ROSCÁVEL, 3/4'' - FORNECIMENTO E INSTALAÇÃO. AF_08/2021</t>
  </si>
  <si>
    <t>SINAPI|103045</t>
  </si>
  <si>
    <t>103045</t>
  </si>
  <si>
    <t>REGISTRO DE PRESSÃO, PVC, ROSCÁVEL, VOLANTE SIMPLES, 1/2" - FORNECIMENTO E INSTALAÇÃO. AF_08/2021</t>
  </si>
  <si>
    <t>SINAPI|103046</t>
  </si>
  <si>
    <t>103046</t>
  </si>
  <si>
    <t>REGISTRO DE PRESSÃO, PVC, ROSCÁVEL, VOLANTE SIMPLES, 3/4" - FORNECIMENTO E INSTALAÇÃO. AF_08/2021</t>
  </si>
  <si>
    <t>SINAPI|103048</t>
  </si>
  <si>
    <t>103048</t>
  </si>
  <si>
    <t>REGISTRO DE PRESSÃO, PVC, SOLDÁVEL, VOLANTE SIMPLES, DN 20 MM - FORNECIMENTO E INSTALAÇÃO. AF_08/2021</t>
  </si>
  <si>
    <t>SINAPI|103049</t>
  </si>
  <si>
    <t>103049</t>
  </si>
  <si>
    <t>REGISTRO DE PRESSÃO, PVC, SOLDÁVEL, VOLANTE SIMPLES, DN 25 MM - FORNECIMENTO E INSTALAÇÃO. AF_08/2021</t>
  </si>
  <si>
    <t>SINAPI|103029</t>
  </si>
  <si>
    <t>103029</t>
  </si>
  <si>
    <t>REGISTRO OU REGULADOR DE GÁS DE COZINHA - FORNECIMENTO E INSTALAÇÃO. AF_08/2021</t>
  </si>
  <si>
    <t>SINAPI|103019</t>
  </si>
  <si>
    <t>103019</t>
  </si>
  <si>
    <t>REGISTRO OU VÁLVULA GLOBO ANGULAR EM LATÃO, PARA HIDRANTES EM INSTALAÇÃO PREDIAL DE INCÊNDIO, 45 GRAUS, 2 1/2" - FORNECIMENTO E INSTALAÇÃO. AF_08/2021</t>
  </si>
  <si>
    <t>SINAPI|103050</t>
  </si>
  <si>
    <t>103050</t>
  </si>
  <si>
    <t>SUBSTITUIÇÃO DE REGISTRO OU VÁLVULA, ROSCÁVEL, DN 20 MM. AF_08/2021</t>
  </si>
  <si>
    <t>SINAPI|103051</t>
  </si>
  <si>
    <t>103051</t>
  </si>
  <si>
    <t>SUBSTITUIÇÃO DE REGISTRO OU VÁLVULA, ROSCÁVEL, DN 25 MM. AF_08/2021</t>
  </si>
  <si>
    <t>SINAPI|103052</t>
  </si>
  <si>
    <t>103052</t>
  </si>
  <si>
    <t>SUBSTITUIÇÃO DE REGISTRO OU VÁLVULA, ROSCÁVEL, DN 32 MM. AF_08/2021</t>
  </si>
  <si>
    <t>SINAPI|94799</t>
  </si>
  <si>
    <t>94799</t>
  </si>
  <si>
    <t>TORNEIRA DE BOIA PARA CAIXA D'ÁGUA, ROSCÁVEL, 1 1/2" - FORNECIMENTO E INSTALAÇÃO. AF_08/2021</t>
  </si>
  <si>
    <t>SINAPI|94798</t>
  </si>
  <si>
    <t>94798</t>
  </si>
  <si>
    <t>TORNEIRA DE BOIA PARA CAIXA D'ÁGUA, ROSCÁVEL, 1 1/4" - FORNECIMENTO E INSTALAÇÃO. AF_08/2021</t>
  </si>
  <si>
    <t>SINAPI|94797</t>
  </si>
  <si>
    <t>94797</t>
  </si>
  <si>
    <t>TORNEIRA DE BOIA PARA CAIXA D'ÁGUA, ROSCÁVEL, 1" - FORNECIMENTO E INSTALAÇÃO. AF_08/2021</t>
  </si>
  <si>
    <t>SINAPI|94795</t>
  </si>
  <si>
    <t>94795</t>
  </si>
  <si>
    <t>TORNEIRA DE BOIA PARA CAIXA D'ÁGUA, ROSCÁVEL, 1/2" - FORNECIMENTO E INSTALAÇÃO. AF_08/2021</t>
  </si>
  <si>
    <t>SINAPI|94800</t>
  </si>
  <si>
    <t>94800</t>
  </si>
  <si>
    <t>TORNEIRA DE BOIA PARA CAIXA D'ÁGUA, ROSCÁVEL, 2" - FORNECIMENTO E INSTALAÇÃO. AF_08/2021</t>
  </si>
  <si>
    <t>SINAPI|94796</t>
  </si>
  <si>
    <t>94796</t>
  </si>
  <si>
    <t>TORNEIRA DE BOIA PARA CAIXA D'ÁGUA, ROSCÁVEL, 3/4" - FORNECIMENTO E INSTALAÇÃO. AF_08/2021</t>
  </si>
  <si>
    <t>SINAPI|99635</t>
  </si>
  <si>
    <t>99635</t>
  </si>
  <si>
    <t>VÁLVULA DE DESCARGA METÁLICA, BASE 1 1/2", ACABAMENTO METALICO CROMADO - FORNECIMENTO E INSTALAÇÃO. AF_08/2021</t>
  </si>
  <si>
    <t>SINAPI|103018</t>
  </si>
  <si>
    <t>103018</t>
  </si>
  <si>
    <t>VÁLVULA DE DESCARGA METÁLICA, BASE 1 1/4", ACABAMENTO METALICO CROMADO - FORNECIMENTO E INSTALAÇÃO. AF_08/2021</t>
  </si>
  <si>
    <t>SINAPI|95252</t>
  </si>
  <si>
    <t>95252</t>
  </si>
  <si>
    <t>VÁLVULA DE ESFERA BRUTA, BRONZE, ROSCÁVEL, 1 1/2'' - FORNECIMENTO E INSTALAÇÃO. AF_08/2021</t>
  </si>
  <si>
    <t>SINAPI|95251</t>
  </si>
  <si>
    <t>95251</t>
  </si>
  <si>
    <t>VÁLVULA DE ESFERA BRUTA, BRONZE, ROSCÁVEL, 1 1/4'' - FORNECIMENTO E INSTALAÇÃO. AF_08/2021</t>
  </si>
  <si>
    <t>SINAPI|95250</t>
  </si>
  <si>
    <t>95250</t>
  </si>
  <si>
    <t>VÁLVULA DE ESFERA BRUTA, BRONZE, ROSCÁVEL, 1'' - FORNECIMENTO E INSTALAÇÃO. AF_08/2021</t>
  </si>
  <si>
    <t>SINAPI|95248</t>
  </si>
  <si>
    <t>95248</t>
  </si>
  <si>
    <t>VÁLVULA DE ESFERA BRUTA, BRONZE, ROSCÁVEL, 1/2" - FORNECIMENTO E INSTALAÇÃO. AF_08/2021</t>
  </si>
  <si>
    <t>SINAPI|95253</t>
  </si>
  <si>
    <t>95253</t>
  </si>
  <si>
    <t>VÁLVULA DE ESFERA BRUTA, BRONZE, ROSCÁVEL, 2'' - FORNECIMENTO E INSTALAÇÃO. AF_08/2021</t>
  </si>
  <si>
    <t>SINAPI|95249</t>
  </si>
  <si>
    <t>95249</t>
  </si>
  <si>
    <t>VÁLVULA DE ESFERA BRUTA, BRONZE, ROSCÁVEL, 3/4'' - FORNECIMENTO E INSTALAÇÃO. AF_08/2021</t>
  </si>
  <si>
    <t>SINAPI|99622</t>
  </si>
  <si>
    <t>99622</t>
  </si>
  <si>
    <t>VÁLVULA DE RETENÇÃO HORIZONTAL, DE BRONZE, ROSCÁVEL, 1 1/2" - FORNECIMENTO E INSTALAÇÃO. AF_08/2021</t>
  </si>
  <si>
    <t>SINAPI|99621</t>
  </si>
  <si>
    <t>99621</t>
  </si>
  <si>
    <t>VÁLVULA DE RETENÇÃO HORIZONTAL, DE BRONZE, ROSCÁVEL, 1 1/4" - FORNECIMENTO E INSTALAÇÃO. AF_08/2021</t>
  </si>
  <si>
    <t>SINAPI|99620</t>
  </si>
  <si>
    <t>99620</t>
  </si>
  <si>
    <t>VÁLVULA DE RETENÇÃO HORIZONTAL, DE BRONZE, ROSCÁVEL, 1" - FORNECIMENTO E INSTALAÇÃO. AF_08/2021</t>
  </si>
  <si>
    <t>SINAPI|103008</t>
  </si>
  <si>
    <t>103008</t>
  </si>
  <si>
    <t>VÁLVULA DE RETENÇÃO HORIZONTAL, DE BRONZE, ROSCÁVEL, 1/2" - FORNECIMENTO E INSTALAÇÃO. AF_08/2021</t>
  </si>
  <si>
    <t>SINAPI|99624</t>
  </si>
  <si>
    <t>99624</t>
  </si>
  <si>
    <t>VÁLVULA DE RETENÇÃO HORIZONTAL, DE BRONZE, ROSCÁVEL, 2 1/2" - FORNECIMENTO E INSTALAÇÃO. AF_08/2021</t>
  </si>
  <si>
    <t>SINAPI|99623</t>
  </si>
  <si>
    <t>99623</t>
  </si>
  <si>
    <t>VÁLVULA DE RETENÇÃO HORIZONTAL, DE BRONZE, ROSCÁVEL, 2" - FORNECIMENTO E INSTALAÇÃO. AF_08/2021</t>
  </si>
  <si>
    <t>SINAPI|99625</t>
  </si>
  <si>
    <t>99625</t>
  </si>
  <si>
    <t>VÁLVULA DE RETENÇÃO HORIZONTAL, DE BRONZE, ROSCÁVEL, 3" - FORNECIMENTO E INSTALAÇÃO. AF_08/2021</t>
  </si>
  <si>
    <t>SINAPI|99619</t>
  </si>
  <si>
    <t>99619</t>
  </si>
  <si>
    <t>VÁLVULA DE RETENÇÃO HORIZONTAL, DE BRONZE, ROSCÁVEL, 3/4" - FORNECIMENTO E INSTALAÇÃO. AF_08/2021</t>
  </si>
  <si>
    <t>SINAPI|99626</t>
  </si>
  <si>
    <t>99626</t>
  </si>
  <si>
    <t>VÁLVULA DE RETENÇÃO HORIZONTAL, DE BRONZE, ROSCÁVEL, 4" - FORNECIMENTO E INSTALAÇÃO. AF_08/2021</t>
  </si>
  <si>
    <t>SINAPI|99631</t>
  </si>
  <si>
    <t>99631</t>
  </si>
  <si>
    <t>VÁLVULA DE RETENÇÃO VERTICAL, DE BRONZE, ROSCÁVEL, 1 1/2" - FORNECIMENTO E INSTALAÇÃO. AF_08/2021</t>
  </si>
  <si>
    <t>SINAPI|99630</t>
  </si>
  <si>
    <t>99630</t>
  </si>
  <si>
    <t>VÁLVULA DE RETENÇÃO VERTICAL, DE BRONZE, ROSCÁVEL, 1 1/4" - FORNECIMENTO E INSTALAÇÃO. AF_08/2021</t>
  </si>
  <si>
    <t>SINAPI|99629</t>
  </si>
  <si>
    <t>99629</t>
  </si>
  <si>
    <t>VÁLVULA DE RETENÇÃO VERTICAL, DE BRONZE, ROSCÁVEL, 1" - FORNECIMENTO E INSTALAÇÃO. AF_08/2021</t>
  </si>
  <si>
    <t>SINAPI|99627</t>
  </si>
  <si>
    <t>99627</t>
  </si>
  <si>
    <t>VÁLVULA DE RETENÇÃO VERTICAL, DE BRONZE, ROSCÁVEL, 1/2" - FORNECIMENTO E INSTALAÇÃO. AF_08/2021</t>
  </si>
  <si>
    <t>SINAPI|103009</t>
  </si>
  <si>
    <t>103009</t>
  </si>
  <si>
    <t>VÁLVULA DE RETENÇÃO VERTICAL, DE BRONZE, ROSCÁVEL, 2 1/2" - FORNECIMENTO E INSTALAÇÃO. AF_08/2021</t>
  </si>
  <si>
    <t>SINAPI|99632</t>
  </si>
  <si>
    <t>99632</t>
  </si>
  <si>
    <t>VÁLVULA DE RETENÇÃO VERTICAL, DE BRONZE, ROSCÁVEL, 2" - FORNECIMENTO E INSTALAÇÃO. AF_08/2021</t>
  </si>
  <si>
    <t>SINAPI|99633</t>
  </si>
  <si>
    <t>99633</t>
  </si>
  <si>
    <t>VÁLVULA DE RETENÇÃO VERTICAL, DE BRONZE, ROSCÁVEL, 3" - FORNECIMENTO E INSTALAÇÃO. AF_08/2021</t>
  </si>
  <si>
    <t>SINAPI|99628</t>
  </si>
  <si>
    <t>99628</t>
  </si>
  <si>
    <t>VÁLVULA DE RETENÇÃO VERTICAL, DE BRONZE, ROSCÁVEL, 3/4" - FORNECIMENTO E INSTALAÇÃO. AF_08/2021</t>
  </si>
  <si>
    <t>SINAPI|99634</t>
  </si>
  <si>
    <t>99634</t>
  </si>
  <si>
    <t>VÁLVULA DE RETENÇÃO VERTICAL, DE BRONZE, ROSCÁVEL, 4" - FORNECIMENTO E INSTALAÇÃO. AF_08/2021</t>
  </si>
  <si>
    <t>SINAPI|103013</t>
  </si>
  <si>
    <t>103013</t>
  </si>
  <si>
    <t>VÁLVULA DE RETENÇÃO, DE BRONZE, PÉ COM CRIVOS, ROSCÁVEL, 1 1/2" - FORNECIMENTO E INSTALAÇÃO. AF_08/2021</t>
  </si>
  <si>
    <t>SINAPI|103012</t>
  </si>
  <si>
    <t>103012</t>
  </si>
  <si>
    <t>VÁLVULA DE RETENÇÃO, DE BRONZE, PÉ COM CRIVOS, ROSCÁVEL, 1 1/4" - FORNECIMENTO E INSTALAÇÃO. AF_08/2021</t>
  </si>
  <si>
    <t>SINAPI|103011</t>
  </si>
  <si>
    <t>103011</t>
  </si>
  <si>
    <t>VÁLVULA DE RETENÇÃO, DE BRONZE, PÉ COM CRIVOS, ROSCÁVEL, 1" - FORNECIMENTO E INSTALAÇÃO. AF_08/2021</t>
  </si>
  <si>
    <t>SINAPI|103015</t>
  </si>
  <si>
    <t>103015</t>
  </si>
  <si>
    <t>VÁLVULA DE RETENÇÃO, DE BRONZE, PÉ COM CRIVOS, ROSCÁVEL, 2 1/2" - FORNECIMENTO E INSTALAÇÃO. AF_08/2021</t>
  </si>
  <si>
    <t>SINAPI|103014</t>
  </si>
  <si>
    <t>103014</t>
  </si>
  <si>
    <t>VÁLVULA DE RETENÇÃO, DE BRONZE, PÉ COM CRIVOS, ROSCÁVEL, 2" - FORNECIMENTO E INSTALAÇÃO. AF_08/2021</t>
  </si>
  <si>
    <t>SINAPI|103016</t>
  </si>
  <si>
    <t>103016</t>
  </si>
  <si>
    <t>VÁLVULA DE RETENÇÃO, DE BRONZE, PÉ COM CRIVOS, ROSCÁVEL, 3" - FORNECIMENTO E INSTALAÇÃO. AF_08/2021</t>
  </si>
  <si>
    <t>SINAPI|103010</t>
  </si>
  <si>
    <t>103010</t>
  </si>
  <si>
    <t>VÁLVULA DE RETENÇÃO, DE BRONZE, PÉ COM CRIVOS, ROSCÁVEL, 3/4" - FORNECIMENTO E INSTALAÇÃO. AF_08/2021</t>
  </si>
  <si>
    <t>SINAPI|103017</t>
  </si>
  <si>
    <t>103017</t>
  </si>
  <si>
    <t>VÁLVULA DE RETENÇÃO, DE BRONZE, PÉ COM CRIVOS, ROSCÁVEL, 4" - FORNECIMENTO E INSTALAÇÃO. AF_08/2021</t>
  </si>
  <si>
    <t>SINAPI|103033</t>
  </si>
  <si>
    <t>103033</t>
  </si>
  <si>
    <t>VÁLVULA DE SEGURANÇA À TEMPERATURA, 1/2" - FORNECIMENTO E INSTALAÇÃO. AF_08/2021</t>
  </si>
  <si>
    <t>SINAPI|103032</t>
  </si>
  <si>
    <t>103032</t>
  </si>
  <si>
    <t>VÁLVULA ESFERA PARA GÁS, 1" - FORNECIMENTO E INSTALAÇÃO. AF_08/2021</t>
  </si>
  <si>
    <t>SINAPI|103030</t>
  </si>
  <si>
    <t>103030</t>
  </si>
  <si>
    <t>VÁLVULA ESFERA PARA GÁS, 1/2" - FORNECIMENTO E INSTALAÇÃO. AF_08/2021</t>
  </si>
  <si>
    <t>SINAPI|103031</t>
  </si>
  <si>
    <t>103031</t>
  </si>
  <si>
    <t>VÁLVULA ESFERA PARA GÁS, 3/4" - FORNECIMENTO E INSTALAÇÃO. AF_08/2021</t>
  </si>
  <si>
    <t>SINAPI|103035</t>
  </si>
  <si>
    <t>103035</t>
  </si>
  <si>
    <t>VÁLVULA ESTABILIZADORA DE VAZÃO/ AUTOFLOW, 1" - FORNECIMENTO E INSTALAÇÃO. AF_08/2021</t>
  </si>
  <si>
    <t>SINAPI|103034</t>
  </si>
  <si>
    <t>103034</t>
  </si>
  <si>
    <t>VÁLVULA ESTABILIZADORA DE VAZÃO/ AUTOFLOW, 3/4" - FORNECIMENTO E INSTALAÇÃO. AF_08/2021</t>
  </si>
  <si>
    <t>SINAPI|103024</t>
  </si>
  <si>
    <t>103024</t>
  </si>
  <si>
    <t>VÁLVULA REDUTORA DE PRESSÃO PARA SISTEMAS PREDIAIS, 1 1/2" - FORNECIMENTO E INSTALAÇÃO. AF_08/2021</t>
  </si>
  <si>
    <t>SINAPI|103023</t>
  </si>
  <si>
    <t>103023</t>
  </si>
  <si>
    <t>VÁLVULA REDUTORA DE PRESSÃO PARA SISTEMAS PREDIAIS, 1 1/4" - FORNECIMENTO E INSTALAÇÃO. AF_08/2021</t>
  </si>
  <si>
    <t>SINAPI|103022</t>
  </si>
  <si>
    <t>103022</t>
  </si>
  <si>
    <t>VÁLVULA REDUTORA DE PRESSÃO PARA SISTEMAS PREDIAIS, 1" - FORNECIMENTO E INSTALAÇÃO. AF_08/2021</t>
  </si>
  <si>
    <t>SINAPI|103020</t>
  </si>
  <si>
    <t>103020</t>
  </si>
  <si>
    <t>VÁLVULA REDUTORA DE PRESSÃO PARA SISTEMAS PREDIAIS, 1/2" - FORNECIMENTO E INSTALAÇÃO. AF_08/2021</t>
  </si>
  <si>
    <t>SINAPI|103026</t>
  </si>
  <si>
    <t>103026</t>
  </si>
  <si>
    <t>VÁLVULA REDUTORA DE PRESSÃO PARA SISTEMAS PREDIAIS, 2 1/2" - FORNECIMENTO E INSTALAÇÃO. AF_08/2021</t>
  </si>
  <si>
    <t>SINAPI|103025</t>
  </si>
  <si>
    <t>103025</t>
  </si>
  <si>
    <t>VÁLVULA REDUTORA DE PRESSÃO PARA SISTEMAS PREDIAIS, 2" - FORNECIMENTO E INSTALAÇÃO. AF_08/2021</t>
  </si>
  <si>
    <t>SINAPI|103021</t>
  </si>
  <si>
    <t>103021</t>
  </si>
  <si>
    <t>VÁLVULA REDUTORA DE PRESSÃO PARA SISTEMAS PREDIAIS, 3/4" - FORNECIMENTO E INSTALAÇÃO. AF_08/2021</t>
  </si>
  <si>
    <t>SINAPI|103027</t>
  </si>
  <si>
    <t>103027</t>
  </si>
  <si>
    <t>VÁLVULA VENTOSA ELIMINADORA DE AR, PARA SISTEMAS PREDIAIS, 1/2" - FORNECIMENTO E INSTALAÇÃO. AF_08/2021</t>
  </si>
  <si>
    <t>SINAPI|103028</t>
  </si>
  <si>
    <t>103028</t>
  </si>
  <si>
    <t>VÁLVULA VENTOSA ELIMINADORA DE AR, PARA SISTEMAS PREDIAIS, 3/4" - FORNECIMENTO E INSTALAÇÃO. AF_08/2021</t>
  </si>
  <si>
    <t>SINAPI|103563</t>
  </si>
  <si>
    <t>103563</t>
  </si>
  <si>
    <t>JUNTA DE DESMONTAGEM TRAVADA AXIALMENTE DE FERRO FUNDIDO PARA REDE DE ÁGUA OU ESGOTO, DN 100 MM. AF_12/2021</t>
  </si>
  <si>
    <t>Válvulas para Redes de Saneamento</t>
  </si>
  <si>
    <t>SINAPI|103564</t>
  </si>
  <si>
    <t>103564</t>
  </si>
  <si>
    <t>JUNTA DE DESMONTAGEM TRAVADA AXIALMENTE DE FERRO FUNDIDO PARA REDE DE ÁGUA OU ESGOTO, DN 150 MM. AF_12/2021</t>
  </si>
  <si>
    <t>SINAPI|103565</t>
  </si>
  <si>
    <t>103565</t>
  </si>
  <si>
    <t>JUNTA DE DESMONTAGEM TRAVADA AXIALMENTE DE FERRO FUNDIDO PARA REDE DE ÁGUA OU ESGOTO, DN 200 MM. AF_12/2021</t>
  </si>
  <si>
    <t>SINAPI|103566</t>
  </si>
  <si>
    <t>103566</t>
  </si>
  <si>
    <t>JUNTA DE DESMONTAGEM TRAVADA AXIALMENTE DE FERRO FUNDIDO PARA REDE DE ÁGUA OU ESGOTO, DN 250 MM. AF_12/2021</t>
  </si>
  <si>
    <t>SINAPI|103567</t>
  </si>
  <si>
    <t>103567</t>
  </si>
  <si>
    <t>JUNTA DE DESMONTAGEM TRAVADA AXIALMENTE DE FERRO FUNDIDO PARA REDE DE ÁGUA OU ESGOTO, DN 300 MM. AF_12/2021</t>
  </si>
  <si>
    <t>SINAPI|103568</t>
  </si>
  <si>
    <t>103568</t>
  </si>
  <si>
    <t>JUNTA DE DESMONTAGEM TRAVADA AXIALMENTE DE FERRO FUNDIDO PARA REDE DE ÁGUA OU ESGOTO, DN 350 MM. AF_12/2021</t>
  </si>
  <si>
    <t>SINAPI|103569</t>
  </si>
  <si>
    <t>103569</t>
  </si>
  <si>
    <t>JUNTA DE DESMONTAGEM TRAVADA AXIALMENTE DE FERRO FUNDIDO PARA REDE DE ÁGUA OU ESGOTO, DN 400 MM. AF_12/2021</t>
  </si>
  <si>
    <t>SINAPI|103570</t>
  </si>
  <si>
    <t>103570</t>
  </si>
  <si>
    <t>JUNTA DE DESMONTAGEM TRAVADA AXIALMENTE DE FERRO FUNDIDO PARA REDE DE ÁGUA OU ESGOTO, DN 500 MM. AF_12/2021</t>
  </si>
  <si>
    <t>SINAPI|103571</t>
  </si>
  <si>
    <t>103571</t>
  </si>
  <si>
    <t>JUNTA DE DESMONTAGEM TRAVADA AXIALMENTE DE FERRO FUNDIDO PARA REDE DE ÁGUA OU ESGOTO, DN 600 MM. AF_12/2021</t>
  </si>
  <si>
    <t>SINAPI|103562</t>
  </si>
  <si>
    <t>103562</t>
  </si>
  <si>
    <t>JUNTA DE DESMONTAGEM TRAVADA AXIALMENTE DE FERRO FUNDIDO PARA REDE DE ÁGUA OU ESGOTO, DN 80 MM. AF_12/2021</t>
  </si>
  <si>
    <t>SINAPI|103573</t>
  </si>
  <si>
    <t>103573</t>
  </si>
  <si>
    <t>JUNTA MECÂNICA (LUVA DE CORRER COM BOLSA JUNTA MECÂNICA) DE FERRO FUNDIDO PARA REDE DE ÁGUA OU ESGOTO, DN 100 MM. AF_12/2021</t>
  </si>
  <si>
    <t>SINAPI|103585</t>
  </si>
  <si>
    <t>103585</t>
  </si>
  <si>
    <t>JUNTA MECÂNICA (LUVA DE CORRER COM BOLSA JUNTA MECÂNICA) DE FERRO FUNDIDO PARA REDE DE ÁGUA OU ESGOTO, DN 1000 MM. AF_12/2021</t>
  </si>
  <si>
    <t>SINAPI|103586</t>
  </si>
  <si>
    <t>103586</t>
  </si>
  <si>
    <t>JUNTA MECÂNICA (LUVA DE CORRER COM BOLSA JUNTA MECÂNICA) DE FERRO FUNDIDO PARA REDE DE ÁGUA OU ESGOTO, DN 1200 MM. AF_12/2021</t>
  </si>
  <si>
    <t>SINAPI|103574</t>
  </si>
  <si>
    <t>103574</t>
  </si>
  <si>
    <t>JUNTA MECÂNICA (LUVA DE CORRER COM BOLSA JUNTA MECÂNICA) DE FERRO FUNDIDO PARA REDE DE ÁGUA OU ESGOTO, DN 150 MM. AF_12/2021</t>
  </si>
  <si>
    <t>SINAPI|103575</t>
  </si>
  <si>
    <t>103575</t>
  </si>
  <si>
    <t>JUNTA MECÂNICA (LUVA DE CORRER COM BOLSA JUNTA MECÂNICA) DE FERRO FUNDIDO PARA REDE DE ÁGUA OU ESGOTO, DN 200 MM. AF_12/2021</t>
  </si>
  <si>
    <t>SINAPI|103576</t>
  </si>
  <si>
    <t>103576</t>
  </si>
  <si>
    <t>JUNTA MECÂNICA (LUVA DE CORRER COM BOLSA JUNTA MECÂNICA) DE FERRO FUNDIDO PARA REDE DE ÁGUA OU ESGOTO, DN 250 MM. AF_12/2021</t>
  </si>
  <si>
    <t>SINAPI|103577</t>
  </si>
  <si>
    <t>103577</t>
  </si>
  <si>
    <t>JUNTA MECÂNICA (LUVA DE CORRER COM BOLSA JUNTA MECÂNICA) DE FERRO FUNDIDO PARA REDE DE ÁGUA OU ESGOTO, DN 300 MM. AF_12/2021</t>
  </si>
  <si>
    <t>SINAPI|103578</t>
  </si>
  <si>
    <t>103578</t>
  </si>
  <si>
    <t>JUNTA MECÂNICA (LUVA DE CORRER COM BOLSA JUNTA MECÂNICA) DE FERRO FUNDIDO PARA REDE DE ÁGUA OU ESGOTO, DN 350 MM. AF_12/2021</t>
  </si>
  <si>
    <t>SINAPI|103579</t>
  </si>
  <si>
    <t>103579</t>
  </si>
  <si>
    <t>JUNTA MECÂNICA (LUVA DE CORRER COM BOLSA JUNTA MECÂNICA) DE FERRO FUNDIDO PARA REDE DE ÁGUA OU ESGOTO, DN 400 MM. AF_12/2021</t>
  </si>
  <si>
    <t>SINAPI|103580</t>
  </si>
  <si>
    <t>103580</t>
  </si>
  <si>
    <t>JUNTA MECÂNICA (LUVA DE CORRER COM BOLSA JUNTA MECÂNICA) DE FERRO FUNDIDO PARA REDE DE ÁGUA OU ESGOTO, DN 500 MM. AF_12/2021</t>
  </si>
  <si>
    <t>SINAPI|103581</t>
  </si>
  <si>
    <t>103581</t>
  </si>
  <si>
    <t>JUNTA MECÂNICA (LUVA DE CORRER COM BOLSA JUNTA MECÂNICA) DE FERRO FUNDIDO PARA REDE DE ÁGUA OU ESGOTO, DN 600 MM. AF_12/2021</t>
  </si>
  <si>
    <t>SINAPI|103582</t>
  </si>
  <si>
    <t>103582</t>
  </si>
  <si>
    <t>JUNTA MECÂNICA (LUVA DE CORRER COM BOLSA JUNTA MECÂNICA) DE FERRO FUNDIDO PARA REDE DE ÁGUA OU ESGOTO, DN 700 MM. AF_12/2021</t>
  </si>
  <si>
    <t>SINAPI|103572</t>
  </si>
  <si>
    <t>103572</t>
  </si>
  <si>
    <t>JUNTA MECÂNICA (LUVA DE CORRER COM BOLSA JUNTA MECÂNICA) DE FERRO FUNDIDO PARA REDE DE ÁGUA OU ESGOTO, DN 80 MM. AF_12/2021</t>
  </si>
  <si>
    <t>SINAPI|103583</t>
  </si>
  <si>
    <t>103583</t>
  </si>
  <si>
    <t>JUNTA MECÂNICA (LUVA DE CORRER COM BOLSA JUNTA MECÂNICA) DE FERRO FUNDIDO PARA REDE DE ÁGUA OU ESGOTO, DN 800 MM. AF_12/2021</t>
  </si>
  <si>
    <t>SINAPI|103584</t>
  </si>
  <si>
    <t>103584</t>
  </si>
  <si>
    <t>JUNTA MECÂNICA (LUVA DE CORRER COM BOLSA JUNTA MECÂNICA) DE FERRO FUNDIDO PARA REDE DE ÁGUA OU ESGOTO, DN 900 MM. AF_12/2021</t>
  </si>
  <si>
    <t>SINAPI|103557</t>
  </si>
  <si>
    <t>103557</t>
  </si>
  <si>
    <t>MEDIDOR DE VAZÃO ELETROMAGNÉTICO DE AÇO CARBONO PARA REDE DE ÁGUA OU ESGOTO, DN 100 MM, JUNTA FLANGEADA. AF_12/2021</t>
  </si>
  <si>
    <t>SINAPI|103558</t>
  </si>
  <si>
    <t>103558</t>
  </si>
  <si>
    <t>MEDIDOR DE VAZÃO ELETROMAGNÉTICO DE AÇO CARBONO PARA REDE DE ÁGUA OU ESGOTO, DN 200 MM, JUNTA FLANGEADA. AF_12/2021</t>
  </si>
  <si>
    <t>SINAPI|103559</t>
  </si>
  <si>
    <t>103559</t>
  </si>
  <si>
    <t>MEDIDOR DE VAZÃO ELETROMAGNÉTICO DE AÇO CARBONO PARA REDE DE ÁGUA OU ESGOTO, DN 300 MM, JUNTA FLANGEADA. AF_12/2021</t>
  </si>
  <si>
    <t>SINAPI|103560</t>
  </si>
  <si>
    <t>103560</t>
  </si>
  <si>
    <t>MEDIDOR DE VAZÃO ELETROMAGNÉTICO DE AÇO CARBONO PARA REDE DE ÁGUA OU ESGOTO, DN 400 MM, JUNTA FLANGEADA. AF_12/2021</t>
  </si>
  <si>
    <t>SINAPI|103561</t>
  </si>
  <si>
    <t>103561</t>
  </si>
  <si>
    <t>MEDIDOR DE VAZÃO ELETROMAGNÉTICO DE AÇO CARBONO PARA REDE DE ÁGUA OU ESGOTO, DN 500 MM, JUNTA FLANGEADA. AF_12/2021</t>
  </si>
  <si>
    <t>SINAPI|103529</t>
  </si>
  <si>
    <t>103529</t>
  </si>
  <si>
    <t>REGISTRO DE GAVETA DE FERRO FUNDIDO PARA REDE DE ÁGUA OU ESGOTO, DN 100 MM, JUNTA FLANGEADA. AF_12/2021</t>
  </si>
  <si>
    <t>SINAPI|103530</t>
  </si>
  <si>
    <t>103530</t>
  </si>
  <si>
    <t>REGISTRO DE GAVETA DE FERRO FUNDIDO PARA REDE DE ÁGUA OU ESGOTO, DN 150 MM, JUNTA FLANGEADA. AF_01/2021</t>
  </si>
  <si>
    <t>SINAPI|103531</t>
  </si>
  <si>
    <t>103531</t>
  </si>
  <si>
    <t>REGISTRO DE GAVETA DE FERRO FUNDIDO PARA REDE DE ÁGUA OU ESGOTO, DN 200 MM, JUNTA FLANGEADA. AF_12/2021</t>
  </si>
  <si>
    <t>SINAPI|103532</t>
  </si>
  <si>
    <t>103532</t>
  </si>
  <si>
    <t>REGISTRO DE GAVETA DE FERRO FUNDIDO PARA REDE DE ÁGUA OU ESGOTO, DN 250 MM, JUNTA FLANGEADA. AF_12/2021</t>
  </si>
  <si>
    <t>SINAPI|103533</t>
  </si>
  <si>
    <t>103533</t>
  </si>
  <si>
    <t>REGISTRO DE GAVETA DE FERRO FUNDIDO PARA REDE DE ÁGUA OU ESGOTO, DN 300 MM, JUNTA FLANGEADA. AF_12/2021</t>
  </si>
  <si>
    <t>SINAPI|103534</t>
  </si>
  <si>
    <t>103534</t>
  </si>
  <si>
    <t>REGISTRO DE GAVETA DE FERRO FUNDIDO PARA REDE DE ÁGUA OU ESGOTO, DN 350 MM, JUNTA FLANGEADA. AF_12/2021</t>
  </si>
  <si>
    <t>SINAPI|103535</t>
  </si>
  <si>
    <t>103535</t>
  </si>
  <si>
    <t>REGISTRO DE GAVETA DE FERRO FUNDIDO PARA REDE DE ÁGUA OU ESGOTO, DN 400 MM, JUNTA FLANGEADA. AF_12/2021</t>
  </si>
  <si>
    <t>SINAPI|103527</t>
  </si>
  <si>
    <t>103527</t>
  </si>
  <si>
    <t>REGISTRO DE GAVETA DE FERRO FUNDIDO PARA REDE DE ÁGUA OU ESGOTO, DN 50 MM, JUNTA FLANGEADA. AF_12/2021</t>
  </si>
  <si>
    <t>SINAPI|103536</t>
  </si>
  <si>
    <t>103536</t>
  </si>
  <si>
    <t>REGISTRO DE GAVETA DE FERRO FUNDIDO PARA REDE DE ÁGUA OU ESGOTO, DN 500 MM, JUNTA FLANGEADA. AF_12/2021</t>
  </si>
  <si>
    <t>SINAPI|103528</t>
  </si>
  <si>
    <t>103528</t>
  </si>
  <si>
    <t>REGISTRO DE GAVETA DE FERRO FUNDIDO PARA REDE DE ÁGUA OU ESGOTO, DN 80 MM, JUNTA FLANGEADA. AF_12/2021</t>
  </si>
  <si>
    <t>SINAPI|103541</t>
  </si>
  <si>
    <t>103541</t>
  </si>
  <si>
    <t>VÁLVULA DE RETENÇÃO DE FERRO FUNDIDO PARA REDE DE ÁGUA OU ESGOTO, COM FLANGES, DN 200 MM, JUNTA FLANGEADA. AF_12/2021</t>
  </si>
  <si>
    <t>SINAPI|103539</t>
  </si>
  <si>
    <t>103539</t>
  </si>
  <si>
    <t>VÁLVULA DE RETENÇÃO DE FERRO FUNDIDO PARA REDE DE ÁGUA OU ESGOTO, DN 100 MM, JUNTA FLANGEADA. AF_12/2021</t>
  </si>
  <si>
    <t>SINAPI|103540</t>
  </si>
  <si>
    <t>103540</t>
  </si>
  <si>
    <t>VÁLVULA DE RETENÇÃO DE FERRO FUNDIDO PARA REDE DE ÁGUA OU ESGOTO, DN 150 MM, JUNTA FLANGEADA. AF_12/2021</t>
  </si>
  <si>
    <t>SINAPI|103542</t>
  </si>
  <si>
    <t>103542</t>
  </si>
  <si>
    <t>VÁLVULA DE RETENÇÃO DE FERRO FUNDIDO PARA REDE DE ÁGUA OU ESGOTO, DN 250 MM, JUNTA FLANGEADA. AF_12/2021</t>
  </si>
  <si>
    <t>SINAPI|103543</t>
  </si>
  <si>
    <t>103543</t>
  </si>
  <si>
    <t>VÁLVULA DE RETENÇÃO DE FERRO FUNDIDO PARA REDE DE ÁGUA OU ESGOTO, DN 300 MM, JUNTA FLANGEADA. AF_12/2021</t>
  </si>
  <si>
    <t>SINAPI|103544</t>
  </si>
  <si>
    <t>103544</t>
  </si>
  <si>
    <t>VÁLVULA DE RETENÇÃO DE FERRO FUNDIDO PARA REDE DE ÁGUA OU ESGOTO, DN 350 MM, JUNTA FLANGEADA. AF_12/2021</t>
  </si>
  <si>
    <t>SINAPI|103545</t>
  </si>
  <si>
    <t>103545</t>
  </si>
  <si>
    <t>VÁLVULA DE RETENÇÃO DE FERRO FUNDIDO PARA REDE DE ÁGUA OU ESGOTO, DN 400 MM, JUNTA FLANGEADA. AF_12/2021</t>
  </si>
  <si>
    <t>SINAPI|103537</t>
  </si>
  <si>
    <t>103537</t>
  </si>
  <si>
    <t>VÁLVULA DE RETENÇÃO DE FERRO FUNDIDO PARA REDE DE ÁGUA OU ESGOTO, DN 50 MM, JUNTA FLANGEADA. AF_12/2021</t>
  </si>
  <si>
    <t>SINAPI|103546</t>
  </si>
  <si>
    <t>103546</t>
  </si>
  <si>
    <t>VÁLVULA DE RETENÇÃO DE FERRO FUNDIDO PARA REDE DE ÁGUA OU ESGOTO, DN 500 MM, JUNTA FLANGEADA. AF_12/2021</t>
  </si>
  <si>
    <t>SINAPI|103538</t>
  </si>
  <si>
    <t>103538</t>
  </si>
  <si>
    <t>VÁLVULA DE RETENÇÃO DE FERRO FUNDIDO PARA REDE DE ÁGUA OU ESGOTO, DN 80 MM, JUNTA FLANGEADA. AF_12/2021</t>
  </si>
  <si>
    <t>SINAPI|103549</t>
  </si>
  <si>
    <t>103549</t>
  </si>
  <si>
    <t>VÁLVULA REDUTORA DE PRESSÃO DE FERRO FUNDIDO PARA REDE DE ÁGUA, DN 100 MM, JUNTA FLANGEADA. AF_12/2021</t>
  </si>
  <si>
    <t>SINAPI|103550</t>
  </si>
  <si>
    <t>103550</t>
  </si>
  <si>
    <t>VÁLVULA REDUTORA DE PRESSÃO DE FERRO FUNDIDO PARA REDE DE ÁGUA, DN 150 MM, JUNTA FLANGEADA. AF_12/2021</t>
  </si>
  <si>
    <t>SINAPI|103551</t>
  </si>
  <si>
    <t>103551</t>
  </si>
  <si>
    <t>VÁLVULA REDUTORA DE PRESSÃO DE FERRO FUNDIDO PARA REDE DE ÁGUA, DN 200 MM, JUNTA FLANGEADA. AF_12/2021</t>
  </si>
  <si>
    <t>SINAPI|103552</t>
  </si>
  <si>
    <t>103552</t>
  </si>
  <si>
    <t>VÁLVULA REDUTORA DE PRESSÃO DE FERRO FUNDIDO PARA REDE DE ÁGUA, DN 250 MM, JUNTA FLANGEADA. AF_12/2021</t>
  </si>
  <si>
    <t>SINAPI|103553</t>
  </si>
  <si>
    <t>103553</t>
  </si>
  <si>
    <t>VÁLVULA REDUTORA DE PRESSÃO DE FERRO FUNDIDO PARA REDE DE ÁGUA, DN 300 MM, JUNTA FLANGEADA. AF_12/2021</t>
  </si>
  <si>
    <t>SINAPI|103554</t>
  </si>
  <si>
    <t>103554</t>
  </si>
  <si>
    <t>VÁLVULA REDUTORA DE PRESSÃO DE FERRO FUNDIDO PARA REDE DE ÁGUA, DN 350 MM, JUNTA FLANGEADA. AF_12/2021</t>
  </si>
  <si>
    <t>SINAPI|103555</t>
  </si>
  <si>
    <t>103555</t>
  </si>
  <si>
    <t>VÁLVULA REDUTORA DE PRESSÃO DE FERRO FUNDIDO PARA REDE DE ÁGUA, DN 400 MM, JUNTA FLANGEADA. AF_12/2021</t>
  </si>
  <si>
    <t>SINAPI|103547</t>
  </si>
  <si>
    <t>103547</t>
  </si>
  <si>
    <t>VÁLVULA REDUTORA DE PRESSÃO DE FERRO FUNDIDO PARA REDE DE ÁGUA, DN 50 MM, JUNTA FLANGEADA. AF_12/2021</t>
  </si>
  <si>
    <t>SINAPI|103556</t>
  </si>
  <si>
    <t>103556</t>
  </si>
  <si>
    <t>VÁLVULA REDUTORA DE PRESSÃO DE FERRO FUNDIDO PARA REDE DE ÁGUA, DN 500 MM, JUNTA FLANGEADA. AF_12/2021</t>
  </si>
  <si>
    <t>SINAPI|103548</t>
  </si>
  <si>
    <t>103548</t>
  </si>
  <si>
    <t>VÁLVULA REDUTORA DE PRESSÃO DE FERRO FUNDIDO PARA REDE DE ÁGUA, DN 80 MM, JUNTA FLANGEADA. AF_12/2021</t>
  </si>
  <si>
    <t>SINAPI-I|45333</t>
  </si>
  <si>
    <t>SINAPI-I</t>
  </si>
  <si>
    <t>45333</t>
  </si>
  <si>
    <t>ABERTURA PARA ENCAIXE DE CUBA OU LAVATORIO EM BANCADA DE MARMORE/ GRANITO OU OUTRO TIPO DE PEDRA NATURAL</t>
  </si>
  <si>
    <t>INSUMO</t>
  </si>
  <si>
    <t>SERVIÇOS</t>
  </si>
  <si>
    <t>SINAPI-I|11270</t>
  </si>
  <si>
    <t>11270</t>
  </si>
  <si>
    <t>ABRACADEIRA DE LATAO PARA FIXACAO DE CABO PARA-RAIO, DIMENSOES 32 X 24 X 24 MM</t>
  </si>
  <si>
    <t>MATERIAL</t>
  </si>
  <si>
    <t>SINAPI-I|412</t>
  </si>
  <si>
    <t>412</t>
  </si>
  <si>
    <t>ABRACADEIRA DE NYLON PARA AMARRACAO DE CABOS, COMPRIMENTO DE *230* X *7,6* MM</t>
  </si>
  <si>
    <t>SINAPI-I|414</t>
  </si>
  <si>
    <t>414</t>
  </si>
  <si>
    <t>ABRACADEIRA DE NYLON PARA AMARRACAO DE CABOS, COMPRIMENTO DE 100 X 2,5 MM</t>
  </si>
  <si>
    <t>SINAPI-I|410</t>
  </si>
  <si>
    <t>410</t>
  </si>
  <si>
    <t>ABRACADEIRA DE NYLON PARA AMARRACAO DE CABOS, COMPRIMENTO DE 150 X *3,6* MM</t>
  </si>
  <si>
    <t>SINAPI-I|411</t>
  </si>
  <si>
    <t>411</t>
  </si>
  <si>
    <t>ABRACADEIRA DE NYLON PARA AMARRACAO DE CABOS, COMPRIMENTO DE 200 X *4,6* MM</t>
  </si>
  <si>
    <t>SINAPI-I|408</t>
  </si>
  <si>
    <t>408</t>
  </si>
  <si>
    <t>ABRACADEIRA DE NYLON PARA AMARRACAO DE CABOS, COMPRIMENTO DE 390 X *4,6* MM</t>
  </si>
  <si>
    <t>SINAPI-I|39131</t>
  </si>
  <si>
    <t>39131</t>
  </si>
  <si>
    <t>ABRACADEIRA EM ACO PARA AMARRACAO DE ELETRODUTOS, TIPO D, COM 1 1/2" E CUNHA DE FIXACAO</t>
  </si>
  <si>
    <t>SINAPI-I|394</t>
  </si>
  <si>
    <t>394</t>
  </si>
  <si>
    <t>ABRACADEIRA EM ACO PARA AMARRACAO DE ELETRODUTOS, TIPO D, COM 1 1/2" E PARAFUSO DE FIXACAO</t>
  </si>
  <si>
    <t>SINAPI-I|39130</t>
  </si>
  <si>
    <t>39130</t>
  </si>
  <si>
    <t>ABRACADEIRA EM ACO PARA AMARRACAO DE ELETRODUTOS, TIPO D, COM 1 1/4" E CUNHA DE FIXACAO</t>
  </si>
  <si>
    <t>SINAPI-I|395</t>
  </si>
  <si>
    <t>395</t>
  </si>
  <si>
    <t>ABRACADEIRA EM ACO PARA AMARRACAO DE ELETRODUTOS, TIPO D, COM 1 1/4" E PARAFUSO DE FIXACAO</t>
  </si>
  <si>
    <t>SINAPI-I|39129</t>
  </si>
  <si>
    <t>39129</t>
  </si>
  <si>
    <t>ABRACADEIRA EM ACO PARA AMARRACAO DE ELETRODUTOS, TIPO D, COM 1" E CUNHA DE FIXACAO</t>
  </si>
  <si>
    <t>SINAPI-I|393</t>
  </si>
  <si>
    <t>393</t>
  </si>
  <si>
    <t>ABRACADEIRA EM ACO PARA AMARRACAO DE ELETRODUTOS, TIPO D, COM 1" E PARAFUSO DE FIXACAO</t>
  </si>
  <si>
    <t>SINAPI-I|39127</t>
  </si>
  <si>
    <t>39127</t>
  </si>
  <si>
    <t>ABRACADEIRA EM ACO PARA AMARRACAO DE ELETRODUTOS, TIPO D, COM 1/2" E CUNHA DE FIXACAO</t>
  </si>
  <si>
    <t>SINAPI-I|392</t>
  </si>
  <si>
    <t>392</t>
  </si>
  <si>
    <t>ABRACADEIRA EM ACO PARA AMARRACAO DE ELETRODUTOS, TIPO D, COM 1/2" E PARAFUSO DE FIXACAO</t>
  </si>
  <si>
    <t>SINAPI-I|39133</t>
  </si>
  <si>
    <t>39133</t>
  </si>
  <si>
    <t>ABRACADEIRA EM ACO PARA AMARRACAO DE ELETRODUTOS, TIPO D, COM 2 1/2" E CUNHA DE FIXACAO</t>
  </si>
  <si>
    <t>SINAPI-I|397</t>
  </si>
  <si>
    <t>397</t>
  </si>
  <si>
    <t>ABRACADEIRA EM ACO PARA AMARRACAO DE ELETRODUTOS, TIPO D, COM 2 1/2" E PARAFUSO DE FIXACAO</t>
  </si>
  <si>
    <t>SINAPI-I|39132</t>
  </si>
  <si>
    <t>39132</t>
  </si>
  <si>
    <t>ABRACADEIRA EM ACO PARA AMARRACAO DE ELETRODUTOS, TIPO D, COM 2" E CUNHA DE FIXACAO</t>
  </si>
  <si>
    <t>SINAPI-I|396</t>
  </si>
  <si>
    <t>396</t>
  </si>
  <si>
    <t>ABRACADEIRA EM ACO PARA AMARRACAO DE ELETRODUTOS, TIPO D, COM 2" E PARAFUSO DE FIXACAO</t>
  </si>
  <si>
    <t>SINAPI-I|39135</t>
  </si>
  <si>
    <t>39135</t>
  </si>
  <si>
    <t>ABRACADEIRA EM ACO PARA AMARRACAO DE ELETRODUTOS, TIPO D, COM 3 1/2" E CUNHA DE FIXACAO</t>
  </si>
  <si>
    <t>SINAPI-I|39134</t>
  </si>
  <si>
    <t>39134</t>
  </si>
  <si>
    <t>ABRACADEIRA EM ACO PARA AMARRACAO DE ELETRODUTOS, TIPO D, COM 3" E CUNHA DE FIXACAO</t>
  </si>
  <si>
    <t>SINAPI-I|398</t>
  </si>
  <si>
    <t>398</t>
  </si>
  <si>
    <t>ABRACADEIRA EM ACO PARA AMARRACAO DE ELETRODUTOS, TIPO D, COM 3" E PARAFUSO DE FIXACAO</t>
  </si>
  <si>
    <t>SINAPI-I|39128</t>
  </si>
  <si>
    <t>39128</t>
  </si>
  <si>
    <t>ABRACADEIRA EM ACO PARA AMARRACAO DE ELETRODUTOS, TIPO D, COM 3/4" E CUNHA DE FIXACAO</t>
  </si>
  <si>
    <t>SINAPI-I|400</t>
  </si>
  <si>
    <t>400</t>
  </si>
  <si>
    <t>ABRACADEIRA EM ACO PARA AMARRACAO DE ELETRODUTOS, TIPO D, COM 3/4" E PARAFUSO DE FIXACAO</t>
  </si>
  <si>
    <t>SINAPI-I|39125</t>
  </si>
  <si>
    <t>39125</t>
  </si>
  <si>
    <t>ABRACADEIRA EM ACO PARA AMARRACAO DE ELETRODUTOS, TIPO D, COM 3/8" E PARAFUSO DE FIXACAO</t>
  </si>
  <si>
    <t>SINAPI-I|39126</t>
  </si>
  <si>
    <t>39126</t>
  </si>
  <si>
    <t>ABRACADEIRA EM ACO PARA AMARRACAO DE ELETRODUTOS, TIPO D, COM 4" E CUNHA DE FIXACAO</t>
  </si>
  <si>
    <t>SINAPI-I|399</t>
  </si>
  <si>
    <t>399</t>
  </si>
  <si>
    <t>ABRACADEIRA EM ACO PARA AMARRACAO DE ELETRODUTOS, TIPO D, COM 4" E PARAFUSO DE FIXACAO</t>
  </si>
  <si>
    <t>SINAPI-I|39158</t>
  </si>
  <si>
    <t>39158</t>
  </si>
  <si>
    <t>ABRACADEIRA EM ACO PARA AMARRACAO DE ELETRODUTOS, TIPO ECONOMICA (GOTA), COM 8"</t>
  </si>
  <si>
    <t>SINAPI-I|39141</t>
  </si>
  <si>
    <t>39141</t>
  </si>
  <si>
    <t>ABRACADEIRA EM ACO PARA AMARRACAO DE ELETRODUTOS, TIPO U SIMPLES, COM 1 1/2"</t>
  </si>
  <si>
    <t>SINAPI-I|39140</t>
  </si>
  <si>
    <t>39140</t>
  </si>
  <si>
    <t>ABRACADEIRA EM ACO PARA AMARRACAO DE ELETRODUTOS, TIPO U SIMPLES, COM 1 1/4"</t>
  </si>
  <si>
    <t>SINAPI-I|39139</t>
  </si>
  <si>
    <t>39139</t>
  </si>
  <si>
    <t>ABRACADEIRA EM ACO PARA AMARRACAO DE ELETRODUTOS, TIPO U SIMPLES, COM 1"</t>
  </si>
  <si>
    <t>SINAPI-I|39137</t>
  </si>
  <si>
    <t>39137</t>
  </si>
  <si>
    <t>ABRACADEIRA EM ACO PARA AMARRACAO DE ELETRODUTOS, TIPO U SIMPLES, COM 1/2"</t>
  </si>
  <si>
    <t>SINAPI-I|39143</t>
  </si>
  <si>
    <t>39143</t>
  </si>
  <si>
    <t>ABRACADEIRA EM ACO PARA AMARRACAO DE ELETRODUTOS, TIPO U SIMPLES, COM 2 1/2"</t>
  </si>
  <si>
    <t>SINAPI-I|39142</t>
  </si>
  <si>
    <t>39142</t>
  </si>
  <si>
    <t>ABRACADEIRA EM ACO PARA AMARRACAO DE ELETRODUTOS, TIPO U SIMPLES, COM 2"</t>
  </si>
  <si>
    <t>SINAPI-I|39144</t>
  </si>
  <si>
    <t>39144</t>
  </si>
  <si>
    <t>ABRACADEIRA EM ACO PARA AMARRACAO DE ELETRODUTOS, TIPO U SIMPLES, COM 3"</t>
  </si>
  <si>
    <t>SINAPI-I|39138</t>
  </si>
  <si>
    <t>39138</t>
  </si>
  <si>
    <t>ABRACADEIRA EM ACO PARA AMARRACAO DE ELETRODUTOS, TIPO U SIMPLES, COM 3/4"</t>
  </si>
  <si>
    <t>SINAPI-I|39136</t>
  </si>
  <si>
    <t>39136</t>
  </si>
  <si>
    <t>ABRACADEIRA EM ACO PARA AMARRACAO DE ELETRODUTOS, TIPO U SIMPLES, COM 3/8"</t>
  </si>
  <si>
    <t>SINAPI-I|39145</t>
  </si>
  <si>
    <t>39145</t>
  </si>
  <si>
    <t>ABRACADEIRA EM ACO PARA AMARRACAO DE ELETRODUTOS, TIPO U SIMPLES, COM 4"</t>
  </si>
  <si>
    <t>SINAPI-I|12615</t>
  </si>
  <si>
    <t>12615</t>
  </si>
  <si>
    <t>ABRACADEIRA PVC, PARA CALHA PLUVIAL, DIAMETRO ENTRE *80 E 100* MM, PARA DRENAGEM PLUVIAL PREDIAL</t>
  </si>
  <si>
    <t>SINAPI-I|11927</t>
  </si>
  <si>
    <t>11927</t>
  </si>
  <si>
    <t>ABRACADEIRA, GALVANIZADA/ZINCADA, ROSCA SEM FIM, PARAFUSO INOX, LARGURA FITA *12,6 A *14 MM, D = 2" A 2 1/2"</t>
  </si>
  <si>
    <t>SINAPI-I|11928</t>
  </si>
  <si>
    <t>11928</t>
  </si>
  <si>
    <t>ABRACADEIRA, GALVANIZADA/ZINCADA, ROSCA SEM FIM, PARAFUSO INOX, LARGURA FITA *12,6 A *14 MM, D = 3" A 3 3/4"</t>
  </si>
  <si>
    <t>SINAPI-I|11929</t>
  </si>
  <si>
    <t>11929</t>
  </si>
  <si>
    <t>ABRACADEIRA, GALVANIZADA/ZINCADA, ROSCA SEM FIM, PARAFUSO INOX, LARGURA FITA *12,6 A *14 MM, D = 4" A 4 3/4"</t>
  </si>
  <si>
    <t>SINAPI-I|44908</t>
  </si>
  <si>
    <t>44908</t>
  </si>
  <si>
    <t>ABRACADEIRA, GALVANIZADA/ZINCADA, ROSCA SEM FIM, PARAFUSO INOX, LARGURA FITA 19 MM, D = 1"</t>
  </si>
  <si>
    <t>SINAPI-I|36801</t>
  </si>
  <si>
    <t>36801</t>
  </si>
  <si>
    <t>ACABAMENTO DE METAL CROMADO PARA REGISTRO PEQUENO, DE PAREDE, 1/2" OU 3/4"</t>
  </si>
  <si>
    <t>SINAPI-I|36246</t>
  </si>
  <si>
    <t>36246</t>
  </si>
  <si>
    <t>ACABAMENTO SIMPLES/CONVENCIONAL PARA FORRO PVC, TIPO "U" OU "C", COR BRANCA, COMPRIMENTO 6 M</t>
  </si>
  <si>
    <t>SINAPI-I|37600</t>
  </si>
  <si>
    <t>37600</t>
  </si>
  <si>
    <t>ACESSORIO DE LIGACAO NAO ELETRICO PARA CARGAS EXPLOSIVAS, TUBO DE 6 M</t>
  </si>
  <si>
    <t>SINAPI-I|37599</t>
  </si>
  <si>
    <t>37599</t>
  </si>
  <si>
    <t>ACESSORIO INICIADOR NAO ELETRICO, TUBO DE 6 M, TEMPO DE RETARDO DE *160* MS</t>
  </si>
  <si>
    <t>SINAPI-I|1</t>
  </si>
  <si>
    <t>1</t>
  </si>
  <si>
    <t>ACETILENO - RECARGA DE GAS PARA CILINDRO (NAO INCLUI TROCA/MANUTENCAO DO CILINDRO)</t>
  </si>
  <si>
    <t>SINAPI-I|3</t>
  </si>
  <si>
    <t>3</t>
  </si>
  <si>
    <t>ACIDO CLORIDRICO / ACIDO MURIATICO, DILUICAO 10% A 12% PARA USO EM LIMPEZA</t>
  </si>
  <si>
    <t>SINAPI-I|43054</t>
  </si>
  <si>
    <t>43054</t>
  </si>
  <si>
    <t>ACO CA-25, 10,0 MM, OU 12,5 MM, OU 16,0 MM, OU 20,0 MM, OU 25,0 MM, VERGALHAO</t>
  </si>
  <si>
    <t>SINAPI-I|42402</t>
  </si>
  <si>
    <t>42402</t>
  </si>
  <si>
    <t>ACO CA-25, 16,0 MM, BARRA DE TRANSFERENCIA</t>
  </si>
  <si>
    <t>SINAPI-I|42403</t>
  </si>
  <si>
    <t>42403</t>
  </si>
  <si>
    <t>ACO CA-25, 20,0 MM, BARRA DE TRANSFERENCIA</t>
  </si>
  <si>
    <t>SINAPI-I|42404</t>
  </si>
  <si>
    <t>42404</t>
  </si>
  <si>
    <t>ACO CA-25, 25,0 MM, BARRA DE TRANSFERENCIA</t>
  </si>
  <si>
    <t>SINAPI-I|42405</t>
  </si>
  <si>
    <t>42405</t>
  </si>
  <si>
    <t>ACO CA-25, 32,0 MM, BARRA DE TRANSFERENCIA</t>
  </si>
  <si>
    <t>SINAPI-I|34341</t>
  </si>
  <si>
    <t>34341</t>
  </si>
  <si>
    <t>ACO CA-25, 32,0 MM, VERGALHAO</t>
  </si>
  <si>
    <t>SINAPI-I|43053</t>
  </si>
  <si>
    <t>43053</t>
  </si>
  <si>
    <t>ACO CA-25, 6,3 MM OU 8,0 MM, VERGALHAO</t>
  </si>
  <si>
    <t>SINAPI-I|43058</t>
  </si>
  <si>
    <t>43058</t>
  </si>
  <si>
    <t>ACO CA-50, 10,0 MM, OU 12,5 MM, OU 16,0 MM, OU 20,0 MM, DOBRADO E CORTADO</t>
  </si>
  <si>
    <t>SINAPI-I|34</t>
  </si>
  <si>
    <t>34</t>
  </si>
  <si>
    <t>ACO CA-50, 10,0 MM, VERGALHAO</t>
  </si>
  <si>
    <t>SINAPI-I|43055</t>
  </si>
  <si>
    <t>43055</t>
  </si>
  <si>
    <t>ACO CA-50, 12,5 MM OU 16,0 MM, VERGALHAO</t>
  </si>
  <si>
    <t>SINAPI-I|43056</t>
  </si>
  <si>
    <t>43056</t>
  </si>
  <si>
    <t>ACO CA-50, 20,0 MM OU 25,0 MM, VERGALHAO</t>
  </si>
  <si>
    <t>SINAPI-I|43057</t>
  </si>
  <si>
    <t>43057</t>
  </si>
  <si>
    <t>ACO CA-50, 32,0 MM, VERGALHAO</t>
  </si>
  <si>
    <t>SINAPI-I|34449</t>
  </si>
  <si>
    <t>34449</t>
  </si>
  <si>
    <t>ACO CA-50, 6,3 MM, DOBRADO E CORTADO</t>
  </si>
  <si>
    <t>SINAPI-I|32</t>
  </si>
  <si>
    <t>32</t>
  </si>
  <si>
    <t>ACO CA-50, 6,3 MM, VERGALHAO</t>
  </si>
  <si>
    <t>SINAPI-I|33</t>
  </si>
  <si>
    <t>33</t>
  </si>
  <si>
    <t>ACO CA-50, 8,0 MM, VERGALHAO</t>
  </si>
  <si>
    <t>SINAPI-I|43061</t>
  </si>
  <si>
    <t>43061</t>
  </si>
  <si>
    <t>ACO CA-60, 4,2 MM OU 5,0 MM, DOBRADO E CORTADO</t>
  </si>
  <si>
    <t>SINAPI-I|43059</t>
  </si>
  <si>
    <t>43059</t>
  </si>
  <si>
    <t>ACO CA-60, 4,2 MM, OU 5,0 MM, OU 6,0 MM, OU 7,0 MM, VERGALHAO</t>
  </si>
  <si>
    <t>SINAPI-I|43062</t>
  </si>
  <si>
    <t>43062</t>
  </si>
  <si>
    <t>ACO CA-60, 6,0 MM OU 7,0 MM, DOBRADO E CORTADO</t>
  </si>
  <si>
    <t>SINAPI-I|43060</t>
  </si>
  <si>
    <t>43060</t>
  </si>
  <si>
    <t>ACO CA-60, 8,0 MM OU 9,5 MM, VERGALHAO</t>
  </si>
  <si>
    <t>SINAPI-I|40410</t>
  </si>
  <si>
    <t>40410</t>
  </si>
  <si>
    <t>ACOPLAMENTO RIGIDO EM FERRO FUNDIDO PARA SISTEMA DE TUBULACAO RANHURADA, DN 50 MM (2")</t>
  </si>
  <si>
    <t>SINAPI-I|40411</t>
  </si>
  <si>
    <t>40411</t>
  </si>
  <si>
    <t>ACOPLAMENTO RIGIDO EM FERRO FUNDIDO PARA SISTEMA DE TUBULACAO RANHURADA, DN 65 MM (2 1/2")</t>
  </si>
  <si>
    <t>SINAPI-I|40412</t>
  </si>
  <si>
    <t>40412</t>
  </si>
  <si>
    <t>ACOPLAMENTO RIGIDO EM FERRO FUNDIDO PARA SISTEMA DE TUBULACAO RANHURADA, DN 80 MM (3")</t>
  </si>
  <si>
    <t>SINAPI-I|44254</t>
  </si>
  <si>
    <t>44254</t>
  </si>
  <si>
    <t>ADAPTADOR CPVC, ROSCAVEL, COM FLANGES E ANEL DE VEDACAO, 15 MM, CAIXA D'AGUA PARA AGUA QUENTE</t>
  </si>
  <si>
    <t>SINAPI-I|44255</t>
  </si>
  <si>
    <t>44255</t>
  </si>
  <si>
    <t>ADAPTADOR CPVC, ROSCAVEL, COM FLANGES E ANEL DE VEDACAO, 22 MM, CAIXA D'AGUA PARA AGUA QUENTE</t>
  </si>
  <si>
    <t>SINAPI-I|44256</t>
  </si>
  <si>
    <t>44256</t>
  </si>
  <si>
    <t>ADAPTADOR CPVC, ROSCAVEL, COM FLANGES E ANEL DE VEDACAO, 28 MM, CAIXA D'AGUA PARA AGUA QUENTE</t>
  </si>
  <si>
    <t>SINAPI-I|44257</t>
  </si>
  <si>
    <t>44257</t>
  </si>
  <si>
    <t>ADAPTADOR CPVC, ROSCAVEL, COM FLANGES E ANEL DE VEDACAO, 35 MM, CAIXA D'AGUA PARA AGUA QUENTE</t>
  </si>
  <si>
    <t>SINAPI-I|44258</t>
  </si>
  <si>
    <t>44258</t>
  </si>
  <si>
    <t>ADAPTADOR CPVC, ROSCAVEL, COM FLANGES E ANEL DE VEDACAO, 42 MM, CAIXA D'AGUA PARA AGUA QUENTE</t>
  </si>
  <si>
    <t>SINAPI-I|44259</t>
  </si>
  <si>
    <t>44259</t>
  </si>
  <si>
    <t>ADAPTADOR CPVC, ROSCAVEL, COM FLANGES E ANEL DE VEDACAO, 54 MM, CAIXA D'AGUA PARA AGUA QUENTE</t>
  </si>
  <si>
    <t>SINAPI-I|37997</t>
  </si>
  <si>
    <t>37997</t>
  </si>
  <si>
    <t>ADAPTADOR CPVC, SOLDAVEL, 15 MM, PARA AGUA QUENTE</t>
  </si>
  <si>
    <t>SINAPI-I|37998</t>
  </si>
  <si>
    <t>37998</t>
  </si>
  <si>
    <t>ADAPTADOR CPVC, SOLDAVEL, 22 MM, PARA AGUA QUENTE</t>
  </si>
  <si>
    <t>SINAPI-I|55</t>
  </si>
  <si>
    <t>55</t>
  </si>
  <si>
    <t>ADAPTADOR DE COMPRESSAO EM POLIPROPILENO (PP), PARA TUBO EM PEAD, 20 MM X 1/2", PARA LIGACAO PREDIAL DE AGUA (NTS 179)</t>
  </si>
  <si>
    <t>SINAPI-I|61</t>
  </si>
  <si>
    <t>61</t>
  </si>
  <si>
    <t>ADAPTADOR DE COMPRESSAO EM POLIPROPILENO (PP), PARA TUBO EM PEAD, 20 MM X 3/4", PARA LIGACAO PREDIAL DE AGUA (NTS 179)</t>
  </si>
  <si>
    <t>SINAPI-I|62</t>
  </si>
  <si>
    <t>62</t>
  </si>
  <si>
    <t>ADAPTADOR DE COMPRESSAO EM POLIPROPILENO (PP), PARA TUBO EM PEAD, 32 MM X 1", PARA LIGACAO PREDIAL DE AGUA (NTS 179)</t>
  </si>
  <si>
    <t>SINAPI-I|10899</t>
  </si>
  <si>
    <t>10899</t>
  </si>
  <si>
    <t>ADAPTADOR EM LATAO, ENGATE RAPIDO 2 1/2" X ROSCA INTERNA 5 FIOS 2 1/2", PARA INSTALACAO PREDIAL DE COMBATE A INCENDIO</t>
  </si>
  <si>
    <t>SINAPI-I|10900</t>
  </si>
  <si>
    <t>10900</t>
  </si>
  <si>
    <t>ADAPTADOR EM LATAO, ENGATE RAPIDO1 1/2" X ROSCA INTERNA 5 FIOS 2 1/2", PARA INSTALACAO PREDIAL DE COMBATE A INCENDIO</t>
  </si>
  <si>
    <t>SINAPI-I|47</t>
  </si>
  <si>
    <t>47</t>
  </si>
  <si>
    <t>ADAPTADOR PVC PBA, BOLSA/ROSCA, JE, DN 100 / DE 110 MM</t>
  </si>
  <si>
    <t>SINAPI-I|48</t>
  </si>
  <si>
    <t>48</t>
  </si>
  <si>
    <t>ADAPTADOR PVC PBA, BOLSA/ROSCA, JE, DN 50 / DE 60 MM</t>
  </si>
  <si>
    <t>SINAPI-I|46</t>
  </si>
  <si>
    <t>46</t>
  </si>
  <si>
    <t>ADAPTADOR PVC PBA, BOLSA/ROSCA, JE, DN 75 / DE 85 MM</t>
  </si>
  <si>
    <t>SINAPI-I|52</t>
  </si>
  <si>
    <t>52</t>
  </si>
  <si>
    <t>ADAPTADOR PVC PBA, PONTA/ROSCA, JE, DN 50 / DE 60 MM</t>
  </si>
  <si>
    <t>SINAPI-I|43</t>
  </si>
  <si>
    <t>43</t>
  </si>
  <si>
    <t>ADAPTADOR PVC PBA, PONTA/ROSCA, JE, DN 75 / DE 85 MM</t>
  </si>
  <si>
    <t>SINAPI-I|103</t>
  </si>
  <si>
    <t>103</t>
  </si>
  <si>
    <t>ADAPTADOR PVC SOLDAVEL CURTO COM BOLSA E ROSCA, 110 MM X 4", PARA AGUA FRIA</t>
  </si>
  <si>
    <t>SINAPI-I|107</t>
  </si>
  <si>
    <t>107</t>
  </si>
  <si>
    <t>ADAPTADOR PVC SOLDAVEL CURTO COM BOLSA E ROSCA, 20 MM X 1/2", PARA AGUA FRIA</t>
  </si>
  <si>
    <t>SINAPI-I|65</t>
  </si>
  <si>
    <t>65</t>
  </si>
  <si>
    <t>ADAPTADOR PVC SOLDAVEL CURTO COM BOLSA E ROSCA, 25 MM X 3/4", PARA AGUA FRIA</t>
  </si>
  <si>
    <t>SINAPI-I|108</t>
  </si>
  <si>
    <t>108</t>
  </si>
  <si>
    <t>ADAPTADOR PVC SOLDAVEL CURTO COM BOLSA E ROSCA, 32 MM X 1", PARA AGUA FRIA</t>
  </si>
  <si>
    <t>SINAPI-I|110</t>
  </si>
  <si>
    <t>110</t>
  </si>
  <si>
    <t>ADAPTADOR PVC SOLDAVEL CURTO COM BOLSA E ROSCA, 40 MM X 1 1/2", PARA AGUA FRIA</t>
  </si>
  <si>
    <t>SINAPI-I|109</t>
  </si>
  <si>
    <t>109</t>
  </si>
  <si>
    <t>ADAPTADOR PVC SOLDAVEL CURTO COM BOLSA E ROSCA, 40 MM X 1 1/4", PARA AGUA FRIA</t>
  </si>
  <si>
    <t>SINAPI-I|111</t>
  </si>
  <si>
    <t>111</t>
  </si>
  <si>
    <t>ADAPTADOR PVC SOLDAVEL CURTO COM BOLSA E ROSCA, 50 MM X 1 1/4", PARA AGUA FRIA</t>
  </si>
  <si>
    <t>SINAPI-I|112</t>
  </si>
  <si>
    <t>112</t>
  </si>
  <si>
    <t>ADAPTADOR PVC SOLDAVEL CURTO COM BOLSA E ROSCA, 50 MM X1 1/2", PARA AGUA FRIA</t>
  </si>
  <si>
    <t>SINAPI-I|113</t>
  </si>
  <si>
    <t>113</t>
  </si>
  <si>
    <t>ADAPTADOR PVC SOLDAVEL CURTO COM BOLSA E ROSCA, 60 MM X 2", PARA AGUA FRIA</t>
  </si>
  <si>
    <t>SINAPI-I|104</t>
  </si>
  <si>
    <t>104</t>
  </si>
  <si>
    <t>ADAPTADOR PVC SOLDAVEL CURTO COM BOLSA E ROSCA, 75 MM X 2 1/2", PARA AGUA FRIA</t>
  </si>
  <si>
    <t>SINAPI-I|102</t>
  </si>
  <si>
    <t>102</t>
  </si>
  <si>
    <t>ADAPTADOR PVC SOLDAVEL CURTO COM BOLSA E ROSCA, 85 MM X 3", PARA AGUA FRIA</t>
  </si>
  <si>
    <t>SINAPI-I|95</t>
  </si>
  <si>
    <t>95</t>
  </si>
  <si>
    <t>ADAPTADOR PVC SOLDAVEL, COM FLANGE E ANEL DE VEDACAO, 20 MM X 1/2", PARA CAIXA D'AGUA</t>
  </si>
  <si>
    <t>SINAPI-I|96</t>
  </si>
  <si>
    <t>96</t>
  </si>
  <si>
    <t>ADAPTADOR PVC SOLDAVEL, COM FLANGE E ANEL DE VEDACAO, 25 MM X 3/4", PARA CAIXA D'AGUA</t>
  </si>
  <si>
    <t>SINAPI-I|97</t>
  </si>
  <si>
    <t>97</t>
  </si>
  <si>
    <t>ADAPTADOR PVC SOLDAVEL, COM FLANGE E ANEL DE VEDACAO, 32 MM X 1", PARA CAIXA D'AGUA</t>
  </si>
  <si>
    <t>SINAPI-I|98</t>
  </si>
  <si>
    <t>98</t>
  </si>
  <si>
    <t>ADAPTADOR PVC SOLDAVEL, COM FLANGE E ANEL DE VEDACAO, 40 MM X 1 1/4", PARA CAIXA D'AGUA</t>
  </si>
  <si>
    <t>SINAPI-I|99</t>
  </si>
  <si>
    <t>99</t>
  </si>
  <si>
    <t>ADAPTADOR PVC SOLDAVEL, COM FLANGE E ANEL DE VEDACAO, 50 MM X 1 1/2", PARA CAIXA D'AGUA</t>
  </si>
  <si>
    <t>SINAPI-I|60</t>
  </si>
  <si>
    <t>60</t>
  </si>
  <si>
    <t>ADAPTADOR PVC, COM REGISTRO, PARA PEAD, 20 MM X 3/4", PARA LIGACAO PREDIAL DE AGUA</t>
  </si>
  <si>
    <t>SINAPI-I|72</t>
  </si>
  <si>
    <t>72</t>
  </si>
  <si>
    <t>ADAPTADOR PVC, ROSCAVEL, COM FLANGES E ANEL DE VEDACAO, 1 1/2", PARA CAIXA D'AGUA</t>
  </si>
  <si>
    <t>SINAPI-I|71</t>
  </si>
  <si>
    <t>71</t>
  </si>
  <si>
    <t>ADAPTADOR PVC, ROSCAVEL, COM FLANGES E ANEL DE VEDACAO, 1", PARA CAIXA D'AGUA</t>
  </si>
  <si>
    <t>SINAPI-I|67</t>
  </si>
  <si>
    <t>67</t>
  </si>
  <si>
    <t>ADAPTADOR PVC, ROSCAVEL, COM FLANGES E ANEL DE VEDACAO, 1/2", PARA CAIXA D'AGUA</t>
  </si>
  <si>
    <t>SINAPI-I|73</t>
  </si>
  <si>
    <t>73</t>
  </si>
  <si>
    <t>ADAPTADOR PVC, ROSCAVEL, COM FLANGES E ANEL DE VEDACAO, 3/4", PARA CAIXA D'AGUA</t>
  </si>
  <si>
    <t>SINAPI-I|100</t>
  </si>
  <si>
    <t>100</t>
  </si>
  <si>
    <t>ADAPTADOR PVC, SOLDAVEL, COM FLANGES E ANEL DE VEDACAO, 60 MM X 2", PARA CAIXA D'AGUA</t>
  </si>
  <si>
    <t>SINAPI-I|75</t>
  </si>
  <si>
    <t>75</t>
  </si>
  <si>
    <t>ADAPTADOR PVC, SOLDAVEL, COM FLANGES LIVRES, 110 MM X 4", PARA CAIXA D'AGUA</t>
  </si>
  <si>
    <t>SINAPI-I|83</t>
  </si>
  <si>
    <t>83</t>
  </si>
  <si>
    <t>ADAPTADOR PVC, SOLDAVEL, COM FLANGES LIVRES, 75 MM X 2 1/2", PARA CAIXA D'AGUA</t>
  </si>
  <si>
    <t>SINAPI-I|74</t>
  </si>
  <si>
    <t>74</t>
  </si>
  <si>
    <t>ADAPTADOR PVC, SOLDAVEL, COM FLANGES LIVRES, 85 MM X 3", PARA CAIXA D'AGUA</t>
  </si>
  <si>
    <t>SINAPI-I|106</t>
  </si>
  <si>
    <t>106</t>
  </si>
  <si>
    <t>ADAPTADOR PVC, SOLDAVEL, LONGO, COM FLANGE LIVRE, 110 MM X 4", PARA CAIXA D'AGUA</t>
  </si>
  <si>
    <t>SINAPI-I|88</t>
  </si>
  <si>
    <t>88</t>
  </si>
  <si>
    <t>ADAPTADOR PVC, SOLDAVEL, LONGO, COM FLANGE LIVRE, 32 MM X 1", PARA CAIXA D'AGUA</t>
  </si>
  <si>
    <t>SINAPI-I|82</t>
  </si>
  <si>
    <t>82</t>
  </si>
  <si>
    <t>ADAPTADOR PVC, SOLDAVEL, LONGO, COM FLANGE LIVRE, 75 MM X 2 1/2", PARA CAIXA D'AGUA</t>
  </si>
  <si>
    <t>SINAPI-I|105</t>
  </si>
  <si>
    <t>105</t>
  </si>
  <si>
    <t>ADAPTADOR PVC, SOLDAVEL, LONGO, COM FLANGE LIVRE, 85 MM X 3", PARA CAIXA D'AGUA</t>
  </si>
  <si>
    <t>SINAPI-I|39719</t>
  </si>
  <si>
    <t>39719</t>
  </si>
  <si>
    <t>ADESIVO / COLA DE CONTATO LIQUIDO, A BASE DE RESINAS, PARA COLAGEM DE ESPUMA PARA ISOLAMENTO TERMICO FLEXIVEL</t>
  </si>
  <si>
    <t>SINAPI-I|3410</t>
  </si>
  <si>
    <t>3410</t>
  </si>
  <si>
    <t>ADESIVO / COLA PARA EPS (ISOPOR) E OUTROS MATERIAIS</t>
  </si>
  <si>
    <t>SINAPI-I|4791</t>
  </si>
  <si>
    <t>4791</t>
  </si>
  <si>
    <t>ADESIVO ACRILICO DE BASE AQUOSA / COLA DE CONTATO</t>
  </si>
  <si>
    <t>SINAPI-I|157</t>
  </si>
  <si>
    <t>157</t>
  </si>
  <si>
    <t>ADESIVO ESTRUTURAL A BASE DE RESINA EPOXI PARA INJECAO EM TRINCAS, BICOMPONENTE, BAIXA VISCOSIDADE</t>
  </si>
  <si>
    <t>SINAPI-I|156</t>
  </si>
  <si>
    <t>156</t>
  </si>
  <si>
    <t>ADESIVO ESTRUTURAL A BASE DE RESINA EPOXI, BICOMPONENTE, FLUIDO</t>
  </si>
  <si>
    <t>SINAPI-I|131</t>
  </si>
  <si>
    <t>131</t>
  </si>
  <si>
    <t>ADESIVO ESTRUTURAL A BASE DE RESINA EPOXI, BICOMPONENTE, PASTOSO (TIXOTROPICO)</t>
  </si>
  <si>
    <t>SINAPI-I|21114</t>
  </si>
  <si>
    <t>21114</t>
  </si>
  <si>
    <t>ADESIVO PARA TUBOS CPVC, *75* G</t>
  </si>
  <si>
    <t>SINAPI-I|119</t>
  </si>
  <si>
    <t>119</t>
  </si>
  <si>
    <t>ADESIVO PLASTICO PARA PVC, BISNAGA COM 75 GR</t>
  </si>
  <si>
    <t>SINAPI-I|122</t>
  </si>
  <si>
    <t>122</t>
  </si>
  <si>
    <t>ADESIVO PLASTICO PARA PVC, FRASCO COM *850* GR</t>
  </si>
  <si>
    <t>SINAPI-I|20080</t>
  </si>
  <si>
    <t>20080</t>
  </si>
  <si>
    <t>ADESIVO PLASTICO PARA PVC, FRASCO COM 175 GR</t>
  </si>
  <si>
    <t>SINAPI-I|124</t>
  </si>
  <si>
    <t>124</t>
  </si>
  <si>
    <t>ADITIVO ACELERADOR DE PEGA E ENDURECIMENTO PARA ARGAMASSAS E CONCRETOS, LIQUIDO E ISENTO DE CLORETOS</t>
  </si>
  <si>
    <t>SINAPI-I|7334</t>
  </si>
  <si>
    <t>7334</t>
  </si>
  <si>
    <t>ADITIVO ADESIVO LIQUIDO PARA ARGAMASSAS DE REVESTIMENTOS CIMENTICIOS</t>
  </si>
  <si>
    <t>SINAPI-I|45146</t>
  </si>
  <si>
    <t>45146</t>
  </si>
  <si>
    <t>ADITIVO IMPERMEABILIZANTE CRISTALIZANTE PARA CONCRETO</t>
  </si>
  <si>
    <t>SINAPI-I|123</t>
  </si>
  <si>
    <t>123</t>
  </si>
  <si>
    <t>ADITIVO IMPERMEABILIZANTE DE PEGA NORMAL PARA ARGAMASSAS E CONCRETOS SEM ARMACAO, LIQUIDO E ISENTO DE CLORETOS</t>
  </si>
  <si>
    <t>SINAPI-I|127</t>
  </si>
  <si>
    <t>127</t>
  </si>
  <si>
    <t>ADITIVO IMPERMEABILIZANTE DE PEGA ULTRARRAPIDA, LIQUIDO E ISENTO DE CLORETOS</t>
  </si>
  <si>
    <t>SINAPI-I|133</t>
  </si>
  <si>
    <t>133</t>
  </si>
  <si>
    <t>ADITIVO LIQUIDO INCORPORADOR DE AR PARA CONCRETO E ARGAMASSA, LIQUIDO E ISENTO DE CLORETOS</t>
  </si>
  <si>
    <t>SINAPI-I|43617</t>
  </si>
  <si>
    <t>43617</t>
  </si>
  <si>
    <t>ADITIVO PLASTIFICANTE E ESTABILIZADOR PARA ARGAMASSAS DE ASSENTAMENTO E REBOCO, LIQUIDO E ISENTO DE CLORETOS</t>
  </si>
  <si>
    <t>SINAPI-I|132</t>
  </si>
  <si>
    <t>132</t>
  </si>
  <si>
    <t>ADITIVO PLASTIFICANTE RETARDADOR DE PEGA E REDUTOR DE AGUA PARA CONCRETO, LIQUIDO E ISENTO DE CLORETOS</t>
  </si>
  <si>
    <t>SINAPI-I|43618</t>
  </si>
  <si>
    <t>43618</t>
  </si>
  <si>
    <t>ADITIVO SUPERPLASTIFICANTE DE PEGA NORMAL PARA CONCRETO, LIQUIDO E ISENTO DE CLORETOS</t>
  </si>
  <si>
    <t>SINAPI-I|37476</t>
  </si>
  <si>
    <t>37476</t>
  </si>
  <si>
    <t>ADUELA/ GALERIA PRE-MOLDADA DE CONCRETO ARMADO, SECAO QUADRADA INTERNA DE 1,50 X 1,50 M (L X A), MISULA DE 20 X 20 CM, C = 1,00 M, ESPESSURA MIN = 15 CM, TB-45 E FCK DO CONCRETO = 30 MPA</t>
  </si>
  <si>
    <t>SINAPI-I|37478</t>
  </si>
  <si>
    <t>37478</t>
  </si>
  <si>
    <t>ADUELA/ GALERIA PRE-MOLDADA DE CONCRETO ARMADO, SECAO RETANGULAR INTERNA DE 2,00 X 2,00 M (L X A), MISULA DE 20 X 20 CM, C = 1,00 M, ESPESSURA MIN = 15 CM, TB-45 E FCK DO CONCRETO = 30 MPA</t>
  </si>
  <si>
    <t>SINAPI-I|37477</t>
  </si>
  <si>
    <t>37477</t>
  </si>
  <si>
    <t>ADUELA/ GALERIA PRE-MOLDADA DE CONCRETO ARMADO, SECAO RETANGULAR INTERNA DE 2,50 X 2,50 M (L X A), MISULA DE 20 X 20 CM, C = 1,00 M, ESPESSURA MIN = 15 CM, TB-45 E FCK DO CONCRETO = 30 MPA</t>
  </si>
  <si>
    <t>SINAPI-I|37479</t>
  </si>
  <si>
    <t>37479</t>
  </si>
  <si>
    <t>ADUELA/ GALERIA PRE-MOLDADA DE CONCRETO ARMADO, SECAO RETANGULAR INTERNA DE 3,00 X 3,00 M (L X A), MISULA DE 20 X 20 CM, C = 1.00 M, ESPESSURA MIN = 20 CM, TB-45 E FCK DO CONCRETO = 30 MPA</t>
  </si>
  <si>
    <t>SINAPI-I|4319</t>
  </si>
  <si>
    <t>4319</t>
  </si>
  <si>
    <t>AFASTADOR PARA TELHA DE FIBROCIMENTO CANALETE 90 OU KALHETAO</t>
  </si>
  <si>
    <t>SINAPI-I|42409</t>
  </si>
  <si>
    <t>42409</t>
  </si>
  <si>
    <t>AGENTE DE CURA, PROTETOR DA EVAPORACAO DA AGUA DE HIDRATACAO DO CONCRETO</t>
  </si>
  <si>
    <t>SINAPI-I|40553</t>
  </si>
  <si>
    <t>40553</t>
  </si>
  <si>
    <t>AGREGADO RECICLADO, TIPO RACHAO RECICLADO CINZA, CLASSE A</t>
  </si>
  <si>
    <t>SINAPI-I|6114</t>
  </si>
  <si>
    <t>6114</t>
  </si>
  <si>
    <t>AJUDANTE DE ARMADOR (HORISTA)</t>
  </si>
  <si>
    <t>MAO DE OBRA</t>
  </si>
  <si>
    <t>SINAPI-I|40912</t>
  </si>
  <si>
    <t>40912</t>
  </si>
  <si>
    <t>AJUDANTE DE ARMADOR (MENSALISTA)</t>
  </si>
  <si>
    <t>SINAPI-I|247</t>
  </si>
  <si>
    <t>247</t>
  </si>
  <si>
    <t>AJUDANTE DE ELETRICISTA (HORISTA)</t>
  </si>
  <si>
    <t>SINAPI-I|40919</t>
  </si>
  <si>
    <t>40919</t>
  </si>
  <si>
    <t>AJUDANTE DE ELETRICISTA (MENSALISTA)</t>
  </si>
  <si>
    <t>SINAPI-I|44499</t>
  </si>
  <si>
    <t>44499</t>
  </si>
  <si>
    <t>AJUDANTE DE ESTRUTURAS METALICAS (HORISTA)</t>
  </si>
  <si>
    <t>SINAPI-I|40984</t>
  </si>
  <si>
    <t>40984</t>
  </si>
  <si>
    <t>AJUDANTE DE ESTRUTURAS METALICAS (MENSALISTA)</t>
  </si>
  <si>
    <t>SINAPI-I|248</t>
  </si>
  <si>
    <t>248</t>
  </si>
  <si>
    <t>AJUDANTE DE OPERACAO EM GERAL (HORISTA)</t>
  </si>
  <si>
    <t>SINAPI-I|41086</t>
  </si>
  <si>
    <t>41086</t>
  </si>
  <si>
    <t>AJUDANTE DE OPERACAO EM GERAL (MENSALISTA)</t>
  </si>
  <si>
    <t>SINAPI-I|34466</t>
  </si>
  <si>
    <t>34466</t>
  </si>
  <si>
    <t>AJUDANTE DE PINTOR (HORISTA)</t>
  </si>
  <si>
    <t>SINAPI-I|41083</t>
  </si>
  <si>
    <t>41083</t>
  </si>
  <si>
    <t>AJUDANTE DE PINTOR (MENSALISTA)</t>
  </si>
  <si>
    <t>SINAPI-I|252</t>
  </si>
  <si>
    <t>252</t>
  </si>
  <si>
    <t>AJUDANTE DE SERRALHEIRO (HORISTA)</t>
  </si>
  <si>
    <t>SINAPI-I|40909</t>
  </si>
  <si>
    <t>40909</t>
  </si>
  <si>
    <t>AJUDANTE DE SERRALHEIRO (MENSALISTA)</t>
  </si>
  <si>
    <t>SINAPI-I|242</t>
  </si>
  <si>
    <t>242</t>
  </si>
  <si>
    <t>AJUDANTE ESPECIALIZADO (HORISTA)</t>
  </si>
  <si>
    <t>SINAPI-I|41085</t>
  </si>
  <si>
    <t>41085</t>
  </si>
  <si>
    <t>AJUDANTE ESPECIALIZADO (MENSALISTA)</t>
  </si>
  <si>
    <t>SINAPI-I|427</t>
  </si>
  <si>
    <t>427</t>
  </si>
  <si>
    <t>ALCA PREFORMADA DE CONTRA POSTE, EM ACO GALVANIZADO, PARA CABO 3/16", COMPRIMENTO *860* MM</t>
  </si>
  <si>
    <t>SINAPI-I|417</t>
  </si>
  <si>
    <t>417</t>
  </si>
  <si>
    <t>ALCA PREFORMADA DE DISTRIBUICAO, EM ACO GALVANIZADO, PARA CABO DE ALUMINIO DIAMETRO 16 A 25 MM</t>
  </si>
  <si>
    <t>SINAPI-I|11273</t>
  </si>
  <si>
    <t>11273</t>
  </si>
  <si>
    <t>ALCA PREFORMADA DE DISTRIBUICAO, EM ACO GALVANIZADO, PARA CONDUTORES DE ALUMINIO AWG 1/0 (CAA 6/1 OU CA 7 FIOS)</t>
  </si>
  <si>
    <t>SINAPI-I|11272</t>
  </si>
  <si>
    <t>11272</t>
  </si>
  <si>
    <t>ALCA PREFORMADA DE DISTRIBUICAO, EM ACO GALVANIZADO, PARA CONDUTORES DE ALUMINIO AWG 2 (CAA 6/1 OU CA 7 FIOS)</t>
  </si>
  <si>
    <t>SINAPI-I|11275</t>
  </si>
  <si>
    <t>11275</t>
  </si>
  <si>
    <t>ALCA PREFORMADA DE SERVICO, EM ACO GALVANIZADO, PARA CONDUTORES DE ALUMINIO AWG 4 (CAA 6/1)</t>
  </si>
  <si>
    <t>SINAPI-I|11274</t>
  </si>
  <si>
    <t>11274</t>
  </si>
  <si>
    <t>ALCA PREFORMADA DE SERVICO, EM ACO GALVANIZADO, PARA CONDUTORES DE ALUMINIO AWG 6 (CAA 6/1)</t>
  </si>
  <si>
    <t>SINAPI-I|45208</t>
  </si>
  <si>
    <t>45208</t>
  </si>
  <si>
    <t>ALICATE AMPERIMETRO, TENSAO AC/DC, CAPACIDADE MAXIMA 1000 A</t>
  </si>
  <si>
    <t>SINAPI-I|45250</t>
  </si>
  <si>
    <t>45250</t>
  </si>
  <si>
    <t>ALICATE BICO LONGO (MEIA CANA) 6", COM ISOLAMENTO ATE 1000 V</t>
  </si>
  <si>
    <t>SINAPI-I|38470</t>
  </si>
  <si>
    <t>38470</t>
  </si>
  <si>
    <t>ALICATE DE CORTE DIAGONAL 6" COM ISOLAMENTO</t>
  </si>
  <si>
    <t>SINAPI-I|38547</t>
  </si>
  <si>
    <t>38547</t>
  </si>
  <si>
    <t>ALICATE DE CRIMPAR RJ11, RJ12 E RJ45, COM CATRACA</t>
  </si>
  <si>
    <t>SINAPI-I|38467</t>
  </si>
  <si>
    <t>38467</t>
  </si>
  <si>
    <t>ALICATE DE PRESSAO 11" PARA SOLDA, TIPO C</t>
  </si>
  <si>
    <t>SINAPI-I|38468</t>
  </si>
  <si>
    <t>38468</t>
  </si>
  <si>
    <t>ALICATE DE PRESSAO 11" PARA SOLDA, TIPO U</t>
  </si>
  <si>
    <t>SINAPI-I|38469</t>
  </si>
  <si>
    <t>38469</t>
  </si>
  <si>
    <t>ALICATE DE PRESSAO PARA SOLDA DE CHAPA 18"</t>
  </si>
  <si>
    <t>SINAPI-I|45197</t>
  </si>
  <si>
    <t>45197</t>
  </si>
  <si>
    <t>ALICATE DESENCAPADOR AUTOMATICO 8"</t>
  </si>
  <si>
    <t>SINAPI-I|38471</t>
  </si>
  <si>
    <t>38471</t>
  </si>
  <si>
    <t>ALICATE PARA ANEIS DE PISTAO, CAPACIDADE *50* A 100 MM</t>
  </si>
  <si>
    <t>SINAPI-I|45206</t>
  </si>
  <si>
    <t>45206</t>
  </si>
  <si>
    <t>ALICATE PROFISSIONAL 8", UNIVERSAL, COM ISOLAMENTO ATE 1000 V</t>
  </si>
  <si>
    <t>SINAPI-I|37370</t>
  </si>
  <si>
    <t>37370</t>
  </si>
  <si>
    <t>ALIMENTACAO - HORISTA (COLETADO CAIXA - ENCARGOS COMPLEMENTARES)</t>
  </si>
  <si>
    <t>ENCARGOS COMPLEMENTARES</t>
  </si>
  <si>
    <t>SINAPI-I|40862</t>
  </si>
  <si>
    <t>40862</t>
  </si>
  <si>
    <t>ALIMENTACAO - MENSALISTA (COLETADO CAIXA - ENCARGOS COMPLEMENTARES)</t>
  </si>
  <si>
    <t>SINAPI-I|10658</t>
  </si>
  <si>
    <t>10658</t>
  </si>
  <si>
    <t>ALISADORA DE CONCRETO COM MOTOR A GASOLINA DE 5,5 HP, PESO COM MOTOR DE 78 KG, 4 PAS</t>
  </si>
  <si>
    <t>EQUIPAMENTO (AQUISIÇÃO)</t>
  </si>
  <si>
    <t>SINAPI-I|253</t>
  </si>
  <si>
    <t>253</t>
  </si>
  <si>
    <t>ALMOXARIFE (HORISTA)</t>
  </si>
  <si>
    <t>SINAPI-I|40809</t>
  </si>
  <si>
    <t>40809</t>
  </si>
  <si>
    <t>ALMOXARIFE (MENSALISTA)</t>
  </si>
  <si>
    <t>SINAPI-I|42428</t>
  </si>
  <si>
    <t>42428</t>
  </si>
  <si>
    <t>ALONGADOR COM TRES ALTURAS, EM TUBO DE ACO CARBONO, PINTURA NO PROCESSO ELETROSTATICO - EQUIPAMENTO DE GINASTICA PARA ACADEMIA AO AR LIVRE / ACADEMIA DA TERCEIRA IDADE - ATI</t>
  </si>
  <si>
    <t>SINAPI-I|301</t>
  </si>
  <si>
    <t>301</t>
  </si>
  <si>
    <t>ANEL BORRACHA PARA TUBO ESGOTO PREDIAL, DN 100 MM (NBR 5688)</t>
  </si>
  <si>
    <t>SINAPI-I|296</t>
  </si>
  <si>
    <t>296</t>
  </si>
  <si>
    <t>ANEL BORRACHA PARA TUBO ESGOTO PREDIAL, DN 50 MM (NBR 5688)</t>
  </si>
  <si>
    <t>SINAPI-I|297</t>
  </si>
  <si>
    <t>297</t>
  </si>
  <si>
    <t>ANEL BORRACHA PARA TUBO ESGOTO PREDIAL, DN 75 MM (NBR 5688)</t>
  </si>
  <si>
    <t>SINAPI-I|299</t>
  </si>
  <si>
    <t>299</t>
  </si>
  <si>
    <t>ANEL BORRACHA, DN 100 MM, PARA TUBO SERIE REFORCADA ESGOTO PREDIAL</t>
  </si>
  <si>
    <t>SINAPI-I|300</t>
  </si>
  <si>
    <t>300</t>
  </si>
  <si>
    <t>ANEL BORRACHA, DN 150 MM, PARA TUBO SERIE REFORCADA ESGOTO PREDIAL</t>
  </si>
  <si>
    <t>SINAPI-I|20085</t>
  </si>
  <si>
    <t>20085</t>
  </si>
  <si>
    <t>ANEL BORRACHA, DN 50 MM, PARA TUBO SERIE REFORCADA ESGOTO PREDIAL</t>
  </si>
  <si>
    <t>SINAPI-I|298</t>
  </si>
  <si>
    <t>298</t>
  </si>
  <si>
    <t>ANEL BORRACHA, DN 75 MM, PARA TUBO SERIE REFORCADA ESGOTO PREDIAL</t>
  </si>
  <si>
    <t>SINAPI-I|311</t>
  </si>
  <si>
    <t>311</t>
  </si>
  <si>
    <t>ANEL BORRACHA, PARA TUBO PVC DEFOFO, DN 100 MM (NBR 7665)</t>
  </si>
  <si>
    <t>SINAPI-I|318</t>
  </si>
  <si>
    <t>318</t>
  </si>
  <si>
    <t>ANEL BORRACHA, PARA TUBO PVC DEFOFO, DN 150 MM (NBR 7665)</t>
  </si>
  <si>
    <t>SINAPI-I|319</t>
  </si>
  <si>
    <t>319</t>
  </si>
  <si>
    <t>ANEL BORRACHA, PARA TUBO PVC DEFOFO, DN 200 MM (NBR 7665)</t>
  </si>
  <si>
    <t>SINAPI-I|303</t>
  </si>
  <si>
    <t>303</t>
  </si>
  <si>
    <t>ANEL BORRACHA, PARA TUBO PVC, REDE COLETOR ESGOTO, DN 100 MM (NBR 7362)</t>
  </si>
  <si>
    <t>SINAPI-I|305</t>
  </si>
  <si>
    <t>305</t>
  </si>
  <si>
    <t>ANEL BORRACHA, PARA TUBO PVC, REDE COLETOR ESGOTO, DN 150 MM (NBR 7362)</t>
  </si>
  <si>
    <t>SINAPI-I|306</t>
  </si>
  <si>
    <t>306</t>
  </si>
  <si>
    <t>ANEL BORRACHA, PARA TUBO PVC, REDE COLETOR ESGOTO, DN 200 MM (NBR 7362)</t>
  </si>
  <si>
    <t>SINAPI-I|307</t>
  </si>
  <si>
    <t>307</t>
  </si>
  <si>
    <t>ANEL BORRACHA, PARA TUBO PVC, REDE COLETOR ESGOTO, DN 250 MM (NBR 7362)</t>
  </si>
  <si>
    <t>SINAPI-I|309</t>
  </si>
  <si>
    <t>309</t>
  </si>
  <si>
    <t>ANEL BORRACHA, PARA TUBO PVC, REDE COLETOR ESGOTO, DN 350 MM (NBR 7362)</t>
  </si>
  <si>
    <t>SINAPI-I|310</t>
  </si>
  <si>
    <t>310</t>
  </si>
  <si>
    <t>ANEL BORRACHA, PARA TUBO PVC, REDE COLETOR ESGOTO, DN 400 MM (NBR 7362)</t>
  </si>
  <si>
    <t>SINAPI-I|308</t>
  </si>
  <si>
    <t>308</t>
  </si>
  <si>
    <t>ANEL BORRACHA, PARA TUBO, PVC REDE COLETOR ESGOTO, DN 300 MM (NBR 7362)</t>
  </si>
  <si>
    <t>SINAPI-I|328</t>
  </si>
  <si>
    <t>328</t>
  </si>
  <si>
    <t>ANEL BORRACHA, PARA TUBO/CONEXAO PVC PBA, DN 100 MM, PARA REDE AGUA</t>
  </si>
  <si>
    <t>SINAPI-I|325</t>
  </si>
  <si>
    <t>325</t>
  </si>
  <si>
    <t>ANEL BORRACHA, PARA TUBO/CONEXAO PVC PBA, DN 50 MM, PARA REDE AGUA</t>
  </si>
  <si>
    <t>SINAPI-I|20326</t>
  </si>
  <si>
    <t>20326</t>
  </si>
  <si>
    <t>ANEL BORRACHA, PARA TUBO/CONEXAO PVC PBA, DN 60 MM, PARA REDE AGUA</t>
  </si>
  <si>
    <t>SINAPI-I|329</t>
  </si>
  <si>
    <t>329</t>
  </si>
  <si>
    <t>ANEL BORRACHA, PARA TUBO/CONEXAO PVC PBA, DN 75 MM, PARA REDE AGUA</t>
  </si>
  <si>
    <t>SINAPI-I|39642</t>
  </si>
  <si>
    <t>39642</t>
  </si>
  <si>
    <t>ANEL DE BORRACHA PARA VEDACAO DE DUTO PEAD CORRUGADO PARA ELETRICA, DN 1 1/2" (NBR 15715)</t>
  </si>
  <si>
    <t>SINAPI-I|39641</t>
  </si>
  <si>
    <t>39641</t>
  </si>
  <si>
    <t>ANEL DE BORRACHA PARA VEDACAO DE DUTO PEAD CORRUGADO PARA ELETRICA, DN 1 1/4" (NBR 15715)</t>
  </si>
  <si>
    <t>SINAPI-I|39643</t>
  </si>
  <si>
    <t>39643</t>
  </si>
  <si>
    <t>ANEL DE BORRACHA PARA VEDACAO DE DUTO PEAD CORRUGADO PARA ELETRICA, DN 2" (NBR 15715)</t>
  </si>
  <si>
    <t>SINAPI-I|39644</t>
  </si>
  <si>
    <t>39644</t>
  </si>
  <si>
    <t>ANEL DE BORRACHA PARA VEDACAO DE DUTO PEAD CORRUGADO PARA ELETRICA, DN 3" (NBR 15715)</t>
  </si>
  <si>
    <t>SINAPI-I|39645</t>
  </si>
  <si>
    <t>39645</t>
  </si>
  <si>
    <t>ANEL DE BORRACHA PARA VEDACAO DE DUTO PEAD CORRUGADO PARA ELETRICA, DN 4" (NBR 15715)</t>
  </si>
  <si>
    <t>SINAPI-I|41610</t>
  </si>
  <si>
    <t>41610</t>
  </si>
  <si>
    <t>ANEL DE CONCRETO ARMADO COM FUNDO, PARA FOSSA E POCO 1,50 X *0,50* M</t>
  </si>
  <si>
    <t>SINAPI-I|41611</t>
  </si>
  <si>
    <t>41611</t>
  </si>
  <si>
    <t>ANEL DE CONCRETO ARMADO COM FUNDO, PARA FOSSA E POCO 2,00 X *0,50* M</t>
  </si>
  <si>
    <t>SINAPI-I|41612</t>
  </si>
  <si>
    <t>41612</t>
  </si>
  <si>
    <t>ANEL DE CONCRETO ARMADO COM FUNDO, PARA FOSSA E POCO 2,50 X *0,50* M</t>
  </si>
  <si>
    <t>SINAPI-I|41637</t>
  </si>
  <si>
    <t>41637</t>
  </si>
  <si>
    <t>ANEL DE CONCRETO ARMADO, COM FUROS/DRENO PARA SUMIDOURO, D = 0,80 M, H = 0,50 M</t>
  </si>
  <si>
    <t>SINAPI-I|41638</t>
  </si>
  <si>
    <t>41638</t>
  </si>
  <si>
    <t>ANEL DE CONCRETO ARMADO, COM FUROS/DRENO PARA SUMIDOURO, D = 1,00 M, H = 0,50M</t>
  </si>
  <si>
    <t>SINAPI-I|41639</t>
  </si>
  <si>
    <t>41639</t>
  </si>
  <si>
    <t>ANEL DE CONCRETO ARMADO, COM FUROS/DRENO PARA SUMIDOURO, D = 1,50 M, H = 0,50 M</t>
  </si>
  <si>
    <t>SINAPI-I|11789</t>
  </si>
  <si>
    <t>11789</t>
  </si>
  <si>
    <t>ANEL DE DISTRIBUICAO EM ACO GALVANIZADO PARA FIO FE-160</t>
  </si>
  <si>
    <t>SINAPI-I|20975</t>
  </si>
  <si>
    <t>20975</t>
  </si>
  <si>
    <t>ANEL DE EXPANSAO EM COBRE, ENGATE RAPIDO 1 1/2", PARA EMPATACAO MANGUEIRA DE COMBATE A INCENDIO PREDIAL</t>
  </si>
  <si>
    <t>SINAPI-I|20976</t>
  </si>
  <si>
    <t>20976</t>
  </si>
  <si>
    <t>ANEL DE EXPANSAO EM COBRE, ENGATE RAPIDO 2 1/2", PARA EMPATACAO MANGUEIRA DE COMBATE A INCENDIO PREDIAL</t>
  </si>
  <si>
    <t>SINAPI-I|6138</t>
  </si>
  <si>
    <t>6138</t>
  </si>
  <si>
    <t>ANEL DE VEDACAO, PVC FLEXIVEL, 100 MM, PARA SAIDA DE BACIA / VASO SANITARIO</t>
  </si>
  <si>
    <t>SINAPI-I|40340</t>
  </si>
  <si>
    <t>40340</t>
  </si>
  <si>
    <t>ANEL DE VEDACAO/JUNTA ELASTICA, H = *16* MM, PARA TUBO DE CONCRETO, DN 300 MM</t>
  </si>
  <si>
    <t>SINAPI-I|40341</t>
  </si>
  <si>
    <t>40341</t>
  </si>
  <si>
    <t>ANEL DE VEDACAO/JUNTA ELASTICA, H = *16* MM, PARA TUBO DE CONCRETO, DN 400 MM</t>
  </si>
  <si>
    <t>SINAPI-I|40342</t>
  </si>
  <si>
    <t>40342</t>
  </si>
  <si>
    <t>ANEL DE VEDACAO/JUNTA ELASTICA, H = *16* MM, PARA TUBO DE CONCRETO, DN 500 MM</t>
  </si>
  <si>
    <t>SINAPI-I|40343</t>
  </si>
  <si>
    <t>40343</t>
  </si>
  <si>
    <t>ANEL DE VEDACAO/JUNTA ELASTICA, H = *16* MM, PARA TUBO DE CONCRETO, DN 600 MM</t>
  </si>
  <si>
    <t>SINAPI-I|40344</t>
  </si>
  <si>
    <t>40344</t>
  </si>
  <si>
    <t>ANEL DE VEDACAO/JUNTA ELASTICA, H = *18* MM, PARA TUBO DE CONCRETO, DN 700 MM</t>
  </si>
  <si>
    <t>SINAPI-I|40345</t>
  </si>
  <si>
    <t>40345</t>
  </si>
  <si>
    <t>ANEL DE VEDACAO/JUNTA ELASTICA, H = *19* MM, PARA TUBO DE CONCRETO, DN 800 MM</t>
  </si>
  <si>
    <t>SINAPI-I|40346</t>
  </si>
  <si>
    <t>40346</t>
  </si>
  <si>
    <t>ANEL DE VEDACAO/JUNTA ELASTICA, H = *19* MM, PARA TUBO DE CONCRETO, DN 900 MM</t>
  </si>
  <si>
    <t>SINAPI-I|40347</t>
  </si>
  <si>
    <t>40347</t>
  </si>
  <si>
    <t>ANEL DE VEDACAO/JUNTA ELASTICA, H = *21* MM, PARA TUBO DE CONCRETO, DN 1000 MM</t>
  </si>
  <si>
    <t>SINAPI-I|43424</t>
  </si>
  <si>
    <t>43424</t>
  </si>
  <si>
    <t>ANEL EM CONCRETO ARMADO, LISO, PARA FOSSAS SEPTICAS E SUMIDOUROS, COM FUNDO, DIAMETRO INTERNO DE 1,20 M E ALTURA DE 0,50 M</t>
  </si>
  <si>
    <t>SINAPI-I|43426</t>
  </si>
  <si>
    <t>43426</t>
  </si>
  <si>
    <t>ANEL EM CONCRETO ARMADO, LISO, PARA FOSSAS SEPTICAS E SUMIDOUROS, COM FUNDO, DIAMETRO INTERNO DE 3,00 M E ALTURA DE 0,50 M</t>
  </si>
  <si>
    <t>SINAPI-I|12565</t>
  </si>
  <si>
    <t>12565</t>
  </si>
  <si>
    <t>ANEL EM CONCRETO ARMADO, LISO, PARA FOSSAS SEPTICAS E SUMIDOUROS, SEM FUNDO, DIAMETRO INTERNO DE 2,00 M E ALTURA DE 0,50 M</t>
  </si>
  <si>
    <t>SINAPI-I|12567</t>
  </si>
  <si>
    <t>12567</t>
  </si>
  <si>
    <t>ANEL EM CONCRETO ARMADO, LISO, PARA FOSSAS SEPTICAS E SUMIDOUROS, SEM FUNDO, DIAMETRO INTERNO DE 2,50 M E ALTURA DE 0,50 M</t>
  </si>
  <si>
    <t>SINAPI-I|12568</t>
  </si>
  <si>
    <t>12568</t>
  </si>
  <si>
    <t>ANEL EM CONCRETO ARMADO, LISO, PARA FOSSAS SEPTICAS E SUMIDOUROS, SEM FUNDO, DIAMETRO INTERNO DE 3,00 M E ALTURA DE 0,50 M</t>
  </si>
  <si>
    <t>SINAPI-I|43441</t>
  </si>
  <si>
    <t>43441</t>
  </si>
  <si>
    <t>ANEL EM CONCRETO ARMADO, LISO, PARA POCOS DE INSPECAO, COM FUNDO, DIAMETRO INTERNO DE 0,60 M E ALTURA DE 0,50 M</t>
  </si>
  <si>
    <t>SINAPI-I|43423</t>
  </si>
  <si>
    <t>43423</t>
  </si>
  <si>
    <t>ANEL EM CONCRETO ARMADO, LISO, PARA POCOS DE INSPECAO, SEM FUNDO, DIAMETRO INTERNO DE 0,60 M E ALTURA DE 0,20 M</t>
  </si>
  <si>
    <t>SINAPI-I|12532</t>
  </si>
  <si>
    <t>12532</t>
  </si>
  <si>
    <t>ANEL EM CONCRETO ARMADO, LISO, PARA POCOS DE INSPECAO, SEM FUNDO, DIAMETRO INTERNO DE 0,60 M E ALTURA DE 0,50 M</t>
  </si>
  <si>
    <t>SINAPI-I|43444</t>
  </si>
  <si>
    <t>43444</t>
  </si>
  <si>
    <t>ANEL EM CONCRETO ARMADO, LISO, PARA POCOS DE VISITA, POCOS DE INSPECAO, FOSSAS SEPTICAS E SUMIDOUROS, COM FUNDO, DIAMETRO INTERNO DE 1,20 M E ALTURA DE 0,75 M</t>
  </si>
  <si>
    <t>SINAPI-I|12551</t>
  </si>
  <si>
    <t>12551</t>
  </si>
  <si>
    <t>ANEL EM CONCRETO ARMADO, LISO, PARA POCOS DE VISITA, POCOS DE INSPECAO, FOSSAS SEPTICAS E SUMIDOUROS, SEM FUNDO, DIAMETRO INTERNO DE 1,20 M E ALTURA DE 0,50 M</t>
  </si>
  <si>
    <t>SINAPI-I|43442</t>
  </si>
  <si>
    <t>43442</t>
  </si>
  <si>
    <t>ANEL EM CONCRETO ARMADO, LISO, PARA POCOS DE VISITAS, POCOS DE INSPECAO, FOSSAS SEPTICAS E SUMIDOUROS, COM FUNDO, DIAMETRO INTERNO DE 0,80 M E ALTURA DE 0,50 M</t>
  </si>
  <si>
    <t>SINAPI-I|43443</t>
  </si>
  <si>
    <t>43443</t>
  </si>
  <si>
    <t>ANEL EM CONCRETO ARMADO, LISO, PARA POCOS DE VISITAS, POCOS DE INSPECAO, FOSSAS SEPTICAS E SUMIDOUROS, COM FUNDO, DIAMETRO INTERNO DE 1,00 M E ALTURA DE 0,50 M</t>
  </si>
  <si>
    <t>SINAPI-I|12544</t>
  </si>
  <si>
    <t>12544</t>
  </si>
  <si>
    <t>ANEL EM CONCRETO ARMADO, LISO, PARA POCOS DE VISITAS, POCOS DE INSPECAO, FOSSAS SEPTICAS E SUMIDOUROS, SEM FUNDO, DIAMETRO INTERNO DE 0,80 M E ALTURA DE 0,50 M</t>
  </si>
  <si>
    <t>SINAPI-I|12547</t>
  </si>
  <si>
    <t>12547</t>
  </si>
  <si>
    <t>ANEL EM CONCRETO ARMADO, LISO, PARA POCOS DE VISITAS, POCOS DE INSPECAO, FOSSAS SEPTICAS E SUMIDOUROS, SEM FUNDO, DIAMETRO INTERNO DE 1,00 M E ALTURA DE 0,50 M</t>
  </si>
  <si>
    <t>SINAPI-I|43445</t>
  </si>
  <si>
    <t>43445</t>
  </si>
  <si>
    <t>ANEL EM CONCRETO ARMADO, LISO, PARA, POCOS DE VISITA, POCOS DE INSPECAO, FOSSAS SEPTICAS E SUMIDOUROS, COM FUNDO, DIAMETRO INTERNO DE 1,50 M E ALTURA DE 1,00 M</t>
  </si>
  <si>
    <t>SINAPI-I|12563</t>
  </si>
  <si>
    <t>12563</t>
  </si>
  <si>
    <t>ANEL EM CONCRETO ARMADO, LISO, PARA, POCOS DE VISITA, POCOS DE INSPECAO, FOSSAS SEPTICAS E SUMIDOUROS, SEM FUNDO, DIAMETRO INTERNO DE 1,50 M E ALTURA DE 0,50 M</t>
  </si>
  <si>
    <t>SINAPI-I|43425</t>
  </si>
  <si>
    <t>43425</t>
  </si>
  <si>
    <t>ANEL EM CONCRETO ARMADO, PERFURADO, PARA FOSSAS SEPTICAS E SUMIDOUROS, SEM FUNDO, DIAMETRO INTERNO DE 1,20 M E ALTURA DE 0,50 M</t>
  </si>
  <si>
    <t>SINAPI-I|43446</t>
  </si>
  <si>
    <t>43446</t>
  </si>
  <si>
    <t>ANEL EM CONCRETO ARMADO, PERFURADO, PARA FOSSAS SEPTICAS E SUMIDOUROS, SEM FUNDO, DIAMETRO INTERNO DE 2,00 M E ALTURA DE 0,50 M</t>
  </si>
  <si>
    <t>SINAPI-I|43447</t>
  </si>
  <si>
    <t>43447</t>
  </si>
  <si>
    <t>ANEL EM CONCRETO ARMADO, PERFURADO, PARA FOSSAS SEPTICAS E SUMIDOUROS, SEM FUNDO, DIAMETRO INTERNO DE 2,50 M E ALTURA DE 0,50 M</t>
  </si>
  <si>
    <t>SINAPI-I|43448</t>
  </si>
  <si>
    <t>43448</t>
  </si>
  <si>
    <t>ANEL EM CONCRETO ARMADO, PERFURADO, PARA FOSSAS SEPTICAS E SUMIDOUROS, SEM FUNDO, DIAMETRO INTERNO DE 3,00 M E ALTURA DE 0,50 M</t>
  </si>
  <si>
    <t>SINAPI-I|13761</t>
  </si>
  <si>
    <t>13761</t>
  </si>
  <si>
    <t>APARELHO CORTE OXI-ACETILENO PARA SOLDA E CORTE CONTENDO MACARICO SOLDA, BICO DE CORTE, CILINDROS, REGULADORES, MANGUEIRAS E CARRINHO</t>
  </si>
  <si>
    <t>SINAPI-I|4814</t>
  </si>
  <si>
    <t>4814</t>
  </si>
  <si>
    <t>APARELHO SINALIZADOR LUMINOSO COM LED, PARA SAIDA GARAGEM, COM 2 LENTES EM POLICARBONATO, BIVOLT (INCLUI SUPORTE DE FIXACAO)</t>
  </si>
  <si>
    <t>SINAPI-I|44473</t>
  </si>
  <si>
    <t>44473</t>
  </si>
  <si>
    <t>APOIO DO PORTA DENTE PARA FRESADORA DE ASFALTO</t>
  </si>
  <si>
    <t>SINAPI-I|6122</t>
  </si>
  <si>
    <t>6122</t>
  </si>
  <si>
    <t>APONTADOR OU APROPRIADOR DE MAO DE OBRA (HORISTA)</t>
  </si>
  <si>
    <t>SINAPI-I|40810</t>
  </si>
  <si>
    <t>40810</t>
  </si>
  <si>
    <t>APONTADOR OU APROPRIADOR DE MAO DE OBRA (MENSALISTA)</t>
  </si>
  <si>
    <t>SINAPI-I|34469</t>
  </si>
  <si>
    <t>34469</t>
  </si>
  <si>
    <t>AQUECEDOR SOLAR COM RESERVATORIO TERMICO DE 1000 L E *5* PLACAS COLETORAS DE *2,0* M2 (NAO INCLUI ACESSORIOS) (SEM INSTALACAO)</t>
  </si>
  <si>
    <t>SINAPI-I|34476</t>
  </si>
  <si>
    <t>34476</t>
  </si>
  <si>
    <t>AQUECEDOR SOLAR COM RESERVATORIO TERMICO DE 400 L E *2* PLACAS COLETORAS DE *2,0* M2 (NAO INCLUI ACESSORIOS) (SEM INSTALACAO)</t>
  </si>
  <si>
    <t>SINAPI-I|34477</t>
  </si>
  <si>
    <t>34477</t>
  </si>
  <si>
    <t>AQUECEDOR SOLAR COM RESERVATORIO TERMICO DE 600 L E *3* PLACAS COLETORAS DE *2,0* M2 (NAO INCLUI ACESSORIOS) (SEM INSTALACAO)</t>
  </si>
  <si>
    <t>SINAPI-I|34482</t>
  </si>
  <si>
    <t>34482</t>
  </si>
  <si>
    <t>AQUECEDOR SOLAR COM RESERVATORIO TERMICO DE 800 L E *4* PLACAS COLETORAS DE *2,0* M2 (NAO INCLUI ACESSORIOS) (SEM INSTALACAO)</t>
  </si>
  <si>
    <t>SINAPI-I|34472</t>
  </si>
  <si>
    <t>34472</t>
  </si>
  <si>
    <t>AQUECEDOR SOLAR DE INSTALACAO EXTERNA, KIT COMPACTO, CONJUNTO COM RESERVATORIO TERMICO DE 200 L, PLACA COLETORA DE *2,0* M2 E INCLUSO ACESSORIOS (RESIDENCIAS ATE 120,00 M2 E DE 4 A 5 BANHOS POR DIA) (SEM INSTALACAO)</t>
  </si>
  <si>
    <t>SINAPI-I|39577</t>
  </si>
  <si>
    <t>39577</t>
  </si>
  <si>
    <t>AR-CONDICIONADO FRIO SPLITAO MODULAR 10 TR</t>
  </si>
  <si>
    <t>SINAPI-I|39578</t>
  </si>
  <si>
    <t>39578</t>
  </si>
  <si>
    <t>AR-CONDICIONADO FRIO SPLITAO MODULAR 15 TR</t>
  </si>
  <si>
    <t>SINAPI-I|39579</t>
  </si>
  <si>
    <t>39579</t>
  </si>
  <si>
    <t>AR-CONDICIONADO FRIO SPLITAO MODULAR 20 TR</t>
  </si>
  <si>
    <t>SINAPI-I|42425</t>
  </si>
  <si>
    <t>42425</t>
  </si>
  <si>
    <t>AR-CONDICIONADO SPLIT INVERTER, HI-WALL (PAREDE), 12000 BTU/H, CICLO FRIO, 60HZ, CLASSIFICACAO A (SELO PROCEL), GAS HFC, CONTROLE S/FIO</t>
  </si>
  <si>
    <t>SINAPI-I|42422</t>
  </si>
  <si>
    <t>42422</t>
  </si>
  <si>
    <t>AR-CONDICIONADO SPLIT INVERTER, HI-WALL (PAREDE), 18000 BTU/H, CICLO FRIO, 60HZ, CLASSIFICACAO A (SELO PROCEL), GAS HFC, CONTROLE S/FIO</t>
  </si>
  <si>
    <t>SINAPI-I|43184</t>
  </si>
  <si>
    <t>43184</t>
  </si>
  <si>
    <t>AR-CONDICIONADO SPLIT INVERTER, HI-WALL (PAREDE), 24000 BTU/H, CICLO FRIO, 60HZ, CLASSIFICACAO A (SELO PROCEL), GAS HFC, CONTROLE S/FIO</t>
  </si>
  <si>
    <t>SINAPI-I|42424</t>
  </si>
  <si>
    <t>42424</t>
  </si>
  <si>
    <t>AR-CONDICIONADO SPLIT INVERTER, HI-WALL (PAREDE), 9000 BTU/H, CICLO FRIO, 60HZ, CLASSIFICACAO A (SELO PROCEL), GAS HFC, CONTROLE S/FIO</t>
  </si>
  <si>
    <t>SINAPI-I|42416</t>
  </si>
  <si>
    <t>42416</t>
  </si>
  <si>
    <t>AR-CONDICIONADO SPLIT INVERTER, PISO TETO, 18000 BTU/H, CICLO FRIO, 60HZ, CLASSIFICACAO ENERGETICA A OU B (SELO PROCEL), GAS HFC, CONTROLE S/FIO</t>
  </si>
  <si>
    <t>SINAPI-I|42417</t>
  </si>
  <si>
    <t>42417</t>
  </si>
  <si>
    <t>AR-CONDICIONADO SPLIT INVERTER, PISO TETO, 24000 BTU/H, CICLO FRIO, 60HZ, CLASSIFICACAO ENERGETICA A OU B (SELO PROCEL), GAS HFC, CONTROLE S/FIO</t>
  </si>
  <si>
    <t>SINAPI-I|39826</t>
  </si>
  <si>
    <t>39826</t>
  </si>
  <si>
    <t>AR-CONDICIONADO SPLIT INVERTER, PISO TETO, 24000 BTU/H, QUENTE/FRIO, 60HZ, CLASSIFICACAO ENERGETICA A - SELO PROCEL, GAS HFC, CONTROLE S/FIO</t>
  </si>
  <si>
    <t>SINAPI-I|42419</t>
  </si>
  <si>
    <t>42419</t>
  </si>
  <si>
    <t>AR-CONDICIONADO SPLIT INVERTER, PISO TETO, 36000 BTU/H, CICLO FRIO, 60HZ, CLASSIFICACAO ENERGETICA A OU B (SELO PROCEL), GAS HFC, CONTROLE S/FIO</t>
  </si>
  <si>
    <t>SINAPI-I|42420</t>
  </si>
  <si>
    <t>42420</t>
  </si>
  <si>
    <t>AR-CONDICIONADO SPLIT INVERTER, PISO TETO, 48000 BTU/H, CICLO FRIO, 60HZ, CLASSIFICACAO ENERGETICA A OU B (SELO PROCEL), GAS HFC, CONTROLE S/FIO</t>
  </si>
  <si>
    <t>SINAPI-I|42421</t>
  </si>
  <si>
    <t>42421</t>
  </si>
  <si>
    <t>AR-CONDICIONADO SPLIT INVERTER, PISO TETO, APRESENTANDO ENTRE 54000 E 58000 BTU/H, CICLO FRIO, 60HZ, CLASSIFICACAO ENERGETICA A OU B (SELO PROCEL), GAS HFC, CONTROLE S/FIO</t>
  </si>
  <si>
    <t>SINAPI-I|39556</t>
  </si>
  <si>
    <t>39556</t>
  </si>
  <si>
    <t>AR-CONDICIONADO SPLIT ON/OFF, CASSETE (TETO), 18000 BTUS/H, CICLO QUENTE/FRIO, 60 HZ, CLASSIFICACAO ENERGETICA C - SELO PROCEL, GAS HFC, CONTROLE S/ FIO</t>
  </si>
  <si>
    <t>SINAPI-I|39557</t>
  </si>
  <si>
    <t>39557</t>
  </si>
  <si>
    <t>AR-CONDICIONADO SPLIT ON/OFF, CASSETE (TETO), 24000 BTUS/H, CICLO QUENTE/FRIO, 60 HZ, CLASSIFICACAO ENERGETICA C - SELO PROCEL, GAS HFC, CONTROLE S/ FIO</t>
  </si>
  <si>
    <t>SINAPI-I|39559</t>
  </si>
  <si>
    <t>39559</t>
  </si>
  <si>
    <t>AR-CONDICIONADO SPLIT ON/OFF, CASSETE (TETO), 36000 BTUS/H, CICLO QUENTE/FRIO, 60 HZ, CLASSIFICACAO ENERGETICA A - SELO PROCEL, GAS HFC, CONTROLE S/ FIO</t>
  </si>
  <si>
    <t>SINAPI-I|39560</t>
  </si>
  <si>
    <t>39560</t>
  </si>
  <si>
    <t>AR-CONDICIONADO SPLIT ON/OFF, CASSETE (TETO), 48000 BTUS/H, CICLO QUENTE/FRIO, 60 HZ, CLASSIFICACAO ENERGETICA A - SELO PROCEL, GAS HFC, CONTROLE S/ FIO</t>
  </si>
  <si>
    <t>SINAPI-I|39561</t>
  </si>
  <si>
    <t>39561</t>
  </si>
  <si>
    <t>AR-CONDICIONADO SPLIT ON/OFF, CASSETE (TETO), 60000 BTUS/H, CICLO QUENTE/FRIO, 60 HZ, CLASSIFICACAO ENERGETICA A - SELO PROCEL, GAS HFC, CONTROLE S/ FIO</t>
  </si>
  <si>
    <t>SINAPI-I|43195</t>
  </si>
  <si>
    <t>43195</t>
  </si>
  <si>
    <t>AR-CONDICIONADO SPLIT ON/OFF, CASSETE (TETO), FRIO 4 VIAS 18000 BTUS/H, CLASSIFICACAO ENERGETICA C - SELO PROCEL, GAS HFC, CONTROLE S/ FIO</t>
  </si>
  <si>
    <t>SINAPI-I|43196</t>
  </si>
  <si>
    <t>43196</t>
  </si>
  <si>
    <t>AR-CONDICIONADO SPLIT ON/OFF, CASSETE (TETO), FRIO 4 VIAS 24000 BTUS/H, CLASSIFICACAO ENERGETICA C - SELO PROCEL, GAS HFC, CONTROLE S/ FIO</t>
  </si>
  <si>
    <t>SINAPI-I|43198</t>
  </si>
  <si>
    <t>43198</t>
  </si>
  <si>
    <t>AR-CONDICIONADO SPLIT ON/OFF, CASSETE (TETO), FRIO 4 VIAS 36000 BTUS/H, CLASSIFICACAO ENERGETICA C - SELO PROCEL, GAS HFC, CONTROLE S/ FIO</t>
  </si>
  <si>
    <t>SINAPI-I|43199</t>
  </si>
  <si>
    <t>43199</t>
  </si>
  <si>
    <t>AR-CONDICIONADO SPLIT ON/OFF, CASSETE (TETO), FRIO 4 VIAS 48000 BTUS/H, CLASSIFICACAO ENERGETICA C - SELO PROCEL, GAS HFC, CONTROLE S/ FIO</t>
  </si>
  <si>
    <t>SINAPI-I|43200</t>
  </si>
  <si>
    <t>43200</t>
  </si>
  <si>
    <t>AR-CONDICIONADO SPLIT ON/OFF, CASSETE (TETO), FRIO 4 VIAS 60000 BTUS/H, CLASSIFICACAO ENERGETICA C - SELO PROCEL, GAS HFC, CONTROLE S/ FIO</t>
  </si>
  <si>
    <t>SINAPI-I|43190</t>
  </si>
  <si>
    <t>43190</t>
  </si>
  <si>
    <t>AR-CONDICIONADO SPLIT ON/OFF, HI-WALL (PAREDE), 12000 BTUS/H, CICLO FRIO, 60 HZ, CLASSIFICACAO ENERGETICA A - SELO PROCEL, GAS HFC, CONTROLE S/ FIO</t>
  </si>
  <si>
    <t>SINAPI-I|39555</t>
  </si>
  <si>
    <t>39555</t>
  </si>
  <si>
    <t>AR-CONDICIONADO SPLIT ON/OFF, HI-WALL (PAREDE), 12000 BTUS/H, CICLO QUENTE/FRIO, 60 HZ, CLASSIFICACAO ENERGETICA A - SELO PROCEL, GAS HFC, CONTROLE S/ FIO</t>
  </si>
  <si>
    <t>SINAPI-I|43191</t>
  </si>
  <si>
    <t>43191</t>
  </si>
  <si>
    <t>AR-CONDICIONADO SPLIT ON/OFF, HI-WALL (PAREDE), 18000 BTUS/H, CICLO FRIO, 60 HZ, CLASSIFICACAO ENERGETICA A - SELO PROCEL, GAS HFC, CONTROLE S/ FIO</t>
  </si>
  <si>
    <t>SINAPI-I|39548</t>
  </si>
  <si>
    <t>39548</t>
  </si>
  <si>
    <t>AR-CONDICIONADO SPLIT ON/OFF, HI-WALL (PAREDE), 18000 BTUS/H, CICLO QUENTE/FRIO, 60 HZ, CLASSIFICACAO ENERGETICA A - SELO PROCEL, GAS HFC, CONTROLE S/ FIO</t>
  </si>
  <si>
    <t>SINAPI-I|43192</t>
  </si>
  <si>
    <t>43192</t>
  </si>
  <si>
    <t>AR-CONDICIONADO SPLIT ON/OFF, HI-WALL (PAREDE), 24000 BTUS/H, CICLO FRIO, 60 HZ, CLASSIFICACAO ENERGETICA A - SELO PROCEL, GAS HFC, CONTROLE S/ FIO</t>
  </si>
  <si>
    <t>SINAPI-I|39554</t>
  </si>
  <si>
    <t>39554</t>
  </si>
  <si>
    <t>AR-CONDICIONADO SPLIT ON/OFF, HI-WALL (PAREDE), 24000 BTUS/H, CICLO QUENTE/FRIO, 60 HZ, CLASSIFICACAO ENERGETICA A - SELO PROCEL, GAS HFC, CONTROLE S/ FIO</t>
  </si>
  <si>
    <t>SINAPI-I|43194</t>
  </si>
  <si>
    <t>43194</t>
  </si>
  <si>
    <t>AR-CONDICIONADO SPLIT ON/OFF, HI-WALL (PAREDE), 9000 BTUS/H, CICLO FRIO, 60 HZ, CLASSIFICACAO ENERGETICA A - SELO PROCEL, GAS HFC, CONTROLE S/ FIO</t>
  </si>
  <si>
    <t>SINAPI-I|39551</t>
  </si>
  <si>
    <t>39551</t>
  </si>
  <si>
    <t>AR-CONDICIONADO SPLIT ON/OFF, HI-WALL (PAREDE), 9000 BTUS/H, CICLO QUENTE/FRIO, 60 HZ, CLASSIFICACAO ENERGETICA A - SELO PROCEL, GAS HFC, CONTROLE S/ FIO</t>
  </si>
  <si>
    <t>SINAPI-I|43185</t>
  </si>
  <si>
    <t>43185</t>
  </si>
  <si>
    <t>AR-CONDICIONADO SPLIT ON/OFF, PISO TETO, 18.000 BTU/H, CICLO FRIO, 60HZ, CLASSIFICACAO ENERGETICA C - SELO PROCEL, GAS HFC, CONTROLE S/FIO</t>
  </si>
  <si>
    <t>SINAPI-I|43186</t>
  </si>
  <si>
    <t>43186</t>
  </si>
  <si>
    <t>AR-CONDICIONADO SPLIT ON/OFF, PISO TETO, 24.000 BTU/H, CICLO FRIO, 60HZ, CLASSIFICACAO ENERGETICA C - SELO PROCEL, GAS HFC, CONTROLE S/FIO</t>
  </si>
  <si>
    <t>SINAPI-I|43187</t>
  </si>
  <si>
    <t>43187</t>
  </si>
  <si>
    <t>AR-CONDICIONADO SPLIT ON/OFF, PISO TETO, 36.000 BTU/H, CICLO FRIO, 60HZ, CLASSIFICACAO ENERGETICA C - SELO PROCEL, GAS HFC, CONTROLE S/FIO</t>
  </si>
  <si>
    <t>SINAPI-I|43188</t>
  </si>
  <si>
    <t>43188</t>
  </si>
  <si>
    <t>AR-CONDICIONADO SPLIT ON/OFF, PISO TETO, 48.000 BTU/H, CICLO FRIO, 60HZ, CLASSIFICACAO ENERGETICA C - SELO PROCEL, GAS HFC, CONTROLE S/FIO</t>
  </si>
  <si>
    <t>SINAPI-I|43189</t>
  </si>
  <si>
    <t>43189</t>
  </si>
  <si>
    <t>AR-CONDICIONADO SPLIT ON/OFF, PISO TETO, 60.000 BTU/H, CICLO FRIO, 60HZ, CLASSIFICACAO ENERGETICA C - SELO PROCEL, GAS HFC, CONTROLE S/FIO</t>
  </si>
  <si>
    <t>SINAPI-I|346</t>
  </si>
  <si>
    <t>346</t>
  </si>
  <si>
    <t>ARAME DE ACO OVALADO 15 X 17 (45,7 KG, 700 KGF), ROLO 1000 M</t>
  </si>
  <si>
    <t>SINAPI-I|3312</t>
  </si>
  <si>
    <t>3312</t>
  </si>
  <si>
    <t>ARAME DE AMARRACAO PARA GABIAO GALVANIZADO, DIAMETRO 2,2 MM</t>
  </si>
  <si>
    <t>SINAPI-I|339</t>
  </si>
  <si>
    <t>339</t>
  </si>
  <si>
    <t>ARAME FARPADO GALVANIZADO, 14 BWG (2,11 MM), CLASSE 250</t>
  </si>
  <si>
    <t>SINAPI-I|340</t>
  </si>
  <si>
    <t>340</t>
  </si>
  <si>
    <t>ARAME FARPADO GALVANIZADO, 16 BWG (1,65 MM), CLASSE 250</t>
  </si>
  <si>
    <t>SINAPI-I|43130</t>
  </si>
  <si>
    <t>43130</t>
  </si>
  <si>
    <t>ARAME GALVANIZADO 12 BWG, D = 2,76 MM (0,048 KG/M) OU 14 BWG, D = 2,11 MM (0,026 KG/M)</t>
  </si>
  <si>
    <t>SINAPI-I|344</t>
  </si>
  <si>
    <t>344</t>
  </si>
  <si>
    <t>ARAME GALVANIZADO 16 BWG, D = 1,65MM (0,0166 KG/M)</t>
  </si>
  <si>
    <t>SINAPI-I|345</t>
  </si>
  <si>
    <t>345</t>
  </si>
  <si>
    <t>ARAME GALVANIZADO 18 BWG, D = 1,24MM (0,009 KG/M)</t>
  </si>
  <si>
    <t>SINAPI-I|43131</t>
  </si>
  <si>
    <t>43131</t>
  </si>
  <si>
    <t>ARAME GALVANIZADO 6 BWG, D = 5,16 MM (0,157 KG/M), OU 8 BWG, D = 4,19 MM (0,101 KG/M), OU 10 BWG, D = 3,40 MM (0,0713 KG/M)</t>
  </si>
  <si>
    <t>SINAPI-I|3313</t>
  </si>
  <si>
    <t>3313</t>
  </si>
  <si>
    <t>ARAME PROTEGIDO COM POLIMERO PARA GABIAO, DIAMETRO 2,2 MM</t>
  </si>
  <si>
    <t>SINAPI-I|43132</t>
  </si>
  <si>
    <t>43132</t>
  </si>
  <si>
    <t>ARAME RECOZIDO 16 BWG, D = 1,65 MM (0,016 KG/M) OU 18 BWG, D = 1,25 MM (0,01 KG/M)</t>
  </si>
  <si>
    <t>SINAPI-I|45245</t>
  </si>
  <si>
    <t>45245</t>
  </si>
  <si>
    <t>ARCO DE SERRA REGULAVEL PARA LAMINAS DE 8" A 12"</t>
  </si>
  <si>
    <t>SINAPI-I|366</t>
  </si>
  <si>
    <t>366</t>
  </si>
  <si>
    <t>AREIA FINA - POSTO JAZIDA/FORNECEDOR (RETIRADO NA JAZIDA, SEM TRANSPORTE)</t>
  </si>
  <si>
    <t>SINAPI-I|367</t>
  </si>
  <si>
    <t>367</t>
  </si>
  <si>
    <t>AREIA GROSSA - POSTO JAZIDA/FORNECEDOR (RETIRADO NA JAZIDA, SEM TRANSPORTE)</t>
  </si>
  <si>
    <t>SINAPI-I|370</t>
  </si>
  <si>
    <t>370</t>
  </si>
  <si>
    <t>AREIA MEDIA - POSTO JAZIDA/FORNECEDOR (RETIRADO NA JAZIDA, SEM TRANSPORTE)</t>
  </si>
  <si>
    <t>SINAPI-I|368</t>
  </si>
  <si>
    <t>368</t>
  </si>
  <si>
    <t>AREIA PARA ATERRO - POSTO JAZIDA/FORNECEDOR (RETIRADO NA JAZIDA, SEM TRANSPORTE)</t>
  </si>
  <si>
    <t>SINAPI-I|11075</t>
  </si>
  <si>
    <t>11075</t>
  </si>
  <si>
    <t>AREIA PARA LEITO FILTRANTE (0,42 A 1,68 MM) - POSTO JAZIDA/FORNECEDOR (RETIRADO NA JAZIDA, SEM TRANSPORTE)</t>
  </si>
  <si>
    <t>SINAPI-I|1381</t>
  </si>
  <si>
    <t>1381</t>
  </si>
  <si>
    <t>ARGAMASSA COLANTE AC I PARA CERAMICAS</t>
  </si>
  <si>
    <t>SINAPI-I|34353</t>
  </si>
  <si>
    <t>34353</t>
  </si>
  <si>
    <t>ARGAMASSA COLANTE AC II</t>
  </si>
  <si>
    <t>SINAPI-I|37595</t>
  </si>
  <si>
    <t>37595</t>
  </si>
  <si>
    <t>ARGAMASSA COLANTE TIPO AC III</t>
  </si>
  <si>
    <t>SINAPI-I|37596</t>
  </si>
  <si>
    <t>37596</t>
  </si>
  <si>
    <t>ARGAMASSA COLANTE TIPO AC III E</t>
  </si>
  <si>
    <t>SINAPI-I|371</t>
  </si>
  <si>
    <t>371</t>
  </si>
  <si>
    <t>ARGAMASSA INDUSTRIALIZADA MULTIUSO, PARA REVESTIMENTO INTERNO E EXTERNO E ASSENTAMENTO DE BLOCOS DIVERSOS</t>
  </si>
  <si>
    <t>SINAPI-I|37553</t>
  </si>
  <si>
    <t>37553</t>
  </si>
  <si>
    <t>ARGAMASSA INDUSTRIALIZADA PARA CHAPISCO COLANTE</t>
  </si>
  <si>
    <t>SINAPI-I|37552</t>
  </si>
  <si>
    <t>37552</t>
  </si>
  <si>
    <t>ARGAMASSA INDUSTRIALIZADA PARA CHAPISCO ROLADO</t>
  </si>
  <si>
    <t>SINAPI-I|36880</t>
  </si>
  <si>
    <t>36880</t>
  </si>
  <si>
    <t>ARGAMASSA PARA REVESTIMENTO DECORATIVO MONOCAMADA</t>
  </si>
  <si>
    <t>SINAPI-I|34355</t>
  </si>
  <si>
    <t>34355</t>
  </si>
  <si>
    <t>ARGAMASSA PISO SOBRE PISO</t>
  </si>
  <si>
    <t>SINAPI-I|130</t>
  </si>
  <si>
    <t>130</t>
  </si>
  <si>
    <t>ARGAMASSA POLIMERICA DE REPARO ESTRUTURAL, BICOMPONENTE</t>
  </si>
  <si>
    <t>SINAPI-I|135</t>
  </si>
  <si>
    <t>135</t>
  </si>
  <si>
    <t>ARGAMASSA POLIMERICA IMPERMEABILIZANTE SEMIFLEXIVEL, BICOMPONENTE, A BASE DE CIMENTO E ADITIVOS</t>
  </si>
  <si>
    <t>SINAPI-I|36886</t>
  </si>
  <si>
    <t>36886</t>
  </si>
  <si>
    <t>ARGAMASSA PRONTA PARA CONTRAPISO</t>
  </si>
  <si>
    <t>SINAPI-I|38546</t>
  </si>
  <si>
    <t>38546</t>
  </si>
  <si>
    <t>ARGAMASSA USINADA AUTOADENSAVEL E AUTONIVELANTE PARA CONTRAPISO, COM BOMBEAMENTO (DISPONIBILIZACAO DE BOMBA), SEM O LANCAMENTO</t>
  </si>
  <si>
    <t>SINAPI-I|34549</t>
  </si>
  <si>
    <t>34549</t>
  </si>
  <si>
    <t>ARGILA EXPANDIDA, GRANULOMETRIA 2215</t>
  </si>
  <si>
    <t>SINAPI-I|6081</t>
  </si>
  <si>
    <t>6081</t>
  </si>
  <si>
    <t>ARGILA OU BARRO PARA ATERRO/REATERRO (COM TRANSPORTE ATE 10 KM)</t>
  </si>
  <si>
    <t>SINAPI-I|6077</t>
  </si>
  <si>
    <t>6077</t>
  </si>
  <si>
    <t>ARGILA OU BARRO PARA ATERRO/REATERRO (RETIRADO NA JAZIDA, SEM TRANSPORTE)</t>
  </si>
  <si>
    <t>SINAPI-I|6079</t>
  </si>
  <si>
    <t>6079</t>
  </si>
  <si>
    <t>ARGILA, ARGILA VERMELHA OU ARGILA ARENOSA (RETIRADA NA JAZIDA, SEM TRANSPORTE)</t>
  </si>
  <si>
    <t>SINAPI-I|1091</t>
  </si>
  <si>
    <t>1091</t>
  </si>
  <si>
    <t>ARMACAO VERTICAL COM HASTE E CONTRA-PINO, EM CHAPA DE ACO GALVANIZADO 3/16", COM 1 ESTRIBO E 1 ISOLADOR</t>
  </si>
  <si>
    <t>SINAPI-I|1094</t>
  </si>
  <si>
    <t>1094</t>
  </si>
  <si>
    <t>ARMACAO VERTICAL COM HASTE E CONTRA-PINO, EM CHAPA DE ACO GALVANIZADO 3/16", COM 1 ESTRIBO, SEM ISOLADOR</t>
  </si>
  <si>
    <t>SINAPI-I|1095</t>
  </si>
  <si>
    <t>1095</t>
  </si>
  <si>
    <t>ARMACAO VERTICAL COM HASTE E CONTRA-PINO, EM CHAPA DE ACO GALVANIZADO 3/16", COM 2 ESTRIBOS, E 2 ISOLADORES</t>
  </si>
  <si>
    <t>SINAPI-I|1092</t>
  </si>
  <si>
    <t>1092</t>
  </si>
  <si>
    <t>ARMACAO VERTICAL COM HASTE E CONTRA-PINO, EM CHAPA DE ACO GALVANIZADO 3/16", COM 2 ESTRIBOS, SEM ISOLADOR</t>
  </si>
  <si>
    <t>SINAPI-I|1093</t>
  </si>
  <si>
    <t>1093</t>
  </si>
  <si>
    <t>ARMACAO VERTICAL COM HASTE E CONTRA-PINO, EM CHAPA DE ACO GALVANIZADO 3/16", COM 3 ESTRIBOS E 3 ISOLADORES</t>
  </si>
  <si>
    <t>SINAPI-I|1090</t>
  </si>
  <si>
    <t>1090</t>
  </si>
  <si>
    <t>ARMACAO VERTICAL COM HASTE E CONTRA-PINO, EM CHAPA DE ACO GALVANIZADO 3/16", COM 3 ESTRIBOS, SEM ISOLADOR</t>
  </si>
  <si>
    <t>SINAPI-I|1096</t>
  </si>
  <si>
    <t>1096</t>
  </si>
  <si>
    <t>ARMACAO VERTICAL COM HASTE E CONTRA-PINO, EM CHAPA DE ACO GALVANIZADO 3/16", COM 4 ESTRIBOS E 4 ISOLADORES</t>
  </si>
  <si>
    <t>SINAPI-I|1097</t>
  </si>
  <si>
    <t>1097</t>
  </si>
  <si>
    <t>ARMACAO VERTICAL COM HASTE E CONTRA-PINO, EM CHAPA DE ACO GALVANIZADO 3/16", COM 4 ESTRIBOS, SEM ISOLADOR</t>
  </si>
  <si>
    <t>SINAPI-I|378</t>
  </si>
  <si>
    <t>378</t>
  </si>
  <si>
    <t>ARMADOR (HORISTA)</t>
  </si>
  <si>
    <t>SINAPI-I|40911</t>
  </si>
  <si>
    <t>40911</t>
  </si>
  <si>
    <t>ARMADOR (MENSALISTA)</t>
  </si>
  <si>
    <t>SINAPI-I|33939</t>
  </si>
  <si>
    <t>33939</t>
  </si>
  <si>
    <t>ARQUITETO JUNIOR (HORISTA)</t>
  </si>
  <si>
    <t>SINAPI-I|40815</t>
  </si>
  <si>
    <t>40815</t>
  </si>
  <si>
    <t>ARQUITETO JUNIOR (MENSALISTA)</t>
  </si>
  <si>
    <t>SINAPI-I|33952</t>
  </si>
  <si>
    <t>33952</t>
  </si>
  <si>
    <t>ARQUITETO PLENO (HORISTA)</t>
  </si>
  <si>
    <t>SINAPI-I|40816</t>
  </si>
  <si>
    <t>40816</t>
  </si>
  <si>
    <t>ARQUITETO PLENO (MENSALISTA)</t>
  </si>
  <si>
    <t>SINAPI-I|33953</t>
  </si>
  <si>
    <t>33953</t>
  </si>
  <si>
    <t>ARQUITETO SENIOR (HORISTA)</t>
  </si>
  <si>
    <t>SINAPI-I|40817</t>
  </si>
  <si>
    <t>40817</t>
  </si>
  <si>
    <t>ARQUITETO SENIOR (MENSALISTA)</t>
  </si>
  <si>
    <t>SINAPI-I|13348</t>
  </si>
  <si>
    <t>13348</t>
  </si>
  <si>
    <t>ARRUELA EM ACO CARBONO, GALVANIZADA A FOGO (IMERSAO A QUENTE), DIAMETRO EXTERNO = 35 MM, ESPESSURA = 3 MM, DIAMETRO DO FURO = 18 MM</t>
  </si>
  <si>
    <t>SINAPI-I|39212</t>
  </si>
  <si>
    <t>39212</t>
  </si>
  <si>
    <t>ARRUELA EM ALUMINIO, COM ROSCA, DE 1 1/2", PARA ELETRODUTO</t>
  </si>
  <si>
    <t>SINAPI-I|39211</t>
  </si>
  <si>
    <t>39211</t>
  </si>
  <si>
    <t>ARRUELA EM ALUMINIO, COM ROSCA, DE 1 1/4", PARA ELETRODUTO</t>
  </si>
  <si>
    <t>SINAPI-I|39210</t>
  </si>
  <si>
    <t>39210</t>
  </si>
  <si>
    <t>ARRUELA EM ALUMINIO, COM ROSCA, DE 1", PARA ELETRODUTO</t>
  </si>
  <si>
    <t>SINAPI-I|39208</t>
  </si>
  <si>
    <t>39208</t>
  </si>
  <si>
    <t>ARRUELA EM ALUMINIO, COM ROSCA, DE 1/2", PARA ELETRODUTO</t>
  </si>
  <si>
    <t>SINAPI-I|39214</t>
  </si>
  <si>
    <t>39214</t>
  </si>
  <si>
    <t>ARRUELA EM ALUMINIO, COM ROSCA, DE 2 1/2", PARA ELETRODUTO</t>
  </si>
  <si>
    <t>SINAPI-I|39213</t>
  </si>
  <si>
    <t>39213</t>
  </si>
  <si>
    <t>ARRUELA EM ALUMINIO, COM ROSCA, DE 2", PARA ELETRODUTO</t>
  </si>
  <si>
    <t>SINAPI-I|39215</t>
  </si>
  <si>
    <t>39215</t>
  </si>
  <si>
    <t>ARRUELA EM ALUMINIO, COM ROSCA, DE 3", PARA ELETRODUTO</t>
  </si>
  <si>
    <t>SINAPI-I|39209</t>
  </si>
  <si>
    <t>39209</t>
  </si>
  <si>
    <t>ARRUELA EM ALUMINIO, COM ROSCA, DE 3/4", PARA ELETRODUTO</t>
  </si>
  <si>
    <t>SINAPI-I|39207</t>
  </si>
  <si>
    <t>39207</t>
  </si>
  <si>
    <t>ARRUELA EM ALUMINIO, COM ROSCA, DE 3/8", PARA ELETRODUTO</t>
  </si>
  <si>
    <t>SINAPI-I|39216</t>
  </si>
  <si>
    <t>39216</t>
  </si>
  <si>
    <t>ARRUELA EM ALUMINIO, COM ROSCA, DE 4", PARA ELETRODUTO</t>
  </si>
  <si>
    <t>SINAPI-I|45693</t>
  </si>
  <si>
    <t>45693</t>
  </si>
  <si>
    <t>ARRUELA LISA, REDONDA, ACO ZINCADO, M8, DIAMETRO EXTERNO 20 MM, DIAMETRO DO FURO 8 MM (5/16")</t>
  </si>
  <si>
    <t>SINAPI-I|11267</t>
  </si>
  <si>
    <t>11267</t>
  </si>
  <si>
    <t>ARRUELA LISA, REDONDA, DE LATAO POLIDO, DIAMETRO NOMINAL 5/8", DIAMETRO EXTERNO = 34 MM, DIAMETRO DO FURO = 17 MM, ESPESSURA = *2,5* MM</t>
  </si>
  <si>
    <t>SINAPI-I|379</t>
  </si>
  <si>
    <t>379</t>
  </si>
  <si>
    <t>ARRUELA QUADRADA EM ACO CARBONO, GALVANIZADA A FOGO (IMERSAO A QUENTE), DIMENSAO = 38 MM, ESPESSURA = 3 MM, DIAMETRO DO FURO = 18 MM</t>
  </si>
  <si>
    <t>SINAPI-I|510</t>
  </si>
  <si>
    <t>510</t>
  </si>
  <si>
    <t>ASFALTO MODIFICADO TIPO I - NBR 9910 (ASFALTO OXIDADO PARA IMPERMEABILIZACAO, COEFICIENTE DE PENETRACAO 25-40)</t>
  </si>
  <si>
    <t>SINAPI-I|516</t>
  </si>
  <si>
    <t>516</t>
  </si>
  <si>
    <t>ASFALTO MODIFICADO TIPO II - NBR 9910 (ASFALTO OXIDADO PARA IMPERMEABILIZACAO, COEFICIENTE DE PENETRACAO 20-35)</t>
  </si>
  <si>
    <t>SINAPI-I|509</t>
  </si>
  <si>
    <t>509</t>
  </si>
  <si>
    <t>ASFALTO MODIFICADO TIPO III - NBR 9910 (ASFALTO OXIDADO PARA IMPERMEABILIZACAO, COEFICIENTE DE PENETRACAO 15-25)</t>
  </si>
  <si>
    <t>SINAPI-I|40331</t>
  </si>
  <si>
    <t>40331</t>
  </si>
  <si>
    <t>ASSENTADOR DE MANILHAS (HORISTA)</t>
  </si>
  <si>
    <t>SINAPI-I|40930</t>
  </si>
  <si>
    <t>40930</t>
  </si>
  <si>
    <t>ASSENTADOR DE MANILHAS (MENSALISTA)</t>
  </si>
  <si>
    <t>SINAPI-I|377</t>
  </si>
  <si>
    <t>377</t>
  </si>
  <si>
    <t>ASSENTO SANITARIO DE PLASTICO, TIPO CONVENCIONAL</t>
  </si>
  <si>
    <t>SINAPI-I|11761</t>
  </si>
  <si>
    <t>11761</t>
  </si>
  <si>
    <t>ASSENTO VASO SANITARIO INFANTIL EM PLASTICO BRANCO</t>
  </si>
  <si>
    <t>SINAPI-I|7588</t>
  </si>
  <si>
    <t>7588</t>
  </si>
  <si>
    <t>AUTOMATICO DE BOIA SUPERIOR / INFERIOR, *15* A / 250 V</t>
  </si>
  <si>
    <t>SINAPI-I|34551</t>
  </si>
  <si>
    <t>34551</t>
  </si>
  <si>
    <t>AUXILIAR DE AZULEJISTA (HORISTA)</t>
  </si>
  <si>
    <t>SINAPI-I|41078</t>
  </si>
  <si>
    <t>41078</t>
  </si>
  <si>
    <t>AUXILIAR DE AZULEJISTA (MENSALISTA)</t>
  </si>
  <si>
    <t>SINAPI-I|246</t>
  </si>
  <si>
    <t>246</t>
  </si>
  <si>
    <t>AUXILIAR DE ENCANADOR OU BOMBEIRO HIDRAULICO (HORISTA)</t>
  </si>
  <si>
    <t>SINAPI-I|40927</t>
  </si>
  <si>
    <t>40927</t>
  </si>
  <si>
    <t>AUXILIAR DE ENCANADOR OU BOMBEIRO HIDRAULICO (MENSALISTA)</t>
  </si>
  <si>
    <t>SINAPI-I|2350</t>
  </si>
  <si>
    <t>2350</t>
  </si>
  <si>
    <t>AUXILIAR DE ESCRITORIO (HORISTA)</t>
  </si>
  <si>
    <t>SINAPI-I|40812</t>
  </si>
  <si>
    <t>40812</t>
  </si>
  <si>
    <t>AUXILIAR DE ESCRITORIO (MENSALISTA)</t>
  </si>
  <si>
    <t>SINAPI-I|245</t>
  </si>
  <si>
    <t>245</t>
  </si>
  <si>
    <t>AUXILIAR DE LABORATORISTA DE SOLOS E DE CONCRETO (HORISTA)</t>
  </si>
  <si>
    <t>SINAPI-I|41090</t>
  </si>
  <si>
    <t>41090</t>
  </si>
  <si>
    <t>AUXILIAR DE LABORATORISTA DE SOLOS E DE CONCRETO (MENSALISTA)</t>
  </si>
  <si>
    <t>SINAPI-I|251</t>
  </si>
  <si>
    <t>251</t>
  </si>
  <si>
    <t>AUXILIAR DE MECANICO (HORISTA)</t>
  </si>
  <si>
    <t>SINAPI-I|40975</t>
  </si>
  <si>
    <t>40975</t>
  </si>
  <si>
    <t>AUXILIAR DE MECANICO (MENSALISTA)</t>
  </si>
  <si>
    <t>SINAPI-I|6127</t>
  </si>
  <si>
    <t>6127</t>
  </si>
  <si>
    <t>AUXILIAR DE PEDREIRO (HORISTA)</t>
  </si>
  <si>
    <t>SINAPI-I|41072</t>
  </si>
  <si>
    <t>41072</t>
  </si>
  <si>
    <t>AUXILIAR DE PEDREIRO (MENSALISTA)</t>
  </si>
  <si>
    <t>SINAPI-I|6121</t>
  </si>
  <si>
    <t>6121</t>
  </si>
  <si>
    <t>AUXILIAR DE SERVICOS GERAIS (HORISTA)</t>
  </si>
  <si>
    <t>SINAPI-I|41071</t>
  </si>
  <si>
    <t>41071</t>
  </si>
  <si>
    <t>AUXILIAR DE SERVICOS GERAIS (MENSALISTA)</t>
  </si>
  <si>
    <t>SINAPI-I|244</t>
  </si>
  <si>
    <t>244</t>
  </si>
  <si>
    <t>AUXILIAR DE TOPOGRAFO (HORISTA)</t>
  </si>
  <si>
    <t>SINAPI-I|41093</t>
  </si>
  <si>
    <t>41093</t>
  </si>
  <si>
    <t>AUXILIAR DE TOPOGRAFO (MENSALISTA)</t>
  </si>
  <si>
    <t>SINAPI-I|532</t>
  </si>
  <si>
    <t>532</t>
  </si>
  <si>
    <t>AUXILIAR TECNICO / ASSISTENTE DE ENGENHARIA (HORISTA)</t>
  </si>
  <si>
    <t>SINAPI-I|40931</t>
  </si>
  <si>
    <t>40931</t>
  </si>
  <si>
    <t>AUXILIAR TECNICO / ASSISTENTE DE ENGENHARIA (MENSALISTA)</t>
  </si>
  <si>
    <t>SINAPI-I|36150</t>
  </si>
  <si>
    <t>36150</t>
  </si>
  <si>
    <t>AVENTAL DE SEGURANCA DE RASPA DE COURO 1,00 X 0,60 M</t>
  </si>
  <si>
    <t>SINAPI-I|45262</t>
  </si>
  <si>
    <t>45262</t>
  </si>
  <si>
    <t>AVENTAL EM PVC, FORRADO, *0,3* MM DE ESPESSURA, *1,15 X 0,70* M (COMPRIMENTO X LARGURA), 100% IMPERMEAVEL</t>
  </si>
  <si>
    <t>SINAPI-I|4760</t>
  </si>
  <si>
    <t>4760</t>
  </si>
  <si>
    <t>AZULEJISTA OU LADRILHEIRO (HORISTA)</t>
  </si>
  <si>
    <t>SINAPI-I|41069</t>
  </si>
  <si>
    <t>41069</t>
  </si>
  <si>
    <t>AZULEJISTA OU LADRILHEIRO (MENSALISTA)</t>
  </si>
  <si>
    <t>SINAPI-I|10422</t>
  </si>
  <si>
    <t>10422</t>
  </si>
  <si>
    <t>BACIA SANITARIA (VASO) COM CAIXA ACOPLADA, SIFAO APARENTE, DE LOUCA BRANCA (SEM ASSENTO)</t>
  </si>
  <si>
    <t>SINAPI-I|44019</t>
  </si>
  <si>
    <t>44019</t>
  </si>
  <si>
    <t>BACIA SANITARIA (VASO) COM CAIXA ACOPLADA, SIFAO OCULTO / CARENADO, DE LOUCA BRANCA (SEM ASSENTO) - PADRAO ALTO</t>
  </si>
  <si>
    <t>SINAPI-I|36520</t>
  </si>
  <si>
    <t>36520</t>
  </si>
  <si>
    <t>BACIA SANITARIA (VASO) CONVENCIONAL PARA PCD, SEM FURO FRONTAL, DE LOUCA BRANCA (SEM ASSENTO)</t>
  </si>
  <si>
    <t>SINAPI-I|42319</t>
  </si>
  <si>
    <t>42319</t>
  </si>
  <si>
    <t>BACIA SANITARIA (VASO) CONVENCIONAL PARA USO ESPECIFICO (HOSPITAIS, CLINICAS), COM FURO FRONTAL, DE LOUCA BRANCA, SEM ASSENTO</t>
  </si>
  <si>
    <t>SINAPI-I|10420</t>
  </si>
  <si>
    <t>10420</t>
  </si>
  <si>
    <t>BACIA SANITARIA (VASO) CONVENCIONAL, DE LOUCA BRANCA, SIFAO APARENTE, SAIDA VERTICAL (SEM ASSENTO)</t>
  </si>
  <si>
    <t>SINAPI-I|10421</t>
  </si>
  <si>
    <t>10421</t>
  </si>
  <si>
    <t>BACIA SANITARIA (VASO) CONVENCIONAL, DE LOUCA COLORIDA, SIFAO APARENTE, SAIDA VERTICAL (SEM ASSENTO)</t>
  </si>
  <si>
    <t>SINAPI-I|11786</t>
  </si>
  <si>
    <t>11786</t>
  </si>
  <si>
    <t>BACIA SANITARIA (VASO) INFANTIL, SIFONADO, DE LOUCA BRANCA, (SEM ASSENTO)</t>
  </si>
  <si>
    <t>SINAPI-I|45195</t>
  </si>
  <si>
    <t>45195</t>
  </si>
  <si>
    <t>BALANCIM INDIVIDUAL, TIPO CADEIRA SUSPENSA SOBE E DESCE</t>
  </si>
  <si>
    <t>SINAPI-I|45226</t>
  </si>
  <si>
    <t>45226</t>
  </si>
  <si>
    <t>BALDE DE PLASTICO CAPACIDADE 12 L</t>
  </si>
  <si>
    <t>SINAPI-I|4815</t>
  </si>
  <si>
    <t>4815</t>
  </si>
  <si>
    <t>BALDE VERMELHO PARA SINALIZACAO DE VIAS</t>
  </si>
  <si>
    <t>SINAPI-I|541</t>
  </si>
  <si>
    <t>541</t>
  </si>
  <si>
    <t>BANCADA DE MARMORE SINTETICO COM UMA CUBA, 120 X *60* CM</t>
  </si>
  <si>
    <t>SINAPI-I|542</t>
  </si>
  <si>
    <t>542</t>
  </si>
  <si>
    <t>BANCADA DE MARMORE SINTETICO COM UMA CUBA, 150 X *60* CM</t>
  </si>
  <si>
    <t>SINAPI-I|540</t>
  </si>
  <si>
    <t>540</t>
  </si>
  <si>
    <t>BANCADA DE MARMORE SINTETICO COM UMA CUBA, 200 X *60* CM</t>
  </si>
  <si>
    <t>SINAPI-I|38364</t>
  </si>
  <si>
    <t>38364</t>
  </si>
  <si>
    <t>BANCADA/ BANCA EM GRANITO, POLIDO, TIPO ANDORINHA/ QUARTZ/ CASTELO/ CORUMBA OU OUTROS EQUIVALENTES DA REGIAO, COM CUBA INOX, FORMATO *120 X 60* CM, E= *2* CM</t>
  </si>
  <si>
    <t>SINAPI-I|11692</t>
  </si>
  <si>
    <t>11692</t>
  </si>
  <si>
    <t>BANCADA/ BANCA/ BALCAO/ TAMPO EM MARMORE BRANCO COMUM, POLIDO, LISO, ACABAMENTO RETO, E= *3* CM (SEM FUROS)</t>
  </si>
  <si>
    <t>SINAPI-I|1746</t>
  </si>
  <si>
    <t>1746</t>
  </si>
  <si>
    <t>BANCADA/BANCA/PIA DE ACO INOXIDAVEL (AISI 430) COM 1 CUBA CENTRAL, COM VALVULA, ESCORREDOR DUPLO, DE *0,55 X 1,20* M</t>
  </si>
  <si>
    <t>SINAPI-I|1748</t>
  </si>
  <si>
    <t>1748</t>
  </si>
  <si>
    <t>BANCADA/BANCA/PIA DE ACO INOXIDAVEL (AISI 430) COM 1 CUBA CENTRAL, COM VALVULA, ESCORREDOR DUPLO, DE *0,55 X 1,40* M</t>
  </si>
  <si>
    <t>SINAPI-I|1749</t>
  </si>
  <si>
    <t>1749</t>
  </si>
  <si>
    <t>BANCADA/BANCA/PIA DE ACO INOXIDAVEL (AISI 430) COM 1 CUBA CENTRAL, COM VALVULA, ESCORREDOR DUPLO, DE *0,55 X 1,80* M</t>
  </si>
  <si>
    <t>SINAPI-I|37412</t>
  </si>
  <si>
    <t>37412</t>
  </si>
  <si>
    <t>BANCADA/BANCA/PIA DE ACO INOXIDAVEL (AISI 430) COM 1 CUBA CENTRAL, COM VALVULA, LISA (SEM ESCORREDOR), DE *0,55 X 1,20* M</t>
  </si>
  <si>
    <t>SINAPI-I|1745</t>
  </si>
  <si>
    <t>1745</t>
  </si>
  <si>
    <t>BANCADA/BANCA/PIA DE ACO INOXIDAVEL (AISI 430) COM 1 CUBA CENTRAL, SEM VALVULA, ESCORREDOR DUPLO, DE *0,55 X 1,60* M</t>
  </si>
  <si>
    <t>SINAPI-I|1750</t>
  </si>
  <si>
    <t>1750</t>
  </si>
  <si>
    <t>BANCADA/BANCA/PIA DE ACO INOXIDAVEL (AISI 430) COM 2 CUBAS, COM VALVULAS, ESCORREDOR DUPLO, DE *0,55 X 2,00* M</t>
  </si>
  <si>
    <t>SINAPI-I|11687</t>
  </si>
  <si>
    <t>11687</t>
  </si>
  <si>
    <t>BANCADA/TAMPO ACO INOX (AISI 304), LARGURA 60 CM, COM RODABANCA (NAO INCLUI PES DE APOIO)</t>
  </si>
  <si>
    <t>SINAPI-I|11689</t>
  </si>
  <si>
    <t>11689</t>
  </si>
  <si>
    <t>BANCADA/TAMPO ACO INOX (AISI 304), LARGURA 70 CM, COM RODABANCA (NAO INCLUI PES DE APOIO)</t>
  </si>
  <si>
    <t>SINAPI-I|11693</t>
  </si>
  <si>
    <t>11693</t>
  </si>
  <si>
    <t>BANCADA/TAMPO LISO (SEM CUBA) EM MARMORE SINTETICO</t>
  </si>
  <si>
    <t>SINAPI-I|36215</t>
  </si>
  <si>
    <t>36215</t>
  </si>
  <si>
    <t>BANCO ARTICULADO PARA BANHO, EM ACO INOX POLIDO, 70* CM X 45* CM</t>
  </si>
  <si>
    <t>SINAPI-I|42439</t>
  </si>
  <si>
    <t>42439</t>
  </si>
  <si>
    <t>BANCO COM ENCOSTO, 1,60M* DE COMPRIMENTO, EM TUBO DE ACO CARBONO E PINTURA NO PROCESSO ELETROSTATICO - PARA ACADEMIA AO AR LIVRE / ACADEMIA DA TERCEIRA IDADE - ATI</t>
  </si>
  <si>
    <t>SINAPI-I|38381</t>
  </si>
  <si>
    <t>38381</t>
  </si>
  <si>
    <t>BANDEJA DE PINTURA PARA ROLO 23 CM</t>
  </si>
  <si>
    <t>SINAPI-I|39621</t>
  </si>
  <si>
    <t>39621</t>
  </si>
  <si>
    <t>BARRA ANTIPANICO DUPLA, CEGA EM LADO OPOSTO, COR CINZA</t>
  </si>
  <si>
    <t>PAR</t>
  </si>
  <si>
    <t>SINAPI-I|39624</t>
  </si>
  <si>
    <t>39624</t>
  </si>
  <si>
    <t>BARRA ANTIPANICO DUPLA, PARA PORTA DE VIDRO, COR CINZA</t>
  </si>
  <si>
    <t>SINAPI-I|39615</t>
  </si>
  <si>
    <t>39615</t>
  </si>
  <si>
    <t>BARRA ANTIPANICO SIMPLES, CEGA EM LADO OPOSTO, COR CINZA</t>
  </si>
  <si>
    <t>SINAPI-I|39620</t>
  </si>
  <si>
    <t>39620</t>
  </si>
  <si>
    <t>BARRA ANTIPANICO SIMPLES, COM FECHADURA LADO OPOSTO, COR CINZA</t>
  </si>
  <si>
    <t>SINAPI-I|39623</t>
  </si>
  <si>
    <t>39623</t>
  </si>
  <si>
    <t>BARRA ANTIPANICO SIMPLES, PARA PORTA DE VIDRO, COR CINZA</t>
  </si>
  <si>
    <t>SINAPI-I|546</t>
  </si>
  <si>
    <t>546</t>
  </si>
  <si>
    <t>BARRA DE ACO CHATA, RETANGULAR (QUALQUER BITOLA)</t>
  </si>
  <si>
    <t>SINAPI-I|566</t>
  </si>
  <si>
    <t>566</t>
  </si>
  <si>
    <t>BARRA DE ACO CHATO, RETANGULAR, 19,05 MM X 3,17 MM (L X E), 0,47 KG/M</t>
  </si>
  <si>
    <t>SINAPI-I|565</t>
  </si>
  <si>
    <t>565</t>
  </si>
  <si>
    <t>BARRA DE ACO CHATO, RETANGULAR, 25,4 MM X 4,76 MM (L X E), 0,94 KG/M</t>
  </si>
  <si>
    <t>SINAPI-I|555</t>
  </si>
  <si>
    <t>555</t>
  </si>
  <si>
    <t>BARRA DE ACO CHATO, RETANGULAR, 25,4 MM X 6,35 MM (L X E), 1,2265 KG/M</t>
  </si>
  <si>
    <t>SINAPI-I|557</t>
  </si>
  <si>
    <t>557</t>
  </si>
  <si>
    <t>BARRA DE ACO CHATO, RETANGULAR, 38,1 MM X 12,7 MM (L X E), 3,79 KG/M</t>
  </si>
  <si>
    <t>SINAPI-I|552</t>
  </si>
  <si>
    <t>552</t>
  </si>
  <si>
    <t>BARRA DE ACO CHATO, RETANGULAR, 38,1 MM X 6,35 MM (L X E), 1,89 KG/M</t>
  </si>
  <si>
    <t>SINAPI-I|563</t>
  </si>
  <si>
    <t>563</t>
  </si>
  <si>
    <t>BARRA DE ACO CHATO, RETANGULAR, 38,1 MM X 9,53 MM (L X E), 2,84 KG/M</t>
  </si>
  <si>
    <t>SINAPI-I|549</t>
  </si>
  <si>
    <t>549</t>
  </si>
  <si>
    <t>BARRA DE ACO CHATO, RETANGULAR, 50,8 MM X 12,7 MM (L X E), 5,06 KG/M</t>
  </si>
  <si>
    <t>SINAPI-I|551</t>
  </si>
  <si>
    <t>551</t>
  </si>
  <si>
    <t>BARRA DE ACO CHATO, RETANGULAR, 50,8 MM X 25,4 MM (L X E), 10,12 KG/M</t>
  </si>
  <si>
    <t>SINAPI-I|559</t>
  </si>
  <si>
    <t>559</t>
  </si>
  <si>
    <t>BARRA DE ACO CHATO, RETANGULAR, 50,8 MM X 6,35 MM (L X E), 2,53 KG/M</t>
  </si>
  <si>
    <t>SINAPI-I|560</t>
  </si>
  <si>
    <t>560</t>
  </si>
  <si>
    <t>BARRA DE ACO CHATO, RETANGULAR, 50,8 MM X 7,94 MM (L X E), 3,162 KG/M</t>
  </si>
  <si>
    <t>SINAPI-I|547</t>
  </si>
  <si>
    <t>547</t>
  </si>
  <si>
    <t>BARRA DE ACO CHATO, RETANGULAR, 50,8 MM X 9,53 MM (L X E), 3,79KG/M</t>
  </si>
  <si>
    <t>SINAPI-I|36207</t>
  </si>
  <si>
    <t>36207</t>
  </si>
  <si>
    <t>BARRA DE APOIO EM "L", EM ACO INOX POLIDO 70 X 70 CM, DIAMETRO MINIMO 3 CM</t>
  </si>
  <si>
    <t>SINAPI-I|36209</t>
  </si>
  <si>
    <t>36209</t>
  </si>
  <si>
    <t>BARRA DE APOIO EM "L", EM ACO INOX POLIDO 80 X 80 CM, DIAMETRO MINIMO 3 CM</t>
  </si>
  <si>
    <t>SINAPI-I|36210</t>
  </si>
  <si>
    <t>36210</t>
  </si>
  <si>
    <t>BARRA DE APOIO LATERAL ARTICULADA, COM TRAVA, EM ACO INOX POLIDO, 70 CM, DIAMETRO MINIMO 3 CM</t>
  </si>
  <si>
    <t>SINAPI-I|36204</t>
  </si>
  <si>
    <t>36204</t>
  </si>
  <si>
    <t>BARRA DE APOIO RETA, EM ACO INOX POLIDO, COMPRIMENTO 60CM, DIAMETRO MINIMO 3 CM</t>
  </si>
  <si>
    <t>SINAPI-I|36205</t>
  </si>
  <si>
    <t>36205</t>
  </si>
  <si>
    <t>BARRA DE APOIO RETA, EM ACO INOX POLIDO, COMPRIMENTO 70CM, DIAMETRO MINIMO 3 CM</t>
  </si>
  <si>
    <t>SINAPI-I|36081</t>
  </si>
  <si>
    <t>36081</t>
  </si>
  <si>
    <t>BARRA DE APOIO RETA, EM ACO INOX POLIDO, COMPRIMENTO 80CM, DIAMETRO MINIMO 3 CM</t>
  </si>
  <si>
    <t>SINAPI-I|36206</t>
  </si>
  <si>
    <t>36206</t>
  </si>
  <si>
    <t>BARRA DE APOIO RETA, EM ACO INOX POLIDO, COMPRIMENTO 90 CM, DIAMETRO MINIMO 3 CM</t>
  </si>
  <si>
    <t>SINAPI-I|36218</t>
  </si>
  <si>
    <t>36218</t>
  </si>
  <si>
    <t>BARRA DE APOIO RETA, EM ALUMINIO, COMPRIMENTO 60CM, DIAMETRO MINIMO 3 CM</t>
  </si>
  <si>
    <t>SINAPI-I|36220</t>
  </si>
  <si>
    <t>36220</t>
  </si>
  <si>
    <t>BARRA DE APOIO RETA, EM ALUMINIO, COMPRIMENTO 70CM, DIAMETRO MINIMO 3 CM</t>
  </si>
  <si>
    <t>SINAPI-I|36080</t>
  </si>
  <si>
    <t>36080</t>
  </si>
  <si>
    <t>BARRA DE APOIO RETA, EM ALUMINIO, COMPRIMENTO 80 CM, DIAMETRO MINIMO 3 CM</t>
  </si>
  <si>
    <t>SINAPI-I|36223</t>
  </si>
  <si>
    <t>36223</t>
  </si>
  <si>
    <t>BARRA DE APOIO RETA, EM ALUMINIO, COMPRIMENTO 90 CM, DIAMETRO MINIMO 3 CM</t>
  </si>
  <si>
    <t>SINAPI-I|38127</t>
  </si>
  <si>
    <t>38127</t>
  </si>
  <si>
    <t>BASE DE MISTURADOR MONOCOMANDO PARA CHUVEIRO, DE PAREDE (NAO INCLUI ACABAMENTOS)</t>
  </si>
  <si>
    <t>SINAPI-I|38060</t>
  </si>
  <si>
    <t>38060</t>
  </si>
  <si>
    <t>BASE PARA MASTRO DE PARA-RAIOS DIAMETRO NOMINAL 1 1/2"</t>
  </si>
  <si>
    <t>SINAPI-I|10956</t>
  </si>
  <si>
    <t>10956</t>
  </si>
  <si>
    <t>BASE PARA MASTRO DE PARA-RAIOS DIAMETRO NOMINAL 2"</t>
  </si>
  <si>
    <t>SINAPI-I|39380</t>
  </si>
  <si>
    <t>39380</t>
  </si>
  <si>
    <t>BASE PARA RELE COM SUPORTE METALICO</t>
  </si>
  <si>
    <t>SINAPI-I|44172</t>
  </si>
  <si>
    <t>44172</t>
  </si>
  <si>
    <t>BASTIDOR PARA BLOCO M10</t>
  </si>
  <si>
    <t>SINAPI-I|37597</t>
  </si>
  <si>
    <t>37597</t>
  </si>
  <si>
    <t>BATE-ESTACAS POR GRAVIDADE, POTENCIA160 HP, PESO DO MARTELO ATE 3 TONELADAS</t>
  </si>
  <si>
    <t>SINAPI-I|183</t>
  </si>
  <si>
    <t>183</t>
  </si>
  <si>
    <t>BATENTE / PORTAL / ADUELA / MARCO EM MADEIRA MACICA COM REBAIXO, E = *3* CM, L = *14* CM, PARA PORTAS DE GIRO DE *60 CM A 120* CM X *210* CM, CEDRINHO / ANGELIM COMERCIAL / TAURI / CURUPIXA / PEROBA / CUMARU OU EQUIVALENTE DA REGIAO (NAO INCLUI ALIZARES)</t>
  </si>
  <si>
    <t>JG</t>
  </si>
  <si>
    <t>SINAPI-I|184</t>
  </si>
  <si>
    <t>184</t>
  </si>
  <si>
    <t>BATENTE / PORTAL / ADUELA / MARCO EM MADEIRA MACICA COM REBAIXO, E = *3* CM, L = *14* CM, PARA PORTAS DE GIRO DE *60 CM A 120* CM X *210* CM, PINUS / EUCALIPTO / VIROLA OU EQUIVALENTE DA REGIAO (NAO INCLUI ALIZARES)</t>
  </si>
  <si>
    <t>SINAPI-I|181</t>
  </si>
  <si>
    <t>181</t>
  </si>
  <si>
    <t>BATENTE / PORTAL / ADUELA / MARCO EM MADEIRA MACICA COM REBAIXO, E = *3* CM, L = *16* CM, PARA PORTAS DE GIRO DE *60 CM A 120* CM X *210* CM, CEDRINHO / ANGELIM COMERCIAL / TAURI / CURUPIXA / PEROBA / CUMARU OU EQUIVALENTE DA REGIAO (NAO INCLUI ALIZARES)</t>
  </si>
  <si>
    <t>SINAPI-I|20001</t>
  </si>
  <si>
    <t>20001</t>
  </si>
  <si>
    <t>BATENTE / PORTAL / ADUELA / MARCO EM MADEIRA MACICA COM REBAIXO, E = *3* CM, L = *16* CM, PARA PORTAS DE GIRO DE *60 CM A 120* CM X *210* CM, PINUS / EUCALIPTO / VIROLA OU EQUIVALENTE DA REGIAO (NAO INCLUI ALIZARES)</t>
  </si>
  <si>
    <t>SINAPI-I|39837</t>
  </si>
  <si>
    <t>39837</t>
  </si>
  <si>
    <t>BATENTE/PORTAL/ADUELA/MARCO, EM MDF/PVC WOOD/POLIESTIRENO OU MADEIRA LAMINADA, L = *9,0* CM COM GUARNICAO REGULAVEL 2 FACES = *35* MM, PRIMER</t>
  </si>
  <si>
    <t>SINAPI-I|43366</t>
  </si>
  <si>
    <t>43366</t>
  </si>
  <si>
    <t>BENTONITA, ARGILA CONSTITUIDA POR MONTMORILONITA</t>
  </si>
  <si>
    <t>SINAPI-I|10535</t>
  </si>
  <si>
    <t>10535</t>
  </si>
  <si>
    <t>BETONEIRA, CAPACIDADE NOMINAL 400 L, CAPACIDADE DE MISTURA 280 L, MOTOR ELETRICO TRIFASICO 220/380 V, POTENCIA 2 CV, SEM CARREGADOR</t>
  </si>
  <si>
    <t>SINAPI-I|10537</t>
  </si>
  <si>
    <t>10537</t>
  </si>
  <si>
    <t>BETONEIRA, CAPACIDADE NOMINAL 400 L, CAPACIDADE DE MISTURA 310 L, MOTOR A DIESEL, POTENCIA 5 CV, SEM CARREGADOR</t>
  </si>
  <si>
    <t>SINAPI-I|13891</t>
  </si>
  <si>
    <t>13891</t>
  </si>
  <si>
    <t>BETONEIRA, CAPACIDADE NOMINAL 400 L, CAPACIDADE DE MISTURA 310 L, MOTOR A GASOLINA, POTENCIA 5,5 CV, SEM CARREGADOR</t>
  </si>
  <si>
    <t>SINAPI-I|36397</t>
  </si>
  <si>
    <t>36397</t>
  </si>
  <si>
    <t>BETONEIRA, CAPACIDADE NOMINAL 600 L, CAPACIDADE DE MISTURA 360 L, MOTOR ELETRICO TRIFASICO 220/380V, POTENCIA 4CV, SEM CARREGADOR</t>
  </si>
  <si>
    <t>SINAPI-I|36398</t>
  </si>
  <si>
    <t>36398</t>
  </si>
  <si>
    <t>BETONEIRA, CAPACIDADE NOMINAL 600 L, CAPACIDADE DE MISTURA 440 L, MOTOR A DIESEL, POTENCIA 10 CV, COM CARREGADOR</t>
  </si>
  <si>
    <t>SINAPI-I|647</t>
  </si>
  <si>
    <t>647</t>
  </si>
  <si>
    <t>BLASTER, DINAMITADOR OU CABO DE FOGO (HORISTA)</t>
  </si>
  <si>
    <t>SINAPI-I|40920</t>
  </si>
  <si>
    <t>40920</t>
  </si>
  <si>
    <t>BLASTER, DINAMITADOR OU CABO DE FOGO (MENSALISTA)</t>
  </si>
  <si>
    <t>SINAPI-I|715</t>
  </si>
  <si>
    <t>715</t>
  </si>
  <si>
    <t>BLOCO / TIJOLO DE VIDRO INCOLOR, CANELADO / ONDULADO, *19 X 19 X 8* CM (A X L X E)</t>
  </si>
  <si>
    <t>SINAPI-I|716</t>
  </si>
  <si>
    <t>716</t>
  </si>
  <si>
    <t>BLOCO / TIJOLO DE VIDRO INCOLOR, XADREZ, *20 X 20 X 10* CM (A X L X E)</t>
  </si>
  <si>
    <t>SINAPI-I|7270</t>
  </si>
  <si>
    <t>7270</t>
  </si>
  <si>
    <t>BLOCO CERAMICO / TIJOLO VAZADO PARA ALVENARIA DE VEDACAO, 4 FUROS NA HORIZONTAL DE 9 X 9 X 19 CM (L X A X C)</t>
  </si>
  <si>
    <t>SINAPI-I|44460</t>
  </si>
  <si>
    <t>44460</t>
  </si>
  <si>
    <t>BLOCO CERAMICO / TIJOLO VAZADO PARA ALVENARIA DE VEDACAO, 6 FUROS NA HORIZONTAL DE 11,5 X 19 X 29 CM (L X A X C)</t>
  </si>
  <si>
    <t>SINAPI-I|44461</t>
  </si>
  <si>
    <t>44461</t>
  </si>
  <si>
    <t>BLOCO CERAMICO / TIJOLO VAZADO PARA ALVENARIA DE VEDACAO, 6 FUROS NA HORIZONTAL DE 11,5 X 19 X 39 CM (L X A X C)</t>
  </si>
  <si>
    <t>SINAPI-I|7267</t>
  </si>
  <si>
    <t>7267</t>
  </si>
  <si>
    <t>BLOCO CERAMICO / TIJOLO VAZADO PARA ALVENARIA DE VEDACAO, 6 FUROS NA HORIZONTAL DE 9 X 14 X 19 CM (L X A X C)</t>
  </si>
  <si>
    <t>SINAPI-I|44458</t>
  </si>
  <si>
    <t>44458</t>
  </si>
  <si>
    <t>BLOCO CERAMICO / TIJOLO VAZADO PARA ALVENARIA DE VEDACAO, 6 FUROS NA HORIZONTAL DE 9 X 14 X 24 CM (L X A X C)</t>
  </si>
  <si>
    <t>SINAPI-I|44457</t>
  </si>
  <si>
    <t>44457</t>
  </si>
  <si>
    <t>BLOCO CERAMICO / TIJOLO VAZADO PARA ALVENARIA DE VEDACAO, 6 FUROS NA HORIZONTAL DE 9 X 19 X 39 CM (L X A X C)</t>
  </si>
  <si>
    <t>SINAPI-I|7271</t>
  </si>
  <si>
    <t>7271</t>
  </si>
  <si>
    <t>BLOCO CERAMICO / TIJOLO VAZADO PARA ALVENARIA DE VEDACAO, 8 FUROS NA HORIZONTAL DE 9 X 19 X 19 CM (L X A X C)</t>
  </si>
  <si>
    <t>SINAPI-I|7268</t>
  </si>
  <si>
    <t>7268</t>
  </si>
  <si>
    <t>BLOCO CERAMICO / TIJOLO VAZADO PARA ALVENARIA DE VEDACAO, 8 FUROS NA HORIZONTAL DE 9 X 19 X 29 CM (L X A X C)</t>
  </si>
  <si>
    <t>SINAPI-I|44459</t>
  </si>
  <si>
    <t>44459</t>
  </si>
  <si>
    <t>BLOCO CERAMICO / TIJOLO VAZADO PARA ALVENARIA DE VEDACAO, 9 FUROS NA HORIZONTAL DE 11,5 X 14 X 24 CM (L X A X C)</t>
  </si>
  <si>
    <t>SINAPI-I|44462</t>
  </si>
  <si>
    <t>44462</t>
  </si>
  <si>
    <t>BLOCO CERAMICO / TIJOLO VAZADO PARA ALVENARIA DE VEDACAO, 9 FUROS NA HORIZONTAL DE 14 X 19 X 29 CM (L X A X C)</t>
  </si>
  <si>
    <t>SINAPI-I|44463</t>
  </si>
  <si>
    <t>44463</t>
  </si>
  <si>
    <t>BLOCO CERAMICO / TIJOLO VAZADO PARA ALVENARIA DE VEDACAO, 9 FUROS NA HORIZONTAL DE 14 X 19 X 39 CM (L X A X C)</t>
  </si>
  <si>
    <t>SINAPI-I|44464</t>
  </si>
  <si>
    <t>44464</t>
  </si>
  <si>
    <t>BLOCO CERAMICO / TIJOLO VAZADO PARA ALVENARIA DE VEDACAO, 9 FUROS NA HORIZONTAL DE 19 X 19 X 29 CM (L X A X C)</t>
  </si>
  <si>
    <t>SINAPI-I|44465</t>
  </si>
  <si>
    <t>44465</t>
  </si>
  <si>
    <t>BLOCO CERAMICO / TIJOLO VAZADO PARA ALVENARIA DE VEDACAO, 9 FUROS NA HORIZONTAL DE 19 X 19 X 39 CM (L X A X C)</t>
  </si>
  <si>
    <t>SINAPI-I|38783</t>
  </si>
  <si>
    <t>38783</t>
  </si>
  <si>
    <t>BLOCO CERAMICO / TIJOLO VAZADO PARA ALVENARIA DE VEDACAO, FUROS NA HORIZONTAL DE 11,5 X 19 X 19 CM (L X A X C)</t>
  </si>
  <si>
    <t>SINAPI-I|44466</t>
  </si>
  <si>
    <t>44466</t>
  </si>
  <si>
    <t>BLOCO CERAMICO / TIJOLO VAZADO PARA ALVENARIA DE VEDACAO, FUROS NA VERTICAL DE 11,5 X 19 X 29 CM (L X A X C)</t>
  </si>
  <si>
    <t>SINAPI-I|44467</t>
  </si>
  <si>
    <t>44467</t>
  </si>
  <si>
    <t>BLOCO CERAMICO / TIJOLO VAZADO PARA ALVENARIA DE VEDACAO, FUROS NA VERTICAL DE 11,5 X 19 X 39 CM (L X A X C)</t>
  </si>
  <si>
    <t>SINAPI-I|44468</t>
  </si>
  <si>
    <t>44468</t>
  </si>
  <si>
    <t>BLOCO CERAMICO / TIJOLO VAZADO PARA ALVENARIA DE VEDACAO, FUROS NA VERTICAL DE 14 X 19 X 29 CM (L X A X C)</t>
  </si>
  <si>
    <t>SINAPI-I|37593</t>
  </si>
  <si>
    <t>37593</t>
  </si>
  <si>
    <t>BLOCO CERAMICO / TIJOLO VAZADO PARA ALVENARIA DE VEDACAO, FUROS NA VERTICAL DE 14 X 19 X 39 CM (L X A X C)</t>
  </si>
  <si>
    <t>SINAPI-I|37594</t>
  </si>
  <si>
    <t>37594</t>
  </si>
  <si>
    <t>BLOCO CERAMICO / TIJOLO VAZADO PARA ALVENARIA DE VEDACAO, FUROS NA VERTICAL DE 19 X 19 X 39 CM (L X A X C)</t>
  </si>
  <si>
    <t>SINAPI-I|37592</t>
  </si>
  <si>
    <t>37592</t>
  </si>
  <si>
    <t>BLOCO CERAMICO / TIJOLO VAZADO PARA ALVENARIA DE VEDACAO, FUROS NA VERTICAL DE 9 X 19 X 39 CM (L X A X C)</t>
  </si>
  <si>
    <t>SINAPI-I|41372</t>
  </si>
  <si>
    <t>41372</t>
  </si>
  <si>
    <t>BLOCO CONCRETO CELULAR AUTOCLAVADO 12,5 X 30 X 60 CM (E X A X C)</t>
  </si>
  <si>
    <t>SINAPI-I|41371</t>
  </si>
  <si>
    <t>41371</t>
  </si>
  <si>
    <t>BLOCO CONCRETO CELULAR AUTOCLAVADO 7,5 X 30 X 60 CM (E X A X C)</t>
  </si>
  <si>
    <t>SINAPI-I|34556</t>
  </si>
  <si>
    <t>34556</t>
  </si>
  <si>
    <t>BLOCO DE CONCRETO ESTRUTURAL 14 X 19 X 29 CM (L X A X C) - FBK 10,0 MPA</t>
  </si>
  <si>
    <t>SINAPI-I|37873</t>
  </si>
  <si>
    <t>37873</t>
  </si>
  <si>
    <t>BLOCO DE CONCRETO ESTRUTURAL 14 X 19 X 29 CM (L X A X C) - FBK 12,0 MPA</t>
  </si>
  <si>
    <t>SINAPI-I|34565</t>
  </si>
  <si>
    <t>34565</t>
  </si>
  <si>
    <t>BLOCO DE CONCRETO ESTRUTURAL 14 X 19 X 29 CM (L X A X C) - FBK 16,0 MPA</t>
  </si>
  <si>
    <t>SINAPI-I|34566</t>
  </si>
  <si>
    <t>34566</t>
  </si>
  <si>
    <t>BLOCO DE CONCRETO ESTRUTURAL 14 X 19 X 29 CM (L X A X C) - FBK 6,0 MPA</t>
  </si>
  <si>
    <t>SINAPI-I|34564</t>
  </si>
  <si>
    <t>34564</t>
  </si>
  <si>
    <t>BLOCO DE CONCRETO ESTRUTURAL 14 X 19 X 29 CM, FBK 14 MPA (NBR 6136)</t>
  </si>
  <si>
    <t>SINAPI-I|38590</t>
  </si>
  <si>
    <t>38590</t>
  </si>
  <si>
    <t>BLOCO DE CONCRETO ESTRUTURAL 14 X 19 X 29 CM, FBK 4,5 MPA (NBR 6136)</t>
  </si>
  <si>
    <t>SINAPI-I|34567</t>
  </si>
  <si>
    <t>34567</t>
  </si>
  <si>
    <t>BLOCO DE CONCRETO ESTRUTURAL 14 X 19 X 29 CM, FBK 8 MPA (NBR 6136)</t>
  </si>
  <si>
    <t>SINAPI-I|38591</t>
  </si>
  <si>
    <t>38591</t>
  </si>
  <si>
    <t>BLOCO DE CONCRETO ESTRUTURAL 14 X 19 X 34 CM, FBK 4,5 MPA (NBR 6136)</t>
  </si>
  <si>
    <t>SINAPI-I|34568</t>
  </si>
  <si>
    <t>34568</t>
  </si>
  <si>
    <t>BLOCO DE CONCRETO ESTRUTURAL 14 X 19 X 39 CM (L X A X C) - FBK 10,0 MPA</t>
  </si>
  <si>
    <t>SINAPI-I|34569</t>
  </si>
  <si>
    <t>34569</t>
  </si>
  <si>
    <t>BLOCO DE CONCRETO ESTRUTURAL 14 X 19 X 39 CM (L X A X C) - FBK 12,0 MPA</t>
  </si>
  <si>
    <t>SINAPI-I|37107</t>
  </si>
  <si>
    <t>37107</t>
  </si>
  <si>
    <t>BLOCO DE CONCRETO ESTRUTURAL 14 X 19 X 39 CM (L X A X C) - FBK 16,0 MPA</t>
  </si>
  <si>
    <t>SINAPI-I|34571</t>
  </si>
  <si>
    <t>34571</t>
  </si>
  <si>
    <t>BLOCO DE CONCRETO ESTRUTURAL 14 X 19 X 39 CM (L X A X C) - FBK 6,0 MPA</t>
  </si>
  <si>
    <t>SINAPI-I|34570</t>
  </si>
  <si>
    <t>34570</t>
  </si>
  <si>
    <t>BLOCO DE CONCRETO ESTRUTURAL 14 X 19 X 39 CM, FBK 14 MPA (NBR 6136)</t>
  </si>
  <si>
    <t>SINAPI-I|25070</t>
  </si>
  <si>
    <t>25070</t>
  </si>
  <si>
    <t>BLOCO DE CONCRETO ESTRUTURAL 14 X 19 X 39 CM, FBK 4,5 MPA (NBR 6136)</t>
  </si>
  <si>
    <t>SINAPI-I|34573</t>
  </si>
  <si>
    <t>34573</t>
  </si>
  <si>
    <t>BLOCO DE CONCRETO ESTRUTURAL 14 X 19 X 39 CM, FBK 8 MPA (NBR 6136)</t>
  </si>
  <si>
    <t>SINAPI-I|34576</t>
  </si>
  <si>
    <t>34576</t>
  </si>
  <si>
    <t>BLOCO DE CONCRETO ESTRUTURAL 19 X 19 X 39 CM, FBK 10 MPA (NBR 6136)</t>
  </si>
  <si>
    <t>SINAPI-I|34577</t>
  </si>
  <si>
    <t>34577</t>
  </si>
  <si>
    <t>BLOCO DE CONCRETO ESTRUTURAL 19 X 19 X 39 CM, FBK 12 MPA (NBR 6136)</t>
  </si>
  <si>
    <t>SINAPI-I|34578</t>
  </si>
  <si>
    <t>34578</t>
  </si>
  <si>
    <t>BLOCO DE CONCRETO ESTRUTURAL 19 X 19 X 39 CM, FBK 14 MPA (NBR 6136)</t>
  </si>
  <si>
    <t>SINAPI-I|34579</t>
  </si>
  <si>
    <t>34579</t>
  </si>
  <si>
    <t>BLOCO DE CONCRETO ESTRUTURAL 19 X 19 X 39 CM, FBK 16 MPA (NBR 6136)</t>
  </si>
  <si>
    <t>SINAPI-I|25067</t>
  </si>
  <si>
    <t>25067</t>
  </si>
  <si>
    <t>BLOCO DE CONCRETO ESTRUTURAL 19 X 19 X 39 CM, FBK 4,5 MPA (NBR 6136)</t>
  </si>
  <si>
    <t>SINAPI-I|34580</t>
  </si>
  <si>
    <t>34580</t>
  </si>
  <si>
    <t>BLOCO DE CONCRETO ESTRUTURAL 19 X 19 X 39 CM, FBK 8 MPA (NBR 6136)</t>
  </si>
  <si>
    <t>SINAPI-I|25071</t>
  </si>
  <si>
    <t>25071</t>
  </si>
  <si>
    <t>BLOCO DE CONCRETO ESTRUTURAL 9 X 19 X 39 CM, FBK 4,5 MPA (NBR 6136)</t>
  </si>
  <si>
    <t>SINAPI-I|44171</t>
  </si>
  <si>
    <t>44171</t>
  </si>
  <si>
    <t>BLOCO DE ENGATE RAPIDO PARA BASTIDOR TIPO M10</t>
  </si>
  <si>
    <t>SINAPI-I|38395</t>
  </si>
  <si>
    <t>38395</t>
  </si>
  <si>
    <t>BLOCO DE ESPUMA MULTIUSO *23X 13 X 8* CM</t>
  </si>
  <si>
    <t>SINAPI-I|34583</t>
  </si>
  <si>
    <t>34583</t>
  </si>
  <si>
    <t>BLOCO DE GESSO COMPACTO / MACICO, BRANCO, E = 10 CM, DIMENSOES *67 X 50* CM</t>
  </si>
  <si>
    <t>SINAPI-I|34584</t>
  </si>
  <si>
    <t>34584</t>
  </si>
  <si>
    <t>BLOCO DE GESSO VAZADO, BRANCO, E = *7* CM, DIMENSOES *67 X 50* CM</t>
  </si>
  <si>
    <t>SINAPI-I|709</t>
  </si>
  <si>
    <t>709</t>
  </si>
  <si>
    <t>BLOCO DE POLIETILENO ALTA DENSIDADE, *27* X *30* X *100* CM, ACOMPANHADOS PLACAS TERMINAIS E LONGARINAS, PARA FUNDO DE FILTRO</t>
  </si>
  <si>
    <t>SINAPI-I|34592</t>
  </si>
  <si>
    <t>34592</t>
  </si>
  <si>
    <t>BLOCO DE VEDACAO CONCRETO 14 X 19 X 29 CM (CLASSE C - NBR 6136)</t>
  </si>
  <si>
    <t>SINAPI-I|34599</t>
  </si>
  <si>
    <t>34599</t>
  </si>
  <si>
    <t>BLOCO DE VEDACAO CONCRETO APARENTE 9 X 19 X 39 CM (CLASSE C - NBR 6136)</t>
  </si>
  <si>
    <t>SINAPI-I|651</t>
  </si>
  <si>
    <t>651</t>
  </si>
  <si>
    <t>BLOCO DE VEDACAO DE CONCRETO 14 X 19 X 39 CM (CLASSE C - NBR 6136)</t>
  </si>
  <si>
    <t>SINAPI-I|654</t>
  </si>
  <si>
    <t>654</t>
  </si>
  <si>
    <t>BLOCO DE VEDACAO DE CONCRETO 19 X 19 X 39 CM (CLASSE C - NBR 6136)</t>
  </si>
  <si>
    <t>SINAPI-I|37103</t>
  </si>
  <si>
    <t>37103</t>
  </si>
  <si>
    <t>BLOCO DE VEDACAO DE CONCRETO APARENTE 14 X 19 X 39 CM (CLASSE C - NBR 6136)</t>
  </si>
  <si>
    <t>SINAPI-I|34555</t>
  </si>
  <si>
    <t>34555</t>
  </si>
  <si>
    <t>BLOCO DE VEDACAO DE CONCRETO APARENTE 19 X 19 X 39 CM (CLASSE C - NBR 6136)</t>
  </si>
  <si>
    <t>SINAPI-I|674</t>
  </si>
  <si>
    <t>674</t>
  </si>
  <si>
    <t>BLOCO DE VEDACAO DE CONCRETO CELULAR AUTOCLAVADO 10 X 30 X 60 CM (E X A X C)</t>
  </si>
  <si>
    <t>SINAPI-I|34600</t>
  </si>
  <si>
    <t>34600</t>
  </si>
  <si>
    <t>BLOCO DE VEDACAO DE CONCRETO CELULAR AUTOCLAVADO 15 X 30 X 60 CM (E X A X C)</t>
  </si>
  <si>
    <t>SINAPI-I|652</t>
  </si>
  <si>
    <t>652</t>
  </si>
  <si>
    <t>BLOCO DE VEDACAO DE CONCRETO CELULAR AUTOCLAVADO 20 X 30 X 60 CM (E X A X C)</t>
  </si>
  <si>
    <t>SINAPI-I|650</t>
  </si>
  <si>
    <t>650</t>
  </si>
  <si>
    <t>BLOCO DE VEDACAO DE CONCRETO, 9 X 19 X 39 CM (CLASSE C - NBR 6136)</t>
  </si>
  <si>
    <t>SINAPI-I|718</t>
  </si>
  <si>
    <t>718</t>
  </si>
  <si>
    <t>BLOCO DE VIDRO / ELEMENTO VAZADO, INCOLOR, VENEZIANA, *20 X 20 X 6* CM (A X L X E)</t>
  </si>
  <si>
    <t>SINAPI-I|11981</t>
  </si>
  <si>
    <t>11981</t>
  </si>
  <si>
    <t>BLOCO DE VIDRO / ELEMENTO VAZADO, INCOLOR, VENEZIANA, DE *20 X 10 X 8* CM (A X L X E)</t>
  </si>
  <si>
    <t>SINAPI-I|34586</t>
  </si>
  <si>
    <t>34586</t>
  </si>
  <si>
    <t>BLOCO ESTRUTURAL CERAMICO DE 14 X 19 X 29 CM (L X A X C) E 6,0 MPA</t>
  </si>
  <si>
    <t>SINAPI-I|38603</t>
  </si>
  <si>
    <t>38603</t>
  </si>
  <si>
    <t>BLOCO ESTRUTURAL CERAMICO DE 14 X 19 X 34 CM (L X A X C) E 6,0 MPA</t>
  </si>
  <si>
    <t>SINAPI-I|34588</t>
  </si>
  <si>
    <t>34588</t>
  </si>
  <si>
    <t>BLOCO ESTRUTURAL CERAMICO DE 14 X 19 X 39 CM (L X A X C) E 6,0 MPA</t>
  </si>
  <si>
    <t>SINAPI-I|34590</t>
  </si>
  <si>
    <t>34590</t>
  </si>
  <si>
    <t>BLOCO ESTRUTURAL CERAMICO DE 19 X 19 X 29 CM (L X A X C) E 6,0 MPA</t>
  </si>
  <si>
    <t>SINAPI-I|34591</t>
  </si>
  <si>
    <t>34591</t>
  </si>
  <si>
    <t>BLOCO ESTRUTURAL CERAMICO DE 19 X 19 X 39 CM (L X A X C) E 6,0 MPA</t>
  </si>
  <si>
    <t>SINAPI-I|40517</t>
  </si>
  <si>
    <t>40517</t>
  </si>
  <si>
    <t>BLOQUETE/PISO DE CONCRETO - MODELO PISOGRAMA/CONCREGRAMA 2 FUROS, DIMENSOES APROX. DE *35 X 15* CM E ESPESSURA DE 7 CM (+/- 1 CM), COR NATURAL</t>
  </si>
  <si>
    <t>SINAPI-I|40515</t>
  </si>
  <si>
    <t>40515</t>
  </si>
  <si>
    <t>BLOQUETE/PISO DE CONCRETO - MODELO PISOGRAMA/CONCREGRAMA/PAVI-GRADE/GRAMEIRO, DIMENSOES APROXIMADAS DE *60 X 45* CM E ESPESSURA DE 8 CM (+/- 1 CM), COR NATURAL</t>
  </si>
  <si>
    <t>SINAPI-I|40524</t>
  </si>
  <si>
    <t>40524</t>
  </si>
  <si>
    <t>BLOQUETE/PISO INTERTRAVADO DE CONCRETO - MODELO ONDA/16 FACES/RETANGULAR/TIJOLINHO/PAVER/HOLANDES/PARALELEPIPEDO, *20 X 10* CM, E = 10 CM, RESISTENCIA DE 35 MPA, COR NATURAL</t>
  </si>
  <si>
    <t>SINAPI-I|40529</t>
  </si>
  <si>
    <t>40529</t>
  </si>
  <si>
    <t>BLOQUETE/PISO INTERTRAVADO DE CONCRETO - MODELO ONDA/16 FACES/RETANGULAR/TIJOLINHO/PAVER/HOLANDES/PARALELEPIPEDO, *20 X 10* CM, E = 10 CM, RESISTENCIA DE 50 MPA, COR NATURAL</t>
  </si>
  <si>
    <t>SINAPI-I|36156</t>
  </si>
  <si>
    <t>36156</t>
  </si>
  <si>
    <t>BLOQUETE/PISO INTERTRAVADO DE CONCRETO - MODELO ONDA/16 FACES/RETANGULAR/TIJOLINHO/PAVER/HOLANDES/PARALELEPIPEDO, *20 X 10* CM, E = 6 CM, RESISTENCIA DE 35 MPA, COLORIDO</t>
  </si>
  <si>
    <t>SINAPI-I|36155</t>
  </si>
  <si>
    <t>36155</t>
  </si>
  <si>
    <t>BLOQUETE/PISO INTERTRAVADO DE CONCRETO - MODELO ONDA/16 FACES/RETANGULAR/TIJOLINHO/PAVER/HOLANDES/PARALELEPIPEDO, *20 X 10* CM, E = 6 CM, RESISTENCIA DE 35 MPA, COR NATURAL</t>
  </si>
  <si>
    <t>SINAPI-I|36154</t>
  </si>
  <si>
    <t>36154</t>
  </si>
  <si>
    <t>BLOQUETE/PISO INTERTRAVADO DE CONCRETO - MODELO ONDA/16 FACES/RETANGULAR/TIJOLINHO/PAVER/HOLANDES/PARALELEPIPEDO, *20 X 10* CM, E = 8 CM, RESISTENCIA DE 35 MPA, COLORIDO</t>
  </si>
  <si>
    <t>SINAPI-I|36170</t>
  </si>
  <si>
    <t>36170</t>
  </si>
  <si>
    <t>BLOQUETE/PISO INTERTRAVADO DE CONCRETO - MODELO ONDA/16 FACES/RETANGULAR/TIJOLINHO/PAVER/HOLANDES/PARALELEPIPEDO, *20 X 10* CM, E = 8 CM, RESISTENCIA DE 35 MPA, COR NATURAL</t>
  </si>
  <si>
    <t>SINAPI-I|695</t>
  </si>
  <si>
    <t>695</t>
  </si>
  <si>
    <t>BLOQUETE/PISO INTERTRAVADO DE CONCRETO - MODELO RAQUETE, *22 X 13,5* CM, E = 6 CM, RESISTENCIA DE 35 MPA, COR NATURAL</t>
  </si>
  <si>
    <t>SINAPI-I|679</t>
  </si>
  <si>
    <t>679</t>
  </si>
  <si>
    <t>BLOQUETE/PISO INTERTRAVADO DE CONCRETO - MODELO SEXTAVADO / HEXAGONAL, *25 X 25* CM, E = 10 CM, RESISTENCIA DE 35 MPA, COR NATURAL</t>
  </si>
  <si>
    <t>SINAPI-I|711</t>
  </si>
  <si>
    <t>711</t>
  </si>
  <si>
    <t>BLOQUETE/PISO INTERTRAVADO DE CONCRETO - MODELO SEXTAVADO / HEXAGONAL, *25 X 25* CM, E = 6 CM, RESISTENCIA DE 35 MPA, COR NATURAL</t>
  </si>
  <si>
    <t>SINAPI-I|712</t>
  </si>
  <si>
    <t>712</t>
  </si>
  <si>
    <t>BLOQUETE/PISO INTERTRAVADO DE CONCRETO - MODELO SEXTAVADO / HEXAGONAL, *25 X 25* CM, E = 8 CM, RESISTENCIA DE 35 MPA, COR NATURAL</t>
  </si>
  <si>
    <t>SINAPI-I|12614</t>
  </si>
  <si>
    <t>12614</t>
  </si>
  <si>
    <t>BOCAL PVC, PARA CALHA PLUVIAL, DIAMETRO DA SAIDA ENTRE *75 E 120* MM, PARA DRENAGEM PLUVIAL PREDIAL</t>
  </si>
  <si>
    <t>SINAPI-I|6140</t>
  </si>
  <si>
    <t>6140</t>
  </si>
  <si>
    <t>BOLSA DE LIGACAO EM PVC FLEXIVEL PARA VASO SANITARIO 40 MM (1 1/2")</t>
  </si>
  <si>
    <t>SINAPI-I|38399</t>
  </si>
  <si>
    <t>38399</t>
  </si>
  <si>
    <t>BOLSA DE LONA PARA FERRAMENTAS *50 X 35 X 25* CM</t>
  </si>
  <si>
    <t>SINAPI-I|729</t>
  </si>
  <si>
    <t>729</t>
  </si>
  <si>
    <t>BOMBA CENTRIFUGA COM MOTOR ELETRICO MONOFASICO, POTENCIA 0,33 HP, BOCAIS 1" X 3/4", DIAMETRO DO ROTOR 99 MM, HM/Q = 4 MCA / 8,5 M3/H A 18 MCA / 0,90 M3/H</t>
  </si>
  <si>
    <t>SINAPI-I|39925</t>
  </si>
  <si>
    <t>39925</t>
  </si>
  <si>
    <t>BOMBA CENTRIFUGA MONOESTAGIO COM MOTOR ELETRICO MONOFASICO, POTENCIA 15 HP, DIAMETRO DO ROTOR *173* MM, HM/Q = *30* MCA / *90* M3/H A *45* MCA / *55* M3/H</t>
  </si>
  <si>
    <t>SINAPI-I|731</t>
  </si>
  <si>
    <t>731</t>
  </si>
  <si>
    <t>BOMBA CENTRIFUGA MOTOR ELETRICO MONOFASICO 0,49 HP BOCAIS 1" X 3/4", DIAMETRO DO ROTOR 110 MM, HM/Q: 6 M / 8,3 M3/H A 20 M / 1,2 M3/H</t>
  </si>
  <si>
    <t>SINAPI-I|732</t>
  </si>
  <si>
    <t>732</t>
  </si>
  <si>
    <t>BOMBA CENTRIFUGA MOTOR ELETRICO TRIFASICO 0,99HP DIAMETRO DE SUCCAO X ELEVACAO 1" X 1", DIAMETRO DO ROTOR 145 MM, HM/Q: 14 M / 8,4 M3/H A 40 M / 0,60 M3/H</t>
  </si>
  <si>
    <t>SINAPI-I|735</t>
  </si>
  <si>
    <t>735</t>
  </si>
  <si>
    <t>BOMBA CENTRIFUGA MOTOR ELETRICO TRIFASICO 1,48HP DIAMETRO DE SUCCAO X ELEVACAO 1" X 1", 4 ESTAGIOS, DIAMETRO DOS ROTORES 3 X 107 MM + 1 X 100 MM, HM/Q: 10 M / 5,3 M3/H A 70 M / 1,8 M3/H</t>
  </si>
  <si>
    <t>SINAPI-I|736</t>
  </si>
  <si>
    <t>736</t>
  </si>
  <si>
    <t>BOMBA CENTRIFUGA MOTOR ELETRICO TRIFASICO 2,96HP, DIAMETRO DE SUCCAO X ELEVACAO 1 1/2" X 1 1/4", DIAMETRO DO ROTOR 148 MM, HM/Q: 34 M / 14,80 M3/H A 40 M / 8,60 M3/H</t>
  </si>
  <si>
    <t>SINAPI-I|740</t>
  </si>
  <si>
    <t>740</t>
  </si>
  <si>
    <t>BOMBA CENTRIFUGA MOTOR ELETRICO TRIFASICO 9,86 DIAMETRO DE SUCCAO X ELEVACAO 1" X 1", 4 ESTAGIOS, DIAMETRO DOS ROTORES 4 X 146 MM, HM/Q: 85 M / 14,9 M3/H A 140 M / 4,2 M3/H</t>
  </si>
  <si>
    <t>SINAPI-I|734</t>
  </si>
  <si>
    <t>734</t>
  </si>
  <si>
    <t>BOMBA CENTRIFUGA, MOTOR ELETRICO TRIFASICO 1,48HP DIAMETRO DE SUCCAO X ELEVACAO 1 1/2" X 1", DIAMETRO DO ROTOR 117 MM, HM/Q: 10 M / 21,9 M3/H A 24 M / 6,1 M3/H</t>
  </si>
  <si>
    <t>SINAPI-I|39008</t>
  </si>
  <si>
    <t>39008</t>
  </si>
  <si>
    <t>BOMBA DE PROJECAO DE CONCRETO SECO, POTENCIA 10 CV, VAZAO 3 M3/H</t>
  </si>
  <si>
    <t>SINAPI-I|39009</t>
  </si>
  <si>
    <t>39009</t>
  </si>
  <si>
    <t>BOMBA DE PROJECAO DE CONCRETO SECO, POTENCIA 10 CV, VAZAO 6 M3/H</t>
  </si>
  <si>
    <t>SINAPI-I|10592</t>
  </si>
  <si>
    <t>10592</t>
  </si>
  <si>
    <t>BOMBA SUBMERSIVEL, ELETRICA, TRIFASICA, POTENCIA 0,99 HP, DIAMETRO ROTOR 98 MM SEMIABERTO, BOCAL DE SAIDA DIAMETRO 2 POLEGADAS, HM/Q = 2 M / 28,90 M3/H A 14 M / 7 M3/H</t>
  </si>
  <si>
    <t>SINAPI-I|751</t>
  </si>
  <si>
    <t>751</t>
  </si>
  <si>
    <t>BOMBA SUBMERSIVEL, ELETRICA, TRIFASICA, POTENCIA 2,96 HP, DIAMETRO DO ROTOR 144 MM SEMIABERTO, BOCAL DE SAIDA DIAMETRO DE DUAS POLEGADAS, HM/Q = 2 M / 38,8 M3/H A 28 M / 5 M3/H</t>
  </si>
  <si>
    <t>SINAPI-I|754</t>
  </si>
  <si>
    <t>754</t>
  </si>
  <si>
    <t>BOMBA SUBMERSIVEL, ELETRICA, TRIFASICA, POTENCIA 3,75 HP, DIAMETRO DO ROTOR 90 MM SEMIABERTO, BOCAL DE SAIDA DIAMETRO DE 2 POLEGADAS, HM/Q = 5 M / 61,2 M3/H A 25,5 M / 3,6 M3/H</t>
  </si>
  <si>
    <t>SINAPI-I|39917</t>
  </si>
  <si>
    <t>39917</t>
  </si>
  <si>
    <t>BOMBA TRIPLEX, PARA INJECAO DE CALDA DE CIMENTO, VAZAO MAXIMA DE *100* LITROS/MINUTO, PRESSAO MAXIMA DE *70* BAR, POTENCIA DE 15 CV</t>
  </si>
  <si>
    <t>SINAPI-I|38167</t>
  </si>
  <si>
    <t>38167</t>
  </si>
  <si>
    <t>BORBOLETA PARA JANELA TIPO GUILHOTINA, EM ZAMAC CROMADO</t>
  </si>
  <si>
    <t>SINAPI-I|36145</t>
  </si>
  <si>
    <t>36145</t>
  </si>
  <si>
    <t>BOTA DE PVC PRETA, CANO MEDIO, SEM FORRO</t>
  </si>
  <si>
    <t>SINAPI-I|12893</t>
  </si>
  <si>
    <t>12893</t>
  </si>
  <si>
    <t>BOTA DE SEGURANCA COM BIQUEIRA DE ACO E COLARINHO ACOLCHOADO</t>
  </si>
  <si>
    <t>SINAPI-I|11685</t>
  </si>
  <si>
    <t>11685</t>
  </si>
  <si>
    <t>BRACO / CANO PARA CHUVEIRO ELETRICO, EM ALUMINIO, 30 CM X 1/2"</t>
  </si>
  <si>
    <t>SINAPI-I|11680</t>
  </si>
  <si>
    <t>11680</t>
  </si>
  <si>
    <t>BRACO OU HASTE COM CANOPLA PLASTICA, 1/2", PARA CHUVEIRO SIMPLES</t>
  </si>
  <si>
    <t>SINAPI-I|11679</t>
  </si>
  <si>
    <t>11679</t>
  </si>
  <si>
    <t>BRACO OU HASTE RETA COM CANOPLA PLASTICA, 1/2", PARA CHUVEIRO ELETRICO</t>
  </si>
  <si>
    <t>SINAPI-I|2512</t>
  </si>
  <si>
    <t>2512</t>
  </si>
  <si>
    <t>BRACO P/ LUMINARIA PUBLICA 1 X 1,50M ROMAGNOLE OU EQUIV</t>
  </si>
  <si>
    <t>SINAPI-I|45203</t>
  </si>
  <si>
    <t>45203</t>
  </si>
  <si>
    <t>BROCHA RETANGULAR, *15 X 5* CM</t>
  </si>
  <si>
    <t>SINAPI-I|4374</t>
  </si>
  <si>
    <t>4374</t>
  </si>
  <si>
    <t>BUCHA DE NYLON SEM ABA S10</t>
  </si>
  <si>
    <t>SINAPI-I|7568</t>
  </si>
  <si>
    <t>7568</t>
  </si>
  <si>
    <t>BUCHA DE NYLON SEM ABA S10, COM PARAFUSO DE 6,10 X 65 MM EM ACO ZINCADO COM ROSCA SOBERBA, CABECA CHATA E FENDA PHILLIPS</t>
  </si>
  <si>
    <t>SINAPI-I|7584</t>
  </si>
  <si>
    <t>7584</t>
  </si>
  <si>
    <t>BUCHA DE NYLON SEM ABA S12, COM PARAFUSO DE 5/16" X 80 MM EM ACO ZINCADO COM ROSCA SOBERBA E CABECA SEXTAVADA</t>
  </si>
  <si>
    <t>SINAPI-I|11945</t>
  </si>
  <si>
    <t>11945</t>
  </si>
  <si>
    <t>BUCHA DE NYLON SEM ABA S4</t>
  </si>
  <si>
    <t>SINAPI-I|11946</t>
  </si>
  <si>
    <t>11946</t>
  </si>
  <si>
    <t>BUCHA DE NYLON SEM ABA S5</t>
  </si>
  <si>
    <t>SINAPI-I|4375</t>
  </si>
  <si>
    <t>4375</t>
  </si>
  <si>
    <t>BUCHA DE NYLON SEM ABA S6</t>
  </si>
  <si>
    <t>SINAPI-I|11950</t>
  </si>
  <si>
    <t>11950</t>
  </si>
  <si>
    <t>BUCHA DE NYLON SEM ABA S6, COM PARAFUSO DE 4,20 X 40 MM EM ACO ZINCADO COM ROSCA SOBERBA, CABECA CHATA E FENDA PHILLIPS</t>
  </si>
  <si>
    <t>SINAPI-I|4376</t>
  </si>
  <si>
    <t>4376</t>
  </si>
  <si>
    <t>BUCHA DE NYLON SEM ABA S8</t>
  </si>
  <si>
    <t>SINAPI-I|7583</t>
  </si>
  <si>
    <t>7583</t>
  </si>
  <si>
    <t>BUCHA DE NYLON SEM ABA S8, COM PARAFUSO DE 4,80 X 50 MM EM ACO ZINCADO COM ROSCA SOBERBA, CABECA CHATA E FENDA PHILLIPS</t>
  </si>
  <si>
    <t>SINAPI-I|4350</t>
  </si>
  <si>
    <t>4350</t>
  </si>
  <si>
    <t>BUCHA DE NYLON, DIAMETRO DO FURO 8 MM, COMPRIMENTO 40 MM, COM PARAFUSO DE ROSCA SOBERBA, CABECA CHATA, FENDA SIMPLES, 4,8 X 50 MM</t>
  </si>
  <si>
    <t>SINAPI-I|44400</t>
  </si>
  <si>
    <t>44400</t>
  </si>
  <si>
    <t>BUCHA DE REDUCAO CPVC, SOLDAVEL, 54 X 28 MM, PARA AGUA QUENTE</t>
  </si>
  <si>
    <t>SINAPI-I|39886</t>
  </si>
  <si>
    <t>39886</t>
  </si>
  <si>
    <t>BUCHA DE REDUCAO DE COBRE SEM ANEL DE SOLDA, PONTA X BOLSA, 22 X 15 MM</t>
  </si>
  <si>
    <t>SINAPI-I|39887</t>
  </si>
  <si>
    <t>39887</t>
  </si>
  <si>
    <t>BUCHA DE REDUCAO DE COBRE SEM ANEL DE SOLDA, PONTA X BOLSA, 28 X 22 MM</t>
  </si>
  <si>
    <t>SINAPI-I|39888</t>
  </si>
  <si>
    <t>39888</t>
  </si>
  <si>
    <t>BUCHA DE REDUCAO DE COBRE SEM ANEL DE SOLDA, PONTA X BOLSA, 35 X 28 MM</t>
  </si>
  <si>
    <t>SINAPI-I|39890</t>
  </si>
  <si>
    <t>39890</t>
  </si>
  <si>
    <t>BUCHA DE REDUCAO DE COBRE SEM ANEL DE SOLDA, PONTA X BOLSA, 42 X 35 MM</t>
  </si>
  <si>
    <t>SINAPI-I|39891</t>
  </si>
  <si>
    <t>39891</t>
  </si>
  <si>
    <t>BUCHA DE REDUCAO DE COBRE SEM ANEL DE SOLDA, PONTA X BOLSA, 54 X 42 MM</t>
  </si>
  <si>
    <t>SINAPI-I|39892</t>
  </si>
  <si>
    <t>39892</t>
  </si>
  <si>
    <t>BUCHA DE REDUCAO DE COBRE SEM ANEL DE SOLDA, PONTA X BOLSA, 66 X 54 MM</t>
  </si>
  <si>
    <t>SINAPI-I|790</t>
  </si>
  <si>
    <t>790</t>
  </si>
  <si>
    <t>BUCHA DE REDUCAO DE FERRO GALVANIZADO, COM ROSCA BSP, DE 1 1/2" X 1 1/4"</t>
  </si>
  <si>
    <t>SINAPI-I|791</t>
  </si>
  <si>
    <t>791</t>
  </si>
  <si>
    <t>BUCHA DE REDUCAO DE FERRO GALVANIZADO, COM ROSCA BSP, DE 1 1/2" X 1"</t>
  </si>
  <si>
    <t>SINAPI-I|766</t>
  </si>
  <si>
    <t>766</t>
  </si>
  <si>
    <t>BUCHA DE REDUCAO DE FERRO GALVANIZADO, COM ROSCA BSP, DE 1 1/2" X 1/2"</t>
  </si>
  <si>
    <t>SINAPI-I|767</t>
  </si>
  <si>
    <t>767</t>
  </si>
  <si>
    <t>BUCHA DE REDUCAO DE FERRO GALVANIZADO, COM ROSCA BSP, DE 1 1/2" X 3/4"</t>
  </si>
  <si>
    <t>SINAPI-I|789</t>
  </si>
  <si>
    <t>789</t>
  </si>
  <si>
    <t>BUCHA DE REDUCAO DE FERRO GALVANIZADO, COM ROSCA BSP, DE 1 1/4" X 1"</t>
  </si>
  <si>
    <t>SINAPI-I|768</t>
  </si>
  <si>
    <t>768</t>
  </si>
  <si>
    <t>BUCHA DE REDUCAO DE FERRO GALVANIZADO, COM ROSCA BSP, DE 1 1/4" X 1/2"</t>
  </si>
  <si>
    <t>SINAPI-I|769</t>
  </si>
  <si>
    <t>769</t>
  </si>
  <si>
    <t>BUCHA DE REDUCAO DE FERRO GALVANIZADO, COM ROSCA BSP, DE 1 1/4" X 3/4"</t>
  </si>
  <si>
    <t>SINAPI-I|764</t>
  </si>
  <si>
    <t>764</t>
  </si>
  <si>
    <t>BUCHA DE REDUCAO DE FERRO GALVANIZADO, COM ROSCA BSP, DE 1" X 1/2"</t>
  </si>
  <si>
    <t>SINAPI-I|765</t>
  </si>
  <si>
    <t>765</t>
  </si>
  <si>
    <t>BUCHA DE REDUCAO DE FERRO GALVANIZADO, COM ROSCA BSP, DE 1" X 3/4"</t>
  </si>
  <si>
    <t>SINAPI-I|770</t>
  </si>
  <si>
    <t>770</t>
  </si>
  <si>
    <t>BUCHA DE REDUCAO DE FERRO GALVANIZADO, COM ROSCA BSP, DE 1/2" X 1/4"</t>
  </si>
  <si>
    <t>SINAPI-I|12394</t>
  </si>
  <si>
    <t>12394</t>
  </si>
  <si>
    <t>BUCHA DE REDUCAO DE FERRO GALVANIZADO, COM ROSCA BSP, DE 1/2" X 3/8"</t>
  </si>
  <si>
    <t>SINAPI-I|787</t>
  </si>
  <si>
    <t>787</t>
  </si>
  <si>
    <t>BUCHA DE REDUCAO DE FERRO GALVANIZADO, COM ROSCA BSP, DE 2 1/2" X 1 1/2"</t>
  </si>
  <si>
    <t>SINAPI-I|774</t>
  </si>
  <si>
    <t>774</t>
  </si>
  <si>
    <t>BUCHA DE REDUCAO DE FERRO GALVANIZADO, COM ROSCA BSP, DE 2 1/2" X 1 1/4"</t>
  </si>
  <si>
    <t>SINAPI-I|773</t>
  </si>
  <si>
    <t>773</t>
  </si>
  <si>
    <t>BUCHA DE REDUCAO DE FERRO GALVANIZADO, COM ROSCA BSP, DE 2 1/2" X 1"</t>
  </si>
  <si>
    <t>SINAPI-I|775</t>
  </si>
  <si>
    <t>775</t>
  </si>
  <si>
    <t>BUCHA DE REDUCAO DE FERRO GALVANIZADO, COM ROSCA BSP, DE 2 1/2" X 2"</t>
  </si>
  <si>
    <t>SINAPI-I|788</t>
  </si>
  <si>
    <t>788</t>
  </si>
  <si>
    <t>BUCHA DE REDUCAO DE FERRO GALVANIZADO, COM ROSCA BSP, DE 2" X 1 1/2"</t>
  </si>
  <si>
    <t>SINAPI-I|772</t>
  </si>
  <si>
    <t>772</t>
  </si>
  <si>
    <t>BUCHA DE REDUCAO DE FERRO GALVANIZADO, COM ROSCA BSP, DE 2" X 1 1/4"</t>
  </si>
  <si>
    <t>SINAPI-I|771</t>
  </si>
  <si>
    <t>771</t>
  </si>
  <si>
    <t>BUCHA DE REDUCAO DE FERRO GALVANIZADO, COM ROSCA BSP, DE 2" X 1"</t>
  </si>
  <si>
    <t>SINAPI-I|776</t>
  </si>
  <si>
    <t>776</t>
  </si>
  <si>
    <t>BUCHA DE REDUCAO DE FERRO GALVANIZADO, COM ROSCA BSP, DE 3" X 1 1/2"</t>
  </si>
  <si>
    <t>SINAPI-I|777</t>
  </si>
  <si>
    <t>777</t>
  </si>
  <si>
    <t>BUCHA DE REDUCAO DE FERRO GALVANIZADO, COM ROSCA BSP, DE 3" X 1 1/4"</t>
  </si>
  <si>
    <t>SINAPI-I|780</t>
  </si>
  <si>
    <t>780</t>
  </si>
  <si>
    <t>BUCHA DE REDUCAO DE FERRO GALVANIZADO, COM ROSCA BSP, DE 3" X 2 1/2"</t>
  </si>
  <si>
    <t>SINAPI-I|778</t>
  </si>
  <si>
    <t>778</t>
  </si>
  <si>
    <t>BUCHA DE REDUCAO DE FERRO GALVANIZADO, COM ROSCA BSP, DE 3" X 2"</t>
  </si>
  <si>
    <t>SINAPI-I|779</t>
  </si>
  <si>
    <t>779</t>
  </si>
  <si>
    <t>BUCHA DE REDUCAO DE FERRO GALVANIZADO, COM ROSCA BSP, DE 3/4" X 1/2"</t>
  </si>
  <si>
    <t>SINAPI-I|781</t>
  </si>
  <si>
    <t>781</t>
  </si>
  <si>
    <t>BUCHA DE REDUCAO DE FERRO GALVANIZADO, COM ROSCA BSP, DE 4" X 2 1/2"</t>
  </si>
  <si>
    <t>SINAPI-I|786</t>
  </si>
  <si>
    <t>786</t>
  </si>
  <si>
    <t>BUCHA DE REDUCAO DE FERRO GALVANIZADO, COM ROSCA BSP, DE 4" X 2"</t>
  </si>
  <si>
    <t>SINAPI-I|782</t>
  </si>
  <si>
    <t>782</t>
  </si>
  <si>
    <t>BUCHA DE REDUCAO DE FERRO GALVANIZADO, COM ROSCA BSP, DE 4" X 3"</t>
  </si>
  <si>
    <t>SINAPI-I|783</t>
  </si>
  <si>
    <t>783</t>
  </si>
  <si>
    <t>BUCHA DE REDUCAO DE FERRO GALVANIZADO, COM ROSCA BSP, DE 5" X 4"</t>
  </si>
  <si>
    <t>SINAPI-I|785</t>
  </si>
  <si>
    <t>785</t>
  </si>
  <si>
    <t>BUCHA DE REDUCAO DE FERRO GALVANIZADO, COM ROSCA BSP, DE 6" X 4"</t>
  </si>
  <si>
    <t>SINAPI-I|784</t>
  </si>
  <si>
    <t>784</t>
  </si>
  <si>
    <t>BUCHA DE REDUCAO DE FERRO GALVANIZADO, COM ROSCA BSP, DE 6" X 5"</t>
  </si>
  <si>
    <t>SINAPI-I|828</t>
  </si>
  <si>
    <t>828</t>
  </si>
  <si>
    <t>BUCHA DE REDUCAO DE PVC, SOLDAVEL, CURTA, COM 25 X 20 MM, PARA AGUA FRIA PREDIAL</t>
  </si>
  <si>
    <t>SINAPI-I|829</t>
  </si>
  <si>
    <t>829</t>
  </si>
  <si>
    <t>BUCHA DE REDUCAO DE PVC, SOLDAVEL, CURTA, COM 32 X 25 MM, PARA AGUA FRIA PREDIAL</t>
  </si>
  <si>
    <t>SINAPI-I|812</t>
  </si>
  <si>
    <t>812</t>
  </si>
  <si>
    <t>BUCHA DE REDUCAO DE PVC, SOLDAVEL, CURTA, COM 40 X 32 MM, PARA AGUA FRIA PREDIAL</t>
  </si>
  <si>
    <t>SINAPI-I|819</t>
  </si>
  <si>
    <t>819</t>
  </si>
  <si>
    <t>BUCHA DE REDUCAO DE PVC, SOLDAVEL, CURTA, COM 50 X 40 MM, PARA AGUA FRIA PREDIAL</t>
  </si>
  <si>
    <t>SINAPI-I|818</t>
  </si>
  <si>
    <t>818</t>
  </si>
  <si>
    <t>BUCHA DE REDUCAO DE PVC, SOLDAVEL, CURTA, COM 60 X 50 MM, PARA AGUA FRIA PREDIAL</t>
  </si>
  <si>
    <t>SINAPI-I|20086</t>
  </si>
  <si>
    <t>20086</t>
  </si>
  <si>
    <t>BUCHA DE REDUCAO DE PVC, SOLDAVEL, LONGA, 50 X 40 MM, PARA ESGOTO PREDIAL</t>
  </si>
  <si>
    <t>SINAPI-I|832</t>
  </si>
  <si>
    <t>832</t>
  </si>
  <si>
    <t>BUCHA DE REDUCAO DE PVC, SOLDAVEL, LONGA, COM 32 X 20 MM, PARA AGUA FRIA PREDIAL</t>
  </si>
  <si>
    <t>SINAPI-I|834</t>
  </si>
  <si>
    <t>834</t>
  </si>
  <si>
    <t>BUCHA DE REDUCAO DE PVC, SOLDAVEL, LONGA, COM 40 X 25 MM, PARA AGUA FRIA PREDIAL</t>
  </si>
  <si>
    <t>SINAPI-I|813</t>
  </si>
  <si>
    <t>813</t>
  </si>
  <si>
    <t>BUCHA DE REDUCAO DE PVC, SOLDAVEL, LONGA, COM 50 X 25 MM, PARA AGUA FRIA PREDIAL</t>
  </si>
  <si>
    <t>SINAPI-I|820</t>
  </si>
  <si>
    <t>820</t>
  </si>
  <si>
    <t>BUCHA DE REDUCAO DE PVC, SOLDAVEL, LONGA, COM 50 X 32 MM, PARA AGUA FRIA PREDIAL</t>
  </si>
  <si>
    <t>SINAPI-I|816</t>
  </si>
  <si>
    <t>816</t>
  </si>
  <si>
    <t>BUCHA DE REDUCAO DE PVC, SOLDAVEL, LONGA, COM 60 X 25 MM, PARA AGUA FRIA PREDIAL</t>
  </si>
  <si>
    <t>SINAPI-I|814</t>
  </si>
  <si>
    <t>814</t>
  </si>
  <si>
    <t>BUCHA DE REDUCAO DE PVC, SOLDAVEL, LONGA, COM 60 X 32 MM, PARA AGUA FRIA PREDIAL</t>
  </si>
  <si>
    <t>SINAPI-I|822</t>
  </si>
  <si>
    <t>822</t>
  </si>
  <si>
    <t>BUCHA DE REDUCAO DE PVC, SOLDAVEL, LONGA, COM 60 X 50 MM, PARA AGUA FRIA PREDIAL</t>
  </si>
  <si>
    <t>SINAPI-I|821</t>
  </si>
  <si>
    <t>821</t>
  </si>
  <si>
    <t>BUCHA DE REDUCAO DE PVC, SOLDAVEL, LONGA, COM 75 X 50 MM, PARA AGUA FRIA PREDIAL</t>
  </si>
  <si>
    <t>SINAPI-I|39191</t>
  </si>
  <si>
    <t>39191</t>
  </si>
  <si>
    <t>BUCHA DE REDUCAO EM ALUMINIO, COM ROSCA, DE 1 1/2" X 1 1/4", PARA ELETRODUTO</t>
  </si>
  <si>
    <t>SINAPI-I|39190</t>
  </si>
  <si>
    <t>39190</t>
  </si>
  <si>
    <t>BUCHA DE REDUCAO EM ALUMINIO, COM ROSCA, DE 1 1/2" X 1", PARA ELETRODUTO</t>
  </si>
  <si>
    <t>SINAPI-I|39189</t>
  </si>
  <si>
    <t>39189</t>
  </si>
  <si>
    <t>BUCHA DE REDUCAO EM ALUMINIO, COM ROSCA, DE 1 1/2" X 3/4", PARA ELETRODUTO</t>
  </si>
  <si>
    <t>SINAPI-I|39188</t>
  </si>
  <si>
    <t>39188</t>
  </si>
  <si>
    <t>BUCHA DE REDUCAO EM ALUMINIO, COM ROSCA, DE 1 1/4" X 1", PARA ELETRODUTO</t>
  </si>
  <si>
    <t>SINAPI-I|39186</t>
  </si>
  <si>
    <t>39186</t>
  </si>
  <si>
    <t>BUCHA DE REDUCAO EM ALUMINIO, COM ROSCA, DE 1 1/4" X 1/2", PARA ELETRODUTO</t>
  </si>
  <si>
    <t>SINAPI-I|39187</t>
  </si>
  <si>
    <t>39187</t>
  </si>
  <si>
    <t>BUCHA DE REDUCAO EM ALUMINIO, COM ROSCA, DE 1 1/4" X 3/4", PARA ELETRODUTO</t>
  </si>
  <si>
    <t>SINAPI-I|39184</t>
  </si>
  <si>
    <t>39184</t>
  </si>
  <si>
    <t>BUCHA DE REDUCAO EM ALUMINIO, COM ROSCA, DE 1" X 1/2", PARA ELETRODUTO</t>
  </si>
  <si>
    <t>SINAPI-I|39185</t>
  </si>
  <si>
    <t>39185</t>
  </si>
  <si>
    <t>BUCHA DE REDUCAO EM ALUMINIO, COM ROSCA, DE 1" X 3/4", PARA ELETRODUTO</t>
  </si>
  <si>
    <t>SINAPI-I|39198</t>
  </si>
  <si>
    <t>39198</t>
  </si>
  <si>
    <t>BUCHA DE REDUCAO EM ALUMINIO, COM ROSCA, DE 2 1/2" X 1 1/2", PARA ELETRODUTO</t>
  </si>
  <si>
    <t>SINAPI-I|39197</t>
  </si>
  <si>
    <t>39197</t>
  </si>
  <si>
    <t>BUCHA DE REDUCAO EM ALUMINIO, COM ROSCA, DE 2 1/2" X 1 1/4", PARA ELETRODUTO</t>
  </si>
  <si>
    <t>SINAPI-I|39196</t>
  </si>
  <si>
    <t>39196</t>
  </si>
  <si>
    <t>BUCHA DE REDUCAO EM ALUMINIO, COM ROSCA, DE 2 1/2" X 1", PARA ELETRODUTO</t>
  </si>
  <si>
    <t>SINAPI-I|39199</t>
  </si>
  <si>
    <t>39199</t>
  </si>
  <si>
    <t>BUCHA DE REDUCAO EM ALUMINIO, COM ROSCA, DE 2 1/2" X 2", PARA ELETRODUTO</t>
  </si>
  <si>
    <t>SINAPI-I|39195</t>
  </si>
  <si>
    <t>39195</t>
  </si>
  <si>
    <t>BUCHA DE REDUCAO EM ALUMINIO, COM ROSCA, DE 2" X 1 1/2", PARA ELETRODUTO</t>
  </si>
  <si>
    <t>SINAPI-I|39194</t>
  </si>
  <si>
    <t>39194</t>
  </si>
  <si>
    <t>BUCHA DE REDUCAO EM ALUMINIO, COM ROSCA, DE 2" X 1 1/4", PARA ELETRODUTO</t>
  </si>
  <si>
    <t>SINAPI-I|39193</t>
  </si>
  <si>
    <t>39193</t>
  </si>
  <si>
    <t>BUCHA DE REDUCAO EM ALUMINIO, COM ROSCA, DE 2" X 1", PARA ELETRODUTO</t>
  </si>
  <si>
    <t>SINAPI-I|39192</t>
  </si>
  <si>
    <t>39192</t>
  </si>
  <si>
    <t>BUCHA DE REDUCAO EM ALUMINIO, COM ROSCA, DE 2" X 3/4", PARA ELETRODUTO</t>
  </si>
  <si>
    <t>SINAPI-I|39201</t>
  </si>
  <si>
    <t>39201</t>
  </si>
  <si>
    <t>BUCHA DE REDUCAO EM ALUMINIO, COM ROSCA, DE 3" X 1 1/2", PARA ELETRODUTO</t>
  </si>
  <si>
    <t>SINAPI-I|39200</t>
  </si>
  <si>
    <t>39200</t>
  </si>
  <si>
    <t>BUCHA DE REDUCAO EM ALUMINIO, COM ROSCA, DE 3" X 1 1/4", PARA ELETRODUTO</t>
  </si>
  <si>
    <t>SINAPI-I|39203</t>
  </si>
  <si>
    <t>39203</t>
  </si>
  <si>
    <t>BUCHA DE REDUCAO EM ALUMINIO, COM ROSCA, DE 3" X 2 1/2", PARA ELETRODUTO</t>
  </si>
  <si>
    <t>SINAPI-I|39202</t>
  </si>
  <si>
    <t>39202</t>
  </si>
  <si>
    <t>BUCHA DE REDUCAO EM ALUMINIO, COM ROSCA, DE 3" X 2", PARA ELETRODUTO</t>
  </si>
  <si>
    <t>SINAPI-I|39920</t>
  </si>
  <si>
    <t>39920</t>
  </si>
  <si>
    <t>BUCHA DE REDUCAO EM ALUMINIO, COM ROSCA, DE 3/4" X 1/2", PARA ELETRODUTO</t>
  </si>
  <si>
    <t>SINAPI-I|39205</t>
  </si>
  <si>
    <t>39205</t>
  </si>
  <si>
    <t>BUCHA DE REDUCAO EM ALUMINIO, COM ROSCA, DE 4" X 2 1/2", PARA ELETRODUTO</t>
  </si>
  <si>
    <t>SINAPI-I|39204</t>
  </si>
  <si>
    <t>39204</t>
  </si>
  <si>
    <t>BUCHA DE REDUCAO EM ALUMINIO, COM ROSCA, DE 4" X 2", PARA ELETRODUTO</t>
  </si>
  <si>
    <t>SINAPI-I|39206</t>
  </si>
  <si>
    <t>39206</t>
  </si>
  <si>
    <t>BUCHA DE REDUCAO EM ALUMINIO, COM ROSCA, DE 4" X 3", PARA ELETRODUTO</t>
  </si>
  <si>
    <t>SINAPI-I|798</t>
  </si>
  <si>
    <t>798</t>
  </si>
  <si>
    <t>BUCHA DE REDUCAO PVC ROSCAVEL 3/4" X 1/2"</t>
  </si>
  <si>
    <t>SINAPI-I|797</t>
  </si>
  <si>
    <t>797</t>
  </si>
  <si>
    <t>BUCHA DE REDUCAO PVC, ROSCAVEL 1 1/2" X 1"</t>
  </si>
  <si>
    <t>SINAPI-I|796</t>
  </si>
  <si>
    <t>796</t>
  </si>
  <si>
    <t>BUCHA DE REDUCAO PVC, ROSCAVEL, 1 1/2" X 3/4"</t>
  </si>
  <si>
    <t>SINAPI-I|799</t>
  </si>
  <si>
    <t>799</t>
  </si>
  <si>
    <t>BUCHA DE REDUCAO PVC, ROSCAVEL, 1" X 1/2"</t>
  </si>
  <si>
    <t>SINAPI-I|792</t>
  </si>
  <si>
    <t>792</t>
  </si>
  <si>
    <t>BUCHA DE REDUCAO PVC, ROSCAVEL, 1" X 3/4"</t>
  </si>
  <si>
    <t>SINAPI-I|38001</t>
  </si>
  <si>
    <t>38001</t>
  </si>
  <si>
    <t>BUCHA DE REDUCAO, CPVC, SOLDAVEL, 22 X 15 MM, PARA AGUA QUENTE</t>
  </si>
  <si>
    <t>SINAPI-I|38002</t>
  </si>
  <si>
    <t>38002</t>
  </si>
  <si>
    <t>BUCHA DE REDUCAO, CPVC, SOLDAVEL, 28 X 22 MM, PARA AGUA QUENTE</t>
  </si>
  <si>
    <t>SINAPI-I|38003</t>
  </si>
  <si>
    <t>38003</t>
  </si>
  <si>
    <t>BUCHA DE REDUCAO, CPVC, SOLDAVEL, 35 X 28 MM, PARA AGUA QUENTE</t>
  </si>
  <si>
    <t>SINAPI-I|38004</t>
  </si>
  <si>
    <t>38004</t>
  </si>
  <si>
    <t>BUCHA DE REDUCAO, CPVC, SOLDAVEL, 42 X 22 MM, PARA AGUA QUENTE</t>
  </si>
  <si>
    <t>SINAPI-I|44263</t>
  </si>
  <si>
    <t>44263</t>
  </si>
  <si>
    <t>BUCHA DE REDUCAO, CPVC, SOLDAVEL, 54 X 35 MM, PARA AGUA QUENTE</t>
  </si>
  <si>
    <t>SINAPI-I|36327</t>
  </si>
  <si>
    <t>36327</t>
  </si>
  <si>
    <t>BUCHA DE REDUCAO, PPR, DN 25 X 20 MM, PARA AGUA QUENTE PREDIAL</t>
  </si>
  <si>
    <t>SINAPI-I|38992</t>
  </si>
  <si>
    <t>38992</t>
  </si>
  <si>
    <t>BUCHA DE REDUCAO, PPR, DN 32 X 25 MM, PARA AGUA QUENTE E FRIA PREDIAL</t>
  </si>
  <si>
    <t>SINAPI-I|38993</t>
  </si>
  <si>
    <t>38993</t>
  </si>
  <si>
    <t>BUCHA DE REDUCAO, PPR, DN 40 X 25 MM, PARA AGUA QUENTE E FRIA PREDIAL</t>
  </si>
  <si>
    <t>SINAPI-I|44175</t>
  </si>
  <si>
    <t>44175</t>
  </si>
  <si>
    <t>BUCHA DE REDUCAO, PPR, DN 50 X 25 MM, PARA AGUA QUENTE E FRIA PREDIAL</t>
  </si>
  <si>
    <t>SINAPI-I|44177</t>
  </si>
  <si>
    <t>44177</t>
  </si>
  <si>
    <t>BUCHA DE REDUCAO, PPR, DN 50 X 32 MM, PARA AGUA QUENTE E FRIA PREDIAL</t>
  </si>
  <si>
    <t>SINAPI-I|38418</t>
  </si>
  <si>
    <t>38418</t>
  </si>
  <si>
    <t>BUCHA DE REDUCAO, PVC, LONGA, SERIE R, DN 50 X 40 MM, PARA ESGOTO PREDIAL</t>
  </si>
  <si>
    <t>SINAPI-I|39178</t>
  </si>
  <si>
    <t>39178</t>
  </si>
  <si>
    <t>BUCHA EM ALUMINIO, COM ROSCA, DE 1 1/2", PARA ELETRODUTO</t>
  </si>
  <si>
    <t>SINAPI-I|39177</t>
  </si>
  <si>
    <t>39177</t>
  </si>
  <si>
    <t>BUCHA EM ALUMINIO, COM ROSCA, DE 1 1/4", PARA ELETRODUTO</t>
  </si>
  <si>
    <t>SINAPI-I|39176</t>
  </si>
  <si>
    <t>39176</t>
  </si>
  <si>
    <t>BUCHA EM ALUMINIO, COM ROSCA, DE 1", PARA ELETRODUTO</t>
  </si>
  <si>
    <t>SINAPI-I|39174</t>
  </si>
  <si>
    <t>39174</t>
  </si>
  <si>
    <t>BUCHA EM ALUMINIO, COM ROSCA, DE 1/2", PARA ELETRODUTO</t>
  </si>
  <si>
    <t>SINAPI-I|39180</t>
  </si>
  <si>
    <t>39180</t>
  </si>
  <si>
    <t>BUCHA EM ALUMINIO, COM ROSCA, DE 2 1/2", PARA ELETRODUTO</t>
  </si>
  <si>
    <t>SINAPI-I|39179</t>
  </si>
  <si>
    <t>39179</t>
  </si>
  <si>
    <t>BUCHA EM ALUMINIO, COM ROSCA, DE 2", PARA ELETRODUTO</t>
  </si>
  <si>
    <t>SINAPI-I|39181</t>
  </si>
  <si>
    <t>39181</t>
  </si>
  <si>
    <t>BUCHA EM ALUMINIO, COM ROSCA, DE 3", PARA ELETRODUTO</t>
  </si>
  <si>
    <t>SINAPI-I|39175</t>
  </si>
  <si>
    <t>39175</t>
  </si>
  <si>
    <t>BUCHA EM ALUMINIO, COM ROSCA, DE 3/4", PARA ELETRODUTO</t>
  </si>
  <si>
    <t>SINAPI-I|39217</t>
  </si>
  <si>
    <t>39217</t>
  </si>
  <si>
    <t>BUCHA EM ALUMINIO, COM ROSCA, DE 3/8", PARA ELETRODUTO</t>
  </si>
  <si>
    <t>SINAPI-I|39182</t>
  </si>
  <si>
    <t>39182</t>
  </si>
  <si>
    <t>BUCHA EM ALUMINIO, COM ROSCA, DE 4", PARA ELETRODUTO</t>
  </si>
  <si>
    <t>SINAPI-I|12616</t>
  </si>
  <si>
    <t>12616</t>
  </si>
  <si>
    <t>CABECEIRA DIREITA OU ESQUERDA, PVC, PARA CALHA PLUVIAL, DIAMETRO ENTRE *119 E 170* MM, PARA DRENAGEM PLUVIAL PREDIAL</t>
  </si>
  <si>
    <t>SINAPI-I|1049</t>
  </si>
  <si>
    <t>1049</t>
  </si>
  <si>
    <t>CABECOTE PARA ENTRADA DE LINHA DE ALIMENTACAO PARA ELETRODUTO, EM LIGA DE ALUMINIO COM ACABAMENTO ANTI CORROSIVO, COM FIXACAO POR ENCAIXE LISO DE 360 GRAUS, DE 1 1/2"</t>
  </si>
  <si>
    <t>SINAPI-I|1099</t>
  </si>
  <si>
    <t>1099</t>
  </si>
  <si>
    <t>CABECOTE PARA ENTRADA DE LINHA DE ALIMENTACAO PARA ELETRODUTO, EM LIGA DE ALUMINIO COM ACABAMENTO ANTI CORROSIVO, COM FIXACAO POR ENCAIXE LISO DE 360 GRAUS, DE 1 1/4"</t>
  </si>
  <si>
    <t>SINAPI-I|1050</t>
  </si>
  <si>
    <t>1050</t>
  </si>
  <si>
    <t>CABECOTE PARA ENTRADA DE LINHA DE ALIMENTACAO PARA ELETRODUTO, EM LIGA DE ALUMINIO COM ACABAMENTO ANTI CORROSIVO, COM FIXACAO POR ENCAIXE LISO DE 360 GRAUS, DE 1"</t>
  </si>
  <si>
    <t>SINAPI-I|39678</t>
  </si>
  <si>
    <t>39678</t>
  </si>
  <si>
    <t>CABECOTE PARA ENTRADA DE LINHA DE ALIMENTACAO PARA ELETRODUTO, EM LIGA DE ALUMINIO COM ACABAMENTO ANTI CORROSIVO, COM FIXACAO POR ENCAIXE LISO DE 360 GRAUS, DE 1/2"</t>
  </si>
  <si>
    <t>SINAPI-I|1101</t>
  </si>
  <si>
    <t>1101</t>
  </si>
  <si>
    <t>CABECOTE PARA ENTRADA DE LINHA DE ALIMENTACAO PARA ELETRODUTO, EM LIGA DE ALUMINIO COM ACABAMENTO ANTI CORROSIVO, COM FIXACAO POR ENCAIXE LISO DE 360 GRAUS, DE 2 1/2"</t>
  </si>
  <si>
    <t>SINAPI-I|1100</t>
  </si>
  <si>
    <t>1100</t>
  </si>
  <si>
    <t>CABECOTE PARA ENTRADA DE LINHA DE ALIMENTACAO PARA ELETRODUTO, EM LIGA DE ALUMINIO COM ACABAMENTO ANTI CORROSIVO, COM FIXACAO POR ENCAIXE LISO DE 360 GRAUS, DE 2"</t>
  </si>
  <si>
    <t>SINAPI-I|39679</t>
  </si>
  <si>
    <t>39679</t>
  </si>
  <si>
    <t>CABECOTE PARA ENTRADA DE LINHA DE ALIMENTACAO PARA ELETRODUTO, EM LIGA DE ALUMINIO COM ACABAMENTO ANTI CORROSIVO, COM FIXACAO POR ENCAIXE LISO DE 360 GRAUS, DE 3 1/2"</t>
  </si>
  <si>
    <t>SINAPI-I|1102</t>
  </si>
  <si>
    <t>1102</t>
  </si>
  <si>
    <t>CABECOTE PARA ENTRADA DE LINHA DE ALIMENTACAO PARA ELETRODUTO, EM LIGA DE ALUMINIO COM ACABAMENTO ANTI CORROSIVO, COM FIXACAO POR ENCAIXE LISO DE 360 GRAUS, DE 3"</t>
  </si>
  <si>
    <t>SINAPI-I|1098</t>
  </si>
  <si>
    <t>1098</t>
  </si>
  <si>
    <t>CABECOTE PARA ENTRADA DE LINHA DE ALIMENTACAO PARA ELETRODUTO, EM LIGA DE ALUMINIO COM ACABAMENTO ANTI CORROSIVO, COM FIXACAO POR ENCAIXE LISO DE 360 GRAUS, DE 3/4"</t>
  </si>
  <si>
    <t>SINAPI-I|1051</t>
  </si>
  <si>
    <t>1051</t>
  </si>
  <si>
    <t>CABECOTE PARA ENTRADA DE LINHA DE ALIMENTACAO PARA ELETRODUTO, EM LIGA DE ALUMINIO COM ACABAMENTO ANTI CORROSIVO, COM FIXACAO POR ENCAIXE LISO DE 360 GRAUS, DE 4"</t>
  </si>
  <si>
    <t>SINAPI-I|37399</t>
  </si>
  <si>
    <t>37399</t>
  </si>
  <si>
    <t>CABIDE/GANCHO DE BANHEIRO SIMPLES EM METAL CROMADO</t>
  </si>
  <si>
    <t>SINAPI-I|43834</t>
  </si>
  <si>
    <t>43834</t>
  </si>
  <si>
    <t>CABO COAXIAL RG11 95% DE MALHA</t>
  </si>
  <si>
    <t>SINAPI-I|43835</t>
  </si>
  <si>
    <t>43835</t>
  </si>
  <si>
    <t>CABO COAXIAL RG59 95% DE MALHA</t>
  </si>
  <si>
    <t>SINAPI-I|43833</t>
  </si>
  <si>
    <t>43833</t>
  </si>
  <si>
    <t>CABO COAXIAL RG6 95% DE MALHA</t>
  </si>
  <si>
    <t>SINAPI-I|41955</t>
  </si>
  <si>
    <t>41955</t>
  </si>
  <si>
    <t>CABO DE ACO GALVANIZADO, DIAMETRO 12,7 MM (1/2"), COM ALMA DE ACO CABO INDEPENDENTE 6 X 25 F</t>
  </si>
  <si>
    <t>SINAPI-I|41953</t>
  </si>
  <si>
    <t>41953</t>
  </si>
  <si>
    <t>CABO DE ACO GALVANIZADO, DIAMETRO 12,7 MM (1/2"), COM ALMA DE FIBRA 6 X 25 F</t>
  </si>
  <si>
    <t>SINAPI-I|41954</t>
  </si>
  <si>
    <t>41954</t>
  </si>
  <si>
    <t>CABO DE ACO GALVANIZADO, DIAMETRO 9,53 MM (3/8"), COM ALMA DE FIBRA 6 X 25 F</t>
  </si>
  <si>
    <t>SINAPI-I|25004</t>
  </si>
  <si>
    <t>25004</t>
  </si>
  <si>
    <t>CABO DE ALUMINIO NU COM ALMA DE ACO, BITOLA 1/0 AWG</t>
  </si>
  <si>
    <t>SINAPI-I|25002</t>
  </si>
  <si>
    <t>25002</t>
  </si>
  <si>
    <t>CABO DE ALUMINIO NU COM ALMA DE ACO, BITOLA 2 AWG</t>
  </si>
  <si>
    <t>SINAPI-I|37409</t>
  </si>
  <si>
    <t>37409</t>
  </si>
  <si>
    <t>CABO DE ALUMINIO NU COM ALMA DE ACO, BITOLA 2/0 AWG</t>
  </si>
  <si>
    <t>SINAPI-I|841</t>
  </si>
  <si>
    <t>841</t>
  </si>
  <si>
    <t>CABO DE ALUMINIO NU COM ALMA DE ACO, BITOLA 4 AWG</t>
  </si>
  <si>
    <t>SINAPI-I|25005</t>
  </si>
  <si>
    <t>25005</t>
  </si>
  <si>
    <t>CABO DE ALUMINIO NU SEM ALMA DE ACO, BITOLA 1/0 AWG</t>
  </si>
  <si>
    <t>SINAPI-I|25003</t>
  </si>
  <si>
    <t>25003</t>
  </si>
  <si>
    <t>CABO DE ALUMINIO NU SEM ALMA DE ACO, BITOLA 2 AWG</t>
  </si>
  <si>
    <t>SINAPI-I|37410</t>
  </si>
  <si>
    <t>37410</t>
  </si>
  <si>
    <t>CABO DE ALUMINIO NU SEM ALMA DE ACO, BITOLA 2/0 AWG</t>
  </si>
  <si>
    <t>SINAPI-I|842</t>
  </si>
  <si>
    <t>842</t>
  </si>
  <si>
    <t>CABO DE ALUMINIO NU SEM ALMA DE ACO, BITOLA 4 AWG</t>
  </si>
  <si>
    <t>SINAPI-I|44391</t>
  </si>
  <si>
    <t>44391</t>
  </si>
  <si>
    <t>CABO DE COBRE FLEXIVEL NAO HALOGENADO, SEM EMISSAO DE FUMACA, 750V, SECAO NOMINAL 120 MM</t>
  </si>
  <si>
    <t>SINAPI-I|44388</t>
  </si>
  <si>
    <t>44388</t>
  </si>
  <si>
    <t>CABO DE COBRE FLEXIVEL NAO HALOGENADO, SEM EMISSAO DE FUMACA, 750V, SECAO NOMINAL 2,5 MM</t>
  </si>
  <si>
    <t>SINAPI-I|44392</t>
  </si>
  <si>
    <t>44392</t>
  </si>
  <si>
    <t>CABO DE COBRE FLEXIVEL NAO HALOGENADO, SEM EMISSAO DE FUMACA, 750V, SECAO NOMINAL 240 MM</t>
  </si>
  <si>
    <t>SINAPI-I|44390</t>
  </si>
  <si>
    <t>44390</t>
  </si>
  <si>
    <t>CABO DE COBRE FLEXIVEL NAO HALOGENADO, SEM EMISSAO DE FUMACA, 750V, SECAO NOMINAL 50 MM</t>
  </si>
  <si>
    <t>SINAPI-I|44389</t>
  </si>
  <si>
    <t>44389</t>
  </si>
  <si>
    <t>CABO DE COBRE FLEXIVEL NAO HALOGENADO, SEM EMISSAO DE FUMACA, 750V, SECAO NOMINAL 6,0 MM</t>
  </si>
  <si>
    <t>SINAPI-I|862</t>
  </si>
  <si>
    <t>862</t>
  </si>
  <si>
    <t>CABO DE COBRE NU 10 MM2 MEIO-DURO</t>
  </si>
  <si>
    <t>SINAPI-I|866</t>
  </si>
  <si>
    <t>866</t>
  </si>
  <si>
    <t>CABO DE COBRE NU 120 MM2 MEIO-DURO</t>
  </si>
  <si>
    <t>SINAPI-I|892</t>
  </si>
  <si>
    <t>892</t>
  </si>
  <si>
    <t>CABO DE COBRE NU 150 MM2 MEIO-DURO</t>
  </si>
  <si>
    <t>SINAPI-I|857</t>
  </si>
  <si>
    <t>857</t>
  </si>
  <si>
    <t>CABO DE COBRE NU 16 MM2 MEIO-DURO</t>
  </si>
  <si>
    <t>SINAPI-I|37404</t>
  </si>
  <si>
    <t>37404</t>
  </si>
  <si>
    <t>CABO DE COBRE NU 185 MM2 MEIO-DURO</t>
  </si>
  <si>
    <t>SINAPI-I|868</t>
  </si>
  <si>
    <t>868</t>
  </si>
  <si>
    <t>CABO DE COBRE NU 25 MM2 MEIO-DURO</t>
  </si>
  <si>
    <t>SINAPI-I|863</t>
  </si>
  <si>
    <t>863</t>
  </si>
  <si>
    <t>CABO DE COBRE NU 35 MM2 MEIO-DURO</t>
  </si>
  <si>
    <t>SINAPI-I|867</t>
  </si>
  <si>
    <t>867</t>
  </si>
  <si>
    <t>CABO DE COBRE NU 50 MM2 MEIO-DURO</t>
  </si>
  <si>
    <t>SINAPI-I|864</t>
  </si>
  <si>
    <t>864</t>
  </si>
  <si>
    <t>CABO DE COBRE NU 70 MM2 MEIO-DURO</t>
  </si>
  <si>
    <t>SINAPI-I|865</t>
  </si>
  <si>
    <t>865</t>
  </si>
  <si>
    <t>CABO DE COBRE NU 95 MM2 MEIO-DURO</t>
  </si>
  <si>
    <t>SINAPI-I|39251</t>
  </si>
  <si>
    <t>39251</t>
  </si>
  <si>
    <t>CABO DE COBRE, FLEXIVEL, CLASSE 4 OU 5, ISOLACAO EM PVC/A, ANTICHAMA BWF-B, 1 CONDUTOR, 450/750 V, SECAO NOMINAL 0,5 MM2</t>
  </si>
  <si>
    <t>SINAPI-I|1011</t>
  </si>
  <si>
    <t>1011</t>
  </si>
  <si>
    <t>CABO DE COBRE, FLEXIVEL, CLASSE 4 OU 5, ISOLACAO EM PVC/A, ANTICHAMA BWF-B, 1 CONDUTOR, 450/750 V, SECAO NOMINAL 0,75 MM2</t>
  </si>
  <si>
    <t>SINAPI-I|39252</t>
  </si>
  <si>
    <t>39252</t>
  </si>
  <si>
    <t>CABO DE COBRE, FLEXIVEL, CLASSE 4 OU 5, ISOLACAO EM PVC/A, ANTICHAMA BWF-B, 1 CONDUTOR, 450/750 V, SECAO NOMINAL 1,0 MM2</t>
  </si>
  <si>
    <t>SINAPI-I|1013</t>
  </si>
  <si>
    <t>1013</t>
  </si>
  <si>
    <t>CABO DE COBRE, FLEXIVEL, CLASSE 4 OU 5, ISOLACAO EM PVC/A, ANTICHAMA BWF-B, 1 CONDUTOR, 450/750 V, SECAO NOMINAL 1,5 MM2</t>
  </si>
  <si>
    <t>SINAPI-I|980</t>
  </si>
  <si>
    <t>980</t>
  </si>
  <si>
    <t>CABO DE COBRE, FLEXIVEL, CLASSE 4 OU 5, ISOLACAO EM PVC/A, ANTICHAMA BWF-B, 1 CONDUTOR, 450/750 V, SECAO NOMINAL 10 MM2</t>
  </si>
  <si>
    <t>SINAPI-I|39237</t>
  </si>
  <si>
    <t>39237</t>
  </si>
  <si>
    <t>CABO DE COBRE, FLEXIVEL, CLASSE 4 OU 5, ISOLACAO EM PVC/A, ANTICHAMA BWF-B, 1 CONDUTOR, 450/750 V, SECAO NOMINAL 120 MM2</t>
  </si>
  <si>
    <t>SINAPI-I|39238</t>
  </si>
  <si>
    <t>39238</t>
  </si>
  <si>
    <t>CABO DE COBRE, FLEXIVEL, CLASSE 4 OU 5, ISOLACAO EM PVC/A, ANTICHAMA BWF-B, 1 CONDUTOR, 450/750 V, SECAO NOMINAL 150 MM2</t>
  </si>
  <si>
    <t>SINAPI-I|979</t>
  </si>
  <si>
    <t>979</t>
  </si>
  <si>
    <t>CABO DE COBRE, FLEXIVEL, CLASSE 4 OU 5, ISOLACAO EM PVC/A, ANTICHAMA BWF-B, 1 CONDUTOR, 450/750 V, SECAO NOMINAL 16 MM2</t>
  </si>
  <si>
    <t>SINAPI-I|39239</t>
  </si>
  <si>
    <t>39239</t>
  </si>
  <si>
    <t>CABO DE COBRE, FLEXIVEL, CLASSE 4 OU 5, ISOLACAO EM PVC/A, ANTICHAMA BWF-B, 1 CONDUTOR, 450/750 V, SECAO NOMINAL 185 MM2</t>
  </si>
  <si>
    <t>SINAPI-I|1014</t>
  </si>
  <si>
    <t>1014</t>
  </si>
  <si>
    <t>CABO DE COBRE, FLEXIVEL, CLASSE 4 OU 5, ISOLACAO EM PVC/A, ANTICHAMA BWF-B, 1 CONDUTOR, 450/750 V, SECAO NOMINAL 2,5 MM2</t>
  </si>
  <si>
    <t>SINAPI-I|39240</t>
  </si>
  <si>
    <t>39240</t>
  </si>
  <si>
    <t>CABO DE COBRE, FLEXIVEL, CLASSE 4 OU 5, ISOLACAO EM PVC/A, ANTICHAMA BWF-B, 1 CONDUTOR, 450/750 V, SECAO NOMINAL 240 MM2</t>
  </si>
  <si>
    <t>SINAPI-I|39232</t>
  </si>
  <si>
    <t>39232</t>
  </si>
  <si>
    <t>CABO DE COBRE, FLEXIVEL, CLASSE 4 OU 5, ISOLACAO EM PVC/A, ANTICHAMA BWF-B, 1 CONDUTOR, 450/750 V, SECAO NOMINAL 25 MM2</t>
  </si>
  <si>
    <t>SINAPI-I|39233</t>
  </si>
  <si>
    <t>39233</t>
  </si>
  <si>
    <t>CABO DE COBRE, FLEXIVEL, CLASSE 4 OU 5, ISOLACAO EM PVC/A, ANTICHAMA BWF-B, 1 CONDUTOR, 450/750 V, SECAO NOMINAL 35 MM2</t>
  </si>
  <si>
    <t>SINAPI-I|981</t>
  </si>
  <si>
    <t>981</t>
  </si>
  <si>
    <t>CABO DE COBRE, FLEXIVEL, CLASSE 4 OU 5, ISOLACAO EM PVC/A, ANTICHAMA BWF-B, 1 CONDUTOR, 450/750 V, SECAO NOMINAL 4 MM2</t>
  </si>
  <si>
    <t>SINAPI-I|39234</t>
  </si>
  <si>
    <t>39234</t>
  </si>
  <si>
    <t>CABO DE COBRE, FLEXIVEL, CLASSE 4 OU 5, ISOLACAO EM PVC/A, ANTICHAMA BWF-B, 1 CONDUTOR, 450/750 V, SECAO NOMINAL 50 MM2</t>
  </si>
  <si>
    <t>SINAPI-I|982</t>
  </si>
  <si>
    <t>982</t>
  </si>
  <si>
    <t>CABO DE COBRE, FLEXIVEL, CLASSE 4 OU 5, ISOLACAO EM PVC/A, ANTICHAMA BWF-B, 1 CONDUTOR, 450/750 V, SECAO NOMINAL 6 MM2</t>
  </si>
  <si>
    <t>SINAPI-I|39235</t>
  </si>
  <si>
    <t>39235</t>
  </si>
  <si>
    <t>CABO DE COBRE, FLEXIVEL, CLASSE 4 OU 5, ISOLACAO EM PVC/A, ANTICHAMA BWF-B, 1 CONDUTOR, 450/750 V, SECAO NOMINAL 70 MM2</t>
  </si>
  <si>
    <t>SINAPI-I|39236</t>
  </si>
  <si>
    <t>39236</t>
  </si>
  <si>
    <t>CABO DE COBRE, FLEXIVEL, CLASSE 4 OU 5, ISOLACAO EM PVC/A, ANTICHAMA BWF-B, 1 CONDUTOR, 450/750 V, SECAO NOMINAL 95 MM2</t>
  </si>
  <si>
    <t>SINAPI-I|993</t>
  </si>
  <si>
    <t>993</t>
  </si>
  <si>
    <t>CABO DE COBRE, FLEXIVEL, CLASSE 4 OU 5, ISOLACAO EM PVC/A, ANTICHAMA BWF-B, COBERTURA PVC-ST1, ANTICHAMA BWF-B, 1 CONDUTOR, 0,6/1 KV, SECAO NOMINAL 1,5 MM2</t>
  </si>
  <si>
    <t>SINAPI-I|1020</t>
  </si>
  <si>
    <t>1020</t>
  </si>
  <si>
    <t>CABO DE COBRE, FLEXIVEL, CLASSE 4 OU 5, ISOLACAO EM PVC/A, ANTICHAMA BWF-B, COBERTURA PVC-ST1, ANTICHAMA BWF-B, 1 CONDUTOR, 0,6/1 KV, SECAO NOMINAL 10 MM2</t>
  </si>
  <si>
    <t>SINAPI-I|1017</t>
  </si>
  <si>
    <t>1017</t>
  </si>
  <si>
    <t>CABO DE COBRE, FLEXIVEL, CLASSE 4 OU 5, ISOLACAO EM PVC/A, ANTICHAMA BWF-B, COBERTURA PVC-ST1, ANTICHAMA BWF-B, 1 CONDUTOR, 0,6/1 KV, SECAO NOMINAL 120 MM2</t>
  </si>
  <si>
    <t>SINAPI-I|999</t>
  </si>
  <si>
    <t>999</t>
  </si>
  <si>
    <t>CABO DE COBRE, FLEXIVEL, CLASSE 4 OU 5, ISOLACAO EM PVC/A, ANTICHAMA BWF-B, COBERTURA PVC-ST1, ANTICHAMA BWF-B, 1 CONDUTOR, 0,6/1 KV, SECAO NOMINAL 150 MM2</t>
  </si>
  <si>
    <t>SINAPI-I|995</t>
  </si>
  <si>
    <t>995</t>
  </si>
  <si>
    <t>CABO DE COBRE, FLEXIVEL, CLASSE 4 OU 5, ISOLACAO EM PVC/A, ANTICHAMA BWF-B, COBERTURA PVC-ST1, ANTICHAMA BWF-B, 1 CONDUTOR, 0,6/1 KV, SECAO NOMINAL 16 MM2</t>
  </si>
  <si>
    <t>SINAPI-I|1000</t>
  </si>
  <si>
    <t>1000</t>
  </si>
  <si>
    <t>CABO DE COBRE, FLEXIVEL, CLASSE 4 OU 5, ISOLACAO EM PVC/A, ANTICHAMA BWF-B, COBERTURA PVC-ST1, ANTICHAMA BWF-B, 1 CONDUTOR, 0,6/1 KV, SECAO NOMINAL 185 MM2</t>
  </si>
  <si>
    <t>SINAPI-I|1022</t>
  </si>
  <si>
    <t>1022</t>
  </si>
  <si>
    <t>CABO DE COBRE, FLEXIVEL, CLASSE 4 OU 5, ISOLACAO EM PVC/A, ANTICHAMA BWF-B, COBERTURA PVC-ST1, ANTICHAMA BWF-B, 1 CONDUTOR, 0,6/1 KV, SECAO NOMINAL 2,5 MM2</t>
  </si>
  <si>
    <t>SINAPI-I|1015</t>
  </si>
  <si>
    <t>1015</t>
  </si>
  <si>
    <t>CABO DE COBRE, FLEXIVEL, CLASSE 4 OU 5, ISOLACAO EM PVC/A, ANTICHAMA BWF-B, COBERTURA PVC-ST1, ANTICHAMA BWF-B, 1 CONDUTOR, 0,6/1 KV, SECAO NOMINAL 240 MM2</t>
  </si>
  <si>
    <t>SINAPI-I|996</t>
  </si>
  <si>
    <t>996</t>
  </si>
  <si>
    <t>CABO DE COBRE, FLEXIVEL, CLASSE 4 OU 5, ISOLACAO EM PVC/A, ANTICHAMA BWF-B, COBERTURA PVC-ST1, ANTICHAMA BWF-B, 1 CONDUTOR, 0,6/1 KV, SECAO NOMINAL 25 MM2</t>
  </si>
  <si>
    <t>SINAPI-I|1001</t>
  </si>
  <si>
    <t>1001</t>
  </si>
  <si>
    <t>CABO DE COBRE, FLEXIVEL, CLASSE 4 OU 5, ISOLACAO EM PVC/A, ANTICHAMA BWF-B, COBERTURA PVC-ST1, ANTICHAMA BWF-B, 1 CONDUTOR, 0,6/1 KV, SECAO NOMINAL 300 MM2</t>
  </si>
  <si>
    <t>SINAPI-I|1019</t>
  </si>
  <si>
    <t>1019</t>
  </si>
  <si>
    <t>CABO DE COBRE, FLEXIVEL, CLASSE 4 OU 5, ISOLACAO EM PVC/A, ANTICHAMA BWF-B, COBERTURA PVC-ST1, ANTICHAMA BWF-B, 1 CONDUTOR, 0,6/1 KV, SECAO NOMINAL 35 MM2</t>
  </si>
  <si>
    <t>SINAPI-I|1021</t>
  </si>
  <si>
    <t>1021</t>
  </si>
  <si>
    <t>CABO DE COBRE, FLEXIVEL, CLASSE 4 OU 5, ISOLACAO EM PVC/A, ANTICHAMA BWF-B, COBERTURA PVC-ST1, ANTICHAMA BWF-B, 1 CONDUTOR, 0,6/1 KV, SECAO NOMINAL 4 MM2</t>
  </si>
  <si>
    <t>SINAPI-I|39249</t>
  </si>
  <si>
    <t>39249</t>
  </si>
  <si>
    <t>CABO DE COBRE, FLEXIVEL, CLASSE 4 OU 5, ISOLACAO EM PVC/A, ANTICHAMA BWF-B, COBERTURA PVC-ST1, ANTICHAMA BWF-B, 1 CONDUTOR, 0,6/1 KV, SECAO NOMINAL 400 MM2</t>
  </si>
  <si>
    <t>SINAPI-I|1018</t>
  </si>
  <si>
    <t>1018</t>
  </si>
  <si>
    <t>CABO DE COBRE, FLEXIVEL, CLASSE 4 OU 5, ISOLACAO EM PVC/A, ANTICHAMA BWF-B, COBERTURA PVC-ST1, ANTICHAMA BWF-B, 1 CONDUTOR, 0,6/1 KV, SECAO NOMINAL 50 MM2</t>
  </si>
  <si>
    <t>SINAPI-I|39250</t>
  </si>
  <si>
    <t>39250</t>
  </si>
  <si>
    <t>CABO DE COBRE, FLEXIVEL, CLASSE 4 OU 5, ISOLACAO EM PVC/A, ANTICHAMA BWF-B, COBERTURA PVC-ST1, ANTICHAMA BWF-B, 1 CONDUTOR, 0,6/1 KV, SECAO NOMINAL 500 MM2</t>
  </si>
  <si>
    <t>SINAPI-I|994</t>
  </si>
  <si>
    <t>994</t>
  </si>
  <si>
    <t>CABO DE COBRE, FLEXIVEL, CLASSE 4 OU 5, ISOLACAO EM PVC/A, ANTICHAMA BWF-B, COBERTURA PVC-ST1, ANTICHAMA BWF-B, 1 CONDUTOR, 0,6/1 KV, SECAO NOMINAL 6 MM2</t>
  </si>
  <si>
    <t>SINAPI-I|977</t>
  </si>
  <si>
    <t>977</t>
  </si>
  <si>
    <t>CABO DE COBRE, FLEXIVEL, CLASSE 4 OU 5, ISOLACAO EM PVC/A, ANTICHAMA BWF-B, COBERTURA PVC-ST1, ANTICHAMA BWF-B, 1 CONDUTOR, 0,6/1 KV, SECAO NOMINAL 70 MM2</t>
  </si>
  <si>
    <t>SINAPI-I|998</t>
  </si>
  <si>
    <t>998</t>
  </si>
  <si>
    <t>CABO DE COBRE, FLEXIVEL, CLASSE 4 OU 5, ISOLACAO EM PVC/A, ANTICHAMA BWF-B, COBERTURA PVC-ST1, ANTICHAMA BWF-B, 1 CONDUTOR, 0,6/1 KV, SECAO NOMINAL 95 MM2</t>
  </si>
  <si>
    <t>SINAPI-I|1006</t>
  </si>
  <si>
    <t>1006</t>
  </si>
  <si>
    <t>CABO DE COBRE, RIGIDO, CLASSE 2, ISOLACAO EM PVC, ANTI-CHAMA BWF-B, 1 CONDUTOR, 450/750 V, DIAMETRO 120 MM2</t>
  </si>
  <si>
    <t>SINAPI-I|990</t>
  </si>
  <si>
    <t>990</t>
  </si>
  <si>
    <t>CABO DE COBRE, RIGIDO, CLASSE 2, ISOLACAO EM PVC/A, ANTICHAMA BWF-B, 1 CONDUTOR, 450/750 V, SECAO NOMINAL 150 MM2</t>
  </si>
  <si>
    <t>SINAPI-I|39241</t>
  </si>
  <si>
    <t>39241</t>
  </si>
  <si>
    <t>CABO DE COBRE, RIGIDO, CLASSE 2, ISOLACAO EM PVC/A, ANTICHAMA BWF-B, 1 CONDUTOR, 450/750 V, SECAO NOMINAL 16 MM2</t>
  </si>
  <si>
    <t>SINAPI-I|1005</t>
  </si>
  <si>
    <t>1005</t>
  </si>
  <si>
    <t>CABO DE COBRE, RIGIDO, CLASSE 2, ISOLACAO EM PVC/A, ANTICHAMA BWF-B, 1 CONDUTOR, 450/750 V, SECAO NOMINAL 185 MM2</t>
  </si>
  <si>
    <t>SINAPI-I|991</t>
  </si>
  <si>
    <t>991</t>
  </si>
  <si>
    <t>CABO DE COBRE, RIGIDO, CLASSE 2, ISOLACAO EM PVC/A, ANTICHAMA BWF-B, 1 CONDUTOR, 450/750 V, SECAO NOMINAL 240 MM2</t>
  </si>
  <si>
    <t>SINAPI-I|986</t>
  </si>
  <si>
    <t>986</t>
  </si>
  <si>
    <t>CABO DE COBRE, RIGIDO, CLASSE 2, ISOLACAO EM PVC/A, ANTICHAMA BWF-B, 1 CONDUTOR, 450/750 V, SECAO NOMINAL 25 MM2</t>
  </si>
  <si>
    <t>SINAPI-I|987</t>
  </si>
  <si>
    <t>987</t>
  </si>
  <si>
    <t>CABO DE COBRE, RIGIDO, CLASSE 2, ISOLACAO EM PVC/A, ANTICHAMA BWF-B, 1 CONDUTOR, 450/750 V, SECAO NOMINAL 35 MM2</t>
  </si>
  <si>
    <t>SINAPI-I|1007</t>
  </si>
  <si>
    <t>1007</t>
  </si>
  <si>
    <t>CABO DE COBRE, RIGIDO, CLASSE 2, ISOLACAO EM PVC/A, ANTICHAMA BWF-B, 1 CONDUTOR, 450/750 V, SECAO NOMINAL 50 MM2</t>
  </si>
  <si>
    <t>SINAPI-I|1008</t>
  </si>
  <si>
    <t>1008</t>
  </si>
  <si>
    <t>CABO DE COBRE, RIGIDO, CLASSE 2, ISOLACAO EM PVC/A, ANTICHAMA BWF-B, 1 CONDUTOR, 450/750 V, SECAO NOMINAL 6 MM2</t>
  </si>
  <si>
    <t>SINAPI-I|988</t>
  </si>
  <si>
    <t>988</t>
  </si>
  <si>
    <t>CABO DE COBRE, RIGIDO, CLASSE 2, ISOLACAO EM PVC/A, ANTICHAMA BWF-B, 1 CONDUTOR, 450/750 V, SECAO NOMINAL 70 MM2</t>
  </si>
  <si>
    <t>SINAPI-I|989</t>
  </si>
  <si>
    <t>989</t>
  </si>
  <si>
    <t>CABO DE COBRE, RIGIDO, CLASSE 2, ISOLACAO EM PVC/A, ANTICHAMA BWF-B, 1 CONDUTOR, 450/750 V, SECAO NOMINAL 95 MM2</t>
  </si>
  <si>
    <t>SINAPI-I|39598</t>
  </si>
  <si>
    <t>39598</t>
  </si>
  <si>
    <t>CABO DE REDE, PAR TRANCADO U/UTP, 4 PARES, CATEGORIA 5E (CAT 5E), ISOLAMENTO LSZH</t>
  </si>
  <si>
    <t>SINAPI-I|43972</t>
  </si>
  <si>
    <t>43972</t>
  </si>
  <si>
    <t>CABO DE REDE, PAR TRANCADO U/UTP, 4 PARES, CATEGORIA 5E (CAT 5E), ISOLAMENTO PVC (CM)</t>
  </si>
  <si>
    <t>SINAPI-I|43971</t>
  </si>
  <si>
    <t>43971</t>
  </si>
  <si>
    <t>CABO DE REDE, PAR TRANCADO U/UTP, 4 PARES, CATEGORIA 5E (CAT 5E), ISOLAMENTO PVC (CMX)</t>
  </si>
  <si>
    <t>SINAPI-I|43973</t>
  </si>
  <si>
    <t>43973</t>
  </si>
  <si>
    <t>CABO DE REDE, PAR TRANCADO U/UTP, 4 PARES, CATEGORIA 6 (CAT 6), ISOLAMENTO PVC (CM)</t>
  </si>
  <si>
    <t>SINAPI-I|39599</t>
  </si>
  <si>
    <t>39599</t>
  </si>
  <si>
    <t>CABO DE REDE, PAR TRANCADO UTP, 4 PARES, CATEGORIA 6 (CAT 6), ISOLAMENTO LSZH</t>
  </si>
  <si>
    <t>SINAPI-I|43832</t>
  </si>
  <si>
    <t>43832</t>
  </si>
  <si>
    <t>CABO ELETRONICO CATEGORIA 6A U/UTP 23AWG X 4P</t>
  </si>
  <si>
    <t>SINAPI-I|34602</t>
  </si>
  <si>
    <t>34602</t>
  </si>
  <si>
    <t>CABO FLEXIVEL PVC 750 V, 2 CONDUTORES DE 1,5 MM2</t>
  </si>
  <si>
    <t>SINAPI-I|34607</t>
  </si>
  <si>
    <t>34607</t>
  </si>
  <si>
    <t>CABO FLEXIVEL PVC 750 V, 2 CONDUTORES DE 4,0 MM2</t>
  </si>
  <si>
    <t>SINAPI-I|34609</t>
  </si>
  <si>
    <t>34609</t>
  </si>
  <si>
    <t>CABO FLEXIVEL PVC 750 V, 2 CONDUTORES DE 6,0 MM2</t>
  </si>
  <si>
    <t>SINAPI-I|34618</t>
  </si>
  <si>
    <t>34618</t>
  </si>
  <si>
    <t>CABO FLEXIVEL PVC 750 V, 3 CONDUTORES DE 1,5 MM2</t>
  </si>
  <si>
    <t>SINAPI-I|34621</t>
  </si>
  <si>
    <t>34621</t>
  </si>
  <si>
    <t>CABO FLEXIVEL PVC 750 V, 3 CONDUTORES DE 4,0 MM2</t>
  </si>
  <si>
    <t>SINAPI-I|34622</t>
  </si>
  <si>
    <t>34622</t>
  </si>
  <si>
    <t>CABO FLEXIVEL PVC 750 V, 3 CONDUTORES DE 6,0 MM2</t>
  </si>
  <si>
    <t>SINAPI-I|34624</t>
  </si>
  <si>
    <t>34624</t>
  </si>
  <si>
    <t>CABO FLEXIVEL PVC 750 V, 4 CONDUTORES DE 1,5 MM2</t>
  </si>
  <si>
    <t>SINAPI-I|34627</t>
  </si>
  <si>
    <t>34627</t>
  </si>
  <si>
    <t>CABO FLEXIVEL PVC 750 V, 4 CONDUTORES DE 4,0 MM2</t>
  </si>
  <si>
    <t>SINAPI-I|34629</t>
  </si>
  <si>
    <t>34629</t>
  </si>
  <si>
    <t>CABO FLEXIVEL PVC 750 V, 4 CONDUTORES DE 6,0 MM2</t>
  </si>
  <si>
    <t>SINAPI-I|39257</t>
  </si>
  <si>
    <t>39257</t>
  </si>
  <si>
    <t>CABO MULTIPOLAR DE COBRE, FLEXIVEL, CLASSE 4 OU 5, ISOLACAO EM HEPR, COBERTURA EM PVC-ST2, ANTICHAMA BWF-B, 0,6/1 KV, 3 CONDUTORES DE 1,5 MM2</t>
  </si>
  <si>
    <t>SINAPI-I|39261</t>
  </si>
  <si>
    <t>39261</t>
  </si>
  <si>
    <t>CABO MULTIPOLAR DE COBRE, FLEXIVEL, CLASSE 4 OU 5, ISOLACAO EM HEPR, COBERTURA EM PVC-ST2, ANTICHAMA BWF-B, 0,6/1 KV, 3 CONDUTORES DE 10 MM2</t>
  </si>
  <si>
    <t>SINAPI-I|39268</t>
  </si>
  <si>
    <t>39268</t>
  </si>
  <si>
    <t>CABO MULTIPOLAR DE COBRE, FLEXIVEL, CLASSE 4 OU 5, ISOLACAO EM HEPR, COBERTURA EM PVC-ST2, ANTICHAMA BWF-B, 0,6/1 KV, 3 CONDUTORES DE 120 MM2</t>
  </si>
  <si>
    <t>SINAPI-I|39262</t>
  </si>
  <si>
    <t>39262</t>
  </si>
  <si>
    <t>CABO MULTIPOLAR DE COBRE, FLEXIVEL, CLASSE 4 OU 5, ISOLACAO EM HEPR, COBERTURA EM PVC-ST2, ANTICHAMA BWF-B, 0,6/1 KV, 3 CONDUTORES DE 16 MM2</t>
  </si>
  <si>
    <t>SINAPI-I|39258</t>
  </si>
  <si>
    <t>39258</t>
  </si>
  <si>
    <t>CABO MULTIPOLAR DE COBRE, FLEXIVEL, CLASSE 4 OU 5, ISOLACAO EM HEPR, COBERTURA EM PVC-ST2, ANTICHAMA BWF-B, 0,6/1 KV, 3 CONDUTORES DE 2,5 MM2</t>
  </si>
  <si>
    <t>SINAPI-I|39263</t>
  </si>
  <si>
    <t>39263</t>
  </si>
  <si>
    <t>CABO MULTIPOLAR DE COBRE, FLEXIVEL, CLASSE 4 OU 5, ISOLACAO EM HEPR, COBERTURA EM PVC-ST2, ANTICHAMA BWF-B, 0,6/1 KV, 3 CONDUTORES DE 25 MM2</t>
  </si>
  <si>
    <t>SINAPI-I|39264</t>
  </si>
  <si>
    <t>39264</t>
  </si>
  <si>
    <t>CABO MULTIPOLAR DE COBRE, FLEXIVEL, CLASSE 4 OU 5, ISOLACAO EM HEPR, COBERTURA EM PVC-ST2, ANTICHAMA BWF-B, 0,6/1 KV, 3 CONDUTORES DE 35 MM2</t>
  </si>
  <si>
    <t>SINAPI-I|39259</t>
  </si>
  <si>
    <t>39259</t>
  </si>
  <si>
    <t>CABO MULTIPOLAR DE COBRE, FLEXIVEL, CLASSE 4 OU 5, ISOLACAO EM HEPR, COBERTURA EM PVC-ST2, ANTICHAMA BWF-B, 0,6/1 KV, 3 CONDUTORES DE 4 MM2</t>
  </si>
  <si>
    <t>SINAPI-I|39265</t>
  </si>
  <si>
    <t>39265</t>
  </si>
  <si>
    <t>CABO MULTIPOLAR DE COBRE, FLEXIVEL, CLASSE 4 OU 5, ISOLACAO EM HEPR, COBERTURA EM PVC-ST2, ANTICHAMA BWF-B, 0,6/1 KV, 3 CONDUTORES DE 50 MM2</t>
  </si>
  <si>
    <t>SINAPI-I|39260</t>
  </si>
  <si>
    <t>39260</t>
  </si>
  <si>
    <t>CABO MULTIPOLAR DE COBRE, FLEXIVEL, CLASSE 4 OU 5, ISOLACAO EM HEPR, COBERTURA EM PVC-ST2, ANTICHAMA BWF-B, 0,6/1 KV, 3 CONDUTORES DE 6 MM2</t>
  </si>
  <si>
    <t>SINAPI-I|39266</t>
  </si>
  <si>
    <t>39266</t>
  </si>
  <si>
    <t>CABO MULTIPOLAR DE COBRE, FLEXIVEL, CLASSE 4 OU 5, ISOLACAO EM HEPR, COBERTURA EM PVC-ST2, ANTICHAMA BWF-B, 0,6/1 KV, 3 CONDUTORES DE 70 MM2</t>
  </si>
  <si>
    <t>SINAPI-I|39267</t>
  </si>
  <si>
    <t>39267</t>
  </si>
  <si>
    <t>CABO MULTIPOLAR DE COBRE, FLEXIVEL, CLASSE 4 OU 5, ISOLACAO EM HEPR, COBERTURA EM PVC-ST2, ANTICHAMA BWF-B, 0,6/1 KV, 3 CONDUTORES DE 95 MM2</t>
  </si>
  <si>
    <t>SINAPI-I|11901</t>
  </si>
  <si>
    <t>11901</t>
  </si>
  <si>
    <t>CABO TELEFONICO CCI 50, 1 PAR, USO INTERNO, SEM BLINDAGEM</t>
  </si>
  <si>
    <t>SINAPI-I|11902</t>
  </si>
  <si>
    <t>11902</t>
  </si>
  <si>
    <t>CABO TELEFONICO CCI 50, 2 PARES, USO INTERNO, SEM BLINDAGEM</t>
  </si>
  <si>
    <t>SINAPI-I|11903</t>
  </si>
  <si>
    <t>11903</t>
  </si>
  <si>
    <t>CABO TELEFONICO CCI 50, 3 PARES, USO INTERNO, SEM BLINDAGEM</t>
  </si>
  <si>
    <t>SINAPI-I|11904</t>
  </si>
  <si>
    <t>11904</t>
  </si>
  <si>
    <t>CABO TELEFONICO CCI 50, 4 PARES, USO INTERNO, SEM BLINDAGEM</t>
  </si>
  <si>
    <t>SINAPI-I|11905</t>
  </si>
  <si>
    <t>11905</t>
  </si>
  <si>
    <t>CABO TELEFONICO CCI 50, 5 PARES, USO INTERNO, SEM BLINDAGEM</t>
  </si>
  <si>
    <t>SINAPI-I|11906</t>
  </si>
  <si>
    <t>11906</t>
  </si>
  <si>
    <t>CABO TELEFONICO CCI 50, 6 PARES, USO INTERNO, SEM BLINDAGEM</t>
  </si>
  <si>
    <t>SINAPI-I|11919</t>
  </si>
  <si>
    <t>11919</t>
  </si>
  <si>
    <t>CABO TELEFONICO CI 50, 10 PARES, USO INTERNO</t>
  </si>
  <si>
    <t>SINAPI-I|11920</t>
  </si>
  <si>
    <t>11920</t>
  </si>
  <si>
    <t>CABO TELEFONICO CI 50, 20 PARES, USO INTERNO</t>
  </si>
  <si>
    <t>SINAPI-I|11924</t>
  </si>
  <si>
    <t>11924</t>
  </si>
  <si>
    <t>CABO TELEFONICO CI 50, 200 PARES, USO INTERNO</t>
  </si>
  <si>
    <t>SINAPI-I|11921</t>
  </si>
  <si>
    <t>11921</t>
  </si>
  <si>
    <t>CABO TELEFONICO CI 50, 30 PARES, USO INTERNO</t>
  </si>
  <si>
    <t>SINAPI-I|11922</t>
  </si>
  <si>
    <t>11922</t>
  </si>
  <si>
    <t>CABO TELEFONICO CI 50, 50 PARES, USO INTERNO</t>
  </si>
  <si>
    <t>SINAPI-I|11923</t>
  </si>
  <si>
    <t>11923</t>
  </si>
  <si>
    <t>CABO TELEFONICO CI 50, 75 PARES, USO INTERNO</t>
  </si>
  <si>
    <t>SINAPI-I|11916</t>
  </si>
  <si>
    <t>11916</t>
  </si>
  <si>
    <t>CABO TELEFONICO CTP - APL - 50, 10 PARES, USO EXTERNO</t>
  </si>
  <si>
    <t>SINAPI-I|11914</t>
  </si>
  <si>
    <t>11914</t>
  </si>
  <si>
    <t>CABO TELEFONICO CTP - APL - 50, 100 PARES, USO EXTERNO</t>
  </si>
  <si>
    <t>SINAPI-I|11917</t>
  </si>
  <si>
    <t>11917</t>
  </si>
  <si>
    <t>CABO TELEFONICO CTP - APL - 50, 20 PARES, USO EXTERNO</t>
  </si>
  <si>
    <t>SINAPI-I|11918</t>
  </si>
  <si>
    <t>11918</t>
  </si>
  <si>
    <t>CABO TELEFONICO CTP - APL - 50, 30 PARES, USO EXTERNO</t>
  </si>
  <si>
    <t>SINAPI-I|37734</t>
  </si>
  <si>
    <t>37734</t>
  </si>
  <si>
    <t>CACAMBA METALICA BASCULANTE COM CAPACIDADE DE 10 M3 (INCLUI MONTAGEM, NAO INCLUI CAMINHAO)</t>
  </si>
  <si>
    <t>SINAPI-I|37733</t>
  </si>
  <si>
    <t>37733</t>
  </si>
  <si>
    <t>CACAMBA METALICA BASCULANTE COM CAPACIDADE DE 6 M3 (INCLUI MONTAGEM, NAO INCLUI CAMINHAO)</t>
  </si>
  <si>
    <t>SINAPI-I|5090</t>
  </si>
  <si>
    <t>5090</t>
  </si>
  <si>
    <t>CADEADO SIMPLES, CORPO EM LATAO MACICO, COM LARGURA DE 25 MM E ALTURA DE APROX 25 MM, HASTE CEMENTADA (NAO LONGA), EM ACO TEMPERADO COM DIAMETRO DE APROX 5,0 MM, INCLUINDO 2 CHAVES</t>
  </si>
  <si>
    <t>SINAPI-I|5085</t>
  </si>
  <si>
    <t>5085</t>
  </si>
  <si>
    <t>CADEADO SIMPLES, CORPO EM LATAO MACICO, COM LARGURA DE 35 MM E ALTURA DE APROX 30 MM, HASTE CEMENTADA (NAO LONGA), EM ACO TEMPERADO COM DIAMETRO DE APROX 6,0 MM, INCLUINDO 2 CHAVES</t>
  </si>
  <si>
    <t>SINAPI-I|43603</t>
  </si>
  <si>
    <t>43603</t>
  </si>
  <si>
    <t>CADEADO SIMPLES, CORPO EM LATAO MACICO, COM LARGURA DE 50 MM E ALTURA DE APROX 40 MM, HASTE CEMENTADA EM ACO TEMPERADO COM DIAMETRO DE APROX 8,0 MM, INCLUINDO 2 CHAVES</t>
  </si>
  <si>
    <t>SINAPI-I|38374</t>
  </si>
  <si>
    <t>38374</t>
  </si>
  <si>
    <t>CADEIRA SUSPENSA MANUAL / BALANCIM INDIVIDUAL (NBR 14751)</t>
  </si>
  <si>
    <t>SINAPI-I|4513</t>
  </si>
  <si>
    <t>4513</t>
  </si>
  <si>
    <t>CAIBRO 5 X 5 CM EM PINUS, MISTA OU EQUIVALENTE DA REGIAO - BRUTA</t>
  </si>
  <si>
    <t>SINAPI-I|20212</t>
  </si>
  <si>
    <t>20212</t>
  </si>
  <si>
    <t>CAIBRO APARELHADO *6 X 8* CM, EM MACARANDUBA/MASSARANDUBA, ANGELIM OU EQUIVALENTE DA REGIAO</t>
  </si>
  <si>
    <t>SINAPI-I|20209</t>
  </si>
  <si>
    <t>20209</t>
  </si>
  <si>
    <t>CAIBRO APARELHADO *7,5 X 7,5* CM, EM MACARANDUBA/MASSARANDUBA, ANGELIM OU EQUIVALENTE DA REGIAO</t>
  </si>
  <si>
    <t>SINAPI-I|4430</t>
  </si>
  <si>
    <t>4430</t>
  </si>
  <si>
    <t>CAIBRO NAO APARELHADO *5 X 6* CM, EM MACARANDUBA/MASSARANDUBA, ANGELIM OU EQUIVALENTE DA REGIAO - BRUTA</t>
  </si>
  <si>
    <t>SINAPI-I|4433</t>
  </si>
  <si>
    <t>4433</t>
  </si>
  <si>
    <t>CAIBRO NAO APARELHADO *6 X 6* CM, EM MACARANDUBA/MASSARANDUBA, ANGELIM OU EQUIVALENTE DA REGIAO - BRUTA</t>
  </si>
  <si>
    <t>SINAPI-I|4400</t>
  </si>
  <si>
    <t>4400</t>
  </si>
  <si>
    <t>CAIBRO NAO APARELHADO, *6 X 8* CM, EM MACARANDUBA/MASSARANDUBA, ANGELIM OU EQUIVALENTE DA REGIAO - BRUTA</t>
  </si>
  <si>
    <t>SINAPI-I|2729</t>
  </si>
  <si>
    <t>2729</t>
  </si>
  <si>
    <t>CAIBRO ROLICO DE MADEIRA TRATADA, D = 4 A 7 CM, H = 3,00 M, EM EUCALIPTO OU EQUIVALENTE DA REGIAO</t>
  </si>
  <si>
    <t>SINAPI-I|37106</t>
  </si>
  <si>
    <t>37106</t>
  </si>
  <si>
    <t>CAIXA D'AGUA / RESERVATORIO EM POLIESTER REFORCADO COM FIBRA DE VIDRO, 10000 LITROS, COM TAMPA</t>
  </si>
  <si>
    <t>SINAPI-I|11869</t>
  </si>
  <si>
    <t>11869</t>
  </si>
  <si>
    <t>CAIXA D'AGUA / RESERVATORIO EM POLIESTER REFORCADO COM FIBRA DE VIDRO, 1500 LITROS, COM TAMPA</t>
  </si>
  <si>
    <t>SINAPI-I|43981</t>
  </si>
  <si>
    <t>43981</t>
  </si>
  <si>
    <t>CAIXA D'AGUA / RESERVATORIO EM POLIESTER REFORCADO COM FIBRA DE VIDRO, 15000 LITROS, COM TAMPA</t>
  </si>
  <si>
    <t>SINAPI-I|37104</t>
  </si>
  <si>
    <t>37104</t>
  </si>
  <si>
    <t>CAIXA D'AGUA / RESERVATORIO EM POLIESTER REFORCADO COM FIBRA DE VIDRO, 2000 LITROS, COM TAMPA</t>
  </si>
  <si>
    <t>SINAPI-I|43982</t>
  </si>
  <si>
    <t>43982</t>
  </si>
  <si>
    <t>CAIXA D'AGUA / RESERVATORIO EM POLIESTER REFORCADO COM FIBRA DE VIDRO, 20000 LITROS, COM TAMPA</t>
  </si>
  <si>
    <t>SINAPI-I|43978</t>
  </si>
  <si>
    <t>43978</t>
  </si>
  <si>
    <t>CAIXA D'AGUA / RESERVATORIO EM POLIESTER REFORCADO COM FIBRA DE VIDRO, 3000 LITROS, COM TAMPA</t>
  </si>
  <si>
    <t>SINAPI-I|11871</t>
  </si>
  <si>
    <t>11871</t>
  </si>
  <si>
    <t>CAIXA D'AGUA / RESERVATORIO EM POLIESTER REFORCADO COM FIBRA DE VIDRO, 500 LITROS, COM TAMPA</t>
  </si>
  <si>
    <t>SINAPI-I|37105</t>
  </si>
  <si>
    <t>37105</t>
  </si>
  <si>
    <t>CAIXA D'AGUA / RESERVATORIO EM POLIESTER REFORCADO COM FIBRA DE VIDRO, 5000 LITROS, COM TAMPA</t>
  </si>
  <si>
    <t>SINAPI-I|43980</t>
  </si>
  <si>
    <t>43980</t>
  </si>
  <si>
    <t>CAIXA D'AGUA / RESERVATORIO EM POLIESTER REFORCADO COM FIBRA DE VIDRO, 7000 LITROS, COM TAMPA</t>
  </si>
  <si>
    <t>SINAPI-I|43979</t>
  </si>
  <si>
    <t>43979</t>
  </si>
  <si>
    <t>CAIXA D'AGUA / RESERVATORIO EM POLIESTER REFORCADO COM FIBRA DE VIDRO, 750 LITROS, COM TAMPA</t>
  </si>
  <si>
    <t>SINAPI-I|11868</t>
  </si>
  <si>
    <t>11868</t>
  </si>
  <si>
    <t>CAIXA D'AGUA / RESERVATORIO EM POLIESTER REFORCADO COM FIBRA DE VIDRO,1000 LITROS, COM TAMPA</t>
  </si>
  <si>
    <t>SINAPI-I|34636</t>
  </si>
  <si>
    <t>34636</t>
  </si>
  <si>
    <t>CAIXA D'AGUA / RESERVATORIO EM POLIETILENO, 1000 LITROS, COM TAMPA</t>
  </si>
  <si>
    <t>SINAPI-I|34639</t>
  </si>
  <si>
    <t>34639</t>
  </si>
  <si>
    <t>CAIXA D'AGUA / RESERVATORIO EM POLIETILENO, 1500 LITROS, COM TAMPA</t>
  </si>
  <si>
    <t>SINAPI-I|34640</t>
  </si>
  <si>
    <t>34640</t>
  </si>
  <si>
    <t>CAIXA D'AGUA / RESERVATORIO EM POLIETILENO, 2000 LITROS, COM TAMPA</t>
  </si>
  <si>
    <t>SINAPI-I|43977</t>
  </si>
  <si>
    <t>43977</t>
  </si>
  <si>
    <t>CAIXA D'AGUA / RESERVATORIO EM POLIETILENO, 3000 LITROS, COM TAMPA</t>
  </si>
  <si>
    <t>SINAPI-I|34637</t>
  </si>
  <si>
    <t>34637</t>
  </si>
  <si>
    <t>CAIXA D'AGUA / RESERVATORIO EM POLIETILENO, 500 LITROS, COM TAMPA</t>
  </si>
  <si>
    <t>SINAPI-I|34638</t>
  </si>
  <si>
    <t>34638</t>
  </si>
  <si>
    <t>CAIXA D'AGUA / RESERVATORIO EM POLIETILENO, 750 LITROS, COM TAMPA</t>
  </si>
  <si>
    <t>SINAPI-I|34641</t>
  </si>
  <si>
    <t>34641</t>
  </si>
  <si>
    <t>CAIXA DE ATERRAMENTO EM CONCRETO PRE-MOLDADO, DIAMETRO DE 0,30 M E ALTURA DE 0,35 M, SEM FUNDO E COM TAMPA</t>
  </si>
  <si>
    <t>SINAPI-I|43434</t>
  </si>
  <si>
    <t>43434</t>
  </si>
  <si>
    <t>CAIXA DE CONCRETO ARMADO PRE-MOLDADO, COM FUNDO E SEM TAMPA, DIMENSOES DE 0,30 X 0,30 X 0,30 M</t>
  </si>
  <si>
    <t>SINAPI-I|43435</t>
  </si>
  <si>
    <t>43435</t>
  </si>
  <si>
    <t>CAIXA DE CONCRETO ARMADO PRE-MOLDADO, COM FUNDO E SEM TAMPA, DIMENSOES DE 0,40 X 0,40 X 0,40 M</t>
  </si>
  <si>
    <t>SINAPI-I|43436</t>
  </si>
  <si>
    <t>43436</t>
  </si>
  <si>
    <t>CAIXA DE CONCRETO ARMADO PRE-MOLDADO, COM FUNDO E SEM TAMPA, DIMENSOES DE 0,60 X 0,60 X 0,50 M</t>
  </si>
  <si>
    <t>SINAPI-I|43437</t>
  </si>
  <si>
    <t>43437</t>
  </si>
  <si>
    <t>CAIXA DE CONCRETO ARMADO PRE-MOLDADO, COM FUNDO E SEM TAMPA, DIMENSOES DE 0,80 X 0,80 X 0,50 M</t>
  </si>
  <si>
    <t>SINAPI-I|43438</t>
  </si>
  <si>
    <t>43438</t>
  </si>
  <si>
    <t>CAIXA DE CONCRETO ARMADO PRE-MOLDADO, COM FUNDO E SEM TAMPA, DIMENSOES DE 1,00 X 1,00 X 0,50 M</t>
  </si>
  <si>
    <t>SINAPI-I|41627</t>
  </si>
  <si>
    <t>41627</t>
  </si>
  <si>
    <t>CAIXA DE CONCRETO ARMADO PRE-MOLDADO, COM FUNDO E TAMPA, DIMENSOES DE 0,30 X 0,30 X 0,30 M</t>
  </si>
  <si>
    <t>SINAPI-I|41628</t>
  </si>
  <si>
    <t>41628</t>
  </si>
  <si>
    <t>CAIXA DE CONCRETO ARMADO PRE-MOLDADO, COM FUNDO E TAMPA, DIMENSOES DE 0,40 X 0,40 X 0,40 M</t>
  </si>
  <si>
    <t>SINAPI-I|41629</t>
  </si>
  <si>
    <t>41629</t>
  </si>
  <si>
    <t>CAIXA DE CONCRETO ARMADO PRE-MOLDADO, COM FUNDO E TAMPA, DIMENSOES DE 0,60 X 0,60 X 0,50 M</t>
  </si>
  <si>
    <t>SINAPI-I|43429</t>
  </si>
  <si>
    <t>43429</t>
  </si>
  <si>
    <t>CAIXA DE CONCRETO ARMADO PRE-MOLDADO, SEM FUNDO, QUADRADA, DIMENSOES DE 0,30 X 0,30 X 0,30 M</t>
  </si>
  <si>
    <t>SINAPI-I|43430</t>
  </si>
  <si>
    <t>43430</t>
  </si>
  <si>
    <t>CAIXA DE CONCRETO ARMADO PRE-MOLDADO, SEM FUNDO, QUADRADA, DIMENSOES DE 0,40 X 0,40 X 0,40 M</t>
  </si>
  <si>
    <t>SINAPI-I|43431</t>
  </si>
  <si>
    <t>43431</t>
  </si>
  <si>
    <t>CAIXA DE CONCRETO ARMADO PRE-MOLDADO, SEM FUNDO, QUADRADA, DIMENSOES DE 0,60 X 0,60 X 0,50 M</t>
  </si>
  <si>
    <t>SINAPI-I|43432</t>
  </si>
  <si>
    <t>43432</t>
  </si>
  <si>
    <t>CAIXA DE CONCRETO ARMADO PRE-MOLDADO, SEM FUNDO, QUADRADA, DIMENSOES DE 0,80 X 0,80 X 0,50 M</t>
  </si>
  <si>
    <t>SINAPI-I|43433</t>
  </si>
  <si>
    <t>43433</t>
  </si>
  <si>
    <t>CAIXA DE CONCRETO ARMADO PRE-MOLDADO, SEM FUNDO, QUADRADA, DIMENSOES DE 1,00 X 1,00 X 0,50 M</t>
  </si>
  <si>
    <t>SINAPI-I|43094</t>
  </si>
  <si>
    <t>43094</t>
  </si>
  <si>
    <t>CAIXA DE DERIVACAO PARA MEDIDOR DE ENERGIA, COM BARRAMENTO MONOFASICO, EM POLICARBONATO / TERMOPLASTICO - MODULO (PADRAO CONCESSIONARIA LOCAL)</t>
  </si>
  <si>
    <t>SINAPI-I|43093</t>
  </si>
  <si>
    <t>43093</t>
  </si>
  <si>
    <t>CAIXA DE DERIVACAO PARA MEDIDOR DE ENERGIA, COM BARRAMENTO POLIFASICO, EM POLICARBONATO / TERMOPLASTICO - MODULO (PADRAO CONCESSIONARIA LOCAL)</t>
  </si>
  <si>
    <t>SINAPI-I|11694</t>
  </si>
  <si>
    <t>11694</t>
  </si>
  <si>
    <t>CAIXA DE DESCARGA PLASTICA PARA BACIA / VASO SANITARIO DE EMBUTIR, COM ESPELHO ACIONADOR EM PLASTICO, CAPACIDADE 6 A 10 LITROS, (COMPLETA - ACESSORIOS INCLUSOS)</t>
  </si>
  <si>
    <t>SINAPI-I|1030</t>
  </si>
  <si>
    <t>1030</t>
  </si>
  <si>
    <t>CAIXA DE DESCARGA PLASTICA PARA BACIA / VASO SANITARIO, EXTERNA, CAPACIDADE 9 LITROS, PUXADOR FIO DE NYLON, NAO INCLUSO CANO, BOLSA, ENGATE</t>
  </si>
  <si>
    <t>SINAPI-I|11881</t>
  </si>
  <si>
    <t>11881</t>
  </si>
  <si>
    <t>CAIXA DE GORDURA CILINDRICA EM CONCRETO SIMPLES, PRE-MOLDADA, COM DIAMETRO DE 40 CM E ALTURA DE 45 CM, COM TAMPA</t>
  </si>
  <si>
    <t>SINAPI-I|35277</t>
  </si>
  <si>
    <t>35277</t>
  </si>
  <si>
    <t>CAIXA DE GORDURA EM PVC, DIAMETRO MINIMO 300 MM, DIAMETRO DE SAIDA 100 MM, CAPACIDADE APROXIMADA 18 LITROS, COM TAMPA E CESTO</t>
  </si>
  <si>
    <t>SINAPI-I|10521</t>
  </si>
  <si>
    <t>10521</t>
  </si>
  <si>
    <t>CAIXA DE INCENDIO/ABRIGO PARA MANGUEIRA, DE EMBUTIR/INTERNA, COM 75 X 45 X 17 CM, EM CHAPA DE ACO, PORTA COM VENTILACAO, VISOR COM A INSCRICAO "INCENDIO", SUPORTE/CESTA INTERNA PARA A MANGUEIRA, PINTURA ELETROSTATICA VERMELHA</t>
  </si>
  <si>
    <t>SINAPI-I|10885</t>
  </si>
  <si>
    <t>10885</t>
  </si>
  <si>
    <t>CAIXA DE INCENDIO/ABRIGO PARA MANGUEIRA, DE EMBUTIR/INTERNA, COM 90 X 60 X 17 CM, EM CHAPA DE ACO, PORTA COM VENTILACAO, VISOR COM A INSCRICAO "INCENDIO", SUPORTE/CESTA INTERNA PARA A MANGUEIRA, PINTURA ELETROSTATICA VERMELHA</t>
  </si>
  <si>
    <t>SINAPI-I|20962</t>
  </si>
  <si>
    <t>20962</t>
  </si>
  <si>
    <t>CAIXA DE INCENDIO/ABRIGO PARA MANGUEIRA, DE SOBREPOR/EXTERNA, COM 75 X 45 X 17 CM, EM CHAPA DE ACO, PORTA COM VENTILACAO, VISOR COM A INSCRICAO "INCENDIO", SUPORTE/CESTA INTERNA PARA A MANGUEIRA, PINTURA ELETROSTATICA VERMELHA</t>
  </si>
  <si>
    <t>SINAPI-I|20963</t>
  </si>
  <si>
    <t>20963</t>
  </si>
  <si>
    <t>CAIXA DE INCENDIO/ABRIGO PARA MANGUEIRA, DE SOBREPOR/EXTERNA, COM 90 X 60 X 17 CM, EM CHAPA DE ACO, PORTA COM VENTILACAO, VISOR COM A INSCRICAO "INCENDIO", SUPORTE/CESTA INTERNA PARA A MANGUEIRA, PINTURA ELETROSTATICA VERMELHA</t>
  </si>
  <si>
    <t>SINAPI-I|34643</t>
  </si>
  <si>
    <t>34643</t>
  </si>
  <si>
    <t>CAIXA DE INSPECAO PARA ATERRAMENTO E PARA RAIOS, EM POLIPROPILENO, DIAMETRO = 300 MM X ALTURA = 400 MM (INCLUIDA TAMPA SEM ESCOTILHA)</t>
  </si>
  <si>
    <t>SINAPI-I|41480</t>
  </si>
  <si>
    <t>41480</t>
  </si>
  <si>
    <t>CAIXA DE INSPECAO PARA ATERRAMENTO OU OUTRO USO, EM PVC, DN = 250 X 250 MM (INCLUIDA TAMPA EM FERRO FUNDIDO SEM ESCOTILHA)</t>
  </si>
  <si>
    <t>SINAPI-I|41474</t>
  </si>
  <si>
    <t>41474</t>
  </si>
  <si>
    <t>CAIXA DE INSPECAO PARA ATERRAMENTO OU OUTRO USO, EM PVC, DN = 300 X *300* MM (INCLUIDA TAMPA EM FERRO FUNDIDO SEM ESCOTILHA)</t>
  </si>
  <si>
    <t>SINAPI-I|41475</t>
  </si>
  <si>
    <t>41475</t>
  </si>
  <si>
    <t>CAIXA DE INSPECAO PARA ATERRAMENTO OU OUTRO USO, EM PVC, DN = 300 X 250 MM (INCLUIDA TAMPA EM FERRO FUNDIDO SEM ESCOTILHA)</t>
  </si>
  <si>
    <t>SINAPI-I|41476</t>
  </si>
  <si>
    <t>41476</t>
  </si>
  <si>
    <t>CAIXA DE INSPECAO PARA ATERRAMENTO OU OUTRO USO, EM PVC, DN = 300 X 600 MM (INCLUIDA TAMPA EM FERRO FUNDIDO SEM ESCOTILHA)</t>
  </si>
  <si>
    <t>SINAPI-I|2555</t>
  </si>
  <si>
    <t>2555</t>
  </si>
  <si>
    <t>CAIXA DE LUZ "3 X 3" EM ACO ESMALTADA</t>
  </si>
  <si>
    <t>SINAPI-I|2556</t>
  </si>
  <si>
    <t>2556</t>
  </si>
  <si>
    <t>CAIXA DE LUZ "4 X 2" EM ACO ESMALTADA</t>
  </si>
  <si>
    <t>SINAPI-I|2557</t>
  </si>
  <si>
    <t>2557</t>
  </si>
  <si>
    <t>CAIXA DE LUZ "4 X 4" EM ACO ESMALTADA</t>
  </si>
  <si>
    <t>SINAPI-I|10569</t>
  </si>
  <si>
    <t>10569</t>
  </si>
  <si>
    <t>CAIXA DE PASSAGEM / DERIVACAO / LUZ, OCTOGONAL 4 X4, EM ACO ESMALTADA, COM FUNDO MOVEL SIMPLES (FMS)</t>
  </si>
  <si>
    <t>SINAPI-I|39810</t>
  </si>
  <si>
    <t>39810</t>
  </si>
  <si>
    <t>CAIXA DE PASSAGEM ELETRICA DE PAREDE, DE EMBUTIR, EM PVC, COM TAMPA APARAFUSADA, DIMENSOES 120 X 120 X *75* MM</t>
  </si>
  <si>
    <t>SINAPI-I|39811</t>
  </si>
  <si>
    <t>39811</t>
  </si>
  <si>
    <t>CAIXA DE PASSAGEM ELETRICA DE PAREDE, DE EMBUTIR, EM PVC, COM TAMPA APARAFUSADA, DIMENSOES 150 X 150 X *75* MM</t>
  </si>
  <si>
    <t>SINAPI-I|39812</t>
  </si>
  <si>
    <t>39812</t>
  </si>
  <si>
    <t>CAIXA DE PASSAGEM ELETRICA DE PAREDE, DE EMBUTIR, EM PVC, COM TAMPA APARAFUSADA, DIMENSOES 200 X 200 X *90* MM</t>
  </si>
  <si>
    <t>SINAPI-I|43096</t>
  </si>
  <si>
    <t>43096</t>
  </si>
  <si>
    <t>CAIXA DE PASSAGEM ELETRICA DE PAREDE, DE EMBUTIR, EM TERMOPLASTICO / PVC, COM TAMPA APARAFUSADA, DIMENSOES 400 X 400 X *120* MM</t>
  </si>
  <si>
    <t>SINAPI-I|43102</t>
  </si>
  <si>
    <t>43102</t>
  </si>
  <si>
    <t>CAIXA DE PASSAGEM ELETRICA DE PAREDE, DE SOBREPOR, EM PVC, COM TAMPA APARAFUSADA, DIMENSOES 300 X 300 X *100* MM</t>
  </si>
  <si>
    <t>SINAPI-I|43103</t>
  </si>
  <si>
    <t>43103</t>
  </si>
  <si>
    <t>CAIXA DE PASSAGEM ELETRICA DE PAREDE, DE SOBREPOR, EM PVC, COM TAMPA APARAFUSADA, DIMENSOES, 400 X 400 X *120* MM</t>
  </si>
  <si>
    <t>SINAPI-I|43098</t>
  </si>
  <si>
    <t>43098</t>
  </si>
  <si>
    <t>CAIXA DE PASSAGEM ELETRICA DE PAREDE, DE SOBREPOR, EM TERMOPLASTICO / PVC, COM TAMPA APARAFUSADA, DIMENSOES 200 X 200 X *100* MM</t>
  </si>
  <si>
    <t>SINAPI-I|43097</t>
  </si>
  <si>
    <t>43097</t>
  </si>
  <si>
    <t>CAIXA DE PASSAGEM ELETRICA DE PAREDE, DE SOBREPOR, EM TERMOPLASTICO / PVC, COM TAMPA APARAFUSADA, DIMENSOES, 150 X 150 X *100* MM</t>
  </si>
  <si>
    <t>SINAPI-I|43104</t>
  </si>
  <si>
    <t>43104</t>
  </si>
  <si>
    <t>CAIXA DE PASSAGEM ELETRICA, PARA PISO, EM PVC, DIMENSOES DE 3/4" A 4"</t>
  </si>
  <si>
    <t>SINAPI-I|39771</t>
  </si>
  <si>
    <t>39771</t>
  </si>
  <si>
    <t>CAIXA DE PASSAGEM METALICA DE SOBREPOR COM TAMPA PARAFUSADA, DIMENSOES 20 X 20 X 10 CM</t>
  </si>
  <si>
    <t>SINAPI-I|39772</t>
  </si>
  <si>
    <t>39772</t>
  </si>
  <si>
    <t>CAIXA DE PASSAGEM METALICA DE SOBREPOR COM TAMPA PARAFUSADA, DIMENSOES 30 X 30 X 10 CM</t>
  </si>
  <si>
    <t>SINAPI-I|39773</t>
  </si>
  <si>
    <t>39773</t>
  </si>
  <si>
    <t>CAIXA DE PASSAGEM METALICA DE SOBREPOR COM TAMPA PARAFUSADA, DIMENSOES 40 X 40 X 15 CM</t>
  </si>
  <si>
    <t>SINAPI-I|39774</t>
  </si>
  <si>
    <t>39774</t>
  </si>
  <si>
    <t>CAIXA DE PASSAGEM METALICA DE SOBREPOR COM TAMPA PARAFUSADA, DIMENSOES 50 X 50 X 15 CM</t>
  </si>
  <si>
    <t>SINAPI-I|39775</t>
  </si>
  <si>
    <t>39775</t>
  </si>
  <si>
    <t>CAIXA DE PASSAGEM METALICA DE SOBREPOR COM TAMPA PARAFUSADA, DIMENSOES 60 X 60 X 20 CM</t>
  </si>
  <si>
    <t>SINAPI-I|39776</t>
  </si>
  <si>
    <t>39776</t>
  </si>
  <si>
    <t>CAIXA DE PASSAGEM METALICA DE SOBREPOR COM TAMPA PARAFUSADA, DIMENSOES 70 X 70 X 20 CM</t>
  </si>
  <si>
    <t>SINAPI-I|39777</t>
  </si>
  <si>
    <t>39777</t>
  </si>
  <si>
    <t>CAIXA DE PASSAGEM METALICA DE SOBREPOR COM TAMPA PARAFUSADA, DIMENSOES 80 X 80 X 20 CM</t>
  </si>
  <si>
    <t>SINAPI-I|20254</t>
  </si>
  <si>
    <t>20254</t>
  </si>
  <si>
    <t>CAIXA DE PASSAGEM METALICA, DE SOBREPOR, COM TAMPA APARAFUSADA, DIMENSOES 15 X 15 X *10* CM</t>
  </si>
  <si>
    <t>SINAPI-I|20253</t>
  </si>
  <si>
    <t>20253</t>
  </si>
  <si>
    <t>CAIXA DE PASSAGEM METALICA, DE SOBREPOR, COM TAMPA APARAFUSADA, DIMENSOES 35 X 35 X *12* CM</t>
  </si>
  <si>
    <t>SINAPI-I|1872</t>
  </si>
  <si>
    <t>1872</t>
  </si>
  <si>
    <t>CAIXA DE PASSAGEM, EM PVC, DE 4" X 2", PARA ELETRODUTO FLEXIVEL CORRUGADO</t>
  </si>
  <si>
    <t>SINAPI-I|1873</t>
  </si>
  <si>
    <t>1873</t>
  </si>
  <si>
    <t>CAIXA DE PASSAGEM, EM PVC, DE 4" X 4", PARA ELETRODUTO FLEXIVEL CORRUGADO</t>
  </si>
  <si>
    <t>SINAPI-I|14055</t>
  </si>
  <si>
    <t>14055</t>
  </si>
  <si>
    <t>CAIXA DE PASSAGEM/ LUZ / TELEFONIA, DE EMBUTIR, EM CHAPA DE ACO GALVANIZADO, DIMENSOES 120 X 120 X *12* CM (PADRAO CONCESSIONARIA LOCAL)</t>
  </si>
  <si>
    <t>SINAPI-I|11247</t>
  </si>
  <si>
    <t>11247</t>
  </si>
  <si>
    <t>CAIXA DE PASSAGEM/ LUZ / TELEFONIA, DE EMBUTIR, EM CHAPA DE ACO GALVANIZADO, DIMENSOES 150 X 150 X 15 CM (PADRAO CONCESSIONARIA LOCAL)</t>
  </si>
  <si>
    <t>SINAPI-I|11250</t>
  </si>
  <si>
    <t>11250</t>
  </si>
  <si>
    <t>CAIXA DE PASSAGEM/ LUZ / TELEFONIA, DE EMBUTIR, EM CHAPA DE ACO GALVANIZADO, DIMENSOES 20 X 20 X *12* CM (PADRAO CONCESSIONARIA LOCAL)</t>
  </si>
  <si>
    <t>SINAPI-I|11249</t>
  </si>
  <si>
    <t>11249</t>
  </si>
  <si>
    <t>CAIXA DE PASSAGEM/ LUZ / TELEFONIA, DE EMBUTIR, EM CHAPA DE ACO GALVANIZADO, DIMENSOES 200 X 200 X 20 CM (PADRAO CONCESSIONARIA LOCAL)</t>
  </si>
  <si>
    <t>SINAPI-I|11251</t>
  </si>
  <si>
    <t>11251</t>
  </si>
  <si>
    <t>CAIXA DE PASSAGEM/ LUZ / TELEFONIA, DE EMBUTIR, EM CHAPA DE ACO GALVANIZADO, DIMENSOES 40 X 40 X *12* CM (PADRAO CONCESSIONARIA LOCAL)</t>
  </si>
  <si>
    <t>SINAPI-I|11253</t>
  </si>
  <si>
    <t>11253</t>
  </si>
  <si>
    <t>CAIXA DE PASSAGEM/ LUZ / TELEFONIA, DE EMBUTIR, EM CHAPA DE ACO GALVANIZADO, DIMENSOES 60 X 60 X *12* CM (PADRAO CONCESSIONARIA LOCAL)</t>
  </si>
  <si>
    <t>SINAPI-I|11255</t>
  </si>
  <si>
    <t>11255</t>
  </si>
  <si>
    <t>CAIXA DE PASSAGEM/ LUZ / TELEFONIA, DE EMBUTIR, EM CHAPA DE ACO GALVANIZADO, DIMENSOES 80 X 80 X *12* CM (PADRAO CONCESSIONARIA LOCAL)</t>
  </si>
  <si>
    <t>SINAPI-I|11256</t>
  </si>
  <si>
    <t>11256</t>
  </si>
  <si>
    <t>CAIXA DE PASSAGEM/ LUZ / TELEFONIA, DE SOBREPOR, EM CHAPA DE ACO GALVANIZADO, DIMENSOES 80 X 80 X *12* CM (PADRAO CONCESSIONARIA LOCAL)</t>
  </si>
  <si>
    <t>SINAPI-I|39693</t>
  </si>
  <si>
    <t>39693</t>
  </si>
  <si>
    <t>CAIXA DE PROTECAO EXTERNA PARA MEDIDOR HOROSAZONAL, DE BAIXA TENSAO, COM MODULO, EM CHAPA DE ACO (PADRAO DA CONCESSIONARIA LOCAL)</t>
  </si>
  <si>
    <t>SINAPI-I|39692</t>
  </si>
  <si>
    <t>39692</t>
  </si>
  <si>
    <t>CAIXA DE PROTECAO PARA TRANSFORMADOR CORRENTE, EM CHAPA DE ACO 18 USG (PADRAO DA CONCESSIONARIA LOCAL)</t>
  </si>
  <si>
    <t>SINAPI-I|1062</t>
  </si>
  <si>
    <t>1062</t>
  </si>
  <si>
    <t>CAIXA INTERNA/EXTERNA DE MEDICAO PARA 1 MEDIDOR TRIFASICO, COM VISOR, EM CHAPA DE ACO 18 USG (PADRAO DA CONCESSIONARIA LOCAL)</t>
  </si>
  <si>
    <t>SINAPI-I|39686</t>
  </si>
  <si>
    <t>39686</t>
  </si>
  <si>
    <t>CAIXA INTERNA/EXTERNA DE MEDICAO PARA 4 MEDIDORES MONOFASICOS, COM VISOR, EM CHAPA DE ACO 18 USG (PADRAO DA CONCESSIONARIA LOCAL)</t>
  </si>
  <si>
    <t>SINAPI-I|43095</t>
  </si>
  <si>
    <t>43095</t>
  </si>
  <si>
    <t>CAIXA MODULAR PARA MEDIDOR DE ENERGIA AGRUPADA, EM POLICARBONATO / TERMOPLASTICO, COM SUPORTE PARA DISJUNTOR (PADRAO DA CONCESSIONARIA LOCAL)</t>
  </si>
  <si>
    <t>SINAPI-I|1871</t>
  </si>
  <si>
    <t>1871</t>
  </si>
  <si>
    <t>CAIXA OCTOGONAL DE FUNDO MOVEL, EM PVC, DE 3" X 3", PARA ELETRODUTO FLEXIVEL CORRUGADO</t>
  </si>
  <si>
    <t>SINAPI-I|12001</t>
  </si>
  <si>
    <t>12001</t>
  </si>
  <si>
    <t>CAIXA OCTOGONAL DE FUNDO MOVEL, EM PVC, DE 4" X 4", PARA ELETRODUTO FLEXIVEL CORRUGADO</t>
  </si>
  <si>
    <t>SINAPI-I|11882</t>
  </si>
  <si>
    <t>11882</t>
  </si>
  <si>
    <t>CAIXA PARA HIDROMETRO CONCRETO PRE MOLDADO, *0,24 M X 0,45 M X 0,30* M (L X C X A)</t>
  </si>
  <si>
    <t>SINAPI-I|1068</t>
  </si>
  <si>
    <t>1068</t>
  </si>
  <si>
    <t>CAIXA PARA MEDICAO COLETIVA TIPO L, PADRAO BIFASICO OU TRIFASICO, PARA ATE 4 MEDIDORES, SEM BARRAMENTO E COM PORTAS INFERIOR E SUPERIOR</t>
  </si>
  <si>
    <t>SINAPI-I|39690</t>
  </si>
  <si>
    <t>39690</t>
  </si>
  <si>
    <t>CAIXA PARA MEDICAO COLETIVA TIPO M, PADRAO BIFASICO OU TRIFASICO, PARA ATE 8 MEDIDORES, SEM BARRAMENTO E COM PORTAS INFERIOR E SUPERIOR</t>
  </si>
  <si>
    <t>SINAPI-I|39691</t>
  </si>
  <si>
    <t>39691</t>
  </si>
  <si>
    <t>CAIXA PARA MEDICAO COLETIVA TIPO N, PADRAO BIFASICO OU TRIFASICO, PARA ATE 12 MEDIDORES, SEM BARRAMENTO E COM PORTAS INFERIOR E SUPERIOR</t>
  </si>
  <si>
    <t>SINAPI-I|39808</t>
  </si>
  <si>
    <t>39808</t>
  </si>
  <si>
    <t>CAIXA PARA MEDIDOR MONOFASICO, EM POLICARBONATO / TERMOPLASTICO, PARA ALOJAR 1 DISJUNTOR (PADRAO DA CONCESSIONARIA LOCAL)</t>
  </si>
  <si>
    <t>SINAPI-I|39809</t>
  </si>
  <si>
    <t>39809</t>
  </si>
  <si>
    <t>CAIXA PARA MEDIDOR POLIFASICO, EM POLICARBONATO / TERMOPLASTICO, PARA ALOJAR 1 DISJUNTOR (PADRAO DA CONCESSIONARIA LOCAL)</t>
  </si>
  <si>
    <t>SINAPI-I|43439</t>
  </si>
  <si>
    <t>43439</t>
  </si>
  <si>
    <t>CAIXA PRE-MOLDADA PARA BOCA DE LOBO, EM CONCRETO ARMADO, COM FCK DE 25 MPA, COM DIMENSOES 1,10 X 0,65 X 1,00 M (COMPRIMENTO X LARGURA X ALTURA)</t>
  </si>
  <si>
    <t>SINAPI-I|5103</t>
  </si>
  <si>
    <t>5103</t>
  </si>
  <si>
    <t>CAIXA SIFONADA PVC, 100 X 100 X 50 MM, COM GRELHA REDONDA, BRANCA</t>
  </si>
  <si>
    <t>SINAPI-I|11880</t>
  </si>
  <si>
    <t>11880</t>
  </si>
  <si>
    <t>CAIXA SIFONADA PVC, 250 X 230 X 75 MM, COM TAMPA CEGA QUADRADA, BRANCA</t>
  </si>
  <si>
    <t>SINAPI-I|11714</t>
  </si>
  <si>
    <t>11714</t>
  </si>
  <si>
    <t>CAIXA SIFONADA, PVC, 150 X *185* X 75 MM, COM GRELHA QUADRADA, BRANCA</t>
  </si>
  <si>
    <t>SINAPI-I|11712</t>
  </si>
  <si>
    <t>11712</t>
  </si>
  <si>
    <t>CAIXA SIFONADA, PVC, 150 X 150 X 50 MM, COM GRELHA QUADRADA, BRANCA (NBR 5688)</t>
  </si>
  <si>
    <t>SINAPI-I|11717</t>
  </si>
  <si>
    <t>11717</t>
  </si>
  <si>
    <t>CAIXA SIFONADA, PVC, 150 X 150 X 50 MM, COM GRELHA REDONDA, BRANCA</t>
  </si>
  <si>
    <t>SINAPI-I|1106</t>
  </si>
  <si>
    <t>1106</t>
  </si>
  <si>
    <t>CAL HIDRATADA CH-I PARA ARGAMASSAS</t>
  </si>
  <si>
    <t>SINAPI-I|11161</t>
  </si>
  <si>
    <t>11161</t>
  </si>
  <si>
    <t>CAL HIDRATADA PARA PINTURA</t>
  </si>
  <si>
    <t>SINAPI-I|1107</t>
  </si>
  <si>
    <t>1107</t>
  </si>
  <si>
    <t>CAL VIRGEM COMUM PARA ARGAMASSAS (NBR 6453)</t>
  </si>
  <si>
    <t>SINAPI-I|44479</t>
  </si>
  <si>
    <t>44479</t>
  </si>
  <si>
    <t>CALCARIO DOLOMITICO A (POSTO PEDREIRA/FORNECEDOR, SEM FRETE)</t>
  </si>
  <si>
    <t>SINAPI-I|4759</t>
  </si>
  <si>
    <t>4759</t>
  </si>
  <si>
    <t>CALCETEIRO / RASTELEIRO (HORISTA)</t>
  </si>
  <si>
    <t>SINAPI-I|41068</t>
  </si>
  <si>
    <t>41068</t>
  </si>
  <si>
    <t>CALCETEIRO / RASTELEIRO (MENSALISTA)</t>
  </si>
  <si>
    <t>SINAPI-I|12618</t>
  </si>
  <si>
    <t>12618</t>
  </si>
  <si>
    <t>CALHA / PERFIL PLUVIAL DE PVC, DIAMETRO ENTRE *119 E 170* MM, COMPRIMENTO DE 3 M, PARA DRENAGEM PLUVIAL PREDIAL</t>
  </si>
  <si>
    <t>SINAPI-I|1108</t>
  </si>
  <si>
    <t>1108</t>
  </si>
  <si>
    <t>CALHA MOLDURA AMERICANA DE CHAPA DE ACO GALVANIZADA NUM 26, CORTE 33 CM</t>
  </si>
  <si>
    <t>SINAPI-I|1117</t>
  </si>
  <si>
    <t>1117</t>
  </si>
  <si>
    <t>CALHA PARA AGUA FURTADA DE CHAPA DE ACO GALVANIZADA NUM 26, CORTE 40 CM</t>
  </si>
  <si>
    <t>SINAPI-I|1118</t>
  </si>
  <si>
    <t>1118</t>
  </si>
  <si>
    <t>CALHA PARA AGUA FURTADA DE CHAPA DE ACO GALVANIZADA NUM 26, CORTE 50 CM</t>
  </si>
  <si>
    <t>SINAPI-I|1110</t>
  </si>
  <si>
    <t>1110</t>
  </si>
  <si>
    <t>CALHA PLATIBANDA DE CHAPA DE ACO GALVANIZADA NUM 26, CORTE 45 CM</t>
  </si>
  <si>
    <t>SINAPI-I|40784</t>
  </si>
  <si>
    <t>40784</t>
  </si>
  <si>
    <t>CALHA QUADRADA DE CHAPA DE ACO GALVANIZADA NUM 24, CORTE 100 CM</t>
  </si>
  <si>
    <t>SINAPI-I|40782</t>
  </si>
  <si>
    <t>40782</t>
  </si>
  <si>
    <t>CALHA QUADRADA DE CHAPA DE ACO GALVANIZADA NUM 24, CORTE 33 CM</t>
  </si>
  <si>
    <t>SINAPI-I|40783</t>
  </si>
  <si>
    <t>40783</t>
  </si>
  <si>
    <t>CALHA QUADRADA DE CHAPA DE ACO GALVANIZADA NUM 24, CORTE 50 CM</t>
  </si>
  <si>
    <t>SINAPI-I|1109</t>
  </si>
  <si>
    <t>1109</t>
  </si>
  <si>
    <t>CALHA QUADRADA DE CHAPA DE ACO GALVANIZADA NUM 26, CORTE 33 CM</t>
  </si>
  <si>
    <t>SINAPI-I|1119</t>
  </si>
  <si>
    <t>1119</t>
  </si>
  <si>
    <t>CALHA QUADRADA DE CHAPA DE ACO GALVANIZADA NUM 28, CORTE 25 CM</t>
  </si>
  <si>
    <t>SINAPI-I|13115</t>
  </si>
  <si>
    <t>13115</t>
  </si>
  <si>
    <t>CALHA/CANALETA DE CONCRETO SIMPLES, TIPO MEIA CANA, DIAMETRO DE 20 CM, PARA AGUA PLUVIAL</t>
  </si>
  <si>
    <t>SINAPI-I|10541</t>
  </si>
  <si>
    <t>10541</t>
  </si>
  <si>
    <t>CALHA/CANALETA DE CONCRETO SIMPLES, TIPO MEIA CANA, DIAMETRO DE 30 CM, PARA AGUA PLUVIAL</t>
  </si>
  <si>
    <t>SINAPI-I|10542</t>
  </si>
  <si>
    <t>10542</t>
  </si>
  <si>
    <t>CALHA/CANALETA DE CONCRETO SIMPLES, TIPO MEIA CANA, DIAMETRO DE 40 CM, PARA AGUA PLUVIAL</t>
  </si>
  <si>
    <t>SINAPI-I|10543</t>
  </si>
  <si>
    <t>10543</t>
  </si>
  <si>
    <t>CALHA/CANALETA DE CONCRETO SIMPLES, TIPO MEIA CANA, DIAMETRO DE 50 CM, PARA AGUA PLUVIAL</t>
  </si>
  <si>
    <t>SINAPI-I|10544</t>
  </si>
  <si>
    <t>10544</t>
  </si>
  <si>
    <t>CALHA/CANALETA DE CONCRETO SIMPLES, TIPO MEIA CANA, DIAMETRO DE 60 CM, PARA AGUA PLUVIAL</t>
  </si>
  <si>
    <t>SINAPI-I|10545</t>
  </si>
  <si>
    <t>10545</t>
  </si>
  <si>
    <t>CALHA/CANALETA DE CONCRETO SIMPLES, TIPO MEIA CANA, DIAMETRO DE 80 CM, PARA AGUA PLUVIAL</t>
  </si>
  <si>
    <t>SINAPI-I|38365</t>
  </si>
  <si>
    <t>38365</t>
  </si>
  <si>
    <t>CAMADA SEPARADORA DE FILME DE POLIETILENO 20 A 25 MICRA</t>
  </si>
  <si>
    <t>SINAPI-I|44056</t>
  </si>
  <si>
    <t>44056</t>
  </si>
  <si>
    <t>CAMINHAO TOCO, PESO BRUTO TOTAL 10700 KG, CARGA UTIL MAXIMA 7400 KG, DISTANCIA ENTRE EIXOS 4,00 M, POTENCIA 175 CV (INCLUI CABINE E CHASSI, NAO INCLUI CARROCERIA)</t>
  </si>
  <si>
    <t>SINAPI-I|44057</t>
  </si>
  <si>
    <t>44057</t>
  </si>
  <si>
    <t>CAMINHAO TOCO, PESO BRUTO TOTAL 13200 KG, CARGA UTIL MAXIMA 9200 KG, DISTANCIA ENTRE EIXOS 3,31 M, POTENCIA 175 CV (INCLUI CABINE E CHASSI, NAO INCLUI CARROCERIA)</t>
  </si>
  <si>
    <t>SINAPI-I|37754</t>
  </si>
  <si>
    <t>37754</t>
  </si>
  <si>
    <t>CAMINHAO TOCO, PESO BRUTO TOTAL 14300 KG, CARGA UTIL MAXIMA 9480 KG, DISTANCIA ENTRE EIXOS 4,80 M, POTENCIA 185 CV (INCLUI CABINE E CHASSI, NAO INCLUI CARROCERIA)</t>
  </si>
  <si>
    <t>SINAPI-I|44058</t>
  </si>
  <si>
    <t>44058</t>
  </si>
  <si>
    <t>CAMINHAO TOCO, PESO BRUTO TOTAL 16000 KG, CARGA UTIL MAXIMA 10830 KG, DISTANCIA ENTRE EIXOS 3,56 M, POTENCIA 226 CV (INCLUI CABINE E CHASSI, NAO INCLUI CARROCERIA)</t>
  </si>
  <si>
    <t>SINAPI-I|37752</t>
  </si>
  <si>
    <t>37752</t>
  </si>
  <si>
    <t>CAMINHAO TOCO, PESO BRUTO TOTAL 16000 KG, CARGA UTIL MAXIMA 11030 KG, DISTANCIA ENTRE EIXOS 5,41 M, POTENCIA 185 CV (INCLUI CABINE E CHASSI, NAO INCLUI CARROCERIA)</t>
  </si>
  <si>
    <t>SINAPI-I|37758</t>
  </si>
  <si>
    <t>37758</t>
  </si>
  <si>
    <t>CAMINHAO TRUCADO, PESO BRUTO TOTAL 23000 KG, CARGA UTIL MAXIMA 15285 KG, DISTANCIA ENTRE EIXOS 4,80 M, POTENCIA 326 CV (INCLUI CABINE E CHASSI, NAO INCLUI CARROCERIA)</t>
  </si>
  <si>
    <t>SINAPI-I|44060</t>
  </si>
  <si>
    <t>44060</t>
  </si>
  <si>
    <t>CAMINHAO TRUCADO, PESO BRUTO TOTAL 23000 KG, CARGA UTIL MAXIMA 15460 KG, DISTANCIA ENTRE EIXOS 4,80 M, POTENCIA 286 CV (INCLUI CABINE E CHASSI, NAO INCLUI CARROCERIA)</t>
  </si>
  <si>
    <t>SINAPI-I|44061</t>
  </si>
  <si>
    <t>44061</t>
  </si>
  <si>
    <t>CAMINHAO TRUCADO, PESO BRUTO TOTAL 23000 KG, CARGA UTIL MAXIMA 16540 KG, DISTANCIA ENTRE EIXOS 4,80 M, POTENCIA 256 CV (INCLUI CABINE E CHASSI, NAO INCLUI CARROCERIA)</t>
  </si>
  <si>
    <t>SINAPI-I|1159</t>
  </si>
  <si>
    <t>1159</t>
  </si>
  <si>
    <t>CAMINHONETE COM MOTOR A DIESEL, POTENCIA *160* CV, CABINE DUPLA, 4X4</t>
  </si>
  <si>
    <t>SINAPI-I|12114</t>
  </si>
  <si>
    <t>12114</t>
  </si>
  <si>
    <t>CAMPAINHA ALTA POTENCIA 110V / 220V, DIAMETRO 150 MM</t>
  </si>
  <si>
    <t>SINAPI-I|38106</t>
  </si>
  <si>
    <t>38106</t>
  </si>
  <si>
    <t>CAMPAINHA CIGARRA 127 V / 220 V (APENAS MODULO)</t>
  </si>
  <si>
    <t>SINAPI-I|38085</t>
  </si>
  <si>
    <t>38085</t>
  </si>
  <si>
    <t>CAMPAINHA CIGARRA 127 V / 220 V, CONJUNTO MONTADO PARA EMBUTIR 4" X 2" (PLACA + SUPORTE + MODULO)</t>
  </si>
  <si>
    <t>SINAPI-I|659</t>
  </si>
  <si>
    <t>659</t>
  </si>
  <si>
    <t>CANALETA DE CONCRETO 14 X 19 X 19 CM (CLASSE C - NBR 6136)</t>
  </si>
  <si>
    <t>SINAPI-I|660</t>
  </si>
  <si>
    <t>660</t>
  </si>
  <si>
    <t>CANALETA DE CONCRETO 19 X 19 X 19 CM (CLASSE C - NBR 6136)</t>
  </si>
  <si>
    <t>SINAPI-I|658</t>
  </si>
  <si>
    <t>658</t>
  </si>
  <si>
    <t>CANALETA DE CONCRETO 9 X 19 X 19 CM (CLASSE C - NBR 6136)</t>
  </si>
  <si>
    <t>SINAPI-I|38599</t>
  </si>
  <si>
    <t>38599</t>
  </si>
  <si>
    <t>CANALETA DE CONCRETO ESTRUTURAL 14 X 19 X 29 CM, FBK 14 MPA (NBR 6136)</t>
  </si>
  <si>
    <t>SINAPI-I|38596</t>
  </si>
  <si>
    <t>38596</t>
  </si>
  <si>
    <t>CANALETA DE CONCRETO ESTRUTURAL 14 X 19 X 29 CM, FBK 4,5 MPA (NBR 6136)</t>
  </si>
  <si>
    <t>SINAPI-I|38600</t>
  </si>
  <si>
    <t>38600</t>
  </si>
  <si>
    <t>CANALETA DE CONCRETO ESTRUTURAL 14 X 19 X 39 CM, FBK 14 MPA (NBR 6136)</t>
  </si>
  <si>
    <t>SINAPI-I|38597</t>
  </si>
  <si>
    <t>38597</t>
  </si>
  <si>
    <t>CANALETA DE CONCRETO ESTRUTURAL 14 X 19 X 39 CM, FBK 4,5 MPA (NBR 6136)</t>
  </si>
  <si>
    <t>SINAPI-I|38548</t>
  </si>
  <si>
    <t>38548</t>
  </si>
  <si>
    <t>CANALETA ESTRUTURAL CERAMICA DE 14 X 19 X 19 CM (L X A X C) E 6,0 MPA</t>
  </si>
  <si>
    <t>SINAPI-I|34649</t>
  </si>
  <si>
    <t>34649</t>
  </si>
  <si>
    <t>CANALETA ESTRUTURAL CERAMICA DE 14 X 19 X 29 CM (L X A X C) E 6,0 MPA</t>
  </si>
  <si>
    <t>SINAPI-I|34655</t>
  </si>
  <si>
    <t>34655</t>
  </si>
  <si>
    <t>CANALETA ESTRUTURAL CERAMICA DE 14 X 19 X 39 CM (L X A X C) E 6,0 MPA</t>
  </si>
  <si>
    <t>SINAPI-I|40607</t>
  </si>
  <si>
    <t>40607</t>
  </si>
  <si>
    <t>CANOPLA ACABAMENTO CROMADO PARA INSTALACAO DE SPRINKLER, SOB FORRO, 15 MM</t>
  </si>
  <si>
    <t>SINAPI-I|567</t>
  </si>
  <si>
    <t>567</t>
  </si>
  <si>
    <t>CANTONEIRA (ABAS IGUAIS) EM ACO CARBONO, 25,4 MM X 3,17 MM (L X E), 1,27KG/M</t>
  </si>
  <si>
    <t>SINAPI-I|574</t>
  </si>
  <si>
    <t>574</t>
  </si>
  <si>
    <t>CANTONEIRA (ABAS IGUAIS) EM ACO CARBONO, 38,1 MM X 3,17 MM (L X E), 3,48 KG/M</t>
  </si>
  <si>
    <t>SINAPI-I|568</t>
  </si>
  <si>
    <t>568</t>
  </si>
  <si>
    <t>CANTONEIRA (ABAS IGUAIS) EM ACO CARBONO, 50,8 MM X 9,53 MM (L X E), 6,99 KG/M</t>
  </si>
  <si>
    <t>SINAPI-I|4777</t>
  </si>
  <si>
    <t>4777</t>
  </si>
  <si>
    <t>CANTONEIRA ACO ABAS IGUAIS (QUALQUER BITOLA), ESPESSURA ENTRE 1/8" E 1/4"</t>
  </si>
  <si>
    <t>SINAPI-I|592</t>
  </si>
  <si>
    <t>592</t>
  </si>
  <si>
    <t>CANTONEIRA EM ALUMINIO, ABAS IGUAIS, LARGURA DE 25,40 MM (1"), ESPESSURA DE 3,17 MM (1/8") E PESO LINEAR DE APROXIMADAMENTE 0,408 KG/M</t>
  </si>
  <si>
    <t>SINAPI-I|586</t>
  </si>
  <si>
    <t>586</t>
  </si>
  <si>
    <t>CANTONEIRA EM ALUMINIO, ABAS IGUAIS, LARGURA DE 25,40 MM (1"), ESPESSURA DE 4,76 MM (3/16") E PESO LINEAR DE APROXIMADAMENTE 0,593 KG/M</t>
  </si>
  <si>
    <t>SINAPI-I|588</t>
  </si>
  <si>
    <t>588</t>
  </si>
  <si>
    <t>CANTONEIRA EM ALUMINIO, ABAS IGUAIS, LARGURA DE 31,75 MM (1 1/4"), ESPESSURA DE 4,76 MM (3/16") E PESO LINEAR DE APROXIMADAMENTE 0,755 KG/M</t>
  </si>
  <si>
    <t>SINAPI-I|591</t>
  </si>
  <si>
    <t>591</t>
  </si>
  <si>
    <t>CANTONEIRA EM ALUMINIO, ABAS IGUAIS, LARGURA DE 38,10 MM (1 1/2"), ESPESSURA DE 4,76 MM (3/16") E PESO LINEAR DE APROXIMADAMENTE 0,915 KG/M</t>
  </si>
  <si>
    <t>SINAPI-I|584</t>
  </si>
  <si>
    <t>584</t>
  </si>
  <si>
    <t>CANTONEIRA EM ALUMINIO, ABAS IGUAIS, LARGURA DE 50,80 MM (2"), ESPESSURA DE 3,17 MM (1/8") E PESO LINEAR DE APROXIMADAMENTE 0,842 KG/M</t>
  </si>
  <si>
    <t>SINAPI-I|589</t>
  </si>
  <si>
    <t>589</t>
  </si>
  <si>
    <t>CANTONEIRA EM ALUMINIO, ABAS IGUAIS, LARGURA DE 50,80 MM (2"), ESPESSURA DE 6,35 MM (1/4") E PESO LINEAR DE APROXIMADAMENTE 1,630 KG/M</t>
  </si>
  <si>
    <t>SINAPI-I|1165</t>
  </si>
  <si>
    <t>1165</t>
  </si>
  <si>
    <t>CAP OU TAMPAO DE FERRO GALVANIZADO, COM ROSCA BSP, DE 1 1/2"</t>
  </si>
  <si>
    <t>SINAPI-I|1164</t>
  </si>
  <si>
    <t>1164</t>
  </si>
  <si>
    <t>CAP OU TAMPAO DE FERRO GALVANIZADO, COM ROSCA BSP, DE 1 1/4"</t>
  </si>
  <si>
    <t>SINAPI-I|1170</t>
  </si>
  <si>
    <t>1170</t>
  </si>
  <si>
    <t>CAP OU TAMPAO DE FERRO GALVANIZADO, COM ROSCA BSP, DE 1"</t>
  </si>
  <si>
    <t>SINAPI-I|1162</t>
  </si>
  <si>
    <t>1162</t>
  </si>
  <si>
    <t>CAP OU TAMPAO DE FERRO GALVANIZADO, COM ROSCA BSP, DE 1/2"</t>
  </si>
  <si>
    <t>SINAPI-I|12395</t>
  </si>
  <si>
    <t>12395</t>
  </si>
  <si>
    <t>CAP OU TAMPAO DE FERRO GALVANIZADO, COM ROSCA BSP, DE 1/4"</t>
  </si>
  <si>
    <t>SINAPI-I|1169</t>
  </si>
  <si>
    <t>1169</t>
  </si>
  <si>
    <t>CAP OU TAMPAO DE FERRO GALVANIZADO, COM ROSCA BSP, DE 2 1/2"</t>
  </si>
  <si>
    <t>SINAPI-I|1166</t>
  </si>
  <si>
    <t>1166</t>
  </si>
  <si>
    <t>CAP OU TAMPAO DE FERRO GALVANIZADO, COM ROSCA BSP, DE 2"</t>
  </si>
  <si>
    <t>SINAPI-I|1168</t>
  </si>
  <si>
    <t>1168</t>
  </si>
  <si>
    <t>CAP OU TAMPAO DE FERRO GALVANIZADO, COM ROSCA BSP, DE 3"</t>
  </si>
  <si>
    <t>SINAPI-I|1163</t>
  </si>
  <si>
    <t>1163</t>
  </si>
  <si>
    <t>CAP OU TAMPAO DE FERRO GALVANIZADO, COM ROSCA BSP, DE 3/4"</t>
  </si>
  <si>
    <t>SINAPI-I|12396</t>
  </si>
  <si>
    <t>12396</t>
  </si>
  <si>
    <t>CAP OU TAMPAO DE FERRO GALVANIZADO, COM ROSCA BSP, DE 3/8"</t>
  </si>
  <si>
    <t>SINAPI-I|1167</t>
  </si>
  <si>
    <t>1167</t>
  </si>
  <si>
    <t>CAP OU TAMPAO DE FERRO GALVANIZADO, COM ROSCA BSP, DE 4"</t>
  </si>
  <si>
    <t>SINAPI-I|36331</t>
  </si>
  <si>
    <t>36331</t>
  </si>
  <si>
    <t>CAP PPR DN 20 MM, PARA AGUA QUENTE PREDIAL</t>
  </si>
  <si>
    <t>SINAPI-I|36346</t>
  </si>
  <si>
    <t>36346</t>
  </si>
  <si>
    <t>CAP PPR DN 25 MM, PARA AGUA QUENTE PREDIAL</t>
  </si>
  <si>
    <t>SINAPI-I|1202</t>
  </si>
  <si>
    <t>1202</t>
  </si>
  <si>
    <t>CAP PVC, ROSCAVEL, 1", PARA AGUA FRIA PREDIAL</t>
  </si>
  <si>
    <t>SINAPI-I|1197</t>
  </si>
  <si>
    <t>1197</t>
  </si>
  <si>
    <t>CAP PVC, ROSCAVEL, 1/2", PARA AGUA FRIA PREDIAL</t>
  </si>
  <si>
    <t>SINAPI-I|1198</t>
  </si>
  <si>
    <t>1198</t>
  </si>
  <si>
    <t>CAP PVC, ROSCAVEL, 3/4", PARA AGUA FRIA PREDIAL</t>
  </si>
  <si>
    <t>SINAPI-I|20088</t>
  </si>
  <si>
    <t>20088</t>
  </si>
  <si>
    <t>CAP PVC, SERIE R, DN 100 MM, PARA ESGOTO PREDIAL</t>
  </si>
  <si>
    <t>SINAPI-I|20089</t>
  </si>
  <si>
    <t>20089</t>
  </si>
  <si>
    <t>CAP PVC, SERIE R, DN 150 MM, PARA ESGOTO PREDIAL</t>
  </si>
  <si>
    <t>SINAPI-I|20087</t>
  </si>
  <si>
    <t>20087</t>
  </si>
  <si>
    <t>CAP PVC, SERIE R, DN 75 MM, PARA ESGOTO PREDIAL</t>
  </si>
  <si>
    <t>SINAPI-I|1191</t>
  </si>
  <si>
    <t>1191</t>
  </si>
  <si>
    <t>CAP PVC, SOLDAVEL, 20 MM, PARA AGUA FRIA PREDIAL</t>
  </si>
  <si>
    <t>SINAPI-I|1185</t>
  </si>
  <si>
    <t>1185</t>
  </si>
  <si>
    <t>CAP PVC, SOLDAVEL, 25 MM, PARA AGUA FRIA PREDIAL</t>
  </si>
  <si>
    <t>SINAPI-I|1189</t>
  </si>
  <si>
    <t>1189</t>
  </si>
  <si>
    <t>CAP PVC, SOLDAVEL, 32 MM, PARA AGUA FRIA PREDIAL</t>
  </si>
  <si>
    <t>SINAPI-I|1193</t>
  </si>
  <si>
    <t>1193</t>
  </si>
  <si>
    <t>CAP PVC, SOLDAVEL, 40 MM, PARA AGUA FRIA PREDIAL</t>
  </si>
  <si>
    <t>SINAPI-I|1194</t>
  </si>
  <si>
    <t>1194</t>
  </si>
  <si>
    <t>CAP PVC, SOLDAVEL, 50 MM, PARA AGUA FRIA PREDIAL</t>
  </si>
  <si>
    <t>SINAPI-I|1195</t>
  </si>
  <si>
    <t>1195</t>
  </si>
  <si>
    <t>CAP PVC, SOLDAVEL, 60 MM, PARA AGUA FRIA PREDIAL</t>
  </si>
  <si>
    <t>SINAPI-I|1204</t>
  </si>
  <si>
    <t>1204</t>
  </si>
  <si>
    <t>CAP PVC, SOLDAVEL, 75 MM, PARA AGUA FRIA PREDIAL</t>
  </si>
  <si>
    <t>SINAPI-I|1200</t>
  </si>
  <si>
    <t>1200</t>
  </si>
  <si>
    <t>CAP PVC, SOLDAVEL, DN 100 MM, SERIE NORMAL, PARA ESGOTO PREDIAL</t>
  </si>
  <si>
    <t>SINAPI-I|12909</t>
  </si>
  <si>
    <t>12909</t>
  </si>
  <si>
    <t>CAP PVC, SOLDAVEL, DN 50 MM, SERIE NORMAL, PARA ESGOTO PREDIAL</t>
  </si>
  <si>
    <t>SINAPI-I|12910</t>
  </si>
  <si>
    <t>12910</t>
  </si>
  <si>
    <t>CAP PVC, SOLDAVEL, DN 75 MM, SERIE NORMAL, PARA ESGOTO PREDIAL</t>
  </si>
  <si>
    <t>SINAPI-I|1207</t>
  </si>
  <si>
    <t>1207</t>
  </si>
  <si>
    <t>CAP, PVC PBA, JE, DN 100 / DE 110 MM, PARA REDE DE AGUA (NBR 10351)</t>
  </si>
  <si>
    <t>SINAPI-I|1206</t>
  </si>
  <si>
    <t>1206</t>
  </si>
  <si>
    <t>CAP, PVC PBA, JE, DN 50 / DE 60 MM, PARA REDE DE AGUA (NBR 10351)</t>
  </si>
  <si>
    <t>SINAPI-I|1183</t>
  </si>
  <si>
    <t>1183</t>
  </si>
  <si>
    <t>CAP, PVC PBA, JE, DN 75 / DE 85 MM, PARA REDE DE AGUA (NBR 10351)</t>
  </si>
  <si>
    <t>SINAPI-I|42685</t>
  </si>
  <si>
    <t>42685</t>
  </si>
  <si>
    <t>CAP, PVC, JE, OCRE, DN 150 MM (CONEXAO PARA TUBO COLETOR DE ESGOTO)</t>
  </si>
  <si>
    <t>SINAPI-I|42686</t>
  </si>
  <si>
    <t>42686</t>
  </si>
  <si>
    <t>CAP, PVC, JE, OCRE, DN 200 MM (CONEXAO PARA TUBO COLETOR DE ESGOTO)</t>
  </si>
  <si>
    <t>SINAPI-I|12894</t>
  </si>
  <si>
    <t>12894</t>
  </si>
  <si>
    <t>CAPA PARA CHUVA EM PVC COM FORRO DE POLIESTER, COM CAPUZ (AMARELA OU AZUL)</t>
  </si>
  <si>
    <t>SINAPI-I|12895</t>
  </si>
  <si>
    <t>12895</t>
  </si>
  <si>
    <t>CAPACETE DE SEGURANCA ABA FRONTAL COM SUSPENSAO DE POLIETILENO, SEM JUGULAR (CLASSE B)</t>
  </si>
  <si>
    <t>SINAPI-I|1631</t>
  </si>
  <si>
    <t>1631</t>
  </si>
  <si>
    <t>CAPACITOR TRIFASICO, POTENCIA 2,5 KVAR, TENSAO 220 V, FORNECIDO COM CAPA PROTETORA, RESISTOR INTERNO A UNIDADE CAPACITIVA</t>
  </si>
  <si>
    <t>SINAPI-I|1633</t>
  </si>
  <si>
    <t>1633</t>
  </si>
  <si>
    <t>CAPACITOR TRIFASICO, POTENCIA 5 KVAR, TENSAO 220 V, FORNECIDO COM CAPA PROTETORA, RESISTOR INTERNO A UNIDADE CAPACITIVA</t>
  </si>
  <si>
    <t>SINAPI-I|10818</t>
  </si>
  <si>
    <t>10818</t>
  </si>
  <si>
    <t>CAPIM BRAQUIARIA DECUMBENS/ BRAQUIARINHA, VC *70*% MINIMO</t>
  </si>
  <si>
    <t>SINAPI-I|41410</t>
  </si>
  <si>
    <t>41410</t>
  </si>
  <si>
    <t>CAPTOR FRANKLIN (4 PONTAS), EM LATAO CROMADO, H = 300 MM, DUAS DESCIDAS</t>
  </si>
  <si>
    <t>SINAPI-I|41411</t>
  </si>
  <si>
    <t>41411</t>
  </si>
  <si>
    <t>CAPTOR FRANKLIN (4 PONTAS), EM LATAO CROMADO, H = 300 MM, UMA DESCIDA</t>
  </si>
  <si>
    <t>SINAPI-I|41412</t>
  </si>
  <si>
    <t>41412</t>
  </si>
  <si>
    <t>CAPTOR FRANKLIN (4 PONTAS), EM LATAO CROMADO, H = 350 MM, DUAS DESCIDAS</t>
  </si>
  <si>
    <t>SINAPI-I|41413</t>
  </si>
  <si>
    <t>41413</t>
  </si>
  <si>
    <t>CAPTOR FRANKLIN (4 PONTAS), EM LATAO CROMADO, H=350 MM, UMA DESCIDA</t>
  </si>
  <si>
    <t>SINAPI-I|39359</t>
  </si>
  <si>
    <t>39359</t>
  </si>
  <si>
    <t>CARENAGEM /TAMPA, EM PLASTICO, COR BRANCA, UTILIZADO EM KIT CHASSI METALICO PARA INSTAL. HIDRAULICA DE CUBA SIMPLES SEM MAQUINA DE LAVAR ROUPA, *355* X *670* MM (L X H) (COM FUROS E DEMAIS ENCAIXES)</t>
  </si>
  <si>
    <t>SINAPI-I|39360</t>
  </si>
  <si>
    <t>39360</t>
  </si>
  <si>
    <t>CARENAGEM /TAMPA, EM PLASTICO, COR BRANCA, UTILIZADO EM KIT CHASSI METALICO PARA INSTAL. HIDRAULICA DE TANQUE COM MAQUINA DE LAVAR ROUPA, *360* X *470* MM (L X H) (COM FUROS E DEMAIS ENCAIXES)</t>
  </si>
  <si>
    <t>SINAPI-I|10710</t>
  </si>
  <si>
    <t>10710</t>
  </si>
  <si>
    <t>CARPETE DE NYLON EM MANTA PARA TRAFEGO COMERCIAL PESADO, E = 6 A 7 MM (INSTALADO)</t>
  </si>
  <si>
    <t>SINAPI-I|10709</t>
  </si>
  <si>
    <t>10709</t>
  </si>
  <si>
    <t>CARPETE DE NYLON EM MANTA PARA TRAFEGO COMERCIAL PESADO, E = 9 A 10 MM (INSTALADO)</t>
  </si>
  <si>
    <t>SINAPI-I|39636</t>
  </si>
  <si>
    <t>39636</t>
  </si>
  <si>
    <t>CARPETE DE NYLON EM PLACAS 50 X 50 CM PARA TRAFEGO COMERCIAL PESADO, E = 6,5 MM (INSTALADO)</t>
  </si>
  <si>
    <t>SINAPI-I|10708</t>
  </si>
  <si>
    <t>10708</t>
  </si>
  <si>
    <t>CARPETE DE POLIESTER EM MANTA PARA TRAFEGO COMERCIAL PESADO, E = 4 A 5 MM (INSTALADO)</t>
  </si>
  <si>
    <t>SINAPI-I|39635</t>
  </si>
  <si>
    <t>39635</t>
  </si>
  <si>
    <t>CARPETE DE POLIPROPILENO EM MANTA PARA TRAFEGO COMERCIAL MEDIO, E = 5 A 6 MM (INSTALADO)</t>
  </si>
  <si>
    <t>SINAPI-I|6117</t>
  </si>
  <si>
    <t>6117</t>
  </si>
  <si>
    <t>CARPINTEIRO AUXILIAR (HORISTA)</t>
  </si>
  <si>
    <t>SINAPI-I|40913</t>
  </si>
  <si>
    <t>40913</t>
  </si>
  <si>
    <t>CARPINTEIRO AUXILIAR (MENSALISTA)</t>
  </si>
  <si>
    <t>SINAPI-I|1214</t>
  </si>
  <si>
    <t>1214</t>
  </si>
  <si>
    <t>CARPINTEIRO DE ESQUADRIAS (HORISTA)</t>
  </si>
  <si>
    <t>SINAPI-I|40915</t>
  </si>
  <si>
    <t>40915</t>
  </si>
  <si>
    <t>CARPINTEIRO DE ESQUADRIAS (MENSALISTA)</t>
  </si>
  <si>
    <t>SINAPI-I|40914</t>
  </si>
  <si>
    <t>40914</t>
  </si>
  <si>
    <t>CARPINTEIRO DE FORMAS OU OFICIAL (MENSALISTA)</t>
  </si>
  <si>
    <t>SINAPI-I|1213</t>
  </si>
  <si>
    <t>1213</t>
  </si>
  <si>
    <t>CARPINTEIRO DE FORMAS PARA CONCRETO (HORISTA)</t>
  </si>
  <si>
    <t>SINAPI-I|5091</t>
  </si>
  <si>
    <t>5091</t>
  </si>
  <si>
    <t>CARRANCA PARA JANELA VENEZIANA DE ABRIR, EM LATAO CROMADO, SIMPLES, PARA APARAFUSAR NA PAREDE</t>
  </si>
  <si>
    <t>SINAPI-I|2711</t>
  </si>
  <si>
    <t>2711</t>
  </si>
  <si>
    <t>CARRINHO DE MAO, EM ACO, COM CAPACIDADE DE *45 A 65* L / *100* KG, PNEU COM CAMARA</t>
  </si>
  <si>
    <t>SINAPI-I|45235</t>
  </si>
  <si>
    <t>45235</t>
  </si>
  <si>
    <t>CARRINHO PLATAFORMA EM MADEIRA COM ESTRUTURA EM ACO, 1500 X 800 MM, COM CAPACIDADE DE 600 KG, 4 RODAS/PNEUS/CAMARAS</t>
  </si>
  <si>
    <t>SINAPI-I|37727</t>
  </si>
  <si>
    <t>37727</t>
  </si>
  <si>
    <t>CARROCERIA FIXA ABERTA DE MADEIRA PARA TRANSPORTE GERAL DE CARGA SECA DIMENSOES APROXIMADAS 2,25 X 4,10 X 0,50 M (INCLUI MONTAGEM, NAO INCLUI CAMINHAO)</t>
  </si>
  <si>
    <t>SINAPI-I|37730</t>
  </si>
  <si>
    <t>37730</t>
  </si>
  <si>
    <t>CARROCERIA FIXA ABERTA DE MADEIRA PARA TRANSPORTE GERAL DE CARGA SECA DIMENSOES APROXIMADAS 2,5 X 6,5 X 0,50 M (INCLUI MONTAGEM, NAO INCLUI CAMINHAO)</t>
  </si>
  <si>
    <t>SINAPI-I|37731</t>
  </si>
  <si>
    <t>37731</t>
  </si>
  <si>
    <t>CARROCERIA FIXA ABERTA DE MADEIRA PARA TRANSPORTE GERAL DE CARGA SECA DIMENSOES APROXIMADAS 2,5 X 7,00 X 0,50 M (INCLUI MONTAGEM, NAO INCLUI CAMINHAO)</t>
  </si>
  <si>
    <t>SINAPI-I|37732</t>
  </si>
  <si>
    <t>37732</t>
  </si>
  <si>
    <t>CARROCERIA FIXA ABERTA DE MADEIRA PARA TRANSPORTE GERAL DE CARGA SECA DIMENSOES APROXIMADAS 2,5 X 7,5 X 0,50 M (INCLUI MONTAGEM, NAO INCLUI CAMINHAO)</t>
  </si>
  <si>
    <t>SINAPI-I|45194</t>
  </si>
  <si>
    <t>45194</t>
  </si>
  <si>
    <t>CAVALETE DE FERRO DOBRAVEL, ALTURA 80 CM</t>
  </si>
  <si>
    <t>SINAPI-I|37762</t>
  </si>
  <si>
    <t>37762</t>
  </si>
  <si>
    <t>CAVALO MECANICO TRACAO 4X2, PESO BRUTO TOTAL 16000 KG, CAPACIDADE MAXIMA DE TRACAO *36000* KG, DISTANCIA ENTRE EIXOS *3,56* M, POTENCIA *286* CV (INCLUI CABINE E CHASSI, NAO INCLUI SEMIRREBOQUE)</t>
  </si>
  <si>
    <t>SINAPI-I|37763</t>
  </si>
  <si>
    <t>37763</t>
  </si>
  <si>
    <t>CAVALO MECANICO TRACAO 4X2, PESO BRUTO TOTAL 16000 KG, CAPACIDADE MAXIMA DE TRACAO *45000* KG, DISTANCIA ENTRE EIXOS *3,56* M, POTENCIA *330* CV (INCLUI CABINE E CHASSI, NAO INCLUI SEMIRREBOQUE)</t>
  </si>
  <si>
    <t>SINAPI-I|41992</t>
  </si>
  <si>
    <t>41992</t>
  </si>
  <si>
    <t>CAVALO MECANICO TRACAO 4X2, PESO BRUTO TOTAL 16000 KG, CAPACIDADE MAXIMA DE TRACAO *80000* KG, POTENCIA *380* CV (INCLUI CABINE E CHASSI, NAO INCLUI SEMIRREBOQUE)</t>
  </si>
  <si>
    <t>SINAPI-I|13215</t>
  </si>
  <si>
    <t>13215</t>
  </si>
  <si>
    <t>CAVALO MECANICO TRACAO 6X2, PESO BRUTO TOTAL COMBINADO 56000 KG, CAPACIDADE MAXIMA DE TRACAO *66000* KG, POTENCIA *360* CV (INCLUI CABINE E CHASSI, NAO INCLUI SEMIRREBOQUE)</t>
  </si>
  <si>
    <t>SINAPI-I|4235</t>
  </si>
  <si>
    <t>4235</t>
  </si>
  <si>
    <t>CAVOUQUEIRO OU OPERADOR DE PERFURATRIZ / ROMPEDOR (HORISTA)</t>
  </si>
  <si>
    <t>SINAPI-I|40976</t>
  </si>
  <si>
    <t>40976</t>
  </si>
  <si>
    <t>CAVOUQUEIRO OU OPERADOR DE PERFURATRIZ / ROMPEDOR (MENSALISTA)</t>
  </si>
  <si>
    <t>SINAPI-I|43091</t>
  </si>
  <si>
    <t>43091</t>
  </si>
  <si>
    <t>CENTRO DE MEDICAO AGRUPADA, EM POLICARBONATO / PVC, COM 12 MEDIDORES E PROTECAO GERAL (INCLUI BARRAMENTO, DISJUNTORES E ACESSORIOS DE FIXACAO) (PADRAO CONCESSIONARIA LOCAL)</t>
  </si>
  <si>
    <t>SINAPI-I|43092</t>
  </si>
  <si>
    <t>43092</t>
  </si>
  <si>
    <t>CENTRO DE MEDICAO AGRUPADA, EM POLICARBONATO / PVC, COM 16 MEDIDORES E PROTECAO GERAL (INCLUI BARRAMENTO, DISJUNTORES E ACESSORIOS DE FIXACAO) (PADRAO CONCESSIONARIA LOCAL)</t>
  </si>
  <si>
    <t>SINAPI-I|43089</t>
  </si>
  <si>
    <t>43089</t>
  </si>
  <si>
    <t>CENTRO DE MEDICAO AGRUPADA, EM POLICARBONATO / PVC, COM 4 MEDIDORES E PROTECAO GERAL (INCLUI BARRAMENTO, DISJUNTORES E ACESSORIOS DE FIXACAO) (PADRAO CONCESSIONARIA LOCAL)</t>
  </si>
  <si>
    <t>SINAPI-I|43090</t>
  </si>
  <si>
    <t>43090</t>
  </si>
  <si>
    <t>CENTRO DE MEDICAO AGRUPADA, EM POLICARBONATO / PVC, COM 8 MEDIDORES E PROTECAO GERAL (INCLUI BARRAMENTO, DISJUNTORES E ACESSORIOS DE FIXACAO) (PADRAO CONCESSIONARIA LOCAL)</t>
  </si>
  <si>
    <t>SINAPI-I|41967</t>
  </si>
  <si>
    <t>41967</t>
  </si>
  <si>
    <t>CERA LIQUIDA INCOLOR MULTIPISO</t>
  </si>
  <si>
    <t>SINAPI-I|12760</t>
  </si>
  <si>
    <t>12760</t>
  </si>
  <si>
    <t>CHAPA ACO INOX AISI 304 NUMERO 4 (E = 6 MM), ACABAMENTO NUMERO 1 (LAMINADO A QUENTE, FOSCO)</t>
  </si>
  <si>
    <t>SINAPI-I|12759</t>
  </si>
  <si>
    <t>12759</t>
  </si>
  <si>
    <t>CHAPA ACO INOX AISI 304 NUMERO 9 (E = 4 MM), ACABAMENTO NUMERO 1 (LAMINADO A QUENTE, FOSCO)</t>
  </si>
  <si>
    <t>SINAPI-I|43105</t>
  </si>
  <si>
    <t>43105</t>
  </si>
  <si>
    <t>CHAPA DE ACO CARBONO GALVANIZADA, PERFURADA (GRADE FUROS) E = 1,5 MM, DIAMETRO DO FURO = 9,52 MM (FUROS ALTERNADOS HORIZ.)</t>
  </si>
  <si>
    <t>SINAPI-I|40424</t>
  </si>
  <si>
    <t>40424</t>
  </si>
  <si>
    <t>CHAPA DE ACO CARBONO LAMINADO A QUENTE, QUALIDADE ESTRUTURAL, BITOLA 3/16", E =4,75 MM (37,29 KG/M2)</t>
  </si>
  <si>
    <t>SINAPI-I|1325</t>
  </si>
  <si>
    <t>1325</t>
  </si>
  <si>
    <t>CHAPA DE ACO FINA A FRIO BITOLA MSG 20, E = 0,90 MM (7,20 KG/M2)</t>
  </si>
  <si>
    <t>SINAPI-I|1327</t>
  </si>
  <si>
    <t>1327</t>
  </si>
  <si>
    <t>CHAPA DE ACO FINA A FRIO BITOLA MSG 24, E = 0,60 MM (4,80 KG/M2)</t>
  </si>
  <si>
    <t>SINAPI-I|1328</t>
  </si>
  <si>
    <t>1328</t>
  </si>
  <si>
    <t>CHAPA DE ACO FINA A FRIO BITOLA MSG 26, E = 0,45 MM (3,60 KG/M2)</t>
  </si>
  <si>
    <t>SINAPI-I|1321</t>
  </si>
  <si>
    <t>1321</t>
  </si>
  <si>
    <t>CHAPA DE ACO FINA A QUENTE BITOLA MSG 13, E = 2,25 MM (18,00 KG/M2)</t>
  </si>
  <si>
    <t>SINAPI-I|1318</t>
  </si>
  <si>
    <t>1318</t>
  </si>
  <si>
    <t>CHAPA DE ACO FINA A QUENTE BITOLA MSG 14, E = 2,00 MM (16,0 KG/M2)</t>
  </si>
  <si>
    <t>SINAPI-I|1322</t>
  </si>
  <si>
    <t>1322</t>
  </si>
  <si>
    <t>CHAPA DE ACO FINA A QUENTE BITOLA MSG 16, E = 1,50 MM (12,00 KG/M2)</t>
  </si>
  <si>
    <t>SINAPI-I|1323</t>
  </si>
  <si>
    <t>1323</t>
  </si>
  <si>
    <t>CHAPA DE ACO FINA A QUENTE BITOLA MSG 18, E = 1,20 MM (9,60 KG/M2)</t>
  </si>
  <si>
    <t>SINAPI-I|1319</t>
  </si>
  <si>
    <t>1319</t>
  </si>
  <si>
    <t>CHAPA DE ACO FINA A QUENTE BITOLA MSG 3/16", E = 4,75 MM (38,00 KG/M2)</t>
  </si>
  <si>
    <t>SINAPI-I|11026</t>
  </si>
  <si>
    <t>11026</t>
  </si>
  <si>
    <t>CHAPA DE ACO GALVANIZADA BITOLA GSG 14, E = 1,95 MM (15,60 KG/M2)</t>
  </si>
  <si>
    <t>SINAPI-I|11027</t>
  </si>
  <si>
    <t>11027</t>
  </si>
  <si>
    <t>CHAPA DE ACO GALVANIZADA BITOLA GSG 16, E = 1,55 MM (12,40 KG/M2)</t>
  </si>
  <si>
    <t>SINAPI-I|11046</t>
  </si>
  <si>
    <t>11046</t>
  </si>
  <si>
    <t>CHAPA DE ACO GALVANIZADA BITOLA GSG 18, E = 1,25 MM (10,00 KG/M2)</t>
  </si>
  <si>
    <t>SINAPI-I|11047</t>
  </si>
  <si>
    <t>11047</t>
  </si>
  <si>
    <t>CHAPA DE ACO GALVANIZADA BITOLA GSG 19, E = 1,11 MM (8,88 KG/M2)</t>
  </si>
  <si>
    <t>SINAPI-I|43668</t>
  </si>
  <si>
    <t>43668</t>
  </si>
  <si>
    <t>CHAPA DE ACO GALVANIZADA BITOLA GSG 20, E = 0,95 MM (7,60 KG/M2)</t>
  </si>
  <si>
    <t>SINAPI-I|11049</t>
  </si>
  <si>
    <t>11049</t>
  </si>
  <si>
    <t>CHAPA DE ACO GALVANIZADA BITOLA GSG 22, E = 0,80 MM (6,40 KG/M2)</t>
  </si>
  <si>
    <t>SINAPI-I|43106</t>
  </si>
  <si>
    <t>43106</t>
  </si>
  <si>
    <t>CHAPA DE ACO GALVANIZADA BITOLA GSG 24, E = 0,64 (5,12 KG/M2)</t>
  </si>
  <si>
    <t>SINAPI-I|11051</t>
  </si>
  <si>
    <t>11051</t>
  </si>
  <si>
    <t>CHAPA DE ACO GALVANIZADA BITOLA GSG 26, E = 0,50 MM (4,00 KG/M2)</t>
  </si>
  <si>
    <t>SINAPI-I|11061</t>
  </si>
  <si>
    <t>11061</t>
  </si>
  <si>
    <t>CHAPA DE ACO GALVANIZADA BITOLA GSG 30, E = 0,35 MM (2,80 KG/M2)</t>
  </si>
  <si>
    <t>SINAPI-I|43667</t>
  </si>
  <si>
    <t>43667</t>
  </si>
  <si>
    <t>CHAPA DE ACO GROSSA, ASTM A36, E = 1" (25,40 MM) 199,18 KG/M2</t>
  </si>
  <si>
    <t>SINAPI-I|1333</t>
  </si>
  <si>
    <t>1333</t>
  </si>
  <si>
    <t>CHAPA DE ACO GROSSA, ASTM A36, E = 1/2" (12,70 MM) 99,59 KG/M2</t>
  </si>
  <si>
    <t>SINAPI-I|1330</t>
  </si>
  <si>
    <t>1330</t>
  </si>
  <si>
    <t>CHAPA DE ACO GROSSA, ASTM A36, E = 1/4" (6,35 MM) 49,79 KG/M2</t>
  </si>
  <si>
    <t>SINAPI-I|10957</t>
  </si>
  <si>
    <t>10957</t>
  </si>
  <si>
    <t>CHAPA DE ACO GROSSA, ASTM A36, E = 3/4" (19,05 MM) 149,39 KG/M2</t>
  </si>
  <si>
    <t>SINAPI-I|1332</t>
  </si>
  <si>
    <t>1332</t>
  </si>
  <si>
    <t>CHAPA DE ACO GROSSA, ASTM A36, E = 3/8" (9,53 MM) 74,69 KG/M2</t>
  </si>
  <si>
    <t>SINAPI-I|1334</t>
  </si>
  <si>
    <t>1334</t>
  </si>
  <si>
    <t>CHAPA DE ACO GROSSA, ASTM A36, E = 5/8" (15,88 MM) 124,49 KG/M2</t>
  </si>
  <si>
    <t>SINAPI-I|1335</t>
  </si>
  <si>
    <t>1335</t>
  </si>
  <si>
    <t>CHAPA DE ACO GROSSA, ASTM A36, E = 7/8" (22,23 MM) 174,28 KG/M2</t>
  </si>
  <si>
    <t>SINAPI-I|40425</t>
  </si>
  <si>
    <t>40425</t>
  </si>
  <si>
    <t>CHAPA DE ACO GROSSA, SAE 1020, BITOLA 1/4", E = 6,35 MM (49,85 KG/M2)</t>
  </si>
  <si>
    <t>SINAPI-I|1337</t>
  </si>
  <si>
    <t>1337</t>
  </si>
  <si>
    <t>CHAPA DE ACO XADREZ PARA PISOS, E = 1/4" (6,30 MM) 54,53 KG/M2</t>
  </si>
  <si>
    <t>SINAPI-I|34659</t>
  </si>
  <si>
    <t>34659</t>
  </si>
  <si>
    <t>CHAPA DE MDF BRANCO LISO 1 FACE, E = 12 MM, DE *2,75 X 1,85* M</t>
  </si>
  <si>
    <t>SINAPI-I|34514</t>
  </si>
  <si>
    <t>34514</t>
  </si>
  <si>
    <t>CHAPA DE MDF BRANCO LISO 1 FACE, E = 15 MM, DE *2,75 X 1,85* M</t>
  </si>
  <si>
    <t>SINAPI-I|34660</t>
  </si>
  <si>
    <t>34660</t>
  </si>
  <si>
    <t>CHAPA DE MDF BRANCO LISO 1 FACE, E = 18 MM, DE *2,75 X 1,85* M</t>
  </si>
  <si>
    <t>SINAPI-I|34661</t>
  </si>
  <si>
    <t>34661</t>
  </si>
  <si>
    <t>CHAPA DE MDF BRANCO LISO 1 FACE, E = 25 MM, DE *2,75 X 1,85* M</t>
  </si>
  <si>
    <t>SINAPI-I|34667</t>
  </si>
  <si>
    <t>34667</t>
  </si>
  <si>
    <t>CHAPA DE MDF BRANCO LISO 1 FACE, E = 6 MM, DE *2,75 X 1,85* M</t>
  </si>
  <si>
    <t>SINAPI-I|34668</t>
  </si>
  <si>
    <t>34668</t>
  </si>
  <si>
    <t>CHAPA DE MDF BRANCO LISO 1 FACE, E = 9 MM, DE *2,75 X 1,85* M</t>
  </si>
  <si>
    <t>SINAPI-I|34741</t>
  </si>
  <si>
    <t>34741</t>
  </si>
  <si>
    <t>CHAPA DE MDF BRANCO LISO 2 FACES, E = 12 MM, DE *2,75 X 1,85* M</t>
  </si>
  <si>
    <t>SINAPI-I|34664</t>
  </si>
  <si>
    <t>34664</t>
  </si>
  <si>
    <t>CHAPA DE MDF BRANCO LISO 2 FACES, E = 15 MM, DE *2,75 X 1,85* M</t>
  </si>
  <si>
    <t>SINAPI-I|34665</t>
  </si>
  <si>
    <t>34665</t>
  </si>
  <si>
    <t>CHAPA DE MDF BRANCO LISO 2 FACES, E = 18 MM, DE *2,75 X 1,85* M</t>
  </si>
  <si>
    <t>SINAPI-I|34666</t>
  </si>
  <si>
    <t>34666</t>
  </si>
  <si>
    <t>CHAPA DE MDF BRANCO LISO 2 FACES, E = 25 MM, DE *2,75 X 1,85* M</t>
  </si>
  <si>
    <t>SINAPI-I|34669</t>
  </si>
  <si>
    <t>34669</t>
  </si>
  <si>
    <t>CHAPA DE MDF BRANCO LISO 2 FACES, E = 6 MM, DE *2,75 X 1,85* M</t>
  </si>
  <si>
    <t>SINAPI-I|34670</t>
  </si>
  <si>
    <t>34670</t>
  </si>
  <si>
    <t>CHAPA DE MDF BRANCO LISO 2 FACES, E = 9 MM, DE *2,75 X 1,85* M</t>
  </si>
  <si>
    <t>SINAPI-I|34671</t>
  </si>
  <si>
    <t>34671</t>
  </si>
  <si>
    <t>CHAPA DE MDF CRU, E = 12 MM, DE *2,75 X 1,85* M</t>
  </si>
  <si>
    <t>SINAPI-I|34672</t>
  </si>
  <si>
    <t>34672</t>
  </si>
  <si>
    <t>CHAPA DE MDF CRU, E = 15 MM, DE *2,75 X 1,85* M</t>
  </si>
  <si>
    <t>SINAPI-I|34673</t>
  </si>
  <si>
    <t>34673</t>
  </si>
  <si>
    <t>CHAPA DE MDF CRU, E = 18 MM, DE *2,75 X 1,85* M</t>
  </si>
  <si>
    <t>SINAPI-I|34674</t>
  </si>
  <si>
    <t>34674</t>
  </si>
  <si>
    <t>CHAPA DE MDF CRU, E = 20 MM, DE *2,75 X 1,85* M</t>
  </si>
  <si>
    <t>SINAPI-I|34675</t>
  </si>
  <si>
    <t>34675</t>
  </si>
  <si>
    <t>CHAPA DE MDF CRU, E = 25 MM, DE *2,75 X 1,85* M</t>
  </si>
  <si>
    <t>SINAPI-I|34676</t>
  </si>
  <si>
    <t>34676</t>
  </si>
  <si>
    <t>CHAPA DE MDF CRU, E = 6 MM, DE *2,75 X 1,85* M</t>
  </si>
  <si>
    <t>SINAPI-I|34677</t>
  </si>
  <si>
    <t>34677</t>
  </si>
  <si>
    <t>CHAPA DE MDF CRU, E = 9 MM, DE *2,75 X 1,85* M</t>
  </si>
  <si>
    <t>SINAPI-I|43126</t>
  </si>
  <si>
    <t>43126</t>
  </si>
  <si>
    <t>CHAPA EM ACO GALVANIZADO PARA STEEL DECK, COM NERVURAS TRAPEZOIDAIS, LARGURA UTIL DE 915 MM E ESPESSURA DE 0,80 MM</t>
  </si>
  <si>
    <t>SINAPI-I|43124</t>
  </si>
  <si>
    <t>43124</t>
  </si>
  <si>
    <t>CHAPA EM ACO GALVANIZADO PARA STEEL DECK, COM NERVURAS TRAPEZOIDAIS, LARGURA UTIL DE 915 MM E ESPESSURA DE 0,95 MM</t>
  </si>
  <si>
    <t>SINAPI-I|43125</t>
  </si>
  <si>
    <t>43125</t>
  </si>
  <si>
    <t>CHAPA EM ACO GALVANIZADO PARA STEEL DECK, COM NERVURAS TRAPEZOIDAIS, LARGURA UTIL DE 915 MM E ESPESSURA DE 1,25 MM</t>
  </si>
  <si>
    <t>SINAPI-I|40623</t>
  </si>
  <si>
    <t>40623</t>
  </si>
  <si>
    <t>CHAPA PARA EMENDA DE VIGA, EM ACO GROSSO, QUALIDADE ESTRUTURAL, BITOLA 3/16", E= 4,75 MM, 4 FUROS, LARGURA 45 MM, COMPRIMENTO 500 MM</t>
  </si>
  <si>
    <t>SINAPI-I|1345</t>
  </si>
  <si>
    <t>1345</t>
  </si>
  <si>
    <t>CHAPA/PAINEL DE MADEIRA COMPENSADA PLASTIFICADA (MADEIRITE PLASTIFICADO) PARA FORMA DE CONCRETO, DE 2200 X 1100 MM, E = *17* MM</t>
  </si>
  <si>
    <t>SINAPI-I|1346</t>
  </si>
  <si>
    <t>1346</t>
  </si>
  <si>
    <t>CHAPA/PAINEL DE MADEIRA COMPENSADA PLASTIFICADA (MADEIRITE PLASTIFICADO) PARA FORMA DE CONCRETO, DE 2200 X 1100 MM, E = 10 MM</t>
  </si>
  <si>
    <t>SINAPI-I|1347</t>
  </si>
  <si>
    <t>1347</t>
  </si>
  <si>
    <t>CHAPA/PAINEL DE MADEIRA COMPENSADA PLASTIFICADA (MADEIRITE PLASTIFICADO) PARA FORMA DE CONCRETO, DE 2200 X 1100 MM, E = 12 MM</t>
  </si>
  <si>
    <t>SINAPI-I|43678</t>
  </si>
  <si>
    <t>43678</t>
  </si>
  <si>
    <t>CHAPA/PAINEL DE MADEIRA COMPENSADA PLASTIFICADA (MADEIRITE PLASTIFICADO) PARA FORMA DE CONCRETO, DE 2200 X 1100 MM, E = 14 MM</t>
  </si>
  <si>
    <t>SINAPI-I|43680</t>
  </si>
  <si>
    <t>43680</t>
  </si>
  <si>
    <t>CHAPA/PAINEL DE MADEIRA COMPENSADA PLASTIFICADA (MADEIRITE PLASTIFICADO) PARA FORMA DE CONCRETO, DE 2200 X 1100 MM, E = 20 MM</t>
  </si>
  <si>
    <t>SINAPI-I|43679</t>
  </si>
  <si>
    <t>43679</t>
  </si>
  <si>
    <t>CHAPA/PAINEL DE MADEIRA COMPENSADA PLASTIFICADA (MADEIRITE PLASTIFICADO) PARA FORMA DE CONCRETO, DE 2200 X 1100 MM, E = 6 MM</t>
  </si>
  <si>
    <t>SINAPI-I|1355</t>
  </si>
  <si>
    <t>1355</t>
  </si>
  <si>
    <t>CHAPA/PAINEL DE MADEIRA COMPENSADA RESINADA (MADEIRITE RESINADO ROSA) PARA FORMA DE CONCRETO, DE 2200 X 1100 MM, E = 14 MM</t>
  </si>
  <si>
    <t>SINAPI-I|1358</t>
  </si>
  <si>
    <t>1358</t>
  </si>
  <si>
    <t>CHAPA/PAINEL DE MADEIRA COMPENSADA RESINADA (MADEIRITE RESINADO ROSA) PARA FORMA DE CONCRETO, DE 2200 X 1100 MM, E = 17 MM</t>
  </si>
  <si>
    <t>SINAPI-I|43677</t>
  </si>
  <si>
    <t>43677</t>
  </si>
  <si>
    <t>CHAPA/PAINEL DE MADEIRA COMPENSADA RESINADA (MADEIRITE RESINADO ROSA) PARA FORMA DE CONCRETO, DE 2200 X 1100 MM, E = 20 MM</t>
  </si>
  <si>
    <t>SINAPI-I|43682</t>
  </si>
  <si>
    <t>43682</t>
  </si>
  <si>
    <t>CHAPA/PAINEL DE MADEIRA COMPENSADA RESINADA (MADEIRITE RESINADO ROSA) PARA FORMA DE CONCRETO, DE 2200 X 1100 MM, E = 6 MM</t>
  </si>
  <si>
    <t>SINAPI-I|43681</t>
  </si>
  <si>
    <t>43681</t>
  </si>
  <si>
    <t>CHAPA/PAINEL DE MADEIRA COMPENSADA RESINADA (MADEIRITE RESINADO ROSA) PARA FORMA DE CONCRETO, DE 2200 X 1100 MM, E = 8 A 12 MM</t>
  </si>
  <si>
    <t>SINAPI-I|45248</t>
  </si>
  <si>
    <t>45248</t>
  </si>
  <si>
    <t>CHAVE AJUSTAVEL (INGLESA) 10"</t>
  </si>
  <si>
    <t>SINAPI-I|45243</t>
  </si>
  <si>
    <t>45243</t>
  </si>
  <si>
    <t>CHAVE AJUSTAVEL (INGLESA) 15"</t>
  </si>
  <si>
    <t>SINAPI-I|45252</t>
  </si>
  <si>
    <t>45252</t>
  </si>
  <si>
    <t>CHAVE AJUSTAVEL (INGLESA) 6"</t>
  </si>
  <si>
    <t>SINAPI-I|45246</t>
  </si>
  <si>
    <t>45246</t>
  </si>
  <si>
    <t>CHAVE DE GRIFO DE 24"</t>
  </si>
  <si>
    <t>SINAPI-I|20971</t>
  </si>
  <si>
    <t>20971</t>
  </si>
  <si>
    <t>CHAVE DUPLA PARA CONEXOES TIPO STORZ, ENGATE RAPIDO 1 1/2" X 2 1/2", EM LATAO, PARA INSTALACAO PREDIAL COMBATE A INCENDIO</t>
  </si>
  <si>
    <t>SINAPI-I|45247</t>
  </si>
  <si>
    <t>45247</t>
  </si>
  <si>
    <t>CHAVE FIXA 19 X 22 MM</t>
  </si>
  <si>
    <t>SINAPI-I|39746</t>
  </si>
  <si>
    <t>39746</t>
  </si>
  <si>
    <t>CHUMBADOR DE ACO GALVANIZADO, 1" X 600 MM, PARA POSTES DE ACO COM BASE, INCLUSO PORCA E ARRUELA</t>
  </si>
  <si>
    <t>SINAPI-I|13279</t>
  </si>
  <si>
    <t>13279</t>
  </si>
  <si>
    <t>CHUMBADOR DE ACO TIPO PARABOLT, * 5/8" X 200* MM, COM PORCA E ARRUELA</t>
  </si>
  <si>
    <t>SINAPI-I|11977</t>
  </si>
  <si>
    <t>11977</t>
  </si>
  <si>
    <t>CHUMBADOR DE ACO ZINCADO, DIAMETRO 1/2", COMPRIMENTO 75 MM</t>
  </si>
  <si>
    <t>SINAPI-I|11976</t>
  </si>
  <si>
    <t>11976</t>
  </si>
  <si>
    <t>CHUMBADOR DE ACO ZINCADO, DIAMETRO 1/4" COM PARAFUSO 1/4" X 40 MM</t>
  </si>
  <si>
    <t>SINAPI-I|11975</t>
  </si>
  <si>
    <t>11975</t>
  </si>
  <si>
    <t>CHUMBADOR DE ACO ZINCADO, DIAMETRO 5/8", COMPRIMENTO 6", COM PORCA</t>
  </si>
  <si>
    <t>SINAPI-I|44184</t>
  </si>
  <si>
    <t>44184</t>
  </si>
  <si>
    <t>CHUMBADOR PONTALETE, ACO GALVANIZADO, 1" X 1", APROX. 50 CM DE COMPRIMENTO, 1 BARRA DE 5/8", PARA GUARDA-CORPO / GRADIL / CORRIMAO</t>
  </si>
  <si>
    <t>SINAPI-I|44185</t>
  </si>
  <si>
    <t>44185</t>
  </si>
  <si>
    <t>CHUMBADOR PONTALETE, ACO GALVANIZADO, 4" X 2", APROX. 50 CM DE COMPRIMENTO, 2 BARRAS DE 5/8", PARA GUARDA-CORPO / GRADIL / CORRIMAO</t>
  </si>
  <si>
    <t>SINAPI-I|44179</t>
  </si>
  <si>
    <t>44179</t>
  </si>
  <si>
    <t>CHUMBADOR TIPO BOLT FWA, PARABOLT PBA OU PARABOLT PBC, EM ACO ZINCADO, 3/8" X 3.3/4"</t>
  </si>
  <si>
    <t>SINAPI-I|1368</t>
  </si>
  <si>
    <t>1368</t>
  </si>
  <si>
    <t>CHUVEIRO COMUM EM PLASTICO BRANCO, COM CANO, 3 TEMPERATURAS, 5500 W (110/220 V)</t>
  </si>
  <si>
    <t>SINAPI-I|1367</t>
  </si>
  <si>
    <t>1367</t>
  </si>
  <si>
    <t>CHUVEIRO COMUM EM PLASTICO CROMADO, COM CANO, 4 TEMPERATURAS (110/220 V)</t>
  </si>
  <si>
    <t>SINAPI-I|1380</t>
  </si>
  <si>
    <t>1380</t>
  </si>
  <si>
    <t>CIMENTO BRANCO NAO ESTRUTURAL (CPB - NAO ESTRUTURAL)</t>
  </si>
  <si>
    <t>SINAPI-I|1375</t>
  </si>
  <si>
    <t>1375</t>
  </si>
  <si>
    <t>CIMENTO IMPERMEABILIZANTE DE PEGA ULTRARRAPIDA PARA TAMPONAMENTOS</t>
  </si>
  <si>
    <t>SINAPI-I|1379</t>
  </si>
  <si>
    <t>1379</t>
  </si>
  <si>
    <t>CIMENTO PORTLAND COMPOSTO CP II-32</t>
  </si>
  <si>
    <t>SINAPI-I|13284</t>
  </si>
  <si>
    <t>13284</t>
  </si>
  <si>
    <t>CIMENTO PORTLAND DE ALTO FORNO (AF) CP III-40</t>
  </si>
  <si>
    <t>SINAPI-I|44528</t>
  </si>
  <si>
    <t>44528</t>
  </si>
  <si>
    <t>CIMENTO PORTLAND ESTRUTURAL BRANCO CPB - 32 OU CPB - 40</t>
  </si>
  <si>
    <t>SINAPI-I|34753</t>
  </si>
  <si>
    <t>34753</t>
  </si>
  <si>
    <t>CIMENTO PORTLAND POZOLANICO CP IV-32</t>
  </si>
  <si>
    <t>SINAPI-I|420</t>
  </si>
  <si>
    <t>420</t>
  </si>
  <si>
    <t>CINTA CIRCULAR EM ACO GALVANIZADO DE 150 MM DE DIAMETRO PARA FIXACAO DE CAIXA MEDICAO, INCLUI PARAFUSOS E PORCAS</t>
  </si>
  <si>
    <t>SINAPI-I|12327</t>
  </si>
  <si>
    <t>12327</t>
  </si>
  <si>
    <t>CINTA CIRCULAR EM ACO GALVANIZADO DE 210 MM DE DIAMETRO PARA INSTALACAO DE TRANSFORMADOR EM POSTE DE CONCRETO</t>
  </si>
  <si>
    <t>SINAPI-I|36148</t>
  </si>
  <si>
    <t>36148</t>
  </si>
  <si>
    <t>CINTURAO DE SEGURANCA TIPO PARAQUEDISTA, FIVELA EM ACO, AJUSTE NO SUSPENSORIO, CINTURA E PERNAS</t>
  </si>
  <si>
    <t>SINAPI-I|12329</t>
  </si>
  <si>
    <t>12329</t>
  </si>
  <si>
    <t>COBRE ELETROLITICO EM BARRA OU CHAPA</t>
  </si>
  <si>
    <t>SINAPI-I|44396</t>
  </si>
  <si>
    <t>44396</t>
  </si>
  <si>
    <t>COLA BRANCA BASE PVA</t>
  </si>
  <si>
    <t>SINAPI-I|44327</t>
  </si>
  <si>
    <t>44327</t>
  </si>
  <si>
    <t>COLA PARA TUBOS E MANTAS ELASTOMERICAS, A BASE DE SOLVENTE</t>
  </si>
  <si>
    <t>SINAPI-I|37418</t>
  </si>
  <si>
    <t>37418</t>
  </si>
  <si>
    <t>COLAR DE TOMADA EM POLIPROPILENO, PP, COM PARAFUSOS, PARA PEAD, 63 X 1/2" - LIGACAO PREDIAL DE AGUA</t>
  </si>
  <si>
    <t>SINAPI-I|37419</t>
  </si>
  <si>
    <t>37419</t>
  </si>
  <si>
    <t>COLAR DE TOMADA EM POLIPROPILENO, PP, COM PARAFUSOS, PARA PEAD, 63 X 3/4" - LIGACAO PREDIAL DE AGUA</t>
  </si>
  <si>
    <t>SINAPI-I|1427</t>
  </si>
  <si>
    <t>1427</t>
  </si>
  <si>
    <t>COLAR TOMADA PVC, COM TRAVAS, SAIDA COM ROSCA, DE 110 MM X 1/2" OU 110 MM X 3/4", PARA LIGACAO PREDIAL DE AGUA</t>
  </si>
  <si>
    <t>SINAPI-I|1402</t>
  </si>
  <si>
    <t>1402</t>
  </si>
  <si>
    <t>COLAR TOMADA PVC, COM TRAVAS, SAIDA COM ROSCA, DE 32 MM X 1/2" OU 32 MM X 3/4", PARA LIGACAO PREDIAL DE AGUA</t>
  </si>
  <si>
    <t>SINAPI-I|1420</t>
  </si>
  <si>
    <t>1420</t>
  </si>
  <si>
    <t>COLAR TOMADA PVC, COM TRAVAS, SAIDA COM ROSCA, DE 40 MM X 1/2" OU 40 MM X 3/4", PARA LIGACAO PREDIAL DE AGUA</t>
  </si>
  <si>
    <t>SINAPI-I|1419</t>
  </si>
  <si>
    <t>1419</t>
  </si>
  <si>
    <t>COLAR TOMADA PVC, COM TRAVAS, SAIDA COM ROSCA, DE 50 MM X 1/2" OU 50 MM X 3/4", PARA LIGACAO PREDIAL DE AGUA</t>
  </si>
  <si>
    <t>SINAPI-I|1414</t>
  </si>
  <si>
    <t>1414</t>
  </si>
  <si>
    <t>COLAR TOMADA PVC, COM TRAVAS, SAIDA COM ROSCA, DE 60 MM X 1/2" OU 60 MM X 3/4", PARA LIGACAO PREDIAL DE AGUA</t>
  </si>
  <si>
    <t>SINAPI-I|1413</t>
  </si>
  <si>
    <t>1413</t>
  </si>
  <si>
    <t>COLAR TOMADA PVC, COM TRAVAS, SAIDA COM ROSCA, DE 75 MM X 1/2" OU 75 MM X 3/4", PARA LIGACAO PREDIAL DE AGUA</t>
  </si>
  <si>
    <t>SINAPI-I|1412</t>
  </si>
  <si>
    <t>1412</t>
  </si>
  <si>
    <t>COLAR TOMADA PVC, COM TRAVAS, SAIDA COM ROSCA, DE 85 MM X 1/2" OU 85 MM X 3/4", PARA LIGACAO PREDIAL DE AGUA</t>
  </si>
  <si>
    <t>SINAPI-I|1406</t>
  </si>
  <si>
    <t>1406</t>
  </si>
  <si>
    <t>COLAR TOMADA PVC, COM TRAVAS, SAIDA ROSCAVEL COM BUCHA DE LATAO, DE 60 MM X 1/2" OU 60 MM X 3/4", PARA LIGACAO PREDIAL DE AGUA</t>
  </si>
  <si>
    <t>SINAPI-I|45237</t>
  </si>
  <si>
    <t>45237</t>
  </si>
  <si>
    <t>COLHER DE PEDREIRO 9", EM ACO, COM CANTOS REDONDOS E CABO DE MADEIRA OU PLASTICO</t>
  </si>
  <si>
    <t>SINAPI-I|11281</t>
  </si>
  <si>
    <t>11281</t>
  </si>
  <si>
    <t>COMPACTADOR DE SOLO A PERCUSSAO (SOQUETE), A GASOLINA 4 TEMPOS, PESO 55 A 65 KG, FORCA DE IMPACTO 1.000 A 1.500 KGF, FREQ. 600 A 700 GOLPES P/ MINUTO, VELOCIDADE TRABALHO DE 10 A 15 M/MIN, POT. DE 2,00 A 3,00 HP</t>
  </si>
  <si>
    <t>SINAPI-I|1442</t>
  </si>
  <si>
    <t>1442</t>
  </si>
  <si>
    <t>COMPACTADOR DE SOLO TIPO PLACA VIBRATORIA REVERSIVEL, A GASOLINA 4 TEMPOS, PESO 125 A 150 KG, FORCA CENTRIF. 2500 A 2800 KGF, LARG. TRABALHO 400 A 450 MM, FREQ. VIBRACAO 4300 A 4500 RPM, VELOC. TRABALHO 15 A 20 M/MIN, POT. 5,5 A 6,0 HP</t>
  </si>
  <si>
    <t>SINAPI-I|13458</t>
  </si>
  <si>
    <t>13458</t>
  </si>
  <si>
    <t>COMPACTADOR DE SOLOS DE PERCURSAO (SOQUETE) COM MOTOR A GASOLINA 4 TEMPOS DE 4 HP (4 CV)</t>
  </si>
  <si>
    <t>SINAPI-I|11134</t>
  </si>
  <si>
    <t>11134</t>
  </si>
  <si>
    <t>COMPENSADO NAVAL - CHAPA/PAINEL EM MADEIRA COMPENSADA PRENSADA, DE 2200 X 1600 MM, E = 10 MM</t>
  </si>
  <si>
    <t>SINAPI-I|11135</t>
  </si>
  <si>
    <t>11135</t>
  </si>
  <si>
    <t>COMPENSADO NAVAL - CHAPA/PAINEL EM MADEIRA COMPENSADA PRENSADA, DE 2200 X 1600 MM, E = 12 MM</t>
  </si>
  <si>
    <t>SINAPI-I|11136</t>
  </si>
  <si>
    <t>11136</t>
  </si>
  <si>
    <t>COMPENSADO NAVAL - CHAPA/PAINEL EM MADEIRA COMPENSADA PRENSADA, DE 2200 X 1600 MM, E = 15 MM</t>
  </si>
  <si>
    <t>SINAPI-I|34743</t>
  </si>
  <si>
    <t>34743</t>
  </si>
  <si>
    <t>COMPENSADO NAVAL - CHAPA/PAINEL EM MADEIRA COMPENSADA PRENSADA, DE 2200 X 1600 MM, E = 18 MM</t>
  </si>
  <si>
    <t>SINAPI-I|11137</t>
  </si>
  <si>
    <t>11137</t>
  </si>
  <si>
    <t>COMPENSADO NAVAL - CHAPA/PAINEL EM MADEIRA COMPENSADA PRENSADA, DE 2200 X 1600 MM, E = 20 MM</t>
  </si>
  <si>
    <t>SINAPI-I|34745</t>
  </si>
  <si>
    <t>34745</t>
  </si>
  <si>
    <t>COMPENSADO NAVAL - CHAPA/PAINEL EM MADEIRA COMPENSADA PRENSADA, DE 2200 X 1600 MM, E = 25 MM</t>
  </si>
  <si>
    <t>SINAPI-I|34746</t>
  </si>
  <si>
    <t>34746</t>
  </si>
  <si>
    <t>COMPENSADO NAVAL - CHAPA/PAINEL EM MADEIRA COMPENSADA PRENSADA, DE 2200 X 1600 MM, E = 4 MM</t>
  </si>
  <si>
    <t>SINAPI-I|1360</t>
  </si>
  <si>
    <t>1360</t>
  </si>
  <si>
    <t>COMPENSADO NAVAL - CHAPA/PAINEL EM MADEIRA COMPENSADA PRENSADA, DE 2200 X 1600 MM, E = 6 MM</t>
  </si>
  <si>
    <t>SINAPI-I|45300</t>
  </si>
  <si>
    <t>45300</t>
  </si>
  <si>
    <t>COMPRESSOR DE AR PROFISSIONAL 10 PCM, *110* L, 140 PSI, 110/220 VOLTS, MONOFASICO</t>
  </si>
  <si>
    <t>SINAPI-I|36526</t>
  </si>
  <si>
    <t>36526</t>
  </si>
  <si>
    <t>COMPRESSOR DE AR REBOCAVEL VAZAO 400 PCM, PRESSAO EFETIVA DE TRABALHO 102 PSI, MOTOR DIESEL, POTENCIA 110 CV</t>
  </si>
  <si>
    <t>SINAPI-I|36523</t>
  </si>
  <si>
    <t>36523</t>
  </si>
  <si>
    <t>COMPRESSOR DE AR REBOCAVEL VAZAO 748 PCM, PRESSAO EFETIVA DE TRABALHO 102 PSI, MOTOR DIESEL, POTENCIA 210 CV</t>
  </si>
  <si>
    <t>SINAPI-I|36522</t>
  </si>
  <si>
    <t>36522</t>
  </si>
  <si>
    <t>COMPRESSOR DE AR REBOCAVEL, VAZAO 189 PCM, PRESSAO EFETIVA DE TRABALHO 102 PSI, MOTOR DIESEL, POTENCIA 63 CV</t>
  </si>
  <si>
    <t>SINAPI-I|36525</t>
  </si>
  <si>
    <t>36525</t>
  </si>
  <si>
    <t>COMPRESSOR DE AR REBOCAVEL, VAZAO 250 PCM, PRESSAO EFETIVA DE TRABALHO 102 PSI, MOTOR DIESEL, POTENCIA 81 CV</t>
  </si>
  <si>
    <t>SINAPI-I|13803</t>
  </si>
  <si>
    <t>13803</t>
  </si>
  <si>
    <t>COMPRESSOR DE AR REBOCAVEL, VAZAO 89 PCM, PRESSAO EFETIVA DE TRABALHO *102* PSI, MOTOR DIESEL, POTENCIA *20* CV</t>
  </si>
  <si>
    <t>SINAPI-I|34348</t>
  </si>
  <si>
    <t>34348</t>
  </si>
  <si>
    <t>CONCERTINA CLIPADA (DUPLA) EM ACO GALVANIZADO DE ALTA RESISTENCIA, COM ESPIRAL DE 300 MM, D = 2,76 MM</t>
  </si>
  <si>
    <t>SINAPI-I|34347</t>
  </si>
  <si>
    <t>34347</t>
  </si>
  <si>
    <t>CONCERTINA SIMPLES EM ACO GALVANIZADO DE ALTA RESISTENCIA, COM ESPIRAL DE 300 MM, D = 2,76 MM</t>
  </si>
  <si>
    <t>SINAPI-I|11146</t>
  </si>
  <si>
    <t>11146</t>
  </si>
  <si>
    <t>CONCRETO AUTOADENSAVEL (CAA) CLASSE DE RESISTENCIA C15, ESPALHAMENTO SF2, COM BOMBEAMENTO (DISPONIBILIZACAO DE BOMBA), SEM O LANCAMENTO (NBR 15823)</t>
  </si>
  <si>
    <t>SINAPI-I|11147</t>
  </si>
  <si>
    <t>11147</t>
  </si>
  <si>
    <t>CONCRETO AUTOADENSAVEL (CAA) CLASSE DE RESISTENCIA C20, ESPALHAMENTO SF2, COM BOMBEAMENTO (DISPONIBILIZACAO DE BOMBA), SEM O LANCAMENTO (NBR 15823)</t>
  </si>
  <si>
    <t>SINAPI-I|34872</t>
  </si>
  <si>
    <t>34872</t>
  </si>
  <si>
    <t>CONCRETO AUTOADENSAVEL (CAA) CLASSE DE RESISTENCIA C25, ESPALHAMENTO SF2, COM BOMBEAMENTO (DISPONIBILIZACAO DE BOMBA), SEM O LANCAMENTO (NBR 15823)</t>
  </si>
  <si>
    <t>SINAPI-I|34491</t>
  </si>
  <si>
    <t>34491</t>
  </si>
  <si>
    <t>CONCRETO AUTOADENSAVEL (CAA) CLASSE DE RESISTENCIA C30, ESPALHAMENTO SF2, COM BOMBEAMENTO (DISPONIBILIZACAO DE BOMBA), SEM O LANCAMENTO (NBR 15823)</t>
  </si>
  <si>
    <t>SINAPI-I|34770</t>
  </si>
  <si>
    <t>34770</t>
  </si>
  <si>
    <t>CONCRETO BETUMINOSO USINADO A QUENTE (CBUQ) PARA PAVIMENTACAO ASFALTICA, PADRAO DNIT, FAIXA C, COM CAP 30/45 - AQUISICAO POSTO USINA</t>
  </si>
  <si>
    <t>SINAPI-I|1518</t>
  </si>
  <si>
    <t>1518</t>
  </si>
  <si>
    <t>CONCRETO BETUMINOSO USINADO A QUENTE (CBUQ) PARA PAVIMENTACAO ASFALTICA, PADRAO DNIT, FAIXA C, COM CAP 50/70 - AQUISICAO POSTO USINA</t>
  </si>
  <si>
    <t>SINAPI-I|41965</t>
  </si>
  <si>
    <t>41965</t>
  </si>
  <si>
    <t>CONCRETO BETUMINOSO USINADO A QUENTE (CBUQ) PARA PAVIMENTACAO ASFALTICA, PADRAO DNIT, PARA BINDER, COM CAP 50/70 - AQUISICAO POSTO USINA</t>
  </si>
  <si>
    <t>SINAPI-I|1524</t>
  </si>
  <si>
    <t>1524</t>
  </si>
  <si>
    <t>CONCRETO USINADO BOMBEAVEL, CLASSE DE RESISTENCIA C20, BRITA 0 E 1, SLUMP = 100 +/- 20 MM, COM BOMBEAMENTO (DISPONIBILIZACAO DE BOMBA), SEM O LANCAMENTO (NBR 8953)</t>
  </si>
  <si>
    <t>SINAPI-I|34492</t>
  </si>
  <si>
    <t>34492</t>
  </si>
  <si>
    <t>CONCRETO USINADO BOMBEAVEL, CLASSE DE RESISTENCIA C20, COM BRITA 0 E 1, SLUMP = 100 +/- 20 MM, EXCLUI SERVICO DE BOMBEAMENTO (NBR 8953)</t>
  </si>
  <si>
    <t>SINAPI-I|38404</t>
  </si>
  <si>
    <t>38404</t>
  </si>
  <si>
    <t>CONCRETO USINADO BOMBEAVEL, CLASSE DE RESISTENCIA C20, COM BRITA 0 E 1, SLUMP = 130 +/- 20 MM, EXCLUI SERVICO DE BOMBEAMENTO (NBR 8953)</t>
  </si>
  <si>
    <t>SINAPI-I|39849</t>
  </si>
  <si>
    <t>39849</t>
  </si>
  <si>
    <t>CONCRETO USINADO BOMBEAVEL, CLASSE DE RESISTENCIA C20, COM BRITA 0 E 1, SLUMP = 190 +/- 20 MM, COM BOMBEAMENTO (DISPONIBILIZACAO DE BOMBA), SEM O LANCAMENTO (NBR 8953)</t>
  </si>
  <si>
    <t>SINAPI-I|38464</t>
  </si>
  <si>
    <t>38464</t>
  </si>
  <si>
    <t>CONCRETO USINADO BOMBEAVEL, CLASSE DE RESISTENCIA C20, COM BRITA 0, SLUMP = 220 +/- 20 MM, COM BOMBEAMENTO (DISPONIBILIZACAO DE BOMBA), SEM O LANCAMENTO (NBR 8953)</t>
  </si>
  <si>
    <t>SINAPI-I|1527</t>
  </si>
  <si>
    <t>1527</t>
  </si>
  <si>
    <t>CONCRETO USINADO BOMBEAVEL, CLASSE DE RESISTENCIA C25, BRITA 0 E 1, SLUMP = 100 +/- 20 MM, COM BOMBEAMENTO (DISPONIBILIZACAO DE BOMBA), SEM O LANCAMENTO (NBR 8953)</t>
  </si>
  <si>
    <t>SINAPI-I|34493</t>
  </si>
  <si>
    <t>34493</t>
  </si>
  <si>
    <t>CONCRETO USINADO BOMBEAVEL, CLASSE DE RESISTENCIA C25, COM BRITA 0 E 1, SLUMP = 100 +/- 20 MM, EXCLUI SERVICO DE BOMBEAMENTO (NBR 8953)</t>
  </si>
  <si>
    <t>SINAPI-I|38405</t>
  </si>
  <si>
    <t>38405</t>
  </si>
  <si>
    <t>CONCRETO USINADO BOMBEAVEL, CLASSE DE RESISTENCIA C25, COM BRITA 0 E 1, SLUMP = 130 +/- 20 MM, EXCLUI SERVICO DE BOMBEAMENTO (NBR 8953)</t>
  </si>
  <si>
    <t>SINAPI-I|38408</t>
  </si>
  <si>
    <t>38408</t>
  </si>
  <si>
    <t>CONCRETO USINADO BOMBEAVEL, CLASSE DE RESISTENCIA C25, COM BRITA 0 E 1, SLUMP = 190 +/- 20 MM, EXCLUI SERVICO DE BOMBEAMENTO (NBR 8953)</t>
  </si>
  <si>
    <t>SINAPI-I|1525</t>
  </si>
  <si>
    <t>1525</t>
  </si>
  <si>
    <t>CONCRETO USINADO BOMBEAVEL, CLASSE DE RESISTENCIA C30, BRITA 0 E 1, SLUMP = 100 +/- 20 MM, COM BOMBEAMENTO (DISPONIBILIZACAO DE BOMBA), SEM O LANCAMENTO (NBR 8953)</t>
  </si>
  <si>
    <t>SINAPI-I|34494</t>
  </si>
  <si>
    <t>34494</t>
  </si>
  <si>
    <t>CONCRETO USINADO BOMBEAVEL, CLASSE DE RESISTENCIA C30, COM BRITA 0 E 1, SLUMP = 100 +/- 20 MM, EXCLUI SERVICO DE BOMBEAMENTO (NBR 8953)</t>
  </si>
  <si>
    <t>SINAPI-I|38406</t>
  </si>
  <si>
    <t>38406</t>
  </si>
  <si>
    <t>CONCRETO USINADO BOMBEAVEL, CLASSE DE RESISTENCIA C30, COM BRITA 0 E 1, SLUMP = 130 +/- 20 MM, EXCLUI SERVICO DE BOMBEAMENTO (NBR 8953)</t>
  </si>
  <si>
    <t>SINAPI-I|38409</t>
  </si>
  <si>
    <t>38409</t>
  </si>
  <si>
    <t>CONCRETO USINADO BOMBEAVEL, CLASSE DE RESISTENCIA C30, COM BRITA 0 E 1, SLUMP = 190 +/- 20 MM, EXCLUI SERVICO DE BOMBEAMENTO (NBR 8953)</t>
  </si>
  <si>
    <t>SINAPI-I|43360</t>
  </si>
  <si>
    <t>43360</t>
  </si>
  <si>
    <t>CONCRETO USINADO BOMBEAVEL, CLASSE DE RESISTENCIA C30, COM BRITA 0 E 1, SLUMP = 220 +/- 30 MM, EXCLUI SERVICO DE BOMBEAMENTO (NBR 8953)</t>
  </si>
  <si>
    <t>SINAPI-I|11145</t>
  </si>
  <si>
    <t>11145</t>
  </si>
  <si>
    <t>CONCRETO USINADO BOMBEAVEL, CLASSE DE RESISTENCIA C35, BRITA 0 E 1, SLUMP = 100 +/- 20 MM, COM BOMBEAMENTO (DISPONIBILIZACAO DE BOMBA), SEM O LANCAMENTO (NBR 8953)</t>
  </si>
  <si>
    <t>SINAPI-I|34495</t>
  </si>
  <si>
    <t>34495</t>
  </si>
  <si>
    <t>CONCRETO USINADO BOMBEAVEL, CLASSE DE RESISTENCIA C35, COM BRITA 0 E 1, SLUMP = 100 +/- 20 MM, EXCLUI SERVICO DE BOMBEAMENTO (NBR 8953)</t>
  </si>
  <si>
    <t>SINAPI-I|34479</t>
  </si>
  <si>
    <t>34479</t>
  </si>
  <si>
    <t>CONCRETO USINADO BOMBEAVEL, CLASSE DE RESISTENCIA C40, BRITA 0 E 1, SLUMP = 100 +/- 20 MM, COM BOMBEAMENTO (DISPONIBILIZACAO DE BOMBA), SEM O LANCAMENTO (NBR 8953)</t>
  </si>
  <si>
    <t>SINAPI-I|34496</t>
  </si>
  <si>
    <t>34496</t>
  </si>
  <si>
    <t>CONCRETO USINADO BOMBEAVEL, CLASSE DE RESISTENCIA C40, COM BRITA 0 E 1, SLUMP = 100 +/- 20 MM, EXCLUI SERVICO DE BOMBEAMENTO (NBR 8953)</t>
  </si>
  <si>
    <t>SINAPI-I|34481</t>
  </si>
  <si>
    <t>34481</t>
  </si>
  <si>
    <t>CONCRETO USINADO BOMBEAVEL, CLASSE DE RESISTENCIA C45, BRITA 0 E 1, SLUMP = 100 +/- 20 MM, COM BOMBEAMENTO (DISPONIBILIZACAO DE BOMBA), SEM O LANCAMENTO (NBR 8953)</t>
  </si>
  <si>
    <t>SINAPI-I|34483</t>
  </si>
  <si>
    <t>34483</t>
  </si>
  <si>
    <t>CONCRETO USINADO BOMBEAVEL, CLASSE DE RESISTENCIA C50, BRITA 0 E 1, SLUMP = 100 +/- 20 MM, COM BOMBEAMENTO (DISPONIBILIZACAO DE BOMBA), SEM O LANCAMENTO (NBR 8953)</t>
  </si>
  <si>
    <t>SINAPI-I|34485</t>
  </si>
  <si>
    <t>34485</t>
  </si>
  <si>
    <t>CONCRETO USINADO BOMBEAVEL, CLASSE DE RESISTENCIA C60, COM BRITA 0 E 1, SLUMP = 100 +/- 20 MM, COM BOMBEAMENTO (DISPONIBILIZACAO DE BOMBA), SEM O LANCAMENTO (NBR 8953)</t>
  </si>
  <si>
    <t>SINAPI-I|14041</t>
  </si>
  <si>
    <t>14041</t>
  </si>
  <si>
    <t>CONCRETO USINADO CONVENCIONAL (NAO BOMBEAVEL) CLASSE DE RESISTENCIA C10, COM BRITA 1 E 2, SLUMP = 80 MM +/- 10 MM (NBR 8953)</t>
  </si>
  <si>
    <t>SINAPI-I|1523</t>
  </si>
  <si>
    <t>1523</t>
  </si>
  <si>
    <t>CONCRETO USINADO CONVENCIONAL (NAO BOMBEAVEL) CLASSE DE RESISTENCIA C15, COM BRITA 1 E 2, SLUMP = 80 MM +/- 10 MM (NBR 8953)</t>
  </si>
  <si>
    <t>SINAPI-I|14054</t>
  </si>
  <si>
    <t>14054</t>
  </si>
  <si>
    <t>CONDULETE DE ALUMINIO TIPO B, PARA ELETRODUTO ROSCAVEL DE 1", COM TAMPA CEGA</t>
  </si>
  <si>
    <t>SINAPI-I|14052</t>
  </si>
  <si>
    <t>14052</t>
  </si>
  <si>
    <t>CONDULETE DE ALUMINIO TIPO B, PARA ELETRODUTO ROSCAVEL DE 1/2", COM TAMPA CEGA</t>
  </si>
  <si>
    <t>SINAPI-I|14053</t>
  </si>
  <si>
    <t>14053</t>
  </si>
  <si>
    <t>CONDULETE DE ALUMINIO TIPO B, PARA ELETRODUTO ROSCAVEL DE 3/4", COM TAMPA CEGA</t>
  </si>
  <si>
    <t>SINAPI-I|2560</t>
  </si>
  <si>
    <t>2560</t>
  </si>
  <si>
    <t>CONDULETE DE ALUMINIO TIPO C, PARA ELETRODUTO ROSCAVEL DE 1", COM TAMPA CEGA</t>
  </si>
  <si>
    <t>SINAPI-I|2558</t>
  </si>
  <si>
    <t>2558</t>
  </si>
  <si>
    <t>CONDULETE DE ALUMINIO TIPO C, PARA ELETRODUTO ROSCAVEL DE 1/2", COM TAMPA CEGA</t>
  </si>
  <si>
    <t>SINAPI-I|2559</t>
  </si>
  <si>
    <t>2559</t>
  </si>
  <si>
    <t>CONDULETE DE ALUMINIO TIPO C, PARA ELETRODUTO ROSCAVEL DE 3/4", COM TAMPA CEGA</t>
  </si>
  <si>
    <t>SINAPI-I|2592</t>
  </si>
  <si>
    <t>2592</t>
  </si>
  <si>
    <t>CONDULETE DE ALUMINIO TIPO C, PARA ELETRODUTO ROSCAVEL DE 4", COM TAMPA CEGA</t>
  </si>
  <si>
    <t>SINAPI-I|2589</t>
  </si>
  <si>
    <t>2589</t>
  </si>
  <si>
    <t>CONDULETE DE ALUMINIO TIPO E, PARA ELETRODUTO ROSCAVEL DE 1 1/2", COM TAMPA CEGA</t>
  </si>
  <si>
    <t>SINAPI-I|2566</t>
  </si>
  <si>
    <t>2566</t>
  </si>
  <si>
    <t>CONDULETE DE ALUMINIO TIPO E, PARA ELETRODUTO ROSCAVEL DE 1 1/4", COM TAMPA CEGA</t>
  </si>
  <si>
    <t>SINAPI-I|2590</t>
  </si>
  <si>
    <t>2590</t>
  </si>
  <si>
    <t>CONDULETE DE ALUMINIO TIPO E, PARA ELETRODUTO ROSCAVEL DE 1", COM TAMPA CEGA</t>
  </si>
  <si>
    <t>SINAPI-I|2591</t>
  </si>
  <si>
    <t>2591</t>
  </si>
  <si>
    <t>CONDULETE DE ALUMINIO TIPO E, PARA ELETRODUTO ROSCAVEL DE 1/2", COM TAMPA CEGA</t>
  </si>
  <si>
    <t>SINAPI-I|2567</t>
  </si>
  <si>
    <t>2567</t>
  </si>
  <si>
    <t>CONDULETE DE ALUMINIO TIPO E, PARA ELETRODUTO ROSCAVEL DE 2", COM TAMPA CEGA</t>
  </si>
  <si>
    <t>SINAPI-I|2568</t>
  </si>
  <si>
    <t>2568</t>
  </si>
  <si>
    <t>CONDULETE DE ALUMINIO TIPO E, PARA ELETRODUTO ROSCAVEL DE 3", COM TAMPA CEGA</t>
  </si>
  <si>
    <t>SINAPI-I|2565</t>
  </si>
  <si>
    <t>2565</t>
  </si>
  <si>
    <t>CONDULETE DE ALUMINIO TIPO E, PARA ELETRODUTO ROSCAVEL DE 3/4", COM TAMPA CEGA</t>
  </si>
  <si>
    <t>SINAPI-I|2594</t>
  </si>
  <si>
    <t>2594</t>
  </si>
  <si>
    <t>CONDULETE DE ALUMINIO TIPO E, PARA ELETRODUTO ROSCAVEL DE 4", COM TAMPA CEGA</t>
  </si>
  <si>
    <t>SINAPI-I|2587</t>
  </si>
  <si>
    <t>2587</t>
  </si>
  <si>
    <t>CONDULETE DE ALUMINIO TIPO LR, PARA ELETRODUTO ROSCAVEL DE 1 1/2", COM TAMPA CEGA</t>
  </si>
  <si>
    <t>SINAPI-I|2588</t>
  </si>
  <si>
    <t>2588</t>
  </si>
  <si>
    <t>CONDULETE DE ALUMINIO TIPO LR, PARA ELETRODUTO ROSCAVEL DE 1 1/4", COM TAMPA CEGA</t>
  </si>
  <si>
    <t>SINAPI-I|2570</t>
  </si>
  <si>
    <t>2570</t>
  </si>
  <si>
    <t>CONDULETE DE ALUMINIO TIPO LR, PARA ELETRODUTO ROSCAVEL DE 1", COM TAMPA CEGA</t>
  </si>
  <si>
    <t>SINAPI-I|2569</t>
  </si>
  <si>
    <t>2569</t>
  </si>
  <si>
    <t>CONDULETE DE ALUMINIO TIPO LR, PARA ELETRODUTO ROSCAVEL DE 1/2", COM TAMPA CEGA</t>
  </si>
  <si>
    <t>SINAPI-I|2571</t>
  </si>
  <si>
    <t>2571</t>
  </si>
  <si>
    <t>CONDULETE DE ALUMINIO TIPO LR, PARA ELETRODUTO ROSCAVEL DE 2", COM TAMPA CEGA</t>
  </si>
  <si>
    <t>SINAPI-I|2572</t>
  </si>
  <si>
    <t>2572</t>
  </si>
  <si>
    <t>CONDULETE DE ALUMINIO TIPO LR, PARA ELETRODUTO ROSCAVEL DE 3", COM TAMPA CEGA</t>
  </si>
  <si>
    <t>SINAPI-I|2593</t>
  </si>
  <si>
    <t>2593</t>
  </si>
  <si>
    <t>CONDULETE DE ALUMINIO TIPO LR, PARA ELETRODUTO ROSCAVEL DE 3/4", COM TAMPA CEGA</t>
  </si>
  <si>
    <t>SINAPI-I|2595</t>
  </si>
  <si>
    <t>2595</t>
  </si>
  <si>
    <t>CONDULETE DE ALUMINIO TIPO LR, PARA ELETRODUTO ROSCAVEL DE 4", COM TAMPA CEGA</t>
  </si>
  <si>
    <t>SINAPI-I|2576</t>
  </si>
  <si>
    <t>2576</t>
  </si>
  <si>
    <t>CONDULETE DE ALUMINIO TIPO T, PARA ELETRODUTO ROSCAVEL DE 1 1/2", COM TAMPA CEGA</t>
  </si>
  <si>
    <t>SINAPI-I|2575</t>
  </si>
  <si>
    <t>2575</t>
  </si>
  <si>
    <t>CONDULETE DE ALUMINIO TIPO T, PARA ELETRODUTO ROSCAVEL DE 1 1/4", COM TAMPA CEGA</t>
  </si>
  <si>
    <t>SINAPI-I|2586</t>
  </si>
  <si>
    <t>2586</t>
  </si>
  <si>
    <t>CONDULETE DE ALUMINIO TIPO T, PARA ELETRODUTO ROSCAVEL DE 1", COM TAMPA CEGA</t>
  </si>
  <si>
    <t>SINAPI-I|2573</t>
  </si>
  <si>
    <t>2573</t>
  </si>
  <si>
    <t>CONDULETE DE ALUMINIO TIPO T, PARA ELETRODUTO ROSCAVEL DE 1/2", COM TAMPA CEGA</t>
  </si>
  <si>
    <t>SINAPI-I|2577</t>
  </si>
  <si>
    <t>2577</t>
  </si>
  <si>
    <t>CONDULETE DE ALUMINIO TIPO T, PARA ELETRODUTO ROSCAVEL DE 2", COM TAMPA CEGA</t>
  </si>
  <si>
    <t>SINAPI-I|2578</t>
  </si>
  <si>
    <t>2578</t>
  </si>
  <si>
    <t>CONDULETE DE ALUMINIO TIPO T, PARA ELETRODUTO ROSCAVEL DE 3", COM TAMPA CEGA</t>
  </si>
  <si>
    <t>SINAPI-I|2574</t>
  </si>
  <si>
    <t>2574</t>
  </si>
  <si>
    <t>CONDULETE DE ALUMINIO TIPO T, PARA ELETRODUTO ROSCAVEL DE 3/4", COM TAMPA CEGA</t>
  </si>
  <si>
    <t>SINAPI-I|2585</t>
  </si>
  <si>
    <t>2585</t>
  </si>
  <si>
    <t>CONDULETE DE ALUMINIO TIPO T, PARA ELETRODUTO ROSCAVEL DE 4", COM TAMPA CEGA</t>
  </si>
  <si>
    <t>SINAPI-I|12008</t>
  </si>
  <si>
    <t>12008</t>
  </si>
  <si>
    <t>CONDULETE DE ALUMINIO TIPO TB, PARA ELETRODUTO ROSCAVEL DE 3", COM TAMPA CEGA</t>
  </si>
  <si>
    <t>SINAPI-I|2582</t>
  </si>
  <si>
    <t>2582</t>
  </si>
  <si>
    <t>CONDULETE DE ALUMINIO TIPO X, PARA ELETRODUTO ROSCAVEL DE 1 1/2", COM TAMPA CEGA</t>
  </si>
  <si>
    <t>SINAPI-I|2597</t>
  </si>
  <si>
    <t>2597</t>
  </si>
  <si>
    <t>CONDULETE DE ALUMINIO TIPO X, PARA ELETRODUTO ROSCAVEL DE 1 1/4", COM TAMPA CEGA</t>
  </si>
  <si>
    <t>SINAPI-I|2581</t>
  </si>
  <si>
    <t>2581</t>
  </si>
  <si>
    <t>CONDULETE DE ALUMINIO TIPO X, PARA ELETRODUTO ROSCAVEL DE 1", COM TAMPA CEGA</t>
  </si>
  <si>
    <t>SINAPI-I|2579</t>
  </si>
  <si>
    <t>2579</t>
  </si>
  <si>
    <t>CONDULETE DE ALUMINIO TIPO X, PARA ELETRODUTO ROSCAVEL DE 1/2", COM TAMPA CEGA</t>
  </si>
  <si>
    <t>SINAPI-I|2596</t>
  </si>
  <si>
    <t>2596</t>
  </si>
  <si>
    <t>CONDULETE DE ALUMINIO TIPO X, PARA ELETRODUTO ROSCAVEL DE 2", COM TAMPA CEGA</t>
  </si>
  <si>
    <t>SINAPI-I|2583</t>
  </si>
  <si>
    <t>2583</t>
  </si>
  <si>
    <t>CONDULETE DE ALUMINIO TIPO X, PARA ELETRODUTO ROSCAVEL DE 3", COM TAMPA CEGA</t>
  </si>
  <si>
    <t>SINAPI-I|2580</t>
  </si>
  <si>
    <t>2580</t>
  </si>
  <si>
    <t>CONDULETE DE ALUMINIO TIPO X, PARA ELETRODUTO ROSCAVEL DE 3/4", COM TAMPA CEGA</t>
  </si>
  <si>
    <t>SINAPI-I|2584</t>
  </si>
  <si>
    <t>2584</t>
  </si>
  <si>
    <t>CONDULETE DE ALUMINIO TIPO X, PARA ELETRODUTO ROSCAVEL DE 4", COM TAMPA CEGA</t>
  </si>
  <si>
    <t>SINAPI-I|39329</t>
  </si>
  <si>
    <t>39329</t>
  </si>
  <si>
    <t>CONDULETE EM PVC, TIPO "B", SEM TAMPA, DE 1"</t>
  </si>
  <si>
    <t>SINAPI-I|12010</t>
  </si>
  <si>
    <t>12010</t>
  </si>
  <si>
    <t>CONDULETE EM PVC, TIPO "B", SEM TAMPA, DE 1/2" OU 3/4"</t>
  </si>
  <si>
    <t>SINAPI-I|39332</t>
  </si>
  <si>
    <t>39332</t>
  </si>
  <si>
    <t>CONDULETE EM PVC, TIPO "C", SEM TAMPA, DE 1"</t>
  </si>
  <si>
    <t>SINAPI-I|39330</t>
  </si>
  <si>
    <t>39330</t>
  </si>
  <si>
    <t>CONDULETE EM PVC, TIPO "C", SEM TAMPA, DE 1/2"</t>
  </si>
  <si>
    <t>SINAPI-I|39331</t>
  </si>
  <si>
    <t>39331</t>
  </si>
  <si>
    <t>CONDULETE EM PVC, TIPO "C", SEM TAMPA, DE 3/4"</t>
  </si>
  <si>
    <t>SINAPI-I|39335</t>
  </si>
  <si>
    <t>39335</t>
  </si>
  <si>
    <t>CONDULETE EM PVC, TIPO "E", SEM TAMPA, DE 1"</t>
  </si>
  <si>
    <t>SINAPI-I|39333</t>
  </si>
  <si>
    <t>39333</t>
  </si>
  <si>
    <t>CONDULETE EM PVC, TIPO "E", SEM TAMPA, DE 1/2"</t>
  </si>
  <si>
    <t>SINAPI-I|39334</t>
  </si>
  <si>
    <t>39334</t>
  </si>
  <si>
    <t>CONDULETE EM PVC, TIPO "E", SEM TAMPA, DE 3/4"</t>
  </si>
  <si>
    <t>SINAPI-I|12015</t>
  </si>
  <si>
    <t>12015</t>
  </si>
  <si>
    <t>CONDULETE EM PVC, TIPO "LB", SEM TAMPA, DE 1"</t>
  </si>
  <si>
    <t>SINAPI-I|12016</t>
  </si>
  <si>
    <t>12016</t>
  </si>
  <si>
    <t>CONDULETE EM PVC, TIPO "LB", SEM TAMPA, DE 1/2" OU 3/4"</t>
  </si>
  <si>
    <t>SINAPI-I|12019</t>
  </si>
  <si>
    <t>12019</t>
  </si>
  <si>
    <t>CONDULETE EM PVC, TIPO "LL", SEM TAMPA, DE 1"</t>
  </si>
  <si>
    <t>SINAPI-I|12020</t>
  </si>
  <si>
    <t>12020</t>
  </si>
  <si>
    <t>CONDULETE EM PVC, TIPO "LL", SEM TAMPA, DE 1/2" OU 3/4"</t>
  </si>
  <si>
    <t>SINAPI-I|39338</t>
  </si>
  <si>
    <t>39338</t>
  </si>
  <si>
    <t>CONDULETE EM PVC, TIPO "LR", SEM TAMPA, DE 1"</t>
  </si>
  <si>
    <t>SINAPI-I|39336</t>
  </si>
  <si>
    <t>39336</t>
  </si>
  <si>
    <t>CONDULETE EM PVC, TIPO "LR", SEM TAMPA, DE 1/2"</t>
  </si>
  <si>
    <t>SINAPI-I|39337</t>
  </si>
  <si>
    <t>39337</t>
  </si>
  <si>
    <t>CONDULETE EM PVC, TIPO "LR", SEM TAMPA, DE 3/4"</t>
  </si>
  <si>
    <t>SINAPI-I|39341</t>
  </si>
  <si>
    <t>39341</t>
  </si>
  <si>
    <t>CONDULETE EM PVC, TIPO "T", SEM TAMPA, DE 1"</t>
  </si>
  <si>
    <t>SINAPI-I|39340</t>
  </si>
  <si>
    <t>39340</t>
  </si>
  <si>
    <t>CONDULETE EM PVC, TIPO "T", SEM TAMPA, DE 3/4"</t>
  </si>
  <si>
    <t>SINAPI-I|39342</t>
  </si>
  <si>
    <t>39342</t>
  </si>
  <si>
    <t>CONDULETE EM PVC, TIPO "TB", SEM TAMPA, DE 1"</t>
  </si>
  <si>
    <t>SINAPI-I|12025</t>
  </si>
  <si>
    <t>12025</t>
  </si>
  <si>
    <t>CONDULETE EM PVC, TIPO "TB", SEM TAMPA, DE 1/2" OU 3/4"</t>
  </si>
  <si>
    <t>SINAPI-I|39345</t>
  </si>
  <si>
    <t>39345</t>
  </si>
  <si>
    <t>CONDULETE EM PVC, TIPO "X", SEM TAMPA, DE 1"</t>
  </si>
  <si>
    <t>SINAPI-I|39343</t>
  </si>
  <si>
    <t>39343</t>
  </si>
  <si>
    <t>CONDULETE EM PVC, TIPO "X", SEM TAMPA, DE 1/2"</t>
  </si>
  <si>
    <t>SINAPI-I|39344</t>
  </si>
  <si>
    <t>39344</t>
  </si>
  <si>
    <t>CONDULETE EM PVC, TIPO "X", SEM TAMPA, DE 3/4"</t>
  </si>
  <si>
    <t>SINAPI-I|12623</t>
  </si>
  <si>
    <t>12623</t>
  </si>
  <si>
    <t>CONDUTOR PLUVIAL, PVC, CIRCULAR, DIAMETRO ENTRE 80 E 100 MM, PARA DRENAGEM PLUVIAL PREDIAL</t>
  </si>
  <si>
    <t>SINAPI-I|34498</t>
  </si>
  <si>
    <t>34498</t>
  </si>
  <si>
    <t>CONE DE SINALIZACAO EM PVC FLEXIVEL, H = 70 / 76 CM (NBR 15071)</t>
  </si>
  <si>
    <t>SINAPI-I|13244</t>
  </si>
  <si>
    <t>13244</t>
  </si>
  <si>
    <t>CONE DE SINALIZACAO EM PVC RIGIDO COM FAIXA REFLETIVA, H = 70 / 76 CM</t>
  </si>
  <si>
    <t>SINAPI-I|38998</t>
  </si>
  <si>
    <t>38998</t>
  </si>
  <si>
    <t>CONECTOR / ADAPTADOR F/F, COM INSERTO METALICO, PPR, DN 25 MM X 1/2", PARA AGUA QUENTE E FRIA PREDIAL</t>
  </si>
  <si>
    <t>SINAPI-I|38999</t>
  </si>
  <si>
    <t>38999</t>
  </si>
  <si>
    <t>CONECTOR / ADAPTADOR F/F, COM INSERTO METALICO, PPR, DN 32 MM X 3/4", PARA AGUA QUENTE E FRIA PREDIAL</t>
  </si>
  <si>
    <t>SINAPI-I|38996</t>
  </si>
  <si>
    <t>38996</t>
  </si>
  <si>
    <t>CONECTOR / ADAPTADOR F/M, COM INSERTO METALICO, PPR, DN 25 MM X 1/2", PARA AGUA QUENTE E FRIA PREDIAL</t>
  </si>
  <si>
    <t>SINAPI-I|44173</t>
  </si>
  <si>
    <t>44173</t>
  </si>
  <si>
    <t>CONECTOR / ADAPTADOR F/M, COM INSERTO METALICO, PPR, DN 25 MM X 3/4", PARA AGUA QUENTE E FRIA PREDIAL</t>
  </si>
  <si>
    <t>SINAPI-I|44174</t>
  </si>
  <si>
    <t>44174</t>
  </si>
  <si>
    <t>CONECTOR / ADAPTADOR F/M, COM INSERTO METALICO, PPR, DN 32 MM X 1", PARA AGUA QUENTE E FRIA PREDIAL</t>
  </si>
  <si>
    <t>SINAPI-I|38997</t>
  </si>
  <si>
    <t>38997</t>
  </si>
  <si>
    <t>CONECTOR / ADAPTADOR F/M, COM INSERTO METALICO, PPR, DN 32 MM X 3/4", PARA AGUA QUENTE E FRIA PREDIAL</t>
  </si>
  <si>
    <t>SINAPI-I|39600</t>
  </si>
  <si>
    <t>39600</t>
  </si>
  <si>
    <t>CONECTOR / TOMADA FEMEA RJ 45, CATEGORIA 5 E (CAT 5E) PARA CABOS</t>
  </si>
  <si>
    <t>SINAPI-I|39601</t>
  </si>
  <si>
    <t>39601</t>
  </si>
  <si>
    <t>CONECTOR / TOMADA FEMEA RJ 45, CATEGORIA 6 (CAT 6) PARA CABOS</t>
  </si>
  <si>
    <t>SINAPI-I|39862</t>
  </si>
  <si>
    <t>39862</t>
  </si>
  <si>
    <t>CONECTOR BRONZE/LATAO SEM ANEL DE SOLDA, BOLSA X ROSCA F, 15 MM X 1/2"</t>
  </si>
  <si>
    <t>SINAPI-I|39863</t>
  </si>
  <si>
    <t>39863</t>
  </si>
  <si>
    <t>CONECTOR BRONZE/LATAO SEM ANEL DE SOLDA, BOLSA X ROSCA F, 22 MM X 1/2"</t>
  </si>
  <si>
    <t>SINAPI-I|39864</t>
  </si>
  <si>
    <t>39864</t>
  </si>
  <si>
    <t>CONECTOR BRONZE/LATAO SEM ANEL DE SOLDA, BOLSA X ROSCA F, 22 MM X 3/4"</t>
  </si>
  <si>
    <t>SINAPI-I|39865</t>
  </si>
  <si>
    <t>39865</t>
  </si>
  <si>
    <t>CONECTOR BRONZE/LATAO SEM ANEL DE SOLDA, BOLSA X ROSCA F, 28 MM X 1/2"</t>
  </si>
  <si>
    <t>SINAPI-I|2517</t>
  </si>
  <si>
    <t>2517</t>
  </si>
  <si>
    <t>CONECTOR CURVO 90 GRAUS DE ALUMINIO, BITOLA 1 1/2", PARA ADAPTAR ENTRADA DE ELETRODUTO METALICO FLEXIVEL EM QUADROS</t>
  </si>
  <si>
    <t>SINAPI-I|2522</t>
  </si>
  <si>
    <t>2522</t>
  </si>
  <si>
    <t>CONECTOR CURVO 90 GRAUS DE ALUMINIO, BITOLA 1 1/4", PARA ADAPTAR ENTRADA DE ELETRODUTO METALICO FLEXIVEL EM QUADROS</t>
  </si>
  <si>
    <t>SINAPI-I|2516</t>
  </si>
  <si>
    <t>2516</t>
  </si>
  <si>
    <t>CONECTOR CURVO 90 GRAUS DE ALUMINIO, BITOLA 1", PARA ADAPTAR ENTRADA DE ELETRODUTO METALICO FLEXIVEL EM QUADROS</t>
  </si>
  <si>
    <t>SINAPI-I|2548</t>
  </si>
  <si>
    <t>2548</t>
  </si>
  <si>
    <t>CONECTOR CURVO 90 GRAUS DE ALUMINIO, BITOLA 1/2", PARA ADAPTAR ENTRADA DE ELETRODUTO METALICO FLEXIVEL EM QUADROS</t>
  </si>
  <si>
    <t>SINAPI-I|2518</t>
  </si>
  <si>
    <t>2518</t>
  </si>
  <si>
    <t>CONECTOR CURVO 90 GRAUS DE ALUMINIO, BITOLA 2 1/2", PARA ADAPTAR ENTRADA DE ELETRODUTO METALICO FLEXIVEL EM QUADROS</t>
  </si>
  <si>
    <t>SINAPI-I|2521</t>
  </si>
  <si>
    <t>2521</t>
  </si>
  <si>
    <t>CONECTOR CURVO 90 GRAUS DE ALUMINIO, BITOLA 2", PARA ADAPTAR ENTRADA DE ELETRODUTO METALICO FLEXIVEL EM QUADROS</t>
  </si>
  <si>
    <t>SINAPI-I|2519</t>
  </si>
  <si>
    <t>2519</t>
  </si>
  <si>
    <t>CONECTOR CURVO 90 GRAUS DE ALUMINIO, BITOLA 3", PARA ADAPTAR ENTRADA DE ELETRODUTO METALICO FLEXIVEL EM QUADROS</t>
  </si>
  <si>
    <t>SINAPI-I|2515</t>
  </si>
  <si>
    <t>2515</t>
  </si>
  <si>
    <t>CONECTOR CURVO 90 GRAUS DE ALUMINIO, BITOLA 3/4", PARA ADAPTAR ENTRADA DE ELETRODUTO METALICO FLEXIVEL EM QUADROS</t>
  </si>
  <si>
    <t>SINAPI-I|2520</t>
  </si>
  <si>
    <t>2520</t>
  </si>
  <si>
    <t>CONECTOR CURVO 90 GRAUS DE ALUMINIO, BITOLA 4", PARA ADAPTAR ENTRADA DE ELETRODUTO METALICO FLEXIVEL EM QUADROS</t>
  </si>
  <si>
    <t>SINAPI-I|1602</t>
  </si>
  <si>
    <t>1602</t>
  </si>
  <si>
    <t>CONECTOR DE ALUMINIO TIPO PRENSA CABO, BITOLA 1 1/2", PARA CABOS DE DIAMETRO DE 37 A 40 MM</t>
  </si>
  <si>
    <t>SINAPI-I|1601</t>
  </si>
  <si>
    <t>1601</t>
  </si>
  <si>
    <t>CONECTOR DE ALUMINIO TIPO PRENSA CABO, BITOLA 1 1/4", PARA CABOS DE DIAMETRO DE 31 A 34 MM</t>
  </si>
  <si>
    <t>SINAPI-I|1600</t>
  </si>
  <si>
    <t>1600</t>
  </si>
  <si>
    <t>CONECTOR DE ALUMINIO TIPO PRENSA CABO, BITOLA 1", PARA CABOS DE DIAMETRO DE 22,5 A 25 MM</t>
  </si>
  <si>
    <t>SINAPI-I|1598</t>
  </si>
  <si>
    <t>1598</t>
  </si>
  <si>
    <t>CONECTOR DE ALUMINIO TIPO PRENSA CABO, BITOLA 1/2", PARA CABOS DE DIAMETRO DE 12,5 A 15 MM</t>
  </si>
  <si>
    <t>SINAPI-I|1603</t>
  </si>
  <si>
    <t>1603</t>
  </si>
  <si>
    <t>CONECTOR DE ALUMINIO TIPO PRENSA CABO, BITOLA 2", PARA CABOS DE DIAMETRO DE 47,5 A 50 MM</t>
  </si>
  <si>
    <t>SINAPI-I|1599</t>
  </si>
  <si>
    <t>1599</t>
  </si>
  <si>
    <t>CONECTOR DE ALUMINIO TIPO PRENSA CABO, BITOLA 3/4", PARA CABOS DE DIAMETRO DE 17,5 A 20 MM</t>
  </si>
  <si>
    <t>SINAPI-I|1597</t>
  </si>
  <si>
    <t>1597</t>
  </si>
  <si>
    <t>CONECTOR DE ALUMINIO TIPO PRENSA CABO, BITOLA 3/8", PARA CABOS DE DIAMETRO DE 9 A 10 MM</t>
  </si>
  <si>
    <t>SINAPI-I|39602</t>
  </si>
  <si>
    <t>39602</t>
  </si>
  <si>
    <t>CONECTOR MACHO RJ 45, CATEGORIA 5 E (CAT 5E) PARA CABOS</t>
  </si>
  <si>
    <t>SINAPI-I|39603</t>
  </si>
  <si>
    <t>39603</t>
  </si>
  <si>
    <t>CONECTOR MACHO RJ 45, CATEGORIA 6 (CAT 6) PARA CABOS</t>
  </si>
  <si>
    <t>SINAPI-I|11821</t>
  </si>
  <si>
    <t>11821</t>
  </si>
  <si>
    <t>CONECTOR METALICO TIPO PARAFUSO FENDIDO (SPLIT BOLT), COM SEPARADOR DE CABOS BIMETALICOS, PARA CABOS ATE 25 MM2</t>
  </si>
  <si>
    <t>SINAPI-I|1562</t>
  </si>
  <si>
    <t>1562</t>
  </si>
  <si>
    <t>CONECTOR METALICO TIPO PARAFUSO FENDIDO (SPLIT BOLT), COM SEPARADOR DE CABOS BIMETALICOS, PARA CABOS ATE 50 MM2</t>
  </si>
  <si>
    <t>SINAPI-I|1563</t>
  </si>
  <si>
    <t>1563</t>
  </si>
  <si>
    <t>CONECTOR METALICO TIPO PARAFUSO FENDIDO (SPLIT BOLT), COM SEPARADOR DE CABOS BIMETALICOS, PARA CABOS ATE 70 MM2</t>
  </si>
  <si>
    <t>SINAPI-I|11856</t>
  </si>
  <si>
    <t>11856</t>
  </si>
  <si>
    <t>CONECTOR METALICO TIPO PARAFUSO FENDIDO (SPLIT BOLT), PARA CABOS ATE 10 MM2</t>
  </si>
  <si>
    <t>SINAPI-I|11857</t>
  </si>
  <si>
    <t>11857</t>
  </si>
  <si>
    <t>CONECTOR METALICO TIPO PARAFUSO FENDIDO (SPLIT BOLT), PARA CABOS ATE 120 MM2</t>
  </si>
  <si>
    <t>SINAPI-I|11858</t>
  </si>
  <si>
    <t>11858</t>
  </si>
  <si>
    <t>CONECTOR METALICO TIPO PARAFUSO FENDIDO (SPLIT BOLT), PARA CABOS ATE 150 MM2</t>
  </si>
  <si>
    <t>SINAPI-I|1539</t>
  </si>
  <si>
    <t>1539</t>
  </si>
  <si>
    <t>CONECTOR METALICO TIPO PARAFUSO FENDIDO (SPLIT BOLT), PARA CABOS ATE 16 MM2</t>
  </si>
  <si>
    <t>SINAPI-I|11859</t>
  </si>
  <si>
    <t>11859</t>
  </si>
  <si>
    <t>CONECTOR METALICO TIPO PARAFUSO FENDIDO (SPLIT BOLT), PARA CABOS ATE 185 MM2</t>
  </si>
  <si>
    <t>SINAPI-I|1550</t>
  </si>
  <si>
    <t>1550</t>
  </si>
  <si>
    <t>CONECTOR METALICO TIPO PARAFUSO FENDIDO (SPLIT BOLT), PARA CABOS ATE 25 MM2</t>
  </si>
  <si>
    <t>SINAPI-I|11854</t>
  </si>
  <si>
    <t>11854</t>
  </si>
  <si>
    <t>CONECTOR METALICO TIPO PARAFUSO FENDIDO (SPLIT BOLT), PARA CABOS ATE 35 MM2</t>
  </si>
  <si>
    <t>SINAPI-I|11862</t>
  </si>
  <si>
    <t>11862</t>
  </si>
  <si>
    <t>CONECTOR METALICO TIPO PARAFUSO FENDIDO (SPLIT BOLT), PARA CABOS ATE 50 MM2</t>
  </si>
  <si>
    <t>SINAPI-I|11863</t>
  </si>
  <si>
    <t>11863</t>
  </si>
  <si>
    <t>CONECTOR METALICO TIPO PARAFUSO FENDIDO (SPLIT BOLT), PARA CABOS ATE 6 MM2</t>
  </si>
  <si>
    <t>SINAPI-I|11855</t>
  </si>
  <si>
    <t>11855</t>
  </si>
  <si>
    <t>CONECTOR METALICO TIPO PARAFUSO FENDIDO (SPLIT BOLT), PARA CABOS ATE 70 MM2</t>
  </si>
  <si>
    <t>SINAPI-I|11864</t>
  </si>
  <si>
    <t>11864</t>
  </si>
  <si>
    <t>CONECTOR METALICO TIPO PARAFUSO FENDIDO (SPLIT BOLT), PARA CABOS ATE 95 MM2</t>
  </si>
  <si>
    <t>SINAPI-I|2527</t>
  </si>
  <si>
    <t>2527</t>
  </si>
  <si>
    <t>CONECTOR RETO DE ALUMINIO PARA ELETRODUTO DE 1 1/2", PARA ADAPTAR ENTRADA DE ELETRODUTO METALICO FLEXIVEL EM QUADROS</t>
  </si>
  <si>
    <t>SINAPI-I|2526</t>
  </si>
  <si>
    <t>2526</t>
  </si>
  <si>
    <t>CONECTOR RETO DE ALUMINIO PARA ELETRODUTO DE 1 1/4", PARA ADAPTAR ENTRADA DE ELETRODUTO METALICO FLEXIVEL EM QUADROS</t>
  </si>
  <si>
    <t>SINAPI-I|2483</t>
  </si>
  <si>
    <t>2483</t>
  </si>
  <si>
    <t>CONECTOR RETO DE ALUMINIO PARA ELETRODUTO DE 1", PARA ADAPTAR ENTRADA DE ELETRODUTO METALICO FLEXIVEL EM QUADROS</t>
  </si>
  <si>
    <t>SINAPI-I|2487</t>
  </si>
  <si>
    <t>2487</t>
  </si>
  <si>
    <t>CONECTOR RETO DE ALUMINIO PARA ELETRODUTO DE 1/2", PARA ADAPTAR ENTRADA DE ELETRODUTO METALICO FLEXIVEL EM QUADROS</t>
  </si>
  <si>
    <t>SINAPI-I|2528</t>
  </si>
  <si>
    <t>2528</t>
  </si>
  <si>
    <t>CONECTOR RETO DE ALUMINIO PARA ELETRODUTO DE 2 1/2", PARA ADAPTAR ENTRADA DE ELETRODUTO METALICO FLEXIVEL EM QUADROS</t>
  </si>
  <si>
    <t>SINAPI-I|2489</t>
  </si>
  <si>
    <t>2489</t>
  </si>
  <si>
    <t>CONECTOR RETO DE ALUMINIO PARA ELETRODUTO DE 2", PARA ADAPTAR ENTRADA DE ELETRODUTO METALICO FLEXIVEL EM QUADROS</t>
  </si>
  <si>
    <t>SINAPI-I|2484</t>
  </si>
  <si>
    <t>2484</t>
  </si>
  <si>
    <t>CONECTOR RETO DE ALUMINIO PARA ELETRODUTO DE 3", PARA ADAPTAR ENTRADA DE ELETRODUTO METALICO FLEXIVEL EM QUADROS</t>
  </si>
  <si>
    <t>SINAPI-I|2488</t>
  </si>
  <si>
    <t>2488</t>
  </si>
  <si>
    <t>CONECTOR RETO DE ALUMINIO PARA ELETRODUTO DE 3/4", PARA ADAPTAR ENTRADA DE ELETRODUTO METALICO FLEXIVEL EM QUADROS</t>
  </si>
  <si>
    <t>SINAPI-I|2485</t>
  </si>
  <si>
    <t>2485</t>
  </si>
  <si>
    <t>CONECTOR RETO DE ALUMINIO PARA ELETRODUTO DE 4", PARA ADAPTAR ENTRADA DE ELETRODUTO METALICO FLEXIVEL EM QUADROS</t>
  </si>
  <si>
    <t>SINAPI-I|44247</t>
  </si>
  <si>
    <t>44247</t>
  </si>
  <si>
    <t>CONECTOR, CPVC, SOLDAVEL, 114 MM X 4", PARA AGUA QUENTE</t>
  </si>
  <si>
    <t>SINAPI-I|38005</t>
  </si>
  <si>
    <t>38005</t>
  </si>
  <si>
    <t>CONECTOR, CPVC, SOLDAVEL, 15 MM X 1/2", PARA AGUA QUENTE</t>
  </si>
  <si>
    <t>SINAPI-I|38006</t>
  </si>
  <si>
    <t>38006</t>
  </si>
  <si>
    <t>CONECTOR, CPVC, SOLDAVEL, 22 MM X 1/2", PARA AGUA QUENTE</t>
  </si>
  <si>
    <t>SINAPI-I|38428</t>
  </si>
  <si>
    <t>38428</t>
  </si>
  <si>
    <t>CONECTOR, CPVC, SOLDAVEL, 22 MM X 3/4", PARA AGUA QUENTE</t>
  </si>
  <si>
    <t>SINAPI-I|38007</t>
  </si>
  <si>
    <t>38007</t>
  </si>
  <si>
    <t>CONECTOR, CPVC, SOLDAVEL, 28 MM X 1", PARA AGUA QUENTE</t>
  </si>
  <si>
    <t>SINAPI-I|38008</t>
  </si>
  <si>
    <t>38008</t>
  </si>
  <si>
    <t>CONECTOR, CPVC, SOLDAVEL, 35 MM X 1 1/4", PARA AGUA QUENTE</t>
  </si>
  <si>
    <t>SINAPI-I|38009</t>
  </si>
  <si>
    <t>38009</t>
  </si>
  <si>
    <t>CONECTOR, CPVC, SOLDAVEL, 42 MM X 1 1/2", PARA AGUA QUENTE</t>
  </si>
  <si>
    <t>SINAPI-I|44248</t>
  </si>
  <si>
    <t>44248</t>
  </si>
  <si>
    <t>CONECTOR, CPVC, SOLDAVEL, 54 MM X 2", PARA AGUA QUENTE</t>
  </si>
  <si>
    <t>SINAPI-I|44249</t>
  </si>
  <si>
    <t>44249</t>
  </si>
  <si>
    <t>CONECTOR, CPVC, SOLDAVEL, 73 MM X 2 1/2", PARA AGUA QUENTE</t>
  </si>
  <si>
    <t>SINAPI-I|44250</t>
  </si>
  <si>
    <t>44250</t>
  </si>
  <si>
    <t>CONECTOR, CPVC, SOLDAVEL, 89 MM X 3", PARA AGUA QUENTE</t>
  </si>
  <si>
    <t>SINAPI-I|39279</t>
  </si>
  <si>
    <t>39279</t>
  </si>
  <si>
    <t>CONECTOR/ADAPTADOR FIXO, ROSCA FEMEA, EM PLASTICO, DN 16 MM X 1/2", PARA CONEXAO COM CRIMPAGEM, EM TUBO PEX PARA INST. AGUA QUENTE/FRIA</t>
  </si>
  <si>
    <t>SINAPI-I|39280</t>
  </si>
  <si>
    <t>39280</t>
  </si>
  <si>
    <t>CONECTOR/ADAPTADOR FIXO, ROSCA FEMEA, EM PLASTICO, DN 20 MM X 1/2", PARA CONEXAO COM CRIMPAGEM, EM TUBO PEX PARA INST. AGUA QUENTE/FRIA</t>
  </si>
  <si>
    <t>SINAPI-I|39281</t>
  </si>
  <si>
    <t>39281</t>
  </si>
  <si>
    <t>CONECTOR/ADAPTADOR FIXO, ROSCA FEMEA, EM PLASTICO, DN 20 MM X 3/4", PARA CONEXAO COM CRIMPAGEM, EM TUBO PEX PARA INST. AGUA QUENTE/FRIA</t>
  </si>
  <si>
    <t>SINAPI-I|39282</t>
  </si>
  <si>
    <t>39282</t>
  </si>
  <si>
    <t>CONECTOR/ADAPTADOR FIXO, ROSCA FEMEA, EM PLASTICO, DN 25 MM X 3/4", PARA CONEXAO COM CRIMPAGEM, EM TUBO PEX PARA INST. AGUA QUENTE/FRIA</t>
  </si>
  <si>
    <t>SINAPI-I|38844</t>
  </si>
  <si>
    <t>38844</t>
  </si>
  <si>
    <t>CONECTOR/ADAPTADOR FIXO, ROSCA FEMEA, METALICA, COM ANEL DESLIZANTE, DN 16 MM X 1/2", PARA TUBO PEX PARA INST. AGUA QUENTE/FRIA</t>
  </si>
  <si>
    <t>SINAPI-I|38846</t>
  </si>
  <si>
    <t>38846</t>
  </si>
  <si>
    <t>CONECTOR/ADAPTADOR FIXO, ROSCA FEMEA, METALICA, COM ANEL DESLIZANTE, DN 20 MM X 1/2", PARA TUBO PEX PARA INST. AGUA QUENTE/FRIA</t>
  </si>
  <si>
    <t>SINAPI-I|38847</t>
  </si>
  <si>
    <t>38847</t>
  </si>
  <si>
    <t>CONECTOR/ADAPTADOR FIXO, ROSCA FEMEA, METALICA, COM ANEL DESLIZANTE, DN 20 MM X 3/4", PARA TUBO PEX PARA INST. AGUA QUENTE/FRIA</t>
  </si>
  <si>
    <t>SINAPI-I|38850</t>
  </si>
  <si>
    <t>38850</t>
  </si>
  <si>
    <t>CONECTOR/ADAPTADOR FIXO, ROSCA FEMEA, METALICA, COM ANEL DESLIZANTE, DN 25 MM X 1", PARA TUBO PEX PARA INST. AGUA QUENTE/FRIA</t>
  </si>
  <si>
    <t>SINAPI-I|38848</t>
  </si>
  <si>
    <t>38848</t>
  </si>
  <si>
    <t>CONECTOR/ADAPTADOR FIXO, ROSCA FEMEA, METALICA, COM ANEL DESLIZANTE, DN 25 MM X 3/4", PARA TUBO PEX PARA INST. AGUA QUENTE/FRIA</t>
  </si>
  <si>
    <t>SINAPI-I|38851</t>
  </si>
  <si>
    <t>38851</t>
  </si>
  <si>
    <t>CONECTOR/ADAPTADOR FIXO, ROSCA FEMEA, METALICA, COM ANEL DESLIZANTE, DN 32 MM X 1", PARA TUBO PEX PARA INST. AGUA QUENTE/FRIA</t>
  </si>
  <si>
    <t>SINAPI-I|38854</t>
  </si>
  <si>
    <t>38854</t>
  </si>
  <si>
    <t>CONECTOR/ADAPTADOR MOVEL, ROSCA FEMEA, METALICA, COM ANEL DESLIZANTE, DN 16 MM X 3/4", PARA TUBO PEX PARA INST. AGUA QUENTE/FRIA</t>
  </si>
  <si>
    <t>SINAPI-I|3104</t>
  </si>
  <si>
    <t>3104</t>
  </si>
  <si>
    <t>CONJ. DE FERRAGENS PARA PORTA DE VIDRO TEMPERADO, EM ZAMAC CROMADO, CONTEMPLANDO DOBRADICA INF., DOBRADICA SUP., PIVO PARA DOBRADICA INF., PIVO PARA DOBRADICA SUP., FECHADURA CENTRAL EM ZAMC. CROMADO, CONTRA FECHADURA DE PRESSAO</t>
  </si>
  <si>
    <t>CJ</t>
  </si>
  <si>
    <t>SINAPI-I|1607</t>
  </si>
  <si>
    <t>1607</t>
  </si>
  <si>
    <t>CONJUNTO ARRUELAS DE VEDACAO 5/16" PARA TELHA FIBROCIMENTO (UMA ARRUELA METALICA E UMA ARRUELA PVC - CONICAS)</t>
  </si>
  <si>
    <t>SINAPI-I|38169</t>
  </si>
  <si>
    <t>38169</t>
  </si>
  <si>
    <t>CONJUNTO DE FERRAGENS PIVO, PARA PORTA PIVOTANTE DE ATE 100 KG, REGULAVEL COM ESFERA, CROMADO - SUPERIOR E INFERIOR - COMPLETO</t>
  </si>
  <si>
    <t>SINAPI-I|6142</t>
  </si>
  <si>
    <t>6142</t>
  </si>
  <si>
    <t>CONJUNTO DE LIGACAO AJUSTAVEL, PARA VASO / BACIA SANITARIA, EM PLASTICO BRANCO, COM TUBO, CANOPLA E ESPUDE</t>
  </si>
  <si>
    <t>SINAPI-I|11686</t>
  </si>
  <si>
    <t>11686</t>
  </si>
  <si>
    <t>CONJUNTO DE LIGACAO PARA VASO / BACIA SANITARIA, EM PLASTICO BRANCO, COM TUBO, CANOPLA E ANEL DE EXPANSAO (TUBO 1.1/2" X 20 CM)</t>
  </si>
  <si>
    <t>SINAPI-I|37598</t>
  </si>
  <si>
    <t>37598</t>
  </si>
  <si>
    <t>CONJUNTO MONTADO ESTOPIM COM ESPOLETA COMUM NUMERO 8, COM CABECA ACENDEDORA, 1,5 M</t>
  </si>
  <si>
    <t>SINAPI-I|25398</t>
  </si>
  <si>
    <t>25398</t>
  </si>
  <si>
    <t>CONJUNTO PARA FUTSAL COM PAR DE TRAVES OFICIAIS DE 3,00 X 2,00 M EM TUBO DE ACO GALVANIZADO 3" COM REQUADROS EM TUBO DE 1", PINTURA EM PRIMER COM TINTA ESMALTE SINTETICO E REDES DE POLIETILENO FIO 4 MM</t>
  </si>
  <si>
    <t>SINAPI-I|25399</t>
  </si>
  <si>
    <t>25399</t>
  </si>
  <si>
    <t>CONJUNTO PARA QUADRA DE VOLEI COM POSTES EM TUBO DE ACO GALVANIZADO 3", H = *255* CM, PINTURA EM TINTA ESMALTE SINTETICO, REDE DE NYLON COM 2 MM, MALHA 10 X 10 CM E ANTENAS OFICIAIS EM FIBRA DE VIDRO</t>
  </si>
  <si>
    <t>SINAPI-I|43440</t>
  </si>
  <si>
    <t>43440</t>
  </si>
  <si>
    <t>CONJUNTO PRE-MOLDADO COMPOSTO POR GRELHA (0,99 X 0,45 M), QUADRO (1,10 X 0,52 M) E CANTONEIRA (1,10 X 0,35 M), EM CONCRETO ARMADO, COM FCK DE 21 MPA</t>
  </si>
  <si>
    <t>SINAPI-I|1613</t>
  </si>
  <si>
    <t>1613</t>
  </si>
  <si>
    <t>CONTATOR TRIPOLAR, CORRENTE DE *110* A, TENSAO NOMINAL DE *500* V, CATEGORIA AC-2 E AC-3</t>
  </si>
  <si>
    <t>SINAPI-I|1626</t>
  </si>
  <si>
    <t>1626</t>
  </si>
  <si>
    <t>CONTATOR TRIPOLAR, CORRENTE DE *185* A, TENSAO NOMINAL DE *500* V, CATEGORIA AC-2 E AC-3</t>
  </si>
  <si>
    <t>SINAPI-I|1625</t>
  </si>
  <si>
    <t>1625</t>
  </si>
  <si>
    <t>CONTATOR TRIPOLAR, CORRENTE DE *22* A, TENSAO NOMINAL DE *500* V, CATEGORIA AC-2 E AC-3</t>
  </si>
  <si>
    <t>SINAPI-I|1622</t>
  </si>
  <si>
    <t>1622</t>
  </si>
  <si>
    <t>CONTATOR TRIPOLAR, CORRENTE DE *265* A, TENSAO NOMINAL DE *500* V, CATEGORIA AC-2 E AC-3</t>
  </si>
  <si>
    <t>SINAPI-I|1620</t>
  </si>
  <si>
    <t>1620</t>
  </si>
  <si>
    <t>CONTATOR TRIPOLAR, CORRENTE DE *38* A, TENSAO NOMINAL DE *500* V, CATEGORIA AC-2 E AC-3</t>
  </si>
  <si>
    <t>SINAPI-I|1629</t>
  </si>
  <si>
    <t>1629</t>
  </si>
  <si>
    <t>CONTATOR TRIPOLAR, CORRENTE DE *500* A, TENSAO NOMINAL DE *500* V, CATEGORIA AC-2 E AC-3</t>
  </si>
  <si>
    <t>SINAPI-I|1627</t>
  </si>
  <si>
    <t>1627</t>
  </si>
  <si>
    <t>CONTATOR TRIPOLAR, CORRENTE DE *65* A, TENSAO NOMINAL DE *500* V, CATEGORIA AC-2 E AC-3</t>
  </si>
  <si>
    <t>SINAPI-I|1623</t>
  </si>
  <si>
    <t>1623</t>
  </si>
  <si>
    <t>CONTATOR TRIPOLAR, CORRENTE DE 12 A, TENSAO NOMINAL DE *500* V, CATEGORIA AC-2 E AC-3</t>
  </si>
  <si>
    <t>SINAPI-I|1619</t>
  </si>
  <si>
    <t>1619</t>
  </si>
  <si>
    <t>CONTATOR TRIPOLAR, CORRENTE DE 25 A, TENSAO NOMINAL DE *500* V, CATEGORIA AC-2 E AC-3</t>
  </si>
  <si>
    <t>SINAPI-I|1630</t>
  </si>
  <si>
    <t>1630</t>
  </si>
  <si>
    <t>CONTATOR TRIPOLAR, CORRENTE DE 250 A, TENSAO NOMINAL DE *500* V, PARA ACIONAMENTO DE CAPACITORES</t>
  </si>
  <si>
    <t>SINAPI-I|1616</t>
  </si>
  <si>
    <t>1616</t>
  </si>
  <si>
    <t>CONTATOR TRIPOLAR, CORRENTE DE 300 A, TENSAO NOMINAL DE *500* V, CATEGORIA AC-2 E AC-3</t>
  </si>
  <si>
    <t>SINAPI-I|1614</t>
  </si>
  <si>
    <t>1614</t>
  </si>
  <si>
    <t>CONTATOR TRIPOLAR, CORRENTE DE 32 A, TENSAO NOMINAL DE *500* V, CATEGORIA AC-2 E AC-3</t>
  </si>
  <si>
    <t>SINAPI-I|1617</t>
  </si>
  <si>
    <t>1617</t>
  </si>
  <si>
    <t>CONTATOR TRIPOLAR, CORRENTE DE 400 A, TENSAO NOMINAL DE *500* V, CATEGORIA AC-2 E AC-3</t>
  </si>
  <si>
    <t>SINAPI-I|1621</t>
  </si>
  <si>
    <t>1621</t>
  </si>
  <si>
    <t>CONTATOR TRIPOLAR, CORRENTE DE 45 A, TENSAO NOMINAL DE *500* V, CATEGORIA AC-2 E AC-3</t>
  </si>
  <si>
    <t>SINAPI-I|1624</t>
  </si>
  <si>
    <t>1624</t>
  </si>
  <si>
    <t>CONTATOR TRIPOLAR, CORRENTE DE 630 A, TENSAO NOMINAL DE *500* V, CATEGORIA AC-2 E AC-3</t>
  </si>
  <si>
    <t>SINAPI-I|1615</t>
  </si>
  <si>
    <t>1615</t>
  </si>
  <si>
    <t>CONTATOR TRIPOLAR, CORRENTE DE 75 A, TENSAO NOMINAL DE *500* V, CATEGORIA AC-2 E AC-3</t>
  </si>
  <si>
    <t>SINAPI-I|1612</t>
  </si>
  <si>
    <t>1612</t>
  </si>
  <si>
    <t>CONTATOR TRIPOLAR, CORRENTE DE 9 A, TENSAO NOMINAL DE *500* V, CATEGORIA AC-2 E AC-3</t>
  </si>
  <si>
    <t>SINAPI-I|1618</t>
  </si>
  <si>
    <t>1618</t>
  </si>
  <si>
    <t>CONTATOR TRIPOLAR, CORRENTE DE 95 A, TENSAO NOMINAL DE *500* V, CATEGORIA AC-2 E AC-3</t>
  </si>
  <si>
    <t>SINAPI-I|14211</t>
  </si>
  <si>
    <t>14211</t>
  </si>
  <si>
    <t>CONTRA-PORCA SEXTAVADA, DIAMETRO NOMINAL 1 3/8", ALTURA 35 MM</t>
  </si>
  <si>
    <t>SINAPI-I|43657</t>
  </si>
  <si>
    <t>43657</t>
  </si>
  <si>
    <t>CONTRAMARCO DE ALUMINIO (PERFIL 25) PARA ESQUADRIAS, TIPO CONVENCIONAL / CADEIRINHA, 60 MM (CM-060), INCLUSO CONEXOES, GRAPAS E TRAVAMENTOS</t>
  </si>
  <si>
    <t>SINAPI-I|38200</t>
  </si>
  <si>
    <t>38200</t>
  </si>
  <si>
    <t>CORDA DE POLIAMIDA 12 MM TIPO BOMBEIRO, PARA TRABALHO EM ALTURA</t>
  </si>
  <si>
    <t>100M</t>
  </si>
  <si>
    <t>SINAPI-I|39269</t>
  </si>
  <si>
    <t>39269</t>
  </si>
  <si>
    <t>CORDAO DE COBRE, FLEXIVEL, TORCIDO, CLASSE 4 OU 5, ISOLACAO EM PVC/D, 300 V, 2 CONDUTORES DE 0,5 MM2</t>
  </si>
  <si>
    <t>SINAPI-I|11889</t>
  </si>
  <si>
    <t>11889</t>
  </si>
  <si>
    <t>CORDAO DE COBRE, FLEXIVEL, TORCIDO, CLASSE 4 OU 5, ISOLACAO EM PVC/D, 300 V, 2 CONDUTORES DE 0,75 MM2</t>
  </si>
  <si>
    <t>SINAPI-I|39270</t>
  </si>
  <si>
    <t>39270</t>
  </si>
  <si>
    <t>CORDAO DE COBRE, FLEXIVEL, TORCIDO, CLASSE 4 OU 5, ISOLACAO EM PVC/D, 300 V, 2 CONDUTORES DE 1,0 MM2</t>
  </si>
  <si>
    <t>SINAPI-I|11890</t>
  </si>
  <si>
    <t>11890</t>
  </si>
  <si>
    <t>CORDAO DE COBRE, FLEXIVEL, TORCIDO, CLASSE 4 OU 5, ISOLACAO EM PVC/D, 300 V, 2 CONDUTORES DE 1,5 MM2</t>
  </si>
  <si>
    <t>SINAPI-I|11891</t>
  </si>
  <si>
    <t>11891</t>
  </si>
  <si>
    <t>CORDAO DE COBRE, FLEXIVEL, TORCIDO, CLASSE 4 OU 5, ISOLACAO EM PVC/D, 300 V, 2 CONDUTORES DE 2,5 MM2</t>
  </si>
  <si>
    <t>SINAPI-I|11892</t>
  </si>
  <si>
    <t>11892</t>
  </si>
  <si>
    <t>CORDAO DE COBRE, FLEXIVEL, TORCIDO, CLASSE 4 OU 5, ISOLACAO EM PVC/D, 300 V, 2 CONDUTORES DE 4 MM2</t>
  </si>
  <si>
    <t>SINAPI-I|37601</t>
  </si>
  <si>
    <t>37601</t>
  </si>
  <si>
    <t>CORDEL DETONANTE, NP 05 G/M</t>
  </si>
  <si>
    <t>SINAPI-I|1634</t>
  </si>
  <si>
    <t>1634</t>
  </si>
  <si>
    <t>CORDEL DETONANTE, NP 10 G/M</t>
  </si>
  <si>
    <t>SINAPI-I|44274</t>
  </si>
  <si>
    <t>44274</t>
  </si>
  <si>
    <t>COROA PARA PERFURATRIZ T38, D = 2 1/2", 6 X 4 BOTOES BALISTICOS, FACE PLANA</t>
  </si>
  <si>
    <t>SINAPI-I|5086</t>
  </si>
  <si>
    <t>5086</t>
  </si>
  <si>
    <t>CORRENTE DE ELO CURTO COMUM, SOLDADA, GALVANIZADA, ESPESSURA DO ELO = 1/2" (12,5 MM)</t>
  </si>
  <si>
    <t>SINAPI-I|45244</t>
  </si>
  <si>
    <t>45244</t>
  </si>
  <si>
    <t>CORTA-TUBOS COM CAPACIDADE DE 6 A 42 MM</t>
  </si>
  <si>
    <t>SINAPI-I|11280</t>
  </si>
  <si>
    <t>11280</t>
  </si>
  <si>
    <t>CORTADEIRA DE PISO DE CONCRETO E ASFALTO, PARA DISCO PADRAO DE DIAMETRO 350 MM (14") OU 450 MM (18"), MOTOR A GASOLINA, POTENCIA 13 HP, SEM DISCO</t>
  </si>
  <si>
    <t>SINAPI-I|45657</t>
  </si>
  <si>
    <t>45657</t>
  </si>
  <si>
    <t>CORTADEIRA HIDRAULICA DE VERGALHAO, PARA ACO DE DIAMETRO ATE 50 MM, MOTOR ELETRICO TRIFASICO, POTENCIA DE 5,5 HP A 7,5 HP</t>
  </si>
  <si>
    <t>SINAPI-I|3446</t>
  </si>
  <si>
    <t>3446</t>
  </si>
  <si>
    <t>COTOVELO 45 GRAUS DE FERRO GALVANIZADO, COM ROSCA BSP, DE 1 1/2"</t>
  </si>
  <si>
    <t>SINAPI-I|3445</t>
  </si>
  <si>
    <t>3445</t>
  </si>
  <si>
    <t>COTOVELO 45 GRAUS DE FERRO GALVANIZADO, COM ROSCA BSP, DE 1 1/4"</t>
  </si>
  <si>
    <t>SINAPI-I|3444</t>
  </si>
  <si>
    <t>3444</t>
  </si>
  <si>
    <t>COTOVELO 45 GRAUS DE FERRO GALVANIZADO, COM ROSCA BSP, DE 1"</t>
  </si>
  <si>
    <t>SINAPI-I|3441</t>
  </si>
  <si>
    <t>3441</t>
  </si>
  <si>
    <t>COTOVELO 45 GRAUS DE FERRO GALVANIZADO, COM ROSCA BSP, DE 1/2"</t>
  </si>
  <si>
    <t>SINAPI-I|12402</t>
  </si>
  <si>
    <t>12402</t>
  </si>
  <si>
    <t>COTOVELO 45 GRAUS DE FERRO GALVANIZADO, COM ROSCA BSP, DE 2 1/2"</t>
  </si>
  <si>
    <t>SINAPI-I|3447</t>
  </si>
  <si>
    <t>3447</t>
  </si>
  <si>
    <t>COTOVELO 45 GRAUS DE FERRO GALVANIZADO, COM ROSCA BSP, DE 2"</t>
  </si>
  <si>
    <t>SINAPI-I|3448</t>
  </si>
  <si>
    <t>3448</t>
  </si>
  <si>
    <t>COTOVELO 45 GRAUS DE FERRO GALVANIZADO, COM ROSCA BSP, DE 3"</t>
  </si>
  <si>
    <t>SINAPI-I|3442</t>
  </si>
  <si>
    <t>3442</t>
  </si>
  <si>
    <t>COTOVELO 45 GRAUS DE FERRO GALVANIZADO, COM ROSCA BSP, DE 3/4"</t>
  </si>
  <si>
    <t>SINAPI-I|3449</t>
  </si>
  <si>
    <t>3449</t>
  </si>
  <si>
    <t>COTOVELO 45 GRAUS DE FERRO GALVANIZADO, COM ROSCA BSP, DE 4"</t>
  </si>
  <si>
    <t>SINAPI-I|37438</t>
  </si>
  <si>
    <t>37438</t>
  </si>
  <si>
    <t>COTOVELO 45 GRAUS, PEAD PE 100, DE 125 MM, PARA ELETROFUSAO</t>
  </si>
  <si>
    <t>SINAPI-I|37439</t>
  </si>
  <si>
    <t>37439</t>
  </si>
  <si>
    <t>COTOVELO 45 GRAUS, PEAD PE 100, DE 200 MM, PARA ELETROFUSAO</t>
  </si>
  <si>
    <t>SINAPI-I|37435</t>
  </si>
  <si>
    <t>37435</t>
  </si>
  <si>
    <t>COTOVELO 45 GRAUS, PEAD PE 100, DE 32 MM, PARA ELETROFUSAO</t>
  </si>
  <si>
    <t>SINAPI-I|37436</t>
  </si>
  <si>
    <t>37436</t>
  </si>
  <si>
    <t>COTOVELO 45 GRAUS, PEAD PE 100, DE 40 MM, PARA ELETROFUSAO</t>
  </si>
  <si>
    <t>SINAPI-I|37437</t>
  </si>
  <si>
    <t>37437</t>
  </si>
  <si>
    <t>COTOVELO 45 GRAUS, PEAD PE 100, DE 63 MM, PARA ELETROFUSAO</t>
  </si>
  <si>
    <t>SINAPI-I|3473</t>
  </si>
  <si>
    <t>3473</t>
  </si>
  <si>
    <t>COTOVELO 90 GRAUS DE FERRO GALVANIZADO, COM ROSCA BSP MACHO/FEMEA, DE 1 1/2"</t>
  </si>
  <si>
    <t>SINAPI-I|3474</t>
  </si>
  <si>
    <t>3474</t>
  </si>
  <si>
    <t>COTOVELO 90 GRAUS DE FERRO GALVANIZADO, COM ROSCA BSP MACHO/FEMEA, DE 1 1/4"</t>
  </si>
  <si>
    <t>SINAPI-I|3443</t>
  </si>
  <si>
    <t>3443</t>
  </si>
  <si>
    <t>COTOVELO 90 GRAUS DE FERRO GALVANIZADO, COM ROSCA BSP MACHO/FEMEA, DE 1"</t>
  </si>
  <si>
    <t>SINAPI-I|3450</t>
  </si>
  <si>
    <t>3450</t>
  </si>
  <si>
    <t>COTOVELO 90 GRAUS DE FERRO GALVANIZADO, COM ROSCA BSP MACHO/FEMEA, DE 1/2"</t>
  </si>
  <si>
    <t>SINAPI-I|3453</t>
  </si>
  <si>
    <t>3453</t>
  </si>
  <si>
    <t>COTOVELO 90 GRAUS DE FERRO GALVANIZADO, COM ROSCA BSP MACHO/FEMEA, DE 2 1/2"</t>
  </si>
  <si>
    <t>SINAPI-I|3452</t>
  </si>
  <si>
    <t>3452</t>
  </si>
  <si>
    <t>COTOVELO 90 GRAUS DE FERRO GALVANIZADO, COM ROSCA BSP MACHO/FEMEA, DE 2"</t>
  </si>
  <si>
    <t>SINAPI-I|3454</t>
  </si>
  <si>
    <t>3454</t>
  </si>
  <si>
    <t>COTOVELO 90 GRAUS DE FERRO GALVANIZADO, COM ROSCA BSP MACHO/FEMEA, DE 3"</t>
  </si>
  <si>
    <t>SINAPI-I|3451</t>
  </si>
  <si>
    <t>3451</t>
  </si>
  <si>
    <t>COTOVELO 90 GRAUS DE FERRO GALVANIZADO, COM ROSCA BSP MACHO/FEMEA, DE 3/4"</t>
  </si>
  <si>
    <t>SINAPI-I|3458</t>
  </si>
  <si>
    <t>3458</t>
  </si>
  <si>
    <t>COTOVELO 90 GRAUS DE FERRO GALVANIZADO, COM ROSCA BSP, DE 1 1/2"</t>
  </si>
  <si>
    <t>SINAPI-I|3457</t>
  </si>
  <si>
    <t>3457</t>
  </si>
  <si>
    <t>COTOVELO 90 GRAUS DE FERRO GALVANIZADO, COM ROSCA BSP, DE 1 1/4"</t>
  </si>
  <si>
    <t>SINAPI-I|3472</t>
  </si>
  <si>
    <t>3472</t>
  </si>
  <si>
    <t>COTOVELO 90 GRAUS DE FERRO GALVANIZADO, COM ROSCA BSP, DE 1"</t>
  </si>
  <si>
    <t>SINAPI-I|3455</t>
  </si>
  <si>
    <t>3455</t>
  </si>
  <si>
    <t>COTOVELO 90 GRAUS DE FERRO GALVANIZADO, COM ROSCA BSP, DE 1/2"</t>
  </si>
  <si>
    <t>SINAPI-I|3470</t>
  </si>
  <si>
    <t>3470</t>
  </si>
  <si>
    <t>COTOVELO 90 GRAUS DE FERRO GALVANIZADO, COM ROSCA BSP, DE 2 1/2"</t>
  </si>
  <si>
    <t>SINAPI-I|3471</t>
  </si>
  <si>
    <t>3471</t>
  </si>
  <si>
    <t>COTOVELO 90 GRAUS DE FERRO GALVANIZADO, COM ROSCA BSP, DE 2"</t>
  </si>
  <si>
    <t>SINAPI-I|3459</t>
  </si>
  <si>
    <t>3459</t>
  </si>
  <si>
    <t>COTOVELO 90 GRAUS DE FERRO GALVANIZADO, COM ROSCA BSP, DE 3"</t>
  </si>
  <si>
    <t>SINAPI-I|3456</t>
  </si>
  <si>
    <t>3456</t>
  </si>
  <si>
    <t>COTOVELO 90 GRAUS DE FERRO GALVANIZADO, COM ROSCA BSP, DE 3/4"</t>
  </si>
  <si>
    <t>SINAPI-I|3469</t>
  </si>
  <si>
    <t>3469</t>
  </si>
  <si>
    <t>COTOVELO 90 GRAUS DE FERRO GALVANIZADO, COM ROSCA BSP, DE 4"</t>
  </si>
  <si>
    <t>SINAPI-I|3460</t>
  </si>
  <si>
    <t>3460</t>
  </si>
  <si>
    <t>COTOVELO 90 GRAUS DE FERRO GALVANIZADO, COM ROSCA BSP, DE 5"</t>
  </si>
  <si>
    <t>SINAPI-I|3461</t>
  </si>
  <si>
    <t>3461</t>
  </si>
  <si>
    <t>COTOVELO 90 GRAUS DE FERRO GALVANIZADO, COM ROSCA BSP, DE 6"</t>
  </si>
  <si>
    <t>SINAPI-I|37433</t>
  </si>
  <si>
    <t>37433</t>
  </si>
  <si>
    <t>COTOVELO 90 GRAUS, PEAD PE 100, DE 125 MM, PARA ELETROFUSAO</t>
  </si>
  <si>
    <t>SINAPI-I|37430</t>
  </si>
  <si>
    <t>37430</t>
  </si>
  <si>
    <t>COTOVELO 90 GRAUS, PEAD PE 100, DE 20 MM, PARA ELETROFUSAO</t>
  </si>
  <si>
    <t>SINAPI-I|37434</t>
  </si>
  <si>
    <t>37434</t>
  </si>
  <si>
    <t>COTOVELO 90 GRAUS, PEAD PE 100, DE 200 MM, PARA ELETROFUSAO</t>
  </si>
  <si>
    <t>SINAPI-I|37431</t>
  </si>
  <si>
    <t>37431</t>
  </si>
  <si>
    <t>COTOVELO 90 GRAUS, PEAD PE 100, DE 32 MM, PARA ELETROFUSAO</t>
  </si>
  <si>
    <t>SINAPI-I|37432</t>
  </si>
  <si>
    <t>37432</t>
  </si>
  <si>
    <t>COTOVELO 90 GRAUS, PEAD PE 100, DE 63 MM, PARA ELETROFUSAO</t>
  </si>
  <si>
    <t>SINAPI-I|39869</t>
  </si>
  <si>
    <t>39869</t>
  </si>
  <si>
    <t>COTOVELO BRONZE/LATAO SEM ANEL DE SOLDA, BOLSA X ROSCA F, 15MM X 1/2"</t>
  </si>
  <si>
    <t>SINAPI-I|39870</t>
  </si>
  <si>
    <t>39870</t>
  </si>
  <si>
    <t>COTOVELO BRONZE/LATAO SEM ANEL DE SOLDA, BOLSA X ROSCA F, 22MM X 1/2"</t>
  </si>
  <si>
    <t>SINAPI-I|39871</t>
  </si>
  <si>
    <t>39871</t>
  </si>
  <si>
    <t>COTOVELO BRONZE/LATAO SEM ANEL DE SOLDA, BOLSA X ROSCA F, 22MM X 3/4"</t>
  </si>
  <si>
    <t>SINAPI-I|12722</t>
  </si>
  <si>
    <t>12722</t>
  </si>
  <si>
    <t>COTOVELO DE COBRE 90 GRAUS SEM ANEL DE SOLDA, BOLSA X BOLSA, 104 MM</t>
  </si>
  <si>
    <t>SINAPI-I|12714</t>
  </si>
  <si>
    <t>12714</t>
  </si>
  <si>
    <t>COTOVELO DE COBRE 90 GRAUS SEM ANEL DE SOLDA, BOLSA X BOLSA, 15 MM</t>
  </si>
  <si>
    <t>SINAPI-I|12715</t>
  </si>
  <si>
    <t>12715</t>
  </si>
  <si>
    <t>COTOVELO DE COBRE 90 GRAUS SEM ANEL DE SOLDA, BOLSA X BOLSA, 22 MM</t>
  </si>
  <si>
    <t>SINAPI-I|12716</t>
  </si>
  <si>
    <t>12716</t>
  </si>
  <si>
    <t>COTOVELO DE COBRE 90 GRAUS SEM ANEL DE SOLDA, BOLSA X BOLSA, 28 MM</t>
  </si>
  <si>
    <t>SINAPI-I|12717</t>
  </si>
  <si>
    <t>12717</t>
  </si>
  <si>
    <t>COTOVELO DE COBRE 90 GRAUS SEM ANEL DE SOLDA, BOLSA X BOLSA, 35 MM</t>
  </si>
  <si>
    <t>SINAPI-I|12718</t>
  </si>
  <si>
    <t>12718</t>
  </si>
  <si>
    <t>COTOVELO DE COBRE 90 GRAUS SEM ANEL DE SOLDA, BOLSA X BOLSA, 42 MM</t>
  </si>
  <si>
    <t>SINAPI-I|12719</t>
  </si>
  <si>
    <t>12719</t>
  </si>
  <si>
    <t>COTOVELO DE COBRE 90 GRAUS SEM ANEL DE SOLDA, BOLSA X BOLSA, 54 MM</t>
  </si>
  <si>
    <t>SINAPI-I|12720</t>
  </si>
  <si>
    <t>12720</t>
  </si>
  <si>
    <t>COTOVELO DE COBRE 90 GRAUS SEM ANEL DE SOLDA, BOLSA X BOLSA, 66 MM</t>
  </si>
  <si>
    <t>SINAPI-I|12721</t>
  </si>
  <si>
    <t>12721</t>
  </si>
  <si>
    <t>COTOVELO DE COBRE 90 GRAUS SEM ANEL DE SOLDA, BOLSA X BOLSA, 79 MM</t>
  </si>
  <si>
    <t>SINAPI-I|3468</t>
  </si>
  <si>
    <t>3468</t>
  </si>
  <si>
    <t>COTOVELO DE REDUCAO 90 GRAUS DE FERRO GALVANIZADO, COM ROSCA BSP, DE 1 1/2" X 1"</t>
  </si>
  <si>
    <t>SINAPI-I|3465</t>
  </si>
  <si>
    <t>3465</t>
  </si>
  <si>
    <t>COTOVELO DE REDUCAO 90 GRAUS DE FERRO GALVANIZADO, COM ROSCA BSP, DE 1 1/2" X 3/4"</t>
  </si>
  <si>
    <t>SINAPI-I|12403</t>
  </si>
  <si>
    <t>12403</t>
  </si>
  <si>
    <t>COTOVELO DE REDUCAO 90 GRAUS DE FERRO GALVANIZADO, COM ROSCA BSP, DE 1 1/4" X 1"</t>
  </si>
  <si>
    <t>SINAPI-I|3463</t>
  </si>
  <si>
    <t>3463</t>
  </si>
  <si>
    <t>COTOVELO DE REDUCAO 90 GRAUS DE FERRO GALVANIZADO, COM ROSCA BSP, DE 1" X 1/2"</t>
  </si>
  <si>
    <t>SINAPI-I|3464</t>
  </si>
  <si>
    <t>3464</t>
  </si>
  <si>
    <t>COTOVELO DE REDUCAO 90 GRAUS DE FERRO GALVANIZADO, COM ROSCA BSP, DE 1" X 3/4"</t>
  </si>
  <si>
    <t>SINAPI-I|3466</t>
  </si>
  <si>
    <t>3466</t>
  </si>
  <si>
    <t>COTOVELO DE REDUCAO 90 GRAUS DE FERRO GALVANIZADO, COM ROSCA BSP, DE 2 1/2" X 2"</t>
  </si>
  <si>
    <t>SINAPI-I|3467</t>
  </si>
  <si>
    <t>3467</t>
  </si>
  <si>
    <t>COTOVELO DE REDUCAO 90 GRAUS DE FERRO GALVANIZADO, COM ROSCA BSP, DE 2" X 1 1/2"</t>
  </si>
  <si>
    <t>SINAPI-I|3462</t>
  </si>
  <si>
    <t>3462</t>
  </si>
  <si>
    <t>COTOVELO DE REDUCAO 90 GRAUS DE FERRO GALVANIZADO, COM ROSCA BSP, DE 3/4" X 1/2"</t>
  </si>
  <si>
    <t>SINAPI-I|43917</t>
  </si>
  <si>
    <t>43917</t>
  </si>
  <si>
    <t>COTOVELO HORIZONTAL RETO 90 GRAUS PARA ELETROCALHA, EM CHAPA PERFURADA DE ACO GALVANIZADO ESPESSURA #14, 700 X 50 MM (L X A), SEM VIROLA, SEM TAMPA</t>
  </si>
  <si>
    <t>SINAPI-I|41808</t>
  </si>
  <si>
    <t>41808</t>
  </si>
  <si>
    <t>COTOVELO HORIZONTAL RETO 90 GRAUS, PARA ELETROCALHA, EM CHAPA LISA DE ACO GALVANIZADO ESPESSURA # 22, 150 X 50 MM (L X A), SEM VIROLA, SEM TAMPA</t>
  </si>
  <si>
    <t>SINAPI-I|41817</t>
  </si>
  <si>
    <t>41817</t>
  </si>
  <si>
    <t>COTOVELO HORIZONTAL RETO 90 GRAUS, PARA ELETROCALHA, EM CHAPA LISA DE ACO GALVANIZADO ESPESSURA #14, 700 X 50 MM (L X A), SEM VIROLA, SEM TAMPA</t>
  </si>
  <si>
    <t>SINAPI-I|41819</t>
  </si>
  <si>
    <t>41819</t>
  </si>
  <si>
    <t>COTOVELO HORIZONTAL RETO 90 GRAUS, PARA ELETROCALHA, EM CHAPA LISA DE ACO GALVANIZADO ESPESSURA #14, 800 X 50 MM (L X A), SEM VIROLA, SEM TAMPA</t>
  </si>
  <si>
    <t>SINAPI-I|41815</t>
  </si>
  <si>
    <t>41815</t>
  </si>
  <si>
    <t>COTOVELO HORIZONTAL RETO 90 GRAUS, PARA ELETROCALHA, EM CHAPA LISA DE ACO GALVANIZADO ESPESSURA #16, 500 X 50 MM (L X A), SEM VIROLA, SEM TAMPA</t>
  </si>
  <si>
    <t>SINAPI-I|41816</t>
  </si>
  <si>
    <t>41816</t>
  </si>
  <si>
    <t>COTOVELO HORIZONTAL RETO 90 GRAUS, PARA ELETROCALHA, EM CHAPA LISA DE ACO GALVANIZADO ESPESSURA #16, 600 X 50 MM (L X A), SEM VIROLA, SEM TAMPA</t>
  </si>
  <si>
    <t>SINAPI-I|41812</t>
  </si>
  <si>
    <t>41812</t>
  </si>
  <si>
    <t>COTOVELO HORIZONTAL RETO 90 GRAUS, PARA ELETROCALHA, EM CHAPA LISA DE ACO GALVANIZADO ESPESSURA #18, 300 X 50 MM (L X A), SEM VIROLA, SEM TAMPA</t>
  </si>
  <si>
    <t>SINAPI-I|41813</t>
  </si>
  <si>
    <t>41813</t>
  </si>
  <si>
    <t>COTOVELO HORIZONTAL RETO 90 GRAUS, PARA ELETROCALHA, EM CHAPA LISA DE ACO GALVANIZADO ESPESSURA #18, 400 X 50 MM (L X A), SEM VIROLA, SEM TAMPA</t>
  </si>
  <si>
    <t>SINAPI-I|41806</t>
  </si>
  <si>
    <t>41806</t>
  </si>
  <si>
    <t>COTOVELO HORIZONTAL RETO 90 GRAUS, PARA ELETROCALHA, EM CHAPA LISA DE ACO GALVANIZADO ESPESSURA #22, 100 X 50 MM (L X A), SEM VIROLA, SEM TAMPA</t>
  </si>
  <si>
    <t>SINAPI-I|41807</t>
  </si>
  <si>
    <t>41807</t>
  </si>
  <si>
    <t>COTOVELO HORIZONTAL RETO 90 GRAUS, PARA ELETROCALHA, EM CHAPA LISA DE ACO GALVANIZADO ESPESSURA #22, 125 X 50 MM (L X A), SEM VIROLA, SEM TAMPA</t>
  </si>
  <si>
    <t>SINAPI-I|41809</t>
  </si>
  <si>
    <t>41809</t>
  </si>
  <si>
    <t>COTOVELO HORIZONTAL RETO 90 GRAUS, PARA ELETROCALHA, EM CHAPA LISA DE ACO GALVANIZADO ESPESSURA #22, 200 X 50 MM (L X A), SEM VIROLA, SEM TAMPA</t>
  </si>
  <si>
    <t>SINAPI-I|41811</t>
  </si>
  <si>
    <t>41811</t>
  </si>
  <si>
    <t>COTOVELO HORIZONTAL RETO 90 GRAUS, PARA ELETROCALHA, EM CHAPA LISA DE ACO GALVANIZADO ESPESSURA #22, 250 X 50 MM (L X A), SEM VIROLA, SEM TAMPA</t>
  </si>
  <si>
    <t>SINAPI-I|41814</t>
  </si>
  <si>
    <t>41814</t>
  </si>
  <si>
    <t>COTOVELO HORIZONTAL RETO 90 GRAUS, PARA ELETROCALHA, EM CHAPA LISA DE ACO GALVANIZADO ESPESSURA #22, 50 X 50 MM (L X A), SEM VIROLA, SEM TAMPA</t>
  </si>
  <si>
    <t>SINAPI-I|41818</t>
  </si>
  <si>
    <t>41818</t>
  </si>
  <si>
    <t>COTOVELO HORIZONTAL RETO 90 GRAUS, PARA ELETROCALHA, EM CHAPA LISA DE ACO GALVANIZADO ESPESSURA #22, 75 X 50 MM (L X A), SEM VIROLA, SEM TAMPA</t>
  </si>
  <si>
    <t>SINAPI-I|43919</t>
  </si>
  <si>
    <t>43919</t>
  </si>
  <si>
    <t>COTOVELO HORIZONTAL RETO 90 GRAUS, PARA ELETROCALHA, EM CHAPA PERFURADA DE ACO GALVANIZADO ESPESSURA #14, 800 X 50 MM (L X A), SEM VIROLA, SEM TAMPA</t>
  </si>
  <si>
    <t>SINAPI-I|43914</t>
  </si>
  <si>
    <t>43914</t>
  </si>
  <si>
    <t>COTOVELO HORIZONTAL RETO 90 GRAUS, PARA ELETROCALHA, EM CHAPA PERFURADA DE ACO GALVANIZADO ESPESSURA #16, 500 X 50 MM (L X A), SEM VIROLA, SEM TAMPA</t>
  </si>
  <si>
    <t>SINAPI-I|43916</t>
  </si>
  <si>
    <t>43916</t>
  </si>
  <si>
    <t>COTOVELO HORIZONTAL RETO 90 GRAUS, PARA ELETROCALHA, EM CHAPA PERFURADA DE ACO GALVANIZADO ESPESSURA #16, 600 X 50 MM (L X A), SEM VIROLA, SEM TAMPA</t>
  </si>
  <si>
    <t>SINAPI-I|43912</t>
  </si>
  <si>
    <t>43912</t>
  </si>
  <si>
    <t>COTOVELO HORIZONTAL RETO 90 GRAUS, PARA ELETROCALHA, EM CHAPA PERFURADA DE ACO GALVANIZADO ESPESSURA #18, 300 X 50 MM (L X A), SEM VIROLA, SEM TAMPA</t>
  </si>
  <si>
    <t>SINAPI-I|43913</t>
  </si>
  <si>
    <t>43913</t>
  </si>
  <si>
    <t>COTOVELO HORIZONTAL RETO 90 GRAUS, PARA ELETROCALHA, EM CHAPA PERFURADA DE ACO GALVANIZADO ESPESSURA #18, 400 X 50 MM (L X A), SEM VIROLA, SEM TAMPA</t>
  </si>
  <si>
    <t>SINAPI-I|43908</t>
  </si>
  <si>
    <t>43908</t>
  </si>
  <si>
    <t>COTOVELO HORIZONTAL RETO 90 GRAUS, PARA ELETROCALHA, EM CHAPA PERFURADA DE ACO GALVANIZADO ESPESSURA #22, 125 X 50 MM (L X A), SEM VIROLA, SEM TAMPA</t>
  </si>
  <si>
    <t>SINAPI-I|43909</t>
  </si>
  <si>
    <t>43909</t>
  </si>
  <si>
    <t>COTOVELO HORIZONTAL RETO 90 GRAUS, PARA ELETROCALHA, EM CHAPA PERFURADA DE ACO GALVANIZADO ESPESSURA #22, 150 X 50 MM (L X A), SEM VIROLA, SEM TAMPA</t>
  </si>
  <si>
    <t>SINAPI-I|43910</t>
  </si>
  <si>
    <t>43910</t>
  </si>
  <si>
    <t>COTOVELO HORIZONTAL RETO 90 GRAUS, PARA ELETROCALHA, EM CHAPA PERFURADA DE ACO GALVANIZADO ESPESSURA #22, 200 X 50 MM (L X A), SEM VIROLA, SEM TAMPA</t>
  </si>
  <si>
    <t>SINAPI-I|43911</t>
  </si>
  <si>
    <t>43911</t>
  </si>
  <si>
    <t>COTOVELO HORIZONTAL RETO 90 GRAUS, PARA ELETROCALHA, EM CHAPA PERFURADA DE ACO GALVANIZADO ESPESSURA #22, 250 X 50 MM (L X A), SEM VIROLA, SEM TAMPA</t>
  </si>
  <si>
    <t>SINAPI-I|43915</t>
  </si>
  <si>
    <t>43915</t>
  </si>
  <si>
    <t>COTOVELO HORIZONTAL RETO 90 GRAUS, PARA ELETROCALHA, EM CHAPA PERFURADA DE ACO GALVANIZADO ESPESSURA #22, 50 X 50 MM (L X A), SEM VIROLA, SEM TAMPA</t>
  </si>
  <si>
    <t>SINAPI-I|43918</t>
  </si>
  <si>
    <t>43918</t>
  </si>
  <si>
    <t>COTOVELO HORIZONTAL RETO 90 GRAUS, PARA ELETROCALHA, EM CHAPA PERFURADA DE ACO GALVANIZADO ESPESSURA #22, 75 X 50 MM (L X A), SEM VIROLA, SEM TAMPA</t>
  </si>
  <si>
    <t>SINAPI-I|43907</t>
  </si>
  <si>
    <t>43907</t>
  </si>
  <si>
    <t>COTOVELO HORIZONTAL RETO, 90 GRAUS, PARA ELETROCALHA, EM CHAPA PERFURADA DE ACO GALVANIZADO ESPESSURA #22, 100 X 50 MM (L X A), SEM VIROLA, SEM TAMPA</t>
  </si>
  <si>
    <t>SINAPI-I|37416</t>
  </si>
  <si>
    <t>37416</t>
  </si>
  <si>
    <t>COTOVELO/JOELHO 90 GRAUS, EM POLIPROPILENO, PN 16, PARA TUBOS PEAD, 20 X 20 MM - LIGACAO PREDIAL DE AGUA</t>
  </si>
  <si>
    <t>SINAPI-I|37417</t>
  </si>
  <si>
    <t>37417</t>
  </si>
  <si>
    <t>COTOVELO/JOELHO 90 GRAUS, EM POLIPROPILENO, PN 16, PARA TUBOS PEAD, 32 X 32 MM - LIGACAO PREDIAL DE AGUA</t>
  </si>
  <si>
    <t>SINAPI-I|37413</t>
  </si>
  <si>
    <t>37413</t>
  </si>
  <si>
    <t>COTOVELO/JOELHO COM ADAPTADOR, 90 GRAUS, EM POLIPROPILENO, PN 16, PARA TUBOS PEAD, 20 MM X 1/2" - LIGACAO PREDIAL DE AGUA</t>
  </si>
  <si>
    <t>SINAPI-I|37414</t>
  </si>
  <si>
    <t>37414</t>
  </si>
  <si>
    <t>COTOVELO/JOELHO COM ADAPTADOR, 90 GRAUS, EM POLIPROPILENO, PN 16, PARA TUBOS PEAD, 20 MM X 3/4" - LIGACAO PREDIAL DE AGUA</t>
  </si>
  <si>
    <t>SINAPI-I|37415</t>
  </si>
  <si>
    <t>37415</t>
  </si>
  <si>
    <t>COTOVELO/JOELHO COM ADAPTADOR, 90 GRAUS, EM POLIPROPILENO, PN 16, PARA TUBOS PEAD, 32 MM X 1" - LIGACAO PREDIAL DE AGUA</t>
  </si>
  <si>
    <t>SINAPI-I|43590</t>
  </si>
  <si>
    <t>43590</t>
  </si>
  <si>
    <t>CREMONA RETANGULAR INJETADA LISA COM CHAVE, COM CASTANHA / ALCA, EM LATAO, COM ACABAMENTO CROMADO, DE SOBREPOR / EMBUTIR</t>
  </si>
  <si>
    <t>SINAPI-I|43589</t>
  </si>
  <si>
    <t>43589</t>
  </si>
  <si>
    <t>CREMONA RETANGULAR INJETADA LISA, COM CASTANHA / ALCA, EM LATAO, COM ACABAMENTO CROMADO, DE SOBREPOR / EMBUTIR</t>
  </si>
  <si>
    <t>SINAPI-I|34519</t>
  </si>
  <si>
    <t>34519</t>
  </si>
  <si>
    <t>CRUZETA DE CONCRETO LEVE, COMP. 2000 MM SECAO, 90 X 90 MM</t>
  </si>
  <si>
    <t>SINAPI-I|1649</t>
  </si>
  <si>
    <t>1649</t>
  </si>
  <si>
    <t>CRUZETA DE FERRO GALVANIZADO, COM ROSCA BSP, DE 1 1/2"</t>
  </si>
  <si>
    <t>SINAPI-I|1653</t>
  </si>
  <si>
    <t>1653</t>
  </si>
  <si>
    <t>CRUZETA DE FERRO GALVANIZADO, COM ROSCA BSP, DE 1 1/4"</t>
  </si>
  <si>
    <t>SINAPI-I|1648</t>
  </si>
  <si>
    <t>1648</t>
  </si>
  <si>
    <t>CRUZETA DE FERRO GALVANIZADO, COM ROSCA BSP, DE 1"</t>
  </si>
  <si>
    <t>SINAPI-I|1647</t>
  </si>
  <si>
    <t>1647</t>
  </si>
  <si>
    <t>CRUZETA DE FERRO GALVANIZADO, COM ROSCA BSP, DE 1/2"</t>
  </si>
  <si>
    <t>SINAPI-I|1651</t>
  </si>
  <si>
    <t>1651</t>
  </si>
  <si>
    <t>CRUZETA DE FERRO GALVANIZADO, COM ROSCA BSP, DE 2 1/2"</t>
  </si>
  <si>
    <t>SINAPI-I|1650</t>
  </si>
  <si>
    <t>1650</t>
  </si>
  <si>
    <t>CRUZETA DE FERRO GALVANIZADO, COM ROSCA BSP, DE 2"</t>
  </si>
  <si>
    <t>SINAPI-I|1652</t>
  </si>
  <si>
    <t>1652</t>
  </si>
  <si>
    <t>CRUZETA DE FERRO GALVANIZADO, COM ROSCA BSP, DE 3"</t>
  </si>
  <si>
    <t>SINAPI-I|1654</t>
  </si>
  <si>
    <t>1654</t>
  </si>
  <si>
    <t>CRUZETA DE FERRO GALVANIZADO, COM ROSCA BSP, DE 3/4"</t>
  </si>
  <si>
    <t>SINAPI-I|10510</t>
  </si>
  <si>
    <t>10510</t>
  </si>
  <si>
    <t>CRUZETA DE MADEIRA TRATADA, *90 X 115 X 2400* MM, EM EUCALIPTO OU EQUIVALENTE DA REGIAO</t>
  </si>
  <si>
    <t>SINAPI-I|1744</t>
  </si>
  <si>
    <t>1744</t>
  </si>
  <si>
    <t>CUBA ACO INOX (AISI 304) DE EMBUTIR COM VALVULA 3 1/2", DE *40 X 34 X 12* CM</t>
  </si>
  <si>
    <t>SINAPI-I|1743</t>
  </si>
  <si>
    <t>1743</t>
  </si>
  <si>
    <t>CUBA ACO INOX (AISI 304) DE EMBUTIR COM VALVULA 3 1/2", DE *46 X 30 X 12* CM</t>
  </si>
  <si>
    <t>SINAPI-I|1747</t>
  </si>
  <si>
    <t>1747</t>
  </si>
  <si>
    <t>CUBA ACO INOX (AISI 304) DE EMBUTIR COM VALVULA DE 3 1/2", DE *56 X 33 X 12* CM</t>
  </si>
  <si>
    <t>SINAPI-I|39640</t>
  </si>
  <si>
    <t>39640</t>
  </si>
  <si>
    <t>CUMEEIRA ARTICULADA (ABA INFERIOR) PARA TELHA ONDULADA DE FIBROCIMENTO E = 4 MM, ABA *330* MM, COMPRIMENTO 500 MM (SEM AMIANTO)</t>
  </si>
  <si>
    <t>SINAPI-I|7216</t>
  </si>
  <si>
    <t>7216</t>
  </si>
  <si>
    <t>CUMEEIRA NORMAL PARA TELHA ESTRUTURAL DE FIBROCIMENTO 2 ABAS, E = 6 MM, DE 1050 X 935 MM (SEM AMIANTO)</t>
  </si>
  <si>
    <t>SINAPI-I|20235</t>
  </si>
  <si>
    <t>20235</t>
  </si>
  <si>
    <t>CUMEEIRA NORMAL PARA TELHA ONDULADA DE FIBROCIMENTO, E = 6 MM, ABA 300 MM, COMPRIMENTO 1100 MM (SEM AMIANTO)</t>
  </si>
  <si>
    <t>SINAPI-I|7181</t>
  </si>
  <si>
    <t>7181</t>
  </si>
  <si>
    <t>CUMEEIRA PARA TELHA CERAMICA, COMPRIMENTO DE *41* CM, RENDIMENTO DE *3* TELHAS/M</t>
  </si>
  <si>
    <t>SINAPI-I|40742</t>
  </si>
  <si>
    <t>40742</t>
  </si>
  <si>
    <t>CUMEEIRA PARA TELHA DE CONCRETO, PARA 2 AGUAS DE TELHADO, COR CINZA, RENDIMENTO DE *3* TELHAS/M</t>
  </si>
  <si>
    <t>SINAPI-I|7214</t>
  </si>
  <si>
    <t>7214</t>
  </si>
  <si>
    <t>CUMEEIRA SHED PARA TELHA ONDULADA DE FIBROCIMENTO, E = 6 MM, ABA 280 MM, COMPRIMENTO 1100 MM (SEM AMIANTO)</t>
  </si>
  <si>
    <t>SINAPI-I|7219</t>
  </si>
  <si>
    <t>7219</t>
  </si>
  <si>
    <t>CUMEEIRA UNIVERSAL PARA TELHA ONDULADA DE FIBROCIMENTO, E = 6 MM, ABA 210 MM, COMPRIMENTO 1100 MM (SEM AMIANTO)</t>
  </si>
  <si>
    <t>SINAPI-I|2628</t>
  </si>
  <si>
    <t>2628</t>
  </si>
  <si>
    <t>CURVA 135 GRAUS PARA ELETRODUTO, EM ACO GALVANIZADO ELETROLITICO, COM ROSCA, DIAMETRO DE 100 MM (4")</t>
  </si>
  <si>
    <t>SINAPI-I|2622</t>
  </si>
  <si>
    <t>2622</t>
  </si>
  <si>
    <t>CURVA 135 GRAUS PARA ELETRODUTO, EM ACO GALVANIZADO ELETROLITICO, COM ROSCA, DIAMETRO DE 15 MM (1/2"), ESPESSURA DE 1,50 MM</t>
  </si>
  <si>
    <t>SINAPI-I|2623</t>
  </si>
  <si>
    <t>2623</t>
  </si>
  <si>
    <t>CURVA 135 GRAUS PARA ELETRODUTO, EM ACO GALVANIZADO ELETROLITICO, COM ROSCA, DIAMETRO DE 20 MM (3/4"), ESPESSURA DE 1,50 MM</t>
  </si>
  <si>
    <t>SINAPI-I|2624</t>
  </si>
  <si>
    <t>2624</t>
  </si>
  <si>
    <t>CURVA 135 GRAUS PARA ELETRODUTO, EM ACO GALVANIZADO ELETROLITICO, COM ROSCA, DIAMETRO DE 25 MM (1"), ESPESSURA DE 1,50 MM</t>
  </si>
  <si>
    <t>SINAPI-I|2625</t>
  </si>
  <si>
    <t>2625</t>
  </si>
  <si>
    <t>CURVA 135 GRAUS PARA ELETRODUTO, EM ACO GALVANIZADO ELETROLITICO, COM ROSCA, DIAMETRO DE 32 MM (1 1/4"), ESPESSURA DE 1,50 MM</t>
  </si>
  <si>
    <t>SINAPI-I|2626</t>
  </si>
  <si>
    <t>2626</t>
  </si>
  <si>
    <t>CURVA 135 GRAUS PARA ELETRODUTO, EM ACO GALVANIZADO ELETROLITICO, COM ROSCA, DIAMETRO DE 40 MM (1 1/2"), ESPESSURA DE 1,50 MM</t>
  </si>
  <si>
    <t>SINAPI-I|2630</t>
  </si>
  <si>
    <t>2630</t>
  </si>
  <si>
    <t>CURVA 135 GRAUS PARA ELETRODUTO, EM ACO GALVANIZADO ELETROLITICO, COM ROSCA, DIAMETRO DE 50 MM (2")</t>
  </si>
  <si>
    <t>SINAPI-I|2627</t>
  </si>
  <si>
    <t>2627</t>
  </si>
  <si>
    <t>CURVA 135 GRAUS PARA ELETRODUTO, EM ACO GALVANIZADO ELETROLITICO, COM ROSCA, DIAMETRO DE 65 MM (2 1/2")</t>
  </si>
  <si>
    <t>SINAPI-I|2629</t>
  </si>
  <si>
    <t>2629</t>
  </si>
  <si>
    <t>CURVA 135 GRAUS PARA ELETRODUTO, EM ACO GALVANIZADO ELETROLITICO, COM ROSCA, DIAMETRO DE 80 MM (3")</t>
  </si>
  <si>
    <t>SINAPI-I|1880</t>
  </si>
  <si>
    <t>1880</t>
  </si>
  <si>
    <t>CURVA 135 GRAUS, DE PVC RIGIDO ROSCAVEL, DE 1", PARA ELETRODUTO</t>
  </si>
  <si>
    <t>SINAPI-I|39274</t>
  </si>
  <si>
    <t>39274</t>
  </si>
  <si>
    <t>CURVA 135 GRAUS, DE PVC RIGIDO ROSCAVEL, DE 3/4", PARA ELETRODUTO</t>
  </si>
  <si>
    <t>SINAPI-I|12033</t>
  </si>
  <si>
    <t>12033</t>
  </si>
  <si>
    <t>CURVA 180 GRAUS, DE PVC RIGIDO ROSCAVEL, DE 1 1/2", PARA ELETRODUTO</t>
  </si>
  <si>
    <t>SINAPI-I|40408</t>
  </si>
  <si>
    <t>40408</t>
  </si>
  <si>
    <t>CURVA 180 GRAUS, DE PVC RIGIDO ROSCAVEL, DE 1 1/4", PARA ELETRODUTO</t>
  </si>
  <si>
    <t>SINAPI-I|39276</t>
  </si>
  <si>
    <t>39276</t>
  </si>
  <si>
    <t>CURVA 180 GRAUS, DE PVC RIGIDO ROSCAVEL, DE 1", PARA ELETRODUTO</t>
  </si>
  <si>
    <t>SINAPI-I|40409</t>
  </si>
  <si>
    <t>40409</t>
  </si>
  <si>
    <t>CURVA 180 GRAUS, DE PVC RIGIDO ROSCAVEL, DE 1/2", PARA ELETRODUTO</t>
  </si>
  <si>
    <t>SINAPI-I|39277</t>
  </si>
  <si>
    <t>39277</t>
  </si>
  <si>
    <t>CURVA 180 GRAUS, DE PVC RIGIDO ROSCAVEL, DE 2", PARA ELETRODUTO</t>
  </si>
  <si>
    <t>SINAPI-I|12034</t>
  </si>
  <si>
    <t>12034</t>
  </si>
  <si>
    <t>CURVA 180 GRAUS, DE PVC RIGIDO ROSCAVEL, DE 3/4", PARA ELETRODUTO</t>
  </si>
  <si>
    <t>SINAPI-I|39879</t>
  </si>
  <si>
    <t>39879</t>
  </si>
  <si>
    <t>CURVA 45 GRAUS DE COBRE SEM ANEL DE SOLDA, BOLSA X BOLSA, 15 MM</t>
  </si>
  <si>
    <t>SINAPI-I|39880</t>
  </si>
  <si>
    <t>39880</t>
  </si>
  <si>
    <t>CURVA 45 GRAUS DE COBRE SEM ANEL DE SOLDA, BOLSA X BOLSA, 22 MM</t>
  </si>
  <si>
    <t>SINAPI-I|39881</t>
  </si>
  <si>
    <t>39881</t>
  </si>
  <si>
    <t>CURVA 45 GRAUS DE COBRE SEM ANEL DE SOLDA, BOLSA X BOLSA, 28 MM</t>
  </si>
  <si>
    <t>SINAPI-I|39882</t>
  </si>
  <si>
    <t>39882</t>
  </si>
  <si>
    <t>CURVA 45 GRAUS DE COBRE SEM ANEL DE SOLDA, BOLSA X BOLSA, 35 MM</t>
  </si>
  <si>
    <t>SINAPI-I|39883</t>
  </si>
  <si>
    <t>39883</t>
  </si>
  <si>
    <t>CURVA 45 GRAUS DE COBRE SEM ANEL DE SOLDA, BOLSA X BOLSA, 42 MM</t>
  </si>
  <si>
    <t>SINAPI-I|39884</t>
  </si>
  <si>
    <t>39884</t>
  </si>
  <si>
    <t>CURVA 45 GRAUS DE COBRE SEM ANEL DE SOLDA, BOLSA X BOLSA, 54 MM</t>
  </si>
  <si>
    <t>SINAPI-I|39885</t>
  </si>
  <si>
    <t>39885</t>
  </si>
  <si>
    <t>CURVA 45 GRAUS DE COBRE SEM ANEL DE SOLDA, BOLSA X BOLSA, 66 MM</t>
  </si>
  <si>
    <t>SINAPI-I|1777</t>
  </si>
  <si>
    <t>1777</t>
  </si>
  <si>
    <t>CURVA 45 GRAUS DE FERRO GALVANIZADO, COM ROSCA BSP FEMEA, DE 1 1/2"</t>
  </si>
  <si>
    <t>SINAPI-I|1819</t>
  </si>
  <si>
    <t>1819</t>
  </si>
  <si>
    <t>CURVA 45 GRAUS DE FERRO GALVANIZADO, COM ROSCA BSP FEMEA, DE 1 1/4"</t>
  </si>
  <si>
    <t>SINAPI-I|1776</t>
  </si>
  <si>
    <t>1776</t>
  </si>
  <si>
    <t>CURVA 45 GRAUS DE FERRO GALVANIZADO, COM ROSCA BSP FEMEA, DE 1"</t>
  </si>
  <si>
    <t>SINAPI-I|1775</t>
  </si>
  <si>
    <t>1775</t>
  </si>
  <si>
    <t>CURVA 45 GRAUS DE FERRO GALVANIZADO, COM ROSCA BSP FEMEA, DE 1/2"</t>
  </si>
  <si>
    <t>SINAPI-I|1778</t>
  </si>
  <si>
    <t>1778</t>
  </si>
  <si>
    <t>CURVA 45 GRAUS DE FERRO GALVANIZADO, COM ROSCA BSP FEMEA, DE 2 1/2"</t>
  </si>
  <si>
    <t>SINAPI-I|1818</t>
  </si>
  <si>
    <t>1818</t>
  </si>
  <si>
    <t>CURVA 45 GRAUS DE FERRO GALVANIZADO, COM ROSCA BSP FEMEA, DE 2"</t>
  </si>
  <si>
    <t>SINAPI-I|1779</t>
  </si>
  <si>
    <t>1779</t>
  </si>
  <si>
    <t>CURVA 45 GRAUS DE FERRO GALVANIZADO, COM ROSCA BSP FEMEA, DE 3"</t>
  </si>
  <si>
    <t>SINAPI-I|1820</t>
  </si>
  <si>
    <t>1820</t>
  </si>
  <si>
    <t>CURVA 45 GRAUS DE FERRO GALVANIZADO, COM ROSCA BSP FEMEA, DE 3/4"</t>
  </si>
  <si>
    <t>SINAPI-I|1780</t>
  </si>
  <si>
    <t>1780</t>
  </si>
  <si>
    <t>CURVA 45 GRAUS DE FERRO GALVANIZADO, COM ROSCA BSP FEMEA, DE 4"</t>
  </si>
  <si>
    <t>SINAPI-I|1783</t>
  </si>
  <si>
    <t>1783</t>
  </si>
  <si>
    <t>CURVA 45 GRAUS DE FERRO GALVANIZADO, COM ROSCA BSP MACHO/FEMEA, DE 1 1/2"</t>
  </si>
  <si>
    <t>SINAPI-I|1782</t>
  </si>
  <si>
    <t>1782</t>
  </si>
  <si>
    <t>CURVA 45 GRAUS DE FERRO GALVANIZADO, COM ROSCA BSP MACHO/FEMEA, DE 1 1/4"</t>
  </si>
  <si>
    <t>SINAPI-I|1781</t>
  </si>
  <si>
    <t>1781</t>
  </si>
  <si>
    <t>CURVA 45 GRAUS DE FERRO GALVANIZADO, COM ROSCA BSP MACHO/FEMEA, DE 1"</t>
  </si>
  <si>
    <t>SINAPI-I|1817</t>
  </si>
  <si>
    <t>1817</t>
  </si>
  <si>
    <t>CURVA 45 GRAUS DE FERRO GALVANIZADO, COM ROSCA BSP MACHO/FEMEA, DE 1/2"</t>
  </si>
  <si>
    <t>SINAPI-I|1784</t>
  </si>
  <si>
    <t>1784</t>
  </si>
  <si>
    <t>CURVA 45 GRAUS DE FERRO GALVANIZADO, COM ROSCA BSP MACHO/FEMEA, DE 2 1/2"</t>
  </si>
  <si>
    <t>SINAPI-I|1810</t>
  </si>
  <si>
    <t>1810</t>
  </si>
  <si>
    <t>CURVA 45 GRAUS DE FERRO GALVANIZADO, COM ROSCA BSP MACHO/FEMEA, DE 2"</t>
  </si>
  <si>
    <t>SINAPI-I|1812</t>
  </si>
  <si>
    <t>1812</t>
  </si>
  <si>
    <t>CURVA 45 GRAUS DE FERRO GALVANIZADO, COM ROSCA BSP MACHO/FEMEA, DE 3"</t>
  </si>
  <si>
    <t>SINAPI-I|1811</t>
  </si>
  <si>
    <t>1811</t>
  </si>
  <si>
    <t>CURVA 45 GRAUS DE FERRO GALVANIZADO, COM ROSCA BSP MACHO/FEMEA, DE 3/4"</t>
  </si>
  <si>
    <t>SINAPI-I|40386</t>
  </si>
  <si>
    <t>40386</t>
  </si>
  <si>
    <t>CURVA 45 GRAUS EM ACO CARBONO, SOLDAVEL, PRESSAO 3.000 LBS, DN 1 1/2"</t>
  </si>
  <si>
    <t>SINAPI-I|40384</t>
  </si>
  <si>
    <t>40384</t>
  </si>
  <si>
    <t>CURVA 45 GRAUS EM ACO CARBONO, SOLDAVEL, PRESSAO 3.000 LBS, DN 1 1/4"</t>
  </si>
  <si>
    <t>SINAPI-I|40423</t>
  </si>
  <si>
    <t>40423</t>
  </si>
  <si>
    <t>CURVA 45 GRAUS EM ACO CARBONO, SOLDAVEL, PRESSAO 3.000 LBS, DN 1"</t>
  </si>
  <si>
    <t>SINAPI-I|40379</t>
  </si>
  <si>
    <t>40379</t>
  </si>
  <si>
    <t>CURVA 45 GRAUS EM ACO CARBONO, SOLDAVEL, PRESSAO 3.000 LBS, DN 1/2"</t>
  </si>
  <si>
    <t>SINAPI-I|40389</t>
  </si>
  <si>
    <t>40389</t>
  </si>
  <si>
    <t>CURVA 45 GRAUS EM ACO CARBONO, SOLDAVEL, PRESSAO 3.000 LBS, DN 2 1/2"</t>
  </si>
  <si>
    <t>SINAPI-I|40388</t>
  </si>
  <si>
    <t>40388</t>
  </si>
  <si>
    <t>CURVA 45 GRAUS EM ACO CARBONO, SOLDAVEL, PRESSAO 3.000 LBS, DN 2"</t>
  </si>
  <si>
    <t>SINAPI-I|40391</t>
  </si>
  <si>
    <t>40391</t>
  </si>
  <si>
    <t>CURVA 45 GRAUS EM ACO CARBONO, SOLDAVEL, PRESSAO 3.000 LBS, DN 3"</t>
  </si>
  <si>
    <t>SINAPI-I|40381</t>
  </si>
  <si>
    <t>40381</t>
  </si>
  <si>
    <t>CURVA 45 GRAUS EM ACO CARBONO, SOLDAVEL, PRESSAO 3.000 LBS, DN 3/4"</t>
  </si>
  <si>
    <t>SINAPI-I|2609</t>
  </si>
  <si>
    <t>2609</t>
  </si>
  <si>
    <t>CURVA 45 GRAUS PARA ELETRODUTO, EM ACO GALVANIZADO ELETROLITICO, COM ROSCA, DIAMETRO DE 20 MM (3/4"), ESPESSURA DE 1,50 MM</t>
  </si>
  <si>
    <t>SINAPI-I|2634</t>
  </si>
  <si>
    <t>2634</t>
  </si>
  <si>
    <t>CURVA 45 GRAUS PARA ELETRODUTO, EM ACO GALVANIZADO ELETROLITICO, COM ROSCA, DIAMETRO DE 25 MM (1"), ESPESSURA DE 1,50 MM</t>
  </si>
  <si>
    <t>SINAPI-I|2611</t>
  </si>
  <si>
    <t>2611</t>
  </si>
  <si>
    <t>CURVA 45 GRAUS PARA ELETRODUTO, EM ACO GALVANIZADO ELETROLITICO, COM ROSCA, DIAMETRO DE 40 MM (1 1/2"), ESPESSURA DE 1,50 MM</t>
  </si>
  <si>
    <t>SINAPI-I|40414</t>
  </si>
  <si>
    <t>40414</t>
  </si>
  <si>
    <t>CURVA 45 GRAUS RANHURADA EM FERRO FUNDIDO, DN 50 MM (2")</t>
  </si>
  <si>
    <t>SINAPI-I|40416</t>
  </si>
  <si>
    <t>40416</t>
  </si>
  <si>
    <t>CURVA 45 GRAUS RANHURADA EM FERRO FUNDIDO, DN 65 MM (2 1/2")</t>
  </si>
  <si>
    <t>SINAPI-I|40418</t>
  </si>
  <si>
    <t>40418</t>
  </si>
  <si>
    <t>CURVA 45 GRAUS RANHURADA EM FERRO FUNDIDO, DN 80 MM (3")</t>
  </si>
  <si>
    <t>SINAPI-I|34359</t>
  </si>
  <si>
    <t>34359</t>
  </si>
  <si>
    <t>CURVA 90 GRAUS DE BARRA CHATA EM ALUMINIO 3/4" X 1/4" X 300 MM</t>
  </si>
  <si>
    <t>SINAPI-I|1789</t>
  </si>
  <si>
    <t>1789</t>
  </si>
  <si>
    <t>CURVA 90 GRAUS DE FERRO GALVANIZADO, COM ROSCA BSP FEMEA, DE 1 1/2"</t>
  </si>
  <si>
    <t>SINAPI-I|1788</t>
  </si>
  <si>
    <t>1788</t>
  </si>
  <si>
    <t>CURVA 90 GRAUS DE FERRO GALVANIZADO, COM ROSCA BSP FEMEA, DE 1 1/4"</t>
  </si>
  <si>
    <t>SINAPI-I|1787</t>
  </si>
  <si>
    <t>1787</t>
  </si>
  <si>
    <t>CURVA 90 GRAUS DE FERRO GALVANIZADO, COM ROSCA BSP FEMEA, DE 1"</t>
  </si>
  <si>
    <t>SINAPI-I|1786</t>
  </si>
  <si>
    <t>1786</t>
  </si>
  <si>
    <t>CURVA 90 GRAUS DE FERRO GALVANIZADO, COM ROSCA BSP FEMEA, DE 1/2"</t>
  </si>
  <si>
    <t>SINAPI-I|1791</t>
  </si>
  <si>
    <t>1791</t>
  </si>
  <si>
    <t>CURVA 90 GRAUS DE FERRO GALVANIZADO, COM ROSCA BSP FEMEA, DE 2 1/2"</t>
  </si>
  <si>
    <t>SINAPI-I|1790</t>
  </si>
  <si>
    <t>1790</t>
  </si>
  <si>
    <t>CURVA 90 GRAUS DE FERRO GALVANIZADO, COM ROSCA BSP FEMEA, DE 2"</t>
  </si>
  <si>
    <t>SINAPI-I|1792</t>
  </si>
  <si>
    <t>1792</t>
  </si>
  <si>
    <t>CURVA 90 GRAUS DE FERRO GALVANIZADO, COM ROSCA BSP FEMEA, DE 3"</t>
  </si>
  <si>
    <t>SINAPI-I|1813</t>
  </si>
  <si>
    <t>1813</t>
  </si>
  <si>
    <t>CURVA 90 GRAUS DE FERRO GALVANIZADO, COM ROSCA BSP FEMEA, DE 3/4"</t>
  </si>
  <si>
    <t>SINAPI-I|1793</t>
  </si>
  <si>
    <t>1793</t>
  </si>
  <si>
    <t>CURVA 90 GRAUS DE FERRO GALVANIZADO, COM ROSCA BSP FEMEA, DE 4"</t>
  </si>
  <si>
    <t>SINAPI-I|1797</t>
  </si>
  <si>
    <t>1797</t>
  </si>
  <si>
    <t>CURVA 90 GRAUS DE FERRO GALVANIZADO, COM ROSCA BSP MACHO, DE 1 1/2"</t>
  </si>
  <si>
    <t>SINAPI-I|1796</t>
  </si>
  <si>
    <t>1796</t>
  </si>
  <si>
    <t>CURVA 90 GRAUS DE FERRO GALVANIZADO, COM ROSCA BSP MACHO, DE 1 1/4"</t>
  </si>
  <si>
    <t>SINAPI-I|1816</t>
  </si>
  <si>
    <t>1816</t>
  </si>
  <si>
    <t>CURVA 90 GRAUS DE FERRO GALVANIZADO, COM ROSCA BSP MACHO, DE 1"</t>
  </si>
  <si>
    <t>SINAPI-I|1794</t>
  </si>
  <si>
    <t>1794</t>
  </si>
  <si>
    <t>CURVA 90 GRAUS DE FERRO GALVANIZADO, COM ROSCA BSP MACHO, DE 1/2"</t>
  </si>
  <si>
    <t>SINAPI-I|1815</t>
  </si>
  <si>
    <t>1815</t>
  </si>
  <si>
    <t>CURVA 90 GRAUS DE FERRO GALVANIZADO, COM ROSCA BSP MACHO, DE 2 1/2"</t>
  </si>
  <si>
    <t>SINAPI-I|1798</t>
  </si>
  <si>
    <t>1798</t>
  </si>
  <si>
    <t>CURVA 90 GRAUS DE FERRO GALVANIZADO, COM ROSCA BSP MACHO, DE 2"</t>
  </si>
  <si>
    <t>SINAPI-I|1799</t>
  </si>
  <si>
    <t>1799</t>
  </si>
  <si>
    <t>CURVA 90 GRAUS DE FERRO GALVANIZADO, COM ROSCA BSP MACHO, DE 3"</t>
  </si>
  <si>
    <t>SINAPI-I|1795</t>
  </si>
  <si>
    <t>1795</t>
  </si>
  <si>
    <t>CURVA 90 GRAUS DE FERRO GALVANIZADO, COM ROSCA BSP MACHO, DE 3/4"</t>
  </si>
  <si>
    <t>SINAPI-I|1800</t>
  </si>
  <si>
    <t>1800</t>
  </si>
  <si>
    <t>CURVA 90 GRAUS DE FERRO GALVANIZADO, COM ROSCA BSP MACHO, DE 4"</t>
  </si>
  <si>
    <t>SINAPI-I|1802</t>
  </si>
  <si>
    <t>1802</t>
  </si>
  <si>
    <t>CURVA 90 GRAUS DE FERRO GALVANIZADO, COM ROSCA BSP MACHO, DE 6"</t>
  </si>
  <si>
    <t>SINAPI-I|1809</t>
  </si>
  <si>
    <t>1809</t>
  </si>
  <si>
    <t>CURVA 90 GRAUS DE FERRO GALVANIZADO, COM ROSCA BSP MACHO/FEMEA, DE 1 1/2"</t>
  </si>
  <si>
    <t>SINAPI-I|1814</t>
  </si>
  <si>
    <t>1814</t>
  </si>
  <si>
    <t>CURVA 90 GRAUS DE FERRO GALVANIZADO, COM ROSCA BSP MACHO/FEMEA, DE 1 1/4"</t>
  </si>
  <si>
    <t>SINAPI-I|1805</t>
  </si>
  <si>
    <t>1805</t>
  </si>
  <si>
    <t>CURVA 90 GRAUS DE FERRO GALVANIZADO, COM ROSCA BSP MACHO/FEMEA, DE 1"</t>
  </si>
  <si>
    <t>SINAPI-I|1803</t>
  </si>
  <si>
    <t>1803</t>
  </si>
  <si>
    <t>CURVA 90 GRAUS DE FERRO GALVANIZADO, COM ROSCA BSP MACHO/FEMEA, DE 1/2"</t>
  </si>
  <si>
    <t>SINAPI-I|1821</t>
  </si>
  <si>
    <t>1821</t>
  </si>
  <si>
    <t>CURVA 90 GRAUS DE FERRO GALVANIZADO, COM ROSCA BSP MACHO/FEMEA, DE 2 1/2"</t>
  </si>
  <si>
    <t>SINAPI-I|1806</t>
  </si>
  <si>
    <t>1806</t>
  </si>
  <si>
    <t>CURVA 90 GRAUS DE FERRO GALVANIZADO, COM ROSCA BSP MACHO/FEMEA, DE 2"</t>
  </si>
  <si>
    <t>SINAPI-I|1807</t>
  </si>
  <si>
    <t>1807</t>
  </si>
  <si>
    <t>CURVA 90 GRAUS DE FERRO GALVANIZADO, COM ROSCA BSP MACHO/FEMEA, DE 3"</t>
  </si>
  <si>
    <t>SINAPI-I|1804</t>
  </si>
  <si>
    <t>1804</t>
  </si>
  <si>
    <t>CURVA 90 GRAUS DE FERRO GALVANIZADO, COM ROSCA BSP MACHO/FEMEA, DE 3/4"</t>
  </si>
  <si>
    <t>SINAPI-I|1808</t>
  </si>
  <si>
    <t>1808</t>
  </si>
  <si>
    <t>CURVA 90 GRAUS DE FERRO GALVANIZADO, COM ROSCA BSP MACHO/FEMEA, DE 4"</t>
  </si>
  <si>
    <t>SINAPI-I|40385</t>
  </si>
  <si>
    <t>40385</t>
  </si>
  <si>
    <t>CURVA 90 GRAUS EM ACO CARBONO, RAIO CURTO, SOLDAVEL, PRESSAO 3.000 LBS, DN 1 1/2"</t>
  </si>
  <si>
    <t>SINAPI-I|40383</t>
  </si>
  <si>
    <t>40383</t>
  </si>
  <si>
    <t>CURVA 90 GRAUS EM ACO CARBONO, RAIO CURTO, SOLDAVEL, PRESSAO 3.000 LBS, DN 1 1/4"</t>
  </si>
  <si>
    <t>SINAPI-I|40382</t>
  </si>
  <si>
    <t>40382</t>
  </si>
  <si>
    <t>CURVA 90 GRAUS EM ACO CARBONO, RAIO CURTO, SOLDAVEL, PRESSAO 3.000 LBS, DN 1"</t>
  </si>
  <si>
    <t>SINAPI-I|40378</t>
  </si>
  <si>
    <t>40378</t>
  </si>
  <si>
    <t>CURVA 90 GRAUS EM ACO CARBONO, RAIO CURTO, SOLDAVEL, PRESSAO 3.000 LBS, DN 1/2"</t>
  </si>
  <si>
    <t>SINAPI-I|40422</t>
  </si>
  <si>
    <t>40422</t>
  </si>
  <si>
    <t>CURVA 90 GRAUS EM ACO CARBONO, RAIO CURTO, SOLDAVEL, PRESSAO 3.000 LBS, DN 2 1/2"</t>
  </si>
  <si>
    <t>SINAPI-I|40387</t>
  </si>
  <si>
    <t>40387</t>
  </si>
  <si>
    <t>CURVA 90 GRAUS EM ACO CARBONO, RAIO CURTO, SOLDAVEL, PRESSAO 3.000 LBS, DN 2"</t>
  </si>
  <si>
    <t>SINAPI-I|40390</t>
  </si>
  <si>
    <t>40390</t>
  </si>
  <si>
    <t>CURVA 90 GRAUS EM ACO CARBONO, RAIO CURTO, SOLDAVEL, PRESSAO 3.000 LBS, DN 3"</t>
  </si>
  <si>
    <t>SINAPI-I|40380</t>
  </si>
  <si>
    <t>40380</t>
  </si>
  <si>
    <t>CURVA 90 GRAUS EM ACO CARBONO, RAIO CURTO, SOLDAVEL, PRESSAO 3.000 LBS, DN 3/4"</t>
  </si>
  <si>
    <t>SINAPI-I|2621</t>
  </si>
  <si>
    <t>2621</t>
  </si>
  <si>
    <t>CURVA 90 GRAUS PARA ELETRODUTO, EM ACO GALVANIZADO ELETROLITICO, COM ROSCA, DIAMETRO DE 100 MM (4")</t>
  </si>
  <si>
    <t>SINAPI-I|2616</t>
  </si>
  <si>
    <t>2616</t>
  </si>
  <si>
    <t>CURVA 90 GRAUS PARA ELETRODUTO, EM ACO GALVANIZADO ELETROLITICO, COM ROSCA, DIAMETRO DE 15 MM (1/2"), ESPESSURA DE 1,50 MM</t>
  </si>
  <si>
    <t>SINAPI-I|2633</t>
  </si>
  <si>
    <t>2633</t>
  </si>
  <si>
    <t>CURVA 90 GRAUS PARA ELETRODUTO, EM ACO GALVANIZADO ELETROLITICO, COM ROSCA, DIAMETRO DE 20 MM (3/4"), ESPESSURA DE 1,50 MM</t>
  </si>
  <si>
    <t>SINAPI-I|2617</t>
  </si>
  <si>
    <t>2617</t>
  </si>
  <si>
    <t>CURVA 90 GRAUS PARA ELETRODUTO, EM ACO GALVANIZADO ELETROLITICO, COM ROSCA, DIAMETRO DE 25 MM (1"), ESPESSURA DE 1,50 MM</t>
  </si>
  <si>
    <t>SINAPI-I|2618</t>
  </si>
  <si>
    <t>2618</t>
  </si>
  <si>
    <t>CURVA 90 GRAUS PARA ELETRODUTO, EM ACO GALVANIZADO ELETROLITICO, COM ROSCA, DIAMETRO DE 32 MM (1 1/4"), ESPESSURA DE 1,50 MM</t>
  </si>
  <si>
    <t>SINAPI-I|2632</t>
  </si>
  <si>
    <t>2632</t>
  </si>
  <si>
    <t>CURVA 90 GRAUS PARA ELETRODUTO, EM ACO GALVANIZADO ELETROLITICO, COM ROSCA, DIAMETRO DE 40 MM (1 1/2"), ESPESSURA DE 1,50 MM</t>
  </si>
  <si>
    <t>SINAPI-I|2631</t>
  </si>
  <si>
    <t>2631</t>
  </si>
  <si>
    <t>CURVA 90 GRAUS PARA ELETRODUTO, EM ACO GALVANIZADO ELETROLITICO, COM ROSCA, DIAMETRO DE 50 MM (2")</t>
  </si>
  <si>
    <t>SINAPI-I|2619</t>
  </si>
  <si>
    <t>2619</t>
  </si>
  <si>
    <t>CURVA 90 GRAUS PARA ELETRODUTO, EM ACO GALVANIZADO ELETROLITICO, COM ROSCA, DIAMETRO DE 65 MM (2 1/2")</t>
  </si>
  <si>
    <t>SINAPI-I|2620</t>
  </si>
  <si>
    <t>2620</t>
  </si>
  <si>
    <t>CURVA 90 GRAUS PARA ELETRODUTO, EM ACO GALVANIZADO ELETROLITICO, COM ROSCA, DIAMETRO DE 80 MM (3")</t>
  </si>
  <si>
    <t>SINAPI-I|40413</t>
  </si>
  <si>
    <t>40413</t>
  </si>
  <si>
    <t>CURVA 90 GRAUS RANHURADA EM FERRO FUNDIDO, DN 50 MM (2")</t>
  </si>
  <si>
    <t>SINAPI-I|40415</t>
  </si>
  <si>
    <t>40415</t>
  </si>
  <si>
    <t>CURVA 90 GRAUS RANHURADA EM FERRO FUNDIDO, DN 65 MM (2 1/2")</t>
  </si>
  <si>
    <t>SINAPI-I|40417</t>
  </si>
  <si>
    <t>40417</t>
  </si>
  <si>
    <t>CURVA 90 GRAUS RANHURADA EM FERRO FUNDIDO, DN 80 MM (3")</t>
  </si>
  <si>
    <t>SINAPI-I|39273</t>
  </si>
  <si>
    <t>39273</t>
  </si>
  <si>
    <t>CURVA 90 GRAUS, CURTA, DE PVC RIGIDO ROSCAVEL, DE 1", PARA ELETRODUTO</t>
  </si>
  <si>
    <t>SINAPI-I|39271</t>
  </si>
  <si>
    <t>39271</t>
  </si>
  <si>
    <t>CURVA 90 GRAUS, CURTA, DE PVC RIGIDO ROSCAVEL, DE 1/2", PARA ELETRODUTO</t>
  </si>
  <si>
    <t>SINAPI-I|39272</t>
  </si>
  <si>
    <t>39272</t>
  </si>
  <si>
    <t>CURVA 90 GRAUS, CURTA, DE PVC RIGIDO ROSCAVEL, DE 3/4", PARA ELETRODUTO</t>
  </si>
  <si>
    <t>SINAPI-I|1875</t>
  </si>
  <si>
    <t>1875</t>
  </si>
  <si>
    <t>CURVA 90 GRAUS, LONGA, DE PVC RIGIDO ROSCAVEL, DE 1 1/2", PARA ELETRODUTO</t>
  </si>
  <si>
    <t>SINAPI-I|1874</t>
  </si>
  <si>
    <t>1874</t>
  </si>
  <si>
    <t>CURVA 90 GRAUS, LONGA, DE PVC RIGIDO ROSCAVEL, DE 1 1/4", PARA ELETRODUTO</t>
  </si>
  <si>
    <t>SINAPI-I|1884</t>
  </si>
  <si>
    <t>1884</t>
  </si>
  <si>
    <t>CURVA 90 GRAUS, LONGA, DE PVC RIGIDO ROSCAVEL, DE 1", PARA ELETRODUTO</t>
  </si>
  <si>
    <t>SINAPI-I|1870</t>
  </si>
  <si>
    <t>1870</t>
  </si>
  <si>
    <t>CURVA 90 GRAUS, LONGA, DE PVC RIGIDO ROSCAVEL, DE 1/2", PARA ELETRODUTO</t>
  </si>
  <si>
    <t>SINAPI-I|1887</t>
  </si>
  <si>
    <t>1887</t>
  </si>
  <si>
    <t>CURVA 90 GRAUS, LONGA, DE PVC RIGIDO ROSCAVEL, DE 2 1/2", PARA ELETRODUTO</t>
  </si>
  <si>
    <t>SINAPI-I|1876</t>
  </si>
  <si>
    <t>1876</t>
  </si>
  <si>
    <t>CURVA 90 GRAUS, LONGA, DE PVC RIGIDO ROSCAVEL, DE 2", PARA ELETRODUTO</t>
  </si>
  <si>
    <t>SINAPI-I|1877</t>
  </si>
  <si>
    <t>1877</t>
  </si>
  <si>
    <t>CURVA 90 GRAUS, LONGA, DE PVC RIGIDO ROSCAVEL, DE 3", PARA ELETRODUTO</t>
  </si>
  <si>
    <t>SINAPI-I|1879</t>
  </si>
  <si>
    <t>1879</t>
  </si>
  <si>
    <t>CURVA 90 GRAUS, LONGA, DE PVC RIGIDO ROSCAVEL, DE 3/4", PARA ELETRODUTO</t>
  </si>
  <si>
    <t>SINAPI-I|1878</t>
  </si>
  <si>
    <t>1878</t>
  </si>
  <si>
    <t>CURVA 90 GRAUS, LONGA, DE PVC RIGIDO ROSCAVEL, DE 4", PARA ELETRODUTO</t>
  </si>
  <si>
    <t>SINAPI-I|37971</t>
  </si>
  <si>
    <t>37971</t>
  </si>
  <si>
    <t>CURVA CPVC, 90 GRAUS, SOLDAVEL, 15 MM, PARA AGUA QUENTE</t>
  </si>
  <si>
    <t>SINAPI-I|37972</t>
  </si>
  <si>
    <t>37972</t>
  </si>
  <si>
    <t>CURVA CPVC, 90 GRAUS, SOLDAVEL, 22 MM, PARA AGUA QUENTE</t>
  </si>
  <si>
    <t>SINAPI-I|37973</t>
  </si>
  <si>
    <t>37973</t>
  </si>
  <si>
    <t>CURVA CPVC, 90 GRAUS, SOLDAVEL, 28 MM, PARA AGUA QUENTE</t>
  </si>
  <si>
    <t>SINAPI-I|1926</t>
  </si>
  <si>
    <t>1926</t>
  </si>
  <si>
    <t>CURVA DE PVC 45 GRAUS, SOLDAVEL, 20 MM, COR MARROM, PARA AGUA FRIA PREDIAL</t>
  </si>
  <si>
    <t>SINAPI-I|1927</t>
  </si>
  <si>
    <t>1927</t>
  </si>
  <si>
    <t>CURVA DE PVC 45 GRAUS, SOLDAVEL, 25 MM, COR MARROM, PARA AGUA FRIA PREDIAL</t>
  </si>
  <si>
    <t>SINAPI-I|1923</t>
  </si>
  <si>
    <t>1923</t>
  </si>
  <si>
    <t>CURVA DE PVC 45 GRAUS, SOLDAVEL, 32 MM, COR MARROM, PARA AGUA FRIA PREDIAL</t>
  </si>
  <si>
    <t>SINAPI-I|1929</t>
  </si>
  <si>
    <t>1929</t>
  </si>
  <si>
    <t>CURVA DE PVC 45 GRAUS, SOLDAVEL, 40 MM, COR MARROM, PARA AGUA FRIA PREDIAL</t>
  </si>
  <si>
    <t>SINAPI-I|1930</t>
  </si>
  <si>
    <t>1930</t>
  </si>
  <si>
    <t>CURVA DE PVC 45 GRAUS, SOLDAVEL, 50 MM, COR MARROM, PARA AGUA FRIA PREDIAL</t>
  </si>
  <si>
    <t>SINAPI-I|1924</t>
  </si>
  <si>
    <t>1924</t>
  </si>
  <si>
    <t>CURVA DE PVC 45 GRAUS, SOLDAVEL, 60 MM, COR MARROM, PARA AGUA FRIA PREDIAL</t>
  </si>
  <si>
    <t>SINAPI-I|1922</t>
  </si>
  <si>
    <t>1922</t>
  </si>
  <si>
    <t>CURVA DE PVC 45 GRAUS, SOLDAVEL, 75 MM, COR MARROM, PARA AGUA FRIA PREDIAL</t>
  </si>
  <si>
    <t>SINAPI-I|1953</t>
  </si>
  <si>
    <t>1953</t>
  </si>
  <si>
    <t>CURVA DE PVC 45 GRAUS, SOLDAVEL, 85 MM, COR MARROM, PARA AGUA FRIA PREDIAL</t>
  </si>
  <si>
    <t>SINAPI-I|1962</t>
  </si>
  <si>
    <t>1962</t>
  </si>
  <si>
    <t>CURVA DE PVC 90 GRAUS, SOLDAVEL, 110 MM, COR MARROM, PARA AGUA FRIA PREDIAL</t>
  </si>
  <si>
    <t>SINAPI-I|1955</t>
  </si>
  <si>
    <t>1955</t>
  </si>
  <si>
    <t>CURVA DE PVC 90 GRAUS, SOLDAVEL, 20 MM, COR MARROM, PARA AGUA FRIA PREDIAL</t>
  </si>
  <si>
    <t>SINAPI-I|1956</t>
  </si>
  <si>
    <t>1956</t>
  </si>
  <si>
    <t>CURVA DE PVC 90 GRAUS, SOLDAVEL, 25 MM, COR MARROM, PARA AGUA FRIA PREDIAL</t>
  </si>
  <si>
    <t>SINAPI-I|1957</t>
  </si>
  <si>
    <t>1957</t>
  </si>
  <si>
    <t>CURVA DE PVC 90 GRAUS, SOLDAVEL, 32 MM, COR MARROM, PARA AGUA FRIA PREDIAL</t>
  </si>
  <si>
    <t>SINAPI-I|1958</t>
  </si>
  <si>
    <t>1958</t>
  </si>
  <si>
    <t>CURVA DE PVC 90 GRAUS, SOLDAVEL, 40 MM, COR MARROM, PARA AGUA FRIA PREDIAL</t>
  </si>
  <si>
    <t>SINAPI-I|1959</t>
  </si>
  <si>
    <t>1959</t>
  </si>
  <si>
    <t>CURVA DE PVC 90 GRAUS, SOLDAVEL, 50 MM, COR MARROM, PARA AGUA FRIA PREDIAL</t>
  </si>
  <si>
    <t>SINAPI-I|1925</t>
  </si>
  <si>
    <t>1925</t>
  </si>
  <si>
    <t>CURVA DE PVC 90 GRAUS, SOLDAVEL, 60 MM, COR MARROM, PARA AGUA FRIA PREDIAL</t>
  </si>
  <si>
    <t>SINAPI-I|1960</t>
  </si>
  <si>
    <t>1960</t>
  </si>
  <si>
    <t>CURVA DE PVC 90 GRAUS, SOLDAVEL, 75 MM, COR MARROM, PARA AGUA FRIA PREDIAL</t>
  </si>
  <si>
    <t>SINAPI-I|1961</t>
  </si>
  <si>
    <t>1961</t>
  </si>
  <si>
    <t>CURVA DE PVC 90 GRAUS, SOLDAVEL, 85 MM, COR MARROM, PARA AGUA FRIA PREDIAL</t>
  </si>
  <si>
    <t>SINAPI-I|38423</t>
  </si>
  <si>
    <t>38423</t>
  </si>
  <si>
    <t>CURVA DE PVC, 90 GRAUS, SERIE R, DN 100 MM, PARA ESGOTO PREDIAL</t>
  </si>
  <si>
    <t>SINAPI-I|39866</t>
  </si>
  <si>
    <t>39866</t>
  </si>
  <si>
    <t>CURVA DE TRANSPOSICAO BRONZE/LATAO SEM ANEL DE SOLDA, BOLSA X BOLSA, 15 MM</t>
  </si>
  <si>
    <t>SINAPI-I|39867</t>
  </si>
  <si>
    <t>39867</t>
  </si>
  <si>
    <t>CURVA DE TRANSPOSICAO BRONZE/LATAO SEM ANEL DE SOLDA, BOLSA X BOLSA, 22 MM</t>
  </si>
  <si>
    <t>SINAPI-I|39868</t>
  </si>
  <si>
    <t>39868</t>
  </si>
  <si>
    <t>CURVA DE TRANSPOSICAO BRONZE/LATAO SEM ANEL DE SOLDA, BOLSA X BOLSA, 28 MM</t>
  </si>
  <si>
    <t>SINAPI-I|37999</t>
  </si>
  <si>
    <t>37999</t>
  </si>
  <si>
    <t>CURVA DE TRANSPOSICAO, CPVC, SOLDAVEL, 15 MM</t>
  </si>
  <si>
    <t>SINAPI-I|38000</t>
  </si>
  <si>
    <t>38000</t>
  </si>
  <si>
    <t>CURVA DE TRANSPOSICAO, CPVC, SOLDAVEL, 22 MM</t>
  </si>
  <si>
    <t>SINAPI-I|38129</t>
  </si>
  <si>
    <t>38129</t>
  </si>
  <si>
    <t>CURVA DE TRANSPOSICAO, PVC SOLDAVEL, 20 MM, COR MARROM, PARA AGUA FRIA PREDIAL</t>
  </si>
  <si>
    <t>SINAPI-I|38025</t>
  </si>
  <si>
    <t>38025</t>
  </si>
  <si>
    <t>CURVA DE TRANSPOSICAO, PVC, SOLDAVEL, 25 MM, COR MARROM, PARA AGUA FRIA PREDIAL</t>
  </si>
  <si>
    <t>SINAPI-I|38026</t>
  </si>
  <si>
    <t>38026</t>
  </si>
  <si>
    <t>CURVA DE TRANSPOSICAO, PVC, SOLDAVEL, 32 MM, COR MARROM, PARA AGUA FRIA PREDIAL</t>
  </si>
  <si>
    <t>SINAPI-I|43955</t>
  </si>
  <si>
    <t>43955</t>
  </si>
  <si>
    <t>CURVA HORIZONTAL 90 GRAUS PERFURADA, PARA ELETROCALHA, EM CHAPA DE ACO GALVANIZADO ESPESSURA #14, 700 X 50 MM (L X A), SEM VIROLA, SEM TAMPA</t>
  </si>
  <si>
    <t>SINAPI-I|43957</t>
  </si>
  <si>
    <t>43957</t>
  </si>
  <si>
    <t>CURVA HORIZONTAL 90 GRAUS PERFURADA, PARA ELETROCALHA, EM CHAPA DE ACO GALVANIZADO ESPESSURA #14, 800 X 50 MM (L X A), SEM VIROLA, SEM TAMPA</t>
  </si>
  <si>
    <t>SINAPI-I|43950</t>
  </si>
  <si>
    <t>43950</t>
  </si>
  <si>
    <t>CURVA HORIZONTAL 90 GRAUS PERFURADA, PARA ELETROCALHA, EM CHAPA DE ACO GALVANIZADO ESPESSURA #16, 500 X 50 MM (L X A), SEM VIROLA, SEM TAMPA</t>
  </si>
  <si>
    <t>SINAPI-I|43954</t>
  </si>
  <si>
    <t>43954</t>
  </si>
  <si>
    <t>CURVA HORIZONTAL 90 GRAUS PERFURADA, PARA ELETROCALHA, EM CHAPA DE ACO GALVANIZADO ESPESSURA #16, 600 X 50 MM (L X A), SEM VIROLA, SEM TAMPA</t>
  </si>
  <si>
    <t>SINAPI-I|43945</t>
  </si>
  <si>
    <t>43945</t>
  </si>
  <si>
    <t>CURVA HORIZONTAL 90 GRAUS PERFURADA, PARA ELETROCALHA, EM CHAPA DE ACO GALVANIZADO ESPESSURA #18, 300 X 50 MM (L X A), SEM VIROLA, SEM TAMPA</t>
  </si>
  <si>
    <t>SINAPI-I|43947</t>
  </si>
  <si>
    <t>43947</t>
  </si>
  <si>
    <t>CURVA HORIZONTAL 90 GRAUS PERFURADA, PARA ELETROCALHA, EM CHAPA DE ACO GALVANIZADO ESPESSURA #18, 400 X 50 MM (L X A), SEM VIROLA, SEM TAMPA</t>
  </si>
  <si>
    <t>SINAPI-I|43920</t>
  </si>
  <si>
    <t>43920</t>
  </si>
  <si>
    <t>CURVA HORIZONTAL 90 GRAUS PERFURADA, PARA ELETROCALHA, EM CHAPA DE ACO GALVANIZADO ESPESSURA #22, 100 X 50 MM (L X A), SEM VIROLA, SEM TAMPA</t>
  </si>
  <si>
    <t>SINAPI-I|43921</t>
  </si>
  <si>
    <t>43921</t>
  </si>
  <si>
    <t>CURVA HORIZONTAL 90 GRAUS PERFURADA, PARA ELETROCALHA, EM CHAPA DE ACO GALVANIZADO ESPESSURA #22, 125 X 50 MM (L X A), SEM VIROLA, SEM TAMPA</t>
  </si>
  <si>
    <t>SINAPI-I|43922</t>
  </si>
  <si>
    <t>43922</t>
  </si>
  <si>
    <t>CURVA HORIZONTAL 90 GRAUS PERFURADA, PARA ELETROCALHA, EM CHAPA DE ACO GALVANIZADO ESPESSURA #22, 150 X 50 MM (L X A), SEM VIROLA, SEM TAMPA</t>
  </si>
  <si>
    <t>SINAPI-I|43923</t>
  </si>
  <si>
    <t>43923</t>
  </si>
  <si>
    <t>CURVA HORIZONTAL 90 GRAUS PERFURADA, PARA ELETROCALHA, EM CHAPA DE ACO GALVANIZADO ESPESSURA #22, 200 X 50 MM (L X A), SEM VIROLA, SEM TAMPA</t>
  </si>
  <si>
    <t>SINAPI-I|43924</t>
  </si>
  <si>
    <t>43924</t>
  </si>
  <si>
    <t>CURVA HORIZONTAL 90 GRAUS PERFURADA, PARA ELETROCALHA, EM CHAPA DE ACO GALVANIZADO ESPESSURA #22, 250 X 50 MM (L X A), SEM VIROLA, SEM TAMPA</t>
  </si>
  <si>
    <t>SINAPI-I|43952</t>
  </si>
  <si>
    <t>43952</t>
  </si>
  <si>
    <t>CURVA HORIZONTAL 90 GRAUS PERFURADA, PARA ELETROCALHA, EM CHAPA DE ACO GALVANIZADO ESPESSURA #22, 50 X 50 MM (L X A), SEM VIROLA, SEM TAMPA</t>
  </si>
  <si>
    <t>SINAPI-I|43956</t>
  </si>
  <si>
    <t>43956</t>
  </si>
  <si>
    <t>CURVA HORIZONTAL 90 GRAUS PERFURADA, PARA ELETROCALHA, EM CHAPA DE ACO GALVANIZADO ESPESSURA #22, 75 X 50 MM (L X A), SEM VIROLA, SEM TAMPA</t>
  </si>
  <si>
    <t>SINAPI-I|1858</t>
  </si>
  <si>
    <t>1858</t>
  </si>
  <si>
    <t>CURVA LONGA PVC, PB, JE, 45 GRAUS, DN 100 MM, PARA REDE COLETORA ESGOTO</t>
  </si>
  <si>
    <t>SINAPI-I|1844</t>
  </si>
  <si>
    <t>1844</t>
  </si>
  <si>
    <t>CURVA LONGA PVC, PB, JE, 45 GRAUS, DN 150 MM, PARA REDE COLETORA ESGOTO</t>
  </si>
  <si>
    <t>SINAPI-I|1863</t>
  </si>
  <si>
    <t>1863</t>
  </si>
  <si>
    <t>CURVA LONGA PVC, PB, JE, 90 GRAUS, DN 100 MM, PARA REDE COLETORA ESGOTO</t>
  </si>
  <si>
    <t>SINAPI-I|1865</t>
  </si>
  <si>
    <t>1865</t>
  </si>
  <si>
    <t>CURVA LONGA PVC, PB, JE, 90 GRAUS, DN 150 MM, PARA REDE COLETORA ESGOTO</t>
  </si>
  <si>
    <t>SINAPI-I|36355</t>
  </si>
  <si>
    <t>36355</t>
  </si>
  <si>
    <t>CURVA PPR 90 GRAUS, F/F, DN 20 MM, PARA AGUA QUENTE PREDIAL</t>
  </si>
  <si>
    <t>SINAPI-I|36356</t>
  </si>
  <si>
    <t>36356</t>
  </si>
  <si>
    <t>CURVA PPR 90 GRAUS, F/F, DN 25 MM, PARA AGUA QUENTE PREDIAL</t>
  </si>
  <si>
    <t>SINAPI-I|1940</t>
  </si>
  <si>
    <t>1940</t>
  </si>
  <si>
    <t>CURVA PVC 90 GRAUS, ROSCAVEL, 1 1/4", COR BRANCA, AGUA FRIA PREDIAL</t>
  </si>
  <si>
    <t>SINAPI-I|1939</t>
  </si>
  <si>
    <t>1939</t>
  </si>
  <si>
    <t>CURVA PVC 90 GRAUS, ROSCAVEL, 1", COR BRANCA, AGUA FRIA PREDIAL</t>
  </si>
  <si>
    <t>SINAPI-I|1937</t>
  </si>
  <si>
    <t>1937</t>
  </si>
  <si>
    <t>CURVA PVC 90 GRAUS, ROSCAVEL, 1/2", COR BRANCA, AGUA FRIA PREDIAL</t>
  </si>
  <si>
    <t>SINAPI-I|1938</t>
  </si>
  <si>
    <t>1938</t>
  </si>
  <si>
    <t>CURVA PVC 90 GRAUS, ROSCAVEL, 3/4", COR BRANCA, AGUA FRIA PREDIAL</t>
  </si>
  <si>
    <t>SINAPI-I|1966</t>
  </si>
  <si>
    <t>1966</t>
  </si>
  <si>
    <t>CURVA PVC CURTA 90 GRAUS, DN 100 MM, PARA ESGOTO PREDIAL</t>
  </si>
  <si>
    <t>SINAPI-I|1933</t>
  </si>
  <si>
    <t>1933</t>
  </si>
  <si>
    <t>CURVA PVC CURTA 90 GRAUS, DN 40 MM, PARA ESGOTO PREDIAL</t>
  </si>
  <si>
    <t>SINAPI-I|1932</t>
  </si>
  <si>
    <t>1932</t>
  </si>
  <si>
    <t>CURVA PVC CURTA 90 GRAUS, DN 50 MM, PARA ESGOTO PREDIAL</t>
  </si>
  <si>
    <t>SINAPI-I|1951</t>
  </si>
  <si>
    <t>1951</t>
  </si>
  <si>
    <t>CURVA PVC CURTA 90 GRAUS, DN 75 MM, PARA ESGOTO PREDIAL</t>
  </si>
  <si>
    <t>SINAPI-I|1970</t>
  </si>
  <si>
    <t>1970</t>
  </si>
  <si>
    <t>CURVA PVC LONGA 90 GRAUS, DN 100 MM, PARA ESGOTO PREDIAL</t>
  </si>
  <si>
    <t>SINAPI-I|1967</t>
  </si>
  <si>
    <t>1967</t>
  </si>
  <si>
    <t>CURVA PVC LONGA 90 GRAUS, DN 40 MM, PARA ESGOTO PREDIAL</t>
  </si>
  <si>
    <t>SINAPI-I|1968</t>
  </si>
  <si>
    <t>1968</t>
  </si>
  <si>
    <t>CURVA PVC LONGA 90 GRAUS, DN 50 MM, PARA ESGOTO PREDIAL</t>
  </si>
  <si>
    <t>SINAPI-I|1969</t>
  </si>
  <si>
    <t>1969</t>
  </si>
  <si>
    <t>CURVA PVC LONGA 90 GRAUS, DN 75 MM, PARA ESGOTO PREDIAL</t>
  </si>
  <si>
    <t>SINAPI-I|1827</t>
  </si>
  <si>
    <t>1827</t>
  </si>
  <si>
    <t>CURVA PVC PBA, JE, PB, 45 GRAUS, DN 100 / DE 110 MM, PARA REDE DE AGUA</t>
  </si>
  <si>
    <t>SINAPI-I|1831</t>
  </si>
  <si>
    <t>1831</t>
  </si>
  <si>
    <t>CURVA PVC PBA, JE, PB, 45 GRAUS, DN 50 / DE 60 MM, PARA REDE DE AGUA</t>
  </si>
  <si>
    <t>SINAPI-I|1825</t>
  </si>
  <si>
    <t>1825</t>
  </si>
  <si>
    <t>CURVA PVC PBA, JE, PB, 45 GRAUS, DN 75 / DE 85 MM, PARA REDE DE AGUA</t>
  </si>
  <si>
    <t>SINAPI-I|1828</t>
  </si>
  <si>
    <t>1828</t>
  </si>
  <si>
    <t>CURVA PVC PBA, JE, PB, 90 GRAUS, DN 100 / DE 110 MM, PARA REDE DE AGUA</t>
  </si>
  <si>
    <t>SINAPI-I|1845</t>
  </si>
  <si>
    <t>1845</t>
  </si>
  <si>
    <t>CURVA PVC PBA, JE, PB, 90 GRAUS, DN 50 / DE 60 MM, PARA REDE DE AGUA</t>
  </si>
  <si>
    <t>SINAPI-I|1824</t>
  </si>
  <si>
    <t>1824</t>
  </si>
  <si>
    <t>CURVA PVC PBA, JE, PB, 90 GRAUS, DN 75 / DE 85 MM, PARA REDE DE AGUA</t>
  </si>
  <si>
    <t>SINAPI-I|42693</t>
  </si>
  <si>
    <t>42693</t>
  </si>
  <si>
    <t>CURVA PVC, BB, JE, 45 GRAUS, DN 250 MM, PARA TUBO CORRUGADO E/OU LISO, REDE COLETORA ESGOTO</t>
  </si>
  <si>
    <t>SINAPI-I|42695</t>
  </si>
  <si>
    <t>42695</t>
  </si>
  <si>
    <t>CURVA PVC, BB, JE, 90 GRAUS, DN 200 MM, PARA TUBO CORRUGADO E/OU LISO, REDE COLETORA ESGOTO</t>
  </si>
  <si>
    <t>SINAPI-I|42694</t>
  </si>
  <si>
    <t>42694</t>
  </si>
  <si>
    <t>CURVA PVC, BB, JE, 90 GRAUS, DN 250 MM, PARA TUBO CORRUGADO E/OU LISO, REDE COLETORA ESGOTO</t>
  </si>
  <si>
    <t>SINAPI-I|20097</t>
  </si>
  <si>
    <t>20097</t>
  </si>
  <si>
    <t>CURVA PVC, SERIE R, 87.30 GRAUS, CURTA, PARA PE-DE-COLUNA, DN 100 MM, PARA ESGOTO PREDIAL</t>
  </si>
  <si>
    <t>SINAPI-I|20098</t>
  </si>
  <si>
    <t>20098</t>
  </si>
  <si>
    <t>CURVA PVC, SERIE R, 87.30 GRAUS, CURTA, PARA PE-DE-COLUNA, DN 150 MM, PARA ESGOTO PREDIAL</t>
  </si>
  <si>
    <t>SINAPI-I|20096</t>
  </si>
  <si>
    <t>20096</t>
  </si>
  <si>
    <t>CURVA PVC, SERIE R, 87.30 GRAUS, CURTA, PARA PE-DE-COLUNA, DN 75 MM, PARA ESGOTO PREDIAL</t>
  </si>
  <si>
    <t>SINAPI-I|44472</t>
  </si>
  <si>
    <t>44472</t>
  </si>
  <si>
    <t>DENTE PARA FRESADORA</t>
  </si>
  <si>
    <t>SINAPI-I|38369</t>
  </si>
  <si>
    <t>38369</t>
  </si>
  <si>
    <t>DESEMPENADEIRA DE ACO DENTADA 12 X *25* CM, DENTES 8 X 8 MM, CABO FECHADO DE MADEIRA</t>
  </si>
  <si>
    <t>SINAPI-I|38370</t>
  </si>
  <si>
    <t>38370</t>
  </si>
  <si>
    <t>DESEMPENADEIRA DE ACO LISA 12 X *25* CM COM CABO FECHADO DE MADEIRA</t>
  </si>
  <si>
    <t>SINAPI-I|45199</t>
  </si>
  <si>
    <t>45199</t>
  </si>
  <si>
    <t>DESEMPENADEIRA DE MADEIRA *16 X 27* CM</t>
  </si>
  <si>
    <t>SINAPI-I|38372</t>
  </si>
  <si>
    <t>38372</t>
  </si>
  <si>
    <t>DESEMPENADEIRA PLASTICA LISA *14 X 27* CM</t>
  </si>
  <si>
    <t>SINAPI-I|2358</t>
  </si>
  <si>
    <t>2358</t>
  </si>
  <si>
    <t>DESENHISTA PROJETISTA (HORISTA)</t>
  </si>
  <si>
    <t>SINAPI-I|40807</t>
  </si>
  <si>
    <t>40807</t>
  </si>
  <si>
    <t>DESENHISTA PROJETISTA (MENSALISTA)</t>
  </si>
  <si>
    <t>SINAPI-I|44330</t>
  </si>
  <si>
    <t>44330</t>
  </si>
  <si>
    <t>DESINFETANTE PRONTO USO</t>
  </si>
  <si>
    <t>SINAPI-I|43144</t>
  </si>
  <si>
    <t>43144</t>
  </si>
  <si>
    <t>DESMOLDANTE PARA CONCRETO ESTAMPADO</t>
  </si>
  <si>
    <t>SINAPI-I|39397</t>
  </si>
  <si>
    <t>39397</t>
  </si>
  <si>
    <t>DESMOLDANTE PARA FORMAS METALICAS A BASE DE OLEO VEGETAL</t>
  </si>
  <si>
    <t>SINAPI-I|2692</t>
  </si>
  <si>
    <t>2692</t>
  </si>
  <si>
    <t>DESMOLDANTE PROTETOR PARA FORMAS DE MADEIRA, DE BASE OLEOSA EMULSIONADA EM AGUA</t>
  </si>
  <si>
    <t>SINAPI-I|45299</t>
  </si>
  <si>
    <t>45299</t>
  </si>
  <si>
    <t>DETECTOR DE TENSAO 90 V A 1000 V (CAT IV)</t>
  </si>
  <si>
    <t>SINAPI-I|44329</t>
  </si>
  <si>
    <t>44329</t>
  </si>
  <si>
    <t>DETERGENTE NEUTRO USO GERAL, CONCENTRADO</t>
  </si>
  <si>
    <t>SINAPI-I|5318</t>
  </si>
  <si>
    <t>5318</t>
  </si>
  <si>
    <t>DILUENTE AGUARRAS</t>
  </si>
  <si>
    <t>SINAPI-I|5330</t>
  </si>
  <si>
    <t>5330</t>
  </si>
  <si>
    <t>DILUENTE EPOXI</t>
  </si>
  <si>
    <t>SINAPI-I|44532</t>
  </si>
  <si>
    <t>44532</t>
  </si>
  <si>
    <t>DISCO DE BORRACHA PARA LIXADEIRA RIGIDO 7" COM ARRUELA CENTRAL</t>
  </si>
  <si>
    <t>SINAPI-I|44531</t>
  </si>
  <si>
    <t>44531</t>
  </si>
  <si>
    <t>DISCO DE CORTE DIAMANTADO SEGMENTADO DIAMETRO DE 180 MM PARA ESMERILHADEIRA 7"</t>
  </si>
  <si>
    <t>SINAPI-I|13887</t>
  </si>
  <si>
    <t>13887</t>
  </si>
  <si>
    <t>DISCO DE CORTE DIAMANTADO SEGMENTADO PARA CONCRETO/ASFALTO, DIAMETRO DE *350* MM, FURO DE 25,40 MM</t>
  </si>
  <si>
    <t>SINAPI-I|38140</t>
  </si>
  <si>
    <t>38140</t>
  </si>
  <si>
    <t>DISCO DE CORTE DIAMANTADO SEGMENTADO, DIAMETRO DE *110* MM, FURO DE 20 MM</t>
  </si>
  <si>
    <t>SINAPI-I|44495</t>
  </si>
  <si>
    <t>44495</t>
  </si>
  <si>
    <t>DISCO DE CORTE PARA METAL COM DUAS TELAS 12 X 1/8 X 3/4" (300 X 3,2 X 19,05 MM)</t>
  </si>
  <si>
    <t>SINAPI-I|44533</t>
  </si>
  <si>
    <t>44533</t>
  </si>
  <si>
    <t>DISCO DE DESBASTE PARA METAL FERROSO EM GERAL, COM TRES TELAS, 9 X 1/4 X 7/8" (228,6 X 6,4 X 22,2 MM)</t>
  </si>
  <si>
    <t>SINAPI-I|44534</t>
  </si>
  <si>
    <t>44534</t>
  </si>
  <si>
    <t>DISCO DE LIXA PARA METAL, DIAMETRO = 180 MM, GRAO 120</t>
  </si>
  <si>
    <t>SINAPI-I|34729</t>
  </si>
  <si>
    <t>34729</t>
  </si>
  <si>
    <t>DISJUNTOR TERMOMAGNETICO AJUSTAVEL, TRIPOLAR DE 100 ATE 250A, CAPACIDADE DE INTERRUPCAO DE 35KA</t>
  </si>
  <si>
    <t>SINAPI-I|34734</t>
  </si>
  <si>
    <t>34734</t>
  </si>
  <si>
    <t>DISJUNTOR TERMOMAGNETICO AJUSTAVEL, TRIPOLAR DE 300 ATE 400A, CAPACIDADE DE INTERRUPCAO DE 35KA</t>
  </si>
  <si>
    <t>SINAPI-I|34738</t>
  </si>
  <si>
    <t>34738</t>
  </si>
  <si>
    <t>DISJUNTOR TERMOMAGNETICO AJUSTAVEL, TRIPOLAR DE 450 ATE 600A, CAPACIDADE DE INTERRUPCAO DE 35KA</t>
  </si>
  <si>
    <t>SINAPI-I|34623</t>
  </si>
  <si>
    <t>34623</t>
  </si>
  <si>
    <t>DISJUNTOR TERMOMAGNETICO PARA TRILHO DIN (IEC), BIPOLAR, 40 - 50 A</t>
  </si>
  <si>
    <t>SINAPI-I|34616</t>
  </si>
  <si>
    <t>34616</t>
  </si>
  <si>
    <t>DISJUNTOR TERMOMAGNETICO PARA TRILHO DIN (IEC), BIPOLAR, 6 - 32 A</t>
  </si>
  <si>
    <t>SINAPI-I|34628</t>
  </si>
  <si>
    <t>34628</t>
  </si>
  <si>
    <t>DISJUNTOR TERMOMAGNETICO PARA TRILHO DIN (IEC), BIPOLAR, 63 A</t>
  </si>
  <si>
    <t>SINAPI-I|34686</t>
  </si>
  <si>
    <t>34686</t>
  </si>
  <si>
    <t>DISJUNTOR TERMOMAGNETICO PARA TRILHO DIN (IEC), MONOPOLAR, 40 - 50 A</t>
  </si>
  <si>
    <t>SINAPI-I|34653</t>
  </si>
  <si>
    <t>34653</t>
  </si>
  <si>
    <t>DISJUNTOR TERMOMAGNETICO PARA TRILHO DIN (IEC), MONOPOLAR, 6 - 32 A</t>
  </si>
  <si>
    <t>SINAPI-I|34688</t>
  </si>
  <si>
    <t>34688</t>
  </si>
  <si>
    <t>DISJUNTOR TERMOMAGNETICO PARA TRILHO DIN (IEC), MONOPOLAR, 63 A</t>
  </si>
  <si>
    <t>SINAPI-I|34709</t>
  </si>
  <si>
    <t>34709</t>
  </si>
  <si>
    <t>DISJUNTOR TERMOMAGNETICO PARA TRILHO DIN (IEC), TRIPOLAR, 10 - 50 A</t>
  </si>
  <si>
    <t>SINAPI-I|34714</t>
  </si>
  <si>
    <t>34714</t>
  </si>
  <si>
    <t>DISJUNTOR TERMOMAGNETICO PARA TRILHO DIN (IEC), TRIPOLAR, 63 A</t>
  </si>
  <si>
    <t>SINAPI-I|2391</t>
  </si>
  <si>
    <t>2391</t>
  </si>
  <si>
    <t>DISJUNTOR TERMOMAGNETICO TRIPOLAR 125 A / 425 V / ICC - 25 KA</t>
  </si>
  <si>
    <t>SINAPI-I|2374</t>
  </si>
  <si>
    <t>2374</t>
  </si>
  <si>
    <t>DISJUNTOR TERMOMAGNETICO TRIPOLAR 150 A / 600 V, TIPO FXD / ICC - 35 KA</t>
  </si>
  <si>
    <t>SINAPI-I|2377</t>
  </si>
  <si>
    <t>2377</t>
  </si>
  <si>
    <t>DISJUNTOR TERMOMAGNETICO TRIPOLAR 200 A / 600 V, TIPO FXD / ICC - 35 KA</t>
  </si>
  <si>
    <t>SINAPI-I|2393</t>
  </si>
  <si>
    <t>2393</t>
  </si>
  <si>
    <t>DISJUNTOR TERMOMAGNETICO TRIPOLAR 250 A / 600 V, TIPO FXD</t>
  </si>
  <si>
    <t>SINAPI-I|34705</t>
  </si>
  <si>
    <t>34705</t>
  </si>
  <si>
    <t>DISJUNTOR TERMOMAGNETICO TRIPOLAR 3 X 250 A/ICC - 25 KA</t>
  </si>
  <si>
    <t>SINAPI-I|34707</t>
  </si>
  <si>
    <t>34707</t>
  </si>
  <si>
    <t>DISJUNTOR TERMOMAGNETICO TRIPOLAR 3 X 350 A/ICC - 25 KA</t>
  </si>
  <si>
    <t>SINAPI-I|34544</t>
  </si>
  <si>
    <t>34544</t>
  </si>
  <si>
    <t>DISJUNTOR TERMOMAGNETICO TRIPOLAR 3 X 400 A / ICC - 25 KA</t>
  </si>
  <si>
    <t>SINAPI-I|2378</t>
  </si>
  <si>
    <t>2378</t>
  </si>
  <si>
    <t>DISJUNTOR TERMOMAGNETICO TRIPOLAR 300 A / 600 V, TIPO JXD / ICC - 40 KA</t>
  </si>
  <si>
    <t>SINAPI-I|2379</t>
  </si>
  <si>
    <t>2379</t>
  </si>
  <si>
    <t>DISJUNTOR TERMOMAGNETICO TRIPOLAR 400 A / 600 V, TIPO JXD / ICC - 40 KA</t>
  </si>
  <si>
    <t>SINAPI-I|2376</t>
  </si>
  <si>
    <t>2376</t>
  </si>
  <si>
    <t>DISJUNTOR TERMOMAGNETICO TRIPOLAR 600 A / 600 V, TIPO LXD / ICC - 40 KA</t>
  </si>
  <si>
    <t>SINAPI-I|2394</t>
  </si>
  <si>
    <t>2394</t>
  </si>
  <si>
    <t>DISJUNTOR TERMOMAGNETICO TRIPOLAR 800 A / 600 V, TIPO LMXD</t>
  </si>
  <si>
    <t>SINAPI-I|2388</t>
  </si>
  <si>
    <t>2388</t>
  </si>
  <si>
    <t>DISJUNTOR TIPO NEMA, BIPOLAR 10 ATE 50 A, TENSAO MAXIMA 415 V</t>
  </si>
  <si>
    <t>SINAPI-I|34606</t>
  </si>
  <si>
    <t>34606</t>
  </si>
  <si>
    <t>DISJUNTOR TIPO NEMA, BIPOLAR 60 ATE 100A, TENSAO MAXIMA 415 V</t>
  </si>
  <si>
    <t>SINAPI-I|2370</t>
  </si>
  <si>
    <t>2370</t>
  </si>
  <si>
    <t>DISJUNTOR TIPO NEMA, MONOPOLAR 10 ATE 30A, TENSAO MAXIMA DE 240 V</t>
  </si>
  <si>
    <t>SINAPI-I|2386</t>
  </si>
  <si>
    <t>2386</t>
  </si>
  <si>
    <t>DISJUNTOR TIPO NEMA, MONOPOLAR 35 ATE 50 A, TENSAO MAXIMA DE 240 V</t>
  </si>
  <si>
    <t>SINAPI-I|34689</t>
  </si>
  <si>
    <t>34689</t>
  </si>
  <si>
    <t>DISJUNTOR TIPO NEMA, MONOPOLAR DE 60 ATE 70A, TENSAO MAXIMA DE 240 V</t>
  </si>
  <si>
    <t>SINAPI-I|2392</t>
  </si>
  <si>
    <t>2392</t>
  </si>
  <si>
    <t>DISJUNTOR TIPO NEMA, TRIPOLAR 10 ATE 50A, TENSAO MAXIMA DE 415 V</t>
  </si>
  <si>
    <t>SINAPI-I|2373</t>
  </si>
  <si>
    <t>2373</t>
  </si>
  <si>
    <t>DISJUNTOR TIPO NEMA, TRIPOLAR 60 ATE 100 A, TENSAO MAXIMA DE 415 V</t>
  </si>
  <si>
    <t>SINAPI-I|39465</t>
  </si>
  <si>
    <t>39465</t>
  </si>
  <si>
    <t>DISPOSITIVO DPS CLASSE II, 1 POLO, TENSAO MAXIMA DE 175 V, CORRENTE MAXIMA DE *20* KA (TIPO AC)</t>
  </si>
  <si>
    <t>SINAPI-I|39466</t>
  </si>
  <si>
    <t>39466</t>
  </si>
  <si>
    <t>DISPOSITIVO DPS CLASSE II, 1 POLO, TENSAO MAXIMA DE 175 V, CORRENTE MAXIMA DE *30* KA (TIPO AC)</t>
  </si>
  <si>
    <t>SINAPI-I|39467</t>
  </si>
  <si>
    <t>39467</t>
  </si>
  <si>
    <t>DISPOSITIVO DPS CLASSE II, 1 POLO, TENSAO MAXIMA DE 175 V, CORRENTE MAXIMA DE *45* KA (TIPO AC)</t>
  </si>
  <si>
    <t>SINAPI-I|39468</t>
  </si>
  <si>
    <t>39468</t>
  </si>
  <si>
    <t>DISPOSITIVO DPS CLASSE II, 1 POLO, TENSAO MAXIMA DE 175 V, CORRENTE MAXIMA DE *90* KA (TIPO AC)</t>
  </si>
  <si>
    <t>SINAPI-I|39469</t>
  </si>
  <si>
    <t>39469</t>
  </si>
  <si>
    <t>DISPOSITIVO DPS CLASSE II, 1 POLO, TENSAO MAXIMA DE 275 V, CORRENTE MAXIMA DE *20* KA (TIPO AC)</t>
  </si>
  <si>
    <t>SINAPI-I|39470</t>
  </si>
  <si>
    <t>39470</t>
  </si>
  <si>
    <t>DISPOSITIVO DPS CLASSE II, 1 POLO, TENSAO MAXIMA DE 275 V, CORRENTE MAXIMA DE *30* KA (TIPO AC)</t>
  </si>
  <si>
    <t>SINAPI-I|39471</t>
  </si>
  <si>
    <t>39471</t>
  </si>
  <si>
    <t>DISPOSITIVO DPS CLASSE II, 1 POLO, TENSAO MAXIMA DE 275 V, CORRENTE MAXIMA DE *45* KA (TIPO AC)</t>
  </si>
  <si>
    <t>SINAPI-I|39472</t>
  </si>
  <si>
    <t>39472</t>
  </si>
  <si>
    <t>DISPOSITIVO DPS CLASSE II, 1 POLO, TENSAO MAXIMA DE 275 V, CORRENTE MAXIMA DE *90* KA (TIPO AC)</t>
  </si>
  <si>
    <t>SINAPI-I|39473</t>
  </si>
  <si>
    <t>39473</t>
  </si>
  <si>
    <t>DISPOSITIVO DPS CLASSE II, 1 POLO, TENSAO MAXIMA DE 385 V, CORRENTE MAXIMA DE *20* KA (TIPO AC)</t>
  </si>
  <si>
    <t>SINAPI-I|39474</t>
  </si>
  <si>
    <t>39474</t>
  </si>
  <si>
    <t>DISPOSITIVO DPS CLASSE II, 1 POLO, TENSAO MAXIMA DE 385 V, CORRENTE MAXIMA DE *30* KA (TIPO AC)</t>
  </si>
  <si>
    <t>SINAPI-I|39475</t>
  </si>
  <si>
    <t>39475</t>
  </si>
  <si>
    <t>DISPOSITIVO DPS CLASSE II, 1 POLO, TENSAO MAXIMA DE 385 V, CORRENTE MAXIMA DE *45* KA (TIPO AC)</t>
  </si>
  <si>
    <t>SINAPI-I|39476</t>
  </si>
  <si>
    <t>39476</t>
  </si>
  <si>
    <t>DISPOSITIVO DPS CLASSE II, 1 POLO, TENSAO MAXIMA DE 385 V, CORRENTE MAXIMA DE *90* KA (TIPO AC)</t>
  </si>
  <si>
    <t>SINAPI-I|39477</t>
  </si>
  <si>
    <t>39477</t>
  </si>
  <si>
    <t>DISPOSITIVO DPS CLASSE II, 1 POLO, TENSAO MAXIMA DE 460 V, CORRENTE MAXIMA DE *20* KA (TIPO AC)</t>
  </si>
  <si>
    <t>SINAPI-I|39478</t>
  </si>
  <si>
    <t>39478</t>
  </si>
  <si>
    <t>DISPOSITIVO DPS CLASSE II, 1 POLO, TENSAO MAXIMA DE 460 V, CORRENTE MAXIMA DE *30* KA (TIPO AC)</t>
  </si>
  <si>
    <t>SINAPI-I|39479</t>
  </si>
  <si>
    <t>39479</t>
  </si>
  <si>
    <t>DISPOSITIVO DPS CLASSE II, 1 POLO, TENSAO MAXIMA DE 460 V, CORRENTE MAXIMA DE *45* KA (TIPO AC)</t>
  </si>
  <si>
    <t>SINAPI-I|39480</t>
  </si>
  <si>
    <t>39480</t>
  </si>
  <si>
    <t>DISPOSITIVO DPS CLASSE II, 1 POLO, TENSAO MAXIMA DE 460 V, CORRENTE MAXIMA DE *90* KA (TIPO AC)</t>
  </si>
  <si>
    <t>SINAPI-I|39459</t>
  </si>
  <si>
    <t>39459</t>
  </si>
  <si>
    <t>DISPOSITIVO DR, 2 POLOS, SENSIBILIDADE DE 30 MA, CORRENTE DE 100 A, TIPO AC</t>
  </si>
  <si>
    <t>SINAPI-I|39445</t>
  </si>
  <si>
    <t>39445</t>
  </si>
  <si>
    <t>DISPOSITIVO DR, 2 POLOS, SENSIBILIDADE DE 30 MA, CORRENTE DE 25 A, TIPO AC</t>
  </si>
  <si>
    <t>SINAPI-I|39446</t>
  </si>
  <si>
    <t>39446</t>
  </si>
  <si>
    <t>DISPOSITIVO DR, 2 POLOS, SENSIBILIDADE DE 30 MA, CORRENTE DE 40 A, TIPO AC</t>
  </si>
  <si>
    <t>SINAPI-I|39447</t>
  </si>
  <si>
    <t>39447</t>
  </si>
  <si>
    <t>DISPOSITIVO DR, 2 POLOS, SENSIBILIDADE DE 30 MA, CORRENTE DE 63 A, TIPO AC</t>
  </si>
  <si>
    <t>SINAPI-I|39448</t>
  </si>
  <si>
    <t>39448</t>
  </si>
  <si>
    <t>DISPOSITIVO DR, 2 POLOS, SENSIBILIDADE DE 30 MA, CORRENTE DE 80 A, TIPO AC</t>
  </si>
  <si>
    <t>SINAPI-I|39450</t>
  </si>
  <si>
    <t>39450</t>
  </si>
  <si>
    <t>DISPOSITIVO DR, 2 POLOS, SENSIBILIDADE DE 300 MA, CORRENTE DE 25 A, TIPO AC</t>
  </si>
  <si>
    <t>SINAPI-I|39451</t>
  </si>
  <si>
    <t>39451</t>
  </si>
  <si>
    <t>DISPOSITIVO DR, 2 POLOS, SENSIBILIDADE DE 300 MA, CORRENTE DE 40 A, TIPO AC</t>
  </si>
  <si>
    <t>SINAPI-I|39452</t>
  </si>
  <si>
    <t>39452</t>
  </si>
  <si>
    <t>DISPOSITIVO DR, 2 POLOS, SENSIBILIDADE DE 300 MA, CORRENTE DE 63 A, TIPO AC</t>
  </si>
  <si>
    <t>SINAPI-I|39523</t>
  </si>
  <si>
    <t>39523</t>
  </si>
  <si>
    <t>DISPOSITIVO DR, 2 POLOS, SENSIBILIDADE DE 300 MA, CORRENTE DE 80 A, TIPO AC</t>
  </si>
  <si>
    <t>SINAPI-I|39449</t>
  </si>
  <si>
    <t>39449</t>
  </si>
  <si>
    <t>DISPOSITIVO DR, 4 POLOS, SENSIBILIDADE DE 30 MA, CORRENTE DE 100 A, TIPO AC</t>
  </si>
  <si>
    <t>SINAPI-I|39455</t>
  </si>
  <si>
    <t>39455</t>
  </si>
  <si>
    <t>DISPOSITIVO DR, 4 POLOS, SENSIBILIDADE DE 30 MA, CORRENTE DE 25 A, TIPO AC</t>
  </si>
  <si>
    <t>SINAPI-I|39456</t>
  </si>
  <si>
    <t>39456</t>
  </si>
  <si>
    <t>DISPOSITIVO DR, 4 POLOS, SENSIBILIDADE DE 30 MA, CORRENTE DE 40 A, TIPO AC</t>
  </si>
  <si>
    <t>SINAPI-I|39457</t>
  </si>
  <si>
    <t>39457</t>
  </si>
  <si>
    <t>DISPOSITIVO DR, 4 POLOS, SENSIBILIDADE DE 30 MA, CORRENTE DE 63 A, TIPO AC</t>
  </si>
  <si>
    <t>SINAPI-I|39458</t>
  </si>
  <si>
    <t>39458</t>
  </si>
  <si>
    <t>DISPOSITIVO DR, 4 POLOS, SENSIBILIDADE DE 30 MA, CORRENTE DE 80 A, TIPO AC</t>
  </si>
  <si>
    <t>SINAPI-I|39464</t>
  </si>
  <si>
    <t>39464</t>
  </si>
  <si>
    <t>DISPOSITIVO DR, 4 POLOS, SENSIBILIDADE DE 300 MA, CORRENTE DE 100 A, TIPO AC</t>
  </si>
  <si>
    <t>SINAPI-I|39460</t>
  </si>
  <si>
    <t>39460</t>
  </si>
  <si>
    <t>DISPOSITIVO DR, 4 POLOS, SENSIBILIDADE DE 300 MA, CORRENTE DE 25 A, TIPO AC</t>
  </si>
  <si>
    <t>SINAPI-I|39461</t>
  </si>
  <si>
    <t>39461</t>
  </si>
  <si>
    <t>DISPOSITIVO DR, 4 POLOS, SENSIBILIDADE DE 300 MA, CORRENTE DE 40 A, TIPO AC</t>
  </si>
  <si>
    <t>SINAPI-I|39462</t>
  </si>
  <si>
    <t>39462</t>
  </si>
  <si>
    <t>DISPOSITIVO DR, 4 POLOS, SENSIBILIDADE DE 300 MA, CORRENTE DE 63 A, TIPO AC</t>
  </si>
  <si>
    <t>SINAPI-I|39463</t>
  </si>
  <si>
    <t>39463</t>
  </si>
  <si>
    <t>DISPOSITIVO DR, 4 POLOS, SENSIBILIDADE DE 300 MA, CORRENTE DE 80 A, TIPO AC</t>
  </si>
  <si>
    <t>SINAPI-I|26039</t>
  </si>
  <si>
    <t>26039</t>
  </si>
  <si>
    <t>DISTRIBUIDOR DE AGREGADOS AUTOPROPELIDO, CAP 3 M3, A DIESEL, 6 CC, 176 CV</t>
  </si>
  <si>
    <t>SINAPI-I|2401</t>
  </si>
  <si>
    <t>2401</t>
  </si>
  <si>
    <t>DISTRIBUIDOR DE AGREGADOS REBOCAVEL, CAPACIDADE 1,9 M3, LARGURA DE TRABALHO 3,66 M</t>
  </si>
  <si>
    <t>SINAPI-I|38870</t>
  </si>
  <si>
    <t>38870</t>
  </si>
  <si>
    <t>DISTRIBUIDOR METALICO, COM ROSCA, 2 SAIDAS, DN 1" X 1/2", PARA CONEXAO COM ANEL DESLIZANTE EM TUBO PEX PARA INST. AGUA QUENTE/FRIA</t>
  </si>
  <si>
    <t>SINAPI-I|38869</t>
  </si>
  <si>
    <t>38869</t>
  </si>
  <si>
    <t>DISTRIBUIDOR METALICO, COM ROSCA, 2 SAIDAS, DN 3/4" X 1/2", PARA CONEXAO COM ANEL DESLIZANTE EM TUBO PEX PARA INST. AGUA QUENTE/FRIA</t>
  </si>
  <si>
    <t>SINAPI-I|38872</t>
  </si>
  <si>
    <t>38872</t>
  </si>
  <si>
    <t>DISTRIBUIDOR METALICO, COM ROSCA, 3 SAIDAS, DN 1" X 1/2", PARA CONEXAO COM ANEL DESLIZANTE EM TUBO PEX PARA INST. AGUA QUENTE/FRIA</t>
  </si>
  <si>
    <t>SINAPI-I|38871</t>
  </si>
  <si>
    <t>38871</t>
  </si>
  <si>
    <t>DISTRIBUIDOR METALICO, COM ROSCA, 3 SAIDAS, DN 3/4" X 1/2", PARA CONEXAO COM ANEL DESLIZANTE EM TUBO PEX PARA INST. AGUA QUENTE/FRIA</t>
  </si>
  <si>
    <t>SINAPI-I|39283</t>
  </si>
  <si>
    <t>39283</t>
  </si>
  <si>
    <t>DISTRIBUIDOR, PLASTICO, 2 SAIDAS, DN 32 X 16 MM, PARA CONEXAO COM CRIMPAGEM, EM TUBO PEX PARA INST. AGUA QUENTE/FRIA</t>
  </si>
  <si>
    <t>SINAPI-I|39285</t>
  </si>
  <si>
    <t>39285</t>
  </si>
  <si>
    <t>DISTRIBUIDOR, PLASTICO, 2 SAIDAS, DN 32 X 25 MM, PARA CONEXAO COM CRIMPAGEM, EM TUBO PEX PARA INST. AGUA QUENTE/FRIA</t>
  </si>
  <si>
    <t>SINAPI-I|39286</t>
  </si>
  <si>
    <t>39286</t>
  </si>
  <si>
    <t>DISTRIBUIDOR, PLASTICO, 3 SAIDAS, DN 32 X 16 MM, PARA CONEXAO COM CRIMPAGEM, EM TUBO PEX PARA INST. AGUA QUENTE/FRIA</t>
  </si>
  <si>
    <t>SINAPI-I|39288</t>
  </si>
  <si>
    <t>39288</t>
  </si>
  <si>
    <t>DISTRIBUIDOR, PLASTICO, 3 SAIDAS, DN 32 X 25 MM, PARA CONEXAO COM CRIMPAGEM, EM TUBO PEX PARA INST. AGUA QUENTE/FRIA</t>
  </si>
  <si>
    <t>SINAPI-I|44476</t>
  </si>
  <si>
    <t>44476</t>
  </si>
  <si>
    <t>DIVISORIA EM GRANITO, COM DUAS FACES POLIDAS, TIPO ANDORINHA/ QUARTZ/ CASTELO/ CORUMBA OU OUTROS EQUIVALENTES DA REGIAO, E= *3,0* CM</t>
  </si>
  <si>
    <t>SINAPI-I|10629</t>
  </si>
  <si>
    <t>10629</t>
  </si>
  <si>
    <t>DIVISORIA EM MARMORE, COM DUAS FACES POLIDAS, BRANCO COMUM, E= *3,0* CM</t>
  </si>
  <si>
    <t>SINAPI-I|10698</t>
  </si>
  <si>
    <t>10698</t>
  </si>
  <si>
    <t>DIVISORIA, PLACA PRE-MOLDADA EM GRANILITE, MARMORITE OU GRANITINA, E = *3 CM</t>
  </si>
  <si>
    <t>SINAPI-I|45658</t>
  </si>
  <si>
    <t>45658</t>
  </si>
  <si>
    <t>DOBRADEIRA ELETROMECANICA DE VERGALHAO, PARA ACO DE DIAMETRO ATE 1 1/2", MOTOR ELETRICO TRIFASICO, POTENCIA DE 3 HP ATE 5 HP</t>
  </si>
  <si>
    <t>SINAPI-I|2432</t>
  </si>
  <si>
    <t>2432</t>
  </si>
  <si>
    <t>DOBRADICA EM ACO/FERRO, 3 1/2" X 3", E= 1,9 A 2 MM, COM ANEL, CROMADO OU ZINCADO, TAMPA BOLA, COM PARAFUSOS</t>
  </si>
  <si>
    <t>SINAPI-I|2418</t>
  </si>
  <si>
    <t>2418</t>
  </si>
  <si>
    <t>DOBRADICA EM ACO/FERRO, 3" X 2 1/2", E= 1,2 A 1,8 MM, SEM ANEL, CROMADO OU ZINCADO, TAMPA BOLA, COM PARAFUSOS</t>
  </si>
  <si>
    <t>SINAPI-I|2433</t>
  </si>
  <si>
    <t>2433</t>
  </si>
  <si>
    <t>DOBRADICA EM ACO/FERRO, 3" X 2 1/2", E= 1,2 A 1,8 MM, SEM ANEL, CROMADO OU ZINCADO, TAMPA CHATA, COM PARAFUSOS</t>
  </si>
  <si>
    <t>SINAPI-I|2420</t>
  </si>
  <si>
    <t>2420</t>
  </si>
  <si>
    <t>DOBRADICA EM ACO/FERRO, 3" X 2 1/2", E= 1,9 A 2 MM, SEM ANEL, CROMADO OU ZINCADO, TAMPA BOLA, COM PARAFUSOS</t>
  </si>
  <si>
    <t>SINAPI-I|11447</t>
  </si>
  <si>
    <t>11447</t>
  </si>
  <si>
    <t>DOBRADICA EM LATAO, 3" X 2 1/2", E= 1,9 A 2 MM, COM ANEL, CROMADO, TAMPA BOLA, COM PARAFUSOS</t>
  </si>
  <si>
    <t>SINAPI-I|11451</t>
  </si>
  <si>
    <t>11451</t>
  </si>
  <si>
    <t>DOBRADICA TIPO VAI-E-VEM EM ACO/FERRO, TAMANHO 3", GALVANIZADO, COM PARAFUSOS</t>
  </si>
  <si>
    <t>SINAPI-I|11116</t>
  </si>
  <si>
    <t>11116</t>
  </si>
  <si>
    <t>DOMOS / CLARABOIA INDIVIDUAL, EM ACRILICO BRANCO/LEITOSO, *95 X 95* CM, INCLUI ACESSORIOS DE FIXACAO, SEM INSTALACAO</t>
  </si>
  <si>
    <t>SINAPI-I|38411</t>
  </si>
  <si>
    <t>38411</t>
  </si>
  <si>
    <t>DOSADOR DE AREIA, CAPACIDADE DE *26* LITROS</t>
  </si>
  <si>
    <t>SINAPI-I|38189</t>
  </si>
  <si>
    <t>38189</t>
  </si>
  <si>
    <t>DUCHA / CHUVEIRO METALICO, DE PAREDE, ARTICULAVEL, COM BRACO/CANO, SEM DESVIADOR</t>
  </si>
  <si>
    <t>SINAPI-I|38190</t>
  </si>
  <si>
    <t>38190</t>
  </si>
  <si>
    <t>DUCHA / CHUVEIRO METALICO, DE PAREDE, ARTICULAVEL, COM DESVIADOR E DUCHA MANUAL</t>
  </si>
  <si>
    <t>SINAPI-I|7608</t>
  </si>
  <si>
    <t>7608</t>
  </si>
  <si>
    <t>DUCHA / CHUVEIRO PLASTICO SIMPLES, 5", BRANCO, PARA ACOPLAR EM HASTE 1/2", AGUA FRIA</t>
  </si>
  <si>
    <t>SINAPI-I|1370</t>
  </si>
  <si>
    <t>1370</t>
  </si>
  <si>
    <t>DUCHA HIGIENICA PLASTICA COM REGISTRO METALICO 1/2"</t>
  </si>
  <si>
    <t>SINAPI-I|11649</t>
  </si>
  <si>
    <t>11649</t>
  </si>
  <si>
    <t>ELEMENTO PRE-MOLDADO PARA TRANSICAO EXCENTRICA EM CONCRETO ARMADO, DN *1200* MM, FURO CIRCULAR DN 600 MM, ESPESSURA *12* CM</t>
  </si>
  <si>
    <t>SINAPI-I|11650</t>
  </si>
  <si>
    <t>11650</t>
  </si>
  <si>
    <t>ELEMENTO PRE-MOLDADO PARA TRANSICAO EXCENTRICA EM CONCRETO ARMADO, DN *1500* MM, FURO CIRCULAR DN 600 MM, ESPESSURA 15 CM</t>
  </si>
  <si>
    <t>SINAPI-I|34777</t>
  </si>
  <si>
    <t>34777</t>
  </si>
  <si>
    <t>ELEMENTO VAZADO CERAMICO DIAGONAL (TIPO FLOR/QUADRADO/XIS) DE *7 X 18 X 25* CM (L X A X C)</t>
  </si>
  <si>
    <t>SINAPI-I|7272</t>
  </si>
  <si>
    <t>7272</t>
  </si>
  <si>
    <t>ELEMENTO VAZADO CERAMICO QUADRADO (TIPO RETO OU REDONDO) DE *7 A 9 X 20 X 20* CM (L X A X C)</t>
  </si>
  <si>
    <t>SINAPI-I|10605</t>
  </si>
  <si>
    <t>10605</t>
  </si>
  <si>
    <t>ELEMENTO VAZADO DE CONCRETO, QUADRICULADO, 1 FURO *10 X 10 X 10* CM</t>
  </si>
  <si>
    <t>SINAPI-I|10604</t>
  </si>
  <si>
    <t>10604</t>
  </si>
  <si>
    <t>ELEMENTO VAZADO DE CONCRETO, QUADRICULADO, 1 FURO *20 X 10 X 7* CM</t>
  </si>
  <si>
    <t>SINAPI-I|672</t>
  </si>
  <si>
    <t>672</t>
  </si>
  <si>
    <t>ELEMENTO VAZADO DE CONCRETO, QUADRICULADO, 1 FURO *20 X 20 X 6,5* CM</t>
  </si>
  <si>
    <t>SINAPI-I|668</t>
  </si>
  <si>
    <t>668</t>
  </si>
  <si>
    <t>ELEMENTO VAZADO DE CONCRETO, QUADRICULADO, 16 FUROS *29 X 29 X 6* CM</t>
  </si>
  <si>
    <t>SINAPI-I|10578</t>
  </si>
  <si>
    <t>10578</t>
  </si>
  <si>
    <t>ELEMENTO VAZADO DE CONCRETO, QUADRICULADO, 16 FUROS *33 X 33 X 10* CM</t>
  </si>
  <si>
    <t>SINAPI-I|666</t>
  </si>
  <si>
    <t>666</t>
  </si>
  <si>
    <t>ELEMENTO VAZADO DE CONCRETO, QUADRICULADO, 16 FUROS *40 X 40 X 7* CM</t>
  </si>
  <si>
    <t>SINAPI-I|665</t>
  </si>
  <si>
    <t>665</t>
  </si>
  <si>
    <t>ELEMENTO VAZADO DE CONCRETO, QUADRICULADO, 16 FUROS *50 X 50 X 7* CM</t>
  </si>
  <si>
    <t>SINAPI-I|10577</t>
  </si>
  <si>
    <t>10577</t>
  </si>
  <si>
    <t>ELEMENTO VAZADO DE CONCRETO, QUADRICULADO, 25 FUROS *50 X 50 X 5* CM</t>
  </si>
  <si>
    <t>SINAPI-I|10583</t>
  </si>
  <si>
    <t>10583</t>
  </si>
  <si>
    <t>ELEMENTO VAZADO DE CONCRETO, VENEZIANA *39 X 22 X 15* CM</t>
  </si>
  <si>
    <t>SINAPI-I|10579</t>
  </si>
  <si>
    <t>10579</t>
  </si>
  <si>
    <t>ELEMENTO VAZADO DE CONCRETO, VENEZIANA *39 X 29 X 10* CM</t>
  </si>
  <si>
    <t>SINAPI-I|10582</t>
  </si>
  <si>
    <t>10582</t>
  </si>
  <si>
    <t>ELEMENTO VAZADO DE CONCRETO, VENEZIANA *40 X 10 X 10* CM</t>
  </si>
  <si>
    <t>SINAPI-I|2436</t>
  </si>
  <si>
    <t>2436</t>
  </si>
  <si>
    <t>ELETRICISTA (HORISTA)</t>
  </si>
  <si>
    <t>SINAPI-I|40918</t>
  </si>
  <si>
    <t>40918</t>
  </si>
  <si>
    <t>ELETRICISTA (MENSALISTA)</t>
  </si>
  <si>
    <t>SINAPI-I|44046</t>
  </si>
  <si>
    <t>44046</t>
  </si>
  <si>
    <t>ELETROCALHA LISA OU PERFURADA TIPO U, EM CHAPA DE ACO GALVANIZADO A FOGO, ESPESSURA # 14, DE 700 X 50 MM (L X A), SEM VIROLA, SEM TAMPA</t>
  </si>
  <si>
    <t>SINAPI-I|44047</t>
  </si>
  <si>
    <t>44047</t>
  </si>
  <si>
    <t>ELETROCALHA LISA OU PERFURADA TIPO U, EM CHAPA DE ACO GALVANIZADO A FOGO, ESPESSURA # 14, DE 800 X 50 MM (L X A), SEM VIROLA, SEM TAMPA</t>
  </si>
  <si>
    <t>SINAPI-I|44043</t>
  </si>
  <si>
    <t>44043</t>
  </si>
  <si>
    <t>ELETROCALHA LISA OU PERFURADA TIPO U, EM CHAPA DE ACO GALVANIZADO A FOGO, ESPESSURA # 16, DE 500 X 50 MM (L X A), SEM VIROLA, SEM TAMPA</t>
  </si>
  <si>
    <t>SINAPI-I|44044</t>
  </si>
  <si>
    <t>44044</t>
  </si>
  <si>
    <t>ELETROCALHA LISA OU PERFURADA TIPO U, EM CHAPA DE ACO GALVANIZADO A FOGO, ESPESSURA # 16, DE 600 X 50 MM (L X A), SEM VIROLA, SEM TAMPA</t>
  </si>
  <si>
    <t>SINAPI-I|44041</t>
  </si>
  <si>
    <t>44041</t>
  </si>
  <si>
    <t>ELETROCALHA LISA OU PERFURADA TIPO U, EM CHAPA DE ACO GALVANIZADO A FOGO, ESPESSURA # 18, DE 300 X 50 MM (L X A), SEM VIROLA, SEM TAMPA</t>
  </si>
  <si>
    <t>SINAPI-I|44042</t>
  </si>
  <si>
    <t>44042</t>
  </si>
  <si>
    <t>ELETROCALHA LISA OU PERFURADA TIPO U, EM CHAPA DE ACO GALVANIZADO A FOGO, ESPESSURA # 18, DE 400 X 50 MM (L X A), SEM VIROLA, SEM TAMPA</t>
  </si>
  <si>
    <t>SINAPI-I|43961</t>
  </si>
  <si>
    <t>43961</t>
  </si>
  <si>
    <t>ELETROCALHA LISA OU PERFURADA TIPO U, EM CHAPA DE ACO GALVANIZADO A FOGO, ESPESSURA # 22, DE 100 X 50 MM (L X A), SEM VIROLA, SEM TAMPA</t>
  </si>
  <si>
    <t>SINAPI-I|43959</t>
  </si>
  <si>
    <t>43959</t>
  </si>
  <si>
    <t>ELETROCALHA LISA OU PERFURADA TIPO U, EM CHAPA DE ACO GALVANIZADO A FOGO, ESPESSURA # 22, DE 125 X 50 MM (L X A), SEM VIROLA, SEM TAMPA</t>
  </si>
  <si>
    <t>SINAPI-I|43962</t>
  </si>
  <si>
    <t>43962</t>
  </si>
  <si>
    <t>ELETROCALHA LISA OU PERFURADA TIPO U, EM CHAPA DE ACO GALVANIZADO A FOGO, ESPESSURA # 22, DE 150 X 50 MM (L X A), SEM VIROLA, SEM TAMPA</t>
  </si>
  <si>
    <t>SINAPI-I|43960</t>
  </si>
  <si>
    <t>43960</t>
  </si>
  <si>
    <t>ELETROCALHA LISA OU PERFURADA TIPO U, EM CHAPA DE ACO GALVANIZADO A FOGO, ESPESSURA # 22, DE 250 X 50 MM (L X A), SEM VIROLA, SEM TAMPA</t>
  </si>
  <si>
    <t>SINAPI-I|43963</t>
  </si>
  <si>
    <t>43963</t>
  </si>
  <si>
    <t>ELETROCALHA LISA OU PERFURADA TIPO U, EM CHAPA DE ACO GALVANIZADO A FOGO, ESPESSURA # 22, DE 75 X 50 MM (L X A), SEM VIROLA, SEM TAMPA</t>
  </si>
  <si>
    <t>SINAPI-I|43958</t>
  </si>
  <si>
    <t>43958</t>
  </si>
  <si>
    <t>ELETROCALHA LISA OU PERFURADA, TIPO U, EM CHAPA DE ACO GALVANIZADO A FOGO, ESPESSURA # 22, DE 200 X 50 MM (L X A), SEM VIROLA, SEM TAMPA</t>
  </si>
  <si>
    <t>SINAPI-I|41549</t>
  </si>
  <si>
    <t>41549</t>
  </si>
  <si>
    <t>ELETROCALHA LISA OU PERFURADA, TIPO U, EM CHAPA DE ACO GALVANIZADO A FOGO, ESPESSURA #22, DE 50 X 50 MM (L X A), SEM VIROLA, SEM TAMPA</t>
  </si>
  <si>
    <t>SINAPI-I|10998</t>
  </si>
  <si>
    <t>10998</t>
  </si>
  <si>
    <t>ELETRODO REVESTIDO AWS - E-6010, DIAMETRO IGUAL A 4,00 MM</t>
  </si>
  <si>
    <t>SINAPI-I|11002</t>
  </si>
  <si>
    <t>11002</t>
  </si>
  <si>
    <t>ELETRODO REVESTIDO AWS - E6013, DIAMETRO IGUAL A 2,50 MM</t>
  </si>
  <si>
    <t>SINAPI-I|10999</t>
  </si>
  <si>
    <t>10999</t>
  </si>
  <si>
    <t>ELETRODO REVESTIDO AWS - E6013, DIAMETRO IGUAL A 4,00 MM</t>
  </si>
  <si>
    <t>SINAPI-I|10997</t>
  </si>
  <si>
    <t>10997</t>
  </si>
  <si>
    <t>ELETRODO REVESTIDO AWS - E7018, DIAMETRO IGUAL A 4,00 MM</t>
  </si>
  <si>
    <t>SINAPI-I|2680</t>
  </si>
  <si>
    <t>2680</t>
  </si>
  <si>
    <t>ELETRODUTO DE PVC RIGIDO ROSCAVEL DE 1 1/2", SEM LUVA</t>
  </si>
  <si>
    <t>SINAPI-I|2684</t>
  </si>
  <si>
    <t>2684</t>
  </si>
  <si>
    <t>ELETRODUTO DE PVC RIGIDO ROSCAVEL DE 1 1/4", SEM LUVA</t>
  </si>
  <si>
    <t>SINAPI-I|2685</t>
  </si>
  <si>
    <t>2685</t>
  </si>
  <si>
    <t>ELETRODUTO DE PVC RIGIDO ROSCAVEL DE 1", SEM LUVA</t>
  </si>
  <si>
    <t>SINAPI-I|2673</t>
  </si>
  <si>
    <t>2673</t>
  </si>
  <si>
    <t>ELETRODUTO DE PVC RIGIDO ROSCAVEL DE 1/2", SEM LUVA</t>
  </si>
  <si>
    <t>SINAPI-I|2682</t>
  </si>
  <si>
    <t>2682</t>
  </si>
  <si>
    <t>ELETRODUTO DE PVC RIGIDO ROSCAVEL DE 2 1/2", SEM LUVA</t>
  </si>
  <si>
    <t>SINAPI-I|2681</t>
  </si>
  <si>
    <t>2681</t>
  </si>
  <si>
    <t>ELETRODUTO DE PVC RIGIDO ROSCAVEL DE 2", SEM LUVA</t>
  </si>
  <si>
    <t>SINAPI-I|2686</t>
  </si>
  <si>
    <t>2686</t>
  </si>
  <si>
    <t>ELETRODUTO DE PVC RIGIDO ROSCAVEL DE 3", SEM LUVA</t>
  </si>
  <si>
    <t>SINAPI-I|2674</t>
  </si>
  <si>
    <t>2674</t>
  </si>
  <si>
    <t>ELETRODUTO DE PVC RIGIDO ROSCAVEL DE 3/4", SEM LUVA</t>
  </si>
  <si>
    <t>SINAPI-I|2683</t>
  </si>
  <si>
    <t>2683</t>
  </si>
  <si>
    <t>ELETRODUTO DE PVC RIGIDO ROSCAVEL DE 4", SEM LUVA</t>
  </si>
  <si>
    <t>SINAPI-I|2676</t>
  </si>
  <si>
    <t>2676</t>
  </si>
  <si>
    <t>ELETRODUTO DE PVC RIGIDO SOLDAVEL, CLASSE B, DE 20 MM</t>
  </si>
  <si>
    <t>SINAPI-I|2678</t>
  </si>
  <si>
    <t>2678</t>
  </si>
  <si>
    <t>ELETRODUTO DE PVC RIGIDO SOLDAVEL, CLASSE B, DE 25 MM</t>
  </si>
  <si>
    <t>SINAPI-I|2679</t>
  </si>
  <si>
    <t>2679</t>
  </si>
  <si>
    <t>ELETRODUTO DE PVC RIGIDO SOLDAVEL, CLASSE B, DE 32 MM</t>
  </si>
  <si>
    <t>SINAPI-I|12070</t>
  </si>
  <si>
    <t>12070</t>
  </si>
  <si>
    <t>ELETRODUTO DE PVC RIGIDO SOLDAVEL, CLASSE B, DE 40 MM</t>
  </si>
  <si>
    <t>SINAPI-I|2675</t>
  </si>
  <si>
    <t>2675</t>
  </si>
  <si>
    <t>ELETRODUTO DE PVC RIGIDO SOLDAVEL, CLASSE B, DE 50 MM</t>
  </si>
  <si>
    <t>SINAPI-I|12067</t>
  </si>
  <si>
    <t>12067</t>
  </si>
  <si>
    <t>ELETRODUTO DE PVC RIGIDO SOLDAVEL, CLASSE B, DE 60 MM</t>
  </si>
  <si>
    <t>SINAPI-I|21128</t>
  </si>
  <si>
    <t>21128</t>
  </si>
  <si>
    <t>ELETRODUTO EM ACO GALVANIZADO ELETROLITICO, LEVE, DIAMETRO 3/4", PAREDE DE 0,90 MM</t>
  </si>
  <si>
    <t>SINAPI-I|40400</t>
  </si>
  <si>
    <t>40400</t>
  </si>
  <si>
    <t>ELETRODUTO FLEXIVEL PLANO EM PEAD, COR PRETA E LARANJA, DIAMETRO 25 MM</t>
  </si>
  <si>
    <t>SINAPI-I|40401</t>
  </si>
  <si>
    <t>40401</t>
  </si>
  <si>
    <t>ELETRODUTO FLEXIVEL PLANO EM PEAD, COR PRETA E LARANJA, DIAMETRO 32 MM</t>
  </si>
  <si>
    <t>SINAPI-I|40402</t>
  </si>
  <si>
    <t>40402</t>
  </si>
  <si>
    <t>ELETRODUTO FLEXIVEL PLANO EM PEAD, COR PRETA E LARANJA, DIAMETRO 40 MM</t>
  </si>
  <si>
    <t>SINAPI-I|21137</t>
  </si>
  <si>
    <t>21137</t>
  </si>
  <si>
    <t>ELETRODUTO FLEXIVEL, EM FITA DE ACO GALVANIZADO, REVESTIDO COM PVC PRETO, DIAMETRO EXTERNO DE 15 MM, DN = 3/8", TIPO SEALTUBO</t>
  </si>
  <si>
    <t>SINAPI-I|2504</t>
  </si>
  <si>
    <t>2504</t>
  </si>
  <si>
    <t>ELETRODUTO FLEXIVEL, EM FITA DE ACO GALVANIZADO, REVESTIDO COM PVC PRETO, DIAMETRO EXTERNO DE 25 MM, DN = 3/4", TIPO SEALTUBO</t>
  </si>
  <si>
    <t>SINAPI-I|2501</t>
  </si>
  <si>
    <t>2501</t>
  </si>
  <si>
    <t>ELETRODUTO FLEXIVEL, EM FITA DE ACO GALVANIZADO, REVESTIDO COM PVC PRETO, DIAMETRO EXTERNO DE 32 MM, DN = 1", TIPO SEALTUBO</t>
  </si>
  <si>
    <t>SINAPI-I|2502</t>
  </si>
  <si>
    <t>2502</t>
  </si>
  <si>
    <t>ELETRODUTO FLEXIVEL, EM FITA DE ACO GALVANIZADO, REVESTIDO COM PVC PRETO, DIAMETRO EXTERNO DE 40 MM, DN = 1 1/4", TIPO SEALTUBO</t>
  </si>
  <si>
    <t>SINAPI-I|2503</t>
  </si>
  <si>
    <t>2503</t>
  </si>
  <si>
    <t>ELETRODUTO FLEXIVEL, EM FITA DE ACO GALVANIZADO, REVESTIDO COM PVC PRETO, DIAMETRO EXTERNO DE 50 MM, DN = 1 1/2", TIPO SEALTUBO</t>
  </si>
  <si>
    <t>SINAPI-I|2500</t>
  </si>
  <si>
    <t>2500</t>
  </si>
  <si>
    <t>ELETRODUTO FLEXIVEL, EM FITA DE ACO GALVANIZADO, REVESTIDO COM PVC PRETO, DIAMETRO EXTERNO DE 60 MM, DN = 2", TIPO SEALTUBO</t>
  </si>
  <si>
    <t>SINAPI-I|2505</t>
  </si>
  <si>
    <t>2505</t>
  </si>
  <si>
    <t>ELETRODUTO FLEXIVEL, EM FITA DE ACO GALVANIZADO, REVESTIDO COM PVC PRETO, DIAMETRO EXTERNO DE 75 MM, DN = 2 1/2", TIPO SEALTUBO</t>
  </si>
  <si>
    <t>SINAPI-I|12056</t>
  </si>
  <si>
    <t>12056</t>
  </si>
  <si>
    <t>ELETRODUTO FLEXIVEL, EM FITA DE ACO GALVANIZADO, SEM REVESTIMENTO, DIAMETRO NOMINAL 1 1/2"</t>
  </si>
  <si>
    <t>SINAPI-I|12057</t>
  </si>
  <si>
    <t>12057</t>
  </si>
  <si>
    <t>ELETRODUTO FLEXIVEL, EM FITA DE ACO GALVANIZADO, SEM REVESTIMENTO, DIAMETRO NOMINAL 1 1/4"</t>
  </si>
  <si>
    <t>SINAPI-I|12058</t>
  </si>
  <si>
    <t>12058</t>
  </si>
  <si>
    <t>ELETRODUTO FLEXIVEL, EM FITA DE ACO GALVANIZADO, SEM REVESTIMENTO, DIAMETRO NOMINAL 1"</t>
  </si>
  <si>
    <t>SINAPI-I|12059</t>
  </si>
  <si>
    <t>12059</t>
  </si>
  <si>
    <t>ELETRODUTO FLEXIVEL, EM FITA DE ACO GALVANIZADO, SEM REVESTIMENTO, DIAMETRO NOMINAL 1/2"</t>
  </si>
  <si>
    <t>SINAPI-I|12060</t>
  </si>
  <si>
    <t>12060</t>
  </si>
  <si>
    <t>ELETRODUTO FLEXIVEL, EM FITA DE ACO GALVANIZADO, SEM REVESTIMENTO, DIAMETRO NOMINAL 2 1/2"</t>
  </si>
  <si>
    <t>SINAPI-I|12061</t>
  </si>
  <si>
    <t>12061</t>
  </si>
  <si>
    <t>ELETRODUTO FLEXIVEL, EM FITA DE ACO GALVANIZADO, SEM REVESTIMENTO, DIAMETRO NOMINAL 2"</t>
  </si>
  <si>
    <t>SINAPI-I|12062</t>
  </si>
  <si>
    <t>12062</t>
  </si>
  <si>
    <t>ELETRODUTO FLEXIVEL, EM FITA DE ACO GALVANIZADO, SEM REVESTIMENTO, DIAMETRO NOMINAL 3"</t>
  </si>
  <si>
    <t>SINAPI-I|2687</t>
  </si>
  <si>
    <t>2687</t>
  </si>
  <si>
    <t>ELETRODUTO PVC FLEXIVEL CORRUGADO, COR AMARELA, DE 16 MM</t>
  </si>
  <si>
    <t>SINAPI-I|2689</t>
  </si>
  <si>
    <t>2689</t>
  </si>
  <si>
    <t>ELETRODUTO PVC FLEXIVEL CORRUGADO, COR AMARELA, DE 20 MM</t>
  </si>
  <si>
    <t>SINAPI-I|2688</t>
  </si>
  <si>
    <t>2688</t>
  </si>
  <si>
    <t>ELETRODUTO PVC FLEXIVEL CORRUGADO, COR AMARELA, DE 25 MM</t>
  </si>
  <si>
    <t>SINAPI-I|2690</t>
  </si>
  <si>
    <t>2690</t>
  </si>
  <si>
    <t>ELETRODUTO PVC FLEXIVEL CORRUGADO, COR AMARELA, DE 32 MM</t>
  </si>
  <si>
    <t>SINAPI-I|39243</t>
  </si>
  <si>
    <t>39243</t>
  </si>
  <si>
    <t>ELETRODUTO PVC FLEXIVEL CORRUGADO, REFORCADO, COR LARANJA, DE 20 MM, PARA LAJES E PISOS</t>
  </si>
  <si>
    <t>SINAPI-I|39244</t>
  </si>
  <si>
    <t>39244</t>
  </si>
  <si>
    <t>ELETRODUTO PVC FLEXIVEL CORRUGADO, REFORCADO, COR LARANJA, DE 25 MM, PARA LAJES E PISOS</t>
  </si>
  <si>
    <t>SINAPI-I|39245</t>
  </si>
  <si>
    <t>39245</t>
  </si>
  <si>
    <t>ELETRODUTO PVC FLEXIVEL CORRUGADO, REFORCADO, COR LARANJA, DE 32 MM, PARA LAJES E PISOS</t>
  </si>
  <si>
    <t>SINAPI-I|39255</t>
  </si>
  <si>
    <t>39255</t>
  </si>
  <si>
    <t>ELETRODUTO/CONDULETE DE PVC RIGIDO, LISO, COR CINZA, DE 1", PARA INSTALACOES APARENTES (NBR 5410)</t>
  </si>
  <si>
    <t>SINAPI-I|39254</t>
  </si>
  <si>
    <t>39254</t>
  </si>
  <si>
    <t>ELETRODUTO/CONDULETE DE PVC RIGIDO, LISO, COR CINZA, DE 1/2", PARA INSTALACOES APARENTES (NBR 5410)</t>
  </si>
  <si>
    <t>SINAPI-I|39253</t>
  </si>
  <si>
    <t>39253</t>
  </si>
  <si>
    <t>ELETRODUTO/CONDULETE DE PVC RIGIDO, LISO, COR CINZA, DE 3/4", PARA INSTALACOES APARENTES (NBR 5410)</t>
  </si>
  <si>
    <t>SINAPI-I|39246</t>
  </si>
  <si>
    <t>39246</t>
  </si>
  <si>
    <t>ELETRODUTO/DUTO PEAD FLEXIVEL PAREDE SIMPLES, CORRUGACAO HELICOIDAL, COR PRETA, SEM ROSCA, DE 1 1/2", CRC 680 N, PARA CABEAMENTO SUBTERRANEO (NBR 15715)</t>
  </si>
  <si>
    <t>SINAPI-I|39247</t>
  </si>
  <si>
    <t>39247</t>
  </si>
  <si>
    <t>ELETRODUTO/DUTO PEAD FLEXIVEL PAREDE SIMPLES, CORRUGACAO HELICOIDAL, COR PRETA, SEM ROSCA, DE 1 1/4", CRC 680 N, PARA CABEAMENTO SUBTERRANEO (NBR 15715)</t>
  </si>
  <si>
    <t>SINAPI-I|2446</t>
  </si>
  <si>
    <t>2446</t>
  </si>
  <si>
    <t>ELETRODUTO/DUTO PEAD FLEXIVEL PAREDE SIMPLES, CORRUGACAO HELICOIDAL, COR PRETA, SEM ROSCA, DE 2", CRC 680 N, PARA CABEAMENTO SUBTERRANEO (NBR 15715)</t>
  </si>
  <si>
    <t>SINAPI-I|2442</t>
  </si>
  <si>
    <t>2442</t>
  </si>
  <si>
    <t>ELETRODUTO/DUTO PEAD FLEXIVEL PAREDE SIMPLES, CORRUGACAO HELICOIDAL, COR PRETA, SEM ROSCA, DE 3", CRC 680 N, PARA CABEAMENTO SUBTERRANEO (NBR 15715)</t>
  </si>
  <si>
    <t>SINAPI-I|39248</t>
  </si>
  <si>
    <t>39248</t>
  </si>
  <si>
    <t>ELETRODUTO/DUTO PEAD FLEXIVEL PAREDE SIMPLES, CORRUGACAO HELICOIDAL, COR PRETA, SEM ROSCA, DE 4", CRC 680 N, PARA CABEAMENTO SUBTERRANEO (NBR 15715)</t>
  </si>
  <si>
    <t>SINAPI-I|2438</t>
  </si>
  <si>
    <t>2438</t>
  </si>
  <si>
    <t>ELETROTECNICO (HORISTA)</t>
  </si>
  <si>
    <t>SINAPI-I|40922</t>
  </si>
  <si>
    <t>40922</t>
  </si>
  <si>
    <t>ELETROTECNICO (MENSALISTA)</t>
  </si>
  <si>
    <t>SINAPI-I|44342</t>
  </si>
  <si>
    <t>44342</t>
  </si>
  <si>
    <t>EMENDA INTERNA, TIPO U, BASE LISA, PARA ELETROCALHA, EM CHAPA DE ACO GALVANIZADO ESPESSURA #14, 700 X 50 MM (L X A)</t>
  </si>
  <si>
    <t>SINAPI-I|44343</t>
  </si>
  <si>
    <t>44343</t>
  </si>
  <si>
    <t>EMENDA INTERNA, TIPO U, BASE LISA, PARA ELETROCALHA, EM CHAPA DE ACO GALVANIZADO ESPESSURA #14, 800 X 50 MM (L X A)</t>
  </si>
  <si>
    <t>SINAPI-I|44340</t>
  </si>
  <si>
    <t>44340</t>
  </si>
  <si>
    <t>EMENDA INTERNA, TIPO U, BASE LISA, PARA ELETROCALHA, EM CHAPA DE ACO GALVANIZADO ESPESSURA #16, 500 X 50 MM (L X A)</t>
  </si>
  <si>
    <t>SINAPI-I|44341</t>
  </si>
  <si>
    <t>44341</t>
  </si>
  <si>
    <t>EMENDA INTERNA, TIPO U, BASE LISA, PARA ELETROCALHA, EM CHAPA DE ACO GALVANIZADO ESPESSURA #16, 600 X 50 MM (L X A)</t>
  </si>
  <si>
    <t>SINAPI-I|44338</t>
  </si>
  <si>
    <t>44338</t>
  </si>
  <si>
    <t>EMENDA INTERNA, TIPO U, BASE LISA, PARA ELETROCALHA, EM CHAPA DE ACO GALVANIZADO ESPESSURA #18, 300 X 50 MM (L X A)</t>
  </si>
  <si>
    <t>SINAPI-I|44339</t>
  </si>
  <si>
    <t>44339</t>
  </si>
  <si>
    <t>EMENDA INTERNA, TIPO U, BASE LISA, PARA ELETROCALHA, EM CHAPA DE ACO GALVANIZADO ESPESSURA #18, 400 X 50 MM (L X A)</t>
  </si>
  <si>
    <t>SINAPI-I|44336</t>
  </si>
  <si>
    <t>44336</t>
  </si>
  <si>
    <t>EMENDA INTERNA, TIPO U, BASE LISA, PARA ELETROCALHA, EM CHAPA DE ACO GALVANIZADO ESPESSURA #22, 100 X 50 MM (L X A)</t>
  </si>
  <si>
    <t>SINAPI-I|41834</t>
  </si>
  <si>
    <t>41834</t>
  </si>
  <si>
    <t>EMENDA INTERNA, TIPO U, BASE LISA, PARA ELETROCALHA, EM CHAPA DE ACO GALVANIZADO ESPESSURA #22, 125 X 50 MM (L X A)</t>
  </si>
  <si>
    <t>SINAPI-I|44337</t>
  </si>
  <si>
    <t>44337</t>
  </si>
  <si>
    <t>EMENDA INTERNA, TIPO U, BASE LISA, PARA ELETROCALHA, EM CHAPA DE ACO GALVANIZADO ESPESSURA #22, 150 X 50 MM (L X A)</t>
  </si>
  <si>
    <t>SINAPI-I|43964</t>
  </si>
  <si>
    <t>43964</t>
  </si>
  <si>
    <t>EMENDA INTERNA, TIPO U, BASE LISA, PARA ELETROCALHA, EM CHAPA DE ACO GALVANIZADO ESPESSURA #22, 200 X 50 MM (L X A)</t>
  </si>
  <si>
    <t>SINAPI-I|44334</t>
  </si>
  <si>
    <t>44334</t>
  </si>
  <si>
    <t>EMENDA INTERNA, TIPO U, BASE LISA, PARA ELETROCALHA, EM CHAPA DE ACO GALVANIZADO ESPESSURA #22, 250 X 50 MM (L X A)</t>
  </si>
  <si>
    <t>SINAPI-I|44344</t>
  </si>
  <si>
    <t>44344</t>
  </si>
  <si>
    <t>EMENDA INTERNA, TIPO U, BASE LISA, PARA ELETROCALHA, EM CHAPA DE ACO GALVANIZADO ESPESSURA #22, 50 X 50 MM (L X A)</t>
  </si>
  <si>
    <t>SINAPI-I|44335</t>
  </si>
  <si>
    <t>44335</t>
  </si>
  <si>
    <t>EMENDA INTERNA, TIPO U, BASE LISA, PARA ELETROCALHA, EM CHAPA DE ACO GALVANIZADO ESPESSURA #22, 75 X 50 MM (L X A)</t>
  </si>
  <si>
    <t>SINAPI-I|12624</t>
  </si>
  <si>
    <t>12624</t>
  </si>
  <si>
    <t>EMENDA PARA CALHA PLUVIAL, PVC, DIAMETRO ENTRE 119 E 170 MM, PARA DRENAGEM PLUVIAL PREDIAL</t>
  </si>
  <si>
    <t>SINAPI-I|517</t>
  </si>
  <si>
    <t>517</t>
  </si>
  <si>
    <t>EMULSAO ASFALTICA ANIONICA</t>
  </si>
  <si>
    <t>SINAPI-I|37534</t>
  </si>
  <si>
    <t>37534</t>
  </si>
  <si>
    <t>EMULSAO EXPLOSIVA EM CARTUCHOS DE 1" X 12", DENSIDADE 1.15 G/CM3, INICIACAO ESPOLETA N. 8 / CORDEL</t>
  </si>
  <si>
    <t>SINAPI-I|37535</t>
  </si>
  <si>
    <t>37535</t>
  </si>
  <si>
    <t>EMULSAO EXPLOSIVA EM CARTUCHOS DE 1" X 24", DENSIDADE 1.15 G/CM3, INICIACAO ESPOLETA N. 8 / CORDEL</t>
  </si>
  <si>
    <t>SINAPI-I|37533</t>
  </si>
  <si>
    <t>37533</t>
  </si>
  <si>
    <t>EMULSAO EXPLOSIVA EM CARTUCHOS DE 1" X 8", DENSIDADE 1.15 G/CM3, INICIACAO ESPOLETA N. 8 / CORDEL</t>
  </si>
  <si>
    <t>SINAPI-I|37537</t>
  </si>
  <si>
    <t>37537</t>
  </si>
  <si>
    <t>EMULSAO EXPLOSIVA EM CARTUCHOS DE 2 1/2" X 24", DENSIDADE 1.15 G/CM3, INICIACAO ESPOLETA N. 8 / CORDEL</t>
  </si>
  <si>
    <t>SINAPI-I|37536</t>
  </si>
  <si>
    <t>37536</t>
  </si>
  <si>
    <t>EMULSAO EXPLOSIVA EM CARTUCHOS DE 2 1/4" X 24", DENSIDADE 1.15 G/CM3, INICIACAO ESPOLETA N. 8 / CORDEL</t>
  </si>
  <si>
    <t>SINAPI-I|37532</t>
  </si>
  <si>
    <t>37532</t>
  </si>
  <si>
    <t>EMULSAO EXPLOSIVA EM CARTUCHOS DE 2" X 24", DENSIDADE 1.15 G/CM3, INICIACAO ESPOLETA N. 8 / CORDEL</t>
  </si>
  <si>
    <t>SINAPI-I|2696</t>
  </si>
  <si>
    <t>2696</t>
  </si>
  <si>
    <t>ENCANADOR OU BOMBEIRO HIDRAULICO (HORISTA)</t>
  </si>
  <si>
    <t>SINAPI-I|40928</t>
  </si>
  <si>
    <t>40928</t>
  </si>
  <si>
    <t>ENCANADOR OU BOMBEIRO HIDRAULICO (MENSALISTA)</t>
  </si>
  <si>
    <t>SINAPI-I|4083</t>
  </si>
  <si>
    <t>4083</t>
  </si>
  <si>
    <t>ENCARREGADO GERAL DE OBRAS (HORISTA)</t>
  </si>
  <si>
    <t>SINAPI-I|40818</t>
  </si>
  <si>
    <t>40818</t>
  </si>
  <si>
    <t>ENCARREGADO GERAL DE OBRAS (MENSALISTA)</t>
  </si>
  <si>
    <t>SINAPI-I|43146</t>
  </si>
  <si>
    <t>43146</t>
  </si>
  <si>
    <t>ENDURECEDOR MINERAL DE BASE CIMENTICIA PARA PISO DE CONCRETO</t>
  </si>
  <si>
    <t>SINAPI-I|2705</t>
  </si>
  <si>
    <t>2705</t>
  </si>
  <si>
    <t>ENERGIA ELETRICA ATE 2000 KWH INDUSTRIAL, SEM DEMANDA</t>
  </si>
  <si>
    <t>KWH</t>
  </si>
  <si>
    <t>ESPECIAIS</t>
  </si>
  <si>
    <t>SINAPI-I|14250</t>
  </si>
  <si>
    <t>14250</t>
  </si>
  <si>
    <t>ENERGIA ELETRICA COMERCIAL, BAIXA TENSAO, RELATIVA AO CONSUMO DE ATE 100 KWH, INCLUINDO ICMS, PIS/PASEP E COFINS</t>
  </si>
  <si>
    <t>SINAPI-I|11683</t>
  </si>
  <si>
    <t>11683</t>
  </si>
  <si>
    <t>ENGATE / RABICHO FLEXIVEL INOX 1/2" X 30 CM</t>
  </si>
  <si>
    <t>SINAPI-I|11684</t>
  </si>
  <si>
    <t>11684</t>
  </si>
  <si>
    <t>ENGATE / RABICHO FLEXIVEL INOX 1/2" X 40 CM</t>
  </si>
  <si>
    <t>SINAPI-I|6141</t>
  </si>
  <si>
    <t>6141</t>
  </si>
  <si>
    <t>ENGATE/RABICHO FLEXIVEL PLASTICO (PVC OU ABS) BRANCO 1/2" X 30 CM</t>
  </si>
  <si>
    <t>SINAPI-I|11681</t>
  </si>
  <si>
    <t>11681</t>
  </si>
  <si>
    <t>ENGATE/RABICHO FLEXIVEL PLASTICO (PVC OU ABS) BRANCO 1/2" X 40 CM</t>
  </si>
  <si>
    <t>SINAPI-I|2706</t>
  </si>
  <si>
    <t>2706</t>
  </si>
  <si>
    <t>ENGENHEIRO CIVIL DE OBRA JUNIOR (HORISTA)</t>
  </si>
  <si>
    <t>SINAPI-I|40811</t>
  </si>
  <si>
    <t>40811</t>
  </si>
  <si>
    <t>ENGENHEIRO CIVIL DE OBRA JUNIOR (MENSALISTA)</t>
  </si>
  <si>
    <t>SINAPI-I|2707</t>
  </si>
  <si>
    <t>2707</t>
  </si>
  <si>
    <t>ENGENHEIRO CIVIL DE OBRA PLENO (HORISTA)</t>
  </si>
  <si>
    <t>SINAPI-I|40813</t>
  </si>
  <si>
    <t>40813</t>
  </si>
  <si>
    <t>ENGENHEIRO CIVIL DE OBRA PLENO (MENSALISTA)</t>
  </si>
  <si>
    <t>SINAPI-I|2708</t>
  </si>
  <si>
    <t>2708</t>
  </si>
  <si>
    <t>ENGENHEIRO CIVIL DE OBRA SENIOR (HORISTA)</t>
  </si>
  <si>
    <t>SINAPI-I|40814</t>
  </si>
  <si>
    <t>40814</t>
  </si>
  <si>
    <t>ENGENHEIRO CIVIL DE OBRA SENIOR (MENSALISTA)</t>
  </si>
  <si>
    <t>SINAPI-I|38403</t>
  </si>
  <si>
    <t>38403</t>
  </si>
  <si>
    <t>ENXADA ESTREITA, EM ACO, *25 X 23* CM, COM CABO DE MADEIRA DE *150* CM</t>
  </si>
  <si>
    <t>SINAPI-I|43482</t>
  </si>
  <si>
    <t>43482</t>
  </si>
  <si>
    <t>EPI - FAMILIA ALMOXARIFE - HORISTA (ENCARGOS COMPLEMENTARES - COLETADO CAIXA)</t>
  </si>
  <si>
    <t>SINAPI-I|43494</t>
  </si>
  <si>
    <t>43494</t>
  </si>
  <si>
    <t>EPI - FAMILIA ALMOXARIFE - MENSALISTA (ENCARGOS COMPLEMENTARES - COLETADO CAIXA)</t>
  </si>
  <si>
    <t>SINAPI-I|43483</t>
  </si>
  <si>
    <t>43483</t>
  </si>
  <si>
    <t>EPI - FAMILIA CARPINTEIRO DE FORMAS - HORISTA (ENCARGOS COMPLEMENTARES - COLETADO CAIXA)</t>
  </si>
  <si>
    <t>SINAPI-I|43495</t>
  </si>
  <si>
    <t>43495</t>
  </si>
  <si>
    <t>EPI - FAMILIA CARPINTEIRO DE FORMAS - MENSALISTA (ENCARGOS COMPLEMENTARES - COLETADO CAIXA)</t>
  </si>
  <si>
    <t>SINAPI-I|43484</t>
  </si>
  <si>
    <t>43484</t>
  </si>
  <si>
    <t>EPI - FAMILIA ELETRICISTA - HORISTA (ENCARGOS COMPLEMENTARES - COLETADO CAIXA)</t>
  </si>
  <si>
    <t>SINAPI-I|43496</t>
  </si>
  <si>
    <t>43496</t>
  </si>
  <si>
    <t>EPI - FAMILIA ELETRICISTA - MENSALISTA (ENCARGOS COMPLEMENTARES - COLETADO CAIXA)</t>
  </si>
  <si>
    <t>SINAPI-I|43485</t>
  </si>
  <si>
    <t>43485</t>
  </si>
  <si>
    <t>EPI - FAMILIA ENCANADOR - HORISTA (ENCARGOS COMPLEMENTARES - COLETADO CAIXA)</t>
  </si>
  <si>
    <t>SINAPI-I|43497</t>
  </si>
  <si>
    <t>43497</t>
  </si>
  <si>
    <t>EPI - FAMILIA ENCANADOR - MENSALISTA (ENCARGOS COMPLEMENTARES - COLETADO CAIXA)</t>
  </si>
  <si>
    <t>SINAPI-I|43487</t>
  </si>
  <si>
    <t>43487</t>
  </si>
  <si>
    <t>EPI - FAMILIA ENCARREGADO GERAL - HORISTA (ENCARGOS COMPLEMENTARES - COLETADO CAIXA)</t>
  </si>
  <si>
    <t>SINAPI-I|43499</t>
  </si>
  <si>
    <t>43499</t>
  </si>
  <si>
    <t>EPI - FAMILIA ENCARREGADO GERAL - MENSALISTA (ENCARGOS COMPLEMENTARES - COLETADO CAIXA)</t>
  </si>
  <si>
    <t>SINAPI-I|43486</t>
  </si>
  <si>
    <t>43486</t>
  </si>
  <si>
    <t>EPI - FAMILIA ENGENHEIRO CIVIL - HORISTA (ENCARGOS COMPLEMENTARES - COLETADO CAIXA)</t>
  </si>
  <si>
    <t>SINAPI-I|43498</t>
  </si>
  <si>
    <t>43498</t>
  </si>
  <si>
    <t>EPI - FAMILIA ENGENHEIRO CIVIL - MENSALISTA (ENCARGOS COMPLEMENTARES - COLETADO CAIXA)</t>
  </si>
  <si>
    <t>SINAPI-I|43488</t>
  </si>
  <si>
    <t>43488</t>
  </si>
  <si>
    <t>EPI - FAMILIA OPERADOR ESCAVADEIRA - HORISTA (ENCARGOS COMPLEMENTARES - COLETADO CAIXA)</t>
  </si>
  <si>
    <t>SINAPI-I|43500</t>
  </si>
  <si>
    <t>43500</t>
  </si>
  <si>
    <t>EPI - FAMILIA OPERADOR ESCAVADEIRA - MENSALISTA (ENCARGOS COMPLEMENTARES - COLETADO CAIXA)</t>
  </si>
  <si>
    <t>SINAPI-I|43489</t>
  </si>
  <si>
    <t>43489</t>
  </si>
  <si>
    <t>EPI - FAMILIA PEDREIRO - HORISTA (ENCARGOS COMPLEMENTARES - COLETADO CAIXA)</t>
  </si>
  <si>
    <t>SINAPI-I|43501</t>
  </si>
  <si>
    <t>43501</t>
  </si>
  <si>
    <t>EPI - FAMILIA PEDREIRO - MENSALISTA (ENCARGOS COMPLEMENTARES - COLETADO CAIXA)</t>
  </si>
  <si>
    <t>SINAPI-I|43490</t>
  </si>
  <si>
    <t>43490</t>
  </si>
  <si>
    <t>EPI - FAMILIA PINTOR - HORISTA (ENCARGOS COMPLEMENTARES - COLETADO CAIXA)</t>
  </si>
  <si>
    <t>SINAPI-I|43502</t>
  </si>
  <si>
    <t>43502</t>
  </si>
  <si>
    <t>EPI - FAMILIA PINTOR - MENSALISTA (ENCARGOS COMPLEMENTARES - COLETADO CAIXA)</t>
  </si>
  <si>
    <t>SINAPI-I|43491</t>
  </si>
  <si>
    <t>43491</t>
  </si>
  <si>
    <t>EPI - FAMILIA SERVENTE - HORISTA (ENCARGOS COMPLEMENTARES - COLETADO CAIXA)</t>
  </si>
  <si>
    <t>SINAPI-I|43503</t>
  </si>
  <si>
    <t>43503</t>
  </si>
  <si>
    <t>EPI - FAMILIA SERVENTE - MENSALISTA (ENCARGOS COMPLEMENTARES - COLETADO CAIXA)</t>
  </si>
  <si>
    <t>SINAPI-I|43492</t>
  </si>
  <si>
    <t>43492</t>
  </si>
  <si>
    <t>EPI - FAMILIA SOLDADOR - HORISTA (ENCARGOS COMPLEMENTARES - COLETADO CAIXA)</t>
  </si>
  <si>
    <t>SINAPI-I|43504</t>
  </si>
  <si>
    <t>43504</t>
  </si>
  <si>
    <t>EPI - FAMILIA SOLDADOR - MENSALISTA (ENCARGOS COMPLEMENTARES - COLETADO CAIXA)</t>
  </si>
  <si>
    <t>SINAPI-I|43493</t>
  </si>
  <si>
    <t>43493</t>
  </si>
  <si>
    <t>EPI - FAMILIA TOPOGRAFO - HORISTA (ENCARGOS COMPLEMENTARES - COLETADO CAIXA)</t>
  </si>
  <si>
    <t>SINAPI-I|43505</t>
  </si>
  <si>
    <t>43505</t>
  </si>
  <si>
    <t>EPI - FAMILIA TOPOGRAFO - MENSALISTA (ENCARGOS COMPLEMENTARES - COLETADO CAIXA)</t>
  </si>
  <si>
    <t>SINAPI-I|38476</t>
  </si>
  <si>
    <t>38476</t>
  </si>
  <si>
    <t>ESCADA DUPLA DE ABRIR EM ALUMINIO, COM SAPATAS DE BORRACHA, *2,30* X *0,57* M (ALTURA UTIL X LARGURA MINIMA), MODELO PINTOR, 8 DEGRAUS, CAPACIDADE *100* KG</t>
  </si>
  <si>
    <t>SINAPI-I|38477</t>
  </si>
  <si>
    <t>38477</t>
  </si>
  <si>
    <t>ESCADA EXTENSIVEL EM ALUMINIO, COM SAPATAS DE BORRACHA, ALTURA FECHADA 3,60 M, ALTURA ESTENDIDA DE 6,0 A 6,30 M, LARGURA MINIMA DE 35 CM, CACIDADE *120* KG</t>
  </si>
  <si>
    <t>SINAPI-I|45112</t>
  </si>
  <si>
    <t>45112</t>
  </si>
  <si>
    <t>ESCAVADEIRA HIDRAULICA DE BRACO LONGO (LONGO ALCANCE) SOBRE ESTEIRAS, CACAMBA 0,52 M3, PESO OPERACIONAL 24 T, POTENCIA LIQUIDA 155 HP</t>
  </si>
  <si>
    <t>SINAPI-I|14525</t>
  </si>
  <si>
    <t>14525</t>
  </si>
  <si>
    <t>ESCAVADEIRA HIDRAULICA SOBRE ESTEIRAS COM CACAMBA DE 1,20 M3, PESO OPERACIONAL 21 T, POTENCIA BRUTA 155 HP</t>
  </si>
  <si>
    <t>SINAPI-I|10685</t>
  </si>
  <si>
    <t>10685</t>
  </si>
  <si>
    <t>ESCAVADEIRA HIDRAULICA SOBRE ESTEIRAS, CACAMBA 0,80M3, PESO OPERACIONAL 17T, POTENCIA BRUTA 111HP</t>
  </si>
  <si>
    <t>SINAPI-I|40636</t>
  </si>
  <si>
    <t>40636</t>
  </si>
  <si>
    <t>ESCAVADEIRA HIDRAULICA SOBRE ESTEIRAS, CAPACIDADE DA CACAMBA ENTRE 1,20 E 1,50 M3, PESO OPERACIONAL ENTRE 20,00 E 22,00 TON, POTENCIA LIQUIDA ENTRE 150 E 155 HP, EQUIPADA COM CLAMSHELL</t>
  </si>
  <si>
    <t>SINAPI-I|4111</t>
  </si>
  <si>
    <t>4111</t>
  </si>
  <si>
    <t>ESCORA PRE-MOLDADA EM CONCRETO, *10 X 10* CM, H = 2,30M</t>
  </si>
  <si>
    <t>SINAPI-I|44538</t>
  </si>
  <si>
    <t>44538</t>
  </si>
  <si>
    <t>ESCOVA CIRCULAR EM ACO LATONADO, 6 X 1" (DIAMETRO X ESPESSURA), FURO DE 1 1/4", FIO ONDULADO *0,30* MM</t>
  </si>
  <si>
    <t>SINAPI-I|12</t>
  </si>
  <si>
    <t>12</t>
  </si>
  <si>
    <t>ESCOVA DE ACO, COM CABO, *4 X 15* FILEIRAS DE CERDAS</t>
  </si>
  <si>
    <t>SINAPI-I|37554</t>
  </si>
  <si>
    <t>37554</t>
  </si>
  <si>
    <t>ESGUICHO JATO REGULAVEL, TIPO ELKHART, ENGATE RAPIDO 1 1/2", PARA COMBATE A INCENDIO</t>
  </si>
  <si>
    <t>SINAPI-I|37555</t>
  </si>
  <si>
    <t>37555</t>
  </si>
  <si>
    <t>ESGUICHO JATO REGULAVEL, TIPO ELKHART, ENGATE RAPIDO 2 1/2", PARA COMBATE A INCENDIO</t>
  </si>
  <si>
    <t>SINAPI-I|10902</t>
  </si>
  <si>
    <t>10902</t>
  </si>
  <si>
    <t>ESGUICHO TIPO JATO SOLIDO, EM LATAO, ENGATE RAPIDO 1 1/2" X 13 MM, PARA MANGUEIRA EM INSTALACAO PREDIAL COMBATE A INCENDIO</t>
  </si>
  <si>
    <t>SINAPI-I|20965</t>
  </si>
  <si>
    <t>20965</t>
  </si>
  <si>
    <t>ESGUICHO TIPO JATO SOLIDO, EM LATAO, ENGATE RAPIDO 1 1/2" X 16 MM, PARA MANGUEIRA EM INSTALACAO PREDIAL COMBATE A INCENDIO</t>
  </si>
  <si>
    <t>SINAPI-I|20966</t>
  </si>
  <si>
    <t>20966</t>
  </si>
  <si>
    <t>ESGUICHO TIPO JATO SOLIDO, EM LATAO, ENGATE RAPIDO 1 1/2" X 19 MM, PARA MANGUEIRA EM INSTALACAO PREDIAL COMBATE A INCENDIO</t>
  </si>
  <si>
    <t>SINAPI-I|10903</t>
  </si>
  <si>
    <t>10903</t>
  </si>
  <si>
    <t>ESGUICHO TIPO JATO SOLIDO, EM LATAO, ENGATE RAPIDO 2 1/2" X 13 MM, PARA MANGUEIRA EM INSTALACAO PREDIAL COMBATE A INCENDIO</t>
  </si>
  <si>
    <t>SINAPI-I|20967</t>
  </si>
  <si>
    <t>20967</t>
  </si>
  <si>
    <t>ESGUICHO TIPO JATO SOLIDO, EM LATAO, ENGATE RAPIDO 2 1/2" X 16 MM, PARA MANGUEIRA EM INSTALACAO PREDIAL COMBATE A INCENDIO</t>
  </si>
  <si>
    <t>SINAPI-I|20968</t>
  </si>
  <si>
    <t>20968</t>
  </si>
  <si>
    <t>ESGUICHO TIPO JATO SOLIDO, EM LATAO, ENGATE RAPIDO 2 1/2" X 19 MM, PARA MANGUEIRA EM INSTALACAO PREDIAL COMBATE A INCENDIO</t>
  </si>
  <si>
    <t>SINAPI-I|39017</t>
  </si>
  <si>
    <t>39017</t>
  </si>
  <si>
    <t>ESPACADOR / DISTANCIADOR CIRCULAR COM ENTRADA LATERAL, EM PLASTICO, PARA VERGALHAO *4,2 A 12,5* MM, COBRIMENTO 20 MM</t>
  </si>
  <si>
    <t>SINAPI-I|39315</t>
  </si>
  <si>
    <t>39315</t>
  </si>
  <si>
    <t>ESPACADOR / DISTANCIADOR TIPO GARRA DUPLA, EM PLASTICO, COBRIMENTO *20* MM, PARA FERRAGENS DE LAJES E FUNDO DE VIGAS</t>
  </si>
  <si>
    <t>SINAPI-I|39016</t>
  </si>
  <si>
    <t>39016</t>
  </si>
  <si>
    <t>ESPACADOR / DISTANCIADOR TIPO PINO EM PLASTICO, PARA VERGALHAO ATE 10 MM, PARA APOIO DE ARMADURA</t>
  </si>
  <si>
    <t>SINAPI-I|39481</t>
  </si>
  <si>
    <t>39481</t>
  </si>
  <si>
    <t>ESPACADOR OU DISTANCIADOR, EM PLASTICO, TIPO APOIO DE CORDOALHA (CARANGUEJO), PARA ARMADURA NEGATIVA E PROTENSAO, COBRIMENTO 50 MM</t>
  </si>
  <si>
    <t>SINAPI-I|39013</t>
  </si>
  <si>
    <t>39013</t>
  </si>
  <si>
    <t>ESPACADOR/SEPARADOR /CENTRALIZADOR DE BARRA DE ACO, PLASTICO, (CHUMBADOR TIPO CARAMBOLA - CB), DIAMETRO INTERNO ATE 20 MM</t>
  </si>
  <si>
    <t>SINAPI-I|44919</t>
  </si>
  <si>
    <t>44919</t>
  </si>
  <si>
    <t>ESPACADOR/SEPARADOR /CENTRALIZADOR DE BARRA DE ACO, PLASTICO, (CHUMBADOR TIPO CARAMBOLA - CB), DIAMETRO INTERNO ENTRE 25 A 32 MM</t>
  </si>
  <si>
    <t>SINAPI-I|40433</t>
  </si>
  <si>
    <t>40433</t>
  </si>
  <si>
    <t>ESPACADOR/SEPARADOR DE CORDOALHA TIPO DISCO 12 FUROS DE 14 MM, PARA TIRANTES</t>
  </si>
  <si>
    <t>SINAPI-I|20219</t>
  </si>
  <si>
    <t>20219</t>
  </si>
  <si>
    <t>ESPARGIDOR DE ASFALTO PRESSURIZADO, REBOCAVEL, TANQUE DE 2500 L, PNEUMATICO, COM MOTOR A GASOLINA 3,4HP</t>
  </si>
  <si>
    <t>SINAPI-I|36484</t>
  </si>
  <si>
    <t>36484</t>
  </si>
  <si>
    <t>ESPARGIDOR DE ASFALTO PRESSURIZADO, TANQUE 6 M3 COM ISOLACAO TERMICA, AQUECIDO COM 2 MACARICOS, COM BARRA ESPARGIDORA 3,60 M, A SER MONTADO SOBRE CAMINHAO</t>
  </si>
  <si>
    <t>SINAPI-I|38368</t>
  </si>
  <si>
    <t>38368</t>
  </si>
  <si>
    <t>ESPATULA DE PLASTICO LISA, LARGURA *10* CM</t>
  </si>
  <si>
    <t>SINAPI-I|38367</t>
  </si>
  <si>
    <t>38367</t>
  </si>
  <si>
    <t>ESPATULA EM ACO INOX COM CABO DE MADEIRA E LARGURA DE *8* CM</t>
  </si>
  <si>
    <t>SINAPI-I|38091</t>
  </si>
  <si>
    <t>38091</t>
  </si>
  <si>
    <t>ESPELHO / PLACA CEGA 4" X 2", PARA INSTALACAO DE TOMADAS E INTERRUPTORES</t>
  </si>
  <si>
    <t>SINAPI-I|38095</t>
  </si>
  <si>
    <t>38095</t>
  </si>
  <si>
    <t>ESPELHO / PLACA CEGA 4" X 4", PARA INSTALACAO DE TOMADAS E INTERRUPTORES</t>
  </si>
  <si>
    <t>SINAPI-I|38092</t>
  </si>
  <si>
    <t>38092</t>
  </si>
  <si>
    <t>ESPELHO / PLACA DE 1 POSTO 4" X 2", PARA INSTALACAO DE TOMADAS E INTERRUPTORES</t>
  </si>
  <si>
    <t>SINAPI-I|38093</t>
  </si>
  <si>
    <t>38093</t>
  </si>
  <si>
    <t>ESPELHO / PLACA DE 2 POSTOS 4" X 2", PARA INSTALACAO DE TOMADAS E INTERRUPTORES</t>
  </si>
  <si>
    <t>SINAPI-I|38096</t>
  </si>
  <si>
    <t>38096</t>
  </si>
  <si>
    <t>ESPELHO / PLACA DE 2 POSTOS 4" X 4", PARA INSTALACAO DE TOMADAS E INTERRUPTORES</t>
  </si>
  <si>
    <t>SINAPI-I|38094</t>
  </si>
  <si>
    <t>38094</t>
  </si>
  <si>
    <t>ESPELHO / PLACA DE 3 POSTOS 4" X 2", PARA INSTALACAO DE TOMADAS E INTERRUPTORES</t>
  </si>
  <si>
    <t>SINAPI-I|38097</t>
  </si>
  <si>
    <t>38097</t>
  </si>
  <si>
    <t>ESPELHO / PLACA DE 4 POSTOS 4" X 4", PARA INSTALACAO DE TOMADAS E INTERRUPTORES</t>
  </si>
  <si>
    <t>SINAPI-I|38098</t>
  </si>
  <si>
    <t>38098</t>
  </si>
  <si>
    <t>ESPELHO / PLACA DE 6 POSTOS 4" X 4", PARA INSTALACAO DE TOMADAS E INTERRUPTORES</t>
  </si>
  <si>
    <t>SINAPI-I|11186</t>
  </si>
  <si>
    <t>11186</t>
  </si>
  <si>
    <t>ESPELHO CRISTAL E = 4 MM</t>
  </si>
  <si>
    <t>SINAPI-I|11558</t>
  </si>
  <si>
    <t>11558</t>
  </si>
  <si>
    <t>ESPELHO, RETO OU CURVO, EM LATAO CROMADO, ESPESSURA ATE 6 MM, LARGURA *40*MM, ALTURA *180*MM - PARA FECHADURA DE EMBUTIR</t>
  </si>
  <si>
    <t>SINAPI-I|11557</t>
  </si>
  <si>
    <t>11557</t>
  </si>
  <si>
    <t>ESPELHO, RETO OU CURVO, EM LATAO CROMADO, ESPESSURA MINIMA 6 MM, LARGURA *43*MM, ALTURA *230*MM - PARA FECHADURA DE EMBUTIR</t>
  </si>
  <si>
    <t>SINAPI-I|2759</t>
  </si>
  <si>
    <t>2759</t>
  </si>
  <si>
    <t>ESPOLETA SIMPLES N 8.</t>
  </si>
  <si>
    <t>SINAPI-I|38124</t>
  </si>
  <si>
    <t>38124</t>
  </si>
  <si>
    <t>ESPUMA EXPANSIVA DE POLIURETANO, APLICACAO MANUAL - 500 ML</t>
  </si>
  <si>
    <t>SINAPI-I|38380</t>
  </si>
  <si>
    <t>38380</t>
  </si>
  <si>
    <t>ESQUADRO DE ACO 12" (300 MM), CABO DE ALUMINIO</t>
  </si>
  <si>
    <t>SINAPI-I|45278</t>
  </si>
  <si>
    <t>45278</t>
  </si>
  <si>
    <t>ESQUADRO PARA SOLDA, EM ALUMINIO, 65 MM, COM DUAS MORSAS (GRAMPO SARGENTO)</t>
  </si>
  <si>
    <t>SINAPI-I|42429</t>
  </si>
  <si>
    <t>42429</t>
  </si>
  <si>
    <t>ESQUI TRIPLO, EM TUBO DE ACO CARBONO, PINTURA NO PROCESSO ELETROSTATICO - EQUIPAMENTO DE GINASTICA PARA ACADEMIA AO AR LIVRE / ACADEMIA DA TERCEIRA IDADE - ATI</t>
  </si>
  <si>
    <t>SINAPI-I|38538</t>
  </si>
  <si>
    <t>38538</t>
  </si>
  <si>
    <t>ESTACA PRE-MOLDADA MACICA DE CONCRETO VIBRADO ARMADO, PARA CARGA DE 25 T, SECAO QUADRADA DE *16 X 16*, COM ANEL METALICO INCORPORADO A PECA (SOMENTE FORNECIMENTO)</t>
  </si>
  <si>
    <t>SINAPI-I|38539</t>
  </si>
  <si>
    <t>38539</t>
  </si>
  <si>
    <t>ESTACA PRE-MOLDADA MACICA DE CONCRETO VIBRADO ARMADO, PARA CARGA DE 50 T, SECAO QUADRADA, COM ANEL METALICO INCORPORADO A PECA (SOMENTE FORNECIMENTO)</t>
  </si>
  <si>
    <t>SINAPI-I|38540</t>
  </si>
  <si>
    <t>38540</t>
  </si>
  <si>
    <t>ESTACA PRE-MOLDADA VAZADA DE CONCRETO CENTRIFUGADO, PARA CARGA DE 100 T, SECAO CIRCULAR, COM ANEL METALICO INCORPORADO A PECA (SOMENTE FORNECIMENTO)</t>
  </si>
  <si>
    <t>SINAPI-I|38384</t>
  </si>
  <si>
    <t>38384</t>
  </si>
  <si>
    <t>ESTILETE DE METAL, LAMINA 18 MM</t>
  </si>
  <si>
    <t>SINAPI-I|13</t>
  </si>
  <si>
    <t>13</t>
  </si>
  <si>
    <t>ESTOPA</t>
  </si>
  <si>
    <t>SINAPI-I|2762</t>
  </si>
  <si>
    <t>2762</t>
  </si>
  <si>
    <t>ESTOPIM SIMPLES</t>
  </si>
  <si>
    <t>SINAPI-I|21142</t>
  </si>
  <si>
    <t>21142</t>
  </si>
  <si>
    <t>ESTRIBO COM PARAFUSO EM CHAPA DE FERRO FUNDIDO DE 2" X 3/16" X 35 CM, SECAO "U", PARA MADEIRAMENTO DE TELHADO</t>
  </si>
  <si>
    <t>SINAPI-I|37372</t>
  </si>
  <si>
    <t>37372</t>
  </si>
  <si>
    <t>EXAMES - HORISTA (COLETADO CAIXA - ENCARGOS COMPLEMENTARES)</t>
  </si>
  <si>
    <t>SINAPI-I|40863</t>
  </si>
  <si>
    <t>40863</t>
  </si>
  <si>
    <t>EXAMES - MENSALISTA (COLETADO CAIXA - ENCARGOS COMPLEMENTARES)</t>
  </si>
  <si>
    <t>SINAPI-I|38475</t>
  </si>
  <si>
    <t>38475</t>
  </si>
  <si>
    <t>EXTENSAO DE SOLDA 201 ACETILENO, E = *1,5 A 2,5* MM (N2)</t>
  </si>
  <si>
    <t>SINAPI-I|38474</t>
  </si>
  <si>
    <t>38474</t>
  </si>
  <si>
    <t>EXTENSAO DE SOLDA 201 GLP, E = *2,5 A 4,0* MM (N4)</t>
  </si>
  <si>
    <t>SINAPI-I|10886</t>
  </si>
  <si>
    <t>10886</t>
  </si>
  <si>
    <t>EXTINTOR DE INCENDIO PORTATIL COM CARGA DE AGUA PRESSURIZADA DE 10 L, CLASSE A</t>
  </si>
  <si>
    <t>SINAPI-I|10888</t>
  </si>
  <si>
    <t>10888</t>
  </si>
  <si>
    <t>EXTINTOR DE INCENDIO PORTATIL COM CARGA DE GAS CARBONICO CO2 DE 4 KG, CLASSE BC</t>
  </si>
  <si>
    <t>SINAPI-I|10889</t>
  </si>
  <si>
    <t>10889</t>
  </si>
  <si>
    <t>EXTINTOR DE INCENDIO PORTATIL COM CARGA DE GAS CARBONICO CO2 DE 6 KG, CLASSE BC</t>
  </si>
  <si>
    <t>SINAPI-I|10890</t>
  </si>
  <si>
    <t>10890</t>
  </si>
  <si>
    <t>EXTINTOR DE INCENDIO PORTATIL COM CARGA DE PO QUIMICO SECO (PQS) DE 12 KG, CLASSE BC</t>
  </si>
  <si>
    <t>SINAPI-I|10891</t>
  </si>
  <si>
    <t>10891</t>
  </si>
  <si>
    <t>EXTINTOR DE INCENDIO PORTATIL COM CARGA DE PO QUIMICO SECO (PQS) DE 4 KG, CLASSE BC</t>
  </si>
  <si>
    <t>SINAPI-I|10892</t>
  </si>
  <si>
    <t>10892</t>
  </si>
  <si>
    <t>EXTINTOR DE INCENDIO PORTATIL COM CARGA DE PO QUIMICO SECO (PQS) DE 6 KG, CLASSE BC</t>
  </si>
  <si>
    <t>SINAPI-I|20977</t>
  </si>
  <si>
    <t>20977</t>
  </si>
  <si>
    <t>EXTINTOR DE INCENDIO PORTATIL COM CARGA DE PO QUIMICO SECO (PQS) DE 8 KG, CLASSE BC</t>
  </si>
  <si>
    <t>SINAPI-I|3073</t>
  </si>
  <si>
    <t>3073</t>
  </si>
  <si>
    <t>EXTREMIDADE PVC PBA, BF, JE, DN 100/ DE 110 MM</t>
  </si>
  <si>
    <t>SINAPI-I|3074</t>
  </si>
  <si>
    <t>3074</t>
  </si>
  <si>
    <t>EXTREMIDADE PVC PBA, BF, JE, DN 75/ DE 85 MM</t>
  </si>
  <si>
    <t>SINAPI-I|3076</t>
  </si>
  <si>
    <t>3076</t>
  </si>
  <si>
    <t>EXTREMIDADE PVC PBA, PF, JE, DN 100 / DE 110 MM</t>
  </si>
  <si>
    <t>SINAPI-I|3075</t>
  </si>
  <si>
    <t>3075</t>
  </si>
  <si>
    <t>EXTREMIDADE PVC PBA, PF, JE, DN 75 / DE 85 MM</t>
  </si>
  <si>
    <t>SINAPI-I|10781</t>
  </si>
  <si>
    <t>10781</t>
  </si>
  <si>
    <t>EXTREMIDADE/TUBETE PARA HIDROMETRO PVC, COM ROSCA, CURTA, COM BUCHA LATAO, 3/4" OU 1/2"</t>
  </si>
  <si>
    <t>SINAPI-I|11480</t>
  </si>
  <si>
    <t>11480</t>
  </si>
  <si>
    <t>FECHADURA AUXILIAR DE SEGURANCA PARA PORTA EXTERNA, EM ACO INOX, BROCA DE 45 A 55 MM, LINGUETA COM 3 AVANCOS, INCLUINDO 2 CHAVES TIPO CILINDRO</t>
  </si>
  <si>
    <t>SINAPI-I|43612</t>
  </si>
  <si>
    <t>43612</t>
  </si>
  <si>
    <t>FECHADURA BICO DE PAPAGAIO PARA PORTA DE CORRER EXTERNA, EM ACO INOX COM ACABAMENTO CROMADO, MAQUINA COM 45 MM, INCLUINDO CHAVE TIPO CILINDRO</t>
  </si>
  <si>
    <t>SINAPI-I|43613</t>
  </si>
  <si>
    <t>43613</t>
  </si>
  <si>
    <t>FECHADURA BICO DE PAPAGAIO PARA PORTA DE CORRER INTERNA, EM ACO INOX COM ACABAMENTO CROMADO, MAQUINA COM 45 MM, INCLUINDO CHAVE TIPO BIPARTIDA</t>
  </si>
  <si>
    <t>SINAPI-I|11469</t>
  </si>
  <si>
    <t>11469</t>
  </si>
  <si>
    <t>FECHADURA DE EMBUTIR PARA GAVETA E MOVEIS DE MADEIRA, EM ACO INOX COM ACABAMENTO CROMADO, COM ABAS LATERAIS, CILINDRO COM 22 MM DE DIAMETRO, INCLUINDO CHAVE COM PERFIL METALICO E CAPA ESCAMOTEAVEL</t>
  </si>
  <si>
    <t>SINAPI-I|11468</t>
  </si>
  <si>
    <t>11468</t>
  </si>
  <si>
    <t>FECHADURA DE SOBREPOR PARA GAVETAS E ARMARIOS, EM ACO INOX COM ACABAMENTO CROMADO, COM CILINDRO DE APROX 20 MM</t>
  </si>
  <si>
    <t>SINAPI-I|11484</t>
  </si>
  <si>
    <t>11484</t>
  </si>
  <si>
    <t>FECHADURA DE SOBREPOR PARA PORTAO, EM ACO INOX COM ACABAMENTO CROMADO, CAIXA DE 100 MM, INCLUINDO CHAVE TIPO CILINDRO</t>
  </si>
  <si>
    <t>SINAPI-I|38155</t>
  </si>
  <si>
    <t>38155</t>
  </si>
  <si>
    <t>FECHADURA DE SOBREPOR PARA PORTAO, EM ACO INOX COM ACABAMENTO CROMADO, CAIXA DE 100 MM, INCLUINDO CHAVE TIPO TETRA</t>
  </si>
  <si>
    <t>SINAPI-I|11467</t>
  </si>
  <si>
    <t>11467</t>
  </si>
  <si>
    <t>FECHADURA DE SOBREPOR TIPO CAIXAO, EM FERRO COM ACABAMENTO RESINADO, SEM MACANETA, SEM CILINDRO, INCLUINDO CHAVE TIPO SIMPLES</t>
  </si>
  <si>
    <t>SINAPI-I|38153</t>
  </si>
  <si>
    <t>38153</t>
  </si>
  <si>
    <t>FECHADURA ESPELHO PARA PORTA DE BANHEIRO, EM ACO INOX (MAQUINA, TESTA E CONTRA-TESTA) E EM ZAMAC (MACANETA, LINGUETA E TRINCOS) COM ACABAMENTO CROMADO, MAQUINA DE 40 MM, INCLUINDO CHAVE TIPO TRANQUETA</t>
  </si>
  <si>
    <t>SINAPI-I|43607</t>
  </si>
  <si>
    <t>43607</t>
  </si>
  <si>
    <t>FECHADURA ESPELHO PARA PORTA DE BANHEIRO, EM ACO INOX (MAQUINA, TESTA E CONTRA-TESTA) E EM ZAMAC (MACANETA, LINGUETA E TRINCOS) COM ACABAMENTO CROMADO, MAQUINA DE 55 MM, INCLUINDO CHAVE TIPO TRANQUETA (CONJUNTO DE FECHADURAS)</t>
  </si>
  <si>
    <t>SINAPI-I|3080</t>
  </si>
  <si>
    <t>3080</t>
  </si>
  <si>
    <t>FECHADURA ESPELHO PARA PORTA EXTERNA, EM ACO INOX (MAQUINA, TESTA E CONTRA-TESTA) E EM ZAMAC (MACANETA, LINGUETA E TRINCOS) COM ACABAMENTO CROMADO, MAQUINA DE 40 MM, INCLUINDO CHAVE TIPO CILINDRO</t>
  </si>
  <si>
    <t>SINAPI-I|3081</t>
  </si>
  <si>
    <t>3081</t>
  </si>
  <si>
    <t>FECHADURA ESPELHO PARA PORTA EXTERNA, EM ACO INOX (MAQUINA, TESTA E CONTRA-TESTA) E EM ZAMAC (MACANETA, LINGUETA E TRINCOS) COM ACABAMENTO CROMADO, MAQUINA DE 55 MM, INCLUINDO CHAVE TIPO CILINDRO</t>
  </si>
  <si>
    <t>SINAPI-I|3090</t>
  </si>
  <si>
    <t>3090</t>
  </si>
  <si>
    <t>FECHADURA ESPELHO PARA PORTA INTERNA, EM ACO INOX (MAQUINA, TESTA E CONTRA-TESTA) E EM ZAMAC (MACANETA, LINGUETA E TRINCOS) COM ACABAMENTO CROMADO, MAQUINA DE 40 MM, INCLUINDO CHAVE TIPO INTERNA</t>
  </si>
  <si>
    <t>SINAPI-I|43611</t>
  </si>
  <si>
    <t>43611</t>
  </si>
  <si>
    <t>FECHADURA ESPELHO PARA PORTA INTERNA, EM ACO INOX (MAQUINA, TESTA E CONTRA-TESTA) E EM ZAMAC (MACANETA, LINGUETA E TRINCOS) COM ACABAMENTO CROMADO, MAQUINA DE 55 MM, INCLUINDO CHAVE TIPO INTERNA</t>
  </si>
  <si>
    <t>SINAPI-I|3103</t>
  </si>
  <si>
    <t>3103</t>
  </si>
  <si>
    <t>FECHADURA PARA PORTA PIVOTANTE DE VIDRO TEMPERADO, EM ACO INOX COM ACABAMENTO CROMADO, RECORTE PADRAO SANTA MARINA, COM CILINDRO EM LATAO, INCLUINDO CHAVE TIPO CILINDRO</t>
  </si>
  <si>
    <t>SINAPI-I|3097</t>
  </si>
  <si>
    <t>3097</t>
  </si>
  <si>
    <t>FECHADURA ROSETA REDONDA PARA PORTA DE BANHEIRO, EM ACO INOX (MAQUINA, TESTA E CONTRA-TESTA) E EM ZAMAC (MACANETA, LINGUETA E TRINCOS) COM ACABAMENTO CROMADO, MAQUINA DE 40 MM, INCLUINDO CHAVE TIPO TRANQUETA</t>
  </si>
  <si>
    <t>SINAPI-I|3099</t>
  </si>
  <si>
    <t>3099</t>
  </si>
  <si>
    <t>FECHADURA ROSETA REDONDA PARA PORTA DE BANHEIRO, EM ACO INOX (MAQUINA, TESTA E CONTRA-TESTA) E EM ZAMAC (MACANETA, LINGUETA E TRINCOS) COM ACABAMENTO CROMADO, MAQUINA DE 55 MM, INCLUINDO CHAVE TIPO TRANQUETA</t>
  </si>
  <si>
    <t>SINAPI-I|38151</t>
  </si>
  <si>
    <t>38151</t>
  </si>
  <si>
    <t>FECHADURA ROSETA REDONDA PARA PORTA EXTERNA, EM ACO INOX (MAQUINA, TESTA E CONTRA-TESTA) E EM ZAMAC (MACANETA, LINGUETA E TRINCOS) COM ACABAMENTO CROMADO, MAQUINA DE 40 MM, INCLUINDO CHAVE TIPO CILINDRO</t>
  </si>
  <si>
    <t>SINAPI-I|38152</t>
  </si>
  <si>
    <t>38152</t>
  </si>
  <si>
    <t>FECHADURA ROSETA REDONDA PARA PORTA EXTERNA, EM ACO INOX (MAQUINA, TESTA E CONTRA-TESTA) E EM ZAMAC (MACANETA, LINGUETA E TRINCOS) COM ACABAMENTO CROMADO, MAQUINA DE 55 MM, INCLUINDO CHAVE TIPO CILINDRO</t>
  </si>
  <si>
    <t>SINAPI-I|43610</t>
  </si>
  <si>
    <t>43610</t>
  </si>
  <si>
    <t>FECHADURA ROSETA REDONDA PARA PORTA INTERNA, EM ACO INOX (MAQUINA, TESTA E CONTRA-TESTA) E EM ZAMAC (MACANETA, LINGUETA E TRINCOS) COM ACABAMENTO CROMADO, MAQUINA DE 40 MM, INCLUINDO CHAVE TIPO INTERNA (CONJUNTO DE FECHADURAS)</t>
  </si>
  <si>
    <t>SINAPI-I|3093</t>
  </si>
  <si>
    <t>3093</t>
  </si>
  <si>
    <t>FECHADURA ROSETA REDONDA PARA PORTA INTERNA, EM ACO INOX (MAQUINA, TESTA E CONTRA-TESTA) E EM ZAMAC (MACANETA, LINGUETA E TRINCOS) COM ACABAMENTO CROMADO, MAQUINA DE 55 MM, INCLUINDO CHAVE TIPO INTERNA</t>
  </si>
  <si>
    <t>SINAPI-I|38165</t>
  </si>
  <si>
    <t>38165</t>
  </si>
  <si>
    <t>FECHO / FECHADURA COM PUXADOR CONCHA, COM TRANCA TIPO TRAVA, PARA JANELA / PORTA DE CORRER (INCLUI TESTA, FECHADURA, PUXADOR) - COMPLETA</t>
  </si>
  <si>
    <t>SINAPI-I|38177</t>
  </si>
  <si>
    <t>38177</t>
  </si>
  <si>
    <t>FECHO / TRINCO TIPO AVIAO, EM ZAMAC CROMADO, *60* MM, PARA JANELAS - INCLUI PARAFUSOS</t>
  </si>
  <si>
    <t>SINAPI-I|11458</t>
  </si>
  <si>
    <t>11458</t>
  </si>
  <si>
    <t>FECHO DE SEGURANCA, TIPO BATOM, EM LATAO / ZAMAC, CROMADO, PARA PORTAS E JANELAS - INCLUI PARAFUSOS</t>
  </si>
  <si>
    <t>SINAPI-I|3108</t>
  </si>
  <si>
    <t>3108</t>
  </si>
  <si>
    <t>FECHO QUEBRA UNHA, EM LATAO COM ACABAMENTO CROMADO, DE EMBUTIR, COM COMANDO ALAVANCA, ALTURA DE DE 22 CM, LARGURA MINIMA DE 1,90 CM E ESPESSURA MINIMA DE 1,90 MM, PARA PORTAS E JANELAS (INCLUI PARAFUSOS)</t>
  </si>
  <si>
    <t>SINAPI-I|3105</t>
  </si>
  <si>
    <t>3105</t>
  </si>
  <si>
    <t>FECHO QUEBRA UNHA, EM LATAO COM ACABAMENTO CROMADO, DE EMBUTIR, COM COMANDO ALAVANCA, ALTURA DE DE 40 CM, LARGURA MINIMA DE 1,90 CM E ESPESSURA MINIMA DE 1,90 MM, PARA PORTAS E JANELAS (INCLUI PARAFUSOS)</t>
  </si>
  <si>
    <t>SINAPI-I|38178</t>
  </si>
  <si>
    <t>38178</t>
  </si>
  <si>
    <t>FECHO QUEBRA UNHA, EM LATAO COM ACABAMENTO CROMADO, DE EMBUTIR, COM COMANDO DESLIZANTE, ALTURA DE 12 CM, LARGURA MINIMA DE 1,90 CM E ESPESSURA MINIMA DE 1,90 MM</t>
  </si>
  <si>
    <t>SINAPI-I|43575</t>
  </si>
  <si>
    <t>43575</t>
  </si>
  <si>
    <t>FECHO QUEBRA UNHA, EM LATAO COM ACABAMENTO CROMADO, DE EMBUTIR, COM COMANDO DESLIZANTE, ALTURA DE 22 CM, LARGURA MINIMA DE 1,90 CM E ESPESSURA MINIMA DE 1,90 MM</t>
  </si>
  <si>
    <t>SINAPI-I|43577</t>
  </si>
  <si>
    <t>43577</t>
  </si>
  <si>
    <t>FECHO QUEBRA UNHA, EM LATAO COM ACABAMENTO CROMADO, DE EMBUTIR, COM COMANDO DESLIZANTE, ALTURA DE 40 CM, LARGURA MINIMA DE 1,90 CM E ESPESSURA MINIMA DE 1,90 MM</t>
  </si>
  <si>
    <t>SINAPI-I|43458</t>
  </si>
  <si>
    <t>43458</t>
  </si>
  <si>
    <t>FERRAMENTAS - FAMILIA ALMOXARIFE - HORISTA (ENCARGOS COMPLEMENTARES - COLETADO CAIXA)</t>
  </si>
  <si>
    <t>SINAPI-I|43470</t>
  </si>
  <si>
    <t>43470</t>
  </si>
  <si>
    <t>FERRAMENTAS - FAMILIA ALMOXARIFE - MENSALISTA (ENCARGOS COMPLEMENTARES - COLETADO CAIXA)</t>
  </si>
  <si>
    <t>SINAPI-I|43459</t>
  </si>
  <si>
    <t>43459</t>
  </si>
  <si>
    <t>FERRAMENTAS - FAMILIA CARPINTEIRO DE FORMAS - HORISTA (ENCARGOS COMPLEMENTARES - COLETADO CAIXA)</t>
  </si>
  <si>
    <t>SINAPI-I|43471</t>
  </si>
  <si>
    <t>43471</t>
  </si>
  <si>
    <t>FERRAMENTAS - FAMILIA CARPINTEIRO DE FORMAS - MENSALISTA (ENCARGOS COMPLEMENTARES - COLETADO CAIXA)</t>
  </si>
  <si>
    <t>SINAPI-I|43460</t>
  </si>
  <si>
    <t>43460</t>
  </si>
  <si>
    <t>FERRAMENTAS - FAMILIA ELETRICISTA - HORISTA (ENCARGOS COMPLEMENTARES - COLETADO CAIXA)</t>
  </si>
  <si>
    <t>SINAPI-I|43472</t>
  </si>
  <si>
    <t>43472</t>
  </si>
  <si>
    <t>FERRAMENTAS - FAMILIA ELETRICISTA - MENSALISTA (ENCARGOS COMPLEMENTARES - COLETADO CAIXA)</t>
  </si>
  <si>
    <t>SINAPI-I|43461</t>
  </si>
  <si>
    <t>43461</t>
  </si>
  <si>
    <t>FERRAMENTAS - FAMILIA ENCANADOR - HORISTA (ENCARGOS COMPLEMENTARES - COLETADO CAIXA)</t>
  </si>
  <si>
    <t>SINAPI-I|43473</t>
  </si>
  <si>
    <t>43473</t>
  </si>
  <si>
    <t>FERRAMENTAS - FAMILIA ENCANADOR - MENSALISTA (ENCARGOS COMPLEMENTARES - COLETADO CAIXA)</t>
  </si>
  <si>
    <t>SINAPI-I|43463</t>
  </si>
  <si>
    <t>43463</t>
  </si>
  <si>
    <t>FERRAMENTAS - FAMILIA ENCARREGADO GERAL - HORISTA (ENCARGOS COMPLEMENTARES - COLETADO CAIXA)</t>
  </si>
  <si>
    <t>SINAPI-I|43475</t>
  </si>
  <si>
    <t>43475</t>
  </si>
  <si>
    <t>FERRAMENTAS - FAMILIA ENCARREGADO GERAL - MENSALISTA (ENCARGOS COMPLEMENTARES - COLETADO CAIXA)</t>
  </si>
  <si>
    <t>SINAPI-I|43462</t>
  </si>
  <si>
    <t>43462</t>
  </si>
  <si>
    <t>FERRAMENTAS - FAMILIA ENGENHEIRO CIVIL - HORISTA (ENCARGOS COMPLEMENTARES - COLETADO CAIXA)</t>
  </si>
  <si>
    <t>SINAPI-I|43474</t>
  </si>
  <si>
    <t>43474</t>
  </si>
  <si>
    <t>FERRAMENTAS - FAMILIA ENGENHEIRO CIVIL - MENSALISTA (ENCARGOS COMPLEMENTARES - COLETADO CAIXA)</t>
  </si>
  <si>
    <t>SINAPI-I|43464</t>
  </si>
  <si>
    <t>43464</t>
  </si>
  <si>
    <t>FERRAMENTAS - FAMILIA OPERADOR ESCAVADEIRA - HORISTA (ENCARGOS COMPLEMENTARES - COLETADO CAIXA)</t>
  </si>
  <si>
    <t>SINAPI-I|43476</t>
  </si>
  <si>
    <t>43476</t>
  </si>
  <si>
    <t>FERRAMENTAS - FAMILIA OPERADOR ESCAVADEIRA - MENSALISTA (ENCARGOS COMPLEMENTARES - COLETADO CAIXA)</t>
  </si>
  <si>
    <t>SINAPI-I|43465</t>
  </si>
  <si>
    <t>43465</t>
  </si>
  <si>
    <t>FERRAMENTAS - FAMILIA PEDREIRO - HORISTA (ENCARGOS COMPLEMENTARES - COLETADO CAIXA)</t>
  </si>
  <si>
    <t>SINAPI-I|43477</t>
  </si>
  <si>
    <t>43477</t>
  </si>
  <si>
    <t>FERRAMENTAS - FAMILIA PEDREIRO - MENSALISTA (ENCARGOS COMPLEMENTARES - COLETADO CAIXA)</t>
  </si>
  <si>
    <t>SINAPI-I|43466</t>
  </si>
  <si>
    <t>43466</t>
  </si>
  <si>
    <t>FERRAMENTAS - FAMILIA PINTOR - HORISTA (ENCARGOS COMPLEMENTARES - COLETADO CAIXA)</t>
  </si>
  <si>
    <t>SINAPI-I|43478</t>
  </si>
  <si>
    <t>43478</t>
  </si>
  <si>
    <t>FERRAMENTAS - FAMILIA PINTOR - MENSALISTA (ENCARGOS COMPLEMENTARES - COLETADO CAIXA)</t>
  </si>
  <si>
    <t>SINAPI-I|43467</t>
  </si>
  <si>
    <t>43467</t>
  </si>
  <si>
    <t>FERRAMENTAS - FAMILIA SERVENTE - HORISTA (ENCARGOS COMPLEMENTARES - COLETADO CAIXA)</t>
  </si>
  <si>
    <t>SINAPI-I|43479</t>
  </si>
  <si>
    <t>43479</t>
  </si>
  <si>
    <t>FERRAMENTAS - FAMILIA SERVENTE - MENSALISTA (ENCARGOS COMPLEMENTARES - COLETADO CAIXA)</t>
  </si>
  <si>
    <t>SINAPI-I|43468</t>
  </si>
  <si>
    <t>43468</t>
  </si>
  <si>
    <t>FERRAMENTAS - FAMILIA SOLDADOR - HORISTA (ENCARGOS COMPLEMENTARES - COLETADO CAIXA)</t>
  </si>
  <si>
    <t>SINAPI-I|43480</t>
  </si>
  <si>
    <t>43480</t>
  </si>
  <si>
    <t>FERRAMENTAS - FAMILIA SOLDADOR - MENSALISTA (ENCARGOS COMPLEMENTARES - COLETADO CAIXA)</t>
  </si>
  <si>
    <t>SINAPI-I|43469</t>
  </si>
  <si>
    <t>43469</t>
  </si>
  <si>
    <t>FERRAMENTAS - FAMILIA TOPOGRAFO - HORISTA (ENCARGOS COMPLEMENTARES - COLETADO CAIXA)</t>
  </si>
  <si>
    <t>SINAPI-I|43481</t>
  </si>
  <si>
    <t>43481</t>
  </si>
  <si>
    <t>FERRAMENTAS - FAMILIA TOPOGRAFO - MENSALISTA (ENCARGOS COMPLEMENTARES - COLETADO CAIXA)</t>
  </si>
  <si>
    <t>SINAPI-I|45204</t>
  </si>
  <si>
    <t>45204</t>
  </si>
  <si>
    <t>FERRO DE SOLDA, POTENCIA 40 W</t>
  </si>
  <si>
    <t>SINAPI-I|3119</t>
  </si>
  <si>
    <t>3119</t>
  </si>
  <si>
    <t>FERROLHO COM FECHO / TRINCO REDONDO, EM ACO GALVANIZADO / ZINCADO, DE SOBREPOR, COM COMPRIMENTO DE 2" E ESPESSURA MINIMA DA CHAPA DE 0,90 MM, PARA PORTAS E JANELAS</t>
  </si>
  <si>
    <t>SINAPI-I|3122</t>
  </si>
  <si>
    <t>3122</t>
  </si>
  <si>
    <t>FERROLHO COM FECHO / TRINCO REDONDO, EM ACO GALVANIZADO / ZINCADO, DE SOBREPOR, COM COMPRIMENTO DE 3" A 4" E ESPESSURA MINIMA DA CHAPA DE 0,90 MM</t>
  </si>
  <si>
    <t>SINAPI-I|3121</t>
  </si>
  <si>
    <t>3121</t>
  </si>
  <si>
    <t>FERROLHO COM FECHO / TRINCO REDONDO, EM ACO GALVANIZADO / ZINCADO, DE SOBREPOR, COM COMPRIMENTO DE 5" E ESPESSURA MINIMA DA CHAPA DE 0,90 MM</t>
  </si>
  <si>
    <t>SINAPI-I|3120</t>
  </si>
  <si>
    <t>3120</t>
  </si>
  <si>
    <t>FERROLHO COM FECHO / TRINCO REDONDO, EM ACO GALVANIZADO / ZINCADO, DE SOBREPOR, COM COMPRIMENTO DE 6" E ESPESSURA MINIMA DA CHAPA DE 1,50 MM</t>
  </si>
  <si>
    <t>SINAPI-I|11455</t>
  </si>
  <si>
    <t>11455</t>
  </si>
  <si>
    <t>FERROLHO COM FECHO / TRINCO REDONDO, EM ACO GALVANIZADO / ZINCADO, DE SOBREPOR, COM COMPRIMENTO DE 8" E ESPESSURA MINIMA DA CHAPA DE 1,50 MM</t>
  </si>
  <si>
    <t>SINAPI-I|11456</t>
  </si>
  <si>
    <t>11456</t>
  </si>
  <si>
    <t>FERROLHO COM FECHO /TRINCO REDONDO, EM ACO GALVANIZADO / ZINCADO, DE SOBREPOR, COM COMPRIMENTO DE 10" A 12" E ESPESSURA MINIMA DA CHAPA DE 1,50 MM</t>
  </si>
  <si>
    <t>SINAPI-I|3107</t>
  </si>
  <si>
    <t>3107</t>
  </si>
  <si>
    <t>FERROLHO COM FECHO CHATO E PORTA CADEADO, EM ACO GALVANIZADO / ZINCADO, DE SOBREPOR, COM COMPRIMENTO DE 3" A 4", CHAPA COM ESPESSURA MINIMA DE 0,90 MM E LARGURA MINIMA DE 3,20 CM (FECHO SIMPLES / LEVE) (INCLUI PARAFUSOS)</t>
  </si>
  <si>
    <t>SINAPI-I|43583</t>
  </si>
  <si>
    <t>43583</t>
  </si>
  <si>
    <t>FERROLHO COM FECHO CHATO E PORTA CADEADO, EM ACO GALVANIZADO / ZINCADO, DE SOBREPOR, COM COMPRIMENTO DE 3" A 4", CHAPA COM ESPESSURA MINIMA DE 1,70 MM E LARGURA MINIMA DE 5,00 CM (FECHO REFORCADO)</t>
  </si>
  <si>
    <t>SINAPI-I|43586</t>
  </si>
  <si>
    <t>43586</t>
  </si>
  <si>
    <t>FERROLHO COM FECHO CHATO E PORTA CADEADO, EM ACO GALVANIZADO / ZINCADO, DE SOBREPOR, COM COMPRIMENTO DE 5", CHAPA COM ESPESSURA MINIMA DE 0,90 MM E LARGURA MINIMA DE 3,20 CM (FECHO SIMPLES)</t>
  </si>
  <si>
    <t>SINAPI-I|11461</t>
  </si>
  <si>
    <t>11461</t>
  </si>
  <si>
    <t>FERROLHO COM FECHO CHATO E PORTA CADEADO, EM ACO GALVANIZADO / ZINCADO, DE SOBREPOR, COM COMPRIMENTO DE 5", CHAPA COM ESPESSURA MINIMA DE 1,70 MM E LARGURA MINIMA DE 5,00 CM (FECHO REFORCADO)</t>
  </si>
  <si>
    <t>SINAPI-I|43587</t>
  </si>
  <si>
    <t>43587</t>
  </si>
  <si>
    <t>FERROLHO COM FECHO CHATO E PORTA CADEADO, EM ACO GALVANIZADO / ZINCADO, DE SOBREPOR, COM COMPRIMENTO DE 6", CHAPA COM ESPESSURA MINIMA DE 0,90 MM E LARGURA MINIMA DE 3,80 CM (FECHO SIMPLES)</t>
  </si>
  <si>
    <t>SINAPI-I|3106</t>
  </si>
  <si>
    <t>3106</t>
  </si>
  <si>
    <t>FERROLHO COM FECHO CHATO E PORTA CADEADO, EM ACO GALVANIZADO / ZINCADO, DE SOBREPOR, COM COMPRIMENTO DE 6", CHAPA COM ESPESSURA MINIMA DE 1,70 MM E LARGURA /MINIMA DE 5,00 CM (FECHO REFORCADO) (INCLUI PARAFUSOS)</t>
  </si>
  <si>
    <t>SINAPI-I|44539</t>
  </si>
  <si>
    <t>44539</t>
  </si>
  <si>
    <t>FERTILIZANTE NPK - 10:10:10</t>
  </si>
  <si>
    <t>SINAPI-I|3123</t>
  </si>
  <si>
    <t>3123</t>
  </si>
  <si>
    <t>FERTILIZANTE NPK - 4: 14: 8</t>
  </si>
  <si>
    <t>SINAPI-I|38125</t>
  </si>
  <si>
    <t>38125</t>
  </si>
  <si>
    <t>FERTILIZANTE ORGANICO COMPOSTO, CLASSE A</t>
  </si>
  <si>
    <t>SINAPI-I|39014</t>
  </si>
  <si>
    <t>39014</t>
  </si>
  <si>
    <t>FIBRA DE ACO PARA REFORCO DO CONCRETO, SOLTA, TIPO A-I, FATOR DE FORMA *50* L / D, COMPRIMENTO DE *30* MM E RESISTENCIA A TRACAO DO ACO MAIOR 1000 MPA</t>
  </si>
  <si>
    <t>SINAPI-I|39365</t>
  </si>
  <si>
    <t>39365</t>
  </si>
  <si>
    <t>FILTRO ANAEROBIO, EM POLIETILENO DE ALTA DENSIDADE (PEAD), CAPACIDADE *1100* LITROS (NBR 13969)</t>
  </si>
  <si>
    <t>SINAPI-I|39366</t>
  </si>
  <si>
    <t>39366</t>
  </si>
  <si>
    <t>FILTRO ANAEROBIO, EM POLIETILENO DE ALTA DENSIDADE (PEAD), CAPACIDADE *2800* LITROS (NBR 13969)</t>
  </si>
  <si>
    <t>SINAPI-I|39367</t>
  </si>
  <si>
    <t>39367</t>
  </si>
  <si>
    <t>FILTRO ANAEROBIO, EM POLIETILENO DE ALTA DENSIDADE (PEAD), CAPACIDADE *5000* LITROS (NBR 13969)</t>
  </si>
  <si>
    <t>SINAPI-I|45263</t>
  </si>
  <si>
    <t>45263</t>
  </si>
  <si>
    <t>FILTRO QUIMICO PARA RESPIRADOR SEMI FACIAL, PROTECAO CONTRA VAPORES ORGANICOS E GASES ACIDOS</t>
  </si>
  <si>
    <t>SINAPI-I|37394</t>
  </si>
  <si>
    <t>37394</t>
  </si>
  <si>
    <t>FINCAPINO CURTO CALIBRE 22, CARGA MEDIA POTENCIA 5 (PARA FERRAMENTA DE ACAO DIRETA) COR VERMELHA</t>
  </si>
  <si>
    <t>CENTO</t>
  </si>
  <si>
    <t>SINAPI-I|14146</t>
  </si>
  <si>
    <t>14146</t>
  </si>
  <si>
    <t>FINCAPINO LONGO CALIBRE 22, CARGA FORTE POTENCIA 7 (PARA FERRAMENTA DE ACAO DIRETA), COR AMARELA</t>
  </si>
  <si>
    <t>SINAPI-I|938</t>
  </si>
  <si>
    <t>938</t>
  </si>
  <si>
    <t>FIO DE COBRE, SOLIDO, CLASSE 1, ISOLACAO EM PVC/A, ANTICHAMA BWF-B, 450/750V, SECAO NOMINAL 1,5 MM2</t>
  </si>
  <si>
    <t>SINAPI-I|937</t>
  </si>
  <si>
    <t>937</t>
  </si>
  <si>
    <t>FIO DE COBRE, SOLIDO, CLASSE 1, ISOLACAO EM PVC/A, ANTICHAMA BWF-B, 450/750V, SECAO NOMINAL 10 MM2</t>
  </si>
  <si>
    <t>SINAPI-I|939</t>
  </si>
  <si>
    <t>939</t>
  </si>
  <si>
    <t>FIO DE COBRE, SOLIDO, CLASSE 1, ISOLACAO EM PVC/A, ANTICHAMA BWF-B, 450/750V, SECAO NOMINAL 2,5 MM2</t>
  </si>
  <si>
    <t>SINAPI-I|944</t>
  </si>
  <si>
    <t>944</t>
  </si>
  <si>
    <t>FIO DE COBRE, SOLIDO, CLASSE 1, ISOLACAO EM PVC/A, ANTICHAMA BWF-B, 450/750V, SECAO NOMINAL 4 MM2</t>
  </si>
  <si>
    <t>SINAPI-I|940</t>
  </si>
  <si>
    <t>940</t>
  </si>
  <si>
    <t>FIO DE COBRE, SOLIDO, CLASSE 1, ISOLACAO EM PVC/A, ANTICHAMA BWF-B, 450/750V, SECAO NOMINAL 6 MM2</t>
  </si>
  <si>
    <t>SINAPI-I|44397</t>
  </si>
  <si>
    <t>44397</t>
  </si>
  <si>
    <t>FITA / CINTA AUTOADESIVA ELASTOMERICA PARA VEDACAO, L= 50 MM, E = 3 MM</t>
  </si>
  <si>
    <t>SINAPI-I|406</t>
  </si>
  <si>
    <t>406</t>
  </si>
  <si>
    <t>FITA ACO INOX PARA CINTAR POSTE, L = 19 MM, E = 0,5 MM (ROLO DE 30M)</t>
  </si>
  <si>
    <t>SINAPI-I|43728</t>
  </si>
  <si>
    <t>43728</t>
  </si>
  <si>
    <t>FITA ADESIVA ALUMINIZADA BOPP, L = 50 MM</t>
  </si>
  <si>
    <t>SINAPI-I|42529</t>
  </si>
  <si>
    <t>42529</t>
  </si>
  <si>
    <t>FITA ADESIVA ALUMINIZADA, PARA INSTALACAO DE MANTAS DE SUBCOBERTURA, L = *5* CM</t>
  </si>
  <si>
    <t>SINAPI-I|39634</t>
  </si>
  <si>
    <t>39634</t>
  </si>
  <si>
    <t>FITA ADESIVA ANTICORROSIVA DE PVC FLEXIVEL, COR PRETA, PARA PROTECAO TUBULACAO, 50 MM X 30 M (L X C), E= *0,25* MM</t>
  </si>
  <si>
    <t>SINAPI-I|39701</t>
  </si>
  <si>
    <t>39701</t>
  </si>
  <si>
    <t>FITA ADESIVA ASFALTICA ALUMINIZADA MULTIUSO, L = 10 CM, ROLO DE 10 M</t>
  </si>
  <si>
    <t>SINAPI-I|12815</t>
  </si>
  <si>
    <t>12815</t>
  </si>
  <si>
    <t>FITA CREPE ROLO DE *25* MM X 50 M</t>
  </si>
  <si>
    <t>SINAPI-I|39431</t>
  </si>
  <si>
    <t>39431</t>
  </si>
  <si>
    <t>FITA DE PAPEL MICROPERFURADO, 50 X 150 MM, PARA TRATAMENTO DE JUNTAS DE CHAPA DE GESSO PARA DRYWALL</t>
  </si>
  <si>
    <t>SINAPI-I|39432</t>
  </si>
  <si>
    <t>39432</t>
  </si>
  <si>
    <t>FITA DE PAPEL REFORCADA COM LAMINA DE METAL PARA REFORCO DE CANTOS DE CHAPA DE GESSO PARA DRYWALL</t>
  </si>
  <si>
    <t>SINAPI-I|43727</t>
  </si>
  <si>
    <t>43727</t>
  </si>
  <si>
    <t>FITA DE VEDACAO ADESIVA, EM ESPUMA POLIETILENO, PRETA, L = 10 MM, E = 4 MM</t>
  </si>
  <si>
    <t>SINAPI-I|20111</t>
  </si>
  <si>
    <t>20111</t>
  </si>
  <si>
    <t>FITA ISOLANTE ADESIVA ANTICHAMA, USO ATE 750 V, EM ROLO DE 19 MM X 20 M</t>
  </si>
  <si>
    <t>SINAPI-I|21127</t>
  </si>
  <si>
    <t>21127</t>
  </si>
  <si>
    <t>FITA ISOLANTE ADESIVA ANTICHAMA, USO ATE 750 V, EM ROLO DE 19 MM X 5 M</t>
  </si>
  <si>
    <t>SINAPI-I|404</t>
  </si>
  <si>
    <t>404</t>
  </si>
  <si>
    <t>FITA ISOLANTE DE BORRACHA AUTOFUSAO, USO ATE 69 KV (ALTA TENSAO), LARGURA DE 19 MM</t>
  </si>
  <si>
    <t>SINAPI-I|14151</t>
  </si>
  <si>
    <t>14151</t>
  </si>
  <si>
    <t>FITA METALICA GRAVADA, L = 17 MM, ROLO DE 25 M, CARGA RECOMENDADA = *120* KGF</t>
  </si>
  <si>
    <t>SINAPI-I|14153</t>
  </si>
  <si>
    <t>14153</t>
  </si>
  <si>
    <t>FITA METALICA PERFURADA, L = *18* MM, ROLO DE 30 M, CARGA RECOMENDADA = *30* KGF</t>
  </si>
  <si>
    <t>SINAPI-I|14152</t>
  </si>
  <si>
    <t>14152</t>
  </si>
  <si>
    <t>FITA METALICA PERFURADA, L = 17 MM, ROLO DE 30 M, CARGA RECOMENDADA = *19* KGF</t>
  </si>
  <si>
    <t>SINAPI-I|14154</t>
  </si>
  <si>
    <t>14154</t>
  </si>
  <si>
    <t>FITA METALICA PERFURADA, L = 25 MM, ROLO DE 30 M, CARGA RECOMENDADA = *222,5* KGF</t>
  </si>
  <si>
    <t>SINAPI-I|43729</t>
  </si>
  <si>
    <t>43729</t>
  </si>
  <si>
    <t>FITA PLASTICA DE ARQUEAR, EM POLIPROPILENO - PP, PRETA, L = 10 MM, E = 0,65 MM</t>
  </si>
  <si>
    <t>SINAPI-I|41956</t>
  </si>
  <si>
    <t>41956</t>
  </si>
  <si>
    <t>FITA PLASTICA ZEBRADA PARA DEMARCACAO DE AREAS, LARGURA = 7 CM, SEM ADESIVO</t>
  </si>
  <si>
    <t>SINAPI-I|3146</t>
  </si>
  <si>
    <t>3146</t>
  </si>
  <si>
    <t>FITA VEDA ROSCA, EM PTFE, ROLO DE 18 MM X 10 M (L X C)</t>
  </si>
  <si>
    <t>SINAPI-I|3143</t>
  </si>
  <si>
    <t>3143</t>
  </si>
  <si>
    <t>FITA VEDA ROSCA, EM PTFE, ROLO DE 18 MM X 25 M (L X C)</t>
  </si>
  <si>
    <t>SINAPI-I|3148</t>
  </si>
  <si>
    <t>3148</t>
  </si>
  <si>
    <t>FITA VEDA ROSCA, EM PTFE, ROLO DE 18 MM X 50 M (L X C)</t>
  </si>
  <si>
    <t>SINAPI-I|4310</t>
  </si>
  <si>
    <t>4310</t>
  </si>
  <si>
    <t>FIXADOR DE ABA AUTOTRAVANTE PARA TELHA DE FIBROCIMENTO, TIPO CANALETE 90 OU KALHETAO</t>
  </si>
  <si>
    <t>SINAPI-I|4311</t>
  </si>
  <si>
    <t>4311</t>
  </si>
  <si>
    <t>FIXADOR DE ABA SIMPLES PARA TELHA DE FIBROCIMENTO, TIPO CANALETA 49 OU KALHETA</t>
  </si>
  <si>
    <t>SINAPI-I|4312</t>
  </si>
  <si>
    <t>4312</t>
  </si>
  <si>
    <t>FIXADOR DE ABA SIMPLES PARA TELHA DE FIBROCIMENTO, TIPO CANALETA 90 OU KALHETAO</t>
  </si>
  <si>
    <t>SINAPI-I|13261</t>
  </si>
  <si>
    <t>13261</t>
  </si>
  <si>
    <t>FLANELA *30 X 40* CM</t>
  </si>
  <si>
    <t>SINAPI-I|3272</t>
  </si>
  <si>
    <t>3272</t>
  </si>
  <si>
    <t>FLANGE SEXTAVADO DE FERRO GALVANIZADO, COM ROSCA BSP, DE 1 1/2"</t>
  </si>
  <si>
    <t>SINAPI-I|3265</t>
  </si>
  <si>
    <t>3265</t>
  </si>
  <si>
    <t>FLANGE SEXTAVADO DE FERRO GALVANIZADO, COM ROSCA BSP, DE 1 1/4"</t>
  </si>
  <si>
    <t>SINAPI-I|3264</t>
  </si>
  <si>
    <t>3264</t>
  </si>
  <si>
    <t>FLANGE SEXTAVADO DE FERRO GALVANIZADO, COM ROSCA BSP, DE 1"</t>
  </si>
  <si>
    <t>SINAPI-I|3262</t>
  </si>
  <si>
    <t>3262</t>
  </si>
  <si>
    <t>FLANGE SEXTAVADO DE FERRO GALVANIZADO, COM ROSCA BSP, DE 1/2"</t>
  </si>
  <si>
    <t>SINAPI-I|3267</t>
  </si>
  <si>
    <t>3267</t>
  </si>
  <si>
    <t>FLANGE SEXTAVADO DE FERRO GALVANIZADO, COM ROSCA BSP, DE 2 1/2"</t>
  </si>
  <si>
    <t>SINAPI-I|3266</t>
  </si>
  <si>
    <t>3266</t>
  </si>
  <si>
    <t>FLANGE SEXTAVADO DE FERRO GALVANIZADO, COM ROSCA BSP, DE 2"</t>
  </si>
  <si>
    <t>SINAPI-I|3268</t>
  </si>
  <si>
    <t>3268</t>
  </si>
  <si>
    <t>FLANGE SEXTAVADO DE FERRO GALVANIZADO, COM ROSCA BSP, DE 3"</t>
  </si>
  <si>
    <t>SINAPI-I|3263</t>
  </si>
  <si>
    <t>3263</t>
  </si>
  <si>
    <t>FLANGE SEXTAVADO DE FERRO GALVANIZADO, COM ROSCA BSP, DE 3/4"</t>
  </si>
  <si>
    <t>SINAPI-I|3271</t>
  </si>
  <si>
    <t>3271</t>
  </si>
  <si>
    <t>FLANGE SEXTAVADO DE FERRO GALVANIZADO, COM ROSCA BSP, DE 4"</t>
  </si>
  <si>
    <t>SINAPI-I|3270</t>
  </si>
  <si>
    <t>3270</t>
  </si>
  <si>
    <t>FLANGE SEXTAVADO DE FERRO GALVANIZADO, COM ROSCA BSP, DE 6"</t>
  </si>
  <si>
    <t>SINAPI-I|45256</t>
  </si>
  <si>
    <t>45256</t>
  </si>
  <si>
    <t>FORMAO CHANFRADO 1", CABO DE MADEIRA</t>
  </si>
  <si>
    <t>SINAPI-I|3275</t>
  </si>
  <si>
    <t>3275</t>
  </si>
  <si>
    <t>FORRO COMPOSTO POR PAINEIS DE LA DE VIDRO, REVESTIDOS EM PVC MICROPERFURADO, DE *1250 X 625* MM, ESPESSURA 15 MM (COM COLOCACAO)</t>
  </si>
  <si>
    <t>SINAPI-I|39512</t>
  </si>
  <si>
    <t>39512</t>
  </si>
  <si>
    <t>FORRO DE FIBRA MINERAL EM PLACAS DE 1250 X 625 MM, E = 15 MM, BORDA RETA, COM PINTURA ANTIMOFO, APOIADO EM PERFIL DE ACO GALVANIZADO COM 24 MM DE BASE - INSTALADO</t>
  </si>
  <si>
    <t>SINAPI-I|39511</t>
  </si>
  <si>
    <t>39511</t>
  </si>
  <si>
    <t>FORRO DE FIBRA MINERAL EM PLACAS DE 625 X 625 MM, E = 15 MM, BORDA RETA, COM PINTURA ANTIMOFO, APOIADO EM PERFIL DE ACO GALVANIZADO COM 24 MM DE BASE - INSTALADO</t>
  </si>
  <si>
    <t>SINAPI-I|39513</t>
  </si>
  <si>
    <t>39513</t>
  </si>
  <si>
    <t>FORRO DE FIBRA MINERAL EM PLACAS DE 625 X 625 MM, E = 15/16 MM, BORDA REBAIXADA, COM PINTURA ANTIMOFO, APOIADO EM PERFIL DE ACO GALVANIZADO COM 24 MM DE BASE - INSTALADO</t>
  </si>
  <si>
    <t>SINAPI-I|3286</t>
  </si>
  <si>
    <t>3286</t>
  </si>
  <si>
    <t>FORRO DE MADEIRA CEDRINHO OU EQUIVALENTE DA REGIAO, ENCAIXE MACHO/FEMEA COM FRISO, *10 X 1* CM (SEM COLOCACAO)</t>
  </si>
  <si>
    <t>SINAPI-I|3287</t>
  </si>
  <si>
    <t>3287</t>
  </si>
  <si>
    <t>FORRO DE MADEIRA CUMARU/IPE CHAMPANHE OU EQUIVALENTE DA REGIAO, ENCAIXE MACHO/FEMEA COM FRISO, *10 X 1* CM (SEM COLOCACAO)</t>
  </si>
  <si>
    <t>SINAPI-I|3283</t>
  </si>
  <si>
    <t>3283</t>
  </si>
  <si>
    <t>FORRO DE MADEIRA PINUS OU EQUIVALENTE DA REGIAO, ENCAIXE MACHO/FEMEA COM FRISO, *10 X 1* CM (SEM COLOCACAO)</t>
  </si>
  <si>
    <t>SINAPI-I|11587</t>
  </si>
  <si>
    <t>11587</t>
  </si>
  <si>
    <t>FORRO DE PVC LISO, BRANCO, REGUA DE 10 CM, ESPESSURA APROXIMADA DE 8 MM (COM COLOCACAO / SEM ESTRUTURA METALICA)</t>
  </si>
  <si>
    <t>SINAPI-I|36225</t>
  </si>
  <si>
    <t>36225</t>
  </si>
  <si>
    <t>FORRO DE PVC LISO, BRANCO, REGUA DE 20 CM, ESPESSURA APROXIMADA DE 8 MM, COMPRIMENTO 6 M (SEM COLOCACAO)</t>
  </si>
  <si>
    <t>SINAPI-I|36230</t>
  </si>
  <si>
    <t>36230</t>
  </si>
  <si>
    <t>FORRO DE PVC, FRISADO, BRANCO, REGUA DE 10 CM, ESPESSURA APROXIMADA DE 8 MM E COMPRIMENTO 6 M (SEM COLOCACAO)</t>
  </si>
  <si>
    <t>SINAPI-I|36238</t>
  </si>
  <si>
    <t>36238</t>
  </si>
  <si>
    <t>FORRO DE PVC, FRISADO, BRANCO, REGUA DE 20 CM, ESPESSURA APROXIMADA DE 8 MM E COMPRIMENTO 6 M (SEM COLOCACAO)</t>
  </si>
  <si>
    <t>SINAPI-I|39363</t>
  </si>
  <si>
    <t>39363</t>
  </si>
  <si>
    <t>FOSSA SEPTICA, SEM FILTRO, EM POLIETILENO DE ALTA DENSIDADE (PEAD), PARA 15 A 30 CONTRIBUINTES, CILINDRICA, COM TAMPA, CAPACIDADE APROXIMADA DE *5500* LITROS (NBR 7229)</t>
  </si>
  <si>
    <t>SINAPI-I|39361</t>
  </si>
  <si>
    <t>39361</t>
  </si>
  <si>
    <t>FOSSA SEPTICA, SEM FILTRO, EM POLIETILENO DE ALTA DENSIDADE (PEAD), PARA 4 A 7 CONTRIBUINTES, CILINDRICA, COM TAMPA, CAPACIDADE APROXIMADA DE *1100* LITROS (NBR 7229)</t>
  </si>
  <si>
    <t>SINAPI-I|39362</t>
  </si>
  <si>
    <t>39362</t>
  </si>
  <si>
    <t>FOSSA SEPTICA, SEM FILTRO, EM POLIETILENO DE ALTA DENSIDADE (PEAD), PARA 8 A 14 CONTRIBUINTES, CILINDRICA, COM TAMPA, CAPACIDADE APROXIMADA DE *3000* LITROS (NBR 7229)</t>
  </si>
  <si>
    <t>SINAPI-I|39364</t>
  </si>
  <si>
    <t>39364</t>
  </si>
  <si>
    <t>FOSSA SEPTICA,SEM FILTRO, EM POLIETILENO DE ALTA DENSIDADE (PEAD), PARA 40 A 52 CONTRIBUINTES, CILINDRICA, COM TAMPA, CAPACIDADE APROXIMADA DE *10000* LITROS (NBR 7229)</t>
  </si>
  <si>
    <t>SINAPI-I|14576</t>
  </si>
  <si>
    <t>14576</t>
  </si>
  <si>
    <t>FRESADORA DE ASFALTO A FRIO SOBRE ESTEIRAS, LARG. FRESAGEM 2,00 M, POT. 410 KW/550 HP</t>
  </si>
  <si>
    <t>SINAPI-I|13877</t>
  </si>
  <si>
    <t>13877</t>
  </si>
  <si>
    <t>FRESADORA DE ASFALTO A FRIO SOBRE RODAS, LARG. FRESAGEM 1,00 M, POT. 155 KW/208 HP</t>
  </si>
  <si>
    <t>SINAPI-I|7307</t>
  </si>
  <si>
    <t>7307</t>
  </si>
  <si>
    <t>FUNDO ANTICORROSIVO PARA METAIS FERROSOS (ZARCAO)</t>
  </si>
  <si>
    <t>SINAPI-I|38122</t>
  </si>
  <si>
    <t>38122</t>
  </si>
  <si>
    <t>FUNDO PREPARADOR ACRILICO BASE AGUA</t>
  </si>
  <si>
    <t>SINAPI-I|43653</t>
  </si>
  <si>
    <t>43653</t>
  </si>
  <si>
    <t>FUNDO SINTETICO NIVELADOR BRANCO FOSCO PARA MADEIRA</t>
  </si>
  <si>
    <t>SINAPI-I|45301</t>
  </si>
  <si>
    <t>45301</t>
  </si>
  <si>
    <t>FURADEIRA ELETRICA DE IMPACTO 1/2", 600 W</t>
  </si>
  <si>
    <t>SINAPI-I|45334</t>
  </si>
  <si>
    <t>45334</t>
  </si>
  <si>
    <t>FURO PARA TORNEIRA OU OUTROS ACESSORIOS EM BANCADA DE MARMORE/ GRANITO OU OUTRO TIPO DE PEDRA NATURAL</t>
  </si>
  <si>
    <t>SINAPI-I|34802</t>
  </si>
  <si>
    <t>34802</t>
  </si>
  <si>
    <t>GABIAO MANTA (COLCHAO) MALHA HEXAGONAL 6 X 8 CM (ZN/AL REVESTIDO COM POLIMERO), DIMENSOES 4,0 X 2,0 X 0,17 M (C X L X A) FIO 2 MM</t>
  </si>
  <si>
    <t>SINAPI-I|11588</t>
  </si>
  <si>
    <t>11588</t>
  </si>
  <si>
    <t>GABIAO MANTA (COLCHAO) MALHA HEXAGONAL 6 X 8 CM (ZN/AL REVESTIDO COM POLIMERO), FIO 2 MM, DIMENSOES 4,0 X 2,0 X 0,23 M (C X L X A)</t>
  </si>
  <si>
    <t>SINAPI-I|34383</t>
  </si>
  <si>
    <t>34383</t>
  </si>
  <si>
    <t>GABIAO MANTA (COLCHAO) MALHA HEXAGONAL 6 X 8 CM (ZN/AL REVESTIDO COM POLIMERO), FIO 2 MM, DIMENSOES 4,0 X 2,0 X 0,3 M (C X L X A)</t>
  </si>
  <si>
    <t>SINAPI-I|40451</t>
  </si>
  <si>
    <t>40451</t>
  </si>
  <si>
    <t>GABIAO MANTA (COLCHAO) MALHA HEXAGONAL 6 X 8 CM (ZN/AL REVESTIDO COM POLIMERO), FIO 2,0 MM, DIMENSOES 5,0 X 2,0 X 0,17 M (C X L X A)</t>
  </si>
  <si>
    <t>SINAPI-I|40453</t>
  </si>
  <si>
    <t>40453</t>
  </si>
  <si>
    <t>GABIAO MANTA (COLCHAO) MALHA HEXAGONAL 6 X 8 CM (ZN/AL REVESTIDO COM POLIMERO), FIO 2,0 MM, DIMENSOES 5,0 X 2,0 X 0,23 M (C X L X A)</t>
  </si>
  <si>
    <t>SINAPI-I|40452</t>
  </si>
  <si>
    <t>40452</t>
  </si>
  <si>
    <t>GABIAO MANTA (COLCHAO) MALHA HEXAGONAL 6 X 8 CM (ZN/AL REVESTIDO COM POLIMERO), FIO 2,0 MM, DIMENSOES 5,0 X 2,0 X 0,30 M (C X L X A)</t>
  </si>
  <si>
    <t>SINAPI-I|11594</t>
  </si>
  <si>
    <t>11594</t>
  </si>
  <si>
    <t>GABIAO SACO MALHA HEXAGONAL 8 X 10 CM (ZN/AL REVESTIDO COM POLIMERO), FIO 2,4 MM, DIMENSOES 3,0 X 0,65 M</t>
  </si>
  <si>
    <t>SINAPI-I|3311</t>
  </si>
  <si>
    <t>3311</t>
  </si>
  <si>
    <t>GABIAO SACO MALHA HEXAGONAL 8 X 10 CM (ZN/AL REVESTIDO COM POLIMERO), FIO 2,4 MM, H = 0,65 M</t>
  </si>
  <si>
    <t>SINAPI-I|11599</t>
  </si>
  <si>
    <t>11599</t>
  </si>
  <si>
    <t>GABIAO SACO MALHA HEXAGONAL 8 X 10 CM (ZN/AL), FIO 2,7 MM, DIMENSOES 4,0 X 0,65 M</t>
  </si>
  <si>
    <t>SINAPI-I|11593</t>
  </si>
  <si>
    <t>11593</t>
  </si>
  <si>
    <t>GABIAO TIPO CAIXA MALHA HEXAGONAL 8 X 10 CM (ZN/AL REVESTIDO COM POLIMERO), FIO 2,4 MM, DIMENSOES 2,0 X 1,0 X 1,0 M (C X L X A)</t>
  </si>
  <si>
    <t>SINAPI-I|3314</t>
  </si>
  <si>
    <t>3314</t>
  </si>
  <si>
    <t>GABIAO TIPO CAIXA MALHA HEXAGONAL 8 X 10 CM (ZN/AL REVESTIDO COM POLIMERO), FIO 2,4 MM, H = 0,50 M</t>
  </si>
  <si>
    <t>SINAPI-I|11597</t>
  </si>
  <si>
    <t>11597</t>
  </si>
  <si>
    <t>GABIAO TIPO CAIXA MALHA HEXAGONAL 8 X 10 CM (ZN/AL), FIO 2,7 MM, DIMENSOES 2,0 X 1,0 X 1,0 M (C X L X A)</t>
  </si>
  <si>
    <t>SINAPI-I|3309</t>
  </si>
  <si>
    <t>3309</t>
  </si>
  <si>
    <t>GABIAO TIPO CAIXA MALHA HEXAGONAL 8 X 10 CM (ZN/AL), FIO 2,7 MM, H = 0,50 M</t>
  </si>
  <si>
    <t>SINAPI-I|40440</t>
  </si>
  <si>
    <t>40440</t>
  </si>
  <si>
    <t>GABIAO TIPO CAIXA PARA SOLO REFORCADO, MALHA HEXAGONAL 8 X 10 CM (ZN/AL REVESTIDO COM POLIMERO), FIO 2,7 MM, DIMENSOES 2,0 X 1,0 X 0,5 M, COM CAUDA DE 4,0 M</t>
  </si>
  <si>
    <t>SINAPI-I|40441</t>
  </si>
  <si>
    <t>40441</t>
  </si>
  <si>
    <t>GABIAO TIPO CAIXA PARA SOLO REFORCADO, MALHA HEXAGONAL 8 X 10 CM (ZN/AL REVESTIDO COM POLIMERO), FIO 2,7 MM, DIMENSOES 2,0 X 1,0 X 1,0 M, COM CAUDA DE 4,0 M</t>
  </si>
  <si>
    <t>SINAPI-I|34612</t>
  </si>
  <si>
    <t>34612</t>
  </si>
  <si>
    <t>GABIAO TIPO CAIXA PARA SOLO REFORCADO, MALHA HEXAGONAL DE DUPLA TORCAO 8 X 10 CM (ZN/AL REVESTIDO COM POLIMERO), FIO 2,7 MM, DIMENSOES 2,0 X 1,0 X 0,5 M, COM CAUDA DE 3,0 M</t>
  </si>
  <si>
    <t>SINAPI-I|34635</t>
  </si>
  <si>
    <t>34635</t>
  </si>
  <si>
    <t>GABIAO TIPO CAIXA PARA SOLO REFORCADO, MALHA HEXAGONAL DE DUPLA TORCAO 8 X 10 CM (ZN/AL REVESTIDO COM POLIMERO), FIO 2,7 MM, DIMENSOES 2,0 X 1,0 X 1,0 M, COM CAUDA DE 3,0 M</t>
  </si>
  <si>
    <t>SINAPI-I|34633</t>
  </si>
  <si>
    <t>34633</t>
  </si>
  <si>
    <t>GABIAO TIPO CAIXA PARA SOLO REFORCADO, MALHA HEXAGONAL DE DUPLA TORCAO 8 X 10 CM (ZN/AL REVESTIDO COM POLIMERO), FIO 2,7 MM, DIMENSOES 2,0 X 1,0 X 1,0 M, COM CAUDA DE 4,0 M</t>
  </si>
  <si>
    <t>SINAPI-I|40449</t>
  </si>
  <si>
    <t>40449</t>
  </si>
  <si>
    <t>GABIAO TIPO CAIXA TRAPEZOIDAL, MALHA HEXAGONAL 10 X 12 CM (ZN/AL REVESTIDO COM POLIMERO) FIO 2,7 MM, FACE COM 65 GRAUS, COM GEOSSINTETICO, DIMENSOES 2,0 X 1,5 X 1,0 M (C X L X A)</t>
  </si>
  <si>
    <t>SINAPI-I|11592</t>
  </si>
  <si>
    <t>11592</t>
  </si>
  <si>
    <t>GABIAO TIPO CAIXA, MALHA HEXAGONAL 8 X 10 CM (ZN/AL REVESTIDO COM POLIMERO), FIO 2,4 MM, DIMENSOES 2,0 X 1,0 X 0,5 M (C X L X A)</t>
  </si>
  <si>
    <t>SINAPI-I|34800</t>
  </si>
  <si>
    <t>34800</t>
  </si>
  <si>
    <t>GABIAO TIPO CAIXA, MALHA HEXAGONAL 8 X 10 CM (ZN/AL REVESTIDO COM POLIMERO), FIO DE 2,4 MM, DIMENSOES 2,0 X 1,0 X 1,0 M (C X L X A)</t>
  </si>
  <si>
    <t>SINAPI-I|11596</t>
  </si>
  <si>
    <t>11596</t>
  </si>
  <si>
    <t>GABIAO TIPO CAIXA, MALHA HEXAGONAL 8 X 10 CM (ZN/AL), FIO 2,7 MM, DIMENSOES 2,0 X 1,0 X 0,5 M (C X L X A)</t>
  </si>
  <si>
    <t>SINAPI-I|40438</t>
  </si>
  <si>
    <t>40438</t>
  </si>
  <si>
    <t>GABIAO TIPO CAIXA, MALHA HEXAGONAL 8 X 10 CM (ZN/AL), FIO DE 2,7 MM, DIMENSOES 2,0 X 1,0 X 1,0 M (C X L X A)</t>
  </si>
  <si>
    <t>SINAPI-I|40436</t>
  </si>
  <si>
    <t>40436</t>
  </si>
  <si>
    <t>GABIAO TIPO CAIXA, MALHA HEXAGONAL 8 X 10 CM (ZN/AL), FIO DE 2,7 MM, DIMENSOES 5,0 X 1,0 X 1,0 M (C X L X A)</t>
  </si>
  <si>
    <t>SINAPI-I|4315</t>
  </si>
  <si>
    <t>4315</t>
  </si>
  <si>
    <t>GANCHO CHATO EM ACO GALVANIZADO, L = 110 MM, RECOBRIMENTO = 100MM, SECAO 1/8 X 1/2" (3 MM X 12 MM), PARA FIXAR TELHA DE FIBROCIMENTO ONDULADA</t>
  </si>
  <si>
    <t>SINAPI-I|402</t>
  </si>
  <si>
    <t>402</t>
  </si>
  <si>
    <t>GANCHO OLHAL EM ACO GALVANIZADO, ESPESSURA 16MM, ABERTURA 21MM</t>
  </si>
  <si>
    <t>SINAPI-I|4226</t>
  </si>
  <si>
    <t>4226</t>
  </si>
  <si>
    <t>GAS DE COZINHA - GLP</t>
  </si>
  <si>
    <t>SINAPI-I|4222</t>
  </si>
  <si>
    <t>4222</t>
  </si>
  <si>
    <t>GASOLINA COMUM</t>
  </si>
  <si>
    <t>SINAPI-I|34804</t>
  </si>
  <si>
    <t>34804</t>
  </si>
  <si>
    <t>GEOGRELHA TECIDA COM FILAMENTOS DE POLIESTER + PVC, RESISTENCIA LONGITUDINAL: 90 KN/M, RESISTENCIA TRANSVERSAL: 30 KN/M, ALONGAMENTO = 12 POR CENTO</t>
  </si>
  <si>
    <t>SINAPI-I|4013</t>
  </si>
  <si>
    <t>4013</t>
  </si>
  <si>
    <t>GEOTEXTIL NAO TECIDO AGULHADO DE FILAMENTOS CONTINUOS 100% POLIESTER, RESITENCIA A TRACAO = 09 KN/M</t>
  </si>
  <si>
    <t>SINAPI-I|4011</t>
  </si>
  <si>
    <t>4011</t>
  </si>
  <si>
    <t>GEOTEXTIL NAO TECIDO AGULHADO DE FILAMENTOS CONTINUOS 100% POLIESTER, RESITENCIA A TRACAO = 10 KN/M</t>
  </si>
  <si>
    <t>SINAPI-I|4021</t>
  </si>
  <si>
    <t>4021</t>
  </si>
  <si>
    <t>GEOTEXTIL NAO TECIDO AGULHADO DE FILAMENTOS CONTINUOS 100% POLIESTER, RESITENCIA A TRACAO = 14 KN/M</t>
  </si>
  <si>
    <t>SINAPI-I|4019</t>
  </si>
  <si>
    <t>4019</t>
  </si>
  <si>
    <t>GEOTEXTIL NAO TECIDO AGULHADO DE FILAMENTOS CONTINUOS 100% POLIESTER, RESITENCIA A TRACAO = 16 KN/M</t>
  </si>
  <si>
    <t>SINAPI-I|4012</t>
  </si>
  <si>
    <t>4012</t>
  </si>
  <si>
    <t>GEOTEXTIL NAO TECIDO AGULHADO DE FILAMENTOS CONTINUOS 100% POLIESTER, RESITENCIA A TRACAO = 21 KN/M</t>
  </si>
  <si>
    <t>SINAPI-I|4020</t>
  </si>
  <si>
    <t>4020</t>
  </si>
  <si>
    <t>GEOTEXTIL NAO TECIDO AGULHADO DE FILAMENTOS CONTINUOS 100% POLIESTER, RESITENCIA A TRACAO = 26 KN/M</t>
  </si>
  <si>
    <t>SINAPI-I|4018</t>
  </si>
  <si>
    <t>4018</t>
  </si>
  <si>
    <t>GEOTEXTIL NAO TECIDO AGULHADO DE FILAMENTOS CONTINUOS 100% POLIESTER, RESITENCIA A TRACAO = 31 KN/M</t>
  </si>
  <si>
    <t>SINAPI-I|36498</t>
  </si>
  <si>
    <t>36498</t>
  </si>
  <si>
    <t>GERADOR PORTATIL MONOFASICO, POTENCIA 5500 VA, MOTOR A GASOLINA, POTENCIA DO MOTOR 13 CV</t>
  </si>
  <si>
    <t>SINAPI-I|12872</t>
  </si>
  <si>
    <t>12872</t>
  </si>
  <si>
    <t>GESSEIRO (HORISTA)</t>
  </si>
  <si>
    <t>SINAPI-I|41075</t>
  </si>
  <si>
    <t>41075</t>
  </si>
  <si>
    <t>GESSEIRO (MENSALISTA)</t>
  </si>
  <si>
    <t>SINAPI-I|44324</t>
  </si>
  <si>
    <t>44324</t>
  </si>
  <si>
    <t>GESSO COLA, EM PO, PARA FIXACAO DE MOLDURAS, SANCAS E BLOCOS DE GESSO</t>
  </si>
  <si>
    <t>SINAPI-I|3315</t>
  </si>
  <si>
    <t>3315</t>
  </si>
  <si>
    <t>GESSO EM PO PARA REVESTIMENTOS/MOLDURAS/SANCAS E USO GERAL</t>
  </si>
  <si>
    <t>SINAPI-I|36870</t>
  </si>
  <si>
    <t>36870</t>
  </si>
  <si>
    <t>GESSO PROJETADO</t>
  </si>
  <si>
    <t>SINAPI-I|5092</t>
  </si>
  <si>
    <t>5092</t>
  </si>
  <si>
    <t>GONZO DE EMBUTIR, EM LATAO / ZAMAC, *20 X 48* MM, PARA JANELA BASCULANTE / PIVOTANTE, JOGO COM 4 PECAS (PAR) - INCLUI PARAFUSOS</t>
  </si>
  <si>
    <t>SINAPI-I|11462</t>
  </si>
  <si>
    <t>11462</t>
  </si>
  <si>
    <t>GONZO DE SOBREPOR, EM LATAO / ZAMAC, PARA JANELA PIVOTANTE - INCLUI PARAFUSOS</t>
  </si>
  <si>
    <t>SINAPI-I|36529</t>
  </si>
  <si>
    <t>36529</t>
  </si>
  <si>
    <t>GRADE DE DISCOS COM CONTROLE REMOTO, REBOCAVEL, COM 24 DISCOS 24" X 6 MM, COM PNEUS PARA TRANSPORTE</t>
  </si>
  <si>
    <t>SINAPI-I|3318</t>
  </si>
  <si>
    <t>3318</t>
  </si>
  <si>
    <t>GRADE DE DISCOS MECANICA 20X24" COM 20 DISCOS 24" X 6MM COM PNEUS PARA TRANSPORTE</t>
  </si>
  <si>
    <t>SINAPI-I|3324</t>
  </si>
  <si>
    <t>3324</t>
  </si>
  <si>
    <t>GRAMA BATATAIS EM PLACAS, SEM PLANTIO</t>
  </si>
  <si>
    <t>SINAPI-I|3322</t>
  </si>
  <si>
    <t>3322</t>
  </si>
  <si>
    <t>GRAMA ESMERALDA OU SAO CARLOS OU CURITIBANA, EM PLACAS, SEM PLANTIO</t>
  </si>
  <si>
    <t>SINAPI-I|5076</t>
  </si>
  <si>
    <t>5076</t>
  </si>
  <si>
    <t>GRAMPO DE ACO POLIDO 1" X 9</t>
  </si>
  <si>
    <t>SINAPI-I|5077</t>
  </si>
  <si>
    <t>5077</t>
  </si>
  <si>
    <t>GRAMPO DE ACO POLIDO 7/8" X 9</t>
  </si>
  <si>
    <t>SINAPI-I|45242</t>
  </si>
  <si>
    <t>45242</t>
  </si>
  <si>
    <t>GRAMPO DE APERTO RAPIDO 18"</t>
  </si>
  <si>
    <t>SINAPI-I|11837</t>
  </si>
  <si>
    <t>11837</t>
  </si>
  <si>
    <t>GRAMPO LINHA VIVA DE LATAO ESTANHADO, DIAMETRO DO CONDUTOR PRINCIPAL DE 10 A 120 MM2, DIAMETRO DA DERIVACAO DE 10 A 70 MM2</t>
  </si>
  <si>
    <t>SINAPI-I|415</t>
  </si>
  <si>
    <t>415</t>
  </si>
  <si>
    <t>GRAMPO METALICO TIPO OLHAL PARA HASTE DE ATERRAMENTO DE 1", CONDUTOR DE *10* A 50 MM2</t>
  </si>
  <si>
    <t>SINAPI-I|38055</t>
  </si>
  <si>
    <t>38055</t>
  </si>
  <si>
    <t>GRAMPO METALICO TIPO OLHAL PARA HASTE DE ATERRAMENTO DE 1/2", CONDUTOR DE *10* A 50 MM2</t>
  </si>
  <si>
    <t>SINAPI-I|416</t>
  </si>
  <si>
    <t>416</t>
  </si>
  <si>
    <t>GRAMPO METALICO TIPO OLHAL PARA HASTE DE ATERRAMENTO DE 3/4", CONDUTOR DE *10* A 50 MM2</t>
  </si>
  <si>
    <t>SINAPI-I|425</t>
  </si>
  <si>
    <t>425</t>
  </si>
  <si>
    <t>GRAMPO METALICO TIPO OLHAL PARA HASTE DE ATERRAMENTO DE 5/8", CONDUTOR DE *10* A 50 MM2</t>
  </si>
  <si>
    <t>SINAPI-I|426</t>
  </si>
  <si>
    <t>426</t>
  </si>
  <si>
    <t>GRAMPO METALICO TIPO U PARA HASTE DE ATERRAMENTO DE ATE 3/4", CONDUTOR DE 10 A 25 MM2</t>
  </si>
  <si>
    <t>SINAPI-I|38056</t>
  </si>
  <si>
    <t>38056</t>
  </si>
  <si>
    <t>GRAMPO METALICO TIPO U PARA HASTE DE ATERRAMENTO DE ATE 5/8", CONDUTOR DE 10 A 25 MM2</t>
  </si>
  <si>
    <t>SINAPI-I|1564</t>
  </si>
  <si>
    <t>1564</t>
  </si>
  <si>
    <t>GRAMPO PARALELO METALICO PARA CABO DE 6 A 50 MM2, COM 2 PARAFUSOS</t>
  </si>
  <si>
    <t>SINAPI-I|11032</t>
  </si>
  <si>
    <t>11032</t>
  </si>
  <si>
    <t>GRAMPO U DE 5/8" N8 EM ACO GALVANIZADO</t>
  </si>
  <si>
    <t>SINAPI-I|36786</t>
  </si>
  <si>
    <t>36786</t>
  </si>
  <si>
    <t>GRANALHA DE ACO, ANGULAR (GRIT), PARA JATEAMENTO, PENEIRA 0,117 A 1,00 MM, (SAE G-40 A G-80)</t>
  </si>
  <si>
    <t>SC25KG</t>
  </si>
  <si>
    <t>SINAPI-I|36785</t>
  </si>
  <si>
    <t>36785</t>
  </si>
  <si>
    <t>GRANALHA DE ACO, ANGULAR (GRIT), PARA JATEAMENTO, PENEIRA 1,41 A 1,19 MM (SAE G16)</t>
  </si>
  <si>
    <t>SINAPI-I|36782</t>
  </si>
  <si>
    <t>36782</t>
  </si>
  <si>
    <t>GRANALHA DE ACO, ESFERICA (SHOT), PARA JATEAMENTO, PENEIRA 0,40 A 1,00 MM (SAE S-170 A S-280)</t>
  </si>
  <si>
    <t>SINAPI-I|44481</t>
  </si>
  <si>
    <t>44481</t>
  </si>
  <si>
    <t>GRANALHA DE ACO, ESFERICA (SHOT), PARA JATEAMENTO, PENEIRA 1,19 A 1,00 MM (SAE S390)</t>
  </si>
  <si>
    <t>SINAPI-I|4824</t>
  </si>
  <si>
    <t>4824</t>
  </si>
  <si>
    <t>GRANILHA/ GRANA/ PEDRISCO OU AGREGADO EM MARMORE/ GRANITO/ QUARTZO E CALCARIO, PRETO, CINZA, PALHA OU BRANCO</t>
  </si>
  <si>
    <t>SINAPI-I|11795</t>
  </si>
  <si>
    <t>11795</t>
  </si>
  <si>
    <t>GRANITO PARA BANCADA, POLIDO, TIPO ANDORINHA/ QUARTZ/ CASTELO/ CORUMBA OU OUTROS EQUIVALENTES DA REGIAO, E= *2,5* CM</t>
  </si>
  <si>
    <t>SINAPI-I|134</t>
  </si>
  <si>
    <t>134</t>
  </si>
  <si>
    <t>GRAUTE CIMENTICIO PARA USO GERAL</t>
  </si>
  <si>
    <t>SINAPI-I|4229</t>
  </si>
  <si>
    <t>4229</t>
  </si>
  <si>
    <t>GRAXA LUBRIFICANTE A BASE DE LITIO, DE MULTIPLAS APLICACOES E CONTENDO ADITIVOS DE EXTREMA PRESSAO (GRAU DE VISCOSIDADE NLGI 2)</t>
  </si>
  <si>
    <t>SINAPI-I|11731</t>
  </si>
  <si>
    <t>11731</t>
  </si>
  <si>
    <t>GRELHA FIXA, EM PVC BRANCA, QUADRADA, 150 X 150 MM, PARA RALOS E CAIXAS</t>
  </si>
  <si>
    <t>SINAPI-I|11732</t>
  </si>
  <si>
    <t>11732</t>
  </si>
  <si>
    <t>GRELHA FIXA, PVC CROMADA, REDONDA, 150 MM, PARA RALOS E CAIXAS</t>
  </si>
  <si>
    <t>SINAPI-I|11244</t>
  </si>
  <si>
    <t>11244</t>
  </si>
  <si>
    <t>GRELHA FOFO ARTICULADA, CARGA MAXIMA 1,5 T, *300 X 1000* MM, E= *15* MM</t>
  </si>
  <si>
    <t>SINAPI-I|11235</t>
  </si>
  <si>
    <t>11235</t>
  </si>
  <si>
    <t>GRELHA FOFO SIMPLES COM REQUADRO, CARGA MAXIMA 1,5 T, 150 X 1000 MM, E= *15* MM</t>
  </si>
  <si>
    <t>SINAPI-I|11236</t>
  </si>
  <si>
    <t>11236</t>
  </si>
  <si>
    <t>GRELHA FOFO SIMPLES COM REQUADRO, CARGA MAXIMA 1,5 T, 200 X 1000 MM, E= *15* MM</t>
  </si>
  <si>
    <t>SINAPI-I|11245</t>
  </si>
  <si>
    <t>11245</t>
  </si>
  <si>
    <t>GRELHA FOFO SIMPLES COM REQUADRO, CARGA MAXIMA 12,5 T, *300 X 1000* MM, E= *15* MM, AREA ESTACIONAMENTO CARRO PASSEIO</t>
  </si>
  <si>
    <t>SINAPI-I|36494</t>
  </si>
  <si>
    <t>36494</t>
  </si>
  <si>
    <t>GRUA ASCENCIONAL, LANCA DE 30 M, CAPACIDADE DE 1,0 T A 30 M, ALTURA ATE 39 M</t>
  </si>
  <si>
    <t>SINAPI-I|36493</t>
  </si>
  <si>
    <t>36493</t>
  </si>
  <si>
    <t>GRUA ASCENCIONAL, LANCA DE 42 M, CAPACIDADE DE 1,5 T A 30 M, ALTURA ATE 39 M</t>
  </si>
  <si>
    <t>SINAPI-I|13333</t>
  </si>
  <si>
    <t>13333</t>
  </si>
  <si>
    <t>GRUPO GERADOR DE SOLDA ELETRICA, COM MAQUINA DE SOLDA, ATE 400 AMPERES E GERADOR A DIESEL 60 CV, MOTOR 4 CILINDROS, TANQUE COMBUST., CARENAGEM DE PROTECAO SOBRE RODAS</t>
  </si>
  <si>
    <t>SINAPI-I|39588</t>
  </si>
  <si>
    <t>39588</t>
  </si>
  <si>
    <t>GRUPO GERADOR DIESEL, COM CARENAGEM, POTENCIA STANDART ENTRE 250 E 260 KVA, VELOCIDADE DE 1800 RPM, FREQUENCIA DE 60 HZ</t>
  </si>
  <si>
    <t>SINAPI-I|14254</t>
  </si>
  <si>
    <t>14254</t>
  </si>
  <si>
    <t>GRUPO GERADOR DIESEL, SEM CARENAGEM, POTENCIA STANDART ENTRE 80 E 90 KVA, VELOCIDADE DE 1800 RPM, FREQUENCIA DE 60 HZ</t>
  </si>
  <si>
    <t>SINAPI-I|25019</t>
  </si>
  <si>
    <t>25019</t>
  </si>
  <si>
    <t>GRUPO GERADOR ESTACIONARIO, MOTOR DIESEL POTENCIA 170 KVA</t>
  </si>
  <si>
    <t>SINAPI-I|36501</t>
  </si>
  <si>
    <t>36501</t>
  </si>
  <si>
    <t>GRUPO GERADOR ESTACIONARIO, POTENCIA 150 KVA, MOTOR DIESEL</t>
  </si>
  <si>
    <t>SINAPI-I|36500</t>
  </si>
  <si>
    <t>36500</t>
  </si>
  <si>
    <t>GRUPO GERADOR REBOCAVEL, POTENCIA *66* KVA, MOTOR A DIESEL</t>
  </si>
  <si>
    <t>SINAPI-I|20017</t>
  </si>
  <si>
    <t>20017</t>
  </si>
  <si>
    <t>GUARNICAO / ALIZAR / VISTA LISA EM MADEIRA MACICA, PARA PORTA, E = *1* CM, L = *5* CM, CEDRINHO / ANGELIM COMERCIAL / TAURI/ CURUPIXA / PEROBA / CUMARU OU EQUIVALENTE DA REGIAO</t>
  </si>
  <si>
    <t>SINAPI-I|20007</t>
  </si>
  <si>
    <t>20007</t>
  </si>
  <si>
    <t>GUARNICAO / ALIZAR / VISTA LISA EM MADEIRA MACICA, PARA PORTA, E = *1* CM, L = *5* CM, PINUS /EUCALIPTO / VIROLA OU EQUIVALENTE DA REGIAO</t>
  </si>
  <si>
    <t>SINAPI-I|39831</t>
  </si>
  <si>
    <t>39831</t>
  </si>
  <si>
    <t>GUARNICAO / ALIZAR / VISTA, E = *1,5* CM, L = *5,0* CM, EM POLIESTIRENO, BRANCO (JOGO PARA 1 FACE)</t>
  </si>
  <si>
    <t>SINAPI-I|36888</t>
  </si>
  <si>
    <t>36888</t>
  </si>
  <si>
    <t>GUARNICAO / MOLDURA / ARREMATE DE ACABAMENTO PARA ESQUADRIA, EM ALUMINIO PERFIL 25, ACABAMENTO ANODIZADO BRANCO OU BRILHANTE, PARA 1 FACE</t>
  </si>
  <si>
    <t>SINAPI-I|39836</t>
  </si>
  <si>
    <t>39836</t>
  </si>
  <si>
    <t>GUARNICAO/ALIZAR/VISTA, E = *1,3* CM, L = *5,0* CM HASTE REGULAVEL = *35* MM, EM MDF/PVC WOOD/ POLIESTIRENO OU MADEIRA LAMINADA, PRIMER BRANCO (JOGO PARA 1 FACE)</t>
  </si>
  <si>
    <t>SINAPI-I|39830</t>
  </si>
  <si>
    <t>39830</t>
  </si>
  <si>
    <t>GUARNICAO/ALIZAR/VISTA, E = *1,3* CM, L = *7,0* CM, EM POLIESTIRENO, BRANCO (JOGO PARA 1 FACE)</t>
  </si>
  <si>
    <t>SINAPI-I|36487</t>
  </si>
  <si>
    <t>36487</t>
  </si>
  <si>
    <t>GUINCHO ELETRICO DE COLUNA, CAPACIDADE 400 KG, COM MOTO FREIO, MOTOR TRIFASICO DE 1,25 CV</t>
  </si>
  <si>
    <t>SINAPI-I|44475</t>
  </si>
  <si>
    <t>44475</t>
  </si>
  <si>
    <t>GUINDASTE HIDRAULICO AUTOPROPELIDO, COM LANCA TELESCOPICA 28,80 M, CAPACIDADE MAXIMA 30 T, POTENCIA 97 KW, TRACAO 4 X 4</t>
  </si>
  <si>
    <t>SINAPI-I|44474</t>
  </si>
  <si>
    <t>44474</t>
  </si>
  <si>
    <t>GUINDASTE HIDRAULICO AUTOPROPELIDO, COM LANCA TELESCOPICA 40 M, CAPACIDADE MAXIMA 60 T, POTENCIA 260 KW, TRACAO 6 X 6</t>
  </si>
  <si>
    <t>SINAPI-I|37775</t>
  </si>
  <si>
    <t>37775</t>
  </si>
  <si>
    <t>GUINDAUTO HIDRAULICO, CAPACIDADE MAXIMA DE CARGA 14340 KG, MOMENTO MAXIMO DE CARGA 42,3 TM, ALCANCE MAXIMO HORIZONTAL 16,80 M, PARA MONTAGEM SOBRE CHASSI DE CAMINHAO PBT MINIMO 23000 KG (INCLUI MONTAGEM, NAO INCLUI CAMINHAO)</t>
  </si>
  <si>
    <t>SINAPI-I|10712</t>
  </si>
  <si>
    <t>10712</t>
  </si>
  <si>
    <t>GUINDAUTO HIDRAULICO, CAPACIDADE MAXIMA DE CARGA 3300 KG, MOMENTO MAXIMO DE CARGA 5,8 TM, ALCANCE MAXIMO HORIZONTAL 7,60 M, PARA MONTAGEM SOBRE CHASSI DE CAMINHAO PBT MINIMO 8000 KG (INCLUI MONTAGEM, NAO INCLUI CAMINHAO)</t>
  </si>
  <si>
    <t>SINAPI-I|3363</t>
  </si>
  <si>
    <t>3363</t>
  </si>
  <si>
    <t>GUINDAUTO HIDRAULICO, CAPACIDADE MAXIMA DE CARGA 6200 KG, MOMENTO MAXIMO DE CARGA 11,7 TM, ALCANCE MAXIMO HORIZONTAL 9,70 M, PARA MONTAGEM SOBRE CHASSI DE CAMINHAO PBT MINIMO 13000 KG (INCLUI MONTAGEM, NAO INCLUI CAMINHAO)</t>
  </si>
  <si>
    <t>SINAPI-I|3365</t>
  </si>
  <si>
    <t>3365</t>
  </si>
  <si>
    <t>GUINDAUTO HIDRAULICO, CAPACIDADE MAXIMA DE CARGA 8500 KG, MOMENTO MAXIMO DE CARGA 30,4 TM, ALCANCE MAXIMO HORIZONTAL 14,30 M, PARA MONTAGEM SOBRE CHASSI DE CAMINHAO PBT MINIMO 23000 KG (INCLUI MONTAGEM, NAO INCLUI CAMINHAO)</t>
  </si>
  <si>
    <t>SINAPI-I|7569</t>
  </si>
  <si>
    <t>7569</t>
  </si>
  <si>
    <t>HASTE ANCORA EM ACO GALVANIZADO, DIMENSOES 16 MM X 2000 MM</t>
  </si>
  <si>
    <t>SINAPI-I|3378</t>
  </si>
  <si>
    <t>3378</t>
  </si>
  <si>
    <t>HASTE DE ATERRAMENTO EM ACO COM 3,00 M DE COMPRIMENTO E DN = 3/4", REVESTIDA COM BAIXA CAMADA DE COBRE, SEM CONECTOR</t>
  </si>
  <si>
    <t>SINAPI-I|3380</t>
  </si>
  <si>
    <t>3380</t>
  </si>
  <si>
    <t>HASTE DE ATERRAMENTO EM ACO COM 3,00 M DE COMPRIMENTO E DN = 5/8", REVESTIDA COM BAIXA CAMADA DE COBRE, COM CONECTOR TIPO GRAMPO</t>
  </si>
  <si>
    <t>SINAPI-I|3379</t>
  </si>
  <si>
    <t>3379</t>
  </si>
  <si>
    <t>HASTE DE ATERRAMENTO EM ACO COM 3,00 M DE COMPRIMENTO E DN = 5/8", REVESTIDA COM BAIXA CAMADA DE COBRE, SEM CONECTOR</t>
  </si>
  <si>
    <t>SINAPI-I|11991</t>
  </si>
  <si>
    <t>11991</t>
  </si>
  <si>
    <t>HASTE DE ATERRAMENTO EM ACO GALVANIZADO TIPO CANTONEIRA COM 2,00 M DE COMPRIMENTO, 25 X 25 MM E CHAPA DE 3/16"</t>
  </si>
  <si>
    <t>SINAPI-I|44305</t>
  </si>
  <si>
    <t>44305</t>
  </si>
  <si>
    <t>HASTE PARA PERFURATRIZ DE ESTEIRA T38, D= 1 1/2" X *3 M*, PARA PROLONGAR BROCA</t>
  </si>
  <si>
    <t>SINAPI-I|34349</t>
  </si>
  <si>
    <t>34349</t>
  </si>
  <si>
    <t>HASTE RETA DE ACO GALVANIZADO, H = *30* CM, BASE RETANGULAR, PARA FIXACAO DE CONCERTINA SIMPLES DE 30 CM (NAO INCLUI OS FIXADORES)</t>
  </si>
  <si>
    <t>SINAPI-I|11029</t>
  </si>
  <si>
    <t>11029</t>
  </si>
  <si>
    <t>HASTE RETA PARA GANCHO DE FERRO GALVANIZADO, COM ROSCA 1/4" X 30 CM PARA FIXACAO DE TELHA METALICA, INCLUI PORCA E ARRUELAS DE VEDACAO</t>
  </si>
  <si>
    <t>SINAPI-I|4316</t>
  </si>
  <si>
    <t>4316</t>
  </si>
  <si>
    <t>HASTE RETA PARA GANCHO DE FERRO GALVANIZADO, COM ROSCA 1/4" X 40 CM PARA FIXACAO DE TELHA DE FIBROCIMENTO, INCLUI PORCA SEXTAVADA DE ZINCO</t>
  </si>
  <si>
    <t>SINAPI-I|4313</t>
  </si>
  <si>
    <t>4313</t>
  </si>
  <si>
    <t>HASTE RETA PARA GANCHO DE FERRO GALVANIZADO, COM ROSCA 5/16" X 35 CM PARA FIXACAO DE TELHA DE FIBROCIMENTO, INCLUI PORCA E ARRUELAS DE VEDACAO</t>
  </si>
  <si>
    <t>SINAPI-I|4317</t>
  </si>
  <si>
    <t>4317</t>
  </si>
  <si>
    <t>HASTE RETA PARA GANCHO DE FERRO GALVANIZADO, COM ROSCA 5/16" X 40 CM PARA FIXACAO DE TELHA DE FIBROCIMENTO, INCLUI PORCA SEXTAVADA DE ZINCO</t>
  </si>
  <si>
    <t>SINAPI-I|4314</t>
  </si>
  <si>
    <t>4314</t>
  </si>
  <si>
    <t>HASTE RETA PARA GANCHO DE FERRO GALVANIZADO, COM ROSCA 5/16" X 45 CM PARA FIXACAO DE TELHA DE FIBROCIMENTO, INCLUI PORCA E ARRUELAS DE VEDACAO</t>
  </si>
  <si>
    <t>SINAPI-I|10921</t>
  </si>
  <si>
    <t>10921</t>
  </si>
  <si>
    <t>HIDRANTE DE COLUNA COMPLETO, EM FERRO FUNDIDO, DN = 100 MM, COM REGISTRO, CUNHA DE BORRACHA, CURVA DESSIMETRICA, EXTREMIDADE E TAMPAS (INCLUI KIT FIXACAO)</t>
  </si>
  <si>
    <t>SINAPI-I|10922</t>
  </si>
  <si>
    <t>10922</t>
  </si>
  <si>
    <t>HIDRANTE DE COLUNA COMPLETO, EM FERRO FUNDIDO, DN = 75 MM, COM REGISTRO, CUNHA DE BORRACHA, CURVA DESSIMETRICA, EXTREMIDADE E TAMPAS (INCLUI KIT FIXACAO)</t>
  </si>
  <si>
    <t>SINAPI-I|10923</t>
  </si>
  <si>
    <t>10923</t>
  </si>
  <si>
    <t>HIDRANTE SUBTERRANEO, EM FERRO FUNDIDO, COM CURVA CURTA E CAIXA, DN 75 MM</t>
  </si>
  <si>
    <t>SINAPI-I|10924</t>
  </si>
  <si>
    <t>10924</t>
  </si>
  <si>
    <t>HIDRANTE SUBTERRANEO, EM FERRO FUNDIDO, COM CURVA LONGA E CAIXA, DN 75 MM</t>
  </si>
  <si>
    <t>SINAPI-I|12772</t>
  </si>
  <si>
    <t>12772</t>
  </si>
  <si>
    <t>HIDROMETRO MULTIJATO / MEDIDOR DE AGUA, DN 1 1/2", VAZAO MAXIMA DE 20 M3/H, PARA AGUA POTAVEL FRIA, RELOJOARIA PLANA, CLASSE B, HORIZONTAL (SEM CONEXOES)</t>
  </si>
  <si>
    <t>SINAPI-I|12770</t>
  </si>
  <si>
    <t>12770</t>
  </si>
  <si>
    <t>HIDROMETRO MULTIJATO / MEDIDOR DE AGUA, DN 1", VAZAO MAXIMA DE 10 M3/H, PARA AGUA POTAVEL FRIA, RELOJOARIA PLANA, CLASSE B, HORIZONTAL (SEM CONEXOES)</t>
  </si>
  <si>
    <t>SINAPI-I|12775</t>
  </si>
  <si>
    <t>12775</t>
  </si>
  <si>
    <t>HIDROMETRO MULTIJATO / MEDIDOR DE AGUA, DN 1", VAZAO MAXIMA DE 7 M3/H, PARA AGUA POTAVEL FRIA, RELOJOARIA PLANA, CLASSE B, HORIZONTAL (SEM CONEXOES)</t>
  </si>
  <si>
    <t>SINAPI-I|12768</t>
  </si>
  <si>
    <t>12768</t>
  </si>
  <si>
    <t>HIDROMETRO MULTIJATO / MEDIDOR DE AGUA, DN 2", VAZAO MAXIMA DE 30 M3/H, PARA AGUA POTAVEL FRIA, RELOJOARIA PLANA, CLASSE B, HORIZONTAL (SEM CONEXOES)</t>
  </si>
  <si>
    <t>SINAPI-I|12769</t>
  </si>
  <si>
    <t>12769</t>
  </si>
  <si>
    <t>HIDROMETRO UNIJATO / MEDIDOR DE AGUA, DN 1/2", VAZAO MAXIMA DE 1,5 M3/H, PARA AGUA POTAVEL FRIA, RELOJOARIA PLANA, CLASSE B, HORIZONTAL (SEM CONEXOES)</t>
  </si>
  <si>
    <t>SINAPI-I|12773</t>
  </si>
  <si>
    <t>12773</t>
  </si>
  <si>
    <t>HIDROMETRO UNIJATO / MEDIDOR DE AGUA, DN 1/2", VAZAO MAXIMA DE 3 M3/H, PARA AGUA POTAVEL FRIA, RELOJOARIA PLANA, CLASSE B, HORIZONTAL (SEM CONEXOES)</t>
  </si>
  <si>
    <t>SINAPI-I|12774</t>
  </si>
  <si>
    <t>12774</t>
  </si>
  <si>
    <t>HIDROMETRO UNIJATO / MEDIDOR DE AGUA, DN 3/4", VAZAO MAXIMA DE 5 M3/H, PARA AGUA POTAVEL FRIA, RELOJOARIA PLANA, CLASSE B, HORIZONTAL (SEM CONEXOES)0,</t>
  </si>
  <si>
    <t>SINAPI-I|12776</t>
  </si>
  <si>
    <t>12776</t>
  </si>
  <si>
    <t>HIDROMETRO WOLTMANN, DN 2", VAZAO MAXIMA DE 50 M3/H, PARA AGUA POTAVEL FRIA, RELOJOARIA PLANA, TURBINA HORIZONTAL, EQUIPADO COM TELEMETRIA (SEM CONEXOES)</t>
  </si>
  <si>
    <t>SINAPI-I|12777</t>
  </si>
  <si>
    <t>12777</t>
  </si>
  <si>
    <t>HIDROMETRO WOLTMANN, DN 3", VAZAO MAXIMA DE 80 M3/H, PARA AGUA POTAVEL FRIA, RELOJOARIA PLANA, TURBINA HORIZONTAL, EQUIPADO COM TELEMETRIA (SEM CONEXOES)</t>
  </si>
  <si>
    <t>SINAPI-I|12873</t>
  </si>
  <si>
    <t>12873</t>
  </si>
  <si>
    <t>IMPERMEABILIZADOR (HORISTA)</t>
  </si>
  <si>
    <t>SINAPI-I|41076</t>
  </si>
  <si>
    <t>41076</t>
  </si>
  <si>
    <t>IMPERMEABILIZADOR (MENSALISTA)</t>
  </si>
  <si>
    <t>SINAPI-I|140</t>
  </si>
  <si>
    <t>140</t>
  </si>
  <si>
    <t>IMPERMEABILIZANTE FLEXIVEL BRANCO DE BASE ACRILICA PARA COBERTURAS</t>
  </si>
  <si>
    <t>SINAPI-I|151</t>
  </si>
  <si>
    <t>151</t>
  </si>
  <si>
    <t>IMPERMEABILIZANTE INCOLOR, BASE SILICONE, PARA TRATAMENTO DE FACHADAS, TELHAS, PEDRAS E OUTRAS SUPERFICIES</t>
  </si>
  <si>
    <t>SINAPI-I|7340</t>
  </si>
  <si>
    <t>7340</t>
  </si>
  <si>
    <t>IMUNIZANTE PARA MADEIRA, INCOLOR</t>
  </si>
  <si>
    <t>SINAPI-I|2701</t>
  </si>
  <si>
    <t>2701</t>
  </si>
  <si>
    <t>INSTALADOR DE TUBULACOES - TUBOS/EQUIPAMENTOS (HORISTA)</t>
  </si>
  <si>
    <t>SINAPI-I|40929</t>
  </si>
  <si>
    <t>40929</t>
  </si>
  <si>
    <t>INSTALADOR DE TUBULACOES - TUBOS/EQUIPAMENTOS (MENSALISTA)</t>
  </si>
  <si>
    <t>SINAPI-I|38064</t>
  </si>
  <si>
    <t>38064</t>
  </si>
  <si>
    <t>INTERRUPTOR BIPOLAR 10A, 250V, CONJUNTO MONTADO PARA EMBUTIR 4" X 2" (PLACA + SUPORTE + MODULO)</t>
  </si>
  <si>
    <t>SINAPI-I|38114</t>
  </si>
  <si>
    <t>38114</t>
  </si>
  <si>
    <t>INTERRUPTOR BIPOLAR SIMPLES 10 A, 250 V (APENAS MODULO)</t>
  </si>
  <si>
    <t>SINAPI-I|38115</t>
  </si>
  <si>
    <t>38115</t>
  </si>
  <si>
    <t>INTERRUPTOR INTERMEDIARIO 10 A, 250 V (APENAS MODULO)</t>
  </si>
  <si>
    <t>SINAPI-I|38065</t>
  </si>
  <si>
    <t>38065</t>
  </si>
  <si>
    <t>INTERRUPTOR INTERMEDIARIO 10A, 250V, CONJUNTO MONTADO PARA EMBUTIR 4" X 2" (PLACA + SUPORTE + MODULO)</t>
  </si>
  <si>
    <t>SINAPI-I|38078</t>
  </si>
  <si>
    <t>38078</t>
  </si>
  <si>
    <t>INTERRUPTOR PARALELO + TOMADA 2P+T 10A, 250V, CONJUNTO MONTADO PARA EMBUTIR 4" X 2" (PLACA + SUPORTE + MODULOS)</t>
  </si>
  <si>
    <t>SINAPI-I|38113</t>
  </si>
  <si>
    <t>38113</t>
  </si>
  <si>
    <t>INTERRUPTOR PARALELO 10A, 250V (APENAS MODULO)</t>
  </si>
  <si>
    <t>SINAPI-I|38063</t>
  </si>
  <si>
    <t>38063</t>
  </si>
  <si>
    <t>INTERRUPTOR PARALELO 10A, 250V, CONJUNTO MONTADO PARA EMBUTIR 4" X 2" (PLACA + SUPORTE + MODULO)</t>
  </si>
  <si>
    <t>SINAPI-I|38073</t>
  </si>
  <si>
    <t>38073</t>
  </si>
  <si>
    <t>INTERRUPTOR SIMPLES + 2 INTERRUPTORES PARALELOS 10A, 250V, CONJUNTO MONTADO PARA EMBUTIR 4" X 2" (PLACA + SUPORTE + MODULOS)</t>
  </si>
  <si>
    <t>SINAPI-I|38080</t>
  </si>
  <si>
    <t>38080</t>
  </si>
  <si>
    <t>INTERRUPTOR SIMPLES + INTERRUPTOR PARALELO + TOMADA 2P+T 10A, 250V, CONJUNTO MONTADO PARA EMBUTIR 4" X 2" (PLACA + SUPORTE + MODULOS)</t>
  </si>
  <si>
    <t>SINAPI-I|38069</t>
  </si>
  <si>
    <t>38069</t>
  </si>
  <si>
    <t>INTERRUPTOR SIMPLES + INTERRUPTOR PARALELO 10A, 250V, CONJUNTO MONTADO PARA EMBUTIR 4" X 2" (PLACA + SUPORTE + MODULOS)</t>
  </si>
  <si>
    <t>SINAPI-I|38077</t>
  </si>
  <si>
    <t>38077</t>
  </si>
  <si>
    <t>INTERRUPTOR SIMPLES + TOMADA 2P+T 10A, 250V, CONJUNTO MONTADO PARA EMBUTIR 4" X 2" (PLACA + SUPORTE + MODULOS)</t>
  </si>
  <si>
    <t>SINAPI-I|38112</t>
  </si>
  <si>
    <t>38112</t>
  </si>
  <si>
    <t>INTERRUPTOR SIMPLES 10A, 250V (APENAS MODULO)</t>
  </si>
  <si>
    <t>SINAPI-I|38062</t>
  </si>
  <si>
    <t>38062</t>
  </si>
  <si>
    <t>INTERRUPTOR SIMPLES 10A, 250V, CONJUNTO MONTADO PARA EMBUTIR 4" X 2" (PLACA + SUPORTE + MODULO)</t>
  </si>
  <si>
    <t>SINAPI-I|12129</t>
  </si>
  <si>
    <t>12129</t>
  </si>
  <si>
    <t>INTERRUPTOR SIMPLES 10A, 250V, CONJUNTO MONTADO PARA SOBREPOR 4" X 2" (CAIXA + 2 MODULOS)</t>
  </si>
  <si>
    <t>SINAPI-I|12128</t>
  </si>
  <si>
    <t>12128</t>
  </si>
  <si>
    <t>INTERRUPTOR SIMPLES 10A, 250V, CONJUNTO MONTADO PARA SOBREPOR 4" X 2" (CAIXA + MODULO)</t>
  </si>
  <si>
    <t>SINAPI-I|38081</t>
  </si>
  <si>
    <t>38081</t>
  </si>
  <si>
    <t>INTERRUPTORES PARALELOS (2 MODULOS) + TOMADA 2P+T 10A, 250V, CONJUNTO MONTADO PARA EMBUTIR 4" X 2" (PLACA + SUPORTE + MODULOS)</t>
  </si>
  <si>
    <t>SINAPI-I|38070</t>
  </si>
  <si>
    <t>38070</t>
  </si>
  <si>
    <t>INTERRUPTORES PARALELOS (2 MODULOS) 10A, 250V, CONJUNTO MONTADO PARA EMBUTIR 4" X 2" (PLACA + SUPORTE + MODULOS)</t>
  </si>
  <si>
    <t>SINAPI-I|38074</t>
  </si>
  <si>
    <t>38074</t>
  </si>
  <si>
    <t>INTERRUPTORES PARALELOS (3 MODULOS) 10A, 250V, CONJUNTO MONTADO PARA EMBUTIR 4" X 2" (PLACA + SUPORTE + MODULO)</t>
  </si>
  <si>
    <t>SINAPI-I|38072</t>
  </si>
  <si>
    <t>38072</t>
  </si>
  <si>
    <t>INTERRUPTORES SIMPLES (2 MODULOS) + 1 INTERRUPTOR PARALELO 10A, 250V, CONJUNTO MONTADO PARA EMBUTIR 4" X 2" (PLACA + SUPORTE + MODULOS)</t>
  </si>
  <si>
    <t>SINAPI-I|38079</t>
  </si>
  <si>
    <t>38079</t>
  </si>
  <si>
    <t>INTERRUPTORES SIMPLES (2 MODULOS) + TOMADA 2P+T 10A, 250V, CONJUNTO MONTADO PARA EMBUTIR 4" X 2" (PLACA + SUPORTE + MODULOS)</t>
  </si>
  <si>
    <t>SINAPI-I|38068</t>
  </si>
  <si>
    <t>38068</t>
  </si>
  <si>
    <t>INTERRUPTORES SIMPLES (2 MODULOS) 10A, 250V, CONJUNTO MONTADO PARA EMBUTIR 4" X 2" (PLACA + SUPORTE + MODULOS)</t>
  </si>
  <si>
    <t>SINAPI-I|38071</t>
  </si>
  <si>
    <t>38071</t>
  </si>
  <si>
    <t>INTERRUPTORES SIMPLES (3 MODULOS) 10A, 250V, CONJUNTO MONTADO PARA EMBUTIR 4" X 2" (PLACA + SUPORTE + MODULOS)</t>
  </si>
  <si>
    <t>SINAPI-I|45279</t>
  </si>
  <si>
    <t>45279</t>
  </si>
  <si>
    <t>INVERSOR DE SOLDA MONOFASICO DE 160 A, POTENCIA DE *7000* W, TENSAO DE 220 V, TURBO VENTILADO, PROTECAO POR TERMOSTATO, PARA ELETRODOS DE *2,0 A 4,0* MM</t>
  </si>
  <si>
    <t>SINAPI-I|3405</t>
  </si>
  <si>
    <t>3405</t>
  </si>
  <si>
    <t>ISOLADOR DE PORCELANA SUSPENSO, DISCO TIPO GARFO OLHAL, DIAMETRO DE 152 MM, PARA TENSAO DE *15* KV</t>
  </si>
  <si>
    <t>SINAPI-I|3394</t>
  </si>
  <si>
    <t>3394</t>
  </si>
  <si>
    <t>ISOLADOR DE PORCELANA, TIPO BUCHA, PARA TENSAO DE *15* KV</t>
  </si>
  <si>
    <t>SINAPI-I|3393</t>
  </si>
  <si>
    <t>3393</t>
  </si>
  <si>
    <t>ISOLADOR DE PORCELANA, TIPO BUCHA, PARA TENSAO DE *35* KV</t>
  </si>
  <si>
    <t>SINAPI-I|3406</t>
  </si>
  <si>
    <t>3406</t>
  </si>
  <si>
    <t>ISOLADOR DE PORCELANA, TIPO PINO MONOCORPO, PARA TENSAO DE *15* KV</t>
  </si>
  <si>
    <t>SINAPI-I|3395</t>
  </si>
  <si>
    <t>3395</t>
  </si>
  <si>
    <t>ISOLADOR DE PORCELANA, TIPO PINO MONOCORPO, PARA TENSAO DE *35* KV</t>
  </si>
  <si>
    <t>SINAPI-I|3398</t>
  </si>
  <si>
    <t>3398</t>
  </si>
  <si>
    <t>ISOLADOR DE PORCELANA, TIPO ROLDANA, DIMENSOES DE *72* X *72* MM, PARA USO EM BAIXA TENSAO</t>
  </si>
  <si>
    <t>SINAPI-I|40662</t>
  </si>
  <si>
    <t>40662</t>
  </si>
  <si>
    <t>JANELA BASCULANTE EM MADEIRA PINUS/ EUCALIPTO/ TAUARI/ VIROLA OU EQUIVALENTE DA REGIAO, *60 X 60*, CAIXA DO BATENTE/ MARCO E = *10* CM, 2 BASCULAS PARA VIDRO, COM FERRAGENS (SEM VIDRO, SEM GUARNICAO/ALIZAR E SEM ACABAMENTO)</t>
  </si>
  <si>
    <t>SINAPI-I|3437</t>
  </si>
  <si>
    <t>3437</t>
  </si>
  <si>
    <t>JANELA BASCULANTE EM MADEIRA PINUS/ EUCALIPTO/ TAUARI/ VIROLA OU EQUIVALENTE DA REGIAO, CAIXA DO BATENTE/ MARCO *10* CM, *2* FOLHAS BASCULANTES PARA VIDRO, COM FERRAGENS (SEM VIDRO, SEM GUARNICAO/ALIZAR E SEM ACABAMENTO)</t>
  </si>
  <si>
    <t>SINAPI-I|11190</t>
  </si>
  <si>
    <t>11190</t>
  </si>
  <si>
    <t>JANELA BASCULANTE, ACO, COM BATENTE/REQUADRO, 60 X 60 CM (SEM VIDROS)</t>
  </si>
  <si>
    <t>SINAPI-I|34377</t>
  </si>
  <si>
    <t>34377</t>
  </si>
  <si>
    <t>JANELA BASCULANTE, EM ALUMINIO PERFIL 20, 80 X 60 CM (A X L), 4 FLS (1 FIXA E 3 MOVEIS), ACABAMENTO BRANCO OU BRILHANTE, BATENTE DE 3 A 4 CM, COM VIDRO 4 MM, SEM GUARNICAO</t>
  </si>
  <si>
    <t>SINAPI-I|40659</t>
  </si>
  <si>
    <t>40659</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</si>
  <si>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</si>
  <si>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SINAPI-I|40660</t>
  </si>
  <si>
    <t>40660</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</si>
  <si>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</si>
  <si>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SINAPI-I|40661</t>
  </si>
  <si>
    <t>40661</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</si>
  <si>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</si>
  <si>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SINAPI-I|3428</t>
  </si>
  <si>
    <t>3428</t>
  </si>
  <si>
    <t>JANELA DE ABRIR EM MADEIRA IMBUIA/CEDRO ARANA/CEDRO ROSA OU EQUIVALENTE DA REGIAO, CAIXA DO BATENTE/MARCO *10* CM, 2 FOLHAS DE ABRIR TIPO VENEZIANA E 2 FOLHAS DE ABRIR PARA VIDRO, COM GUARNICAO/ALIZAR, COM FERRAGENS, (SEM VIDRO E SEM ACABAMENTO)</t>
  </si>
  <si>
    <t>SINAPI-I|3429</t>
  </si>
  <si>
    <t>3429</t>
  </si>
  <si>
    <t>JANELA DE ABRIR EM MADEIRA PINUS/EUCALIPTO/TAUARI/VIROLA OU EQUIVALENTE DA REGIAO, CAIXA DO BATENTE/MARCO *10* CM, 2 FOLHAS DE ABRIR TIPO VENEZIANA E 2 FOLHAS GUILHOTINA PARA VIDRO, COM FERRAGENS (SEM VIDRO, SEM GUARNICAO/ALIZAR E SEM ACABAMENTO)</t>
  </si>
  <si>
    <t>SINAPI-I|11199</t>
  </si>
  <si>
    <t>11199</t>
  </si>
  <si>
    <t>JANELA DE CORRER, ACO, BATENTE/REQUADRO DE 6 A 14 CM, COM DIVISAO HORIZ, PINT ANTICORROSIVA, SEM VIDRO, BANDEIRA COM BASCULA, 4 FLS, 120 X 150 CM (A X L)</t>
  </si>
  <si>
    <t>SINAPI-I|36896</t>
  </si>
  <si>
    <t>36896</t>
  </si>
  <si>
    <t>JANELA DE CORRER, EM ALUMINIO PERFIL 25, 100 X 120 CM (A X L), 2 FLS MOVEIS, SEM BANDEIRA, ACABAMENTO BRANCO OU BRILHANTE, BATENTE DE 6 A 7 CM, COM VIDRO 4 MM, SEM GUARNICAO</t>
  </si>
  <si>
    <t>SINAPI-I|34367</t>
  </si>
  <si>
    <t>34367</t>
  </si>
  <si>
    <t>JANELA DE CORRER, EM ALUMINIO PERFIL 25, 100 X 150 CM (A X L), 2 FLS MOVEIS, SEM BANDEIRA, ACABAMENTO BRANCO OU BRILHANTE, BATENTE DE 6 A 7 CM, COM VIDRO 4 MM, SEM GUARNICAO</t>
  </si>
  <si>
    <t>SINAPI-I|36897</t>
  </si>
  <si>
    <t>36897</t>
  </si>
  <si>
    <t>JANELA DE CORRER, EM ALUMINIO PERFIL 25, 100 X 150 CM (A X L), 4 FLS MOVEIS, SEM BANDEIRA, ACABAMENTO BRANCO OU BRILHANTE, BATENTE DE 6 A 7 CM, COM VIDRO 4 MM, SEM GUARNICAO/ALIZAR</t>
  </si>
  <si>
    <t>SINAPI-I|34369</t>
  </si>
  <si>
    <t>34369</t>
  </si>
  <si>
    <t>JANELA DE CORRER, EM ALUMINIO PERFIL 25, 100 X 200 CM (A X L), 4 FLS, SEM BANDEIRA, ACABAMENTO BRANCO OU BRILHANTE, BATENTE DE 6 A 7 CM, COM VIDRO 4 MM, SEM GUARNICAO/ALIZAR</t>
  </si>
  <si>
    <t>SINAPI-I|34364</t>
  </si>
  <si>
    <t>34364</t>
  </si>
  <si>
    <t>JANELA DE CORRER, EM ALUMINIO PERFIL 25, 120 X 150 CM (A X L), 4 FLS, BANDEIRA COM BASCULA, ACABAMENTO BRANCO OU BRILHANTE, BATENTE/REQUADRO DE 6 A 14 CM, COM VIDRO 4 MM, SEM GUARNICAO/ALIZAR</t>
  </si>
  <si>
    <t>SINAPI-I|3421</t>
  </si>
  <si>
    <t>3421</t>
  </si>
  <si>
    <t>JANELA EM MADEIRA CEDRINHO/ ANGELIM COMERCIAL/ CURUPIXA/ CUMARU OU EQUIVALENTE DA REGIAO, CAIXA DO BATENTE/MARCO *10* CM, 2 FOLHAS DE ABRIR TIPO VENEZIANA E 2 FOLHAS GUILHOTINA PARA VIDRO, COM GUARNICAO/ALIZAR, COM FERRAGENS (SEM VIDRO E SEM ACABAMENTO)</t>
  </si>
  <si>
    <t>SINAPI-I|599</t>
  </si>
  <si>
    <t>599</t>
  </si>
  <si>
    <t>JANELA FIXA, EM ALUMINIO PERFIL 20, 60 X 80 CM (A X L), BATENTE/REQUADRO DE 3 A 14 CM, COM VIDRO 4 MM, SEM GUARNICAO/ALIZAR, ACABAMENTO ALUM BRANCO OU BRILHANTE</t>
  </si>
  <si>
    <t>SINAPI-I|44053</t>
  </si>
  <si>
    <t>44053</t>
  </si>
  <si>
    <t>JANELA INTEGRADA VENEZIANA EM ALUMINIO PERFIL 25, 120 X 120 CM (A X L), 2 FLS (2 VIDROS) E VENEZIANA COM ACIONAMENTO MANUAL, SEM BANDEIRA, ACABAMENTO BRILHANTE, BATENTE DE 11,50 A 12,50 CM, COM VIDRO 4 MM, INCLUSO GUARNICAO</t>
  </si>
  <si>
    <t>SINAPI-I|3423</t>
  </si>
  <si>
    <t>3423</t>
  </si>
  <si>
    <t>JANELA MAXIM-AR EM MADEIRA CEDRINHO/ ANGELIM COMERCIAL/ CURUPIXA/ CUMARU OU EQUIVALENTE DA REGIAO, CAIXA DO BATENTE/MARCO *10* CM, 1 FOLHA PARA VIDRO, COM GUARNICAO/ALIZAR, COM FERRAGENS, (SEM VIDRO E SEM ACABAMENTO)</t>
  </si>
  <si>
    <t>SINAPI-I|34797</t>
  </si>
  <si>
    <t>34797</t>
  </si>
  <si>
    <t>JANELA MAXIM-AR, ACO GALVANIZADO PINT. ANTICORROSIVA, COM BATENTE/REQUADRO DE 6 A 14 CM, SEM VIDRO, COM GRADE, 1 FL, 60 X 80 CM (A X L)</t>
  </si>
  <si>
    <t>SINAPI-I|34381</t>
  </si>
  <si>
    <t>34381</t>
  </si>
  <si>
    <t>JANELA MAXIM-AR, EM ALUMINIO PERFIL 25, 60 X 80 CM (A X L), ACABAMENTO BRANCO OU BRILHANTE, BATENTE DE 4 A 5 CM, COM VIDRO 4 MM, SEM GUARNICAO/ALIZAR</t>
  </si>
  <si>
    <t>SINAPI-I|44054</t>
  </si>
  <si>
    <t>44054</t>
  </si>
  <si>
    <t>JANELA VENEZIANA DE CORRER, EM ALUMINIO PERFIL 25, 100 X 120 CM (A X L), 3 FLS (2 VENEZIANAS E 1 VIDRO), SEM BANDEIRA, ACABAMENTO BRANCO OU BRILHANTE, BATENTE DE 8 A 9 CM, COM VIDRO 4 MM, SEM GUARNICAO/ALIZAR</t>
  </si>
  <si>
    <t>SINAPI-I|44399</t>
  </si>
  <si>
    <t>44399</t>
  </si>
  <si>
    <t>JANELA VENEZIANA DE CORRER, EM ALUMINIO PERFIL 25, 100 X 150 CM (A X L), 6 FLS (4 VENEZIANAS E 2 VIDROS), SEM BANDEIRA, ACABAMENTO BRANCO OU BRILHANTE, BATENTE DE 8 A 9 CM, COM VIDRO 4 MM, SEM GUARNICAO / ALIZAR</t>
  </si>
  <si>
    <t>SINAPI-I|44503</t>
  </si>
  <si>
    <t>44503</t>
  </si>
  <si>
    <t>JARDINEIRO (HORISTA)</t>
  </si>
  <si>
    <t>SINAPI-I|41077</t>
  </si>
  <si>
    <t>41077</t>
  </si>
  <si>
    <t>JARDINEIRO (MENSALISTA)</t>
  </si>
  <si>
    <t>SINAPI-I|37963</t>
  </si>
  <si>
    <t>37963</t>
  </si>
  <si>
    <t>JOELHO CPVC, SOLDAVEL, 45 GRAUS, 15 MM, PARA AGUA QUENTE</t>
  </si>
  <si>
    <t>SINAPI-I|37964</t>
  </si>
  <si>
    <t>37964</t>
  </si>
  <si>
    <t>JOELHO CPVC, SOLDAVEL, 45 GRAUS, 22 MM, PARA AGUA QUENTE</t>
  </si>
  <si>
    <t>SINAPI-I|37965</t>
  </si>
  <si>
    <t>37965</t>
  </si>
  <si>
    <t>JOELHO CPVC, SOLDAVEL, 45 GRAUS, 28 MM, PARA AGUA QUENTE</t>
  </si>
  <si>
    <t>SINAPI-I|37966</t>
  </si>
  <si>
    <t>37966</t>
  </si>
  <si>
    <t>JOELHO CPVC, SOLDAVEL, 45 GRAUS, 35 MM, PARA AGUA QUENTE</t>
  </si>
  <si>
    <t>SINAPI-I|37967</t>
  </si>
  <si>
    <t>37967</t>
  </si>
  <si>
    <t>JOELHO CPVC, SOLDAVEL, 45 GRAUS, 42 MM, PARA AGUA QUENTE</t>
  </si>
  <si>
    <t>SINAPI-I|37968</t>
  </si>
  <si>
    <t>37968</t>
  </si>
  <si>
    <t>JOELHO CPVC, SOLDAVEL, 45 GRAUS, 54 MM, PARA AGUA QUENTE</t>
  </si>
  <si>
    <t>SINAPI-I|37969</t>
  </si>
  <si>
    <t>37969</t>
  </si>
  <si>
    <t>JOELHO CPVC, SOLDAVEL, 45 GRAUS, 73 MM, PARA AGUA QUENTE</t>
  </si>
  <si>
    <t>SINAPI-I|37970</t>
  </si>
  <si>
    <t>37970</t>
  </si>
  <si>
    <t>JOELHO CPVC, SOLDAVEL, 45 GRAUS, 89 MM, PARA AGUA QUENTE</t>
  </si>
  <si>
    <t>SINAPI-I|44251</t>
  </si>
  <si>
    <t>44251</t>
  </si>
  <si>
    <t>JOELHO CPVC, SOLDAVEL, 90 GRAUS, 114 MM, PARA AGUA QUENTE</t>
  </si>
  <si>
    <t>SINAPI-I|21118</t>
  </si>
  <si>
    <t>21118</t>
  </si>
  <si>
    <t>JOELHO CPVC, SOLDAVEL, 90 GRAUS, 15 MM, PARA AGUA QUENTE</t>
  </si>
  <si>
    <t>SINAPI-I|37956</t>
  </si>
  <si>
    <t>37956</t>
  </si>
  <si>
    <t>JOELHO CPVC, SOLDAVEL, 90 GRAUS, 22 MM, PARA AGUA QUENTE</t>
  </si>
  <si>
    <t>SINAPI-I|37957</t>
  </si>
  <si>
    <t>37957</t>
  </si>
  <si>
    <t>JOELHO CPVC, SOLDAVEL, 90 GRAUS, 28 MM, PARA AGUA QUENTE</t>
  </si>
  <si>
    <t>SINAPI-I|37958</t>
  </si>
  <si>
    <t>37958</t>
  </si>
  <si>
    <t>JOELHO CPVC, SOLDAVEL, 90 GRAUS, 35 MM, PARA AGUA QUENTE</t>
  </si>
  <si>
    <t>SINAPI-I|37959</t>
  </si>
  <si>
    <t>37959</t>
  </si>
  <si>
    <t>JOELHO CPVC, SOLDAVEL, 90 GRAUS, 42 MM, PARA AGUA QUENTE</t>
  </si>
  <si>
    <t>SINAPI-I|37960</t>
  </si>
  <si>
    <t>37960</t>
  </si>
  <si>
    <t>JOELHO CPVC, SOLDAVEL, 90 GRAUS, 54 MM, PARA AGUA QUENTE</t>
  </si>
  <si>
    <t>SINAPI-I|37961</t>
  </si>
  <si>
    <t>37961</t>
  </si>
  <si>
    <t>JOELHO CPVC, SOLDAVEL, 90 GRAUS, 73 MM, PARA AGUA QUENTE</t>
  </si>
  <si>
    <t>SINAPI-I|37962</t>
  </si>
  <si>
    <t>37962</t>
  </si>
  <si>
    <t>JOELHO CPVC, SOLDAVEL, 90 GRAUS, 89 MM, PARA AGUA QUENTE</t>
  </si>
  <si>
    <t>SINAPI-I|3533</t>
  </si>
  <si>
    <t>3533</t>
  </si>
  <si>
    <t>JOELHO DE REDUCAO, PVC SOLDAVEL, 90 GRAUS, 25 MM X 20 MM, COR MARROM, PARA AGUA FRIA PREDIAL</t>
  </si>
  <si>
    <t>SINAPI-I|3538</t>
  </si>
  <si>
    <t>3538</t>
  </si>
  <si>
    <t>JOELHO DE REDUCAO, PVC SOLDAVEL, 90 GRAUS, 32 MM X 25 MM, COR MARROM, PARA AGUA FRIA PREDIAL</t>
  </si>
  <si>
    <t>SINAPI-I|3498</t>
  </si>
  <si>
    <t>3498</t>
  </si>
  <si>
    <t>JOELHO DE REDUCAO, PVC, ROSCAVEL, 90 GRAUS, 1" X 3/4", COR BRANCA, PARA AGUA FRIA PREDIAL</t>
  </si>
  <si>
    <t>SINAPI-I|3496</t>
  </si>
  <si>
    <t>3496</t>
  </si>
  <si>
    <t>JOELHO DE REDUCAO, PVC, ROSCAVEL, 90 GRAUS, 3/4" X 1/2", COR BRANCA, PARA AGUA FRIA PREDIAL</t>
  </si>
  <si>
    <t>SINAPI-I|38429</t>
  </si>
  <si>
    <t>38429</t>
  </si>
  <si>
    <t>JOELHO DE TRANSICAO, CPVC, SOLDAVEL, 90 GRAUS, 15 MM X 1/2", PARA AGUA QUENTE</t>
  </si>
  <si>
    <t>SINAPI-I|38431</t>
  </si>
  <si>
    <t>38431</t>
  </si>
  <si>
    <t>JOELHO DE TRANSICAO, CPVC, SOLDAVEL, 90 GRAUS, 22 MM X 1/2", PARA AGUA QUENTE</t>
  </si>
  <si>
    <t>SINAPI-I|38430</t>
  </si>
  <si>
    <t>38430</t>
  </si>
  <si>
    <t>JOELHO DE TRANSICAO, CPVC, SOLDAVEL, 90 GRAUS, 22 MM X 3/4", PARA AGUA QUENTE</t>
  </si>
  <si>
    <t>SINAPI-I|36348</t>
  </si>
  <si>
    <t>36348</t>
  </si>
  <si>
    <t>JOELHO PPR 45 GRAUS, SOLDAVEL, F/F, DN 20 MM, PARA AGUA QUENTE PREDIAL</t>
  </si>
  <si>
    <t>SINAPI-I|36349</t>
  </si>
  <si>
    <t>36349</t>
  </si>
  <si>
    <t>JOELHO PPR 45 GRAUS, SOLDAVEL, F/F, DN 25 MM, PARA AGUA QUENTE PREDIAL</t>
  </si>
  <si>
    <t>SINAPI-I|38987</t>
  </si>
  <si>
    <t>38987</t>
  </si>
  <si>
    <t>JOELHO PPR 45 GRAUS, SOLDAVEL, F/F, DN 40 MM, PARA AQUA QUENTE E FRIA PREDIAL</t>
  </si>
  <si>
    <t>SINAPI-I|38988</t>
  </si>
  <si>
    <t>38988</t>
  </si>
  <si>
    <t>JOELHO PPR 45 GRAUS, SOLDAVEL, F/F, DN 50 MM, PARA AQUA QUENTE E FRIA PREDIAL</t>
  </si>
  <si>
    <t>SINAPI-I|38989</t>
  </si>
  <si>
    <t>38989</t>
  </si>
  <si>
    <t>JOELHO PPR 45 GRAUS, SOLDAVEL, F/F, DN 63 MM, PARA AQUA QUENTE E FRIA PREDIAL</t>
  </si>
  <si>
    <t>SINAPI-I|38990</t>
  </si>
  <si>
    <t>38990</t>
  </si>
  <si>
    <t>JOELHO PPR 45 GRAUS, SOLDAVEL, F/F, DN 75 MM, PARA AQUA QUENTE E FRIA PREDIAL</t>
  </si>
  <si>
    <t>SINAPI-I|38991</t>
  </si>
  <si>
    <t>38991</t>
  </si>
  <si>
    <t>JOELHO PPR 45 GRAUS, SOLDAVEL, F/F, DN 90 MM, PARA AQUA QUENTE E FRIA PREDIAL</t>
  </si>
  <si>
    <t>SINAPI-I|38433</t>
  </si>
  <si>
    <t>38433</t>
  </si>
  <si>
    <t>JOELHO PPR, 45 GRAUS, SOLDAVEL, F/F, DN 32 MM, PARA AGUA QUENTE PREDIAL</t>
  </si>
  <si>
    <t>SINAPI-I|38440</t>
  </si>
  <si>
    <t>38440</t>
  </si>
  <si>
    <t>JOELHO PPR, 90 GRAUS, SOLDAVEL, F/F, DN 110 MM, PARA AGUA QUENTE PREDIAL</t>
  </si>
  <si>
    <t>SINAPI-I|36359</t>
  </si>
  <si>
    <t>36359</t>
  </si>
  <si>
    <t>JOELHO PPR, 90 GRAUS, SOLDAVEL, F/F, DN 20 MM, PARA AGUA QUENTE PREDIAL</t>
  </si>
  <si>
    <t>SINAPI-I|36360</t>
  </si>
  <si>
    <t>36360</t>
  </si>
  <si>
    <t>JOELHO PPR, 90 GRAUS, SOLDAVEL, F/F, DN 25 MM, PARA AGUA QUENTE PREDIAL</t>
  </si>
  <si>
    <t>SINAPI-I|38434</t>
  </si>
  <si>
    <t>38434</t>
  </si>
  <si>
    <t>JOELHO PPR, 90 GRAUS, SOLDAVEL, F/F, DN 32 MM, PARA AGUA QUENTE PREDIAL</t>
  </si>
  <si>
    <t>SINAPI-I|38435</t>
  </si>
  <si>
    <t>38435</t>
  </si>
  <si>
    <t>JOELHO PPR, 90 GRAUS, SOLDAVEL, F/F, DN 40 MM, PARA AGUA QUENTE PREDIAL</t>
  </si>
  <si>
    <t>SINAPI-I|38436</t>
  </si>
  <si>
    <t>38436</t>
  </si>
  <si>
    <t>JOELHO PPR, 90 GRAUS, SOLDAVEL, F/F, DN 50 MM, PARA AGUA QUENTE PREDIAL</t>
  </si>
  <si>
    <t>SINAPI-I|38437</t>
  </si>
  <si>
    <t>38437</t>
  </si>
  <si>
    <t>JOELHO PPR, 90 GRAUS, SOLDAVEL, F/F, DN 63 MM, PARA AGUA QUENTE PREDIAL</t>
  </si>
  <si>
    <t>SINAPI-I|38438</t>
  </si>
  <si>
    <t>38438</t>
  </si>
  <si>
    <t>JOELHO PPR, 90 GRAUS, SOLDAVEL, F/F, DN 75 MM, PARA AGUA QUENTE PREDIAL</t>
  </si>
  <si>
    <t>SINAPI-I|38439</t>
  </si>
  <si>
    <t>38439</t>
  </si>
  <si>
    <t>JOELHO PPR, 90 GRAUS, SOLDAVEL, F/F, DN 90 MM, PARA AGUA QUENTE PREDIAL</t>
  </si>
  <si>
    <t>SINAPI-I|10836</t>
  </si>
  <si>
    <t>10836</t>
  </si>
  <si>
    <t>JOELHO PVC COM VISITA, 90 GRAUS, DN 100 X 50 MM, SERIE NORMAL, PARA ESGOTO PREDIAL</t>
  </si>
  <si>
    <t>SINAPI-I|3510</t>
  </si>
  <si>
    <t>3510</t>
  </si>
  <si>
    <t>JOELHO PVC, 90 GRAUS, ROSCAVEL, 1 1/4", COR BRANCA, AGUA FRIA PREDIAL</t>
  </si>
  <si>
    <t>SINAPI-I|10835</t>
  </si>
  <si>
    <t>10835</t>
  </si>
  <si>
    <t>JOELHO PVC, COM BOLSA E ANEL, 90 GRAUS, DN 40 X *38* MM, SERIE NORMAL, PARA ESGOTO PREDIAL</t>
  </si>
  <si>
    <t>SINAPI-I|3485</t>
  </si>
  <si>
    <t>3485</t>
  </si>
  <si>
    <t>JOELHO PVC, ROSCAVEL, 45 GRAUS, 1", COR BRANCA, PARA AGUA FRIA PREDIAL</t>
  </si>
  <si>
    <t>SINAPI-I|3475</t>
  </si>
  <si>
    <t>3475</t>
  </si>
  <si>
    <t>JOELHO PVC, ROSCAVEL, 45 GRAUS, 1/2", COR BRANCA, PARA AGUA FRIA PREDIAL</t>
  </si>
  <si>
    <t>SINAPI-I|3534</t>
  </si>
  <si>
    <t>3534</t>
  </si>
  <si>
    <t>JOELHO PVC, ROSCAVEL, 45 GRAUS, 3/4", COR BRANCA, PARA AGUA FRIA PREDIAL</t>
  </si>
  <si>
    <t>SINAPI-I|3482</t>
  </si>
  <si>
    <t>3482</t>
  </si>
  <si>
    <t>JOELHO PVC, ROSCAVEL, 90 GRAUS, 1", COR BRANCA, PARA AGUA FRIA PREDIAL</t>
  </si>
  <si>
    <t>SINAPI-I|3543</t>
  </si>
  <si>
    <t>3543</t>
  </si>
  <si>
    <t>JOELHO PVC, ROSCAVEL, 90 GRAUS, 1/2", COR BRANCA, PARA AGUA FRIA PREDIAL</t>
  </si>
  <si>
    <t>SINAPI-I|3505</t>
  </si>
  <si>
    <t>3505</t>
  </si>
  <si>
    <t>JOELHO PVC, ROSCAVEL, 90 GRAUS, 3/4", COR BRANCA, PARA AGUA FRIA PREDIAL</t>
  </si>
  <si>
    <t>SINAPI-I|3521</t>
  </si>
  <si>
    <t>3521</t>
  </si>
  <si>
    <t>JOELHO PVC, SOLDAVEL COM ROSCA, 90 GRAUS, 20 MM X 1/2", COR MARROM, PARA AGUA FRIA PREDIAL</t>
  </si>
  <si>
    <t>SINAPI-I|3531</t>
  </si>
  <si>
    <t>3531</t>
  </si>
  <si>
    <t>JOELHO PVC, SOLDAVEL COM ROSCA, 90 GRAUS, 25 MM X 1/2", COR MARROM, PARA AGUA FRIA PREDIAL</t>
  </si>
  <si>
    <t>SINAPI-I|3522</t>
  </si>
  <si>
    <t>3522</t>
  </si>
  <si>
    <t>JOELHO PVC, SOLDAVEL COM ROSCA, 90 GRAUS, 25 MM X 3/4", COR MARROM, PARA AGUA FRIA PREDIAL</t>
  </si>
  <si>
    <t>SINAPI-I|3527</t>
  </si>
  <si>
    <t>3527</t>
  </si>
  <si>
    <t>JOELHO PVC, SOLDAVEL COM ROSCA, 90 GRAUS, 32 MM X 3/4", COR MARROM, PARA AGUA FRIA PREDIAL</t>
  </si>
  <si>
    <t>SINAPI-I|3530</t>
  </si>
  <si>
    <t>3530</t>
  </si>
  <si>
    <t>JOELHO PVC, SOLDAVEL, 90 GRAUS, 110 MM, COR MARROM, PARA AGUA FRIA PREDIAL</t>
  </si>
  <si>
    <t>SINAPI-I|3542</t>
  </si>
  <si>
    <t>3542</t>
  </si>
  <si>
    <t>JOELHO PVC, SOLDAVEL, 90 GRAUS, 20 MM, COR MARROM, PARA AGUA FRIA PREDIAL</t>
  </si>
  <si>
    <t>SINAPI-I|3529</t>
  </si>
  <si>
    <t>3529</t>
  </si>
  <si>
    <t>JOELHO PVC, SOLDAVEL, 90 GRAUS, 25 MM, COR MARROM, PARA AGUA FRIA PREDIAL</t>
  </si>
  <si>
    <t>SINAPI-I|3536</t>
  </si>
  <si>
    <t>3536</t>
  </si>
  <si>
    <t>JOELHO PVC, SOLDAVEL, 90 GRAUS, 32 MM, COR MARROM, PARA AGUA FRIA PREDIAL</t>
  </si>
  <si>
    <t>SINAPI-I|3535</t>
  </si>
  <si>
    <t>3535</t>
  </si>
  <si>
    <t>JOELHO PVC, SOLDAVEL, 90 GRAUS, 40 MM, COR MARROM, PARA AGUA FRIA PREDIAL</t>
  </si>
  <si>
    <t>SINAPI-I|3540</t>
  </si>
  <si>
    <t>3540</t>
  </si>
  <si>
    <t>JOELHO PVC, SOLDAVEL, 90 GRAUS, 50 MM, COR MARROM, PARA AGUA FRIA PREDIAL</t>
  </si>
  <si>
    <t>SINAPI-I|3539</t>
  </si>
  <si>
    <t>3539</t>
  </si>
  <si>
    <t>JOELHO PVC, SOLDAVEL, 90 GRAUS, 60 MM, COR MARROM, PARA AGUA FRIA PREDIAL</t>
  </si>
  <si>
    <t>SINAPI-I|3513</t>
  </si>
  <si>
    <t>3513</t>
  </si>
  <si>
    <t>JOELHO PVC, SOLDAVEL, 90 GRAUS, 85 MM, COR MARROM, PARA AGUA FRIA PREDIAL</t>
  </si>
  <si>
    <t>SINAPI-I|3516</t>
  </si>
  <si>
    <t>3516</t>
  </si>
  <si>
    <t>JOELHO PVC, SOLDAVEL, BB, 45 GRAUS, DN 40 MM, PARA ESGOTO PREDIAL</t>
  </si>
  <si>
    <t>SINAPI-I|3517</t>
  </si>
  <si>
    <t>3517</t>
  </si>
  <si>
    <t>JOELHO PVC, SOLDAVEL, BB, 90 GRAUS, SEM ANEL, DN 40 MM, PARA ESGOTO PREDIAL SECUNDARIO</t>
  </si>
  <si>
    <t>SINAPI-I|3515</t>
  </si>
  <si>
    <t>3515</t>
  </si>
  <si>
    <t>JOELHO PVC, SOLDAVEL, COM BUCHA DE LATAO, 90 GRAUS, 20 MM X 1/2", PARA AGUA FRIA PREDIAL</t>
  </si>
  <si>
    <t>SINAPI-I|20147</t>
  </si>
  <si>
    <t>20147</t>
  </si>
  <si>
    <t>JOELHO PVC, SOLDAVEL, COM BUCHA DE LATAO, 90 GRAUS, 25 MM X 1/2", PARA AGUA FRIA PREDIAL</t>
  </si>
  <si>
    <t>SINAPI-I|3524</t>
  </si>
  <si>
    <t>3524</t>
  </si>
  <si>
    <t>JOELHO PVC, SOLDAVEL, COM BUCHA DE LATAO, 90 GRAUS, 25 MM X 3/4", PARA AGUA FRIA PREDIAL</t>
  </si>
  <si>
    <t>SINAPI-I|3532</t>
  </si>
  <si>
    <t>3532</t>
  </si>
  <si>
    <t>JOELHO PVC, SOLDAVEL, COM BUCHA DE LATAO, 90 GRAUS, 32 MM X 3/4", PARA AGUA FRIA PREDIAL</t>
  </si>
  <si>
    <t>SINAPI-I|3528</t>
  </si>
  <si>
    <t>3528</t>
  </si>
  <si>
    <t>JOELHO PVC, SOLDAVEL, PB, 45 GRAUS, DN 100 MM, PARA ESGOTO PREDIAL</t>
  </si>
  <si>
    <t>SINAPI-I|37952</t>
  </si>
  <si>
    <t>37952</t>
  </si>
  <si>
    <t>JOELHO PVC, SOLDAVEL, PB, 45 GRAUS, DN 150 MM, PARA ESGOTO PREDIAL</t>
  </si>
  <si>
    <t>SINAPI-I|37951</t>
  </si>
  <si>
    <t>37951</t>
  </si>
  <si>
    <t>JOELHO PVC, SOLDAVEL, PB, 45 GRAUS, DN 40 MM, PARA ESGOTO PREDIAL</t>
  </si>
  <si>
    <t>SINAPI-I|3518</t>
  </si>
  <si>
    <t>3518</t>
  </si>
  <si>
    <t>JOELHO PVC, SOLDAVEL, PB, 45 GRAUS, DN 50 MM, PARA ESGOTO PREDIAL</t>
  </si>
  <si>
    <t>SINAPI-I|3519</t>
  </si>
  <si>
    <t>3519</t>
  </si>
  <si>
    <t>JOELHO PVC, SOLDAVEL, PB, 45 GRAUS, DN 75 MM, PARA ESGOTO PREDIAL</t>
  </si>
  <si>
    <t>SINAPI-I|3520</t>
  </si>
  <si>
    <t>3520</t>
  </si>
  <si>
    <t>JOELHO PVC, SOLDAVEL, PB, 90 GRAUS, DN 100 MM, PARA ESGOTO PREDIAL</t>
  </si>
  <si>
    <t>SINAPI-I|37950</t>
  </si>
  <si>
    <t>37950</t>
  </si>
  <si>
    <t>JOELHO PVC, SOLDAVEL, PB, 90 GRAUS, DN 150 MM, PARA ESGOTO PREDIAL</t>
  </si>
  <si>
    <t>SINAPI-I|37949</t>
  </si>
  <si>
    <t>37949</t>
  </si>
  <si>
    <t>JOELHO PVC, SOLDAVEL, PB, 90 GRAUS, DN 40 MM, PARA ESGOTO PREDIAL</t>
  </si>
  <si>
    <t>SINAPI-I|3526</t>
  </si>
  <si>
    <t>3526</t>
  </si>
  <si>
    <t>JOELHO PVC, SOLDAVEL, PB, 90 GRAUS, DN 50 MM, PARA ESGOTO PREDIAL</t>
  </si>
  <si>
    <t>SINAPI-I|3509</t>
  </si>
  <si>
    <t>3509</t>
  </si>
  <si>
    <t>JOELHO PVC, SOLDAVEL, PB, 90 GRAUS, DN 75 MM, PARA ESGOTO PREDIAL</t>
  </si>
  <si>
    <t>SINAPI-I|20151</t>
  </si>
  <si>
    <t>20151</t>
  </si>
  <si>
    <t>JOELHO, PVC SERIE R, 45 GRAUS, DN 100 MM, PARA ESGOTO PREDIAL</t>
  </si>
  <si>
    <t>SINAPI-I|20152</t>
  </si>
  <si>
    <t>20152</t>
  </si>
  <si>
    <t>JOELHO, PVC SERIE R, 45 GRAUS, DN 150 MM, PARA ESGOTO PREDIAL</t>
  </si>
  <si>
    <t>SINAPI-I|20148</t>
  </si>
  <si>
    <t>20148</t>
  </si>
  <si>
    <t>JOELHO, PVC SERIE R, 45 GRAUS, DN 40 MM, PARA ESGOTO PREDIAL</t>
  </si>
  <si>
    <t>SINAPI-I|20149</t>
  </si>
  <si>
    <t>20149</t>
  </si>
  <si>
    <t>JOELHO, PVC SERIE R, 45 GRAUS, DN 50 MM, PARA ESGOTO PREDIAL</t>
  </si>
  <si>
    <t>SINAPI-I|20150</t>
  </si>
  <si>
    <t>20150</t>
  </si>
  <si>
    <t>JOELHO, PVC SERIE R, 45 GRAUS, DN 75 MM, PARA ESGOTO PREDIAL</t>
  </si>
  <si>
    <t>SINAPI-I|20157</t>
  </si>
  <si>
    <t>20157</t>
  </si>
  <si>
    <t>JOELHO, PVC SERIE R, 90 GRAUS, DN 100 MM, PARA ESGOTO PREDIAL</t>
  </si>
  <si>
    <t>SINAPI-I|20158</t>
  </si>
  <si>
    <t>20158</t>
  </si>
  <si>
    <t>JOELHO, PVC SERIE R, 90 GRAUS, DN 150 MM, PARA ESGOTO PREDIAL</t>
  </si>
  <si>
    <t>SINAPI-I|20154</t>
  </si>
  <si>
    <t>20154</t>
  </si>
  <si>
    <t>JOELHO, PVC SERIE R, 90 GRAUS, DN 40 MM, PARA ESGOTO PREDIAL</t>
  </si>
  <si>
    <t>SINAPI-I|20155</t>
  </si>
  <si>
    <t>20155</t>
  </si>
  <si>
    <t>JOELHO, PVC SERIE R, 90 GRAUS, DN 50 MM, PARA ESGOTO PREDIAL</t>
  </si>
  <si>
    <t>SINAPI-I|20156</t>
  </si>
  <si>
    <t>20156</t>
  </si>
  <si>
    <t>JOELHO, PVC SERIE R, 90 GRAUS, DN 75 MM, PARA ESGOTO PREDIAL</t>
  </si>
  <si>
    <t>SINAPI-I|3499</t>
  </si>
  <si>
    <t>3499</t>
  </si>
  <si>
    <t>JOELHO, PVC SOLDAVEL, 45 GRAUS, 20 MM, COR MARROM, PARA AGUA FRIA PREDIAL</t>
  </si>
  <si>
    <t>SINAPI-I|3500</t>
  </si>
  <si>
    <t>3500</t>
  </si>
  <si>
    <t>JOELHO, PVC SOLDAVEL, 45 GRAUS, 25 MM, COR MARROM, PARA AGUA FRIA PREDIAL</t>
  </si>
  <si>
    <t>SINAPI-I|3501</t>
  </si>
  <si>
    <t>3501</t>
  </si>
  <si>
    <t>JOELHO, PVC SOLDAVEL, 45 GRAUS, 32 MM, COR MARROM, PARA AGUA FRIA PREDIAL</t>
  </si>
  <si>
    <t>SINAPI-I|3502</t>
  </si>
  <si>
    <t>3502</t>
  </si>
  <si>
    <t>JOELHO, PVC SOLDAVEL, 45 GRAUS, 40 MM, COR MARROM, PARA AGUA FRIA PREDIAL</t>
  </si>
  <si>
    <t>SINAPI-I|3503</t>
  </si>
  <si>
    <t>3503</t>
  </si>
  <si>
    <t>JOELHO, PVC SOLDAVEL, 45 GRAUS, 50 MM, COR MARROM, PARA AGUA FRIA PREDIAL</t>
  </si>
  <si>
    <t>SINAPI-I|3477</t>
  </si>
  <si>
    <t>3477</t>
  </si>
  <si>
    <t>JOELHO, PVC SOLDAVEL, 45 GRAUS, 60 MM, COR MARROM, PARA AGUA FRIA PREDIAL</t>
  </si>
  <si>
    <t>SINAPI-I|3478</t>
  </si>
  <si>
    <t>3478</t>
  </si>
  <si>
    <t>JOELHO, PVC SOLDAVEL, 45 GRAUS, 75 MM, COR MARROM, PARA AGUA FRIA PREDIAL</t>
  </si>
  <si>
    <t>SINAPI-I|3525</t>
  </si>
  <si>
    <t>3525</t>
  </si>
  <si>
    <t>JOELHO, PVC SOLDAVEL, 45 GRAUS, 85 MM, COR MARROM, PARA AGUA FRIA PREDIAL</t>
  </si>
  <si>
    <t>SINAPI-I|3511</t>
  </si>
  <si>
    <t>3511</t>
  </si>
  <si>
    <t>JOELHO, PVC SOLDAVEL, 90 GRAUS, 75 MM, COR MARROM, PARA AGUA FRIA PREDIAL</t>
  </si>
  <si>
    <t>SINAPI-I|38913</t>
  </si>
  <si>
    <t>38913</t>
  </si>
  <si>
    <t>JOELHO/COTOVELO 90 GRAUS, METALICO, PARA CONEXAO COM ANEL DESLIZANTE, DN 16 MM, EM TUBO PEX PARA INST. AGUA QUENTE/FRIA</t>
  </si>
  <si>
    <t>SINAPI-I|38914</t>
  </si>
  <si>
    <t>38914</t>
  </si>
  <si>
    <t>JOELHO/COTOVELO 90 GRAUS, METALICO, PARA CONEXAO COM ANEL DESLIZANTE, DN 20 MM, EM TUBO PEX PARA INST. AGUA QUENTE/FRIA</t>
  </si>
  <si>
    <t>SINAPI-I|38915</t>
  </si>
  <si>
    <t>38915</t>
  </si>
  <si>
    <t>JOELHO/COTOVELO 90 GRAUS, METALICO, PARA CONEXAO COM ANEL DESLIZANTE, DN 25 MM, EM TUBO PEX PARA INST. AGUA QUENTE/FRIA</t>
  </si>
  <si>
    <t>SINAPI-I|38916</t>
  </si>
  <si>
    <t>38916</t>
  </si>
  <si>
    <t>JOELHO/COTOVELO 90 GRAUS, METALICO, PARA CONEXAO COM ANEL DESLIZANTE, DN 32 MM, EM TUBO PEX PARA INST. AGUA QUENTE/FRIA</t>
  </si>
  <si>
    <t>SINAPI-I|39300</t>
  </si>
  <si>
    <t>39300</t>
  </si>
  <si>
    <t>JOELHO/COTOVELO 90 GRAUS, PLASTICO, PARA CONEXAO COM CRIMPAGEM, DN 16 MM, EM TUBO PEX PARA INST. AGUA QUENTE/FRIA</t>
  </si>
  <si>
    <t>SINAPI-I|39301</t>
  </si>
  <si>
    <t>39301</t>
  </si>
  <si>
    <t>JOELHO/COTOVELO 90 GRAUS, PLASTICO, PARA CONEXAO COM CRIMPAGEM, DN 20 MM, EM TUBO PEX PARA INST. AGUA QUENTE/FRIA</t>
  </si>
  <si>
    <t>SINAPI-I|39302</t>
  </si>
  <si>
    <t>39302</t>
  </si>
  <si>
    <t>JOELHO/COTOVELO 90 GRAUS, PLASTICO, PARA CONEXAO COM CRIMPAGEM, DN 25 MM, EM TUBO PEX PARA INST. AGUA QUENTE/FRIA</t>
  </si>
  <si>
    <t>SINAPI-I|38941</t>
  </si>
  <si>
    <t>38941</t>
  </si>
  <si>
    <t>JOELHO/COTOVELO 90 GRAUS, ROSCA FEMEA MOVEL, METALICO, PARA CONEXAO COM ANEL DESLIZANTE, DN 20 MM X 3/4", EM TUBO PEX PARA INST. AGUA QUENTE/FRIA</t>
  </si>
  <si>
    <t>SINAPI-I|38923</t>
  </si>
  <si>
    <t>38923</t>
  </si>
  <si>
    <t>JOELHO/COTOVELO 90 GRAUS, ROSCA FEMEA TERMINAL, METALICO, PARA CONEXAO COM ANEL DESLIZANTE, DN 16 MM X 1/2", EM TUBO PEX PARA INST. AGUA QUENTE/FRIA</t>
  </si>
  <si>
    <t>SINAPI-I|38925</t>
  </si>
  <si>
    <t>38925</t>
  </si>
  <si>
    <t>JOELHO/COTOVELO 90 GRAUS, ROSCA FEMEA TERMINAL, METALICO, PARA CONEXAO COM ANEL DESLIZANTE, DN 20 MM X 1/2", EM TUBO PEX PARA INST. AGUA QUENTE/FRIA</t>
  </si>
  <si>
    <t>SINAPI-I|38926</t>
  </si>
  <si>
    <t>38926</t>
  </si>
  <si>
    <t>JOELHO/COTOVELO 90 GRAUS, ROSCA FEMEA TERMINAL, METALICO, PARA CONEXAO COM ANEL DESLIZANTE, DN 20 MM X 3/4", EM TUBO PEX PARA INST. AGUA QUENTE/FRIA</t>
  </si>
  <si>
    <t>SINAPI-I|38927</t>
  </si>
  <si>
    <t>38927</t>
  </si>
  <si>
    <t>JOELHO/COTOVELO 90 GRAUS, ROSCA FEMEA TERMINAL, METALICO, PARA CONEXAO COM ANEL DESLIZANTE, DN 25 MM X 3/4", EM TUBO PEX PARA INST. AGUA QUENTE/FRIA</t>
  </si>
  <si>
    <t>SINAPI-I|39304</t>
  </si>
  <si>
    <t>39304</t>
  </si>
  <si>
    <t>JOELHO/COTOVELO 90 GRAUS, ROSCA FEMEA TERMINAL, PLASTICO, PARA CONEXAO COM CRIMPAGEM, DN 16 MM X 1/2", EM TUBO PEX PARA INST. AGUA QUENTE/FRIA</t>
  </si>
  <si>
    <t>SINAPI-I|39305</t>
  </si>
  <si>
    <t>39305</t>
  </si>
  <si>
    <t>JOELHO/COTOVELO 90 GRAUS, ROSCA FEMEA TERMINAL, PLASTICO, PARA CONEXAO COM CRIMPAGEM, DN 20 MM X 1/2", EM TUBO PEX PARA INST. AGUA QUENTE/FRIA</t>
  </si>
  <si>
    <t>SINAPI-I|39306</t>
  </si>
  <si>
    <t>39306</t>
  </si>
  <si>
    <t>JOELHO/COTOVELO 90 GRAUS, ROSCA FEMEA TERMINAL, PLASTICO, PARA CONEXAO COM CRIMPAGEM, DN 20 MM X 3/4", EM TUBO PEX PARA INST. AGUA QUENTE/FRIA</t>
  </si>
  <si>
    <t>SINAPI-I|38928</t>
  </si>
  <si>
    <t>38928</t>
  </si>
  <si>
    <t>JOELHO/COTOVELO 90 GRAUS, ROSCA FEMEA TERMINAL, PLASTICO, PARA CONEXAO COM CRIMPAGEM, DN 25 MM X 1/2", EM TUBO PEX PARA INST. AGUA QUENTE/FRIA</t>
  </si>
  <si>
    <t>SINAPI-I|38917</t>
  </si>
  <si>
    <t>38917</t>
  </si>
  <si>
    <t>JOELHO/COTOVELO 90 GRAUS, ROSCA FEMEA, COM BASE FIXA, METALICO, PARA CONEXAO COM ANEL DESLIZANTE, DN 16 MM X 1/2", EM TUBO PEX PARA INST. AGUA QUENTE/FRIA</t>
  </si>
  <si>
    <t>SINAPI-I|38919</t>
  </si>
  <si>
    <t>38919</t>
  </si>
  <si>
    <t>JOELHO/COTOVELO 90 GRAUS, ROSCA FEMEA, COM BASE FIXA, METALICO, PARA CONEXAO COM ANEL DESLIZANTE, DN 20 MM X 1/2", EM TUBO PEX PARA INST. AGUA QUENTE/FRIA</t>
  </si>
  <si>
    <t>SINAPI-I|38922</t>
  </si>
  <si>
    <t>38922</t>
  </si>
  <si>
    <t>JOELHO/COTOVELO 90 GRAUS, ROSCA FEMEA, COM BASE FIXA, METALICO, PARA CONEXAO COM ANEL DESLIZANTE, DN 25 MM X 3/4", EM TUBO PEX PARA INST. AGUA QUENTE/FRIA</t>
  </si>
  <si>
    <t>SINAPI-I|45198</t>
  </si>
  <si>
    <t>45198</t>
  </si>
  <si>
    <t>JOGO DE CHAVES ALLEN LONGAS HEXAGONAIS DE 1,5 MM A 10 MM - 9 PECAS</t>
  </si>
  <si>
    <t>SINAPI-I|45196</t>
  </si>
  <si>
    <t>45196</t>
  </si>
  <si>
    <t>JOGO DE CHAVES DE FENDA E PHILLIPS ISOLADAS, 1000 V - *6* PECAS</t>
  </si>
  <si>
    <t>SINAPI-I|12032</t>
  </si>
  <si>
    <t>12032</t>
  </si>
  <si>
    <t>JOGO DE TRANQUETA E ROSETA QUADRADA DE SOBREPOR SEM FUROS, EM LATAO CROMADO, *50 X 50* MM, PARA FECHADURA DE PORTA DE BANHEIRO</t>
  </si>
  <si>
    <t>SINAPI-I|12030</t>
  </si>
  <si>
    <t>12030</t>
  </si>
  <si>
    <t>JOGO DE TRANQUETA E ROSETA REDONDA DE SOBREPOR SEM FUROS, EM LATAO CROMADO, DIAMETRO *50* MM, PARA FECHADURA DE PORTA DE BANHEIRO</t>
  </si>
  <si>
    <t>SINAPI-I|45207</t>
  </si>
  <si>
    <t>45207</t>
  </si>
  <si>
    <t>JOGO SERRA COPO COM 6 SERRAS, DIAMETRO VARIANDO DE 15 MM A 60 MM</t>
  </si>
  <si>
    <t>SINAPI-I|14157</t>
  </si>
  <si>
    <t>14157</t>
  </si>
  <si>
    <t>JUNCAO 2 GARRAS PARA FITA PERFURADA</t>
  </si>
  <si>
    <t>SINAPI-I|10908</t>
  </si>
  <si>
    <t>10908</t>
  </si>
  <si>
    <t>JUNCAO DE REDUCAO INVERTIDA, PVC SOLDAVEL, 100 X 50 MM, SERIE NORMAL PARA ESGOTO PREDIAL</t>
  </si>
  <si>
    <t>SINAPI-I|10909</t>
  </si>
  <si>
    <t>10909</t>
  </si>
  <si>
    <t>JUNCAO DE REDUCAO INVERTIDA, PVC SOLDAVEL, 100 X 75 MM, SERIE NORMAL PARA ESGOTO PREDIAL</t>
  </si>
  <si>
    <t>SINAPI-I|3669</t>
  </si>
  <si>
    <t>3669</t>
  </si>
  <si>
    <t>JUNCAO DE REDUCAO INVERTIDA, PVC SOLDAVEL, 75 X 50 MM, SERIE NORMAL PARA ESGOTO PREDIAL</t>
  </si>
  <si>
    <t>SINAPI-I|20139</t>
  </si>
  <si>
    <t>20139</t>
  </si>
  <si>
    <t>JUNCAO DUPLA, PVC SERIE R, DN 100 X 100 X 100 MM, PARA ESGOTO PREDIAL</t>
  </si>
  <si>
    <t>SINAPI-I|3668</t>
  </si>
  <si>
    <t>3668</t>
  </si>
  <si>
    <t>JUNCAO DUPLA, PVC SOLDAVEL, DN 100 X 100 X 100 MM, SERIE NORMAL PARA ESGOTO PREDIAL</t>
  </si>
  <si>
    <t>SINAPI-I|10911</t>
  </si>
  <si>
    <t>10911</t>
  </si>
  <si>
    <t>JUNCAO INVERTIDA, PVC SOLDAVEL, 75 X 75 MM, SERIE NORMAL PARA ESGOTO PREDIAL</t>
  </si>
  <si>
    <t>SINAPI-I|3659</t>
  </si>
  <si>
    <t>3659</t>
  </si>
  <si>
    <t>JUNCAO SIMPLES DE REDUCAO, PVC, DN 100 X 50 MM, SERIE NORMAL PARA ESGOTO PREDIAL</t>
  </si>
  <si>
    <t>SINAPI-I|3660</t>
  </si>
  <si>
    <t>3660</t>
  </si>
  <si>
    <t>JUNCAO SIMPLES DE REDUCAO, PVC, DN 100 X 75 MM, SERIE NORMAL PARA ESGOTO PREDIAL</t>
  </si>
  <si>
    <t>SINAPI-I|20144</t>
  </si>
  <si>
    <t>20144</t>
  </si>
  <si>
    <t>JUNCAO SIMPLES, PVC SERIE R, DN 100 X 100 MM, PARA ESGOTO PREDIAL</t>
  </si>
  <si>
    <t>SINAPI-I|20143</t>
  </si>
  <si>
    <t>20143</t>
  </si>
  <si>
    <t>JUNCAO SIMPLES, PVC SERIE R, DN 100 X 75 MM, PARA ESGOTO PREDIAL</t>
  </si>
  <si>
    <t>SINAPI-I|20145</t>
  </si>
  <si>
    <t>20145</t>
  </si>
  <si>
    <t>JUNCAO SIMPLES, PVC SERIE R, DN 150 X 100 MM, PARA ESGOTO PREDIAL</t>
  </si>
  <si>
    <t>SINAPI-I|20146</t>
  </si>
  <si>
    <t>20146</t>
  </si>
  <si>
    <t>JUNCAO SIMPLES, PVC SERIE R, DN 150 X 150 MM, PARA ESGOTO PREDIAL</t>
  </si>
  <si>
    <t>SINAPI-I|20140</t>
  </si>
  <si>
    <t>20140</t>
  </si>
  <si>
    <t>JUNCAO SIMPLES, PVC SERIE R, DN 40 X 40 MM, PARA ESGOTO PREDIAL</t>
  </si>
  <si>
    <t>SINAPI-I|20141</t>
  </si>
  <si>
    <t>20141</t>
  </si>
  <si>
    <t>JUNCAO SIMPLES, PVC SERIE R, DN 50 X 50 MM, PARA ESGOTO PREDIAL</t>
  </si>
  <si>
    <t>SINAPI-I|20142</t>
  </si>
  <si>
    <t>20142</t>
  </si>
  <si>
    <t>JUNCAO SIMPLES, PVC SERIE R, DN 75 X 75 MM, PARA ESGOTO PREDIAL</t>
  </si>
  <si>
    <t>SINAPI-I|3670</t>
  </si>
  <si>
    <t>3670</t>
  </si>
  <si>
    <t>JUNCAO SIMPLES, PVC, 45 GRAUS, DN 100 X 100 MM, SERIE NORMAL PARA ESGOTO PREDIAL</t>
  </si>
  <si>
    <t>SINAPI-I|3666</t>
  </si>
  <si>
    <t>3666</t>
  </si>
  <si>
    <t>JUNCAO SIMPLES, PVC, 45 GRAUS, DN 40 X 40 MM, SERIE NORMAL PARA ESGOTO PREDIAL</t>
  </si>
  <si>
    <t>SINAPI-I|3662</t>
  </si>
  <si>
    <t>3662</t>
  </si>
  <si>
    <t>JUNCAO SIMPLES, PVC, 45 GRAUS, DN 50 X 50 MM, SERIE NORMAL PARA ESGOTO PREDIAL</t>
  </si>
  <si>
    <t>SINAPI-I|3658</t>
  </si>
  <si>
    <t>3658</t>
  </si>
  <si>
    <t>JUNCAO SIMPLES, PVC, 45 GRAUS, DN 75 X 75 MM, SERIE NORMAL PARA ESGOTO PREDIAL</t>
  </si>
  <si>
    <t>SINAPI-I|42696</t>
  </si>
  <si>
    <t>42696</t>
  </si>
  <si>
    <t>JUNCAO, PVC, 45 GRAUS, JE, BBB, DN 150 MM, PARA TUBO CORRUGADO E/OU LISO, REDE COLETORA DE ESGOTO</t>
  </si>
  <si>
    <t>SINAPI-I|39875</t>
  </si>
  <si>
    <t>39875</t>
  </si>
  <si>
    <t>JUNTA DE EXPANSAO BRONZE/LATAO, PONTA X PONTA, 35 MM</t>
  </si>
  <si>
    <t>SINAPI-I|39876</t>
  </si>
  <si>
    <t>39876</t>
  </si>
  <si>
    <t>JUNTA DE EXPANSAO BRONZE/LATAO, PONTA X PONTA, 42 MM</t>
  </si>
  <si>
    <t>SINAPI-I|39877</t>
  </si>
  <si>
    <t>39877</t>
  </si>
  <si>
    <t>JUNTA DE EXPANSAO BRONZE/LATAO, PONTA X PONTA, 54 MM</t>
  </si>
  <si>
    <t>SINAPI-I|39878</t>
  </si>
  <si>
    <t>39878</t>
  </si>
  <si>
    <t>JUNTA DE EXPANSAO BRONZE/LATAO, PONTA X PONTA, 66 MM</t>
  </si>
  <si>
    <t>SINAPI-I|39872</t>
  </si>
  <si>
    <t>39872</t>
  </si>
  <si>
    <t>JUNTA DE EXPANSAO DE COBRE, PONTA X PONTA, 15 MM</t>
  </si>
  <si>
    <t>SINAPI-I|39873</t>
  </si>
  <si>
    <t>39873</t>
  </si>
  <si>
    <t>JUNTA DE EXPANSAO DE COBRE, PONTA X PONTA, 22 MM</t>
  </si>
  <si>
    <t>SINAPI-I|39874</t>
  </si>
  <si>
    <t>39874</t>
  </si>
  <si>
    <t>JUNTA DE EXPANSAO DE COBRE, PONTA X PONTA, 28 MM</t>
  </si>
  <si>
    <t>SINAPI-I|3674</t>
  </si>
  <si>
    <t>3674</t>
  </si>
  <si>
    <t>JUNTA DILATACAO ELASTICA PARA CONCRETO (FUGENBAND) O-12, ATE 5 MCA</t>
  </si>
  <si>
    <t>SINAPI-I|3681</t>
  </si>
  <si>
    <t>3681</t>
  </si>
  <si>
    <t>JUNTA DILATACAO ELASTICA PARA CONCRETO (FUGENBAND) O-22, ATE 30 MCA</t>
  </si>
  <si>
    <t>SINAPI-I|3676</t>
  </si>
  <si>
    <t>3676</t>
  </si>
  <si>
    <t>JUNTA DILATACAO ELASTICA PARA CONCRETO (FUGENBAND) O-35/10, ATE 100 MCA</t>
  </si>
  <si>
    <t>SINAPI-I|3679</t>
  </si>
  <si>
    <t>3679</t>
  </si>
  <si>
    <t>JUNTA DILATACAO ELASTICA PARA CONCRETO (FUGENBAND) O-35/6, ATE 100 MCA</t>
  </si>
  <si>
    <t>SINAPI-I|3672</t>
  </si>
  <si>
    <t>3672</t>
  </si>
  <si>
    <t>JUNTA PLASTICA DE DILATACAO PARA PISOS, COR CINZA, 10 X 4,5 MM (ALTURA X ESPESSURA)</t>
  </si>
  <si>
    <t>SINAPI-I|3671</t>
  </si>
  <si>
    <t>3671</t>
  </si>
  <si>
    <t>JUNTA PLASTICA DE DILATACAO PARA PISOS, COR CINZA, 17 X 3 MM (ALTURA X ESPESSURA)</t>
  </si>
  <si>
    <t>SINAPI-I|3673</t>
  </si>
  <si>
    <t>3673</t>
  </si>
  <si>
    <t>JUNTA PLASTICA DE DILATACAO PARA PISOS, COR CINZA, 27 X 3 MM (ALTURA X ESPESSURA)</t>
  </si>
  <si>
    <t>SINAPI-I|38394</t>
  </si>
  <si>
    <t>38394</t>
  </si>
  <si>
    <t>KIT ACESSORIOS PARA COMPRESSOR DE AR, 5 PECAS (PISTOLAS PINTURA, LIMPEZA E PULVERIZACAO, CALIBRADOR E MANGUEIRA)</t>
  </si>
  <si>
    <t>SINAPI-I|3729</t>
  </si>
  <si>
    <t>3729</t>
  </si>
  <si>
    <t>KIT CAVALETE, PVC, COM REGISTRO, PARA HIDROMETRO, BITOLAS 1/2" OU 3/4" - COMPLETO</t>
  </si>
  <si>
    <t>SINAPI-I|39357</t>
  </si>
  <si>
    <t>39357</t>
  </si>
  <si>
    <t>KIT CHASSI COZINHA, CUBA SIMPLES SEM MAQUINA LAVAR LOUCA, INSTAL. PEX, QUADRO METALICO C/ TRAVESSA C/ FURO P/ESGOTO DN 50 MM E FUROS SUPERIORES P/AGUA, *340* X *650* MM (L X H), P/ CONEXAO COM ANEL DESLIZANTE (CONJUNTO COMPLETO)</t>
  </si>
  <si>
    <t>SINAPI-I|39358</t>
  </si>
  <si>
    <t>39358</t>
  </si>
  <si>
    <t>KIT CHASSI COZINHA, CUBA SIMPLES SEM MAQUINA LAVAR LOUCA, INSTAL. PEX, QUADRO METALICO C/ TRAVESSA COM FURO P/ESGOTO DN 50 MM E FUROS SUPERIORES P/AGUA, *340* X *650* MM (L X H), P/ CONEXAO COM CRIMPAGEM (CONJUNTO COMPLETO)</t>
  </si>
  <si>
    <t>SINAPI-I|39355</t>
  </si>
  <si>
    <t>39355</t>
  </si>
  <si>
    <t>KIT CHASSI TANQUE E MAQUINA LAVAR ROUPA, INSTAL. PEX, QUADRO METALICO C/ TRAVESSA C/ FURO P/ ESGOTO DN 50 MM, FURO LATERAL P/ MAQUINA E FUROS SUPERIORES P/ AGUA, *344* X *442* MM (L X H), P/ CONEXAO COM ANEL DESLIZANTE (CONJUNTO COMPLETO)</t>
  </si>
  <si>
    <t>SINAPI-I|39356</t>
  </si>
  <si>
    <t>39356</t>
  </si>
  <si>
    <t>KIT CHASSI TANQUE E MAQUINA LAVAR ROUPA, INSTAL. PEX, QUADRO METALICO C/ TRAVESSA C/ FURO P/ ESGOTO DN 50 MM, FURO LATERAL P/MAQUINA E FUROS SUPERIORES P/AGUA, *344* X *442* MM (L X H), P/ CONEXAO COM CRIMPAGEM (CONJUNTO COMPLETO)</t>
  </si>
  <si>
    <t>SINAPI-I|39353</t>
  </si>
  <si>
    <t>39353</t>
  </si>
  <si>
    <t>KIT CHUVEIRO, INSTAL. PEX, QUADRO METALICO C/ 2 TRAVESSAS, SUPERIOR C/ ESPERA P/ CHUVEIRO, INFERIOR C/ 2 REGISTROS DE PRESSAO 1/2", *390* X *900* MM (L X H), CONEXAO COM ANEL DESLIZANTE (CONJUNTO COMPLETO)</t>
  </si>
  <si>
    <t>SINAPI-I|39354</t>
  </si>
  <si>
    <t>39354</t>
  </si>
  <si>
    <t>KIT CHUVEIRO, INSTAL. PEX, QUADRO METALICO C/2 TRAVESSAS, SUPERIOR C/ ESPERA P/ CHUVEIRO E INFERIOR C/2 REGISTROS DE PRESSAO 1/2", *390* X *900* MM (L X H), CONEXAO COM CRIMPAGEM (CONJUNTO COMPLETO)</t>
  </si>
  <si>
    <t>SINAPI-I|39398</t>
  </si>
  <si>
    <t>39398</t>
  </si>
  <si>
    <t>KIT DE ACESSORIOS PARA BANHEIRO EM METAL CROMADO, 5 PECAS</t>
  </si>
  <si>
    <t>SINAPI-I|13343</t>
  </si>
  <si>
    <t>13343</t>
  </si>
  <si>
    <t>KIT DE MATERIAIS PARA BRACADEIRA PARA FIXACAO EM POSTE CIRCULAR, CONTEM TRES FIXADORES E UM ROLO DE FITA DE 3 M EM ACO CARBONO</t>
  </si>
  <si>
    <t>SINAPI-I|12118</t>
  </si>
  <si>
    <t>12118</t>
  </si>
  <si>
    <t>KIT DE PROTECAO ARSTOP PARA AR CONDICIONADO, TOMADA PADRAO 2P+T 20 A, COM DISJUNTOR UNIPOLAR DIN 20A</t>
  </si>
  <si>
    <t>SINAPI-I|39482</t>
  </si>
  <si>
    <t>39482</t>
  </si>
  <si>
    <t>KIT PORTA PRONTA DE MADEIRA, FOLHA LEVE (NBR 15930) DE 600 X 2100 MM OU 700 X 2100 MM, DE 35 MM A 40 MM DE ESPESSURA, COM MARCO EM ACO, NUCLEO COLMEIA, CAPA LISA EM HDF, ACABAMENTO MELAMINICO BRANCO (INCLUI MARCO, ALIZARES, DOBRADICAS E FECHADURA)</t>
  </si>
  <si>
    <t>SINAPI-I|39486</t>
  </si>
  <si>
    <t>39486</t>
  </si>
  <si>
    <t>KIT PORTA PRONTA DE MADEIRA, FOLHA LEVE (NBR 15930) DE 600 X 2100 MM OU 700 X 2100 MM, DE 35 MM A 40 MM DE ESPESSURA, NUCLEO COLMEIA, ESTRUTURA USINADA PARA FECHADURA, CAPA LISA EM HDF, ACABAMENTO EM PRIMER PARA PINTURA (INCLUI MARCO, ALIZARES E DOBRADICAS)</t>
  </si>
  <si>
    <t>SINAPI-I|39484</t>
  </si>
  <si>
    <t>39484</t>
  </si>
  <si>
    <t>KIT PORTA PRONTA DE MADEIRA, FOLHA LEVE (NBR 15930) DE 800 X 2100 MM, DE 35 MM A 40 MM DE ESPESSURA, COM MARCO EM ACO, NUCLEO COLMEIA, CAPA LISA EM HDF, ACABAMENTO MELAMINICO BRANCO (INCLUI MARCO, ALIZARES, DOBRADICAS E FECHADURA)</t>
  </si>
  <si>
    <t>SINAPI-I|39488</t>
  </si>
  <si>
    <t>39488</t>
  </si>
  <si>
    <t>KIT PORTA PRONTA DE MADEIRA, FOLHA LEVE (NBR 15930) DE 800 X 2100 MM, DE 35 MM A 40 MM DE ESPESSURA, NUCLEO COLMEIA, ESTRUTURA USINADA PARA FECHADURA, CAPA LISA EM HDF, ACABAMENTO EM PRIMER PARA PINTURA (INCLUI MARCO, ALIZARES E DOBRADICAS)</t>
  </si>
  <si>
    <t>SINAPI-I|39485</t>
  </si>
  <si>
    <t>39485</t>
  </si>
  <si>
    <t>KIT PORTA PRONTA DE MADEIRA, FOLHA LEVE (NBR 15930) DE 900 X 2100 MM, DE 35 MM A 40 MM DE ESPESSURA, COM MARCO EM ACO, NUCLEO COLMEIA, CAPA LISA EM HDF, ACABAMENTO MELAMINICO BRANCO (INCLUI MARCO, ALIZARES, DOBRADICAS E FECHADURA)</t>
  </si>
  <si>
    <t>SINAPI-I|39489</t>
  </si>
  <si>
    <t>39489</t>
  </si>
  <si>
    <t>KIT PORTA PRONTA DE MADEIRA, FOLHA LEVE (NBR 15930) DE 900 X 2100 MM, DE 35 MM A 40 MM DE ESPESSURA, NUCLEO COLMEIA, ESTRUTURA USINADA PARA FECHADURA, CAPA LISA EM HDF, ACABAMENTO EM PRIMER PARA PINTURA (INCLUI MARCO, ALIZARES E DOBRADICAS)</t>
  </si>
  <si>
    <t>SINAPI-I|39490</t>
  </si>
  <si>
    <t>39490</t>
  </si>
  <si>
    <t>KIT PORTA PRONTA DE MADEIRA, FOLHA MEDIA (NBR 15930) DE 600 X 2100 MM OU 700 X 2100 MM, DE 35 MM A 40 MM DE ESPESSURA, NUCLEO SEMI-SOLIDO (SARRAFEADO), ESTRUTURA USINADA PARA FECHADURA, CAPA LISA EM HDF, ACABAMENTO MELAMINICO BRANCO (INCLUI MARCO, ALIZARES E DOBRADICAS)</t>
  </si>
  <si>
    <t>SINAPI-I|39494</t>
  </si>
  <si>
    <t>39494</t>
  </si>
  <si>
    <t>KIT PORTA PRONTA DE MADEIRA, FOLHA MEDIA (NBR 15930) DE 600 X 2100 MM, DE 35 MM A 40 MM DE ESPESSURA, NUCLEO SEMI-SOLIDO (SARRAFEADO), ESTRUTURA USINADA PARA FECHADURA, CAPA LISA EM HDF, ACABAMENTO EM PRIMER PARA PINTURA (INCLUI MARCO, ALIZARES E DOBRADICAS)</t>
  </si>
  <si>
    <t>SINAPI-I|39495</t>
  </si>
  <si>
    <t>39495</t>
  </si>
  <si>
    <t>KIT PORTA PRONTA DE MADEIRA, FOLHA MEDIA (NBR 15930) DE 700 X 2100 MM, DE 35 MM A 40 MM DE ESPESSURA, NUCLEO SEMI-SOLIDO (SARRAFEADO), ESTRUTURA USINADA PARA FECHADURA, CAPA LISA EM HDF, ACABAMENTO EM PRIMER PARA PINTURA (INCLUI MARCO, ALIZARES E DOBRADICAS)</t>
  </si>
  <si>
    <t>SINAPI-I|39496</t>
  </si>
  <si>
    <t>39496</t>
  </si>
  <si>
    <t>KIT PORTA PRONTA DE MADEIRA, FOLHA MEDIA (NBR 15930) DE 800 X 2100 MM, DE 35 MM A 40 MM DE ESPESSURA, NUCLEO SEMI-SOLIDO (SARRAFEADO), ESTRUTURA USINADA PARA FECHADURA, CAPA LISA EM HDF, ACABAMENTO EM PRIMER PARA PINTURA (INCLUI MARCO, ALIZARES E DOBRADICAS)</t>
  </si>
  <si>
    <t>SINAPI-I|39492</t>
  </si>
  <si>
    <t>39492</t>
  </si>
  <si>
    <t>KIT PORTA PRONTA DE MADEIRA, FOLHA MEDIA (NBR 15930) DE 800 X 2100 MM, DE 35 MM A 40 MM DE ESPESSURA, NUCLEO SEMI-SOLIDO (SARRAFEADO), ESTRUTURA USINADA PARA FECHADURA, CAPA LISA EM HDF, ACABAMENTO MELAMINICO BRANCO (INCLUI MARCO, ALIZARES E DOBRADICAS)</t>
  </si>
  <si>
    <t>SINAPI-I|39497</t>
  </si>
  <si>
    <t>39497</t>
  </si>
  <si>
    <t>KIT PORTA PRONTA DE MADEIRA, FOLHA MEDIA (NBR 15930) DE 900 X 2100 MM, DE 35 MM A 40 MM DE ESPESSURA, NUCLEO SEMI-SOLIDO (SARRAFEADO), ESTRUTURA USINADA PARA FECHADURA, CAPA LISA EM HDF, ACABAMENTO EM PRIMER PARA PINTURA (INCLUI MARCO, ALIZARES E DOBRADICAS)</t>
  </si>
  <si>
    <t>SINAPI-I|39493</t>
  </si>
  <si>
    <t>39493</t>
  </si>
  <si>
    <t>KIT PORTA PRONTA DE MADEIRA, FOLHA MEDIA (NBR 15930) DE 900 X 2100 MM, DE 35 MM A 40 MM DE ESPESSURA, NUCLEO SEMI-SOLIDO (SARRAFEADO), ESTRUTURA USINADA PARA FECHADURA, CAPA LISA EM HDF, ACABAMENTO MELAMINICO BRANCO (INCLUI MARCO, ALIZARES E DOBRADICAS)</t>
  </si>
  <si>
    <t>SINAPI-I|43628</t>
  </si>
  <si>
    <t>43628</t>
  </si>
  <si>
    <t>KIT PORTA PRONTA DE MADEIRA, FOLHA PESADA (NBR 15930) DE 800 X 2100 MM, DE 40 MM A 45 MM DE ESPESSURA, COM MARCO EM ACO, NUCLEO SOLIDO, CAPA LISA EM HDF, ACABAMENTO MELAMINICO BRANCO (INCLUI MARCO, ALIZARES, DOBRADICAS E FECHADURA)</t>
  </si>
  <si>
    <t>SINAPI-I|39500</t>
  </si>
  <si>
    <t>39500</t>
  </si>
  <si>
    <t>KIT PORTA PRONTA DE MADEIRA, FOLHA PESADA (NBR 15930) DE 800 X 2100 MM, DE 40 MM A 45 MM DE ESPESSURA, NUCLEO SOLIDO, CAPA LISA EM HDF, ACABAMENTO MELAMINICO BRANCO (INCLUI MARCO, ALIZARES, DOBRADICAS E FECHADURA EXTERNA)</t>
  </si>
  <si>
    <t>SINAPI-I|39498</t>
  </si>
  <si>
    <t>39498</t>
  </si>
  <si>
    <t>KIT PORTA PRONTA DE MADEIRA, FOLHA PESADA (NBR 15930) DE 800 X 2100 MM, DE 40 MM A 45 MM DE ESPESSURA, NUCLEO SOLIDO, ESTRUTURA USINADA PARA FECHADURA, CAPA LISA EM HDF, ACABAMENTO EM LAMINADO NATURAL COM VERNIZ (INCLUI MARCO, ALIZARES E DOBRADICAS)</t>
  </si>
  <si>
    <t>SINAPI-I|43621</t>
  </si>
  <si>
    <t>43621</t>
  </si>
  <si>
    <t>KIT PORTA PRONTA DE MADEIRA, FOLHA PESADA (NBR 15930) DE 900 X 2100 MM, DE 40 MM A 45 MM DE ESPESSURA, COM MARCO EM ACO, NUCLEO SOLIDO, CAPA LISA EM HDF, ACABAMENTO MELAMINICO BRANCO (INCLUI MARCO, ALIZARES, DOBRADICAS E FECHADURA)</t>
  </si>
  <si>
    <t>SINAPI-I|39501</t>
  </si>
  <si>
    <t>39501</t>
  </si>
  <si>
    <t>KIT PORTA PRONTA DE MADEIRA, FOLHA PESADA (NBR 15930) DE 900 X 2100 MM, DE 40 MM A 45 MM DE ESPESSURA, NUCLEO SOLIDO, CAPA LISA EM HDF, ACABAMENTO MELAMINICO BRANCO (INCLUI MARCO, ALIZARES, DOBRADICAS E FECHADURA EXTERNA)</t>
  </si>
  <si>
    <t>SINAPI-I|39499</t>
  </si>
  <si>
    <t>39499</t>
  </si>
  <si>
    <t>KIT PORTA PRONTA DE MADEIRA, FOLHA PESADA (NBR 15930) DE 900 X 2100 MM, DE 40 MM A 45 MM DE ESPESSURA, NUCLEO SOLIDO, ESTRUTURA USINADA PARA FECHADURA, CAPA LISA EM HDF, ACABAMENTO EM LAMINADO NATURAL COM VERNIZ (INCLUI MARCO, ALIZARES E DOBRADICAS)</t>
  </si>
  <si>
    <t>SINAPI-I|3733</t>
  </si>
  <si>
    <t>3733</t>
  </si>
  <si>
    <t>LADRILHO HIDRAULICO, *20 X 20* CM, E= 2 CM, PADRAO COPACABANA, 2 CORES (PRETO E BRANCO)</t>
  </si>
  <si>
    <t>SINAPI-I|3731</t>
  </si>
  <si>
    <t>3731</t>
  </si>
  <si>
    <t>LADRILHO HIDRAULICO, *20 X 20* CM, E= 2 CM, PADRAO DADOS, COR NATURAL</t>
  </si>
  <si>
    <t>SINAPI-I|38137</t>
  </si>
  <si>
    <t>38137</t>
  </si>
  <si>
    <t>LADRILHO HIDRAULICO, *25 X 25* CM, E= 2 CM, PADRAO RAMPA, COR NATURAL</t>
  </si>
  <si>
    <t>SINAPI-I|38138</t>
  </si>
  <si>
    <t>38138</t>
  </si>
  <si>
    <t>LADRILHO HIDRAULICO, *30 X 30* CM, E= 2 CM, PADRAO MILANO, COR NATURAL</t>
  </si>
  <si>
    <t>SINAPI-I|45318</t>
  </si>
  <si>
    <t>45318</t>
  </si>
  <si>
    <t>LAJE EM PAINEL TRELICADO L=25, COM ENCHIMENTO EM POLIESTIRENO EXPANDIDO (EPS) H13, PTN-20, TRELICA DE 16 CM, PARA PISO, UNIDIRECIONAL, SOBRECARGA DE 350 KGF/M2, VAO ATE 7,0 M, EXCLUSO CONCRETO (SEM COLOCACAO)</t>
  </si>
  <si>
    <t>SINAPI-I|45319</t>
  </si>
  <si>
    <t>45319</t>
  </si>
  <si>
    <t>LAJE EM PAINEL TRELICADO L=25, COM ENCHIMENTO EM POLIESTIRENO EXPANDIDO (EPS) H17, PTN-25, TRELICA DE 20 CM, PARA PISO, UNIDIRECIONAL, SOBRECARGA DE 350 KGF/M2, VAO ATE 8,0 M, EXCLUSO CONCRETO (SEM COLOCACAO)</t>
  </si>
  <si>
    <t>SINAPI-I|45320</t>
  </si>
  <si>
    <t>45320</t>
  </si>
  <si>
    <t>LAJE EM PAINEL TRELICADO L=25, COM ENCHIMENTO EM POLIESTIRENO EXPANDIDO (EPS) H22, PTN-30, TRELICA DE 25 CM, PARA PISO, UNIDIRECIONAL, SOBRECARGA DE 350 KGF/M2, VAO ATE 9,0 M, EXCLUSO CONCRETO (SEM COLOCACAO)</t>
  </si>
  <si>
    <t>SINAPI-I|45315</t>
  </si>
  <si>
    <t>45315</t>
  </si>
  <si>
    <t>LAJE EM PAINEL TRELICADO L=25, COM ENCHIMENTO EM POLIESTIRENO EXPANDIDO (EPS) H5, PTN-12, TRELICA DE 8 CM, PARA FORRO, UNIDIRECIONAL, SOBRECARGA DE 100 KGF/M2, VAO ATE 5,0 M, EXCLUSO CONCRETO (SEM COLOCACAO)</t>
  </si>
  <si>
    <t>SINAPI-I|45316</t>
  </si>
  <si>
    <t>45316</t>
  </si>
  <si>
    <t>LAJE EM PAINEL TRELICADO L=25, COM ENCHIMENTO EM POLIESTIRENO EXPANDIDO (EPS) H5, PTN-12, TRELICA DE 8 CM, PARA PISO, UNIDIRECIONAL, SOBRECARGA DE 350 KGF/M2, VAO ATE 4,5 M, EXCLUSO CONCRETO (SEM COLOCACAO)</t>
  </si>
  <si>
    <t>SINAPI-I|45317</t>
  </si>
  <si>
    <t>45317</t>
  </si>
  <si>
    <t>LAJE EM PAINEL TRELICADO L=25, COM ENCHIMENTO EM POLIESTIRENO EXPANDIDO (EPS) H9, PTN-*16*, TRELICA DE 12 CM, PARA PISO, UNIDIRECIONAL, SOBRECARGA DE 350 KGF/M2, VAO ATE 6,0 M, EXCLUSO CONCRETO (SEM COLOCACAO)</t>
  </si>
  <si>
    <t>SINAPI-I|45313</t>
  </si>
  <si>
    <t>45313</t>
  </si>
  <si>
    <t>LAJE EM PAINEL TRELICADO MACICO L=25 CM, PTM-*25*, COM TRELICA DE 20 CM, PARA PISO, UNIDIRECIONAL, SOBRECARGA DE 350 KGF/M2, VAO ATE 9,0 M, EXCLUSO CONCRETO (SEM COLOCACAO)</t>
  </si>
  <si>
    <t>SINAPI-I|45314</t>
  </si>
  <si>
    <t>45314</t>
  </si>
  <si>
    <t>LAJE EM PAINEL TRELICADO MACICO L=25 CM, PTM-*30*, COM TRELICA DE 25 CM, PARA PISO, UNIDIRECIONAL, SOBRECARGA DE 350 KGF/M2, VAO ATE 10,0 M, EXCLUSO CONCRETO (SEM COLOCACAO)</t>
  </si>
  <si>
    <t>SINAPI-I|45309</t>
  </si>
  <si>
    <t>45309</t>
  </si>
  <si>
    <t>LAJE EM PAINEL TRELICADO MACICO L=25 CM, PTM-12, COM TRELICA DE 8 CM, PARA FORRO, UNIDIRECIONAL, SOBRECARGA DE 100 KGF/M2, VAO ATE 6,0 M, EXCLUSO CONCRETO (SEM COLOCACAO)</t>
  </si>
  <si>
    <t>SINAPI-I|45310</t>
  </si>
  <si>
    <t>45310</t>
  </si>
  <si>
    <t>LAJE EM PAINEL TRELICADO MACICO L=25 CM, PTM-12, COM TRELICA DE 8 CM, PARA PISO, UNIDIRECIONAL, SOBRECARGA DE 350 KGF/M2, VAO ATE 5,0 M, EXCLUSO CONCRETO (SEM COLOCACAO)</t>
  </si>
  <si>
    <t>SINAPI-I|45311</t>
  </si>
  <si>
    <t>45311</t>
  </si>
  <si>
    <t>LAJE EM PAINEL TRELICADO MACICO L=25 CM, PTM-16, COM TRELICA DE 12 CM, PARA PISO, UNIDIRECIONAL, SOBRECARGA DE 350 KGF/M2, VAO ATE 6,0 M, EXCLUSO CONCRETO (SEM COLOCACAO)</t>
  </si>
  <si>
    <t>SINAPI-I|45312</t>
  </si>
  <si>
    <t>45312</t>
  </si>
  <si>
    <t>LAJE EM PAINEL TRELICADO MACICO L=25 CM, PTM-20, COM TRELICA DE 16 CM, PARA PISO, UNIDIRECIONAL, SOBRECARGA DE 350 KGF/M2, VAO ATE 8,0 M, EXCLUSO CONCRETO (SEM COLOCACAO)</t>
  </si>
  <si>
    <t>SINAPI-I|43342</t>
  </si>
  <si>
    <t>43342</t>
  </si>
  <si>
    <t>LAJE PRE-MOLDADA COM VIGOTA PROTENDIDA (LAJOTAS + VIGOTAS) COM LAJOTA CERAMICA 30 X 20 X 12 CM (L X C X A) E VIGOTA VPT 10 X 9 CM (L X A), PARA PISO, UNIDIRECIONAL, SOBRECARGA DE 350 KGF/M2, VAO ATE 5,5 M (SEM COLOCACAO)</t>
  </si>
  <si>
    <t>SINAPI-I|43343</t>
  </si>
  <si>
    <t>43343</t>
  </si>
  <si>
    <t>LAJE PRE-MOLDADA COM VIGOTA PROTENDIDA (LAJOTAS + VIGOTAS) COM LAJOTA CERAMICA 30 X 20 X 16 CM (L X C X A) E VIGOTA VPT 10 X 9 CM (L X A), PARA PISO, UNIDIRECIONAL, SOBRECARGA DE 350 KGF/M2, VAO ATE 6 M (SEM COLOCACAO)</t>
  </si>
  <si>
    <t>SINAPI-I|43344</t>
  </si>
  <si>
    <t>43344</t>
  </si>
  <si>
    <t>LAJE PRE-MOLDADA COM VIGOTA PROTENDIDA (LAJOTAS + VIGOTAS) COM LAJOTA CERAMICA 30 X 20 X 20 CM (L X C X A) E VIGOTA VPT 10 X 9 CM (L X A), PARA PISO, UNIDIRECIONAL, SOBRECARGA DE 350 KGF/M2, VAO ATE 6,5 M (SEM COLOCACAO)</t>
  </si>
  <si>
    <t>SINAPI-I|45307</t>
  </si>
  <si>
    <t>45307</t>
  </si>
  <si>
    <t>LAJE PRE-MOLDADA COM VIGOTA PROTENDIDA (LAJOTAS + VIGOTAS) COM LAJOTA CERAMICA 30 X 20 X 24 CM (L X C X A) E VIGOTA VPT 10 X 9 CM (L X A), PARA PISO, UNIDIRECIONAL, SOBRECARGA DE 350 KGF/M2, VAO ATE 7 M (SEM COLOCACAO)</t>
  </si>
  <si>
    <t>SINAPI-I|43345</t>
  </si>
  <si>
    <t>43345</t>
  </si>
  <si>
    <t>LAJE PRE-MOLDADA COM VIGOTA PROTENDIDA (LAJOTAS + VIGOTAS) COM LAJOTA CERAMICA 30 X 20 X 8 CM (L X C X A) E VIGOTA VPT 10 X 9 CM (L X A), PARA PISO, UNIDIRECIONAL, SOBRECARGA DE 350 KGF/M2, VAO ATE 4,5 M (SEM COLOCACAO)</t>
  </si>
  <si>
    <t>SINAPI-I|43346</t>
  </si>
  <si>
    <t>43346</t>
  </si>
  <si>
    <t>LAJE PRE-MOLDADA COM VIGOTA PROTENDIDA (LAJOTAS + VIGOTAS) COM LAJOTA EM POLIESTIRENO EXPANDIDO (EPS), H12, *33* X 100 X 12 CM (L X C X A) E VIGOTA VPT 10 X 9 CM (L X A), PARA PISO, UNIDIRECIONAL, SOBRECARGA DE 350 KGF/M2, VAO ATE 5,5 M (SEM COLOCACAO)</t>
  </si>
  <si>
    <t>SINAPI-I|43347</t>
  </si>
  <si>
    <t>43347</t>
  </si>
  <si>
    <t>LAJE PRE-MOLDADA COM VIGOTA PROTENDIDA (LAJOTAS + VIGOTAS) COM LAJOTA EM POLIESTIRENO EXPANDIDO (EPS), H16, *33* X 100 X 16 CM (L X C X A) E VIGOTA VPT 10 X 9 CM (L X A), PARA PISO, UNIDIRECIONAL, SOBRECARGA DE 350 KGF/M2, VAO ATE 6,5 M (SEM COLOCACAO)</t>
  </si>
  <si>
    <t>SINAPI-I|43348</t>
  </si>
  <si>
    <t>43348</t>
  </si>
  <si>
    <t>LAJE PRE-MOLDADA COM VIGOTA PROTENDIDA (LAJOTAS + VIGOTAS) COM LAJOTA EM POLIESTIRENO EXPANDIDO (EPS), H20, *33* X 100 X 20 CM (L X C X A) E VIGOTA VPT 10 X 9 CM (L X A), PARA PISO, UNIDIRECIONAL, SOBRECARGA DE 350 KGF/M2, VAO ATE 7 M (SEM COLOCACAO)</t>
  </si>
  <si>
    <t>SINAPI-I|45308</t>
  </si>
  <si>
    <t>45308</t>
  </si>
  <si>
    <t>LAJE PRE-MOLDADA COM VIGOTA PROTENDIDA (LAJOTAS + VIGOTAS) COM LAJOTA EM POLIESTIRENO EXPANDIDO (EPS), H25, *33* X 100 X 25 CM (L X C X A) E VIGOTA VPT 10 X 9 CM (L X A), PARA PISO, UNIDIRECIONAL, SOBRECARGA DE 350 KGF/M2, VAO ATE 8 M (SEM COLOCACAO)</t>
  </si>
  <si>
    <t>SINAPI-I|43349</t>
  </si>
  <si>
    <t>43349</t>
  </si>
  <si>
    <t>LAJE PRE-MOLDADA COM VIGOTA PROTENDIDA (LAJOTAS + VIGOTAS) COM LAJOTA EM POLIESTIRENO EXPANDIDO (EPS), H8, *33* X 100 X 8 CM (L X C X A) E VIGOTA VPT 10 X 9 CM (L X A), PARA PISO, UNIDIRECIONAL, SOBRECARGA DE 350 KGF/M2, VAO ATE 4,5 M (SEM COLOCACAO)</t>
  </si>
  <si>
    <t>SINAPI-I|3736</t>
  </si>
  <si>
    <t>3736</t>
  </si>
  <si>
    <t>LAJE PRE-MOLDADA CONVENCIONAL (LAJOTAS + VIGOTAS) PARA FORRO, UNIDIRECIONAL, SOBRECARGA DE 100 KG/M2, VAO ATE 4 M (SEM COLOCACAO)</t>
  </si>
  <si>
    <t>SINAPI-I|3741</t>
  </si>
  <si>
    <t>3741</t>
  </si>
  <si>
    <t>LAJE PRE-MOLDADA CONVENCIONAL (LAJOTAS + VIGOTAS) PARA FORRO, UNIDIRECIONAL, SOBRECARGA DE 100 KG/M2, VAO ATE 4,5 M (SEM COLOCACAO)</t>
  </si>
  <si>
    <t>SINAPI-I|3737</t>
  </si>
  <si>
    <t>3737</t>
  </si>
  <si>
    <t>LAJE PRE-MOLDADA CONVENCIONAL (LAJOTAS + VIGOTAS) PARA PISO, UNIDIRECIONAL, SOBRECARGA DE 350 KG/M2, VAO ATE 4,5 M (SEM COLOCACAO)</t>
  </si>
  <si>
    <t>SINAPI-I|43353</t>
  </si>
  <si>
    <t>43353</t>
  </si>
  <si>
    <t>LAJE PRE-MOLDADA TRELICADA (LAJOTAS + VIGOTAS) COM LAJOTA CERAMICA *30* X 20 X *8* CM (L X C X A) E VIGOTA VTR *12* X 8 CM (L X A), PARA PISO, UNIDIRECIONAL, SOBRECARGA DE 350 KGF/M2, VAO ATE 4 M (SEM COLOCACAO)</t>
  </si>
  <si>
    <t>SINAPI-I|43350</t>
  </si>
  <si>
    <t>43350</t>
  </si>
  <si>
    <t>LAJE PRE-MOLDADA TRELICADA (LAJOTAS + VIGOTAS) COM LAJOTA CERAMICA *30* X 20 X 12 CM (L X C X A) E VIGOTA VTR *12* X 12 CM (L X A), PARA PISO, UNIDIRECIONAL, SOBRECARGA DE 350 KGF/M2, VAO ATE 5 M (SEM COLOCACAO)</t>
  </si>
  <si>
    <t>SINAPI-I|43351</t>
  </si>
  <si>
    <t>43351</t>
  </si>
  <si>
    <t>LAJE PRE-MOLDADA TRELICADA (LAJOTAS + VIGOTAS) COM LAJOTA CERAMICA *30* X 20 X 16 CM (L X C X A) E VIGOTA VTR *12* X 16 CM (L X A), PARA PISO, UNIDIRECIONAL, SOBRECARGA DE 350 KGF/M2, VAO ATE 6 M (SEM COLOCACAO)</t>
  </si>
  <si>
    <t>SINAPI-I|43352</t>
  </si>
  <si>
    <t>43352</t>
  </si>
  <si>
    <t>LAJE PRE-MOLDADA TRELICADA (LAJOTAS + VIGOTAS) COM LAJOTA CERAMICA *30* X 20 X 20 CM (L X C X A) E VIGOTA VTR *12* X 20 CM (L X A), PARA PISO, UNIDIRECIONAL, SOBRECARGA DE 350 KGF/M2, VAO ATE 7 M (SEM COLOCACAO)</t>
  </si>
  <si>
    <t>SINAPI-I|45306</t>
  </si>
  <si>
    <t>45306</t>
  </si>
  <si>
    <t>LAJE PRE-MOLDADA TRELICADA (LAJOTAS + VIGOTAS) COM LAJOTA CERAMICA *30* X 20 X 24 CM (L X C X A) E VIGOTA VTR *12* X 25 CM (L X A), PARA PISO, UNIDIRECIONAL, SOBRECARGA DE 350 KGF/M2, VAO ATE 8 M (SEM COLOCACAO)</t>
  </si>
  <si>
    <t>SINAPI-I|44379</t>
  </si>
  <si>
    <t>44379</t>
  </si>
  <si>
    <t>LAJE PRE-MOLDADA TRELICADA (LAJOTAS + VIGOTAS) COM LAJOTA EM POLIESTIRENO EXPANDIDO (EPS), H12, *33* X 100 X 12 CM (L X C X A) E VIGOTA VTR *12* X 12 CM (L X A), PARA PISO, UNIDIRECIONAL, SOBRECARGA DE 350 KGF/M2, VAO ATE 5,5 M (SEM COLOCACAO)</t>
  </si>
  <si>
    <t>SINAPI-I|43355</t>
  </si>
  <si>
    <t>43355</t>
  </si>
  <si>
    <t>LAJE PRE-MOLDADA TRELICADA (LAJOTAS + VIGOTAS) COM LAJOTA EM POLIESTIRENO EXPANDIDO (EPS), H16, *33* X 100 X 16 CM (L X C X A) E VIGOTA VTR *12* X 16 CM (L X A), PARA PISO, UNIDIRECIONAL, SOBRECARGA DE 350 KGF/M2, VAO ATE 6,5 M (SEM COLOCACAO)</t>
  </si>
  <si>
    <t>SINAPI-I|43356</t>
  </si>
  <si>
    <t>43356</t>
  </si>
  <si>
    <t>LAJE PRE-MOLDADA TRELICADA (LAJOTAS + VIGOTAS) COM LAJOTA EM POLIESTIRENO EXPANDIDO (EPS), H20, *33* X 100 X 20 CM (L X C X A) E VIGOTA VTR *12* X 20 CM (L X A), PARA PISO, UNIDIRECIONAL, SOBRECARGA DE 350 KGF/M2, VAO ATE 8 M (SEM COLOCACAO)</t>
  </si>
  <si>
    <t>SINAPI-I|45305</t>
  </si>
  <si>
    <t>45305</t>
  </si>
  <si>
    <t>LAJE PRE-MOLDADA TRELICADA (LAJOTAS + VIGOTAS) COM LAJOTA EM POLIESTIRENO EXPANDIDO (EPS), H25,*33* X 100 X 25 CM (L X C X A) E VIGOTA VTR *12* X 25 CM (L X A), PARA PISO, UNIDIRECIONAL, SOBRECARGA DE 350 KGF/M2, VAO ATE 9 M (SEM COLOCACAO)</t>
  </si>
  <si>
    <t>SINAPI-I|3742</t>
  </si>
  <si>
    <t>3742</t>
  </si>
  <si>
    <t>LAJE PRE-MOLDADA TRELICADA (LAJOTAS + VIGOTAS) PARA FORRO, UNIDIRECIONAL, SOBRECARGA DE 100 KG/M2, VAO ATE 6,00 M (SEM COLOCACAO)</t>
  </si>
  <si>
    <t>SINAPI-I|43357</t>
  </si>
  <si>
    <t>43357</t>
  </si>
  <si>
    <t>LAJE PRE-MOLDADA TRELICADA (LAJOTAS + VIGOTAS) COM LAJOTA EM POLIESTIRENO EXPANDIDO (EPS), *H8*, *33* X 100 X 8 CM (L X C X A) E VIGOTA VTR *12* X 8 CM (L X A), PARA PISO, UNIDIRECIONAL, SOBRECARGA DE 250 KGF/M2, VAO ATE 4 M (SEM COLOCACAO)</t>
  </si>
  <si>
    <t>SINAPI-I|38194</t>
  </si>
  <si>
    <t>38194</t>
  </si>
  <si>
    <t>LAMPADA LED 10 W BIVOLT BRANCA, FORMATO TRADICIONAL (BASE E27)</t>
  </si>
  <si>
    <t>SINAPI-I|38193</t>
  </si>
  <si>
    <t>38193</t>
  </si>
  <si>
    <t>LAMPADA LED 6 W BIVOLT BRANCA, FORMATO TRADICIONAL (BASE E27)</t>
  </si>
  <si>
    <t>SINAPI-I|39388</t>
  </si>
  <si>
    <t>39388</t>
  </si>
  <si>
    <t>LAMPADA LED TIPO DICROICA BIVOLT, LUZ BRANCA, 5 W (BASE GU10)</t>
  </si>
  <si>
    <t>SINAPI-I|39387</t>
  </si>
  <si>
    <t>39387</t>
  </si>
  <si>
    <t>LAMPADA LED TUBULAR BIVOLT 18/20 W, BASE G13</t>
  </si>
  <si>
    <t>SINAPI-I|39386</t>
  </si>
  <si>
    <t>39386</t>
  </si>
  <si>
    <t>LAMPADA LED TUBULAR BIVOLT 9/10 W, BASE G13</t>
  </si>
  <si>
    <t>SINAPI-I|45229</t>
  </si>
  <si>
    <t>45229</t>
  </si>
  <si>
    <t>LAPIS PARA CARPINTEIRO</t>
  </si>
  <si>
    <t>SINAPI-I|746</t>
  </si>
  <si>
    <t>746</t>
  </si>
  <si>
    <t>LAVADORA DE ALTA PRESSAO (LAVA - JATO) PARA AGUA FRIA, PRESSAO DE OPERACAO ENTRE 1400 E 1900 LIB/POL2, VAZAO MAXIMA ENTRE 400 E 700 L/H, POTENCIA DE OPERACAO ENTRE 2,50 E 3,00 CV</t>
  </si>
  <si>
    <t>SINAPI-I|20269</t>
  </si>
  <si>
    <t>20269</t>
  </si>
  <si>
    <t>LAVATORIO / CUBA DE EMBUTIR, OVAL, DE LOUCA BRANCA, SEM LADRAO, DIMENSOES *50 X 35* CM (L X C)</t>
  </si>
  <si>
    <t>SINAPI-I|20270</t>
  </si>
  <si>
    <t>20270</t>
  </si>
  <si>
    <t>LAVATORIO / CUBA DE EMBUTIR, OVAL, DE LOUCA COLORIDA, SEM LADRAO, DIMENSOES *50 X 35* CM (L X C)</t>
  </si>
  <si>
    <t>SINAPI-I|11696</t>
  </si>
  <si>
    <t>11696</t>
  </si>
  <si>
    <t>LAVATORIO / CUBA DE SOBREPOR, OVAL PEQUENA, DE LOUCA BRANCA, SEM LADRAO, DIMENSOES *44 X 31* CM (L X C)</t>
  </si>
  <si>
    <t>SINAPI-I|10427</t>
  </si>
  <si>
    <t>10427</t>
  </si>
  <si>
    <t>LAVATORIO / CUBA DE SOBREPOR, RETANGULAR, DE LOUCA BRANCA, COM LADRAO, DIMENSOES *52 X 45* CM (L X C)</t>
  </si>
  <si>
    <t>SINAPI-I|10428</t>
  </si>
  <si>
    <t>10428</t>
  </si>
  <si>
    <t>LAVATORIO / CUBA DE SOBREPOR, RETANGULAR, DE LOUCA COLORIDA, COM LADRAO, DIMENSOES *52 X 45* CM (L X C)</t>
  </si>
  <si>
    <t>SINAPI-I|36521</t>
  </si>
  <si>
    <t>36521</t>
  </si>
  <si>
    <t>LAVATORIO DE CANTO DE LOUCA BRANCA, SUSPENSO (SEM COLUNA), DIMENSOES *40 X 30* CM (L X C)</t>
  </si>
  <si>
    <t>SINAPI-I|36794</t>
  </si>
  <si>
    <t>36794</t>
  </si>
  <si>
    <t>LAVATORIO DE LOUCA BRANCA, COM COLUNA, DIMENSOES *44 X 35* CM (L X C)</t>
  </si>
  <si>
    <t>SINAPI-I|10426</t>
  </si>
  <si>
    <t>10426</t>
  </si>
  <si>
    <t>LAVATORIO DE LOUCA BRANCA, COM COLUNA, DIMENSOES *54 X 44* CM (L X C)</t>
  </si>
  <si>
    <t>SINAPI-I|10425</t>
  </si>
  <si>
    <t>10425</t>
  </si>
  <si>
    <t>LAVATORIO DE LOUCA BRANCA, SUSPENSO (SEM COLUNA), DIMENSOES *40 X 30* CM</t>
  </si>
  <si>
    <t>SINAPI-I|10431</t>
  </si>
  <si>
    <t>10431</t>
  </si>
  <si>
    <t>LAVATORIO DE LOUCA COLORIDA, COM COLUNA, DIMENSOES *54 X 44* CM (L X C)</t>
  </si>
  <si>
    <t>SINAPI-I|10429</t>
  </si>
  <si>
    <t>10429</t>
  </si>
  <si>
    <t>LAVATORIO DE LOUCA COLORIDA, SUSPENSO (SEM COLUNA), DIMENSOES *40 X 30* CM (L X C)</t>
  </si>
  <si>
    <t>SINAPI-I|10853</t>
  </si>
  <si>
    <t>10853</t>
  </si>
  <si>
    <t>LETRA ACO INOX (AISI 304), CHAPA NUM. 22, RECORTADO, H= 20 CM (SEM RELEVO)</t>
  </si>
  <si>
    <t>SINAPI-I|5093</t>
  </si>
  <si>
    <t>5093</t>
  </si>
  <si>
    <t>LEVANTADOR DE JANELA GUILHOTINA, EM LATAO CROMADO</t>
  </si>
  <si>
    <t>SINAPI-I|45254</t>
  </si>
  <si>
    <t>45254</t>
  </si>
  <si>
    <t>LIMA QUADRADA BASTARDA 8", COM CABO</t>
  </si>
  <si>
    <t>SINAPI-I|45253</t>
  </si>
  <si>
    <t>45253</t>
  </si>
  <si>
    <t>LIMA REDONDA BASTARDA 8", COM CABO</t>
  </si>
  <si>
    <t>SINAPI-I|44331</t>
  </si>
  <si>
    <t>44331</t>
  </si>
  <si>
    <t>LIMPA VIDROS COM PULVERIZADOR</t>
  </si>
  <si>
    <t>SINAPI-I|37768</t>
  </si>
  <si>
    <t>37768</t>
  </si>
  <si>
    <t>LIMPADORA A SUCCAO, TANQUE 12000 L, BASCULAMENTO HIDRAULICO, BOMBA 12 M3/MIN 95% VACUO (INCLUI MONTAGEM, NAO INCLUI CAMINHAO)</t>
  </si>
  <si>
    <t>SINAPI-I|38382</t>
  </si>
  <si>
    <t>38382</t>
  </si>
  <si>
    <t>LINHA PARA PEDREIRO LISA, 0,8 MM X 100 M</t>
  </si>
  <si>
    <t>SINAPI-I|38383</t>
  </si>
  <si>
    <t>38383</t>
  </si>
  <si>
    <t>LIXA D'AGUA EM FOLHA, COR PRETA, GRAO 100</t>
  </si>
  <si>
    <t>SINAPI-I|3768</t>
  </si>
  <si>
    <t>3768</t>
  </si>
  <si>
    <t>LIXA EM FOLHA PARA FERRO, NUMERO 150</t>
  </si>
  <si>
    <t>SINAPI-I|3767</t>
  </si>
  <si>
    <t>3767</t>
  </si>
  <si>
    <t>LIXA EM FOLHA PARA PAREDE OU MADEIRA, NUMERO 120, COR VERMELHA</t>
  </si>
  <si>
    <t>SINAPI-I|42440</t>
  </si>
  <si>
    <t>42440</t>
  </si>
  <si>
    <t>LIXEIRA DUPLA, COM CAPACIDADE VOLUMETRICA DE 60L*, FABRICADA EM TUBO DE ACO CARBONO, CESTOS EM CHAPA DE ACO E PINTURA NO PROCESSO ELETROSTATICO - PARA ACADEMIA AO AR LIVRE / ACADEMIA DA TERCEIRA IDADE - ATI</t>
  </si>
  <si>
    <t>SINAPI-I|20193</t>
  </si>
  <si>
    <t>20193</t>
  </si>
  <si>
    <t>LOCACAO DE ANDAIME METALICO TIPO FACHADEIRO, PECAS COM APROXIMADAMENTE 1,20 M DE LARGURA E 2,0 M DE ALTURA, INCLUINDO DIAGONAIS EM X, BARRAS DE LIGACAO, SAPATAS E DEMAIS ITENS NECESSARIOS A MONTAGEM (NAO INCLUI INSTALACAO)</t>
  </si>
  <si>
    <t>M2XMES</t>
  </si>
  <si>
    <t>EQUIPAMENTO (LOCAÇÃO)</t>
  </si>
  <si>
    <t>SINAPI-I|10527</t>
  </si>
  <si>
    <t>10527</t>
  </si>
  <si>
    <t>LOCACAO DE ANDAIME METALICO TUBULAR DE ENCAIXE, TIPO DE TORRE, CADA PAINEL COM LARGURA DE 1 ATE 1,5 M E ALTURA DE *1,00* M, INCLUINDO DIAGONAL, BARRAS DE LIGACAO, SAPATAS OU RODIZIOS E DEMAIS ITENS NECESSARIOS A MONTAGEM (NAO INCLUI INSTALACAO)</t>
  </si>
  <si>
    <t>MXMES</t>
  </si>
  <si>
    <t>SINAPI-I|41805</t>
  </si>
  <si>
    <t>41805</t>
  </si>
  <si>
    <t>LOCACAO DE ANDAIME SUSPENSO OU BALANCIM MANUAL, CAPACIDADE DE CARGA TOTAL DE APROXIMADAMENTE 250 KG/M2, PLATAFORMA DE 1,50 M X 0,80 M (C X L), CABO DE 45 M</t>
  </si>
  <si>
    <t>SINAPI-I|40271</t>
  </si>
  <si>
    <t>40271</t>
  </si>
  <si>
    <t>LOCACAO DE APRUMADOR METALICO DE PILAR, COM ALTURA E ANGULO REGULAVEIS, EXTENSAO DE *1,50* A *2,80* M</t>
  </si>
  <si>
    <t>UNXMES</t>
  </si>
  <si>
    <t>SINAPI-I|40287</t>
  </si>
  <si>
    <t>40287</t>
  </si>
  <si>
    <t>LOCACAO DE BARRA DE ANCORAGEM DE 0,80 A 1,20 M DE EXTENSAO, COM ROSCA DE 5/8", INCLUINDO PORCA E FLANGE</t>
  </si>
  <si>
    <t>SINAPI-I|10779</t>
  </si>
  <si>
    <t>10779</t>
  </si>
  <si>
    <t>LOCACAO DE CONTAINER 2,30 X 4,30 M, ALT. 2,50 M, P/ SANITARIO, C/ 5 BACIAS, 1 LAVATORIO E 4 MICTORIOS (NAO INCLUI MOBILIZACAO/DESMOBILIZACAO)</t>
  </si>
  <si>
    <t>SINAPI-I|10777</t>
  </si>
  <si>
    <t>10777</t>
  </si>
  <si>
    <t>LOCACAO DE CONTAINER 2,30 X 4,30 M, ALT. 2,50 M, PARA SANITARIO, COM 3 BACIAS, 4 CHUVEIROS, 1 LAVATORIO E 1 MICTORIO (NAO INCLUI MOBILIZACAO/DESMOBILIZACAO)</t>
  </si>
  <si>
    <t>SINAPI-I|10775</t>
  </si>
  <si>
    <t>10775</t>
  </si>
  <si>
    <t>LOCACAO DE CONTAINER 2,30 X 6,00 M, ALT. 2,50 M, COM 1 SANITARIO, PARA ESCRITORIO, COMPLETO, SEM DIVISORIAS INTERNAS (NAO INCLUI MOBILIZACAO/DESMOBILIZACAO)</t>
  </si>
  <si>
    <t>SINAPI-I|10776</t>
  </si>
  <si>
    <t>10776</t>
  </si>
  <si>
    <t>LOCACAO DE CONTAINER 2,30 X 6,00 M, ALT. 2,50 M, PARA ESCRITORIO, SEM DIVISORIAS INTERNAS E SEM SANITARIO (NAO INCLUI MOBILIZACAO/DESMOBILIZACAO)</t>
  </si>
  <si>
    <t>SINAPI-I|10778</t>
  </si>
  <si>
    <t>10778</t>
  </si>
  <si>
    <t>LOCACAO DE CONTAINER 2,30 X 6,00 M, ALT. 2,50 M, PARA SANITARIO, COM 4 BACIAS, 8 CHUVEIROS,1 LAVATORIO E 1 MICTORIO (NAO INCLUI MOBILIZACAO/DESMOBILIZACAO)</t>
  </si>
  <si>
    <t>SINAPI-I|40339</t>
  </si>
  <si>
    <t>40339</t>
  </si>
  <si>
    <t>LOCACAO DE CRUZETA, SIMPLES, PARA ESCORA METALICA, COMPRIMENTO ENTRE 50 A 60 CM, PARA ESCORA DE 1,80 A 3,20 METROS E TUBO EXTERNO ATE 48 MM DE DIAMETRO</t>
  </si>
  <si>
    <t>SINAPI-I|10749</t>
  </si>
  <si>
    <t>10749</t>
  </si>
  <si>
    <t>LOCACAO DE ESCORA METALICA TELESCOPICA, COM ALTURA REGULAVEL DE *1,80* A *3,20* M, COM CAPACIDADE DE CARGA DE NO MINIMO 1000 KGF (10 KN), INCLUSO TRIPE E FORCADO</t>
  </si>
  <si>
    <t>SINAPI-I|40290</t>
  </si>
  <si>
    <t>40290</t>
  </si>
  <si>
    <t>LOCACAO DE FORMA PLASTICA PARA LAJE NERVURADA, DIMENSOES *60* X *60* X *16* CM</t>
  </si>
  <si>
    <t>SINAPI-I|3346</t>
  </si>
  <si>
    <t>3346</t>
  </si>
  <si>
    <t>LOCACAO DE GRUPO GERADOR *80 A 125* KVA, MOTOR DIESEL, REBOCAVEL, ACIONAMENTO MANUAL</t>
  </si>
  <si>
    <t>SINAPI-I|3348</t>
  </si>
  <si>
    <t>3348</t>
  </si>
  <si>
    <t>LOCACAO DE GRUPO GERADOR ACIMA DE * 125 ATE 180* KVA, MOTOR DIESEL, REBOCAVEL, ACIONAMENTO MANUAL</t>
  </si>
  <si>
    <t>SINAPI-I|39833</t>
  </si>
  <si>
    <t>39833</t>
  </si>
  <si>
    <t>LOCACAO DE GRUPO GERADOR DE *260* KVA, DIESEL REBOCAVEL, ACIONAMENTO MANUAL</t>
  </si>
  <si>
    <t>SINAPI-I|7252</t>
  </si>
  <si>
    <t>7252</t>
  </si>
  <si>
    <t>LOCACAO DE NIVEL OPTICO, COM PRECISAO DE 0,7 MM, AUMENTO DE 32X</t>
  </si>
  <si>
    <t>SINAPI-I|7247</t>
  </si>
  <si>
    <t>7247</t>
  </si>
  <si>
    <t>LOCACAO DE TEODOLITO ELETRONICO, PRECISAO ANGULAR DE 5 A 7 SEGUNDOS, INCLUINDO TRIPE</t>
  </si>
  <si>
    <t>SINAPI-I|40291</t>
  </si>
  <si>
    <t>40291</t>
  </si>
  <si>
    <t>LOCACAO DE TORRE METALICA COMPLETA PARA UMA CARGA DE 8 TF (80 KN) E PE DIREITO DE 6 M, INCLUINDO MODULOS, DIAGONAIS, SAPATAS E FORCADOS</t>
  </si>
  <si>
    <t>SINAPI-I|40275</t>
  </si>
  <si>
    <t>40275</t>
  </si>
  <si>
    <t>LOCACAO DE VIGA SANDUICHE METALICA VAZADA PARA TRAVAMENTO DE PILARES, ALTURA DE *8* CM, LARGURA DE *6* CM E EXTENSAO DE 2 M</t>
  </si>
  <si>
    <t>SINAPI-I|42408</t>
  </si>
  <si>
    <t>42408</t>
  </si>
  <si>
    <t>LONA PLASTICA EXTRA FORTE PRETA, E = 200 MICRA</t>
  </si>
  <si>
    <t>SINAPI-I|3777</t>
  </si>
  <si>
    <t>3777</t>
  </si>
  <si>
    <t>LONA PLASTICA PESADA PRETA, E = 150 MICRA</t>
  </si>
  <si>
    <t>SINAPI-I|44699</t>
  </si>
  <si>
    <t>44699</t>
  </si>
  <si>
    <t>LUBRIFICANTE REDUTOR DE TORQUE E ARRASTO DE ALTO DESEMPENHO, PARA PERFURACAO HORIZONTAL DIRECIONAL, HDD</t>
  </si>
  <si>
    <t>SINAPI-I|3798</t>
  </si>
  <si>
    <t>3798</t>
  </si>
  <si>
    <t>LUMINARIA ABERTA P/ ILUMINACAO PUBLICA, TIPO X-57 PETERCO OU EQUIV</t>
  </si>
  <si>
    <t>SINAPI-I|38769</t>
  </si>
  <si>
    <t>38769</t>
  </si>
  <si>
    <t>LUMINARIA ARANDELA TIPO MEIA-LUA COM VIDRO FOSCO *30 X 15* CM, PARA 1 LAMPADA, BASE E27, POTENCIA MAXIMA 40/60 W (NAO INCLUI LAMPADA)</t>
  </si>
  <si>
    <t>SINAPI-I|38774</t>
  </si>
  <si>
    <t>38774</t>
  </si>
  <si>
    <t>LUMINARIA DE EMERGENCIA 30 LEDS, POTENCIA 2 W, BATERIA DE LITIO, AUTONOMIA DE 6 HORAS</t>
  </si>
  <si>
    <t>SINAPI-I|42247</t>
  </si>
  <si>
    <t>42247</t>
  </si>
  <si>
    <t>LUMINARIA DE LED PARA ILUMINACAO PUBLICA, DE 138 W ATE 180 W, INVOLUCRO EM ALUMINIO OU ACO INOX</t>
  </si>
  <si>
    <t>SINAPI-I|42248</t>
  </si>
  <si>
    <t>42248</t>
  </si>
  <si>
    <t>LUMINARIA DE LED PARA ILUMINACAO PUBLICA, DE 181 W ATE 239 W, INVOLUCRO EM ALUMINIO OU ACO INOX</t>
  </si>
  <si>
    <t>SINAPI-I|42249</t>
  </si>
  <si>
    <t>42249</t>
  </si>
  <si>
    <t>LUMINARIA DE LED PARA ILUMINACAO PUBLICA, DE 240 W ATE 350 W, INVOLUCRO EM ALUMINIO OU ACO INOX</t>
  </si>
  <si>
    <t>SINAPI-I|42244</t>
  </si>
  <si>
    <t>42244</t>
  </si>
  <si>
    <t>LUMINARIA DE LED PARA ILUMINACAO PUBLICA, DE 33 W ATE 50 W, INVOLUCRO EM ALUMINIO OU ACO INOX</t>
  </si>
  <si>
    <t>SINAPI-I|42245</t>
  </si>
  <si>
    <t>42245</t>
  </si>
  <si>
    <t>LUMINARIA DE LED PARA ILUMINACAO PUBLICA, DE 51 W ATE 67 W, INVOLUCRO EM ALUMINIO OU ACO INOX</t>
  </si>
  <si>
    <t>SINAPI-I|42246</t>
  </si>
  <si>
    <t>42246</t>
  </si>
  <si>
    <t>LUMINARIA DE LED PARA ILUMINACAO PUBLICA, DE 68 W ATE 97 W, INVOLUCRO EM ALUMINIO OU ACO INOX</t>
  </si>
  <si>
    <t>SINAPI-I|42243</t>
  </si>
  <si>
    <t>42243</t>
  </si>
  <si>
    <t>LUMINARIA DE LED PARA ILUMINACAO PUBLICA, DE 98 W ATE 137 W, INVOLUCRO EM ALUMINIO OU ACO INOX</t>
  </si>
  <si>
    <t>SINAPI-I|38889</t>
  </si>
  <si>
    <t>38889</t>
  </si>
  <si>
    <t>LUMINARIA DE SOBREPOR EM CHAPA DE ACO COM ALETAS PLASTICAS, PARA 1 LAMPADA, BASE E27, POTENCIA MAXIMA 40/60 W (NAO INCLUI LAMPADA)</t>
  </si>
  <si>
    <t>SINAPI-I|38784</t>
  </si>
  <si>
    <t>38784</t>
  </si>
  <si>
    <t>LUMINARIA DE SOBREPOR EM CHAPA DE ACO COM ALETAS PLASTICAS, PARA 2 LAMPADAS, BASE E27, POTENCIA MAXIMA 40/60 W (NAO INCLUI LAMPADAS)</t>
  </si>
  <si>
    <t>SINAPI-I|3780</t>
  </si>
  <si>
    <t>3780</t>
  </si>
  <si>
    <t>LUMINARIA DE SOBREPOR EM CHAPA DE ACO PARA 1 LAMPADA FLUORESCENTE DE *36* W, ALETADA, COMPLETA (LAMPADA E REATOR INCLUSOS)</t>
  </si>
  <si>
    <t>SINAPI-I|38773</t>
  </si>
  <si>
    <t>38773</t>
  </si>
  <si>
    <t>LUMINARIA DE TETO PLAFON/PLAFONIER EM PLASTICO COM BASE E27, POTENCIA MAXIMA 60 W (NAO INCLUI LAMPADA)</t>
  </si>
  <si>
    <t>SINAPI-I|12271</t>
  </si>
  <si>
    <t>12271</t>
  </si>
  <si>
    <t>LUMINARIA DUPLA P/SINALIZACAO, TIPO WETZEL AS-2/110 OU EQUIV</t>
  </si>
  <si>
    <t>SINAPI-I|39385</t>
  </si>
  <si>
    <t>39385</t>
  </si>
  <si>
    <t>LUMINARIA LED PLAFON REDONDO DE SOBREPOR BIVOLT 12/13 W, D = *17* CM</t>
  </si>
  <si>
    <t>SINAPI-I|39389</t>
  </si>
  <si>
    <t>39389</t>
  </si>
  <si>
    <t>LUMINARIA LED REFLETOR RETANGULAR BIVOLT, LUZ BRANCA, 10 W</t>
  </si>
  <si>
    <t>SINAPI-I|39390</t>
  </si>
  <si>
    <t>39390</t>
  </si>
  <si>
    <t>LUMINARIA LED REFLETOR RETANGULAR BIVOLT, LUZ BRANCA, 30 W</t>
  </si>
  <si>
    <t>SINAPI-I|39391</t>
  </si>
  <si>
    <t>39391</t>
  </si>
  <si>
    <t>LUMINARIA LED REFLETOR RETANGULAR BIVOLT, LUZ BRANCA, 50 W</t>
  </si>
  <si>
    <t>SINAPI-I|3803</t>
  </si>
  <si>
    <t>3803</t>
  </si>
  <si>
    <t>LUMINARIA PLAFON REDONDO COM VIDRO FOSCO DIAMETRO *25* CM, PARA 1 LAMPADA, BASE E27, POTENCIA MAXIMA 40/60 W (NAO INCLUI LAMPADA)</t>
  </si>
  <si>
    <t>SINAPI-I|38770</t>
  </si>
  <si>
    <t>38770</t>
  </si>
  <si>
    <t>LUMINARIA PLAFON REDONDO COM VIDRO FOSCO DIAMETRO *30* CM, PARA 2 LAMPADAS, BASE E27, POTENCIA MAXIMA 40/60 W (NAO INCLUI LAMPADAS)</t>
  </si>
  <si>
    <t>SINAPI-I|12267</t>
  </si>
  <si>
    <t>12267</t>
  </si>
  <si>
    <t>LUMINARIA PROVA DE TEMPO PETERCO Y.31/1</t>
  </si>
  <si>
    <t>SINAPI-I|43265</t>
  </si>
  <si>
    <t>43265</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</si>
  <si>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</si>
  <si>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SINAPI-I|12266</t>
  </si>
  <si>
    <t>12266</t>
  </si>
  <si>
    <t>LUMINARIA SPOT DE SOBREPOR EM ALUMINIO COM ALETA PLASTICA PARA 1 LAMPADA, BASE E27, POTENCIA MAXIMA 40/60 W (NAO INCLUI LAMPADA)</t>
  </si>
  <si>
    <t>SINAPI-I|39378</t>
  </si>
  <si>
    <t>39378</t>
  </si>
  <si>
    <t>LUMINARIA SPOT DE SOBREPOR EM ALUMINIO COM ALETA PLASTICA PARA 2 LAMPADAS, BASE E27, POTENCIA MAXIMA 40/60 W (NAO INCLUI LAMPADA)</t>
  </si>
  <si>
    <t>SINAPI-I|43543</t>
  </si>
  <si>
    <t>43543</t>
  </si>
  <si>
    <t>LUMINARIA TIPO TARTARUGA A PROVA DE TEMPO, GASES, VAPOR E PO, EM ALUMINIO, COM GRADE, BASE E27, POTENCIA MAXIMA 100 W (NAO INCLUI LAMPADA)</t>
  </si>
  <si>
    <t>SINAPI-I|38775</t>
  </si>
  <si>
    <t>38775</t>
  </si>
  <si>
    <t>LUMINARIA TIPO TARTARUGA PARA AREA EXTERNA EM ALUMINIO, COM GRADE, PARA 1 LAMPADA, BASE E27, POTENCIA MAXIMA 40/60 W (NAO INCLUI LAMPADA)</t>
  </si>
  <si>
    <t>SINAPI-I|44252</t>
  </si>
  <si>
    <t>44252</t>
  </si>
  <si>
    <t>LUVA CPVC, SOLDAVEL, 114 MM, PARA AGUA QUENTE PREDIAL</t>
  </si>
  <si>
    <t>SINAPI-I|21119</t>
  </si>
  <si>
    <t>21119</t>
  </si>
  <si>
    <t>LUVA CPVC, SOLDAVEL, 15 MM, PARA AGUA QUENTE PREDIAL</t>
  </si>
  <si>
    <t>SINAPI-I|37974</t>
  </si>
  <si>
    <t>37974</t>
  </si>
  <si>
    <t>LUVA CPVC, SOLDAVEL, 22 MM, PARA AGUA QUENTE PREDIAL</t>
  </si>
  <si>
    <t>SINAPI-I|37975</t>
  </si>
  <si>
    <t>37975</t>
  </si>
  <si>
    <t>LUVA CPVC, SOLDAVEL, 28 MM, PARA AGUA QUENTE PREDIAL</t>
  </si>
  <si>
    <t>SINAPI-I|37976</t>
  </si>
  <si>
    <t>37976</t>
  </si>
  <si>
    <t>LUVA CPVC, SOLDAVEL, 35 MM, PARA AGUA QUENTE PREDIAL</t>
  </si>
  <si>
    <t>SINAPI-I|37977</t>
  </si>
  <si>
    <t>37977</t>
  </si>
  <si>
    <t>LUVA CPVC, SOLDAVEL, 42 MM, PARA AGUA QUENTE PREDIAL</t>
  </si>
  <si>
    <t>SINAPI-I|37978</t>
  </si>
  <si>
    <t>37978</t>
  </si>
  <si>
    <t>LUVA CPVC, SOLDAVEL, 54 MM, PARA AGUA QUENTE PREDIAL</t>
  </si>
  <si>
    <t>SINAPI-I|37979</t>
  </si>
  <si>
    <t>37979</t>
  </si>
  <si>
    <t>LUVA CPVC, SOLDAVEL, 73 MM, PARA AGUA QUENTE PREDIAL</t>
  </si>
  <si>
    <t>SINAPI-I|37980</t>
  </si>
  <si>
    <t>37980</t>
  </si>
  <si>
    <t>LUVA CPVC, SOLDAVEL, 89 MM, PARA AGUA QUENTE PREDIAL</t>
  </si>
  <si>
    <t>SINAPI-I|36147</t>
  </si>
  <si>
    <t>36147</t>
  </si>
  <si>
    <t>LUVA DE BORRACHA ISOLANTE PARA ALTA TENSAO, RESISTENTE A OZONIO, TENSAO DE ENSAIO 2,5 KV (PAR)</t>
  </si>
  <si>
    <t>SINAPI-I|12731</t>
  </si>
  <si>
    <t>12731</t>
  </si>
  <si>
    <t>LUVA DE COBRE SEM ANEL DE SOLDA, BOLSA X BOLSA, 104 MM</t>
  </si>
  <si>
    <t>SINAPI-I|12723</t>
  </si>
  <si>
    <t>12723</t>
  </si>
  <si>
    <t>LUVA DE COBRE SEM ANEL DE SOLDA, BOLSA X BOLSA, 15 MM</t>
  </si>
  <si>
    <t>SINAPI-I|12724</t>
  </si>
  <si>
    <t>12724</t>
  </si>
  <si>
    <t>LUVA DE COBRE SEM ANEL DE SOLDA, BOLSA X BOLSA, 22 MM</t>
  </si>
  <si>
    <t>SINAPI-I|12725</t>
  </si>
  <si>
    <t>12725</t>
  </si>
  <si>
    <t>LUVA DE COBRE SEM ANEL DE SOLDA, BOLSA X BOLSA, 28 MM</t>
  </si>
  <si>
    <t>SINAPI-I|12726</t>
  </si>
  <si>
    <t>12726</t>
  </si>
  <si>
    <t>LUVA DE COBRE SEM ANEL DE SOLDA, BOLSA X BOLSA, 35 MM</t>
  </si>
  <si>
    <t>SINAPI-I|12727</t>
  </si>
  <si>
    <t>12727</t>
  </si>
  <si>
    <t>LUVA DE COBRE SEM ANEL DE SOLDA, BOLSA X BOLSA, 42 MM</t>
  </si>
  <si>
    <t>SINAPI-I|12728</t>
  </si>
  <si>
    <t>12728</t>
  </si>
  <si>
    <t>LUVA DE COBRE SEM ANEL DE SOLDA, BOLSA X BOLSA, 54 MM</t>
  </si>
  <si>
    <t>SINAPI-I|12729</t>
  </si>
  <si>
    <t>12729</t>
  </si>
  <si>
    <t>LUVA DE COBRE SEM ANEL DE SOLDA, BOLSA X BOLSA, 66 MM</t>
  </si>
  <si>
    <t>SINAPI-I|12730</t>
  </si>
  <si>
    <t>12730</t>
  </si>
  <si>
    <t>LUVA DE COBRE SEM ANEL DE SOLDA, BOLSA X BOLSA, 79 MM</t>
  </si>
  <si>
    <t>SINAPI-I|3840</t>
  </si>
  <si>
    <t>3840</t>
  </si>
  <si>
    <t>LUVA DE CORRER COM TRAVAS DEFOFO, PVC, JE, DN 100 MM</t>
  </si>
  <si>
    <t>SINAPI-I|3838</t>
  </si>
  <si>
    <t>3838</t>
  </si>
  <si>
    <t>LUVA DE CORRER COM TRAVAS DEFOFO, PVC, JE, DN 150 MM</t>
  </si>
  <si>
    <t>SINAPI-I|3844</t>
  </si>
  <si>
    <t>3844</t>
  </si>
  <si>
    <t>LUVA DE CORRER COM TRAVAS DEFOFO, PVC, JE, DN 200 MM</t>
  </si>
  <si>
    <t>SINAPI-I|3839</t>
  </si>
  <si>
    <t>3839</t>
  </si>
  <si>
    <t>LUVA DE CORRER COM TRAVAS DEFOFO, PVC, JE, DN 250 MM</t>
  </si>
  <si>
    <t>SINAPI-I|3843</t>
  </si>
  <si>
    <t>3843</t>
  </si>
  <si>
    <t>LUVA DE CORRER COM TRAVAS DEFOFO, PVC, JE, DN 300 MM</t>
  </si>
  <si>
    <t>SINAPI-I|3900</t>
  </si>
  <si>
    <t>3900</t>
  </si>
  <si>
    <t>LUVA DE CORRER PARA TUBO ROSCAVEL, PVC, 1 1/2", PARA AGUA FRIA PREDIAL</t>
  </si>
  <si>
    <t>SINAPI-I|3846</t>
  </si>
  <si>
    <t>3846</t>
  </si>
  <si>
    <t>LUVA DE CORRER PARA TUBO ROSCAVEL, PVC, 1/2", PARA AGUA FRIA PREDIAL</t>
  </si>
  <si>
    <t>SINAPI-I|3886</t>
  </si>
  <si>
    <t>3886</t>
  </si>
  <si>
    <t>LUVA DE CORRER PARA TUBO ROSCAVEL, PVC, 3/4", PARA AGUA FRIA PREDIAL</t>
  </si>
  <si>
    <t>SINAPI-I|3854</t>
  </si>
  <si>
    <t>3854</t>
  </si>
  <si>
    <t>LUVA DE CORRER PARA TUBO SOLDAVEL, PVC, 20 MM, PARA AGUA FRIA PREDIAL</t>
  </si>
  <si>
    <t>SINAPI-I|3873</t>
  </si>
  <si>
    <t>3873</t>
  </si>
  <si>
    <t>LUVA DE CORRER PARA TUBO SOLDAVEL, PVC, 25 MM, PARA AGUA FRIA PREDIAL</t>
  </si>
  <si>
    <t>SINAPI-I|38021</t>
  </si>
  <si>
    <t>38021</t>
  </si>
  <si>
    <t>LUVA DE CORRER PARA TUBO SOLDAVEL, PVC, 32 MM, PARA AGUA FRIA PREDIAL</t>
  </si>
  <si>
    <t>SINAPI-I|43838</t>
  </si>
  <si>
    <t>43838</t>
  </si>
  <si>
    <t>LUVA DE CORRER PARA TUBO SOLDAVEL, PVC, 40 MM, PARA AGUA FRIA PREDIAL</t>
  </si>
  <si>
    <t>SINAPI-I|3847</t>
  </si>
  <si>
    <t>3847</t>
  </si>
  <si>
    <t>LUVA DE CORRER PARA TUBO SOLDAVEL, PVC, 50 MM, PARA AGUA FRIA PREDIAL</t>
  </si>
  <si>
    <t>SINAPI-I|38022</t>
  </si>
  <si>
    <t>38022</t>
  </si>
  <si>
    <t>LUVA DE CORRER PARA TUBO SOLDAVEL, PVC, 60 MM, PARA AGUA FRIA PREDIAL</t>
  </si>
  <si>
    <t>SINAPI-I|3826</t>
  </si>
  <si>
    <t>3826</t>
  </si>
  <si>
    <t>LUVA DE CORRER PVC PBA, JE, DN 100 / DE 110 MM, PARA REDE DE AGUA</t>
  </si>
  <si>
    <t>SINAPI-I|3825</t>
  </si>
  <si>
    <t>3825</t>
  </si>
  <si>
    <t>LUVA DE CORRER PVC PBA, JE, DN 50 / DE 60 MM, PARA REDE DE AGUA</t>
  </si>
  <si>
    <t>SINAPI-I|3827</t>
  </si>
  <si>
    <t>3827</t>
  </si>
  <si>
    <t>LUVA DE CORRER PVC PBA, JE, DN 75 / DE 85 MM, PARA REDE DE AGUA</t>
  </si>
  <si>
    <t>SINAPI-I|3830</t>
  </si>
  <si>
    <t>3830</t>
  </si>
  <si>
    <t>LUVA DE CORRER PVC, JE, DN 250 MM, PARA REDE COLETORA DE ESGOTO</t>
  </si>
  <si>
    <t>SINAPI-I|37981</t>
  </si>
  <si>
    <t>37981</t>
  </si>
  <si>
    <t>LUVA DE CORRER, CPVC, SOLDAVEL, 15 MM, PARA AGUA QUENTE PREDIAL</t>
  </si>
  <si>
    <t>SINAPI-I|37982</t>
  </si>
  <si>
    <t>37982</t>
  </si>
  <si>
    <t>LUVA DE CORRER, CPVC, SOLDAVEL, 22 MM, PARA AGUA QUENTE PREDIAL</t>
  </si>
  <si>
    <t>SINAPI-I|37983</t>
  </si>
  <si>
    <t>37983</t>
  </si>
  <si>
    <t>LUVA DE CORRER, CPVC, SOLDAVEL, 28 MM, PARA AGUA QUENTE PREDIAL</t>
  </si>
  <si>
    <t>SINAPI-I|37984</t>
  </si>
  <si>
    <t>37984</t>
  </si>
  <si>
    <t>LUVA DE CORRER, CPVC, SOLDAVEL, 35 MM, PARA AGUA QUENTE PREDIAL</t>
  </si>
  <si>
    <t>SINAPI-I|37985</t>
  </si>
  <si>
    <t>37985</t>
  </si>
  <si>
    <t>LUVA DE CORRER, CPVC, SOLDAVEL, 42 MM, PARA AGUA QUENTE PREDIAL</t>
  </si>
  <si>
    <t>SINAPI-I|20165</t>
  </si>
  <si>
    <t>20165</t>
  </si>
  <si>
    <t>LUVA DE CORRER, PVC SERIE R, 100 MM, PARA ESGOTO PREDIAL</t>
  </si>
  <si>
    <t>SINAPI-I|20166</t>
  </si>
  <si>
    <t>20166</t>
  </si>
  <si>
    <t>LUVA DE CORRER, PVC SERIE R, 150 MM, PARA ESGOTO PREDIAL</t>
  </si>
  <si>
    <t>SINAPI-I|20164</t>
  </si>
  <si>
    <t>20164</t>
  </si>
  <si>
    <t>LUVA DE CORRER, PVC SERIE R, 75 MM, PARA ESGOTO PREDIAL</t>
  </si>
  <si>
    <t>SINAPI-I|3893</t>
  </si>
  <si>
    <t>3893</t>
  </si>
  <si>
    <t>LUVA DE CORRER, PVC, DN 100 MM, PARA ESGOTO PREDIAL</t>
  </si>
  <si>
    <t>SINAPI-I|3848</t>
  </si>
  <si>
    <t>3848</t>
  </si>
  <si>
    <t>LUVA DE CORRER, PVC, DN 50 MM, PARA ESGOTO PREDIAL</t>
  </si>
  <si>
    <t>SINAPI-I|3895</t>
  </si>
  <si>
    <t>3895</t>
  </si>
  <si>
    <t>LUVA DE CORRER, PVC, DN 75 MM, PARA ESGOTO PREDIAL</t>
  </si>
  <si>
    <t>SINAPI-I|12404</t>
  </si>
  <si>
    <t>12404</t>
  </si>
  <si>
    <t>LUVA DE FERRO GALVANIZADO, COM ROSCA BSP MACHO/FEMEA, DE 3/4"</t>
  </si>
  <si>
    <t>SINAPI-I|3939</t>
  </si>
  <si>
    <t>3939</t>
  </si>
  <si>
    <t>LUVA DE FERRO GALVANIZADO, COM ROSCA BSP, DE 1 1/2"</t>
  </si>
  <si>
    <t>SINAPI-I|3911</t>
  </si>
  <si>
    <t>3911</t>
  </si>
  <si>
    <t>LUVA DE FERRO GALVANIZADO, COM ROSCA BSP, DE 1 1/4"</t>
  </si>
  <si>
    <t>SINAPI-I|3910</t>
  </si>
  <si>
    <t>3910</t>
  </si>
  <si>
    <t>LUVA DE FERRO GALVANIZADO, COM ROSCA BSP, DE 1"</t>
  </si>
  <si>
    <t>SINAPI-I|3908</t>
  </si>
  <si>
    <t>3908</t>
  </si>
  <si>
    <t>LUVA DE FERRO GALVANIZADO, COM ROSCA BSP, DE 1/2"</t>
  </si>
  <si>
    <t>SINAPI-I|3913</t>
  </si>
  <si>
    <t>3913</t>
  </si>
  <si>
    <t>LUVA DE FERRO GALVANIZADO, COM ROSCA BSP, DE 2 1/2"</t>
  </si>
  <si>
    <t>SINAPI-I|3912</t>
  </si>
  <si>
    <t>3912</t>
  </si>
  <si>
    <t>LUVA DE FERRO GALVANIZADO, COM ROSCA BSP, DE 2"</t>
  </si>
  <si>
    <t>SINAPI-I|3914</t>
  </si>
  <si>
    <t>3914</t>
  </si>
  <si>
    <t>LUVA DE FERRO GALVANIZADO, COM ROSCA BSP, DE 3"</t>
  </si>
  <si>
    <t>SINAPI-I|3909</t>
  </si>
  <si>
    <t>3909</t>
  </si>
  <si>
    <t>LUVA DE FERRO GALVANIZADO, COM ROSCA BSP, DE 3/4"</t>
  </si>
  <si>
    <t>SINAPI-I|3915</t>
  </si>
  <si>
    <t>3915</t>
  </si>
  <si>
    <t>LUVA DE FERRO GALVANIZADO, COM ROSCA BSP, DE 4"</t>
  </si>
  <si>
    <t>SINAPI-I|3916</t>
  </si>
  <si>
    <t>3916</t>
  </si>
  <si>
    <t>LUVA DE FERRO GALVANIZADO, COM ROSCA BSP, DE 5"</t>
  </si>
  <si>
    <t>SINAPI-I|3917</t>
  </si>
  <si>
    <t>3917</t>
  </si>
  <si>
    <t>LUVA DE FERRO GALVANIZADO, COM ROSCA BSP, DE 6"</t>
  </si>
  <si>
    <t>SINAPI-I|45266</t>
  </si>
  <si>
    <t>45266</t>
  </si>
  <si>
    <t>LUVA DE LATEX MULTIUSO AMARELA FORRADA</t>
  </si>
  <si>
    <t>SINAPI-I|1904</t>
  </si>
  <si>
    <t>1904</t>
  </si>
  <si>
    <t>LUVA DE PRESSAO, EM PVC, DE 20 MM, PARA ELETRODUTO FLEXIVEL</t>
  </si>
  <si>
    <t>SINAPI-I|1899</t>
  </si>
  <si>
    <t>1899</t>
  </si>
  <si>
    <t>LUVA DE PRESSAO, EM PVC, DE 25 MM, PARA ELETRODUTO FLEXIVEL</t>
  </si>
  <si>
    <t>SINAPI-I|1900</t>
  </si>
  <si>
    <t>1900</t>
  </si>
  <si>
    <t>LUVA DE PRESSAO, EM PVC, DE 32 MM, PARA ELETRODUTO FLEXIVEL</t>
  </si>
  <si>
    <t>SINAPI-I|12407</t>
  </si>
  <si>
    <t>12407</t>
  </si>
  <si>
    <t>LUVA DE REDUCAO DE FERRO GALVANIZADO, COM ROSCA BSP MACHO/FEMEA, DE 1 1/2" X 1"</t>
  </si>
  <si>
    <t>SINAPI-I|12408</t>
  </si>
  <si>
    <t>12408</t>
  </si>
  <si>
    <t>LUVA DE REDUCAO DE FERRO GALVANIZADO, COM ROSCA BSP MACHO/FEMEA, DE 1" X 1/2"</t>
  </si>
  <si>
    <t>SINAPI-I|12409</t>
  </si>
  <si>
    <t>12409</t>
  </si>
  <si>
    <t>LUVA DE REDUCAO DE FERRO GALVANIZADO, COM ROSCA BSP MACHO/FEMEA, DE 1" X 3/4"</t>
  </si>
  <si>
    <t>SINAPI-I|12410</t>
  </si>
  <si>
    <t>12410</t>
  </si>
  <si>
    <t>LUVA DE REDUCAO DE FERRO GALVANIZADO, COM ROSCA BSP MACHO/FEMEA, DE 3/4" X 1/2"</t>
  </si>
  <si>
    <t>SINAPI-I|3936</t>
  </si>
  <si>
    <t>3936</t>
  </si>
  <si>
    <t>LUVA DE REDUCAO DE FERRO GALVANIZADO, COM ROSCA BSP, DE 1 1/2" X 1 1/4"</t>
  </si>
  <si>
    <t>SINAPI-I|3924</t>
  </si>
  <si>
    <t>3924</t>
  </si>
  <si>
    <t>LUVA DE REDUCAO DE FERRO GALVANIZADO, COM ROSCA BSP, DE 1 1/2" X 1"</t>
  </si>
  <si>
    <t>SINAPI-I|3922</t>
  </si>
  <si>
    <t>3922</t>
  </si>
  <si>
    <t>LUVA DE REDUCAO DE FERRO GALVANIZADO, COM ROSCA BSP, DE 1 1/2" X 1/2"</t>
  </si>
  <si>
    <t>SINAPI-I|3923</t>
  </si>
  <si>
    <t>3923</t>
  </si>
  <si>
    <t>LUVA DE REDUCAO DE FERRO GALVANIZADO, COM ROSCA BSP, DE 1 1/2" X 3/4"</t>
  </si>
  <si>
    <t>SINAPI-I|3921</t>
  </si>
  <si>
    <t>3921</t>
  </si>
  <si>
    <t>LUVA DE REDUCAO DE FERRO GALVANIZADO, COM ROSCA BSP, DE 1 1/4" X 1"</t>
  </si>
  <si>
    <t>SINAPI-I|3937</t>
  </si>
  <si>
    <t>3937</t>
  </si>
  <si>
    <t>LUVA DE REDUCAO DE FERRO GALVANIZADO, COM ROSCA BSP, DE 1 1/4" X 1/2"</t>
  </si>
  <si>
    <t>SINAPI-I|3920</t>
  </si>
  <si>
    <t>3920</t>
  </si>
  <si>
    <t>LUVA DE REDUCAO DE FERRO GALVANIZADO, COM ROSCA BSP, DE 1 1/4" X 3/4"</t>
  </si>
  <si>
    <t>SINAPI-I|3938</t>
  </si>
  <si>
    <t>3938</t>
  </si>
  <si>
    <t>LUVA DE REDUCAO DE FERRO GALVANIZADO, COM ROSCA BSP, DE 1" X 1/2"</t>
  </si>
  <si>
    <t>SINAPI-I|3919</t>
  </si>
  <si>
    <t>3919</t>
  </si>
  <si>
    <t>LUVA DE REDUCAO DE FERRO GALVANIZADO, COM ROSCA BSP, DE 1" X 3/4"</t>
  </si>
  <si>
    <t>SINAPI-I|3927</t>
  </si>
  <si>
    <t>3927</t>
  </si>
  <si>
    <t>LUVA DE REDUCAO DE FERRO GALVANIZADO, COM ROSCA BSP, DE 2 1/2" X 1 1/2"</t>
  </si>
  <si>
    <t>SINAPI-I|3928</t>
  </si>
  <si>
    <t>3928</t>
  </si>
  <si>
    <t>LUVA DE REDUCAO DE FERRO GALVANIZADO, COM ROSCA BSP, DE 2 1/2" X 2"</t>
  </si>
  <si>
    <t>SINAPI-I|3926</t>
  </si>
  <si>
    <t>3926</t>
  </si>
  <si>
    <t>LUVA DE REDUCAO DE FERRO GALVANIZADO, COM ROSCA BSP, DE 2" X 1 1/2"</t>
  </si>
  <si>
    <t>SINAPI-I|3935</t>
  </si>
  <si>
    <t>3935</t>
  </si>
  <si>
    <t>LUVA DE REDUCAO DE FERRO GALVANIZADO, COM ROSCA BSP, DE 2" X 1 1/4"</t>
  </si>
  <si>
    <t>SINAPI-I|3925</t>
  </si>
  <si>
    <t>3925</t>
  </si>
  <si>
    <t>LUVA DE REDUCAO DE FERRO GALVANIZADO, COM ROSCA BSP, DE 2" X 1"</t>
  </si>
  <si>
    <t>SINAPI-I|3929</t>
  </si>
  <si>
    <t>3929</t>
  </si>
  <si>
    <t>LUVA DE REDUCAO DE FERRO GALVANIZADO, COM ROSCA BSP, DE 3" X 1 1/2"</t>
  </si>
  <si>
    <t>SINAPI-I|3931</t>
  </si>
  <si>
    <t>3931</t>
  </si>
  <si>
    <t>LUVA DE REDUCAO DE FERRO GALVANIZADO, COM ROSCA BSP, DE 3" X 2 1/2"</t>
  </si>
  <si>
    <t>SINAPI-I|3930</t>
  </si>
  <si>
    <t>3930</t>
  </si>
  <si>
    <t>LUVA DE REDUCAO DE FERRO GALVANIZADO, COM ROSCA BSP, DE 3" X 2"</t>
  </si>
  <si>
    <t>SINAPI-I|12406</t>
  </si>
  <si>
    <t>12406</t>
  </si>
  <si>
    <t>LUVA DE REDUCAO DE FERRO GALVANIZADO, COM ROSCA BSP, DE 3/4" X 1/2"</t>
  </si>
  <si>
    <t>SINAPI-I|3932</t>
  </si>
  <si>
    <t>3932</t>
  </si>
  <si>
    <t>LUVA DE REDUCAO DE FERRO GALVANIZADO, COM ROSCA BSP, DE 4" X 2 1/2"</t>
  </si>
  <si>
    <t>SINAPI-I|3933</t>
  </si>
  <si>
    <t>3933</t>
  </si>
  <si>
    <t>LUVA DE REDUCAO DE FERRO GALVANIZADO, COM ROSCA BSP, DE 4" X 2"</t>
  </si>
  <si>
    <t>SINAPI-I|3934</t>
  </si>
  <si>
    <t>3934</t>
  </si>
  <si>
    <t>LUVA DE REDUCAO DE FERRO GALVANIZADO, COM ROSCA BSP, DE 4" X 3"</t>
  </si>
  <si>
    <t>SINAPI-I|40355</t>
  </si>
  <si>
    <t>40355</t>
  </si>
  <si>
    <t>LUVA DE REDUCAO EM ACO CARBONO, COM ENCAIXE PARA SOLDA DN SW, PRESSAO 3.000 LBS, 3/4" X 1/2"</t>
  </si>
  <si>
    <t>SINAPI-I|40364</t>
  </si>
  <si>
    <t>40364</t>
  </si>
  <si>
    <t>LUVA DE REDUCAO EM ACO CARBONO, COM ENCAIXE PARA SOLDA DN SW, PRESSAO 3.000 LBS, DN 1 1/2" X 1 1/4"</t>
  </si>
  <si>
    <t>SINAPI-I|40361</t>
  </si>
  <si>
    <t>40361</t>
  </si>
  <si>
    <t>LUVA DE REDUCAO EM ACO CARBONO, COM ENCAIXE PARA SOLDA DN SW, PRESSAO 3.000 LBS, DN 1 1/4" X 1"</t>
  </si>
  <si>
    <t>SINAPI-I|40358</t>
  </si>
  <si>
    <t>40358</t>
  </si>
  <si>
    <t>LUVA DE REDUCAO EM ACO CARBONO, COM ENCAIXE PARA SOLDA DN SW, PRESSAO 3.000 LBS, DN 1" X 3/4"</t>
  </si>
  <si>
    <t>SINAPI-I|40370</t>
  </si>
  <si>
    <t>40370</t>
  </si>
  <si>
    <t>LUVA DE REDUCAO EM ACO CARBONO, COM ENCAIXE PARA SOLDA DN SW, PRESSAO 3.000 LBS, DN 2 1/2" X 2"</t>
  </si>
  <si>
    <t>SINAPI-I|40367</t>
  </si>
  <si>
    <t>40367</t>
  </si>
  <si>
    <t>LUVA DE REDUCAO EM ACO CARBONO, COM ENCAIXE PARA SOLDA DN SW, PRESSAO 3.000 LBS, DN 2" X 1 1/2"</t>
  </si>
  <si>
    <t>SINAPI-I|40373</t>
  </si>
  <si>
    <t>40373</t>
  </si>
  <si>
    <t>LUVA DE REDUCAO EM ACO CARBONO, COM ENCAIXE PARA SOLDA DN SW, PRESSAO 3.000 LBS, DN 3" X 2 1/2"</t>
  </si>
  <si>
    <t>SINAPI-I|3907</t>
  </si>
  <si>
    <t>3907</t>
  </si>
  <si>
    <t>LUVA DE REDUCAO ROSCAVEL, PVC, 1" X 3/4", PARA AGUA FRIA PREDIAL</t>
  </si>
  <si>
    <t>SINAPI-I|3889</t>
  </si>
  <si>
    <t>3889</t>
  </si>
  <si>
    <t>LUVA DE REDUCAO ROSCAVEL, PVC, 3/4" X 1/2", PARA AGUA FRIA PREDIAL</t>
  </si>
  <si>
    <t>SINAPI-I|3868</t>
  </si>
  <si>
    <t>3868</t>
  </si>
  <si>
    <t>LUVA DE REDUCAO SOLDAVEL, PVC, 25 MM X 20 MM, PARA AGUA FRIA PREDIAL</t>
  </si>
  <si>
    <t>SINAPI-I|3869</t>
  </si>
  <si>
    <t>3869</t>
  </si>
  <si>
    <t>LUVA DE REDUCAO SOLDAVEL, PVC, 32 MM X 25 MM, PARA AGUA FRIA PREDIAL</t>
  </si>
  <si>
    <t>SINAPI-I|3872</t>
  </si>
  <si>
    <t>3872</t>
  </si>
  <si>
    <t>LUVA DE REDUCAO SOLDAVEL, PVC, 40 MM X 32 MM, PARA AGUA FRIA PREDIAL</t>
  </si>
  <si>
    <t>SINAPI-I|3850</t>
  </si>
  <si>
    <t>3850</t>
  </si>
  <si>
    <t>LUVA DE REDUCAO SOLDAVEL, PVC, 60 MM X 50 MM, PARA AGUA FRIA PREDIAL</t>
  </si>
  <si>
    <t>SINAPI-I|38023</t>
  </si>
  <si>
    <t>38023</t>
  </si>
  <si>
    <t>LUVA DE REDUCAO, SOLDAVEL, PVC, 50 X 25 MM, PARA AGUA FRIA PREDIAL</t>
  </si>
  <si>
    <t>SINAPI-I|37986</t>
  </si>
  <si>
    <t>37986</t>
  </si>
  <si>
    <t>LUVA DE TRANSICAO DE CPVC X PVC, SOLDAVEL, 22 X 25 MM, PARA AGUA QUENTE</t>
  </si>
  <si>
    <t>SINAPI-I|21120</t>
  </si>
  <si>
    <t>21120</t>
  </si>
  <si>
    <t>LUVA DE TRANSICAO, CPVC, 15 MM X 1/2", PARA AGUA QUENTE PREDIAL</t>
  </si>
  <si>
    <t>SINAPI-I|39318</t>
  </si>
  <si>
    <t>39318</t>
  </si>
  <si>
    <t>LUVA DE TRANSICAO, CPVC, 22 MM X 1/2", PARA AGUA QUENTE</t>
  </si>
  <si>
    <t>SINAPI-I|37987</t>
  </si>
  <si>
    <t>37987</t>
  </si>
  <si>
    <t>LUVA DE TRANSICAO, CPVC, SOLDAVEL, 42 MM X 1 1/2", PARA AGUA QUENTE</t>
  </si>
  <si>
    <t>SINAPI-I|37988</t>
  </si>
  <si>
    <t>37988</t>
  </si>
  <si>
    <t>LUVA DE TRANSICAO, CPVC, SOLDAVEL, 54 MM X 2", PARA AGUA QUENTE PREDIAL</t>
  </si>
  <si>
    <t>SINAPI-I|40366</t>
  </si>
  <si>
    <t>40366</t>
  </si>
  <si>
    <t>LUVA EM ACO CARBONO, SOLDAVEL, PRESSAO 3.000 LBS, DN 1 1/2"</t>
  </si>
  <si>
    <t>SINAPI-I|40363</t>
  </si>
  <si>
    <t>40363</t>
  </si>
  <si>
    <t>LUVA EM ACO CARBONO, SOLDAVEL, PRESSAO 3.000 LBS, DN 1 1/4"</t>
  </si>
  <si>
    <t>SINAPI-I|40360</t>
  </si>
  <si>
    <t>40360</t>
  </si>
  <si>
    <t>LUVA EM ACO CARBONO, SOLDAVEL, PRESSAO 3.000 LBS, DN 1"</t>
  </si>
  <si>
    <t>SINAPI-I|40354</t>
  </si>
  <si>
    <t>40354</t>
  </si>
  <si>
    <t>LUVA EM ACO CARBONO, SOLDAVEL, PRESSAO 3.000 LBS, DN 1/2"</t>
  </si>
  <si>
    <t>SINAPI-I|40372</t>
  </si>
  <si>
    <t>40372</t>
  </si>
  <si>
    <t>LUVA EM ACO CARBONO, SOLDAVEL, PRESSAO 3.000 LBS, DN 2 1/2"</t>
  </si>
  <si>
    <t>SINAPI-I|40369</t>
  </si>
  <si>
    <t>40369</t>
  </si>
  <si>
    <t>LUVA EM ACO CARBONO, SOLDAVEL, PRESSAO 3.000 LBS, DN 2"</t>
  </si>
  <si>
    <t>SINAPI-I|40375</t>
  </si>
  <si>
    <t>40375</t>
  </si>
  <si>
    <t>LUVA EM ACO CARBONO, SOLDAVEL, PRESSAO 3.000 LBS, DN 3"</t>
  </si>
  <si>
    <t>SINAPI-I|40357</t>
  </si>
  <si>
    <t>40357</t>
  </si>
  <si>
    <t>LUVA EM ACO CARBONO, SOLDAVEL, PRESSAO 3.000 LBS, DN 3/4"</t>
  </si>
  <si>
    <t>SINAPI-I|1893</t>
  </si>
  <si>
    <t>1893</t>
  </si>
  <si>
    <t>LUVA EM PVC RIGIDO ROSCAVEL, DE 1 1/2", PARA ELETRODUTO</t>
  </si>
  <si>
    <t>SINAPI-I|1902</t>
  </si>
  <si>
    <t>1902</t>
  </si>
  <si>
    <t>LUVA EM PVC RIGIDO ROSCAVEL, DE 1 1/4", PARA ELETRODUTO</t>
  </si>
  <si>
    <t>SINAPI-I|1892</t>
  </si>
  <si>
    <t>1892</t>
  </si>
  <si>
    <t>LUVA EM PVC RIGIDO ROSCAVEL, DE 1", PARA ELETRODUTO</t>
  </si>
  <si>
    <t>SINAPI-I|1901</t>
  </si>
  <si>
    <t>1901</t>
  </si>
  <si>
    <t>LUVA EM PVC RIGIDO ROSCAVEL, DE 1/2", PARA ELETRODUTO</t>
  </si>
  <si>
    <t>SINAPI-I|1907</t>
  </si>
  <si>
    <t>1907</t>
  </si>
  <si>
    <t>LUVA EM PVC RIGIDO ROSCAVEL, DE 2 1/2", PARA ELETRODUTO</t>
  </si>
  <si>
    <t>SINAPI-I|1894</t>
  </si>
  <si>
    <t>1894</t>
  </si>
  <si>
    <t>LUVA EM PVC RIGIDO ROSCAVEL, DE 2", PARA ELETRODUTO</t>
  </si>
  <si>
    <t>SINAPI-I|1896</t>
  </si>
  <si>
    <t>1896</t>
  </si>
  <si>
    <t>LUVA EM PVC RIGIDO ROSCAVEL, DE 3", PARA ELETRODUTO</t>
  </si>
  <si>
    <t>SINAPI-I|1891</t>
  </si>
  <si>
    <t>1891</t>
  </si>
  <si>
    <t>LUVA EM PVC RIGIDO ROSCAVEL, DE 3/4", PARA ELETRODUTO</t>
  </si>
  <si>
    <t>SINAPI-I|1895</t>
  </si>
  <si>
    <t>1895</t>
  </si>
  <si>
    <t>LUVA EM PVC RIGIDO ROSCAVEL, DE 4", PARA ELETRODUTO</t>
  </si>
  <si>
    <t>SINAPI-I|2641</t>
  </si>
  <si>
    <t>2641</t>
  </si>
  <si>
    <t>LUVA PARA ELETRODUTO, EM ACO GALVANIZADO ELETROLITICO, COM ROSCA, DIAMETRO DE 100 MM (4")</t>
  </si>
  <si>
    <t>SINAPI-I|2636</t>
  </si>
  <si>
    <t>2636</t>
  </si>
  <si>
    <t>LUVA PARA ELETRODUTO, EM ACO GALVANIZADO ELETROLITICO, COM ROSCA, DIAMETRO DE 15 MM (1/2")</t>
  </si>
  <si>
    <t>SINAPI-I|2637</t>
  </si>
  <si>
    <t>2637</t>
  </si>
  <si>
    <t>LUVA PARA ELETRODUTO, EM ACO GALVANIZADO ELETROLITICO, COM ROSCA, DIAMETRO DE 20 MM (3/4")</t>
  </si>
  <si>
    <t>SINAPI-I|2638</t>
  </si>
  <si>
    <t>2638</t>
  </si>
  <si>
    <t>LUVA PARA ELETRODUTO, EM ACO GALVANIZADO ELETROLITICO, COM ROSCA, DIAMETRO DE 25 MM (1")</t>
  </si>
  <si>
    <t>SINAPI-I|2639</t>
  </si>
  <si>
    <t>2639</t>
  </si>
  <si>
    <t>LUVA PARA ELETRODUTO, EM ACO GALVANIZADO ELETROLITICO, COM ROSCA, DIAMETRO DE 32 MM (1 1/4")</t>
  </si>
  <si>
    <t>SINAPI-I|2644</t>
  </si>
  <si>
    <t>2644</t>
  </si>
  <si>
    <t>LUVA PARA ELETRODUTO, EM ACO GALVANIZADO ELETROLITICO, COM ROSCA, DIAMETRO DE 40 MM (1 1/2")</t>
  </si>
  <si>
    <t>SINAPI-I|2640</t>
  </si>
  <si>
    <t>2640</t>
  </si>
  <si>
    <t>LUVA PARA ELETRODUTO, EM ACO GALVANIZADO ELETROLITICO, COM ROSCA, DIAMETRO DE 65 MM (2 1/2")</t>
  </si>
  <si>
    <t>SINAPI-I|2642</t>
  </si>
  <si>
    <t>2642</t>
  </si>
  <si>
    <t>LUVA PARA ELETRODUTO, EM ACO GALVANIZADO ELETROLITICO, COM ROSCA, DIAMETRO DE 80 MM (3")</t>
  </si>
  <si>
    <t>SINAPI-I|2643</t>
  </si>
  <si>
    <t>2643</t>
  </si>
  <si>
    <t>LUVA PARA ELETRODUTO, EM ACO GALVANIZADO ELETROLITICO, COM ROSCA,DIAMETRO DE 50 MM (2")</t>
  </si>
  <si>
    <t>SINAPI-I|44281</t>
  </si>
  <si>
    <t>44281</t>
  </si>
  <si>
    <t>LUVA PARA PERFURATRIZ DE ESTEIRA T38, D = 1 1/2"</t>
  </si>
  <si>
    <t>SINAPI-I|39855</t>
  </si>
  <si>
    <t>39855</t>
  </si>
  <si>
    <t>LUVA PASSANTE DE COBRE SEM ANEL DE SOLDA, BOLSA 15 MM</t>
  </si>
  <si>
    <t>SINAPI-I|39856</t>
  </si>
  <si>
    <t>39856</t>
  </si>
  <si>
    <t>LUVA PASSANTE DE COBRE SEM ANEL DE SOLDA, BOLSA 22 MM</t>
  </si>
  <si>
    <t>SINAPI-I|39857</t>
  </si>
  <si>
    <t>39857</t>
  </si>
  <si>
    <t>LUVA PASSANTE DE COBRE SEM ANEL DE SOLDA, BOLSA 28 MM</t>
  </si>
  <si>
    <t>SINAPI-I|39858</t>
  </si>
  <si>
    <t>39858</t>
  </si>
  <si>
    <t>LUVA PASSANTE DE COBRE SEM ANEL DE SOLDA, BOLSA 35 MM</t>
  </si>
  <si>
    <t>SINAPI-I|39859</t>
  </si>
  <si>
    <t>39859</t>
  </si>
  <si>
    <t>LUVA PASSANTE DE COBRE SEM ANEL DE SOLDA, BOLSA 42 MM</t>
  </si>
  <si>
    <t>SINAPI-I|39860</t>
  </si>
  <si>
    <t>39860</t>
  </si>
  <si>
    <t>LUVA PASSANTE DE COBRE SEM ANEL DE SOLDA, BOLSA 54 MM</t>
  </si>
  <si>
    <t>SINAPI-I|39861</t>
  </si>
  <si>
    <t>39861</t>
  </si>
  <si>
    <t>LUVA PASSANTE DE COBRE SEM ANEL DE SOLDA, BOLSA 66 MM</t>
  </si>
  <si>
    <t>SINAPI-I|3867</t>
  </si>
  <si>
    <t>3867</t>
  </si>
  <si>
    <t>LUVA PVC SOLDAVEL, 110 MM, PARA AGUA FRIA PREDIAL</t>
  </si>
  <si>
    <t>SINAPI-I|3861</t>
  </si>
  <si>
    <t>3861</t>
  </si>
  <si>
    <t>LUVA PVC SOLDAVEL, 20 MM, PARA AGUA FRIA PREDIAL</t>
  </si>
  <si>
    <t>SINAPI-I|3904</t>
  </si>
  <si>
    <t>3904</t>
  </si>
  <si>
    <t>LUVA PVC SOLDAVEL, 25 MM, PARA AGUA FRIA PREDIAL</t>
  </si>
  <si>
    <t>SINAPI-I|3903</t>
  </si>
  <si>
    <t>3903</t>
  </si>
  <si>
    <t>LUVA PVC SOLDAVEL, 32 MM, PARA AGUA FRIA PREDIAL</t>
  </si>
  <si>
    <t>SINAPI-I|3862</t>
  </si>
  <si>
    <t>3862</t>
  </si>
  <si>
    <t>LUVA PVC SOLDAVEL, 40 MM, PARA AGUA FRIA PREDIAL</t>
  </si>
  <si>
    <t>SINAPI-I|3863</t>
  </si>
  <si>
    <t>3863</t>
  </si>
  <si>
    <t>LUVA PVC SOLDAVEL, 50 MM, PARA AGUA FRIA PREDIAL</t>
  </si>
  <si>
    <t>SINAPI-I|3864</t>
  </si>
  <si>
    <t>3864</t>
  </si>
  <si>
    <t>LUVA PVC SOLDAVEL, 60 MM, PARA AGUA FRIA PREDIAL</t>
  </si>
  <si>
    <t>SINAPI-I|3865</t>
  </si>
  <si>
    <t>3865</t>
  </si>
  <si>
    <t>LUVA PVC SOLDAVEL, 75 MM, PARA AGUA FRIA PREDIAL</t>
  </si>
  <si>
    <t>SINAPI-I|3866</t>
  </si>
  <si>
    <t>3866</t>
  </si>
  <si>
    <t>LUVA PVC SOLDAVEL, 85 MM, PARA AGUA FRIA PREDIAL</t>
  </si>
  <si>
    <t>SINAPI-I|3878</t>
  </si>
  <si>
    <t>3878</t>
  </si>
  <si>
    <t>LUVA PVC, ROSCAVEL, 1 1/2", AGUA FRIA PREDIAL</t>
  </si>
  <si>
    <t>SINAPI-I|3876</t>
  </si>
  <si>
    <t>3876</t>
  </si>
  <si>
    <t>LUVA PVC, ROSCAVEL, 1", AGUA FRIA PREDIAL</t>
  </si>
  <si>
    <t>SINAPI-I|3883</t>
  </si>
  <si>
    <t>3883</t>
  </si>
  <si>
    <t>LUVA PVC, ROSCAVEL, 1/2", AGUA FRIA PREDIAL</t>
  </si>
  <si>
    <t>SINAPI-I|3884</t>
  </si>
  <si>
    <t>3884</t>
  </si>
  <si>
    <t>LUVA PVC, ROSCAVEL, 3/4", AGUA FRIA PREDIAL</t>
  </si>
  <si>
    <t>SINAPI-I|12892</t>
  </si>
  <si>
    <t>12892</t>
  </si>
  <si>
    <t>LUVA RASPA DE COURO, CANO CURTO (PUNHO *7* CM)</t>
  </si>
  <si>
    <t>SINAPI-I|38447</t>
  </si>
  <si>
    <t>38447</t>
  </si>
  <si>
    <t>LUVA SIMPLES PPR, F/F, SOLDAVEL, DN 110 MM, PARA AGUA QUENTE PREDIAL</t>
  </si>
  <si>
    <t>SINAPI-I|36320</t>
  </si>
  <si>
    <t>36320</t>
  </si>
  <si>
    <t>LUVA SIMPLES PPR, F/F, SOLDAVEL, DN 20 MM, PARA AGUA QUENTE PREDIAL</t>
  </si>
  <si>
    <t>SINAPI-I|36324</t>
  </si>
  <si>
    <t>36324</t>
  </si>
  <si>
    <t>LUVA SIMPLES PPR, F/F, SOLDAVEL, DN 25 MM, PARA AGUA QUENTE PREDIAL</t>
  </si>
  <si>
    <t>SINAPI-I|38441</t>
  </si>
  <si>
    <t>38441</t>
  </si>
  <si>
    <t>LUVA SIMPLES PPR, F/F, SOLDAVEL, DN 32 MM, PARA AGUA QUENTE PREDIAL</t>
  </si>
  <si>
    <t>SINAPI-I|38442</t>
  </si>
  <si>
    <t>38442</t>
  </si>
  <si>
    <t>LUVA SIMPLES PPR, F/F, SOLDAVEL, DN 40 MM, PARA AGUA QUENTE PREDIAL</t>
  </si>
  <si>
    <t>SINAPI-I|38443</t>
  </si>
  <si>
    <t>38443</t>
  </si>
  <si>
    <t>LUVA SIMPLES PPR, F/F, SOLDAVEL, DN 50 MM, PARA AGUA QUENTE PREDIAL</t>
  </si>
  <si>
    <t>SINAPI-I|38444</t>
  </si>
  <si>
    <t>38444</t>
  </si>
  <si>
    <t>LUVA SIMPLES PPR, F/F, SOLDAVEL, DN 63 MM, PARA AGUA QUENTE PREDIAL</t>
  </si>
  <si>
    <t>SINAPI-I|38445</t>
  </si>
  <si>
    <t>38445</t>
  </si>
  <si>
    <t>LUVA SIMPLES PPR, F/F, SOLDAVEL, DN 75 MM, PARA AGUA QUENTE PREDIAL</t>
  </si>
  <si>
    <t>SINAPI-I|38446</t>
  </si>
  <si>
    <t>38446</t>
  </si>
  <si>
    <t>LUVA SIMPLES PPR, F/F, SOLDAVEL, DN 90 MM, PARA AGUA QUENTE PREDIAL</t>
  </si>
  <si>
    <t>SINAPI-I|3837</t>
  </si>
  <si>
    <t>3837</t>
  </si>
  <si>
    <t>LUVA SIMPLES PVC PBA, JE, DN 100 / DE 110 MM, PARA REDE DE AGUA</t>
  </si>
  <si>
    <t>SINAPI-I|3845</t>
  </si>
  <si>
    <t>3845</t>
  </si>
  <si>
    <t>LUVA SIMPLES PVC PBA, JE, DN 50 / DE 60 MM, PARA REDE DE AGUA</t>
  </si>
  <si>
    <t>SINAPI-I|11045</t>
  </si>
  <si>
    <t>11045</t>
  </si>
  <si>
    <t>LUVA SIMPLES PVC PBA, JE, DN 75 / DE 85 MM, PARA REDE DE AGUA</t>
  </si>
  <si>
    <t>SINAPI-I|20170</t>
  </si>
  <si>
    <t>20170</t>
  </si>
  <si>
    <t>LUVA SIMPLES, PVC SERIE R, 100 MM, PARA ESGOTO PREDIAL</t>
  </si>
  <si>
    <t>SINAPI-I|20171</t>
  </si>
  <si>
    <t>20171</t>
  </si>
  <si>
    <t>LUVA SIMPLES, PVC SERIE R, 150 MM, PARA ESGOTO PREDIAL</t>
  </si>
  <si>
    <t>SINAPI-I|20167</t>
  </si>
  <si>
    <t>20167</t>
  </si>
  <si>
    <t>LUVA SIMPLES, PVC SERIE R, 40 MM, PARA ESGOTO PREDIAL</t>
  </si>
  <si>
    <t>SINAPI-I|20168</t>
  </si>
  <si>
    <t>20168</t>
  </si>
  <si>
    <t>LUVA SIMPLES, PVC SERIE R, 50 MM, PARA ESGOTO PREDIAL</t>
  </si>
  <si>
    <t>SINAPI-I|20169</t>
  </si>
  <si>
    <t>20169</t>
  </si>
  <si>
    <t>LUVA SIMPLES, PVC SERIE R, 75 MM, PARA ESGOTO PREDIAL</t>
  </si>
  <si>
    <t>SINAPI-I|3899</t>
  </si>
  <si>
    <t>3899</t>
  </si>
  <si>
    <t>LUVA SIMPLES, PVC, SOLDAVEL, DN 100 MM, SERIE NORMAL, PARA ESGOTO PREDIAL</t>
  </si>
  <si>
    <t>SINAPI-I|38676</t>
  </si>
  <si>
    <t>38676</t>
  </si>
  <si>
    <t>LUVA SIMPLES, PVC, SOLDAVEL, DN 150 MM, SERIE NORMAL, PARA ESGOTO PREDIAL</t>
  </si>
  <si>
    <t>SINAPI-I|3897</t>
  </si>
  <si>
    <t>3897</t>
  </si>
  <si>
    <t>LUVA SIMPLES, PVC, SOLDAVEL, DN 40 MM, SERIE NORMAL, PARA ESGOTO PREDIAL</t>
  </si>
  <si>
    <t>SINAPI-I|3875</t>
  </si>
  <si>
    <t>3875</t>
  </si>
  <si>
    <t>LUVA SIMPLES, PVC, SOLDAVEL, DN 50 MM, SERIE NORMAL, PARA ESGOTO PREDIAL</t>
  </si>
  <si>
    <t>SINAPI-I|3898</t>
  </si>
  <si>
    <t>3898</t>
  </si>
  <si>
    <t>LUVA SIMPLES, PVC, SOLDAVEL, DN 75 MM, SERIE NORMAL, PARA ESGOTO PREDIAL</t>
  </si>
  <si>
    <t>SINAPI-I|3855</t>
  </si>
  <si>
    <t>3855</t>
  </si>
  <si>
    <t>LUVA SOLDAVEL COM BUCHA DE LATAO, PVC, 20 MM X 1/2"</t>
  </si>
  <si>
    <t>SINAPI-I|3874</t>
  </si>
  <si>
    <t>3874</t>
  </si>
  <si>
    <t>LUVA SOLDAVEL COM BUCHA DE LATAO, PVC, 25 MM X 1/2"</t>
  </si>
  <si>
    <t>SINAPI-I|3870</t>
  </si>
  <si>
    <t>3870</t>
  </si>
  <si>
    <t>LUVA SOLDAVEL COM BUCHA DE LATAO, PVC, 25 MM X 3/4"</t>
  </si>
  <si>
    <t>SINAPI-I|38678</t>
  </si>
  <si>
    <t>38678</t>
  </si>
  <si>
    <t>LUVA SOLDAVEL COM BUCHA DE LATAO, PVC, 32 MM X 1"</t>
  </si>
  <si>
    <t>SINAPI-I|3859</t>
  </si>
  <si>
    <t>3859</t>
  </si>
  <si>
    <t>LUVA SOLDAVEL COM ROSCA, PVC, 20 MM X 1/2", PARA AGUA FRIA PREDIAL</t>
  </si>
  <si>
    <t>SINAPI-I|3856</t>
  </si>
  <si>
    <t>3856</t>
  </si>
  <si>
    <t>LUVA SOLDAVEL COM ROSCA, PVC, 25 MM X 1/2", PARA AGUA FRIA PREDIAL</t>
  </si>
  <si>
    <t>SINAPI-I|3906</t>
  </si>
  <si>
    <t>3906</t>
  </si>
  <si>
    <t>LUVA SOLDAVEL COM ROSCA, PVC, 25 MM X 3/4", PARA AGUA FRIA PREDIAL</t>
  </si>
  <si>
    <t>SINAPI-I|3860</t>
  </si>
  <si>
    <t>3860</t>
  </si>
  <si>
    <t>LUVA SOLDAVEL COM ROSCA, PVC, 32 MM X 1", PARA AGUA FRIA PREDIAL</t>
  </si>
  <si>
    <t>SINAPI-I|3905</t>
  </si>
  <si>
    <t>3905</t>
  </si>
  <si>
    <t>LUVA SOLDAVEL COM ROSCA, PVC, 40 MM X 1 1/4", PARA AGUA FRIA PREDIAL</t>
  </si>
  <si>
    <t>SINAPI-I|3871</t>
  </si>
  <si>
    <t>3871</t>
  </si>
  <si>
    <t>LUVA SOLDAVEL COM ROSCA, PVC, 50 MM X 1 1/2", PARA AGUA FRIA PREDIAL</t>
  </si>
  <si>
    <t>SINAPI-I|37427</t>
  </si>
  <si>
    <t>37427</t>
  </si>
  <si>
    <t>LUVA, PEAD PE 100, DE 125 MM, PARA ELETROFUSAO</t>
  </si>
  <si>
    <t>SINAPI-I|37424</t>
  </si>
  <si>
    <t>37424</t>
  </si>
  <si>
    <t>LUVA, PEAD PE 100, DE 20 MM, PARA ELETROFUSAO</t>
  </si>
  <si>
    <t>SINAPI-I|37428</t>
  </si>
  <si>
    <t>37428</t>
  </si>
  <si>
    <t>LUVA, PEAD PE 100, DE 200 MM, PARA ELETROFUSAO</t>
  </si>
  <si>
    <t>SINAPI-I|37425</t>
  </si>
  <si>
    <t>37425</t>
  </si>
  <si>
    <t>LUVA, PEAD PE 100, DE 32 MM, PARA ELETROFUSAO</t>
  </si>
  <si>
    <t>SINAPI-I|37429</t>
  </si>
  <si>
    <t>37429</t>
  </si>
  <si>
    <t>LUVA, PEAD PE 100, DE 400 MM, PARA ELETROFUSAO</t>
  </si>
  <si>
    <t>SINAPI-I|37426</t>
  </si>
  <si>
    <t>37426</t>
  </si>
  <si>
    <t>LUVA, PEAD PE 100, DE 63 MM, PARA ELETROFUSAO</t>
  </si>
  <si>
    <t>SINAPI-I|39292</t>
  </si>
  <si>
    <t>39292</t>
  </si>
  <si>
    <t>LUVA/UNIAO DE REDUCAO METALICA, PARA CONEXAO COM ANEL DESLIZANTE, DN 20 X 16 MM, EM TUBO PEX PARA INST. AGUA QUENTE/FRIA</t>
  </si>
  <si>
    <t>SINAPI-I|39293</t>
  </si>
  <si>
    <t>39293</t>
  </si>
  <si>
    <t>LUVA/UNIAO DE REDUCAO METALICA, PARA CONEXAO COM ANEL DESLIZANTE, DN 25 X 16 MM, EM TUBO PEX PARA INST. AGUA QUENTE/FRIA</t>
  </si>
  <si>
    <t>SINAPI-I|39294</t>
  </si>
  <si>
    <t>39294</t>
  </si>
  <si>
    <t>LUVA/UNIAO DE REDUCAO METALICA, PARA CONEXAO COM ANEL DESLIZANTE, DN 25 X 20 MM, EM TUBO PEX PARA INST. AGUA QUENTE/FRIA</t>
  </si>
  <si>
    <t>SINAPI-I|39295</t>
  </si>
  <si>
    <t>39295</t>
  </si>
  <si>
    <t>LUVA/UNIAO DE REDUCAO METALICA, PARA CONEXAO COM ANEL DESLIZANTE, DN 32 X 25 MM, EM TUBO PEX PARA INST. AGUA QUENTE/FRIA</t>
  </si>
  <si>
    <t>SINAPI-I|39312</t>
  </si>
  <si>
    <t>39312</t>
  </si>
  <si>
    <t>LUVA/UNIAO DE REDUCAO, PLASTICA, PARA CONEXAO COM CRIMPAGEM, DN 20 X 16 MM, EM TUBO PEX PARA INST. AGUA QUENTE/FRIA</t>
  </si>
  <si>
    <t>SINAPI-I|39313</t>
  </si>
  <si>
    <t>39313</t>
  </si>
  <si>
    <t>LUVA/UNIAO DE REDUCAO, PLASTICA, PARA CONEXAO COM CRIMPAGEM, DN 25 X 16 MM, EM TUBO PEX PARA INST. AGUA QUENTE/FRIA</t>
  </si>
  <si>
    <t>SINAPI-I|39314</t>
  </si>
  <si>
    <t>39314</t>
  </si>
  <si>
    <t>LUVA/UNIAO DE REDUCAO, PLASTICA, PARA CONEXAO COM CRIMPAGEM, DN 32 X 25 MM, EM TUBO PEX PARA INST. AGUA QUENTE/FRIA</t>
  </si>
  <si>
    <t>SINAPI-I|39296</t>
  </si>
  <si>
    <t>39296</t>
  </si>
  <si>
    <t>LUVA/UNIAO METALICA, PARA CONEXAO COM ANEL DESLIZANTE, DN 16 MM, EM TUBO PEX PARA INST. AGUA QUENTE/FRIA</t>
  </si>
  <si>
    <t>SINAPI-I|39297</t>
  </si>
  <si>
    <t>39297</t>
  </si>
  <si>
    <t>LUVA/UNIAO METALICA, PARA CONEXAO COM ANEL DESLIZANTE, DN 20 MM, EM TUBO PEX PARA INST. AGUA QUENTE/FRIA</t>
  </si>
  <si>
    <t>SINAPI-I|39298</t>
  </si>
  <si>
    <t>39298</t>
  </si>
  <si>
    <t>LUVA/UNIAO METALICA, PARA CONEXAO COM ANEL DESLIZANTE, DN 25 MM, EM TUBO PEX PARA INST. AGUA QUENTE/FRIA</t>
  </si>
  <si>
    <t>SINAPI-I|39299</t>
  </si>
  <si>
    <t>39299</t>
  </si>
  <si>
    <t>LUVA/UNIAO METALICA, PARA CONEXAO COM ANEL DESLIZANTE, DN 32 MM, EM TUBO PEX PARA INST. AGUA QUENTE/FRIA</t>
  </si>
  <si>
    <t>SINAPI-I|39308</t>
  </si>
  <si>
    <t>39308</t>
  </si>
  <si>
    <t>LUVA/UNIAO, PLASTICA, PARA CONEXAO COM CRIMPAGEM, DN 16 MM, EM TUBO PEX PARA INST. AGUA QUENTE/FRIA</t>
  </si>
  <si>
    <t>SINAPI-I|39309</t>
  </si>
  <si>
    <t>39309</t>
  </si>
  <si>
    <t>LUVA/UNIAO, PLASTICA, PARA CONEXAO COM CRIMPAGEM, DN 20 MM, EM TUBO PEX PARA INST. AGUA QUENTE/FRIA</t>
  </si>
  <si>
    <t>SINAPI-I|39310</t>
  </si>
  <si>
    <t>39310</t>
  </si>
  <si>
    <t>LUVA/UNIAO, PLASTICA, PARA CONEXAO COM CRIMPAGEM, DN 25 MM, EM TUBO PEX PARA INST. AGUA QUENTE/FRIA</t>
  </si>
  <si>
    <t>SINAPI-I|39311</t>
  </si>
  <si>
    <t>39311</t>
  </si>
  <si>
    <t>LUVA/UNIAO, PLASTICA, PARA CONEXAO COM CRIMPAGEM, DN 32 MM, EM TUBO PEX PARA INST. AGUA QUENTE/FRIA</t>
  </si>
  <si>
    <t>SINAPI-I|45261</t>
  </si>
  <si>
    <t>45261</t>
  </si>
  <si>
    <t>LUVAS DE PVC, COM COMPRIMENTO DE *35* CM, FORRADAS, ACABAMENTO ASPERO ANTIDERRAPANTE NA FACE PALMAR</t>
  </si>
  <si>
    <t>SINAPI-I|11519</t>
  </si>
  <si>
    <t>11519</t>
  </si>
  <si>
    <t>MACANETA ALAVANCA RETA OCA, EM ZAMAC COM ACABAMENTO CROMADO, COMPRIMENTO APROX DE 15 CM</t>
  </si>
  <si>
    <t>SINAPI-I|11520</t>
  </si>
  <si>
    <t>11520</t>
  </si>
  <si>
    <t>MACANETA ALAVANCA, RETA SIMPLES / OCA, CROMADA, COMPRIMENTO DE 10 A 16 CM, ACABAMENTO PADRAO POPULAR - SOMENTE MACANETAS</t>
  </si>
  <si>
    <t>SINAPI-I|11518</t>
  </si>
  <si>
    <t>11518</t>
  </si>
  <si>
    <t>MACANETA BOLA, EM ZAMAC COM ACABAMENTO CROMADO, DIAMETRO DE APROX 2 1/2"</t>
  </si>
  <si>
    <t>SINAPI-I|38473</t>
  </si>
  <si>
    <t>38473</t>
  </si>
  <si>
    <t>MACARICO DE SOLDA 201 PARA EXTENSAO GLP OU ACETILENO</t>
  </si>
  <si>
    <t>SINAPI-I|4244</t>
  </si>
  <si>
    <t>4244</t>
  </si>
  <si>
    <t>MACARIQUEIRO (HORISTA)</t>
  </si>
  <si>
    <t>SINAPI-I|40977</t>
  </si>
  <si>
    <t>40977</t>
  </si>
  <si>
    <t>MACARIQUEIRO (MENSALISTA)</t>
  </si>
  <si>
    <t>SINAPI-I|4115</t>
  </si>
  <si>
    <t>4115</t>
  </si>
  <si>
    <t>MADEIRA ROLICA TRATADA, D = 12 A 15 CM, H = 3,00 M, EM EUCALIPTO OU EQUIVALENTE DA REGIAO</t>
  </si>
  <si>
    <t>SINAPI-I|4119</t>
  </si>
  <si>
    <t>4119</t>
  </si>
  <si>
    <t>MADEIRA ROLICA TRATADA, D = 16 A 20 CM, H = 6,00 M, EM EUCALIPTO OU EQUIVALENTE DA REGIAO</t>
  </si>
  <si>
    <t>SINAPI-I|2794</t>
  </si>
  <si>
    <t>2794</t>
  </si>
  <si>
    <t>MADEIRA ROLICA TRATADA, D = 25 A 29 CM, H = 6,50 M, EM EUCALIPTO OU EQUIVALENTE DA REGIAO</t>
  </si>
  <si>
    <t>SINAPI-I|2788</t>
  </si>
  <si>
    <t>2788</t>
  </si>
  <si>
    <t>MADEIRA ROLICA TRATADA, D = 30 A 34 CM, H = 6,50 M, EM EUCALIPTO OU EQUIVALENTE DA REGIAO</t>
  </si>
  <si>
    <t>SINAPI-I|4006</t>
  </si>
  <si>
    <t>4006</t>
  </si>
  <si>
    <t>MADEIRA SERRADA EM PINUS, MISTA OU EQUIVALENTE DA REGIAO - BRUTA</t>
  </si>
  <si>
    <t>SINAPI-I|45395</t>
  </si>
  <si>
    <t>45395</t>
  </si>
  <si>
    <t>MANGOTE DE SEGURANCA EM RASPA DE COURO</t>
  </si>
  <si>
    <t>SINAPI-I|37461</t>
  </si>
  <si>
    <t>37461</t>
  </si>
  <si>
    <t>MANGUEIRA CRISTAL TRANCADA, PVC COM REFORCO, COM PRESSAO DE TRABALHO (PT) 250 LBS/POL2, DE 3/4" X *2,8* MM</t>
  </si>
  <si>
    <t>SINAPI-I|37460</t>
  </si>
  <si>
    <t>37460</t>
  </si>
  <si>
    <t>MANGUEIRA CRISTAL TRANCADA, PVC COM REFORCO, PRESSAO DE TRABALHO (PT) 250 LBS/POL2, DE 1" X *3,1* MM</t>
  </si>
  <si>
    <t>SINAPI-I|37458</t>
  </si>
  <si>
    <t>37458</t>
  </si>
  <si>
    <t>MANGUEIRA CRISTAL, LISA, PVC TRANSPARENTE, 1/2" X 2 MM</t>
  </si>
  <si>
    <t>SINAPI-I|37454</t>
  </si>
  <si>
    <t>37454</t>
  </si>
  <si>
    <t>MANGUEIRA CRISTAL, LISA, PVC TRANSPARENTE, 1/4" X1 MM</t>
  </si>
  <si>
    <t>SINAPI-I|37455</t>
  </si>
  <si>
    <t>37455</t>
  </si>
  <si>
    <t>MANGUEIRA CRISTAL, LISA, PVC TRANSPARENTE, 1/4" X1,5 MM</t>
  </si>
  <si>
    <t>SINAPI-I|37459</t>
  </si>
  <si>
    <t>37459</t>
  </si>
  <si>
    <t>MANGUEIRA CRISTAL, LISA, PVC TRANSPARENTE, 3/4" X 2 MM</t>
  </si>
  <si>
    <t>SINAPI-I|37457</t>
  </si>
  <si>
    <t>37457</t>
  </si>
  <si>
    <t>MANGUEIRA CRISTAL, LISA, PVC TRANSPARENTE, 3/8" X 1,5 MM</t>
  </si>
  <si>
    <t>SINAPI-I|37456</t>
  </si>
  <si>
    <t>37456</t>
  </si>
  <si>
    <t>MANGUEIRA CRISTAL, LISA, PVC TRANSPARENTE, 5/16" X 1 MM</t>
  </si>
  <si>
    <t>SINAPI-I|21029</t>
  </si>
  <si>
    <t>21029</t>
  </si>
  <si>
    <t>MANGUEIRA DE INCENDIO, TIPO 1, DE 1 1/2", COMPRIMENTO = 15 M, TECIDO EM FIO DE POLIESTER E TUBO INTERNO EM BORRACHA SINTETICA, COM UNIOES ENGATE RAPIDO</t>
  </si>
  <si>
    <t>SINAPI-I|21030</t>
  </si>
  <si>
    <t>21030</t>
  </si>
  <si>
    <t>MANGUEIRA DE INCENDIO, TIPO 1, DE 1 1/2", COMPRIMENTO = 20 M, TECIDO EM FIO DE POLIESTER E TUBO INTERNO EM BORRACHA SINTETICA, COM UNIOES ENGATE RAPIDO</t>
  </si>
  <si>
    <t>SINAPI-I|21031</t>
  </si>
  <si>
    <t>21031</t>
  </si>
  <si>
    <t>MANGUEIRA DE INCENDIO, TIPO 1, DE 1 1/2", COMPRIMENTO = 25 M, TECIDO EM FIO DE POLIESTER E TUBO INTERNO EM BORRACHA SINTETICA, COM UNIOES ENGATE RAPIDO</t>
  </si>
  <si>
    <t>SINAPI-I|21032</t>
  </si>
  <si>
    <t>21032</t>
  </si>
  <si>
    <t>MANGUEIRA DE INCENDIO, TIPO 1, DE 1 1/2", COMPRIMENTO = 30 M, TECIDO EM FIO DE POLIESTER E TUBO INTERNO EM BORRACHA SINTETICA, COM UNIOES ENGATE RAPIDO</t>
  </si>
  <si>
    <t>SINAPI-I|37527</t>
  </si>
  <si>
    <t>37527</t>
  </si>
  <si>
    <t>MANGUEIRA DE INCENDIO, TIPO 2, DE 1 1/2", COMPRIMENTO = 15 M, TECIDO EM FIO DE POLIESTER E TUBO INTERNO EM BORRACHA SINTETICA, COM UNIOES ENGATE RAPIDO</t>
  </si>
  <si>
    <t>SINAPI-I|37528</t>
  </si>
  <si>
    <t>37528</t>
  </si>
  <si>
    <t>MANGUEIRA DE INCENDIO, TIPO 2, DE 1 1/2", COMPRIMENTO = 20 M, TECIDO EM FIO DE POLIESTER E TUBO INTERNO EM BORRACHA SINTETICA, COM UNIOES</t>
  </si>
  <si>
    <t>SINAPI-I|37529</t>
  </si>
  <si>
    <t>37529</t>
  </si>
  <si>
    <t>MANGUEIRA DE INCENDIO, TIPO 2, DE 1 1/2", COMPRIMENTO = 25 M, TECIDO EM FIO DE POLIESTER E TUBO INTERNO EM BORRACHA SINTETICA, COM UNIOES</t>
  </si>
  <si>
    <t>SINAPI-I|37530</t>
  </si>
  <si>
    <t>37530</t>
  </si>
  <si>
    <t>MANGUEIRA DE INCENDIO, TIPO 2, DE 1 1/2", COMPRIMENTO = 30 M, TECIDO EM FIO DE POLIESTER E TUBO INTERNO EM BORRACHA SINTETICA, COM UNIOES</t>
  </si>
  <si>
    <t>SINAPI-I|21034</t>
  </si>
  <si>
    <t>21034</t>
  </si>
  <si>
    <t>MANGUEIRA DE INCENDIO, TIPO 2, DE 2 1/2", COMPRIMENTO = 15 M, TECIDO EM FIO DE POLIESTER E TUBO INTERNO EM BORRACHA SINTETICA, COM UNIOES ENGATE RAPIDO</t>
  </si>
  <si>
    <t>SINAPI-I|37531</t>
  </si>
  <si>
    <t>37531</t>
  </si>
  <si>
    <t>MANGUEIRA DE INCENDIO, TIPO 2, DE 2 1/2", COMPRIMENTO = 20 M, TECIDO EM FIO DE POLIESTER E TUBO INTERNO EM BORRACHA SINTETICA, COM UNIOES</t>
  </si>
  <si>
    <t>SINAPI-I|21036</t>
  </si>
  <si>
    <t>21036</t>
  </si>
  <si>
    <t>MANGUEIRA DE INCENDIO, TIPO 2, DE 2 1/2", COMPRIMENTO = 25 M, TECIDO EM FIO DE POLIESTER E TUBO INTERNO EM BORRACHA SINTETICA, COM UNIOES ENGATE RAPIDO</t>
  </si>
  <si>
    <t>SINAPI-I|21037</t>
  </si>
  <si>
    <t>21037</t>
  </si>
  <si>
    <t>MANGUEIRA DE INCENDIO, TIPO 2, DE 2 1/2", COMPRIMENTO = 30 M, TECIDO EM FIO DE POLIESTER E TUBO INTERNO EM BORRACHA SINTETICA, COM UNIOES ENGATE RAPIDO</t>
  </si>
  <si>
    <t>SINAPI-I|20185</t>
  </si>
  <si>
    <t>20185</t>
  </si>
  <si>
    <t>MANGUEIRA DE PVC FLEXIVEL, TIPO FLAT/ACHATADA, D = 1 1/2" (40 MM), PARA CONDUCAO DE AGUA, SERVICOS LEVES E MEDIOS</t>
  </si>
  <si>
    <t>SINAPI-I|44909</t>
  </si>
  <si>
    <t>44909</t>
  </si>
  <si>
    <t>MANGUEIRA FLEXIVEL TRANSPARENTE COM ESPIRAL AZUL, EM PVC, DIAM. 1" (25 MM), PARA SERVICOS LEVES DE SUCCAO E DESCARGA</t>
  </si>
  <si>
    <t>SINAPI-I|44115</t>
  </si>
  <si>
    <t>44115</t>
  </si>
  <si>
    <t>MANGUEIRA FLEXIVEL TRANSPARENTE COM ESPIRAL AZUL, EM PVC, DIAM. 2" (50 MM), PARA SERVICOS LEVES DE SUCCAO E DESCARGA</t>
  </si>
  <si>
    <t>SINAPI-I|44333</t>
  </si>
  <si>
    <t>44333</t>
  </si>
  <si>
    <t>MANGUEIRA FLEXIVEL TRANSPARENTE COM ESPIRAL AZUL, EM PVC, DIAM. 4" (100 MM), PARA SERVICOS LEVES DE SUCCAO E DESCARGA</t>
  </si>
  <si>
    <t>SINAPI-I|44907</t>
  </si>
  <si>
    <t>44907</t>
  </si>
  <si>
    <t>MANGUEIRA PARA AR E AGUA DE PVC/BORRACHA, PRESSAO 300 PSI, DIAMETRO DE 1 POLEGADA</t>
  </si>
  <si>
    <t>SINAPI-I|20260</t>
  </si>
  <si>
    <t>20260</t>
  </si>
  <si>
    <t>MANGUEIRA PARA GAS - GLP, PVC, TRANCADA, DIAMETRO DE 3/8", COMPRIMENTO DE 1M (NORMATIZADA)</t>
  </si>
  <si>
    <t>SINAPI-I|37515</t>
  </si>
  <si>
    <t>37515</t>
  </si>
  <si>
    <t>MANIPULADOR TELESCOPICO, POTENCIA DE 85 HP, CAPACIDADE DE CARGA DE 3.500 KG, ALTURA MAXIMA DE ELEVACAO DE 12,3 M</t>
  </si>
  <si>
    <t>SINAPI-I|12899</t>
  </si>
  <si>
    <t>12899</t>
  </si>
  <si>
    <t>MANOMETRO COM CAIXA EM ACO PINTADO, ESCALA *10* KGF/CM2 (*10* BAR), DIAMETRO NOMINAL DE *63* MM, CONEXAO DE 1/4"</t>
  </si>
  <si>
    <t>SINAPI-I|12898</t>
  </si>
  <si>
    <t>12898</t>
  </si>
  <si>
    <t>MANOMETRO COM CAIXA EM ACO PINTADO, ESCALA *10* KGF/CM2 (*10* BAR), DIAMETRO NOMINAL DE 100 MM, CONEXAO DE 1/2"</t>
  </si>
  <si>
    <t>SINAPI-I|39699</t>
  </si>
  <si>
    <t>39699</t>
  </si>
  <si>
    <t>MANTA / LENCOL DE BORRACHA, SBR, ANTIRRUIDO, E = 5 MM</t>
  </si>
  <si>
    <t>SINAPI-I|39696</t>
  </si>
  <si>
    <t>39696</t>
  </si>
  <si>
    <t>MANTA ALUMINIZADA 1 FACE PARA SUBCOBERTURA, E = *1* MM</t>
  </si>
  <si>
    <t>SINAPI-I|42528</t>
  </si>
  <si>
    <t>42528</t>
  </si>
  <si>
    <t>MANTA ALUMINIZADA NAS DUAS FACES, PARA SUBCOBERTURA, E = *2* MM</t>
  </si>
  <si>
    <t>SINAPI-I|39700</t>
  </si>
  <si>
    <t>39700</t>
  </si>
  <si>
    <t>MANTA ANTIRRUIDO DE POLIESTER (PET) PARA CONTRAPISO E = *8* MM</t>
  </si>
  <si>
    <t>SINAPI-I|4014</t>
  </si>
  <si>
    <t>4014</t>
  </si>
  <si>
    <t>MANTA ASFALTICA ELASTOMERICA EM POLIESTER 3 MM, TIPO III, CLASSE B, ACABAMENTO PP (NBR 9952)</t>
  </si>
  <si>
    <t>SINAPI-I|4015</t>
  </si>
  <si>
    <t>4015</t>
  </si>
  <si>
    <t>MANTA ASFALTICA ELASTOMERICA EM POLIESTER 4 MM, TIPO III, CLASSE B, ACABAMENTO PP (NBR 9952)</t>
  </si>
  <si>
    <t>SINAPI-I|4017</t>
  </si>
  <si>
    <t>4017</t>
  </si>
  <si>
    <t>MANTA ASFALTICA ELASTOMERICA EM POLIESTER 5 MM, TIPO III, CLASSE B, ACABAMENTO PP (NBR 9952)</t>
  </si>
  <si>
    <t>SINAPI-I|11621</t>
  </si>
  <si>
    <t>11621</t>
  </si>
  <si>
    <t>MANTA ASFALTICA ELASTOMERICA EM POLIESTER ALUMINIZADA 3 MM, TIPO III, CLASSE B (NBR 9952)</t>
  </si>
  <si>
    <t>SINAPI-I|4016</t>
  </si>
  <si>
    <t>4016</t>
  </si>
  <si>
    <t>MANTA ASFALTICA ELASTOMERICA TIPO GLASS 3 MM, TIPO II, CLASSE C, ACABAMENTO PP (NBR 9952)</t>
  </si>
  <si>
    <t>SINAPI-I|38544</t>
  </si>
  <si>
    <t>38544</t>
  </si>
  <si>
    <t>MANTA DE POLIETILENO EXPANDIDO (PEBD) ANTICHAMAS, E = 8 MM</t>
  </si>
  <si>
    <t>SINAPI-I|38545</t>
  </si>
  <si>
    <t>38545</t>
  </si>
  <si>
    <t>MANTA DE POLIETILENO EXPANDIDO (PEBD), E = 5 MM</t>
  </si>
  <si>
    <t>SINAPI-I|42527</t>
  </si>
  <si>
    <t>42527</t>
  </si>
  <si>
    <t>MANTA DE POLIETILENO EXPANDIDO, COM 1 FACE METALIZADA PARA SUBCOBERTURA, E = *5* MM</t>
  </si>
  <si>
    <t>SINAPI-I|39323</t>
  </si>
  <si>
    <t>39323</t>
  </si>
  <si>
    <t>MANTA GEOTEXTIL TECIDO DE LAMINETES DE POLIPROPILENO, RESISTENCIA A TRACAO = *25* KN/M</t>
  </si>
  <si>
    <t>SINAPI-I|626</t>
  </si>
  <si>
    <t>626</t>
  </si>
  <si>
    <t>MANTA LIQUIDA DE BASE ASFALTICA MODIFICADA COM A ADICAO DE ELASTOMEROS DILUIDOS EM SOLVENTE ORGANICO, APLICACAO A FRIO (MEMBRANA DE EMULSAO ASFALTICA PARA IMPERMEABILIZACAO FLEXIVEL)</t>
  </si>
  <si>
    <t>SINAPI-I|44504</t>
  </si>
  <si>
    <t>44504</t>
  </si>
  <si>
    <t>MANTA TERMOPLASTICA, PEAD, GEOMEMBRANA LISA, E = 0,50 MM (NBR 15352)</t>
  </si>
  <si>
    <t>SINAPI-I|44505</t>
  </si>
  <si>
    <t>44505</t>
  </si>
  <si>
    <t>MANTA TERMOPLASTICA, PEAD, GEOMEMBRANA LISA, E = 0,75 MM (NBR 15352)</t>
  </si>
  <si>
    <t>SINAPI-I|44506</t>
  </si>
  <si>
    <t>44506</t>
  </si>
  <si>
    <t>MANTA TERMOPLASTICA, PEAD, GEOMEMBRANA LISA, E = 0,80 MM (NBR 15352)</t>
  </si>
  <si>
    <t>SINAPI-I|44507</t>
  </si>
  <si>
    <t>44507</t>
  </si>
  <si>
    <t>MANTA TERMOPLASTICA, PEAD, GEOMEMBRANA LISA, E = 1,00 MM (NBR 15352)</t>
  </si>
  <si>
    <t>SINAPI-I|44508</t>
  </si>
  <si>
    <t>44508</t>
  </si>
  <si>
    <t>MANTA TERMOPLASTICA, PEAD, GEOMEMBRANA LISA, E = 1,50 MM (NBR 15352)</t>
  </si>
  <si>
    <t>SINAPI-I|44509</t>
  </si>
  <si>
    <t>44509</t>
  </si>
  <si>
    <t>MANTA TERMOPLASTICA, PEAD, GEOMEMBRANA LISA, E = 2,00 MM (NBR 15352)</t>
  </si>
  <si>
    <t>SINAPI-I|44510</t>
  </si>
  <si>
    <t>44510</t>
  </si>
  <si>
    <t>MANTA TERMOPLASTICA, PEAD, GEOMEMBRANA LISA, E = 2,50 MM (NBR 15352)</t>
  </si>
  <si>
    <t>SINAPI-I|44512</t>
  </si>
  <si>
    <t>44512</t>
  </si>
  <si>
    <t>MANTA TERMOPLASTICA, PEAD, GEOMEMBRANA TEXTURIZADA EM AMBAS AS FACES, E = 0,50 MM (NBR 15352)</t>
  </si>
  <si>
    <t>SINAPI-I|44513</t>
  </si>
  <si>
    <t>44513</t>
  </si>
  <si>
    <t>MANTA TERMOPLASTICA, PEAD, GEOMEMBRANA TEXTURIZADA EM AMBAS AS FACES, E = 0,75 MM (NBR 15352)</t>
  </si>
  <si>
    <t>SINAPI-I|44514</t>
  </si>
  <si>
    <t>44514</t>
  </si>
  <si>
    <t>MANTA TERMOPLASTICA, PEAD, GEOMEMBRANA TEXTURIZADA EM AMBAS AS FACES, E = 0,80 MM (NBR 15352)</t>
  </si>
  <si>
    <t>SINAPI-I|44515</t>
  </si>
  <si>
    <t>44515</t>
  </si>
  <si>
    <t>MANTA TERMOPLASTICA, PEAD, GEOMEMBRANA TEXTURIZADA EM AMBAS AS FACES, E = 1,00 MM (NBR 15352)</t>
  </si>
  <si>
    <t>SINAPI-I|44511</t>
  </si>
  <si>
    <t>44511</t>
  </si>
  <si>
    <t>MANTA TERMOPLASTICA, PEAD, GEOMEMBRANA TEXTURIZADA EM AMBAS AS FACES, E = 1,50 MM (NBR 15352)</t>
  </si>
  <si>
    <t>SINAPI-I|44516</t>
  </si>
  <si>
    <t>44516</t>
  </si>
  <si>
    <t>MANTA TERMOPLASTICA, PEAD, GEOMEMBRANA TEXTURIZADA EM AMBAS AS FACES, E = 2,00 MM (NBR 15352)</t>
  </si>
  <si>
    <t>SINAPI-I|44517</t>
  </si>
  <si>
    <t>44517</t>
  </si>
  <si>
    <t>MANTA TERMOPLASTICA, PEAD, GEOMEMBRANA TEXTURIZADA EM AMBAS AS FACES, E = 2,50 MM (NBR 15352)</t>
  </si>
  <si>
    <t>SINAPI-I|11479</t>
  </si>
  <si>
    <t>11479</t>
  </si>
  <si>
    <t>MAQUINA DE 40 MM PARA FECHADURA DE EMBUTIR EXTERNA, EM ACO INOX</t>
  </si>
  <si>
    <t>SINAPI-I|11481</t>
  </si>
  <si>
    <t>11481</t>
  </si>
  <si>
    <t>MAQUINA DE 40 MM PARA FECHADURA, PARA PORTA DE BANHEIRO, EM ACO INOX</t>
  </si>
  <si>
    <t>SINAPI-I|43609</t>
  </si>
  <si>
    <t>43609</t>
  </si>
  <si>
    <t>MAQUINA DE 40 MM PARA FECHADURA, PARA PORTA INTERNA, EM ACO INOX</t>
  </si>
  <si>
    <t>SINAPI-I|11478</t>
  </si>
  <si>
    <t>11478</t>
  </si>
  <si>
    <t>MAQUINA DE 55 MM PARA FECHADURA DE EMBUTIR EXTERNA, EM ACO INOX</t>
  </si>
  <si>
    <t>SINAPI-I|43608</t>
  </si>
  <si>
    <t>43608</t>
  </si>
  <si>
    <t>MAQUINA DE 55 MM PARA FECHADURA, PARA PORTA DE BANHEIRO, EM ACO INOX</t>
  </si>
  <si>
    <t>SINAPI-I|11476</t>
  </si>
  <si>
    <t>11476</t>
  </si>
  <si>
    <t>MAQUINA DE 55 MM PARA FECHADURA, PARA PORTA INTERNA, EM ACO INOX</t>
  </si>
  <si>
    <t>SINAPI-I|40637</t>
  </si>
  <si>
    <t>40637</t>
  </si>
  <si>
    <t>MAQUINA DEMARCADORA DE FAIXA DE TRAFEGO A FRIO, AUTOPROPELIDA, MOTOR DIESEL 38 HP</t>
  </si>
  <si>
    <t>SINAPI-I|13836</t>
  </si>
  <si>
    <t>13836</t>
  </si>
  <si>
    <t>MAQUINA EXTRUSORA DE CONCRETO PARA GUIAS E SARJETAS, COM MOTOR A DIESEL E POTENCIA DE 14 CV</t>
  </si>
  <si>
    <t>SINAPI-I|39813</t>
  </si>
  <si>
    <t>39813</t>
  </si>
  <si>
    <t>MAQUINA TIPO VASO/TANQUE/JATO DE PRESSAO PORTATIL P/ JATEAMENTO, CONTROLE AUTOMATICO E REMOTO, CAMARA DE 1 SAIDA, 280 L, DIAM. *670* MM, BICO JATO CURTO VENTURI 5/16", MANGUEIRA 1" DE 10 M, COMPLETA (VALVULAS POP UP E DOSADORA, FUNDO CONICO ETC)</t>
  </si>
  <si>
    <t>SINAPI-I|12868</t>
  </si>
  <si>
    <t>12868</t>
  </si>
  <si>
    <t>MARCENEIRO (HORISTA)</t>
  </si>
  <si>
    <t>SINAPI-I|40916</t>
  </si>
  <si>
    <t>40916</t>
  </si>
  <si>
    <t>MARCENEIRO (MENSALISTA)</t>
  </si>
  <si>
    <t>SINAPI-I|4755</t>
  </si>
  <si>
    <t>4755</t>
  </si>
  <si>
    <t>MARMORISTA / GRANITEIRO (HORISTA)</t>
  </si>
  <si>
    <t>SINAPI-I|41067</t>
  </si>
  <si>
    <t>41067</t>
  </si>
  <si>
    <t>MARMORISTA / GRANITEIRO (MENSALISTA)</t>
  </si>
  <si>
    <t>SINAPI-I|45240</t>
  </si>
  <si>
    <t>45240</t>
  </si>
  <si>
    <t>MARRETA DE ACO, OITAVADA, 500 G, COM CABO DE MADEIRA</t>
  </si>
  <si>
    <t>SINAPI-I|45228</t>
  </si>
  <si>
    <t>45228</t>
  </si>
  <si>
    <t>MARTELO DE BORRACHA PRETO 450 G, CABO DE MADEIRA *60* MM DE DIAMETRO</t>
  </si>
  <si>
    <t>SINAPI-I|45241</t>
  </si>
  <si>
    <t>45241</t>
  </si>
  <si>
    <t>MARTELO DE PEDREIRO, 1 CORTE, EM ACO, *500* G, COMPRIMENTO TOTAL DE *28* CM, COM CABO DE MADEIRA</t>
  </si>
  <si>
    <t>SINAPI-I|38463</t>
  </si>
  <si>
    <t>38463</t>
  </si>
  <si>
    <t>MARTELO DE SOLDADOR/PICADOR DE SOLDA</t>
  </si>
  <si>
    <t>SINAPI-I|40703</t>
  </si>
  <si>
    <t>40703</t>
  </si>
  <si>
    <t>MARTELO DEMOLIDOR ELETRICO, COM POTENCIA DE 2.000 W, FREQUENCIA DE 1.000 IMPACTOS POR MINUTO, FORCA DE IMPACTO ENTRE 60 E 65 J, PESO DE 30 KG</t>
  </si>
  <si>
    <t>SINAPI-I|11616</t>
  </si>
  <si>
    <t>11616</t>
  </si>
  <si>
    <t>MARTELO DEMOLIDOR PNEUMATICO MANUAL, PADRAO, PESO DE 32 KG</t>
  </si>
  <si>
    <t>SINAPI-I|41898</t>
  </si>
  <si>
    <t>41898</t>
  </si>
  <si>
    <t>MARTELO DEMOLIDOR PNEUMATICO MANUAL, PESO DE 28 KG, COM SILENCIADOR</t>
  </si>
  <si>
    <t>SINAPI-I|45304</t>
  </si>
  <si>
    <t>45304</t>
  </si>
  <si>
    <t>MARTELO PERFURADOR PNEUMATICO MANUAL, HASTE 19 X 108 MM, *11* KG</t>
  </si>
  <si>
    <t>SINAPI-I|36141</t>
  </si>
  <si>
    <t>36141</t>
  </si>
  <si>
    <t>MASCARA DE SEGURANCA PARA SOLDA COM ESCUDO DE CELERON E CARNEIRA DE PLASTICO COM REGULAGEM</t>
  </si>
  <si>
    <t>SINAPI-I|45211</t>
  </si>
  <si>
    <t>45211</t>
  </si>
  <si>
    <t>MASCARA DE SOLDA AUTOMATICA, COM GRAU DE ESCURECIMENTO DIN 9 A 13</t>
  </si>
  <si>
    <t>SINAPI-I|43651</t>
  </si>
  <si>
    <t>43651</t>
  </si>
  <si>
    <t>MASSA ACRILICA PARA SUPERFICIES INTERNAS E EXTERNAS</t>
  </si>
  <si>
    <t>SINAPI-I|43626</t>
  </si>
  <si>
    <t>43626</t>
  </si>
  <si>
    <t>MASSA CORRIDA PARA SUPERFICIES DE AMBIENTES INTERNOS</t>
  </si>
  <si>
    <t>SINAPI-I|39434</t>
  </si>
  <si>
    <t>39434</t>
  </si>
  <si>
    <t>MASSA DE REJUNTE EM PO PARA DRYWALL, A BASE DE GESSO, SECAGEM RAPIDA, PARA TRATAMENTO DE JUNTAS DE CHAPA DE GESSO (NECESSITA ADICAO DE AGUA)</t>
  </si>
  <si>
    <t>SINAPI-I|39433</t>
  </si>
  <si>
    <t>39433</t>
  </si>
  <si>
    <t>MASSA DE REJUNTE PRONTA PARA TRATAMENTO DE JUNTAS DE CHAPA DE GESSO PARA DRYWALL, SEM ADICAO DE AGUA</t>
  </si>
  <si>
    <t>SINAPI-I|4049</t>
  </si>
  <si>
    <t>4049</t>
  </si>
  <si>
    <t>MASSA EPOXI BICOMPONENTE (MASSA + CATALISADOR)</t>
  </si>
  <si>
    <t>SINAPI-I|38120</t>
  </si>
  <si>
    <t>38120</t>
  </si>
  <si>
    <t>MASSA EPOXI BICOMPONENTE PARA REPAROS</t>
  </si>
  <si>
    <t>SINAPI-I|43652</t>
  </si>
  <si>
    <t>43652</t>
  </si>
  <si>
    <t>MASSA PARA MADEIRA - INTERIOR E EXTERIOR</t>
  </si>
  <si>
    <t>SINAPI-I|10498</t>
  </si>
  <si>
    <t>10498</t>
  </si>
  <si>
    <t>MASSA PARA VIDRO</t>
  </si>
  <si>
    <t>SINAPI-I|4823</t>
  </si>
  <si>
    <t>4823</t>
  </si>
  <si>
    <t>MASSA PLASTICA PARA MARMORE/GRANITO</t>
  </si>
  <si>
    <t>SINAPI-I|38877</t>
  </si>
  <si>
    <t>38877</t>
  </si>
  <si>
    <t>MASSA PREMIUM PARA TEXTURA LISA DE BASE ACRILICA, USO INTERNO E EXTERNO</t>
  </si>
  <si>
    <t>SINAPI-I|34546</t>
  </si>
  <si>
    <t>34546</t>
  </si>
  <si>
    <t>MASSA PREMIUM PARA TEXTURA RUSTICA DE BASE ACRILICA, COR BRANCA, USO INTERNO E EXTERNO</t>
  </si>
  <si>
    <t>SINAPI-I|41387</t>
  </si>
  <si>
    <t>41387</t>
  </si>
  <si>
    <t>MASTRO SIMPLES GALVANIZADO DIAMETRO NOMINAL 1 1/2"</t>
  </si>
  <si>
    <t>SINAPI-I|41388</t>
  </si>
  <si>
    <t>41388</t>
  </si>
  <si>
    <t>MASTRO SIMPLES GALVANIZADO DIAMETRO NOMINAL 2"</t>
  </si>
  <si>
    <t>SINAPI-I|41380</t>
  </si>
  <si>
    <t>41380</t>
  </si>
  <si>
    <t>MASTRO TELESCOPICO DE 4 METROS (3 M X DN= 2" + 1 M X DN= 1 1/2")</t>
  </si>
  <si>
    <t>SINAPI-I|41381</t>
  </si>
  <si>
    <t>41381</t>
  </si>
  <si>
    <t>MASTRO TELESCOPICO GALVANIZADO 5 METROS (3 M X DN= 2" + 2 M X DN= 1 1/2")</t>
  </si>
  <si>
    <t>SINAPI-I|41382</t>
  </si>
  <si>
    <t>41382</t>
  </si>
  <si>
    <t>MASTRO TELESCOPICO GALVANIZADO 6 METROS (3 M X DN= 2" + 3 M X DN= 1 1/2")</t>
  </si>
  <si>
    <t>SINAPI-I|41383</t>
  </si>
  <si>
    <t>41383</t>
  </si>
  <si>
    <t>MASTRO TELESCOPICO GALVANIZADO 7 METROS (6 M X DN= 2" + 1 M X DN= 1 1/2")</t>
  </si>
  <si>
    <t>SINAPI-I|41385</t>
  </si>
  <si>
    <t>41385</t>
  </si>
  <si>
    <t>MASTRO TELESCOPICO GALVANIZADO 9 METROS (6 M X DN= 2" + 3 M X DN= 1 1/2")</t>
  </si>
  <si>
    <t>SINAPI-I|4058</t>
  </si>
  <si>
    <t>4058</t>
  </si>
  <si>
    <t>MECANICO DE EQUIPAMENTOS PESADOS (HORISTA)</t>
  </si>
  <si>
    <t>SINAPI-I|40974</t>
  </si>
  <si>
    <t>40974</t>
  </si>
  <si>
    <t>MECANICO DE EQUIPAMENTOS PESADOS (MENSALISTA)</t>
  </si>
  <si>
    <t>SINAPI-I|34794</t>
  </si>
  <si>
    <t>34794</t>
  </si>
  <si>
    <t>MECANICO DE REFRIGERACAO (HORISTA)</t>
  </si>
  <si>
    <t>SINAPI-I|40925</t>
  </si>
  <si>
    <t>40925</t>
  </si>
  <si>
    <t>MECANICO DE REFRIGERACAO (MENSALISTA)</t>
  </si>
  <si>
    <t>SINAPI-I|13741</t>
  </si>
  <si>
    <t>13741</t>
  </si>
  <si>
    <t>MEDIDOR DE NIVEL ESTATICO E DINAMICO PARA POCO, COMPRIMENTO DE 200 M</t>
  </si>
  <si>
    <t>SINAPI-I|3288</t>
  </si>
  <si>
    <t>3288</t>
  </si>
  <si>
    <t>MEIA CANA DE MADEIRA CEDRINHO OU EQUIVALENTE DA REGIAO, ACABAMENTO PARA FORRO PAULISTA, *2,5 X 2,5* CM</t>
  </si>
  <si>
    <t>SINAPI-I|13587</t>
  </si>
  <si>
    <t>13587</t>
  </si>
  <si>
    <t>MEIA CANA DE MADEIRA PINUS OU EQUIVALENTE DA REGIAO, ACABAMENTO PARA FORRO PAULISTA, *2,5 X 2,5* CM</t>
  </si>
  <si>
    <t>SINAPI-I|38598</t>
  </si>
  <si>
    <t>38598</t>
  </si>
  <si>
    <t>MEIA CANALETA DE CONCRETO ESTRUTURAL 14 X 19 X 19 CM, FBK 14 MPA (NBR 6136)</t>
  </si>
  <si>
    <t>SINAPI-I|38595</t>
  </si>
  <si>
    <t>38595</t>
  </si>
  <si>
    <t>MEIA CANALETA DE CONCRETO ESTRUTURAL 14 X 19 X 19 CM, FBK 4,5 MPA (NBR 6136)</t>
  </si>
  <si>
    <t>SINAPI-I|38592</t>
  </si>
  <si>
    <t>38592</t>
  </si>
  <si>
    <t>MEIO BLOCO DE CONCRETO ESTRUTURAL 14 X 19 X 14 CM, FBK 14 MPA (NBR 6136)</t>
  </si>
  <si>
    <t>SINAPI-I|38588</t>
  </si>
  <si>
    <t>38588</t>
  </si>
  <si>
    <t>MEIO BLOCO DE CONCRETO ESTRUTURAL 14 X 19 X 14 CM, FBK 4,5 MPA (NBR 6136)</t>
  </si>
  <si>
    <t>SINAPI-I|38593</t>
  </si>
  <si>
    <t>38593</t>
  </si>
  <si>
    <t>MEIO BLOCO DE CONCRETO ESTRUTURAL 14 X 19 X 19 CM, FBK 14 MPA (NBR 6136)</t>
  </si>
  <si>
    <t>SINAPI-I|38589</t>
  </si>
  <si>
    <t>38589</t>
  </si>
  <si>
    <t>MEIO BLOCO DE CONCRETO ESTRUTURAL 14 X 19 X 19 CM, FBK 4,5 MPA (NBR 6136)</t>
  </si>
  <si>
    <t>SINAPI-I|38594</t>
  </si>
  <si>
    <t>38594</t>
  </si>
  <si>
    <t>MEIO BLOCO DE CONCRETO ESTRUTURAL 14 X 19 X 34 CM, FBK 14 MPA (NBR 6136)</t>
  </si>
  <si>
    <t>SINAPI-I|34774</t>
  </si>
  <si>
    <t>34774</t>
  </si>
  <si>
    <t>MEIO BLOCO DE VEDACAO DE CONCRETO 14 X 19 X 19 CM (CLASSE C - NBR 6136)</t>
  </si>
  <si>
    <t>SINAPI-I|34771</t>
  </si>
  <si>
    <t>34771</t>
  </si>
  <si>
    <t>MEIO BLOCO DE VEDACAO DE CONCRETO 19 X 19 X 19 CM (CLASSE C - NBR 6136)</t>
  </si>
  <si>
    <t>SINAPI-I|34764</t>
  </si>
  <si>
    <t>34764</t>
  </si>
  <si>
    <t>MEIO BLOCO DE VEDACAO DE CONCRETO 9 X 19 X 19 CM (CLASSE C - NBR 6136)</t>
  </si>
  <si>
    <t>SINAPI-I|34773</t>
  </si>
  <si>
    <t>34773</t>
  </si>
  <si>
    <t>MEIO BLOCO DE VEDACAO DE CONCRETO APARENTE 14 X 19 X 19 CM (CLASSE C - NBR 6136)</t>
  </si>
  <si>
    <t>SINAPI-I|34769</t>
  </si>
  <si>
    <t>34769</t>
  </si>
  <si>
    <t>MEIO BLOCO DE VEDACAO DE CONCRETO APARENTE 19 X 19 X 19 CM (CLASSE C - NBR 6136)</t>
  </si>
  <si>
    <t>SINAPI-I|34763</t>
  </si>
  <si>
    <t>34763</t>
  </si>
  <si>
    <t>MEIO BLOCO DE VEDACAO DE CONCRETO APARENTE 9 X 19 X 19 CM (CLASSE C - NBR 6136)</t>
  </si>
  <si>
    <t>SINAPI-I|34788</t>
  </si>
  <si>
    <t>34788</t>
  </si>
  <si>
    <t>MEIO BLOCO ESTRUTURAL CERAMICO DE 14 X 19 X 14 CM (L X A X C) E 6,0 MPA</t>
  </si>
  <si>
    <t>SINAPI-I|34781</t>
  </si>
  <si>
    <t>34781</t>
  </si>
  <si>
    <t>MEIO BLOCO ESTRUTURAL CERAMICO DE 14 X 19 X 19 CM (L X A X C) E 6,0 MPA</t>
  </si>
  <si>
    <t>SINAPI-I|41682</t>
  </si>
  <si>
    <t>41682</t>
  </si>
  <si>
    <t>MEIO-FIO OU GUIA DE CONCRETO PRE MOLDADO, COMP 1 M, *30 X 10/12* CM (H X L1/L2)</t>
  </si>
  <si>
    <t>SINAPI-I|41683</t>
  </si>
  <si>
    <t>41683</t>
  </si>
  <si>
    <t>MEIO-FIO OU GUIA DE CONCRETO PRE MOLDADO, COMP 80 CM, *30 X 10/10* (H X L1/L2)</t>
  </si>
  <si>
    <t>SINAPI-I|41680</t>
  </si>
  <si>
    <t>41680</t>
  </si>
  <si>
    <t>MEIO-FIO OU GUIA DE CONCRETO PRE-MOLDADO, COMP *39* CM, *19 X 6,5/6,5* CM (H X L1/L2)</t>
  </si>
  <si>
    <t>SINAPI-I|41679</t>
  </si>
  <si>
    <t>41679</t>
  </si>
  <si>
    <t>MEIO-FIO OU GUIA DE CONCRETO PRE-MOLDADO, COMP 1 M, *20 X 12/15* CM (H X L1/L2)</t>
  </si>
  <si>
    <t>SINAPI-I|41681</t>
  </si>
  <si>
    <t>41681</t>
  </si>
  <si>
    <t>MEIO-FIO OU GUIA DE CONCRETO PRE-MOLDADO, COMP 80 CM, *25 X 08/08* CM (H X L1/L2)</t>
  </si>
  <si>
    <t>SINAPI-I|43386</t>
  </si>
  <si>
    <t>43386</t>
  </si>
  <si>
    <t>MEIO-FIO OU GUIA DE CONCRETO PRE-MOLDADO, TIPO CHAPEU PARA BOCA DE LOBO, DIMENSOES *1,20* X 0,15 X 0,30 M</t>
  </si>
  <si>
    <t>SINAPI-I|4059</t>
  </si>
  <si>
    <t>4059</t>
  </si>
  <si>
    <t>MEIO-FIO OU GUIA DE CONCRETO, PRE-MOLDADO, COMP 1 M, *30 X 12/15* CM (H X L1/L2)</t>
  </si>
  <si>
    <t>SINAPI-I|4062</t>
  </si>
  <si>
    <t>4062</t>
  </si>
  <si>
    <t>MEIO-FIO OU GUIA DE CONCRETO, PRE-MOLDADO, COMP 1 M, *30 X 15* CM (H X L)</t>
  </si>
  <si>
    <t>SINAPI-I|4061</t>
  </si>
  <si>
    <t>4061</t>
  </si>
  <si>
    <t>MEIO-FIO OU GUIA DE CONCRETO, PRE-MOLDADO, COMP 80 CM, *45 X 12/18* CM (H X L1/L2)</t>
  </si>
  <si>
    <t>SINAPI-I|41315</t>
  </si>
  <si>
    <t>41315</t>
  </si>
  <si>
    <t>MEMBRANA IMPERMEABILIZANTE A BASE DE POLIUREIA, BICOMPONENTE, APLICACAO A FRIO</t>
  </si>
  <si>
    <t>SINAPI-I|43148</t>
  </si>
  <si>
    <t>43148</t>
  </si>
  <si>
    <t>MEMBRANA IMPERMEABILIZANTE A BASE DE POLIURETANO</t>
  </si>
  <si>
    <t>SINAPI-I|43147</t>
  </si>
  <si>
    <t>43147</t>
  </si>
  <si>
    <t>MEMBRANA IMPERMEABILIZANTE ACRILICA MONOCOMPONENTE</t>
  </si>
  <si>
    <t>SINAPI-I|10608</t>
  </si>
  <si>
    <t>10608</t>
  </si>
  <si>
    <t>MESA VIBRATORIA COM DIMENSOES DE 2,0 X 1,0 M, COM MOTOR ELETRICO DE 2 POLOS E POTENCIA DE 3 CV</t>
  </si>
  <si>
    <t>SINAPI-I|4069</t>
  </si>
  <si>
    <t>4069</t>
  </si>
  <si>
    <t>MESTRE DE OBRAS (HORISTA)</t>
  </si>
  <si>
    <t>SINAPI-I|40819</t>
  </si>
  <si>
    <t>40819</t>
  </si>
  <si>
    <t>MESTRE DE OBRAS (MENSALISTA)</t>
  </si>
  <si>
    <t>SINAPI-I|34361</t>
  </si>
  <si>
    <t>34361</t>
  </si>
  <si>
    <t>METACAULIM DE ALTA REATIVIDADE/CAULIM CALCINADO</t>
  </si>
  <si>
    <t>SINAPI-I|44478</t>
  </si>
  <si>
    <t>44478</t>
  </si>
  <si>
    <t>MICROESFERAS DE VIDRO PARA SINALIZACAO HORIZONTAL VIARIA, TIPO I-B (PREMIX) - NBR 16184</t>
  </si>
  <si>
    <t>SINAPI-I|44477</t>
  </si>
  <si>
    <t>44477</t>
  </si>
  <si>
    <t>MICROESFERAS DE VIDRO PARA SINALIZACAO HORIZONTAL VIARIA, TIPO II-A (DROP-ON) - NBR 16184</t>
  </si>
  <si>
    <t>SINAPI-I|11697</t>
  </si>
  <si>
    <t>11697</t>
  </si>
  <si>
    <t>MICTORIO COLETIVO ACO INOX (AISI 304), E = 0,8 MM, DE *100 X 40 X 30* CM (C X A X P)</t>
  </si>
  <si>
    <t>SINAPI-I|11698</t>
  </si>
  <si>
    <t>11698</t>
  </si>
  <si>
    <t>MICTORIO COLETIVO ACO INOX (AISI 304), E = 0,8 MM, DE *100 X 50 X 35* CM (C X A X P)</t>
  </si>
  <si>
    <t>SINAPI-I|11699</t>
  </si>
  <si>
    <t>11699</t>
  </si>
  <si>
    <t>MICTORIO INDIVIDUAL ACO INOX (AISI 304), E = 0,8 MM, DE *50 X 45 X 35* (C X A X P)</t>
  </si>
  <si>
    <t>SINAPI-I|10432</t>
  </si>
  <si>
    <t>10432</t>
  </si>
  <si>
    <t>MICTORIO INDIVIDUAL, SIFONADO, DE LOUCA BRANCA, SEM COMPLEMENTOS</t>
  </si>
  <si>
    <t>SINAPI-I|44020</t>
  </si>
  <si>
    <t>44020</t>
  </si>
  <si>
    <t>MICTORIO INDIVIDUAL, SIFONADO, VALVULA EMBUTIDA, DE LOUCA BRANCA, SEM COMPLEMENTOS - PADRAO ALTO</t>
  </si>
  <si>
    <t>SINAPI-I|41419</t>
  </si>
  <si>
    <t>41419</t>
  </si>
  <si>
    <t>MINICAPTOR, EM ACO GALVANIZADO A FOGO, FIXACAO COM ROSCA SOBERBA OU MECANICA, H=300 MM X DN=10 MM</t>
  </si>
  <si>
    <t>SINAPI-I|41420</t>
  </si>
  <si>
    <t>41420</t>
  </si>
  <si>
    <t>MINICAPTOR, EM ACO GALVANIZADO A FOGO, FIXACAO COM ROSCA SOBERBA OU MECANICA, H=600 MM X DN=10 MM</t>
  </si>
  <si>
    <t>SINAPI-I|41421</t>
  </si>
  <si>
    <t>41421</t>
  </si>
  <si>
    <t>MINICAPTOR, EM ACO GALVANIZADO A FOGO, FIXACAO HORIZONTAL COM BANDEIRA A 20 CM, H=300 MM E X DN=10 MM</t>
  </si>
  <si>
    <t>SINAPI-I|41422</t>
  </si>
  <si>
    <t>41422</t>
  </si>
  <si>
    <t>MINICAPTOR, EM ACO GALVANIZADO A FOGO, FIXACAO HORIZONTAL COM BANDEIRA A 20 CM, H=600 MM E X DN=10 MM</t>
  </si>
  <si>
    <t>SINAPI-I|41425</t>
  </si>
  <si>
    <t>41425</t>
  </si>
  <si>
    <t>MINICAPTOR, EM ACO GALVANIZADO A FOGO, FIXACAO HORIZONTAL DE 1 FUROS, SEM BANDEIRA, H=300 MM X DN=10 MM</t>
  </si>
  <si>
    <t>SINAPI-I|41426</t>
  </si>
  <si>
    <t>41426</t>
  </si>
  <si>
    <t>MINICAPTOR, EM ACO GALVANIZADO A FOGO, FIXACAO HORIZONTAL DE 2 FUROS, SEM BANDEIRA, H=600 MM X DN=10 MM</t>
  </si>
  <si>
    <t>SINAPI-I|41414</t>
  </si>
  <si>
    <t>41414</t>
  </si>
  <si>
    <t>MINICAPTORES DE INSERCAO, EM ACO GALVANIZADO A FOGO, H=300 MM X DN=10 MM</t>
  </si>
  <si>
    <t>SINAPI-I|41415</t>
  </si>
  <si>
    <t>41415</t>
  </si>
  <si>
    <t>MINICAPTORES DE INSERCAO, EM ACO GALVANIZADO A FOGO, H=600,MM X DN=10,MM</t>
  </si>
  <si>
    <t>SINAPI-I|37514</t>
  </si>
  <si>
    <t>37514</t>
  </si>
  <si>
    <t>MINICARREGADEIRA SOBRE RODAS, POTENCIA LIQUIDA DE *47* HP, CAPACIDADE NOMINAL DE OPERACAO DE *646* KG</t>
  </si>
  <si>
    <t>SINAPI-I|37520</t>
  </si>
  <si>
    <t>37520</t>
  </si>
  <si>
    <t>MINIESCAVADEIRA SOBRE ESTEIRAS, POTENCIA LIQUIDA DE *30* HP, PESO OPERACIONAL DE *3.500* KG</t>
  </si>
  <si>
    <t>SINAPI-I|37546</t>
  </si>
  <si>
    <t>37546</t>
  </si>
  <si>
    <t>MISTURADOR DE ARGAMASSA, EIXO HORIZONTAL, CAPACIDADE DE MISTURA 160 KG, MOTOR ELETRICO TRIFASICO 220/380 V, POTENCIA 3 CV</t>
  </si>
  <si>
    <t>SINAPI-I|37544</t>
  </si>
  <si>
    <t>37544</t>
  </si>
  <si>
    <t>MISTURADOR DE ARGAMASSA, EIXO HORIZONTAL, CAPACIDADE DE MISTURA 300 KG, MOTOR ELETRICO TRIFASICO 220/380 V, POTENCIA 5 CV</t>
  </si>
  <si>
    <t>SINAPI-I|37545</t>
  </si>
  <si>
    <t>37545</t>
  </si>
  <si>
    <t>MISTURADOR DE ARGAMASSA, EIXO HORIZONTAL, CAPACIDADE DE MISTURA 600 KG, MOTOR ELETRICO TRIFASICO 220/380 V, POTENCIA 7,5 CV</t>
  </si>
  <si>
    <t>SINAPI-I|36793</t>
  </si>
  <si>
    <t>36793</t>
  </si>
  <si>
    <t>MISTURADOR DE METAL CROMADO DE PAREDE PARA LAVATORIO</t>
  </si>
  <si>
    <t>SINAPI-I|11769</t>
  </si>
  <si>
    <t>11769</t>
  </si>
  <si>
    <t>MISTURADOR DE METAL CROMADO, DE MESA/BANCADA, COM BICA BAIXA, PARA LAVATORIO</t>
  </si>
  <si>
    <t>SINAPI-I|11771</t>
  </si>
  <si>
    <t>11771</t>
  </si>
  <si>
    <t>MISTURADOR DE PAREDE, DE METAL CROMADO, PARA COZINHA, BICA ALTA MOVEL, COM AREJADOR ARTICULADO</t>
  </si>
  <si>
    <t>SINAPI-I|39919</t>
  </si>
  <si>
    <t>39919</t>
  </si>
  <si>
    <t>MISTURADOR DUPLO HORIZONTAL DE ALTA TURBULENCIA, CAPACIDADE / VOLUME 2 X 500 LITROS, MOTORES ELETRICOS MINIMO 5 CV CADA, PARA NATA CIMENTO, ARGAMASSA E OUTROS</t>
  </si>
  <si>
    <t>SINAPI-I|38385</t>
  </si>
  <si>
    <t>38385</t>
  </si>
  <si>
    <t>MISTURADOR MANUAL DE TINTAS PARA FURADEIRA, HASTE METALICA *60* CM, COM HELICE (MEXEDOR DE TINTA)</t>
  </si>
  <si>
    <t>SINAPI-I|36800</t>
  </si>
  <si>
    <t>36800</t>
  </si>
  <si>
    <t>MISTURADOR METALICO, BASE PARA CHUVEIRO/BANHEIRA, 1/2" OU 3/4", SOLDAVEL OU ROSCAVEL (NAO INCLUI ACABAMENTOS)</t>
  </si>
  <si>
    <t>SINAPI-I|37587</t>
  </si>
  <si>
    <t>37587</t>
  </si>
  <si>
    <t>MISTURADOR MONOCOMANDO PARA CHUVEIRO, BASE BRUTA, METALICO COM ACABAMENTO CROMADO</t>
  </si>
  <si>
    <t>SINAPI-I|11561</t>
  </si>
  <si>
    <t>11561</t>
  </si>
  <si>
    <t>MOLA HIDRAULICA AEREA, PARA PORTAS DE ATE 1.100 MM E PESO DE ATE 85 KG, COM CORPO EM ALUMINIO E BRACO EM ACO, SEM BRACO DE PARADA</t>
  </si>
  <si>
    <t>SINAPI-I|43604</t>
  </si>
  <si>
    <t>43604</t>
  </si>
  <si>
    <t>MOLA HIDRAULICA AEREA, PARA PORTAS DE ATE 850 MM E PESO DE ATE 50 KG, COM CORPO EM ALUMINIO E BRACO EM ACO, SEM BRACO DE PARADA</t>
  </si>
  <si>
    <t>SINAPI-I|11560</t>
  </si>
  <si>
    <t>11560</t>
  </si>
  <si>
    <t>MOLA HIDRAULICA AEREA, PARA PORTAS DE ATE 950 MM E PESO DE ATE 65 KG, COM CORPO EM ALUMINIO E BRACO EM ACO, SEM BRACO DE PARADA</t>
  </si>
  <si>
    <t>SINAPI-I|11499</t>
  </si>
  <si>
    <t>11499</t>
  </si>
  <si>
    <t>MOLA HIDRAULICA DE PISO, PARA PORTAS DE ATE 1100 MM E PESO DE ATE 120 KG, COM CORPO EM ACO INOX</t>
  </si>
  <si>
    <t>SINAPI-I|34761</t>
  </si>
  <si>
    <t>34761</t>
  </si>
  <si>
    <t>MONTADOR DE ELETROELETRONICOS (HORISTA)</t>
  </si>
  <si>
    <t>SINAPI-I|40924</t>
  </si>
  <si>
    <t>40924</t>
  </si>
  <si>
    <t>MONTADOR DE ELETROELETRONICOS (MENSALISTA)</t>
  </si>
  <si>
    <t>SINAPI-I|40983</t>
  </si>
  <si>
    <t>40983</t>
  </si>
  <si>
    <t>MONTADOR DE ESTRUTURAS METALICAS (MENSALISTA)</t>
  </si>
  <si>
    <t>SINAPI-I|44497</t>
  </si>
  <si>
    <t>44497</t>
  </si>
  <si>
    <t>MONTADOR DE ESTRUTURAS METALICAS HORISTA</t>
  </si>
  <si>
    <t>SINAPI-I|2437</t>
  </si>
  <si>
    <t>2437</t>
  </si>
  <si>
    <t>MONTADOR DE MAQUINAS (HORISTA)</t>
  </si>
  <si>
    <t>SINAPI-I|40921</t>
  </si>
  <si>
    <t>40921</t>
  </si>
  <si>
    <t>MONTADOR DE MAQUINAS (MENSALISTA)</t>
  </si>
  <si>
    <t>SINAPI-I|36502</t>
  </si>
  <si>
    <t>36502</t>
  </si>
  <si>
    <t>MOTOBOMBA CENTRIFUGA, MOTOR A GASOLINA, POTENCIA 5,42 HP, BOCAIS 1 1/2" X 1", DIAMETRO ROTOR 143 MM HM/Q = 6 MCA / 16,8 M3/H A 38 MCA / 6,6 M3/H</t>
  </si>
  <si>
    <t>SINAPI-I|36503</t>
  </si>
  <si>
    <t>36503</t>
  </si>
  <si>
    <t>MOTOBOMBA TRASH (PARA AGUA SUJA) AUTO ESCORVANTE, MOTOR GASOLINA DE 6,41 HP, DIAMETROS DE SUCCAO X RECALQUE: 3" X 3", HM/Q: 10/60 A 23/0</t>
  </si>
  <si>
    <t>SINAPI-I|4090</t>
  </si>
  <si>
    <t>4090</t>
  </si>
  <si>
    <t>MOTONIVELADORA POTENCIA BASICA LIQUIDA (PRIMEIRA MARCHA) 125 HP, PESO BRUTO 13843 KG, LARGURA DA LAMINA DE 3,7 M</t>
  </si>
  <si>
    <t>SINAPI-I|4093</t>
  </si>
  <si>
    <t>4093</t>
  </si>
  <si>
    <t>MOTORISTA DE CAMINHAO (HORISTA)</t>
  </si>
  <si>
    <t>SINAPI-I|10512</t>
  </si>
  <si>
    <t>10512</t>
  </si>
  <si>
    <t>MOTORISTA DE CAMINHAO (MENSALISTA)</t>
  </si>
  <si>
    <t>SINAPI-I|4243</t>
  </si>
  <si>
    <t>4243</t>
  </si>
  <si>
    <t>MOTORISTA DE CAMINHAO BETONEIRA (HORISTA)</t>
  </si>
  <si>
    <t>SINAPI-I|20020</t>
  </si>
  <si>
    <t>20020</t>
  </si>
  <si>
    <t>MOTORISTA DE CAMINHAO-BASCULANTE (HORISTA)</t>
  </si>
  <si>
    <t>SINAPI-I|41038</t>
  </si>
  <si>
    <t>41038</t>
  </si>
  <si>
    <t>MOTORISTA DE CAMINHAO-BASCULANTE (MENSALISTA)</t>
  </si>
  <si>
    <t>SINAPI-I|4094</t>
  </si>
  <si>
    <t>4094</t>
  </si>
  <si>
    <t>MOTORISTA DE CAMINHAO-CARRETA (HORISTA)</t>
  </si>
  <si>
    <t>SINAPI-I|40988</t>
  </si>
  <si>
    <t>40988</t>
  </si>
  <si>
    <t>MOTORISTA DE CAMINHAO-CARRETA (MENSALISTA)</t>
  </si>
  <si>
    <t>SINAPI-I|4095</t>
  </si>
  <si>
    <t>4095</t>
  </si>
  <si>
    <t>MOTORISTA DE CARRO DE PASSEIO (HORISTA)</t>
  </si>
  <si>
    <t>SINAPI-I|40990</t>
  </si>
  <si>
    <t>40990</t>
  </si>
  <si>
    <t>MOTORISTA DE CARRO DE PASSEIO (MENSALISTA)</t>
  </si>
  <si>
    <t>SINAPI-I|4096</t>
  </si>
  <si>
    <t>4096</t>
  </si>
  <si>
    <t>MOTORISTA OPERADOR DE CAMINHAO COM MUNCK (HORISTA)</t>
  </si>
  <si>
    <t>SINAPI-I|40992</t>
  </si>
  <si>
    <t>40992</t>
  </si>
  <si>
    <t>MOTORISTA OPERADOR DE CAMINHAO COM MUNCK (MENSALISTA)</t>
  </si>
  <si>
    <t>SINAPI-I|4114</t>
  </si>
  <si>
    <t>4114</t>
  </si>
  <si>
    <t>MOURAO CONCRETO CURVO, SECAO "T", H = 2,80 M + CURVA COM 0,45 M, COM FUROS PARA FIOS</t>
  </si>
  <si>
    <t>SINAPI-I|36797</t>
  </si>
  <si>
    <t>36797</t>
  </si>
  <si>
    <t>MOURAO DE CONCRETO CURVO, *10 X 10* CM, H= *2,60* M + CURVA DE 0,40 M</t>
  </si>
  <si>
    <t>SINAPI-I|4107</t>
  </si>
  <si>
    <t>4107</t>
  </si>
  <si>
    <t>MOURAO DE CONCRETO RETO, SECAO QUADRADA *10 X 10* CM, H= *2,30* M</t>
  </si>
  <si>
    <t>SINAPI-I|4102</t>
  </si>
  <si>
    <t>4102</t>
  </si>
  <si>
    <t>MOURAO DE CONCRETO RETO, SECAO QUADRADA, *10 X 10* CM, H= 3,00 M</t>
  </si>
  <si>
    <t>SINAPI-I|36799</t>
  </si>
  <si>
    <t>36799</t>
  </si>
  <si>
    <t>MOURAO DE CONCRETO RETO, TIPO ESTICADOR, *10 X 10* CM, H= 2,50 M</t>
  </si>
  <si>
    <t>SINAPI-I|2747</t>
  </si>
  <si>
    <t>2747</t>
  </si>
  <si>
    <t>MOURAO ROLICO DE MADEIRA TRATADA, D = 16 A 20 CM, H = 2,20 M, EM EUCALIPTO OU EQUIVALENTE DA REGIAO (PARA CERCA)</t>
  </si>
  <si>
    <t>SINAPI-I|21138</t>
  </si>
  <si>
    <t>21138</t>
  </si>
  <si>
    <t>MOURAO ROLICO DE MADEIRA TRATADA, D = 8 A 11 CM, H = 2,20 M, EM EUCALIPTO OU EQUIVALENTE DA REGIAO (PARA CERCA)</t>
  </si>
  <si>
    <t>SINAPI-I|10826</t>
  </si>
  <si>
    <t>10826</t>
  </si>
  <si>
    <t>MUDA DE ARBUSTO FLORIFERO, CLUSIA/GARDENIA/MOREIA BRANCA/ AZALEIA OU EQUIVALENTE DA REGIAO, H= *50 A 70* CM</t>
  </si>
  <si>
    <t>SINAPI-I|365</t>
  </si>
  <si>
    <t>365</t>
  </si>
  <si>
    <t>MUDA DE ARBUSTO FOLHAGEM, SANSAO-DO-CAMPO OU EQUIVALENTE DA REGIAO, H= *50 A 70* CM</t>
  </si>
  <si>
    <t>SINAPI-I|38639</t>
  </si>
  <si>
    <t>38639</t>
  </si>
  <si>
    <t>MUDA DE ARBUSTO, BUXINHO, H= *50* CM</t>
  </si>
  <si>
    <t>SINAPI-I|38640</t>
  </si>
  <si>
    <t>38640</t>
  </si>
  <si>
    <t>MUDA DE ARBUSTO, PINGO DE OURO/ VIOLETEIRA, H = *10 A 20* CM</t>
  </si>
  <si>
    <t>SINAPI-I|358</t>
  </si>
  <si>
    <t>358</t>
  </si>
  <si>
    <t>MUDA DE ARVORE ORNAMENTAL, OITI/AROEIRA SALSA/ANGICO/IPE/JACARANDA OU EQUIVALENTE DA REGIAO, H= *1* M</t>
  </si>
  <si>
    <t>SINAPI-I|359</t>
  </si>
  <si>
    <t>359</t>
  </si>
  <si>
    <t>MUDA DE ARVORE ORNAMENTAL, OITI/AROEIRA SALSA/ANGICO/IPE/JACARANDA OU EQUIVALENTE DA REGIAO, H= *2* M</t>
  </si>
  <si>
    <t>SINAPI-I|38641</t>
  </si>
  <si>
    <t>38641</t>
  </si>
  <si>
    <t>MUDA DE PALMEIRA ARECA, H= *1,50* M</t>
  </si>
  <si>
    <t>SINAPI-I|360</t>
  </si>
  <si>
    <t>360</t>
  </si>
  <si>
    <t>MUDA DE RASTEIRA/FORRACAO, AMENDOIM RASTEIRO/ONZE HORAS/AZULZINHA/IMPATIENS OU EQUIVALENTE DA REGIAO</t>
  </si>
  <si>
    <t>SINAPI-I|42430</t>
  </si>
  <si>
    <t>42430</t>
  </si>
  <si>
    <t>MULTIEXERCITADOR COM SEIS FUNCOES, EM TUBO DE ACO CARBONO, PINTURA NO PROCESSO ELETROSTATICO - EQUIPAMENTO DE GINASTICA PARA ACADEMIA AO AR LIVRE / ACADEMIA DA TERCEIRA IDADE - ATI</t>
  </si>
  <si>
    <t>SINAPI-I|4209</t>
  </si>
  <si>
    <t>4209</t>
  </si>
  <si>
    <t>NIPLE DE FERRO GALVANIZADO, COM ROSCA BSP, DE 1 1/2"</t>
  </si>
  <si>
    <t>SINAPI-I|4180</t>
  </si>
  <si>
    <t>4180</t>
  </si>
  <si>
    <t>NIPLE DE FERRO GALVANIZADO, COM ROSCA BSP, DE 1 1/4"</t>
  </si>
  <si>
    <t>SINAPI-I|4179</t>
  </si>
  <si>
    <t>4179</t>
  </si>
  <si>
    <t>NIPLE DE FERRO GALVANIZADO, COM ROSCA BSP, DE 1"</t>
  </si>
  <si>
    <t>SINAPI-I|4177</t>
  </si>
  <si>
    <t>4177</t>
  </si>
  <si>
    <t>NIPLE DE FERRO GALVANIZADO, COM ROSCA BSP, DE 1/2"</t>
  </si>
  <si>
    <t>SINAPI-I|4208</t>
  </si>
  <si>
    <t>4208</t>
  </si>
  <si>
    <t>NIPLE DE FERRO GALVANIZADO, COM ROSCA BSP, DE 2 1/2"</t>
  </si>
  <si>
    <t>SINAPI-I|4181</t>
  </si>
  <si>
    <t>4181</t>
  </si>
  <si>
    <t>NIPLE DE FERRO GALVANIZADO, COM ROSCA BSP, DE 2"</t>
  </si>
  <si>
    <t>SINAPI-I|4182</t>
  </si>
  <si>
    <t>4182</t>
  </si>
  <si>
    <t>NIPLE DE FERRO GALVANIZADO, COM ROSCA BSP, DE 3"</t>
  </si>
  <si>
    <t>SINAPI-I|4178</t>
  </si>
  <si>
    <t>4178</t>
  </si>
  <si>
    <t>NIPLE DE FERRO GALVANIZADO, COM ROSCA BSP, DE 3/4"</t>
  </si>
  <si>
    <t>SINAPI-I|4183</t>
  </si>
  <si>
    <t>4183</t>
  </si>
  <si>
    <t>NIPLE DE FERRO GALVANIZADO, COM ROSCA BSP, DE 4"</t>
  </si>
  <si>
    <t>SINAPI-I|4184</t>
  </si>
  <si>
    <t>4184</t>
  </si>
  <si>
    <t>NIPLE DE FERRO GALVANIZADO, COM ROSCA BSP, DE 5"</t>
  </si>
  <si>
    <t>SINAPI-I|4185</t>
  </si>
  <si>
    <t>4185</t>
  </si>
  <si>
    <t>NIPLE DE FERRO GALVANIZADO, COM ROSCA BSP, DE 6"</t>
  </si>
  <si>
    <t>SINAPI-I|4205</t>
  </si>
  <si>
    <t>4205</t>
  </si>
  <si>
    <t>NIPLE DE REDUCAO DE FERRO GALVANIZADO, COM ROSCA BSP, DE 1 1/2" X 1 1/4"</t>
  </si>
  <si>
    <t>SINAPI-I|4192</t>
  </si>
  <si>
    <t>4192</t>
  </si>
  <si>
    <t>NIPLE DE REDUCAO DE FERRO GALVANIZADO, COM ROSCA BSP, DE 1 1/2" X 1"</t>
  </si>
  <si>
    <t>SINAPI-I|4191</t>
  </si>
  <si>
    <t>4191</t>
  </si>
  <si>
    <t>NIPLE DE REDUCAO DE FERRO GALVANIZADO, COM ROSCA BSP, DE 1 1/2" X 3/4"</t>
  </si>
  <si>
    <t>SINAPI-I|4206</t>
  </si>
  <si>
    <t>4206</t>
  </si>
  <si>
    <t>NIPLE DE REDUCAO DE FERRO GALVANIZADO, COM ROSCA BSP, DE 1 1/4" X 1"</t>
  </si>
  <si>
    <t>SINAPI-I|4207</t>
  </si>
  <si>
    <t>4207</t>
  </si>
  <si>
    <t>NIPLE DE REDUCAO DE FERRO GALVANIZADO, COM ROSCA BSP, DE 1 1/4" X 1/2"</t>
  </si>
  <si>
    <t>SINAPI-I|4190</t>
  </si>
  <si>
    <t>4190</t>
  </si>
  <si>
    <t>NIPLE DE REDUCAO DE FERRO GALVANIZADO, COM ROSCA BSP, DE 1 1/4" X 3/4"</t>
  </si>
  <si>
    <t>SINAPI-I|4188</t>
  </si>
  <si>
    <t>4188</t>
  </si>
  <si>
    <t>NIPLE DE REDUCAO DE FERRO GALVANIZADO, COM ROSCA BSP, DE 1" X 1/2"</t>
  </si>
  <si>
    <t>SINAPI-I|4189</t>
  </si>
  <si>
    <t>4189</t>
  </si>
  <si>
    <t>NIPLE DE REDUCAO DE FERRO GALVANIZADO, COM ROSCA BSP, DE 1" X 3/4"</t>
  </si>
  <si>
    <t>SINAPI-I|4186</t>
  </si>
  <si>
    <t>4186</t>
  </si>
  <si>
    <t>NIPLE DE REDUCAO DE FERRO GALVANIZADO, COM ROSCA BSP, DE 1/2" X 1/4"</t>
  </si>
  <si>
    <t>SINAPI-I|4197</t>
  </si>
  <si>
    <t>4197</t>
  </si>
  <si>
    <t>NIPLE DE REDUCAO DE FERRO GALVANIZADO, COM ROSCA BSP, DE 2 1/2" X 2"</t>
  </si>
  <si>
    <t>SINAPI-I|4194</t>
  </si>
  <si>
    <t>4194</t>
  </si>
  <si>
    <t>NIPLE DE REDUCAO DE FERRO GALVANIZADO, COM ROSCA BSP, DE 2" X 1 1/2"</t>
  </si>
  <si>
    <t>SINAPI-I|4193</t>
  </si>
  <si>
    <t>4193</t>
  </si>
  <si>
    <t>NIPLE DE REDUCAO DE FERRO GALVANIZADO, COM ROSCA BSP, DE 2" X 1 1/4"</t>
  </si>
  <si>
    <t>SINAPI-I|4204</t>
  </si>
  <si>
    <t>4204</t>
  </si>
  <si>
    <t>NIPLE DE REDUCAO DE FERRO GALVANIZADO, COM ROSCA BSP, DE 2" X 1"</t>
  </si>
  <si>
    <t>SINAPI-I|4202</t>
  </si>
  <si>
    <t>4202</t>
  </si>
  <si>
    <t>NIPLE DE REDUCAO DE FERRO GALVANIZADO, COM ROSCA BSP, DE 3" X 2 1/2"</t>
  </si>
  <si>
    <t>SINAPI-I|4203</t>
  </si>
  <si>
    <t>4203</t>
  </si>
  <si>
    <t>NIPLE DE REDUCAO DE FERRO GALVANIZADO, COM ROSCA BSP, DE 3" X 2"</t>
  </si>
  <si>
    <t>SINAPI-I|4187</t>
  </si>
  <si>
    <t>4187</t>
  </si>
  <si>
    <t>NIPLE DE REDUCAO DE FERRO GALVANIZADO, COM ROSCA BSP, DE 3/4" X 1/2"</t>
  </si>
  <si>
    <t>SINAPI-I|40368</t>
  </si>
  <si>
    <t>40368</t>
  </si>
  <si>
    <t>NIPLE SEXTAVADO EM ACO CARBONO, COM ROSCA BSP, PRESSAO 3.000 LBS, DN 1 1/2"</t>
  </si>
  <si>
    <t>SINAPI-I|40365</t>
  </si>
  <si>
    <t>40365</t>
  </si>
  <si>
    <t>NIPLE SEXTAVADO EM ACO CARBONO, COM ROSCA BSP, PRESSAO 3.000 LBS, DN 1 1/4"</t>
  </si>
  <si>
    <t>SINAPI-I|40362</t>
  </si>
  <si>
    <t>40362</t>
  </si>
  <si>
    <t>NIPLE SEXTAVADO EM ACO CARBONO, COM ROSCA BSP, PRESSAO 3.000 LBS, DN 1"</t>
  </si>
  <si>
    <t>SINAPI-I|40356</t>
  </si>
  <si>
    <t>40356</t>
  </si>
  <si>
    <t>NIPLE SEXTAVADO EM ACO CARBONO, COM ROSCA BSP, PRESSAO 3.000 LBS, DN 1/2"</t>
  </si>
  <si>
    <t>SINAPI-I|40374</t>
  </si>
  <si>
    <t>40374</t>
  </si>
  <si>
    <t>NIPLE SEXTAVADO EM ACO CARBONO, COM ROSCA BSP, PRESSAO 3.000 LBS, DN 2 1/2"</t>
  </si>
  <si>
    <t>SINAPI-I|40371</t>
  </si>
  <si>
    <t>40371</t>
  </si>
  <si>
    <t>NIPLE SEXTAVADO EM ACO CARBONO, COM ROSCA BSP, PRESSAO 3.000 LBS, DN 2"</t>
  </si>
  <si>
    <t>SINAPI-I|40359</t>
  </si>
  <si>
    <t>40359</t>
  </si>
  <si>
    <t>NIPLE SEXTAVADO EM ACO CARBONO, COM ROSCA BSP, PRESSAO 3.000 LBS, DN 3/4"</t>
  </si>
  <si>
    <t>SINAPI-I|45201</t>
  </si>
  <si>
    <t>45201</t>
  </si>
  <si>
    <t>NIVEL DE ALUMINIO 350 MM (14"), COM 3 BOLHAS</t>
  </si>
  <si>
    <t>SINAPI-I|7595</t>
  </si>
  <si>
    <t>7595</t>
  </si>
  <si>
    <t>NIVELADOR (HORISTA)</t>
  </si>
  <si>
    <t>SINAPI-I|41094</t>
  </si>
  <si>
    <t>41094</t>
  </si>
  <si>
    <t>NIVELADOR (MENSALISTA)</t>
  </si>
  <si>
    <t>SINAPI-I|38175</t>
  </si>
  <si>
    <t>38175</t>
  </si>
  <si>
    <t>NUMERO / ALGARISMO PARA RESIDENCIA (FACHADA), EM ZAMAC, COM ALTURA DE APROX *45* MM, INCLUSIVE PARAFUSOS</t>
  </si>
  <si>
    <t>SINAPI-I|38176</t>
  </si>
  <si>
    <t>38176</t>
  </si>
  <si>
    <t>NUMERO / ALGARISMO PARA RESIDENCIA (FACHADA), EM ZAMAC, COM ALTURA DE APROX 125 MM, INCLUSIVE PARAFUSOS</t>
  </si>
  <si>
    <t>SINAPI-I|36152</t>
  </si>
  <si>
    <t>36152</t>
  </si>
  <si>
    <t>OCULOS DE SEGURANCA CONTRA IMPACTOS COM LENTE INCOLOR, ARMACAO NYLON, COM PROTECAO UVA E UVB</t>
  </si>
  <si>
    <t>SINAPI-I|45212</t>
  </si>
  <si>
    <t>45212</t>
  </si>
  <si>
    <t>OCULOS DE SOLDA COM ESCURECIMENTO AUTOMATICO</t>
  </si>
  <si>
    <t>SINAPI-I|4221</t>
  </si>
  <si>
    <t>4221</t>
  </si>
  <si>
    <t>OLEO DIESEL COMBUSTIVEL COMUM METROPOLITANO S-10 OU S-500</t>
  </si>
  <si>
    <t>SINAPI-I|4227</t>
  </si>
  <si>
    <t>4227</t>
  </si>
  <si>
    <t>OLEO LUBRIFICANTE MINERAL MONOVISCOSO, SAE 40, PARA MOTORES DE EQUIPAMENTOS PESADOS (CAMINHOES, TRATORES, RETROS E ETC)</t>
  </si>
  <si>
    <t>SINAPI-I|38170</t>
  </si>
  <si>
    <t>38170</t>
  </si>
  <si>
    <t>OLHO MAGICO PARA PORTAS, EM LATAO, COM LENTE DE POLICARBONATO, ANGULO DE *200* GRAUS, ESPESSURA ENTRE *25 E 46* MM, INCLUINDO FECHO JANELA</t>
  </si>
  <si>
    <t>SINAPI-I|4252</t>
  </si>
  <si>
    <t>4252</t>
  </si>
  <si>
    <t>OPERADOR DE BATE-ESTACAS (HORISTA)</t>
  </si>
  <si>
    <t>SINAPI-I|40980</t>
  </si>
  <si>
    <t>40980</t>
  </si>
  <si>
    <t>OPERADOR DE BATE-ESTACAS (MENSALISTA)</t>
  </si>
  <si>
    <t>SINAPI-I|41031</t>
  </si>
  <si>
    <t>41031</t>
  </si>
  <si>
    <t>OPERADOR DE BETONEIRA (CAMINHAO) (MENSALISTA)</t>
  </si>
  <si>
    <t>SINAPI-I|37666</t>
  </si>
  <si>
    <t>37666</t>
  </si>
  <si>
    <t>OPERADOR DE BETONEIRA ESTACIONARIA / MISTURADOR (HORISTA)</t>
  </si>
  <si>
    <t>SINAPI-I|40986</t>
  </si>
  <si>
    <t>40986</t>
  </si>
  <si>
    <t>OPERADOR DE BETONEIRA ESTACIONARIA / MISTURADOR (MENSALISTA)</t>
  </si>
  <si>
    <t>SINAPI-I|4250</t>
  </si>
  <si>
    <t>4250</t>
  </si>
  <si>
    <t>OPERADOR DE COMPRESSOR DE AR OU COMPRESSORISTA (HORISTA)</t>
  </si>
  <si>
    <t>SINAPI-I|40978</t>
  </si>
  <si>
    <t>40978</t>
  </si>
  <si>
    <t>OPERADOR DE COMPRESSOR DE AR OU COMPRESSORISTA (MENSALISTA)</t>
  </si>
  <si>
    <t>SINAPI-I|44501</t>
  </si>
  <si>
    <t>44501</t>
  </si>
  <si>
    <t>OPERADOR DE DEMARCADORA DE FAIXAS DE TRAFEGO (HORISTA)</t>
  </si>
  <si>
    <t>SINAPI-I|41043</t>
  </si>
  <si>
    <t>41043</t>
  </si>
  <si>
    <t>OPERADOR DE DEMARCADORA DE FAIXAS DE TRAFEGO (MENSALISTA)</t>
  </si>
  <si>
    <t>SINAPI-I|4234</t>
  </si>
  <si>
    <t>4234</t>
  </si>
  <si>
    <t>OPERADOR DE ESCAVADEIRA (HORISTA)</t>
  </si>
  <si>
    <t>SINAPI-I|40987</t>
  </si>
  <si>
    <t>40987</t>
  </si>
  <si>
    <t>OPERADOR DE ESCAVADEIRA (MENSALISTA)</t>
  </si>
  <si>
    <t>SINAPI-I|4253</t>
  </si>
  <si>
    <t>4253</t>
  </si>
  <si>
    <t>OPERADOR DE GUINCHO OU GUINCHEIRO (HORISTA)</t>
  </si>
  <si>
    <t>SINAPI-I|40981</t>
  </si>
  <si>
    <t>40981</t>
  </si>
  <si>
    <t>OPERADOR DE GUINCHO OU GUINCHEIRO (MENSALISTA)</t>
  </si>
  <si>
    <t>SINAPI-I|4254</t>
  </si>
  <si>
    <t>4254</t>
  </si>
  <si>
    <t>OPERADOR DE GUINDASTE (HORISTA)</t>
  </si>
  <si>
    <t>SINAPI-I|41036</t>
  </si>
  <si>
    <t>41036</t>
  </si>
  <si>
    <t>OPERADOR DE GUINDASTE (MENSALISTA)</t>
  </si>
  <si>
    <t>SINAPI-I|4251</t>
  </si>
  <si>
    <t>4251</t>
  </si>
  <si>
    <t>OPERADOR DE JATO ABRASIVO OU JATISTA (HORISTA)</t>
  </si>
  <si>
    <t>SINAPI-I|40979</t>
  </si>
  <si>
    <t>40979</t>
  </si>
  <si>
    <t>OPERADOR DE JATO ABRASIVO OU JATISTA (MENSALISTA)</t>
  </si>
  <si>
    <t>SINAPI-I|4230</t>
  </si>
  <si>
    <t>4230</t>
  </si>
  <si>
    <t>OPERADOR DE MAQUINAS E TRATORES DIVERSOS - TERRAPLANAGEM (HORISTA)</t>
  </si>
  <si>
    <t>SINAPI-I|40998</t>
  </si>
  <si>
    <t>40998</t>
  </si>
  <si>
    <t>OPERADOR DE MAQUINAS E TRATORES DIVERSOS - TERRAPLANAGEM (MENSALISTA)</t>
  </si>
  <si>
    <t>SINAPI-I|4257</t>
  </si>
  <si>
    <t>4257</t>
  </si>
  <si>
    <t>OPERADOR DE MARTELETE OU MARTELETEIRO (HORISTA)</t>
  </si>
  <si>
    <t>SINAPI-I|40982</t>
  </si>
  <si>
    <t>40982</t>
  </si>
  <si>
    <t>OPERADOR DE MARTELETE OU MARTELETEIRO (MENSALISTA)</t>
  </si>
  <si>
    <t>SINAPI-I|4240</t>
  </si>
  <si>
    <t>4240</t>
  </si>
  <si>
    <t>OPERADOR DE MOTO SCRAPER (HORISTA)</t>
  </si>
  <si>
    <t>SINAPI-I|41026</t>
  </si>
  <si>
    <t>41026</t>
  </si>
  <si>
    <t>OPERADOR DE MOTO SCRAPER (MENSALISTA)</t>
  </si>
  <si>
    <t>SINAPI-I|4239</t>
  </si>
  <si>
    <t>4239</t>
  </si>
  <si>
    <t>OPERADOR DE MOTONIVELADORA (HORISTA)</t>
  </si>
  <si>
    <t>SINAPI-I|41024</t>
  </si>
  <si>
    <t>41024</t>
  </si>
  <si>
    <t>OPERADOR DE MOTONIVELADORA (MENSALISTA)</t>
  </si>
  <si>
    <t>SINAPI-I|4248</t>
  </si>
  <si>
    <t>4248</t>
  </si>
  <si>
    <t>OPERADOR DE PA CARREGADEIRA (HORISTA)</t>
  </si>
  <si>
    <t>SINAPI-I|41033</t>
  </si>
  <si>
    <t>41033</t>
  </si>
  <si>
    <t>OPERADOR DE PA CARREGADEIRA (MENSALISTA)</t>
  </si>
  <si>
    <t>SINAPI-I|44500</t>
  </si>
  <si>
    <t>44500</t>
  </si>
  <si>
    <t>OPERADOR DE PAVIMENTADORA / MESA VIBROACABADORA (HORISTA)</t>
  </si>
  <si>
    <t>SINAPI-I|41040</t>
  </si>
  <si>
    <t>41040</t>
  </si>
  <si>
    <t>OPERADOR DE PAVIMENTADORA / MESA VIBROACABADORA (MENSALISTA)</t>
  </si>
  <si>
    <t>SINAPI-I|4238</t>
  </si>
  <si>
    <t>4238</t>
  </si>
  <si>
    <t>OPERADOR DE ROLO COMPACTADOR (HORISTA)</t>
  </si>
  <si>
    <t>SINAPI-I|41012</t>
  </si>
  <si>
    <t>41012</t>
  </si>
  <si>
    <t>OPERADOR DE ROLO COMPACTADOR (MENSALISTA)</t>
  </si>
  <si>
    <t>SINAPI-I|4233</t>
  </si>
  <si>
    <t>4233</t>
  </si>
  <si>
    <t>OPERADOR DE USINA DE ASFALTO, DE SOLOS OU DE CONCRETO (HORISTA)</t>
  </si>
  <si>
    <t>SINAPI-I|41001</t>
  </si>
  <si>
    <t>41001</t>
  </si>
  <si>
    <t>OPERADOR DE USINA DE ASFALTO, DE SOLOS OU DE CONCRETO (MENSALISTA)</t>
  </si>
  <si>
    <t>SINAPI-I|2</t>
  </si>
  <si>
    <t>2</t>
  </si>
  <si>
    <t>OXIGENIO - RECARGA DE GAS PARA CILINDRO (NAO INCLUI TROCA/MANUTENCAO DO CILINDRO)</t>
  </si>
  <si>
    <t>SINAPI-I|4262</t>
  </si>
  <si>
    <t>4262</t>
  </si>
  <si>
    <t>PA CARREGADEIRA SOBRE RODAS, POTENCIA LIQUIDA 128 HP, CAPACIDADE DA CACAMBA DE 1,7 A 2,8 M3, PESO OPERACIONAL MAXIMO DE 11632 KG</t>
  </si>
  <si>
    <t>SINAPI-I|4263</t>
  </si>
  <si>
    <t>4263</t>
  </si>
  <si>
    <t>PA CARREGADEIRA SOBRE RODAS, POTENCIA LIQUIDA 197 HP, CAPACIDADE DA CACAMBA DE 2,5 A 3,5 M3, PESO OPERACIONAL MAXIMO DE 18338 KG</t>
  </si>
  <si>
    <t>SINAPI-I|38402</t>
  </si>
  <si>
    <t>38402</t>
  </si>
  <si>
    <t>PA DE LIXO PLASTICA, CABO LONGO</t>
  </si>
  <si>
    <t>SINAPI-I|45234</t>
  </si>
  <si>
    <t>45234</t>
  </si>
  <si>
    <t>PA QUADRADA COM CABO DE MADEIRA EM Y DE 71 CM</t>
  </si>
  <si>
    <t>SINAPI-I|3412</t>
  </si>
  <si>
    <t>3412</t>
  </si>
  <si>
    <t>PAINEL DE LA DE VIDRO SEM REVESTIMENTO PSI 20, E = 25 MM, DE 1200 X 600 MM</t>
  </si>
  <si>
    <t>SINAPI-I|3413</t>
  </si>
  <si>
    <t>3413</t>
  </si>
  <si>
    <t>PAINEL DE LA DE VIDRO SEM REVESTIMENTO PSI 20, E = 50 MM, DE 1200 X 600 MM</t>
  </si>
  <si>
    <t>SINAPI-I|39744</t>
  </si>
  <si>
    <t>39744</t>
  </si>
  <si>
    <t>PAINEL DE LA DE VIDRO SEM REVESTIMENTO PSI 40, E = 25 MM, DE 1200 X 600 MM</t>
  </si>
  <si>
    <t>SINAPI-I|39745</t>
  </si>
  <si>
    <t>39745</t>
  </si>
  <si>
    <t>PAINEL DE LA DE VIDRO SEM REVESTIMENTO PSI 40, E = 50 MM, DE 1200 X 600 MM</t>
  </si>
  <si>
    <t>SINAPI-I|39639</t>
  </si>
  <si>
    <t>39639</t>
  </si>
  <si>
    <t>PAINEL ESTRUTURAL PARA LAJE SECA REVESTIDO EM PLACA CIMENTICIA, DE *1,20 X 2,50* M, E = 55 MM</t>
  </si>
  <si>
    <t>SINAPI-I|39637</t>
  </si>
  <si>
    <t>39637</t>
  </si>
  <si>
    <t>PAINEL ESTRUTURAL PARA LAJE SECA REVESTIDO EM PLACA CIMENTICIA, DE 1,20 X 2,50 M, E = 23 MM</t>
  </si>
  <si>
    <t>SINAPI-I|39638</t>
  </si>
  <si>
    <t>39638</t>
  </si>
  <si>
    <t>PAINEL ESTRUTURAL PARA LAJE SECA REVESTIDO EM PLACA CIMENTICIA, DE 1,20 X 2,50 M, E = 40 MM</t>
  </si>
  <si>
    <t>SINAPI-I|39517</t>
  </si>
  <si>
    <t>39517</t>
  </si>
  <si>
    <t>PAINEL TERMOISOLANTE PARA FECHAMENTOS VERTICAIS (INCLUI PARAFUSOS DE FIXACAO) REVESTIDO EM ACO GALVALUME, LARGURA UTIL DE 1100 MM, REVESTIMENTO COM ESPESSURA DE 0,50 MM, COM PRE-PINTURA NAS DUAS FACES, NUCLEO EM POLIURETANO (PUR) COM ESPESSURA 40/50 MM</t>
  </si>
  <si>
    <t>SINAPI-I|39518</t>
  </si>
  <si>
    <t>39518</t>
  </si>
  <si>
    <t>PAINEL TERMOISOLANTE PARA FECHAMENTOS VERTICAIS (INCLUI PARAFUSOS DE FIXACAO) REVESTIDO EM ACO GALVALUME, LARGURA UTIL DE 1100 MM, REVESTIMENTO COM ESPESSURA DE 0,50 MM, COM PRE-PINTURA NAS DUAS FACES, NUCLEO EM POLIURETANO (PUR) COM ESPESSURA 70/80 MM</t>
  </si>
  <si>
    <t>SINAPI-I|38366</t>
  </si>
  <si>
    <t>38366</t>
  </si>
  <si>
    <t>PAPEL KRAFT BETUMADO</t>
  </si>
  <si>
    <t>SINAPI-I|11703</t>
  </si>
  <si>
    <t>11703</t>
  </si>
  <si>
    <t>PAPELEIRA DE PAREDE EM METAL CROMADO SEM TAMPA</t>
  </si>
  <si>
    <t>SINAPI-I|37400</t>
  </si>
  <si>
    <t>37400</t>
  </si>
  <si>
    <t>PAPELEIRA PLASTICA TIPO DISPENSER PARA PAPEL HIGIENICO ROLAO</t>
  </si>
  <si>
    <t>SINAPI-I|25400</t>
  </si>
  <si>
    <t>25400</t>
  </si>
  <si>
    <t>PAR DE TABELAS DE BASQUETE EM COMPENSADO NAVAL, OFICIAL, 1800 X 1200 MM, INCLUINDO ARO DE METAL E REDE EM POLIPROPILENO 100% (SEM SUPORTE DE FIXACAO)</t>
  </si>
  <si>
    <t>SINAPI-I|4276</t>
  </si>
  <si>
    <t>4276</t>
  </si>
  <si>
    <t>PARA-RAIOS DE DISTRIBUICAO, TENSAO NOMINAL 15 KV, CORRENTE NOMINAL DE DESCARGA 5 KA</t>
  </si>
  <si>
    <t>SINAPI-I|4273</t>
  </si>
  <si>
    <t>4273</t>
  </si>
  <si>
    <t>PARA-RAIOS DE DISTRIBUICAO, TENSAO NOMINAL 30 KV, CORRENTE NOMINAL DE DESCARGA 10 KA</t>
  </si>
  <si>
    <t>SINAPI-I|4274</t>
  </si>
  <si>
    <t>4274</t>
  </si>
  <si>
    <t>PARA-RAIOS TIPO FRANKLIN 350 MM, EM LATAO CROMADO, DUAS DESCIDAS, PARA PROTECAO DE EDIFICACOES CONTRA DESCARGAS ATMOSFERICAS</t>
  </si>
  <si>
    <t>SINAPI-I|44286</t>
  </si>
  <si>
    <t>44286</t>
  </si>
  <si>
    <t>PARAFUSO AUTO BROCANTE 12 X 7/8" COM ARRUELA DE VEDACAO EPDM</t>
  </si>
  <si>
    <t>SINAPI-I|39438</t>
  </si>
  <si>
    <t>39438</t>
  </si>
  <si>
    <t>PARAFUSO CABECA TROMBETA E PONTA AGULHA (GN55), COMPRIMENTO 55 MM, EM ACO FOSFATIZADO, PARA FIXAR CHAPA DE GESSO EM PERFIL DRYWALL METALICO MAXIMO 0,7 MM</t>
  </si>
  <si>
    <t>SINAPI-I|44310</t>
  </si>
  <si>
    <t>44310</t>
  </si>
  <si>
    <t>PARAFUSO CHUMBADOR - PCH 1 DO TIPO ANDORINHA (EM Y) COM PORCA INCLUSA, *12 X 80 MM*</t>
  </si>
  <si>
    <t>SINAPI-I|45158</t>
  </si>
  <si>
    <t>45158</t>
  </si>
  <si>
    <t>PARAFUSO DE ACO TIPO CHUMBADOR PARABOLT, DIAMETRO 1/2", COMPRIMENTO 100 MM</t>
  </si>
  <si>
    <t>SINAPI-I|4379</t>
  </si>
  <si>
    <t>4379</t>
  </si>
  <si>
    <t>PARAFUSO DE ACO ZINCADO COM ROSCA SOBERBA, CABECA CHATA E FENDA SIMPLES, DIAMETRO 2,5 MM, COMPRIMENTO * 9,5 * MM</t>
  </si>
  <si>
    <t>SINAPI-I|4377</t>
  </si>
  <si>
    <t>4377</t>
  </si>
  <si>
    <t>PARAFUSO DE ACO ZINCADO COM ROSCA SOBERBA, CABECA CHATA E FENDA SIMPLES, DIAMETRO 4,2 MM, COMPRIMENTO * 32 * MM</t>
  </si>
  <si>
    <t>SINAPI-I|4356</t>
  </si>
  <si>
    <t>4356</t>
  </si>
  <si>
    <t>PARAFUSO DE ACO ZINCADO COM ROSCA SOBERBA, CABECA CHATA E FENDA SIMPLES, DIAMETRO 4,8 MM, COMPRIMENTO 45 MM</t>
  </si>
  <si>
    <t>SINAPI-I|13246</t>
  </si>
  <si>
    <t>13246</t>
  </si>
  <si>
    <t>PARAFUSO DE ACO ZINCADO, SEXTAVADO, COM ROSCA INTEIRA, DIAMETRO 5/16", COMPRIMENTO 3/4", COM PORCA E ARRUELA LISA LEVE</t>
  </si>
  <si>
    <t>SINAPI-I|13294</t>
  </si>
  <si>
    <t>13294</t>
  </si>
  <si>
    <t>PARAFUSO DE ACO ZINCADO, SEXTAVADO, COM ROSCA SOBERBA, DIAMETRO 3/8", COMPRIMENTO 80 MM</t>
  </si>
  <si>
    <t>SINAPI-I|11963</t>
  </si>
  <si>
    <t>11963</t>
  </si>
  <si>
    <t>PARAFUSO DE ACO ZINCADO, TIPO CHUMBADOR PARABOLT, DIAMETRO 1/2", COMPRIMENTO 75 MM</t>
  </si>
  <si>
    <t>SINAPI-I|11964</t>
  </si>
  <si>
    <t>11964</t>
  </si>
  <si>
    <t>PARAFUSO DE ACO ZINCADO, TIPO CHUMBADOR PARABOLT, DIAMETRO 3/8", COMPRIMENTO 75 MM</t>
  </si>
  <si>
    <t>SINAPI-I|44757</t>
  </si>
  <si>
    <t>44757</t>
  </si>
  <si>
    <t>PARAFUSO DE ACO ZINCADO, TIPO CHUMBADOR PARABOLT, DIAMETRO 5/8"</t>
  </si>
  <si>
    <t>SINAPI-I|4346</t>
  </si>
  <si>
    <t>4346</t>
  </si>
  <si>
    <t>PARAFUSO DE FERRO POLIDO, SEXTAVADO, COM ROSCA PARCIAL, DIAMETRO 5/8", COMPRIMENTO 6", COM PORCA E ARRUELA DE PRESSAO MEDIA</t>
  </si>
  <si>
    <t>SINAPI-I|11955</t>
  </si>
  <si>
    <t>11955</t>
  </si>
  <si>
    <t>PARAFUSO DE LATAO COM ACABAMENTO CROMADO PARA FIXAR PECA SANITARIA, INCLUI PORCA CEGA, ARRUELA E BUCHA DE NYLON TAMANHO S-10</t>
  </si>
  <si>
    <t>SINAPI-I|11960</t>
  </si>
  <si>
    <t>11960</t>
  </si>
  <si>
    <t>PARAFUSO DE LATAO COM ROSCA SOBERBA, CABECA CHATA E FENDA SIMPLES, DIAMETRO 2,5 MM, COMPRIMENTO 12 MM</t>
  </si>
  <si>
    <t>SINAPI-I|4333</t>
  </si>
  <si>
    <t>4333</t>
  </si>
  <si>
    <t>PARAFUSO DE LATAO COM ROSCA SOBERBA, CABECA CHATA E FENDA SIMPLES, DIAMETRO 3,2 MM, COMPRIMENTO 16 MM</t>
  </si>
  <si>
    <t>SINAPI-I|4358</t>
  </si>
  <si>
    <t>4358</t>
  </si>
  <si>
    <t>PARAFUSO DE LATAO COM ROSCA SOBERBA, CABECA CHATA E FENDA SIMPLES, DIAMETRO 4,8 MM, COMPRIMENTO 65 MM</t>
  </si>
  <si>
    <t>SINAPI-I|39435</t>
  </si>
  <si>
    <t>39435</t>
  </si>
  <si>
    <t>PARAFUSO DRY WALL, EM ACO FOSFATIZADO, CABECA TROMBETA E PONTA AGULHA (TA), COMPRIMENTO 25 MM</t>
  </si>
  <si>
    <t>SINAPI-I|39436</t>
  </si>
  <si>
    <t>39436</t>
  </si>
  <si>
    <t>PARAFUSO DRY WALL, EM ACO FOSFATIZADO, CABECA TROMBETA E PONTA AGULHA (TA), COMPRIMENTO 35 MM</t>
  </si>
  <si>
    <t>SINAPI-I|39437</t>
  </si>
  <si>
    <t>39437</t>
  </si>
  <si>
    <t>PARAFUSO DRY WALL, EM ACO FOSFATIZADO, CABECA TROMBETA E PONTA AGULHA (TA), COMPRIMENTO 45 MM</t>
  </si>
  <si>
    <t>SINAPI-I|39439</t>
  </si>
  <si>
    <t>39439</t>
  </si>
  <si>
    <t>PARAFUSO DRY WALL, EM ACO FOSFATIZADO, CABECA TROMBETA E PONTA BROCA (TB), COMPRIMENTO 25 MM</t>
  </si>
  <si>
    <t>SINAPI-I|39440</t>
  </si>
  <si>
    <t>39440</t>
  </si>
  <si>
    <t>PARAFUSO DRY WALL, EM ACO FOSFATIZADO, CABECA TROMBETA E PONTA BROCA (TB), COMPRIMENTO 35 MM</t>
  </si>
  <si>
    <t>SINAPI-I|39441</t>
  </si>
  <si>
    <t>39441</t>
  </si>
  <si>
    <t>PARAFUSO DRY WALL, EM ACO FOSFATIZADO, CABECA TROMBETA E PONTA BROCA (TB), COMPRIMENTO 45 MM</t>
  </si>
  <si>
    <t>SINAPI-I|39442</t>
  </si>
  <si>
    <t>39442</t>
  </si>
  <si>
    <t>PARAFUSO DRY WALL, EM ACO ZINCADO, CABECA LENTILHA E PONTA AGULHA (LA), LARGURA 4,2 MM, COMPRIMENTO 13 MM</t>
  </si>
  <si>
    <t>SINAPI-I|39443</t>
  </si>
  <si>
    <t>39443</t>
  </si>
  <si>
    <t>PARAFUSO DRY WALL, EM ACO ZINCADO, CABECA LENTILHA E PONTA BROCA (LB), LARGURA 4,2 MM, COMPRIMENTO 13 MM</t>
  </si>
  <si>
    <t>SINAPI-I|4329</t>
  </si>
  <si>
    <t>4329</t>
  </si>
  <si>
    <t>PARAFUSO EM ACO GALVANIZADO, TIPO MAQUINA, SEXTAVADO, SEM PORCA, DIAMETRO 1/2", COMPRIMENTO 2"</t>
  </si>
  <si>
    <t>SINAPI-I|44229</t>
  </si>
  <si>
    <t>44229</t>
  </si>
  <si>
    <t>PARAFUSO EM ACO INOX (TIPO ALLEN) M6 X 40 MM, COM CABECA BOLEADA / ABAULADA, SEXTAVADA INTERNA, COM ROSCA</t>
  </si>
  <si>
    <t>SINAPI-I|436</t>
  </si>
  <si>
    <t>436</t>
  </si>
  <si>
    <t>PARAFUSO FRANCES M16 EM ACO GALVANIZADO, COMPRIMENTO = 150 MM, DIAMETRO = 16 MM, CABECA ABAULADA</t>
  </si>
  <si>
    <t>SINAPI-I|442</t>
  </si>
  <si>
    <t>442</t>
  </si>
  <si>
    <t>PARAFUSO FRANCES M16 EM ACO GALVANIZADO, COMPRIMENTO = 45 MM, DIAMETRO = 16 MM, CABECA ABAULADA</t>
  </si>
  <si>
    <t>SINAPI-I|4383</t>
  </si>
  <si>
    <t>4383</t>
  </si>
  <si>
    <t>PARAFUSO FRANCES METRICO ZINCADO, DIAMETRO 12 MM, COMPRIMENTO 140MM, COM PORCA SEXTAVADA E ARRUELA DE PRESSAO MEDIA</t>
  </si>
  <si>
    <t>SINAPI-I|4344</t>
  </si>
  <si>
    <t>4344</t>
  </si>
  <si>
    <t>PARAFUSO FRANCES METRICO ZINCADO, DIAMETRO 12 MM, COMPRIMENTO 150 MM, COM PORCA SEXTAVADA E ARRUELA DE PRESSAO MEDIA</t>
  </si>
  <si>
    <t>SINAPI-I|4335</t>
  </si>
  <si>
    <t>4335</t>
  </si>
  <si>
    <t>PARAFUSO FRANCES ZINCADO, DIAMETRO 1/2", COMPRIMENTO 12", COM PORCA E ARRUELA LISA MEDIA</t>
  </si>
  <si>
    <t>SINAPI-I|4334</t>
  </si>
  <si>
    <t>4334</t>
  </si>
  <si>
    <t>PARAFUSO FRANCES ZINCADO, DIAMETRO 1/2", COMPRIMENTO 15", COM PORCA E ARRUELA LISA MEDIA</t>
  </si>
  <si>
    <t>SINAPI-I|11953</t>
  </si>
  <si>
    <t>11953</t>
  </si>
  <si>
    <t>PARAFUSO FRANCES ZINCADO, DIAMETRO 1/2", COMPRIMENTO 2", COM PORCA E ARRUELA</t>
  </si>
  <si>
    <t>SINAPI-I|4343</t>
  </si>
  <si>
    <t>4343</t>
  </si>
  <si>
    <t>PARAFUSO FRANCES ZINCADO, DIAMETRO 1/2", COMPRIMENTO 4", COM PORCA E ARRUELA</t>
  </si>
  <si>
    <t>SINAPI-I|44738</t>
  </si>
  <si>
    <t>44738</t>
  </si>
  <si>
    <t>PARAFUSO M10, ACO CARBONO ZINCADO, CLASSE 5.8, SEXTAVADO, ROSCA INTEIRA, DIAMETRO 10 MM, COMPRIMENTO 30 MM</t>
  </si>
  <si>
    <t>SINAPI-I|430</t>
  </si>
  <si>
    <t>430</t>
  </si>
  <si>
    <t>PARAFUSO M16 EM ACO GALVANIZADO, COMPRIMENTO = 125 MM, DIAMETRO = 16 MM, ROSCA MAQUINA, CABECA QUADRADA</t>
  </si>
  <si>
    <t>SINAPI-I|441</t>
  </si>
  <si>
    <t>441</t>
  </si>
  <si>
    <t>PARAFUSO M16 EM ACO GALVANIZADO, COMPRIMENTO = 150 MM, DIAMETRO = 16 MM, ROSCA MAQUINA, CABECA QUADRADA</t>
  </si>
  <si>
    <t>SINAPI-I|431</t>
  </si>
  <si>
    <t>431</t>
  </si>
  <si>
    <t>PARAFUSO M16 EM ACO GALVANIZADO, COMPRIMENTO = 200 MM, DIAMETRO = 16 MM, ROSCA MAQUINA, CABECA QUADRADA</t>
  </si>
  <si>
    <t>SINAPI-I|432</t>
  </si>
  <si>
    <t>432</t>
  </si>
  <si>
    <t>PARAFUSO M16 EM ACO GALVANIZADO, COMPRIMENTO = 250 MM, DIAMETRO = 16 MM, ROSCA MAQUINA, CABECA QUADRADA</t>
  </si>
  <si>
    <t>SINAPI-I|429</t>
  </si>
  <si>
    <t>429</t>
  </si>
  <si>
    <t>PARAFUSO M16 EM ACO GALVANIZADO, COMPRIMENTO = 300 MM, DIAMETRO = 16 MM, ROSCA DUPLA</t>
  </si>
  <si>
    <t>SINAPI-I|439</t>
  </si>
  <si>
    <t>439</t>
  </si>
  <si>
    <t>PARAFUSO M16 EM ACO GALVANIZADO, COMPRIMENTO = 300 MM, DIAMETRO = 16 MM, ROSCA MAQUINA, CABECA QUADRADA</t>
  </si>
  <si>
    <t>SINAPI-I|433</t>
  </si>
  <si>
    <t>433</t>
  </si>
  <si>
    <t>PARAFUSO M16 EM ACO GALVANIZADO, COMPRIMENTO = 350 MM, DIAMETRO = 16 MM, ROSCA MAQUINA, CABECA QUADRADA</t>
  </si>
  <si>
    <t>SINAPI-I|437</t>
  </si>
  <si>
    <t>437</t>
  </si>
  <si>
    <t>PARAFUSO M16 EM ACO GALVANIZADO, COMPRIMENTO = 400 MM, DIAMETRO = 16 MM, ROSCA DUPLA</t>
  </si>
  <si>
    <t>SINAPI-I|11790</t>
  </si>
  <si>
    <t>11790</t>
  </si>
  <si>
    <t>PARAFUSO M16 EM ACO GALVANIZADO, COMPRIMENTO = 450 MM, DIAMETRO = 16 MM, ROSCA MAQUINA, CABECA QUADRADA</t>
  </si>
  <si>
    <t>SINAPI-I|428</t>
  </si>
  <si>
    <t>428</t>
  </si>
  <si>
    <t>PARAFUSO M16 EM ACO GALVANIZADO, COMPRIMENTO = 500 MM, DIAMETRO = 16 MM, ROSCA MAQUINA, COM CABECA SEXTAVADA E PORCA</t>
  </si>
  <si>
    <t>SINAPI-I|44739</t>
  </si>
  <si>
    <t>44739</t>
  </si>
  <si>
    <t>PARAFUSO M16 EM ACO ZINCADO, CABECA SEXTAVADA, ROSCA INTEIRA, COMPRIMENTO 25 MM, DIAMETRO 16 MM</t>
  </si>
  <si>
    <t>SINAPI-I|44740</t>
  </si>
  <si>
    <t>44740</t>
  </si>
  <si>
    <t>PARAFUSO M16 INOX, CABECA SEXTAVADA, ROSCA INTEIRA, COMPRIMENTO 50 MM, DIAMETRO 16 MM</t>
  </si>
  <si>
    <t>SINAPI-I|4351</t>
  </si>
  <si>
    <t>4351</t>
  </si>
  <si>
    <t>PARAFUSO NIQUELADO 3 1/2" COM ACABAMENTO CROMADO PARA FIXAR PECA SANITARIA, INCLUI PORCA CEGA, ARRUELA E BUCHA DE NYLON TAMANHO S-8</t>
  </si>
  <si>
    <t>SINAPI-I|4384</t>
  </si>
  <si>
    <t>4384</t>
  </si>
  <si>
    <t>PARAFUSO NIQUELADO COM ACABAMENTO CROMADO PARA FIXAR PECA SANITARIA, INCLUI PORCA CEGA, ARRUELA E BUCHA DE NYLON TAMANHO S-10</t>
  </si>
  <si>
    <t>SINAPI-I|43883</t>
  </si>
  <si>
    <t>43883</t>
  </si>
  <si>
    <t>PARAFUSO ROSCA MAQUINA, CABECA REDONDA COM FENDA SIMPLES, DIAMETRO *4,8* MM, COMPRIMENTO * 19 * MM, EM ACO CARBONO ZINCADO, COM PORCA E ARRUELA</t>
  </si>
  <si>
    <t>SINAPI-I|11054</t>
  </si>
  <si>
    <t>11054</t>
  </si>
  <si>
    <t>PARAFUSO ROSCA SOBERBA ZINCADO CABECA CHATA FENDA SIMPLES 3,2 X 20 MM (3/4")</t>
  </si>
  <si>
    <t>SINAPI-I|11055</t>
  </si>
  <si>
    <t>11055</t>
  </si>
  <si>
    <t>PARAFUSO ROSCA SOBERBA ZINCADO CABECA CHATA FENDA SIMPLES 3,5 X 25 MM (1")</t>
  </si>
  <si>
    <t>SINAPI-I|11056</t>
  </si>
  <si>
    <t>11056</t>
  </si>
  <si>
    <t>PARAFUSO ROSCA SOBERBA ZINCADO CABECA CHATA FENDA SIMPLES 3,8 X 30 MM (1.1/4")</t>
  </si>
  <si>
    <t>SINAPI-I|11057</t>
  </si>
  <si>
    <t>11057</t>
  </si>
  <si>
    <t>PARAFUSO ROSCA SOBERBA ZINCADO CABECA CHATA FENDA SIMPLES 4,8 X 40 MM (1.1/2")</t>
  </si>
  <si>
    <t>SINAPI-I|11059</t>
  </si>
  <si>
    <t>11059</t>
  </si>
  <si>
    <t>PARAFUSO ROSCA SOBERBA ZINCADO CABECA CHATA FENDA SIMPLES 5,5 X 50 MM (2")</t>
  </si>
  <si>
    <t>SINAPI-I|11058</t>
  </si>
  <si>
    <t>11058</t>
  </si>
  <si>
    <t>PARAFUSO ROSCA SOBERBA ZINCADO CABECA CHATA FENDA SIMPLES 5,5 X 65 MM (2.1/2")</t>
  </si>
  <si>
    <t>SINAPI-I|4320</t>
  </si>
  <si>
    <t>4320</t>
  </si>
  <si>
    <t>PARAFUSO ZINCADO 5/16" X 250 MM PARA FIXACAO DE TELHA DE FIBROCIMENTO CANALETE 49, INCLUI BUCHA NYLON S-10</t>
  </si>
  <si>
    <t>SINAPI-I|4318</t>
  </si>
  <si>
    <t>4318</t>
  </si>
  <si>
    <t>PARAFUSO ZINCADO 5/16" X 85 MM PARA FIXACAO DE TELHA DE FIBROCIMENTO CANALETE 90, INCLUI BUCHA NYLON S-10</t>
  </si>
  <si>
    <t>SINAPI-I|4380</t>
  </si>
  <si>
    <t>4380</t>
  </si>
  <si>
    <t>PARAFUSO ZINCADO ROSCA SOBERBA 5/16" X 120 MM PARA TELHA FIBROCIMENTO</t>
  </si>
  <si>
    <t>SINAPI-I|4299</t>
  </si>
  <si>
    <t>4299</t>
  </si>
  <si>
    <t>PARAFUSO ZINCADO ROSCA SOBERBA, CABECA SEXTAVADA, 5/16" X 110 MM, PARA FIXACAO DE TELHA EM MADEIRA</t>
  </si>
  <si>
    <t>SINAPI-I|4304</t>
  </si>
  <si>
    <t>4304</t>
  </si>
  <si>
    <t>PARAFUSO ZINCADO ROSCA SOBERBA, CABECA SEXTAVADA, 5/16" X 150 MM, PARA FIXACAO DE TELHA EM MADEIRA</t>
  </si>
  <si>
    <t>SINAPI-I|4305</t>
  </si>
  <si>
    <t>4305</t>
  </si>
  <si>
    <t>PARAFUSO ZINCADO ROSCA SOBERBA, CABECA SEXTAVADA, 5/16" X 180 MM, PARA FIXACAO DE TELHA EM MADEIRA</t>
  </si>
  <si>
    <t>SINAPI-I|4306</t>
  </si>
  <si>
    <t>4306</t>
  </si>
  <si>
    <t>PARAFUSO ZINCADO ROSCA SOBERBA, CABECA SEXTAVADA, 5/16" X 200 MM, PARA FIXACAO DE TELHA EM MADEIRA</t>
  </si>
  <si>
    <t>SINAPI-I|4308</t>
  </si>
  <si>
    <t>4308</t>
  </si>
  <si>
    <t>PARAFUSO ZINCADO ROSCA SOBERBA, CABECA SEXTAVADA, 5/16" X 230 MM, PARA FIXACAO DE TELHA EM MADEIRA</t>
  </si>
  <si>
    <t>SINAPI-I|4302</t>
  </si>
  <si>
    <t>4302</t>
  </si>
  <si>
    <t>PARAFUSO ZINCADO ROSCA SOBERBA, CABECA SEXTAVADA, 5/16" X 250 MM, PARA FIXACAO DE TELHA EM MADEIRA</t>
  </si>
  <si>
    <t>SINAPI-I|4300</t>
  </si>
  <si>
    <t>4300</t>
  </si>
  <si>
    <t>PARAFUSO ZINCADO ROSCA SOBERBA, CABECA SEXTAVADA, 5/16" X 50 MM, PARA FIXACAO DE TELHA EM MADEIRA</t>
  </si>
  <si>
    <t>SINAPI-I|4301</t>
  </si>
  <si>
    <t>4301</t>
  </si>
  <si>
    <t>PARAFUSO ZINCADO ROSCA SOBERBA, CABECA SEXTAVADA, 5/16" X 85 MM, PARA FIXACAO DE TELHA EM MADEIRA</t>
  </si>
  <si>
    <t>SINAPI-I|40547</t>
  </si>
  <si>
    <t>40547</t>
  </si>
  <si>
    <t>PARAFUSO ZINCADO, AUTO BROCANTE, FLANGEADO, 4,2 MM X 19 MM</t>
  </si>
  <si>
    <t>SINAPI-I|11962</t>
  </si>
  <si>
    <t>11962</t>
  </si>
  <si>
    <t>PARAFUSO ZINCADO, SEXTAVADO, COM ROSCA INTEIRA, DIAMETRO 1/4", COMPRIMENTO 1/2"</t>
  </si>
  <si>
    <t>SINAPI-I|4332</t>
  </si>
  <si>
    <t>4332</t>
  </si>
  <si>
    <t>PARAFUSO ZINCADO, SEXTAVADO, COM ROSCA INTEIRA, DIAMETRO 3/8", COMPRIMENTO 2"</t>
  </si>
  <si>
    <t>SINAPI-I|4331</t>
  </si>
  <si>
    <t>4331</t>
  </si>
  <si>
    <t>PARAFUSO ZINCADO, SEXTAVADO, COM ROSCA INTEIRA, DIAMETRO 5/8", COMPRIMENTO 2 1/4"</t>
  </si>
  <si>
    <t>SINAPI-I|4336</t>
  </si>
  <si>
    <t>4336</t>
  </si>
  <si>
    <t>PARAFUSO ZINCADO, SEXTAVADO, COM ROSCA INTEIRA, DIAMETRO 5/8", COMPRIMENTO 3", COM PORCA E ARRUELA DE PRESSAO MEDIA</t>
  </si>
  <si>
    <t>SINAPI-I|11948</t>
  </si>
  <si>
    <t>11948</t>
  </si>
  <si>
    <t>PARAFUSO ZINCADO, SEXTAVADO, COM ROSCA SOBERBA, DIAMETRO 5/16", COMPRIMENTO 40 MM</t>
  </si>
  <si>
    <t>SINAPI-I|4382</t>
  </si>
  <si>
    <t>4382</t>
  </si>
  <si>
    <t>PARAFUSO ZINCADO, SEXTAVADO, COM ROSCA SOBERBA, DIAMETRO 5/16", COMPRIMENTO 80 MM</t>
  </si>
  <si>
    <t>SINAPI-I|4354</t>
  </si>
  <si>
    <t>4354</t>
  </si>
  <si>
    <t>PARAFUSO ZINCADO, SEXTAVADO, GRAU 5, ROSCA INTEIRA, DIAMETRO 1 1/2", COMPRIMENTO 4"</t>
  </si>
  <si>
    <t>SINAPI-I|40839</t>
  </si>
  <si>
    <t>40839</t>
  </si>
  <si>
    <t>PARAFUSO, ASTM A307 - GRAU A, SEXTAVADO, ZINCADO, DIAMETRO 3/8" (9,52 MM), COMPRIMENTO 1" (25,4 MM)</t>
  </si>
  <si>
    <t>SINAPI-I|40552</t>
  </si>
  <si>
    <t>40552</t>
  </si>
  <si>
    <t>PARAFUSO, AUTOATARRAXANTE, CABECA CHATA, FENDA SIMPLES, EM ACO ZINCADO, 1/4" (6,35 MM) X 25 MM</t>
  </si>
  <si>
    <t>SINAPI-I|40549</t>
  </si>
  <si>
    <t>40549</t>
  </si>
  <si>
    <t>PARAFUSO, COMUM, ASTM A307, SEXTAVADO, DIAMETRO 1/2" (12,7 MM), COMPRIMENTO 1" (25,4 MM)</t>
  </si>
  <si>
    <t>SINAPI-I|43851</t>
  </si>
  <si>
    <t>43851</t>
  </si>
  <si>
    <t>PARAFUSO, EM ACO ZINCADO, CABECA LENTILHA AUTO TRAVANTE DIAMETRO 5/16" X 1" COM PORCA</t>
  </si>
  <si>
    <t>SINAPI-I|43965</t>
  </si>
  <si>
    <t>43965</t>
  </si>
  <si>
    <t>PARAFUSO, EM ACO ZINCADO, CABECA LENTILHA AUTOTRAVANTE DIAMETRO 5/16" X 1"</t>
  </si>
  <si>
    <t>SINAPI-I|4385</t>
  </si>
  <si>
    <t>4385</t>
  </si>
  <si>
    <t>PARALELEPIPEDO GRANITICO OU BASALTICO, PARA PAVIMENTACAO, SEM FRETE (VARIACAO REGIONAL DE PECAS POR M2)</t>
  </si>
  <si>
    <t>MIL</t>
  </si>
  <si>
    <t>SINAPI-I|45236</t>
  </si>
  <si>
    <t>45236</t>
  </si>
  <si>
    <t>PASTA ABRASIVA PARA LIMPEZA DE MAOS</t>
  </si>
  <si>
    <t>SINAPI-I|20078</t>
  </si>
  <si>
    <t>20078</t>
  </si>
  <si>
    <t>PASTA LUBRIFICANTE PARA TUBOS E CONEXOES COM JUNTA ELASTICA, EMBALAGEM DE *400* GR (USO EM PVC, ACO, POLIETILENO E OUTROS)</t>
  </si>
  <si>
    <t>SINAPI-I|39897</t>
  </si>
  <si>
    <t>39897</t>
  </si>
  <si>
    <t>PASTA PARA SOLDA DE TUBOS E CONEXOES DE COBRE (EMBALAGEM COM 250 G)</t>
  </si>
  <si>
    <t>SINAPI-I|118</t>
  </si>
  <si>
    <t>118</t>
  </si>
  <si>
    <t>PASTA VEDA JUNTAS/ROSCA, EMBALAGEM DE *500* G, PARA INSTALACOES DE AGUA, GAS E OUTROS</t>
  </si>
  <si>
    <t>SINAPI-I|4396</t>
  </si>
  <si>
    <t>4396</t>
  </si>
  <si>
    <t>PASTILHA CERAMICA/PORCELANA, REVEST INT/EXT E PISCINA, CORES BRANCA OU FRIAS, SOLIDAS, SEM MESCLAGEM/MISTURA, ACABAMENTO LISO *2,5 X 2,5* CM</t>
  </si>
  <si>
    <t>SINAPI-I|36881</t>
  </si>
  <si>
    <t>36881</t>
  </si>
  <si>
    <t>PASTILHA CERAMICA/PORCELANA, REVEST INT/EXT E PISCINA, CORES BRANCA OU FRIAS, SOLIDAS, SEM MESCLAGEM/MISTURA, ACABAMENTO LISO *5 X 5* CM</t>
  </si>
  <si>
    <t>SINAPI-I|4397</t>
  </si>
  <si>
    <t>4397</t>
  </si>
  <si>
    <t>PASTILHA CERAMICA/PORCELANA, REVEST INT/EXT E PISCINA, CORES LISAS/SOLIDAS, QUENTES, SEM MESCLAGEM/MISTURA, *2,5 X 2,5* CM</t>
  </si>
  <si>
    <t>SINAPI-I|36882</t>
  </si>
  <si>
    <t>36882</t>
  </si>
  <si>
    <t>PASTILHA CERAMICA/PORCELANA, REVEST INT/EXT E PISCINA, CORES LISAS/SOLIDAS, QUENTES, SEM MESCLAGEM/MISTURA, *5 X 5* CM</t>
  </si>
  <si>
    <t>SINAPI-I|4751</t>
  </si>
  <si>
    <t>4751</t>
  </si>
  <si>
    <t>PASTILHEIRO (HORISTA)</t>
  </si>
  <si>
    <t>SINAPI-I|41066</t>
  </si>
  <si>
    <t>41066</t>
  </si>
  <si>
    <t>PASTILHEIRO (MENSALISTA)</t>
  </si>
  <si>
    <t>SINAPI-I|39604</t>
  </si>
  <si>
    <t>39604</t>
  </si>
  <si>
    <t>PATCH CORD (CABO DE REDE), CATEGORIA 5 E (CAT 5E) UTP, 24 AWG, 4 PARES, EXTENSAO DE 1,50 M</t>
  </si>
  <si>
    <t>SINAPI-I|39605</t>
  </si>
  <si>
    <t>39605</t>
  </si>
  <si>
    <t>PATCH CORD (CABO DE REDE), CATEGORIA 5 E (CAT 5E) UTP, 24 AWG, 4 PARES, EXTENSAO DE 2,50 M</t>
  </si>
  <si>
    <t>SINAPI-I|39606</t>
  </si>
  <si>
    <t>39606</t>
  </si>
  <si>
    <t>PATCH CORD (CABO DE REDE), CATEGORIA 6 (CAT 6) UTP, 23 AWG, 4 PARES, EXTENSAO DE 1,50 M</t>
  </si>
  <si>
    <t>SINAPI-I|39607</t>
  </si>
  <si>
    <t>39607</t>
  </si>
  <si>
    <t>PATCH CORD (CABO DE REDE), CATEGORIA 6 (CAT 6) UTP, 23 AWG, 4 PARES, EXTENSAO DE 2,50 M</t>
  </si>
  <si>
    <t>SINAPI-I|39594</t>
  </si>
  <si>
    <t>39594</t>
  </si>
  <si>
    <t>PATCH PANEL, 24 PORTAS, CATEGORIA 5E, PARA FIXACAO EM RACKS DE 19" DE LARGURA E 1 U DE ALTURA</t>
  </si>
  <si>
    <t>SINAPI-I|39596</t>
  </si>
  <si>
    <t>39596</t>
  </si>
  <si>
    <t>PATCH PANEL, 24 PORTAS, CATEGORIA 6, PARA FIXACAO EM RACKS DE 19" DE LARGURA E 1 U DE ALTURA</t>
  </si>
  <si>
    <t>SINAPI-I|39595</t>
  </si>
  <si>
    <t>39595</t>
  </si>
  <si>
    <t>PATCH PANEL, 48 PORTAS, CATEGORIA 5E, PARA FIXACAO EM RACKS DE 19" DE LARGURA E 2 U DE ALTURA</t>
  </si>
  <si>
    <t>SINAPI-I|39597</t>
  </si>
  <si>
    <t>39597</t>
  </si>
  <si>
    <t>PATCH PANEL, 48 PORTAS, CATEGORIA 6, PARA FIXACAO EM RACKS DE 19" DE LARGURA E 2 U DE ALTURA</t>
  </si>
  <si>
    <t>SINAPI-I|10731</t>
  </si>
  <si>
    <t>10731</t>
  </si>
  <si>
    <t>PEDRA ARDOSIA, CINZA, *40 X 40* CM, E= *1 CM</t>
  </si>
  <si>
    <t>SINAPI-I|4704</t>
  </si>
  <si>
    <t>4704</t>
  </si>
  <si>
    <t>PEDRA ARDOSIA, CINZA, 20 X 40 CM, E= *1 CM</t>
  </si>
  <si>
    <t>SINAPI-I|10730</t>
  </si>
  <si>
    <t>10730</t>
  </si>
  <si>
    <t>PEDRA ARDOSIA, CINZA, 30 X 30, E= *1 CM</t>
  </si>
  <si>
    <t>SINAPI-I|4720</t>
  </si>
  <si>
    <t>4720</t>
  </si>
  <si>
    <t>PEDRA BRITADA N. 0, OU PEDRISCO (4,8 A 9,5 MM) POSTO PEDREIRA/FORNECEDOR, SEM FRETE</t>
  </si>
  <si>
    <t>SINAPI-I|4721</t>
  </si>
  <si>
    <t>4721</t>
  </si>
  <si>
    <t>PEDRA BRITADA N. 1 (9,5 A 19 MM) POSTO PEDREIRA/FORNECEDOR, SEM FRETE</t>
  </si>
  <si>
    <t>SINAPI-I|4718</t>
  </si>
  <si>
    <t>4718</t>
  </si>
  <si>
    <t>PEDRA BRITADA N. 2 (19 A 38 MM) POSTO PEDREIRA/FORNECEDOR, SEM FRETE</t>
  </si>
  <si>
    <t>SINAPI-I|4722</t>
  </si>
  <si>
    <t>4722</t>
  </si>
  <si>
    <t>PEDRA BRITADA N. 3 (38 A 50 MM) POSTO PEDREIRA/FORNECEDOR, SEM FRETE</t>
  </si>
  <si>
    <t>SINAPI-I|4730</t>
  </si>
  <si>
    <t>4730</t>
  </si>
  <si>
    <t>PEDRA DE MAO OU PEDRA RACHAO PARA ARRIMO/FUNDACAO (POSTO PEDREIRA/FORNECEDOR, SEM FRETE)</t>
  </si>
  <si>
    <t>SINAPI-I|13186</t>
  </si>
  <si>
    <t>13186</t>
  </si>
  <si>
    <t>PEDRA GRANITICA OU BASALTICA IRREGULAR, FAIXA GRANULOMETRICA 100 A 150 MM PARA PAVIMENTACAO OU CALCAMENTO POLIEDRICO, POSTO PEDREIRA / FORNECEDOR (SEM FRETE)</t>
  </si>
  <si>
    <t>SINAPI-I|10737</t>
  </si>
  <si>
    <t>10737</t>
  </si>
  <si>
    <t>PEDRA GRANITICA OU BASALTO, CACO, RETALHO, CAVACO, TIPO MIRACEMA, MADEIRA, PADUANA, RACHINHA, SANTA ISABEL OU OUTRAS SIMILARES, E= *1,0 A *2,0 CM</t>
  </si>
  <si>
    <t>SINAPI-I|10734</t>
  </si>
  <si>
    <t>10734</t>
  </si>
  <si>
    <t>PEDRA GRANITICA, SERRADA, TIPO MIRACEMA, MADEIRA, PADUANA, RACHINHA, SANTA ISABEL OU OUTRAS SIMILARES, *11,5 X *23 CM, E= *1,0 A *2,0 CM</t>
  </si>
  <si>
    <t>SINAPI-I|4708</t>
  </si>
  <si>
    <t>4708</t>
  </si>
  <si>
    <t>PEDRA PORTUGUESA OU PETIT PAVE, BRANCA OU PRETA</t>
  </si>
  <si>
    <t>SINAPI-I|4712</t>
  </si>
  <si>
    <t>4712</t>
  </si>
  <si>
    <t>PEDRA QUARTZITO OU CALCARIO LAMINADO, CACO, TIPO CARIRI, ITACOLOMI, LAGOA SANTA, LUMINARIA, PIRENOPOLIS, SAO TOME OU OUTRAS SIMILARES DA REGIAO, E= *1,5 A *2,5 CM</t>
  </si>
  <si>
    <t>SINAPI-I|4710</t>
  </si>
  <si>
    <t>4710</t>
  </si>
  <si>
    <t>PEDRA QUARTZITO OU CALCARIO LAMINADO, SERRADA, TIPO CARIRI, ITACOLOMI, LAGOA SANTA, LUMINARIA, PIRENOPOLIS, SAO TOME OU OUTRAS SIMILARES DA REGIAO, *20 X *40 CM, E= *1,5 A *2,5 CM</t>
  </si>
  <si>
    <t>SINAPI-I|4750</t>
  </si>
  <si>
    <t>4750</t>
  </si>
  <si>
    <t>PEDREIRO (HORISTA)</t>
  </si>
  <si>
    <t>SINAPI-I|41065</t>
  </si>
  <si>
    <t>41065</t>
  </si>
  <si>
    <t>PEDREIRO (MENSALISTA)</t>
  </si>
  <si>
    <t>SINAPI-I|34747</t>
  </si>
  <si>
    <t>34747</t>
  </si>
  <si>
    <t>PEITORIL EM MARMORE, POLIDO, BRANCO COMUM, L= *15* CM, E= *2,0* CM, COM PINGADEIRA</t>
  </si>
  <si>
    <t>SINAPI-I|4826</t>
  </si>
  <si>
    <t>4826</t>
  </si>
  <si>
    <t>PEITORIL EM MARMORE, POLIDO, BRANCO COMUM, L= *15* CM, E= *3* CM, CORTE RETO</t>
  </si>
  <si>
    <t>SINAPI-I|41975</t>
  </si>
  <si>
    <t>41975</t>
  </si>
  <si>
    <t>PEITORIL PRE-MOLDADO EM GRANILITE, MARMORITE OU GRANITINA, L = *15* CM</t>
  </si>
  <si>
    <t>SINAPI-I|4825</t>
  </si>
  <si>
    <t>4825</t>
  </si>
  <si>
    <t>PEITORIL/ SOLEIRA EM MARMORE, POLIDO, BRANCO COMUM, L= *25* CM, E= *3* CM, CORTE RETO</t>
  </si>
  <si>
    <t>SINAPI-I|34744</t>
  </si>
  <si>
    <t>34744</t>
  </si>
  <si>
    <t>PELICULA REFLETIVA, GT 7 ANOS PARA SINALIZACAO VERTICAL</t>
  </si>
  <si>
    <t>SINAPI-I|39430</t>
  </si>
  <si>
    <t>39430</t>
  </si>
  <si>
    <t>PENDURAL OU PRESILHA REGULADORA, EM ACO GALVANIZADO, COM CORPO, MOLA E REBITE, PARA PERFIL TIPO CANALETA DE ESTRUTURA EM FORROS DRYWALL</t>
  </si>
  <si>
    <t>SINAPI-I|39573</t>
  </si>
  <si>
    <t>39573</t>
  </si>
  <si>
    <t>PENDURAL OU REGULADOR, COM MOLA, EM ACO GALVANIZADO, PARA PERFIL TIPO T CLICADO DE FORROS REMOVIVEL</t>
  </si>
  <si>
    <t>SINAPI-I|38410</t>
  </si>
  <si>
    <t>38410</t>
  </si>
  <si>
    <t>PENEIRA ROTATIVA COM MOTOR ELETRICO TRIFASICO DE 2 CV, CILINDRO DE 1 M X 0,60 M, COM FUROS DE 3,17 MM</t>
  </si>
  <si>
    <t>SINAPI-I|43082</t>
  </si>
  <si>
    <t>43082</t>
  </si>
  <si>
    <t>PERFIL "I" OU "W" EM ACO LAMINADO, QUAISQUER DIMENSOES</t>
  </si>
  <si>
    <t>SINAPI-I|43083</t>
  </si>
  <si>
    <t>43083</t>
  </si>
  <si>
    <t>PERFIL "U" ENRIJECIDO, EM CHAPA DOBRADA DE ACO LAMINADO, E = 3,75 MM, H = 200 MM, L = 75 MM (9,94 KG/M)</t>
  </si>
  <si>
    <t>SINAPI-I|40535</t>
  </si>
  <si>
    <t>40535</t>
  </si>
  <si>
    <t>PERFIL "U" SIMPLES, EM CHAPA DOBRADA DE ACO LAMINADO, E = 2,65 MM, H = 75 MM, L = 40 MM (3,04 KG/M)</t>
  </si>
  <si>
    <t>SINAPI-I|40598</t>
  </si>
  <si>
    <t>40598</t>
  </si>
  <si>
    <t>PERFIL "U" SIMPLES, EM CHAPA DOBRADA DE ACO LAMINADO, E = 3 MM, H = 125 MM, L = 50 MM (5,07 KG/M)</t>
  </si>
  <si>
    <t>SINAPI-I|43692</t>
  </si>
  <si>
    <t>43692</t>
  </si>
  <si>
    <t>PERFIL "U" SIMPLES, EM CHAPA DOBRADA DE ACO LAMINADO, E = 3 MM, H = 200 MM, L = 50 MM (6,83 KG/M)</t>
  </si>
  <si>
    <t>SINAPI-I|43665</t>
  </si>
  <si>
    <t>43665</t>
  </si>
  <si>
    <t>PERFIL "U" SIMPLES, EM CHAPA DOBRADA DE ACO LAMINADO, E = 4,75 MM, H = 100 MM, L = 75 MM (8,74 KG/M)</t>
  </si>
  <si>
    <t>SINAPI-I|10966</t>
  </si>
  <si>
    <t>10966</t>
  </si>
  <si>
    <t>PERFIL "U" SIMPLES, EM CHAPA DOBRADA DE ACO LAMINADO, E = 8 MM, H = 150 MM, L = 75 MM (16,97 KG/M)</t>
  </si>
  <si>
    <t>SINAPI-I|39427</t>
  </si>
  <si>
    <t>39427</t>
  </si>
  <si>
    <t>PERFIL CANALETA, FORMATO C, EM ACO ZINCADO, PARA ESTRUTURA FORRO DRYWALL, E = 0,5 MM, *46 X 18* (L X H), COMPRIMENTO 3 M</t>
  </si>
  <si>
    <t>SINAPI-I|39424</t>
  </si>
  <si>
    <t>39424</t>
  </si>
  <si>
    <t>PERFIL CANTONEIRA L, LISA, EM ACO, 25 X 30 MM, E = 0,5 MM, PARA ESTRUTURA DRYWALL</t>
  </si>
  <si>
    <t>SINAPI-I|39425</t>
  </si>
  <si>
    <t>39425</t>
  </si>
  <si>
    <t>PERFIL CANTONEIRA L, PERFURADA, EM ACO, 23 X 23 MM, E = 0,5 MM, PARA ESTRUTURA DRYWALL</t>
  </si>
  <si>
    <t>SINAPI-I|40664</t>
  </si>
  <si>
    <t>40664</t>
  </si>
  <si>
    <t>PERFIL CARTOLA DE ACO GALVANIZADO, *20 X 30 X 10* MM, E = 0,8 MM</t>
  </si>
  <si>
    <t>SINAPI-I|34360</t>
  </si>
  <si>
    <t>34360</t>
  </si>
  <si>
    <t>PERFIL DE ALUMINIO ANODIZADO</t>
  </si>
  <si>
    <t>SINAPI-I|20259</t>
  </si>
  <si>
    <t>20259</t>
  </si>
  <si>
    <t>PERFIL DE BORRACHA EPDM MACICO *12 X 15* MM PARA ESQUADRIAS</t>
  </si>
  <si>
    <t>SINAPI-I|14077</t>
  </si>
  <si>
    <t>14077</t>
  </si>
  <si>
    <t>PERFIL ELASTOMERICO PRE-FORMADO EM EPMD, PARA JUNTA DE DILATACAO DE PISOS COM POUCA SOLICITACAO, 15 MM DE LARGURA, MOVIMENTACAO DE *11 A 19* MM</t>
  </si>
  <si>
    <t>SINAPI-I|3678</t>
  </si>
  <si>
    <t>3678</t>
  </si>
  <si>
    <t>PERFIL ELASTOMERICO PRE-FORMADO EM EPMD, PARA JUNTA DE DILATACAO DE USO GERAL EM MEDIAS SOLICITACOES, 8 MM DE LARGURA, MOVIMENTACAO DE *5 A 11* MM</t>
  </si>
  <si>
    <t>SINAPI-I|11552</t>
  </si>
  <si>
    <t>11552</t>
  </si>
  <si>
    <t>PERFIL EM ALUMINIO, FORMATO U, ABAS IGUAIS, LARGURA DE 12,70 MM (1/2 POL), ESPESSURA 1,58 MM (1/16 POL) E PESO LINEAR DE APROXIMADAMENTE 0,149 KG/M</t>
  </si>
  <si>
    <t>SINAPI-I|585</t>
  </si>
  <si>
    <t>585</t>
  </si>
  <si>
    <t>PERFIL EM ALUMINIO, FORMATO U, ABAS IGUAIS, LARGURA DE 25,4 MM (1"), ESPESSURA DE 2,38 MM (3/32") E PESO LINEAR DE APROXIMADAMENTE 0,460 KG/M</t>
  </si>
  <si>
    <t>SINAPI-I|39418</t>
  </si>
  <si>
    <t>39418</t>
  </si>
  <si>
    <t>PERFIL GUIA, FORMATO U, EM ACO ZINCADO, PARA ESTRUTURA PAREDE DRYWALL, E = 0,5 MM, 48 X 3000 MM (L X C)</t>
  </si>
  <si>
    <t>SINAPI-I|39419</t>
  </si>
  <si>
    <t>39419</t>
  </si>
  <si>
    <t>PERFIL GUIA, FORMATO U, EM ACO ZINCADO, PARA ESTRUTURA PAREDE DRYWALL, E = 0,5 MM, 70 X 3000 MM (L X C)</t>
  </si>
  <si>
    <t>SINAPI-I|39420</t>
  </si>
  <si>
    <t>39420</t>
  </si>
  <si>
    <t>PERFIL GUIA, FORMATO U, EM ACO ZINCADO, PARA ESTRUTURA PAREDE DRYWALL, E = 0,5 MM, 90 X 3000 MM (L X C)</t>
  </si>
  <si>
    <t>SINAPI-I|39571</t>
  </si>
  <si>
    <t>39571</t>
  </si>
  <si>
    <t>PERFIL LONGARINA (PRINCIPAL), T CLICADO, EM ACO, BRANCO NAS FACES APARENTES, PARA FORRO REMOVIVEL, 24 X 32 X 3750 MM (L X H X C</t>
  </si>
  <si>
    <t>SINAPI-I|39421</t>
  </si>
  <si>
    <t>39421</t>
  </si>
  <si>
    <t>PERFIL MONTANTE, FORMATO C, EM ACO ZINCADO, PARA ESTRUTURA PAREDE DRYWALL, E = 0,5 MM, 48 X 3000 MM (L X C)</t>
  </si>
  <si>
    <t>SINAPI-I|39422</t>
  </si>
  <si>
    <t>39422</t>
  </si>
  <si>
    <t>PERFIL MONTANTE, FORMATO C, EM ACO ZINCADO, PARA ESTRUTURA PAREDE DRYWALL, E = 0,5 MM, 70 X 3000 MM (L X C)</t>
  </si>
  <si>
    <t>SINAPI-I|39423</t>
  </si>
  <si>
    <t>39423</t>
  </si>
  <si>
    <t>PERFIL MONTANTE, FORMATO C, EM ACO ZINCADO, PARA ESTRUTURA PAREDE DRYWALL, E = 0,5 MM, 90 X 3000 MM (L X C)</t>
  </si>
  <si>
    <t>SINAPI-I|39426</t>
  </si>
  <si>
    <t>39426</t>
  </si>
  <si>
    <t>PERFIL RODAPE DE IMPERMEABILIZACAO, FORMATO L, EM ACO ZINCADO, PARA ESTRUTURA DRYWALL, E = 0,5 MM, 220 X 3000 MM (H X C)</t>
  </si>
  <si>
    <t>SINAPI-I|39429</t>
  </si>
  <si>
    <t>39429</t>
  </si>
  <si>
    <t>PERFIL TABICA ABERTA, PERFURADA, FORMATO Z, EM ACO GALVANIZADO NATURAL, LARGURA APROXIMADA 40 MM, PARA ESTRUTURA FORRO DRYWALL</t>
  </si>
  <si>
    <t>SINAPI-I|39428</t>
  </si>
  <si>
    <t>39428</t>
  </si>
  <si>
    <t>PERFIL TABICA FECHADA, LISA, FORMATO Z, EM ACO GALVANIZADO NATURAL, LARGURA TOTAL NA HORIZONTAL *40* MM, PARA ESTRUTURA FORRO DRYWALL</t>
  </si>
  <si>
    <t>SINAPI-I|39572</t>
  </si>
  <si>
    <t>39572</t>
  </si>
  <si>
    <t>PERFIL TIPO CANTONEIRA EM L, EM ACO GALVANIZADO, BRANCO, PARA FORRO REMOVIVEL, *23* X 3000 MM (L X C)</t>
  </si>
  <si>
    <t>SINAPI-I|39570</t>
  </si>
  <si>
    <t>39570</t>
  </si>
  <si>
    <t>PERFIL TRAVESSA (SECUNDARIO), T CLICADO, EM ACO GALVANIZADO, BRANCO, PARA FORRO REMOVIVEL, 24 X 1250 MM (L X C)</t>
  </si>
  <si>
    <t>SINAPI-I|39569</t>
  </si>
  <si>
    <t>39569</t>
  </si>
  <si>
    <t>PERFIL TRAVESSA (SECUNDARIO), T CLICADO, EM ACO GALVANIZADO, BRANCO, PARA FORRO REMOVIVEL, 24 X 625 MM (L X C)</t>
  </si>
  <si>
    <t>SINAPI-I|39328</t>
  </si>
  <si>
    <t>39328</t>
  </si>
  <si>
    <t>PERFILADO PERFURADO 19 X 38 MM, CHAPA 22</t>
  </si>
  <si>
    <t>SINAPI-I|39029</t>
  </si>
  <si>
    <t>39029</t>
  </si>
  <si>
    <t>PERFILADO PERFURADO DUPLO 38 X 76 MM, CHAPA 22</t>
  </si>
  <si>
    <t>SINAPI-I|39028</t>
  </si>
  <si>
    <t>39028</t>
  </si>
  <si>
    <t>PERFILADO PERFURADO SIMPLES 38 X 38 MM, CHAPA 22</t>
  </si>
  <si>
    <t>SINAPI-I|38541</t>
  </si>
  <si>
    <t>38541</t>
  </si>
  <si>
    <t>PERFURATRIZ COM TORRE METALICA PARA EXECUCAO DE ESTACA HELICE CONTINUA, PROFUNDIDADE MAXIMA DE 30 M, DIAMETRO MAXIMO DE 800 MM, POTENCIA INSTALADA DE 268 HP, MESA ROTATIVA COM TORQUE MAXIMO DE 170 KNM</t>
  </si>
  <si>
    <t>SINAPI-I|38542</t>
  </si>
  <si>
    <t>38542</t>
  </si>
  <si>
    <t>PERFURATRIZ COM TORRE METALICA PARA EXECUCAO DE ESTACA HELICE CONTINUA, PROFUNDIDADE MAXIMA DE 32 M, DIAMETRO MAXIMO DE 1000 MM, POTENCIA INSTALADA DE 350 HP, MESA ROTATIVA COM TORQUE MAXIMO DE 263 KNM</t>
  </si>
  <si>
    <t>SINAPI-I|45080</t>
  </si>
  <si>
    <t>45080</t>
  </si>
  <si>
    <t>PERFURATRIZ DE COROA DIAMANTADA PARA CONCRETO, DIAMETRO ATE 250 MM, MOTOR ELETRICO 220 V, POTENCIA 2.500W</t>
  </si>
  <si>
    <t>SINAPI-I|38543</t>
  </si>
  <si>
    <t>38543</t>
  </si>
  <si>
    <t>PERFURATRIZ HIDRAULICA COM TRADO CURTO ACOPLADO, PROFUNDIDADE MAXIMA DE 20 M, DIAMETRO MAXIMO DE 1500 MM, POTENCIA INSTALADA DE 137 HP, MESA ROTATIVA COM TORQUE MAXIMO DE 30 KNM (INCLUI MONTAGEM, NAO INCLUI CAMINHAO)</t>
  </si>
  <si>
    <t>SINAPI-I|44002</t>
  </si>
  <si>
    <t>44002</t>
  </si>
  <si>
    <t>PERFURATRIZ HIDRAULICA SOBRE ESTEIRA, TORQUE MAXIMO 161 KNM, PROFUNDIDADE MAXIMA 54 M, DIAMETRO MAXIMO 1500 MM, POTENCIA MOTOR 268 HP</t>
  </si>
  <si>
    <t>SINAPI-I|43886</t>
  </si>
  <si>
    <t>43886</t>
  </si>
  <si>
    <t>PERFURATRIZ HIDRAULICA SOBRE ESTEIRA, TORQUE MAXIMO 98 KNM, PROFUNDIDADE MAXIMA 25 M, DIAMETRO MAXIMO 115 MM, POTENCIA MOTOR 190 HP</t>
  </si>
  <si>
    <t>SINAPI-I|40791</t>
  </si>
  <si>
    <t>40791</t>
  </si>
  <si>
    <t>PERFURATRIZ MANUAL, TORQUE MAXIMO 83 N.M, POTENCIA 5 CV, COM DIAMETRO MAXIMO 4", PARA SOLO GRAMPEADO (INCLUI SUPORTE OU CHASSI TIPO MESA)</t>
  </si>
  <si>
    <t>SINAPI-I|44003</t>
  </si>
  <si>
    <t>44003</t>
  </si>
  <si>
    <t>PERFURATRIZ PARA EXECUCAO DE ESTACAS SECANTES, TIPO HELICE CONTINUA COM CABECOTE DUPLO E TUBO METALICO 300 KW</t>
  </si>
  <si>
    <t>SINAPI-I|44548</t>
  </si>
  <si>
    <t>44548</t>
  </si>
  <si>
    <t>PERFURATRIZ PARA FURO DIRECIONAL HORIZONTAL (HDD) COM CAPACIDADE ATE 89 KN, POTENCIA 24,8 HP A 80 HP (INCLUSO FERRAMENTAS E LOCALIZADOR), PARA REDE SUBTERRANEA</t>
  </si>
  <si>
    <t>SINAPI-I|44550</t>
  </si>
  <si>
    <t>44550</t>
  </si>
  <si>
    <t>PERFURATRIZ PARA FURO DIRECIONAL HORIZONTAL (HDD) COM CAPACIDADE DE 201 KN A 560 KN, POTENCIA 200 HP A 260 HP (INCLUSO FERRAMENTAS E LOCALIZADOR), PARA REDE SUBTERRANEA</t>
  </si>
  <si>
    <t>SINAPI-I|44549</t>
  </si>
  <si>
    <t>44549</t>
  </si>
  <si>
    <t>PERFURATRIZ PARA FURO DIRECIONAL HORIZONTAL (HDD) COM CAPACIDADE DE 90 KN A 200 KN, POTENCIA 100 HP A 160 HP (INCLUSO FERRAMENTAS E LOCALIZADOR), PARA REDE SUBTERRANEA</t>
  </si>
  <si>
    <t>SINAPI-I|41982</t>
  </si>
  <si>
    <t>41982</t>
  </si>
  <si>
    <t>PERFURATRIZ ROTATIVA SOBRE ESTEIRA, TORQUE MAXIMO 2500 KGM, POTENCIA 110 HP, MOTOR DIESEL</t>
  </si>
  <si>
    <t>SINAPI-I|39012</t>
  </si>
  <si>
    <t>39012</t>
  </si>
  <si>
    <t>PERFURATRIZ SOBRE ESTEIRA, TORQUE MAXIMO 600 KGF, PESO MEDIO 1000 KG, POTENCIA 20 HP, DIAMETRO MAXIMO 10"</t>
  </si>
  <si>
    <t>SINAPI-I|40435</t>
  </si>
  <si>
    <t>40435</t>
  </si>
  <si>
    <t>PERFURATRIZ SOBRE ESTEIRA, TORQUE MAXIMO DE 600 KGF, POTENCIA ENTRE 50 E 60 HP, DIAMETRO MAXIMO DE 10"</t>
  </si>
  <si>
    <t>SINAPI-I|45265</t>
  </si>
  <si>
    <t>45265</t>
  </si>
  <si>
    <t>PERNEIRA DE RASPA COM VELCRO</t>
  </si>
  <si>
    <t>SINAPI-I|13617</t>
  </si>
  <si>
    <t>13617</t>
  </si>
  <si>
    <t>PICAPE CABINE SIMPLES COM MOTOR 1.6 FLEX, CAMBIO MANUAL, POTENCIA 101/104 CV, 2 PORTAS</t>
  </si>
  <si>
    <t>SINAPI-I|35274</t>
  </si>
  <si>
    <t>35274</t>
  </si>
  <si>
    <t>PILAR QUADRADO NAO APARELHADO *10 X 10* CM, EM MACARANDUBA/MASSARANDUBA, ANGELIM OU EQUIVALENTE DA REGIAO - BRUTA</t>
  </si>
  <si>
    <t>SINAPI-I|35275</t>
  </si>
  <si>
    <t>35275</t>
  </si>
  <si>
    <t>PILAR QUADRADO NAO APARELHADO *15 X 15* CM, EM MACARANDUBA/MASSARANDUBA, ANGELIM OU EQUIVALENTE DA REGIAO - BRUTA</t>
  </si>
  <si>
    <t>SINAPI-I|35276</t>
  </si>
  <si>
    <t>35276</t>
  </si>
  <si>
    <t>PILAR QUADRADO NAO APARELHADO *20 X 20* CM, EM MACARANDUBA/MASSARANDUBA, ANGELIM OU EQUIVALENTE DA REGIAO - BRUTA</t>
  </si>
  <si>
    <t>SINAPI-I|11091</t>
  </si>
  <si>
    <t>11091</t>
  </si>
  <si>
    <t>PINGADEIRA PLASTICA PARA TELHA DE FIBROCIMENTO CANALETE 49/KALHETA OU CANALETE 90/KALHETAO</t>
  </si>
  <si>
    <t>SINAPI-I|37586</t>
  </si>
  <si>
    <t>37586</t>
  </si>
  <si>
    <t>PINO DE ACO COM ARRUELA CONICA, DIAMETRO ARRUELA = *23* MM E COMP HASTE = *27* MM (ACAO INDIRETA)</t>
  </si>
  <si>
    <t>SINAPI-I|37395</t>
  </si>
  <si>
    <t>37395</t>
  </si>
  <si>
    <t>PINO DE ACO COM FURO, HASTE = 27 MM (ACAO DIRETA)</t>
  </si>
  <si>
    <t>SINAPI-I|14147</t>
  </si>
  <si>
    <t>14147</t>
  </si>
  <si>
    <t>PINO DE ACO COM ROSCA 1/4", COMPRIMENTO DA HASTE = 30 MM E ROSCA = 20 MM (ACAO DIRETA)</t>
  </si>
  <si>
    <t>SINAPI-I|37396</t>
  </si>
  <si>
    <t>37396</t>
  </si>
  <si>
    <t>PINO DE ACO LISO 1/4", HASTE = *36,5* MM (ACAO DIRETA)</t>
  </si>
  <si>
    <t>SINAPI-I|37397</t>
  </si>
  <si>
    <t>37397</t>
  </si>
  <si>
    <t>PINO DE ACO LISO 1/4", HASTE = *53* MM (ACAO DIRETA)</t>
  </si>
  <si>
    <t>SINAPI-I|43606</t>
  </si>
  <si>
    <t>43606</t>
  </si>
  <si>
    <t>PINO GUIA RETO, EM LATAO, CHAPA COM 3 MM DE ESPESSURA E GUIA COM ROLETE DE 9 MM</t>
  </si>
  <si>
    <t>SINAPI-I|444</t>
  </si>
  <si>
    <t>444</t>
  </si>
  <si>
    <t>PINO ROSCA EXTERNA, EM ACO GALVANIZADO, PARA ISOLADOR DE 15KV, DIAMETRO 25 MM, COMPRIMENTO *290* MM</t>
  </si>
  <si>
    <t>SINAPI-I|445</t>
  </si>
  <si>
    <t>445</t>
  </si>
  <si>
    <t>PINO ROSCA EXTERNA, EM ACO GALVANIZADO, PARA ISOLADOR DE 25KV, DIAMETRO 35MM, COMPRIMENTO *320* MM</t>
  </si>
  <si>
    <t>SINAPI-I|4783</t>
  </si>
  <si>
    <t>4783</t>
  </si>
  <si>
    <t>PINTOR (HORISTA)</t>
  </si>
  <si>
    <t>SINAPI-I|41079</t>
  </si>
  <si>
    <t>41079</t>
  </si>
  <si>
    <t>PINTOR (MENSALISTA)</t>
  </si>
  <si>
    <t>SINAPI-I|12874</t>
  </si>
  <si>
    <t>12874</t>
  </si>
  <si>
    <t>PINTOR DE LETREIROS (HORISTA)</t>
  </si>
  <si>
    <t>SINAPI-I|41082</t>
  </si>
  <si>
    <t>41082</t>
  </si>
  <si>
    <t>PINTOR DE LETREIROS (MENSALISTA)</t>
  </si>
  <si>
    <t>SINAPI-I|4785</t>
  </si>
  <si>
    <t>4785</t>
  </si>
  <si>
    <t>PINTOR PARA TINTA EPOXI (HORISTA)</t>
  </si>
  <si>
    <t>SINAPI-I|41081</t>
  </si>
  <si>
    <t>41081</t>
  </si>
  <si>
    <t>PINTOR PARA TINTA EPOXI (MENSALISTA)</t>
  </si>
  <si>
    <t>SINAPI-I|4801</t>
  </si>
  <si>
    <t>4801</t>
  </si>
  <si>
    <t>PISO DE BORRACHA CANELADO EM PLACAS 50 X 50 CM, E = *3,5* MM, PARA COLA</t>
  </si>
  <si>
    <t>SINAPI-I|4794</t>
  </si>
  <si>
    <t>4794</t>
  </si>
  <si>
    <t>PISO DE BORRACHA ESPORTIVO EM PLACAS 50 X 50 CM, E = 15 MM, PARA ARGAMASSA, PRETO</t>
  </si>
  <si>
    <t>SINAPI-I|4796</t>
  </si>
  <si>
    <t>4796</t>
  </si>
  <si>
    <t>PISO DE BORRACHA FRISADO OU PASTILHADO, PRETO, EM PLACAS 50 X 50 CM, E = 7 MM, PARA ARGAMASSA</t>
  </si>
  <si>
    <t>SINAPI-I|4800</t>
  </si>
  <si>
    <t>4800</t>
  </si>
  <si>
    <t>PISO DE BORRACHA PASTILHADO EM PLACAS 50 X 50 CM, E = *3,5* MM, PARA COLA, PRETO</t>
  </si>
  <si>
    <t>SINAPI-I|4795</t>
  </si>
  <si>
    <t>4795</t>
  </si>
  <si>
    <t>PISO DE BORRACHA PASTILHADO EM PLACAS 50 X 50 CM, E = 15 MM, PARA ARGAMASSA, PRETO</t>
  </si>
  <si>
    <t>SINAPI-I|1292</t>
  </si>
  <si>
    <t>1292</t>
  </si>
  <si>
    <t>PISO EM CERAMICA ESMALTADA, COR LISA, PEI MAIOR OU IGUAL A 4, FORMATO MAIOR QUE 2025 CM2</t>
  </si>
  <si>
    <t>SINAPI-I|1287</t>
  </si>
  <si>
    <t>1287</t>
  </si>
  <si>
    <t>PISO EM CERAMICA ESMALTADA, COR LISA, PEI MAIOR OU IGUAL A 4, FORMATO MENOR OU IGUAL A 2025 CM2</t>
  </si>
  <si>
    <t>SINAPI-I|4786</t>
  </si>
  <si>
    <t>4786</t>
  </si>
  <si>
    <t>PISO EM GRANILITE, MARMORITE OU GRANITINA, AGREGADO COR PRETO, CINZA, PALHA OU BRANCO, E= *8* MM (INCLUSO EXECUCAO)</t>
  </si>
  <si>
    <t>SINAPI-I|10840</t>
  </si>
  <si>
    <t>10840</t>
  </si>
  <si>
    <t>PISO EM GRANITO, POLIDO, TIPO AMENDOA/ AMARELO CAPRI/ AMARELO DOURADO CARIOCA OU OUTROS EQUIVALENTES DA REGIAO, FORMATO MENOR OU IGUAL A 3025 CM2, E= *2* CM</t>
  </si>
  <si>
    <t>SINAPI-I|10841</t>
  </si>
  <si>
    <t>10841</t>
  </si>
  <si>
    <t>PISO EM GRANITO, POLIDO, TIPO ANDORINHA/ QUARTZ/ CASTELO/ CORUMBA OU OUTROS EQUIVALENTES DA REGIAO, FORMATO MENOR OU IGUAL A 3025 CM2, E= *2* CM</t>
  </si>
  <si>
    <t>SINAPI-I|44540</t>
  </si>
  <si>
    <t>44540</t>
  </si>
  <si>
    <t>PISO EM GRANITO, POLIDO, TIPO MARFIM, DALLAS, CARAVELAS OU OUTROS EQUIVALENTES DA REGIAO, FORMATO MENOR OU IGUAL A 3025 CM2, E= *2*CM</t>
  </si>
  <si>
    <t>SINAPI-I|10842</t>
  </si>
  <si>
    <t>10842</t>
  </si>
  <si>
    <t>PISO EM GRANITO, POLIDO, TIPO PRETO SAO GABRIEL/ TIJUCA OU OUTROS EQUIVALENTES DA REGIAO, FORMATO MENOR OU IGUAL A 3025 CM2, E= *2* CM</t>
  </si>
  <si>
    <t>SINAPI-I|45190</t>
  </si>
  <si>
    <t>45190</t>
  </si>
  <si>
    <t>PISO EM PORCELANATO, RETIFICADO, LISO, MONOCOLOR, ACETINADO OU POLIDO, FORMATO MAIOR QUE 2500 ATE 6400 CM2</t>
  </si>
  <si>
    <t>SINAPI-I|45191</t>
  </si>
  <si>
    <t>45191</t>
  </si>
  <si>
    <t>PISO EM PORCELANATO,RETIFICADO, LISO, MONOCOLOR, ACETINADO OU POLIDO, FORMATO MAIOR QUE 6400 CM2</t>
  </si>
  <si>
    <t>SINAPI-I|38180</t>
  </si>
  <si>
    <t>38180</t>
  </si>
  <si>
    <t>PISO EM REGUA VINILICA SEMIFLEXIVEL, ENCAIXE CLICADO, E = 4 MM (SEM COLOCACAO)</t>
  </si>
  <si>
    <t>SINAPI-I|40648</t>
  </si>
  <si>
    <t>40648</t>
  </si>
  <si>
    <t>PISO EPOXI AUTONIVELANTE, ESPESSURA *4* MM (INCLUSO EXECUCAO)</t>
  </si>
  <si>
    <t>SINAPI-I|40649</t>
  </si>
  <si>
    <t>40649</t>
  </si>
  <si>
    <t>PISO EPOXI MULTILAYER, ESPESSURA *2* MM (INCLUSO EXECUCAO)</t>
  </si>
  <si>
    <t>SINAPI-I|40650</t>
  </si>
  <si>
    <t>40650</t>
  </si>
  <si>
    <t>PISO FULGET (GRANITO LAVADO) EM PLACAS DE *40 X 40* CM, E = 2,0 CM (SEM COLOCACAO)</t>
  </si>
  <si>
    <t>SINAPI-I|40651</t>
  </si>
  <si>
    <t>40651</t>
  </si>
  <si>
    <t>PISO FULGET (GRANITO LAVADO) EM PLACAS DE *75 X 75* CM, E = 2,0 CM (SEM COLOCACAO)</t>
  </si>
  <si>
    <t>SINAPI-I|40652</t>
  </si>
  <si>
    <t>40652</t>
  </si>
  <si>
    <t>PISO FULGET (GRANITO LAVADO) MOLDADO IN LOCO (INCLUSO EXECUCAO)</t>
  </si>
  <si>
    <t>SINAPI-I|40647</t>
  </si>
  <si>
    <t>40647</t>
  </si>
  <si>
    <t>PISO INDUSTRIAL EM CONCRETO ARMADO DE ACABAMENTO POLIDO, ESPESSURA 12 CM (CIMENTO QUEIMADO) (INCLUSO EXECUCAO)</t>
  </si>
  <si>
    <t>SINAPI-I|40653</t>
  </si>
  <si>
    <t>40653</t>
  </si>
  <si>
    <t>PISO KORODUR (INCLUSO EXECUCAO)</t>
  </si>
  <si>
    <t>SINAPI-I|38135</t>
  </si>
  <si>
    <t>38135</t>
  </si>
  <si>
    <t>PISO TATIL / PODOTATIL, LADRILHO HIDRAULICO / CONCRETO, *25 X 25* CM, E= *2,5* CM, PADRAO TATIL ALERTA OU DIRECIONAL, COR AMARELA</t>
  </si>
  <si>
    <t>SINAPI-I|36178</t>
  </si>
  <si>
    <t>36178</t>
  </si>
  <si>
    <t>PISO TATIL / PODOTATIL, LADRILHO HIDRAULICO/CONCRETO, *40 X 40* CM, E= 2,5* CM, PADRAO TATIL ALERTA OU DIRECIONAL, COR NATURAL</t>
  </si>
  <si>
    <t>SINAPI-I|38181</t>
  </si>
  <si>
    <t>38181</t>
  </si>
  <si>
    <t>PISO TATIL ALERTA OU DIRECIONAL, DE BORRACHA, COLORIDO, 25 X 25 CM, E = 5 MM, PARA COLA</t>
  </si>
  <si>
    <t>SINAPI-I|38182</t>
  </si>
  <si>
    <t>38182</t>
  </si>
  <si>
    <t>PISO TATIL DE ALERTA OU DIRECIONAL DE BORRACHA, PRETO, 25 X 25 CM, E = 5 MM, PARA COLA</t>
  </si>
  <si>
    <t>SINAPI-I|38186</t>
  </si>
  <si>
    <t>38186</t>
  </si>
  <si>
    <t>PISO TATIL DE ALERTA OU DIRECIONAL, DE BORRACHA, COLORIDO, 25 X 25 CM, E = 12 MM, PARA ARGAMASSA</t>
  </si>
  <si>
    <t>SINAPI-I|38185</t>
  </si>
  <si>
    <t>38185</t>
  </si>
  <si>
    <t>PISO TATIL DE ALERTA OU DIRECIONAL, DE BORRACHA, PRETO, 25 X 25 CM, E = 12 MM, PARA ARGAMASSA</t>
  </si>
  <si>
    <t>SINAPI-I|40654</t>
  </si>
  <si>
    <t>40654</t>
  </si>
  <si>
    <t>PISO URETANO, VERSAO REVESTIMENTO AUTONIVELANTE, ESPESSURA VARIAVEL DE 3 A 4 MM (INCLUSO EXECUCAO)</t>
  </si>
  <si>
    <t>SINAPI-I|44541</t>
  </si>
  <si>
    <t>44541</t>
  </si>
  <si>
    <t>PISO/ REVESTIMENTO EM GRANITO, POLIDO, TIPO ANDORINHA/ QUARTZ/ CASTELO/ CORUMBA OU OUTROS EQUIVALENTES DA REGIAO, FORMATO MAIOR OU IGUAL A 3025 CM2, E = *2*CM</t>
  </si>
  <si>
    <t>SINAPI-I|4822</t>
  </si>
  <si>
    <t>4822</t>
  </si>
  <si>
    <t>PISO/ REVESTIMENTO EM MARMORE, POLIDO, BRANCO COMUM, FORMATO MAIOR OU IGUAL A 3025 CM2, E = *2* CM</t>
  </si>
  <si>
    <t>SINAPI-I|4818</t>
  </si>
  <si>
    <t>4818</t>
  </si>
  <si>
    <t>PISO/ REVESTIMENTO EM MARMORE, POLIDO, BRANCO COMUM, FORMATO MENOR OU IGUAL A 3025 CM2, E = *2* CM</t>
  </si>
  <si>
    <t>SINAPI-I|39567</t>
  </si>
  <si>
    <t>39567</t>
  </si>
  <si>
    <t>PLACA / CHAPA DE GESSO ACARTONADO, ACABAMENTO VINILICO LISO EM UMA DAS FACES, COR BRANCA, BORDA QUADRADA, E = 9,5 MM, *625 X 1250* MM (L X C), PARA FORRO REMOVIVEL</t>
  </si>
  <si>
    <t>SINAPI-I|39566</t>
  </si>
  <si>
    <t>39566</t>
  </si>
  <si>
    <t>PLACA / CHAPA DE GESSO ACARTONADO, ACABAMENTO VINILICO LISO EM UMA DAS FACES, COR BRANCA, BORDA QUADRADA, E = 9,5 MM, *625 X 625* MM (L X C), PARA FORRO REMOVIVEL</t>
  </si>
  <si>
    <t>SINAPI-I|39416</t>
  </si>
  <si>
    <t>39416</t>
  </si>
  <si>
    <t>PLACA / CHAPA DE GESSO ACARTONADO, RESISTENTE A UMIDADE (RU), COR VERDE, E = 12,5 MM, 1200 X 1800 MM (L X C)</t>
  </si>
  <si>
    <t>SINAPI-I|39417</t>
  </si>
  <si>
    <t>39417</t>
  </si>
  <si>
    <t>PLACA / CHAPA DE GESSO ACARTONADO, RESISTENTE A UMIDADE (RU), COR VERDE, E = 12,5 MM, 1200 X 2400 MM (L X C)</t>
  </si>
  <si>
    <t>SINAPI-I|43742</t>
  </si>
  <si>
    <t>43742</t>
  </si>
  <si>
    <t>PLACA / CHAPA DE GESSO ACARTONADO, RESISTENTE A UMIDADE (RU), COR VERDE, E = 15 MM, 1200 X 2400 MM (L X C)</t>
  </si>
  <si>
    <t>SINAPI-I|39414</t>
  </si>
  <si>
    <t>39414</t>
  </si>
  <si>
    <t>PLACA / CHAPA DE GESSO ACARTONADO, RESISTENTE AO FOGO (RF), COR ROSA, E = 12,5 MM, 1200 X 1800 MM (L X C)</t>
  </si>
  <si>
    <t>SINAPI-I|39415</t>
  </si>
  <si>
    <t>39415</t>
  </si>
  <si>
    <t>PLACA / CHAPA DE GESSO ACARTONADO, RESISTENTE AO FOGO (RF), COR ROSA, E = 12,5 MM, 1200 X 2400 MM (L X C)</t>
  </si>
  <si>
    <t>SINAPI-I|43740</t>
  </si>
  <si>
    <t>43740</t>
  </si>
  <si>
    <t>PLACA / CHAPA DE GESSO ACARTONADO, RESISTENTE AO FOGO (RF), COR ROSA, E = 15 MM, 1200 X 2400 MM (L X C)</t>
  </si>
  <si>
    <t>SINAPI-I|39412</t>
  </si>
  <si>
    <t>39412</t>
  </si>
  <si>
    <t>PLACA / CHAPA DE GESSO ACARTONADO, STANDARD (ST), COR BRANCA, E = 12,5 MM, 1200 X 1800 MM (L X C)</t>
  </si>
  <si>
    <t>SINAPI-I|39413</t>
  </si>
  <si>
    <t>39413</t>
  </si>
  <si>
    <t>PLACA / CHAPA DE GESSO ACARTONADO, STANDARD (ST), COR BRANCA, E = 12,5 MM, 1200 X 2400 MM (L X C)</t>
  </si>
  <si>
    <t>SINAPI-I|43741</t>
  </si>
  <si>
    <t>43741</t>
  </si>
  <si>
    <t>PLACA / CHAPA DE GESSO ACARTONADO, STANDARD (ST), COR BRANCA, E = 15 MM, 1200 X 2400 MM (L X C)</t>
  </si>
  <si>
    <t>SINAPI-I|11062</t>
  </si>
  <si>
    <t>11062</t>
  </si>
  <si>
    <t>PLACA CIMENTICIA LISA E = 10 MM, DE 1,20 X *2,50* M (SEM AMIANTO)</t>
  </si>
  <si>
    <t>SINAPI-I|11063</t>
  </si>
  <si>
    <t>11063</t>
  </si>
  <si>
    <t>PLACA CIMENTICIA LISA E = 6 MM, DE 1,20 X *2,50* M (SEM AMIANTO)</t>
  </si>
  <si>
    <t>SINAPI-I|13521</t>
  </si>
  <si>
    <t>13521</t>
  </si>
  <si>
    <t>PLACA DE ACO ESMALTADA PARA IDENTIFICACAO DE RUA, *45 CM X 20* CM</t>
  </si>
  <si>
    <t>SINAPI-I|10851</t>
  </si>
  <si>
    <t>10851</t>
  </si>
  <si>
    <t>PLACA DE ACRILICO TRANSPARENTE ADESIVADA PARA SINALIZACAO DE PORTAS, BORDA POLIDA, DE *25 X 8*, E = 6 MM (NAO INCLUI ACESSORIOS PARA FIXACAO)</t>
  </si>
  <si>
    <t>SINAPI-I|39515</t>
  </si>
  <si>
    <t>39515</t>
  </si>
  <si>
    <t>PLACA DE FIBRA MINERAL PARA FORRO, DE 1250 X 625 MM, E = 15 MM, BORDA RETA, COM PINTURA ANTIMOFO (NAO INCLUI PERFIS)</t>
  </si>
  <si>
    <t>SINAPI-I|39516</t>
  </si>
  <si>
    <t>39516</t>
  </si>
  <si>
    <t>PLACA DE FIBRA MINERAL PARA FORRO, DE 625 X 625 MM, E = 15 MM, BORDA REBAIXADA PARA PERFIL 24 MM, COM PINTURA ANTIMOFO (NAO INCLUI PERFIS)</t>
  </si>
  <si>
    <t>SINAPI-I|39514</t>
  </si>
  <si>
    <t>39514</t>
  </si>
  <si>
    <t>PLACA DE FIBRA MINERAL PARA FORRO, DE 625 X 625 MM, E = 15 MM, BORDA RETA, COM PINTURA ANTIMOFO (NAO INCLUI PERFIS)</t>
  </si>
  <si>
    <t>SINAPI-I|4812</t>
  </si>
  <si>
    <t>4812</t>
  </si>
  <si>
    <t>PLACA DE GESSO PARA FORRO, *60 X 60* CM, ESPESSURA DE 12 MM (SEM COLOCACAO)</t>
  </si>
  <si>
    <t>SINAPI-I|10849</t>
  </si>
  <si>
    <t>10849</t>
  </si>
  <si>
    <t>PLACA DE INAUGURACAO EM BRONZE *35X 50*CM</t>
  </si>
  <si>
    <t>SINAPI-I|10848</t>
  </si>
  <si>
    <t>10848</t>
  </si>
  <si>
    <t>PLACA DE INAUGURACAO METALICA, *40* CM X *60* CM</t>
  </si>
  <si>
    <t>SINAPI-I|4813</t>
  </si>
  <si>
    <t>4813</t>
  </si>
  <si>
    <t>PLACA DE OBRA (PARA CONSTRUCAO CIVIL) EM CHAPA GALVANIZADA *N. 22*, ADESIVADA, DE *2,4 X 1,2* M (SEM POSTES PARA FIXACAO)</t>
  </si>
  <si>
    <t>SINAPI-I|37560</t>
  </si>
  <si>
    <t>37560</t>
  </si>
  <si>
    <t>PLACA DE SINALIZACAO DE SEGURANCA CONTRA INCENDIO - ALERTA, TRIANGULAR, BASE DE *30* CM, EM PVC *2* MM ANTI-CHAMAS (SIMBOLOS, CORES E PICTOGRAMAS CONFORME NBR 16820)</t>
  </si>
  <si>
    <t>SINAPI-I|37557</t>
  </si>
  <si>
    <t>37557</t>
  </si>
  <si>
    <t>PLACA DE SINALIZACAO DE SEGURANCA CONTRA INCENDIO, FOTOLUMINESCENTE, QUADRADA, *14 X 14* CM, EM PVC *2* MM ANTI-CHAMAS (SIMBOLOS, CORES E PICTOGRAMAS CONFORME NBR 16820)</t>
  </si>
  <si>
    <t>SINAPI-I|37556</t>
  </si>
  <si>
    <t>37556</t>
  </si>
  <si>
    <t>PLACA DE SINALIZACAO DE SEGURANCA CONTRA INCENDIO, FOTOLUMINESCENTE, QUADRADA, *20 X 20* CM, EM PVC *2* MM ANTI-CHAMAS (SIMBOLOS, CORES E PICTOGRAMAS CONFORME NBR 16820)</t>
  </si>
  <si>
    <t>SINAPI-I|37559</t>
  </si>
  <si>
    <t>37559</t>
  </si>
  <si>
    <t>PLACA DE SINALIZACAO DE SEGURANCA CONTRA INCENDIO, FOTOLUMINESCENTE, RETANGULAR, *12 X 40* CM, EM PVC *2* MM ANTI-CHAMAS (SIMBOLOS, CORES E PICTOGRAMAS CONFORME NBR 16820)</t>
  </si>
  <si>
    <t>SINAPI-I|37539</t>
  </si>
  <si>
    <t>37539</t>
  </si>
  <si>
    <t>PLACA DE SINALIZACAO DE SEGURANCA CONTRA INCENDIO, FOTOLUMINESCENTE, RETANGULAR, *13 X 26* CM, EM PVC *2* MM ANTI-CHAMAS (SIMBOLOS, CORES E PICTOGRAMAS CONFORME NBR 16820)</t>
  </si>
  <si>
    <t>SINAPI-I|37558</t>
  </si>
  <si>
    <t>37558</t>
  </si>
  <si>
    <t>PLACA DE SINALIZACAO DE SEGURANCA CONTRA INCENDIO, FOTOLUMINESCENTE, RETANGULAR, *20 X 40* CM, EM PVC *2* MM ANTI-CHAMAS (SIMBOLOS, CORES E PICTOGRAMAS CONFORME NBR 16820)</t>
  </si>
  <si>
    <t>SINAPI-I|34723</t>
  </si>
  <si>
    <t>34723</t>
  </si>
  <si>
    <t>PLACA DE SINALIZACAO EM CHAPA DE ACO NUM 16 COM PINTURA REFLETIVA</t>
  </si>
  <si>
    <t>SINAPI-I|34721</t>
  </si>
  <si>
    <t>34721</t>
  </si>
  <si>
    <t>PLACA DE SINALIZACAO EM CHAPA DE ALUMINIO COM PINTURA REFLETIVA, E = 2 MM</t>
  </si>
  <si>
    <t>SINAPI-I|4309</t>
  </si>
  <si>
    <t>4309</t>
  </si>
  <si>
    <t>PLACA DE VENTILACAO PARA TELHA DE FIBROCIMENTO CANALETE 49 KALHETA</t>
  </si>
  <si>
    <t>SINAPI-I|4307</t>
  </si>
  <si>
    <t>4307</t>
  </si>
  <si>
    <t>PLACA DE VENTILACAO PARA TELHA DE FIBROCIMENTO, CANALETE 90 OU KALHETAO</t>
  </si>
  <si>
    <t>SINAPI-I|10850</t>
  </si>
  <si>
    <t>10850</t>
  </si>
  <si>
    <t>PLACA NUMERACAO RESIDENCIAL EM CHAPA GALVANIZADA ESMALTADA 12 X 18 CM</t>
  </si>
  <si>
    <t>SINAPI-I|42438</t>
  </si>
  <si>
    <t>42438</t>
  </si>
  <si>
    <t>PLACA ORIENTATIVA SOBRE EXERCICIOS, 2,00 M X 1,00 M (CHAPA GALVANIZADA #20), ESTRUTURA EM TUBOS REDONDOS DE ACO CARBONO, PINTURA NO PROCESSO ELETROSTATICO, ADESIVO FRENTE E VERSO - PARA ACADEMIA AO AR LIVRE / ACADEMIA DA TERCEIRA IDADE - ATI</t>
  </si>
  <si>
    <t>SINAPI-I|4792</t>
  </si>
  <si>
    <t>4792</t>
  </si>
  <si>
    <t>PLACA VINILICA SEMIFLEXIVEL PARA PISOS, E = 3,2 MM, 30 X 30 CM (SEM COLOCACAO)</t>
  </si>
  <si>
    <t>SINAPI-I|4790</t>
  </si>
  <si>
    <t>4790</t>
  </si>
  <si>
    <t>PLACA VINILICA SEMIFLEXIVEL PARA REVESTIMENTO DE PISOS E PAREDES, E = 2 MM (SEM COLOCACAO)</t>
  </si>
  <si>
    <t>SINAPI-I|40671</t>
  </si>
  <si>
    <t>40671</t>
  </si>
  <si>
    <t>PLACA/PISO DE CONCRETO POROSO/ PAVIMENTO PERMEAVEL/BLOCO DRENANTE DE CONCRETO, *40 X 40* CM, E = 6 CM, COR NATURAL</t>
  </si>
  <si>
    <t>SINAPI-I|7552</t>
  </si>
  <si>
    <t>7552</t>
  </si>
  <si>
    <t>PLACA/TAMPA CEGA EM LATAO ESCOVADO PARA CONDULETE EM LIGA DE ALUMINIO 4 X 4"</t>
  </si>
  <si>
    <t>SINAPI-I|4893</t>
  </si>
  <si>
    <t>4893</t>
  </si>
  <si>
    <t>PLUG OU BUJAO DE FERRO GALVANIZADO, DE 1 1/2"</t>
  </si>
  <si>
    <t>SINAPI-I|4894</t>
  </si>
  <si>
    <t>4894</t>
  </si>
  <si>
    <t>PLUG OU BUJAO DE FERRO GALVANIZADO, DE 1 1/4"</t>
  </si>
  <si>
    <t>SINAPI-I|4890</t>
  </si>
  <si>
    <t>4890</t>
  </si>
  <si>
    <t>PLUG OU BUJAO DE FERRO GALVANIZADO, DE 1"</t>
  </si>
  <si>
    <t>SINAPI-I|4888</t>
  </si>
  <si>
    <t>4888</t>
  </si>
  <si>
    <t>PLUG OU BUJAO DE FERRO GALVANIZADO, DE 1/2"</t>
  </si>
  <si>
    <t>SINAPI-I|12411</t>
  </si>
  <si>
    <t>12411</t>
  </si>
  <si>
    <t>PLUG OU BUJAO DE FERRO GALVANIZADO, DE 2 1/2"</t>
  </si>
  <si>
    <t>SINAPI-I|4891</t>
  </si>
  <si>
    <t>4891</t>
  </si>
  <si>
    <t>PLUG OU BUJAO DE FERRO GALVANIZADO, DE 2"</t>
  </si>
  <si>
    <t>SINAPI-I|4892</t>
  </si>
  <si>
    <t>4892</t>
  </si>
  <si>
    <t>PLUG OU BUJAO DE FERRO GALVANIZADO, DE 3"</t>
  </si>
  <si>
    <t>SINAPI-I|4889</t>
  </si>
  <si>
    <t>4889</t>
  </si>
  <si>
    <t>PLUG OU BUJAO DE FERRO GALVANIZADO, DE 3/4"</t>
  </si>
  <si>
    <t>SINAPI-I|12412</t>
  </si>
  <si>
    <t>12412</t>
  </si>
  <si>
    <t>PLUG OU BUJAO DE FERRO GALVANIZADO, DE 4"</t>
  </si>
  <si>
    <t>SINAPI-I|4907</t>
  </si>
  <si>
    <t>4907</t>
  </si>
  <si>
    <t>PLUG PVC, JE, DN 100 MM, PARA REDE COLETORA ESGOTO</t>
  </si>
  <si>
    <t>SINAPI-I|4902</t>
  </si>
  <si>
    <t>4902</t>
  </si>
  <si>
    <t>PLUG PVC, JE, DN 150 MM, PARA REDE COLETORA ESGOTO</t>
  </si>
  <si>
    <t>SINAPI-I|4741</t>
  </si>
  <si>
    <t>4741</t>
  </si>
  <si>
    <t>PO DE PEDRA (POSTO PEDREIRA/FORNECEDOR, SEM FRETE)</t>
  </si>
  <si>
    <t>SINAPI-I|4752</t>
  </si>
  <si>
    <t>4752</t>
  </si>
  <si>
    <t>POCEIRO / ESCAVADOR DE VALAS E TUBULOES (HORISTA)</t>
  </si>
  <si>
    <t>SINAPI-I|41091</t>
  </si>
  <si>
    <t>41091</t>
  </si>
  <si>
    <t>POCEIRO / ESCAVADOR DE VALAS E TUBULOES (MENSALISTA)</t>
  </si>
  <si>
    <t>SINAPI-I|13954</t>
  </si>
  <si>
    <t>13954</t>
  </si>
  <si>
    <t>POLIDORA DE PISO (POLITRIZ) ELETRICA, MOTOR MONOFASICO DE 4 HP, PESO DE 100 KG, DIAMETRO DO TRABALHO DE 450 MM</t>
  </si>
  <si>
    <t>SINAPI-I|3411</t>
  </si>
  <si>
    <t>3411</t>
  </si>
  <si>
    <t>POLIESTIRENO EXPANDIDO/EPS (ISOPOR), PEROLAS, PARA CONCRETO LEVE</t>
  </si>
  <si>
    <t>SINAPI-I|39995</t>
  </si>
  <si>
    <t>39995</t>
  </si>
  <si>
    <t>POLIESTIRENO EXPANDIDO/EPS (ISOPOR), TIPO 2F, BLOCO</t>
  </si>
  <si>
    <t>SINAPI-I|11615</t>
  </si>
  <si>
    <t>11615</t>
  </si>
  <si>
    <t>POLIESTIRENO EXPANDIDO/EPS (ISOPOR), TIPO 2F, PLACA, ISOLAMENTO TERMOACUSTICO, E = 10 MM, 1000 X 500 MM</t>
  </si>
  <si>
    <t>SINAPI-I|3408</t>
  </si>
  <si>
    <t>3408</t>
  </si>
  <si>
    <t>POLIESTIRENO EXPANDIDO/EPS (ISOPOR), TIPO 2F, PLACA, ISOLAMENTO TERMOACUSTICO, E = 20 MM, 1000 X 500 MM</t>
  </si>
  <si>
    <t>SINAPI-I|3409</t>
  </si>
  <si>
    <t>3409</t>
  </si>
  <si>
    <t>POLIESTIRENO EXPANDIDO/EPS (ISOPOR), TIPO 2F, PLACA, ISOLAMENTO TERMOACUSTICO, E = 50 MM, 1000 X 500 MM</t>
  </si>
  <si>
    <t>SINAPI-I|11427</t>
  </si>
  <si>
    <t>11427</t>
  </si>
  <si>
    <t>POLVORA NEGRA</t>
  </si>
  <si>
    <t>SINAPI-I|4491</t>
  </si>
  <si>
    <t>4491</t>
  </si>
  <si>
    <t>PONTALETE *7,5 X 7,5* CM EM PINUS, MISTA OU EQUIVALENTE DA REGIAO - BRUTA</t>
  </si>
  <si>
    <t>SINAPI-I|2745</t>
  </si>
  <si>
    <t>2745</t>
  </si>
  <si>
    <t>PONTALETE ROLICO SEM TRATAMENTO, D = 8 A 11 CM, H = 3 M, EM EUCALIPTO OU EQUIVALENTE DA REGIAO - BRUTA (PARA ESCORAMENTO)</t>
  </si>
  <si>
    <t>SINAPI-I|14439</t>
  </si>
  <si>
    <t>14439</t>
  </si>
  <si>
    <t>PONTALETE ROLICO SEM TRATAMENTO, D = 8 A 11 CM, H = 6 M, EM EUCALIPTO OU EQUIVALENTE DA REGIAO - BRUTA (PARA ESCORAMENTO)</t>
  </si>
  <si>
    <t>SINAPI-I|45238</t>
  </si>
  <si>
    <t>45238</t>
  </si>
  <si>
    <t>PONTEIRO DE ACO, LISO, REDONDO, 3/4" X 10"</t>
  </si>
  <si>
    <t>SINAPI-I|44496</t>
  </si>
  <si>
    <t>44496</t>
  </si>
  <si>
    <t>PONTEIRO PARA MARTELO ROMPEDOR, DIAMETRO = *28* MM, COMPRIMENTO = *520* MM, ENCAIXE SEXTAVADO</t>
  </si>
  <si>
    <t>SINAPI-I|12362</t>
  </si>
  <si>
    <t>12362</t>
  </si>
  <si>
    <t>PORCA OLHAL EM ACO GALVANIZADO, ESPESSURA 16MM, ABERTURA 21MM</t>
  </si>
  <si>
    <t>SINAPI-I|421</t>
  </si>
  <si>
    <t>421</t>
  </si>
  <si>
    <t>PORCA OLHAL M 16, EM ACO GALVANIZADO, DIAMETRO = 16 MM</t>
  </si>
  <si>
    <t>SINAPI-I|14148</t>
  </si>
  <si>
    <t>14148</t>
  </si>
  <si>
    <t>PORCA UNIAO/JUNCAO ZINCADA SEXTAVADA 1/4", CHAVE 7/16", COMPRIMENTO = 25 MM</t>
  </si>
  <si>
    <t>SINAPI-I|4341</t>
  </si>
  <si>
    <t>4341</t>
  </si>
  <si>
    <t>PORCA ZINCADA, QUADRADA, DIAMETRO 3/8"</t>
  </si>
  <si>
    <t>SINAPI-I|4337</t>
  </si>
  <si>
    <t>4337</t>
  </si>
  <si>
    <t>PORCA ZINCADA, QUADRADA, DIAMETRO 5/8"</t>
  </si>
  <si>
    <t>SINAPI-I|11971</t>
  </si>
  <si>
    <t>11971</t>
  </si>
  <si>
    <t>PORCA ZINCADA, SEXTAVADA, DIAMETRO 1"</t>
  </si>
  <si>
    <t>SINAPI-I|4339</t>
  </si>
  <si>
    <t>4339</t>
  </si>
  <si>
    <t>PORCA ZINCADA, SEXTAVADA, DIAMETRO 1/2"</t>
  </si>
  <si>
    <t>SINAPI-I|39997</t>
  </si>
  <si>
    <t>39997</t>
  </si>
  <si>
    <t>PORCA ZINCADA, SEXTAVADA, DIAMETRO 1/4"</t>
  </si>
  <si>
    <t>SINAPI-I|4342</t>
  </si>
  <si>
    <t>4342</t>
  </si>
  <si>
    <t>PORCA ZINCADA, SEXTAVADA, DIAMETRO 3/8"</t>
  </si>
  <si>
    <t>SINAPI-I|4330</t>
  </si>
  <si>
    <t>4330</t>
  </si>
  <si>
    <t>PORCA ZINCADA, SEXTAVADA, DIAMETRO 5/16"</t>
  </si>
  <si>
    <t>SINAPI-I|4340</t>
  </si>
  <si>
    <t>4340</t>
  </si>
  <si>
    <t>PORCA ZINCADA, SEXTAVADA, DIAMETRO 5/8"</t>
  </si>
  <si>
    <t>SINAPI-I|5088</t>
  </si>
  <si>
    <t>5088</t>
  </si>
  <si>
    <t>PORTA CADEADO EM ACO GALVANIZADO, COMPRIMENTO DE 3 1/2"</t>
  </si>
  <si>
    <t>SINAPI-I|11154</t>
  </si>
  <si>
    <t>11154</t>
  </si>
  <si>
    <t>PORTA CORTA-FOGO SIMPLES PARA SAIDA DE EMERGENCIA, 1 FOLHA DE ABRIR, 5 CM, ACABAMENTO NATURAL / SEM PINTURA, COM FECHADURA TIPO TRINCO, DOBRADICAS E BATENTE, VAO LUZ DE 90 X 210 CM, CLASSE P-90 (NBR 11742)</t>
  </si>
  <si>
    <t>SINAPI-I|4989</t>
  </si>
  <si>
    <t>4989</t>
  </si>
  <si>
    <t>PORTA DE ABRIR / GIRO, DE MADEIRA FOLHA MEDIA (NBR 15930) DE 1000 X 2100 MM, DE 35 MM A 40 MM DE ESPESSURA, NUCLEO SEMI-SOLIDO (SARRAFEADO), CAPA LISA EM HDF, ACABAMENTO EM LAMINADO NATURAL PARA VERNIZ</t>
  </si>
  <si>
    <t>SINAPI-I|4982</t>
  </si>
  <si>
    <t>4982</t>
  </si>
  <si>
    <t>PORTA DE ABRIR / GIRO, DE MADEIRA FOLHA MEDIA (NBR 15930) DE 1000 X 2100 MM, DE 35 MM A 40 MM DE ESPESSURA, NUCLEO SEMI-SOLIDO (SARRAFEADO), CAPA LISA EM HDF, ACABAMENTO EM PRIMER PARA PINTURA</t>
  </si>
  <si>
    <t>SINAPI-I|4962</t>
  </si>
  <si>
    <t>4962</t>
  </si>
  <si>
    <t>PORTA DE ABRIR / GIRO, DE MADEIRA FOLHA MEDIA (NBR 15930) DE 700 X 2100 MM, DE 35 MM A 40 MM DE ESPESSURA, NUCLEO SEMI-SOLIDO (SARRAFEADO), CAPA FRISADA EM HDF, ACABAMENTO MELAMINICO EM PADRAO MADEIRA</t>
  </si>
  <si>
    <t>SINAPI-I|4981</t>
  </si>
  <si>
    <t>4981</t>
  </si>
  <si>
    <t>PORTA DE ABRIR / GIRO, DE MADEIRA FOLHA MEDIA (NBR 15930) DE 700 X 2100 MM, DE 35 MM A 40 MM DE ESPESSURA, NUCLEO SEMI-SOLIDO (SARRAFEADO), CAPA LISA EM HDF, ACABAMENTO EM LAMINADO NATURAL PARA VERNIZ</t>
  </si>
  <si>
    <t>SINAPI-I|4964</t>
  </si>
  <si>
    <t>4964</t>
  </si>
  <si>
    <t>PORTA DE ABRIR / GIRO, DE MADEIRA FOLHA MEDIA (NBR 15930) DE 800 X 2100 MM, DE 35 MM A 40 MM DE ESPESSURA, NUCLEO SEMI-SOLIDO (SARRAFEADO), CAPA FRISADA EM HDF, ACABAMENTO MELAMINICO EM PADRAO MADEIRA</t>
  </si>
  <si>
    <t>SINAPI-I|4992</t>
  </si>
  <si>
    <t>4992</t>
  </si>
  <si>
    <t>PORTA DE ABRIR / GIRO, DE MADEIRA FOLHA MEDIA (NBR 15930) DE 800 X 2100 MM, DE 35 MM A 40 MM DE ESPESSURA, NUCLEO SEMI-SOLIDO (SARRAFEADO), CAPA LISA EM HDF, ACABAMENTO EM LAMINADO NATURAL PARA VERNIZ</t>
  </si>
  <si>
    <t>SINAPI-I|4987</t>
  </si>
  <si>
    <t>4987</t>
  </si>
  <si>
    <t>PORTA DE ABRIR / GIRO, DE MADEIRA FOLHA MEDIA (NBR 15930) DE 900 X 2100 MM, DE 35 MM A 40 MM DE ESPESSURA, NUCLEO SEMI-SOLIDO (SARRAFEADO), CAPA LISA EM HDF, ACABAMENTO EM LAMINADO NATURAL PARA VERNIZ</t>
  </si>
  <si>
    <t>SINAPI-I|4930</t>
  </si>
  <si>
    <t>4930</t>
  </si>
  <si>
    <t>PORTA DE ABRIR / GIRO, EM GRADIL FERRO, COM BARRA CHATA 3 CM X 1/4", COM REQUADRO E GUARNICAO - COMPLETO - ACABAMENTO NATURAL</t>
  </si>
  <si>
    <t>SINAPI-I|4998</t>
  </si>
  <si>
    <t>4998</t>
  </si>
  <si>
    <t>PORTA DE ABRIR / GIRO, EM MADEIRA MACICA (ANGELIM OU EQUIVALENTE REGIONAL), QUALQUER DESENHO (VERTICAL/DIAGONAL/HORIZ.), E = *3,5* CM, DIMENSOES 2,10 X 0,70 (SOMENTE FOLHA DE PORTA, ACABAMENTO NATURAL)</t>
  </si>
  <si>
    <t>SINAPI-I|39021</t>
  </si>
  <si>
    <t>39021</t>
  </si>
  <si>
    <t>PORTA DE ABRIR EM ACO, COM DIVISAO HORIZONTAL PARA VIDROS, 90 X 210 CM, COM FUNDO ANTICORROSIVO/PRIMER DE PROTECAO, INCLUI FECHADURA, MACANETA E PARAFUSO, SEM GUARNICAO/ALIZAR/VISTA, VIDROS NAO INCLUSOS</t>
  </si>
  <si>
    <t>SINAPI-I|39022</t>
  </si>
  <si>
    <t>39022</t>
  </si>
  <si>
    <t>PORTA DE ABRIR EM ACO, TIPO VENEZIANA, 90 X 210 CM, COM FUNDO ANTICORROSIVO / PRIMER DE PROTECAO, INCLUI FECHADURA, MACANETA E PARAFUSOS, SEM GUARNICAO/ALIZAR/VISTA</t>
  </si>
  <si>
    <t>SINAPI-I|39024</t>
  </si>
  <si>
    <t>39024</t>
  </si>
  <si>
    <t>PORTA DE ABRIR EM ALUMINIO COM DIVISAO HORIZONTAL PARA VIDROS, ACABAMENTO ANODIZADO NATURAL, VIDROS INCLUSOS, SEM GUARNICAO/ALIZAR/VISTA, 87 CM X 210 CM</t>
  </si>
  <si>
    <t>SINAPI-I|4914</t>
  </si>
  <si>
    <t>4914</t>
  </si>
  <si>
    <t>PORTA DE ABRIR EM ALUMINIO COM LAMBRI HORIZONTAL/LAMINADA, ACABAMENTO ANODIZADO NATURAL, SEM GUARNICAO/ALIZAR/VISTA</t>
  </si>
  <si>
    <t>SINAPI-I|4917</t>
  </si>
  <si>
    <t>4917</t>
  </si>
  <si>
    <t>PORTA DE ABRIR EM ALUMINIO TIPO VENEZIANA, ACABAMENTO ANODIZADO NATURAL, SEM GUARNICAO/ALIZAR/VISTA</t>
  </si>
  <si>
    <t>SINAPI-I|39025</t>
  </si>
  <si>
    <t>39025</t>
  </si>
  <si>
    <t>PORTA DE ABRIR, TIPO VENEZIANA, EM ALUMINIO, ACABAMENTO ANODIZADO NATURAL, 90 CM X 210 CM (LARGURA X ALTURA), SEM GUARNICAO/ALIZAR/VISTA</t>
  </si>
  <si>
    <t>SINAPI-I|4922</t>
  </si>
  <si>
    <t>4922</t>
  </si>
  <si>
    <t>PORTA DE CORRER EM ALUMINIO, DUAS FOLHAS MOVEIS COM VIDRO, FECHADURA E PUXADOR EMBUTIDO, ACABAMENTO ANODIZADO NATURAL, SEM GUARNICAO/ALIZAR/VISTA</t>
  </si>
  <si>
    <t>SINAPI-I|4911</t>
  </si>
  <si>
    <t>4911</t>
  </si>
  <si>
    <t>PORTA DE ENROLAR MANUAL COMPLETA, ARTICULADA RAIADA LARGA, EM ACO GALVANIZADO NATURAL, CHAPA NUMERO 24 (SEM INSTALACAO)</t>
  </si>
  <si>
    <t>SINAPI-I|37518</t>
  </si>
  <si>
    <t>37518</t>
  </si>
  <si>
    <t>PORTA DE ENROLAR MANUAL COMPLETA, PERFIL MEIA CANA CEGA, EM ACO GALVANIZADO COM PINTURA ELETROSTATICA, CHAPA NUMERO 24" (SEM INSTALACAO)</t>
  </si>
  <si>
    <t>SINAPI-I|4910</t>
  </si>
  <si>
    <t>4910</t>
  </si>
  <si>
    <t>PORTA DE ENROLAR MANUAL COMPLETA, PERFIL MEIA CANA CEGA, EM ACO GALVANIZADO NATURAL, CHAPA NUMERO 24 (SEM INSTALACAO)</t>
  </si>
  <si>
    <t>SINAPI-I|4943</t>
  </si>
  <si>
    <t>4943</t>
  </si>
  <si>
    <t>PORTA DE ENROLAR MANUAL COMPLETA, PERFIL MEIA CANA VAZADA TIJOLINHO, EM ACO GALVANIZADO NATURAL, CHAPA NUMERO 24 (SEM INSTALACAO)</t>
  </si>
  <si>
    <t>SINAPI-I|5002</t>
  </si>
  <si>
    <t>5002</t>
  </si>
  <si>
    <t>PORTA DE MADEIRA QUADRICULADA PARA VIDRO, DE CORRER (EUCALIPTO OU EQUIVALENTE REGIONAL), E = *3,5* CM</t>
  </si>
  <si>
    <t>SINAPI-I|4977</t>
  </si>
  <si>
    <t>4977</t>
  </si>
  <si>
    <t>PORTA DE MADEIRA TIPO VENEZIANA (EUCALIPTO OU EQUIVALENTE REGIONAL), E = *3,5* CM</t>
  </si>
  <si>
    <t>SINAPI-I|11364</t>
  </si>
  <si>
    <t>11364</t>
  </si>
  <si>
    <t>PORTA DE MADEIRA, FOLHA LEVE (NBR 15930) DE 600 X 2100 MM, DE 35 MM A 40 MM DE ESPESSURA, NUCLEO COLMEIA, CAPA LISA EM HDF, ACABAMENTO EM PRIMER PARA PINTURA</t>
  </si>
  <si>
    <t>SINAPI-I|11365</t>
  </si>
  <si>
    <t>11365</t>
  </si>
  <si>
    <t>PORTA DE MADEIRA, FOLHA LEVE (NBR 15930) DE 700 X 2100 MM, DE 35 MM A 40 MM DE ESPESSURA, NUCLEO COLMEIA, CAPA LISA EM HDF, ACABAMENTO EM PRIMER PARA PINTURA</t>
  </si>
  <si>
    <t>SINAPI-I|11366</t>
  </si>
  <si>
    <t>11366</t>
  </si>
  <si>
    <t>PORTA DE MADEIRA, FOLHA LEVE (NBR 15930) DE 800 X 2100 MM, DE 35 MM A 40 MM DE ESPESSURA, NUCLEO COLMEIA, CAPA LISA EM HDF, ACABAMENTO EM PRIMER PARA PINTURA</t>
  </si>
  <si>
    <t>SINAPI-I|43777</t>
  </si>
  <si>
    <t>43777</t>
  </si>
  <si>
    <t>PORTA DE MADEIRA, FOLHA LEVE (NBR 15930), DE 600 X 2100 MM, E = 35 MM, NUCLEO COLMEIA, CAPA LISA EM HDF, ACABAMENTO MELAMINICO EM PADRAO MADEIRA</t>
  </si>
  <si>
    <t>SINAPI-I|20322</t>
  </si>
  <si>
    <t>20322</t>
  </si>
  <si>
    <t>PORTA DE MADEIRA, FOLHA MEDIA (NBR 15930) DE 600 X 2100 MM, DE 35 MM A 40 MM DE ESPESSURA, NUCLEO SEMI-SOLIDO (SARRAFEADO), CAPA FRISADA EM HDF, ACABAMENTO MELAMINICO EM PADRAO MADEIRA</t>
  </si>
  <si>
    <t>SINAPI-I|10553</t>
  </si>
  <si>
    <t>10553</t>
  </si>
  <si>
    <t>PORTA DE MADEIRA, FOLHA MEDIA (NBR 15930) DE 600 X 2100 MM, DE 35 MM A 40 MM DE ESPESSURA, NUCLEO SEMI-SOLIDO (SARRAFEADO), CAPA LISA EM HDF, ACABAMENTO EM PRIMER PARA PINTURA</t>
  </si>
  <si>
    <t>SINAPI-I|5020</t>
  </si>
  <si>
    <t>5020</t>
  </si>
  <si>
    <t>PORTA DE MADEIRA, FOLHA MEDIA (NBR 15930) DE 600 X 2100 MM, DE 35 MM A 40 MM DE ESPESSURA, NUCLEO SEMI-SOLIDO (SARRAFEADO), CAPA LISA EM HDF, ACABAMENTO LAMINADO NATURAL PARA VERNIZ</t>
  </si>
  <si>
    <t>SINAPI-I|10554</t>
  </si>
  <si>
    <t>10554</t>
  </si>
  <si>
    <t>PORTA DE MADEIRA, FOLHA MEDIA (NBR 15930) DE 700 X 2100 MM, DE 35 MM A 40 MM DE ESPESSURA, NUCLEO SEMI-SOLIDO (SARRAFEADO), CAPA LISA EM HDF, ACABAMENTO EM PRIMER PARA PINTURA</t>
  </si>
  <si>
    <t>SINAPI-I|10555</t>
  </si>
  <si>
    <t>10555</t>
  </si>
  <si>
    <t>PORTA DE MADEIRA, FOLHA MEDIA (NBR 15930) DE 800 X 2100 MM, DE 35 MM A 40 MM DE ESPESSURA, NUCLEO SEMI-SOLIDO (SARRAFEADO), CAPA LISA EM HDF, ACABAMENTO EM PRIMER PARA PINTURA</t>
  </si>
  <si>
    <t>SINAPI-I|10556</t>
  </si>
  <si>
    <t>10556</t>
  </si>
  <si>
    <t>PORTA DE MADEIRA, FOLHA MEDIA (NBR 15930) DE 900 X 2100 MM, DE 35 MM A 40 MM DE ESPESSURA, NUCLEO SEMI-SOLIDO (SARRAFEADO), CAPA LISA EM HDF, ACABAMENTO EM PRIMER PARA PINTURA</t>
  </si>
  <si>
    <t>SINAPI-I|39502</t>
  </si>
  <si>
    <t>39502</t>
  </si>
  <si>
    <t>PORTA DE MADEIRA, FOLHA PESADA (NBR 15930) DE 800 X 2100 MM, DE 40 MM A 45 MM DE ESPESSURA, NUCLEO SOLIDO, CAPA LISA EM HDF, ACABAMENTO EM LAMINADO NATURAL PARA VERNIZ</t>
  </si>
  <si>
    <t>SINAPI-I|39504</t>
  </si>
  <si>
    <t>39504</t>
  </si>
  <si>
    <t>PORTA DE MADEIRA, FOLHA PESADA (NBR 15930) DE 800 X 2100 MM, DE 40 MM A 45 MM DE ESPESSURA, NUCLEO SOLIDO, CAPA LISA EM HDF, ACABAMENTO EM PRIMER PARA PINTURA</t>
  </si>
  <si>
    <t>SINAPI-I|39503</t>
  </si>
  <si>
    <t>39503</t>
  </si>
  <si>
    <t>PORTA DE MADEIRA, FOLHA PESADA (NBR 15930) DE 900 X 2100 MM, DE 40 MM A 45 MM DE ESPESSURA, NUCLEO SOLIDO, CAPA LISA EM HDF, ACABAMENTO EM LAMINADO NATURAL PARA VERNIZ</t>
  </si>
  <si>
    <t>SINAPI-I|39505</t>
  </si>
  <si>
    <t>39505</t>
  </si>
  <si>
    <t>PORTA DE MADEIRA, FOLHA PESADA (NBR 15930) DE 900 X 2100 MM, DE 40 MM A 45 MM DE ESPESSURA, NUCLEO SOLIDO, CAPA LISA EM HDF, ACABAMENTO EM PRIMER PARA PINTURA</t>
  </si>
  <si>
    <t>SINAPI-I|5028</t>
  </si>
  <si>
    <t>5028</t>
  </si>
  <si>
    <t>PORTA DE MADEIRA-DE-LEI QUADRICULADA PARA VIDRO, DE CORRER (ANGELIM OU EQUIVALENTE REGIONAL), E = *3,5* CM</t>
  </si>
  <si>
    <t>SINAPI-I|4969</t>
  </si>
  <si>
    <t>4969</t>
  </si>
  <si>
    <t>PORTA DE MADEIRA-DE-LEI TIPO VENEZIANA (ANGELIM OU EQUIVALENTE REGIONAL), E = *3,5* CM</t>
  </si>
  <si>
    <t>SINAPI-I|44471</t>
  </si>
  <si>
    <t>44471</t>
  </si>
  <si>
    <t>PORTA DENTE PARA FRESADORA</t>
  </si>
  <si>
    <t>SINAPI-I|4944</t>
  </si>
  <si>
    <t>4944</t>
  </si>
  <si>
    <t>PORTA GRADE DE ENROLAR MANUAL COMPLETA, PERFIL TUBULAR TIJOLINHO 3/4", EM ACO GALVANIZADO NATURAL (SEM INSTALACAO)</t>
  </si>
  <si>
    <t>SINAPI-I|21102</t>
  </si>
  <si>
    <t>21102</t>
  </si>
  <si>
    <t>PORTA TOALHA BANHO EM METAL CROMADO, TIPO BARRA</t>
  </si>
  <si>
    <t>SINAPI-I|21101</t>
  </si>
  <si>
    <t>21101</t>
  </si>
  <si>
    <t>PORTA TOALHA ROSTO EM METAL CROMADO, TIPO ARGOLA</t>
  </si>
  <si>
    <t>SINAPI-I|34713</t>
  </si>
  <si>
    <t>34713</t>
  </si>
  <si>
    <t>PORTA VIDRO TEMPERADO INCOLOR, 2 FOLHAS DE CORRER, E = 10 MM (SEM FERRAGENS E SEM COLOCACAO)</t>
  </si>
  <si>
    <t>SINAPI-I|37563</t>
  </si>
  <si>
    <t>37563</t>
  </si>
  <si>
    <t>PORTAO BASCULANTE, MANUAL, EM ACO GALVANIZADO, CHAPA 26, TIPO LAMBRIL, COM REQUADRO, ACABAMENTO NATURAL</t>
  </si>
  <si>
    <t>SINAPI-I|4948</t>
  </si>
  <si>
    <t>4948</t>
  </si>
  <si>
    <t>PORTAO DE ABRIR / GIRO, EM GRADIL DE METALON REDONDO DE 3/4" VERTICAL, COM REQUADRO, ACABAMENTO NATURAL - COMPLETO</t>
  </si>
  <si>
    <t>SINAPI-I|37561</t>
  </si>
  <si>
    <t>37561</t>
  </si>
  <si>
    <t>PORTAO DE CORRER EM CHAPA TIPO PAINEL LAMBRIL QUADRADO, COM PORTA SOCIAL COMPLETA INCLUIDA, COM REQUADRO, ACABAMENTO NATURAL, COM TRILHOS E ROLDANAS</t>
  </si>
  <si>
    <t>SINAPI-I|37562</t>
  </si>
  <si>
    <t>37562</t>
  </si>
  <si>
    <t>PORTAO DE CORRER EM GRADIL FIXO DE BARRA DE FERRO CHATA DE 3 X 1/4" NA VERTICAL, SEM REQUADRO, ACABAMENTO NATURAL, COM TRILHOS E ROLDANAS</t>
  </si>
  <si>
    <t>SINAPI-I|14164</t>
  </si>
  <si>
    <t>14164</t>
  </si>
  <si>
    <t>POSTE CONICO CONTINUO EM ACO GALVANIZADO, CURVO, BRACO DUPLO, ENGASTADO, H = 9 M, DIAMETRO INFERIOR/BASE = *135* MM</t>
  </si>
  <si>
    <t>SINAPI-I|14163</t>
  </si>
  <si>
    <t>14163</t>
  </si>
  <si>
    <t>POSTE CONICO CONTINUO EM ACO GALVANIZADO, CURVO, BRACO DUPLO, FLANGEADO, H = 9 M, DIAMETRO INFERIOR = *135* MM</t>
  </si>
  <si>
    <t>SINAPI-I|5051</t>
  </si>
  <si>
    <t>5051</t>
  </si>
  <si>
    <t>POSTE CONICO CONTINUO EM ACO GALVANIZADO, CURVO, BRACO SIMPLES, ENGASTADO, H = 9 M, DIAMETRO INFERIOR = *135* MM</t>
  </si>
  <si>
    <t>SINAPI-I|5052</t>
  </si>
  <si>
    <t>5052</t>
  </si>
  <si>
    <t>POSTE CONICO CONTINUO EM ACO GALVANIZADO, CURVO, BRACO SIMPLES, FLANGEADO, H = 7 M, DIAMETRO INFERIOR = *125* MM</t>
  </si>
  <si>
    <t>SINAPI-I|14162</t>
  </si>
  <si>
    <t>14162</t>
  </si>
  <si>
    <t>POSTE CONICO CONTINUO EM ACO GALVANIZADO, CURVO, BRACO SIMPLES, FLANGEADO, H = 9 M, DIAMETRO INFERIOR = *135* MM</t>
  </si>
  <si>
    <t>SINAPI-I|14166</t>
  </si>
  <si>
    <t>14166</t>
  </si>
  <si>
    <t>POSTE CONICO CONTINUO EM ACO GALVANIZADO, RETO, ENGASTADO, H = 7 M, DIAMETRO INFERIOR = *125* MM</t>
  </si>
  <si>
    <t>SINAPI-I|14165</t>
  </si>
  <si>
    <t>14165</t>
  </si>
  <si>
    <t>POSTE CONICO CONTINUO EM ACO GALVANIZADO, RETO, ENGASTADO, H = 9 M, DIAMETRO INFERIOR = *145* MM</t>
  </si>
  <si>
    <t>SINAPI-I|5050</t>
  </si>
  <si>
    <t>5050</t>
  </si>
  <si>
    <t>POSTE CONICO CONTINUO EM ACO GALVANIZADO, RETO, FLANGEADO, H = 3 M, DIAMETRO INFERIOR = *95* MM</t>
  </si>
  <si>
    <t>SINAPI-I|12366</t>
  </si>
  <si>
    <t>12366</t>
  </si>
  <si>
    <t>POSTE DE CONCRETO ARMADO DE SECAO CIRCULAR, EXTENSAO DE 10,00 M, RESISTENCIA DE 150 A 200 DAN, TIPO C-14</t>
  </si>
  <si>
    <t>SINAPI-I|5045</t>
  </si>
  <si>
    <t>5045</t>
  </si>
  <si>
    <t>POSTE DE CONCRETO ARMADO DE SECAO CIRCULAR, EXTENSAO DE 11,00 M, RESISTENCIA DE 200 A 300 DAN, TIPO C-14</t>
  </si>
  <si>
    <t>SINAPI-I|5035</t>
  </si>
  <si>
    <t>5035</t>
  </si>
  <si>
    <t>POSTE DE CONCRETO ARMADO DE SECAO CIRCULAR, EXTENSAO DE 11,00 M, RESISTENCIA DE 300 A 400 DAN, TIPO C-17</t>
  </si>
  <si>
    <t>SINAPI-I|41180</t>
  </si>
  <si>
    <t>41180</t>
  </si>
  <si>
    <t>POSTE DE CONCRETO ARMADO DE SECAO CIRCULAR, EXTENSAO DE 13,00 M, RESISTENCIA DE 1000 DAN, TIPO C-23</t>
  </si>
  <si>
    <t>SINAPI-I|41181</t>
  </si>
  <si>
    <t>41181</t>
  </si>
  <si>
    <t>POSTE DE CONCRETO ARMADO DE SECAO CIRCULAR, EXTENSAO DE 13,00 M, RESISTENCIA DE 1500 DAN, TIPO C-29</t>
  </si>
  <si>
    <t>SINAPI-I|41182</t>
  </si>
  <si>
    <t>41182</t>
  </si>
  <si>
    <t>POSTE DE CONCRETO ARMADO DE SECAO CIRCULAR, EXTENSAO DE 13,00 M, RESISTENCIA DE 2000 DAN, TIPO C-29</t>
  </si>
  <si>
    <t>SINAPI-I|41183</t>
  </si>
  <si>
    <t>41183</t>
  </si>
  <si>
    <t>POSTE DE CONCRETO ARMADO DE SECAO CIRCULAR, EXTENSAO DE 13,00 M, RESISTENCIA DE 2500 DAN, TIPO C-29</t>
  </si>
  <si>
    <t>SINAPI-I|41184</t>
  </si>
  <si>
    <t>41184</t>
  </si>
  <si>
    <t>POSTE DE CONCRETO ARMADO DE SECAO CIRCULAR, EXTENSAO DE 13,00 M, RESISTENCIA DE 3000 DAN, TIPO C-29</t>
  </si>
  <si>
    <t>SINAPI-I|41185</t>
  </si>
  <si>
    <t>41185</t>
  </si>
  <si>
    <t>POSTE DE CONCRETO ARMADO DE SECAO CIRCULAR, EXTENSAO DE 14,00 M, RESISTENCIA DE 1000 DAN, TIPO C-23</t>
  </si>
  <si>
    <t>SINAPI-I|41186</t>
  </si>
  <si>
    <t>41186</t>
  </si>
  <si>
    <t>POSTE DE CONCRETO ARMADO DE SECAO CIRCULAR, EXTENSAO DE 14,00 M, RESISTENCIA DE 1500 DAN, TIPO C-29</t>
  </si>
  <si>
    <t>SINAPI-I|41187</t>
  </si>
  <si>
    <t>41187</t>
  </si>
  <si>
    <t>POSTE DE CONCRETO ARMADO DE SECAO CIRCULAR, EXTENSAO DE 14,00 M, RESISTENCIA DE 2000 DAN, TIPO C-29</t>
  </si>
  <si>
    <t>SINAPI-I|41188</t>
  </si>
  <si>
    <t>41188</t>
  </si>
  <si>
    <t>POSTE DE CONCRETO ARMADO DE SECAO CIRCULAR, EXTENSAO DE 14,00 M, RESISTENCIA DE 2500 DAN, TIPO C-29</t>
  </si>
  <si>
    <t>SINAPI-I|5036</t>
  </si>
  <si>
    <t>5036</t>
  </si>
  <si>
    <t>POSTE DE CONCRETO ARMADO DE SECAO CIRCULAR, EXTENSAO DE 14,00 M, RESISTENCIA DE 300 A 400 DAN, TIPO C-17</t>
  </si>
  <si>
    <t>SINAPI-I|41189</t>
  </si>
  <si>
    <t>41189</t>
  </si>
  <si>
    <t>POSTE DE CONCRETO ARMADO DE SECAO CIRCULAR, EXTENSAO DE 14,00 M, RESISTENCIA DE 3000 DAN, TIPO C-29</t>
  </si>
  <si>
    <t>SINAPI-I|41190</t>
  </si>
  <si>
    <t>41190</t>
  </si>
  <si>
    <t>POSTE DE CONCRETO ARMADO DE SECAO CIRCULAR, EXTENSAO DE 15,00 M, RESISTENCIA DE 1000 DAN, TIPO C-23</t>
  </si>
  <si>
    <t>SINAPI-I|41191</t>
  </si>
  <si>
    <t>41191</t>
  </si>
  <si>
    <t>POSTE DE CONCRETO ARMADO DE SECAO CIRCULAR, EXTENSAO DE 15,00 M, RESISTENCIA DE 1500 DAN, TIPO C-29</t>
  </si>
  <si>
    <t>SINAPI-I|41192</t>
  </si>
  <si>
    <t>41192</t>
  </si>
  <si>
    <t>POSTE DE CONCRETO ARMADO DE SECAO CIRCULAR, EXTENSAO DE 15,00 M, RESISTENCIA DE 2000 DAN, TIPO C-29</t>
  </si>
  <si>
    <t>SINAPI-I|41193</t>
  </si>
  <si>
    <t>41193</t>
  </si>
  <si>
    <t>POSTE DE CONCRETO ARMADO DE SECAO CIRCULAR, EXTENSAO DE 15,00 M, RESISTENCIA DE 2500 DAN, TIPO C-29</t>
  </si>
  <si>
    <t>SINAPI-I|41194</t>
  </si>
  <si>
    <t>41194</t>
  </si>
  <si>
    <t>POSTE DE CONCRETO ARMADO DE SECAO CIRCULAR, EXTENSAO DE 15,00 M, RESISTENCIA DE 3000 DAN, TIPO C-29</t>
  </si>
  <si>
    <t>SINAPI-I|5044</t>
  </si>
  <si>
    <t>5044</t>
  </si>
  <si>
    <t>POSTE DE CONCRETO ARMADO DE SECAO CIRCULAR, EXTENSAO DE 9,00 M, RESISTENCIA DE 200 A 300 DAN, TIPO C-14</t>
  </si>
  <si>
    <t>SINAPI-I|5059</t>
  </si>
  <si>
    <t>5059</t>
  </si>
  <si>
    <t>POSTE DE CONCRETO ARMADO DE SECAO CIRCULAR, EXTENSAO DE 9,00 M, RESISTENCIA DE 300 A 400 DAN, TIPO C-17</t>
  </si>
  <si>
    <t>SINAPI-I|41201</t>
  </si>
  <si>
    <t>41201</t>
  </si>
  <si>
    <t>POSTE DE CONCRETO ARMADO DE SECAO DUPLO T, EXTENSAO DE 10,00 M, RESISTENCIA DE 1000 DAN, TIPO B-1,5</t>
  </si>
  <si>
    <t>SINAPI-I|41199</t>
  </si>
  <si>
    <t>41199</t>
  </si>
  <si>
    <t>POSTE DE CONCRETO ARMADO DE SECAO DUPLO T, EXTENSAO DE 10,00 M, RESISTENCIA DE 150 DAN, TIPO D</t>
  </si>
  <si>
    <t>SINAPI-I|5057</t>
  </si>
  <si>
    <t>5057</t>
  </si>
  <si>
    <t>POSTE DE CONCRETO ARMADO DE SECAO DUPLO T, EXTENSAO DE 10,00 M, RESISTENCIA DE 300 A 400 DAN, TIPO B OU D</t>
  </si>
  <si>
    <t>SINAPI-I|41200</t>
  </si>
  <si>
    <t>41200</t>
  </si>
  <si>
    <t>POSTE DE CONCRETO ARMADO DE SECAO DUPLO T, EXTENSAO DE 10,00 M, RESISTENCIA DE 600 DAN, TIPO B</t>
  </si>
  <si>
    <t>SINAPI-I|41205</t>
  </si>
  <si>
    <t>41205</t>
  </si>
  <si>
    <t>POSTE DE CONCRETO ARMADO DE SECAO DUPLO T, EXTENSAO DE 11,00 M, RESISTENCIA DE 1000 DAN, TIPO B-1,5</t>
  </si>
  <si>
    <t>SINAPI-I|41202</t>
  </si>
  <si>
    <t>41202</t>
  </si>
  <si>
    <t>POSTE DE CONCRETO ARMADO DE SECAO DUPLO T, EXTENSAO DE 11,00 M, RESISTENCIA DE 150 DAN, TIPO D</t>
  </si>
  <si>
    <t>SINAPI-I|41206</t>
  </si>
  <si>
    <t>41206</t>
  </si>
  <si>
    <t>POSTE DE CONCRETO ARMADO DE SECAO DUPLO T, EXTENSAO DE 11,00 M, RESISTENCIA DE 1500 DAN, TIPO B-3,0</t>
  </si>
  <si>
    <t>SINAPI-I|12372</t>
  </si>
  <si>
    <t>12372</t>
  </si>
  <si>
    <t>POSTE DE CONCRETO ARMADO DE SECAO DUPLO T, EXTENSAO DE 11,00 M, RESISTENCIA DE 200 DAN, TIPO D</t>
  </si>
  <si>
    <t>SINAPI-I|41207</t>
  </si>
  <si>
    <t>41207</t>
  </si>
  <si>
    <t>POSTE DE CONCRETO ARMADO DE SECAO DUPLO T, EXTENSAO DE 11,00 M, RESISTENCIA DE 2000 DAN, TIPO B-4,5</t>
  </si>
  <si>
    <t>SINAPI-I|41203</t>
  </si>
  <si>
    <t>41203</t>
  </si>
  <si>
    <t>POSTE DE CONCRETO ARMADO DE SECAO DUPLO T, EXTENSAO DE 11,00 M, RESISTENCIA DE 300 DAN, TIPO B</t>
  </si>
  <si>
    <t>SINAPI-I|41204</t>
  </si>
  <si>
    <t>41204</t>
  </si>
  <si>
    <t>POSTE DE CONCRETO ARMADO DE SECAO DUPLO T, EXTENSAO DE 11,00 M, RESISTENCIA DE 600 DAN, TIPO B</t>
  </si>
  <si>
    <t>SINAPI-I|41210</t>
  </si>
  <si>
    <t>41210</t>
  </si>
  <si>
    <t>POSTE DE CONCRETO ARMADO DE SECAO DUPLO T, EXTENSAO DE 12,00 M, RESISTENCIA DE 1000 DAN, TIPO B-1,5</t>
  </si>
  <si>
    <t>SINAPI-I|41208</t>
  </si>
  <si>
    <t>41208</t>
  </si>
  <si>
    <t>POSTE DE CONCRETO ARMADO DE SECAO DUPLO T, EXTENSAO DE 12,00 M, RESISTENCIA DE 150 DAN, TIPO D</t>
  </si>
  <si>
    <t>SINAPI-I|41211</t>
  </si>
  <si>
    <t>41211</t>
  </si>
  <si>
    <t>POSTE DE CONCRETO ARMADO DE SECAO DUPLO T, EXTENSAO DE 12,00 M, RESISTENCIA DE 1500 DAN, TIPO B-3,0</t>
  </si>
  <si>
    <t>SINAPI-I|13339</t>
  </si>
  <si>
    <t>13339</t>
  </si>
  <si>
    <t>POSTE DE CONCRETO ARMADO DE SECAO DUPLO T, EXTENSAO DE 12,00 M, RESISTENCIA DE 300 A 400 DAN, TIPO B OU D</t>
  </si>
  <si>
    <t>SINAPI-I|41213</t>
  </si>
  <si>
    <t>41213</t>
  </si>
  <si>
    <t>POSTE DE CONCRETO ARMADO DE SECAO DUPLO T, EXTENSAO DE 12,00 M, RESISTENCIA DE 3000 DAN, TIPO B-6,0</t>
  </si>
  <si>
    <t>SINAPI-I|41209</t>
  </si>
  <si>
    <t>41209</t>
  </si>
  <si>
    <t>POSTE DE CONCRETO ARMADO DE SECAO DUPLO T, EXTENSAO DE 12,00 M, RESISTENCIA DE 600 DAN, TIPO B</t>
  </si>
  <si>
    <t>SINAPI-I|41216</t>
  </si>
  <si>
    <t>41216</t>
  </si>
  <si>
    <t>POSTE DE CONCRETO ARMADO DE SECAO DUPLO T, EXTENSAO DE 13,00 M, RESISTENCIA DE 1000 DAN, TIPO B-1,5</t>
  </si>
  <si>
    <t>SINAPI-I|41217</t>
  </si>
  <si>
    <t>41217</t>
  </si>
  <si>
    <t>POSTE DE CONCRETO ARMADO DE SECAO DUPLO T, EXTENSAO DE 13,00 M, RESISTENCIA DE 1500 DAN, TIPO B-3,0</t>
  </si>
  <si>
    <t>SINAPI-I|41218</t>
  </si>
  <si>
    <t>41218</t>
  </si>
  <si>
    <t>POSTE DE CONCRETO ARMADO DE SECAO DUPLO T, EXTENSAO DE 13,00 M, RESISTENCIA DE 2000 DAN, TIPO B-4,5</t>
  </si>
  <si>
    <t>SINAPI-I|41214</t>
  </si>
  <si>
    <t>41214</t>
  </si>
  <si>
    <t>POSTE DE CONCRETO ARMADO DE SECAO DUPLO T, EXTENSAO DE 13,00 M, RESISTENCIA DE 300 DAN, TIPO B</t>
  </si>
  <si>
    <t>SINAPI-I|41215</t>
  </si>
  <si>
    <t>41215</t>
  </si>
  <si>
    <t>POSTE DE CONCRETO ARMADO DE SECAO DUPLO T, EXTENSAO DE 13,00 M, RESISTENCIA DE 600 DAN, TIPO B</t>
  </si>
  <si>
    <t>SINAPI-I|41221</t>
  </si>
  <si>
    <t>41221</t>
  </si>
  <si>
    <t>POSTE DE CONCRETO ARMADO DE SECAO DUPLO T, EXTENSAO DE 15,00 M, RESISTENCIA DE 1500 DAN, TIPO B-3,0</t>
  </si>
  <si>
    <t>SINAPI-I|41222</t>
  </si>
  <si>
    <t>41222</t>
  </si>
  <si>
    <t>POSTE DE CONCRETO ARMADO DE SECAO DUPLO T, EXTENSAO DE 15,00 M, RESISTENCIA DE 2000 DAN, TIPO B-4,5</t>
  </si>
  <si>
    <t>SINAPI-I|41195</t>
  </si>
  <si>
    <t>41195</t>
  </si>
  <si>
    <t>POSTE DE CONCRETO ARMADO DE SECAO DUPLO T, EXTENSAO DE 8,00 M, RESISTENCIA DE 150 DAN, TIPO D</t>
  </si>
  <si>
    <t>SINAPI-I|41198</t>
  </si>
  <si>
    <t>41198</t>
  </si>
  <si>
    <t>POSTE DE CONCRETO ARMADO DE SECAO DUPLO T, EXTENSAO DE 9,00 M, RESISTENCIA DE 1000 DAN, TIPO B-1,5</t>
  </si>
  <si>
    <t>SINAPI-I|41196</t>
  </si>
  <si>
    <t>41196</t>
  </si>
  <si>
    <t>POSTE DE CONCRETO ARMADO DE SECAO DUPLO T, EXTENSAO DE 9,00 M, RESISTENCIA DE 150 DAN, TIPO D</t>
  </si>
  <si>
    <t>SINAPI-I|5033</t>
  </si>
  <si>
    <t>5033</t>
  </si>
  <si>
    <t>POSTE DE CONCRETO ARMADO DE SECAO DUPLO T, EXTENSAO DE 9,00 M, RESISTENCIA DE 300 A 400 DAN, TIPO B OU D</t>
  </si>
  <si>
    <t>SINAPI-I|41197</t>
  </si>
  <si>
    <t>41197</t>
  </si>
  <si>
    <t>POSTE DE CONCRETO ARMADO DE SECAO DUPLO T, EXTENSAO DE 9,00 M, RESISTENCIA DE 600 DAN, TIPO B</t>
  </si>
  <si>
    <t>SINAPI-I|12388</t>
  </si>
  <si>
    <t>12388</t>
  </si>
  <si>
    <t>POSTE DECORATIVO PARA JARDIM EM ACO TUBULAR, SEM LUMINARIA, H = *2,5* M</t>
  </si>
  <si>
    <t>SINAPI-I|2731</t>
  </si>
  <si>
    <t>2731</t>
  </si>
  <si>
    <t>POSTE ROLICO DE MADEIRA TRATADA, D = 20 A 25 CM, H = 12,00 M, EM EUCALIPTO OU EQUIVALENTE DA REGIAO</t>
  </si>
  <si>
    <t>SINAPI-I|41457</t>
  </si>
  <si>
    <t>41457</t>
  </si>
  <si>
    <t>POSTES METALICOS AUTOPORTANTES, CONICO OU TELESCOPICO, PARA SPDA, ALTURA 10 METROS LIVRES</t>
  </si>
  <si>
    <t>SINAPI-I|41458</t>
  </si>
  <si>
    <t>41458</t>
  </si>
  <si>
    <t>POSTES METALICOS AUTOPORTANTES, CONICO OU TELESCOPICO, PARA SPDA, ALTURA 12 METROS LIVRES</t>
  </si>
  <si>
    <t>SINAPI-I|41459</t>
  </si>
  <si>
    <t>41459</t>
  </si>
  <si>
    <t>POSTES METALICOS AUTOPORTANTES, CONICO OU TELESCOPICO, PARA SPDA, ALTURA 15 METROS LIVRES</t>
  </si>
  <si>
    <t>SINAPI-I|41461</t>
  </si>
  <si>
    <t>41461</t>
  </si>
  <si>
    <t>POSTES METALICOS AUTOPORTANTES, CONICO OU TELESCOPICO, PARA SPDA, ALTURA 20 METROS LIVRES</t>
  </si>
  <si>
    <t>SINAPI-I|44537</t>
  </si>
  <si>
    <t>44537</t>
  </si>
  <si>
    <t>POZOLANA DE CLASSE C</t>
  </si>
  <si>
    <t>SINAPI-I|11844</t>
  </si>
  <si>
    <t>11844</t>
  </si>
  <si>
    <t>PRANCHA APARELHADA *4 X 30* CM, EM MACARANDUBA/MASSARANDUBA, ANGELIM OU EQUIVALENTE DA REGIAO</t>
  </si>
  <si>
    <t>SINAPI-I|4465</t>
  </si>
  <si>
    <t>4465</t>
  </si>
  <si>
    <t>PRANCHA NAO APARELHADA *6 X 25* CM, EM MACARANDUBA/MASSARANDUBA, ANGELIM OU EQUIVALENTE DA REGIAO - BRUTA</t>
  </si>
  <si>
    <t>SINAPI-I|35273</t>
  </si>
  <si>
    <t>35273</t>
  </si>
  <si>
    <t>PRANCHA NAO APARELHADA *6 X 30* CM, EM MACARANDUBA/MASSARANDUBA, ANGELIM OU EQUIVALENTE DA REGIAO - BRUTA</t>
  </si>
  <si>
    <t>SINAPI-I|4470</t>
  </si>
  <si>
    <t>4470</t>
  </si>
  <si>
    <t>PRANCHA NAO APARELHADA *6 X 40* CM, EM MACARANDUBA/MASSARANDUBA, ANGELIM OU EQUIVALENTE DA REGIAO - BRUTA</t>
  </si>
  <si>
    <t>SINAPI-I|20204</t>
  </si>
  <si>
    <t>20204</t>
  </si>
  <si>
    <t>PRANCHAO APARELHADO *7,5 X 23* CM, EM MACARANDUBA/MASSARANDUBA, ANGELIM OU EQUIVALENTE DA REGIAO</t>
  </si>
  <si>
    <t>SINAPI-I|20208</t>
  </si>
  <si>
    <t>20208</t>
  </si>
  <si>
    <t>PRANCHAO APARELHADO *8 X 30* CM, EM MACARANDUBA/MASSARANDUBA, ANGELIM OU EQUIVALENTE DA REGIAO</t>
  </si>
  <si>
    <t>SINAPI-I|4437</t>
  </si>
  <si>
    <t>4437</t>
  </si>
  <si>
    <t>PRANCHAO NAO APARELHADO *7,5 X 23* CM, EM MACARANDUBA/MASSARANDUBA, ANGELIM OU EQUIVALENTE DA REGIAO - BRUTA</t>
  </si>
  <si>
    <t>SINAPI-I|14580</t>
  </si>
  <si>
    <t>14580</t>
  </si>
  <si>
    <t>PRANCHAO NAO APARELHADO *8 X 30* CM, EM MACARANDUBA/MASSARANDUBA, ANGELIM OU EQUIVALENTE DA REGIAO - BRUTA</t>
  </si>
  <si>
    <t>SINAPI-I|5065</t>
  </si>
  <si>
    <t>5065</t>
  </si>
  <si>
    <t>PREGO DE ACO POLIDO COM CABECA 10 X 10 (7/8 X 17)</t>
  </si>
  <si>
    <t>SINAPI-I|5072</t>
  </si>
  <si>
    <t>5072</t>
  </si>
  <si>
    <t>PREGO DE ACO POLIDO COM CABECA 10 X 11 (1 X 17)</t>
  </si>
  <si>
    <t>SINAPI-I|5066</t>
  </si>
  <si>
    <t>5066</t>
  </si>
  <si>
    <t>PREGO DE ACO POLIDO COM CABECA 12 X 12</t>
  </si>
  <si>
    <t>SINAPI-I|5063</t>
  </si>
  <si>
    <t>5063</t>
  </si>
  <si>
    <t>PREGO DE ACO POLIDO COM CABECA 14 X 18 (1 1/2 X 14)</t>
  </si>
  <si>
    <t>SINAPI-I|20247</t>
  </si>
  <si>
    <t>20247</t>
  </si>
  <si>
    <t>PREGO DE ACO POLIDO COM CABECA 15 X 15 (1 1/4 X 13)</t>
  </si>
  <si>
    <t>SINAPI-I|5074</t>
  </si>
  <si>
    <t>5074</t>
  </si>
  <si>
    <t>PREGO DE ACO POLIDO COM CABECA 15 X 18 (1 1/2 X 13)</t>
  </si>
  <si>
    <t>SINAPI-I|5067</t>
  </si>
  <si>
    <t>5067</t>
  </si>
  <si>
    <t>PREGO DE ACO POLIDO COM CABECA 16 X 24 (2 1/4 X 12)</t>
  </si>
  <si>
    <t>SINAPI-I|5078</t>
  </si>
  <si>
    <t>5078</t>
  </si>
  <si>
    <t>PREGO DE ACO POLIDO COM CABECA 16 X 27 (2 1/2 X 12)</t>
  </si>
  <si>
    <t>SINAPI-I|5068</t>
  </si>
  <si>
    <t>5068</t>
  </si>
  <si>
    <t>PREGO DE ACO POLIDO COM CABECA 17 X 21 (2 X 11)</t>
  </si>
  <si>
    <t>SINAPI-I|5073</t>
  </si>
  <si>
    <t>5073</t>
  </si>
  <si>
    <t>PREGO DE ACO POLIDO COM CABECA 17 X 24 (2 1/4 X 11)</t>
  </si>
  <si>
    <t>SINAPI-I|5069</t>
  </si>
  <si>
    <t>5069</t>
  </si>
  <si>
    <t>PREGO DE ACO POLIDO COM CABECA 17 X 27 (2 1/2 X 11)</t>
  </si>
  <si>
    <t>SINAPI-I|5070</t>
  </si>
  <si>
    <t>5070</t>
  </si>
  <si>
    <t>PREGO DE ACO POLIDO COM CABECA 17 X 30 (2 3/4 X 11)</t>
  </si>
  <si>
    <t>SINAPI-I|5071</t>
  </si>
  <si>
    <t>5071</t>
  </si>
  <si>
    <t>PREGO DE ACO POLIDO COM CABECA 18 X 24 (2 1/4 X 10)</t>
  </si>
  <si>
    <t>SINAPI-I|5061</t>
  </si>
  <si>
    <t>5061</t>
  </si>
  <si>
    <t>PREGO DE ACO POLIDO COM CABECA 18 X 27 (2 1/2 X 10)</t>
  </si>
  <si>
    <t>SINAPI-I|5075</t>
  </si>
  <si>
    <t>5075</t>
  </si>
  <si>
    <t>PREGO DE ACO POLIDO COM CABECA 18 X 30 (2 3/4 X 10)</t>
  </si>
  <si>
    <t>SINAPI-I|5062</t>
  </si>
  <si>
    <t>5062</t>
  </si>
  <si>
    <t>PREGO DE ACO POLIDO COM CABECA 19 X 33 (3 X 9)</t>
  </si>
  <si>
    <t>SINAPI-I|39027</t>
  </si>
  <si>
    <t>39027</t>
  </si>
  <si>
    <t>PREGO DE ACO POLIDO COM CABECA 19 X 36 (3 1/4 X 9)</t>
  </si>
  <si>
    <t>SINAPI-I|40568</t>
  </si>
  <si>
    <t>40568</t>
  </si>
  <si>
    <t>PREGO DE ACO POLIDO COM CABECA 22 X 48 (4 1/4 X 5)</t>
  </si>
  <si>
    <t>SINAPI-I|40304</t>
  </si>
  <si>
    <t>40304</t>
  </si>
  <si>
    <t>PREGO DE ACO POLIDO COM CABECA DUPLA 17 X 27 (2 1/2 X 11)</t>
  </si>
  <si>
    <t>SINAPI-I|39026</t>
  </si>
  <si>
    <t>39026</t>
  </si>
  <si>
    <t>PREGO DE ACO POLIDO SEM CABECA 15 X 15 (1 1/4 X 13)</t>
  </si>
  <si>
    <t>SINAPI-I|42431</t>
  </si>
  <si>
    <t>42431</t>
  </si>
  <si>
    <t>PRESSAO DE PERNAS TRIPLO, EM TUBO DE ACO CARBONO, PINTURA NO PROCESSO ELETROSTATICO - EQUIPAMENTO DE GINASTICA PARA ACADEMIA AO AR LIVRE / ACADEMIA DA TERCEIRA IDADE - ATI</t>
  </si>
  <si>
    <t>SINAPI-I|44074</t>
  </si>
  <si>
    <t>44074</t>
  </si>
  <si>
    <t>PRIMER DE POLIURETANO</t>
  </si>
  <si>
    <t>SINAPI-I|44072</t>
  </si>
  <si>
    <t>44072</t>
  </si>
  <si>
    <t>PRIMER EPOXI / EPOXIDICO</t>
  </si>
  <si>
    <t>SINAPI-I|511</t>
  </si>
  <si>
    <t>511</t>
  </si>
  <si>
    <t>PRIMER PARA MANTA ASFALTICA A BASE DE ASFALTO MODIFICADO DILUIDO EM SOLVENTE, APLICACAO A FRIO</t>
  </si>
  <si>
    <t>SINAPI-I|37540</t>
  </si>
  <si>
    <t>37540</t>
  </si>
  <si>
    <t>PROJETOR DE ARGAMASSA, CAPACIDADE DE PROJECAO 1,5 M3/H, ALCANCE DA PROJECAO 30 ATE 60 M, MOTOR ELETRICO TRIFASICO</t>
  </si>
  <si>
    <t>SINAPI-I|37548</t>
  </si>
  <si>
    <t>37548</t>
  </si>
  <si>
    <t>PROJETOR DE ARGAMASSA, CAPACIDADE DE PROJECAO 2,0 M3/H, ALCANCE DA PROJECAO ATE 50 M, MOTOR ELETRICO TRIFASICO</t>
  </si>
  <si>
    <t>SINAPI-I|39828</t>
  </si>
  <si>
    <t>39828</t>
  </si>
  <si>
    <t>PROJETOR PNEUMATICO DE ARGAMASSA PARA CHAPISCO E REBOCO COM RECIPIENTE ACOPLADO, TIPO CANEQUINHA, COM VOLUME DE 1,50 L, SEM COMPRESSOR</t>
  </si>
  <si>
    <t>SINAPI-I|38392</t>
  </si>
  <si>
    <t>38392</t>
  </si>
  <si>
    <t>PROLONGADOR/ EXTENSOR TELESCOPICO, EM CHAPA METALICA, COM 3 METROS, PARA ROLO DE PINTURA</t>
  </si>
  <si>
    <t>SINAPI-I|11735</t>
  </si>
  <si>
    <t>11735</t>
  </si>
  <si>
    <t>PROLONGAMENTO / PROLONGADOR PARA CAIXA SIFONADA, PVC, 100 MM X 200 MM (NBR 5688)</t>
  </si>
  <si>
    <t>SINAPI-I|11737</t>
  </si>
  <si>
    <t>11737</t>
  </si>
  <si>
    <t>PROLONGAMENTO / PROLONGADOR PARA CAIXA SIFONADA, PVC, 150 MM X 150 MM (NBR 5688)</t>
  </si>
  <si>
    <t>SINAPI-I|11738</t>
  </si>
  <si>
    <t>11738</t>
  </si>
  <si>
    <t>PROLONGAMENTO / PROLONGADOR PARA CAIXA SIFONADA, PVC, 150 MM X 200 MM (NBR 5688)</t>
  </si>
  <si>
    <t>SINAPI-I|36143</t>
  </si>
  <si>
    <t>36143</t>
  </si>
  <si>
    <t>PROTETOR AUDITIVO TIPO CONCHA COM ABAFADOR DE RUIDOS, ATENUACAO ACIMA DE 22 DB</t>
  </si>
  <si>
    <t>SINAPI-I|36142</t>
  </si>
  <si>
    <t>36142</t>
  </si>
  <si>
    <t>PROTETOR AUDITIVO TIPO PLUG DE INSERCAO COM CORDAO, ATENUACAO SUPERIOR A 15 DB</t>
  </si>
  <si>
    <t>SINAPI-I|45227</t>
  </si>
  <si>
    <t>45227</t>
  </si>
  <si>
    <t>PROTETOR FACIAL ARCO ELETRICO, COM QUEIXEIRA E LENTE EM POLICARBONATO, CAPACETE INCLUIDO</t>
  </si>
  <si>
    <t>SINAPI-I|45209</t>
  </si>
  <si>
    <t>45209</t>
  </si>
  <si>
    <t>PROTETOR FACIAL DE POLICARBONATO, 200 MM X *390* MM, COM COROA E CARNEIRA</t>
  </si>
  <si>
    <t>SINAPI-I|36146</t>
  </si>
  <si>
    <t>36146</t>
  </si>
  <si>
    <t>PROTETOR SOLAR FPS 30, EMBALAGEM 2 LITROS</t>
  </si>
  <si>
    <t>SINAPI-I|39015</t>
  </si>
  <si>
    <t>39015</t>
  </si>
  <si>
    <t>PROTETOR/PONTEIRA PLASTICA PARA PONTA DE VERGALHAO DE ATE 1", TIPO PROTETOR DE ESPERA</t>
  </si>
  <si>
    <t>SINAPI-I|38377</t>
  </si>
  <si>
    <t>38377</t>
  </si>
  <si>
    <t>PRUMO DE CENTRO EM ACO *400* G, COM CORDAO EM NYLON E CALCO GUIA EM ACO OU MADEIRA</t>
  </si>
  <si>
    <t>SINAPI-I|38376</t>
  </si>
  <si>
    <t>38376</t>
  </si>
  <si>
    <t>PRUMO DE PAREDE EM ACO 700 A 750 G, COM CORDAO EM NYLON E TACO</t>
  </si>
  <si>
    <t>SINAPI-I|38116</t>
  </si>
  <si>
    <t>38116</t>
  </si>
  <si>
    <t>PULSADOR CAMPAINHA 10A, 250V (APENAS MODULO)</t>
  </si>
  <si>
    <t>SINAPI-I|38066</t>
  </si>
  <si>
    <t>38066</t>
  </si>
  <si>
    <t>PULSADOR CAMPAINHA 10A, 250V, CONJUNTO MONTADO PARA EMBUTIR 4" X 2" (PLACA + SUPORTE + MODULO)</t>
  </si>
  <si>
    <t>SINAPI-I|38117</t>
  </si>
  <si>
    <t>38117</t>
  </si>
  <si>
    <t>PULSADOR MINUTERIA 10A, 250V (APENAS MODULO)</t>
  </si>
  <si>
    <t>SINAPI-I|38067</t>
  </si>
  <si>
    <t>38067</t>
  </si>
  <si>
    <t>PULSADOR MINUTERIA 10A, 250V, CONJUNTO MONTADO PARA EMBUTIR 4" X 2" (PLACA + SUPORTE + MODULO)</t>
  </si>
  <si>
    <t>SINAPI-I|44313</t>
  </si>
  <si>
    <t>44313</t>
  </si>
  <si>
    <t>PUNHO PARA PERFURATRIZ DE ESTEIRA T38, D = 1 1/2" (38 MM), C = 380 MM</t>
  </si>
  <si>
    <t>SINAPI-I|11522</t>
  </si>
  <si>
    <t>11522</t>
  </si>
  <si>
    <t>PUXADOR DE EMBUTIR TIPO CONCHA, COM FURO PARA CHAVE, EM LATAO CROMADO, COMPRIMENTO DE APROX *100* MM E LARGURA DE APROX *40* MM</t>
  </si>
  <si>
    <t>SINAPI-I|43600</t>
  </si>
  <si>
    <t>43600</t>
  </si>
  <si>
    <t>PUXADOR TIPO ALCA, EM ZAMAC CROMADO, COM COMPRIMENTO DE APROX 150 MM, COM ROSETA PARA PORTAS DE MADEIRAS, INCLUINDO PARAFUSOS</t>
  </si>
  <si>
    <t>SINAPI-I|5080</t>
  </si>
  <si>
    <t>5080</t>
  </si>
  <si>
    <t>PUXADOR TIPO ALCA, EM ZAMAC CROMADO, COM ROSETAS, COMPRIMENTO DE APROX *100* MM, PARA PORTAS E JANELAS DE MADEIRA, INCLUINDO PARAFUSOS</t>
  </si>
  <si>
    <t>SINAPI-I|38168</t>
  </si>
  <si>
    <t>38168</t>
  </si>
  <si>
    <t>PUXADOR TUBULAR RETO DUPLO, EM ALUMINIO CROMADO, COMPRIMENTO DE APROX 400 MM E DIAMETRO DE 25 MM (1")</t>
  </si>
  <si>
    <t>SINAPI-I|43601</t>
  </si>
  <si>
    <t>43601</t>
  </si>
  <si>
    <t>PUXADOR TUBULAR RETO SIMPLES, EM ALUMINIO CROMADO, COM COMPRIMENTO DE APROX 400 MM E DIAMETRO DE 25 MM</t>
  </si>
  <si>
    <t>SINAPI-I|13393</t>
  </si>
  <si>
    <t>13393</t>
  </si>
  <si>
    <t>QUADRO DE DISTRIBUICAO COM BARRAMENTO TRIFASICO, DE EMBUTIR, EM CHAPA DE ACO GALVANIZADO, PARA 12 DISJUNTORES DIN, 100 A</t>
  </si>
  <si>
    <t>SINAPI-I|13395</t>
  </si>
  <si>
    <t>13395</t>
  </si>
  <si>
    <t>QUADRO DE DISTRIBUICAO COM BARRAMENTO TRIFASICO, DE EMBUTIR, EM CHAPA DE ACO GALVANIZADO, PARA 18 DISJUNTORES DIN, 100 A</t>
  </si>
  <si>
    <t>SINAPI-I|12039</t>
  </si>
  <si>
    <t>12039</t>
  </si>
  <si>
    <t>QUADRO DE DISTRIBUICAO COM BARRAMENTO TRIFASICO, DE EMBUTIR, EM CHAPA DE ACO GALVANIZADO, PARA 24 DISJUNTORES DIN, 100 A</t>
  </si>
  <si>
    <t>SINAPI-I|13396</t>
  </si>
  <si>
    <t>13396</t>
  </si>
  <si>
    <t>QUADRO DE DISTRIBUICAO COM BARRAMENTO TRIFASICO, DE EMBUTIR, EM CHAPA DE ACO GALVANIZADO, PARA 28 DISJUNTORES DIN, 100 A</t>
  </si>
  <si>
    <t>SINAPI-I|12041</t>
  </si>
  <si>
    <t>12041</t>
  </si>
  <si>
    <t>QUADRO DE DISTRIBUICAO COM BARRAMENTO TRIFASICO, DE EMBUTIR, EM CHAPA DE ACO GALVANIZADO, PARA 30 DISJUNTORES DIN, 150 A</t>
  </si>
  <si>
    <t>SINAPI-I|12043</t>
  </si>
  <si>
    <t>12043</t>
  </si>
  <si>
    <t>QUADRO DE DISTRIBUICAO COM BARRAMENTO TRIFASICO, DE EMBUTIR, EM CHAPA DE ACO GALVANIZADO, PARA 30 DISJUNTORES DIN, 225 A</t>
  </si>
  <si>
    <t>SINAPI-I|39762</t>
  </si>
  <si>
    <t>39762</t>
  </si>
  <si>
    <t>QUADRO DE DISTRIBUICAO COM BARRAMENTO TRIFASICO, DE EMBUTIR, EM CHAPA DE ACO GALVANIZADO, PARA 36 DISJUNTORES DIN, 100 A</t>
  </si>
  <si>
    <t>SINAPI-I|12042</t>
  </si>
  <si>
    <t>12042</t>
  </si>
  <si>
    <t>QUADRO DE DISTRIBUICAO COM BARRAMENTO TRIFASICO, DE EMBUTIR, EM CHAPA DE ACO GALVANIZADO, PARA 40 DISJUNTORES DIN, 100 A</t>
  </si>
  <si>
    <t>SINAPI-I|39763</t>
  </si>
  <si>
    <t>39763</t>
  </si>
  <si>
    <t>QUADRO DE DISTRIBUICAO COM BARRAMENTO TRIFASICO, DE EMBUTIR, EM CHAPA DE ACO GALVANIZADO, PARA 48 DISJUNTORES DIN, 100 A</t>
  </si>
  <si>
    <t>SINAPI-I|39760</t>
  </si>
  <si>
    <t>39760</t>
  </si>
  <si>
    <t>QUADRO DE DISTRIBUICAO COM BARRAMENTO TRIFASICO, DE SOBREPOR, EM CHAPA DE ACO GALVANIZADO, PARA *42* DISJUNTORES DIN, 100 A</t>
  </si>
  <si>
    <t>SINAPI-I|39756</t>
  </si>
  <si>
    <t>39756</t>
  </si>
  <si>
    <t>QUADRO DE DISTRIBUICAO COM BARRAMENTO TRIFASICO, DE SOBREPOR, EM CHAPA DE ACO GALVANIZADO, PARA 12 DISJUNTORES DIN, 100 A</t>
  </si>
  <si>
    <t>SINAPI-I|12038</t>
  </si>
  <si>
    <t>12038</t>
  </si>
  <si>
    <t>QUADRO DE DISTRIBUICAO COM BARRAMENTO TRIFASICO, DE SOBREPOR, EM CHAPA DE ACO GALVANIZADO, PARA 18 DISJUNTORES DIN, 100 A</t>
  </si>
  <si>
    <t>SINAPI-I|39757</t>
  </si>
  <si>
    <t>39757</t>
  </si>
  <si>
    <t>QUADRO DE DISTRIBUICAO COM BARRAMENTO TRIFASICO, DE SOBREPOR, EM CHAPA DE ACO GALVANIZADO, PARA 28 DISJUNTORES DIN, 100 A</t>
  </si>
  <si>
    <t>SINAPI-I|39758</t>
  </si>
  <si>
    <t>39758</t>
  </si>
  <si>
    <t>QUADRO DE DISTRIBUICAO COM BARRAMENTO TRIFASICO, DE SOBREPOR, EM CHAPA DE ACO GALVANIZADO, PARA 30 DISJUNTORES DIN, 100 A</t>
  </si>
  <si>
    <t>SINAPI-I|39759</t>
  </si>
  <si>
    <t>39759</t>
  </si>
  <si>
    <t>QUADRO DE DISTRIBUICAO COM BARRAMENTO TRIFASICO, DE SOBREPOR, EM CHAPA DE ACO GALVANIZADO, PARA 36 DISJUNTORES DIN, 100 A</t>
  </si>
  <si>
    <t>SINAPI-I|39761</t>
  </si>
  <si>
    <t>39761</t>
  </si>
  <si>
    <t>QUADRO DE DISTRIBUICAO COM BARRAMENTO TRIFASICO, DE SOBREPOR, EM CHAPA DE ACO GALVANIZADO, PARA 48 DISJUNTORES DIN, 100 A</t>
  </si>
  <si>
    <t>SINAPI-I|39805</t>
  </si>
  <si>
    <t>39805</t>
  </si>
  <si>
    <t>QUADRO DE DISTRIBUICAO, EM PVC, DE EMBUTIR, COM BARRAMENTO TERRA / NEUTRO, PARA 12 DISJUNTORES NEMA OU 16 DISJUNTORES DIN</t>
  </si>
  <si>
    <t>SINAPI-I|39806</t>
  </si>
  <si>
    <t>39806</t>
  </si>
  <si>
    <t>QUADRO DE DISTRIBUICAO, EM PVC, DE EMBUTIR, COM BARRAMENTO TERRA / NEUTRO, PARA 18 DISJUNTORES NEMA OU 24 DISJUNTORES DIN</t>
  </si>
  <si>
    <t>SINAPI-I|39807</t>
  </si>
  <si>
    <t>39807</t>
  </si>
  <si>
    <t>QUADRO DE DISTRIBUICAO, EM PVC, DE EMBUTIR, COM BARRAMENTO TERRA / NEUTRO, PARA 27 DISJUNTORES NEMA OU 36 DISJUNTORES DIN</t>
  </si>
  <si>
    <t>SINAPI-I|43100</t>
  </si>
  <si>
    <t>43100</t>
  </si>
  <si>
    <t>QUADRO DE DISTRIBUICAO, EM PVC, DE EMBUTIR, COM BARRAMENTO TERRA / NEUTRO, PARA 48 DISJUNTORES DIN</t>
  </si>
  <si>
    <t>SINAPI-I|39804</t>
  </si>
  <si>
    <t>39804</t>
  </si>
  <si>
    <t>QUADRO DE DISTRIBUICAO, EM PVC, DE EMBUTIR, COM BARRAMENTO TERRA / NEUTRO, PARA 6 DISJUNTORES NEMA OU 8 DISJUNTORES DIN</t>
  </si>
  <si>
    <t>SINAPI-I|39796</t>
  </si>
  <si>
    <t>39796</t>
  </si>
  <si>
    <t>QUADRO DE DISTRIBUICAO, SEM BARRAMENTO, EM PVC, DE EMBUTIR, PARA 12 DISJUNTORES NEMA OU 16 DISJUNTORES DIN</t>
  </si>
  <si>
    <t>SINAPI-I|39797</t>
  </si>
  <si>
    <t>39797</t>
  </si>
  <si>
    <t>QUADRO DE DISTRIBUICAO, SEM BARRAMENTO, EM PVC, DE EMBUTIR, PARA 18 DISJUNTORES NEMA OU 24 DISJUNTORES DIN</t>
  </si>
  <si>
    <t>SINAPI-I|39798</t>
  </si>
  <si>
    <t>39798</t>
  </si>
  <si>
    <t>QUADRO DE DISTRIBUICAO, SEM BARRAMENTO, EM PVC, DE EMBUTIR, PARA 27 DISJUNTORES NEMA OU 36 DISJUNTORES DIN</t>
  </si>
  <si>
    <t>SINAPI-I|39794</t>
  </si>
  <si>
    <t>39794</t>
  </si>
  <si>
    <t>QUADRO DE DISTRIBUICAO, SEM BARRAMENTO, EM PVC, DE EMBUTIR, PARA 3 DISJUNTORES NEMA OU 4 DISJUNTORES DIN</t>
  </si>
  <si>
    <t>SINAPI-I|39795</t>
  </si>
  <si>
    <t>39795</t>
  </si>
  <si>
    <t>QUADRO DE DISTRIBUICAO, SEM BARRAMENTO, EM PVC, DE EMBUTIR, PARA 6 DISJUNTORES NEMA OU 8 DISJUNTORES DIN</t>
  </si>
  <si>
    <t>SINAPI-I|39801</t>
  </si>
  <si>
    <t>39801</t>
  </si>
  <si>
    <t>QUADRO DE DISTRIBUICAO, SEM BARRAMENTO, EM PVC, DE SOBREPOR, PARA 12 DISJUNTORES NEMA OU 16 DISJUNTORES DIN</t>
  </si>
  <si>
    <t>SINAPI-I|39802</t>
  </si>
  <si>
    <t>39802</t>
  </si>
  <si>
    <t>QUADRO DE DISTRIBUICAO, SEM BARRAMENTO, EM PVC, DE SOBREPOR, PARA 18 DISJUNTORES NEMA OU 24 DISJUNTORES DIN</t>
  </si>
  <si>
    <t>SINAPI-I|39803</t>
  </si>
  <si>
    <t>39803</t>
  </si>
  <si>
    <t>QUADRO DE DISTRIBUICAO, SEM BARRAMENTO, EM PVC, DE SOBREPOR, PARA 27 DISJUNTORES NEMA OU 36 DISJUNTORES DIN</t>
  </si>
  <si>
    <t>SINAPI-I|39799</t>
  </si>
  <si>
    <t>39799</t>
  </si>
  <si>
    <t>QUADRO DE DISTRIBUICAO, SEM BARRAMENTO, EM PVC, DE SOBREPOR, PARA 3 DISJUNTORES NEMA OU 4 DISJUNTORES DIN</t>
  </si>
  <si>
    <t>SINAPI-I|39800</t>
  </si>
  <si>
    <t>39800</t>
  </si>
  <si>
    <t>QUADRO DE DISTRIBUICAO, SEM BARRAMENTO, EM PVC, DE SOBREPOR, PARA 6 DISJUNTORES NEMA OU 8 DISJUNTORES DIN</t>
  </si>
  <si>
    <t>SINAPI-I|43837</t>
  </si>
  <si>
    <t>43837</t>
  </si>
  <si>
    <t>RACK DE PISO PARA SERVIDOR, ABERTO, EM COLUNA, 44U X *570* MM</t>
  </si>
  <si>
    <t>SINAPI-I|43836</t>
  </si>
  <si>
    <t>43836</t>
  </si>
  <si>
    <t>RACK DE PISO PARA SERVIDOR, FECHADO, 44U, COM PORTA, 44U X *570* MM</t>
  </si>
  <si>
    <t>SINAPI-I|21059</t>
  </si>
  <si>
    <t>21059</t>
  </si>
  <si>
    <t>RALO FOFO COM REQUADRO, QUADRADO 150 X 150 MM</t>
  </si>
  <si>
    <t>SINAPI-I|11234</t>
  </si>
  <si>
    <t>11234</t>
  </si>
  <si>
    <t>RALO FOFO COM REQUADRO, QUADRADO 200 X 200 MM</t>
  </si>
  <si>
    <t>SINAPI-I|21060</t>
  </si>
  <si>
    <t>21060</t>
  </si>
  <si>
    <t>RALO FOFO COM REQUADRO, QUADRADO 250 X 250 MM</t>
  </si>
  <si>
    <t>SINAPI-I|21061</t>
  </si>
  <si>
    <t>21061</t>
  </si>
  <si>
    <t>RALO FOFO COM REQUADRO, QUADRADO 300 X 300 MM</t>
  </si>
  <si>
    <t>SINAPI-I|21062</t>
  </si>
  <si>
    <t>21062</t>
  </si>
  <si>
    <t>RALO FOFO COM REQUADRO, QUADRADO 400 X 400 MM</t>
  </si>
  <si>
    <t>SINAPI-I|11708</t>
  </si>
  <si>
    <t>11708</t>
  </si>
  <si>
    <t>RALO FOFO SEMIESFERICO, 100 MM, PARA LAJES/ CALHAS</t>
  </si>
  <si>
    <t>SINAPI-I|11709</t>
  </si>
  <si>
    <t>11709</t>
  </si>
  <si>
    <t>RALO FOFO SEMIESFERICO, 150 MM, PARA LAJES/ CALHAS</t>
  </si>
  <si>
    <t>SINAPI-I|11710</t>
  </si>
  <si>
    <t>11710</t>
  </si>
  <si>
    <t>RALO FOFO SEMIESFERICO, 200 MM, PARA LAJES/ CALHAS</t>
  </si>
  <si>
    <t>SINAPI-I|11707</t>
  </si>
  <si>
    <t>11707</t>
  </si>
  <si>
    <t>RALO FOFO SEMIESFERICO, 75 MM, PARA LAJES/ CALHAS</t>
  </si>
  <si>
    <t>SINAPI-I|5102</t>
  </si>
  <si>
    <t>5102</t>
  </si>
  <si>
    <t>RALO SECO / RALO DE PASSAGEM EM PVC, QUADRADO, 100 X 100 X 53 MM, SAIDA 40 MM, COM GRELHA BRANCA</t>
  </si>
  <si>
    <t>SINAPI-I|11711</t>
  </si>
  <si>
    <t>11711</t>
  </si>
  <si>
    <t>RALO SECO CONICO, PVC, 100 X 40 MM, COM GRELHA QUADRADA BRANCA</t>
  </si>
  <si>
    <t>SINAPI-I|11739</t>
  </si>
  <si>
    <t>11739</t>
  </si>
  <si>
    <t>RALO SECO CONICO, PVC, 100 X 40 MM, COM GRELHA REDONDA BRANCA</t>
  </si>
  <si>
    <t>SINAPI-I|11741</t>
  </si>
  <si>
    <t>11741</t>
  </si>
  <si>
    <t>RALO SIFONADO CILINDRICO, PVC, 100 X 40 MM, COM GRELHA REDONDA BRANCA</t>
  </si>
  <si>
    <t>SINAPI-I|11745</t>
  </si>
  <si>
    <t>11745</t>
  </si>
  <si>
    <t>RALO SIFONADO QUADRADO, PVC, 100 X 53 MM, SAIDA 40 MM, COM GRELHA QUADRADA BRANCA</t>
  </si>
  <si>
    <t>SINAPI-I|11743</t>
  </si>
  <si>
    <t>11743</t>
  </si>
  <si>
    <t>RALO SIFONADO REDONDO CONICO, PVC, 100 X 40 MM, COM GRELHA REDONDA BRANCA</t>
  </si>
  <si>
    <t>SINAPI-I|5104</t>
  </si>
  <si>
    <t>5104</t>
  </si>
  <si>
    <t>REBITE DE REPUXO EM ALUMINIO VAZADO, DIAMETRO 3,2 X 8 MM DE COMPRIMENTO (1KG = 1025 UNIDADES)</t>
  </si>
  <si>
    <t>SINAPI-I|44530</t>
  </si>
  <si>
    <t>44530</t>
  </si>
  <si>
    <t>REBOLO ABRASIVO RETO DE USO GERAL GRAO 36, DE 6 X 1" (DIAMETRO X ESPESSURA)</t>
  </si>
  <si>
    <t>SINAPI-I|2710</t>
  </si>
  <si>
    <t>2710</t>
  </si>
  <si>
    <t>REBOLO ABRASIVO RETO DE USO GERAL GRAO 36, DE 6 X 3/4" (DIAMETRO X ESPESSURA)</t>
  </si>
  <si>
    <t>SINAPI-I|14575</t>
  </si>
  <si>
    <t>14575</t>
  </si>
  <si>
    <t>RECICLADORA DE ASFALTO A FRIO SOBRE RODAS, LARG. FRESAGEM 2,00 M, POT. 315 KW/422 HP</t>
  </si>
  <si>
    <t>SINAPI-I|44048</t>
  </si>
  <si>
    <t>44048</t>
  </si>
  <si>
    <t>REDUCAO CONCENTRICA PARA ELETROCALHA, PERFURADA, EM CHAPA DE ACO GALVANIZADO ESPESSURA #14, (700 X 600 MM) X 50 MM, SEM VIROLA, SEM TAMPA</t>
  </si>
  <si>
    <t>SINAPI-I|44026</t>
  </si>
  <si>
    <t>44026</t>
  </si>
  <si>
    <t>REDUCAO CONCENTRICA PARA ELETROCALHA, PERFURADA, EM CHAPA DE ACO GALVANIZADO ESPESSURA #14, (800 X 700 MM) X 50 MM, SEM VIROLA, SEM TAMPA</t>
  </si>
  <si>
    <t>SINAPI-I|44024</t>
  </si>
  <si>
    <t>44024</t>
  </si>
  <si>
    <t>REDUCAO CONCENTRICA PARA ELETROCALHA, PERFURADA, EM CHAPA DE ACO GALVANIZADO ESPESSURA #16, (500 X 400 MM) X 50 MM (L X A), SEM VIROLA, SEM TAMPA</t>
  </si>
  <si>
    <t>SINAPI-I|44025</t>
  </si>
  <si>
    <t>44025</t>
  </si>
  <si>
    <t>REDUCAO CONCENTRICA PARA ELETROCALHA, PERFURADA, EM CHAPA DE ACO GALVANIZADO ESPESSURA #16, (600 X 500 MM) X 50 MM, SEM VIROLA, SEM TAMPA</t>
  </si>
  <si>
    <t>SINAPI-I|44022</t>
  </si>
  <si>
    <t>44022</t>
  </si>
  <si>
    <t>REDUCAO CONCENTRICA PARA ELETROCALHA, PERFURADA, EM CHAPA DE ACO GALVANIZADO ESPESSURA #18, (300 X 250 MM) X 50 MM (L X A), SEM VIROLA, SEM TAMPA</t>
  </si>
  <si>
    <t>SINAPI-I|44023</t>
  </si>
  <si>
    <t>44023</t>
  </si>
  <si>
    <t>REDUCAO CONCENTRICA PARA ELETROCALHA, PERFURADA, EM CHAPA DE ACO GALVANIZADO ESPESSURA #18, (400 X 300 MM) X 50 MM (L X A), SEM VIROLA, SEM TAMPA</t>
  </si>
  <si>
    <t>SINAPI-I|43966</t>
  </si>
  <si>
    <t>43966</t>
  </si>
  <si>
    <t>REDUCAO CONCENTRICA PARA ELETROCALHA, PERFURADA, EM CHAPA DE ACO GALVANIZADO ESPESSURA #22, (100 X 75 MM) X 50 MM (L X A), SEM VIROLA, SEM TAMPA</t>
  </si>
  <si>
    <t>SINAPI-I|43967</t>
  </si>
  <si>
    <t>43967</t>
  </si>
  <si>
    <t>REDUCAO CONCENTRICA PARA ELETROCALHA, PERFURADA, EM CHAPA DE ACO GALVANIZADO ESPESSURA #22, (125 X100 MM) X 50 MM (L X A), SEM VIROLA, SEM TAMPA</t>
  </si>
  <si>
    <t>SINAPI-I|43968</t>
  </si>
  <si>
    <t>43968</t>
  </si>
  <si>
    <t>REDUCAO CONCENTRICA PARA ELETROCALHA, PERFURADA, EM CHAPA DE ACO GALVANIZADO ESPESSURA #22, (150 X125 MM) X 50 MM (L X A), SEM VIROLA, SEM TAMPA</t>
  </si>
  <si>
    <t>SINAPI-I|43969</t>
  </si>
  <si>
    <t>43969</t>
  </si>
  <si>
    <t>REDUCAO CONCENTRICA PARA ELETROCALHA, PERFURADA, EM CHAPA DE ACO GALVANIZADO ESPESSURA #22, (200 X 150 MM) X 50 MM (L X A), SEM VIROLA, SEM TAMPA</t>
  </si>
  <si>
    <t>SINAPI-I|44021</t>
  </si>
  <si>
    <t>44021</t>
  </si>
  <si>
    <t>REDUCAO CONCENTRICA PARA ELETROCALHA, PERFURADA, EM CHAPA DE ACO GALVANIZADO ESPESSURA #22, (250 X 200 MM) X 50 MM (L X A), SEM VIROLA, SEM TAMPA</t>
  </si>
  <si>
    <t>SINAPI-I|43970</t>
  </si>
  <si>
    <t>43970</t>
  </si>
  <si>
    <t>REDUCAO CONCENTRICA PARA ELETROCALHA, PERFURADA, EM CHAPA DE ACO GALVANIZADO ESPESSURA #22, (75 X 50 MM) X 50 MM (L X A), SEM VIROLA, SEM TAMPA</t>
  </si>
  <si>
    <t>SINAPI-I|20043</t>
  </si>
  <si>
    <t>20043</t>
  </si>
  <si>
    <t>REDUCAO EXCENTRICA PVC, DN 100 X 50 MM, PARA ESGOTO PREDIAL</t>
  </si>
  <si>
    <t>SINAPI-I|20044</t>
  </si>
  <si>
    <t>20044</t>
  </si>
  <si>
    <t>REDUCAO EXCENTRICA PVC, DN 100 X 75 MM, PARA ESGOTO PREDIAL</t>
  </si>
  <si>
    <t>SINAPI-I|20042</t>
  </si>
  <si>
    <t>20042</t>
  </si>
  <si>
    <t>REDUCAO EXCENTRICA PVC, DN 75 X 50 MM, PARA ESGOTO PREDIAL</t>
  </si>
  <si>
    <t>SINAPI-I|20046</t>
  </si>
  <si>
    <t>20046</t>
  </si>
  <si>
    <t>REDUCAO EXCENTRICA PVC, SERIE R, DN 100 X 75 MM, PARA ESGOTO PREDIAL</t>
  </si>
  <si>
    <t>SINAPI-I|20047</t>
  </si>
  <si>
    <t>20047</t>
  </si>
  <si>
    <t>REDUCAO EXCENTRICA PVC, SERIE R, DN 150 X 100 MM, PARA ESGOTO PREDIAL</t>
  </si>
  <si>
    <t>SINAPI-I|20045</t>
  </si>
  <si>
    <t>20045</t>
  </si>
  <si>
    <t>REDUCAO EXCENTRICA PVC, SERIE R, DN 75 X 50 MM, PARA ESGOTO PREDIAL</t>
  </si>
  <si>
    <t>SINAPI-I|20972</t>
  </si>
  <si>
    <t>20972</t>
  </si>
  <si>
    <t>REDUCAO FIXA TIPO STORZ, ENGATE RAPIDO 2.1/2" X 1.1/2", EM LATAO, PARA INSTALACAO PREDIAL COMBATE A INCENDIO PREDIAL</t>
  </si>
  <si>
    <t>SINAPI-I|11321</t>
  </si>
  <si>
    <t>11321</t>
  </si>
  <si>
    <t>REDUCAO PVC PBA, JE, PB, DN 100 X 50 / DE 110 X 60 MM, PARA REDE DE AGUA</t>
  </si>
  <si>
    <t>SINAPI-I|11323</t>
  </si>
  <si>
    <t>11323</t>
  </si>
  <si>
    <t>REDUCAO PVC PBA, JE, PB, DN 100 X 75 / DE 110 X 85 MM, PARA REDE DE AGUA</t>
  </si>
  <si>
    <t>SINAPI-I|20327</t>
  </si>
  <si>
    <t>20327</t>
  </si>
  <si>
    <t>REDUCAO PVC PBA, JE, PB, DN 75 X 50 / DE 85 X 60 MM, PARA REDE DE AGUA</t>
  </si>
  <si>
    <t>SINAPI-I|6034</t>
  </si>
  <si>
    <t>6034</t>
  </si>
  <si>
    <t>REGISTRO DE ESFERA DE PASSEIO, PVC PARA POLIETILENO, 20 MM</t>
  </si>
  <si>
    <t>SINAPI-I|6036</t>
  </si>
  <si>
    <t>6036</t>
  </si>
  <si>
    <t>REGISTRO DE ESFERA PVC, COM BORBOLETA, COM ROSCA EXTERNA, DE 1/2"</t>
  </si>
  <si>
    <t>SINAPI-I|6031</t>
  </si>
  <si>
    <t>6031</t>
  </si>
  <si>
    <t>REGISTRO DE ESFERA PVC, COM BORBOLETA, COM ROSCA EXTERNA, DE 3/4"</t>
  </si>
  <si>
    <t>SINAPI-I|6029</t>
  </si>
  <si>
    <t>6029</t>
  </si>
  <si>
    <t>REGISTRO DE ESFERA PVC, COM CABECA QUADRADA, COM ROSCA EXTERNA, 1/2"</t>
  </si>
  <si>
    <t>SINAPI-I|6033</t>
  </si>
  <si>
    <t>6033</t>
  </si>
  <si>
    <t>REGISTRO DE ESFERA PVC, COM CABECA QUADRADA, COM ROSCA EXTERNA, 3/4"</t>
  </si>
  <si>
    <t>SINAPI-I|11672</t>
  </si>
  <si>
    <t>11672</t>
  </si>
  <si>
    <t>REGISTRO DE ESFERA, PVC, COM VOLANTE, VS, ROSCAVEL, DN 1 1/2", COM CORPO DIVIDIDO</t>
  </si>
  <si>
    <t>SINAPI-I|11669</t>
  </si>
  <si>
    <t>11669</t>
  </si>
  <si>
    <t>REGISTRO DE ESFERA, PVC, COM VOLANTE, VS, ROSCAVEL, DN 1 1/4", COM CORPO DIVIDIDO</t>
  </si>
  <si>
    <t>SINAPI-I|20055</t>
  </si>
  <si>
    <t>20055</t>
  </si>
  <si>
    <t>REGISTRO DE ESFERA, PVC, COM VOLANTE, VS, ROSCAVEL, DN 1", COM CORPO DIVIDIDO</t>
  </si>
  <si>
    <t>SINAPI-I|11670</t>
  </si>
  <si>
    <t>11670</t>
  </si>
  <si>
    <t>REGISTRO DE ESFERA, PVC, COM VOLANTE, VS, ROSCAVEL, DN 1/2", COM CORPO DIVIDIDO</t>
  </si>
  <si>
    <t>SINAPI-I|11671</t>
  </si>
  <si>
    <t>11671</t>
  </si>
  <si>
    <t>REGISTRO DE ESFERA, PVC, COM VOLANTE, VS, ROSCAVEL, DN 2", COM CORPO DIVIDIDO</t>
  </si>
  <si>
    <t>SINAPI-I|6032</t>
  </si>
  <si>
    <t>6032</t>
  </si>
  <si>
    <t>REGISTRO DE ESFERA, PVC, COM VOLANTE, VS, ROSCAVEL, DN 3/4", COM CORPO DIVIDIDO</t>
  </si>
  <si>
    <t>SINAPI-I|11673</t>
  </si>
  <si>
    <t>11673</t>
  </si>
  <si>
    <t>REGISTRO DE ESFERA, PVC, COM VOLANTE, VS, SOLDAVEL, DN 20 MM, COM CORPO DIVIDIDO</t>
  </si>
  <si>
    <t>SINAPI-I|11674</t>
  </si>
  <si>
    <t>11674</t>
  </si>
  <si>
    <t>REGISTRO DE ESFERA, PVC, COM VOLANTE, VS, SOLDAVEL, DN 25 MM, COM CORPO DIVIDIDO</t>
  </si>
  <si>
    <t>SINAPI-I|11675</t>
  </si>
  <si>
    <t>11675</t>
  </si>
  <si>
    <t>REGISTRO DE ESFERA, PVC, COM VOLANTE, VS, SOLDAVEL, DN 32 MM, COM CORPO DIVIDIDO</t>
  </si>
  <si>
    <t>SINAPI-I|11676</t>
  </si>
  <si>
    <t>11676</t>
  </si>
  <si>
    <t>REGISTRO DE ESFERA, PVC, COM VOLANTE, VS, SOLDAVEL, DN 40 MM, COM CORPO DIVIDIDO</t>
  </si>
  <si>
    <t>SINAPI-I|11677</t>
  </si>
  <si>
    <t>11677</t>
  </si>
  <si>
    <t>REGISTRO DE ESFERA, PVC, COM VOLANTE, VS, SOLDAVEL, DN 50 MM, COM CORPO DIVIDIDO</t>
  </si>
  <si>
    <t>SINAPI-I|11678</t>
  </si>
  <si>
    <t>11678</t>
  </si>
  <si>
    <t>REGISTRO DE ESFERA, PVC, COM VOLANTE, VS, SOLDAVEL, DN 60 MM, COM CORPO DIVIDIDO</t>
  </si>
  <si>
    <t>SINAPI-I|6038</t>
  </si>
  <si>
    <t>6038</t>
  </si>
  <si>
    <t>REGISTRO DE PRESSAO PVC, ROSCAVEL, VOLANTE SIMPLES, DE 1/2"</t>
  </si>
  <si>
    <t>SINAPI-I|11718</t>
  </si>
  <si>
    <t>11718</t>
  </si>
  <si>
    <t>REGISTRO DE PRESSAO PVC, ROSCAVEL, VOLANTE SIMPLES, DE 3/4"</t>
  </si>
  <si>
    <t>SINAPI-I|6037</t>
  </si>
  <si>
    <t>6037</t>
  </si>
  <si>
    <t>REGISTRO DE PRESSAO PVC, SOLDAVEL, VOLANTE SIMPLES, DE 20 MM</t>
  </si>
  <si>
    <t>SINAPI-I|11719</t>
  </si>
  <si>
    <t>11719</t>
  </si>
  <si>
    <t>REGISTRO DE PRESSAO PVC, SOLDAVEL, VOLANTE SIMPLES, DE 25 MM</t>
  </si>
  <si>
    <t>SINAPI-I|6010</t>
  </si>
  <si>
    <t>6010</t>
  </si>
  <si>
    <t>REGISTRO GAVETA BRUTO EM LATAO FORJADO, BITOLA 1 1/2"</t>
  </si>
  <si>
    <t>SINAPI-I|6017</t>
  </si>
  <si>
    <t>6017</t>
  </si>
  <si>
    <t>REGISTRO GAVETA BRUTO EM LATAO FORJADO, BITOLA 1 1/4"</t>
  </si>
  <si>
    <t>SINAPI-I|6019</t>
  </si>
  <si>
    <t>6019</t>
  </si>
  <si>
    <t>REGISTRO GAVETA BRUTO EM LATAO FORJADO, BITOLA 1"</t>
  </si>
  <si>
    <t>SINAPI-I|6020</t>
  </si>
  <si>
    <t>6020</t>
  </si>
  <si>
    <t>REGISTRO GAVETA BRUTO EM LATAO FORJADO, BITOLA 1/2"</t>
  </si>
  <si>
    <t>SINAPI-I|6011</t>
  </si>
  <si>
    <t>6011</t>
  </si>
  <si>
    <t>REGISTRO GAVETA BRUTO EM LATAO FORJADO, BITOLA 2 1/2"</t>
  </si>
  <si>
    <t>SINAPI-I|6028</t>
  </si>
  <si>
    <t>6028</t>
  </si>
  <si>
    <t>REGISTRO GAVETA BRUTO EM LATAO FORJADO, BITOLA 2"</t>
  </si>
  <si>
    <t>SINAPI-I|6012</t>
  </si>
  <si>
    <t>6012</t>
  </si>
  <si>
    <t>REGISTRO GAVETA BRUTO EM LATAO FORJADO, BITOLA 3"</t>
  </si>
  <si>
    <t>SINAPI-I|6016</t>
  </si>
  <si>
    <t>6016</t>
  </si>
  <si>
    <t>REGISTRO GAVETA BRUTO EM LATAO FORJADO, BITOLA 3/4"</t>
  </si>
  <si>
    <t>SINAPI-I|6027</t>
  </si>
  <si>
    <t>6027</t>
  </si>
  <si>
    <t>REGISTRO GAVETA BRUTO EM LATAO FORJADO, BITOLA 4"</t>
  </si>
  <si>
    <t>SINAPI-I|6015</t>
  </si>
  <si>
    <t>6015</t>
  </si>
  <si>
    <t>REGISTRO GAVETA COM ACABAMENTO E CANOPLA CROMADOS, SIMPLES, BITOLA 1 1/2"</t>
  </si>
  <si>
    <t>SINAPI-I|6014</t>
  </si>
  <si>
    <t>6014</t>
  </si>
  <si>
    <t>REGISTRO GAVETA COM ACABAMENTO E CANOPLA CROMADOS, SIMPLES, BITOLA 1 1/4"</t>
  </si>
  <si>
    <t>SINAPI-I|6013</t>
  </si>
  <si>
    <t>6013</t>
  </si>
  <si>
    <t>REGISTRO GAVETA COM ACABAMENTO E CANOPLA CROMADOS, SIMPLES, BITOLA 1"</t>
  </si>
  <si>
    <t>SINAPI-I|6006</t>
  </si>
  <si>
    <t>6006</t>
  </si>
  <si>
    <t>REGISTRO GAVETA COM ACABAMENTO E CANOPLA CROMADOS, SIMPLES, BITOLA 1/2"</t>
  </si>
  <si>
    <t>SINAPI-I|6005</t>
  </si>
  <si>
    <t>6005</t>
  </si>
  <si>
    <t>REGISTRO GAVETA COM ACABAMENTO E CANOPLA CROMADOS, SIMPLES, BITOLA 3/4"</t>
  </si>
  <si>
    <t>SINAPI-I|11756</t>
  </si>
  <si>
    <t>11756</t>
  </si>
  <si>
    <t>REGISTRO OU REGULADOR DE GAS COZINHA, VAZAO DE 2 KG/H, 2,8 KPA</t>
  </si>
  <si>
    <t>SINAPI-I|10904</t>
  </si>
  <si>
    <t>10904</t>
  </si>
  <si>
    <t>REGISTRO OU VALVULA GLOBO ANGULAR EM LATAO, PARA HIDRANTES EM INSTALACAO PREDIAL DE INCENDIO, 45 GRAUS, DIAMETRO DE 2 1/2", COM VOLANTE, CLASSE DE PRESSAO DE ATE 200 PSI</t>
  </si>
  <si>
    <t>SINAPI-I|11752</t>
  </si>
  <si>
    <t>11752</t>
  </si>
  <si>
    <t>REGISTRO PRESSAO BRUTO EM LATAO FORJADO, BITOLA 1/2"</t>
  </si>
  <si>
    <t>SINAPI-I|11753</t>
  </si>
  <si>
    <t>11753</t>
  </si>
  <si>
    <t>REGISTRO PRESSAO BRUTO EM LATAO FORJADO, BITOLA 3/4"</t>
  </si>
  <si>
    <t>SINAPI-I|6021</t>
  </si>
  <si>
    <t>6021</t>
  </si>
  <si>
    <t>REGISTRO PRESSAO COM ACABAMENTO E CANOPLA CROMADA, SIMPLES, BITOLA 1/2"</t>
  </si>
  <si>
    <t>SINAPI-I|6024</t>
  </si>
  <si>
    <t>6024</t>
  </si>
  <si>
    <t>REGISTRO PRESSAO COM ACABAMENTO E CANOPLA CROMADA, SIMPLES, BITOLA 3/4"</t>
  </si>
  <si>
    <t>SINAPI-I|45394</t>
  </si>
  <si>
    <t>45394</t>
  </si>
  <si>
    <t>REGUA DE ALUMINIO PARA PEDREIRO 2 M X *25,5* MM</t>
  </si>
  <si>
    <t>SINAPI-I|13897</t>
  </si>
  <si>
    <t>13897</t>
  </si>
  <si>
    <t>REGUA VIBRADORA DUPLA PARA CONCRETO A GASOLINA 5,5 HP, PESO DE 60 KG, COMPRIMENTO 4 M</t>
  </si>
  <si>
    <t>SINAPI-I|34357</t>
  </si>
  <si>
    <t>34357</t>
  </si>
  <si>
    <t>REJUNTE CIMENTICIO, QUALQUER COR</t>
  </si>
  <si>
    <t>SINAPI-I|37329</t>
  </si>
  <si>
    <t>37329</t>
  </si>
  <si>
    <t>REJUNTE EPOXI, QUALQUER COR</t>
  </si>
  <si>
    <t>SINAPI-I|2510</t>
  </si>
  <si>
    <t>2510</t>
  </si>
  <si>
    <t>RELE FOTOELETRICO INTERNO E EXTERNO BIVOLT 1000 W, DE CONECTOR, SEM BASE</t>
  </si>
  <si>
    <t>SINAPI-I|12359</t>
  </si>
  <si>
    <t>12359</t>
  </si>
  <si>
    <t>RELE TERMICO BIMETAL PARA USO EM MOTORES TRIFASICOS, TENSAO 380 V, POTENCIA ATE 15 CV, CORRENTE NOMINAL MAXIMA 22 A</t>
  </si>
  <si>
    <t>SINAPI-I|7353</t>
  </si>
  <si>
    <t>7353</t>
  </si>
  <si>
    <t>RESINA ACRILICA PREMIUM BASE AGUA - COR BRANCA</t>
  </si>
  <si>
    <t>SINAPI-I|45264</t>
  </si>
  <si>
    <t>45264</t>
  </si>
  <si>
    <t>RESPIRADOR / MASCARA SEMI FACIAL COM UMA VALVULA DE INALACAO E DUAS DE EXALACAO, PROTECAO CONTRA VAPORES ORGANICOS E GASES ACIDOS (1 FILTRO INCLUIDO)</t>
  </si>
  <si>
    <t>SINAPI-I|36144</t>
  </si>
  <si>
    <t>36144</t>
  </si>
  <si>
    <t>RESPIRADOR DESCARTAVEL SEM VALVULA DE EXALACAO, PFF 1</t>
  </si>
  <si>
    <t>SINAPI-I|10518</t>
  </si>
  <si>
    <t>10518</t>
  </si>
  <si>
    <t>RETARDO PARA CORDEL DETONANTE</t>
  </si>
  <si>
    <t>SINAPI-I|36530</t>
  </si>
  <si>
    <t>36530</t>
  </si>
  <si>
    <t>RETROESCAVADEIRA SOBRE RODAS COM CARREGADEIRA, TRACAO 4 X 2, POTENCIA LIQUIDA 79 HP, PESO OPERACIONAL MINIMO DE 6570 KG, CAPACIDADE DA CARREGADEIRA DE 1,00 M3 E DA RETROESCAVADEIRA MINIMA DE 0,20 M3, PROFUNDIDADE DE ESCAVACAO MAXIMA DE 4,37 M</t>
  </si>
  <si>
    <t>SINAPI-I|6046</t>
  </si>
  <si>
    <t>6046</t>
  </si>
  <si>
    <t>RETROESCAVADEIRA SOBRE RODAS COM CARREGADEIRA, TRACAO 4 X 4, POTENCIA LIQUIDA 72 HP, PESO OPERACIONAL MINIMO DE 7140 KG, CAPACIDADE MINIMA DA CARREGADEIRA DE 0,79 M3 E DA RETROESCAVADEIRA MINIMA DE 0,18 M3, PROFUNDIDADE DE ESCAVACAO MAXIMA DE 4,50 M</t>
  </si>
  <si>
    <t>SINAPI-I|36531</t>
  </si>
  <si>
    <t>36531</t>
  </si>
  <si>
    <t>RETROESCAVADEIRA SOBRE RODAS COM CARREGADEIRA, TRACAO 4 X 4, POTENCIA LIQUIDA 88 HP, PESO OPERACIONAL MINIMO DE 6674 KG, CAPACIDADE DA CARREGADEIRA DE 1,00 M3 E DA RETROESCAVADEIRA MINIMA DE 0,26 M3, PROFUNDIDADE DE ESCAVACAO MAXIMA DE 4,37 M</t>
  </si>
  <si>
    <t>SINAPI-I|34684</t>
  </si>
  <si>
    <t>34684</t>
  </si>
  <si>
    <t>REVESTIMENTO DE PAREDE EM GRANILITE, MARMORITE OU GRANITINA - ESP = 5 MM (INCLUSO EXECUCAO)</t>
  </si>
  <si>
    <t>SINAPI-I|34683</t>
  </si>
  <si>
    <t>34683</t>
  </si>
  <si>
    <t>REVESTIMENTO DE PAREDE EM GRANILITE, MARMORITE OU GRANITINA COLORIDO - ESP = 5 MM (INCLUSO EXECUCAO)</t>
  </si>
  <si>
    <t>SINAPI-I|44954</t>
  </si>
  <si>
    <t>44954</t>
  </si>
  <si>
    <t>REVESTIMENTO EM CERAMICA ESMALTADA PARA FACHADAS, PECAS NO FORMATO APROX. *5 X 15* CM, FORNECIDAS EM PLACAS COM PECAS UNIDAS EM PONTOS</t>
  </si>
  <si>
    <t>SINAPI-I|44955</t>
  </si>
  <si>
    <t>44955</t>
  </si>
  <si>
    <t>REVESTIMENTO EM CERAMICA ESMALTADA PARA FACHADAS, PECAS NO FORMATO APROX. *7 X 26* CM, FORNECIDAS EM PLACAS COM PECAS UNIDAS EM PONTOS</t>
  </si>
  <si>
    <t>SINAPI-I|10515</t>
  </si>
  <si>
    <t>10515</t>
  </si>
  <si>
    <t>REVESTIMENTO EM CERAMICA ESMALTADA, FORMATO MAIOR A 2025 CM2</t>
  </si>
  <si>
    <t>SINAPI-I|153</t>
  </si>
  <si>
    <t>153</t>
  </si>
  <si>
    <t>REVESTIMENTO EPOXI DE ALTA RESISTENCIA QUIMICA, ISENTO DE SOLVENTES, BICOMPONENTE</t>
  </si>
  <si>
    <t>SINAPI-I|34682</t>
  </si>
  <si>
    <t>34682</t>
  </si>
  <si>
    <t>REVESTIMENTO PARA ESCADA EM GRANILITE, MARMORITE OU GRANITINA ESP = 8 MM (INCLUSO EXECUCAO)</t>
  </si>
  <si>
    <t>SINAPI-I|536</t>
  </si>
  <si>
    <t>536</t>
  </si>
  <si>
    <t>REVESTIMENTO PARA PAREDE, EM CERAMICA ESMALTADA, FORMATO MENOR OU IGUAL A 2025 CM2</t>
  </si>
  <si>
    <t>SINAPI-I|20205</t>
  </si>
  <si>
    <t>20205</t>
  </si>
  <si>
    <t>RIPA APARELHADA *1,5 X 5* CM, EM MACARANDUBA/MASSARANDUBA, ANGELIM OU EQUIVALENTE DA REGIAO</t>
  </si>
  <si>
    <t>SINAPI-I|4412</t>
  </si>
  <si>
    <t>4412</t>
  </si>
  <si>
    <t>RIPA NAO APARELHADA *1 X 3* CM, EM MACARANDUBA/MASSARANDUBA, ANGELIM OU EQUIVALENTE DA REGIAO - BRUTA</t>
  </si>
  <si>
    <t>SINAPI-I|4408</t>
  </si>
  <si>
    <t>4408</t>
  </si>
  <si>
    <t>RIPA NAO APARELHADA, *1,5 X 5* CM, EM MACARANDUBA/MASSARANDUBA, ANGELIM OU EQUIVALENTE DA REGIAO - BRUTA</t>
  </si>
  <si>
    <t>SINAPI-I|45213</t>
  </si>
  <si>
    <t>45213</t>
  </si>
  <si>
    <t>RISCADOR DE FORMICA COM COMPRIMENTO *16* CM E ALTURA *5* CM</t>
  </si>
  <si>
    <t>SINAPI-I|36250</t>
  </si>
  <si>
    <t>36250</t>
  </si>
  <si>
    <t>RODAFORRO EM PVC, PARA FORRO DE PVC, COMPRIMENTO 6 M</t>
  </si>
  <si>
    <t>SINAPI-I|10857</t>
  </si>
  <si>
    <t>10857</t>
  </si>
  <si>
    <t>RODAPE ARDOSIA, CINZA, 10 CM, E= *1CM</t>
  </si>
  <si>
    <t>SINAPI-I|4803</t>
  </si>
  <si>
    <t>4803</t>
  </si>
  <si>
    <t>RODAPE DE BORRACHA LISO, H = *70* MM, E = *2* MM, PARA ARGAMASSA, PRETO</t>
  </si>
  <si>
    <t>SINAPI-I|6186</t>
  </si>
  <si>
    <t>6186</t>
  </si>
  <si>
    <t>RODAPE DE MADEIRA MACICA CUMARU/IPE CHAMPANHE OU EQUIVALENTE DA REGIAO, *1,5 X 7 CM</t>
  </si>
  <si>
    <t>SINAPI-I|4829</t>
  </si>
  <si>
    <t>4829</t>
  </si>
  <si>
    <t>RODAPE EM MARMORE, POLIDO, BRANCO COMUM, L= *7* CM, E= *2* CM, CORTE RETO</t>
  </si>
  <si>
    <t>SINAPI-I|39829</t>
  </si>
  <si>
    <t>39829</t>
  </si>
  <si>
    <t>RODAPE EM POLIESTIRENO, BRANCO, H = *5* CM, E = *1,5* CM</t>
  </si>
  <si>
    <t>SINAPI-I|20231</t>
  </si>
  <si>
    <t>20231</t>
  </si>
  <si>
    <t>RODAPE OU RODABANCADA EM GRANITO, POLIDO, TIPO ANDORINHA/ QUARTZ/ CASTELO/ CORUMBA OU OUTROS EQUIVALENTES DA REGIAO, H= 10 CM, E= *2,0* CM</t>
  </si>
  <si>
    <t>SINAPI-I|4804</t>
  </si>
  <si>
    <t>4804</t>
  </si>
  <si>
    <t>RODAPE PLANO PARA PISO VINILICO, H = 5 CM</t>
  </si>
  <si>
    <t>SINAPI-I|34680</t>
  </si>
  <si>
    <t>34680</t>
  </si>
  <si>
    <t>RODAPE PRE-MOLDADO DE GRANILITE, MARMORITE OU GRANITINA L = 10 CM</t>
  </si>
  <si>
    <t>SINAPI-I|11573</t>
  </si>
  <si>
    <t>11573</t>
  </si>
  <si>
    <t>RODIZIO TIPO NAPOLEAO PARA JANELAS DE CORRER, EM ZAMAC, COMPRIMENTO DE APROX 60 CM, COM ROLAMENTO EM ACO</t>
  </si>
  <si>
    <t>SINAPI-I|38401</t>
  </si>
  <si>
    <t>38401</t>
  </si>
  <si>
    <t>RODO PARA CHAO 40 CM, COM BORRACHA DUPLA E CABO</t>
  </si>
  <si>
    <t>SINAPI-I|11575</t>
  </si>
  <si>
    <t>11575</t>
  </si>
  <si>
    <t>ROLDANA CONCAVA DUPLA, 4 RODAS, EM ZAMAC COM CHAPA DE LATAO, ROLAMENTOS EM ACO, PARA PORTAS E JANELAS DE CORRER</t>
  </si>
  <si>
    <t>SINAPI-I|38179</t>
  </si>
  <si>
    <t>38179</t>
  </si>
  <si>
    <t>ROLDANA CONCAVA DUPLA, 4 RODAS, PARA PORTA DE CORRER, EM ZAMAC COM CHAPA DE ACO, ROLAMENTO INTERNO BLINDADO DE ACO REVESTIDO EM NYLON</t>
  </si>
  <si>
    <t>SINAPI-I|20256</t>
  </si>
  <si>
    <t>20256</t>
  </si>
  <si>
    <t>ROLDANA PLASTICA COM PREGO, TAMANHO 30 X 30 MM, PARA INSTALACAO ELETRICA APARENTE</t>
  </si>
  <si>
    <t>SINAPI-I|14511</t>
  </si>
  <si>
    <t>14511</t>
  </si>
  <si>
    <t>ROLO COMPACTADOR DE PNEUS, ESTATICO, PRESSAO VARIAVEL, POTENCIA 110 HP, PESO SEM/COM LASTRO 10,8/27 T, LARGURA DE ROLAGEM 2,30 M</t>
  </si>
  <si>
    <t>SINAPI-I|10642</t>
  </si>
  <si>
    <t>10642</t>
  </si>
  <si>
    <t>ROLO COMPACTADOR DE PNEUS, ESTATICO, PRESSAO VARIAVEL, POTENCIA 111 HP, PESO SEM/COM LASTRO 9,5/26,0 T, LARGURA DE ROLAGEM 1,90 M</t>
  </si>
  <si>
    <t>SINAPI-I|14489</t>
  </si>
  <si>
    <t>14489</t>
  </si>
  <si>
    <t>ROLO COMPACTADOR PE DE CARNEIRO VIBRATORIO, POTENCIA 125 HP, PESO OPERACIONAL SEM/COM LASTRO 11,95/13,30 T, IMPACTO DINAMICO 38,5/22,5 T, LARGURA DE TRABALHO 2,15 M</t>
  </si>
  <si>
    <t>SINAPI-I|14513</t>
  </si>
  <si>
    <t>14513</t>
  </si>
  <si>
    <t>ROLO COMPACTADOR PE DE CARNEIRO VIBRATORIO, POTENCIA 80 HP, PESO OPERACIONAL SEM/COM LASTRO 7,4/8,8 T, LARGURA DE TRABALHO 1,68 M</t>
  </si>
  <si>
    <t>SINAPI-I|10646</t>
  </si>
  <si>
    <t>10646</t>
  </si>
  <si>
    <t>ROLO COMPACTADOR VIBRATORIO DE UM CILINDRO, ACO LISO, POTENCIA 80 HP, PESO OPERACIONAL MAXIMO 8,1 T, IMPACTO DINAMICO 16,15/9,5 T, LARGURA TRABALHO 1,68 M</t>
  </si>
  <si>
    <t>SINAPI-I|6070</t>
  </si>
  <si>
    <t>6070</t>
  </si>
  <si>
    <t>ROLO COMPACTADOR VIBRATORIO PE DE CARNEIRO, COM CONTROLE REMOTO POR RADIO, POTENCIA 12,5 KW, PESO OPERACIONAL DE 1,675 T, LARGURA DE TRABALHO 0,85 M</t>
  </si>
  <si>
    <t>SINAPI-I|6069</t>
  </si>
  <si>
    <t>6069</t>
  </si>
  <si>
    <t>ROLO COMPACTADOR VIBRATORIO REBOCAVEL, CILINDRO DE ACO LISO, POTENCIA DE TRACAO DE 65 CV, PESO DE 4,7 T, IMPACTO DINAMICO TOTAL DE 18,3 T, LARGURA DO ROLO 1,67 M</t>
  </si>
  <si>
    <t>SINAPI-I|14626</t>
  </si>
  <si>
    <t>14626</t>
  </si>
  <si>
    <t>ROLO COMPACTADOR VIBRATORIO TANDEM, ACO LISO, POTENCIA 125 HP, PESO SEM/COM LASTRO 10,20/11,65 T, LARGURA DE TRABALHO 1,73 M</t>
  </si>
  <si>
    <t>SINAPI-I|6067</t>
  </si>
  <si>
    <t>6067</t>
  </si>
  <si>
    <t>ROLO COMPACTADOR VIBRATORIO TANDEM, ACO LISO, POTENCIA 58 CV, PESO SEM/COM LASTRO 6,5/9,4 T, LARGURA DE TRABALHO 1,20 M</t>
  </si>
  <si>
    <t>SINAPI-I|38393</t>
  </si>
  <si>
    <t>38393</t>
  </si>
  <si>
    <t>ROLO DE ESPUMA POLIESTER, 23 CM X 68 MM (COMPRIMENTO X DIAMETRO), SEM CABO</t>
  </si>
  <si>
    <t>SINAPI-I|45233</t>
  </si>
  <si>
    <t>45233</t>
  </si>
  <si>
    <t>ROLO DE ESPUMA POLIESTER, 9 CM X 10 MM, COM CABO</t>
  </si>
  <si>
    <t>SINAPI-I|38390</t>
  </si>
  <si>
    <t>38390</t>
  </si>
  <si>
    <t>ROLO DE LA DE CARNEIRO 25 MM X 23 CM (ALTURA DA LA X COMPRIMENTO), SEM CABO</t>
  </si>
  <si>
    <t>SINAPI-I|11578</t>
  </si>
  <si>
    <t>11578</t>
  </si>
  <si>
    <t>ROSETA QUADRADA, SEM FUROS, EM ACO INOX POLIDO, LARGURA APROXIMADA DE 50 MM, PARA FECHADURA DE PORTA - PARAFUSOS INCLUIDOS</t>
  </si>
  <si>
    <t>SINAPI-I|11577</t>
  </si>
  <si>
    <t>11577</t>
  </si>
  <si>
    <t>ROSETA REDONDA DE SOBREPOR, SEM FUROS, EM ACO INOX POLIDO, DIAMETRO APROXIMADO DE 50 MM, PARA FECHADURA DE PORTA - PARAFUSOS INCLUIDOS</t>
  </si>
  <si>
    <t>SINAPI-I|42432</t>
  </si>
  <si>
    <t>42432</t>
  </si>
  <si>
    <t>ROTACAO DIAGONAL DUPLA, APARELHO TRIPLO, EM TUBO DE ACO CARBONO, PINTURA NO PROCESSO ELETROSTATICO - EQUIPAMENTO DE GINASTICA PARA ACADEMIA AO AR LIVRE / ACADEMIA DA TERCEIRA IDADE - ATI</t>
  </si>
  <si>
    <t>SINAPI-I|42437</t>
  </si>
  <si>
    <t>42437</t>
  </si>
  <si>
    <t>ROTACAO VERTICAL DUPLO, EM TUBO DE ACO CARBONO, PINTURA NO PROCESSO ELETROSTATICO - EQUIPAMENTO DE GINASTICA PARA ACADEMIA AO AR LIVRE / ACADEMIA DA TERCEIRA IDADE - ATI</t>
  </si>
  <si>
    <t>SINAPI-I|1116</t>
  </si>
  <si>
    <t>1116</t>
  </si>
  <si>
    <t>RUFO EXTERNO DE CHAPA DE ACO GALVANIZADA NUM 26, CORTE 25 CM</t>
  </si>
  <si>
    <t>SINAPI-I|1115</t>
  </si>
  <si>
    <t>1115</t>
  </si>
  <si>
    <t>RUFO EXTERNO DE CHAPA DE ACO GALVANIZADA NUM 26, CORTE 28 CM</t>
  </si>
  <si>
    <t>SINAPI-I|1113</t>
  </si>
  <si>
    <t>1113</t>
  </si>
  <si>
    <t>RUFO EXTERNO/INTERNO DE CHAPA DE ACO GALVANIZADA NUM 26, CORTE 33 CM</t>
  </si>
  <si>
    <t>SINAPI-I|1114</t>
  </si>
  <si>
    <t>1114</t>
  </si>
  <si>
    <t>RUFO INTERNO DE CHAPA DE ACO GALVANIZADA NUM 26, CORTE 50 CM</t>
  </si>
  <si>
    <t>SINAPI-I|40873</t>
  </si>
  <si>
    <t>40873</t>
  </si>
  <si>
    <t>RUFO INTERNO/EXTERNO DE CHAPA DE ACO GALVANIZADA NUM 24, CORTE 25 CM</t>
  </si>
  <si>
    <t>SINAPI-I|20214</t>
  </si>
  <si>
    <t>20214</t>
  </si>
  <si>
    <t>RUFO PARA TELHA ESTRUTURAL DE FIBROCIMENTO 1 ABA (SEM AMIANTO)</t>
  </si>
  <si>
    <t>SINAPI-I|7237</t>
  </si>
  <si>
    <t>7237</t>
  </si>
  <si>
    <t>RUFO PARA TELHA ONDULADA DE FIBROCIMENTO, E = 6 MM, ABA *260* MM, COMPRIMENTO 1100 MM (SEM AMIANTO)</t>
  </si>
  <si>
    <t>SINAPI-I|11757</t>
  </si>
  <si>
    <t>11757</t>
  </si>
  <si>
    <t>SABONETEIRA DE PAREDE EM METAL CROMADO</t>
  </si>
  <si>
    <t>SINAPI-I|11758</t>
  </si>
  <si>
    <t>11758</t>
  </si>
  <si>
    <t>SABONETEIRA PLASTICA TIPO DISPENSER PARA SABONETE LIQUIDO COM RESERVATORIO 800 A 1500 ML</t>
  </si>
  <si>
    <t>SINAPI-I|37526</t>
  </si>
  <si>
    <t>37526</t>
  </si>
  <si>
    <t>SACO DE RAFIA PARA ENTULHO, NOVO, LISO (SEM CLICHE), *60 X 90* CM</t>
  </si>
  <si>
    <t>SINAPI-I|6076</t>
  </si>
  <si>
    <t>6076</t>
  </si>
  <si>
    <t>SAIBRO PARA ARGAMASSA (COLETADO NO COMERCIO)</t>
  </si>
  <si>
    <t>SINAPI-I|13109</t>
  </si>
  <si>
    <t>13109</t>
  </si>
  <si>
    <t>SAPATA DE PVC ADITIVADO NERVURADO D = 6 POLEGADAS</t>
  </si>
  <si>
    <t>SINAPI-I|13110</t>
  </si>
  <si>
    <t>13110</t>
  </si>
  <si>
    <t>SAPATA DE PVC ADITIVADO NERVURADO D = 8 POLEGADAS</t>
  </si>
  <si>
    <t>SINAPI-I|7581</t>
  </si>
  <si>
    <t>7581</t>
  </si>
  <si>
    <t>SAPATILHA EM ACO GALVANIZADO PARA CABOS COM DIAMETRO NOMINAL ATE 5/8"</t>
  </si>
  <si>
    <t>SINAPI-I|4509</t>
  </si>
  <si>
    <t>4509</t>
  </si>
  <si>
    <t>SARRAFO *2,5 X 10* CM EM PINUS, MISTA OU EQUIVALENTE DA REGIAO - BRUTA</t>
  </si>
  <si>
    <t>SINAPI-I|4512</t>
  </si>
  <si>
    <t>4512</t>
  </si>
  <si>
    <t>SARRAFO *2,5 X 5* CM EM PINUS, MISTA OU EQUIVALENTE DA REGIAO - BRUTA</t>
  </si>
  <si>
    <t>SINAPI-I|4517</t>
  </si>
  <si>
    <t>4517</t>
  </si>
  <si>
    <t>SARRAFO *2,5 X 7,5* CM EM PINUS, MISTA OU EQUIVALENTE DA REGIAO - BRUTA</t>
  </si>
  <si>
    <t>SINAPI-I|20206</t>
  </si>
  <si>
    <t>20206</t>
  </si>
  <si>
    <t>SARRAFO APARELHADO *2 X 10* CM, EM MACARANDUBA/MASSARANDUBA, ANGELIM OU EQUIVALENTE DA REGIAO</t>
  </si>
  <si>
    <t>SINAPI-I|4460</t>
  </si>
  <si>
    <t>4460</t>
  </si>
  <si>
    <t>SARRAFO NAO APARELHADO *2,5 X 10* CM, EM MACARANDUBA/MASSARANDUBA, ANGELIM OU EQUIVALENTE DA REGIAO - BRUTA</t>
  </si>
  <si>
    <t>SINAPI-I|4415</t>
  </si>
  <si>
    <t>4415</t>
  </si>
  <si>
    <t>SARRAFO NAO APARELHADO *2,5 X 5* CM, EM MACARANDUBA/MASSARANDUBA, ANGELIM, PEROBA-ROSA OU EQUIVALENTE DA REGIAO - BRUTA</t>
  </si>
  <si>
    <t>SINAPI-I|4417</t>
  </si>
  <si>
    <t>4417</t>
  </si>
  <si>
    <t>SARRAFO NAO APARELHADO *2,5 X 7* CM, EM MACARANDUBA/MASSARANDUBA, ANGELIM, PEROBA-ROSA OU EQUIVALENTE DA REGIAO - BRUTA</t>
  </si>
  <si>
    <t>SINAPI-I|37373</t>
  </si>
  <si>
    <t>37373</t>
  </si>
  <si>
    <t>SEGURO - HORISTA (COLETADO CAIXA - ENCARGOS COMPLEMENTARES)</t>
  </si>
  <si>
    <t>SINAPI-I|40864</t>
  </si>
  <si>
    <t>40864</t>
  </si>
  <si>
    <t>SEGURO - MENSALISTA (COLETADO CAIXA - ENCARGOS COMPLEMENTARES)</t>
  </si>
  <si>
    <t>SINAPI-I|4734</t>
  </si>
  <si>
    <t>4734</t>
  </si>
  <si>
    <t>SEIXO ROLADO PARA APLICACAO EM CONCRETO (POSTO PEDREIRA/FORNECEDOR, SEM FRETE)</t>
  </si>
  <si>
    <t>SINAPI-I|6085</t>
  </si>
  <si>
    <t>6085</t>
  </si>
  <si>
    <t>SELADOR ACRILICO OPACO PREMIUM INTERIOR/EXTERIOR</t>
  </si>
  <si>
    <t>SINAPI-I|38396</t>
  </si>
  <si>
    <t>38396</t>
  </si>
  <si>
    <t>SELADOR HORIZONTAL PARA FITA DE ACO 1" (25 MM)</t>
  </si>
  <si>
    <t>SINAPI-I|11622</t>
  </si>
  <si>
    <t>11622</t>
  </si>
  <si>
    <t>SELANTE A BASE DE ALCATRAO E POLIURETANO PARA JUNTAS HORIZONTAIS</t>
  </si>
  <si>
    <t>SINAPI-I|43143</t>
  </si>
  <si>
    <t>43143</t>
  </si>
  <si>
    <t>SELANTE ACRILICO PARA TRATAMENTO / ACABAMENTO SUPERFICIAL DE CONCRETO ESTAMPADO, APARENTE, PEDRAS E OUTROS</t>
  </si>
  <si>
    <t>SINAPI-I|7317</t>
  </si>
  <si>
    <t>7317</t>
  </si>
  <si>
    <t>SELANTE DE BASE ASFALTICA PARA VEDACAO</t>
  </si>
  <si>
    <t>SINAPI-I|142</t>
  </si>
  <si>
    <t>142</t>
  </si>
  <si>
    <t>SELANTE ELASTICO MONOCOMPONENTE A BASE DE POLIURETANO (PU) PARA JUNTAS DIVERSAS</t>
  </si>
  <si>
    <t>310ML</t>
  </si>
  <si>
    <t>SINAPI-I|43142</t>
  </si>
  <si>
    <t>43142</t>
  </si>
  <si>
    <t>SELANTE MONOCOMPONENTE A BASE DE SILICONE DE BAIXO MODULO, PARA JUNTAS DE PAVIMENTACAO</t>
  </si>
  <si>
    <t>SINAPI-I|38123</t>
  </si>
  <si>
    <t>38123</t>
  </si>
  <si>
    <t>SELANTE TIPO VEDA CALHA PARA METAL E FIBROCIMENTO</t>
  </si>
  <si>
    <t>SINAPI-I|42699</t>
  </si>
  <si>
    <t>42699</t>
  </si>
  <si>
    <t>SELIM PVC, COM TRAVA, JE, 90 GRAUS, DN 125 X 100 MM OU 150 X 100 MM, PARA REDE COLETORA ESGOTO</t>
  </si>
  <si>
    <t>SINAPI-I|37743</t>
  </si>
  <si>
    <t>37743</t>
  </si>
  <si>
    <t>SEMIRREBOQUE COM DOIS EIXOS EM TANDEM TIPO BASCULANTE COM CACAMBA METALICA 14 M3 (INCLUI MONTAGEM, NAO INCLUI CAVALO MECANICO)</t>
  </si>
  <si>
    <t>SINAPI-I|37744</t>
  </si>
  <si>
    <t>37744</t>
  </si>
  <si>
    <t>SEMIRREBOQUE COM TRES EIXOS EM TANDEM TIPO BASCULANTE COM CACAMBA METALICA 18 M3 (INCLUI MONTAGEM, NAO INCLUI CAVALO MECANICO)</t>
  </si>
  <si>
    <t>SINAPI-I|37741</t>
  </si>
  <si>
    <t>37741</t>
  </si>
  <si>
    <t>SEMIRREBOQUE COM TRES EIXOS, PARA TRANSPORTE DE CARGA SECA, DIMENSOES APROXIMADAS 2,60 X 12,50 X 0,50 M (NAO INCLUI CAVALO MECANICO)</t>
  </si>
  <si>
    <t>SINAPI-I|39396</t>
  </si>
  <si>
    <t>39396</t>
  </si>
  <si>
    <t>SENSOR DE PRESENCA BIVOLT COM FOTOCELULA PARA QUALQUER TIPO DE LAMPADA, POTENCIA MAXIMA *1000* W, USO EXTERNO</t>
  </si>
  <si>
    <t>SINAPI-I|39392</t>
  </si>
  <si>
    <t>39392</t>
  </si>
  <si>
    <t>SENSOR DE PRESENCA BIVOLT DE PAREDE COM FOTOCELULA PARA QUALQUER TIPO DE LAMPADA POTENCIA MAXIMA *1000* W, USO INTERNO</t>
  </si>
  <si>
    <t>SINAPI-I|39393</t>
  </si>
  <si>
    <t>39393</t>
  </si>
  <si>
    <t>SENSOR DE PRESENCA BIVOLT DE PAREDE SEM FOTOCELULA PARA QUALQUER TIPO DE LAMPADA POTENCIA MAXIMA *1000* W, USO INTERNO</t>
  </si>
  <si>
    <t>SINAPI-I|39394</t>
  </si>
  <si>
    <t>39394</t>
  </si>
  <si>
    <t>SENSOR DE PRESENCA BIVOLT DE TETO COM FOTOCELULA PARA QUALQUER TIPO DE LAMPADA POTENCIA MAXIMA *1000* W, USO INTERNO</t>
  </si>
  <si>
    <t>SINAPI-I|39395</t>
  </si>
  <si>
    <t>39395</t>
  </si>
  <si>
    <t>SENSOR DE PRESENCA BIVOLT DE TETO SEM FOTOCELULA PARA QUALQUER TIPO DE LAMPADA POTENCIA MAXIMA *900* W, USO INTERNO</t>
  </si>
  <si>
    <t>SINAPI-I|14618</t>
  </si>
  <si>
    <t>14618</t>
  </si>
  <si>
    <t>SERRA CIRCULAR DE BANCADA COM MOTOR ELETRICO, POTENCIA DE *1600* W, PARA DISCO DE DIAMETRO DE 10" (250 MM)</t>
  </si>
  <si>
    <t>SINAPI-I|6110</t>
  </si>
  <si>
    <t>6110</t>
  </si>
  <si>
    <t>SERRALHEIRO (HORISTA)</t>
  </si>
  <si>
    <t>SINAPI-I|40910</t>
  </si>
  <si>
    <t>40910</t>
  </si>
  <si>
    <t>SERRALHEIRO (MENSALISTA)</t>
  </si>
  <si>
    <t>SINAPI-I|45255</t>
  </si>
  <si>
    <t>45255</t>
  </si>
  <si>
    <t>SERROTE PROFISSIONAL EM ACO TEMPERADO 20", CABO DE MADEIRA</t>
  </si>
  <si>
    <t>SINAPI-I|6111</t>
  </si>
  <si>
    <t>6111</t>
  </si>
  <si>
    <t>SERVENTE DE OBRAS (HORISTA)</t>
  </si>
  <si>
    <t>SINAPI-I|41084</t>
  </si>
  <si>
    <t>41084</t>
  </si>
  <si>
    <t>SERVENTE DE OBRAS (MENSALISTA)</t>
  </si>
  <si>
    <t>SINAPI-I|44535</t>
  </si>
  <si>
    <t>44535</t>
  </si>
  <si>
    <t>SERVICO DE BOMBEAMENTO DE CONCRETO COM CONSUMO MINIMO DE 40 M3, (DISPONIBILIZACAO DE BOMBA), SEM O LANCAMENTO</t>
  </si>
  <si>
    <t>SINAPI-I|44945</t>
  </si>
  <si>
    <t>44945</t>
  </si>
  <si>
    <t>SIFAO / TUBO SINFONADO EXTENSIVEL/SANFONADO, UNIVERSAL/ SIMPLES, ENTRE *50 A 70* CM, DE PLASTICO BRANCO</t>
  </si>
  <si>
    <t>SINAPI-I|38637</t>
  </si>
  <si>
    <t>38637</t>
  </si>
  <si>
    <t>SIFAO EM METAL CROMADO PARA PIA AMERICANA, 1.1/2 X 1.1/2"</t>
  </si>
  <si>
    <t>SINAPI-I|6150</t>
  </si>
  <si>
    <t>6150</t>
  </si>
  <si>
    <t>SIFAO EM METAL CROMADO PARA PIA AMERICANA, 1.1/2 X 2"</t>
  </si>
  <si>
    <t>SINAPI-I|6136</t>
  </si>
  <si>
    <t>6136</t>
  </si>
  <si>
    <t>SIFAO EM METAL CROMADO PARA PIA OU LAVATORIO, 1 X 1.1/2"</t>
  </si>
  <si>
    <t>SINAPI-I|38638</t>
  </si>
  <si>
    <t>38638</t>
  </si>
  <si>
    <t>SIFAO EM METAL CROMADO PARA TANQUE, 1.1/4 X 1.1/2"</t>
  </si>
  <si>
    <t>SINAPI-I|20262</t>
  </si>
  <si>
    <t>20262</t>
  </si>
  <si>
    <t>SIFAO PLASTICO EXTENSIVEL UNIVERSAL, TIPO COPO</t>
  </si>
  <si>
    <t>SINAPI-I|6145</t>
  </si>
  <si>
    <t>6145</t>
  </si>
  <si>
    <t>SIFAO PLASTICO TIPO COPO PARA PIA AMERICANA 1.1/2 X 1.1/2"</t>
  </si>
  <si>
    <t>SINAPI-I|6149</t>
  </si>
  <si>
    <t>6149</t>
  </si>
  <si>
    <t>SIFAO PLASTICO TIPO COPO PARA PIA OU LAVATORIO, 1 X 1.1/2"</t>
  </si>
  <si>
    <t>SINAPI-I|6146</t>
  </si>
  <si>
    <t>6146</t>
  </si>
  <si>
    <t>SIFAO PLASTICO TIPO COPO PARA TANQUE, 1.1/4 X 1.1/2"</t>
  </si>
  <si>
    <t>SINAPI-I|44536</t>
  </si>
  <si>
    <t>44536</t>
  </si>
  <si>
    <t>SILICA ATIVA PARA ADICAO EM CONCRETO E ARGAMASSA</t>
  </si>
  <si>
    <t>SINAPI-I|39961</t>
  </si>
  <si>
    <t>39961</t>
  </si>
  <si>
    <t>SILICONE ACETICO USO GERAL INCOLOR 280 G</t>
  </si>
  <si>
    <t>SINAPI-I|42433</t>
  </si>
  <si>
    <t>42433</t>
  </si>
  <si>
    <t>SIMULADOR DE CAMINHADA TRIPLO, EM TUBO DE ACO CARBONO, PINTURA NO PROCESSO ELETROSTATICO - EQUIPAMENTO DE GINASTICA PARA ACADEMIA AO AR LIVRE / ACADEMIA DA TERCEIRA IDADE - ATI</t>
  </si>
  <si>
    <t>SINAPI-I|42434</t>
  </si>
  <si>
    <t>42434</t>
  </si>
  <si>
    <t>SIMULADOR DE CAVALGADA TRIPLO, EM TUBO DE ACO CARBONO, PINTURA NO PROCESSO ELETROSTATICO - EQUIPAMENTO DE GINASTICA PARA ACADEMIA AO AR LIVRE / ACADEMIA DA TERCEIRA IDADE - ATI</t>
  </si>
  <si>
    <t>SINAPI-I|42435</t>
  </si>
  <si>
    <t>42435</t>
  </si>
  <si>
    <t>SIMULADOR DE REMO INDIVIDUAL, EM TUBO DE ACO CARBONO, PINTURA NO PROCESSO ELETROSTATICO - EQUIPAMENTO DE GINASTICA PARA ACADEMIA AO AR LIVRE / ACADEMIA DA TERCEIRA IDADE - ATI</t>
  </si>
  <si>
    <t>SINAPI-I|38061</t>
  </si>
  <si>
    <t>38061</t>
  </si>
  <si>
    <t>SINALIZADOR NOTURNO SIMPLES PARA PARA-RAIOS, SEM RELE FOTOELETRICO</t>
  </si>
  <si>
    <t>SINAPI-I|20250</t>
  </si>
  <si>
    <t>20250</t>
  </si>
  <si>
    <t>SISAL EM FIBRA / ESTOPA SISAL PARA GESSO</t>
  </si>
  <si>
    <t>SINAPI-I|13388</t>
  </si>
  <si>
    <t>13388</t>
  </si>
  <si>
    <t>SOLDA EM BARRA DE ESTANHO-CHUMBO 50/50</t>
  </si>
  <si>
    <t>SINAPI-I|39914</t>
  </si>
  <si>
    <t>39914</t>
  </si>
  <si>
    <t>SOLDA EM VARETA FOSCOPER, D = *2,5* MM X COMPRIMENTO 500 MM</t>
  </si>
  <si>
    <t>SINAPI-I|12732</t>
  </si>
  <si>
    <t>12732</t>
  </si>
  <si>
    <t>SOLDA ESTANHO/COBRE PARA CONEXOES DE COBRE, FIO 2,5 MM, CARRETEL 500 GR (SEM CHUMBO)</t>
  </si>
  <si>
    <t>SINAPI-I|6160</t>
  </si>
  <si>
    <t>6160</t>
  </si>
  <si>
    <t>SOLDADOR (HORISTA)</t>
  </si>
  <si>
    <t>SINAPI-I|41087</t>
  </si>
  <si>
    <t>41087</t>
  </si>
  <si>
    <t>SOLDADOR (MENSALISTA)</t>
  </si>
  <si>
    <t>SINAPI-I|6166</t>
  </si>
  <si>
    <t>6166</t>
  </si>
  <si>
    <t>SOLDADOR ELETRICO (PARA SOLDA A SER TESTADA COM RAIOS "X") (HORISTA)</t>
  </si>
  <si>
    <t>SINAPI-I|41088</t>
  </si>
  <si>
    <t>41088</t>
  </si>
  <si>
    <t>SOLDADOR ELETRICO (PARA SOLDA A SER TESTADA COM RAIOS "X") (MENSALISTA)</t>
  </si>
  <si>
    <t>SINAPI-I|20232</t>
  </si>
  <si>
    <t>20232</t>
  </si>
  <si>
    <t>SOLEIRA EM GRANITO, POLIDO, TIPO ANDORINHA/ QUARTZ/ CASTELO/ CORUMBA OU OUTROS EQUIVALENTES DA REGIAO, L= *15* CM, E= *2,0* CM</t>
  </si>
  <si>
    <t>SINAPI-I|10856</t>
  </si>
  <si>
    <t>10856</t>
  </si>
  <si>
    <t>SOLEIRA PRE-MOLDADA EM GRANILITE, MARMORITE OU GRANITINA, L = *15 CM</t>
  </si>
  <si>
    <t>SINAPI-I|4828</t>
  </si>
  <si>
    <t>4828</t>
  </si>
  <si>
    <t>SOLEIRA/ PEITORIL EM MARMORE, POLIDO, BRANCO COMUM, L= *15* CM, E= *2* CM, CORTE RETO</t>
  </si>
  <si>
    <t>SINAPI-I|20249</t>
  </si>
  <si>
    <t>20249</t>
  </si>
  <si>
    <t>SOLEIRA/ TABEIRA EM MARMORE, POLIDO, BRANCO COMUM, L= 5 CM, E= *2,0* CM</t>
  </si>
  <si>
    <t>SINAPI-I|11609</t>
  </si>
  <si>
    <t>11609</t>
  </si>
  <si>
    <t>SOLUCAO ASFALTICA ELASTOMERICA PARA IMPRIMACAO, APLICACAO A FRIO</t>
  </si>
  <si>
    <t>SINAPI-I|20083</t>
  </si>
  <si>
    <t>20083</t>
  </si>
  <si>
    <t>SOLUCAO PREPARADORA / LIMPADORA PARA PVC, FRASCO COM 1000 CM3</t>
  </si>
  <si>
    <t>SINAPI-I|12295</t>
  </si>
  <si>
    <t>12295</t>
  </si>
  <si>
    <t>SOQUETE DE BAQUELITE BASE E27, PARA LAMPADAS</t>
  </si>
  <si>
    <t>SINAPI-I|12296</t>
  </si>
  <si>
    <t>12296</t>
  </si>
  <si>
    <t>SOQUETE DE PORCELANA BASE E27, FIXO DE TETO, PARA LAMPADAS</t>
  </si>
  <si>
    <t>SINAPI-I|12294</t>
  </si>
  <si>
    <t>12294</t>
  </si>
  <si>
    <t>SOQUETE DE PORCELANA BASE E27, PARA USO AO TEMPO, PARA LAMPADAS</t>
  </si>
  <si>
    <t>SINAPI-I|14543</t>
  </si>
  <si>
    <t>14543</t>
  </si>
  <si>
    <t>SOQUETE DE PVC / TERMOPLASTICO BASE E27, COM CHAVE, PARA LAMPADAS</t>
  </si>
  <si>
    <t>SINAPI-I|13329</t>
  </si>
  <si>
    <t>13329</t>
  </si>
  <si>
    <t>SOQUETE DE PVC / TERMOPLASTICO BASE E27, COM RABICHO, PARA LAMPADAS</t>
  </si>
  <si>
    <t>SINAPI-I|21047</t>
  </si>
  <si>
    <t>21047</t>
  </si>
  <si>
    <t>SPRINKLER TIPO PENDENTE, BULBO AMARELO DE RESPOSTA RAPIDA, 79 GRAUS CELSIUS, ACABAMENTO CROMADO, D = 20 MM (3/4")</t>
  </si>
  <si>
    <t>SINAPI-I|21042</t>
  </si>
  <si>
    <t>21042</t>
  </si>
  <si>
    <t>SPRINKLER TIPO PENDENTE, BULBO AMARELO DE RESPOSTA RAPIDA, 79 GRAUS CELSIUS, ACABAMENTO NATURAL OU CROMADO, D = 15 MM (1/2")</t>
  </si>
  <si>
    <t>SINAPI-I|21043</t>
  </si>
  <si>
    <t>21043</t>
  </si>
  <si>
    <t>SPRINKLER TIPO PENDENTE, BULBO AMARELO DE RESPOSTA RAPIDA, 79 GRAUS CELSIUS, ACABAMENTO NATURAL, D = 20 MM (3/4")</t>
  </si>
  <si>
    <t>SINAPI-I|21044</t>
  </si>
  <si>
    <t>21044</t>
  </si>
  <si>
    <t>SPRINKLER TIPO PENDENTE, BULBO VERMELHO DE RESPOSTA RAPIDA, 68 GRAUS CELSIUS, ACABAMENTO CROMADO, D = 15 MM (1/2")</t>
  </si>
  <si>
    <t>SINAPI-I|21045</t>
  </si>
  <si>
    <t>21045</t>
  </si>
  <si>
    <t>SPRINKLER TIPO PENDENTE, BULBO VERMELHO DE RESPOSTA RAPIDA, 68 GRAUS CELSIUS, ACABAMENTO CROMADO, D = 20 MM (3/4")</t>
  </si>
  <si>
    <t>SINAPI-I|21041</t>
  </si>
  <si>
    <t>21041</t>
  </si>
  <si>
    <t>SPRINKLER TIPO PENDENTE, BULBO VERMELHO DE RESPOSTA RAPIDA, 68 GRAUS CELSIUS, ACABAMENTO NATURAL, D = 20 MM (3/4")</t>
  </si>
  <si>
    <t>SINAPI-I|21040</t>
  </si>
  <si>
    <t>21040</t>
  </si>
  <si>
    <t>SPRINKLER TIPO PENDENTE, BULBO VERMELHO RESPOSTA RAPIDA, 68 GRAUS CELSIUS, ACABAMENTO NATURAL, D = 15 MM (1/2")</t>
  </si>
  <si>
    <t>SINAPI-I|14149</t>
  </si>
  <si>
    <t>14149</t>
  </si>
  <si>
    <t>SUPORTE "Y" PARA FITA PERFURADA</t>
  </si>
  <si>
    <t>SINAPI-I|38099</t>
  </si>
  <si>
    <t>38099</t>
  </si>
  <si>
    <t>SUPORTE DE FIXACAO PARA ESPELHO / PLACA 4" X 2", PARA 3 MODULOS, PARA INSTALACAO DE TOMADAS E INTERRUPTORES (SOMENTE SUPORTE)</t>
  </si>
  <si>
    <t>SINAPI-I|38100</t>
  </si>
  <si>
    <t>38100</t>
  </si>
  <si>
    <t>SUPORTE DE FIXACAO PARA ESPELHO / PLACA 4" X 4", PARA 6 MODULOS, PARA INSTALACAO DE TOMADAS E INTERRUPTORES (SOMENTE SUPORTE)</t>
  </si>
  <si>
    <t>SINAPI-I|7576</t>
  </si>
  <si>
    <t>7576</t>
  </si>
  <si>
    <t>SUPORTE EM ACO GALVANIZADO PARA TRANSFORMADOR PARA POSTE DUPLO T 185 X 95 MM, CHAPA DE 5/16"</t>
  </si>
  <si>
    <t>SINAPI-I|3384</t>
  </si>
  <si>
    <t>3384</t>
  </si>
  <si>
    <t>SUPORTE GUIA SIMPLES COM ROLDANA EM POLIPROPILENO PARA CHUMBAR, H = 20 CM</t>
  </si>
  <si>
    <t>SINAPI-I|7572</t>
  </si>
  <si>
    <t>7572</t>
  </si>
  <si>
    <t>SUPORTE ISOLADOR REFORCADO DIAMETRO NOMINAL 5/16", COM ROSCA SOBERBA E BUCHA</t>
  </si>
  <si>
    <t>SINAPI-I|3396</t>
  </si>
  <si>
    <t>3396</t>
  </si>
  <si>
    <t>SUPORTE ISOLADOR SIMPLES DIAMETRO NOMINAL 5/16", COM ROSCA SOBERBA E BUCHA</t>
  </si>
  <si>
    <t>SINAPI-I|45230</t>
  </si>
  <si>
    <t>45230</t>
  </si>
  <si>
    <t>SUPORTE MANUAL PARA LIXA, PLASTICO, COM 230 X 80 MM (COMPRIMENTO X LARGURA)</t>
  </si>
  <si>
    <t>SINAPI-I|37590</t>
  </si>
  <si>
    <t>37590</t>
  </si>
  <si>
    <t>SUPORTE MAO-FRANCESA EM ACO, ABAS IGUAIS 30 CM, CAPACIDADE MINIMA 60 KG, BRANCO</t>
  </si>
  <si>
    <t>SINAPI-I|37591</t>
  </si>
  <si>
    <t>37591</t>
  </si>
  <si>
    <t>SUPORTE MAO-FRANCESA EM ACO, ABAS IGUAIS 40 CM, CAPACIDADE MINIMA 70 KG, BRANCO</t>
  </si>
  <si>
    <t>SINAPI-I|12626</t>
  </si>
  <si>
    <t>12626</t>
  </si>
  <si>
    <t>SUPORTE METALICO PARA CALHA PLUVIAL, ZINCADO, DOBRADO, DIAMETRO ENTRE 119 E 170 MM, PARA DRENAGEM PLUVIAL PREDIAL</t>
  </si>
  <si>
    <t>SINAPI-I|11033</t>
  </si>
  <si>
    <t>11033</t>
  </si>
  <si>
    <t>SUPORTE PARA CALHA DE 150 MM EM ACO GALVANIZADO</t>
  </si>
  <si>
    <t>SINAPI-I|44188</t>
  </si>
  <si>
    <t>44188</t>
  </si>
  <si>
    <t>SUPORTE PARA FIXACAO CORRIMAO TUBULAR NA PAREDE EM, ACO INOX POLIDO, PARA APOIO BARRA CURVA DE 1/2" E BERCO, COM CANOPLA</t>
  </si>
  <si>
    <t>SINAPI-I|390</t>
  </si>
  <si>
    <t>390</t>
  </si>
  <si>
    <t>SUPORTE PARA TUBO DIAMETRO NOMINAL 2", COM ROSCA MECANICA</t>
  </si>
  <si>
    <t>SINAPI-I|44187</t>
  </si>
  <si>
    <t>44187</t>
  </si>
  <si>
    <t>SUPORTE PINO, REDONDO, DE PAREDE, PARA FIXACAO DE CORRIMAO POR SOLDAGEM, EM ACO GALVANIZADO, COM BARRA DE 1/2"</t>
  </si>
  <si>
    <t>SINAPI-I|44190</t>
  </si>
  <si>
    <t>44190</t>
  </si>
  <si>
    <t>SUPORTE TRADICIONAL PARA FIXACAO DE CORRIMAO NA PAREDE, EM ALUMINIO</t>
  </si>
  <si>
    <t>SINAPI-I|42436</t>
  </si>
  <si>
    <t>42436</t>
  </si>
  <si>
    <t>SURF DUPLO, EM TUBO DE ACO CARBONO, PINTURA NO PROCESSO ELETROSTATICO - EQUIPAMENTO DE GINASTICA PARA ACADEMIA AO AR LIVRE / ACADEMIA DA TERCEIRA IDADE - ATI</t>
  </si>
  <si>
    <t>SINAPI-I|6194</t>
  </si>
  <si>
    <t>6194</t>
  </si>
  <si>
    <t>TABUA *2,5 X 15 CM EM PINUS, MISTA OU EQUIVALENTE DA REGIAO - BRUTA</t>
  </si>
  <si>
    <t>SINAPI-I|10567</t>
  </si>
  <si>
    <t>10567</t>
  </si>
  <si>
    <t>TABUA *2,5 X 23* CM EM PINUS, MISTA OU EQUIVALENTE DA REGIAO - BRUTA</t>
  </si>
  <si>
    <t>SINAPI-I|6212</t>
  </si>
  <si>
    <t>6212</t>
  </si>
  <si>
    <t>TABUA *2,5 X 30 CM EM PINUS, MISTA OU EQUIVALENTE DA REGIAO - BRUTA</t>
  </si>
  <si>
    <t>SINAPI-I|3993</t>
  </si>
  <si>
    <t>3993</t>
  </si>
  <si>
    <t>TABUA APARELHADA *2,5 X 15* CM, EM MACARANDUBA/MASSARANDUBA, ANGELIM OU EQUIVALENTE DA REGIAO</t>
  </si>
  <si>
    <t>SINAPI-I|3990</t>
  </si>
  <si>
    <t>3990</t>
  </si>
  <si>
    <t>TABUA APARELHADA *2,5 X 25* CM, EM MACARANDUBA/MASSARANDUBA, ANGELIM OU EQUIVALENTE DA REGIAO</t>
  </si>
  <si>
    <t>SINAPI-I|3992</t>
  </si>
  <si>
    <t>3992</t>
  </si>
  <si>
    <t>TABUA APARELHADA *2,5 X 30* CM, EM MACARANDUBA/MASSARANDUBA, ANGELIM OU EQUIVALENTE DA REGIAO</t>
  </si>
  <si>
    <t>SINAPI-I|6178</t>
  </si>
  <si>
    <t>6178</t>
  </si>
  <si>
    <t>TABUA DE MADEIRA PARA PISO, CUMARU/IPE CHAMPANHE OU EQUIVALENTE DA REGIAO, ENCAIXE MACHO/FEMEA, *10 X 2* CM</t>
  </si>
  <si>
    <t>SINAPI-I|6180</t>
  </si>
  <si>
    <t>6180</t>
  </si>
  <si>
    <t>TABUA DE MADEIRA PARA PISO, CUMARU/IPE CHAMPANHE OU EQUIVALENTE DA REGIAO, ENCAIXE MACHO/FEMEA, *15 X 2* CM</t>
  </si>
  <si>
    <t>SINAPI-I|6182</t>
  </si>
  <si>
    <t>6182</t>
  </si>
  <si>
    <t>TABUA DE MADEIRA PARA PISO, IPE (CERNE) OU EQUIVALENTE DA REGIAO, ENCAIXE MACHO/FEMEA, *20 X 2* CM</t>
  </si>
  <si>
    <t>SINAPI-I|43614</t>
  </si>
  <si>
    <t>43614</t>
  </si>
  <si>
    <t>TABUA NAO APARELHADA *2,5 X 15* CM, EM MACARANDUBA/MASSARANDUBA, ANGELIM OU EQUIVALENTE DA REGIAO - BRUTA</t>
  </si>
  <si>
    <t>SINAPI-I|6193</t>
  </si>
  <si>
    <t>6193</t>
  </si>
  <si>
    <t>TABUA NAO APARELHADA *2,5 X 20* CM, EM MACARANDUBA/MASSARANDUBA, ANGELIM OU EQUIVALENTE DA REGIAO - BRUTA</t>
  </si>
  <si>
    <t>SINAPI-I|6189</t>
  </si>
  <si>
    <t>6189</t>
  </si>
  <si>
    <t>TABUA NAO APARELHADA *2,5 X 30* CM, EM MACARANDUBA/MASSARANDUBA, ANGELIM OU EQUIVALENTE DA REGIAO - BRUTA</t>
  </si>
  <si>
    <t>SINAPI-I|6214</t>
  </si>
  <si>
    <t>6214</t>
  </si>
  <si>
    <t>TACO DE MADEIRA PARA PISO, IPE (CERNE) OU EQUIVALENTE DA REGIAO, 7 X 42 CM, E = 2 CM</t>
  </si>
  <si>
    <t>SINAPI-I|44027</t>
  </si>
  <si>
    <t>44027</t>
  </si>
  <si>
    <t>TALA PARA EMENDA DE ELETROCALHA, SIMPLES / RETA, LISA OU PERFURADA, EM CHAPA DE ACO GALVANIZADO #22, ALTURA 50 MM</t>
  </si>
  <si>
    <t>SINAPI-I|36153</t>
  </si>
  <si>
    <t>36153</t>
  </si>
  <si>
    <t>TALABARTE DE SEGURANCA, 2 MOSQUETOES TRAVA DUPLA *53* MM DE ABERTURA, COM ABSORVEDOR DE ENERGIA</t>
  </si>
  <si>
    <t>SINAPI-I|10742</t>
  </si>
  <si>
    <t>10742</t>
  </si>
  <si>
    <t>TALHA MANUAL DE CORRENTE, CAPACIDADE DE 2 T COM ELEVACAO DE 3 M</t>
  </si>
  <si>
    <t>SINAPI-I|45239</t>
  </si>
  <si>
    <t>45239</t>
  </si>
  <si>
    <t>TALHADEIRA CHATA, DE ACO, 10"</t>
  </si>
  <si>
    <t>SINAPI-I|38465</t>
  </si>
  <si>
    <t>38465</t>
  </si>
  <si>
    <t>TALHADEIRA COM PUNHO DE PROTECAO *20 X 250* MM</t>
  </si>
  <si>
    <t>SINAPI-I|7543</t>
  </si>
  <si>
    <t>7543</t>
  </si>
  <si>
    <t>TAMPA CEGA EM PVC PARA CONDULETE 4 X 2"</t>
  </si>
  <si>
    <t>SINAPI-I|43427</t>
  </si>
  <si>
    <t>43427</t>
  </si>
  <si>
    <t>TAMPA DE CONCRETO ARMADO PARA FOSSA SEPTICA, DIAMETRO NOMINAL DE 3,00 M E ESPESSURA MINIMA DE 100 MM</t>
  </si>
  <si>
    <t>SINAPI-I|41613</t>
  </si>
  <si>
    <t>41613</t>
  </si>
  <si>
    <t>TAMPA DE CONCRETO ARMADO PARA FOSSA, D = *0,90* M, E = 0,05 M</t>
  </si>
  <si>
    <t>SINAPI-I|41614</t>
  </si>
  <si>
    <t>41614</t>
  </si>
  <si>
    <t>TAMPA DE CONCRETO ARMADO PARA FOSSA, D = *1,10* M, E = 0,05 M</t>
  </si>
  <si>
    <t>SINAPI-I|41615</t>
  </si>
  <si>
    <t>41615</t>
  </si>
  <si>
    <t>TAMPA DE CONCRETO ARMADO PARA FOSSA, D = *1,35* M, E = 0,05 M</t>
  </si>
  <si>
    <t>SINAPI-I|41616</t>
  </si>
  <si>
    <t>41616</t>
  </si>
  <si>
    <t>TAMPA DE CONCRETO ARMADO PARA FOSSA, D = 1,50 M, E = 0,05 M</t>
  </si>
  <si>
    <t>SINAPI-I|41617</t>
  </si>
  <si>
    <t>41617</t>
  </si>
  <si>
    <t>TAMPA DE CONCRETO ARMADO PARA FOSSA, D = 2,00 M, E = 0,05 M</t>
  </si>
  <si>
    <t>SINAPI-I|41618</t>
  </si>
  <si>
    <t>41618</t>
  </si>
  <si>
    <t>TAMPA DE CONCRETO ARMADO PARA FOSSA, D = 2,50 M, E = 0,05 M</t>
  </si>
  <si>
    <t>SINAPI-I|43428</t>
  </si>
  <si>
    <t>43428</t>
  </si>
  <si>
    <t>TAMPA DE CONCRETO ARMADO PARA POCO DE INSPECAO, COM FURO E TAMPINHA, DIAMETRO NOMINAL DE 3,00 M E ESPESSURA MINIMA DE 100 MM</t>
  </si>
  <si>
    <t>SINAPI-I|41619</t>
  </si>
  <si>
    <t>41619</t>
  </si>
  <si>
    <t>TAMPA DE CONCRETO ARMADO PARA POCO, COM FURO E TAMPINHA, D = *0,90* M, E = 0,05 M</t>
  </si>
  <si>
    <t>SINAPI-I|41620</t>
  </si>
  <si>
    <t>41620</t>
  </si>
  <si>
    <t>TAMPA DE CONCRETO ARMADO PARA POCO, COM FURO E TAMPINHA, D = *1,10* M, E = 0,05 M</t>
  </si>
  <si>
    <t>SINAPI-I|41622</t>
  </si>
  <si>
    <t>41622</t>
  </si>
  <si>
    <t>TAMPA DE CONCRETO ARMADO PARA POCO, COM FURO E TAMPINHA, D = *1,35* M, E = 0,05 M</t>
  </si>
  <si>
    <t>SINAPI-I|41623</t>
  </si>
  <si>
    <t>41623</t>
  </si>
  <si>
    <t>TAMPA DE CONCRETO ARMADO PARA POCO, COM FURO E TAMPINHA, D = 1,50 M, E = 0,05 M</t>
  </si>
  <si>
    <t>SINAPI-I|41624</t>
  </si>
  <si>
    <t>41624</t>
  </si>
  <si>
    <t>TAMPA DE CONCRETO ARMADO PARA POCO, COM FURO E TAMPINHA, D = 2,00 M, E = 0,05 M</t>
  </si>
  <si>
    <t>SINAPI-I|41625</t>
  </si>
  <si>
    <t>41625</t>
  </si>
  <si>
    <t>TAMPA DE CONCRETO ARMADO PARA POCO, COM FURO E TAMPINHA, D = 2,50 M, E = 0,05 M</t>
  </si>
  <si>
    <t>SINAPI-I|39346</t>
  </si>
  <si>
    <t>39346</t>
  </si>
  <si>
    <t>TAMPA PARA CONDULETE, EM PVC, PARA 1 INTERRUPTOR</t>
  </si>
  <si>
    <t>SINAPI-I|39350</t>
  </si>
  <si>
    <t>39350</t>
  </si>
  <si>
    <t>TAMPA PARA CONDULETE, EM PVC, PARA 1 MODULO RJ</t>
  </si>
  <si>
    <t>SINAPI-I|39351</t>
  </si>
  <si>
    <t>39351</t>
  </si>
  <si>
    <t>TAMPA PARA CONDULETE, EM PVC, PARA 2 MODULOS RJ</t>
  </si>
  <si>
    <t>SINAPI-I|39352</t>
  </si>
  <si>
    <t>39352</t>
  </si>
  <si>
    <t>TAMPA PARA CONDULETE, EM PVC, PARA TOMADA HEXAGONAL</t>
  </si>
  <si>
    <t>SINAPI-I|38837</t>
  </si>
  <si>
    <t>38837</t>
  </si>
  <si>
    <t>TAMPAO / CAP, ROSCA MACHO, DN 1", PARA TUBO PEX PARA INST. AGUA QUENTE/FRIA</t>
  </si>
  <si>
    <t>SINAPI-I|38836</t>
  </si>
  <si>
    <t>38836</t>
  </si>
  <si>
    <t>TAMPAO / CAP, ROSCA MACHO, DN 3/4", PARA TUBO PEX PARA INST. AGUA QUENTE/FRIA</t>
  </si>
  <si>
    <t>SINAPI-I|2666</t>
  </si>
  <si>
    <t>2666</t>
  </si>
  <si>
    <t>TAMPAO / TERMINAL / PLUG, D = 1 1/4", PARA DUTO CORRUGADO PEAD (CABEAMENTO SUBTERRANEO)</t>
  </si>
  <si>
    <t>SINAPI-I|2668</t>
  </si>
  <si>
    <t>2668</t>
  </si>
  <si>
    <t>TAMPAO / TERMINAL / PLUG, D = 2", PARA DUTO CORRUGADO PEAD (CABEAMENTO SUBTERRANEO)</t>
  </si>
  <si>
    <t>SINAPI-I|2664</t>
  </si>
  <si>
    <t>2664</t>
  </si>
  <si>
    <t>TAMPAO / TERMINAL / PLUG, D = 3", PARA DUTO CORRUGADO PEAD (CABEAMENTO SUBTERRANEO)</t>
  </si>
  <si>
    <t>SINAPI-I|2662</t>
  </si>
  <si>
    <t>2662</t>
  </si>
  <si>
    <t>TAMPAO / TERMINAL / PLUG, D = 4", PARA DUTO CORRUGADO PEAD (CABEAMENTO SUBTERRANEO)</t>
  </si>
  <si>
    <t>SINAPI-I|20964</t>
  </si>
  <si>
    <t>20964</t>
  </si>
  <si>
    <t>TAMPAO COM CORRENTE, EM LATAO, ENGATE RAPIDO 1 1/2", PARA INSTALACAO PREDIAL DE COMBATE A INCENDIO</t>
  </si>
  <si>
    <t>SINAPI-I|10905</t>
  </si>
  <si>
    <t>10905</t>
  </si>
  <si>
    <t>TAMPAO COM CORRENTE, EM LATAO, ENGATE RAPIDO 2 1/2", PARA INSTALACAO PREDIAL DE COMBATE A INCENDIO</t>
  </si>
  <si>
    <t>SINAPI-I|11289</t>
  </si>
  <si>
    <t>11289</t>
  </si>
  <si>
    <t>TAMPAO FOFO ARTICULADO P/ REGISTRO, COM BASE / REQUADRO, CLASSE A15 CARGA MAX 1,5 T, *200 X 200* MM (COM INSCRICAO EM RELEVO DO TIPO DE REDE)</t>
  </si>
  <si>
    <t>SINAPI-I|11241</t>
  </si>
  <si>
    <t>11241</t>
  </si>
  <si>
    <t>TAMPAO FOFO ARTICULADO P/ REGISTRO, COM BASE / REQUADRO, CLASSE A15 CARGA MAXIMA 1,5 T, *400 X 400* MM (COM INSCRICAO EM RELEVO DO TIPO DE REDE)</t>
  </si>
  <si>
    <t>SINAPI-I|11301</t>
  </si>
  <si>
    <t>11301</t>
  </si>
  <si>
    <t>TAMPAO FOFO ARTICULADO, COM BASE / REQUADRO, CLASSE B125 CARGA MAX 12,5 T, REDONDO, TAMPA 600 MM (COM INSCRICAO EM RELEVO DO TIPO DE REDE)</t>
  </si>
  <si>
    <t>SINAPI-I|21090</t>
  </si>
  <si>
    <t>21090</t>
  </si>
  <si>
    <t>TAMPAO FOFO ARTICULADO, COM BASE / REQUADRO, CLASSE D400 CARGA MAX 40 T, REDONDO, TAMPA 600 MM (COM INSCRICAO EM RELEVO DO TIPO DE REDE)</t>
  </si>
  <si>
    <t>SINAPI-I|11315</t>
  </si>
  <si>
    <t>11315</t>
  </si>
  <si>
    <t>TAMPAO FOFO SIMPLES COM BASE / REQUADRO, CLASSE A15 CARGA MAX. 1,5 T, 300 X 300 MM (COM INSCRICAO EM RELEVO DO TIPO DE REDE)</t>
  </si>
  <si>
    <t>SINAPI-I|21071</t>
  </si>
  <si>
    <t>21071</t>
  </si>
  <si>
    <t>TAMPAO FOFO SIMPLES COM BASE / REQUADRO, CLASSE A15 CARGA MAX. 1,5 T, 400 X 400 MM (COM INSCRICAO EM RELEVO DO TIPO DE REDE)</t>
  </si>
  <si>
    <t>SINAPI-I|14112</t>
  </si>
  <si>
    <t>14112</t>
  </si>
  <si>
    <t>TAMPAO FOFO SIMPLES COM BASE / REQUADRO, CLASSE A15 CARGA MAX. 1,5 T, 400 X 600 MM (COM INSCRICAO EM RELEVO DO TIPO DE REDE)</t>
  </si>
  <si>
    <t>SINAPI-I|11316</t>
  </si>
  <si>
    <t>11316</t>
  </si>
  <si>
    <t>TAMPAO FOFO SIMPLES COM BASE / REQUADRO, CLASSE B125 CARGA MAX. 12,5 T, REDONDO, TAMPA 500 MM (COM INSCRICAO EM RELEVO DO TIPO DE REDE)</t>
  </si>
  <si>
    <t>SINAPI-I|6243</t>
  </si>
  <si>
    <t>6243</t>
  </si>
  <si>
    <t>TAMPAO FOFO SIMPLES COM BASE / REQUADRO, CLASSE B125 CARGA MAX. 12,5 T, REDONDO, TAMPA 600 MM (COM INSCRICAO EM RELEVO DO TIPO DE REDE)</t>
  </si>
  <si>
    <t>SINAPI-I|6240</t>
  </si>
  <si>
    <t>6240</t>
  </si>
  <si>
    <t>TAMPAO FOFO SIMPLES COM BASE / REQUADRO, CLASSE D400 CARGA MAX. 40 T, REDONDO, TAMPA 600 MM (COM INSCRICAO EM RELEVO DO TIPO DE REDE)</t>
  </si>
  <si>
    <t>SINAPI-I|11296</t>
  </si>
  <si>
    <t>11296</t>
  </si>
  <si>
    <t>TAMPAO FOFO SIMPLES COM BASE / REQUADRO, CLASSE D400 CARGA MAX. 40 T, REDONDO, TAMPA 900 MM (COM INSCRICAO EM RELEVO DO TIPO DE REDE)</t>
  </si>
  <si>
    <t>SINAPI-I|11299</t>
  </si>
  <si>
    <t>11299</t>
  </si>
  <si>
    <t>TAMPAO FOFO SIMPLES COM BASE / REQUADRO, R-2, CLASSE A15 CARGA MAX. 1,5 T, 550 X 1100 MM (COM INSCRICAO EM RELEVO DO TIPO DE REDE)</t>
  </si>
  <si>
    <t>SINAPI-I|11688</t>
  </si>
  <si>
    <t>11688</t>
  </si>
  <si>
    <t>TANQUE ACO INOXIDAVEL (ACO 304) COM ESFREGADOR E VALVULA, DE *50 X 40 X 22* CM</t>
  </si>
  <si>
    <t>SINAPI-I|37736</t>
  </si>
  <si>
    <t>37736</t>
  </si>
  <si>
    <t>TANQUE DE ACO CARBONO NAO REVESTIDO, PARA TRANSPORTE DE AGUA COM CAPACIDADE DE 10 M3, COM BOMBA CENTRIFUGA POR TOMADA DE FORCA, VAZAO MAXIMA *75* M3/H (INCLUI MONTAGEM, NAO INCLUI CAMINHAO)</t>
  </si>
  <si>
    <t>SINAPI-I|37739</t>
  </si>
  <si>
    <t>37739</t>
  </si>
  <si>
    <t>TANQUE DE ACO PARA TRANSPORTE DE AGUA COM CAPACIDADE DE 14 M3 (INCLUI MONTAGEM, NAO INCLUI CAMINHAO)</t>
  </si>
  <si>
    <t>SINAPI-I|37738</t>
  </si>
  <si>
    <t>37738</t>
  </si>
  <si>
    <t>TANQUE DE ACO PARA TRANSPORTE DE AGUA COM CAPACIDADE DE 6 M3 (INCLUI MONTAGEM, NAO INCLUI CAMINHAO)</t>
  </si>
  <si>
    <t>SINAPI-I|25014</t>
  </si>
  <si>
    <t>25014</t>
  </si>
  <si>
    <t>TANQUE DE ASFALTO ESTACIONARIO COM MACARICO, CAPACIDADE 20.000 L</t>
  </si>
  <si>
    <t>SINAPI-I|14405</t>
  </si>
  <si>
    <t>14405</t>
  </si>
  <si>
    <t>TANQUE DE ASFALTO ESTACIONARIO COM SERPENTINA, CAPACIDADE 30.000 L</t>
  </si>
  <si>
    <t>SINAPI-I|20271</t>
  </si>
  <si>
    <t>20271</t>
  </si>
  <si>
    <t>TANQUE DE LOUCA BRANCA, COM COLUNA, *30* L</t>
  </si>
  <si>
    <t>SINAPI-I|10423</t>
  </si>
  <si>
    <t>10423</t>
  </si>
  <si>
    <t>TANQUE DE LOUCA BRANCA, SUSPENSO, *20* L</t>
  </si>
  <si>
    <t>SINAPI-I|36790</t>
  </si>
  <si>
    <t>36790</t>
  </si>
  <si>
    <t>TANQUE DUPLO EM MARMORE SINTETICO COM CUBA LISA E ESFREGADOR, *110 X 60* CM</t>
  </si>
  <si>
    <t>SINAPI-I|37589</t>
  </si>
  <si>
    <t>37589</t>
  </si>
  <si>
    <t>TANQUE SIMPLES EM MARMORE SINTETICO COM COLUNA, CAPACIDADE *22* L, *60 X 46* CM</t>
  </si>
  <si>
    <t>SINAPI-I|11690</t>
  </si>
  <si>
    <t>11690</t>
  </si>
  <si>
    <t>TANQUE SIMPLES EM MARMORE SINTETICO DE FIXAR NA PAREDE, CAPACIDADE *22* L, *60 X 46* CM</t>
  </si>
  <si>
    <t>SINAPI-I|20234</t>
  </si>
  <si>
    <t>20234</t>
  </si>
  <si>
    <t>TANQUE SIMPLES EM MARMORE SINTETICO SUSPENSO, CAPACIDADE *38* L, *60 X 60* CM</t>
  </si>
  <si>
    <t>SINAPI-I|44480</t>
  </si>
  <si>
    <t>44480</t>
  </si>
  <si>
    <t>TARIFA "A" ENTRE 0 E 20M3 FORNECIMENTO D'AGUA</t>
  </si>
  <si>
    <t>SINAPI-I|11457</t>
  </si>
  <si>
    <t>11457</t>
  </si>
  <si>
    <t>TARJETA LIVRE / OCUPADO PARA PORTA DE BANHEIRO, CORPO EM ZAMAC E ESPELHO EM LATAO</t>
  </si>
  <si>
    <t>SINAPI-I|44073</t>
  </si>
  <si>
    <t>44073</t>
  </si>
  <si>
    <t>TARUGO DELIMITADOR DE PROFUNDIDADE EM ESPUMA DE POLIETILENO DE BAIXA DENSIDADE 10 MM, CINZA</t>
  </si>
  <si>
    <t>SINAPI-I|3593</t>
  </si>
  <si>
    <t>3593</t>
  </si>
  <si>
    <t>TE 45 GRAUS DE FERRO GALVANIZADO, COM ROSCA BSP, DE 1 1/2"</t>
  </si>
  <si>
    <t>SINAPI-I|3588</t>
  </si>
  <si>
    <t>3588</t>
  </si>
  <si>
    <t>TE 45 GRAUS DE FERRO GALVANIZADO, COM ROSCA BSP, DE 1 1/4"</t>
  </si>
  <si>
    <t>SINAPI-I|3587</t>
  </si>
  <si>
    <t>3587</t>
  </si>
  <si>
    <t>TE 45 GRAUS DE FERRO GALVANIZADO, COM ROSCA BSP, DE 1"</t>
  </si>
  <si>
    <t>SINAPI-I|3585</t>
  </si>
  <si>
    <t>3585</t>
  </si>
  <si>
    <t>TE 45 GRAUS DE FERRO GALVANIZADO, COM ROSCA BSP, DE 1/2"</t>
  </si>
  <si>
    <t>SINAPI-I|3590</t>
  </si>
  <si>
    <t>3590</t>
  </si>
  <si>
    <t>TE 45 GRAUS DE FERRO GALVANIZADO, COM ROSCA BSP, DE 2 1/2"</t>
  </si>
  <si>
    <t>SINAPI-I|3589</t>
  </si>
  <si>
    <t>3589</t>
  </si>
  <si>
    <t>TE 45 GRAUS DE FERRO GALVANIZADO, COM ROSCA BSP, DE 2"</t>
  </si>
  <si>
    <t>SINAPI-I|3592</t>
  </si>
  <si>
    <t>3592</t>
  </si>
  <si>
    <t>TE 45 GRAUS DE FERRO GALVANIZADO, COM ROSCA BSP, DE 3"</t>
  </si>
  <si>
    <t>SINAPI-I|3586</t>
  </si>
  <si>
    <t>3586</t>
  </si>
  <si>
    <t>TE 45 GRAUS DE FERRO GALVANIZADO, COM ROSCA BSP, DE 3/4"</t>
  </si>
  <si>
    <t>SINAPI-I|3591</t>
  </si>
  <si>
    <t>3591</t>
  </si>
  <si>
    <t>TE 45 GRAUS DE FERRO GALVANIZADO, COM ROSCA BSP, DE 4"</t>
  </si>
  <si>
    <t>SINAPI-I|40396</t>
  </si>
  <si>
    <t>40396</t>
  </si>
  <si>
    <t>TE 90 GRAUS EM ACO CARBONO, SOLDAVEL, PRESSAO 3.000 LBS, DN 1 1/2"</t>
  </si>
  <si>
    <t>SINAPI-I|40395</t>
  </si>
  <si>
    <t>40395</t>
  </si>
  <si>
    <t>TE 90 GRAUS EM ACO CARBONO, SOLDAVEL, PRESSAO 3.000 LBS, DN 1 1/4"</t>
  </si>
  <si>
    <t>SINAPI-I|40394</t>
  </si>
  <si>
    <t>40394</t>
  </si>
  <si>
    <t>TE 90 GRAUS EM ACO CARBONO, SOLDAVEL, PRESSAO 3.000 LBS, DN 1"</t>
  </si>
  <si>
    <t>SINAPI-I|40392</t>
  </si>
  <si>
    <t>40392</t>
  </si>
  <si>
    <t>TE 90 GRAUS EM ACO CARBONO, SOLDAVEL, PRESSAO 3.000 LBS, DN 1/2"</t>
  </si>
  <si>
    <t>SINAPI-I|40398</t>
  </si>
  <si>
    <t>40398</t>
  </si>
  <si>
    <t>TE 90 GRAUS EM ACO CARBONO, SOLDAVEL, PRESSAO 3.000 LBS, DN 2 1/2"</t>
  </si>
  <si>
    <t>SINAPI-I|40397</t>
  </si>
  <si>
    <t>40397</t>
  </si>
  <si>
    <t>TE 90 GRAUS EM ACO CARBONO, SOLDAVEL, PRESSAO 3.000 LBS, DN 2"</t>
  </si>
  <si>
    <t>SINAPI-I|40399</t>
  </si>
  <si>
    <t>40399</t>
  </si>
  <si>
    <t>TE 90 GRAUS EM ACO CARBONO, SOLDAVEL, PRESSAO 3.000 LBS, DN 3"</t>
  </si>
  <si>
    <t>SINAPI-I|40393</t>
  </si>
  <si>
    <t>40393</t>
  </si>
  <si>
    <t>TE 90 GRAUS EM ACO CARBONO, SOLDAVEL, PRESSAO 3.000 LBS, DN 3/4"</t>
  </si>
  <si>
    <t>SINAPI-I|44253</t>
  </si>
  <si>
    <t>44253</t>
  </si>
  <si>
    <t>TE CPVC, SOLDAVEL, 90 GRAUS, 114 MM, PARA AGUA QUENTE PREDIAL</t>
  </si>
  <si>
    <t>SINAPI-I|21121</t>
  </si>
  <si>
    <t>21121</t>
  </si>
  <si>
    <t>TE CPVC, SOLDAVEL, 90 GRAUS, 15 MM, PARA AGUA QUENTE PREDIAL</t>
  </si>
  <si>
    <t>SINAPI-I|38010</t>
  </si>
  <si>
    <t>38010</t>
  </si>
  <si>
    <t>TE CPVC, SOLDAVEL, 90 GRAUS, 22 MM, PARA AGUA QUENTE PREDIAL</t>
  </si>
  <si>
    <t>SINAPI-I|38011</t>
  </si>
  <si>
    <t>38011</t>
  </si>
  <si>
    <t>TE CPVC, SOLDAVEL, 90 GRAUS, 28 MM, PARA AGUA QUENTE PREDIAL</t>
  </si>
  <si>
    <t>SINAPI-I|38012</t>
  </si>
  <si>
    <t>38012</t>
  </si>
  <si>
    <t>TE CPVC, SOLDAVEL, 90 GRAUS, 35 MM, PARA AGUA QUENTE PREDIAL</t>
  </si>
  <si>
    <t>SINAPI-I|38013</t>
  </si>
  <si>
    <t>38013</t>
  </si>
  <si>
    <t>TE CPVC, SOLDAVEL, 90 GRAUS, 42 MM, PARA AGUA QUENTE PREDIAL</t>
  </si>
  <si>
    <t>SINAPI-I|38014</t>
  </si>
  <si>
    <t>38014</t>
  </si>
  <si>
    <t>TE CPVC, SOLDAVEL, 90 GRAUS, 54 MM, PARA AGUA QUENTE PREDIAL</t>
  </si>
  <si>
    <t>SINAPI-I|38015</t>
  </si>
  <si>
    <t>38015</t>
  </si>
  <si>
    <t>TE CPVC, SOLDAVEL, 90 GRAUS, 73 MM, PARA AGUA QUENTE PREDIAL</t>
  </si>
  <si>
    <t>SINAPI-I|38016</t>
  </si>
  <si>
    <t>38016</t>
  </si>
  <si>
    <t>TE CPVC, SOLDAVEL, 90 GRAUS, 89 MM, PARA AGUA QUENTE PREDIAL</t>
  </si>
  <si>
    <t>SINAPI-I|12741</t>
  </si>
  <si>
    <t>12741</t>
  </si>
  <si>
    <t>TE DE COBRE SEM ANEL DE SOLDA, BOLSA X BOLSA X BOLSA, 104 MM</t>
  </si>
  <si>
    <t>SINAPI-I|12733</t>
  </si>
  <si>
    <t>12733</t>
  </si>
  <si>
    <t>TE DE COBRE SEM ANEL DE SOLDA, BOLSA X BOLSA X BOLSA, 15 MM</t>
  </si>
  <si>
    <t>SINAPI-I|12734</t>
  </si>
  <si>
    <t>12734</t>
  </si>
  <si>
    <t>TE DE COBRE SEM ANEL DE SOLDA, BOLSA X BOLSA X BOLSA, 22 MM</t>
  </si>
  <si>
    <t>SINAPI-I|12735</t>
  </si>
  <si>
    <t>12735</t>
  </si>
  <si>
    <t>TE DE COBRE SEM ANEL DE SOLDA, BOLSA X BOLSA X BOLSA, 28 MM</t>
  </si>
  <si>
    <t>SINAPI-I|12736</t>
  </si>
  <si>
    <t>12736</t>
  </si>
  <si>
    <t>TE DE COBRE SEM ANEL DE SOLDA, BOLSA X BOLSA X BOLSA, 35 MM</t>
  </si>
  <si>
    <t>SINAPI-I|12737</t>
  </si>
  <si>
    <t>12737</t>
  </si>
  <si>
    <t>TE DE COBRE SEM ANEL DE SOLDA, BOLSA X BOLSA X BOLSA, 42 MM</t>
  </si>
  <si>
    <t>SINAPI-I|12738</t>
  </si>
  <si>
    <t>12738</t>
  </si>
  <si>
    <t>TE DE COBRE SEM ANEL DE SOLDA, BOLSA X BOLSA X BOLSA, 54 MM</t>
  </si>
  <si>
    <t>SINAPI-I|12739</t>
  </si>
  <si>
    <t>12739</t>
  </si>
  <si>
    <t>TE DE COBRE SEM ANEL DE SOLDA, BOLSA X BOLSA X BOLSA, 66 MM</t>
  </si>
  <si>
    <t>SINAPI-I|12740</t>
  </si>
  <si>
    <t>12740</t>
  </si>
  <si>
    <t>TE DE COBRE SEM ANEL DE SOLDA, BOLSA X BOLSA X BOLSA, 79 MM</t>
  </si>
  <si>
    <t>SINAPI-I|6297</t>
  </si>
  <si>
    <t>6297</t>
  </si>
  <si>
    <t>TE DE FERRO GALVANIZADO, DE 1 1/2"</t>
  </si>
  <si>
    <t>SINAPI-I|6296</t>
  </si>
  <si>
    <t>6296</t>
  </si>
  <si>
    <t>TE DE FERRO GALVANIZADO, DE 1 1/4"</t>
  </si>
  <si>
    <t>SINAPI-I|6323</t>
  </si>
  <si>
    <t>6323</t>
  </si>
  <si>
    <t>TE DE FERRO GALVANIZADO, DE 1"</t>
  </si>
  <si>
    <t>SINAPI-I|6294</t>
  </si>
  <si>
    <t>6294</t>
  </si>
  <si>
    <t>TE DE FERRO GALVANIZADO, DE 1/2"</t>
  </si>
  <si>
    <t>SINAPI-I|6299</t>
  </si>
  <si>
    <t>6299</t>
  </si>
  <si>
    <t>TE DE FERRO GALVANIZADO, DE 2 1/2"</t>
  </si>
  <si>
    <t>SINAPI-I|6298</t>
  </si>
  <si>
    <t>6298</t>
  </si>
  <si>
    <t>TE DE FERRO GALVANIZADO, DE 2"</t>
  </si>
  <si>
    <t>SINAPI-I|6322</t>
  </si>
  <si>
    <t>6322</t>
  </si>
  <si>
    <t>TE DE FERRO GALVANIZADO, DE 3"</t>
  </si>
  <si>
    <t>SINAPI-I|6295</t>
  </si>
  <si>
    <t>6295</t>
  </si>
  <si>
    <t>TE DE FERRO GALVANIZADO, DE 3/4"</t>
  </si>
  <si>
    <t>SINAPI-I|6300</t>
  </si>
  <si>
    <t>6300</t>
  </si>
  <si>
    <t>TE DE FERRO GALVANIZADO, DE 4"</t>
  </si>
  <si>
    <t>SINAPI-I|6321</t>
  </si>
  <si>
    <t>6321</t>
  </si>
  <si>
    <t>TE DE FERRO GALVANIZADO, DE 5"</t>
  </si>
  <si>
    <t>SINAPI-I|6301</t>
  </si>
  <si>
    <t>6301</t>
  </si>
  <si>
    <t>TE DE FERRO GALVANIZADO, DE 6"</t>
  </si>
  <si>
    <t>SINAPI-I|7105</t>
  </si>
  <si>
    <t>7105</t>
  </si>
  <si>
    <t>TE DE INSPECAO, PVC, 100 X 75 MM, SERIE NORMAL PARA ESGOTO PREDIAL</t>
  </si>
  <si>
    <t>SINAPI-I|20183</t>
  </si>
  <si>
    <t>20183</t>
  </si>
  <si>
    <t>TE DE INSPECAO, PVC, SERIE R, 100 X 75 MM, PARA ESGOTO PREDIAL</t>
  </si>
  <si>
    <t>SINAPI-I|38448</t>
  </si>
  <si>
    <t>38448</t>
  </si>
  <si>
    <t>TE DE INSPECAO, PVC, SERIE R, 150 X 100 MM, PARA ESGOTO PREDIAL</t>
  </si>
  <si>
    <t>SINAPI-I|20182</t>
  </si>
  <si>
    <t>20182</t>
  </si>
  <si>
    <t>TE DE INSPECAO, PVC, SERIE R, 75 X 75 MM, PARA ESGOTO PREDIAL</t>
  </si>
  <si>
    <t>SINAPI-I|7119</t>
  </si>
  <si>
    <t>7119</t>
  </si>
  <si>
    <t>TE DE REDUCAO COM ROSCA, PVC, 90 GRAUS, 1 X 3/4", PARA AGUA FRIA PREDIAL</t>
  </si>
  <si>
    <t>SINAPI-I|7126</t>
  </si>
  <si>
    <t>7126</t>
  </si>
  <si>
    <t>TE DE REDUCAO COM ROSCA, PVC, 90 GRAUS, 1.1/2" X 3/4", AGUA FRIA PREDIAL</t>
  </si>
  <si>
    <t>SINAPI-I|7120</t>
  </si>
  <si>
    <t>7120</t>
  </si>
  <si>
    <t>TE DE REDUCAO COM ROSCA, PVC, 90 GRAUS, 3/4 X 1/2", PARA AGUA FRIA PREDIAL</t>
  </si>
  <si>
    <t>SINAPI-I|6319</t>
  </si>
  <si>
    <t>6319</t>
  </si>
  <si>
    <t>TE DE REDUCAO DE FERRO GALVANIZADO, COM ROSCA BSP, DE 1 1/2" X 1"</t>
  </si>
  <si>
    <t>SINAPI-I|6304</t>
  </si>
  <si>
    <t>6304</t>
  </si>
  <si>
    <t>TE DE REDUCAO DE FERRO GALVANIZADO, COM ROSCA BSP, DE 1 1/2" X 3/4"</t>
  </si>
  <si>
    <t>SINAPI-I|21116</t>
  </si>
  <si>
    <t>21116</t>
  </si>
  <si>
    <t>TE DE REDUCAO DE FERRO GALVANIZADO, COM ROSCA BSP, DE 1 1/4" X 3/4"</t>
  </si>
  <si>
    <t>SINAPI-I|6320</t>
  </si>
  <si>
    <t>6320</t>
  </si>
  <si>
    <t>TE DE REDUCAO DE FERRO GALVANIZADO, COM ROSCA BSP, DE 1" X 1/2"</t>
  </si>
  <si>
    <t>SINAPI-I|6303</t>
  </si>
  <si>
    <t>6303</t>
  </si>
  <si>
    <t>TE DE REDUCAO DE FERRO GALVANIZADO, COM ROSCA BSP, DE 1" X 3/4"</t>
  </si>
  <si>
    <t>SINAPI-I|6308</t>
  </si>
  <si>
    <t>6308</t>
  </si>
  <si>
    <t>TE DE REDUCAO DE FERRO GALVANIZADO, COM ROSCA BSP, DE 2 1/2" X 1 1/2"</t>
  </si>
  <si>
    <t>SINAPI-I|6317</t>
  </si>
  <si>
    <t>6317</t>
  </si>
  <si>
    <t>TE DE REDUCAO DE FERRO GALVANIZADO, COM ROSCA BSP, DE 2 1/2" X 1 1/4"</t>
  </si>
  <si>
    <t>SINAPI-I|6307</t>
  </si>
  <si>
    <t>6307</t>
  </si>
  <si>
    <t>TE DE REDUCAO DE FERRO GALVANIZADO, COM ROSCA BSP, DE 2 1/2" X 1"</t>
  </si>
  <si>
    <t>SINAPI-I|6309</t>
  </si>
  <si>
    <t>6309</t>
  </si>
  <si>
    <t>TE DE REDUCAO DE FERRO GALVANIZADO, COM ROSCA BSP, DE 2 1/2" X 2"</t>
  </si>
  <si>
    <t>SINAPI-I|6318</t>
  </si>
  <si>
    <t>6318</t>
  </si>
  <si>
    <t>TE DE REDUCAO DE FERRO GALVANIZADO, COM ROSCA BSP, DE 2" X 1 1/2"</t>
  </si>
  <si>
    <t>SINAPI-I|6306</t>
  </si>
  <si>
    <t>6306</t>
  </si>
  <si>
    <t>TE DE REDUCAO DE FERRO GALVANIZADO, COM ROSCA BSP, DE 2" X 1 1/4"</t>
  </si>
  <si>
    <t>SINAPI-I|6305</t>
  </si>
  <si>
    <t>6305</t>
  </si>
  <si>
    <t>TE DE REDUCAO DE FERRO GALVANIZADO, COM ROSCA BSP, DE 2" X 1"</t>
  </si>
  <si>
    <t>SINAPI-I|6312</t>
  </si>
  <si>
    <t>6312</t>
  </si>
  <si>
    <t>TE DE REDUCAO DE FERRO GALVANIZADO, COM ROSCA BSP, DE 3" X 1 1/2"</t>
  </si>
  <si>
    <t>SINAPI-I|6311</t>
  </si>
  <si>
    <t>6311</t>
  </si>
  <si>
    <t>TE DE REDUCAO DE FERRO GALVANIZADO, COM ROSCA BSP, DE 3" X 1 1/4"</t>
  </si>
  <si>
    <t>SINAPI-I|6310</t>
  </si>
  <si>
    <t>6310</t>
  </si>
  <si>
    <t>TE DE REDUCAO DE FERRO GALVANIZADO, COM ROSCA BSP, DE 3" X 1"</t>
  </si>
  <si>
    <t>SINAPI-I|6314</t>
  </si>
  <si>
    <t>6314</t>
  </si>
  <si>
    <t>TE DE REDUCAO DE FERRO GALVANIZADO, COM ROSCA BSP, DE 3" X 2 1/2"</t>
  </si>
  <si>
    <t>SINAPI-I|6313</t>
  </si>
  <si>
    <t>6313</t>
  </si>
  <si>
    <t>TE DE REDUCAO DE FERRO GALVANIZADO, COM ROSCA BSP, DE 3" X 2"</t>
  </si>
  <si>
    <t>SINAPI-I|6302</t>
  </si>
  <si>
    <t>6302</t>
  </si>
  <si>
    <t>TE DE REDUCAO DE FERRO GALVANIZADO, COM ROSCA BSP, DE 3/4" X 1/2"</t>
  </si>
  <si>
    <t>SINAPI-I|6315</t>
  </si>
  <si>
    <t>6315</t>
  </si>
  <si>
    <t>TE DE REDUCAO DE FERRO GALVANIZADO, COM ROSCA BSP, DE 4" X 2"</t>
  </si>
  <si>
    <t>SINAPI-I|6316</t>
  </si>
  <si>
    <t>6316</t>
  </si>
  <si>
    <t>TE DE REDUCAO DE FERRO GALVANIZADO, COM ROSCA BSP, DE 4" X 3"</t>
  </si>
  <si>
    <t>SINAPI-I|39324</t>
  </si>
  <si>
    <t>39324</t>
  </si>
  <si>
    <t>TE DE REDUCAO, CPVC, 22 X 15 MM, PARA AGUA QUENTE PREDIAL</t>
  </si>
  <si>
    <t>SINAPI-I|39325</t>
  </si>
  <si>
    <t>39325</t>
  </si>
  <si>
    <t>TE DE REDUCAO, CPVC, 28 X 22 MM, PARA AGUA QUENTE PREDIAL</t>
  </si>
  <si>
    <t>SINAPI-I|39326</t>
  </si>
  <si>
    <t>39326</t>
  </si>
  <si>
    <t>TE DE REDUCAO, CPVC, 35 X 28 MM, PARA AGUA QUENTE PREDIAL</t>
  </si>
  <si>
    <t>SINAPI-I|39327</t>
  </si>
  <si>
    <t>39327</t>
  </si>
  <si>
    <t>TE DE REDUCAO, CPVC, 42 X 35 MM, PARA AGUA QUENTE PREDIAL</t>
  </si>
  <si>
    <t>SINAPI-I|11378</t>
  </si>
  <si>
    <t>11378</t>
  </si>
  <si>
    <t>TE DE REDUCAO, PVC PBA, BBB, JE, DN 100 X 50 / DE 110 X 60 MM, PARA REDE DE AGUA</t>
  </si>
  <si>
    <t>SINAPI-I|11379</t>
  </si>
  <si>
    <t>11379</t>
  </si>
  <si>
    <t>TE DE REDUCAO, PVC PBA, BBB, JE, DN 100 X 75 / DE 110 X 85 MM, PARA REDE DE AGUA</t>
  </si>
  <si>
    <t>SINAPI-I|11493</t>
  </si>
  <si>
    <t>11493</t>
  </si>
  <si>
    <t>TE DE REDUCAO, PVC PBA, BBB, JE, DN 75 X 50 / DE 85 X 60 MM, PARA REDE DE AGUA</t>
  </si>
  <si>
    <t>SINAPI-I|7106</t>
  </si>
  <si>
    <t>7106</t>
  </si>
  <si>
    <t>TE DE REDUCAO, PVC, SOLDAVEL, 90 GRAUS, 110 MM X 60 MM, PARA AGUA FRIA PREDIAL</t>
  </si>
  <si>
    <t>SINAPI-I|7104</t>
  </si>
  <si>
    <t>7104</t>
  </si>
  <si>
    <t>TE DE REDUCAO, PVC, SOLDAVEL, 90 GRAUS, 25 MM X 20 MM, PARA AGUA FRIA PREDIAL</t>
  </si>
  <si>
    <t>SINAPI-I|7136</t>
  </si>
  <si>
    <t>7136</t>
  </si>
  <si>
    <t>TE DE REDUCAO, PVC, SOLDAVEL, 90 GRAUS, 32 MM X 25 MM, PARA AGUA FRIA PREDIAL</t>
  </si>
  <si>
    <t>SINAPI-I|7128</t>
  </si>
  <si>
    <t>7128</t>
  </si>
  <si>
    <t>TE DE REDUCAO, PVC, SOLDAVEL, 90 GRAUS, 40 MM X 32 MM, PARA AGUA FRIA PREDIAL</t>
  </si>
  <si>
    <t>SINAPI-I|7108</t>
  </si>
  <si>
    <t>7108</t>
  </si>
  <si>
    <t>TE DE REDUCAO, PVC, SOLDAVEL, 90 GRAUS, 50 MM X 20 MM, PARA AGUA FRIA PREDIAL</t>
  </si>
  <si>
    <t>SINAPI-I|7129</t>
  </si>
  <si>
    <t>7129</t>
  </si>
  <si>
    <t>TE DE REDUCAO, PVC, SOLDAVEL, 90 GRAUS, 50 MM X 25 MM, PARA AGUA FRIA PREDIAL</t>
  </si>
  <si>
    <t>SINAPI-I|7130</t>
  </si>
  <si>
    <t>7130</t>
  </si>
  <si>
    <t>TE DE REDUCAO, PVC, SOLDAVEL, 90 GRAUS, 50 MM X 32 MM, PARA AGUA FRIA PREDIAL</t>
  </si>
  <si>
    <t>SINAPI-I|7131</t>
  </si>
  <si>
    <t>7131</t>
  </si>
  <si>
    <t>TE DE REDUCAO, PVC, SOLDAVEL, 90 GRAUS, 50 MM X 40 MM, PARA AGUA FRIA PREDIAL</t>
  </si>
  <si>
    <t>SINAPI-I|7132</t>
  </si>
  <si>
    <t>7132</t>
  </si>
  <si>
    <t>TE DE REDUCAO, PVC, SOLDAVEL, 90 GRAUS, 75 MM X 50 MM, PARA AGUA FRIA PREDIAL</t>
  </si>
  <si>
    <t>SINAPI-I|7133</t>
  </si>
  <si>
    <t>7133</t>
  </si>
  <si>
    <t>TE DE REDUCAO, PVC, SOLDAVEL, 90 GRAUS, 85 MM X 60 MM, PARA AGUA FRIA PREDIAL</t>
  </si>
  <si>
    <t>SINAPI-I|37422</t>
  </si>
  <si>
    <t>37422</t>
  </si>
  <si>
    <t>TE DE SERVICO INTEGRADO, EM POLIPROPILENO (PP), PARA TUBOS EM PEAD, 63 X 20 MM - LIGACAO PREDIAL DE AGUA</t>
  </si>
  <si>
    <t>SINAPI-I|37420</t>
  </si>
  <si>
    <t>37420</t>
  </si>
  <si>
    <t>TE DE SERVICO INTEGRADO, EM POLIPROPILENO (PP), PARA TUBOS EM PEAD/PVC, 60 X 20 MM - LIGACAO PREDIAL DE AGUA</t>
  </si>
  <si>
    <t>SINAPI-I|37421</t>
  </si>
  <si>
    <t>37421</t>
  </si>
  <si>
    <t>TE DE SERVICO INTEGRADO, EM POLIPROPILENO (PP), PARA TUBOS EM PEAD/PVC, 60 X 32 MM - LIGACAO PREDIAL DE AGUA</t>
  </si>
  <si>
    <t>SINAPI-I|37443</t>
  </si>
  <si>
    <t>37443</t>
  </si>
  <si>
    <t>TE DE SERVICO, PEAD PE 100, DE 125 X 20 MM, PARA ELETROFUSAO</t>
  </si>
  <si>
    <t>SINAPI-I|37444</t>
  </si>
  <si>
    <t>37444</t>
  </si>
  <si>
    <t>TE DE SERVICO, PEAD PE 100, DE 125 X 32 MM, PARA ELETROFUSAO</t>
  </si>
  <si>
    <t>SINAPI-I|37445</t>
  </si>
  <si>
    <t>37445</t>
  </si>
  <si>
    <t>TE DE SERVICO, PEAD PE 100, DE 125 X 63 MM, PARA ELETROFUSAO</t>
  </si>
  <si>
    <t>SINAPI-I|37446</t>
  </si>
  <si>
    <t>37446</t>
  </si>
  <si>
    <t>TE DE SERVICO, PEAD PE 100, DE 200 X 20 MM, PARA ELETROFUSAO</t>
  </si>
  <si>
    <t>SINAPI-I|37447</t>
  </si>
  <si>
    <t>37447</t>
  </si>
  <si>
    <t>TE DE SERVICO, PEAD PE 100, DE 200 X 32 MM, PARA ELETROFUSAO</t>
  </si>
  <si>
    <t>SINAPI-I|37448</t>
  </si>
  <si>
    <t>37448</t>
  </si>
  <si>
    <t>TE DE SERVICO, PEAD PE 100, DE 200 X 63 MM, PARA ELETROFUSAO</t>
  </si>
  <si>
    <t>SINAPI-I|37440</t>
  </si>
  <si>
    <t>37440</t>
  </si>
  <si>
    <t>TE DE SERVICO, PEAD PE 100, DE 63 X 20 MM, PARA ELETROFUSAO</t>
  </si>
  <si>
    <t>SINAPI-I|37441</t>
  </si>
  <si>
    <t>37441</t>
  </si>
  <si>
    <t>TE DE SERVICO, PEAD PE 100, DE 63 X 32 MM, PARA ELETROFUSAO</t>
  </si>
  <si>
    <t>SINAPI-I|37442</t>
  </si>
  <si>
    <t>37442</t>
  </si>
  <si>
    <t>TE DE SERVICO, PEAD PE 100, DE 63 X 63 MM, PARA ELETROFUSAO</t>
  </si>
  <si>
    <t>SINAPI-I|38017</t>
  </si>
  <si>
    <t>38017</t>
  </si>
  <si>
    <t>TE DE TRANSICAO, CPVC, SOLDAVEL, 15 MM X 1/2", PARA AGUA QUENTE</t>
  </si>
  <si>
    <t>SINAPI-I|38018</t>
  </si>
  <si>
    <t>38018</t>
  </si>
  <si>
    <t>TE DE TRANSICAO, CPVC, SOLDAVEL, 22 MM X 1/2", PARA AGUA QUENTE</t>
  </si>
  <si>
    <t>SINAPI-I|39895</t>
  </si>
  <si>
    <t>39895</t>
  </si>
  <si>
    <t>TE DUPLA CURVA BRONZE/LATAO SEM ANEL DE SOLDA, ROSCA F X BOLSA X ROSCA F, 1/2" X 15 X 1/2"</t>
  </si>
  <si>
    <t>SINAPI-I|39896</t>
  </si>
  <si>
    <t>39896</t>
  </si>
  <si>
    <t>TE DUPLA CURVA BRONZE/LATAO SEM ANEL DE SOLDA, ROSCA F X BOLSA X ROSCA F, 3/4" X 22 X 3/4"</t>
  </si>
  <si>
    <t>SINAPI-I|44038</t>
  </si>
  <si>
    <t>44038</t>
  </si>
  <si>
    <t>TE HORIZONTAL 90 GRAUS, PARA ELETROCALHA, EM CHAPA DE ACO GALVANIZADO, ESPESSURA #14, 700 X 50 MM (L X A), SEM VIROLA, SEM TAMPA</t>
  </si>
  <si>
    <t>SINAPI-I|44040</t>
  </si>
  <si>
    <t>44040</t>
  </si>
  <si>
    <t>TE HORIZONTAL 90 GRAUS, PARA ELETROCALHA, EM CHAPA DE ACO GALVANIZADO, ESPESSURA #14, 800 X 50 MM (L X A), SEM VIROLA, SEM TAMPA</t>
  </si>
  <si>
    <t>SINAPI-I|44035</t>
  </si>
  <si>
    <t>44035</t>
  </si>
  <si>
    <t>TE HORIZONTAL 90 GRAUS, PARA ELETROCALHA, EM CHAPA DE ACO GALVANIZADO, ESPESSURA #16, 500 X 50 MM (L X A), SEM VIROLA, SEM TAMPA</t>
  </si>
  <si>
    <t>SINAPI-I|44037</t>
  </si>
  <si>
    <t>44037</t>
  </si>
  <si>
    <t>TE HORIZONTAL 90 GRAUS, PARA ELETROCALHA, EM CHAPA DE ACO GALVANIZADO, ESPESSURA #16, 600 X 50 MM (L X A), SEM VIROLA, SEM TAMPA</t>
  </si>
  <si>
    <t>SINAPI-I|44033</t>
  </si>
  <si>
    <t>44033</t>
  </si>
  <si>
    <t>TE HORIZONTAL 90 GRAUS, PARA ELETROCALHA, EM CHAPA DE ACO GALVANIZADO, ESPESSURA #18, 300 X 50 MM (L X A), SEM VIROLA, SEM TAMPA</t>
  </si>
  <si>
    <t>SINAPI-I|44034</t>
  </si>
  <si>
    <t>44034</t>
  </si>
  <si>
    <t>TE HORIZONTAL 90 GRAUS, PARA ELETROCALHA, EM CHAPA DE ACO GALVANIZADO, ESPESSURA #18, 400 X 50 MM (L X A), SEM VIROLA, SEM TAMPA</t>
  </si>
  <si>
    <t>SINAPI-I|44028</t>
  </si>
  <si>
    <t>44028</t>
  </si>
  <si>
    <t>TE HORIZONTAL 90 GRAUS, PARA ELETROCALHA, EM CHAPA DE ACO GALVANIZADO, ESPESSURA #22, 100 X 50 MM (L X A), SEM VIROLA, SEM TAMPA</t>
  </si>
  <si>
    <t>SINAPI-I|44029</t>
  </si>
  <si>
    <t>44029</t>
  </si>
  <si>
    <t>TE HORIZONTAL 90 GRAUS, PARA ELETROCALHA, EM CHAPA DE ACO GALVANIZADO, ESPESSURA #22, 125 X 50 MM (L X A), SEM VIROLA, SEM TAMPA</t>
  </si>
  <si>
    <t>SINAPI-I|44030</t>
  </si>
  <si>
    <t>44030</t>
  </si>
  <si>
    <t>TE HORIZONTAL 90 GRAUS, PARA ELETROCALHA, EM CHAPA DE ACO GALVANIZADO, ESPESSURA #22, 150 X 50 MM (L X A), SEM VIROLA, SEM TAMPA</t>
  </si>
  <si>
    <t>SINAPI-I|44031</t>
  </si>
  <si>
    <t>44031</t>
  </si>
  <si>
    <t>TE HORIZONTAL 90 GRAUS, PARA ELETROCALHA, EM CHAPA DE ACO GALVANIZADO, ESPESSURA #22, 200 X 50 MM (L X A), SEM VIROLA, SEM TAMPA</t>
  </si>
  <si>
    <t>SINAPI-I|44032</t>
  </si>
  <si>
    <t>44032</t>
  </si>
  <si>
    <t>TE HORIZONTAL 90 GRAUS, PARA ELETROCALHA, EM CHAPA DE ACO GALVANIZADO, ESPESSURA #22, 250 X 50 MM (L X A), SEM VIROLA, SEM TAMPA</t>
  </si>
  <si>
    <t>SINAPI-I|44036</t>
  </si>
  <si>
    <t>44036</t>
  </si>
  <si>
    <t>TE HORIZONTAL 90 GRAUS, PARA ELETROCALHA, EM CHAPA DE ACO GALVANIZADO, ESPESSURA #22, 50 X 50 MM (L X A), SEM VIROLA, SEM TAMPA</t>
  </si>
  <si>
    <t>SINAPI-I|44039</t>
  </si>
  <si>
    <t>44039</t>
  </si>
  <si>
    <t>TE HORIZONTAL 90 GRAUS, PARA ELETROCALHA, EM CHAPA DE ACO GALVANIZADO, ESPESSURA #22, 75 X 50 MM (L X A), SEM VIROLA, SEM TAMPA</t>
  </si>
  <si>
    <t>SINAPI-I|38873</t>
  </si>
  <si>
    <t>38873</t>
  </si>
  <si>
    <t>TE METALICO, PARA CONEXAO COM ANEL DESLIZANTE, DN 16 MM, EM TUBO PEX PARA INST. AGUA QUENTE/FRIA</t>
  </si>
  <si>
    <t>SINAPI-I|38874</t>
  </si>
  <si>
    <t>38874</t>
  </si>
  <si>
    <t>TE METALICO, PARA CONEXAO COM ANEL DESLIZANTE, DN 20 MM, EM TUBO PEX PARA INST. AGUA QUENTE/FRIA</t>
  </si>
  <si>
    <t>SINAPI-I|38875</t>
  </si>
  <si>
    <t>38875</t>
  </si>
  <si>
    <t>TE METALICO, PARA CONEXAO COM ANEL DESLIZANTE, DN 25 MM, EM TUBO PEX PARA INST. AGUA QUENTE/FRIA</t>
  </si>
  <si>
    <t>SINAPI-I|38876</t>
  </si>
  <si>
    <t>38876</t>
  </si>
  <si>
    <t>TE METALICO, PARA CONEXAO COM ANEL DESLIZANTE, DN 32 MM, EM TUBO PEX PARA INST. AGUA QUENTE/FRIA</t>
  </si>
  <si>
    <t>SINAPI-I|39000</t>
  </si>
  <si>
    <t>39000</t>
  </si>
  <si>
    <t>TE MISTURADOR COM INSERTO METALICO, FEMEA, PPR, DN 25 MM X 3/4", PARA AGUA QUENTE E FRIA PREDIAL</t>
  </si>
  <si>
    <t>SINAPI-I|38674</t>
  </si>
  <si>
    <t>38674</t>
  </si>
  <si>
    <t>TE MISTURADOR DE TRANSICAO, CPVC, COM ROSCA, 22 MM X 3/4", PARA AGUA QUENTE</t>
  </si>
  <si>
    <t>SINAPI-I|38019</t>
  </si>
  <si>
    <t>38019</t>
  </si>
  <si>
    <t>TE MISTURADOR, CPVC, SOLDAVEL, 15 MM, PARA AGUA QUENTE</t>
  </si>
  <si>
    <t>SINAPI-I|38020</t>
  </si>
  <si>
    <t>38020</t>
  </si>
  <si>
    <t>TE MISTURADOR, CPVC, SOLDAVEL, 22 MM, PARA AGUA QUENTE</t>
  </si>
  <si>
    <t>SINAPI-I|38454</t>
  </si>
  <si>
    <t>38454</t>
  </si>
  <si>
    <t>TE MISTURADOR, PPR, F/M/M, DN 20 X 20 MM, PARA AGUA QUENTE PREDIAL</t>
  </si>
  <si>
    <t>SINAPI-I|38455</t>
  </si>
  <si>
    <t>38455</t>
  </si>
  <si>
    <t>TE MISTURADOR, PPR, F/M/M, DN 25 X 25 MM, PARA AGUA QUENTE PREDIAL</t>
  </si>
  <si>
    <t>SINAPI-I|38462</t>
  </si>
  <si>
    <t>38462</t>
  </si>
  <si>
    <t>TE NORMAL, PPR, F/F/F, SOLDAVEL, 90 GRAUS, DN 110 X 110 X 110 MM, PARA AGUA QUENTE PREDIAL</t>
  </si>
  <si>
    <t>SINAPI-I|36362</t>
  </si>
  <si>
    <t>36362</t>
  </si>
  <si>
    <t>TE NORMAL, PPR, F/F/F, SOLDAVEL, 90 GRAUS, DN 20 X 20 X 20 MM, PARA AGUA QUENTE PREDIAL</t>
  </si>
  <si>
    <t>SINAPI-I|36298</t>
  </si>
  <si>
    <t>36298</t>
  </si>
  <si>
    <t>TE NORMAL, PPR, F/F/F, SOLDAVEL, 90 GRAUS, DN 25 X 25 X 25 MM, PARA AGUA QUENTE PREDIAL</t>
  </si>
  <si>
    <t>SINAPI-I|38456</t>
  </si>
  <si>
    <t>38456</t>
  </si>
  <si>
    <t>TE NORMAL, PPR, F/F/F, SOLDAVEL, 90 GRAUS, DN 32 X 32 X 32 MM, PARA AGUA QUENTE PREDIAL</t>
  </si>
  <si>
    <t>SINAPI-I|38457</t>
  </si>
  <si>
    <t>38457</t>
  </si>
  <si>
    <t>TE NORMAL, PPR, F/F/F, SOLDAVEL, 90 GRAUS, DN 40 X 40 X 40 MM, PARA AGUA QUENTE PREDIAL</t>
  </si>
  <si>
    <t>SINAPI-I|38458</t>
  </si>
  <si>
    <t>38458</t>
  </si>
  <si>
    <t>TE NORMAL, PPR, F/F/F, SOLDAVEL, 90 GRAUS, DN 50 X 50 X 50 MM, PARA AGUA QUENTE PREDIAL</t>
  </si>
  <si>
    <t>SINAPI-I|38459</t>
  </si>
  <si>
    <t>38459</t>
  </si>
  <si>
    <t>TE NORMAL, PPR, F/F/F, SOLDAVEL, 90 GRAUS, DN 63 X 63 X 63 MM, PARA AGUA QUENTE PREDIAL</t>
  </si>
  <si>
    <t>SINAPI-I|38460</t>
  </si>
  <si>
    <t>38460</t>
  </si>
  <si>
    <t>TE NORMAL, PPR, F/F/F, SOLDAVEL, 90 GRAUS, DN 75 X 75 X 75 MM, PARA AGUA QUENTE PREDIAL</t>
  </si>
  <si>
    <t>SINAPI-I|38461</t>
  </si>
  <si>
    <t>38461</t>
  </si>
  <si>
    <t>TE NORMAL, PPR, F/F/F, SOLDAVEL, 90 GRAUS, DN 90 X 90 X 90 MM, PARA AGUA QUENTE PREDIAL</t>
  </si>
  <si>
    <t>SINAPI-I|7094</t>
  </si>
  <si>
    <t>7094</t>
  </si>
  <si>
    <t>TE PVC ROSCAVEL 90 GRAUS, 1", PARA AGUA FRIA PREDIAL</t>
  </si>
  <si>
    <t>SINAPI-I|7116</t>
  </si>
  <si>
    <t>7116</t>
  </si>
  <si>
    <t>TE PVC SOLDAVEL, BBB, 90 GRAUS, DN 40 MM, PARA ESGOTO SECUNDARIO PREDIAL</t>
  </si>
  <si>
    <t>SINAPI-I|7118</t>
  </si>
  <si>
    <t>7118</t>
  </si>
  <si>
    <t>TE PVC, ROSCAVEL, 90 GRAUS, 1 1/2", AGUA FRIA PREDIAL</t>
  </si>
  <si>
    <t>SINAPI-I|7098</t>
  </si>
  <si>
    <t>7098</t>
  </si>
  <si>
    <t>TE PVC, ROSCAVEL, 90 GRAUS, 1/2", AGUA FRIA PREDIAL</t>
  </si>
  <si>
    <t>SINAPI-I|7110</t>
  </si>
  <si>
    <t>7110</t>
  </si>
  <si>
    <t>TE PVC, ROSCAVEL, 90 GRAUS, 2", AGUA FRIA PREDIAL</t>
  </si>
  <si>
    <t>SINAPI-I|7123</t>
  </si>
  <si>
    <t>7123</t>
  </si>
  <si>
    <t>TE PVC, ROSCAVEL, 90 GRAUS, 3/4", AGUA FRIA PREDIAL</t>
  </si>
  <si>
    <t>SINAPI-I|7121</t>
  </si>
  <si>
    <t>7121</t>
  </si>
  <si>
    <t>TE PVC, SOLDAVEL, COM BUCHA DE LATAO NA BOLSA CENTRAL, 90 GRAUS, 20 MM X 1/2", PARA AGUA FRIA PREDIAL</t>
  </si>
  <si>
    <t>SINAPI-I|7137</t>
  </si>
  <si>
    <t>7137</t>
  </si>
  <si>
    <t>TE PVC, SOLDAVEL, COM BUCHA DE LATAO NA BOLSA CENTRAL, 90 GRAUS, 25 MM X 1/2", PARA AGUA FRIA PREDIAL</t>
  </si>
  <si>
    <t>SINAPI-I|7122</t>
  </si>
  <si>
    <t>7122</t>
  </si>
  <si>
    <t>TE PVC, SOLDAVEL, COM BUCHA DE LATAO NA BOLSA CENTRAL, 90 GRAUS, 25 MM X 3/4", PARA AGUA FRIA PREDIAL</t>
  </si>
  <si>
    <t>SINAPI-I|7114</t>
  </si>
  <si>
    <t>7114</t>
  </si>
  <si>
    <t>TE PVC, SOLDAVEL, COM BUCHA DE LATAO NA BOLSA CENTRAL, 90 GRAUS, 32 MM X 3/4", PARA AGUA FRIA PREDIAL</t>
  </si>
  <si>
    <t>SINAPI-I|7109</t>
  </si>
  <si>
    <t>7109</t>
  </si>
  <si>
    <t>TE PVC, SOLDAVEL, COM ROSCA NA BOLSA CENTRAL, 90 GRAUS, 20 MM X 1/2", PARA AGUA FRIA PREDIAL</t>
  </si>
  <si>
    <t>SINAPI-I|7135</t>
  </si>
  <si>
    <t>7135</t>
  </si>
  <si>
    <t>TE PVC, SOLDAVEL, COM ROSCA NA BOLSA CENTRAL, 90 GRAUS, 25 MM X 1/2", PARA AGUA FRIA PREDIAL</t>
  </si>
  <si>
    <t>SINAPI-I|37947</t>
  </si>
  <si>
    <t>37947</t>
  </si>
  <si>
    <t>TE PVC, SOLDAVEL, COM ROSCA NA BOLSA CENTRAL, 90 GRAUS, 25 MM X 3/4", PARA AGUA FRIA PREDIAL</t>
  </si>
  <si>
    <t>SINAPI-I|7103</t>
  </si>
  <si>
    <t>7103</t>
  </si>
  <si>
    <t>TE PVC, SOLDAVEL, COM ROSCA NA BOLSA CENTRAL, 90 GRAUS, 32 MM X 3/4", PARA AGUA FRIA PREDIAL</t>
  </si>
  <si>
    <t>SINAPI-I|40419</t>
  </si>
  <si>
    <t>40419</t>
  </si>
  <si>
    <t>TE RANHURADO EM FERRO FUNDIDO, DN 50 (2")</t>
  </si>
  <si>
    <t>SINAPI-I|40420</t>
  </si>
  <si>
    <t>40420</t>
  </si>
  <si>
    <t>TE RANHURADO EM FERRO FUNDIDO, DN 65 (2 1/2")</t>
  </si>
  <si>
    <t>SINAPI-I|40421</t>
  </si>
  <si>
    <t>40421</t>
  </si>
  <si>
    <t>TE RANHURADO EM FERRO FUNDIDO, DN 80 (3")</t>
  </si>
  <si>
    <t>SINAPI-I|38905</t>
  </si>
  <si>
    <t>38905</t>
  </si>
  <si>
    <t>TE ROSCA FEMEA, METALICO, PARA CONEXAO COM ANEL DESLIZANTE, DN 16 MM X 1/2", EM TUBO PEX PARA INST. AGUA QUENTE/FRIA</t>
  </si>
  <si>
    <t>SINAPI-I|38907</t>
  </si>
  <si>
    <t>38907</t>
  </si>
  <si>
    <t>TE ROSCA FEMEA, METALICO, PARA CONEXAO COM ANEL DESLIZANTE, DN 20 MM X 1/2", EM TUBO PEX PARA INST. AGUA QUENTE/FRIA</t>
  </si>
  <si>
    <t>SINAPI-I|38910</t>
  </si>
  <si>
    <t>38910</t>
  </si>
  <si>
    <t>TE ROSCA FEMEA, METALICO, PARA CONEXAO COM ANEL DESLIZANTE, DN 25 MM X 3/4", EM TUBO PEX PARA INST. AGUA QUENTE/FRIA</t>
  </si>
  <si>
    <t>SINAPI-I|11655</t>
  </si>
  <si>
    <t>11655</t>
  </si>
  <si>
    <t>TE SANITARIO DE REDUCAO, PVC, DN 100 X 50 MM, SERIE NORMAL, PARA ESGOTO PREDIAL</t>
  </si>
  <si>
    <t>SINAPI-I|11656</t>
  </si>
  <si>
    <t>11656</t>
  </si>
  <si>
    <t>TE SANITARIO DE REDUCAO, PVC, DN 100 X 75 MM, SERIE NORMAL PARA ESGOTO PREDIAL</t>
  </si>
  <si>
    <t>SINAPI-I|7091</t>
  </si>
  <si>
    <t>7091</t>
  </si>
  <si>
    <t>TE SANITARIO, PVC, DN 100 X 100 MM, SERIE NORMAL, PARA ESGOTO PREDIAL</t>
  </si>
  <si>
    <t>SINAPI-I|37948</t>
  </si>
  <si>
    <t>37948</t>
  </si>
  <si>
    <t>TE SANITARIO, PVC, DN 40 X 40 MM, SERIE NORMAL, PARA ESGOTO PREDIAL</t>
  </si>
  <si>
    <t>SINAPI-I|7097</t>
  </si>
  <si>
    <t>7097</t>
  </si>
  <si>
    <t>TE SANITARIO, PVC, DN 50 X 50 MM, SERIE NORMAL, PARA ESGOTO PREDIAL</t>
  </si>
  <si>
    <t>SINAPI-I|11658</t>
  </si>
  <si>
    <t>11658</t>
  </si>
  <si>
    <t>TE SANITARIO, PVC, DN 75 X 75 MM, SERIE NORMAL PARA ESGOTO PREDIAL</t>
  </si>
  <si>
    <t>SINAPI-I|7146</t>
  </si>
  <si>
    <t>7146</t>
  </si>
  <si>
    <t>TE SOLDAVEL, PVC, 90 GRAUS, 110 MM, PARA AGUA FRIA PREDIAL (NBR 5648)</t>
  </si>
  <si>
    <t>SINAPI-I|7138</t>
  </si>
  <si>
    <t>7138</t>
  </si>
  <si>
    <t>TE SOLDAVEL, PVC, 90 GRAUS, 20 MM, PARA AGUA FRIA PREDIAL (NBR 5648)</t>
  </si>
  <si>
    <t>SINAPI-I|7139</t>
  </si>
  <si>
    <t>7139</t>
  </si>
  <si>
    <t>TE SOLDAVEL, PVC, 90 GRAUS, 25 MM, PARA AGUA FRIA PREDIAL (NBR 5648)</t>
  </si>
  <si>
    <t>SINAPI-I|7140</t>
  </si>
  <si>
    <t>7140</t>
  </si>
  <si>
    <t>TE SOLDAVEL, PVC, 90 GRAUS, 32 MM, PARA AGUA FRIA PREDIAL (NBR 5648)</t>
  </si>
  <si>
    <t>SINAPI-I|7141</t>
  </si>
  <si>
    <t>7141</t>
  </si>
  <si>
    <t>TE SOLDAVEL, PVC, 90 GRAUS, 40 MM, PARA AGUA FRIA PREDIAL (NBR 5648)</t>
  </si>
  <si>
    <t>SINAPI-I|7143</t>
  </si>
  <si>
    <t>7143</t>
  </si>
  <si>
    <t>TE SOLDAVEL, PVC, 90 GRAUS, 60 MM, PARA AGUA FRIA PREDIAL (NBR 5648)</t>
  </si>
  <si>
    <t>SINAPI-I|7144</t>
  </si>
  <si>
    <t>7144</t>
  </si>
  <si>
    <t>TE SOLDAVEL, PVC, 90 GRAUS, 75 MM, PARA AGUA FRIA PREDIAL (NBR 5648)</t>
  </si>
  <si>
    <t>SINAPI-I|7145</t>
  </si>
  <si>
    <t>7145</t>
  </si>
  <si>
    <t>TE SOLDAVEL, PVC, 90 GRAUS, 85 MM, PARA AGUA FRIA PREDIAL (NBR 5648)</t>
  </si>
  <si>
    <t>SINAPI-I|7142</t>
  </si>
  <si>
    <t>7142</t>
  </si>
  <si>
    <t>TE SOLDAVEL, PVC, 90 GRAUS,50 MM, PARA AGUA FRIA PREDIAL (NBR 5648)</t>
  </si>
  <si>
    <t>SINAPI-I|39322</t>
  </si>
  <si>
    <t>39322</t>
  </si>
  <si>
    <t>TE, PLASTICO, DN 16 MM, PARA CONEXAO COM CRIMPAGEM, EM TUBO PEX PARA INST. AGUA QUENTE/FRIA</t>
  </si>
  <si>
    <t>SINAPI-I|39289</t>
  </si>
  <si>
    <t>39289</t>
  </si>
  <si>
    <t>TE, PLASTICO, DN 20 MM, PARA CONEXAO COM CRIMPAGEM, EM TUBO PEX PARA INST. AGUA QUENTE/FRIA</t>
  </si>
  <si>
    <t>SINAPI-I|39290</t>
  </si>
  <si>
    <t>39290</t>
  </si>
  <si>
    <t>TE, PLASTICO, DN 25 MM, PARA CONEXAO COM CRIMPAGEM, EM TUBO PEX PARA INST. AGUA QUENTE/FRIA</t>
  </si>
  <si>
    <t>SINAPI-I|39291</t>
  </si>
  <si>
    <t>39291</t>
  </si>
  <si>
    <t>TE, PLASTICO, DN 32 MM, PARA CONEXAO COM CRIMPAGEM, EM TUBO PEX PARA INST. AGUA QUENTE/FRIA</t>
  </si>
  <si>
    <t>SINAPI-I|41892</t>
  </si>
  <si>
    <t>41892</t>
  </si>
  <si>
    <t>TE, PVC PBA, BBB, 90 GRAUS, DN 100 / DE 110 MM, PARA REDE DE AGUA</t>
  </si>
  <si>
    <t>SINAPI-I|7048</t>
  </si>
  <si>
    <t>7048</t>
  </si>
  <si>
    <t>TE, PVC PBA, BBB, 90 GRAUS, DN 50 / DE 60 MM, PARA REDE DE AGUA</t>
  </si>
  <si>
    <t>SINAPI-I|7088</t>
  </si>
  <si>
    <t>7088</t>
  </si>
  <si>
    <t>TE, PVC PBA, BBB, 90 GRAUS, DN 75 / DE 85 MM, PARA REDE DE AGUA</t>
  </si>
  <si>
    <t>SINAPI-I|7070</t>
  </si>
  <si>
    <t>7070</t>
  </si>
  <si>
    <t>TE, PVC, 90 GRAUS, BBB, JE, DN 200 MM, PARA REDE COLETORA ESGOTO</t>
  </si>
  <si>
    <t>SINAPI-I|20179</t>
  </si>
  <si>
    <t>20179</t>
  </si>
  <si>
    <t>TE, PVC, SERIE R, 100 X 100 MM, PARA ESGOTO PREDIAL</t>
  </si>
  <si>
    <t>SINAPI-I|20178</t>
  </si>
  <si>
    <t>20178</t>
  </si>
  <si>
    <t>TE, PVC, SERIE R, 100 X 75 MM, PARA ESGOTO PREDIAL</t>
  </si>
  <si>
    <t>SINAPI-I|20180</t>
  </si>
  <si>
    <t>20180</t>
  </si>
  <si>
    <t>TE, PVC, SERIE R, 150 X 100 MM, PARA ESGOTO PREDIAL</t>
  </si>
  <si>
    <t>SINAPI-I|20181</t>
  </si>
  <si>
    <t>20181</t>
  </si>
  <si>
    <t>TE, PVC, SERIE R, 150 X 150 MM, PARA ESGOTO PREDIAL</t>
  </si>
  <si>
    <t>SINAPI-I|20177</t>
  </si>
  <si>
    <t>20177</t>
  </si>
  <si>
    <t>TE, PVC, SERIE R, 75 X 75 MM, PARA ESGOTO PREDIAL</t>
  </si>
  <si>
    <t>SINAPI-I|40945</t>
  </si>
  <si>
    <t>40945</t>
  </si>
  <si>
    <t>TECNICO DE EDIFICACOES (HORISTA)</t>
  </si>
  <si>
    <t>SINAPI-I|40946</t>
  </si>
  <si>
    <t>40946</t>
  </si>
  <si>
    <t>TECNICO DE EDIFICACOES (MENSALISTA)</t>
  </si>
  <si>
    <t>SINAPI-I|7153</t>
  </si>
  <si>
    <t>7153</t>
  </si>
  <si>
    <t>TECNICO EM LABORATORIO E CAMPO DE CONSTRUCAO CIVIL (HORISTA)</t>
  </si>
  <si>
    <t>SINAPI-I|41089</t>
  </si>
  <si>
    <t>41089</t>
  </si>
  <si>
    <t>TECNICO EM LABORATORIO E CAMPO DE CONSTRUCAO CIVIL (MENSALISTA)</t>
  </si>
  <si>
    <t>SINAPI-I|40943</t>
  </si>
  <si>
    <t>40943</t>
  </si>
  <si>
    <t>TECNICO EM SEGURANCA DO TRABALHO (HORISTA)</t>
  </si>
  <si>
    <t>SINAPI-I|40944</t>
  </si>
  <si>
    <t>40944</t>
  </si>
  <si>
    <t>TECNICO EM SEGURANCA DO TRABALHO (MENSALISTA)</t>
  </si>
  <si>
    <t>SINAPI-I|6175</t>
  </si>
  <si>
    <t>6175</t>
  </si>
  <si>
    <t>TECNICO EM SONDAGEM (HORISTA)</t>
  </si>
  <si>
    <t>SINAPI-I|41092</t>
  </si>
  <si>
    <t>41092</t>
  </si>
  <si>
    <t>TECNICO EM SONDAGEM (MENSALISTA)</t>
  </si>
  <si>
    <t>SINAPI-I|37712</t>
  </si>
  <si>
    <t>37712</t>
  </si>
  <si>
    <t>TELA ARAME GALVANIZADO REVESTIDO COM POLIMERO, MALHA HEXAGONAL DUPLA TORCAO, 8 X 10 CM (ZN/AL REVESTIDO COM POLIMERO), FIO *2,4* MM</t>
  </si>
  <si>
    <t>SINAPI-I|34558</t>
  </si>
  <si>
    <t>34558</t>
  </si>
  <si>
    <t>TELA DE ACO SOLDADA GALVANIZADA/ZINCADA PARA ALVENARIA, FIO D = *1,20 A 1,70* MM, MALHA 15 X 15 MM, (C X L) *50 X 10,5* CM</t>
  </si>
  <si>
    <t>SINAPI-I|34547</t>
  </si>
  <si>
    <t>34547</t>
  </si>
  <si>
    <t>TELA DE ACO SOLDADA GALVANIZADA/ZINCADA PARA ALVENARIA, FIO D = *1,20 A 1,70* MM, MALHA 15 X 15 MM, (C X L) *50 X 12* CM</t>
  </si>
  <si>
    <t>SINAPI-I|34548</t>
  </si>
  <si>
    <t>34548</t>
  </si>
  <si>
    <t>TELA DE ACO SOLDADA GALVANIZADA/ZINCADA PARA ALVENARIA, FIO D = *1,20 A 1,70* MM, MALHA 15 X 15 MM, (C X L) *50 X 17,5* CM</t>
  </si>
  <si>
    <t>SINAPI-I|34550</t>
  </si>
  <si>
    <t>34550</t>
  </si>
  <si>
    <t>TELA DE ACO SOLDADA GALVANIZADA/ZINCADA PARA ALVENARIA, FIO D = *1,20 A 1,70* MM, MALHA 15 X 15 MM, (C X L) *50 X 6* CM</t>
  </si>
  <si>
    <t>SINAPI-I|34557</t>
  </si>
  <si>
    <t>34557</t>
  </si>
  <si>
    <t>TELA DE ACO SOLDADA GALVANIZADA/ZINCADA PARA ALVENARIA, FIO D = *1,20 A 1,70* MM, MALHA 15 X 15 MM, (C X L) *50 X 7,5* CM</t>
  </si>
  <si>
    <t>SINAPI-I|37411</t>
  </si>
  <si>
    <t>37411</t>
  </si>
  <si>
    <t>TELA DE ACO SOLDADA GALVANIZADA/ZINCADA PARA ALVENARIA, FIO D = *1,24 MM, MALHA 25 X 25 MM</t>
  </si>
  <si>
    <t>SINAPI-I|39508</t>
  </si>
  <si>
    <t>39508</t>
  </si>
  <si>
    <t>TELA DE ACO SOLDADA NERVURADA, CA-60, L-159, (1,69 KG/M2), DIAMETRO DO FIO = 4,5 MM, LARGURA = 2,45 M, ESPACAMENTO DA MALHA = 30 X 10 CM</t>
  </si>
  <si>
    <t>SINAPI-I|39507</t>
  </si>
  <si>
    <t>39507</t>
  </si>
  <si>
    <t>TELA DE ACO SOLDADA NERVURADA, CA-60, Q-113, (1,8 KG/M2), DIAMETRO DO FIO = 3,8 MM, LARGURA = 2,45 M, ESPACAMENTO DA MALHA = 10 X 10 CM</t>
  </si>
  <si>
    <t>SINAPI-I|7155</t>
  </si>
  <si>
    <t>7155</t>
  </si>
  <si>
    <t>TELA DE ACO SOLDADA NERVURADA, CA-60, Q-138, (2,20 KG/M2), DIAMETRO DO FIO = 4,2 MM, LARGURA = 2,45 M, ESPACAMENTO DA MALHA = 10 X 10 CM</t>
  </si>
  <si>
    <t>SINAPI-I|42406</t>
  </si>
  <si>
    <t>42406</t>
  </si>
  <si>
    <t>TELA DE ACO SOLDADA NERVURADA, CA-60, Q-159, (2,52 KG/M2), DIAMETRO DO FIO = 4,5 MM, LARGURA = 2,45 M, ESPACAMENTO DA MALHA = 10 X 10 CM</t>
  </si>
  <si>
    <t>SINAPI-I|7156</t>
  </si>
  <si>
    <t>7156</t>
  </si>
  <si>
    <t>TELA DE ACO SOLDADA NERVURADA, CA-60, Q-196, (3,11 KG/M2), DIAMETRO DO FIO = 5,0 MM, LARGURA = 2,45 M, ESPACAMENTO DA MALHA = 10 X 10 CM</t>
  </si>
  <si>
    <t>SINAPI-I|43127</t>
  </si>
  <si>
    <t>43127</t>
  </si>
  <si>
    <t>TELA DE ACO SOLDADA NERVURADA, CA-60, Q-283 (4,48 KG/M2), DIAMETRO DO FIO = 6,0 MM, LARGURA = 2,45 X 6,00 M DE COMPRIMENTO, ESPACAMENTO DA MALHA = 10 X 10 CM</t>
  </si>
  <si>
    <t>SINAPI-I|10917</t>
  </si>
  <si>
    <t>10917</t>
  </si>
  <si>
    <t>TELA DE ACO SOLDADA NERVURADA, CA-60, Q-61, (0,97 KG/M2), DIAMETRO DO FIO = 3,4 MM, LARGURA = 2,45 M, ESPACAMENTO DA MALHA = 15 X 15 CM</t>
  </si>
  <si>
    <t>SINAPI-I|21141</t>
  </si>
  <si>
    <t>21141</t>
  </si>
  <si>
    <t>TELA DE ACO SOLDADA NERVURADA, CA-60, Q-92, (1,48 KG/M2), DIAMETRO DO FIO = 4,2 MM, LARGURA = 2,45 X 60 M DE COMPRIMENTO, ESPACAMENTO DA MALHA = 15 X 15 CM</t>
  </si>
  <si>
    <t>SINAPI-I|39509</t>
  </si>
  <si>
    <t>39509</t>
  </si>
  <si>
    <t>TELA DE ACO SOLDADA NERVURADA, CA-60, T-196, (2,11 KG/M2), DIAMETRO DO FIO = 5,0 MM, LARGURA = 2,45 M, ESPACAMENTO DA MALHA = 30 X 10 CM</t>
  </si>
  <si>
    <t>SINAPI-I|44529</t>
  </si>
  <si>
    <t>44529</t>
  </si>
  <si>
    <t>TELA DE ANIAGEM (JUTA)</t>
  </si>
  <si>
    <t>SINAPI-I|7167</t>
  </si>
  <si>
    <t>7167</t>
  </si>
  <si>
    <t>TELA DE ARAME GALVANIZADA QUADRANGULAR / LOSANGULAR, FIO 2,11 MM (14 BWG), MALHA 5 X 5 CM, H = 2 M</t>
  </si>
  <si>
    <t>SINAPI-I|10928</t>
  </si>
  <si>
    <t>10928</t>
  </si>
  <si>
    <t>TELA DE ARAME GALVANIZADA QUADRANGULAR / LOSANGULAR, FIO 2,11 MM (14 BWG), MALHA 8 X 8 CM, H = 2 M</t>
  </si>
  <si>
    <t>SINAPI-I|10933</t>
  </si>
  <si>
    <t>10933</t>
  </si>
  <si>
    <t>TELA DE ARAME GALVANIZADA QUADRANGULAR / LOSANGULAR, FIO 2,77 MM (12 BWG), MALHA 10 X 10 CM, H = 2 M</t>
  </si>
  <si>
    <t>SINAPI-I|7158</t>
  </si>
  <si>
    <t>7158</t>
  </si>
  <si>
    <t>TELA DE ARAME GALVANIZADA QUADRANGULAR / LOSANGULAR, FIO 2,77 MM (12 BWG), MALHA 5 X 5 CM, H = 2 M</t>
  </si>
  <si>
    <t>SINAPI-I|10927</t>
  </si>
  <si>
    <t>10927</t>
  </si>
  <si>
    <t>TELA DE ARAME GALVANIZADA QUADRANGULAR / LOSANGULAR, FIO 2,77 MM (12 BWG), MALHA 8 X 8 CM, H = 2 M</t>
  </si>
  <si>
    <t>SINAPI-I|7162</t>
  </si>
  <si>
    <t>7162</t>
  </si>
  <si>
    <t>TELA DE ARAME GALVANIZADA QUADRANGULAR / LOSANGULAR, FIO 3,4 MM (10 BWG), MALHA 5 X 5 CM, H = 2 M</t>
  </si>
  <si>
    <t>SINAPI-I|10932</t>
  </si>
  <si>
    <t>10932</t>
  </si>
  <si>
    <t>TELA DE ARAME GALVANIZADA QUADRANGULAR / LOSANGULAR, FIO 4,19 MM (8 BWG), MALHA 5 X 5 CM, H = 2 M</t>
  </si>
  <si>
    <t>SINAPI-I|10937</t>
  </si>
  <si>
    <t>10937</t>
  </si>
  <si>
    <t>TELA DE ARAME GALVANIZADA REVESTIDA EM PVC, QUADRANGULAR / LOSANGULAR, FIO 2,11 MM (14 BWG), BITOLA FINAL = *2,8* MM, MALHA *8 X 8* CM, H = 2 M</t>
  </si>
  <si>
    <t>SINAPI-I|10935</t>
  </si>
  <si>
    <t>10935</t>
  </si>
  <si>
    <t>TELA DE ARAME GALVANIZADA REVESTIDA EM PVC, QUADRANGULAR / LOSANGULAR, FIO 2,77 MM (12 BWG), BITOLA FINAL = *3,8* MM, MALHA 7,5 X 7,5 CM, H = 2 M</t>
  </si>
  <si>
    <t>SINAPI-I|10931</t>
  </si>
  <si>
    <t>10931</t>
  </si>
  <si>
    <t>TELA DE ARAME GALVANIZADA, HEXAGONAL, FIO 0,56 MM (24 BWG), MALHA 1/2", H = 1 M</t>
  </si>
  <si>
    <t>SINAPI-I|7164</t>
  </si>
  <si>
    <t>7164</t>
  </si>
  <si>
    <t>TELA DE ARAME ONDULADA, FIO *2,77* MM (12 BWG), MALHA 5 X 5 CM, H = 2 M</t>
  </si>
  <si>
    <t>SINAPI-I|36887</t>
  </si>
  <si>
    <t>36887</t>
  </si>
  <si>
    <t>TELA DE FIBRA DE VIDRO, ACABAMENTO ANTI-ALCALINO, MALHA 10 X 10 MM</t>
  </si>
  <si>
    <t>SINAPI-I|34630</t>
  </si>
  <si>
    <t>34630</t>
  </si>
  <si>
    <t>TELA EM MALHA HEXAGONAL DE DUPLA TORCAO 8 X 10 CM (ZN/AL REVESTIDO COM POLIMERO), FIO 2,7 MM, COM GEOMANTA OU BIOMANTA, DIMENSOES 4,0 X 2,0 X 0,6 M, COM INCLINACAO DE 70 GRAUS, PARA SOLO REFORCADO</t>
  </si>
  <si>
    <t>SINAPI-I|7161</t>
  </si>
  <si>
    <t>7161</t>
  </si>
  <si>
    <t>TELA EM METAL PARA ESTUQUE (DEPLOYE)</t>
  </si>
  <si>
    <t>SINAPI-I|7170</t>
  </si>
  <si>
    <t>7170</t>
  </si>
  <si>
    <t>TELA FACHADEIRA EM POLIETILENO, ROLO DE 3 X 100 M (L X C), COR BRANCA, SEM LOGOMARCA - PARA PROTECAO DE OBRAS</t>
  </si>
  <si>
    <t>SINAPI-I|37524</t>
  </si>
  <si>
    <t>37524</t>
  </si>
  <si>
    <t>TELA PLASTICA LARANJA, TIPO TAPUME PARA SINALIZACAO, MALHA RETANGULAR, ROLO 1.20 X 50 M (L X C)</t>
  </si>
  <si>
    <t>SINAPI-I|37525</t>
  </si>
  <si>
    <t>37525</t>
  </si>
  <si>
    <t>TELA PLASTICA TECIDA LISTRADA BRANCA E LARANJA, TIPO GUARDA CORPO, EM POLIETILENO MONOFILADO, ROLO 1,20 X 50 M (L X C)</t>
  </si>
  <si>
    <t>SINAPI-I|36789</t>
  </si>
  <si>
    <t>36789</t>
  </si>
  <si>
    <t>TELHA CERAMICA TIPO AMERICANA, COMPRIMENTO DE *45* CM, RENDIMENTO DE *12* TELHAS/M2</t>
  </si>
  <si>
    <t>SINAPI-I|7173</t>
  </si>
  <si>
    <t>7173</t>
  </si>
  <si>
    <t>TELHA DE BARRO / CERAMICA, NAO ESMALTADA, TIPO COLONIAL, CANAL, PLAN, PAULISTA, COMPRIMENTO DE *44 A 50* CM, RENDIMENTO DE COBERTURA DE *26* TELHAS/M2</t>
  </si>
  <si>
    <t>SINAPI-I|7175</t>
  </si>
  <si>
    <t>7175</t>
  </si>
  <si>
    <t>TELHA DE BARRO / CERAMICA, NAO ESMALTADA, TIPO ROMANA, AMERICANA, PORTUGUESA, FRANCESA, COMPRIMENTO DE *41* CM, RENDIMENTO DE *16* TELHAS/M2</t>
  </si>
  <si>
    <t>SINAPI-I|40741</t>
  </si>
  <si>
    <t>40741</t>
  </si>
  <si>
    <t>TELHA DE CONCRETO TIPO CLASSICA, COR CINZA, COMPRIMENTO DE *42* CM, RENDIMENTO DE *10* TELHAS/M2</t>
  </si>
  <si>
    <t>SINAPI-I|7184</t>
  </si>
  <si>
    <t>7184</t>
  </si>
  <si>
    <t>TELHA DE FIBRA DE VIDRO ONDULADA, TRANSLUCIDA / INCOLOR, E = *0,6* MM, DE *0,50 X 2,44* M (L X C)</t>
  </si>
  <si>
    <t>SINAPI-I|34458</t>
  </si>
  <si>
    <t>34458</t>
  </si>
  <si>
    <t>TELHA DE FIBROCIMENTO E = 6 MM, DE 3,00 X 1,06 M (SEM AMIANTO)</t>
  </si>
  <si>
    <t>SINAPI-I|34464</t>
  </si>
  <si>
    <t>34464</t>
  </si>
  <si>
    <t>TELHA DE FIBROCIMENTO E = 6 MM, DE 4,10 X 1,06 M (SEM AMIANTO)</t>
  </si>
  <si>
    <t>SINAPI-I|34468</t>
  </si>
  <si>
    <t>34468</t>
  </si>
  <si>
    <t>TELHA DE FIBROCIMENTO E = 6 MM, DE 4,60 X 1,06 M (SEM AMIANTO)</t>
  </si>
  <si>
    <t>SINAPI-I|34473</t>
  </si>
  <si>
    <t>34473</t>
  </si>
  <si>
    <t>TELHA DE FIBROCIMENTO E = 8 MM, DE 3,00 X 1,06 M (SEM AMIANTO)</t>
  </si>
  <si>
    <t>SINAPI-I|34480</t>
  </si>
  <si>
    <t>34480</t>
  </si>
  <si>
    <t>TELHA DE FIBROCIMENTO E = 8 MM, DE 4,10 X 1,06 M (SEM AMIANTO)</t>
  </si>
  <si>
    <t>SINAPI-I|34486</t>
  </si>
  <si>
    <t>34486</t>
  </si>
  <si>
    <t>TELHA DE FIBROCIMENTO E = 8 MM, DE 4,60 X 1,06 M (SEM AMIANTO)</t>
  </si>
  <si>
    <t>SINAPI-I|7190</t>
  </si>
  <si>
    <t>7190</t>
  </si>
  <si>
    <t>TELHA DE FIBROCIMENTO ONDULADA E = 4 MM, DE 1,22 X 0,50 M (SEM AMIANTO)</t>
  </si>
  <si>
    <t>SINAPI-I|34417</t>
  </si>
  <si>
    <t>34417</t>
  </si>
  <si>
    <t>TELHA DE FIBROCIMENTO ONDULADA E = 4 MM, DE 2,13 X 0,50 M (SEM AMIANTO)</t>
  </si>
  <si>
    <t>SINAPI-I|7213</t>
  </si>
  <si>
    <t>7213</t>
  </si>
  <si>
    <t>TELHA DE FIBROCIMENTO ONDULADA E = 4 MM, DE 2,44 X 0,50 M (SEM AMIANTO)</t>
  </si>
  <si>
    <t>SINAPI-I|7195</t>
  </si>
  <si>
    <t>7195</t>
  </si>
  <si>
    <t>TELHA DE FIBROCIMENTO ONDULADA E = 6 MM, DE 1,53 X 1,10 M (SEM AMIANTO)</t>
  </si>
  <si>
    <t>SINAPI-I|7186</t>
  </si>
  <si>
    <t>7186</t>
  </si>
  <si>
    <t>TELHA DE FIBROCIMENTO ONDULADA E = 6 MM, DE 1,83 X 1,10 M (SEM AMIANTO)</t>
  </si>
  <si>
    <t>SINAPI-I|7194</t>
  </si>
  <si>
    <t>7194</t>
  </si>
  <si>
    <t>TELHA DE FIBROCIMENTO ONDULADA E = 6 MM, DE 2,44 X 1,10 M (SEM AMIANTO)</t>
  </si>
  <si>
    <t>SINAPI-I|7197</t>
  </si>
  <si>
    <t>7197</t>
  </si>
  <si>
    <t>TELHA DE FIBROCIMENTO ONDULADA E = 6 MM, DE 3,66 X 1,10 M (SEM AMIANTO)</t>
  </si>
  <si>
    <t>SINAPI-I|7192</t>
  </si>
  <si>
    <t>7192</t>
  </si>
  <si>
    <t>TELHA DE FIBROCIMENTO ONDULADA E = 8 MM, DE 1,53 X 1,10 M (SEM AMIANTO)</t>
  </si>
  <si>
    <t>SINAPI-I|7193</t>
  </si>
  <si>
    <t>7193</t>
  </si>
  <si>
    <t>TELHA DE FIBROCIMENTO ONDULADA E = 8 MM, DE 1,83 X 1,10 M (SEM AMIANTO)</t>
  </si>
  <si>
    <t>SINAPI-I|7189</t>
  </si>
  <si>
    <t>7189</t>
  </si>
  <si>
    <t>TELHA DE FIBROCIMENTO ONDULADA E = 8 MM, DE 2,44 X 1,10 M (SEM AMIANTO)</t>
  </si>
  <si>
    <t>SINAPI-I|34402</t>
  </si>
  <si>
    <t>34402</t>
  </si>
  <si>
    <t>TELHA DE FIBROCIMENTO ONDULADA E = 8 MM, DE 3,66 X 1,10 M (SEM AMIANTO)</t>
  </si>
  <si>
    <t>SINAPI-I|7245</t>
  </si>
  <si>
    <t>7245</t>
  </si>
  <si>
    <t>TELHA DE VIDRO TIPO FRANCESA, *39 X 23* CM</t>
  </si>
  <si>
    <t>SINAPI-I|34425</t>
  </si>
  <si>
    <t>34425</t>
  </si>
  <si>
    <t>TELHA ESTRUTURAL DE FIBROCIMENTO 1 ABA, DE 0,52 X 2,00 M (SEM AMIANTO)</t>
  </si>
  <si>
    <t>SINAPI-I|7223</t>
  </si>
  <si>
    <t>7223</t>
  </si>
  <si>
    <t>TELHA ESTRUTURAL DE FIBROCIMENTO 1 ABA, DE 0,52 X 2,50 M (SEM AMIANTO)</t>
  </si>
  <si>
    <t>SINAPI-I|7234</t>
  </si>
  <si>
    <t>7234</t>
  </si>
  <si>
    <t>TELHA ESTRUTURAL DE FIBROCIMENTO 1 ABA, DE 0,52 X 3,60 M (SEM AMIANTO)</t>
  </si>
  <si>
    <t>SINAPI-I|7224</t>
  </si>
  <si>
    <t>7224</t>
  </si>
  <si>
    <t>TELHA ESTRUTURAL DE FIBROCIMENTO 1 ABA, DE 0,52 X 4,00 M (SEM AMIANTO)</t>
  </si>
  <si>
    <t>SINAPI-I|7225</t>
  </si>
  <si>
    <t>7225</t>
  </si>
  <si>
    <t>TELHA ESTRUTURAL DE FIBROCIMENTO 1 ABA, DE 0,52 X 5,00 M (SEM AMIANTO)</t>
  </si>
  <si>
    <t>SINAPI-I|7226</t>
  </si>
  <si>
    <t>7226</t>
  </si>
  <si>
    <t>TELHA ESTRUTURAL DE FIBROCIMENTO 1 ABA, DE 0,52 X 5,50 M (SEM AMIANTO)</t>
  </si>
  <si>
    <t>SINAPI-I|7227</t>
  </si>
  <si>
    <t>7227</t>
  </si>
  <si>
    <t>TELHA ESTRUTURAL DE FIBROCIMENTO 1 ABA, DE 0,52 X 6,50 M (SEM AMIANTO)</t>
  </si>
  <si>
    <t>SINAPI-I|7212</t>
  </si>
  <si>
    <t>7212</t>
  </si>
  <si>
    <t>TELHA ESTRUTURAL DE FIBROCIMENTO 1 ABA, DE 0,52 X 7,20 M (SEM AMIANTO)</t>
  </si>
  <si>
    <t>SINAPI-I|7229</t>
  </si>
  <si>
    <t>7229</t>
  </si>
  <si>
    <t>TELHA ESTRUTURAL DE FIBROCIMENTO 2 ABAS, DE 1,00 X 3,00 M (SEM AMIANTO)</t>
  </si>
  <si>
    <t>SINAPI-I|7230</t>
  </si>
  <si>
    <t>7230</t>
  </si>
  <si>
    <t>TELHA ESTRUTURAL DE FIBROCIMENTO 2 ABAS, DE 1,00 X 4,60 M (SEM AMIANTO)</t>
  </si>
  <si>
    <t>SINAPI-I|7231</t>
  </si>
  <si>
    <t>7231</t>
  </si>
  <si>
    <t>TELHA ESTRUTURAL DE FIBROCIMENTO 2 ABAS, DE 1,00 X 6,00 M (SEM AMIANTO)</t>
  </si>
  <si>
    <t>SINAPI-I|7220</t>
  </si>
  <si>
    <t>7220</t>
  </si>
  <si>
    <t>TELHA ESTRUTURAL DE FIBROCIMENTO 2 ABAS, DE 1,00 X 7,40 M (SEM AMIANTO)</t>
  </si>
  <si>
    <t>SINAPI-I|34447</t>
  </si>
  <si>
    <t>34447</t>
  </si>
  <si>
    <t>TELHA ESTRUTURAL DE FIBROCIMENTO 2 ABAS, DE 1,00 X 8,20 M (SEM AMIANTO)</t>
  </si>
  <si>
    <t>SINAPI-I|7233</t>
  </si>
  <si>
    <t>7233</t>
  </si>
  <si>
    <t>TELHA ESTRUTURAL DE FIBROCIMENTO 2 ABAS, DE 1,00 X 9,20 M (SEM AMIANTO)</t>
  </si>
  <si>
    <t>SINAPI-I|40740</t>
  </si>
  <si>
    <t>40740</t>
  </si>
  <si>
    <t>TELHA GALVALUME COM ISOLAMENTO TERMOACUSTICO EM ESPUMA RIGIDA DE POLIURETANO (PU) INJETADO, ESPESSURA DE 30 MM, DENSIDADE DE 35 KG/M3, REVESTIMENTO EM TELHA TRAPEZOIDAL NAS DUAS FACES COM ESPESSURA DE 0,50 MM CADA, ACABAMENTO NATURAL (NAO INCLUI ACESSORIOS DE FIXACAO)</t>
  </si>
  <si>
    <t>SINAPI-I|25007</t>
  </si>
  <si>
    <t>25007</t>
  </si>
  <si>
    <t>TELHA ONDULADA EM ACO ZINCADO, ALTURA DE 17 MM, ESPESSURA DE 0,50 MM, LARGURA UTIL DE APROXIMADAMENTE 985 MM, SEM PINTURA</t>
  </si>
  <si>
    <t>SINAPI-I|43071</t>
  </si>
  <si>
    <t>43071</t>
  </si>
  <si>
    <t>TELHA TERMOISOLANTE REVESTIDA EM ACO GALVALUME, FACE SUPERIOR TRAPEZOIDAL E FACE INFERIOR PLANA (NAO INCLUI ACESSORIOS DE FIXACAO), REVEST COM ESPESSURA DE 0,50 MM, COM PRE-PINTURA DE COR BRANCA NAS DUAS FACES, NUCLEO EM POLIISOCIANURATO (PIR) COM ESPESSURA DE 50 MM</t>
  </si>
  <si>
    <t>SINAPI-I|39520</t>
  </si>
  <si>
    <t>39520</t>
  </si>
  <si>
    <t>TELHA TERMOISOLANTE REVESTIDA EM ACO GALVANIZADO, FACE SUPERIOR EM TELHA TRAPEZOIDAL E FACE INFERIOR EM CHAPA PLANA (SEM ACESSORIOS DE FIXACAO), REVESTIMENTO COM ESPESSURA DE 0,50 MM COM PRE-PINTURA NAS DUAS FACES, NUCLEO EM POLIESTIRENO (EPS) DE 30 MM</t>
  </si>
  <si>
    <t>SINAPI-I|39521</t>
  </si>
  <si>
    <t>39521</t>
  </si>
  <si>
    <t>TELHA TERMOISOLANTE REVESTIDA EM ACO GALVANIZADO, FACE SUPERIOR EM TELHA TRAPEZOIDAL E FACE INFERIOR EM CHAPA PLANA (SEM ACESSORIOS DE FIXACAO), REVESTIMENTO COM ESPESSURA DE 0,50 MM COM PRE-PINTURA NAS DUAS FACES, NUCLEO EM POLIESTIRENO (EPS) DE 50 MM</t>
  </si>
  <si>
    <t>SINAPI-I|39522</t>
  </si>
  <si>
    <t>39522</t>
  </si>
  <si>
    <t>TELHA TERMOISOLANTE REVESTIDA EM ACO GALVANIZADO, FACES SUPERIOR E INFERIOR EM TELHA TRAPEZOIDAL (SEM ACESSORIOS DE FIXACAO), REVESTIMENTO COM ESPESSURA DE 0,50 MM COM PRE-PINTURA NAS DUAS FACES, NUCLEO EM POLIESTIRENO (EPS) DE 50 MM</t>
  </si>
  <si>
    <t>SINAPI-I|7243</t>
  </si>
  <si>
    <t>7243</t>
  </si>
  <si>
    <t>TELHA TRAPEZOIDAL EM ACO ZINCADO, SEM PINTURA, ALTURA DE APROXIMADAMENTE 40 MM, ESPESSURA DE 0,50 MM E LARGURA UTIL DE 980 MM</t>
  </si>
  <si>
    <t>SINAPI-I|7246</t>
  </si>
  <si>
    <t>7246</t>
  </si>
  <si>
    <t>TELHA VIDRO TIPO CANAL OU COLONIAL, C = 46 A 50 CM</t>
  </si>
  <si>
    <t>SINAPI-I|12869</t>
  </si>
  <si>
    <t>12869</t>
  </si>
  <si>
    <t>TELHADOR / TELHADISTA (HORISTA)</t>
  </si>
  <si>
    <t>SINAPI-I|41097</t>
  </si>
  <si>
    <t>41097</t>
  </si>
  <si>
    <t>TELHADOR / TELHADISTA (MENSALISTA)</t>
  </si>
  <si>
    <t>SINAPI-I|1574</t>
  </si>
  <si>
    <t>1574</t>
  </si>
  <si>
    <t>TERMINAL A COMPRESSAO EM COBRE ESTANHADO PARA CABO 10 MM2, 1 FURO E 1 COMPRESSAO, PARA PARAFUSO DE FIXACAO M6</t>
  </si>
  <si>
    <t>SINAPI-I|1581</t>
  </si>
  <si>
    <t>1581</t>
  </si>
  <si>
    <t>TERMINAL A COMPRESSAO EM COBRE ESTANHADO PARA CABO 120 MM2, 1 FURO E 1 COMPRESSAO, PARA PARAFUSO DE FIXACAO M12</t>
  </si>
  <si>
    <t>SINAPI-I|1575</t>
  </si>
  <si>
    <t>1575</t>
  </si>
  <si>
    <t>TERMINAL A COMPRESSAO EM COBRE ESTANHADO PARA CABO 16 MM2, 1 FURO E 1 COMPRESSAO, PARA PARAFUSO DE FIXACAO M6</t>
  </si>
  <si>
    <t>SINAPI-I|1570</t>
  </si>
  <si>
    <t>1570</t>
  </si>
  <si>
    <t>TERMINAL A COMPRESSAO EM COBRE ESTANHADO PARA CABO 2,5 MM2, 1 FURO E 1 COMPRESSAO, PARA PARAFUSO DE FIXACAO M5</t>
  </si>
  <si>
    <t>SINAPI-I|1576</t>
  </si>
  <si>
    <t>1576</t>
  </si>
  <si>
    <t>TERMINAL A COMPRESSAO EM COBRE ESTANHADO PARA CABO 25 MM2, 1 FURO E 1 COMPRESSAO, PARA PARAFUSO DE FIXACAO M8</t>
  </si>
  <si>
    <t>SINAPI-I|1577</t>
  </si>
  <si>
    <t>1577</t>
  </si>
  <si>
    <t>TERMINAL A COMPRESSAO EM COBRE ESTANHADO PARA CABO 35 MM2, 1 FURO E 1 COMPRESSAO, PARA PARAFUSO DE FIXACAO M8</t>
  </si>
  <si>
    <t>SINAPI-I|1571</t>
  </si>
  <si>
    <t>1571</t>
  </si>
  <si>
    <t>TERMINAL A COMPRESSAO EM COBRE ESTANHADO PARA CABO 4 MM2, 1 FURO E 1 COMPRESSAO, PARA PARAFUSO DE FIXACAO M5</t>
  </si>
  <si>
    <t>SINAPI-I|1578</t>
  </si>
  <si>
    <t>1578</t>
  </si>
  <si>
    <t>TERMINAL A COMPRESSAO EM COBRE ESTANHADO PARA CABO 50 MM2, 1 FURO E 1 COMPRESSAO, PARA PARAFUSO DE FIXACAO M8</t>
  </si>
  <si>
    <t>SINAPI-I|1573</t>
  </si>
  <si>
    <t>1573</t>
  </si>
  <si>
    <t>TERMINAL A COMPRESSAO EM COBRE ESTANHADO PARA CABO 6 MM2, 1 FURO E 1 COMPRESSAO, PARA PARAFUSO DE FIXACAO M6</t>
  </si>
  <si>
    <t>SINAPI-I|1579</t>
  </si>
  <si>
    <t>1579</t>
  </si>
  <si>
    <t>TERMINAL A COMPRESSAO EM COBRE ESTANHADO PARA CABO 70 MM2, 1 FURO E 1 COMPRESSAO, PARA PARAFUSO DE FIXACAO M10</t>
  </si>
  <si>
    <t>SINAPI-I|1580</t>
  </si>
  <si>
    <t>1580</t>
  </si>
  <si>
    <t>TERMINAL A COMPRESSAO EM COBRE ESTANHADO PARA CABO 95 MM2, 1 FURO E 1 COMPRESSAO, PARA PARAFUSO DE FIXACAO M12</t>
  </si>
  <si>
    <t>SINAPI-I|39321</t>
  </si>
  <si>
    <t>39321</t>
  </si>
  <si>
    <t>TERMINAL DE VENTILACAO, 100 MM, SERIE NORMAL, ESGOTO PREDIAL</t>
  </si>
  <si>
    <t>SINAPI-I|39319</t>
  </si>
  <si>
    <t>39319</t>
  </si>
  <si>
    <t>TERMINAL DE VENTILACAO, 50 MM, SERIE NORMAL, ESGOTO PREDIAL</t>
  </si>
  <si>
    <t>SINAPI-I|39320</t>
  </si>
  <si>
    <t>39320</t>
  </si>
  <si>
    <t>TERMINAL DE VENTILACAO, 75 MM, SERIE NORMAL, ESGOTO PREDIAL</t>
  </si>
  <si>
    <t>SINAPI-I|1542</t>
  </si>
  <si>
    <t>1542</t>
  </si>
  <si>
    <t>TERMINAL METALICO A PRESSAO 1 CABO, PARA CABOS DE 4 A 10 MM2, COM 2 FUROS PARA FIXACAO</t>
  </si>
  <si>
    <t>SINAPI-I|1591</t>
  </si>
  <si>
    <t>1591</t>
  </si>
  <si>
    <t>TERMINAL METALICO A PRESSAO PARA 1 CABO DE 120 MM2, COM 1 FURO DE FIXACAO</t>
  </si>
  <si>
    <t>SINAPI-I|1547</t>
  </si>
  <si>
    <t>1547</t>
  </si>
  <si>
    <t>TERMINAL METALICO A PRESSAO PARA 1 CABO DE 150 A 185 MM2, COM 2 FUROS PARA FIXACAO</t>
  </si>
  <si>
    <t>SINAPI-I|38196</t>
  </si>
  <si>
    <t>38196</t>
  </si>
  <si>
    <t>TERMINAL METALICO A PRESSAO PARA 1 CABO DE 150 MM2, COM 1 FURO DE FIXACAO</t>
  </si>
  <si>
    <t>SINAPI-I|1543</t>
  </si>
  <si>
    <t>1543</t>
  </si>
  <si>
    <t>TERMINAL METALICO A PRESSAO PARA 1 CABO DE 16 A 25 MM2, COM 2 FUROS PARA FIXACAO</t>
  </si>
  <si>
    <t>SINAPI-I|1585</t>
  </si>
  <si>
    <t>1585</t>
  </si>
  <si>
    <t>TERMINAL METALICO A PRESSAO PARA 1 CABO DE 16 MM2, COM 1 FURO DE FIXACAO</t>
  </si>
  <si>
    <t>SINAPI-I|1593</t>
  </si>
  <si>
    <t>1593</t>
  </si>
  <si>
    <t>TERMINAL METALICO A PRESSAO PARA 1 CABO DE 185 MM2, COM 1 FURO DE FIXACAO</t>
  </si>
  <si>
    <t>SINAPI-I|11838</t>
  </si>
  <si>
    <t>11838</t>
  </si>
  <si>
    <t>TERMINAL METALICO A PRESSAO PARA 1 CABO DE 240 MM2, COM 1 FURO DE FIXACAO</t>
  </si>
  <si>
    <t>SINAPI-I|1594</t>
  </si>
  <si>
    <t>1594</t>
  </si>
  <si>
    <t>TERMINAL METALICO A PRESSAO PARA 1 CABO DE 25 A 35 MM2, COM 2 FUROS PARA FIXACAO</t>
  </si>
  <si>
    <t>SINAPI-I|1586</t>
  </si>
  <si>
    <t>1586</t>
  </si>
  <si>
    <t>TERMINAL METALICO A PRESSAO PARA 1 CABO DE 25 MM2, COM 1 FURO DE FIXACAO</t>
  </si>
  <si>
    <t>SINAPI-I|11839</t>
  </si>
  <si>
    <t>11839</t>
  </si>
  <si>
    <t>TERMINAL METALICO A PRESSAO PARA 1 CABO DE 300 MM2, COM 1 FURO DE FIXACAO</t>
  </si>
  <si>
    <t>SINAPI-I|1587</t>
  </si>
  <si>
    <t>1587</t>
  </si>
  <si>
    <t>TERMINAL METALICO A PRESSAO PARA 1 CABO DE 35 MM2, COM 1 FURO DE FIXACAO</t>
  </si>
  <si>
    <t>SINAPI-I|1545</t>
  </si>
  <si>
    <t>1545</t>
  </si>
  <si>
    <t>TERMINAL METALICO A PRESSAO PARA 1 CABO DE 50 A 70 MM2, COM 2 FUROS PARA FIXACAO</t>
  </si>
  <si>
    <t>SINAPI-I|1588</t>
  </si>
  <si>
    <t>1588</t>
  </si>
  <si>
    <t>TERMINAL METALICO A PRESSAO PARA 1 CABO DE 50 MM2, COM 1 FURO DE FIXACAO</t>
  </si>
  <si>
    <t>SINAPI-I|1535</t>
  </si>
  <si>
    <t>1535</t>
  </si>
  <si>
    <t>TERMINAL METALICO A PRESSAO PARA 1 CABO DE 6 A 10 MM2, COM 1 FURO DE FIXACAO</t>
  </si>
  <si>
    <t>SINAPI-I|1589</t>
  </si>
  <si>
    <t>1589</t>
  </si>
  <si>
    <t>TERMINAL METALICO A PRESSAO PARA 1 CABO DE 70 MM2, COM 1 FURO DE FIXACAO</t>
  </si>
  <si>
    <t>SINAPI-I|1546</t>
  </si>
  <si>
    <t>1546</t>
  </si>
  <si>
    <t>TERMINAL METALICO A PRESSAO PARA 1 CABO DE 95 A 120 MM2, COM 2 FUROS PARA FIXACAO</t>
  </si>
  <si>
    <t>SINAPI-I|1590</t>
  </si>
  <si>
    <t>1590</t>
  </si>
  <si>
    <t>TERMINAL METALICO A PRESSAO PARA 1 CABO DE 95 MM2, COM 1 FURO DE FIXACAO</t>
  </si>
  <si>
    <t>SINAPI-I|38415</t>
  </si>
  <si>
    <t>38415</t>
  </si>
  <si>
    <t>TERMOFUSORA PARA TUBOS E CONEXOES EM PPR COM DIAMETROS DE 20 A 63 MM, POTENCIA DE 800 W, TENSAO 220 V</t>
  </si>
  <si>
    <t>SINAPI-I|38414</t>
  </si>
  <si>
    <t>38414</t>
  </si>
  <si>
    <t>TERMOFUSORA PARA TUBOS E CONEXOES EM PPR COM DIAMETROS DE 75 A 110 MM, POTENCIA DE *1100* W, TENSAO 220 V</t>
  </si>
  <si>
    <t>SINAPI-I|38128</t>
  </si>
  <si>
    <t>38128</t>
  </si>
  <si>
    <t>TERRA VEGETAL (ENSACADA)</t>
  </si>
  <si>
    <t>SINAPI-I|7253</t>
  </si>
  <si>
    <t>7253</t>
  </si>
  <si>
    <t>TERRA VEGETAL (GRANEL)</t>
  </si>
  <si>
    <t>SINAPI-I|4806</t>
  </si>
  <si>
    <t>4806</t>
  </si>
  <si>
    <t>TESTEIRA ANTIDERRAPANTE PARA PISO VINILICO *5 X 2,5* CM, E = 2 MM</t>
  </si>
  <si>
    <t>SINAPI-I|34401</t>
  </si>
  <si>
    <t>34401</t>
  </si>
  <si>
    <t>TIJOLO CERAMICO LAMINADO DE *5,5 X 11 X 23* CM (L X A X C), COM 21 FUROS</t>
  </si>
  <si>
    <t>SINAPI-I|7256</t>
  </si>
  <si>
    <t>7256</t>
  </si>
  <si>
    <t>TIJOLO CERAMICO MACICO APARENTE 2 FUROS DE *6,5 X 10 X 20* CM (L X A X C)</t>
  </si>
  <si>
    <t>SINAPI-I|7260</t>
  </si>
  <si>
    <t>7260</t>
  </si>
  <si>
    <t>TIJOLO CERAMICO MACICO APARENTE DE *6 X 12 X 24* CM (L X A X C)</t>
  </si>
  <si>
    <t>SINAPI-I|7258</t>
  </si>
  <si>
    <t>7258</t>
  </si>
  <si>
    <t>TIJOLO CERAMICO MACICO COMUM DE *5 X 10 X 20* CM (L X A X C)</t>
  </si>
  <si>
    <t>SINAPI-I|34400</t>
  </si>
  <si>
    <t>34400</t>
  </si>
  <si>
    <t>TIJOLO CERAMICO REFRATARIO DE *2,5 X 11,4 X 22,9* CM (L X A X C)</t>
  </si>
  <si>
    <t>SINAPI-I|10617</t>
  </si>
  <si>
    <t>10617</t>
  </si>
  <si>
    <t>TIJOLO CERAMICO REFRATARIO DE *6,3 X 11,4 X 22,9* CM (L X A X C)</t>
  </si>
  <si>
    <t>SINAPI-I|44261</t>
  </si>
  <si>
    <t>44261</t>
  </si>
  <si>
    <t>TIL CONDOMINIAL, PVC, DN 100 X 100 MM, PARA REDE COLETORA DE ESGOTO</t>
  </si>
  <si>
    <t>SINAPI-I|7274</t>
  </si>
  <si>
    <t>7274</t>
  </si>
  <si>
    <t>TIL PARA LIGACAO PREDIAL, EM PVC, JE, BBB, DN 100 X 100 MM, PARA REDE COLETORA ESGOTO</t>
  </si>
  <si>
    <t>SINAPI-I|44326</t>
  </si>
  <si>
    <t>44326</t>
  </si>
  <si>
    <t>TIL RADIAL, PVC, JE, BBB, DN 300 X 200 MM, PARA REDE COLETORA DE ESGOTO (NBR 10.569)</t>
  </si>
  <si>
    <t>SINAPI-I|154</t>
  </si>
  <si>
    <t>154</t>
  </si>
  <si>
    <t>TINTA / REVESTIMENTO A BASE DE RESINA EPOXI COM ALCATRAO, BICOMPONENTE</t>
  </si>
  <si>
    <t>SINAPI-I|38121</t>
  </si>
  <si>
    <t>38121</t>
  </si>
  <si>
    <t>TINTA A BASE DE RESINA ACRILICA EMULSIONADA EM AGUA, PARA SINALIZACAO HORIZONTAL VIARIA (NBR 13699:2012)</t>
  </si>
  <si>
    <t>SINAPI-I|43776</t>
  </si>
  <si>
    <t>43776</t>
  </si>
  <si>
    <t>TINTA A OLEO BRILHANTE, PARA MADEIRAS E METAIS</t>
  </si>
  <si>
    <t>SINAPI-I|7343</t>
  </si>
  <si>
    <t>7343</t>
  </si>
  <si>
    <t>TINTA ACRILICA A BASE DE SOLVENTE, PARA SINALIZACAO HORIZONTAL VIARIA (NBR 11862)</t>
  </si>
  <si>
    <t>SINAPI-I|7348</t>
  </si>
  <si>
    <t>7348</t>
  </si>
  <si>
    <t>TINTA ACRILICA PREMIUM PARA PISO</t>
  </si>
  <si>
    <t>SINAPI-I|7313</t>
  </si>
  <si>
    <t>7313</t>
  </si>
  <si>
    <t>TINTA ASFALTICA IMPERMEABILIZANTE DILUIDA EM SOLVENTE, PARA MATERIAIS CIMENTICIOS, METAL E MADEIRA</t>
  </si>
  <si>
    <t>SINAPI-I|7319</t>
  </si>
  <si>
    <t>7319</t>
  </si>
  <si>
    <t>TINTA ASFALTICA IMPERMEABILIZANTE DISPERSA EM AGUA, PARA MATERIAIS CIMENTICIOS</t>
  </si>
  <si>
    <t>SINAPI-I|7314</t>
  </si>
  <si>
    <t>7314</t>
  </si>
  <si>
    <t>TINTA BORRACHA CLORADA, ACABAMENTO SEMIBRILHO, QUALQUER COR</t>
  </si>
  <si>
    <t>SINAPI-I|7304</t>
  </si>
  <si>
    <t>7304</t>
  </si>
  <si>
    <t>TINTA EPOXI BASE AGUA PREMIUM, BRANCA</t>
  </si>
  <si>
    <t>SINAPI-I|43649</t>
  </si>
  <si>
    <t>43649</t>
  </si>
  <si>
    <t>TINTA ESMALTE BASE AGUA PREMIUM ACETINADO</t>
  </si>
  <si>
    <t>SINAPI-I|43650</t>
  </si>
  <si>
    <t>43650</t>
  </si>
  <si>
    <t>TINTA ESMALTE BASE AGUA PREMIUM BRILHANTE</t>
  </si>
  <si>
    <t>SINAPI-I|7311</t>
  </si>
  <si>
    <t>7311</t>
  </si>
  <si>
    <t>TINTA ESMALTE SINTETICO PREMIUM ACETINADO</t>
  </si>
  <si>
    <t>SINAPI-I|7292</t>
  </si>
  <si>
    <t>7292</t>
  </si>
  <si>
    <t>TINTA ESMALTE SINTETICO PREMIUM BRILHANTE</t>
  </si>
  <si>
    <t>SINAPI-I|7293</t>
  </si>
  <si>
    <t>7293</t>
  </si>
  <si>
    <t>TINTA ESMALTE SINTETICO PREMIUM DE DUPLA ACAO GRAFITE FOSCO PARA SUPERFICIES METALICAS FERROSAS</t>
  </si>
  <si>
    <t>SINAPI-I|7306</t>
  </si>
  <si>
    <t>7306</t>
  </si>
  <si>
    <t>TINTA ESMALTE SINTETICO PREMIUM DE EFEITO PROTETOR DE SUPERFICIE METALICA ALUMINIO</t>
  </si>
  <si>
    <t>SINAPI-I|7288</t>
  </si>
  <si>
    <t>7288</t>
  </si>
  <si>
    <t>TINTA ESMALTE SINTETICO PREMIUM FOSCO</t>
  </si>
  <si>
    <t>SINAPI-I|43625</t>
  </si>
  <si>
    <t>43625</t>
  </si>
  <si>
    <t>TINTA ESMALTE SINTETICO STANDARD ACETINADO</t>
  </si>
  <si>
    <t>SINAPI-I|43647</t>
  </si>
  <si>
    <t>43647</t>
  </si>
  <si>
    <t>TINTA ESMALTE SINTETICO STANDARD BRILHANTE</t>
  </si>
  <si>
    <t>SINAPI-I|43648</t>
  </si>
  <si>
    <t>43648</t>
  </si>
  <si>
    <t>TINTA ESMALTE SINTETICO STANDARD FOSCO</t>
  </si>
  <si>
    <t>SINAPI-I|35693</t>
  </si>
  <si>
    <t>35693</t>
  </si>
  <si>
    <t>TINTA LATEX ACRILICA ECONOMICA, COR BRANCA</t>
  </si>
  <si>
    <t>SINAPI-I|7356</t>
  </si>
  <si>
    <t>7356</t>
  </si>
  <si>
    <t>TINTA LATEX ACRILICA PREMIUM, COR BRANCO FOSCO</t>
  </si>
  <si>
    <t>SINAPI-I|35692</t>
  </si>
  <si>
    <t>35692</t>
  </si>
  <si>
    <t>TINTA LATEX ACRILICA STANDARD, COR BRANCA</t>
  </si>
  <si>
    <t>SINAPI-I|43624</t>
  </si>
  <si>
    <t>43624</t>
  </si>
  <si>
    <t>TINTA LATEX ACRILICA SUPER PREMIUM, COR BRANCO FOSCO</t>
  </si>
  <si>
    <t>SINAPI-I|7342</t>
  </si>
  <si>
    <t>7342</t>
  </si>
  <si>
    <t>TINTA MINERAL IMPERMEAVEL EM PO, BRANCA</t>
  </si>
  <si>
    <t>SINAPI-I|7350</t>
  </si>
  <si>
    <t>7350</t>
  </si>
  <si>
    <t>TINTA/RESINA ACRILICA PREMIUM PARA CERAMICA, PEDRAS E OUTROS</t>
  </si>
  <si>
    <t>SINAPI-I|39574</t>
  </si>
  <si>
    <t>39574</t>
  </si>
  <si>
    <t>TIRANTE COM ELO, EM ARAME GALVANIZADO RIGIDO, NUMERO 10, COMPRIMENTO 2000 MM, PARA PENDURAL DE FORRO REMOVIVEL</t>
  </si>
  <si>
    <t>SINAPI-I|11060</t>
  </si>
  <si>
    <t>11060</t>
  </si>
  <si>
    <t>TIRANTE EM FERRO GALVANIZADO PARA CONTRAVENTAMENTO DE TELHA CANALETE 90, 1/4" X 400 MM</t>
  </si>
  <si>
    <t>SINAPI-I|37401</t>
  </si>
  <si>
    <t>37401</t>
  </si>
  <si>
    <t>TOALHEIRO PLASTICO TIPO DISPENSER PARA PAPEL TOALHA INTERFOLHADO</t>
  </si>
  <si>
    <t>SINAPI-I|38101</t>
  </si>
  <si>
    <t>38101</t>
  </si>
  <si>
    <t>TOMADA 2P+T 10A, 250V (APENAS MODULO)</t>
  </si>
  <si>
    <t>SINAPI-I|7528</t>
  </si>
  <si>
    <t>7528</t>
  </si>
  <si>
    <t>TOMADA 2P+T 10A, 250V, CONJUNTO MONTADO PARA EMBUTIR 4" X 2" (PLACA + SUPORTE + MODULO)</t>
  </si>
  <si>
    <t>SINAPI-I|12147</t>
  </si>
  <si>
    <t>12147</t>
  </si>
  <si>
    <t>TOMADA 2P+T 10A, 250V, CONJUNTO MONTADO PARA SOBREPOR 4" X 2" (CAIXA + MODULO)</t>
  </si>
  <si>
    <t>SINAPI-I|38075</t>
  </si>
  <si>
    <t>38075</t>
  </si>
  <si>
    <t>TOMADA 2P+T 20A 250V, CONJUNTO MONTADO PARA EMBUTIR 4" X 2" (PLACA + SUPORTE + MODULO)</t>
  </si>
  <si>
    <t>SINAPI-I|38102</t>
  </si>
  <si>
    <t>38102</t>
  </si>
  <si>
    <t>TOMADA 2P+T 20A, 250V (APENAS MODULO)</t>
  </si>
  <si>
    <t>SINAPI-I|7525</t>
  </si>
  <si>
    <t>7525</t>
  </si>
  <si>
    <t>TOMADA INDUSTRIAL DE EMBUTIR 3P+T 30 A, 440 V, COM TRAVA, COM PLACA</t>
  </si>
  <si>
    <t>SINAPI-I|7524</t>
  </si>
  <si>
    <t>7524</t>
  </si>
  <si>
    <t>TOMADA INDUSTRIAL DE EMBUTIR 3P+T 30 A, 440 V, COM TRAVA, SEM PLACA</t>
  </si>
  <si>
    <t>SINAPI-I|38105</t>
  </si>
  <si>
    <t>38105</t>
  </si>
  <si>
    <t>TOMADA PARA ANTENA DE TV, CABO COAXIAL DE 9 MM (APENAS MODULO)</t>
  </si>
  <si>
    <t>SINAPI-I|38084</t>
  </si>
  <si>
    <t>38084</t>
  </si>
  <si>
    <t>TOMADA PARA ANTENA DE TV, CABO COAXIAL DE 9 MM, CONJUNTO MONTADO PARA EMBUTIR 4" X 2" (PLACA + SUPORTE + MODULO)</t>
  </si>
  <si>
    <t>SINAPI-I|38103</t>
  </si>
  <si>
    <t>38103</t>
  </si>
  <si>
    <t>TOMADA RJ11, 2 FIOS (APENAS MODULO)</t>
  </si>
  <si>
    <t>SINAPI-I|38082</t>
  </si>
  <si>
    <t>38082</t>
  </si>
  <si>
    <t>TOMADA RJ11, 2 FIOS, CONJUNTO MONTADO PARA EMBUTIR 4" X 2" (PLACA + SUPORTE + MODULO)</t>
  </si>
  <si>
    <t>SINAPI-I|38104</t>
  </si>
  <si>
    <t>38104</t>
  </si>
  <si>
    <t>TOMADA RJ45, 8 FIOS, CAT 5E (APENAS MODULO)</t>
  </si>
  <si>
    <t>SINAPI-I|38083</t>
  </si>
  <si>
    <t>38083</t>
  </si>
  <si>
    <t>TOMADA RJ45, 8 FIOS, CAT 5E, CONJUNTO MONTADO PARA EMBUTIR 4" X 2" (PLACA + SUPORTE + MODULO)</t>
  </si>
  <si>
    <t>SINAPI-I|38076</t>
  </si>
  <si>
    <t>38076</t>
  </si>
  <si>
    <t>TOMADAS (2 MODULOS) 2P+T 10A, 250V, CONJUNTO MONTADO PARA EMBUTIR 4" X 2" (PLACA + SUPORTE + MODULOS)</t>
  </si>
  <si>
    <t>SINAPI-I|7592</t>
  </si>
  <si>
    <t>7592</t>
  </si>
  <si>
    <t>TOPOGRAFO (HORISTA)</t>
  </si>
  <si>
    <t>SINAPI-I|40820</t>
  </si>
  <si>
    <t>40820</t>
  </si>
  <si>
    <t>TOPOGRAFO (MENSALISTA)</t>
  </si>
  <si>
    <t>SINAPI-I|11826</t>
  </si>
  <si>
    <t>11826</t>
  </si>
  <si>
    <t>TORNEIRA DE BOIA BALAO METALICO, VAZAO TOTAL, PARA CAIXA D'AGUA, AGUA QUENTE, ROSCA 1/2", COM HASTE, TORNEIRA E BALAO METALICOS</t>
  </si>
  <si>
    <t>SINAPI-I|7606</t>
  </si>
  <si>
    <t>7606</t>
  </si>
  <si>
    <t>TORNEIRA DE BOIA BALAO METALICO, VAZAO TOTAL, PARA CAIXA D'AGUA, AGUA QUENTE, ROSCA 3/4", COM HASTE, TORNEIRA E BALAO METALICOS</t>
  </si>
  <si>
    <t>SINAPI-I|11825</t>
  </si>
  <si>
    <t>11825</t>
  </si>
  <si>
    <t>TORNEIRA DE BOIA CONVENCIONAL PARA CAIXA D'AGUA, 1", AGUA FRIA, COM HASTE E TORNEIRA METALICOS E BALAO PLASTICO</t>
  </si>
  <si>
    <t>SINAPI-I|11767</t>
  </si>
  <si>
    <t>11767</t>
  </si>
  <si>
    <t>TORNEIRA DE BOIA CONVENCIONAL PARA CAIXA D'AGUA, 2", AGUA FRIA, COM HASTE E TORNEIRA METALICOS E BALAO PLASTICO</t>
  </si>
  <si>
    <t>SINAPI-I|11763</t>
  </si>
  <si>
    <t>11763</t>
  </si>
  <si>
    <t>TORNEIRA DE BOIA CONVENCIONAL PARA CAIXA D'AGUA, AGUA FRIA, 1.1/2", COM HASTE E TORNEIRA METALICOS E BALAO PLASTICO</t>
  </si>
  <si>
    <t>SINAPI-I|11764</t>
  </si>
  <si>
    <t>11764</t>
  </si>
  <si>
    <t>TORNEIRA DE BOIA CONVENCIONAL PARA CAIXA D'AGUA, AGUA FRIA, 1.1/4", COM HASTE E TORNEIRA METALICOS E BALAO PLASTICO</t>
  </si>
  <si>
    <t>SINAPI-I|11829</t>
  </si>
  <si>
    <t>11829</t>
  </si>
  <si>
    <t>TORNEIRA DE BOIA CONVENCIONAL PARA CAIXA D'AGUA, AGUA FRIA, 1/2", COM HASTE E TORNEIRA METALICOS E BALAO PLASTICO</t>
  </si>
  <si>
    <t>SINAPI-I|11830</t>
  </si>
  <si>
    <t>11830</t>
  </si>
  <si>
    <t>TORNEIRA DE BOIA CONVENCIONAL PARA CAIXA D'AGUA, AGUA FRIA, 3/4", COM HASTE E TORNEIRA METALICOS E BALAO PLASTICO</t>
  </si>
  <si>
    <t>SINAPI-I|11765</t>
  </si>
  <si>
    <t>11765</t>
  </si>
  <si>
    <t>TORNEIRA DE BOIA VAZAO TOTAL PARA CAIXA D'AGUA, AGUA FRIA, BITOLA 1", COM HASTE E TORNEIRA METALICOS E BALAO PLASTICO</t>
  </si>
  <si>
    <t>SINAPI-I|11766</t>
  </si>
  <si>
    <t>11766</t>
  </si>
  <si>
    <t>TORNEIRA DE BOIA VAZAO TOTAL PARA CAIXA D'AGUA, AGUA FRIA, BITOLA 1/2", COM HASTE E TORNEIRA METALICOS E BALAO PLASTICO</t>
  </si>
  <si>
    <t>SINAPI-I|11824</t>
  </si>
  <si>
    <t>11824</t>
  </si>
  <si>
    <t>TORNEIRA DE BOIA VAZAO TOTAL PARA CAIXA D'AGUA, AGUA FRIA, BITOLA 3/4", COM HASTE E TORNEIRA METALICOS E BALAO PLASTICO</t>
  </si>
  <si>
    <t>SINAPI-I|44045</t>
  </si>
  <si>
    <t>44045</t>
  </si>
  <si>
    <t>TORNEIRA DE MESA PARA LAVATORIO, METALICA CROMADA, COM MISTURADOR MONOCOMANDO, BICA BAIXA</t>
  </si>
  <si>
    <t>SINAPI-I|39702</t>
  </si>
  <si>
    <t>39702</t>
  </si>
  <si>
    <t>TORNEIRA DE MESA PARA LAVATORIO, METALICA CROMADA, COM SENSOR DE APROXIMACAO ELETRICO, BIVOLT</t>
  </si>
  <si>
    <t>SINAPI-I|13415</t>
  </si>
  <si>
    <t>13415</t>
  </si>
  <si>
    <t>TORNEIRA DE MESA/BANCADA, PARA LAVATORIO, FIXA, METALICA CROMADA, PADRAO POPULAR, 1/2" OU 3/4"</t>
  </si>
  <si>
    <t>SINAPI-I|7602</t>
  </si>
  <si>
    <t>7602</t>
  </si>
  <si>
    <t>TORNEIRA DE METAL AMARELO, PARA TANQUE / JARDIM, DE PAREDE, COM BICO PLASTICO, CANO CURTO, AREA EXTERNA, PADRAO POPULAR / USO GERAL, 1/2" OU 3/4"</t>
  </si>
  <si>
    <t>SINAPI-I|7603</t>
  </si>
  <si>
    <t>7603</t>
  </si>
  <si>
    <t>TORNEIRA DE METAL AMARELO, PARA TANQUE / JARDIM, DE PAREDE, SEM BICO, CANO CURTO, PADRAO POPULAR / USO GERAL, 1/2" OU 3/4"</t>
  </si>
  <si>
    <t>SINAPI-I|11777</t>
  </si>
  <si>
    <t>11777</t>
  </si>
  <si>
    <t>TORNEIRA ELETRICA DE PAREDE, PLASTICA, BICA ALTA, PARA COZINHA, 5500 W (110/220 V)</t>
  </si>
  <si>
    <t>SINAPI-I|13417</t>
  </si>
  <si>
    <t>13417</t>
  </si>
  <si>
    <t>TORNEIRA METALICA CROMADA CANO CURTO, SEM BICO, SEM AREJADOR, DE PAREDE, PARA TANQUE E USO GERAL, 1/2" OU 3/4"</t>
  </si>
  <si>
    <t>SINAPI-I|36791</t>
  </si>
  <si>
    <t>36791</t>
  </si>
  <si>
    <t>TORNEIRA METALICA CROMADA DE MESA PARA LAVATORIO, BICA ALTA, COM AREJADOR</t>
  </si>
  <si>
    <t>SINAPI-I|36795</t>
  </si>
  <si>
    <t>36795</t>
  </si>
  <si>
    <t>TORNEIRA METALICA CROMADA DE MESA PARA LAVATORIO, COM SENSOR DE PRESENCA A PILHA, COM AREJADOR EMBUTIDO</t>
  </si>
  <si>
    <t>SINAPI-I|36796</t>
  </si>
  <si>
    <t>36796</t>
  </si>
  <si>
    <t>TORNEIRA METALICA CROMADA DE MESA, PARA LAVATORIO, TEMPORIZADA PRESSAO FECHAMENTO AUTOMATICO, BICA BAIXA</t>
  </si>
  <si>
    <t>SINAPI-I|36792</t>
  </si>
  <si>
    <t>36792</t>
  </si>
  <si>
    <t>TORNEIRA METALICA CROMADA DE PAREDE LONGA PARA LAVATORIO, COM AREJADOR, ACIONAMENTO ALAVANCA, 1/4 DE VOLTA</t>
  </si>
  <si>
    <t>SINAPI-I|11773</t>
  </si>
  <si>
    <t>11773</t>
  </si>
  <si>
    <t>TORNEIRA METALICA CROMADA DE PAREDE, PARA COZINHA, BICA MOVEL, COM AREJADOR, 1/2" OU 3/4"</t>
  </si>
  <si>
    <t>SINAPI-I|11762</t>
  </si>
  <si>
    <t>11762</t>
  </si>
  <si>
    <t>TORNEIRA METALICA CROMADA PARA JARDIM / TANQUE, COM BICO PLASTICO, CANO LONGO, DE PAREDE, PADRAO POPULAR / USO GERAL, 1/2" OU 3/4"</t>
  </si>
  <si>
    <t>SINAPI-I|7604</t>
  </si>
  <si>
    <t>7604</t>
  </si>
  <si>
    <t>TORNEIRA METALICA CROMADA PARA TANQUE / JARDIM, SEM BICO, CANO LONGO, DE PAREDE, PADRAO POPULAR / USO GERAL, 1/2" OU 3/4"</t>
  </si>
  <si>
    <t>SINAPI-I|13984</t>
  </si>
  <si>
    <t>13984</t>
  </si>
  <si>
    <t>TORNEIRA METALICA CROMADA, CANO CURTO, COM AREJADOR, SEM BICO PLASTICO, DE PAREDE, PARA USO GERAL, 1/2" OU 3/4"</t>
  </si>
  <si>
    <t>SINAPI-I|11772</t>
  </si>
  <si>
    <t>11772</t>
  </si>
  <si>
    <t>TORNEIRA METALICA CROMADA, DE MESA/BANCADA, PARA COZINHA, BICA MOVEL, COM AREJADOR, 1/2" OU 3/4"</t>
  </si>
  <si>
    <t>SINAPI-I|13983</t>
  </si>
  <si>
    <t>13983</t>
  </si>
  <si>
    <t>TORNEIRA METALICA CROMADA, RETA, DE PAREDE, PARA COZINHA, COM AREJADOR, PADRAO POPULAR, 1/2" OU 3/4"</t>
  </si>
  <si>
    <t>SINAPI-I|13416</t>
  </si>
  <si>
    <t>13416</t>
  </si>
  <si>
    <t>TORNEIRA METALICA CROMADA, RETA, DE PAREDE, PARA COZINHA, SEM BICO, SEM AREJADOR, PADRAO POPULAR, 1/2" OU 3/4"</t>
  </si>
  <si>
    <t>SINAPI-I|40329</t>
  </si>
  <si>
    <t>40329</t>
  </si>
  <si>
    <t>TORNEIRA PLASTICA DE BOIA CONVENCIONAL PARA CAIXA DE AGUA, AGUA FRIA, 3/4", COM HASTE METALICA E COM TORNEIRA E BALAO PLASTICOS (PADRAO POPULAR)</t>
  </si>
  <si>
    <t>SINAPI-I|11823</t>
  </si>
  <si>
    <t>11823</t>
  </si>
  <si>
    <t>TORNEIRA PLASTICA DE BOIA PARA CAIXA DE DESCARGA, 1/2", BALAO E TORNEIRA PLASTICOS, COM HASTE METALICA</t>
  </si>
  <si>
    <t>SINAPI-I|11822</t>
  </si>
  <si>
    <t>11822</t>
  </si>
  <si>
    <t>TORNEIRA PLASTICA DE MESA, BICA MOVEL, PARA COZINHA 1/2"</t>
  </si>
  <si>
    <t>SINAPI-I|11831</t>
  </si>
  <si>
    <t>11831</t>
  </si>
  <si>
    <t>TORNEIRA PLASTICA PARA TANQUE 1/2" OU 3/4" COM BICO PARA MANGUEIRA</t>
  </si>
  <si>
    <t>SINAPI-I|45249</t>
  </si>
  <si>
    <t>45249</t>
  </si>
  <si>
    <t>TORNO/MORSA DE BANCADA NUMERO 4</t>
  </si>
  <si>
    <t>SINAPI-I|7613</t>
  </si>
  <si>
    <t>7613</t>
  </si>
  <si>
    <t>TRANSFORMADOR TRIFASICO DE DISTRIBUICAO, POTENCIA DE 1000 KVA, TENSAO NOMINAL DE 15 KV, TENSAO SECUNDARIA DE 220/127V, EM OLEO ISOLANTE TIPO MINERAL</t>
  </si>
  <si>
    <t>SINAPI-I|7619</t>
  </si>
  <si>
    <t>7619</t>
  </si>
  <si>
    <t>TRANSFORMADOR TRIFASICO DE DISTRIBUICAO, POTENCIA DE 112,5 KVA, TENSAO NOMINAL DE 15 KV, TENSAO SECUNDARIA DE 220/127V, EM OLEO ISOLANTE TIPO MINERAL</t>
  </si>
  <si>
    <t>SINAPI-I|12076</t>
  </si>
  <si>
    <t>12076</t>
  </si>
  <si>
    <t>TRANSFORMADOR TRIFASICO DE DISTRIBUICAO, POTENCIA DE 15 KVA, TENSAO NOMINAL DE 15 KV, TENSAO SECUNDARIA DE 220/127V, EM OLEO ISOLANTE TIPO MINERAL</t>
  </si>
  <si>
    <t>SINAPI-I|7614</t>
  </si>
  <si>
    <t>7614</t>
  </si>
  <si>
    <t>TRANSFORMADOR TRIFASICO DE DISTRIBUICAO, POTENCIA DE 150 KVA, TENSAO NOMINAL DE 15 KV, TENSAO SECUNDARIA DE 220/127V, EM OLEO ISOLANTE TIPO MINERAL</t>
  </si>
  <si>
    <t>SINAPI-I|7618</t>
  </si>
  <si>
    <t>7618</t>
  </si>
  <si>
    <t>TRANSFORMADOR TRIFASICO DE DISTRIBUICAO, POTENCIA DE 1500 KVA, TENSAO NOMINAL DE 15 KV, TENSAO SECUNDARIA DE 220/127V, EM OLEO ISOLANTE TIPO MINERAL</t>
  </si>
  <si>
    <t>SINAPI-I|7620</t>
  </si>
  <si>
    <t>7620</t>
  </si>
  <si>
    <t>TRANSFORMADOR TRIFASICO DE DISTRIBUICAO, POTENCIA DE 225 KVA, TENSAO NOMINAL DE 15 KV, TENSAO SECUNDARIA DE 220/127V, EM OLEO ISOLANTE TIPO MINERAL</t>
  </si>
  <si>
    <t>SINAPI-I|7610</t>
  </si>
  <si>
    <t>7610</t>
  </si>
  <si>
    <t>TRANSFORMADOR TRIFASICO DE DISTRIBUICAO, POTENCIA DE 30 KVA, TENSAO NOMINAL DE 15 KV, TENSAO SECUNDARIA DE 220/127V, EM OLEO ISOLANTE TIPO MINERAL</t>
  </si>
  <si>
    <t>SINAPI-I|7615</t>
  </si>
  <si>
    <t>7615</t>
  </si>
  <si>
    <t>TRANSFORMADOR TRIFASICO DE DISTRIBUICAO, POTENCIA DE 300 KVA, TENSAO NOMINAL DE 15 KV, TENSAO SECUNDARIA DE 220/127V, EM OLEO ISOLANTE TIPO MINERAL</t>
  </si>
  <si>
    <t>SINAPI-I|7617</t>
  </si>
  <si>
    <t>7617</t>
  </si>
  <si>
    <t>TRANSFORMADOR TRIFASICO DE DISTRIBUICAO, POTENCIA DE 45 KVA, TENSAO NOMINAL DE 15 KV, TENSAO SECUNDARIA DE 220/127V, EM OLEO ISOLANTE TIPO MINERAL</t>
  </si>
  <si>
    <t>SINAPI-I|7616</t>
  </si>
  <si>
    <t>7616</t>
  </si>
  <si>
    <t>TRANSFORMADOR TRIFASICO DE DISTRIBUICAO, POTENCIA DE 500 KVA, TENSAO NOMINAL DE 15 KV, TENSAO SECUNDARIA DE 220/127V, EM OLEO ISOLANTE TIPO MINERAL</t>
  </si>
  <si>
    <t>SINAPI-I|7611</t>
  </si>
  <si>
    <t>7611</t>
  </si>
  <si>
    <t>TRANSFORMADOR TRIFASICO DE DISTRIBUICAO, POTENCIA DE 75 KVA, TENSAO NOMINAL DE 15 KV, TENSAO SECUNDARIA DE 220/127V, EM OLEO ISOLANTE TIPO MINERAL</t>
  </si>
  <si>
    <t>SINAPI-I|7612</t>
  </si>
  <si>
    <t>7612</t>
  </si>
  <si>
    <t>TRANSFORMADOR TRIFASICO DE DISTRIBUICAO, POTENCIA DE 750 KVA, TENSAO NOMINAL DE 15 KV, TENSAO SECUNDARIA DE 220/127V, EM OLEO ISOLANTE TIPO MINERAL</t>
  </si>
  <si>
    <t>SINAPI-I|37371</t>
  </si>
  <si>
    <t>37371</t>
  </si>
  <si>
    <t>TRANSPORTE - HORISTA (COLETADO CAIXA - ENCARGOS COMPLEMENTARES)</t>
  </si>
  <si>
    <t>SINAPI-I|40861</t>
  </si>
  <si>
    <t>40861</t>
  </si>
  <si>
    <t>TRANSPORTE - MENSALISTA (COLETADO CAIXA - ENCARGOS COMPLEMENTARES)</t>
  </si>
  <si>
    <t>SINAPI-I|36509</t>
  </si>
  <si>
    <t>36509</t>
  </si>
  <si>
    <t>TRATOR DE ESTEIRAS, POTENCIA 125 HP, PESO OPERACIONAL DE 12,9 T, COM LAMINA COM CAPACIDADE DE 2,7 M3</t>
  </si>
  <si>
    <t>SINAPI-I|7622</t>
  </si>
  <si>
    <t>7622</t>
  </si>
  <si>
    <t>TRATOR DE ESTEIRAS, POTENCIA DE 100 HP, PESO OPERACIONAL DE 9,4 T, COM LAMINA COM CAPACIDADE DE 2,19 M3</t>
  </si>
  <si>
    <t>SINAPI-I|7624</t>
  </si>
  <si>
    <t>7624</t>
  </si>
  <si>
    <t>TRATOR DE ESTEIRAS, POTENCIA DE 150 HP, PESO OPERACIONAL DE 16,7 T, COM RODA MOTRIZ ELEVADA E LAMINA COM CONTATO DE 3,18M3</t>
  </si>
  <si>
    <t>SINAPI-I|7625</t>
  </si>
  <si>
    <t>7625</t>
  </si>
  <si>
    <t>TRATOR DE ESTEIRAS, POTENCIA DE 170 HP, PESO OPERACIONAL DE 19 T, COM LAMINA COM CAPACIDADE DE 5,2 M3</t>
  </si>
  <si>
    <t>SINAPI-I|7623</t>
  </si>
  <si>
    <t>7623</t>
  </si>
  <si>
    <t>TRATOR DE ESTEIRAS, POTENCIA DE 347 HP, PESO OPERACIONAL DE 38,5 T, COM LAMINA COM CAPACIDADE DE 8,70M3</t>
  </si>
  <si>
    <t>SINAPI-I|36511</t>
  </si>
  <si>
    <t>36511</t>
  </si>
  <si>
    <t>TRATOR DE PNEUS COM POTENCIA DE 122 CV, TRACAO 4 X 4, PESO COM LASTRO DE 4510 KG</t>
  </si>
  <si>
    <t>SINAPI-I|7640</t>
  </si>
  <si>
    <t>7640</t>
  </si>
  <si>
    <t>TRATOR DE PNEUS COM POTENCIA DE 85 CV, TRACAO 4 X 4, PESO COM LASTRO DE 4675 KG</t>
  </si>
  <si>
    <t>SINAPI-I|11572</t>
  </si>
  <si>
    <t>11572</t>
  </si>
  <si>
    <t>TRAVA / PRENDEDOR DE PORTA, EM LATAO CROMADO, MONTADO EM PISO</t>
  </si>
  <si>
    <t>SINAPI-I|36149</t>
  </si>
  <si>
    <t>36149</t>
  </si>
  <si>
    <t>TRAVA-QUEDAS EM ACO PARA CORDA DE 12 MM, EXTENSOR DE 25 X 300 MM, COM MOSQUETAO TIPO GANCHO TRAVA DUPLA</t>
  </si>
  <si>
    <t>SINAPI-I|42407</t>
  </si>
  <si>
    <t>42407</t>
  </si>
  <si>
    <t>TRELICA NERVURADA (ESPACADOR), ALTURA = 120,0 MM, DIAMETRO DOS BANZOS INFERIORES E SUPERIOR = 6,0 MM, DIAMETRO DA DIAGONAL = 4,2 MM</t>
  </si>
  <si>
    <t>SINAPI-I|45200</t>
  </si>
  <si>
    <t>45200</t>
  </si>
  <si>
    <t>TRENA COM FITA DE ACO DE 10 M X 25 MM (COMPRIMENTO X LARGURA)</t>
  </si>
  <si>
    <t>SINAPI-I|11581</t>
  </si>
  <si>
    <t>11581</t>
  </si>
  <si>
    <t>TRILHO PANTOGRAFICO CONCAVO, TIPO U, EM ALUMINIO, COM DIMENSOES DE APROX *35 X 35* MM, PARA ROLDANA DE PORTA DE CORRER</t>
  </si>
  <si>
    <t>SINAPI-I|43605</t>
  </si>
  <si>
    <t>43605</t>
  </si>
  <si>
    <t>TRILHO PANTOGRAFICO RETO, EM ALUMINIO, TIPO U, COM DIMENSOES DE *38 X 38* MM PARA PORTA DE CORRER</t>
  </si>
  <si>
    <t>SINAPI-I|11580</t>
  </si>
  <si>
    <t>11580</t>
  </si>
  <si>
    <t>TRILHO QUADRADO FRISADO PARA RODIZIO (VERGALHAO MACICO), EM ALUMINIO, COM DIMENSOES DE *6 X 6* MM</t>
  </si>
  <si>
    <t>SINAPI-I|38386</t>
  </si>
  <si>
    <t>38386</t>
  </si>
  <si>
    <t>TRINCHA CERDAS GRIS 1.1/2" (38 MM)</t>
  </si>
  <si>
    <t>SINAPI-I|45231</t>
  </si>
  <si>
    <t>45231</t>
  </si>
  <si>
    <t>TRINCHA DE 1" COM CERDAS SINTETICAS</t>
  </si>
  <si>
    <t>SINAPI-I|45232</t>
  </si>
  <si>
    <t>45232</t>
  </si>
  <si>
    <t>TRINCHA DE 2" COM CERDAS SINTETICAS</t>
  </si>
  <si>
    <t>SINAPI-I|39848</t>
  </si>
  <si>
    <t>39848</t>
  </si>
  <si>
    <t>TUBO / MANGUEIRA PRETA EM POLIETILENO, LINHA PESADA OU REFORCADA, TIPO ESPAGUETE, PARA INJECAO DE CALDA DE CIMENTO, D = 1/2", ESPESSURA 1,5 MM</t>
  </si>
  <si>
    <t>SINAPI-I|7667</t>
  </si>
  <si>
    <t>7667</t>
  </si>
  <si>
    <t>TUBO 26" EM CHAPA PRETA, E= 3/16", 147 KG/6 M</t>
  </si>
  <si>
    <t>SINAPI-I|7660</t>
  </si>
  <si>
    <t>7660</t>
  </si>
  <si>
    <t>TUBO 30" EM CHAPA PRETA, E= 1/4", 175 KG/6 M</t>
  </si>
  <si>
    <t>SINAPI-I|7676</t>
  </si>
  <si>
    <t>7676</t>
  </si>
  <si>
    <t>TUBO 30" EM CHAPA PRETA, E= 3/8", 177 KG/6 M</t>
  </si>
  <si>
    <t>SINAPI-I|20999</t>
  </si>
  <si>
    <t>20999</t>
  </si>
  <si>
    <t>TUBO ACO CARBONO COM COSTURA, NBR 5580, CLASSE L, DN = 15 MM, E = 2,25 MM, 1,06 KG/M</t>
  </si>
  <si>
    <t>SINAPI-I|21001</t>
  </si>
  <si>
    <t>21001</t>
  </si>
  <si>
    <t>TUBO ACO CARBONO COM COSTURA, NBR 5580, CLASSE L, DN = 25 MM, E = 2,65 MM, 2,02 KG/M</t>
  </si>
  <si>
    <t>SINAPI-I|21003</t>
  </si>
  <si>
    <t>21003</t>
  </si>
  <si>
    <t>TUBO ACO CARBONO COM COSTURA, NBR 5580, CLASSE L, DN = 40 MM, E = 3,0 MM, 3,34 KG/M</t>
  </si>
  <si>
    <t>SINAPI-I|21006</t>
  </si>
  <si>
    <t>21006</t>
  </si>
  <si>
    <t>TUBO ACO CARBONO COM COSTURA, NBR 5580, CLASSE L, DN = 80 MM, E = 3,35 MM, 7,07 KG/M</t>
  </si>
  <si>
    <t>SINAPI-I|21019</t>
  </si>
  <si>
    <t>21019</t>
  </si>
  <si>
    <t>TUBO ACO CARBONO COM COSTURA, NBR 5580, CLASSE M, DN = 25 MM, E = 3,35 MM, *2,50* KG//M</t>
  </si>
  <si>
    <t>SINAPI-I|21021</t>
  </si>
  <si>
    <t>21021</t>
  </si>
  <si>
    <t>TUBO ACO CARBONO COM COSTURA, NBR 5580, CLASSE M, DN = 40 MM, E = 3,35 MM, *3,71* KG//M</t>
  </si>
  <si>
    <t>SINAPI-I|21024</t>
  </si>
  <si>
    <t>21024</t>
  </si>
  <si>
    <t>TUBO ACO CARBONO COM COSTURA, NBR 5580, CLASSE M, DN = 80 MM, E = 4,05 MM, *8,47* KG/M</t>
  </si>
  <si>
    <t>SINAPI-I|40624</t>
  </si>
  <si>
    <t>40624</t>
  </si>
  <si>
    <t>TUBO ACO CARBONO SEM COSTURA 1 1/2", E= *3,68 MM, SCHEDULE 40, 4,05 KG/M</t>
  </si>
  <si>
    <t>SINAPI-I|42575</t>
  </si>
  <si>
    <t>42575</t>
  </si>
  <si>
    <t>TUBO ACO CARBONO SEM COSTURA 1 1/4", E= *3,56 MM, SCHEDULE 40, *3,38* KG/M</t>
  </si>
  <si>
    <t>SINAPI-I|42574</t>
  </si>
  <si>
    <t>42574</t>
  </si>
  <si>
    <t>TUBO ACO CARBONO SEM COSTURA 1", E= *3,38 MM, SCHEDULE 40, *2,50* KG/M</t>
  </si>
  <si>
    <t>SINAPI-I|13127</t>
  </si>
  <si>
    <t>13127</t>
  </si>
  <si>
    <t>TUBO ACO CARBONO SEM COSTURA 1/2", E= *2,77 MM, SCHEDULE 40, *1,27 KG/M</t>
  </si>
  <si>
    <t>SINAPI-I|13137</t>
  </si>
  <si>
    <t>13137</t>
  </si>
  <si>
    <t>TUBO ACO CARBONO SEM COSTURA 1/2", E= *3,73 MM, SCHEDULE 80, *1,62 KG/M</t>
  </si>
  <si>
    <t>SINAPI-I|20989</t>
  </si>
  <si>
    <t>20989</t>
  </si>
  <si>
    <t>TUBO ACO CARBONO SEM COSTURA 14", E= *11,13 MM, SCHEDULE 40, *94,55 KG/M</t>
  </si>
  <si>
    <t>SINAPI-I|21147</t>
  </si>
  <si>
    <t>21147</t>
  </si>
  <si>
    <t>TUBO ACO CARBONO SEM COSTURA 2 1/2", E = 5,16 MM, SCHEDULE 40 (8,62 KG/M)</t>
  </si>
  <si>
    <t>SINAPI-I|21148</t>
  </si>
  <si>
    <t>21148</t>
  </si>
  <si>
    <t>TUBO ACO CARBONO SEM COSTURA 2", E= *3,91* MM, SCHEDULE 40, *5,43* KG/M</t>
  </si>
  <si>
    <t>SINAPI-I|20984</t>
  </si>
  <si>
    <t>20984</t>
  </si>
  <si>
    <t>TUBO ACO CARBONO SEM COSTURA 20", E= *12,70 MM, SCHEDULE 30, *154,97 KG/M</t>
  </si>
  <si>
    <t>SINAPI-I|13042</t>
  </si>
  <si>
    <t>13042</t>
  </si>
  <si>
    <t>TUBO ACO CARBONO SEM COSTURA 20", E= *6,35 MM, SCHEDULE 10, *78,46 KG/M</t>
  </si>
  <si>
    <t>SINAPI-I|42576</t>
  </si>
  <si>
    <t>42576</t>
  </si>
  <si>
    <t>TUBO ACO CARBONO SEM COSTURA 3", E= *5,49 MM, SCHEDULE 40, *11,28* KG/M</t>
  </si>
  <si>
    <t>SINAPI-I|21150</t>
  </si>
  <si>
    <t>21150</t>
  </si>
  <si>
    <t>TUBO ACO CARBONO SEM COSTURA 3/4", E= *2,87 MM, SCHEDULE 40, *1,69 KG/M</t>
  </si>
  <si>
    <t>SINAPI-I|13141</t>
  </si>
  <si>
    <t>13141</t>
  </si>
  <si>
    <t>TUBO ACO CARBONO SEM COSTURA 3/4", E= *3,91 MM, SCHEDULE 80, *2,19 KG/M.</t>
  </si>
  <si>
    <t>SINAPI-I|21151</t>
  </si>
  <si>
    <t>21151</t>
  </si>
  <si>
    <t>TUBO ACO CARBONO SEM COSTURA 4", E= *6,02 MM, SCHEDULE 40, *16,06 KG/M</t>
  </si>
  <si>
    <t>SINAPI-I|13142</t>
  </si>
  <si>
    <t>13142</t>
  </si>
  <si>
    <t>TUBO ACO CARBONO SEM COSTURA 4", E= *8,56 MM, SCHEDULE 80, *22,31 KG/M</t>
  </si>
  <si>
    <t>SINAPI-I|42577</t>
  </si>
  <si>
    <t>42577</t>
  </si>
  <si>
    <t>TUBO ACO CARBONO SEM COSTURA 5", E= *6,55 MM, SCHEDULE 40, *21,75* KG/M</t>
  </si>
  <si>
    <t>SINAPI-I|20994</t>
  </si>
  <si>
    <t>20994</t>
  </si>
  <si>
    <t>TUBO ACO CARBONO SEM COSTURA 6", E= *10,97 MM, SCHEDULE 80, *42,56 KG/M</t>
  </si>
  <si>
    <t>SINAPI-I|7672</t>
  </si>
  <si>
    <t>7672</t>
  </si>
  <si>
    <t>TUBO ACO CARBONO SEM COSTURA 6", E= 7,11 MM, SCHEDULE 40, *28,26 KG/M</t>
  </si>
  <si>
    <t>SINAPI-I|20995</t>
  </si>
  <si>
    <t>20995</t>
  </si>
  <si>
    <t>TUBO ACO CARBONO SEM COSTURA 8", E= *12,70 MM, SCHEDULE 80, *64,64 KG/M</t>
  </si>
  <si>
    <t>SINAPI-I|7690</t>
  </si>
  <si>
    <t>7690</t>
  </si>
  <si>
    <t>TUBO ACO CARBONO SEM COSTURA 8", E= *6,35 MM, SCHEDULE 20, *33,27 KG/M</t>
  </si>
  <si>
    <t>SINAPI-I|20980</t>
  </si>
  <si>
    <t>20980</t>
  </si>
  <si>
    <t>TUBO ACO CARBONO SEM COSTURA 8", E= *7,04 MM, SCHEDULE 30, *36,75 KG/M</t>
  </si>
  <si>
    <t>SINAPI-I|7661</t>
  </si>
  <si>
    <t>7661</t>
  </si>
  <si>
    <t>TUBO ACO CARBONO SEM COSTURA 8", E= *8,18 MM, SCHEDULE 40, *42,55 KG/M</t>
  </si>
  <si>
    <t>SINAPI-I|21016</t>
  </si>
  <si>
    <t>21016</t>
  </si>
  <si>
    <t>TUBO ACO GALVANIZADO COM COSTURA, CLASSE LEVE, DN 100 MM (4"), E = 3,75 MM, *10,55* KG/M (NBR 5580)</t>
  </si>
  <si>
    <t>SINAPI-I|21008</t>
  </si>
  <si>
    <t>21008</t>
  </si>
  <si>
    <t>TUBO ACO GALVANIZADO COM COSTURA, CLASSE LEVE, DN 15 MM (1/2"), E = 2,25 MM, *1,2* KG/M (NBR 5580)</t>
  </si>
  <si>
    <t>SINAPI-I|21009</t>
  </si>
  <si>
    <t>21009</t>
  </si>
  <si>
    <t>TUBO ACO GALVANIZADO COM COSTURA, CLASSE LEVE, DN 20 MM (3/4"), E = 2,25 MM, *1,3* KG/M (NBR 5580)</t>
  </si>
  <si>
    <t>SINAPI-I|21010</t>
  </si>
  <si>
    <t>21010</t>
  </si>
  <si>
    <t>TUBO ACO GALVANIZADO COM COSTURA, CLASSE LEVE, DN 25 MM (1"), E = 2,65 MM, *2,11* KG/M (NBR 5580)</t>
  </si>
  <si>
    <t>SINAPI-I|21011</t>
  </si>
  <si>
    <t>21011</t>
  </si>
  <si>
    <t>TUBO ACO GALVANIZADO COM COSTURA, CLASSE LEVE, DN 32 MM (1 1/4"), E = 2,65 MM, *2,71* KG/M (NBR 5580)</t>
  </si>
  <si>
    <t>SINAPI-I|21012</t>
  </si>
  <si>
    <t>21012</t>
  </si>
  <si>
    <t>TUBO ACO GALVANIZADO COM COSTURA, CLASSE LEVE, DN 40 MM (1 1/2"), E = 3,00 MM, *3,48* KG/M (NBR 5580)</t>
  </si>
  <si>
    <t>SINAPI-I|21013</t>
  </si>
  <si>
    <t>21013</t>
  </si>
  <si>
    <t>TUBO ACO GALVANIZADO COM COSTURA, CLASSE LEVE, DN 50 MM (2"), E = 3,00 MM, *4,40* KG/M (NBR 5580)</t>
  </si>
  <si>
    <t>SINAPI-I|21014</t>
  </si>
  <si>
    <t>21014</t>
  </si>
  <si>
    <t>TUBO ACO GALVANIZADO COM COSTURA, CLASSE LEVE, DN 65 MM (2 1/2"), E = 3,35 MM, * 6,23* KG/M (NBR 5580)</t>
  </si>
  <si>
    <t>SINAPI-I|21015</t>
  </si>
  <si>
    <t>21015</t>
  </si>
  <si>
    <t>TUBO ACO GALVANIZADO COM COSTURA, CLASSE LEVE, DN 80 MM (3"), E = 3,35 MM, *7,32* KG/M (NBR 5580)</t>
  </si>
  <si>
    <t>SINAPI-I|40626</t>
  </si>
  <si>
    <t>40626</t>
  </si>
  <si>
    <t>TUBO ACO GALVANIZADO COM COSTURA, CLASSE MEDIA, DN 1", E = 3,38 MM, PESO 2,50 KG/M (NBR 5580)</t>
  </si>
  <si>
    <t>SINAPI-I|7697</t>
  </si>
  <si>
    <t>7697</t>
  </si>
  <si>
    <t>TUBO ACO GALVANIZADO COM COSTURA, CLASSE MEDIA, DN 1.1/2", E = *3,25* MM, PESO *3,61* KG/M (NBR 5580)</t>
  </si>
  <si>
    <t>SINAPI-I|7698</t>
  </si>
  <si>
    <t>7698</t>
  </si>
  <si>
    <t>TUBO ACO GALVANIZADO COM COSTURA, CLASSE MEDIA, DN 1.1/4", E = *3,25* MM, PESO *3,14* KG/M (NBR 5580)</t>
  </si>
  <si>
    <t>SINAPI-I|7691</t>
  </si>
  <si>
    <t>7691</t>
  </si>
  <si>
    <t>TUBO ACO GALVANIZADO COM COSTURA, CLASSE MEDIA, DN 1/2", E = *2,65* MM, PESO *1,22* KG/M (NBR 5580)</t>
  </si>
  <si>
    <t>SINAPI-I|7696</t>
  </si>
  <si>
    <t>7696</t>
  </si>
  <si>
    <t>TUBO ACO GALVANIZADO COM COSTURA, CLASSE MEDIA, DN 2", E = *3,65* MM, PESO *5,10* KG/M (NBR 5580)</t>
  </si>
  <si>
    <t>SINAPI-I|7701</t>
  </si>
  <si>
    <t>7701</t>
  </si>
  <si>
    <t>TUBO ACO GALVANIZADO COM COSTURA, CLASSE MEDIA, DN 2.1/2", E = *3,65* MM, PESO *6,51* KG/M (NBR 5580)</t>
  </si>
  <si>
    <t>SINAPI-I|7694</t>
  </si>
  <si>
    <t>7694</t>
  </si>
  <si>
    <t>TUBO ACO GALVANIZADO COM COSTURA, CLASSE MEDIA, DN 3", E = *4,05* MM, PESO *8,47* KG/M (NBR 5580)</t>
  </si>
  <si>
    <t>SINAPI-I|7700</t>
  </si>
  <si>
    <t>7700</t>
  </si>
  <si>
    <t>TUBO ACO GALVANIZADO COM COSTURA, CLASSE MEDIA, DN 3/4", E = *2,65* MM, PESO *1,58* KG/M (NBR 5580)</t>
  </si>
  <si>
    <t>SINAPI-I|7693</t>
  </si>
  <si>
    <t>7693</t>
  </si>
  <si>
    <t>TUBO ACO GALVANIZADO COM COSTURA, CLASSE MEDIA, DN 4", E = 4,50* MM, PESO 12,10* KG/M (NBR 5580)</t>
  </si>
  <si>
    <t>SINAPI-I|7692</t>
  </si>
  <si>
    <t>7692</t>
  </si>
  <si>
    <t>TUBO ACO GALVANIZADO COM COSTURA, CLASSE MEDIA, DN 5", E = *5,40* MM, PESO *17,80* KG/M (NBR 5580)</t>
  </si>
  <si>
    <t>SINAPI-I|7695</t>
  </si>
  <si>
    <t>7695</t>
  </si>
  <si>
    <t>TUBO ACO GALVANIZADO COM COSTURA, CLASSE MEDIA, DN 6", E = 4,85* MM, PESO 19,68* KG/M (NBR 5580)</t>
  </si>
  <si>
    <t>SINAPI-I|13356</t>
  </si>
  <si>
    <t>13356</t>
  </si>
  <si>
    <t>TUBO ACO INDUSTRIAL DN 2" (50,8 MM) E=1,50MM, PESO= 1,8237 KG/M</t>
  </si>
  <si>
    <t>SINAPI-I|36365</t>
  </si>
  <si>
    <t>36365</t>
  </si>
  <si>
    <t>TUBO COLETOR DE ESGOTO PVC, JEI, DN 100 MM (NBR 7362)</t>
  </si>
  <si>
    <t>SINAPI-I|41930</t>
  </si>
  <si>
    <t>41930</t>
  </si>
  <si>
    <t>TUBO COLETOR DE ESGOTO PVC, JEI, DN 200 MM (NBR 7362)</t>
  </si>
  <si>
    <t>SINAPI-I|41931</t>
  </si>
  <si>
    <t>41931</t>
  </si>
  <si>
    <t>TUBO COLETOR DE ESGOTO PVC, JEI, DN 250 MM (NBR 7362)</t>
  </si>
  <si>
    <t>SINAPI-I|41932</t>
  </si>
  <si>
    <t>41932</t>
  </si>
  <si>
    <t>TUBO COLETOR DE ESGOTO PVC, JEI, DN 300 MM (NBR 7362)</t>
  </si>
  <si>
    <t>SINAPI-I|41933</t>
  </si>
  <si>
    <t>41933</t>
  </si>
  <si>
    <t>TUBO COLETOR DE ESGOTO PVC, JEI, DN 350 MM (NBR 7362)</t>
  </si>
  <si>
    <t>SINAPI-I|41934</t>
  </si>
  <si>
    <t>41934</t>
  </si>
  <si>
    <t>TUBO COLETOR DE ESGOTO PVC, JEI, DN 400 MM (NBR 7362)</t>
  </si>
  <si>
    <t>SINAPI-I|41936</t>
  </si>
  <si>
    <t>41936</t>
  </si>
  <si>
    <t>TUBO COLETOR DE ESGOTO, PVC, JEI, DN 150 MM (NBR 7362)</t>
  </si>
  <si>
    <t>SINAPI-I|44812</t>
  </si>
  <si>
    <t>44812</t>
  </si>
  <si>
    <t>TUBO CORRUGADO PEAD, PAREDE DUPLA, INTERNA LISA, JEI DN/DI 500 MM (DRENAGEM/ESGOTO)</t>
  </si>
  <si>
    <t>SINAPI-I|41785</t>
  </si>
  <si>
    <t>41785</t>
  </si>
  <si>
    <t>TUBO CORRUGADO PEAD, PAREDE DUPLA, INTERNA LISA, JEI, DN/DI *1000* MM, PARA SANEAMENTO (DRENAGEM/ESGOTO)</t>
  </si>
  <si>
    <t>SINAPI-I|41781</t>
  </si>
  <si>
    <t>41781</t>
  </si>
  <si>
    <t>TUBO CORRUGADO PEAD, PAREDE DUPLA, INTERNA LISA, JEI, DN/DI *400* MM, PARA SANEAMENTO (DRENAGEM/ESGOTO)</t>
  </si>
  <si>
    <t>SINAPI-I|41783</t>
  </si>
  <si>
    <t>41783</t>
  </si>
  <si>
    <t>TUBO CORRUGADO PEAD, PAREDE DUPLA, INTERNA LISA, JEI, DN/DI *800* MM, PARA SANEAMENTO (DRENAGEM/ESGOTO)</t>
  </si>
  <si>
    <t>SINAPI-I|41786</t>
  </si>
  <si>
    <t>41786</t>
  </si>
  <si>
    <t>TUBO CORRUGADO PEAD, PAREDE DUPLA, INTERNA LISA, JEI, DN/DI 1200 MM, PARA SANEAMENTO (DRENAGEM/ESGOTO)</t>
  </si>
  <si>
    <t>SINAPI-I|41779</t>
  </si>
  <si>
    <t>41779</t>
  </si>
  <si>
    <t>TUBO CORRUGADO PEAD, PAREDE DUPLA, INTERNA LISA, JEI, DN/DI 250 MM, PARA SANEAMENTO (DRENAGEM/ESGOTO)</t>
  </si>
  <si>
    <t>SINAPI-I|41780</t>
  </si>
  <si>
    <t>41780</t>
  </si>
  <si>
    <t>TUBO CORRUGADO PEAD, PAREDE DUPLA, INTERNA LISA, JEI, DN/DI 300 MM, PARA SANEAMENTO (DRENAGEM/ESGOTO)</t>
  </si>
  <si>
    <t>SINAPI-I|41782</t>
  </si>
  <si>
    <t>41782</t>
  </si>
  <si>
    <t>TUBO CORRUGADO PEAD, PAREDE DUPLA, INTERNA LISA, JEI, DN/DI 600 MM, PARA SANEAMENTO (DRENAGEM/ESGOTO)</t>
  </si>
  <si>
    <t>SINAPI-I|38130</t>
  </si>
  <si>
    <t>38130</t>
  </si>
  <si>
    <t>TUBO CPVC SOLDAVEL, 35 MM, AGUA QUENTE PREDIAL (NBR 15884)</t>
  </si>
  <si>
    <t>SINAPI-I|44260</t>
  </si>
  <si>
    <t>44260</t>
  </si>
  <si>
    <t>TUBO CPVC, SOLDAVEL, 114 MM, AGUA QUENTE (NBR 15884)</t>
  </si>
  <si>
    <t>SINAPI-I|21123</t>
  </si>
  <si>
    <t>21123</t>
  </si>
  <si>
    <t>TUBO CPVC, SOLDAVEL, 15 MM, AGUA QUENTE PREDIAL (NBR 15884)</t>
  </si>
  <si>
    <t>SINAPI-I|21124</t>
  </si>
  <si>
    <t>21124</t>
  </si>
  <si>
    <t>TUBO CPVC, SOLDAVEL, 22 MM, AGUA QUENTE PREDIAL (NBR 15884)</t>
  </si>
  <si>
    <t>SINAPI-I|21125</t>
  </si>
  <si>
    <t>21125</t>
  </si>
  <si>
    <t>TUBO CPVC, SOLDAVEL, 28 MM, AGUA QUENTE PREDIAL (NBR 15884)</t>
  </si>
  <si>
    <t>SINAPI-I|38028</t>
  </si>
  <si>
    <t>38028</t>
  </si>
  <si>
    <t>TUBO CPVC, SOLDAVEL, 42 MM, AGUA QUENTE PREDIAL (NBR 15884)</t>
  </si>
  <si>
    <t>SINAPI-I|38029</t>
  </si>
  <si>
    <t>38029</t>
  </si>
  <si>
    <t>TUBO CPVC, SOLDAVEL, 54 MM, AGUA QUENTE PREDIAL (NBR 15884)</t>
  </si>
  <si>
    <t>SINAPI-I|38030</t>
  </si>
  <si>
    <t>38030</t>
  </si>
  <si>
    <t>TUBO CPVC, SOLDAVEL, 73 MM, AGUA QUENTE PREDIAL (NBR 15884)</t>
  </si>
  <si>
    <t>SINAPI-I|38031</t>
  </si>
  <si>
    <t>38031</t>
  </si>
  <si>
    <t>TUBO CPVC, SOLDAVEL, 89 MM, AGUA QUENTE PREDIAL (NBR 15884)</t>
  </si>
  <si>
    <t>SINAPI-I|39735</t>
  </si>
  <si>
    <t>39735</t>
  </si>
  <si>
    <t>TUBO DE BORRACHA ELASTOMERICA FLEXIVEL, PRETA, PARA ISOLAMENTO TERMICO DE TUBULACAO, DN 1 1/8" (28 MM), E= 32 MM, COEFICIENTE DE CONDUTIVIDADE TERMICA 0,036W/MK, VAPOR DE AGUA MAIOR OU IGUAL A 10.000</t>
  </si>
  <si>
    <t>SINAPI-I|39734</t>
  </si>
  <si>
    <t>39734</t>
  </si>
  <si>
    <t>TUBO DE BORRACHA ELASTOMERICA FLEXIVEL, PRETA, PARA ISOLAMENTO TERMICO DE TUBULACAO, DN 1 3/8" (35 MM), E= 32 MM, COEFICIENTE DE CONDUTIVIDADE TERMICA 0,036W/MK, VAPOR DE AGUA MAIOR OU IGUAL A 10.000</t>
  </si>
  <si>
    <t>SINAPI-I|39736</t>
  </si>
  <si>
    <t>39736</t>
  </si>
  <si>
    <t>TUBO DE BORRACHA ELASTOMERICA FLEXIVEL, PRETA, PARA ISOLAMENTO TERMICO DE TUBULACAO, DN 1 5/8" (42 MM), E= 32 MM, COEFICIENTE DE CONDUTIVIDADE TERMICA 0,036W/MK, VAPOR DE AGUA MAIOR OU IGUAL A 10.000</t>
  </si>
  <si>
    <t>SINAPI-I|39739</t>
  </si>
  <si>
    <t>39739</t>
  </si>
  <si>
    <t>TUBO DE BORRACHA ELASTOMERICA FLEXIVEL, PRETA, PARA ISOLAMENTO TERMICO DE TUBULACAO, DN 1" (25 MM), E= 32 MM, COEFICIENTE DE CONDUTIVIDADE TERMICA 0,036W/MK, VAPOR DE AGUA MAIOR OU IGUAL A 10.000</t>
  </si>
  <si>
    <t>SINAPI-I|39737</t>
  </si>
  <si>
    <t>39737</t>
  </si>
  <si>
    <t>TUBO DE BORRACHA ELASTOMERICA FLEXIVEL, PRETA, PARA ISOLAMENTO TERMICO DE TUBULACAO, DN 1/2" (12 MM), E= 19 MM, COEFICIENTE DE CONDUTIVIDADE TERMICA 0,036W/MK, VAPOR DE AGUA MAIOR OU IGUAL A 10.000</t>
  </si>
  <si>
    <t>SINAPI-I|39738</t>
  </si>
  <si>
    <t>39738</t>
  </si>
  <si>
    <t>TUBO DE BORRACHA ELASTOMERICA FLEXIVEL, PRETA, PARA ISOLAMENTO TERMICO DE TUBULACAO, DN 1/4" (6 MM), E= 9 MM, COEFICIENTE DE CONDUTIVIDADE TERMICA 0,036W/MK, VAPOR DE AGUA MAIOR OU IGUAL A 10.000</t>
  </si>
  <si>
    <t>SINAPI-I|39733</t>
  </si>
  <si>
    <t>39733</t>
  </si>
  <si>
    <t>TUBO DE BORRACHA ELASTOMERICA FLEXIVEL, PRETA, PARA ISOLAMENTO TERMICO DE TUBULACAO, DN 2 1/8" (54 MM), E= 32 MM, COEFICIENTE DE CONDUTIVIDADE TERMICA 0,036W/MK, VAPOR DE AGUA MAIOR OU IGUAL A 10.000</t>
  </si>
  <si>
    <t>SINAPI-I|39854</t>
  </si>
  <si>
    <t>39854</t>
  </si>
  <si>
    <t>TUBO DE BORRACHA ELASTOMERICA FLEXIVEL, PRETA, PARA ISOLAMENTO TERMICO DE TUBULACAO, DN 2 5/8" (*64* MM), E= *32* MM, COEFICIENTE DE CONDUTIVIDADE TERMICA 0,036W/MK, VAPOR DE AGUA MAIOR OU IGUAL A 10.000</t>
  </si>
  <si>
    <t>SINAPI-I|39740</t>
  </si>
  <si>
    <t>39740</t>
  </si>
  <si>
    <t>TUBO DE BORRACHA ELASTOMERICA FLEXIVEL, PRETA, PARA ISOLAMENTO TERMICO DE TUBULACAO, DN 3/4" (18 MM), E= 32 MM, COEFICIENTE DE CONDUTIVIDADE TERMICA 0,036W/MK, VAPOR DE AGUA MAIOR OU IGUAL A 10.000</t>
  </si>
  <si>
    <t>SINAPI-I|39741</t>
  </si>
  <si>
    <t>39741</t>
  </si>
  <si>
    <t>TUBO DE BORRACHA ELASTOMERICA FLEXIVEL, PRETA, PARA ISOLAMENTO TERMICO DE TUBULACAO, DN 3/8" (10 MM), E= 19 MM, COEFICIENTE DE CONDUTIVIDADE TERMICA 0,036W/MK, VAPOR DE AGUA MAIOR OU IGUAL A 10.000</t>
  </si>
  <si>
    <t>SINAPI-I|39853</t>
  </si>
  <si>
    <t>39853</t>
  </si>
  <si>
    <t>TUBO DE BORRACHA ELASTOMERICA FLEXIVEL, PRETA, PARA ISOLAMENTO TERMICO DE TUBULACAO, DN 5/8" (15 MM), E= 19 MM, COEFICIENTE DE CONDUTIVIDADE TERMICA 0,036W/MK, VAPOR DE AGUA MAIOR OU IGUAL A 10.000</t>
  </si>
  <si>
    <t>SINAPI-I|39742</t>
  </si>
  <si>
    <t>39742</t>
  </si>
  <si>
    <t>TUBO DE BORRACHA ELASTOMERICA FLEXIVEL, PRETA, PARA ISOLAMENTO TERMICO DE TUBULACAO, DN 7/8" (22 MM), E= 32 MM, COEFICIENTE DE CONDUTIVIDADE TERMICA 0,036W/MK, VAPOR DE AGUA MAIOR OU IGUAL A 10.000</t>
  </si>
  <si>
    <t>SINAPI-I|39751</t>
  </si>
  <si>
    <t>39751</t>
  </si>
  <si>
    <t>TUBO DE COBRE CLASSE "A", DN = 1 1/2" (42 MM), PARA INSTALACOES DE MEDIA PRESSAO PARA GASES COMBUSTIVEIS E MEDICINAIS</t>
  </si>
  <si>
    <t>SINAPI-I|39750</t>
  </si>
  <si>
    <t>39750</t>
  </si>
  <si>
    <t>TUBO DE COBRE CLASSE "A", DN = 1 1/4" (35 MM), PARA INSTALACOES DE MEDIA PRESSAO PARA GASES COMBUSTIVEIS E MEDICINAIS</t>
  </si>
  <si>
    <t>SINAPI-I|39749</t>
  </si>
  <si>
    <t>39749</t>
  </si>
  <si>
    <t>TUBO DE COBRE CLASSE "A", DN = 1" (28 MM), PARA INSTALACOES DE MEDIA PRESSAO PARA GASES COMBUSTIVEIS E MEDICINAIS</t>
  </si>
  <si>
    <t>SINAPI-I|39747</t>
  </si>
  <si>
    <t>39747</t>
  </si>
  <si>
    <t>TUBO DE COBRE CLASSE "A", DN = 1/2" (15 MM), PARA INSTALACOES DE MEDIA PRESSAO PARA GASES COMBUSTIVEIS E MEDICINAIS</t>
  </si>
  <si>
    <t>SINAPI-I|39753</t>
  </si>
  <si>
    <t>39753</t>
  </si>
  <si>
    <t>TUBO DE COBRE CLASSE "A", DN = 2 1/2" (66 MM), PARA INSTALACOES DE MEDIA PRESSAO PARA GASES COMBUSTIVEIS E MEDICINAIS</t>
  </si>
  <si>
    <t>SINAPI-I|39752</t>
  </si>
  <si>
    <t>39752</t>
  </si>
  <si>
    <t>TUBO DE COBRE CLASSE "A", DN = 2" (54 MM), PARA INSTALACOES DE MEDIA PRESSAO PARA GASES COMBUSTIVEIS E MEDICINAIS</t>
  </si>
  <si>
    <t>SINAPI-I|39754</t>
  </si>
  <si>
    <t>39754</t>
  </si>
  <si>
    <t>TUBO DE COBRE CLASSE "A", DN = 3" (79 MM), PARA INSTALACOES DE MEDIA PRESSAO PARA GASES COMBUSTIVEIS E MEDICINAIS</t>
  </si>
  <si>
    <t>SINAPI-I|39748</t>
  </si>
  <si>
    <t>39748</t>
  </si>
  <si>
    <t>TUBO DE COBRE CLASSE "A", DN = 3/4" (22 MM), PARA INSTALACOES DE MEDIA PRESSAO PARA GASES COMBUSTIVEIS E MEDICINAIS</t>
  </si>
  <si>
    <t>SINAPI-I|39755</t>
  </si>
  <si>
    <t>39755</t>
  </si>
  <si>
    <t>TUBO DE COBRE CLASSE "A", DN = 4" (104 MM), PARA INSTALACOES DE MEDIA PRESSAO PARA GASES COMBUSTIVEIS E MEDICINAIS</t>
  </si>
  <si>
    <t>SINAPI-I|12742</t>
  </si>
  <si>
    <t>12742</t>
  </si>
  <si>
    <t>TUBO DE COBRE CLASSE "E", DN = 104 MM, PARA INSTALACAO HIDRAULICA PREDIAL</t>
  </si>
  <si>
    <t>SINAPI-I|12713</t>
  </si>
  <si>
    <t>12713</t>
  </si>
  <si>
    <t>TUBO DE COBRE CLASSE "E", DN = 15 MM, PARA INSTALACAO HIDRAULICA PREDIAL</t>
  </si>
  <si>
    <t>SINAPI-I|12743</t>
  </si>
  <si>
    <t>12743</t>
  </si>
  <si>
    <t>TUBO DE COBRE CLASSE "E", DN = 22 MM, PARA INSTALACAO HIDRAULICA PREDIAL</t>
  </si>
  <si>
    <t>SINAPI-I|12744</t>
  </si>
  <si>
    <t>12744</t>
  </si>
  <si>
    <t>TUBO DE COBRE CLASSE "E", DN = 28 MM, PARA INSTALACAO HIDRAULICA PREDIAL</t>
  </si>
  <si>
    <t>SINAPI-I|12745</t>
  </si>
  <si>
    <t>12745</t>
  </si>
  <si>
    <t>TUBO DE COBRE CLASSE "E", DN = 35 MM, PARA INSTALACAO HIDRAULICA PREDIAL</t>
  </si>
  <si>
    <t>SINAPI-I|12746</t>
  </si>
  <si>
    <t>12746</t>
  </si>
  <si>
    <t>TUBO DE COBRE CLASSE "E", DN = 42 MM, PARA INSTALACAO HIDRAULICA PREDIAL</t>
  </si>
  <si>
    <t>SINAPI-I|12747</t>
  </si>
  <si>
    <t>12747</t>
  </si>
  <si>
    <t>TUBO DE COBRE CLASSE "E", DN = 54 MM, PARA INSTALACAO HIDRAULICA PREDIAL</t>
  </si>
  <si>
    <t>SINAPI-I|12748</t>
  </si>
  <si>
    <t>12748</t>
  </si>
  <si>
    <t>TUBO DE COBRE CLASSE "E", DN = 66 MM, PARA INSTALACAO HIDRAULICA PREDIAL</t>
  </si>
  <si>
    <t>SINAPI-I|12749</t>
  </si>
  <si>
    <t>12749</t>
  </si>
  <si>
    <t>TUBO DE COBRE CLASSE "E", DN = 79 MM, PARA INSTALACAO HIDRAULICA PREDIAL</t>
  </si>
  <si>
    <t>SINAPI-I|39660</t>
  </si>
  <si>
    <t>39660</t>
  </si>
  <si>
    <t>TUBO DE COBRE FLEXIVEL, D = 1/2", E = 0,79 MM, PARA AR-CONDICIONADO/ INSTALACOES GAS RESIDENCIAIS E COMERCIAIS</t>
  </si>
  <si>
    <t>SINAPI-I|39662</t>
  </si>
  <si>
    <t>39662</t>
  </si>
  <si>
    <t>TUBO DE COBRE FLEXIVEL, D = 1/4", E = 0,79 MM, PARA AR-CONDICIONADO/ INSTALACOES GAS RESIDENCIAIS E COMERCIAIS</t>
  </si>
  <si>
    <t>SINAPI-I|39661</t>
  </si>
  <si>
    <t>39661</t>
  </si>
  <si>
    <t>TUBO DE COBRE FLEXIVEL, D = 3/16", E = 0,79 MM, PARA AR-CONDICIONADO/ INSTALACOES GAS RESIDENCIAIS E COMERCIAIS</t>
  </si>
  <si>
    <t>SINAPI-I|39666</t>
  </si>
  <si>
    <t>39666</t>
  </si>
  <si>
    <t>TUBO DE COBRE FLEXIVEL, D = 3/4", E = 0,79 MM, PARA AR-CONDICIONADO/ INSTALACOES GAS RESIDENCIAIS E COMERCIAIS</t>
  </si>
  <si>
    <t>SINAPI-I|39664</t>
  </si>
  <si>
    <t>39664</t>
  </si>
  <si>
    <t>TUBO DE COBRE FLEXIVEL, D = 3/8", E = 0,79 MM, PARA AR-CONDICIONADO/ INSTALACOES GAS RESIDENCIAIS E COMERCIAIS</t>
  </si>
  <si>
    <t>SINAPI-I|39663</t>
  </si>
  <si>
    <t>39663</t>
  </si>
  <si>
    <t>TUBO DE COBRE FLEXIVEL, D = 5/16", E = 0,79 MM, PARA AR-CONDICIONADO/ INSTALACOES GAS RESIDENCIAIS E COMERCIAIS</t>
  </si>
  <si>
    <t>SINAPI-I|39665</t>
  </si>
  <si>
    <t>39665</t>
  </si>
  <si>
    <t>TUBO DE COBRE FLEXIVEL, D = 5/8", E = 0,79 MM, PARA AR-CONDICIONADO/ INSTALACOES GAS RESIDENCIAIS E COMERCIAIS</t>
  </si>
  <si>
    <t>SINAPI-I|7753</t>
  </si>
  <si>
    <t>7753</t>
  </si>
  <si>
    <t>TUBO DE CONCRETO ARMADO PARA AGUAS PLUVIAIS, CLASSE PA-1, COM ENCAIXE PONTA E BOLSA, DIAMETRO NOMINAL DE 1000 MM</t>
  </si>
  <si>
    <t>SINAPI-I|13256</t>
  </si>
  <si>
    <t>13256</t>
  </si>
  <si>
    <t>TUBO DE CONCRETO ARMADO PARA AGUAS PLUVIAIS, CLASSE PA-1, COM ENCAIXE PONTA E BOLSA, DIAMETRO NOMINAL DE 1100 MM</t>
  </si>
  <si>
    <t>SINAPI-I|7757</t>
  </si>
  <si>
    <t>7757</t>
  </si>
  <si>
    <t>TUBO DE CONCRETO ARMADO PARA AGUAS PLUVIAIS, CLASSE PA-1, COM ENCAIXE PONTA E BOLSA, DIAMETRO NOMINAL DE 1200 MM</t>
  </si>
  <si>
    <t>SINAPI-I|7758</t>
  </si>
  <si>
    <t>7758</t>
  </si>
  <si>
    <t>TUBO DE CONCRETO ARMADO PARA AGUAS PLUVIAIS, CLASSE PA-1, COM ENCAIXE PONTA E BOLSA, DIAMETRO NOMINAL DE 1500 MM</t>
  </si>
  <si>
    <t>SINAPI-I|7759</t>
  </si>
  <si>
    <t>7759</t>
  </si>
  <si>
    <t>TUBO DE CONCRETO ARMADO PARA AGUAS PLUVIAIS, CLASSE PA-1, COM ENCAIXE PONTA E BOLSA, DIAMETRO NOMINAL DE 2000 MM</t>
  </si>
  <si>
    <t>SINAPI-I|40334</t>
  </si>
  <si>
    <t>40334</t>
  </si>
  <si>
    <t>TUBO DE CONCRETO ARMADO PARA AGUAS PLUVIAIS, CLASSE PA-1, COM ENCAIXE PONTA E BOLSA, DIAMETRO NOMINAL DE 300 MM</t>
  </si>
  <si>
    <t>SINAPI-I|7745</t>
  </si>
  <si>
    <t>7745</t>
  </si>
  <si>
    <t>TUBO DE CONCRETO ARMADO PARA AGUAS PLUVIAIS, CLASSE PA-1, COM ENCAIXE PONTA E BOLSA, DIAMETRO NOMINAL DE 400 MM</t>
  </si>
  <si>
    <t>SINAPI-I|7742</t>
  </si>
  <si>
    <t>7742</t>
  </si>
  <si>
    <t>TUBO DE CONCRETO ARMADO PARA AGUAS PLUVIAIS, CLASSE PA-1, COM ENCAIXE PONTA E BOLSA, DIAMETRO NOMINAL DE 700 MM</t>
  </si>
  <si>
    <t>SINAPI-I|7750</t>
  </si>
  <si>
    <t>7750</t>
  </si>
  <si>
    <t>TUBO DE CONCRETO ARMADO PARA AGUAS PLUVIAIS, CLASSE PA-1, COM ENCAIXE PONTA E BOLSA, DIAMETRO NOMINAL DE 800 MM</t>
  </si>
  <si>
    <t>SINAPI-I|7756</t>
  </si>
  <si>
    <t>7756</t>
  </si>
  <si>
    <t>TUBO DE CONCRETO ARMADO PARA AGUAS PLUVIAIS, CLASSE PA-1, COM ENCAIXE PONTA E BOLSA, DIAMETRO NOMINAL DE 900 MM</t>
  </si>
  <si>
    <t>SINAPI-I|7725</t>
  </si>
  <si>
    <t>7725</t>
  </si>
  <si>
    <t>TUBO DE CONCRETO ARMADO PARA AGUAS PLUVIAIS, CLASSE PA-1, COM ENCAIXE PONTA E BOLSA, DIAMETRO NOMINAL DE = 600 MM</t>
  </si>
  <si>
    <t>SINAPI-I|7765</t>
  </si>
  <si>
    <t>7765</t>
  </si>
  <si>
    <t>TUBO DE CONCRETO ARMADO PARA AGUAS PLUVIAIS, CLASSE PA-2, COM ENCAIXE PONTA E BOLSA, DIAMETRO NOMINAL DE 1000 MM</t>
  </si>
  <si>
    <t>SINAPI-I|12569</t>
  </si>
  <si>
    <t>12569</t>
  </si>
  <si>
    <t>TUBO DE CONCRETO ARMADO PARA AGUAS PLUVIAIS, CLASSE PA-2, COM ENCAIXE PONTA E BOLSA, DIAMETRO NOMINAL DE 1100 MM</t>
  </si>
  <si>
    <t>SINAPI-I|7766</t>
  </si>
  <si>
    <t>7766</t>
  </si>
  <si>
    <t>TUBO DE CONCRETO ARMADO PARA AGUAS PLUVIAIS, CLASSE PA-2, COM ENCAIXE PONTA E BOLSA, DIAMETRO NOMINAL DE 1200 MM</t>
  </si>
  <si>
    <t>SINAPI-I|7767</t>
  </si>
  <si>
    <t>7767</t>
  </si>
  <si>
    <t>TUBO DE CONCRETO ARMADO PARA AGUAS PLUVIAIS, CLASSE PA-2, COM ENCAIXE PONTA E BOLSA, DIAMETRO NOMINAL DE 1500 MM</t>
  </si>
  <si>
    <t>SINAPI-I|7727</t>
  </si>
  <si>
    <t>7727</t>
  </si>
  <si>
    <t>TUBO DE CONCRETO ARMADO PARA AGUAS PLUVIAIS, CLASSE PA-2, COM ENCAIXE PONTA E BOLSA, DIAMETRO NOMINAL DE 2000 MM</t>
  </si>
  <si>
    <t>SINAPI-I|7760</t>
  </si>
  <si>
    <t>7760</t>
  </si>
  <si>
    <t>TUBO DE CONCRETO ARMADO PARA AGUAS PLUVIAIS, CLASSE PA-2, COM ENCAIXE PONTA E BOLSA, DIAMETRO NOMINAL DE 300 MM</t>
  </si>
  <si>
    <t>SINAPI-I|7761</t>
  </si>
  <si>
    <t>7761</t>
  </si>
  <si>
    <t>TUBO DE CONCRETO ARMADO PARA AGUAS PLUVIAIS, CLASSE PA-2, COM ENCAIXE PONTA E BOLSA, DIAMETRO NOMINAL DE 400 MM</t>
  </si>
  <si>
    <t>SINAPI-I|7752</t>
  </si>
  <si>
    <t>7752</t>
  </si>
  <si>
    <t>TUBO DE CONCRETO ARMADO PARA AGUAS PLUVIAIS, CLASSE PA-2, COM ENCAIXE PONTA E BOLSA, DIAMETRO NOMINAL DE 500 MM</t>
  </si>
  <si>
    <t>SINAPI-I|7762</t>
  </si>
  <si>
    <t>7762</t>
  </si>
  <si>
    <t>TUBO DE CONCRETO ARMADO PARA AGUAS PLUVIAIS, CLASSE PA-2, COM ENCAIXE PONTA E BOLSA, DIAMETRO NOMINAL DE 600 MM</t>
  </si>
  <si>
    <t>SINAPI-I|7722</t>
  </si>
  <si>
    <t>7722</t>
  </si>
  <si>
    <t>TUBO DE CONCRETO ARMADO PARA AGUAS PLUVIAIS, CLASSE PA-2, COM ENCAIXE PONTA E BOLSA, DIAMETRO NOMINAL DE 700 MM</t>
  </si>
  <si>
    <t>SINAPI-I|7763</t>
  </si>
  <si>
    <t>7763</t>
  </si>
  <si>
    <t>TUBO DE CONCRETO ARMADO PARA AGUAS PLUVIAIS, CLASSE PA-2, COM ENCAIXE PONTA E BOLSA, DIAMETRO NOMINAL DE 800 MM</t>
  </si>
  <si>
    <t>SINAPI-I|7764</t>
  </si>
  <si>
    <t>7764</t>
  </si>
  <si>
    <t>TUBO DE CONCRETO ARMADO PARA AGUAS PLUVIAIS, CLASSE PA-2, COM ENCAIXE PONTA E BOLSA, DIAMETRO NOMINAL DE 900 MM</t>
  </si>
  <si>
    <t>SINAPI-I|12572</t>
  </si>
  <si>
    <t>12572</t>
  </si>
  <si>
    <t>TUBO DE CONCRETO ARMADO PARA AGUAS PLUVIAIS, CLASSE PA-3, COM ENCAIXE PONTA E BOLSA, DIAMETRO NOMINAL DE 1000 MM</t>
  </si>
  <si>
    <t>SINAPI-I|12573</t>
  </si>
  <si>
    <t>12573</t>
  </si>
  <si>
    <t>TUBO DE CONCRETO ARMADO PARA AGUAS PLUVIAIS, CLASSE PA-3, COM ENCAIXE PONTA E BOLSA, DIAMETRO NOMINAL DE 1100 MM</t>
  </si>
  <si>
    <t>SINAPI-I|12574</t>
  </si>
  <si>
    <t>12574</t>
  </si>
  <si>
    <t>TUBO DE CONCRETO ARMADO PARA AGUAS PLUVIAIS, CLASSE PA-3, COM ENCAIXE PONTA E BOLSA, DIAMETRO NOMINAL DE 1200 MM</t>
  </si>
  <si>
    <t>SINAPI-I|12575</t>
  </si>
  <si>
    <t>12575</t>
  </si>
  <si>
    <t>TUBO DE CONCRETO ARMADO PARA AGUAS PLUVIAIS, CLASSE PA-3, COM ENCAIXE PONTA E BOLSA, DIAMETRO NOMINAL DE 1500 MM</t>
  </si>
  <si>
    <t>SINAPI-I|12576</t>
  </si>
  <si>
    <t>12576</t>
  </si>
  <si>
    <t>TUBO DE CONCRETO ARMADO PARA AGUAS PLUVIAIS, CLASSE PA-3, COM ENCAIXE PONTA E BOLSA, DIAMETRO NOMINAL DE 400 MM</t>
  </si>
  <si>
    <t>SINAPI-I|12577</t>
  </si>
  <si>
    <t>12577</t>
  </si>
  <si>
    <t>TUBO DE CONCRETO ARMADO PARA AGUAS PLUVIAIS, CLASSE PA-3, COM ENCAIXE PONTA E BOLSA, DIAMETRO NOMINAL DE 500 MM</t>
  </si>
  <si>
    <t>SINAPI-I|12578</t>
  </si>
  <si>
    <t>12578</t>
  </si>
  <si>
    <t>TUBO DE CONCRETO ARMADO PARA AGUAS PLUVIAIS, CLASSE PA-3, COM ENCAIXE PONTA E BOLSA, DIAMETRO NOMINAL DE 600 MM</t>
  </si>
  <si>
    <t>SINAPI-I|12579</t>
  </si>
  <si>
    <t>12579</t>
  </si>
  <si>
    <t>TUBO DE CONCRETO ARMADO PARA AGUAS PLUVIAIS, CLASSE PA-3, COM ENCAIXE PONTA E BOLSA, DIAMETRO NOMINAL DE 700 MM</t>
  </si>
  <si>
    <t>SINAPI-I|12580</t>
  </si>
  <si>
    <t>12580</t>
  </si>
  <si>
    <t>TUBO DE CONCRETO ARMADO PARA AGUAS PLUVIAIS, CLASSE PA-3, COM ENCAIXE PONTA E BOLSA, DIAMETRO NOMINAL DE 800 MM</t>
  </si>
  <si>
    <t>SINAPI-I|12581</t>
  </si>
  <si>
    <t>12581</t>
  </si>
  <si>
    <t>TUBO DE CONCRETO ARMADO PARA AGUAS PLUVIAIS, CLASSE PA-3, COM ENCAIXE PONTA E BOLSA, DIAMETRO NOMINAL DE 900 MM</t>
  </si>
  <si>
    <t>SINAPI-I|7720</t>
  </si>
  <si>
    <t>7720</t>
  </si>
  <si>
    <t>TUBO DE CONCRETO ARMADO PARA ESGOTO SANITARIO, CLASSE EA-2, COM ENCAIXE PONTA E BOLSA, COM JUNTA ELASTICA, DIAMETRO NOMINAL DE 1000 MM</t>
  </si>
  <si>
    <t>SINAPI-I|40335</t>
  </si>
  <si>
    <t>40335</t>
  </si>
  <si>
    <t>TUBO DE CONCRETO ARMADO PARA ESGOTO SANITARIO, CLASSE EA-2, COM ENCAIXE PONTA E BOLSA, COM JUNTA ELASTICA, DIAMETRO NOMINAL DE 300 MM</t>
  </si>
  <si>
    <t>SINAPI-I|7740</t>
  </si>
  <si>
    <t>7740</t>
  </si>
  <si>
    <t>TUBO DE CONCRETO ARMADO PARA ESGOTO SANITARIO, CLASSE EA-2, COM ENCAIXE PONTA E BOLSA, COM JUNTA ELASTICA, DIAMETRO NOMINAL DE 400 MM</t>
  </si>
  <si>
    <t>SINAPI-I|7741</t>
  </si>
  <si>
    <t>7741</t>
  </si>
  <si>
    <t>TUBO DE CONCRETO ARMADO PARA ESGOTO SANITARIO, CLASSE EA-2, COM ENCAIXE PONTA E BOLSA, COM JUNTA ELASTICA, DIAMETRO NOMINAL DE 500 MM</t>
  </si>
  <si>
    <t>SINAPI-I|7774</t>
  </si>
  <si>
    <t>7774</t>
  </si>
  <si>
    <t>TUBO DE CONCRETO ARMADO PARA ESGOTO SANITARIO, CLASSE EA-2, COM ENCAIXE PONTA E BOLSA, COM JUNTA ELASTICA, DIAMETRO NOMINAL DE 600 MM</t>
  </si>
  <si>
    <t>SINAPI-I|7744</t>
  </si>
  <si>
    <t>7744</t>
  </si>
  <si>
    <t>TUBO DE CONCRETO ARMADO PARA ESGOTO SANITARIO, CLASSE EA-2, COM ENCAIXE PONTA E BOLSA, COM JUNTA ELASTICA, DIAMETRO NOMINAL DE 700 MM</t>
  </si>
  <si>
    <t>SINAPI-I|7773</t>
  </si>
  <si>
    <t>7773</t>
  </si>
  <si>
    <t>TUBO DE CONCRETO ARMADO PARA ESGOTO SANITARIO, CLASSE EA-2, COM ENCAIXE PONTA E BOLSA, COM JUNTA ELASTICA, DIAMETRO NOMINAL DE 800 MM</t>
  </si>
  <si>
    <t>SINAPI-I|7754</t>
  </si>
  <si>
    <t>7754</t>
  </si>
  <si>
    <t>TUBO DE CONCRETO ARMADO PARA ESGOTO SANITARIO, CLASSE EA-2, COM ENCAIXE PONTA E BOLSA, COM JUNTA ELASTICA, DIAMETRO NOMINAL DE 900 MM</t>
  </si>
  <si>
    <t>SINAPI-I|7735</t>
  </si>
  <si>
    <t>7735</t>
  </si>
  <si>
    <t>TUBO DE CONCRETO ARMADO PARA ESGOTO SANITARIO, CLASSE EA-3, COM ENCAIXE PONTA E BOLSA, COM JUNTA ELASTICA, DIAMETRO NOMINAL DE 1000 MM</t>
  </si>
  <si>
    <t>SINAPI-I|7755</t>
  </si>
  <si>
    <t>7755</t>
  </si>
  <si>
    <t>TUBO DE CONCRETO ARMADO PARA ESGOTO SANITARIO, CLASSE EA-3, COM ENCAIXE PONTA E BOLSA, COM JUNTA ELASTICA, DIAMETRO NOMINAL DE 400 MM</t>
  </si>
  <si>
    <t>SINAPI-I|7776</t>
  </si>
  <si>
    <t>7776</t>
  </si>
  <si>
    <t>TUBO DE CONCRETO ARMADO PARA ESGOTO SANITARIO, CLASSE EA-3, COM ENCAIXE PONTA E BOLSA, COM JUNTA ELASTICA, DIAMETRO NOMINAL DE 500 MM</t>
  </si>
  <si>
    <t>SINAPI-I|7743</t>
  </si>
  <si>
    <t>7743</t>
  </si>
  <si>
    <t>TUBO DE CONCRETO ARMADO PARA ESGOTO SANITARIO, CLASSE EA-3, COM ENCAIXE PONTA E BOLSA, COM JUNTA ELASTICA, DIAMETRO NOMINAL DE 600 MM</t>
  </si>
  <si>
    <t>SINAPI-I|7733</t>
  </si>
  <si>
    <t>7733</t>
  </si>
  <si>
    <t>TUBO DE CONCRETO ARMADO PARA ESGOTO SANITARIO, CLASSE EA-3, COM ENCAIXE PONTA E BOLSA, COM JUNTA ELASTICA, DIAMETRO NOMINAL DE 700 MM</t>
  </si>
  <si>
    <t>SINAPI-I|7775</t>
  </si>
  <si>
    <t>7775</t>
  </si>
  <si>
    <t>TUBO DE CONCRETO ARMADO PARA ESGOTO SANITARIO, CLASSE EA-3, COM ENCAIXE PONTA E BOLSA, COM JUNTA ELASTICA, DIAMETRO NOMINAL DE 800 MM</t>
  </si>
  <si>
    <t>SINAPI-I|7734</t>
  </si>
  <si>
    <t>7734</t>
  </si>
  <si>
    <t>TUBO DE CONCRETO ARMADO PARA ESGOTO SANITARIO, CLASSE EA-3, COM ENCAIXE PONTA E BOLSA, COM JUNTA ELASTICA, DIAMETRO NOMINAL DE 900 MM</t>
  </si>
  <si>
    <t>SINAPI-I|7714</t>
  </si>
  <si>
    <t>7714</t>
  </si>
  <si>
    <t>TUBO DE CONCRETO ARMADO, PRE MOLDADO PARA AGUAS PLUVIAIS, CLASSE PA-1, COM ENCAIXE PONTA E BOLSA, DIAMETRO NOMINAL DE 500 MM</t>
  </si>
  <si>
    <t>SINAPI-I|37449</t>
  </si>
  <si>
    <t>37449</t>
  </si>
  <si>
    <t>TUBO DE CONCRETO SIMPLES PARA AGUAS PLUVIAIS, CLASSE PS1, COM ENCAIXE MACHO E FEMEA, DIAMETRO NOMINAL DE 200 MM</t>
  </si>
  <si>
    <t>SINAPI-I|37450</t>
  </si>
  <si>
    <t>37450</t>
  </si>
  <si>
    <t>TUBO DE CONCRETO SIMPLES PARA AGUAS PLUVIAIS, CLASSE PS1, COM ENCAIXE MACHO E FEMEA, DIAMETRO NOMINAL DE 300 MM</t>
  </si>
  <si>
    <t>SINAPI-I|37451</t>
  </si>
  <si>
    <t>37451</t>
  </si>
  <si>
    <t>TUBO DE CONCRETO SIMPLES PARA AGUAS PLUVIAIS, CLASSE PS1, COM ENCAIXE MACHO E FEMEA, DIAMETRO NOMINAL DE 400 MM</t>
  </si>
  <si>
    <t>SINAPI-I|37452</t>
  </si>
  <si>
    <t>37452</t>
  </si>
  <si>
    <t>TUBO DE CONCRETO SIMPLES PARA AGUAS PLUVIAIS, CLASSE PS1, COM ENCAIXE MACHO E FEMEA, DIAMETRO NOMINAL DE 500 MM</t>
  </si>
  <si>
    <t>SINAPI-I|37453</t>
  </si>
  <si>
    <t>37453</t>
  </si>
  <si>
    <t>TUBO DE CONCRETO SIMPLES PARA AGUAS PLUVIAIS, CLASSE PS1, COM ENCAIXE MACHO E FEMEA, DIAMETRO NOMINAL DE 600 MM</t>
  </si>
  <si>
    <t>SINAPI-I|7778</t>
  </si>
  <si>
    <t>7778</t>
  </si>
  <si>
    <t>TUBO DE CONCRETO SIMPLES PARA AGUAS PLUVIAIS, CLASSE PS1, COM ENCAIXE PONTA E BOLSA, DIAMETRO NOMINAL DE 200 MM</t>
  </si>
  <si>
    <t>SINAPI-I|7796</t>
  </si>
  <si>
    <t>7796</t>
  </si>
  <si>
    <t>TUBO DE CONCRETO SIMPLES PARA AGUAS PLUVIAIS, CLASSE PS1, COM ENCAIXE PONTA E BOLSA, DIAMETRO NOMINAL DE 300 MM</t>
  </si>
  <si>
    <t>SINAPI-I|7781</t>
  </si>
  <si>
    <t>7781</t>
  </si>
  <si>
    <t>TUBO DE CONCRETO SIMPLES PARA AGUAS PLUVIAIS, CLASSE PS1, COM ENCAIXE PONTA E BOLSA, DIAMETRO NOMINAL DE 400 MM</t>
  </si>
  <si>
    <t>SINAPI-I|7795</t>
  </si>
  <si>
    <t>7795</t>
  </si>
  <si>
    <t>TUBO DE CONCRETO SIMPLES PARA AGUAS PLUVIAIS, CLASSE PS1, COM ENCAIXE PONTA E BOLSA, DIAMETRO NOMINAL DE 500 MM</t>
  </si>
  <si>
    <t>SINAPI-I|7791</t>
  </si>
  <si>
    <t>7791</t>
  </si>
  <si>
    <t>TUBO DE CONCRETO SIMPLES PARA AGUAS PLUVIAIS, CLASSE PS1, COM ENCAIXE PONTA E BOLSA, DIAMETRO NOMINAL DE 600 MM</t>
  </si>
  <si>
    <t>SINAPI-I|7783</t>
  </si>
  <si>
    <t>7783</t>
  </si>
  <si>
    <t>TUBO DE CONCRETO SIMPLES PARA AGUAS PLUVIAIS, CLASSE PS2, COM ENCAIXE PONTA E BOLSA, DIAMETRO NOMINAL DE 200 MM</t>
  </si>
  <si>
    <t>SINAPI-I|7790</t>
  </si>
  <si>
    <t>7790</t>
  </si>
  <si>
    <t>TUBO DE CONCRETO SIMPLES PARA AGUAS PLUVIAIS, CLASSE PS2, COM ENCAIXE PONTA E BOLSA, DIAMETRO NOMINAL DE 300 MM</t>
  </si>
  <si>
    <t>SINAPI-I|7785</t>
  </si>
  <si>
    <t>7785</t>
  </si>
  <si>
    <t>TUBO DE CONCRETO SIMPLES PARA AGUAS PLUVIAIS, CLASSE PS2, COM ENCAIXE PONTA E BOLSA, DIAMETRO NOMINAL DE 400 MM</t>
  </si>
  <si>
    <t>SINAPI-I|7792</t>
  </si>
  <si>
    <t>7792</t>
  </si>
  <si>
    <t>TUBO DE CONCRETO SIMPLES PARA AGUAS PLUVIAIS, CLASSE PS2, COM ENCAIXE PONTA E BOLSA, DIAMETRO NOMINAL DE 500 MM</t>
  </si>
  <si>
    <t>SINAPI-I|7793</t>
  </si>
  <si>
    <t>7793</t>
  </si>
  <si>
    <t>TUBO DE CONCRETO SIMPLES PARA AGUAS PLUVIAIS, CLASSE PS2, COM ENCAIXE PONTA E BOLSA, DIAMETRO NOMINAL DE 600 MM</t>
  </si>
  <si>
    <t>SINAPI-I|13159</t>
  </si>
  <si>
    <t>13159</t>
  </si>
  <si>
    <t>TUBO DE CONCRETO SIMPLES PARA ESGOTO SANITARIO, CLASSE ES, COM ENCAIXE PONTA E BOLSA, COM JUNTA ELASTICA, DIAMETRO NOMINAL DE 400 MM</t>
  </si>
  <si>
    <t>SINAPI-I|13168</t>
  </si>
  <si>
    <t>13168</t>
  </si>
  <si>
    <t>TUBO DE CONCRETO SIMPLES PARA ESGOTO SANITARIO, CLASSE ES, COM ENCAIXE PONTA E BOLSA, COM JUNTA ELASTICA, DIAMETRO NOMINAL DE 500 MM</t>
  </si>
  <si>
    <t>SINAPI-I|13173</t>
  </si>
  <si>
    <t>13173</t>
  </si>
  <si>
    <t>TUBO DE CONCRETO SIMPLES PARA ESGOTO SANITARIO, CLASSE ES, COM ENCAIXE PONTA E BOLSA, COM JUNTA ELASTICA, DIAMETRO NOMINAL DE 600 MM</t>
  </si>
  <si>
    <t>SINAPI-I|12583</t>
  </si>
  <si>
    <t>12583</t>
  </si>
  <si>
    <t>TUBO DE CONCRETO SIMPLES POROSO PARA DRENAGEM (DRENO POROSO), COM ENCAIXE MACHO E FEMEA, DIAMETRO NOMINAL DE 200 MM</t>
  </si>
  <si>
    <t>SINAPI-I|12584</t>
  </si>
  <si>
    <t>12584</t>
  </si>
  <si>
    <t>TUBO DE CONCRETO SIMPLES POROSO PARA DRENAGEM (DRENO POROSO), COM ENCAIXE MACHO E FEMEA, DIAMETRO NOMINAL DE 300 MM</t>
  </si>
  <si>
    <t>SINAPI-I|12613</t>
  </si>
  <si>
    <t>12613</t>
  </si>
  <si>
    <t>TUBO DE DESCARGA, TIPO BENGALA, PARA LIGACAO CAIXA DE DESCARGA - EMBUTIR, PVC, 40 MM X 150 CM</t>
  </si>
  <si>
    <t>SINAPI-I|1031</t>
  </si>
  <si>
    <t>1031</t>
  </si>
  <si>
    <t>TUBO DE DESCIDA EXTERNO, DE PVC, PARA CAIXA DE DESCARGA EXTERNA ALTA - DIAMETRO DE 40 MM E ALTURA DE APROXIMADAMENTE 1,55 M</t>
  </si>
  <si>
    <t>SINAPI-I|39707</t>
  </si>
  <si>
    <t>39707</t>
  </si>
  <si>
    <t>TUBO DE ESPUMA DE POLIETILENO EXPANDIDO FLEXIVEL PARA ISOLAMENTO TERMICO DE TUBULACAO DE AR CONDICIONADO, AGUA QUENTE, DN 1 1/2", E= 10 MM</t>
  </si>
  <si>
    <t>SINAPI-I|39708</t>
  </si>
  <si>
    <t>39708</t>
  </si>
  <si>
    <t>TUBO DE ESPUMA DE POLIETILENO EXPANDIDO FLEXIVEL PARA ISOLAMENTO TERMICO DE TUBULACAO DE AR CONDICIONADO, AGUA QUENTE, DN 1 1/4", E= 10 MM</t>
  </si>
  <si>
    <t>SINAPI-I|39710</t>
  </si>
  <si>
    <t>39710</t>
  </si>
  <si>
    <t>TUBO DE ESPUMA DE POLIETILENO EXPANDIDO FLEXIVEL PARA ISOLAMENTO TERMICO DE TUBULACAO DE AR CONDICIONADO, AGUA QUENTE, DN 1 1/8", E= 10 MM</t>
  </si>
  <si>
    <t>SINAPI-I|39709</t>
  </si>
  <si>
    <t>39709</t>
  </si>
  <si>
    <t>TUBO DE ESPUMA DE POLIETILENO EXPANDIDO FLEXIVEL PARA ISOLAMENTO TERMICO DE TUBULACAO DE AR CONDICIONADO, AGUA QUENTE, DN 1 3/8", E= 10 MM</t>
  </si>
  <si>
    <t>SINAPI-I|39711</t>
  </si>
  <si>
    <t>39711</t>
  </si>
  <si>
    <t>TUBO DE ESPUMA DE POLIETILENO EXPANDIDO FLEXIVEL PARA ISOLAMENTO TERMICO DE TUBULACAO DE AR CONDICIONADO, AGUA QUENTE, DN 1 5/8", E= 10 MM</t>
  </si>
  <si>
    <t>SINAPI-I|39714</t>
  </si>
  <si>
    <t>39714</t>
  </si>
  <si>
    <t>TUBO DE ESPUMA DE POLIETILENO EXPANDIDO FLEXIVEL PARA ISOLAMENTO TERMICO DE TUBULACAO DE AR CONDICIONADO, AGUA QUENTE, DN 1", E= 10 MM</t>
  </si>
  <si>
    <t>SINAPI-I|39712</t>
  </si>
  <si>
    <t>39712</t>
  </si>
  <si>
    <t>TUBO DE ESPUMA DE POLIETILENO EXPANDIDO FLEXIVEL PARA ISOLAMENTO TERMICO DE TUBULACAO DE AR CONDICIONADO, AGUA QUENTE, DN 1/2", E= 10 MM</t>
  </si>
  <si>
    <t>SINAPI-I|39713</t>
  </si>
  <si>
    <t>39713</t>
  </si>
  <si>
    <t>TUBO DE ESPUMA DE POLIETILENO EXPANDIDO FLEXIVEL PARA ISOLAMENTO TERMICO DE TUBULACAO DE AR CONDICIONADO, AGUA QUENTE, DN 1/4", E= 10 MM</t>
  </si>
  <si>
    <t>SINAPI-I|39715</t>
  </si>
  <si>
    <t>39715</t>
  </si>
  <si>
    <t>TUBO DE ESPUMA DE POLIETILENO EXPANDIDO FLEXIVEL PARA ISOLAMENTO TERMICO DE TUBULACAO DE AR CONDICIONADO, AGUA QUENTE, DN 3/4", E= 10 MM</t>
  </si>
  <si>
    <t>SINAPI-I|39716</t>
  </si>
  <si>
    <t>39716</t>
  </si>
  <si>
    <t>TUBO DE ESPUMA DE POLIETILENO EXPANDIDO FLEXIVEL PARA ISOLAMENTO TERMICO DE TUBULACAO DE AR CONDICIONADO, AGUA QUENTE, DN 3/8", E= 10 MM</t>
  </si>
  <si>
    <t>SINAPI-I|39718</t>
  </si>
  <si>
    <t>39718</t>
  </si>
  <si>
    <t>TUBO DE ESPUMA DE POLIETILENO EXPANDIDO FLEXIVEL PARA ISOLAMENTO TERMICO DE TUBULACAO DE AR CONDICIONADO, AGUA QUENTE, DN 7/8", E= 10 MM</t>
  </si>
  <si>
    <t>SINAPI-I|9813</t>
  </si>
  <si>
    <t>9813</t>
  </si>
  <si>
    <t>TUBO DE POLIETILENO DE ALTA DENSIDADE (PEAD), PE-80, DE = 20 MM X 2,3 MM DE PAREDE, PARA LIGACAO DE AGUA PREDIAL (NBR 15561)</t>
  </si>
  <si>
    <t>SINAPI-I|9815</t>
  </si>
  <si>
    <t>9815</t>
  </si>
  <si>
    <t>TUBO DE POLIETILENO DE ALTA DENSIDADE (PEAD), PE-80, DE = 32 MM X 3,0 MM DE PAREDE, PARA LIGACAO DE AGUA PREDIAL (NBR 15561)</t>
  </si>
  <si>
    <t>SINAPI-I|44543</t>
  </si>
  <si>
    <t>44543</t>
  </si>
  <si>
    <t>TUBO DE POLIETILENO DE ALTA DENSIDADE, PEAD, PE-80, DE = 1000 MM X 38,5 MM PAREDE, (SDR 26 - PN 05) PARA REDE DE AGUA OU ESGOTO (NBR 15561)</t>
  </si>
  <si>
    <t>SINAPI-I|44526</t>
  </si>
  <si>
    <t>44526</t>
  </si>
  <si>
    <t>TUBO DE POLIETILENO DE ALTA DENSIDADE, PEAD, PE-80, DE = 110 MM X 10,0 MM PAREDE, (SDR 11 - PN 12,5) PARA REDE DE AGUA OU ESGOTO (NBR 15561)</t>
  </si>
  <si>
    <t>SINAPI-I|45133</t>
  </si>
  <si>
    <t>45133</t>
  </si>
  <si>
    <t>TUBO DE POLIETILENO DE ALTA DENSIDADE, PEAD, PE-80, DE = 1200 MM X 37,2 MM PAREDE (SDR 32,25 - PN 04) PARA REDE DE AGUA OU ESGOTO</t>
  </si>
  <si>
    <t>SINAPI-I|45132</t>
  </si>
  <si>
    <t>45132</t>
  </si>
  <si>
    <t>TUBO DE POLIETILENO DE ALTA DENSIDADE, PEAD, PE-80, DE = 1400 MM X 42,9 MM PAREDE, (SDR 32,25 - PN 04) PARA REDE DE AGUA OU ESGOTO</t>
  </si>
  <si>
    <t>SINAPI-I|44545</t>
  </si>
  <si>
    <t>44545</t>
  </si>
  <si>
    <t>TUBO DE POLIETILENO DE ALTA DENSIDADE, PEAD, PE-80, DE = 160 MM X 14,6 MM PAREDE, (SDR 11 - PN 12,5) PARA REDE DE AGUA OU ESGOTO (NBR 15561)</t>
  </si>
  <si>
    <t>SINAPI-I|45131</t>
  </si>
  <si>
    <t>45131</t>
  </si>
  <si>
    <t>TUBO DE POLIETILENO DE ALTA DENSIDADE, PEAD, PE-80, DE = 1600 MM X 49,0 MM PAREDE, (SDR 32,25 - PN 04) PARA REDE DE AGUA OU ESGOTO</t>
  </si>
  <si>
    <t>SINAPI-I|44525</t>
  </si>
  <si>
    <t>44525</t>
  </si>
  <si>
    <t>TUBO DE POLIETILENO DE ALTA DENSIDADE, PEAD, PE-80, DE = 900 MM X 34,7 MM PAREDE, (SDR 26 - PN 05) PARA REDE DE AGUA OU ESGOTO (NBR 15561)</t>
  </si>
  <si>
    <t>SINAPI-I|44547</t>
  </si>
  <si>
    <t>44547</t>
  </si>
  <si>
    <t>TUBO DE POLIETILENO DE ALTA DENSIDADE, PEAD, PE-80, DE= 200 MM X 18,2 MM PAREDE, (SDR 11 - PN 12,5) PARA REDE DE AGUA OU ESGOTO (NBR 15561)</t>
  </si>
  <si>
    <t>SINAPI-I|44519</t>
  </si>
  <si>
    <t>44519</t>
  </si>
  <si>
    <t>TUBO DE POLIETILENO DE ALTA DENSIDADE, PEAD, PE-80, DE= 315 MM X 28,7 MM PAREDE, (SDR 11 - PN 12,5) PARA REDE DE AGUA OU ESGOTO (NBR 15561)</t>
  </si>
  <si>
    <t>SINAPI-I|44520</t>
  </si>
  <si>
    <t>44520</t>
  </si>
  <si>
    <t>TUBO DE POLIETILENO DE ALTA DENSIDADE, PEAD, PE-80, DE= 400 MM X 36,4 MM PAREDE, (SDR 11 - PN 12,5) PARA REDE DE AGUA OU ESGOTO (NBR 15561)</t>
  </si>
  <si>
    <t>SINAPI-I|44521</t>
  </si>
  <si>
    <t>44521</t>
  </si>
  <si>
    <t>TUBO DE POLIETILENO DE ALTA DENSIDADE, PEAD, PE-80, DE= 50 MM X 4,6 MM PAREDE, (SDR 11 - PN 12,5) PARA REDE DE AGUA OU ESGOTO (NBR 15561)</t>
  </si>
  <si>
    <t>SINAPI-I|44522</t>
  </si>
  <si>
    <t>44522</t>
  </si>
  <si>
    <t>TUBO DE POLIETILENO DE ALTA DENSIDADE, PEAD, PE-80, DE= 500 MM X 45,5 MM PAREDE, (SDR 11 - PN 12,5) PARA REDE DE AGUA OU ESGOTO (NBR 15561)</t>
  </si>
  <si>
    <t>SINAPI-I|44523</t>
  </si>
  <si>
    <t>44523</t>
  </si>
  <si>
    <t>TUBO DE POLIETILENO DE ALTA DENSIDADE, PEAD, PE-80, DE= 630 MM X 57,3 MM PAREDE (SDR 11 - PN 12,5) PARA REDE DE AGUA OU ESGOTO (NBR 15561)</t>
  </si>
  <si>
    <t>SINAPI-I|44527</t>
  </si>
  <si>
    <t>44527</t>
  </si>
  <si>
    <t>TUBO DE POLIETILENO DE ALTA DENSIDADE, PEAD, PE-80, DE= 730 MM X 34,1 MM PAREDE, (SDR 21 - PN 06) PARA REDE DE AGUA OU ESGOTO (NBR 15561)</t>
  </si>
  <si>
    <t>SINAPI-I|44524</t>
  </si>
  <si>
    <t>44524</t>
  </si>
  <si>
    <t>TUBO DE POLIETILENO DE ALTA DENSIDADE, PEAD, PE-80, DE= 75 MM X 6,9 MM PAREDE, (SRD 11 - PN 12,5) PARA REDE DE AGUA OU ESGOTO (NBR 15561)</t>
  </si>
  <si>
    <t>SINAPI-I|44542</t>
  </si>
  <si>
    <t>44542</t>
  </si>
  <si>
    <t>TUBO DE POLIETILENO DE ALTA DENSIDADE, PEAD, PE-80, DE= 800 MM X 30,8 MM PAREDE, (SDR 26 - PN 05) PARA REDE DE AGUA OU ESGOTO (NBR 15561)</t>
  </si>
  <si>
    <t>SINAPI-I|9877</t>
  </si>
  <si>
    <t>9877</t>
  </si>
  <si>
    <t>TUBO DE PVC, PBL, TIPO LEVE, DN = 250 MM, PARA VENTILACAO</t>
  </si>
  <si>
    <t>SINAPI-I|9878</t>
  </si>
  <si>
    <t>9878</t>
  </si>
  <si>
    <t>TUBO DE PVC, PBL, TIPO LEVE, DN = 300 MM, PARA VENTILACAO</t>
  </si>
  <si>
    <t>SINAPI-I|41986</t>
  </si>
  <si>
    <t>41986</t>
  </si>
  <si>
    <t>TUBO DE REVESTIMENTO, EM ACO, CORPO SCHEDULE 40, PONTEIRA SCHEDULE 80, ROSQUEAVEL E SEGMENTADO PARA PERFURACAO, DIAMETRO 10" (273 MM)</t>
  </si>
  <si>
    <t>SINAPI-I|43422</t>
  </si>
  <si>
    <t>43422</t>
  </si>
  <si>
    <t>TUBO DE REVESTIMENTO, EM ACO, CORPO SCHEDULE 40, PONTEIRA SCHEDULE 80, ROSQUEAVEL E SEGMENTADO PARA PERFURACAO, DIAMETRO 12" (320 MM)</t>
  </si>
  <si>
    <t>SINAPI-I|41987</t>
  </si>
  <si>
    <t>41987</t>
  </si>
  <si>
    <t>TUBO DE REVESTIMENTO, EM ACO, CORPO SCHEDULE 40, PONTEIRA SCHEDULE 80, ROSQUEAVEL E SEGMENTADO PARA PERFURACAO, DIAMETRO 14" (400 MM)</t>
  </si>
  <si>
    <t>SINAPI-I|41988</t>
  </si>
  <si>
    <t>41988</t>
  </si>
  <si>
    <t>TUBO DE REVESTIMENTO, EM ACO, CORPO SCHEDULE 40, PONTEIRA SCHEDULE 80, ROSQUEAVEL E SEGMENTADO PARA PERFURACAO, DIAMETRO 16" (450 MM)</t>
  </si>
  <si>
    <t>SINAPI-I|41697</t>
  </si>
  <si>
    <t>41697</t>
  </si>
  <si>
    <t>TUBO DE REVESTIMENTO, EM ACO, CORPO SCHEDULE 40, PONTEIRA SCHEDULE 80, ROSQUEAVEL E SEGMENTADO PARA PERFURACAO, DIAMETRO 4" (450 MM)</t>
  </si>
  <si>
    <t>SINAPI-I|41985</t>
  </si>
  <si>
    <t>41985</t>
  </si>
  <si>
    <t>TUBO DE REVESTIMENTO, EM ACO, CORPO SCHEDULE 40, PONTEIRA SCHEDULE 80, ROSQUEAVEL E SEGMENTADO PARA PERFURACAO, DIAMETRO 6" (200 MM)</t>
  </si>
  <si>
    <t>SINAPI-I|41699</t>
  </si>
  <si>
    <t>41699</t>
  </si>
  <si>
    <t>TUBO DE REVESTIMENTO, EM ACO, CORPO SCHEDULE 40, PONTEIRA SCHEDULE 80, ROSQUEAVEL E SEGMENTADO PARA PERFURACAO, DIAMETRO 8" (200 MM)</t>
  </si>
  <si>
    <t>SINAPI-I|38053</t>
  </si>
  <si>
    <t>38053</t>
  </si>
  <si>
    <t>TUBO DRENO, CORRUGADO, ESPIRALADO, FLEXIVEL, PERFURADO, EM POLIETILENO DE ALTA DENSIDADE (PEAD), DN *160* MM, (6") PARA DRENAGEM - EM BARRA (NORMA DNIT 093/2006 - EM)</t>
  </si>
  <si>
    <t>SINAPI-I|38054</t>
  </si>
  <si>
    <t>38054</t>
  </si>
  <si>
    <t>TUBO DRENO, CORRUGADO, ESPIRALADO, FLEXIVEL, PERFURADO, EM POLIETILENO DE ALTA DENSIDADE (PEAD), DN *200* MM, (8") PARA DRENAGEM - EM BARRA (NORMA DNIT 093/2006 - EM)</t>
  </si>
  <si>
    <t>SINAPI-I|38052</t>
  </si>
  <si>
    <t>38052</t>
  </si>
  <si>
    <t>TUBO DRENO, CORRUGADO, ESPIRALADO, FLEXIVEL, PERFURADO, EM POLIETILENO DE ALTA DENSIDADE (PEAD), DN 100 MM, (4") PARA DRENAGEM - EM ROLO (NORMA DNIT 093/2006 - E.M)</t>
  </si>
  <si>
    <t>SINAPI-I|38051</t>
  </si>
  <si>
    <t>38051</t>
  </si>
  <si>
    <t>TUBO DRENO, CORRUGADO, ESPIRALADO, FLEXIVEL, PERFURADO, EM POLIETILENO DE ALTA DENSIDADE (PEAD), DN 65 MM, (2 1/2") PARA DRENAGEM - EM ROLO (NORMA DNIT 093/2006 - EM)</t>
  </si>
  <si>
    <t>SINAPI-I|38787</t>
  </si>
  <si>
    <t>38787</t>
  </si>
  <si>
    <t>TUBO MONOCAMADA PEX, DN 16 MM, PARA AGUA QUENTE E FRIA</t>
  </si>
  <si>
    <t>SINAPI-I|38825</t>
  </si>
  <si>
    <t>38825</t>
  </si>
  <si>
    <t>TUBO MONOCAMADA PEX, DN 20 MM, PARA AGUA QUENTE E FRIA</t>
  </si>
  <si>
    <t>SINAPI-I|38826</t>
  </si>
  <si>
    <t>38826</t>
  </si>
  <si>
    <t>TUBO MONOCAMADA PEX, DN 25 MM, PARA AGUA QUENTE E FRIA</t>
  </si>
  <si>
    <t>SINAPI-I|38827</t>
  </si>
  <si>
    <t>38827</t>
  </si>
  <si>
    <t>TUBO MONOCAMADA PEX, DN 32 MM, PARA AGUA QUENTE E FRIA</t>
  </si>
  <si>
    <t>SINAPI-I|38828</t>
  </si>
  <si>
    <t>38828</t>
  </si>
  <si>
    <t>TUBO MULTICAMADA PEX GAS, DN *16* MM</t>
  </si>
  <si>
    <t>SINAPI-I|38829</t>
  </si>
  <si>
    <t>38829</t>
  </si>
  <si>
    <t>TUBO MULTICAMADA PEX GAS, DN *20* MM</t>
  </si>
  <si>
    <t>SINAPI-I|38830</t>
  </si>
  <si>
    <t>38830</t>
  </si>
  <si>
    <t>TUBO MULTICAMADA PEX GAS, DN *26* MM</t>
  </si>
  <si>
    <t>SINAPI-I|38831</t>
  </si>
  <si>
    <t>38831</t>
  </si>
  <si>
    <t>TUBO MULTICAMADA PEX GAS, DN *32* MM</t>
  </si>
  <si>
    <t>SINAPI-I|36274</t>
  </si>
  <si>
    <t>36274</t>
  </si>
  <si>
    <t>TUBO PPR PN 20, DN 20 MM, PARA AGUA QUENTE PREDIAL</t>
  </si>
  <si>
    <t>SINAPI-I|36278</t>
  </si>
  <si>
    <t>36278</t>
  </si>
  <si>
    <t>TUBO PPR PN 20, DN 25 MM, PARA AGUA QUENTE PREDIAL</t>
  </si>
  <si>
    <t>SINAPI-I|38977</t>
  </si>
  <si>
    <t>38977</t>
  </si>
  <si>
    <t>TUBO PPR, CLASSE PN 12, DN 110 MM</t>
  </si>
  <si>
    <t>SINAPI-I|38971</t>
  </si>
  <si>
    <t>38971</t>
  </si>
  <si>
    <t>TUBO PPR, CLASSE PN 12, DN 32 MM</t>
  </si>
  <si>
    <t>SINAPI-I|38972</t>
  </si>
  <si>
    <t>38972</t>
  </si>
  <si>
    <t>TUBO PPR, CLASSE PN 12, DN 40 MM</t>
  </si>
  <si>
    <t>SINAPI-I|38973</t>
  </si>
  <si>
    <t>38973</t>
  </si>
  <si>
    <t>TUBO PPR, CLASSE PN 12, DN 50 MM</t>
  </si>
  <si>
    <t>SINAPI-I|38974</t>
  </si>
  <si>
    <t>38974</t>
  </si>
  <si>
    <t>TUBO PPR, CLASSE PN 12, DN 63 MM</t>
  </si>
  <si>
    <t>SINAPI-I|38975</t>
  </si>
  <si>
    <t>38975</t>
  </si>
  <si>
    <t>TUBO PPR, CLASSE PN 12, DN 75 MM</t>
  </si>
  <si>
    <t>SINAPI-I|38976</t>
  </si>
  <si>
    <t>38976</t>
  </si>
  <si>
    <t>TUBO PPR, CLASSE PN 12, DN 90 MM</t>
  </si>
  <si>
    <t>SINAPI-I|44176</t>
  </si>
  <si>
    <t>44176</t>
  </si>
  <si>
    <t>TUBO PPR, CLASSE PN 20, SOLDAVEL, DN 32 MM PARA AGUA FRIA OU QUENTE PREDIAL</t>
  </si>
  <si>
    <t>SINAPI-I|38986</t>
  </si>
  <si>
    <t>38986</t>
  </si>
  <si>
    <t>TUBO PPR, CLASSE PN 25, DN 110 MM, PARA AGUA QUENTE E FRIA PREDIAL</t>
  </si>
  <si>
    <t>SINAPI-I|38978</t>
  </si>
  <si>
    <t>38978</t>
  </si>
  <si>
    <t>TUBO PPR, CLASSE PN 25, DN 20 MM, PARA AGUA QUENTE E FRIA PREDIAL</t>
  </si>
  <si>
    <t>SINAPI-I|38979</t>
  </si>
  <si>
    <t>38979</t>
  </si>
  <si>
    <t>TUBO PPR, CLASSE PN 25, DN 25 MM, PARA AGUA QUENTE E FRIA PREDIAL</t>
  </si>
  <si>
    <t>SINAPI-I|38980</t>
  </si>
  <si>
    <t>38980</t>
  </si>
  <si>
    <t>TUBO PPR, CLASSE PN 25, DN 32 MM, PARA AGUA QUENTE E FRIA PREDIAL</t>
  </si>
  <si>
    <t>SINAPI-I|38981</t>
  </si>
  <si>
    <t>38981</t>
  </si>
  <si>
    <t>TUBO PPR, CLASSE PN 25, DN 40 MM, PARA AGUA QUENTE E FRIA PREDIAL</t>
  </si>
  <si>
    <t>SINAPI-I|38982</t>
  </si>
  <si>
    <t>38982</t>
  </si>
  <si>
    <t>TUBO PPR, CLASSE PN 25, DN 50 MM, PARA AGUA QUENTE E FRIA PREDIAL</t>
  </si>
  <si>
    <t>SINAPI-I|38983</t>
  </si>
  <si>
    <t>38983</t>
  </si>
  <si>
    <t>TUBO PPR, CLASSE PN 25, DN 63 MM, PARA AGUA QUENTE E FRIA PREDIAL</t>
  </si>
  <si>
    <t>SINAPI-I|38984</t>
  </si>
  <si>
    <t>38984</t>
  </si>
  <si>
    <t>TUBO PPR, CLASSE PN 25, DN 75 MM, PARA AGUA QUENTE E FRIA PREDIAL</t>
  </si>
  <si>
    <t>SINAPI-I|38985</t>
  </si>
  <si>
    <t>38985</t>
  </si>
  <si>
    <t>TUBO PPR, CLASSE PN 25, DN 90 MM, PARA AGUA QUENTE E FRIA PREDIAL</t>
  </si>
  <si>
    <t>SINAPI-I|38032</t>
  </si>
  <si>
    <t>38032</t>
  </si>
  <si>
    <t>TUBO PVC CORRUGADO, PAREDE DUPLA, JE, DN 150 MM/ DE 160 MM, REDE COLETORA ESGOTO</t>
  </si>
  <si>
    <t>SINAPI-I|38033</t>
  </si>
  <si>
    <t>38033</t>
  </si>
  <si>
    <t>TUBO PVC CORRUGADO, PAREDE DUPLA, JE, DN 200 MM/ DE 200 MM, REDE COLETORA ESGOTO</t>
  </si>
  <si>
    <t>SINAPI-I|38034</t>
  </si>
  <si>
    <t>38034</t>
  </si>
  <si>
    <t>TUBO PVC CORRUGADO, PAREDE DUPLA, JE, DN 250 MM/ DE 250 MM, REDE COLETORA ESGOTO</t>
  </si>
  <si>
    <t>SINAPI-I|38035</t>
  </si>
  <si>
    <t>38035</t>
  </si>
  <si>
    <t>TUBO PVC CORRUGADO, PAREDE DUPLA, JE, DN 300 MM/ DE 315 MM, REDE COLETORA ESGOTO</t>
  </si>
  <si>
    <t>SINAPI-I|38036</t>
  </si>
  <si>
    <t>38036</t>
  </si>
  <si>
    <t>TUBO PVC CORRUGADO, PAREDE DUPLA, JE, DN 350 MM/ DE 355 MM, REDE COLETORA ESGOTO</t>
  </si>
  <si>
    <t>SINAPI-I|38037</t>
  </si>
  <si>
    <t>38037</t>
  </si>
  <si>
    <t>TUBO PVC CORRUGADO, PAREDE DUPLA, JE, DN 400 MM/ DE 400 MM, REDE COLETORA ESGOTO</t>
  </si>
  <si>
    <t>SINAPI-I|9850</t>
  </si>
  <si>
    <t>9850</t>
  </si>
  <si>
    <t>TUBO PVC DE REVESTIMENTO GEOMECANICO NERVURADO REFORCADO, DN = 150 MM, COMPRIMENTO = 2 M</t>
  </si>
  <si>
    <t>SINAPI-I|9853</t>
  </si>
  <si>
    <t>9853</t>
  </si>
  <si>
    <t>TUBO PVC DE REVESTIMENTO GEOMECANICO NERVURADO REFORCADO, DN = 200 MM, COMPRIMENTO = 2 M</t>
  </si>
  <si>
    <t>SINAPI-I|9854</t>
  </si>
  <si>
    <t>9854</t>
  </si>
  <si>
    <t>TUBO PVC DE REVESTIMENTO GEOMECANICO NERVURADO STANDARD, DN = 154 MM, COMPRIMENTO = 2 M</t>
  </si>
  <si>
    <t>SINAPI-I|9851</t>
  </si>
  <si>
    <t>9851</t>
  </si>
  <si>
    <t>TUBO PVC DE REVESTIMENTO GEOMECANICO NERVURADO STANDARD, DN = 206 MM, COMPRIMENTO = 2 M</t>
  </si>
  <si>
    <t>SINAPI-I|9825</t>
  </si>
  <si>
    <t>9825</t>
  </si>
  <si>
    <t>TUBO PVC DEFOFO, JEI, 1 MPA, DN 100 MM, PARA REDE DE AGUA (NBR 7665)</t>
  </si>
  <si>
    <t>SINAPI-I|9828</t>
  </si>
  <si>
    <t>9828</t>
  </si>
  <si>
    <t>TUBO PVC DEFOFO, JEI, 1 MPA, DN 150 MM, PARA REDE DE AGUA (NBR 7665)</t>
  </si>
  <si>
    <t>SINAPI-I|9829</t>
  </si>
  <si>
    <t>9829</t>
  </si>
  <si>
    <t>TUBO PVC DEFOFO, JEI, 1 MPA, DN 200 MM, PARA REDE DE AGUA (NBR 7665)</t>
  </si>
  <si>
    <t>SINAPI-I|9826</t>
  </si>
  <si>
    <t>9826</t>
  </si>
  <si>
    <t>TUBO PVC DEFOFO, JEI, 1 MPA, DN 250 MM, PARA REDE DE AGUA (NBR 7665)</t>
  </si>
  <si>
    <t>SINAPI-I|9827</t>
  </si>
  <si>
    <t>9827</t>
  </si>
  <si>
    <t>TUBO PVC DEFOFO, JEI, 1 MPA, DN 300 MM, PARA REDE DE AGUA (NBR 7665)</t>
  </si>
  <si>
    <t>SINAPI-I|36374</t>
  </si>
  <si>
    <t>36374</t>
  </si>
  <si>
    <t>TUBO PVC PBA JEI, CLASSE 12, DN 100 MM, PARA REDE DE AGUA (NBR 5647)</t>
  </si>
  <si>
    <t>SINAPI-I|36084</t>
  </si>
  <si>
    <t>36084</t>
  </si>
  <si>
    <t>TUBO PVC PBA JEI, CLASSE 12, DN 50 MM, PARA REDE DE AGUA (NBR 5647)</t>
  </si>
  <si>
    <t>SINAPI-I|36373</t>
  </si>
  <si>
    <t>36373</t>
  </si>
  <si>
    <t>TUBO PVC PBA JEI, CLASSE 12, DN 75 MM, PARA REDE DE AGUA (NBR 5647)</t>
  </si>
  <si>
    <t>SINAPI-I|36377</t>
  </si>
  <si>
    <t>36377</t>
  </si>
  <si>
    <t>TUBO PVC PBA JEI, CLASSE 15, DN 100 MM, PARA REDE DE AGUA (NBR 5647)</t>
  </si>
  <si>
    <t>SINAPI-I|36375</t>
  </si>
  <si>
    <t>36375</t>
  </si>
  <si>
    <t>TUBO PVC PBA JEI, CLASSE 15, DN 50 MM, PARA REDE DE AGUA (NBR 5647)</t>
  </si>
  <si>
    <t>SINAPI-I|36376</t>
  </si>
  <si>
    <t>36376</t>
  </si>
  <si>
    <t>TUBO PVC PBA JEI, CLASSE 15, DN 75 MM, PARA REDE DE AGUA (NBR 5647)</t>
  </si>
  <si>
    <t>SINAPI-I|36380</t>
  </si>
  <si>
    <t>36380</t>
  </si>
  <si>
    <t>TUBO PVC PBA JEI, CLASSE 20, DN 100 MM, PARA REDE DE AGUA (NBR 5647)</t>
  </si>
  <si>
    <t>SINAPI-I|36378</t>
  </si>
  <si>
    <t>36378</t>
  </si>
  <si>
    <t>TUBO PVC PBA JEI, CLASSE 20, DN 50 MM, PARA REDE DE AGUA (NBR 5647)</t>
  </si>
  <si>
    <t>SINAPI-I|36379</t>
  </si>
  <si>
    <t>36379</t>
  </si>
  <si>
    <t>TUBO PVC PBA JEI, CLASSE 20, DN 75 MM, PARA REDE DE AGUA (NBR 5647)</t>
  </si>
  <si>
    <t>SINAPI-I|9859</t>
  </si>
  <si>
    <t>9859</t>
  </si>
  <si>
    <t>TUBO PVC ROSCAVEL, 3/4", AGUA FRIA PREDIAL</t>
  </si>
  <si>
    <t>SINAPI-I|9836</t>
  </si>
  <si>
    <t>9836</t>
  </si>
  <si>
    <t>TUBO PVC SERIE NORMAL, DN 100 MM, PARA ESGOTO PREDIAL (NBR 5688)</t>
  </si>
  <si>
    <t>SINAPI-I|20065</t>
  </si>
  <si>
    <t>20065</t>
  </si>
  <si>
    <t>TUBO PVC SERIE NORMAL, DN 150 MM, PARA ESGOTO PREDIAL (NBR 5688)</t>
  </si>
  <si>
    <t>SINAPI-I|9835</t>
  </si>
  <si>
    <t>9835</t>
  </si>
  <si>
    <t>TUBO PVC SERIE NORMAL, DN 40 MM, PARA ESGOTO PREDIAL (NBR 5688)</t>
  </si>
  <si>
    <t>SINAPI-I|9838</t>
  </si>
  <si>
    <t>9838</t>
  </si>
  <si>
    <t>TUBO PVC SERIE NORMAL, DN 50 MM, PARA ESGOTO PREDIAL (NBR 5688)</t>
  </si>
  <si>
    <t>SINAPI-I|9837</t>
  </si>
  <si>
    <t>9837</t>
  </si>
  <si>
    <t>TUBO PVC SERIE NORMAL, DN 75 MM, PARA ESGOTO PREDIAL (NBR 5688)</t>
  </si>
  <si>
    <t>SINAPI-I|44315</t>
  </si>
  <si>
    <t>44315</t>
  </si>
  <si>
    <t>TUBO PVC, RIGIDO, CORRUGADO, PERFURADO DN 100 MM, PARA DRENAGEM, SISTEMA IRRIGACAO</t>
  </si>
  <si>
    <t>SINAPI-I|9862</t>
  </si>
  <si>
    <t>9862</t>
  </si>
  <si>
    <t>TUBO PVC, ROSCAVEL, 1 1/2", AGUA FRIA PREDIAL</t>
  </si>
  <si>
    <t>SINAPI-I|9861</t>
  </si>
  <si>
    <t>9861</t>
  </si>
  <si>
    <t>TUBO PVC, ROSCAVEL, 1 1/4", AGUA FRIA PREDIAL</t>
  </si>
  <si>
    <t>SINAPI-I|9866</t>
  </si>
  <si>
    <t>9866</t>
  </si>
  <si>
    <t>TUBO PVC, ROSCAVEL, 1", AGUA FRIA PREDIAL</t>
  </si>
  <si>
    <t>SINAPI-I|9856</t>
  </si>
  <si>
    <t>9856</t>
  </si>
  <si>
    <t>TUBO PVC, ROSCAVEL, 1/2", AGUA FRIA PREDIAL</t>
  </si>
  <si>
    <t>SINAPI-I|9863</t>
  </si>
  <si>
    <t>9863</t>
  </si>
  <si>
    <t>TUBO PVC, ROSCAVEL, 2 1/2", AGUA FRIA PREDIAL</t>
  </si>
  <si>
    <t>SINAPI-I|9860</t>
  </si>
  <si>
    <t>9860</t>
  </si>
  <si>
    <t>TUBO PVC, ROSCAVEL, 2", PARA AGUA FRIA PREDIAL</t>
  </si>
  <si>
    <t>SINAPI-I|9841</t>
  </si>
  <si>
    <t>9841</t>
  </si>
  <si>
    <t>TUBO PVC, SERIE R, DN 100 MM, PARA ESGOTO OU AGUAS PLUVIAIS PREDIAL (NBR 5688)</t>
  </si>
  <si>
    <t>SINAPI-I|9840</t>
  </si>
  <si>
    <t>9840</t>
  </si>
  <si>
    <t>TUBO PVC, SERIE R, DN 150 MM, PARA ESGOTO OU AGUAS PLUVIAIS PREDIAL (NBR 5688)</t>
  </si>
  <si>
    <t>SINAPI-I|20067</t>
  </si>
  <si>
    <t>20067</t>
  </si>
  <si>
    <t>TUBO PVC, SERIE R, DN 40 MM, PARA ESGOTO OU AGUAS PLUVIAIS PREDIAL (NBR 5688)</t>
  </si>
  <si>
    <t>SINAPI-I|20068</t>
  </si>
  <si>
    <t>20068</t>
  </si>
  <si>
    <t>TUBO PVC, SERIE R, DN 50 MM, PARA ESGOTO OU AGUAS PLUVIAIS PREDIAL (NBR 5688)</t>
  </si>
  <si>
    <t>SINAPI-I|9839</t>
  </si>
  <si>
    <t>9839</t>
  </si>
  <si>
    <t>TUBO PVC, SERIE R, DN 75 MM, PARA ESGOTO OU AGUAS PLUVIAIS PREDIAL (NBR 5688)</t>
  </si>
  <si>
    <t>SINAPI-I|9870</t>
  </si>
  <si>
    <t>9870</t>
  </si>
  <si>
    <t>TUBO PVC, SOLDAVEL, DE 110 MM, AGUA FRIA (NBR-5648)</t>
  </si>
  <si>
    <t>SINAPI-I|9867</t>
  </si>
  <si>
    <t>9867</t>
  </si>
  <si>
    <t>TUBO PVC, SOLDAVEL, DE 20 MM, AGUA FRIA (NBR-5648)</t>
  </si>
  <si>
    <t>SINAPI-I|9868</t>
  </si>
  <si>
    <t>9868</t>
  </si>
  <si>
    <t>TUBO PVC, SOLDAVEL, DE 25 MM, AGUA FRIA (NBR-5648)</t>
  </si>
  <si>
    <t>SINAPI-I|9869</t>
  </si>
  <si>
    <t>9869</t>
  </si>
  <si>
    <t>TUBO PVC, SOLDAVEL, DE 32 MM, AGUA FRIA (NBR-5648)</t>
  </si>
  <si>
    <t>SINAPI-I|9874</t>
  </si>
  <si>
    <t>9874</t>
  </si>
  <si>
    <t>TUBO PVC, SOLDAVEL, DE 40 MM, AGUA FRIA (NBR-5648)</t>
  </si>
  <si>
    <t>SINAPI-I|9875</t>
  </si>
  <si>
    <t>9875</t>
  </si>
  <si>
    <t>TUBO PVC, SOLDAVEL, DE 50 MM, AGUA FRIA (NBR-5648)</t>
  </si>
  <si>
    <t>SINAPI-I|9873</t>
  </si>
  <si>
    <t>9873</t>
  </si>
  <si>
    <t>TUBO PVC, SOLDAVEL, DE 60 MM, AGUA FRIA (NBR-5648)</t>
  </si>
  <si>
    <t>SINAPI-I|9871</t>
  </si>
  <si>
    <t>9871</t>
  </si>
  <si>
    <t>TUBO PVC, SOLDAVEL, DE 75 MM, AGUA FRIA (NBR-5648)</t>
  </si>
  <si>
    <t>SINAPI-I|9872</t>
  </si>
  <si>
    <t>9872</t>
  </si>
  <si>
    <t>TUBO PVC, SOLDAVEL, DE 85 MM, AGUA FRIA (NBR-5648)</t>
  </si>
  <si>
    <t>SINAPI-I|12425</t>
  </si>
  <si>
    <t>12425</t>
  </si>
  <si>
    <t>UNIAO COM ASSENTO CONICO DE BRONZE, DIAMETRO 1"</t>
  </si>
  <si>
    <t>SINAPI-I|12426</t>
  </si>
  <si>
    <t>12426</t>
  </si>
  <si>
    <t>UNIAO COM ASSENTO CONICO DE BRONZE, DIAMETRO 1/2"</t>
  </si>
  <si>
    <t>SINAPI-I|12427</t>
  </si>
  <si>
    <t>12427</t>
  </si>
  <si>
    <t>UNIAO COM ASSENTO CONICO DE BRONZE, DIAMETRO 2 1/2"</t>
  </si>
  <si>
    <t>SINAPI-I|12428</t>
  </si>
  <si>
    <t>12428</t>
  </si>
  <si>
    <t>UNIAO COM ASSENTO CONICO DE BRONZE, DIAMETRO 2"</t>
  </si>
  <si>
    <t>SINAPI-I|12429</t>
  </si>
  <si>
    <t>12429</t>
  </si>
  <si>
    <t>UNIAO COM ASSENTO CONICO DE BRONZE, DIAMETRO 3"</t>
  </si>
  <si>
    <t>SINAPI-I|12430</t>
  </si>
  <si>
    <t>12430</t>
  </si>
  <si>
    <t>UNIAO COM ASSENTO CONICO DE BRONZE, DIAMETRO 3/4"</t>
  </si>
  <si>
    <t>SINAPI-I|12431</t>
  </si>
  <si>
    <t>12431</t>
  </si>
  <si>
    <t>UNIAO COM ASSENTO CONICO DE BRONZE, DIAMETRO 4"</t>
  </si>
  <si>
    <t>SINAPI-I|12432</t>
  </si>
  <si>
    <t>12432</t>
  </si>
  <si>
    <t>UNIAO COM ASSENTO CONICO DE FERRO LONGO (MACHO-FEMEA), DIAMETRO 1 1/2"</t>
  </si>
  <si>
    <t>SINAPI-I|12433</t>
  </si>
  <si>
    <t>12433</t>
  </si>
  <si>
    <t>UNIAO COM ASSENTO CONICO DE FERRO LONGO (MACHO-FEMEA), DIAMETRO 1"</t>
  </si>
  <si>
    <t>SINAPI-I|12434</t>
  </si>
  <si>
    <t>12434</t>
  </si>
  <si>
    <t>UNIAO COM ASSENTO CONICO DE FERRO LONGO (MACHO-FEMEA), DIAMETRO 1/2"</t>
  </si>
  <si>
    <t>SINAPI-I|12435</t>
  </si>
  <si>
    <t>12435</t>
  </si>
  <si>
    <t>UNIAO COM ASSENTO CONICO DE FERRO LONGO (MACHO-FEMEA), DIAMETRO 2 1/2"</t>
  </si>
  <si>
    <t>SINAPI-I|12437</t>
  </si>
  <si>
    <t>12437</t>
  </si>
  <si>
    <t>UNIAO COM ASSENTO CONICO DE FERRO LONGO (MACHO-FEMEA), DIAMETRO 2"</t>
  </si>
  <si>
    <t>SINAPI-I|12438</t>
  </si>
  <si>
    <t>12438</t>
  </si>
  <si>
    <t>UNIAO COM ASSENTO CONICO DE FERRO LONGO (MACHO-FEMEA), DIAMETRO 3"</t>
  </si>
  <si>
    <t>SINAPI-I|12439</t>
  </si>
  <si>
    <t>12439</t>
  </si>
  <si>
    <t>UNIAO COM ASSENTO CONICO DE FERRO LONGO (MACHO-FEMEA), DIAMETRO 3/4"</t>
  </si>
  <si>
    <t>SINAPI-I|12436</t>
  </si>
  <si>
    <t>12436</t>
  </si>
  <si>
    <t>UNIAO COM ASSENTO CONICO DE FERRO LONGO (MACHO-FEMEA), DIAMETRO 4"</t>
  </si>
  <si>
    <t>SINAPI-I|36357</t>
  </si>
  <si>
    <t>36357</t>
  </si>
  <si>
    <t>UNIAO COM FLANGE PPR, COM PARAFUSOS, DN 40 MM, PARA AGUA QUENTE PREDIAL</t>
  </si>
  <si>
    <t>SINAPI-I|12424</t>
  </si>
  <si>
    <t>12424</t>
  </si>
  <si>
    <t>UNIAO DE FERRO GALVANIZADO, COM ASSENTO CONICO DE BRONZE, DE 1 1/2"</t>
  </si>
  <si>
    <t>SINAPI-I|12440</t>
  </si>
  <si>
    <t>12440</t>
  </si>
  <si>
    <t>UNIAO DE FERRO GALVANIZADO, COM ASSENTO CONICO DE BRONZE, DE 1 1/4"</t>
  </si>
  <si>
    <t>SINAPI-I|9884</t>
  </si>
  <si>
    <t>9884</t>
  </si>
  <si>
    <t>UNIAO DE FERRO GALVANIZADO, COM ROSCA BSP, COM ASSENTO PLANO, DE 1 1/2"</t>
  </si>
  <si>
    <t>SINAPI-I|9888</t>
  </si>
  <si>
    <t>9888</t>
  </si>
  <si>
    <t>UNIAO DE FERRO GALVANIZADO, COM ROSCA BSP, COM ASSENTO PLANO, DE 1 1/4"</t>
  </si>
  <si>
    <t>SINAPI-I|9886</t>
  </si>
  <si>
    <t>9886</t>
  </si>
  <si>
    <t>UNIAO DE FERRO GALVANIZADO, COM ROSCA BSP, COM ASSENTO PLANO, DE 1"</t>
  </si>
  <si>
    <t>SINAPI-I|9883</t>
  </si>
  <si>
    <t>9883</t>
  </si>
  <si>
    <t>UNIAO DE FERRO GALVANIZADO, COM ROSCA BSP, COM ASSENTO PLANO, DE 1/2"</t>
  </si>
  <si>
    <t>SINAPI-I|9889</t>
  </si>
  <si>
    <t>9889</t>
  </si>
  <si>
    <t>UNIAO DE FERRO GALVANIZADO, COM ROSCA BSP, COM ASSENTO PLANO, DE 2 1/2"</t>
  </si>
  <si>
    <t>SINAPI-I|9887</t>
  </si>
  <si>
    <t>9887</t>
  </si>
  <si>
    <t>UNIAO DE FERRO GALVANIZADO, COM ROSCA BSP, COM ASSENTO PLANO, DE 2"</t>
  </si>
  <si>
    <t>SINAPI-I|9890</t>
  </si>
  <si>
    <t>9890</t>
  </si>
  <si>
    <t>UNIAO DE FERRO GALVANIZADO, COM ROSCA BSP, COM ASSENTO PLANO, DE 3"</t>
  </si>
  <si>
    <t>SINAPI-I|9885</t>
  </si>
  <si>
    <t>9885</t>
  </si>
  <si>
    <t>UNIAO DE FERRO GALVANIZADO, COM ROSCA BSP, COM ASSENTO PLANO, DE 3/4"</t>
  </si>
  <si>
    <t>SINAPI-I|9891</t>
  </si>
  <si>
    <t>9891</t>
  </si>
  <si>
    <t>UNIAO DE FERRO GALVANIZADO, COM ROSCA BSP, COM ASSENTO PLANO, DE 4"</t>
  </si>
  <si>
    <t>SINAPI-I|36316</t>
  </si>
  <si>
    <t>36316</t>
  </si>
  <si>
    <t>UNIAO DUPLA PPR DN 25 MM, PARA AGUA QUENTE PREDIAL</t>
  </si>
  <si>
    <t>SINAPI-I|36313</t>
  </si>
  <si>
    <t>36313</t>
  </si>
  <si>
    <t>UNIAO DUPLA PPR, DN 20 MM, PARA AGUA QUENTE PREDIAL</t>
  </si>
  <si>
    <t>SINAPI-I|64</t>
  </si>
  <si>
    <t>64</t>
  </si>
  <si>
    <t>UNIAO EM POLIPROPILENO (PP), PARA TUBO EM PEAD, 20 MM - LIGACAO PREDIAL DE AGUA</t>
  </si>
  <si>
    <t>SINAPI-I|37423</t>
  </si>
  <si>
    <t>37423</t>
  </si>
  <si>
    <t>UNIAO EM POLIPROPILENO (PP), PARA TUBO EM PEAD, 32 MM - LIGACAO PREDIAL DE AGUA</t>
  </si>
  <si>
    <t>SINAPI-I|9892</t>
  </si>
  <si>
    <t>9892</t>
  </si>
  <si>
    <t>UNIAO PVC, ROSCAVEL 1/2", AGUA FRIA PREDIAL</t>
  </si>
  <si>
    <t>SINAPI-I|9901</t>
  </si>
  <si>
    <t>9901</t>
  </si>
  <si>
    <t>UNIAO PVC, ROSCAVEL, 1 1/2", AGUA FRIA PREDIAL</t>
  </si>
  <si>
    <t>SINAPI-I|9900</t>
  </si>
  <si>
    <t>9900</t>
  </si>
  <si>
    <t>UNIAO PVC, ROSCAVEL, 1", AGUA FRIA PREDIAL</t>
  </si>
  <si>
    <t>SINAPI-I|9899</t>
  </si>
  <si>
    <t>9899</t>
  </si>
  <si>
    <t>UNIAO PVC, ROSCAVEL, 3/4", AGUA FRIA PREDIAL</t>
  </si>
  <si>
    <t>SINAPI-I|9908</t>
  </si>
  <si>
    <t>9908</t>
  </si>
  <si>
    <t>UNIAO PVC, SOLDAVEL, 110 MM, PARA AGUA FRIA PREDIAL</t>
  </si>
  <si>
    <t>SINAPI-I|9905</t>
  </si>
  <si>
    <t>9905</t>
  </si>
  <si>
    <t>UNIAO PVC, SOLDAVEL, 20 MM, PARA AGUA FRIA PREDIAL</t>
  </si>
  <si>
    <t>SINAPI-I|9906</t>
  </si>
  <si>
    <t>9906</t>
  </si>
  <si>
    <t>UNIAO PVC, SOLDAVEL, 25 MM, PARA AGUA FRIA PREDIAL</t>
  </si>
  <si>
    <t>SINAPI-I|9895</t>
  </si>
  <si>
    <t>9895</t>
  </si>
  <si>
    <t>UNIAO PVC, SOLDAVEL, 32 MM, PARA AGUA FRIA PREDIAL</t>
  </si>
  <si>
    <t>SINAPI-I|9894</t>
  </si>
  <si>
    <t>9894</t>
  </si>
  <si>
    <t>UNIAO PVC, SOLDAVEL, 40 MM, PARA AGUA FRIA PREDIAL</t>
  </si>
  <si>
    <t>SINAPI-I|9897</t>
  </si>
  <si>
    <t>9897</t>
  </si>
  <si>
    <t>UNIAO PVC, SOLDAVEL, 50 MM, PARA AGUA FRIA PREDIAL</t>
  </si>
  <si>
    <t>SINAPI-I|9910</t>
  </si>
  <si>
    <t>9910</t>
  </si>
  <si>
    <t>UNIAO PVC, SOLDAVEL, 60 MM, PARA AGUA FRIA PREDIAL</t>
  </si>
  <si>
    <t>SINAPI-I|9909</t>
  </si>
  <si>
    <t>9909</t>
  </si>
  <si>
    <t>UNIAO PVC, SOLDAVEL, 75 MM, PARA AGUA FRIA PREDIAL</t>
  </si>
  <si>
    <t>SINAPI-I|9907</t>
  </si>
  <si>
    <t>9907</t>
  </si>
  <si>
    <t>UNIAO PVC, SOLDAVEL, 85 MM, PARA AGUA FRIA PREDIAL</t>
  </si>
  <si>
    <t>SINAPI-I|20973</t>
  </si>
  <si>
    <t>20973</t>
  </si>
  <si>
    <t>UNIAO TIPO STORZ, COM EMPATACAO INTERNA TIPO ANEL DE EXPANSAO, ENGATE RAPIDO 1 1/2", PARA MANGUEIRA DE COMBATE A INCENDIO PREDIAL</t>
  </si>
  <si>
    <t>SINAPI-I|20974</t>
  </si>
  <si>
    <t>20974</t>
  </si>
  <si>
    <t>UNIAO TIPO STORZ, COM EMPATACAO INTERNA TIPO ANEL DE EXPANSAO, ENGATE RAPIDO 2 1/2", PARA MANGUEIRA DE COMBATE A INCENDIO PREDIAL</t>
  </si>
  <si>
    <t>SINAPI-I|37989</t>
  </si>
  <si>
    <t>37989</t>
  </si>
  <si>
    <t>UNIAO, CPVC, SOLDAVEL, 15 MM, PARA AGUA QUENTE PREDIAL</t>
  </si>
  <si>
    <t>SINAPI-I|37990</t>
  </si>
  <si>
    <t>37990</t>
  </si>
  <si>
    <t>UNIAO, CPVC, SOLDAVEL, 22 MM, PARA AGUA QUENTE PREDIAL</t>
  </si>
  <si>
    <t>SINAPI-I|37991</t>
  </si>
  <si>
    <t>37991</t>
  </si>
  <si>
    <t>UNIAO, CPVC, SOLDAVEL, 28 MM, PARA AGUA QUENTE PREDIAL</t>
  </si>
  <si>
    <t>SINAPI-I|37992</t>
  </si>
  <si>
    <t>37992</t>
  </si>
  <si>
    <t>UNIAO, CPVC, SOLDAVEL, 35 MM, PARA AGUA QUENTE PREDIAL</t>
  </si>
  <si>
    <t>SINAPI-I|37993</t>
  </si>
  <si>
    <t>37993</t>
  </si>
  <si>
    <t>UNIAO, CPVC, SOLDAVEL, 42 MM, PARA AGUA QUENTE PREDIAL</t>
  </si>
  <si>
    <t>SINAPI-I|37994</t>
  </si>
  <si>
    <t>37994</t>
  </si>
  <si>
    <t>UNIAO, CPVC, SOLDAVEL, 54 MM, PARA AGUA QUENTE PREDIAL</t>
  </si>
  <si>
    <t>SINAPI-I|37995</t>
  </si>
  <si>
    <t>37995</t>
  </si>
  <si>
    <t>UNIAO, CPVC, SOLDAVEL, 73 MM, PARA AGUA QUENTE PREDIAL</t>
  </si>
  <si>
    <t>SINAPI-I|37996</t>
  </si>
  <si>
    <t>37996</t>
  </si>
  <si>
    <t>UNIAO, CPVC, SOLDAVEL, 89 MM, PARA AGUA QUENTE PREDIAL</t>
  </si>
  <si>
    <t>SINAPI-I|45267</t>
  </si>
  <si>
    <t>45267</t>
  </si>
  <si>
    <t>UNIFORME PROFISSIONAL DE BRIM, CALCA E CAMISA MANGA LONGA COM FAIXA REFLETIVA</t>
  </si>
  <si>
    <t>SINAPI-I|38604</t>
  </si>
  <si>
    <t>38604</t>
  </si>
  <si>
    <t>USINA DE ASFALTO A FRIO, CAPACIDADE DE 40 A 60 T/H, ELETRICA, POTENCIA DE 30 CV</t>
  </si>
  <si>
    <t>SINAPI-I|10601</t>
  </si>
  <si>
    <t>10601</t>
  </si>
  <si>
    <t>USINA DE ASFALTO A QUENTE, FIXA, TIPO CONTRA FLUXO, CAPACIDADE DE 100 A 140 T/H, POTENCIA DE 280 KW, COM MISTURADOR EXTERNO ROTATIVO</t>
  </si>
  <si>
    <t>SINAPI-I|44469</t>
  </si>
  <si>
    <t>44469</t>
  </si>
  <si>
    <t>USINA DE ASFALTO, GRAVIMETRICA, CAPACIDADE DE 150 T/H, POTENCIA DE 400 KW</t>
  </si>
  <si>
    <t>SINAPI-I|9914</t>
  </si>
  <si>
    <t>9914</t>
  </si>
  <si>
    <t>USINA DE CONCRETO FIXA, CAPACIDADE NOMINAL DE 90 A 120 M3/H, SEM SILO</t>
  </si>
  <si>
    <t>SINAPI-I|36485</t>
  </si>
  <si>
    <t>36485</t>
  </si>
  <si>
    <t>USINA DE LAMA ASFALTICA, PROD 30 A 50 T/H, SILO DE AGREGADO 7 M3, RESERVATORIOS PARA EMULSAO E AGUA DE 2,3 M3 CADA, MISTURADOR TIPO PUGG-MILL A SER MONTADO SOBRE CAMINHAO</t>
  </si>
  <si>
    <t>SINAPI-I|9912</t>
  </si>
  <si>
    <t>9912</t>
  </si>
  <si>
    <t>USINA DE MISTURAS ASFALTICAS A QUENTE, MOVEL, TIPO CONTRA FLUXO, CAPACIDADE DE 40 A 80 T/H</t>
  </si>
  <si>
    <t>SINAPI-I|9921</t>
  </si>
  <si>
    <t>9921</t>
  </si>
  <si>
    <t>USINA MISTURADORA DE SOLOS, DOSADORES TRIPLOS, CALHA VIBRATORIA CAPACIDADE DE 200 A 500 T/H, POTENCIA DE 75 KW</t>
  </si>
  <si>
    <t>SINAPI-I|21112</t>
  </si>
  <si>
    <t>21112</t>
  </si>
  <si>
    <t>VALVULA DE DESCARGA EM METAL CROMADO PARA MICTORIO COM ACIONAMENTO POR PRESSAO E FECHAMENTO AUTOMATICO</t>
  </si>
  <si>
    <t>SINAPI-I|10228</t>
  </si>
  <si>
    <t>10228</t>
  </si>
  <si>
    <t>VALVULA DE DESCARGA METALICA, BASE 1 1/2" E ACABAMENTO METALICO CROMADO</t>
  </si>
  <si>
    <t>SINAPI-I|11781</t>
  </si>
  <si>
    <t>11781</t>
  </si>
  <si>
    <t>VALVULA DE DESCARGA METALICA, BASE 1 1/4" E ACABAMENTO METALICO CROMADO</t>
  </si>
  <si>
    <t>SINAPI-I|37588</t>
  </si>
  <si>
    <t>37588</t>
  </si>
  <si>
    <t>VALVULA DE ESCOAMENTO PARA TANQUE, EM METAL CROMADO, 1.1/2", SEM LADRAO, COM TAMPAO PLASTICO</t>
  </si>
  <si>
    <t>SINAPI-I|11751</t>
  </si>
  <si>
    <t>11751</t>
  </si>
  <si>
    <t>VALVULA DE ESFERA BRUTA EM BRONZE, BITOLA 1 1/2"</t>
  </si>
  <si>
    <t>SINAPI-I|11750</t>
  </si>
  <si>
    <t>11750</t>
  </si>
  <si>
    <t>VALVULA DE ESFERA BRUTA EM BRONZE, BITOLA 1 1/4"</t>
  </si>
  <si>
    <t>SINAPI-I|11746</t>
  </si>
  <si>
    <t>11746</t>
  </si>
  <si>
    <t>VALVULA DE ESFERA BRUTA EM BRONZE, BITOLA 1"</t>
  </si>
  <si>
    <t>SINAPI-I|11748</t>
  </si>
  <si>
    <t>11748</t>
  </si>
  <si>
    <t>VALVULA DE ESFERA BRUTA EM BRONZE, BITOLA 1/2"</t>
  </si>
  <si>
    <t>SINAPI-I|11747</t>
  </si>
  <si>
    <t>11747</t>
  </si>
  <si>
    <t>VALVULA DE ESFERA BRUTA EM BRONZE, BITOLA 2"</t>
  </si>
  <si>
    <t>SINAPI-I|11749</t>
  </si>
  <si>
    <t>11749</t>
  </si>
  <si>
    <t>VALVULA DE ESFERA BRUTA EM BRONZE, BITOLA 3/4"</t>
  </si>
  <si>
    <t>SINAPI-I|10236</t>
  </si>
  <si>
    <t>10236</t>
  </si>
  <si>
    <t>VALVULA DE RETENCAO DE BRONZE, PE COM CRIVOS, EXTREMIDADE COM ROSCA, DE 1 1/2", PARA FUNDO DE POCO</t>
  </si>
  <si>
    <t>SINAPI-I|10233</t>
  </si>
  <si>
    <t>10233</t>
  </si>
  <si>
    <t>VALVULA DE RETENCAO DE BRONZE, PE COM CRIVOS, EXTREMIDADE COM ROSCA, DE 1 1/4", PARA FUNDO DE POCO</t>
  </si>
  <si>
    <t>SINAPI-I|10234</t>
  </si>
  <si>
    <t>10234</t>
  </si>
  <si>
    <t>VALVULA DE RETENCAO DE BRONZE, PE COM CRIVOS, EXTREMIDADE COM ROSCA, DE 1", PARA FUNDO DE POCO</t>
  </si>
  <si>
    <t>SINAPI-I|10231</t>
  </si>
  <si>
    <t>10231</t>
  </si>
  <si>
    <t>VALVULA DE RETENCAO DE BRONZE, PE COM CRIVOS, EXTREMIDADE COM ROSCA, DE 2 1/2", PARA FUNDO DE POCO</t>
  </si>
  <si>
    <t>SINAPI-I|10232</t>
  </si>
  <si>
    <t>10232</t>
  </si>
  <si>
    <t>VALVULA DE RETENCAO DE BRONZE, PE COM CRIVOS, EXTREMIDADE COM ROSCA, DE 2", PARA FUNDO DE POCO</t>
  </si>
  <si>
    <t>SINAPI-I|10235</t>
  </si>
  <si>
    <t>10235</t>
  </si>
  <si>
    <t>VALVULA DE RETENCAO DE BRONZE, PE COM CRIVOS, EXTREMIDADE COM ROSCA, DE 3", PARA FUNDO DE POCO</t>
  </si>
  <si>
    <t>SINAPI-I|10229</t>
  </si>
  <si>
    <t>10229</t>
  </si>
  <si>
    <t>VALVULA DE RETENCAO DE BRONZE, PE COM CRIVOS, EXTREMIDADE COM ROSCA, DE 3/4", PARA FUNDO DE POCO</t>
  </si>
  <si>
    <t>SINAPI-I|10230</t>
  </si>
  <si>
    <t>10230</t>
  </si>
  <si>
    <t>VALVULA DE RETENCAO DE BRONZE, PE COM CRIVOS, EXTREMIDADE COM ROSCA, DE 4", PARA FUNDO DE POCO</t>
  </si>
  <si>
    <t>SINAPI-I|10409</t>
  </si>
  <si>
    <t>10409</t>
  </si>
  <si>
    <t>VALVULA DE RETENCAO HORIZONTAL, DE BRONZE (PN-25), 1 1/2", 400 PSI, TAMPA DE PORCA DE UNIAO, EXTREMIDADES COM ROSCA</t>
  </si>
  <si>
    <t>SINAPI-I|10411</t>
  </si>
  <si>
    <t>10411</t>
  </si>
  <si>
    <t>VALVULA DE RETENCAO HORIZONTAL, DE BRONZE (PN-25), 1 1/4", 400 PSI, TAMPA DE PORCA DE UNIAO, EXTREMIDADES COM ROSCA</t>
  </si>
  <si>
    <t>SINAPI-I|10410</t>
  </si>
  <si>
    <t>10410</t>
  </si>
  <si>
    <t>VALVULA DE RETENCAO HORIZONTAL, DE BRONZE (PN-25), 1", 400 PSI, TAMPA DE PORCA DE UNIAO, EXTREMIDADES COM ROSCA</t>
  </si>
  <si>
    <t>SINAPI-I|10404</t>
  </si>
  <si>
    <t>10404</t>
  </si>
  <si>
    <t>VALVULA DE RETENCAO HORIZONTAL, DE BRONZE (PN-25), 1/2", 400 PSI, TAMPA DE PORCA DE UNIAO, EXTREMIDADES COM ROSCA</t>
  </si>
  <si>
    <t>SINAPI-I|10405</t>
  </si>
  <si>
    <t>10405</t>
  </si>
  <si>
    <t>VALVULA DE RETENCAO HORIZONTAL, DE BRONZE (PN-25), 2 1/2", 400 PSI, TAMPA DE PORCA DE UNIAO, EXTREMIDADES COM ROSCA</t>
  </si>
  <si>
    <t>SINAPI-I|10408</t>
  </si>
  <si>
    <t>10408</t>
  </si>
  <si>
    <t>VALVULA DE RETENCAO HORIZONTAL, DE BRONZE (PN-25), 2", 400 PSI, TAMPA DE PORCA DE UNIAO, EXTREMIDADES COM ROSCA</t>
  </si>
  <si>
    <t>SINAPI-I|10406</t>
  </si>
  <si>
    <t>10406</t>
  </si>
  <si>
    <t>VALVULA DE RETENCAO HORIZONTAL, DE BRONZE (PN-25), 3", 400 PSI, TAMPA DE PORCA DE UNIAO, EXTREMIDADES COM ROSCA</t>
  </si>
  <si>
    <t>SINAPI-I|10412</t>
  </si>
  <si>
    <t>10412</t>
  </si>
  <si>
    <t>VALVULA DE RETENCAO HORIZONTAL, DE BRONZE (PN-25), 3/4", 400 PSI, TAMPA DE PORCA DE UNIAO, EXTREMIDADES COM ROSCA</t>
  </si>
  <si>
    <t>SINAPI-I|10407</t>
  </si>
  <si>
    <t>10407</t>
  </si>
  <si>
    <t>VALVULA DE RETENCAO HORIZONTAL, DE BRONZE (PN-25), 4", 400 PSI, TAMPA DE PORCA DE UNIAO, EXTREMIDADES COM ROSCA</t>
  </si>
  <si>
    <t>SINAPI-I|10416</t>
  </si>
  <si>
    <t>10416</t>
  </si>
  <si>
    <t>VALVULA DE RETENCAO VERTICAL, DE BRONZE (PN-16), 1 1/2", 200 PSI, EXTREMIDADES COM ROSCA</t>
  </si>
  <si>
    <t>SINAPI-I|10419</t>
  </si>
  <si>
    <t>10419</t>
  </si>
  <si>
    <t>VALVULA DE RETENCAO VERTICAL, DE BRONZE (PN-16), 1 1/4", 200 PSI, EXTREMIDADES COM ROSCA</t>
  </si>
  <si>
    <t>SINAPI-I|10418</t>
  </si>
  <si>
    <t>10418</t>
  </si>
  <si>
    <t>VALVULA DE RETENCAO VERTICAL, DE BRONZE (PN-16), 1", 200 PSI, EXTREMIDADES COM ROSCA</t>
  </si>
  <si>
    <t>SINAPI-I|21092</t>
  </si>
  <si>
    <t>21092</t>
  </si>
  <si>
    <t>VALVULA DE RETENCAO VERTICAL, DE BRONZE (PN-16), 1/2", 200 PSI, EXTREMIDADES COM ROSCA</t>
  </si>
  <si>
    <t>SINAPI-I|12657</t>
  </si>
  <si>
    <t>12657</t>
  </si>
  <si>
    <t>VALVULA DE RETENCAO VERTICAL, DE BRONZE (PN-16), 2 1/2", 200 PSI, EXTREMIDADES COM ROSCA</t>
  </si>
  <si>
    <t>SINAPI-I|10417</t>
  </si>
  <si>
    <t>10417</t>
  </si>
  <si>
    <t>VALVULA DE RETENCAO VERTICAL, DE BRONZE (PN-16), 2", 200 PSI, EXTREMIDADES COM ROSCA</t>
  </si>
  <si>
    <t>SINAPI-I|10414</t>
  </si>
  <si>
    <t>10414</t>
  </si>
  <si>
    <t>VALVULA DE RETENCAO VERTICAL, DE BRONZE (PN-16), 3", 200 PSI, EXTREMIDADES COM ROSCA</t>
  </si>
  <si>
    <t>SINAPI-I|10413</t>
  </si>
  <si>
    <t>10413</t>
  </si>
  <si>
    <t>VALVULA DE RETENCAO VERTICAL, DE BRONZE (PN-16), 3/4", 200 PSI, EXTREMIDADES COM ROSCA</t>
  </si>
  <si>
    <t>SINAPI-I|10415</t>
  </si>
  <si>
    <t>10415</t>
  </si>
  <si>
    <t>VALVULA DE RETENCAO VERTICAL, DE BRONZE (PN-16), 4", 200 PSI, EXTREMIDADES COM ROSCA</t>
  </si>
  <si>
    <t>SINAPI-I|38643</t>
  </si>
  <si>
    <t>38643</t>
  </si>
  <si>
    <t>VALVULA EM METAL CROMADO PARA LAVATORIO, 1" SEM LADRAO</t>
  </si>
  <si>
    <t>SINAPI-I|6157</t>
  </si>
  <si>
    <t>6157</t>
  </si>
  <si>
    <t>VALVULA EM METAL CROMADO PARA PIA AMERICANA 3.1/2 X 1.1/2"</t>
  </si>
  <si>
    <t>SINAPI-I|6158</t>
  </si>
  <si>
    <t>6158</t>
  </si>
  <si>
    <t>VALVULA EM PLASTICO BRANCO PARA LAVATORIO 1", SEM UNHO, COM LADRAO</t>
  </si>
  <si>
    <t>SINAPI-I|6156</t>
  </si>
  <si>
    <t>6156</t>
  </si>
  <si>
    <t>VALVULA EM PLASTICO BRANCO PARA TANQUE 1.1/4" X 1.1/2", SEM UNHO E SEM LADRAO</t>
  </si>
  <si>
    <t>SINAPI-I|6153</t>
  </si>
  <si>
    <t>6153</t>
  </si>
  <si>
    <t>VALVULA EM PLASTICO BRANCO PARA TANQUE OU LAVATORIO 1", SEM UNHO E SEM LADRAO</t>
  </si>
  <si>
    <t>SINAPI-I|6154</t>
  </si>
  <si>
    <t>6154</t>
  </si>
  <si>
    <t>VALVULA EM PLASTICO CROMADO PARA LAVATORIO 1", SEM UNHO, COM LADRAO</t>
  </si>
  <si>
    <t>SINAPI-I|6155</t>
  </si>
  <si>
    <t>6155</t>
  </si>
  <si>
    <t>VALVULA EM PLASTICO CROMADO TIPO AMERICANA PARA PIA DE COZINHA 3.1/2" X 1.1/2", SEM ADAPTADOR</t>
  </si>
  <si>
    <t>SINAPI-I|43595</t>
  </si>
  <si>
    <t>43595</t>
  </si>
  <si>
    <t>VARA FINA PARA CREMONA, EM FERRO ZINCADO BRANCO, COM DIAMETRO DE APROX 10 MM E COMPRIMENTO DE 1,20 M</t>
  </si>
  <si>
    <t>SINAPI-I|43596</t>
  </si>
  <si>
    <t>43596</t>
  </si>
  <si>
    <t>VARA FINA PARA CREMONA, EM FERRO ZINCADO BRANCO, COM DIAMETRO DE APROX 10 MM E COMPRIMENTO DE 1,50 M</t>
  </si>
  <si>
    <t>SINAPI-I|38108</t>
  </si>
  <si>
    <t>38108</t>
  </si>
  <si>
    <t>VARIADOR DE LUMINOSIDADE ROTATIVO (DIMMER) 127 V, 300 W (APENAS MODULO)</t>
  </si>
  <si>
    <t>SINAPI-I|38087</t>
  </si>
  <si>
    <t>38087</t>
  </si>
  <si>
    <t>VARIADOR DE LUMINOSIDADE ROTATIVO (DIMMER) 127V, 300W, CONJUNTO MONTADO PARA EMBUTIR 4" X 2" (PLACA + SUPORTE + MODULO)</t>
  </si>
  <si>
    <t>SINAPI-I|38109</t>
  </si>
  <si>
    <t>38109</t>
  </si>
  <si>
    <t>VARIADOR DE LUMINOSIDADE ROTATIVO (DIMMER) 220 V, 600 W (APENAS MODULO)</t>
  </si>
  <si>
    <t>SINAPI-I|38088</t>
  </si>
  <si>
    <t>38088</t>
  </si>
  <si>
    <t>VARIADOR DE LUMINOSIDADE ROTATIVO (DIMMER) 220V, 600W, CONJUNTO MONTADO PARA EMBUTIR 4" X 2" (PLACA + SUPORTE + MODULO)</t>
  </si>
  <si>
    <t>SINAPI-I|38110</t>
  </si>
  <si>
    <t>38110</t>
  </si>
  <si>
    <t>VARIADOR DE VELOCIDADE PARA VENTILADOR 127 V, 150 W (APENAS MODULO)</t>
  </si>
  <si>
    <t>SINAPI-I|38089</t>
  </si>
  <si>
    <t>38089</t>
  </si>
  <si>
    <t>VARIADOR DE VELOCIDADE PARA VENTILADOR 127V, 150W + 2 INTERRUPTORES PARALELOS, PARA REVERSAO E LAMPADA, CONJUNTO MONTADO PARA EMBUTIR 4" X 2" (PLACA + SUPORTE + MODULOS)</t>
  </si>
  <si>
    <t>SINAPI-I|38111</t>
  </si>
  <si>
    <t>38111</t>
  </si>
  <si>
    <t>VARIADOR DE VELOCIDADE PARA VENTILADOR 220 V, 250 W (APENAS MODULO)</t>
  </si>
  <si>
    <t>SINAPI-I|38090</t>
  </si>
  <si>
    <t>38090</t>
  </si>
  <si>
    <t>VARIADOR DE VELOCIDADE PARA VENTILADOR 220V, 250W + 2 INTERRUPTORES PARALELOS, PARA REVERSAO E LAMPADA, CONJUNTO MONTADO PARA EMBUTIR 4" X 2" (PLACA + SUPORTE + MODULOS)</t>
  </si>
  <si>
    <t>SINAPI-I|38400</t>
  </si>
  <si>
    <t>38400</t>
  </si>
  <si>
    <t>VASSOURA 40 CM COM CABO</t>
  </si>
  <si>
    <t>SINAPI-I|13726</t>
  </si>
  <si>
    <t>13726</t>
  </si>
  <si>
    <t>VASSOURA MECANICA REBOCAVEL COM ESCOVA CILINDRICA LARGURA UTIL DE VARRIMENTO = 2,44M</t>
  </si>
  <si>
    <t>SINAPI-I|12627</t>
  </si>
  <si>
    <t>12627</t>
  </si>
  <si>
    <t>VEDACAO DE CALHA, EM BORRACHA COR PRETA, MEDIDA ENTRE 119 E 170 MM, PARA DRENAGEM PLUVIAL PREDIAL</t>
  </si>
  <si>
    <t>SINAPI-I|39996</t>
  </si>
  <si>
    <t>39996</t>
  </si>
  <si>
    <t>VERGALHAO ZINCADO ROSCA TOTAL, 1/4" (6,3 MM)</t>
  </si>
  <si>
    <t>SINAPI-I|10478</t>
  </si>
  <si>
    <t>10478</t>
  </si>
  <si>
    <t>VERNIZ A BASE RESINA ALQUIDICA COM POLIURETANO PARA MADEIRA, COM FILTRO SOLAR, BRILHANTE, USO INTERNO E EXTERNO</t>
  </si>
  <si>
    <t>SINAPI-I|10481</t>
  </si>
  <si>
    <t>10481</t>
  </si>
  <si>
    <t>VERNIZ MARITIMO PREMIUM PARA MADEIRA, COM FILTRO SOLAR, BRILHANTE, USO INTERNO E EXTERNO</t>
  </si>
  <si>
    <t>SINAPI-I|10475</t>
  </si>
  <si>
    <t>10475</t>
  </si>
  <si>
    <t>VERNIZ TIPO COPAL PARA MADEIRA, BRILHANTE, USO INTERNO</t>
  </si>
  <si>
    <t>SINAPI-I|4030</t>
  </si>
  <si>
    <t>4030</t>
  </si>
  <si>
    <t>VEU DE POLIESTER PARA IMPERMEABILIZACAO</t>
  </si>
  <si>
    <t>SINAPI-I|4031</t>
  </si>
  <si>
    <t>4031</t>
  </si>
  <si>
    <t>VEU DE VIDRO/VEU DE SUPERFICIE 30 A 35 G/M2</t>
  </si>
  <si>
    <t>SINAPI-I|11652</t>
  </si>
  <si>
    <t>11652</t>
  </si>
  <si>
    <t>VIBRADOR DE IMERSAO, DIAMETRO DA PONTEIRA DE *35* MM, COM MOTOR 4 TEMPOS A GASOLINA DE 5,5 HP (5,5 CV)</t>
  </si>
  <si>
    <t>SINAPI-I|13896</t>
  </si>
  <si>
    <t>13896</t>
  </si>
  <si>
    <t>VIBRADOR DE IMERSAO, DIAMETRO DA PONTEIRA DE *45* MM, COM MOTOR ELETRICO TRIFASICO DE 2 HP (2 CV)</t>
  </si>
  <si>
    <t>SINAPI-I|44470</t>
  </si>
  <si>
    <t>44470</t>
  </si>
  <si>
    <t>VIBROACABADORA DE ASFALTO SOBRE ESTEIRAS, LARG. PAVIM. 2,13 M A 4,55 M, POT. 74 KW/ 100 HP, CAP. 400 T/ H</t>
  </si>
  <si>
    <t>SINAPI-I|13476</t>
  </si>
  <si>
    <t>13476</t>
  </si>
  <si>
    <t>VIBROACABADORA DE ASFALTO SOBRE ESTEIRAS, LARG. PAVIM. 2,60 M A 5,75 M, POT. 110 HP, CAP. 450 T/ H</t>
  </si>
  <si>
    <t>SINAPI-I|44491</t>
  </si>
  <si>
    <t>44491</t>
  </si>
  <si>
    <t>VIBROACABADORA DE ASFALTO SOBRE ESTEIRAS, LARG. PAVIM. MAX. 8,00 M, POT. 100 KW/ 134 HP, CAP. 600 T/ H</t>
  </si>
  <si>
    <t>SINAPI-I|10488</t>
  </si>
  <si>
    <t>10488</t>
  </si>
  <si>
    <t>VIBROACABADORA DE ASFALTO SOBRE ESTEIRAS, LARG. PAVIMENT. 1,90 A 5,3 M, POT. 78 KW/105 HP, CAP. 450 T/H</t>
  </si>
  <si>
    <t>SINAPI-I|13606</t>
  </si>
  <si>
    <t>13606</t>
  </si>
  <si>
    <t>VIBROACABADORA DE ASFALTO SOBRE RODAS, LARGURA DE PAVIMENTACAO DE 1,70 A 4,20 M, POTENCIA 78 KW/105 HP, CAPACIDADE 300 T/H</t>
  </si>
  <si>
    <t>SINAPI-I|10489</t>
  </si>
  <si>
    <t>10489</t>
  </si>
  <si>
    <t>VIDRACEIRO (HORISTA)</t>
  </si>
  <si>
    <t>SINAPI-I|41073</t>
  </si>
  <si>
    <t>41073</t>
  </si>
  <si>
    <t>VIDRACEIRO (MENSALISTA)</t>
  </si>
  <si>
    <t>SINAPI-I|34391</t>
  </si>
  <si>
    <t>34391</t>
  </si>
  <si>
    <t>VIDRO COMUM LAMINADO LISO INCOLOR DUPLO, ESPESSURA TOTAL 8 MM (CADA CAMADA DE 4 MM) - COLOCADO</t>
  </si>
  <si>
    <t>SINAPI-I|10496</t>
  </si>
  <si>
    <t>10496</t>
  </si>
  <si>
    <t>VIDRO COMUM LAMINADO, LISO, INCOLOR, DUPLO, ESPESSURA TOTAL 6 MM (CADA CAMADA E= 3 MM) - COLOCADO</t>
  </si>
  <si>
    <t>SINAPI-I|10497</t>
  </si>
  <si>
    <t>10497</t>
  </si>
  <si>
    <t>VIDRO COMUM LAMINADO, LISO, INCOLOR, TRIPLO, ESPESSURA TOTAL 12 MM (CADA CAMADA E= 4 MM) - COLOCADO</t>
  </si>
  <si>
    <t>SINAPI-I|10504</t>
  </si>
  <si>
    <t>10504</t>
  </si>
  <si>
    <t>VIDRO COMUM LAMINADO, LISO, INCOLOR, TRIPLO, ESPESSURA TOTAL 15 MM (CADA CAMADA E = 5 MM) - COLOCADO</t>
  </si>
  <si>
    <t>SINAPI-I|34390</t>
  </si>
  <si>
    <t>34390</t>
  </si>
  <si>
    <t>VIDRO CRISTAL COLORIDO, 10 MM, PINTADO NA COR BRANCA</t>
  </si>
  <si>
    <t>SINAPI-I|34389</t>
  </si>
  <si>
    <t>34389</t>
  </si>
  <si>
    <t>VIDRO CRISTAL COLORIDO, 4 MM, PINTADO NA COR BRANCA</t>
  </si>
  <si>
    <t>SINAPI-I|34388</t>
  </si>
  <si>
    <t>34388</t>
  </si>
  <si>
    <t>VIDRO CRISTAL COLORIDO, 6 MM, PINTADO NA COR BRANCA</t>
  </si>
  <si>
    <t>SINAPI-I|34387</t>
  </si>
  <si>
    <t>34387</t>
  </si>
  <si>
    <t>VIDRO CRISTAL COLORIDO, 8 MM, PINTADO NA COR BRANCA</t>
  </si>
  <si>
    <t>SINAPI-I|11188</t>
  </si>
  <si>
    <t>11188</t>
  </si>
  <si>
    <t>VIDRO LISO FUME E = 4MM - SEM COLOCACAO</t>
  </si>
  <si>
    <t>SINAPI-I|11189</t>
  </si>
  <si>
    <t>11189</t>
  </si>
  <si>
    <t>VIDRO LISO FUME E = 6MM - SEM COLOCACAO</t>
  </si>
  <si>
    <t>SINAPI-I|21107</t>
  </si>
  <si>
    <t>21107</t>
  </si>
  <si>
    <t>VIDRO LISO FUME, E = 5 MM - SEM COLOCACAO</t>
  </si>
  <si>
    <t>SINAPI-I|34386</t>
  </si>
  <si>
    <t>34386</t>
  </si>
  <si>
    <t>VIDRO LISO INCOLOR 10 MM - SEM COLOCACAO</t>
  </si>
  <si>
    <t>SINAPI-I|10490</t>
  </si>
  <si>
    <t>10490</t>
  </si>
  <si>
    <t>VIDRO LISO INCOLOR 2 A 3 MM - SEM COLOCACAO</t>
  </si>
  <si>
    <t>SINAPI-I|10492</t>
  </si>
  <si>
    <t>10492</t>
  </si>
  <si>
    <t>VIDRO LISO INCOLOR 4MM - SEM COLOCACAO</t>
  </si>
  <si>
    <t>SINAPI-I|10493</t>
  </si>
  <si>
    <t>10493</t>
  </si>
  <si>
    <t>VIDRO LISO INCOLOR 5MM - SEM COLOCACAO</t>
  </si>
  <si>
    <t>SINAPI-I|10491</t>
  </si>
  <si>
    <t>10491</t>
  </si>
  <si>
    <t>VIDRO LISO INCOLOR 6 MM - SEM COLOCACAO</t>
  </si>
  <si>
    <t>SINAPI-I|34385</t>
  </si>
  <si>
    <t>34385</t>
  </si>
  <si>
    <t>VIDRO LISO INCOLOR 8MM - SEM COLOCACAO</t>
  </si>
  <si>
    <t>SINAPI-I|10499</t>
  </si>
  <si>
    <t>10499</t>
  </si>
  <si>
    <t>VIDRO MARTELADO OU CANELADO, 4 MM - SEM COLOCACAO</t>
  </si>
  <si>
    <t>SINAPI-I|34384</t>
  </si>
  <si>
    <t>34384</t>
  </si>
  <si>
    <t>VIDRO PLANO ARAMADO E = 6 MM - SEM COLOCACAO</t>
  </si>
  <si>
    <t>SINAPI-I|11185</t>
  </si>
  <si>
    <t>11185</t>
  </si>
  <si>
    <t>VIDRO PLANO ARAMADO E = 7MM - SEM COLOCACAO</t>
  </si>
  <si>
    <t>SINAPI-I|10507</t>
  </si>
  <si>
    <t>10507</t>
  </si>
  <si>
    <t>VIDRO TEMPERADO INCOLOR E = 10 MM, SEM COLOCACAO</t>
  </si>
  <si>
    <t>SINAPI-I|10505</t>
  </si>
  <si>
    <t>10505</t>
  </si>
  <si>
    <t>VIDRO TEMPERADO INCOLOR E = 6 MM, SEM COLOCACAO</t>
  </si>
  <si>
    <t>SINAPI-I|10506</t>
  </si>
  <si>
    <t>10506</t>
  </si>
  <si>
    <t>VIDRO TEMPERADO INCOLOR E = 8 MM, SEM COLOCACAO</t>
  </si>
  <si>
    <t>SINAPI-I|5031</t>
  </si>
  <si>
    <t>5031</t>
  </si>
  <si>
    <t>VIDRO TEMPERADO INCOLOR PARA PORTA DE ABRIR, E = 10 MM (SEM FERRAGENS E SEM COLOCACAO)</t>
  </si>
  <si>
    <t>SINAPI-I|10502</t>
  </si>
  <si>
    <t>10502</t>
  </si>
  <si>
    <t>VIDRO TEMPERADO VERDE E = 10 MM, SEM COLOCACAO</t>
  </si>
  <si>
    <t>SINAPI-I|10501</t>
  </si>
  <si>
    <t>10501</t>
  </si>
  <si>
    <t>VIDRO TEMPERADO VERDE E = 6 MM, SEM COLOCACAO</t>
  </si>
  <si>
    <t>SINAPI-I|10503</t>
  </si>
  <si>
    <t>10503</t>
  </si>
  <si>
    <t>VIDRO TEMPERADO VERDE E = 8 MM, SEM COLOCACAO</t>
  </si>
  <si>
    <t>SINAPI-I|4500</t>
  </si>
  <si>
    <t>4500</t>
  </si>
  <si>
    <t>VIGA *7,5 X 10* CM EM PINUS, MISTA OU EQUIVALENTE DA REGIAO - BRUTA</t>
  </si>
  <si>
    <t>SINAPI-I|4448</t>
  </si>
  <si>
    <t>4448</t>
  </si>
  <si>
    <t>VIGA *7,5 X 15 CM EM PINUS, MISTA OU EQUIVALENTE DA REGIAO - BRUTA</t>
  </si>
  <si>
    <t>SINAPI-I|20213</t>
  </si>
  <si>
    <t>20213</t>
  </si>
  <si>
    <t>VIGA APARELHADA *6 X 12* CM, EM MACARANDUBA/MASSARANDUBA, ANGELIM OU EQUIVALENTE DA REGIAO</t>
  </si>
  <si>
    <t>SINAPI-I|20211</t>
  </si>
  <si>
    <t>20211</t>
  </si>
  <si>
    <t>VIGA APARELHADA *6 X 16* CM, EM MACARANDUBA/MASSARANDUBA, ANGELIM OU EQUIVALENTE DA REGIAO</t>
  </si>
  <si>
    <t>SINAPI-I|40270</t>
  </si>
  <si>
    <t>40270</t>
  </si>
  <si>
    <t>VIGA DE ESCORAMENTO H20, DE MADEIRA, PESO DE 5,00 A 5,20 KG/M, COM EXTREMIDADES PLASTICAS</t>
  </si>
  <si>
    <t>SINAPI-I|4425</t>
  </si>
  <si>
    <t>4425</t>
  </si>
  <si>
    <t>VIGA NAO APARELHADA *6 X 12* CM, EM MACARANDUBA/MASSARANDUBA, ANGELIM OU EQUIVALENTE DA REGIAO - BRUTA</t>
  </si>
  <si>
    <t>SINAPI-I|4472</t>
  </si>
  <si>
    <t>4472</t>
  </si>
  <si>
    <t>VIGA NAO APARELHADA *6 X 16* CM, EM MACARANDUBA/MASSARANDUBA, ANGELIM OU EQUIVALENTE DA REGIAO - BRUTA</t>
  </si>
  <si>
    <t>SINAPI-I|35272</t>
  </si>
  <si>
    <t>35272</t>
  </si>
  <si>
    <t>VIGA NAO APARELHADA *6 X 20* CM, EM MACARANDUBA/MASSARANDUBA, ANGELIM OU EQUIVALENTE DA REGIAO - BRUTA</t>
  </si>
  <si>
    <t>SINAPI-I|4481</t>
  </si>
  <si>
    <t>4481</t>
  </si>
  <si>
    <t>VIGA NAO APARELHADA *8 X 16* CM EM MACARANDUBA/MASSARANDUBA, ANGELIM OU EQUIVALENTE DA REGIAO - BRUTA</t>
  </si>
  <si>
    <t>SINAPI-I|34345</t>
  </si>
  <si>
    <t>34345</t>
  </si>
  <si>
    <t>VIGIA DIURNO (HORISTA)</t>
  </si>
  <si>
    <t>SINAPI-I|41096</t>
  </si>
  <si>
    <t>41096</t>
  </si>
  <si>
    <t>VIGIA DIURNO (MENSALISTA)</t>
  </si>
  <si>
    <t>GOINFRA|20100</t>
  </si>
  <si>
    <t>GOINFRA</t>
  </si>
  <si>
    <t>020100</t>
  </si>
  <si>
    <t>DEMOLIÇÃO MANUAL - COBERTURA TELHA METÁLICA COM TRANSPORTE ATÉ CAÇAMBA E CARGA</t>
  </si>
  <si>
    <t>m2</t>
  </si>
  <si>
    <t>06/2026</t>
  </si>
  <si>
    <t>SERVIÇO</t>
  </si>
  <si>
    <t>T343</t>
  </si>
  <si>
    <t>GOINFRA|20101</t>
  </si>
  <si>
    <t>020101</t>
  </si>
  <si>
    <t>DEMOLIÇÃO MANUAL DE COBERTURA EM TELHA CERAMICA COM TRANSPORTE ATÉ CAÇAMBA E CARGA</t>
  </si>
  <si>
    <t>GOINFRA|20102</t>
  </si>
  <si>
    <t>020102</t>
  </si>
  <si>
    <t>DEMOLICAO MANUAL COBERTURA TELHA FIBROCIMENTO/FIBRA DE VIDRO/SIMILARES C/ TRANSP. ATÉ CB. E CARGA</t>
  </si>
  <si>
    <t>GOINFRA|20103</t>
  </si>
  <si>
    <t>020103</t>
  </si>
  <si>
    <t>DEMOLIÇÃO MANUAL ESTRUTURA EM MADEIRA TELHADO COM TRANSPORTE ATÉ CAÇAMBA E CARGA</t>
  </si>
  <si>
    <t>GOINFRA|20104</t>
  </si>
  <si>
    <t>020104</t>
  </si>
  <si>
    <t>DEMOLIÇÃO MANUAL DE RIPA COM TRANSPORTE ATÉ CAÇAMBA E CARGA</t>
  </si>
  <si>
    <t>GOINFRA|20105</t>
  </si>
  <si>
    <t>020105</t>
  </si>
  <si>
    <t>DEMOLIÇÃO MANUAL FORRO PAULISTA COM TRANSPORTE ATÉ CAÇAMBA E CARGA</t>
  </si>
  <si>
    <t>GOINFRA|20106</t>
  </si>
  <si>
    <t>020106</t>
  </si>
  <si>
    <t>REMOÇÃO MANUAL DE JANELA OU PORTAL COM TRANSPORTE ATÉ CAÇAMBA E CARGA</t>
  </si>
  <si>
    <t>GOINFRA|20107</t>
  </si>
  <si>
    <t>020107</t>
  </si>
  <si>
    <t xml:space="preserve">CORTE, DESTOCAMENTO, RETIRADA E REATERRO (MANUAIS) DE ÁRVORE GRANDE PORTE (H = 8 A 10 M / DIÂMETRO TRONCO 60 A 70CM E COPA DE 10 A 13M ) C/ TRANSPORTE ATE CAÇAMBA E CARGA </t>
  </si>
  <si>
    <t>Un</t>
  </si>
  <si>
    <t>GOINFRA|20108</t>
  </si>
  <si>
    <t>020108</t>
  </si>
  <si>
    <t>DEMOLIÇÃO MANUAL PISO/VIGA DE MADEIRA COM TRANSPORTE ATÉ CAÇAMBA E CARGA</t>
  </si>
  <si>
    <t>GOINFRA|20109</t>
  </si>
  <si>
    <t>020109</t>
  </si>
  <si>
    <t>DEMOLIÇÃO MANUAL DE PISO CIMENTICIO SOBRE LASTRO DE CONCRETO COM TRANSPORTE ATE CAÇAMBA E CARGA</t>
  </si>
  <si>
    <t>GOINFRA|20110</t>
  </si>
  <si>
    <t>020110</t>
  </si>
  <si>
    <t>DEMOLIÇÃO MANUAL DE PISO EM LADRILHO HIDRAULICO COM TRANSPORTE ATE CAÇAMBA E CARGA</t>
  </si>
  <si>
    <t>GOINFRA|20111</t>
  </si>
  <si>
    <t>020111</t>
  </si>
  <si>
    <t>DEMOLIÇÃO MANUAL DE PISO CERÂMICO SOBRE LASTRO DE CONCRETO COM TRANSPORTE ATÉ CAÇAMBA E CARGA</t>
  </si>
  <si>
    <t>GOINFRA|20112</t>
  </si>
  <si>
    <t>020112</t>
  </si>
  <si>
    <t>DEMOLIÇÃO MANUAL DE PISO CERÂMICO INCLUSIVE RETIRADA DE CONTRAPISO SOBRE LASTRO DE CONCRETO COM TRANSPORTE ATÉ CAÇAMBA E CARGA</t>
  </si>
  <si>
    <t>GOINFRA|20113</t>
  </si>
  <si>
    <t>020113</t>
  </si>
  <si>
    <t>DEMOLIÇÃO MANUAL DE ASSOALHO DE MADEIRA COM TRANSPORTE ATÉ CAÇAMBA E CARGA</t>
  </si>
  <si>
    <t>GOINFRA|20115</t>
  </si>
  <si>
    <t>020115</t>
  </si>
  <si>
    <t>DEMOLIÇÃO MANUAL DE REVESTIMENTOS COM AZULEJO COM TRANSPORTE ATE CAÇAMBA E CARGA</t>
  </si>
  <si>
    <t>GOINFRA|20116</t>
  </si>
  <si>
    <t>020116</t>
  </si>
  <si>
    <t>DEMOLIÇÃO MANUAL DE LAMBRIL COM APROVEITAMENTO</t>
  </si>
  <si>
    <t>GOINFRA|20117</t>
  </si>
  <si>
    <t>020117</t>
  </si>
  <si>
    <t>DEMOLIÇÃO MANUAL DE REVESTIMENTO COM ARGAMASSA COM TRANSPORTE ATÉ CAÇAMBA E CARGA</t>
  </si>
  <si>
    <t>GOINFRA|20118</t>
  </si>
  <si>
    <t>020118</t>
  </si>
  <si>
    <t>DEMOLIÇÃO MANUAL ALVENARIA TIJOLO SEM REAPROVEITAMENTO COM TRANSPORTE ATE CAÇAMBA E CARGA</t>
  </si>
  <si>
    <t>m3</t>
  </si>
  <si>
    <t>GOINFRA|20119</t>
  </si>
  <si>
    <t>020119</t>
  </si>
  <si>
    <t>DEMOLICÃO MANUAL DE ALVENARIA DE TIJOLO COM REAPROVEITAMENTO</t>
  </si>
  <si>
    <t>GOINFRA|20121</t>
  </si>
  <si>
    <t>020121</t>
  </si>
  <si>
    <t>DEMOLIÇÃO MANUAL EM CONCRETO SIMPLES COM TRANSPORTE ATÉ CAÇAMBA E CARGA</t>
  </si>
  <si>
    <t>GOINFRA|20125</t>
  </si>
  <si>
    <t>020125</t>
  </si>
  <si>
    <t>DEMOLIÇÃO MANUAL DE LAJE PRÉ-MOLDADA COM TRANSPORTE ATÉ CAÇAMBA E CARGA</t>
  </si>
  <si>
    <t>GOINFRA|20126</t>
  </si>
  <si>
    <t>020126</t>
  </si>
  <si>
    <t>DEMOLICÃO MANUAL DE PISO INTERTRAVADO COM EMPILHAMENTO</t>
  </si>
  <si>
    <t>GOINFRA|20127</t>
  </si>
  <si>
    <t>020127</t>
  </si>
  <si>
    <t>DEMOLIÇÃO MANUAL DE LAJE EM CONCRETO ARMADO COM TRANSPORTE ATE CAÇAMBA E CARGA</t>
  </si>
  <si>
    <t>GOINFRA|20128</t>
  </si>
  <si>
    <t>020128</t>
  </si>
  <si>
    <t>DEMOLIÇÃO MANUAL DE PILAR EM CONCRETO ARMADO COM TRANSPORTE ATE A CAÇAMBA E CARGA</t>
  </si>
  <si>
    <t>GOINFRA|20129</t>
  </si>
  <si>
    <t>020129</t>
  </si>
  <si>
    <t>DEMOLIÇÃO MANUAL DE VIGA EM CONCRETO ARMADO COM TRANSPORTE ATÉ CAÇAMBA E CARGA</t>
  </si>
  <si>
    <t>GOINFRA|20130</t>
  </si>
  <si>
    <t>020130</t>
  </si>
  <si>
    <t>DEMOLIÇÃO MANUAL DE ALAMBRADO - POSTE DE CONCRETO/TELA/VIGA COM TRANSPORTE ATE CAÇAMBA E CARGA</t>
  </si>
  <si>
    <t>m</t>
  </si>
  <si>
    <t>GOINFRA|20131</t>
  </si>
  <si>
    <t>020131</t>
  </si>
  <si>
    <t>DEMOLIÇÃO MANUAL DE FORRO PACOTE/ESTRUTURA COM TRANSPORTE ATE CAÇAMBA E CARGA</t>
  </si>
  <si>
    <t>GOINFRA|20132</t>
  </si>
  <si>
    <t>020132</t>
  </si>
  <si>
    <t>DEMOLIÇÃO MANUAL DE PISO CARPETE COM TRANSPORTE ATE CAÇAMBA E CARGA</t>
  </si>
  <si>
    <t>GOINFRA|20133</t>
  </si>
  <si>
    <t>020133</t>
  </si>
  <si>
    <t>DEMOLIÇÃO MANUAL DE PISO VINÍLICO COM TRANSPORTE ATE CAÇAMBA E CARGA</t>
  </si>
  <si>
    <t>GOINFRA|20134</t>
  </si>
  <si>
    <t>020134</t>
  </si>
  <si>
    <t>DEMOLIÇÃO MANUAL DE FORRO GESSO COM TRANSPORTE ATÉ CAÇAMBA E CARGA</t>
  </si>
  <si>
    <t>GOINFRA|20135</t>
  </si>
  <si>
    <t>020135</t>
  </si>
  <si>
    <t>DEMOLIÇÃO MANUAL DE ESTRUTURA EM METALON PARA FORRO DE GESSO COM TRANSPORTE ATÉ CAÇAMBA E CARGA</t>
  </si>
  <si>
    <t>GOINFRA|20136</t>
  </si>
  <si>
    <t>020136</t>
  </si>
  <si>
    <t>DEMOLIÇÃO MANUAL DE CAIBRO E RIPA COM TRANSPORTE ATÉ CAÇAMBA E CARGA</t>
  </si>
  <si>
    <t>GOINFRA|20137</t>
  </si>
  <si>
    <t>020137</t>
  </si>
  <si>
    <t>REMOÇÃO MANUAL DE BACIA SANITÁRIA COM TRANSPORTE ATÉ CAÇAMBA E CARGA</t>
  </si>
  <si>
    <t>GOINFRA|20138</t>
  </si>
  <si>
    <t>020138</t>
  </si>
  <si>
    <t>REMOÇÃO MANUAL DE LAVATÓRIO COM TRANSPORTE ATÉ CAÇAMBA E CARGA</t>
  </si>
  <si>
    <t>GOINFRA|20139</t>
  </si>
  <si>
    <t>020139</t>
  </si>
  <si>
    <t>DEMOLIÇÃO MANUAL DE BANCADA COM TRANSPORTE ATÉ CAÇAMBA E CARGA</t>
  </si>
  <si>
    <t>GOINFRA|20140</t>
  </si>
  <si>
    <t>020140</t>
  </si>
  <si>
    <t>REMOÇÃO MANUAL DE METAL SANITÁRIO (VÁLVULAS/SIFÃO/REGISTROS/TORNEIRAS/OUTROS) COM TRANSPORTE ATÉ CAÇAMBA E CARGA</t>
  </si>
  <si>
    <t>GOINFRA|20141</t>
  </si>
  <si>
    <t>020141</t>
  </si>
  <si>
    <t>REMOÇÃO DE CAIXA DESCARGA EXTERNA COM TRANSPORTE ATÉ CAÇAMBA E CARGA</t>
  </si>
  <si>
    <t>GOINFRA|20142</t>
  </si>
  <si>
    <t>020142</t>
  </si>
  <si>
    <t>DEMOLIÇÃO MANUAL DE MEIO FIO COM REAPROVEITAMENTO</t>
  </si>
  <si>
    <t>GOINFRA|20143</t>
  </si>
  <si>
    <t>020143</t>
  </si>
  <si>
    <t>DEMOLIÇÃO MANUAL MEIO FIO SEM REAPROVEITAMENTO COM TRANSPORTE ATÉ CAÇAMBA E CARGA</t>
  </si>
  <si>
    <t>GOINFRA|20144</t>
  </si>
  <si>
    <t>020144</t>
  </si>
  <si>
    <t xml:space="preserve">DEMOLIÇÃO MANUAL DE PAVIMENTO ASFÁLTICO C/ TRANSPORTE ATÉ CAÇAMBA E CARGA </t>
  </si>
  <si>
    <t>GOINFRA|20145</t>
  </si>
  <si>
    <t>020145</t>
  </si>
  <si>
    <t>REMOÇÃO MANUAL DE BACIA TURCA COM TRANSPORTE ATÉ CAÇAMBA E CARGA</t>
  </si>
  <si>
    <t>GOINFRA|20146</t>
  </si>
  <si>
    <t>020146</t>
  </si>
  <si>
    <t>REMOÇÃO MANUAL DE MICTÓRIO COM TRANSPORTE ATÉ CAÇAMBA E CARGA</t>
  </si>
  <si>
    <t>GOINFRA|20147</t>
  </si>
  <si>
    <t>020147</t>
  </si>
  <si>
    <t>DEMOLIÇÃO MANUAL DE FORRO PVC, INCLUSIVE ESTRUTURA DE SUSTENTAÇÃO COM TRANSPORTE ATÉ CAÇAMBA E CARGA</t>
  </si>
  <si>
    <t>GOINFRA|20148</t>
  </si>
  <si>
    <t>020148</t>
  </si>
  <si>
    <t>DEMOLIÇÃO MANUAL DE FORRO PVC (SOMENTE O FORRO) C/ TRANSP. ATÉ CB. E CARGA</t>
  </si>
  <si>
    <t>GOINFRA|20149</t>
  </si>
  <si>
    <t>020149</t>
  </si>
  <si>
    <t>DEMOLIÇÃO MANUAL DE DIVISÓRIA/PAINEL PRÉ-FABRICADO COM REAPROVEITAMENTO</t>
  </si>
  <si>
    <t>GOINFRA|20151</t>
  </si>
  <si>
    <t>020151</t>
  </si>
  <si>
    <t>DEMOLIÇÃO MANUAL DE DIVISÓRIA EM PEDRA/CONCRETO COM TRANSPORTE ATÉ CAÇAMBA E CARGA</t>
  </si>
  <si>
    <t>GOINFRA|20155</t>
  </si>
  <si>
    <t>020155</t>
  </si>
  <si>
    <t>DEMOLIÇÃO MANUAL EM MURO/PAREDE PLACA PRÉ-MOLDADA COM TRANSPORTE ATÉ CAÇAMBA E CARGA</t>
  </si>
  <si>
    <t>GOINFRA|20157</t>
  </si>
  <si>
    <t>020157</t>
  </si>
  <si>
    <t>DEMOLIÇÃO MANUAL DE CALHA/RUFO EM CHAPA COM TRANSPORTE ATÉ CAÇAMBA E CARGA</t>
  </si>
  <si>
    <t>GOINFRA|20160</t>
  </si>
  <si>
    <t>020160</t>
  </si>
  <si>
    <t>DEMOLIÇÃO MANUAL DE TELA DE ALAMBRADO COM TRANSPORTE ATÉ CAÇAMBA E CARGA</t>
  </si>
  <si>
    <t>GOINFRA|20164</t>
  </si>
  <si>
    <t>020164</t>
  </si>
  <si>
    <t>REMOÇÃO MANUAL DE TUBULAÇÃO (TUBO E CONEXÃO) COM TRANSPORTE ATÉ CAÇAMBA E CARGA (EXCLUSO RASGOS E ESCAVAÇÕES)</t>
  </si>
  <si>
    <t>GOINFRA|20165</t>
  </si>
  <si>
    <t>020165</t>
  </si>
  <si>
    <t>REMOÇÃO MANUAL DE FIO/CABO ELÉTRICO COM TRANSPORTE ATÉ CAÇAMBA E CARGA</t>
  </si>
  <si>
    <t>GOINFRA|20166</t>
  </si>
  <si>
    <t>020166</t>
  </si>
  <si>
    <t>REMOÇÃO MANUAL DE ELETRODUTO (ELETRODUTO E CONEXÃO)  COM TRANSPORTE ATÉ CAÇAMBA E CARGA (EXCLUSO RASGOS E ESCAVAÇÕES)</t>
  </si>
  <si>
    <t>GOINFRA|20167</t>
  </si>
  <si>
    <t>020167</t>
  </si>
  <si>
    <t xml:space="preserve">REMOÇÃO MANUAL DE LUMINÁRIA COM TRANSPORTE ATÉ CAÇAMBA E CARGA </t>
  </si>
  <si>
    <t>un</t>
  </si>
  <si>
    <t>GOINFRA|20168</t>
  </si>
  <si>
    <t>020168</t>
  </si>
  <si>
    <t xml:space="preserve">REMOÇÃO MANUAL DE INTERRUPTOR/TOMADA ELÉTRICA/DISJUNTOR COM TRANSPORTE ATÉ CAÇAMBA E CARGA </t>
  </si>
  <si>
    <t>GOINFRA|20190</t>
  </si>
  <si>
    <t>020190</t>
  </si>
  <si>
    <t>LIMPEZA MECÂNICA DE TERRENO</t>
  </si>
  <si>
    <t>GOINFRA|20201</t>
  </si>
  <si>
    <t>020201</t>
  </si>
  <si>
    <t>CORTE EM CAPOEIRA FINA A FOICE</t>
  </si>
  <si>
    <t>GOINFRA|20202</t>
  </si>
  <si>
    <t>020202</t>
  </si>
  <si>
    <t>RASPAGEM E LIMPEZA MANUAL DO TERRENO</t>
  </si>
  <si>
    <t>GOINFRA|20203</t>
  </si>
  <si>
    <t>020203</t>
  </si>
  <si>
    <t>CAPINA - (OBRAS CIVIS)</t>
  </si>
  <si>
    <t>GOINFRA|20210</t>
  </si>
  <si>
    <t>020210</t>
  </si>
  <si>
    <t>BARRACÃO DE OBRAS PADRÃO GOINFRA ( BLOCOS,COBERTURAS, PASSARELAS E MÓVEIS), COM ALOJAMENTO E LAVANDERIA , COM PINTURA, EM CONSONÂNCIA COM AS NR's, EM ESPECIAL A NR-18, INCLUSO INSTALAÇÕES ELÉTRICAS E HIDROSSANITÁRIAS - ( COM REAPROVEITAMENTO 1 VEZ ).</t>
  </si>
  <si>
    <t>GOINFRA|20212</t>
  </si>
  <si>
    <t>020212</t>
  </si>
  <si>
    <t>BARRACÃO DE OBRAS PADRÃO GOINFRA ( BLOCOS,COBERTURAS,PASSARELAS E MÓVEIS), SEM ALOJAMENTO E LAVANDERIA , COM PINTURA, EM CONSONÂNCIA COM AS NR's, EM ESPECIAL A NR-18, INCLUSO INSTALAÇÕES ELÉTRICAS E HIDROSSANITÁRIAS - ( COM REAPROVEITAMENTO 1 VEZ ).</t>
  </si>
  <si>
    <t>GOINFRA|20230</t>
  </si>
  <si>
    <t>020230</t>
  </si>
  <si>
    <t>LOCAÇÃO DE CONTAINER SEM REVESTIMENTO INTERNO PARA ALMOXARIFADO / DEPÓSITO 6,00 X 2,40 M, INCLUSIVE MOBILIÁRIO (EXCLUSO MOBILIZAÇÃO / DESMOBILIZAÇÃO)</t>
  </si>
  <si>
    <t>MÊS</t>
  </si>
  <si>
    <t>GOINFRA|20231</t>
  </si>
  <si>
    <t>020231</t>
  </si>
  <si>
    <t>LOCAÇÃO DE CONTAINER COM REVESTIMENTO INTERNO, PARA ESCRITÓRIO SEM SANITÁRIOS 6,00 X 2,40 M, INCLUSIVE APARELHO DE AR CONDICIONADO E MOBILIÁRIO (EXCLUSO MOBILIZAÇÃO / DESMOBILIZAÇÃO)</t>
  </si>
  <si>
    <t>mes</t>
  </si>
  <si>
    <t>GOINFRA|20232</t>
  </si>
  <si>
    <t>020232</t>
  </si>
  <si>
    <t>LOCAÇÃO DE CONTAINER SANITÁRIO MISTO 6,00 X 2,40 M, COM 3 VASOS, 6 CHUVEIROS, LAVATÓRIO E MICTÓRIO (EXCLUSO MOBILIZAÇÃO / DESMOBILIZAÇÃO)</t>
  </si>
  <si>
    <t>GOINFRA|20302</t>
  </si>
  <si>
    <t>020302</t>
  </si>
  <si>
    <t xml:space="preserve">DEPÓSITO PARA CIMENTO TIPO I  COM PINTURA PADRÃO GOINFRA (2,20 X 2,262M) A=4,98 M2 ( C/ REAPROV. 1 VEZ ) - INCLUSO PALETES </t>
  </si>
  <si>
    <t>GOINFRA|20303</t>
  </si>
  <si>
    <t>020303</t>
  </si>
  <si>
    <t xml:space="preserve">DEPÓSITO PARA CIMENTO TIPO II  COM PINTURA PADRÃO GOINFRA (3,30 X 3,30 M) A=10,89 M2 (C/ REAPROV. 1 VEZ ) - INCLUSO PALETES </t>
  </si>
  <si>
    <t>GOINFRA|20400</t>
  </si>
  <si>
    <t>020400</t>
  </si>
  <si>
    <t>LIGAÇÃO PROVISÓRIA DE ÁGUA (INCLUSO RETIRADA DO ESGOTO SANITÁRIO) - PD. GOINFRA</t>
  </si>
  <si>
    <t>GOINFRA|20501</t>
  </si>
  <si>
    <t>020501</t>
  </si>
  <si>
    <t>LIGAÇÃO PROVISÓRIA LUZ E FORÇA - PD. GOINFRA</t>
  </si>
  <si>
    <t>GOINFRA|20600</t>
  </si>
  <si>
    <t>020600</t>
  </si>
  <si>
    <t>TAPUME EM CHAPA COMPENSADA RESINADA 6MM COM PORTÕES E FERRAGENS - PADRÃO GOINFRA</t>
  </si>
  <si>
    <t>GOINFRA|20701</t>
  </si>
  <si>
    <t>020701</t>
  </si>
  <si>
    <t>LOCAÇÃO DA OBRA, EXECUÇÃO DE GABARITO SEM REAPROVEITAMENTO, INCLUSO PINTURA (FACE INTERNA DO RIPÃO 15CM) E PIQUETE COM TESTEMUNHA</t>
  </si>
  <si>
    <t>GOINFRA|20702</t>
  </si>
  <si>
    <t>020702</t>
  </si>
  <si>
    <t>LOCAÇÃO DE OBRAS DE PEQUENO PORTE COM CAVALETE, INCLUSO PINTURA (FACE INTERNA DO SARRAFO 10CM) E PIQUETE COM TESTEMUNHA</t>
  </si>
  <si>
    <t>GOINFRA|20703</t>
  </si>
  <si>
    <t>020703</t>
  </si>
  <si>
    <t>LOCAÇÃO DE PRAÇA, QUADRA, IMPLANTAÇÃO, UTILIZANDO CAVALETE, INCLUSO PIQUETE COM TESTEMUNHA</t>
  </si>
  <si>
    <t>GOINFRA|20801</t>
  </si>
  <si>
    <t>020801</t>
  </si>
  <si>
    <t>ABERTURA DE POÇOS (CISTERNA) - ÁGUA POTÁVEL</t>
  </si>
  <si>
    <t>GOINFRA|20807</t>
  </si>
  <si>
    <t>020807</t>
  </si>
  <si>
    <t>REVESTIMENTO DE POÇOS (CISTERNA) COM TUBOS</t>
  </si>
  <si>
    <t>GOINFRA|20808</t>
  </si>
  <si>
    <t>020808</t>
  </si>
  <si>
    <t>LAJE CIRCULAR PARA POÇOS (CISTERNA) COM ENCABEÇAMENTO</t>
  </si>
  <si>
    <t>GOINFRA|21001</t>
  </si>
  <si>
    <t>021001</t>
  </si>
  <si>
    <t>CONSTRUÇÃO DE BANDEJA SALVA VIDAS PRIMÁRIA DE MADEIRA - LARGURA 2,50M</t>
  </si>
  <si>
    <t>GOINFRA|21002</t>
  </si>
  <si>
    <t>021002</t>
  </si>
  <si>
    <t>CONSTRUÇÃO DE BANDEJA SALVA VIDAS SECUNDÁRIA DE MADEIRA - LARGURA 1,40M</t>
  </si>
  <si>
    <t>GOINFRA|21003</t>
  </si>
  <si>
    <t>021003</t>
  </si>
  <si>
    <t>CONSTRUÇÃO DE BANDEJA SALVA VIDAS TERCIÁRIA DE MADEIRA - LARGURA 2,20M</t>
  </si>
  <si>
    <t>GOINFRA|21301</t>
  </si>
  <si>
    <t>021301</t>
  </si>
  <si>
    <t>PLACA DE OBRA PLOTADA EM CHAPA METÁLICA 26 , AFIXADA EM CAVALETES DE MADEIRA DE LEI (VIGOTAS 6X12CM) - PADRÃO GOINFRA</t>
  </si>
  <si>
    <t>GOINFRA|21399</t>
  </si>
  <si>
    <t>021399</t>
  </si>
  <si>
    <t>CONSUMO DE ESGOTO</t>
  </si>
  <si>
    <t>GOINFRA|21400</t>
  </si>
  <si>
    <t>021400</t>
  </si>
  <si>
    <t>CONSUMO DE ÁGUA</t>
  </si>
  <si>
    <t>GOINFRA|21401</t>
  </si>
  <si>
    <t>021401</t>
  </si>
  <si>
    <t>CONSUMO DE ENERGIA ELÉTRICA</t>
  </si>
  <si>
    <t>GOINFRA|21402</t>
  </si>
  <si>
    <t>021402</t>
  </si>
  <si>
    <t>CONSUMO DE TELEFONIA/INTERNET FIXA</t>
  </si>
  <si>
    <t>GOINFRA|21603</t>
  </si>
  <si>
    <t>021603</t>
  </si>
  <si>
    <t>PGR/PCMSO/TREINAMENTOS - ÁREAS EDIFICADAS/COBERTAS/FECHADAS</t>
  </si>
  <si>
    <t>GOINFRA|21610</t>
  </si>
  <si>
    <t>021610</t>
  </si>
  <si>
    <t>FERRAMENTAS ELÉTRICAS, EQUIPAMENTOS E MATERIAL DE LIMPEZA PERMANENTE DA OBRA - ÁREAS EDIFICADAS/COBERTAS/FECHADAS</t>
  </si>
  <si>
    <t>GOINFRA|30101</t>
  </si>
  <si>
    <t>030101</t>
  </si>
  <si>
    <t>TRANSPORTE DE ENTULHO EM CAMINHÃO  INCLUSO A CARGA MANUAL</t>
  </si>
  <si>
    <t>GOINFRA|30104</t>
  </si>
  <si>
    <t>030104</t>
  </si>
  <si>
    <t>TRANSPORTE DE ENTULHO CAÇAMBA ESTACIONÁRIA SEM CARGA</t>
  </si>
  <si>
    <t>GOINFRA|30105</t>
  </si>
  <si>
    <t>030105</t>
  </si>
  <si>
    <t>TRANSPORTE DE ENTULHO EM CAÇAMBA ESTACIONÁRIA  INCLUSO A CARGA MANUAL</t>
  </si>
  <si>
    <t>GOINFRA|30106</t>
  </si>
  <si>
    <t>030106</t>
  </si>
  <si>
    <t>TRANSPORTE DE ENTULHO EM CAMINHÃO SEM CARGA</t>
  </si>
  <si>
    <t>GOINFRA|30110</t>
  </si>
  <si>
    <t>030110</t>
  </si>
  <si>
    <t>TRANSPORTE DE MATERIAIS/EQUIPAMENTOS/OUTROS ( INCLUSIVE OS DA MOBILIZAÇÃO E DESMOBILIZAÇÃO ) - CAMINHÃO CARROCERIA MADEIRA 15 T ( INCLUSO NO VALOR O RETORNO )</t>
  </si>
  <si>
    <t>tkm</t>
  </si>
  <si>
    <t>GOINFRA|30112</t>
  </si>
  <si>
    <t>030112</t>
  </si>
  <si>
    <t>CARGA DOS MATERIAIS/EQUIPAMENTOS/OUTROS ( INCLUSO HORA IMPRODUTIVA DO CAMINHÃO)</t>
  </si>
  <si>
    <t>GOINFRA|30113</t>
  </si>
  <si>
    <t>030113</t>
  </si>
  <si>
    <t>DESCARGA DOS MATERIAIS/EQUIPAMENTOS/OUTROS ( INCLUSO HORA IMPRODUTIVA DO CAMINHÃO)</t>
  </si>
  <si>
    <t>GOINFRA|30114</t>
  </si>
  <si>
    <t>030114</t>
  </si>
  <si>
    <t>MOBILIZAÇÃO DO CANTEIRO DE OBRAS - INCLUSIVE CARGA E DESCARGA E A HORA IMPRODUTIVA DO CAMINHÃO - ( EXCLUSO O TRANSPORTE )</t>
  </si>
  <si>
    <t>GOINFRA|30116</t>
  </si>
  <si>
    <t>030116</t>
  </si>
  <si>
    <t>DESMOBILIZAÇÃO DO CANTEIRO DE OBRAS - INCLUSIVE CARGA E DESCARGA E A HORA IMPRODUTIVA DO CAMINHÃO - ( EXCLUSO O TRANSPORTE )</t>
  </si>
  <si>
    <t>GOINFRA|30117</t>
  </si>
  <si>
    <t>030117</t>
  </si>
  <si>
    <t>MOBILIZAÇÃO DE CONTAINER</t>
  </si>
  <si>
    <t>GOINFRA|30118</t>
  </si>
  <si>
    <t>030118</t>
  </si>
  <si>
    <t xml:space="preserve">DESMOBILIZAÇÃO DE CONTAINER </t>
  </si>
  <si>
    <t>GOINFRA|30119</t>
  </si>
  <si>
    <t>030119</t>
  </si>
  <si>
    <t xml:space="preserve">CARGA, MANOBRA E DESCARGA DE CONTAINER </t>
  </si>
  <si>
    <t>GOINFRA|40101</t>
  </si>
  <si>
    <t>040101</t>
  </si>
  <si>
    <t>ESCAVACAO MANUAL DE VALAS &lt; 1 MTS. (OBRAS CIVIS)</t>
  </si>
  <si>
    <t>GOINFRA|40103</t>
  </si>
  <si>
    <t>040103</t>
  </si>
  <si>
    <t>ESCAVAÇAO MANUAL DE VALAS PROF. 1 A 2 M</t>
  </si>
  <si>
    <t>GOINFRA|40104</t>
  </si>
  <si>
    <t>040104</t>
  </si>
  <si>
    <t>ESCAVAÇAO MANUAL DE VALAS PROF. 2 A 4 M</t>
  </si>
  <si>
    <t>GOINFRA|40902</t>
  </si>
  <si>
    <t>040902</t>
  </si>
  <si>
    <t>REATERRO COM APILOAMENTO</t>
  </si>
  <si>
    <t>GOINFRA|40904</t>
  </si>
  <si>
    <t>040904</t>
  </si>
  <si>
    <t>REATERRO COM APILOAMENTO MECÂNICO</t>
  </si>
  <si>
    <t>GOINFRA|40905</t>
  </si>
  <si>
    <t>040905</t>
  </si>
  <si>
    <t>APILOAMENTO MECÂNICO</t>
  </si>
  <si>
    <t>GOINFRA|41001</t>
  </si>
  <si>
    <t>041001</t>
  </si>
  <si>
    <t>ESCAVAÇÃO CAMPO ABERTO COM TRANSPORTE MANUAL DE TERRA</t>
  </si>
  <si>
    <t>GOINFRA|41002</t>
  </si>
  <si>
    <t>041002</t>
  </si>
  <si>
    <t>APILOAMENTO</t>
  </si>
  <si>
    <t>GOINFRA|41003</t>
  </si>
  <si>
    <t>041003</t>
  </si>
  <si>
    <t>ATERRO INTERNO SEM APILOAMENTO COM TRANSPORTE EM CARRINHO MÃO</t>
  </si>
  <si>
    <t>GOINFRA|41004</t>
  </si>
  <si>
    <t>041004</t>
  </si>
  <si>
    <t>ESCAVACAO MECANICA</t>
  </si>
  <si>
    <t>GOINFRA|41005</t>
  </si>
  <si>
    <t>041005</t>
  </si>
  <si>
    <t>CARGA MECANIZADA</t>
  </si>
  <si>
    <t>GOINFRA|41006</t>
  </si>
  <si>
    <t>041006</t>
  </si>
  <si>
    <t>TRANSPORTE DE MATERIAL ESCAVADO M3.KM</t>
  </si>
  <si>
    <t>m3km</t>
  </si>
  <si>
    <t>GOINFRA|41007</t>
  </si>
  <si>
    <t>041007</t>
  </si>
  <si>
    <t>ESPALHAMENTO MECANICO</t>
  </si>
  <si>
    <t>GOINFRA|41008</t>
  </si>
  <si>
    <t>041008</t>
  </si>
  <si>
    <t>COMPACTAÇÃO MECÂNICA COM CONTROLE DA UMIDADE (95% PN)</t>
  </si>
  <si>
    <t>GOINFRA|41009</t>
  </si>
  <si>
    <t>041009</t>
  </si>
  <si>
    <t>COMPACTAÇÃO MECÂNICA SEM CONTROLE LABORATÓRIO</t>
  </si>
  <si>
    <t>GOINFRA|41010</t>
  </si>
  <si>
    <t>041010</t>
  </si>
  <si>
    <t>TRANSPORTE COM LÂMINA ATE 100 M - (OBRAS CIVIS)</t>
  </si>
  <si>
    <t>GOINFRA|41013</t>
  </si>
  <si>
    <t>041013</t>
  </si>
  <si>
    <t>COMPACTAÇÃO MECÂNICA DE SOLO COM COMPACTADOR DE PERCUSSÃO (SAPO MECÂNICO)</t>
  </si>
  <si>
    <t>GOINFRA|41140</t>
  </si>
  <si>
    <t>041140</t>
  </si>
  <si>
    <t xml:space="preserve">REGULARIZAÇÃO DO TERRENO SEM APILOAMENTO COM TRANSPORTE MANUAL DA TERRA ESCAVADA </t>
  </si>
  <si>
    <t>GOINFRA|41146</t>
  </si>
  <si>
    <t>041146</t>
  </si>
  <si>
    <t>FORNECIMENTO DE SOLO PARA ATERRO - EXCLUSO TRANSPORTE PARA OBRA</t>
  </si>
  <si>
    <t>GOINFRA|41160</t>
  </si>
  <si>
    <t>041160</t>
  </si>
  <si>
    <t xml:space="preserve">SOLO CIMENTO 1:12 </t>
  </si>
  <si>
    <t>GOINFRA|50101</t>
  </si>
  <si>
    <t>050101</t>
  </si>
  <si>
    <t>SONDAGENS PARA INTERIOR - (OBRAS CIVIS)</t>
  </si>
  <si>
    <t>GOINFRA|50102</t>
  </si>
  <si>
    <t>050102</t>
  </si>
  <si>
    <t>TRANSPORTE EQUIPAMENTOS PARA SONDAGEM (INCLUSO VALOR DE RETORNO)</t>
  </si>
  <si>
    <t>Km</t>
  </si>
  <si>
    <t>GOINFRA|50103</t>
  </si>
  <si>
    <t>050103</t>
  </si>
  <si>
    <t>SONDAGENS PARA GOIÂNIA - (OBRAS CIVIS)</t>
  </si>
  <si>
    <t>GOINFRA|50201</t>
  </si>
  <si>
    <t>050201</t>
  </si>
  <si>
    <t>EMBASAMENTO COM TIJOLO COMUM</t>
  </si>
  <si>
    <t>GOINFRA|50204</t>
  </si>
  <si>
    <t>050204</t>
  </si>
  <si>
    <t>EMBASAMENTO COM PEDRA MARROADA</t>
  </si>
  <si>
    <t>GOINFRA|50250</t>
  </si>
  <si>
    <t>050250</t>
  </si>
  <si>
    <t>TRAÇO DE CONCRETO</t>
  </si>
  <si>
    <t>GOINFRA|50251</t>
  </si>
  <si>
    <t>050251</t>
  </si>
  <si>
    <t>CORPO DE PROVA</t>
  </si>
  <si>
    <t>GOINFRA|50303</t>
  </si>
  <si>
    <t>050303</t>
  </si>
  <si>
    <t>ESTACA A TRADO MANUAL (BROCA) Ø 25 CM EM CONCRETO FCK 20MPA, SEM ARMADURA</t>
  </si>
  <si>
    <t>GOINFRA|50304</t>
  </si>
  <si>
    <t>050304</t>
  </si>
  <si>
    <t>ESTACA A TRADO MANUAL (BROCA) Ø 30 CM EM CONCRETO FCK 20MPA, SEM ARMADURA</t>
  </si>
  <si>
    <t>GOINFRA|50401</t>
  </si>
  <si>
    <t>050401</t>
  </si>
  <si>
    <t>ARRASAMENTO MECANIZADO DE ESTACA DE CONCRETO COM DIÂMETRO MENOR OU IGUAL A 40 CM</t>
  </si>
  <si>
    <t>GOINFRA|50402</t>
  </si>
  <si>
    <t>050402</t>
  </si>
  <si>
    <t>ARRASAMENTO MECANIZADO DE ESTACA DE CONCRETO COM DIÂMETRO DE 41 CM ATÉ 60 CM</t>
  </si>
  <si>
    <t>GOINFRA|50620</t>
  </si>
  <si>
    <t>050620</t>
  </si>
  <si>
    <t>PEDRA MARROADA COM LANCAMENTO</t>
  </si>
  <si>
    <t>GOINFRA|50901</t>
  </si>
  <si>
    <t>050901</t>
  </si>
  <si>
    <t>ESCAVACAO MANUAL DE VALAS (SAPATAS/BLOCOS)</t>
  </si>
  <si>
    <t>GOINFRA|50902</t>
  </si>
  <si>
    <t>050902</t>
  </si>
  <si>
    <t>APILOAMENTO (BLOCOS/SAPATAS)</t>
  </si>
  <si>
    <t>GOINFRA|50903</t>
  </si>
  <si>
    <t>050903</t>
  </si>
  <si>
    <t>REATERRO COM APILOAMENTO MANUAL (BLOCOS/SAPATAS)</t>
  </si>
  <si>
    <t>GOINFRA|50905</t>
  </si>
  <si>
    <t>050905</t>
  </si>
  <si>
    <t>REATERRO COM APILOAMENTO MECÂNICO (BLOCOS/SAPATAS)</t>
  </si>
  <si>
    <t>GOINFRA|50907</t>
  </si>
  <si>
    <t>050907</t>
  </si>
  <si>
    <t>APILOAMENTO MECÂNICO (BLOCOS/SAPATAS)</t>
  </si>
  <si>
    <t>GOINFRA|51001</t>
  </si>
  <si>
    <t>051001</t>
  </si>
  <si>
    <t>ESCAVACAO TUBULOES A CEU ABERTO - (OBRAS CIVIS)</t>
  </si>
  <si>
    <t>GOINFRA|51002</t>
  </si>
  <si>
    <t>051002</t>
  </si>
  <si>
    <t>ALARGAMENTO DE BASE PARA TUBULOES - (OBRAS CIVIS)</t>
  </si>
  <si>
    <t>GOINFRA|51009</t>
  </si>
  <si>
    <t>051009</t>
  </si>
  <si>
    <t>FORMA TABUA PINHO PARA FUNDACOES U=3V - (OBRAS CIVIS)</t>
  </si>
  <si>
    <t>GOINFRA|51015</t>
  </si>
  <si>
    <t>051015</t>
  </si>
  <si>
    <t>PREPARO COM BETONEIRA E TRANSPORTE MANUAL  DE CONCRETO FCK=15 MPA - (O.C.)</t>
  </si>
  <si>
    <t>GOINFRA|51017</t>
  </si>
  <si>
    <t>051017</t>
  </si>
  <si>
    <t>PREPARO COM BETONEIRA E TRANSPORTE MANUAL DE CONCRETO FCK=20 MPA - (O.C.)</t>
  </si>
  <si>
    <t>GOINFRA|51020</t>
  </si>
  <si>
    <t>051020</t>
  </si>
  <si>
    <t>CONCRETO USINADO BOMBEÁVEL FCK=15 MPA  - (O.C.)</t>
  </si>
  <si>
    <t>GOINFRA|51023</t>
  </si>
  <si>
    <t>051023</t>
  </si>
  <si>
    <t>CONCRETO USINADO CONVENCIONAL FCK=15 MPA COM TRANSPORTE MANUAL - (O.C.)</t>
  </si>
  <si>
    <t>GOINFRA|51024</t>
  </si>
  <si>
    <t>051024</t>
  </si>
  <si>
    <t>PREPARO COM BETONEIRA E TRANSPORTE MANUAL DE CONCRETO PARA LASTRO  - (O.C.)</t>
  </si>
  <si>
    <t>GOINFRA|51025</t>
  </si>
  <si>
    <t>051025</t>
  </si>
  <si>
    <t>PREPARO SEM BETONEIRA E TRANSPORTE MANUAL DE CONCRETO PARA LASTRO  - (O.C.)</t>
  </si>
  <si>
    <t>GOINFRA|51026</t>
  </si>
  <si>
    <t>051026</t>
  </si>
  <si>
    <t>LANÇAMENTO/APLICAÇÃO/ADENSAMENTO DE CONCRETO EM FUNDAÇÃO- (O.C.)</t>
  </si>
  <si>
    <t>GOINFRA|51027</t>
  </si>
  <si>
    <t>051027</t>
  </si>
  <si>
    <t>LASTRO DE BRITA (OBRAS CIVIS)</t>
  </si>
  <si>
    <t>GOINFRA|51029</t>
  </si>
  <si>
    <t>051029</t>
  </si>
  <si>
    <t xml:space="preserve">PREPARO COM BETONEIRA E TRANSPORTE MANUAL DE CONCRETO FCK=30 MPA </t>
  </si>
  <si>
    <t>GOINFRA|51030</t>
  </si>
  <si>
    <t>051030</t>
  </si>
  <si>
    <t>PREPARO COM BETONEIRA E TRANSPORTE MANUAL DE CONCRETO FCK=25 MPA</t>
  </si>
  <si>
    <t>GOINFRA|51031</t>
  </si>
  <si>
    <t>051031</t>
  </si>
  <si>
    <t>CONCRETO USINADO CONVENCIONAL FCK=20  MPA COM TRANSPORTE MANUAL (O.C .)</t>
  </si>
  <si>
    <t>GOINFRA|51032</t>
  </si>
  <si>
    <t>051032</t>
  </si>
  <si>
    <t>CONCRETO USINADO CONVENCIONAL FCK=25 MPA COM TRANSPORTE MANUAL (O.C.)</t>
  </si>
  <si>
    <t>GOINFRA|51033</t>
  </si>
  <si>
    <t>051033</t>
  </si>
  <si>
    <t>CONCRETO USINADO CONVENCIONAL FCK=30 MPA COM TRANSPORTE MANUAL (O.C.)</t>
  </si>
  <si>
    <t>GOINFRA|51035</t>
  </si>
  <si>
    <t>051035</t>
  </si>
  <si>
    <t>CONCRETO USINADO BOMBEÁVEL FCK=20 MPA (O.C.)</t>
  </si>
  <si>
    <t>GOINFRA|51036</t>
  </si>
  <si>
    <t>051036</t>
  </si>
  <si>
    <t>CONCRETO USINADO BOMBEÁVEL FCK=25 MPA (O.C.)</t>
  </si>
  <si>
    <t>GOINFRA|51037</t>
  </si>
  <si>
    <t>051037</t>
  </si>
  <si>
    <t>CONCRETO USINADO BOMBEÁVEL FCK=30 MPA (O.C.)</t>
  </si>
  <si>
    <t>GOINFRA|51045</t>
  </si>
  <si>
    <t>051045</t>
  </si>
  <si>
    <t>TAXA DE BOMBEAMENTO CONCRETO MÍNIMO - 10 M3 (O.C.)</t>
  </si>
  <si>
    <t>GOINFRA|51055</t>
  </si>
  <si>
    <t>051055</t>
  </si>
  <si>
    <t>LANÇAMENTO/APLICAÇÃO/ADENSAMENTO MANUAL DE CONCRETO - (O.C.)</t>
  </si>
  <si>
    <t>GOINFRA|51060</t>
  </si>
  <si>
    <t>051060</t>
  </si>
  <si>
    <t>LANÇAMENTO/APLICAÇÃO/ADENSAMENTO DE CONCRETO USINADO BOMBEADO EM FUNDAÇÃO</t>
  </si>
  <si>
    <t>GOINFRA|52002</t>
  </si>
  <si>
    <t>052002</t>
  </si>
  <si>
    <t>ACO CA-25 - 6,3 MM (1/4") - (OBRAS CIVIS)</t>
  </si>
  <si>
    <t>Kg</t>
  </si>
  <si>
    <t>GOINFRA|52003</t>
  </si>
  <si>
    <t>052003</t>
  </si>
  <si>
    <t>ACO CA-50 - 6,3 MM (1/4") - (OBRAS CIVIS)</t>
  </si>
  <si>
    <t>GOINFRA|52004</t>
  </si>
  <si>
    <t>052004</t>
  </si>
  <si>
    <t>ACO CA-50 - 8,0 MM (5/16") - (OBRAS CIVIS)</t>
  </si>
  <si>
    <t>GOINFRA|52005</t>
  </si>
  <si>
    <t>052005</t>
  </si>
  <si>
    <t>ACO CA-50 - 10,0 MM (3/8") - (OBRAS CIVIS)</t>
  </si>
  <si>
    <t>GOINFRA|52006</t>
  </si>
  <si>
    <t>052006</t>
  </si>
  <si>
    <t>ACO CA-50 - 12,5 MM (1/2") - (OBRAS CIVIS)</t>
  </si>
  <si>
    <t>GOINFRA|52007</t>
  </si>
  <si>
    <t>052007</t>
  </si>
  <si>
    <t>ACO CA-50 - 16,0 MM (5/8") - (OBRAS CIVIS)</t>
  </si>
  <si>
    <t>GOINFRA|52008</t>
  </si>
  <si>
    <t>052008</t>
  </si>
  <si>
    <t>ACO CA-50 - 20,0 MM (3/4") - (OBRAS CIVIS)</t>
  </si>
  <si>
    <t>GOINFRA|52010</t>
  </si>
  <si>
    <t>052010</t>
  </si>
  <si>
    <t>ACO CA-50 - 25,0 MM (1") - (OBRAS CIVIS)</t>
  </si>
  <si>
    <t>GOINFRA|52012</t>
  </si>
  <si>
    <t>052012</t>
  </si>
  <si>
    <t>ACO CA-60 - 4,2 MM - (OBRAS CIVIS)</t>
  </si>
  <si>
    <t>GOINFRA|52014</t>
  </si>
  <si>
    <t>052014</t>
  </si>
  <si>
    <t>ACO CA-60 - 5,0 MM - (OBRAS CIVIS)</t>
  </si>
  <si>
    <t>GOINFRA|60010</t>
  </si>
  <si>
    <t>060010</t>
  </si>
  <si>
    <t>VERGA/CONTRAVERGA EM CONCRETO ARMADO FCK = 20 MPA</t>
  </si>
  <si>
    <t>GOINFRA|60103</t>
  </si>
  <si>
    <t>060103</t>
  </si>
  <si>
    <t>ESCORAMENTO METALICO - VIGAS/LAJES (ALUGUEL/MES)</t>
  </si>
  <si>
    <t>m2xmes</t>
  </si>
  <si>
    <t>GOINFRA|60104</t>
  </si>
  <si>
    <t>060104</t>
  </si>
  <si>
    <t>ANDAIME METALICO TORRE (ALUGUEL/MES)</t>
  </si>
  <si>
    <t>mxmes</t>
  </si>
  <si>
    <t>GOINFRA|60105</t>
  </si>
  <si>
    <t>060105</t>
  </si>
  <si>
    <t>ANDAIME METALICO FACHADEIRO (ALUGUEL/MES)</t>
  </si>
  <si>
    <t>GOINFRA|60160</t>
  </si>
  <si>
    <t>060160</t>
  </si>
  <si>
    <t>EPS 20 MM PARA JUNTA DILATAÇÃO</t>
  </si>
  <si>
    <t>GOINFRA|60180</t>
  </si>
  <si>
    <t>060180</t>
  </si>
  <si>
    <t>FORMA CHAPA DE COMPENSADO RESINADO 6 MM U=3V (PARA PLACAS/TAMPAS E DIVISÓRIAS PRÉ-MOLDADAS EM CONCRETO)</t>
  </si>
  <si>
    <t>GOINFRA|60191</t>
  </si>
  <si>
    <t>060191</t>
  </si>
  <si>
    <t>FORMA DE TABUA CINTA BALDRAME U=8 VEZES</t>
  </si>
  <si>
    <t>GOINFRA|60192</t>
  </si>
  <si>
    <t>060192</t>
  </si>
  <si>
    <t>FORMA DE TABUA CINTA/PILAR SOBRE/ENTRE ALVENARIA U=8 VEZES</t>
  </si>
  <si>
    <t>GOINFRA|60201</t>
  </si>
  <si>
    <t>060201</t>
  </si>
  <si>
    <t>FORMA CURVA COM TABUA E CHAPA DE COMPENSADO RESINADO U=2 V - (O.C.)</t>
  </si>
  <si>
    <t>GOINFRA|60202</t>
  </si>
  <si>
    <t>060202</t>
  </si>
  <si>
    <t>FORMA TABUA COM REAPROVEITAMENTO 2 VEZES - (OBRAS CIVIS)</t>
  </si>
  <si>
    <t>GOINFRA|60203</t>
  </si>
  <si>
    <t>060203</t>
  </si>
  <si>
    <t>FORMA CHAPA DE COMPENSADO RESINADO 12 MM U=3 V (OBRAS CIVIS)</t>
  </si>
  <si>
    <t>GOINFRA|60204</t>
  </si>
  <si>
    <t>060204</t>
  </si>
  <si>
    <t>FORMA CHAPA DE COMPENSADO PLASTIFICADO 17MM U=4 V (OBRAS CIVIS)</t>
  </si>
  <si>
    <t>GOINFRA|60205</t>
  </si>
  <si>
    <t>060205</t>
  </si>
  <si>
    <t>FORMA CHAPA DE COMPENSADO PLASTIFICADO 17MM U=7 V - (OBRAS CIVIS)</t>
  </si>
  <si>
    <t>GOINFRA|60206</t>
  </si>
  <si>
    <t>060206</t>
  </si>
  <si>
    <t>FORMA CHAPA DE COMPENSADO RESINADO 12MM-VIGA/PILAR U=1V - (OBRAS CIVIS)</t>
  </si>
  <si>
    <t>GOINFRA|60207</t>
  </si>
  <si>
    <t>060207</t>
  </si>
  <si>
    <t>FORMA CHAPA DE COMPENSADO RESINADO 12MM-VIGA/PILAR U=2V - (OBRAS CIVIS)</t>
  </si>
  <si>
    <t>GOINFRA|60208</t>
  </si>
  <si>
    <t>060208</t>
  </si>
  <si>
    <t>FORMA CHAPA DE COMPENSADO RESINADO 12MM-VIGA/PILAR U=3V - (OBRAS CIVIS)</t>
  </si>
  <si>
    <t>GOINFRA|60209</t>
  </si>
  <si>
    <t>060209</t>
  </si>
  <si>
    <t>FORMA CHAPA DE COMPENSADO RESINADO 12MM-VIGA/PILAR U=4V - (OBRAS CIVIS)</t>
  </si>
  <si>
    <t>GOINFRA|60210</t>
  </si>
  <si>
    <t>060210</t>
  </si>
  <si>
    <t>FORMA CHAPA DE COMPENSADO PLASTIFICADO 12MM-U=5V - (OBRAS CIVIS)</t>
  </si>
  <si>
    <t>GOINFRA|60212</t>
  </si>
  <si>
    <t>060212</t>
  </si>
  <si>
    <t>FORMA CHAPA DE COMPENSADO PLASTIFICADO 12MM-VIGA/PILAR U=3V - (OBRAS CIVIS)</t>
  </si>
  <si>
    <t>GOINFRA|60213</t>
  </si>
  <si>
    <t>060213</t>
  </si>
  <si>
    <t>FORMA CHAPA DE COMPENSADO PLASTIFICADO 12MM-VIGA/PILAR U=2V - (OBRAS CIVIS)</t>
  </si>
  <si>
    <t>GOINFRA|60214</t>
  </si>
  <si>
    <t>060214</t>
  </si>
  <si>
    <t>FORMA CHAPA DE COMPENSADO PLASTIFICADO 12 MM-VIGA/PILAR U=1V- (OBRAS CIVIS)</t>
  </si>
  <si>
    <t>GOINFRA|60302</t>
  </si>
  <si>
    <t>060302</t>
  </si>
  <si>
    <t>GOINFRA|60303</t>
  </si>
  <si>
    <t>060303</t>
  </si>
  <si>
    <t>GOINFRA|60304</t>
  </si>
  <si>
    <t>060304</t>
  </si>
  <si>
    <t>GOINFRA|60305</t>
  </si>
  <si>
    <t>060305</t>
  </si>
  <si>
    <t>GOINFRA|60306</t>
  </si>
  <si>
    <t>060306</t>
  </si>
  <si>
    <t>GOINFRA|60307</t>
  </si>
  <si>
    <t>060307</t>
  </si>
  <si>
    <t>GOINFRA|60308</t>
  </si>
  <si>
    <t>060308</t>
  </si>
  <si>
    <t>GOINFRA|60310</t>
  </si>
  <si>
    <t>060310</t>
  </si>
  <si>
    <t>GOINFRA|60312</t>
  </si>
  <si>
    <t>060312</t>
  </si>
  <si>
    <t>GOINFRA|60314</t>
  </si>
  <si>
    <t>060314</t>
  </si>
  <si>
    <t>GOINFRA|60470</t>
  </si>
  <si>
    <t>060470</t>
  </si>
  <si>
    <t>LASTRO DE BRITA - (OBRAS CIVIS)</t>
  </si>
  <si>
    <t>GOINFRA|60486</t>
  </si>
  <si>
    <t>060486</t>
  </si>
  <si>
    <t>GOINFRA|60487</t>
  </si>
  <si>
    <t>060487</t>
  </si>
  <si>
    <t>GOINFRA|60505</t>
  </si>
  <si>
    <t>060505</t>
  </si>
  <si>
    <t>PREPARO COM BETONEIRA E TRANSPORTE MANUAL DE CONCRETO FCK=15 MPA - (O.C.)</t>
  </si>
  <si>
    <t>GOINFRA|60507</t>
  </si>
  <si>
    <t>060507</t>
  </si>
  <si>
    <t>PREPARO COM BETONEIRA E TRANSPORTE MANUAL DE CONCRETO FCK-20 - (O.C.)</t>
  </si>
  <si>
    <t>GOINFRA|60510</t>
  </si>
  <si>
    <t>060510</t>
  </si>
  <si>
    <t>CONCRETO USINADO BOMBEÁVEL FCK=15 MPA - (O.C.)</t>
  </si>
  <si>
    <t>GOINFRA|60512</t>
  </si>
  <si>
    <t>060512</t>
  </si>
  <si>
    <t>CONCRETO USINADO CONVENCIONAL FCK=20 MPA COM TRANSPORTE MANUAL- (O.C.)</t>
  </si>
  <si>
    <t>GOINFRA|60513</t>
  </si>
  <si>
    <t>060513</t>
  </si>
  <si>
    <t>GOINFRA|60514</t>
  </si>
  <si>
    <t>060514</t>
  </si>
  <si>
    <t>PREPARO COM BETONEIRA E TRANSPORTE MANUAL DE CONCRETO PARA LASTRO - (O.C.)</t>
  </si>
  <si>
    <t>GOINFRA|60515</t>
  </si>
  <si>
    <t>060515</t>
  </si>
  <si>
    <t>CONCRETO USINADO CONVENCIONAL  FCK=15 MPA COM TRANSPORTE MANUAL - (O.C.)</t>
  </si>
  <si>
    <t>GOINFRA|60517</t>
  </si>
  <si>
    <t>060517</t>
  </si>
  <si>
    <t xml:space="preserve">PREPARO COM BETONEIRA E TRANSPORTE MANUAL DE CONCRETO FCK=25 MPA </t>
  </si>
  <si>
    <t>GOINFRA|60518</t>
  </si>
  <si>
    <t>060518</t>
  </si>
  <si>
    <t>GOINFRA|60520</t>
  </si>
  <si>
    <t>060520</t>
  </si>
  <si>
    <t>CONCRETO USINADO CONVENCIONAL FCK=25 MPA COM TRANSPORTE MANUAL - (O.C.)</t>
  </si>
  <si>
    <t>GOINFRA|60521</t>
  </si>
  <si>
    <t>060521</t>
  </si>
  <si>
    <t>CONCRETO USINADO CONVENCIONAL FCK=30 MPA COM TRANSPORTE MANUAL - (O.C.)</t>
  </si>
  <si>
    <t>GOINFRA|60523</t>
  </si>
  <si>
    <t>060523</t>
  </si>
  <si>
    <t>GOINFRA|60524</t>
  </si>
  <si>
    <t>060524</t>
  </si>
  <si>
    <t>GOINFRA|60525</t>
  </si>
  <si>
    <t>060525</t>
  </si>
  <si>
    <t>GOINFRA|60800</t>
  </si>
  <si>
    <t>060800</t>
  </si>
  <si>
    <t>LANÇAMENTO/APLICAÇÃO/ADENSAMENTO DE CONCRETO USINADO BOMBEADO EM ESTRUTURA - (O.C.)</t>
  </si>
  <si>
    <t>GOINFRA|60801</t>
  </si>
  <si>
    <t>060801</t>
  </si>
  <si>
    <t>LANÇAMENTO/APLICAÇÃO/ADENSAMENTO MANUAL DE CONCRETO - (OBRAS CIVIS)</t>
  </si>
  <si>
    <t>GOINFRA|60802</t>
  </si>
  <si>
    <t>060802</t>
  </si>
  <si>
    <t>LANÇAMENTO/APLICAÇÃO/ADENSAMENTO DE CONCRETO EM ESTRUTURA - (O.C.)</t>
  </si>
  <si>
    <t>GOINFRA|60803</t>
  </si>
  <si>
    <t>060803</t>
  </si>
  <si>
    <t>TAXA DE BOMBEAMENTO CONCRETO-MÍNIMO  10 M3 - (O.C.)</t>
  </si>
  <si>
    <t>GOINFRA|61101</t>
  </si>
  <si>
    <t>061101</t>
  </si>
  <si>
    <t>FORRO EM LAJE PRE-MOLDADA INCLUSO CAPEAMENTO/ARMADURA DE DISTRIBUIÇÃO/ESCORAMENTO E FORMA/DESFORMA</t>
  </si>
  <si>
    <t>GOINFRA|61102</t>
  </si>
  <si>
    <t>061102</t>
  </si>
  <si>
    <t>PISO EM LAJE PRÉ-MOLDADA INCLUSO CAPEAMENTO/ARMADURA DE DISTRIBUIÇÃO/ESCORAMENTO E FORMA/DESFORMA</t>
  </si>
  <si>
    <t>GOINFRA|61106</t>
  </si>
  <si>
    <t>061106</t>
  </si>
  <si>
    <t>ESCORAMENTO, MONTAGEM E DESFORMA DA LAJE "TRELIÇADA" - U=1 VEZ</t>
  </si>
  <si>
    <t>GOINFRA|61107</t>
  </si>
  <si>
    <t>061107</t>
  </si>
  <si>
    <t>ESCORAMENTO, MONTAGEM E DESFORMA DA LAJE "TRELIÇADA" - U=2 VEZES</t>
  </si>
  <si>
    <t>GOINFRA|61108</t>
  </si>
  <si>
    <t>061108</t>
  </si>
  <si>
    <t>ESCORAMENTO, MONTAGEM E DESFORMA DA LAJE "TRELIÇADA" - U=3 VEZES</t>
  </si>
  <si>
    <t>GOINFRA|67002</t>
  </si>
  <si>
    <t>067002</t>
  </si>
  <si>
    <t>DEFINIÇÃO E DEMARCAÇÃO DA ÁREA DE REPARO DE ESTRUTURAS UTILIZANDO DISCO DE CORTE</t>
  </si>
  <si>
    <t>GOINFRA|67006</t>
  </si>
  <si>
    <t>067006</t>
  </si>
  <si>
    <t>PREPARAÇÃO DO SUBSTRATO PARA REPARO EM ESTRUTURA DE CONCRETO POR APICOAMENTO MANUAL DA SUPERFÍCIE</t>
  </si>
  <si>
    <t>GOINFRA|67010</t>
  </si>
  <si>
    <t>067010</t>
  </si>
  <si>
    <t>ESCARIFICAÇÃO MANUAL, CORTE DE CONCRETO ATÉ 3CM DE PROFUNDIDADE</t>
  </si>
  <si>
    <t>GOINFRA|67014</t>
  </si>
  <si>
    <t>067014</t>
  </si>
  <si>
    <t>LIMPEZA DE ARMADURA OU CHAPA METÁLICA COM FURADEIRA E BROCA</t>
  </si>
  <si>
    <t>GOINFRA|67016</t>
  </si>
  <si>
    <t>067016</t>
  </si>
  <si>
    <t>ESCOVAMENTO MANUAL DE ARMADURA OU CHAPA METÁLICA</t>
  </si>
  <si>
    <t>GOINFRA|67018</t>
  </si>
  <si>
    <t>067018</t>
  </si>
  <si>
    <t>ESCOVAMENTO MANUAL DE SUBSTRATO</t>
  </si>
  <si>
    <t>GOINFRA|67022</t>
  </si>
  <si>
    <t>067022</t>
  </si>
  <si>
    <t>LIMPEZA DO SUBSTRATO COM APLICAÇÃO DE JATO DE ÁGUA FRIA</t>
  </si>
  <si>
    <t>GOINFRA|67026</t>
  </si>
  <si>
    <t>067026</t>
  </si>
  <si>
    <t>PROTEÇÃO DE ARMADURA CONTRA CORROSÃO A BASE DE ZINCO - 2 DEMÃOS</t>
  </si>
  <si>
    <t>GOINFRA|67058</t>
  </si>
  <si>
    <t>067058</t>
  </si>
  <si>
    <t>PINTURA A BASE DE SILANO SILOXANO PARA PROTEÇÃO DE SUPERFÍCIES INTERNAS/EXTERNAS DE ESTRUTURA DE CONCRETO - 2 DEMÃOS</t>
  </si>
  <si>
    <t>GOINFRA|67062</t>
  </si>
  <si>
    <t>067062</t>
  </si>
  <si>
    <t>REPARO PROFUNDO EM ESTRUTURA COM ARGAMASSA SECA TIPO "DRY PACK" ISENTA DE RETRAÇÃO - ESPESSURA DE 3 A 10CM E FCK &gt; 25 MPA</t>
  </si>
  <si>
    <t>GOINFRA|67070</t>
  </si>
  <si>
    <t>067070</t>
  </si>
  <si>
    <t>CURA QUÍMICA PARA SUBSTRATO CIMENTÍCIO</t>
  </si>
  <si>
    <t>GOINFRA|67078</t>
  </si>
  <si>
    <t>067078</t>
  </si>
  <si>
    <t>APLICAÇÃO, COM POSTERIOR REMOÇÃO COM JATO DE ÁGUA, DE ÁCIDO MURIÁTICO (1:20) E APLICAÇÃO, COM POSTERIOR REMOÇÃO COM JATO DE ÁGUA, DE HIDRÓXIDO DE AMÔNIO (1:10)</t>
  </si>
  <si>
    <t>GOINFRA|67082</t>
  </si>
  <si>
    <t>067082</t>
  </si>
  <si>
    <t>TRATAMENTO DE CONCRETO APARENTE 2 DEMÃOS (COM PINTURA DE CIMENTO CP32/CIMENTO BRANCO/POLÍMEROS ACRÍLICOS/ÁGUA - TRAÇO: 1 POLÍM.:6,6667 CP32: 3,3333 CIBRANCO - EM VOLUME) - INCLUSA A LAVAGEM COM JATO D'ÁGUA</t>
  </si>
  <si>
    <t>GOINFRA|70204</t>
  </si>
  <si>
    <t>070204</t>
  </si>
  <si>
    <t>ALÇA PRÉ-FORMADA DE DISTRIBUIÇÃO CA/CAA 4 AWG</t>
  </si>
  <si>
    <t>GOINFRA|70207</t>
  </si>
  <si>
    <t>070207</t>
  </si>
  <si>
    <t xml:space="preserve">ANEL GUIA Nº 02 </t>
  </si>
  <si>
    <t>GOINFRA|70211</t>
  </si>
  <si>
    <t>070211</t>
  </si>
  <si>
    <t>ANILHA PLÁSTICA 2,5 CM</t>
  </si>
  <si>
    <t>GOINFRA|70218</t>
  </si>
  <si>
    <t>070218</t>
  </si>
  <si>
    <t>ARAME DE AÇO GALVANIZADO Nº 12 BWG</t>
  </si>
  <si>
    <t>GOINFRA|70229</t>
  </si>
  <si>
    <t>070229</t>
  </si>
  <si>
    <t>ARAME GALVANIZADO 12 BWG</t>
  </si>
  <si>
    <t>GOINFRA|70230</t>
  </si>
  <si>
    <t>070230</t>
  </si>
  <si>
    <t>ARMACAO SECUNDARIA LEVE 1 ELEMENTO</t>
  </si>
  <si>
    <t>GOINFRA|70231</t>
  </si>
  <si>
    <t>070231</t>
  </si>
  <si>
    <t>ARMACAO SECUNDARIA LEVE 2 ELEMENTOS</t>
  </si>
  <si>
    <t>GOINFRA|70232</t>
  </si>
  <si>
    <t>070232</t>
  </si>
  <si>
    <t>ARMACAO SECUNDARIA LEVE 3 ELEMENTOS</t>
  </si>
  <si>
    <t>GOINFRA|70233</t>
  </si>
  <si>
    <t>070233</t>
  </si>
  <si>
    <t>ARMACAO SECUNDARIA LEVE 4 ELEMENTOS</t>
  </si>
  <si>
    <t>GOINFRA|70240</t>
  </si>
  <si>
    <t>070240</t>
  </si>
  <si>
    <t>ARMACAO SECUNDARIA PESADA 1 ELEMENTO</t>
  </si>
  <si>
    <t>GOINFRA|70241</t>
  </si>
  <si>
    <t>070241</t>
  </si>
  <si>
    <t>ARMACAO SECUNDARIA PESADA 2 ELEMENTOS</t>
  </si>
  <si>
    <t>GOINFRA|70242</t>
  </si>
  <si>
    <t>070242</t>
  </si>
  <si>
    <t>ARMACAO SECUNDARIA PESADA 3 ELEMENTOS</t>
  </si>
  <si>
    <t>GOINFRA|70243</t>
  </si>
  <si>
    <t>070243</t>
  </si>
  <si>
    <t>ARMACAO SECUNDARIA PESADA 4 ELEMENTOS</t>
  </si>
  <si>
    <t>GOINFRA|70250</t>
  </si>
  <si>
    <t>070250</t>
  </si>
  <si>
    <t>ARRUELA QUADRADA EM ACO GALVANIZADO 3X38X38MM FURO 18MM</t>
  </si>
  <si>
    <t>GOINFRA|70251</t>
  </si>
  <si>
    <t>070251</t>
  </si>
  <si>
    <t>ARRUELA LISA D=1/4"</t>
  </si>
  <si>
    <t>GOINFRA|70252</t>
  </si>
  <si>
    <t>070252</t>
  </si>
  <si>
    <t>ARRUELA LISA D=5/16"</t>
  </si>
  <si>
    <t>GOINFRA|70253</t>
  </si>
  <si>
    <t>070253</t>
  </si>
  <si>
    <t>ATERRAMENTO - SOLDA EXOTÉRMICA - CARTUCHO 32 G</t>
  </si>
  <si>
    <t>GOINFRA|70254</t>
  </si>
  <si>
    <t>070254</t>
  </si>
  <si>
    <t>ATERRAMENTO - SOLDA EXOTÉRMICA - CARTUCHO 45 G</t>
  </si>
  <si>
    <t>GOINFRA|70255</t>
  </si>
  <si>
    <t>070255</t>
  </si>
  <si>
    <t>ATERRAMENTO - SOLDA EXOTÉRMICA - CARTUCHO 90 G</t>
  </si>
  <si>
    <t>GOINFRA|70256</t>
  </si>
  <si>
    <t>070256</t>
  </si>
  <si>
    <t>ATERRAMENTO - SOLDA EXOTÉRMICA - CARTUCHO 115 G</t>
  </si>
  <si>
    <t>GOINFRA|70257</t>
  </si>
  <si>
    <t>070257</t>
  </si>
  <si>
    <t>ATERRAMENTO - SOLDA EXOTÉRMICA - CARTUCHO 150 G</t>
  </si>
  <si>
    <t>GOINFRA|70260</t>
  </si>
  <si>
    <t>070260</t>
  </si>
  <si>
    <t>BARRA DE COBRE 1" X 1/8" (0,8052 KG/M)</t>
  </si>
  <si>
    <t>GOINFRA|70261</t>
  </si>
  <si>
    <t>070261</t>
  </si>
  <si>
    <t>BARRA DE COBRE 1" X 3/16" (1,0432 KG/M)</t>
  </si>
  <si>
    <t>GOINFRA|70262</t>
  </si>
  <si>
    <t>070262</t>
  </si>
  <si>
    <t>BARRA DE COBRE 1.1/2" X 1/8" (1,0483 KG/M)</t>
  </si>
  <si>
    <t>GOINFRA|70263</t>
  </si>
  <si>
    <t>070263</t>
  </si>
  <si>
    <t>BARRA DE COBRE 1.1/2" X 3/16" (1,5648 KG/M)</t>
  </si>
  <si>
    <t>GOINFRA|70265</t>
  </si>
  <si>
    <t>070265</t>
  </si>
  <si>
    <t>BARRA DE COBRE 1.1/4" X 3/16" (1,3040 KG/M)</t>
  </si>
  <si>
    <t>GOINFRA|70266</t>
  </si>
  <si>
    <t>070266</t>
  </si>
  <si>
    <t>BARRA DE COBRE 1/2" X 3/16" (0,5216 KG/M)</t>
  </si>
  <si>
    <t>GOINFRA|70267</t>
  </si>
  <si>
    <t>070267</t>
  </si>
  <si>
    <t>BARRA DE COBRE 2" X 1/8" (1,3905 KG/M)</t>
  </si>
  <si>
    <t>GOINFRA|70268</t>
  </si>
  <si>
    <t>070268</t>
  </si>
  <si>
    <t>BARRA DE COBRE 2" X 3/16"  (2,0865 KG/M)</t>
  </si>
  <si>
    <t>GOINFRA|70269</t>
  </si>
  <si>
    <t>070269</t>
  </si>
  <si>
    <t>BARRA DE COBRE 3/4" X 3/16" (0,7823 KG/M)</t>
  </si>
  <si>
    <t>GOINFRA|70270</t>
  </si>
  <si>
    <t>070270</t>
  </si>
  <si>
    <t>BARRA DE COBRE 3/4"X1/8" (0,5214 KG/M)</t>
  </si>
  <si>
    <t>GOINFRA|70271</t>
  </si>
  <si>
    <t>070271</t>
  </si>
  <si>
    <t>BARRA DE COBRE  2" X 1/4" ( 2,870 KG/M)</t>
  </si>
  <si>
    <t>GOINFRA|70282</t>
  </si>
  <si>
    <t>070282</t>
  </si>
  <si>
    <t>BASE METÁLICA PARA MASTRO 1.1/2"</t>
  </si>
  <si>
    <t>GOINFRA|70283</t>
  </si>
  <si>
    <t>070283</t>
  </si>
  <si>
    <t>BLOCO BER-10 (BLOCO DE ENGATE RAPIDO)</t>
  </si>
  <si>
    <t>GOINFRA|70284</t>
  </si>
  <si>
    <t>070284</t>
  </si>
  <si>
    <t>BLOCO TELEFONICO BLI-10 COM CANALETA</t>
  </si>
  <si>
    <t>GOINFRA|70285</t>
  </si>
  <si>
    <t>070285</t>
  </si>
  <si>
    <t>BORNE TERMINAL SAK 2,5 MM2</t>
  </si>
  <si>
    <t>GOINFRA|70286</t>
  </si>
  <si>
    <t>070286</t>
  </si>
  <si>
    <t>BORNE TERMINAL SAK 4 MM2</t>
  </si>
  <si>
    <t>GOINFRA|70287</t>
  </si>
  <si>
    <t>070287</t>
  </si>
  <si>
    <t>BORNE TERMINAL SAK 6 MM2</t>
  </si>
  <si>
    <t>GOINFRA|70288</t>
  </si>
  <si>
    <t>070288</t>
  </si>
  <si>
    <t>BORNE TERMINAL SAK 10 MM2</t>
  </si>
  <si>
    <t>GOINFRA|70289</t>
  </si>
  <si>
    <t>070289</t>
  </si>
  <si>
    <t>BORNE TERMINAL SAK 16 MM2</t>
  </si>
  <si>
    <t>GOINFRA|70290</t>
  </si>
  <si>
    <t>070290</t>
  </si>
  <si>
    <t>BORNE TERMINAL SAK 25 MM2</t>
  </si>
  <si>
    <t>GOINFRA|70291</t>
  </si>
  <si>
    <t>070291</t>
  </si>
  <si>
    <t>BORNE TERMINAL SAK 35 MM2</t>
  </si>
  <si>
    <t>GOINFRA|70292</t>
  </si>
  <si>
    <t>070292</t>
  </si>
  <si>
    <t>BORNE TERMINAL SAK 50 MM2</t>
  </si>
  <si>
    <t>GOINFRA|70293</t>
  </si>
  <si>
    <t>070293</t>
  </si>
  <si>
    <t>BORNE TERMINAL SAK 70 MM2</t>
  </si>
  <si>
    <t>GOINFRA|70295</t>
  </si>
  <si>
    <t>070295</t>
  </si>
  <si>
    <t>BORNE TERMINAL SAK 95 MM2</t>
  </si>
  <si>
    <t>GOINFRA|70296</t>
  </si>
  <si>
    <t>070296</t>
  </si>
  <si>
    <t>BORNE TERMINAL SAK 120 MM2</t>
  </si>
  <si>
    <t>GOINFRA|70297</t>
  </si>
  <si>
    <t>070297</t>
  </si>
  <si>
    <t>BORNE TERMINAL SAK 150 MM2</t>
  </si>
  <si>
    <t>GOINFRA|70303</t>
  </si>
  <si>
    <t>070303</t>
  </si>
  <si>
    <t>BOTOEIRA "LIGA-DESLIGA" DE EMBUTIR 30A</t>
  </si>
  <si>
    <t>GOINFRA|70305</t>
  </si>
  <si>
    <t>070305</t>
  </si>
  <si>
    <t>BOTOEIRA "LIGA-DESLIGA" PARA INSTALAÇÃO EM PORTA  DE QUADRO</t>
  </si>
  <si>
    <t>GOINFRA|70320</t>
  </si>
  <si>
    <t>070320</t>
  </si>
  <si>
    <t>BOX CURVO DIAMETRO 1/2"</t>
  </si>
  <si>
    <t>GOINFRA|70321</t>
  </si>
  <si>
    <t>070321</t>
  </si>
  <si>
    <t>BOX CURVO DIAMETRO 3/4"</t>
  </si>
  <si>
    <t>GOINFRA|70325</t>
  </si>
  <si>
    <t>070325</t>
  </si>
  <si>
    <t>BOX CURVO DIAMETRO 1"</t>
  </si>
  <si>
    <t>GOINFRA|70330</t>
  </si>
  <si>
    <t>070330</t>
  </si>
  <si>
    <t>BOX RETO DIAMETRO 1/2"</t>
  </si>
  <si>
    <t>GOINFRA|70331</t>
  </si>
  <si>
    <t>070331</t>
  </si>
  <si>
    <t>BOX RETO DIAMETRO 3/4"</t>
  </si>
  <si>
    <t>GOINFRA|70335</t>
  </si>
  <si>
    <t>070335</t>
  </si>
  <si>
    <t>BOX RETO DIAMETRO 1"</t>
  </si>
  <si>
    <t>GOINFRA|70350</t>
  </si>
  <si>
    <t>070350</t>
  </si>
  <si>
    <t>ABRAÇADEIRA METALICA TIPO "U" DIAM.1/2"</t>
  </si>
  <si>
    <t>GOINFRA|70351</t>
  </si>
  <si>
    <t>070351</t>
  </si>
  <si>
    <t>ABRAÇADEIRA METALICA TIPO "U" DIAM. 3/4"</t>
  </si>
  <si>
    <t>GOINFRA|70352</t>
  </si>
  <si>
    <t>070352</t>
  </si>
  <si>
    <t>ABRAÇADEIRA METALICA TIPO "U" DIAM. 1"</t>
  </si>
  <si>
    <t>GOINFRA|70353</t>
  </si>
  <si>
    <t>070353</t>
  </si>
  <si>
    <t>ABRAÇADEIRA METALICA TIPO "U" DIAM. 1.1/4"</t>
  </si>
  <si>
    <t>GOINFRA|70354</t>
  </si>
  <si>
    <t>070354</t>
  </si>
  <si>
    <t>ABRAÇADEIRA METALICA TIPO "U" DIAM. 1.1/2"</t>
  </si>
  <si>
    <t>GOINFRA|70355</t>
  </si>
  <si>
    <t>070355</t>
  </si>
  <si>
    <t>ABRAÇADEIRA METALICA TIPO "U" DIAM. 2"</t>
  </si>
  <si>
    <t>GOINFRA|70356</t>
  </si>
  <si>
    <t>070356</t>
  </si>
  <si>
    <t>ABRAÇADEIRA METALICA TIPO "U" DIAM. 2.1/2"</t>
  </si>
  <si>
    <t>GOINFRA|70357</t>
  </si>
  <si>
    <t>070357</t>
  </si>
  <si>
    <t>ABRAÇADEIRA METALICA TIPO "U" DIAM. 3"</t>
  </si>
  <si>
    <t>GOINFRA|70358</t>
  </si>
  <si>
    <t>070358</t>
  </si>
  <si>
    <t>ABRAÇADEIRA METALICA TIPO "U" DIAM. 4"</t>
  </si>
  <si>
    <t>GOINFRA|70370</t>
  </si>
  <si>
    <t>070370</t>
  </si>
  <si>
    <t>ABRAÇADEIRA METALICA TIPO "D" DIAM. 1/2"</t>
  </si>
  <si>
    <t>GOINFRA|70371</t>
  </si>
  <si>
    <t>070371</t>
  </si>
  <si>
    <t>ABRAÇADEIRA METALICA TIPO "D" DIAM. 3/4"</t>
  </si>
  <si>
    <t>GOINFRA|70372</t>
  </si>
  <si>
    <t>070372</t>
  </si>
  <si>
    <t>ABRAÇADEIRA METALICA TIPO "D" DIAM. 1"</t>
  </si>
  <si>
    <t>GOINFRA|70373</t>
  </si>
  <si>
    <t>070373</t>
  </si>
  <si>
    <t>ABRAÇADEIRA METALICA TIPO "D" DIAM. 1.1/4"</t>
  </si>
  <si>
    <t>GOINFRA|70374</t>
  </si>
  <si>
    <t>070374</t>
  </si>
  <si>
    <t>ABRAÇADEIRA METALICA TIPO "D" DIAM. 1.1/2"</t>
  </si>
  <si>
    <t>GOINFRA|70375</t>
  </si>
  <si>
    <t>070375</t>
  </si>
  <si>
    <t>ABRAÇADEIRA METALICA TIPO "D" DIAM. 2"</t>
  </si>
  <si>
    <t>GOINFRA|70376</t>
  </si>
  <si>
    <t>070376</t>
  </si>
  <si>
    <t>ABRAÇADEIRA METALICA TIPO "D" DIAM. 2.1/2"</t>
  </si>
  <si>
    <t>GOINFRA|70377</t>
  </si>
  <si>
    <t>070377</t>
  </si>
  <si>
    <t>ABRAÇADEIRA METALICA TIPO "D" DIAM. 3"</t>
  </si>
  <si>
    <t>GOINFRA|70378</t>
  </si>
  <si>
    <t>070378</t>
  </si>
  <si>
    <t>ABRAÇADEIRA METALICA TIPO "D" DIAM. 4"</t>
  </si>
  <si>
    <t>GOINFRA|70379</t>
  </si>
  <si>
    <t>070379</t>
  </si>
  <si>
    <t>ABRAÇADEIRA PARA 3 ESTAIS 1.1/2"</t>
  </si>
  <si>
    <t>GOINFRA|70380</t>
  </si>
  <si>
    <t>070380</t>
  </si>
  <si>
    <t>SUPORTE METÁLICO PARA TUBO 2" COM CHUMBADOR</t>
  </si>
  <si>
    <t>GOINFRA|70386</t>
  </si>
  <si>
    <t>070386</t>
  </si>
  <si>
    <t>BRAÇO C AÇO GALVANIZADO , CONFORME NTD-17</t>
  </si>
  <si>
    <t>GOINFRA|70390</t>
  </si>
  <si>
    <t>070390</t>
  </si>
  <si>
    <t>BUCHA DE NYLON S-5</t>
  </si>
  <si>
    <t>GOINFRA|70391</t>
  </si>
  <si>
    <t>070391</t>
  </si>
  <si>
    <t>BUCHA DE NYLON S-6</t>
  </si>
  <si>
    <t>GOINFRA|70392</t>
  </si>
  <si>
    <t>070392</t>
  </si>
  <si>
    <t>BUCHA DE NYLON S-8</t>
  </si>
  <si>
    <t>GOINFRA|70393</t>
  </si>
  <si>
    <t>070393</t>
  </si>
  <si>
    <t>BUCHA DE NYLON S-10</t>
  </si>
  <si>
    <t>GOINFRA|70394</t>
  </si>
  <si>
    <t>070394</t>
  </si>
  <si>
    <t>BUCHA DE NYLON S-12</t>
  </si>
  <si>
    <t>GOINFRA|70420</t>
  </si>
  <si>
    <t>070420</t>
  </si>
  <si>
    <t>BUCHA E ARRUELA METALICA Ø 1/2"</t>
  </si>
  <si>
    <t>GOINFRA|70421</t>
  </si>
  <si>
    <t>070421</t>
  </si>
  <si>
    <t>BUCHA E ARRUELA METALICA Ø 3/4"</t>
  </si>
  <si>
    <t>GOINFRA|70422</t>
  </si>
  <si>
    <t>070422</t>
  </si>
  <si>
    <t>BUCHA E ARRUELA METALICA Ø 1"</t>
  </si>
  <si>
    <t>GOINFRA|70423</t>
  </si>
  <si>
    <t>070423</t>
  </si>
  <si>
    <t>BUCHA E ARRUELA METALICA Ø 1.1/4"</t>
  </si>
  <si>
    <t>GOINFRA|70424</t>
  </si>
  <si>
    <t>070424</t>
  </si>
  <si>
    <t>BUCHA E ARRUELA METALICA Ø 1.1/2"</t>
  </si>
  <si>
    <t>GOINFRA|70425</t>
  </si>
  <si>
    <t>070425</t>
  </si>
  <si>
    <t>BUCHA E ARRUELA METALICA Ø 2"</t>
  </si>
  <si>
    <t>GOINFRA|70426</t>
  </si>
  <si>
    <t>070426</t>
  </si>
  <si>
    <t>BUCHA E ARRUELA METALICA Ø 2.1/2"</t>
  </si>
  <si>
    <t>GOINFRA|70427</t>
  </si>
  <si>
    <t>070427</t>
  </si>
  <si>
    <t>BUCHA E ARRUELA METALICA Ø 3"</t>
  </si>
  <si>
    <t>GOINFRA|70428</t>
  </si>
  <si>
    <t>070428</t>
  </si>
  <si>
    <t>BUCHA E ARRUELA METALICA Ø 4"</t>
  </si>
  <si>
    <t>GOINFRA|70450</t>
  </si>
  <si>
    <t>070450</t>
  </si>
  <si>
    <t>BUCHA S-6 PARA TIJOLO FURADO</t>
  </si>
  <si>
    <t>GOINFRA|70451</t>
  </si>
  <si>
    <t>070451</t>
  </si>
  <si>
    <t>BUCHA S-8 PARA TIJOLO FURADO</t>
  </si>
  <si>
    <t>GOINFRA|70452</t>
  </si>
  <si>
    <t>070452</t>
  </si>
  <si>
    <t>BUCHA S-10 PARA TIJOLO FURADO</t>
  </si>
  <si>
    <t>GOINFRA|70500</t>
  </si>
  <si>
    <t>070500</t>
  </si>
  <si>
    <t>CABECOTE DE LIGA DE ALUMINIO DIAM. 3/4"</t>
  </si>
  <si>
    <t>GOINFRA|70501</t>
  </si>
  <si>
    <t>070501</t>
  </si>
  <si>
    <t>CABECOTE DE LIGA DE ALUMINIO DIAM. 1"</t>
  </si>
  <si>
    <t>GOINFRA|70502</t>
  </si>
  <si>
    <t>070502</t>
  </si>
  <si>
    <t>CABECOTE DE LIGA DE ALUMINIO DIAM. 1.1/4"</t>
  </si>
  <si>
    <t>GOINFRA|70503</t>
  </si>
  <si>
    <t>070503</t>
  </si>
  <si>
    <t>CABECOTE DE LIGA DE ALUMINIO DIAM. 1.1/2"</t>
  </si>
  <si>
    <t>GOINFRA|70504</t>
  </si>
  <si>
    <t>070504</t>
  </si>
  <si>
    <t>CABECOTE DE LIGA DE ALUMINIO DIAM. 2"</t>
  </si>
  <si>
    <t>GOINFRA|70505</t>
  </si>
  <si>
    <t>070505</t>
  </si>
  <si>
    <t>CABECOTE DE LIGA DE ALUMINIO DIAM. 2.1/2"</t>
  </si>
  <si>
    <t>GOINFRA|70506</t>
  </si>
  <si>
    <t>070506</t>
  </si>
  <si>
    <t>CABECOTE DE LIGA DE ALUMINIO DIAM. 3"</t>
  </si>
  <si>
    <t>GOINFRA|70507</t>
  </si>
  <si>
    <t>070507</t>
  </si>
  <si>
    <t>CABECOTE DE LIGA DE ALUMINIO DIAM. 4"</t>
  </si>
  <si>
    <t>GOINFRA|70509</t>
  </si>
  <si>
    <t>070509</t>
  </si>
  <si>
    <t>CABO FLEXÍVEL EPR/XLPE (90°C), 0,6/1 KV - 10MM2</t>
  </si>
  <si>
    <t>GOINFRA|70510</t>
  </si>
  <si>
    <t>070510</t>
  </si>
  <si>
    <t>CABO FLEXÍVEL EPR/XLPE (90°C), 0,6/1 KV, 16 MM2</t>
  </si>
  <si>
    <t>GOINFRA|70511</t>
  </si>
  <si>
    <t>070511</t>
  </si>
  <si>
    <t>CABO FLEXÍVEL EPR/XLPE (90°C), 0,6/1 KV, 25MM2</t>
  </si>
  <si>
    <t>GOINFRA|70512</t>
  </si>
  <si>
    <t>070512</t>
  </si>
  <si>
    <t>CABO FLEXÍVEL EPR/XLPE (90°C), 0,6/1 KV - 35 MM2</t>
  </si>
  <si>
    <t>GOINFRA|70513</t>
  </si>
  <si>
    <t>070513</t>
  </si>
  <si>
    <t>CABO FLEXÍVEL EPR/XLPE (90°C), 0,6/1 KV, 50 MM2</t>
  </si>
  <si>
    <t>GOINFRA|70514</t>
  </si>
  <si>
    <t>070514</t>
  </si>
  <si>
    <t>CABO FLEXÍVEL EPR/XLPE (90°C), 0,6/1 KV - 70 MM2</t>
  </si>
  <si>
    <t>GOINFRA|70515</t>
  </si>
  <si>
    <t>070515</t>
  </si>
  <si>
    <t>CABO FLEXÍVEL EPR/XLPE (90°C), 0,6/1 KV, 95 MM2</t>
  </si>
  <si>
    <t>GOINFRA|70516</t>
  </si>
  <si>
    <t>070516</t>
  </si>
  <si>
    <t>CABO FLEXÍVEL EPR/XLPE (90°C), 0,6/1 KV, 120 MM2</t>
  </si>
  <si>
    <t>GOINFRA|70517</t>
  </si>
  <si>
    <t>070517</t>
  </si>
  <si>
    <t>CABO FLEXÍVEL EPR/XLPE (90°C), 0,6/1 KV, 150 MM2</t>
  </si>
  <si>
    <t>GOINFRA|70518</t>
  </si>
  <si>
    <t>070518</t>
  </si>
  <si>
    <t>CABO FLEXÍVEL EPR/XLPE (90°C), 0,6/1 KV - 185 MM2</t>
  </si>
  <si>
    <t>GOINFRA|70519</t>
  </si>
  <si>
    <t>070519</t>
  </si>
  <si>
    <t>CABO DE COBRE XLPE (90°C) 15 KV - 50 MM2</t>
  </si>
  <si>
    <t>GOINFRA|70520</t>
  </si>
  <si>
    <t>070520</t>
  </si>
  <si>
    <t>CABO DE AÇO ALMA DE FIBRA 1/4", CLASSE 6X19</t>
  </si>
  <si>
    <t>GOINFRA|70525</t>
  </si>
  <si>
    <t>070525</t>
  </si>
  <si>
    <t>CABO DE ALUMÍNIO CA 2 AWG</t>
  </si>
  <si>
    <t>GOINFRA|70531</t>
  </si>
  <si>
    <t>070531</t>
  </si>
  <si>
    <t>CABO AGRUPADO PVC (70ºC) 1KV 4 X 2,5 MM2</t>
  </si>
  <si>
    <t>GOINFRA|70533</t>
  </si>
  <si>
    <t>070533</t>
  </si>
  <si>
    <t>CABO AGRUPADO PVC (70ºC) 1KV 4 X 4 MM2</t>
  </si>
  <si>
    <t>GOINFRA|70534</t>
  </si>
  <si>
    <t>070534</t>
  </si>
  <si>
    <t>CABO AGRUPADO PVC (70ºC) 1KV 4 X 6 MM2</t>
  </si>
  <si>
    <t>GOINFRA|70535</t>
  </si>
  <si>
    <t>070535</t>
  </si>
  <si>
    <t>CABO AGRUPADO PVC (70ºC) 1KV 4 X 10 MM2</t>
  </si>
  <si>
    <t>GOINFRA|70536</t>
  </si>
  <si>
    <t>070536</t>
  </si>
  <si>
    <t>CABO AGRUPADO PVC (70ºC) 1KV 4 X 16 MM2</t>
  </si>
  <si>
    <t>GOINFRA|70537</t>
  </si>
  <si>
    <t>070537</t>
  </si>
  <si>
    <t>CABO AGRUPADO PVC (70ºC) 1KV 4 X 25 MM2</t>
  </si>
  <si>
    <t>GOINFRA|70540</t>
  </si>
  <si>
    <t>070540</t>
  </si>
  <si>
    <t>CABO DE COBRE NU 10 MM2 (11,11 M/KG)</t>
  </si>
  <si>
    <t>GOINFRA|70541</t>
  </si>
  <si>
    <t>070541</t>
  </si>
  <si>
    <t>CABO DE COBRE NU 16 MM2 (6,94 M/KG)</t>
  </si>
  <si>
    <t>GOINFRA|70542</t>
  </si>
  <si>
    <t>070542</t>
  </si>
  <si>
    <t>CABO DE COBRE NU 25 MM2 (4,73 M/KG)</t>
  </si>
  <si>
    <t>GOINFRA|70543</t>
  </si>
  <si>
    <t>070543</t>
  </si>
  <si>
    <t>CABO DE COBRE NU 35 MM2 (3,24 M/KG)</t>
  </si>
  <si>
    <t>GOINFRA|70544</t>
  </si>
  <si>
    <t>070544</t>
  </si>
  <si>
    <t>CABO DE COBRE NU 50 MM2 (2,25 M/KG)</t>
  </si>
  <si>
    <t>GOINFRA|70545</t>
  </si>
  <si>
    <t>070545</t>
  </si>
  <si>
    <t>CABO DE COBRE NU 70 MM2 (1,66 M/KG)</t>
  </si>
  <si>
    <t>GOINFRA|70546</t>
  </si>
  <si>
    <t>070546</t>
  </si>
  <si>
    <t>CABO DE COBRE NU 95 MM2 (1,19 M/KG)</t>
  </si>
  <si>
    <t>GOINFRA|70555</t>
  </si>
  <si>
    <t>070555</t>
  </si>
  <si>
    <t>CABO FLEXIVEL PARALELO 2 X 1,5 MM2</t>
  </si>
  <si>
    <t>GOINFRA|70556</t>
  </si>
  <si>
    <t>070556</t>
  </si>
  <si>
    <t>CABO FLEXIVEL PARALELO 2 X 2,5 MM2</t>
  </si>
  <si>
    <t>GOINFRA|70557</t>
  </si>
  <si>
    <t>070557</t>
  </si>
  <si>
    <t>CABO FLEXIVEL PARALELO 2 X 1,0 MM2</t>
  </si>
  <si>
    <t>GOINFRA|70560</t>
  </si>
  <si>
    <t>070560</t>
  </si>
  <si>
    <t>CABO ISOLADO PP 3 X 4,0 MM2</t>
  </si>
  <si>
    <t>GOINFRA|70561</t>
  </si>
  <si>
    <t>070561</t>
  </si>
  <si>
    <t>CABO ISOLADO PP 3 X 2,5 MM2</t>
  </si>
  <si>
    <t>GOINFRA|70563</t>
  </si>
  <si>
    <t>070563</t>
  </si>
  <si>
    <t>CABO FLEXÍVEL, PVC (70° C), 450/750 V, 2,5 MM2</t>
  </si>
  <si>
    <t>GOINFRA|70564</t>
  </si>
  <si>
    <t>070564</t>
  </si>
  <si>
    <t>CABO FLEXÍVEL, PVC (70° C), 450/750 V, 4 MM2</t>
  </si>
  <si>
    <t>GOINFRA|70565</t>
  </si>
  <si>
    <t>070565</t>
  </si>
  <si>
    <t>CABO FLEXÍVEL, PVC (70° C), 450/750 V, 6 MM2</t>
  </si>
  <si>
    <t>GOINFRA|70570</t>
  </si>
  <si>
    <t>070570</t>
  </si>
  <si>
    <t>CABO FLEXÍVEL, PVC (70° C), 450/750 V, 10 MM2</t>
  </si>
  <si>
    <t>GOINFRA|70571</t>
  </si>
  <si>
    <t>070571</t>
  </si>
  <si>
    <t>CABO FLEXÍVEL, PVC (70° C), 450/750 V, 16 MM2</t>
  </si>
  <si>
    <t>GOINFRA|70572</t>
  </si>
  <si>
    <t>070572</t>
  </si>
  <si>
    <t>CABO FLEXÍVEL, PVC (70° C), 450/750 V, 25 MM2</t>
  </si>
  <si>
    <t>GOINFRA|70573</t>
  </si>
  <si>
    <t>070573</t>
  </si>
  <si>
    <t>CABO FLEXÍVEL, PVC (70° C), 450/750 V, 35 MM2</t>
  </si>
  <si>
    <t>GOINFRA|70580</t>
  </si>
  <si>
    <t>070580</t>
  </si>
  <si>
    <t>CABO FLEXÍVEL PVC (70° C), 0,6/1 KV, 1,5 MM2</t>
  </si>
  <si>
    <t>GOINFRA|70581</t>
  </si>
  <si>
    <t>070581</t>
  </si>
  <si>
    <t>CABO FLEXÍVEL PVC (70° C), 0,6/1 KV, 2,5 MM2</t>
  </si>
  <si>
    <t>GOINFRA|70582</t>
  </si>
  <si>
    <t>070582</t>
  </si>
  <si>
    <t>CABO FLEXÍVEL PVC (70° C), 0,6/1 KV, 4 MM2</t>
  </si>
  <si>
    <t>GOINFRA|70583</t>
  </si>
  <si>
    <t>070583</t>
  </si>
  <si>
    <t>CABO FLEXÍVEL PVC (70° C), 0,6/1 KV, 6 MM2</t>
  </si>
  <si>
    <t>GOINFRA|70584</t>
  </si>
  <si>
    <t>070584</t>
  </si>
  <si>
    <t>CABO FLEXÍVEL PVC (70° C), 0,6/1 KV, 10 MM2</t>
  </si>
  <si>
    <t>GOINFRA|70585</t>
  </si>
  <si>
    <t>070585</t>
  </si>
  <si>
    <t>CABO FLEXÍVEL PVC (70° C), 0,6/1 KV, 16 MM2</t>
  </si>
  <si>
    <t>GOINFRA|70586</t>
  </si>
  <si>
    <t>070586</t>
  </si>
  <si>
    <t>CABO FLEXÍVEL PVC (70° C), 0,6/1 KV, 25 MM2</t>
  </si>
  <si>
    <t>GOINFRA|70587</t>
  </si>
  <si>
    <t>070587</t>
  </si>
  <si>
    <t>CABO FLEXÍVEL PVC (70° C), 0,6/1 KV, 35 MM2</t>
  </si>
  <si>
    <t>GOINFRA|70588</t>
  </si>
  <si>
    <t>070588</t>
  </si>
  <si>
    <t>CABO FLEXÍVEL PVC (70° C), 0,6/1 KV, 50 MM2</t>
  </si>
  <si>
    <t>GOINFRA|70589</t>
  </si>
  <si>
    <t>070589</t>
  </si>
  <si>
    <t>CABO FLEXÍVEL PVC (70° C), 0,6/1 KV, 70 MM2</t>
  </si>
  <si>
    <t>GOINFRA|70590</t>
  </si>
  <si>
    <t>070590</t>
  </si>
  <si>
    <t>CABO FLEXÍVEL PVC (70° C), 0,6/1 KV, 95 MM2</t>
  </si>
  <si>
    <t>GOINFRA|70591</t>
  </si>
  <si>
    <t>070591</t>
  </si>
  <si>
    <t>CABO FLEXÍVEL PVC (70° C), 0,6/1 KV, 120 MM2</t>
  </si>
  <si>
    <t>GOINFRA|70592</t>
  </si>
  <si>
    <t>070592</t>
  </si>
  <si>
    <t>CABO FLEXÍVEL PVC (70° C), 0,6/1 KV, 150 MM2</t>
  </si>
  <si>
    <t>GOINFRA|70593</t>
  </si>
  <si>
    <t>070593</t>
  </si>
  <si>
    <t>CABO FLEXÍVEL PVC (70° C), 0,6/1 KV, 185 MM2</t>
  </si>
  <si>
    <t>GOINFRA|70594</t>
  </si>
  <si>
    <t>070594</t>
  </si>
  <si>
    <t>CABO FLEXÍVEL PVC (70° C), 0,6/1 KV, 300 MM2</t>
  </si>
  <si>
    <t>GOINFRA|70601</t>
  </si>
  <si>
    <t>070601</t>
  </si>
  <si>
    <t>CABO TELEFONICO CCI-50 1 PAR</t>
  </si>
  <si>
    <t>GOINFRA|70602</t>
  </si>
  <si>
    <t>070602</t>
  </si>
  <si>
    <t>CABO TELEFONICO CCI-50 2 PARES</t>
  </si>
  <si>
    <t>GOINFRA|70603</t>
  </si>
  <si>
    <t>070603</t>
  </si>
  <si>
    <t>CABO TELEFONICO CCI-50 3 PARES</t>
  </si>
  <si>
    <t>GOINFRA|70607</t>
  </si>
  <si>
    <t>070607</t>
  </si>
  <si>
    <t>CABO TELEFONICO CCE-50 2 PARES</t>
  </si>
  <si>
    <t>GOINFRA|70608</t>
  </si>
  <si>
    <t>070608</t>
  </si>
  <si>
    <t>CABO TELEFONICO CCE-50 3 PARES</t>
  </si>
  <si>
    <t>GOINFRA|70610</t>
  </si>
  <si>
    <t>070610</t>
  </si>
  <si>
    <t>CABO TELEFONICO CI-50,10 PARES (USO INTERNO)</t>
  </si>
  <si>
    <t>GOINFRA|70611</t>
  </si>
  <si>
    <t>070611</t>
  </si>
  <si>
    <t>CABO TELEFONICO CI-50,20 PARES (USO INTERNO)</t>
  </si>
  <si>
    <t>GOINFRA|70612</t>
  </si>
  <si>
    <t>070612</t>
  </si>
  <si>
    <t>CABO TELEFONICO CI-50,30 PARES (USO INTERNO)</t>
  </si>
  <si>
    <t>GOINFRA|70613</t>
  </si>
  <si>
    <t>070613</t>
  </si>
  <si>
    <t>CABO TELEFONICO CI-50,50 PARES (USO INTERNO)</t>
  </si>
  <si>
    <t>GOINFRA|70620</t>
  </si>
  <si>
    <t>070620</t>
  </si>
  <si>
    <t>CABO TELEFONICO CTP-APL-50 DE 10 PARES (USO EXTERNO)</t>
  </si>
  <si>
    <t>GOINFRA|70621</t>
  </si>
  <si>
    <t>070621</t>
  </si>
  <si>
    <t>CABO TELEFON. CTP-APL-50 DE 20 PARES (USO EXTERNO)</t>
  </si>
  <si>
    <t>GOINFRA|70622</t>
  </si>
  <si>
    <t>070622</t>
  </si>
  <si>
    <t>CABO TELEFONICO CTP-APL-50 DE 30 PARES (USO EXTERNO)</t>
  </si>
  <si>
    <t>GOINFRA|70626</t>
  </si>
  <si>
    <t>070626</t>
  </si>
  <si>
    <t>CABO UTP-4P, CAT. 6 , 24 AWG</t>
  </si>
  <si>
    <t>GOINFRA|70630</t>
  </si>
  <si>
    <t>070630</t>
  </si>
  <si>
    <t>CAIXA "ARSTOP" C/ 1 TOMADA HEXAGONAL 2P+T E 1 DISJUNTOR MONOPOLAR 20A</t>
  </si>
  <si>
    <t>GOINFRA|70631</t>
  </si>
  <si>
    <t>070631</t>
  </si>
  <si>
    <t>CAIXA 75X75X31 MM (LINHA X OU EQUIVALENTE)</t>
  </si>
  <si>
    <t>GOINFRA|70633</t>
  </si>
  <si>
    <t>070633</t>
  </si>
  <si>
    <t xml:space="preserve">CAIXA DE PASSAGEM - ESCAVAÇÃO MANUAL / REATERRO/ APILOAMENTO DO FUNDO </t>
  </si>
  <si>
    <t>GOINFRA|70634</t>
  </si>
  <si>
    <t>070634</t>
  </si>
  <si>
    <t>CAIXA DE PASSAGEM -  TAMPA EM CONCRETO ARMADO 25 MPA E=5CM</t>
  </si>
  <si>
    <t>GOINFRA|70635</t>
  </si>
  <si>
    <t>070635</t>
  </si>
  <si>
    <t xml:space="preserve">CAIXA DE PASSAGEM -  ALVENARIA DE 1/2 VEZ COM REVESTIMENTO INTERNO EM REBOCO PAULISTA A-14 </t>
  </si>
  <si>
    <t>GOINFRA|70636</t>
  </si>
  <si>
    <t>070636</t>
  </si>
  <si>
    <t>CAIXA DE PASSAGEM - ALVENARIA DE 1 VEZ COM REVESTIMENTO INTERNO EM REBOCO PAULISTA A-14</t>
  </si>
  <si>
    <t>GOINFRA|70637</t>
  </si>
  <si>
    <t>070637</t>
  </si>
  <si>
    <t>CAIXA DE PASSAGEM - LASTRO DE BRITA PARA O FUNDO</t>
  </si>
  <si>
    <t>GOINFRA|70638</t>
  </si>
  <si>
    <t>070638</t>
  </si>
  <si>
    <t>CAIXA DE PASSAGEM - LASTRO DE CONCRETO 20 MPA E=5CM PARA O FUNDO</t>
  </si>
  <si>
    <t>GOINFRA|70645</t>
  </si>
  <si>
    <t>070645</t>
  </si>
  <si>
    <t>CAIXA DE PASSAGEM METÁLICA DE EMBUTIR 15X15X8 CM</t>
  </si>
  <si>
    <t>GOINFRA|70646</t>
  </si>
  <si>
    <t>070646</t>
  </si>
  <si>
    <t>CAIXA DE PASSAGEM METÁLICA DE EMBUTIR 20X20X10 CM</t>
  </si>
  <si>
    <t>GOINFRA|70647</t>
  </si>
  <si>
    <t>070647</t>
  </si>
  <si>
    <t>CAIXA DE PASSAGEM METÁLICA DE EMBUTIR 30X30X12 CM</t>
  </si>
  <si>
    <t>GOINFRA|70648</t>
  </si>
  <si>
    <t>070648</t>
  </si>
  <si>
    <t>CAIXA DE PASSAGEM METÁLICA DE EMBUTIR  40X40X15 CM</t>
  </si>
  <si>
    <t>GOINFRA|70649</t>
  </si>
  <si>
    <t>070649</t>
  </si>
  <si>
    <t>CAIXA DE PASSAGEM METÁLICA DE EMBUTIR 50X50X15 CM</t>
  </si>
  <si>
    <t>GOINFRA|70670</t>
  </si>
  <si>
    <t>070670</t>
  </si>
  <si>
    <t>CAIXA DISTRIBUIÇÃO TELEFÔNICA DE EMBUTIR 40X40X12 CM</t>
  </si>
  <si>
    <t>GOINFRA|70671</t>
  </si>
  <si>
    <t>070671</t>
  </si>
  <si>
    <t>CAIXA DISTRIBUIÇÃO TELEFÔNICA DE EMBUTIR 60X60X12 CM</t>
  </si>
  <si>
    <t>GOINFRA|70672</t>
  </si>
  <si>
    <t>070672</t>
  </si>
  <si>
    <t>CAIXA DISTRIBUIÇÃO TELEFÔNICA DE EMBUTIR  80X80X12 CM</t>
  </si>
  <si>
    <t>GOINFRA|70673</t>
  </si>
  <si>
    <t>070673</t>
  </si>
  <si>
    <t>CAIXA DISTRIBUIÇÃO TELEFÔNICA DE EMBUTIR 120X120X12 CM</t>
  </si>
  <si>
    <t>GOINFRA|70680</t>
  </si>
  <si>
    <t>070680</t>
  </si>
  <si>
    <t>CAIXA METÁLICA HEXAGONAL PARA ARANDELA (SEXTAVADA 3"X3")</t>
  </si>
  <si>
    <t>GOINFRA|70681</t>
  </si>
  <si>
    <t>070681</t>
  </si>
  <si>
    <t>CAIXA METALICA OCTOGONAL FUNDO MOVEL SIMPLES 2"</t>
  </si>
  <si>
    <t>GOINFRA|70682</t>
  </si>
  <si>
    <t>070682</t>
  </si>
  <si>
    <t>CAIXA METALICA OCTOGONAL FUNDO MOVEL DUPLA 4"</t>
  </si>
  <si>
    <t>GOINFRA|70691</t>
  </si>
  <si>
    <t>070691</t>
  </si>
  <si>
    <t>CAIXA METALICA RETANGULAR 4" X 2" X 2"</t>
  </si>
  <si>
    <t>GOINFRA|70692</t>
  </si>
  <si>
    <t>070692</t>
  </si>
  <si>
    <t>CAIXA METALICA QUADRADA 4"X4"X2"</t>
  </si>
  <si>
    <t>GOINFRA|70695</t>
  </si>
  <si>
    <t>070695</t>
  </si>
  <si>
    <t>CAIXA METÁLICA PARA PROTEÇÃO GERAL 580X500X216MM ATÉ 175A</t>
  </si>
  <si>
    <t>GOINFRA|70696</t>
  </si>
  <si>
    <t>070696</t>
  </si>
  <si>
    <t>CAIXA METÁLICA PARA PROTEÇÃO GERAL 820X750X266MM DE 250A A 350A</t>
  </si>
  <si>
    <t>GOINFRA|70697</t>
  </si>
  <si>
    <t>070697</t>
  </si>
  <si>
    <t>CAIXA METÁLICA PARA TRANSFORMADOR DE CORRENTE 820X750X266MM - 200A ATÉ 400A</t>
  </si>
  <si>
    <t>GOINFRA|70698</t>
  </si>
  <si>
    <t>070698</t>
  </si>
  <si>
    <t>CAIXA METÁLICA PARA PROTEÇÃO GERAL 1200X1000X310MM DE 500A A 800A</t>
  </si>
  <si>
    <t>GOINFRA|70699</t>
  </si>
  <si>
    <t>070699</t>
  </si>
  <si>
    <t>CAIXA METÁLICA PARA TRANSFORMADOR DE CORRENTE 1200X1000X310MM - 600A ATÉ 800A</t>
  </si>
  <si>
    <t>GOINFRA|70700</t>
  </si>
  <si>
    <t>070700</t>
  </si>
  <si>
    <t>CAIXA PARA QUADRO DE COMANDO METÁLICA DE SOBREPOR 40X30X20 CM</t>
  </si>
  <si>
    <t>GOINFRA|70701</t>
  </si>
  <si>
    <t>070701</t>
  </si>
  <si>
    <t>CAIXA PARA QUADRO DE COMANDO METÁLICA DE SOBREPOR 20X20X12 CM</t>
  </si>
  <si>
    <t>GOINFRA|70702</t>
  </si>
  <si>
    <t>070702</t>
  </si>
  <si>
    <t xml:space="preserve">CAIXA PARA QUADRO DE COMANDO METÁLICA DE SOBREPOR 30X30X20 CM </t>
  </si>
  <si>
    <t>GOINFRA|70703</t>
  </si>
  <si>
    <t>070703</t>
  </si>
  <si>
    <t>CAIXA PARA QUADRO DE COMANDO METÁLICA DE SOBREPOR 40X40X20 CM</t>
  </si>
  <si>
    <t>GOINFRA|70705</t>
  </si>
  <si>
    <t>070705</t>
  </si>
  <si>
    <t xml:space="preserve">CAIXA PARA QUADRO DE COMANDO METÁLICA DE SOBREPOR 60X60X20 CM </t>
  </si>
  <si>
    <t>GOINFRA|70706</t>
  </si>
  <si>
    <t>070706</t>
  </si>
  <si>
    <t xml:space="preserve">CAIXA PARA QUADRO DE COMANDO METÁLICA DE SOBREPOR 80X60X25 CM </t>
  </si>
  <si>
    <t>GOINFRA|70707</t>
  </si>
  <si>
    <t>070707</t>
  </si>
  <si>
    <t>CAIXA METÁLICA PARA PROTEÇÃO GERAL 500X380X166MM ATÉ 175A ( GRUPO B )</t>
  </si>
  <si>
    <t>GOINFRA|70708</t>
  </si>
  <si>
    <t>070708</t>
  </si>
  <si>
    <t>CAIXA METÁLICA PARA MEDIDOR MONOFÁSICO PADRÃO CONCESSIONÁRIA LOCAL 300X220X151MM</t>
  </si>
  <si>
    <t>GOINFRA|70709</t>
  </si>
  <si>
    <t>070709</t>
  </si>
  <si>
    <t>CAIXA DE PASSAGEM 20X20X25CM (MEDIDAS INTERNAS) FUNDO BRITA SEM TAMPA</t>
  </si>
  <si>
    <t>GOINFRA|70710</t>
  </si>
  <si>
    <t>070710</t>
  </si>
  <si>
    <t>CAIXA DE PASSAGEM 30X30X40CM (MEDIDAS INTERNAS) COM TAMPA E DRENO BRITA</t>
  </si>
  <si>
    <t>GOINFRA|70711</t>
  </si>
  <si>
    <t>070711</t>
  </si>
  <si>
    <t>CAIXA DE PASSAGEM 35X60X50CM (MEDIDAS INTERNAS) FUNDO DE CONCRETO (PARA TAMPA R1)</t>
  </si>
  <si>
    <t>GOINFRA|70712</t>
  </si>
  <si>
    <t>070712</t>
  </si>
  <si>
    <t>CAIXA DE PASSAGEM 107 X 52 X 50CM (MEDIDAS INTERNAS) FUNDO DE CONCRETO (PARA TAMPA R2)</t>
  </si>
  <si>
    <t>GOINFRA|70713</t>
  </si>
  <si>
    <t>070713</t>
  </si>
  <si>
    <t>CAIXA DE PASSAGEM 40X40X50CM (MEDIDAS INTERNAS) FUNDO DE BRITA SEM TAMPA</t>
  </si>
  <si>
    <t>GOINFRA|70714</t>
  </si>
  <si>
    <t>070714</t>
  </si>
  <si>
    <t>CAIXA DE PASSAGEM 50X50X80CM (MEDIDAS INTERNAS) FUNDO DE BRITA SEM TAMPA</t>
  </si>
  <si>
    <t>GOINFRA|70715</t>
  </si>
  <si>
    <t>070715</t>
  </si>
  <si>
    <t>CAIXA DE PASSAGEM 60X60X80CM (MEDIDAS INTERNAS) FUNDO DE BRITA SEM TAMPA</t>
  </si>
  <si>
    <t>GOINFRA|70716</t>
  </si>
  <si>
    <t>070716</t>
  </si>
  <si>
    <t>CAIXA DE PASSAGEM 80X80X110 CM (MEDIDAS INTERNAS) FUNDO DE BRITA SEM TAMPA</t>
  </si>
  <si>
    <t>GOINFRA|70717</t>
  </si>
  <si>
    <t>070717</t>
  </si>
  <si>
    <t>CAIXA DE PASSAGEM 80X80X130CM (MEDIDAS INTERNAS) FUNDO DE BRITA SEM TAMPA</t>
  </si>
  <si>
    <t>GOINFRA|70720</t>
  </si>
  <si>
    <t>070720</t>
  </si>
  <si>
    <t>CAIXA METÁLICA PARA MEDIDOR POLIFÁSICO PADRÃO CONCESSIONÁRIA LOCAL 500X380X166MM</t>
  </si>
  <si>
    <t>GOINFRA|70725</t>
  </si>
  <si>
    <t>070725</t>
  </si>
  <si>
    <t>CAIXA METÁLICA PARA TRANSFORMADOR DE CORRENTE 580X500X216MM - ATÉ 200A</t>
  </si>
  <si>
    <t>GOINFRA|70730</t>
  </si>
  <si>
    <t>070730</t>
  </si>
  <si>
    <t>CAIXA DE MEDIÇÃO POLIMÉRICA MONOFÁSICA COM VISOR DE VIDRO E SISTEMA DE CORTE - 340 X 200 X 108 MM (+/- 3,5 CM) PARA SOBREPOR  - PADRÃO CONCESSIONÁRIA LOCAL</t>
  </si>
  <si>
    <t>GOINFRA|70731</t>
  </si>
  <si>
    <t>070731</t>
  </si>
  <si>
    <t>CAIXA DE MEDIÇÃO POLIMÉRICA MONOFÁSICA COM VISOR DE VIDRO E SISTEMA DE CORTE - 340 X 200 X 108 MM (+/- 3,5 CM) PARA EMBUTIR - PADRÃO CONCESSIONÁRIA LOCAL</t>
  </si>
  <si>
    <t>GOINFRA|70732</t>
  </si>
  <si>
    <t>070732</t>
  </si>
  <si>
    <t>CAIXA DE MEDIÇÃO POLIMÉRICA POLIFÁSICA COM VISOR DE VIDRO E SISTEMA DE CORTE - 423 X 260 X 130 MM (+/- 10 MM) PARA SOBREPOR - PADRÃO CONCESSIONÁRIA LOCAL</t>
  </si>
  <si>
    <t>GOINFRA|70733</t>
  </si>
  <si>
    <t>070733</t>
  </si>
  <si>
    <t>CAIXA DE MEDIÇÃO POLIMÉRICA POLIFÁSICA COM VISOR DE VIDRO E SISTEMA DE CORTE - 423 X 260 X 130 MM (+/- 10 MM) PARA EMBUTIR - PADRÃO CONCESSIONÁRIA LOCAL</t>
  </si>
  <si>
    <t>GOINFRA|70760</t>
  </si>
  <si>
    <t>070760</t>
  </si>
  <si>
    <t>CANALETA COM TAMPA (LINHA X OU EQUIVALENTE) 20X12X2000 MM</t>
  </si>
  <si>
    <t>GOINFRA|70762</t>
  </si>
  <si>
    <t>070762</t>
  </si>
  <si>
    <t>CANALETA COM TAMPA (LINHA X OU EQUIVALENTE) 32X16X2000 MM</t>
  </si>
  <si>
    <t>GOINFRA|70763</t>
  </si>
  <si>
    <t>070763</t>
  </si>
  <si>
    <t>CANALETA COM TAMPA (LINHA X OU EQUIVALENTE) 40X16X2000 MM</t>
  </si>
  <si>
    <t>GOINFRA|70764</t>
  </si>
  <si>
    <t>070764</t>
  </si>
  <si>
    <t>CANALETA COM TAMPA (LINHA X OU EQUIVALENTE) 50X20X2000 MM</t>
  </si>
  <si>
    <t>GOINFRA|70765</t>
  </si>
  <si>
    <t>070765</t>
  </si>
  <si>
    <t>CANALETA COM TAMPA (LINHA X OU EQUIVALENTE) 110X20X2000 MM</t>
  </si>
  <si>
    <t>GOINFRA|70769</t>
  </si>
  <si>
    <t>070769</t>
  </si>
  <si>
    <t>CANTONEIRA METALICA 38 X 38 MM ( ZZ ALTA)</t>
  </si>
  <si>
    <t>GOINFRA|70771</t>
  </si>
  <si>
    <t>070771</t>
  </si>
  <si>
    <t>CANTONEIRA AUXILIAR PARA BRAÇO TIPO C</t>
  </si>
  <si>
    <t>GOINFRA|70772</t>
  </si>
  <si>
    <t>070772</t>
  </si>
  <si>
    <t>CERTIFICAÇÃO DIGITAL DE REDE PARA CABEAMENTO ESTRUTURADO</t>
  </si>
  <si>
    <t>GOINFRA|70776</t>
  </si>
  <si>
    <t>070776</t>
  </si>
  <si>
    <t>CHAVE DE PARTIDA DE MOTOR TRIFÁSICO C/RELE FALTA DE FASE 5CV</t>
  </si>
  <si>
    <t>GOINFRA|70777</t>
  </si>
  <si>
    <t>070777</t>
  </si>
  <si>
    <t>CHAVE DE PARTIDA DE MOTOR TRIFÁSICO C/RELE DE FALTA DE FASE 10CV</t>
  </si>
  <si>
    <t>GOINFRA|70778</t>
  </si>
  <si>
    <t>070778</t>
  </si>
  <si>
    <t>CHAVE DE PARTIDA DE MOTOR TRIFÁSICO C/RELE DE FALTA DE FASE 2CV</t>
  </si>
  <si>
    <t>GOINFRA|70779</t>
  </si>
  <si>
    <t>070779</t>
  </si>
  <si>
    <t>CHAVE DE PARTIDA DE MOTOR TRIFÁSICO C/RELE FALTA DE FASE 7 1/2CV</t>
  </si>
  <si>
    <t>GOINFRA|70790</t>
  </si>
  <si>
    <t>070790</t>
  </si>
  <si>
    <t>CHAVE FUSIVEL 15 KV, 50A (CHAVE MATHEUS)</t>
  </si>
  <si>
    <t>GOINFRA|70791</t>
  </si>
  <si>
    <t>070791</t>
  </si>
  <si>
    <t>CHAVE FUSIVEL,15 KV,100A, (CHAVE MATHEUS)</t>
  </si>
  <si>
    <t>GOINFRA|70820</t>
  </si>
  <si>
    <t>070820</t>
  </si>
  <si>
    <t>CHAVE MAGNETICA C/RELE REGULAGEM 5-10A</t>
  </si>
  <si>
    <t>GOINFRA|70821</t>
  </si>
  <si>
    <t>070821</t>
  </si>
  <si>
    <t>CHAVE MAGNETICA C/RELE REGULAGEM 7-11A</t>
  </si>
  <si>
    <t>GOINFRA|70822</t>
  </si>
  <si>
    <t>070822</t>
  </si>
  <si>
    <t>CHAVE MAGNETICA C/RELE REGULAGEM 10,5-16,5A</t>
  </si>
  <si>
    <t>GOINFRA|70823</t>
  </si>
  <si>
    <t>070823</t>
  </si>
  <si>
    <t>CHAVE MAGNETICA C/RELE REGULAGEM 25 - 45A</t>
  </si>
  <si>
    <t>GOINFRA|70835</t>
  </si>
  <si>
    <t>070835</t>
  </si>
  <si>
    <t>CHAVE DE PARTIDA DE MOTOR TRIFÁSICO C/ RELE FALTA DE FASE 1/2CV</t>
  </si>
  <si>
    <t>GOINFRA|70836</t>
  </si>
  <si>
    <t>070836</t>
  </si>
  <si>
    <t>CHAVE DE PARTIDA DE MOTOR TRIFÁSICO C/ RELE FALTA DE FASE 3/4CV</t>
  </si>
  <si>
    <t>GOINFRA|70837</t>
  </si>
  <si>
    <t>070837</t>
  </si>
  <si>
    <t>CHAVE DE PARTIDA DE MOTOR TRIFÁSICO C/RELE FALTA DE FASE 1 CV</t>
  </si>
  <si>
    <t>GOINFRA|70838</t>
  </si>
  <si>
    <t>070838</t>
  </si>
  <si>
    <t>CHAVE DE PARTIDA DE MOTOR TRIFÁSICO C/ RELE FALTA DE FASE 1 1/2CV</t>
  </si>
  <si>
    <t>GOINFRA|70839</t>
  </si>
  <si>
    <t>070839</t>
  </si>
  <si>
    <t>CHAVE PARTIDA MOTOR TRIFÁSICA C/RELE FALTA DE FASE 3 CV</t>
  </si>
  <si>
    <t>GOINFRA|70840</t>
  </si>
  <si>
    <t>070840</t>
  </si>
  <si>
    <t>CHAVE PARTIDA MOTOR TRIFÁSICA C/RELE FALTA DE FASE 15 CV</t>
  </si>
  <si>
    <t>GOINFRA|70842</t>
  </si>
  <si>
    <t>070842</t>
  </si>
  <si>
    <t>CHAVE PARTIDA MOTOR TRIFÁSICA C/RELE FALTA DE FASE 20CV</t>
  </si>
  <si>
    <t>GOINFRA|70845</t>
  </si>
  <si>
    <t>070845</t>
  </si>
  <si>
    <t>CHAVE REVERSORA ROTATIVA (COMUTAD.) TRIPOLAR 10A</t>
  </si>
  <si>
    <t>GOINFRA|70857</t>
  </si>
  <si>
    <t>070857</t>
  </si>
  <si>
    <t>CHAVE REVERSORA ROTATIVA (COMUTAD.) TRIPOLAR 16A</t>
  </si>
  <si>
    <t>GOINFRA|70858</t>
  </si>
  <si>
    <t>070858</t>
  </si>
  <si>
    <t>CHAVE REVERSORA ROTATIVA (COMUTAD.) TRIPOLAR 20A</t>
  </si>
  <si>
    <t>GOINFRA|70859</t>
  </si>
  <si>
    <t>070859</t>
  </si>
  <si>
    <t>CHAVE REVERSORA ROTATIVA (COMUTAD.) TRIPOLAR 32A</t>
  </si>
  <si>
    <t>GOINFRA|70860</t>
  </si>
  <si>
    <t>070860</t>
  </si>
  <si>
    <t>CHAVE REVERSORA ROTATIVA (COMUTAD.) TRIPOLAR 40A</t>
  </si>
  <si>
    <t>GOINFRA|70861</t>
  </si>
  <si>
    <t>070861</t>
  </si>
  <si>
    <t>CHAVE REVERSORA ROTATIVA (COMUTAD.) TRIPOLAR 63A</t>
  </si>
  <si>
    <t>GOINFRA|70862</t>
  </si>
  <si>
    <t>070862</t>
  </si>
  <si>
    <t>CHAVE REVERSORA ROTATIVA (COMUTAD.) TRIPOLAR 100A</t>
  </si>
  <si>
    <t>GOINFRA|70880</t>
  </si>
  <si>
    <t>070880</t>
  </si>
  <si>
    <t>CHAVE TRIPOLAR TIPO PACCO 100-A</t>
  </si>
  <si>
    <t>GOINFRA|70890</t>
  </si>
  <si>
    <t>070890</t>
  </si>
  <si>
    <t>CHAVE TRIPOLAR TIPO PACCO 16-A</t>
  </si>
  <si>
    <t>GOINFRA|70891</t>
  </si>
  <si>
    <t>070891</t>
  </si>
  <si>
    <t>CHAVE TRIPOLAR TIPO PACCO 20-A</t>
  </si>
  <si>
    <t>GOINFRA|70892</t>
  </si>
  <si>
    <t>070892</t>
  </si>
  <si>
    <t>CHAVE TRIPOLAR TIPO PACCO 32A</t>
  </si>
  <si>
    <t>GOINFRA|70893</t>
  </si>
  <si>
    <t>070893</t>
  </si>
  <si>
    <t>CHAVE TRIPOLAR TIPO PACCO 40A</t>
  </si>
  <si>
    <t>GOINFRA|70894</t>
  </si>
  <si>
    <t>070894</t>
  </si>
  <si>
    <t>CHAVE TRIPOLAR TIPO PACCO 63-A</t>
  </si>
  <si>
    <t>GOINFRA|70910</t>
  </si>
  <si>
    <t>070910</t>
  </si>
  <si>
    <t>CHUMBADOR PARA CANTONEIRA D = 1/4"</t>
  </si>
  <si>
    <t>GOINFRA|70911</t>
  </si>
  <si>
    <t>070911</t>
  </si>
  <si>
    <t>CHUMBADOR PARA CANTONEIRA D = 3/8"</t>
  </si>
  <si>
    <t>GOINFRA|70920</t>
  </si>
  <si>
    <t>070920</t>
  </si>
  <si>
    <t>CINTA DE ACO GALVANIZADO DIAM.190 MM</t>
  </si>
  <si>
    <t>GOINFRA|70921</t>
  </si>
  <si>
    <t>070921</t>
  </si>
  <si>
    <t>CINTA DE ACO GALVANIZADO DIAM.220 MM</t>
  </si>
  <si>
    <t>GOINFRA|70922</t>
  </si>
  <si>
    <t>070922</t>
  </si>
  <si>
    <t>CINTA DE ACO GALVANIZADO DIAM.230MM</t>
  </si>
  <si>
    <t>GOINFRA|70935</t>
  </si>
  <si>
    <t>070935</t>
  </si>
  <si>
    <t>CONDULETE MULTIPLO DE PVC COM 01 SAÍDA 3/4" (TIPO B OU E) SEM TAMPA</t>
  </si>
  <si>
    <t>GOINFRA|70936</t>
  </si>
  <si>
    <t>070936</t>
  </si>
  <si>
    <t>CONDULETE MULTIPLO DE PVC COM 02 SAÍDAS 3/4" (TIPO C, LL, LR OU LB) SEM TAMPA</t>
  </si>
  <si>
    <t>GOINFRA|70937</t>
  </si>
  <si>
    <t>070937</t>
  </si>
  <si>
    <t>CONDULETE MULTIPLO DE PVC COM 03 SAÍDAS 3/4" (TIPO T OU TB) SEM TAMPA</t>
  </si>
  <si>
    <t>GOINFRA|70938</t>
  </si>
  <si>
    <t>070938</t>
  </si>
  <si>
    <t>CONDULETE MULTIPLO DE PVC COM 04 SAÍDAS 3/4" (TIPO X) SEM TAMPA</t>
  </si>
  <si>
    <t>GOINFRA|70939</t>
  </si>
  <si>
    <t>070939</t>
  </si>
  <si>
    <t>CONDULETE MULTIPLO DE PVC COM 01 SAÍDA 1" (TIPO B OU E) SEM TAMPA</t>
  </si>
  <si>
    <t>GOINFRA|70940</t>
  </si>
  <si>
    <t>070940</t>
  </si>
  <si>
    <t>CONDULETE MULTIPLO DE PVC COM 02 SAÍDAS 1" (TIPO C, LL, LR OU LB) SEM TAMPA</t>
  </si>
  <si>
    <t>GOINFRA|70941</t>
  </si>
  <si>
    <t>070941</t>
  </si>
  <si>
    <t>CONDULETE MULTIPLO DE PVC COM 03 SAÍDAS 1" (TIPO T OU TB) SEM TAMPA</t>
  </si>
  <si>
    <t>GOINFRA|70942</t>
  </si>
  <si>
    <t>070942</t>
  </si>
  <si>
    <t>CONDULETE MULTIPLO DE PVC COM 04 SAÍDAS 1" (TIPO X) SEM TAMPA</t>
  </si>
  <si>
    <t>GOINFRA|70945</t>
  </si>
  <si>
    <t>070945</t>
  </si>
  <si>
    <t>CONDULETE MULTIPLO DE ALUMÍNIO COM 01 SAÍDA 3/4" (TIPO B OU E) SEM TAMPA</t>
  </si>
  <si>
    <t>GOINFRA|70946</t>
  </si>
  <si>
    <t>070946</t>
  </si>
  <si>
    <t>CONDULETE MULTIPLO DE ALUMÍNIO COM 02 SAÍDAS 3/4" (TIPO C, LL, LR OU LB) SEM TAMPA</t>
  </si>
  <si>
    <t>GOINFRA|70947</t>
  </si>
  <si>
    <t>070947</t>
  </si>
  <si>
    <t>CONDULETE MULTIPLO DE ALUMÍNIO COM 03 SAÍDAS 3/4" (TIPO T OU TB) SEM TAMPA</t>
  </si>
  <si>
    <t>GOINFRA|70948</t>
  </si>
  <si>
    <t>070948</t>
  </si>
  <si>
    <t>CONDULETE MULTIPLO DE ALUMÍNIO COM 04 SAÍDAS 3/4" (TIPO X) SEM TAMPA</t>
  </si>
  <si>
    <t>GOINFRA|70949</t>
  </si>
  <si>
    <t>070949</t>
  </si>
  <si>
    <t>CONDULETE MULTIPLO DE ALUMÍNIO COM 01 SAÍDA 1" (TIPO B OU E)  SEM TAMPA</t>
  </si>
  <si>
    <t>GOINFRA|70950</t>
  </si>
  <si>
    <t>070950</t>
  </si>
  <si>
    <t>CONDULETE MULTIPLO DE ALUMÍNIO COM 02 SAÍDAS 1" (TIPO C, LL, LR OU LB) SEM TAMPA</t>
  </si>
  <si>
    <t>GOINFRA|70951</t>
  </si>
  <si>
    <t>070951</t>
  </si>
  <si>
    <t>CONDULETE MULTIPLO DE ALUMÍNIO COM 03 SAÍDAS 1" (TIPO T OU TB) SEM TAMPA</t>
  </si>
  <si>
    <t>GOINFRA|70952</t>
  </si>
  <si>
    <t>070952</t>
  </si>
  <si>
    <t>CONDULETE MULTIPLO DE ALUMÍNIO COM 04 SAÍDAS 1" (TIPO X) SEM TAMPA</t>
  </si>
  <si>
    <t>GOINFRA|71016</t>
  </si>
  <si>
    <t>071016</t>
  </si>
  <si>
    <t>CONECTOR DE COMPRESSÃO FORMATO H PARA CABO 25 A 70 MM2</t>
  </si>
  <si>
    <t>GOINFRA|71020</t>
  </si>
  <si>
    <t>071020</t>
  </si>
  <si>
    <t>CONECTOR PARALELO DE ALUMÍNIO CA/CU 10-1/0 COM 01 PARAFUSO</t>
  </si>
  <si>
    <t>GOINFRA|71026</t>
  </si>
  <si>
    <t>071026</t>
  </si>
  <si>
    <t>CONECTOR MACHO RJ-45 CAT. 6</t>
  </si>
  <si>
    <t>GOINFRA|71030</t>
  </si>
  <si>
    <t>071030</t>
  </si>
  <si>
    <t>CONECTOR TIPO PARAFUSO FENDIDO 4 MM2</t>
  </si>
  <si>
    <t>GOINFRA|71031</t>
  </si>
  <si>
    <t>071031</t>
  </si>
  <si>
    <t>CONECTOR TIPO PARAFUSO FENDIDO 6 MM2</t>
  </si>
  <si>
    <t>GOINFRA|71032</t>
  </si>
  <si>
    <t>071032</t>
  </si>
  <si>
    <t>CONECTOR TIPO PARAFUSO FENDIDO 10 MM2</t>
  </si>
  <si>
    <t>GOINFRA|71033</t>
  </si>
  <si>
    <t>071033</t>
  </si>
  <si>
    <t>CONECTOR TIPO PARAFUSO FENDIDO 16 MM2</t>
  </si>
  <si>
    <t>GOINFRA|71034</t>
  </si>
  <si>
    <t>071034</t>
  </si>
  <si>
    <t>CONECTOR TIPO PARAFUSO FENDIDO 25 MM2</t>
  </si>
  <si>
    <t>GOINFRA|71035</t>
  </si>
  <si>
    <t>071035</t>
  </si>
  <si>
    <t>CONECTOR TIPO PARAFUSO FENDIDO 35 MM2</t>
  </si>
  <si>
    <t>GOINFRA|71036</t>
  </si>
  <si>
    <t>071036</t>
  </si>
  <si>
    <t>CONECTOR TIPO PARAFUSO FENDIDO 50 MM2</t>
  </si>
  <si>
    <t>GOINFRA|71037</t>
  </si>
  <si>
    <t>071037</t>
  </si>
  <si>
    <t>CONECTOR TIPO PARAFUSO FENDIDO 70 MM2</t>
  </si>
  <si>
    <t>GOINFRA|71038</t>
  </si>
  <si>
    <t>071038</t>
  </si>
  <si>
    <t>CONECTOR TIPO PARAFUSO FENDIDO 95 MM2</t>
  </si>
  <si>
    <t>GOINFRA|71039</t>
  </si>
  <si>
    <t>071039</t>
  </si>
  <si>
    <t>CONECTOR TIPO PARAFUSO FENDIDO 120 MM2</t>
  </si>
  <si>
    <t>GOINFRA|71040</t>
  </si>
  <si>
    <t>071040</t>
  </si>
  <si>
    <t>CONECTOR TIPO PARAFUSO FENDIDO 150 MM2</t>
  </si>
  <si>
    <t>GOINFRA|71041</t>
  </si>
  <si>
    <t>071041</t>
  </si>
  <si>
    <t>CONECTOR TIPO PARAFUSO FENDIDO 185 MM2</t>
  </si>
  <si>
    <t>GOINFRA|71043</t>
  </si>
  <si>
    <t>071043</t>
  </si>
  <si>
    <t>CONECTOR TRIPOLAR EM PORCELANA PARA FIOS DE ATÉ 10MM2 (BORNES) 50A-250V (CHUVEIRO)</t>
  </si>
  <si>
    <t>GOINFRA|71060</t>
  </si>
  <si>
    <t>071060</t>
  </si>
  <si>
    <t>CONTATOR TRIPOLAR - 9A, 500V NOMINAL, COMANDO 220V,  CATEGORIA AC-3</t>
  </si>
  <si>
    <t>GOINFRA|71061</t>
  </si>
  <si>
    <t>071061</t>
  </si>
  <si>
    <t>CONTATOR TRIPOLAR - 12A, 500V NOMINAL, COMANDO 220V, CATEGORIA AC-3.</t>
  </si>
  <si>
    <t>GOINFRA|71062</t>
  </si>
  <si>
    <t>071062</t>
  </si>
  <si>
    <t>CONTATOR TRIPOLAR - 16A, 500V NOMINAL, COMANDO 220V, CATEGORIA AC-3.</t>
  </si>
  <si>
    <t>GOINFRA|71063</t>
  </si>
  <si>
    <t>071063</t>
  </si>
  <si>
    <t>CONTATOR TRIPOLAR - 25A, 500V NOMINAL, 220V COMANDO, CATEGORIA AC-3.</t>
  </si>
  <si>
    <t>GOINFRA|71064</t>
  </si>
  <si>
    <t>071064</t>
  </si>
  <si>
    <t>CONTATOR TRIPOLAR - 32A, 500V NOMINAL, COMANDO 220V, CATEGORIA AC-3.</t>
  </si>
  <si>
    <t>GOINFRA|71073</t>
  </si>
  <si>
    <t>071073</t>
  </si>
  <si>
    <t>CONTATOR TRIPOLAR - 50A, 500V NOMINAL, COMANDO 220V, CATEGORIA AC-3.</t>
  </si>
  <si>
    <t>GOINFRA|71074</t>
  </si>
  <si>
    <t>071074</t>
  </si>
  <si>
    <t>CONTATOR TRIPOLAR - 65A, 500V NOMINAL, COMANDO 220V, CATEGORIA AC-3.</t>
  </si>
  <si>
    <t>GOINFRA|71075</t>
  </si>
  <si>
    <t>071075</t>
  </si>
  <si>
    <t>CONTATOR TRIPOLAR - 80A, 500V NOMINAL, COMANDO 220V, CATEGORIA AC-3.</t>
  </si>
  <si>
    <t>GOINFRA|71096</t>
  </si>
  <si>
    <t>071096</t>
  </si>
  <si>
    <t>COTOVELO EXTERNO PARA CANALETA (LINHA X OU EQUIVALENTE) 20X12 MM</t>
  </si>
  <si>
    <t>GOINFRA|71097</t>
  </si>
  <si>
    <t>071097</t>
  </si>
  <si>
    <t>COTOVELO EXTERNO PARA CANALETA (LINHA X OU EQUIVALENTE) 32X16 MM</t>
  </si>
  <si>
    <t>GOINFRA|71098</t>
  </si>
  <si>
    <t>071098</t>
  </si>
  <si>
    <t>COTOVELO EXTERNO PARA CANALETA (LINHA X OU EQUIVALENTE) 40X16 MM</t>
  </si>
  <si>
    <t>GOINFRA|71099</t>
  </si>
  <si>
    <t>071099</t>
  </si>
  <si>
    <t>COTOVELO EXTERNO PARA CANALETA (LINHA X OU EQUIVALENTE) 50X20 MM</t>
  </si>
  <si>
    <t>GOINFRA|71100</t>
  </si>
  <si>
    <t>071100</t>
  </si>
  <si>
    <t>COTOVELO EXTERNO PARA CANALETA (LINHA X OU EQUIVALENTE) 110X20 MM</t>
  </si>
  <si>
    <t>GOINFRA|71101</t>
  </si>
  <si>
    <t>071101</t>
  </si>
  <si>
    <t>COTOVELO INTERNO PARA CANALETA (LINHA X OU EQUIVALENTE) 20X12 MM</t>
  </si>
  <si>
    <t>GOINFRA|71102</t>
  </si>
  <si>
    <t>071102</t>
  </si>
  <si>
    <t>COTOVELO INTERNO PARA CANALETA (LINHA X OU EQUIVALENTE) 32X16 MM</t>
  </si>
  <si>
    <t>GOINFRA|71103</t>
  </si>
  <si>
    <t>071103</t>
  </si>
  <si>
    <t>COTOVELO INTERNO PARA CANALETA (LINHA X OU EQUIVALENTE) 40X16 MM</t>
  </si>
  <si>
    <t>GOINFRA|71104</t>
  </si>
  <si>
    <t>071104</t>
  </si>
  <si>
    <t>COTOVELO INTERNO PARA CANALETA (LINHA X OU EQUIVALENTE) 50X20 MM</t>
  </si>
  <si>
    <t>GOINFRA|71105</t>
  </si>
  <si>
    <t>071105</t>
  </si>
  <si>
    <t>COTOVELO INTERNO PARA CANALETA (LINHA X OU EQUIVALENTE) 110X20 MM</t>
  </si>
  <si>
    <t>GOINFRA|71110</t>
  </si>
  <si>
    <t>071110</t>
  </si>
  <si>
    <t>CRUZETA POLIMÉRICA 90X112X2400 MM</t>
  </si>
  <si>
    <t>GOINFRA|71111</t>
  </si>
  <si>
    <t>071111</t>
  </si>
  <si>
    <t>CRUZETA HORIZONTAL 90º PARA ELETROCALHA 50X50 MM</t>
  </si>
  <si>
    <t>GOINFRA|71115</t>
  </si>
  <si>
    <t>071115</t>
  </si>
  <si>
    <t>CURVA DE INVERSAO PARA ELETROCALHA 50 X 50 MM</t>
  </si>
  <si>
    <t>GOINFRA|71120</t>
  </si>
  <si>
    <t>071120</t>
  </si>
  <si>
    <t>CURVA 90 GRAUS AÇO ZINCADO DIÂMETRO 1/2"</t>
  </si>
  <si>
    <t>GOINFRA|71121</t>
  </si>
  <si>
    <t>071121</t>
  </si>
  <si>
    <t>CURVA 90 GRAUS AÇO ZINCADO DIÂMETRO 3/4"</t>
  </si>
  <si>
    <t>GOINFRA|71122</t>
  </si>
  <si>
    <t>071122</t>
  </si>
  <si>
    <t>CURVA 90 GRAUS AÇO ZINCADO DIÂMETRO 1"</t>
  </si>
  <si>
    <t>GOINFRA|71123</t>
  </si>
  <si>
    <t>071123</t>
  </si>
  <si>
    <t>CURVA 90 GRAUS AÇO ZINCADO DIÂMETRO 1.1/4"</t>
  </si>
  <si>
    <t>GOINFRA|71124</t>
  </si>
  <si>
    <t>071124</t>
  </si>
  <si>
    <t>CURVA 90 GRAUS AÇO ZINCADO DIÂMETRO 1.1/2"</t>
  </si>
  <si>
    <t>GOINFRA|71125</t>
  </si>
  <si>
    <t>071125</t>
  </si>
  <si>
    <t>CURVA 90 GRAUS AÇO ZINCADO DIÂMETRO 2"</t>
  </si>
  <si>
    <t>GOINFRA|71126</t>
  </si>
  <si>
    <t>071126</t>
  </si>
  <si>
    <t>CURVA 90 GRAUS AÇO ZINCADO DIÂMETRO 2.1/2"</t>
  </si>
  <si>
    <t>GOINFRA|71127</t>
  </si>
  <si>
    <t>071127</t>
  </si>
  <si>
    <t>CURVA 90 GRAUS AÇO ZINCADO DIÂMETRO 3"</t>
  </si>
  <si>
    <t>GOINFRA|71128</t>
  </si>
  <si>
    <t>071128</t>
  </si>
  <si>
    <t>CURVA 90 GRAUS AÇO ZINCADO DIÂMETRO 4"</t>
  </si>
  <si>
    <t>GOINFRA|71140</t>
  </si>
  <si>
    <t>071140</t>
  </si>
  <si>
    <t>CURVA DE 90 GRAUS DE PVC RIGIDO DIAM.1/2"</t>
  </si>
  <si>
    <t>GOINFRA|71141</t>
  </si>
  <si>
    <t>071141</t>
  </si>
  <si>
    <t>CURVA DE 90 GRAUS DE PVC RIGIDO DIAM. 3/4"</t>
  </si>
  <si>
    <t>GOINFRA|71142</t>
  </si>
  <si>
    <t>071142</t>
  </si>
  <si>
    <t>CURVA DE 90 GRAUS DE PVC RIGIDO DIAM. 1"</t>
  </si>
  <si>
    <t>GOINFRA|71143</t>
  </si>
  <si>
    <t>071143</t>
  </si>
  <si>
    <t>CURVA DE 90 GRAUS DE PVC RIGIDO DIAM. 1.1/4"</t>
  </si>
  <si>
    <t>GOINFRA|71144</t>
  </si>
  <si>
    <t>071144</t>
  </si>
  <si>
    <t>CURVA DE 90 GRAUS DE PVC RIGIDO DIAM. 1.1/2"</t>
  </si>
  <si>
    <t>GOINFRA|71145</t>
  </si>
  <si>
    <t>071145</t>
  </si>
  <si>
    <t>CURVA DE 90 GRAUS DE PVC RIGIDO DIAM. 2"</t>
  </si>
  <si>
    <t>GOINFRA|71146</t>
  </si>
  <si>
    <t>071146</t>
  </si>
  <si>
    <t>CURVA DE 90 GRAUS DE PVC RIGIDO DIAM. 2.1/2"</t>
  </si>
  <si>
    <t>GOINFRA|71147</t>
  </si>
  <si>
    <t>071147</t>
  </si>
  <si>
    <t>CURVA DE 90 GRAUS DE PVC RIGIDO DIAM. 3"</t>
  </si>
  <si>
    <t>GOINFRA|71148</t>
  </si>
  <si>
    <t>071148</t>
  </si>
  <si>
    <t>CURVA DE 90 GRAUS DE PVC RIGIDO DIAM. 4"</t>
  </si>
  <si>
    <t>GOINFRA|71150</t>
  </si>
  <si>
    <t>071150</t>
  </si>
  <si>
    <t>CURVA DE 90 GRAUS AÇO GALVANIZADO DIAM.1/2"</t>
  </si>
  <si>
    <t>GOINFRA|71151</t>
  </si>
  <si>
    <t>071151</t>
  </si>
  <si>
    <t>CURVA DE 90 GRAUS AÇO GALVANIZADO DIAM.3/4"</t>
  </si>
  <si>
    <t>GOINFRA|71152</t>
  </si>
  <si>
    <t>071152</t>
  </si>
  <si>
    <t>CURVA DE 90 GRAUS AÇO GALVANIZADO DIAM.1"</t>
  </si>
  <si>
    <t>GOINFRA|71153</t>
  </si>
  <si>
    <t>071153</t>
  </si>
  <si>
    <t>CURVA DE 90 GRAUS AÇO GALVANIZADO DIAM.1.1/4"</t>
  </si>
  <si>
    <t>GOINFRA|71154</t>
  </si>
  <si>
    <t>071154</t>
  </si>
  <si>
    <t>CURVA DE 90 GRAUS AÇO GALVANIZADO DIAM. 1.1/2"</t>
  </si>
  <si>
    <t>GOINFRA|71155</t>
  </si>
  <si>
    <t>071155</t>
  </si>
  <si>
    <t>CURVA DE 90 GRAUS AÇO GALVANIZADO DIAM. 2"</t>
  </si>
  <si>
    <t>GOINFRA|71156</t>
  </si>
  <si>
    <t>071156</t>
  </si>
  <si>
    <t>CURVA DE 90 GRAUS AÇO GALVANIZADO DIAM. 2.1/2"</t>
  </si>
  <si>
    <t>GOINFRA|71157</t>
  </si>
  <si>
    <t>071157</t>
  </si>
  <si>
    <t>CURVA DE 90 GRAUS AÇO GALVANIZADO DIAM. 3"</t>
  </si>
  <si>
    <t>GOINFRA|71158</t>
  </si>
  <si>
    <t>071158</t>
  </si>
  <si>
    <t>CURVA DE 90 GRAUS AÇO GALVANIZADO DIÂMETRO 4"</t>
  </si>
  <si>
    <t>GOINFRA|71159</t>
  </si>
  <si>
    <t>071159</t>
  </si>
  <si>
    <t>DESVIO A DIREITA PARA ELETROCALHA 50 X 50 MM</t>
  </si>
  <si>
    <t>GOINFRA|71170</t>
  </si>
  <si>
    <t>071170</t>
  </si>
  <si>
    <t>DIMMER ROTATIVO SIMPLES 400 A 500W</t>
  </si>
  <si>
    <t>GOINFRA|71171</t>
  </si>
  <si>
    <t>071171</t>
  </si>
  <si>
    <t>DISJUNTOR MONOPOLAR DE 10 A 32-A</t>
  </si>
  <si>
    <t>GOINFRA|71172</t>
  </si>
  <si>
    <t>071172</t>
  </si>
  <si>
    <t>DISJUNTOR MONOPOLAR DE 35 A 50-A</t>
  </si>
  <si>
    <t>GOINFRA|71173</t>
  </si>
  <si>
    <t>071173</t>
  </si>
  <si>
    <t>DISJUNTOR TRIPOLAR DE 10 A 35-A</t>
  </si>
  <si>
    <t>GOINFRA|71174</t>
  </si>
  <si>
    <t>071174</t>
  </si>
  <si>
    <t>DISJUNTOR TRIPOLAR 40 A 50A</t>
  </si>
  <si>
    <t>GOINFRA|71175</t>
  </si>
  <si>
    <t>071175</t>
  </si>
  <si>
    <t>DISJUNTOR TRIPOLAR DE 60 A 100-A</t>
  </si>
  <si>
    <t>GOINFRA|71176</t>
  </si>
  <si>
    <t>071176</t>
  </si>
  <si>
    <t>DISJUNTOR TRIPOLAR DE 125-A</t>
  </si>
  <si>
    <t>GOINFRA|71177</t>
  </si>
  <si>
    <t>071177</t>
  </si>
  <si>
    <t>DISJUNTOR TRIPOLAR DE 150 A 175-A</t>
  </si>
  <si>
    <t>GOINFRA|71178</t>
  </si>
  <si>
    <t>071178</t>
  </si>
  <si>
    <t>DISJUNTOR TRIPOLAR DE 200-A</t>
  </si>
  <si>
    <t>GOINFRA|71179</t>
  </si>
  <si>
    <t>071179</t>
  </si>
  <si>
    <t>DISJUNTOR TRIPOLAR DE 225-A</t>
  </si>
  <si>
    <t>GOINFRA|71180</t>
  </si>
  <si>
    <t>071180</t>
  </si>
  <si>
    <t>DISJUNTOR TRIPOLAR DE 250-A</t>
  </si>
  <si>
    <t>GOINFRA|71181</t>
  </si>
  <si>
    <t>071181</t>
  </si>
  <si>
    <t>DISJUNTOR TRIPOLAR DE 300 A 350-A</t>
  </si>
  <si>
    <t>GOINFRA|71184</t>
  </si>
  <si>
    <t>071184</t>
  </si>
  <si>
    <t>DISPOSITIVO DE PROTEÇÃO CONTRA SURTOS (D.P.S.) 275V DE 8 A 40KA</t>
  </si>
  <si>
    <t>GOINFRA|71186</t>
  </si>
  <si>
    <t>071186</t>
  </si>
  <si>
    <t>DISPOSITIVO DE PROTEÇÃO CONTRA SURTOS (D.P.S.) 275V DE 90KA</t>
  </si>
  <si>
    <t>GOINFRA|71190</t>
  </si>
  <si>
    <t>071190</t>
  </si>
  <si>
    <t>ELETROCALHA PRÉ-ZINCADA, CH. 22, PERFIL "C" COM ABAS 50X50 MM SEM TAMPA</t>
  </si>
  <si>
    <t>GOINFRA|71193</t>
  </si>
  <si>
    <t>071193</t>
  </si>
  <si>
    <t>ELETRODUTO PVC FLEXÍVEL - MANGUEIRA CORRUGADA LEVE - DIAM. 20MM</t>
  </si>
  <si>
    <t>GOINFRA|71194</t>
  </si>
  <si>
    <t>071194</t>
  </si>
  <si>
    <t>ELETRODUTO PVC FLEXÍVEL - MANGUEIRA CORRUGADA LEVE - DIAM. 25MM</t>
  </si>
  <si>
    <t>GOINFRA|71195</t>
  </si>
  <si>
    <t>071195</t>
  </si>
  <si>
    <t>ELETRODUTO PVC FLEXÍVEL - MANGUEIRA CORRUGADA LEVE - DIAM. 32MM</t>
  </si>
  <si>
    <t>GOINFRA|71196</t>
  </si>
  <si>
    <t>071196</t>
  </si>
  <si>
    <t>ELETRODUTO PVC FLEXÍVEL - MANGUEIRA CORRUGADA REFORÇADA - DIAM. 40MM</t>
  </si>
  <si>
    <t>GOINFRA|71197</t>
  </si>
  <si>
    <t>071197</t>
  </si>
  <si>
    <t>ELETRODUTO PVC FLEXÍVEL - MANGUEIRA CORRUGADA REFORÇADA - DIAM. 50MM</t>
  </si>
  <si>
    <t>GOINFRA|71198</t>
  </si>
  <si>
    <t>071198</t>
  </si>
  <si>
    <t>ELETRODUTO PVC FLEXÍVEL - MANGUEIRA CORRUGADA REFORÇADA - DIAM. 60MM</t>
  </si>
  <si>
    <t>GOINFRA|71199</t>
  </si>
  <si>
    <t>071199</t>
  </si>
  <si>
    <t>ELETRODUTO PVC FLEXÍVEL - MANGUEIRA CORRUGADA REFORÇADA - DIAM. 75MM</t>
  </si>
  <si>
    <t>GOINFRA|71200</t>
  </si>
  <si>
    <t>071200</t>
  </si>
  <si>
    <t>ELETRODUTO DE PVC RIGIDO DIAMETRO 1/2"</t>
  </si>
  <si>
    <t>GOINFRA|71201</t>
  </si>
  <si>
    <t>071201</t>
  </si>
  <si>
    <t>ELETRODUTO DE PVC RIGIDO DIAMETRO 3/4"</t>
  </si>
  <si>
    <t>GOINFRA|71202</t>
  </si>
  <si>
    <t>071202</t>
  </si>
  <si>
    <t>ELETRODUTO DE PVC RIGIDO DIAMETRO 1"</t>
  </si>
  <si>
    <t>GOINFRA|71203</t>
  </si>
  <si>
    <t>071203</t>
  </si>
  <si>
    <t>ELETRODUTO DE PVC RIGIDO DIAMETRO 1.1/2"</t>
  </si>
  <si>
    <t>GOINFRA|71204</t>
  </si>
  <si>
    <t>071204</t>
  </si>
  <si>
    <t>ELETRODUTO DE PVC RIGIDO DIAMETRO 1.1/4"</t>
  </si>
  <si>
    <t>GOINFRA|71205</t>
  </si>
  <si>
    <t>071205</t>
  </si>
  <si>
    <t>ELETRODUTO DE PVC RIGIDO DIAMETRO 2"</t>
  </si>
  <si>
    <t>GOINFRA|71206</t>
  </si>
  <si>
    <t>071206</t>
  </si>
  <si>
    <t>ELETRODUTO DE PVC RIGIDO DIAMETRO 2.1/2"</t>
  </si>
  <si>
    <t>GOINFRA|71207</t>
  </si>
  <si>
    <t>071207</t>
  </si>
  <si>
    <t>ELETRODUTO DE PVC RIGIDO DIAMETRO 3"</t>
  </si>
  <si>
    <t>GOINFRA|71208</t>
  </si>
  <si>
    <t>071208</t>
  </si>
  <si>
    <t>ELETRODUTO DE PVC RIGIDO DIAMETRO 4"</t>
  </si>
  <si>
    <t>GOINFRA|71210</t>
  </si>
  <si>
    <t>071210</t>
  </si>
  <si>
    <t xml:space="preserve">ELETRODUTO EM AÇO GALVANIZADO A FOGO DIÂMETRO 1/2" - PESADO </t>
  </si>
  <si>
    <t>GOINFRA|71211</t>
  </si>
  <si>
    <t>071211</t>
  </si>
  <si>
    <t xml:space="preserve">ELETRODUTO EM AÇO GALVANIZADO A FOGO DIÂMETRO 3/4" - PESADO </t>
  </si>
  <si>
    <t>GOINFRA|71212</t>
  </si>
  <si>
    <t>071212</t>
  </si>
  <si>
    <t xml:space="preserve">ELETRODUTO EM AÇO GALVANIZADO A FOGO DIÂMETRO 1" - PESADO </t>
  </si>
  <si>
    <t>GOINFRA|71213</t>
  </si>
  <si>
    <t>071213</t>
  </si>
  <si>
    <t xml:space="preserve">ELETRODUTO EM AÇO GALVANIZADO A FOGO DIÂMETRO 1 1/4" - PESADO </t>
  </si>
  <si>
    <t>GOINFRA|71214</t>
  </si>
  <si>
    <t>071214</t>
  </si>
  <si>
    <t xml:space="preserve">ELETRODUTO EM AÇO GALVANIZADO A FOGO DIÂMETRO 1 1/2" - PESADO </t>
  </si>
  <si>
    <t>GOINFRA|71215</t>
  </si>
  <si>
    <t>071215</t>
  </si>
  <si>
    <t xml:space="preserve">ELETRODUTO EM AÇO GALVANIZADO A FOGO DIÂMETRO 2" - PESADO </t>
  </si>
  <si>
    <t>GOINFRA|71216</t>
  </si>
  <si>
    <t>071216</t>
  </si>
  <si>
    <t xml:space="preserve">ELETRODUTO EM AÇO GALVANIZADO A FOGO DIÂMETRO 2 1/2" - PESADO </t>
  </si>
  <si>
    <t>GOINFRA|71217</t>
  </si>
  <si>
    <t>071217</t>
  </si>
  <si>
    <t xml:space="preserve">ELETRODUTO EM AÇO GALVANIZADO A FOGO DIÂMETRO 3" - PESADO </t>
  </si>
  <si>
    <t>GOINFRA|71218</t>
  </si>
  <si>
    <t>071218</t>
  </si>
  <si>
    <t xml:space="preserve">ELETRODUTO EM AÇO GALVANIZADO A FOGO DIÂMETRO 4" - PESADO </t>
  </si>
  <si>
    <t>GOINFRA|71230</t>
  </si>
  <si>
    <t>071230</t>
  </si>
  <si>
    <t>ELETRODUTO METALICO FLEXIVEL DIAMETRO DIAM.1/2"</t>
  </si>
  <si>
    <t>GOINFRA|71231</t>
  </si>
  <si>
    <t>071231</t>
  </si>
  <si>
    <t>ELETRODUTO METALICO FLEXIVEL DIAMETRO DIAM.3/4"</t>
  </si>
  <si>
    <t>GOINFRA|71232</t>
  </si>
  <si>
    <t>071232</t>
  </si>
  <si>
    <t>ELETRODUTO METALICO FLEXIVEL DIAMETRO DIAM. 1"</t>
  </si>
  <si>
    <t>GOINFRA|71250</t>
  </si>
  <si>
    <t>071250</t>
  </si>
  <si>
    <t>ELETRODUTO EM AÇO ZINCADO DIÂMETRO 1/2"</t>
  </si>
  <si>
    <t>GOINFRA|71251</t>
  </si>
  <si>
    <t>071251</t>
  </si>
  <si>
    <t>ELETRODUTO EM AÇO ZINCADO DIÂMETRO 3/4"</t>
  </si>
  <si>
    <t>GOINFRA|71252</t>
  </si>
  <si>
    <t>071252</t>
  </si>
  <si>
    <t>ELETRODUTO EM AÇO ZINCADO DIÂMETRO 1"</t>
  </si>
  <si>
    <t>GOINFRA|71253</t>
  </si>
  <si>
    <t>071253</t>
  </si>
  <si>
    <t>ELETRODUTO EM AÇO ZINCADO DIÂMETRO 1.1/4"</t>
  </si>
  <si>
    <t>GOINFRA|71254</t>
  </si>
  <si>
    <t>071254</t>
  </si>
  <si>
    <t>ELETRODUTO EM AÇO ZINCADO DIÂMETRO 1.1/2"</t>
  </si>
  <si>
    <t>GOINFRA|71255</t>
  </si>
  <si>
    <t>071255</t>
  </si>
  <si>
    <t>ELETRODUTO EM AÇO ZINCADO DIÂMETRO 2"</t>
  </si>
  <si>
    <t>GOINFRA|71256</t>
  </si>
  <si>
    <t>071256</t>
  </si>
  <si>
    <t>ELETRODUTO EM AÇO ZINCADO DIÂMETRO 2.1/2"</t>
  </si>
  <si>
    <t>GOINFRA|71257</t>
  </si>
  <si>
    <t>071257</t>
  </si>
  <si>
    <t>ELETRODUTO EM AÇO ZINCADO DIÂMETRO 3"</t>
  </si>
  <si>
    <t>GOINFRA|71258</t>
  </si>
  <si>
    <t>071258</t>
  </si>
  <si>
    <t>ELETRODUTO EM AÇO ZINCADO DIÂMETRO 4"</t>
  </si>
  <si>
    <t>GOINFRA|71267</t>
  </si>
  <si>
    <t>071267</t>
  </si>
  <si>
    <t>ELO FUSÍVEL 5 H</t>
  </si>
  <si>
    <t>GOINFRA|71268</t>
  </si>
  <si>
    <t>071268</t>
  </si>
  <si>
    <t>ELO FUSÍVEL 6 K</t>
  </si>
  <si>
    <t>GOINFRA|71270</t>
  </si>
  <si>
    <t>071270</t>
  </si>
  <si>
    <t>ELO FUSIVEL 8 K - 15 KV</t>
  </si>
  <si>
    <t>GOINFRA|71271</t>
  </si>
  <si>
    <t>071271</t>
  </si>
  <si>
    <t>ELO FUSIVEL 10 K - 15 KV</t>
  </si>
  <si>
    <t>GOINFRA|71275</t>
  </si>
  <si>
    <t>071275</t>
  </si>
  <si>
    <t>ESTICADOR PARA CABO DE AÇO 1/4"</t>
  </si>
  <si>
    <t>GOINFRA|71277</t>
  </si>
  <si>
    <t>071277</t>
  </si>
  <si>
    <t>EMENDA INTERNA PARA ELETROCALHA (50 X 50 MM)</t>
  </si>
  <si>
    <t>GOINFRA|71278</t>
  </si>
  <si>
    <t>071278</t>
  </si>
  <si>
    <t>ESPELHO BAQUELITE 4" X 2" 1 FURO RJ-45</t>
  </si>
  <si>
    <t>GOINFRA|71279</t>
  </si>
  <si>
    <t>071279</t>
  </si>
  <si>
    <t>ESPELHO BAQUELITE 4" X 2" 2 FUROS RJ-45</t>
  </si>
  <si>
    <t>GOINFRA|71280</t>
  </si>
  <si>
    <t>071280</t>
  </si>
  <si>
    <t>FIO DE COBRE NU 2,5 MM2 (45,05M /KG)</t>
  </si>
  <si>
    <t>GOINFRA|71281</t>
  </si>
  <si>
    <t>071281</t>
  </si>
  <si>
    <t>FIO DE COBRE NU 4 MM2 (28,00 M/KG)</t>
  </si>
  <si>
    <t>GOINFRA|71282</t>
  </si>
  <si>
    <t>071282</t>
  </si>
  <si>
    <t>FIO DE COBRE NU 6 MM2 (18,00 M/KG)</t>
  </si>
  <si>
    <t>GOINFRA|71283</t>
  </si>
  <si>
    <t>071283</t>
  </si>
  <si>
    <t>FIO DE COBRE NU 10 MM2 (11,00 M/KG)</t>
  </si>
  <si>
    <t>GOINFRA|71290</t>
  </si>
  <si>
    <t>071290</t>
  </si>
  <si>
    <t>FIO ISOLADO PVC 750 V,  1,5 MM2</t>
  </si>
  <si>
    <t>GOINFRA|71291</t>
  </si>
  <si>
    <t>071291</t>
  </si>
  <si>
    <t>FIO ISOLADO PVC 750 V, 2,5 MM2</t>
  </si>
  <si>
    <t>GOINFRA|71292</t>
  </si>
  <si>
    <t>071292</t>
  </si>
  <si>
    <t>FIO ISOLADO PVC 750 V, 4 MM2</t>
  </si>
  <si>
    <t>GOINFRA|71293</t>
  </si>
  <si>
    <t>071293</t>
  </si>
  <si>
    <t>FIO ISOLADO PVC 750 V, 6 MM2</t>
  </si>
  <si>
    <t>GOINFRA|71294</t>
  </si>
  <si>
    <t>071294</t>
  </si>
  <si>
    <t>FIO ISOLADO PVC 750 V, 10 MM2</t>
  </si>
  <si>
    <t>GOINFRA|71320</t>
  </si>
  <si>
    <t>071320</t>
  </si>
  <si>
    <t>FITA DE AUTO FUSAO, ROLO DE 2,00 M</t>
  </si>
  <si>
    <t>GOINFRA|71321</t>
  </si>
  <si>
    <t>071321</t>
  </si>
  <si>
    <t>FITA DE AUTO FUSAO, ROLO E 10,00 MM</t>
  </si>
  <si>
    <t>GOINFRA|71329</t>
  </si>
  <si>
    <t>071329</t>
  </si>
  <si>
    <t>FITA ISOLANTE, ROLO DE 5,00 M</t>
  </si>
  <si>
    <t>GOINFRA|71330</t>
  </si>
  <si>
    <t>071330</t>
  </si>
  <si>
    <t>FITA ISOLANTE, ROLO DE 10,00 M</t>
  </si>
  <si>
    <t>GOINFRA|71331</t>
  </si>
  <si>
    <t>071331</t>
  </si>
  <si>
    <t>FITA ISOLANTE, ROLO DE 20,00 M</t>
  </si>
  <si>
    <t>GOINFRA|71365</t>
  </si>
  <si>
    <t>071365</t>
  </si>
  <si>
    <t>GRAMPO DE ANCORAGEM POLIMÉRICO</t>
  </si>
  <si>
    <t>GOINFRA|71371</t>
  </si>
  <si>
    <t>071371</t>
  </si>
  <si>
    <t>GRAMPO PARA CABO DE AÇO 1/4"</t>
  </si>
  <si>
    <t>GOINFRA|71380</t>
  </si>
  <si>
    <t>071380</t>
  </si>
  <si>
    <t>HASTE REVESTIDA COBRE(COPPERWELD)  5/8" X 2,40 M C/CONECTOR</t>
  </si>
  <si>
    <t>GOINFRA|71381</t>
  </si>
  <si>
    <t>071381</t>
  </si>
  <si>
    <t>HASTE REV.COBRE(COPPERWELD)  5/8" X 3,00 M C/CONECTOR</t>
  </si>
  <si>
    <t>GOINFRA|71390</t>
  </si>
  <si>
    <t>071390</t>
  </si>
  <si>
    <t>HASTE CANTONEIRA 2,00 M  C/CONECTOR</t>
  </si>
  <si>
    <t>GOINFRA|71391</t>
  </si>
  <si>
    <t>071391</t>
  </si>
  <si>
    <t>HASTE CANTONEIRA 2,40 M C/CONECTOR</t>
  </si>
  <si>
    <t>GOINFRA|71400</t>
  </si>
  <si>
    <t>071400</t>
  </si>
  <si>
    <t>IGNITOR S-52 PARA LÂMPADA DE VAPOR METÁLICO 2000 W.</t>
  </si>
  <si>
    <t>GOINFRA|71410</t>
  </si>
  <si>
    <t>071410</t>
  </si>
  <si>
    <t>INTERRUPTOR BIPOLAR SIMPLES 25-A (P/ AR CONDICIONADO)</t>
  </si>
  <si>
    <t>GOINFRA|71411</t>
  </si>
  <si>
    <t>071411</t>
  </si>
  <si>
    <t>INTERRUPTOR 1 SEÇÃO (LINHA X OU EQUIVALENTE)</t>
  </si>
  <si>
    <t>GOINFRA|71412</t>
  </si>
  <si>
    <t>071412</t>
  </si>
  <si>
    <t>INTERRUPTOR 2 SEÇÕES (LINHA X OU EQUIVALENTE)</t>
  </si>
  <si>
    <t>GOINFRA|71430</t>
  </si>
  <si>
    <t>071430</t>
  </si>
  <si>
    <t>INTERRUPTOR INTERMEDIARIO (FOUR-WAY)</t>
  </si>
  <si>
    <t>GOINFRA|71431</t>
  </si>
  <si>
    <t>071431</t>
  </si>
  <si>
    <t>INTERRUPTOR PARALELO SIMPLES (1 SECAO)</t>
  </si>
  <si>
    <t>GOINFRA|71432</t>
  </si>
  <si>
    <t>071432</t>
  </si>
  <si>
    <t>INTERRUPTOR PARALELO DUPLO (2 SECOES)</t>
  </si>
  <si>
    <t>GOINFRA|71440</t>
  </si>
  <si>
    <t>071440</t>
  </si>
  <si>
    <t>INTERRUPTOR SIMPLES (1 SECAO)</t>
  </si>
  <si>
    <t>GOINFRA|71441</t>
  </si>
  <si>
    <t>071441</t>
  </si>
  <si>
    <t>INTERRUPTOR SIMPLES (2 SECOES)</t>
  </si>
  <si>
    <t>GOINFRA|71442</t>
  </si>
  <si>
    <t>071442</t>
  </si>
  <si>
    <t>INTERRUPTOR SIMPLES (3 SECOES)</t>
  </si>
  <si>
    <t>GOINFRA|71443</t>
  </si>
  <si>
    <t>071443</t>
  </si>
  <si>
    <t>INTERRUPTOR SIMPLES 1 SEÇÃO E 1 TOMADA HEXAGONAL 2P + T - 10A CONJUGADOS</t>
  </si>
  <si>
    <t>GOINFRA|71450</t>
  </si>
  <si>
    <t>071450</t>
  </si>
  <si>
    <t>INTERRUPTOR DIFERENCIAL RESIDUAL (D.R.) BIPOLAR DE 25A-30mA</t>
  </si>
  <si>
    <t>GOINFRA|71451</t>
  </si>
  <si>
    <t>071451</t>
  </si>
  <si>
    <t>INTERRUPTOR DIFERENCIAL RESIDUAL (D.R.) BIPOLAR DE 40A-30mA</t>
  </si>
  <si>
    <t>GOINFRA|71452</t>
  </si>
  <si>
    <t>071452</t>
  </si>
  <si>
    <t>INTERRUPTOR DIFERENCIAL RESIDUAL (D.R.) BIPOLAR DE 63A-30mA</t>
  </si>
  <si>
    <t>GOINFRA|71455</t>
  </si>
  <si>
    <t>071455</t>
  </si>
  <si>
    <t>INTERRUPTOR DIFERENCIAL RESIDUAL (D.R.) TETRAPOLAR DE 25A-30mA</t>
  </si>
  <si>
    <t>GOINFRA|71456</t>
  </si>
  <si>
    <t>071456</t>
  </si>
  <si>
    <t>INTERRUPTOR DIFERENCIAL RESIDUAL (D.R.) TETRAPOLAR DE 40A-30mA</t>
  </si>
  <si>
    <t>GOINFRA|71457</t>
  </si>
  <si>
    <t>071457</t>
  </si>
  <si>
    <t>INTERRUPTOR DIFERENCIAL RESIDUAL (D.R.) TETRAPOLAR DE 63A-30mA</t>
  </si>
  <si>
    <t>GOINFRA|71460</t>
  </si>
  <si>
    <t>071460</t>
  </si>
  <si>
    <t>ISOLADOR EPOXI 25X30 (BUJAO)</t>
  </si>
  <si>
    <t>GOINFRA|71461</t>
  </si>
  <si>
    <t>071461</t>
  </si>
  <si>
    <t>ISOLADOR EPOXI 30X30 (BUJAO)</t>
  </si>
  <si>
    <t>GOINFRA|71462</t>
  </si>
  <si>
    <t>071462</t>
  </si>
  <si>
    <t>ISOLADOR EPOXI 40X30 (BUJAO)</t>
  </si>
  <si>
    <t>GOINFRA|71463</t>
  </si>
  <si>
    <t>071463</t>
  </si>
  <si>
    <t>ISOLADOR EPOXI 50X40 (BUJAO)</t>
  </si>
  <si>
    <t>GOINFRA|71464</t>
  </si>
  <si>
    <t>071464</t>
  </si>
  <si>
    <t>ISOLADOR EPOXI 60X30 (BUJAO)</t>
  </si>
  <si>
    <t>GOINFRA|71465</t>
  </si>
  <si>
    <t>071465</t>
  </si>
  <si>
    <t>ISOLADOR EPOXI 60 X 50 (BUJAO)</t>
  </si>
  <si>
    <t>GOINFRA|71470</t>
  </si>
  <si>
    <t>071470</t>
  </si>
  <si>
    <t>ISOLADOR DE BAQUELITA COM CHAPA DE ENCOSTO</t>
  </si>
  <si>
    <t>GOINFRA|71471</t>
  </si>
  <si>
    <t>071471</t>
  </si>
  <si>
    <t>ISOLADOR DE BAQUELITE SIMPLES COM SUPORTE E ABRAÇADEIRA METÁLICA 1.1/2"</t>
  </si>
  <si>
    <t>GOINFRA|71472</t>
  </si>
  <si>
    <t>071472</t>
  </si>
  <si>
    <t>ISOLADOR DE BAQUELITE SIMPLES COM GRAPA PARA CHUMBAR 100 MM</t>
  </si>
  <si>
    <t>GOINFRA|71473</t>
  </si>
  <si>
    <t>071473</t>
  </si>
  <si>
    <t>ISOLADOR DE BAQUELITE REFORÇADO FIXAÇÃO PARA QUINA DE 90º</t>
  </si>
  <si>
    <t>GOINFRA|71474</t>
  </si>
  <si>
    <t>071474</t>
  </si>
  <si>
    <t>ISOLADOR DE BAQUELITE SIMPLES COM CALHA</t>
  </si>
  <si>
    <t>GOINFRA|71476</t>
  </si>
  <si>
    <t>071476</t>
  </si>
  <si>
    <t>ISOLADOR DE ANCORAGEM POLIMÉRICO 15KV</t>
  </si>
  <si>
    <t>GOINFRA|71480</t>
  </si>
  <si>
    <t>071480</t>
  </si>
  <si>
    <t>ISOLADOR ROLDANA PORCELANA 72 X 72 MM</t>
  </si>
  <si>
    <t>GOINFRA|71481</t>
  </si>
  <si>
    <t>071481</t>
  </si>
  <si>
    <t>ISOLADOR ROLDANA PORCELANA 76 X 79 MM</t>
  </si>
  <si>
    <t>GOINFRA|71490</t>
  </si>
  <si>
    <t>071490</t>
  </si>
  <si>
    <t>ISOLADOR ROLDANA PVC PEQUENO (101)</t>
  </si>
  <si>
    <t>GOINFRA|71491</t>
  </si>
  <si>
    <t>071491</t>
  </si>
  <si>
    <t>ISOLADOR ROLDANA PVC MEDIO (102)</t>
  </si>
  <si>
    <t>GOINFRA|71492</t>
  </si>
  <si>
    <t>071492</t>
  </si>
  <si>
    <t>ISOLADOR ROLDANA PVC GRANDE (103)</t>
  </si>
  <si>
    <t>GOINFRA|71500</t>
  </si>
  <si>
    <t>071500</t>
  </si>
  <si>
    <t>ISOLADOR, PINO 15 KV ROSCA 25 MM</t>
  </si>
  <si>
    <t>GOINFRA|71510</t>
  </si>
  <si>
    <t>071510</t>
  </si>
  <si>
    <t>LAÇO PREFORMADO DE DISTRIBUICAO</t>
  </si>
  <si>
    <t>GOINFRA|71520</t>
  </si>
  <si>
    <t>071520</t>
  </si>
  <si>
    <t>LAMPADA A VAPOR DE MERCURIO 125 W</t>
  </si>
  <si>
    <t>GOINFRA|71521</t>
  </si>
  <si>
    <t>071521</t>
  </si>
  <si>
    <t>LAMPADA A VAPOR MERCURIO 250 W</t>
  </si>
  <si>
    <t>GOINFRA|71522</t>
  </si>
  <si>
    <t>071522</t>
  </si>
  <si>
    <t>LAMPADA A VAPOR MERCURIO 400 W</t>
  </si>
  <si>
    <t>GOINFRA|71523</t>
  </si>
  <si>
    <t>071523</t>
  </si>
  <si>
    <t>LAMPADA A VAPOR METALICO 2000 W</t>
  </si>
  <si>
    <t>GOINFRA|71524</t>
  </si>
  <si>
    <t>071524</t>
  </si>
  <si>
    <t>LAMPADA VAPOR METALICO OVOIDE 70 W</t>
  </si>
  <si>
    <t>GOINFRA|71525</t>
  </si>
  <si>
    <t>071525</t>
  </si>
  <si>
    <t>LAMPADA VAPOR METALICO OVOIDE 150 W</t>
  </si>
  <si>
    <t>GOINFRA|71526</t>
  </si>
  <si>
    <t>071526</t>
  </si>
  <si>
    <t>LAMPADA VAPOR METALICO OVOIDE 250W</t>
  </si>
  <si>
    <t>GOINFRA|71527</t>
  </si>
  <si>
    <t>071527</t>
  </si>
  <si>
    <t>LAMPADA VAPOR METALICO OVOIDE 400 W</t>
  </si>
  <si>
    <t>GOINFRA|71528</t>
  </si>
  <si>
    <t>071528</t>
  </si>
  <si>
    <t>LAMPADA VAPOR METALICO TUBULAR 1000 W</t>
  </si>
  <si>
    <t>GOINFRA|71537</t>
  </si>
  <si>
    <t>071537</t>
  </si>
  <si>
    <t>LÂMPADA BULBO LED, BASE E27, BIVOLT 8/9 W, 800 A 900 LUMENS, LUZ BRANCA</t>
  </si>
  <si>
    <t>GOINFRA|71538</t>
  </si>
  <si>
    <t>071538</t>
  </si>
  <si>
    <t>LÂMPADA BULBO LED, BASE E27, BIVOLT 12/15 W, 1000 A 1400 LUMENS, LUZ BRANCA</t>
  </si>
  <si>
    <t>GOINFRA|71539</t>
  </si>
  <si>
    <t>071539</t>
  </si>
  <si>
    <t>LÂMPADA BULBO LED, BASE E27, BIVOLT 17/20 W, 1500 A 1900 LUMENS, LUZ BRANCA</t>
  </si>
  <si>
    <t>GOINFRA|71540</t>
  </si>
  <si>
    <t>071540</t>
  </si>
  <si>
    <t>LÂMPADA BULBO LED, BASE E27, BIVOLT 30 W, 2400 A 3000 LUMENS, LUZ BRANCA</t>
  </si>
  <si>
    <t>GOINFRA|71541</t>
  </si>
  <si>
    <t>071541</t>
  </si>
  <si>
    <t>LÂMPADA TUBULAR LED, BASE G13, BIVOLT 8/10 W, 900 A 1000 LUMENS, LUZ BRANCA</t>
  </si>
  <si>
    <t>GOINFRA|71542</t>
  </si>
  <si>
    <t>071542</t>
  </si>
  <si>
    <t>LÂMPADA TUBULAR LED, BASE G13, BIVOLT 15/20 W, 1800 A 1900 LUMENS, LUZ BRANCA</t>
  </si>
  <si>
    <t>GOINFRA|71543</t>
  </si>
  <si>
    <t>071543</t>
  </si>
  <si>
    <t>LÂMPADA TUBULAR LED, BASE G13, BIVOLT 26 W, 3900 LUMENS, LUZ BRANCA</t>
  </si>
  <si>
    <t>GOINFRA|71560</t>
  </si>
  <si>
    <t>071560</t>
  </si>
  <si>
    <t>LAMPADA MISTA DE 160 W</t>
  </si>
  <si>
    <t>GOINFRA|71561</t>
  </si>
  <si>
    <t>071561</t>
  </si>
  <si>
    <t>LAMPADA MISTA 250 W</t>
  </si>
  <si>
    <t>GOINFRA|71562</t>
  </si>
  <si>
    <t>071562</t>
  </si>
  <si>
    <t>LAMPADA MISTA 500 W</t>
  </si>
  <si>
    <t>GOINFRA|71590</t>
  </si>
  <si>
    <t>071590</t>
  </si>
  <si>
    <t>LAMPADA VAPOR DE SODIO OVOIDE 150 W</t>
  </si>
  <si>
    <t>GOINFRA|71591</t>
  </si>
  <si>
    <t>071591</t>
  </si>
  <si>
    <t>LAMPADA VAPOR DE SODIO (OVOIDE) 250 W</t>
  </si>
  <si>
    <t>GOINFRA|71592</t>
  </si>
  <si>
    <t>071592</t>
  </si>
  <si>
    <t>LAMPADA VAPOR DE SODIO (OVOIDE) 400W</t>
  </si>
  <si>
    <t>GOINFRA|71598</t>
  </si>
  <si>
    <t>071598</t>
  </si>
  <si>
    <t>LUMINÁRIA DE EMERGÊNCIA 30 LEDS</t>
  </si>
  <si>
    <t>GOINFRA|71603</t>
  </si>
  <si>
    <t>071603</t>
  </si>
  <si>
    <t>LUMINÁRIA LED PARA ILUMINAÇÃO PÚBLICA 240W A 280W</t>
  </si>
  <si>
    <t>GOINFRA|71609</t>
  </si>
  <si>
    <t>071609</t>
  </si>
  <si>
    <t>LUMINÁRIA BLINDADA PARA TETO COM GRADE ( MÉDIA ) - BASE E-27</t>
  </si>
  <si>
    <t>GOINFRA|71610</t>
  </si>
  <si>
    <t>071610</t>
  </si>
  <si>
    <t>LUMINÁRIA TIPO ARANDELA DE USO EXTERNO BLINDADA COM GRADE ( PEQUENA ) - BASE E-27</t>
  </si>
  <si>
    <t>GOINFRA|71612</t>
  </si>
  <si>
    <t>071612</t>
  </si>
  <si>
    <t>LUMINÁRIA TIPO ARANDELA DE USO EXTERNO BLINDADA COM GRADE ( MÉDIA ) - BASE E-27</t>
  </si>
  <si>
    <t>GOINFRA|71613</t>
  </si>
  <si>
    <t>071613</t>
  </si>
  <si>
    <t>LUMINÁRIA TIPO ARANDELA DE USO EXTERNO BLINDADA COM GRADE ( GRANDE ) - BASE E-27</t>
  </si>
  <si>
    <t>GOINFRA|71614</t>
  </si>
  <si>
    <t>071614</t>
  </si>
  <si>
    <t>LUMINÁRIA TIPO ARANDELA DE USO INTERNO - BASE E-27</t>
  </si>
  <si>
    <t>GOINFRA|71615</t>
  </si>
  <si>
    <t>071615</t>
  </si>
  <si>
    <t>LUMINÁRIA TIPO ARANDELA DE USO EXTERNO - BASE E-27</t>
  </si>
  <si>
    <t>GOINFRA|71626</t>
  </si>
  <si>
    <t>071626</t>
  </si>
  <si>
    <t>LUMINÁRIA PARA JARDIM COM POSTE 2,50 M COM 01 GLOBO - INCLUSO BASE DE CONCRETO PADRÃO GOINFRA E FIXAÇÃO</t>
  </si>
  <si>
    <t>GOINFRA|71627</t>
  </si>
  <si>
    <t>071627</t>
  </si>
  <si>
    <t>LUMINÁRIA PARA JARDIM COM POSTE 2,50 M COM 02 GLOBOS - INCLUSO BASE DE CONCRETO PADRÃO GOINFRA E FIXAÇÃO</t>
  </si>
  <si>
    <t>GOINFRA|71630</t>
  </si>
  <si>
    <t>071630</t>
  </si>
  <si>
    <t>LUMINÁRIA DE EMBUTIR REGULÁVEL  ("OLHO DE BOI") - BASE E-27 - INCLUSO CORTE NO FORRO</t>
  </si>
  <si>
    <t>GOINFRA|71640</t>
  </si>
  <si>
    <t>071640</t>
  </si>
  <si>
    <t>LUMINÁRIA TIPO SINALIZADOR PARA 01 LÂMPADA</t>
  </si>
  <si>
    <t>GOINFRA|71642</t>
  </si>
  <si>
    <t>071642</t>
  </si>
  <si>
    <t>LUMINÁRIA TIPO SINALIZADOR PARA 02 LÂMPADAS</t>
  </si>
  <si>
    <t>GOINFRA|71645</t>
  </si>
  <si>
    <t>071645</t>
  </si>
  <si>
    <t>LUMINÁRIA TIPO PLAFON DE SOBREPOR REDONDA PARA 02 LÂMPADAS</t>
  </si>
  <si>
    <t>GOINFRA|71646</t>
  </si>
  <si>
    <t>071646</t>
  </si>
  <si>
    <t>LUMINÁRIA PLAFON LED QUADRADA DE SOBREPOR, 18W, 20X20 CM (MEDIDAS APROXIMADAS)</t>
  </si>
  <si>
    <t>GOINFRA|71647</t>
  </si>
  <si>
    <t>071647</t>
  </si>
  <si>
    <t>LUMINÁRIA PLAFON LED QUADRADA DE EMBUTIR, 18W, 20X20 CM (MEDIDAS APROXIMADAS) - INCLUSO CORTE NO FORRO</t>
  </si>
  <si>
    <t>GOINFRA|71648</t>
  </si>
  <si>
    <t>071648</t>
  </si>
  <si>
    <t>LUMINÁRIA PLAFON LED QUADRADA DE SOBREPOR, 30W, 40X40 CM (MEDIDAS APROXIMADAS)</t>
  </si>
  <si>
    <t>GOINFRA|71649</t>
  </si>
  <si>
    <t>071649</t>
  </si>
  <si>
    <t>LUMINÁRIA PLAFON LED QUADRADA DE EMBUTIR, 30W, 40X40 CM (MEDIDAS APROXIMADAS) - INCLUSO CORTE NO FORRO</t>
  </si>
  <si>
    <t>GOINFRA|71655</t>
  </si>
  <si>
    <t>071655</t>
  </si>
  <si>
    <t>LUMINÁRIA CIRCULAR SEM VIDRO PARA QUADRA ATE 400 W - BASE E-40</t>
  </si>
  <si>
    <t>GOINFRA|71660</t>
  </si>
  <si>
    <t>071660</t>
  </si>
  <si>
    <t>LUMINÁRIA CIRCULAR COM VIDRO PARA QUADRA ATÉ 400 W - BASE E-40</t>
  </si>
  <si>
    <t>GOINFRA|71661</t>
  </si>
  <si>
    <t>071661</t>
  </si>
  <si>
    <t>LUMINÁRIA LED CIRCULAR PARA QUADRA 200W</t>
  </si>
  <si>
    <t>GOINFRA|71670</t>
  </si>
  <si>
    <t>071670</t>
  </si>
  <si>
    <t>LUMINÁRIA DE SOBREPOR USO AO TEMPO (TARTARUGA) - BASE E-27</t>
  </si>
  <si>
    <t>GOINFRA|71679</t>
  </si>
  <si>
    <t>071679</t>
  </si>
  <si>
    <t>LUMINÁRIA - BASE EM CONCRETO PADRÃO GOINFRA PARA AS LUMINÁRIAS TIPO PROJETOR (CASO NECESSÁRIO )</t>
  </si>
  <si>
    <t>GOINFRA|71682</t>
  </si>
  <si>
    <t>071682</t>
  </si>
  <si>
    <t xml:space="preserve">LUMINÁRIA TIPO PROJETOR CIRCULAR ATÉ 200 W - BASE E-27 </t>
  </si>
  <si>
    <t>GOINFRA|71683</t>
  </si>
  <si>
    <t>071683</t>
  </si>
  <si>
    <t>LUMINÁRIA TIPO PROJETOR CIRCULAR ATÉ 400 W - BASE E-40</t>
  </si>
  <si>
    <t>GOINFRA|71684</t>
  </si>
  <si>
    <t>071684</t>
  </si>
  <si>
    <t>LUMINÁRIA TIPO PROJETOR RETANGULAR ATÉ 400 W - BASE E-40</t>
  </si>
  <si>
    <t>GOINFRA|71685</t>
  </si>
  <si>
    <t>071685</t>
  </si>
  <si>
    <t>LUMINÁRIA TIPO PROJETOR RETANGULAR COM PORTA REATOR ATÉ 400 W - BASE E-40</t>
  </si>
  <si>
    <t>GOINFRA|71686</t>
  </si>
  <si>
    <t>071686</t>
  </si>
  <si>
    <t>LUMINÁRIA TIPO PROJETOR RETANGULAR ATÉ 1000 W - BASE E-40</t>
  </si>
  <si>
    <t>GOINFRA|71687</t>
  </si>
  <si>
    <t>071687</t>
  </si>
  <si>
    <t>LUMINÁRIA TIPO PROJETOR RETANGULAR ATÉ 2000 W - BASE E-40</t>
  </si>
  <si>
    <t>GOINFRA|71688</t>
  </si>
  <si>
    <t>071688</t>
  </si>
  <si>
    <t>LUMINÁRIA TIPO SPOT DE SOBREPOR PARA 01 LÂMPADA</t>
  </si>
  <si>
    <t>GOINFRA|71689</t>
  </si>
  <si>
    <t>071689</t>
  </si>
  <si>
    <t>LUMINÁRIA TIPO SPOT DE SOBREPOR PARA 02 LÂMPADAS</t>
  </si>
  <si>
    <t>GOINFRA|71690</t>
  </si>
  <si>
    <t>071690</t>
  </si>
  <si>
    <t>LUMINÁRIA LED RETANGULAR DE EMBUTIR COM REFLETOR DE ALUMÍNIO E ALETAS, DE 36W A 39W - INCLUSO CORTE NO FORRO</t>
  </si>
  <si>
    <t>GOINFRA|71691</t>
  </si>
  <si>
    <t>071691</t>
  </si>
  <si>
    <t>LUMINÁRIA LED QUADRADA DE EMBUTIR COM REFLETOR DE ALUMÍNIO E ALETAS, 36W A 39W - INCLUSO CORTE NO FORRO</t>
  </si>
  <si>
    <t>GOINFRA|71692</t>
  </si>
  <si>
    <t>071692</t>
  </si>
  <si>
    <t>LUMINÁRIA LED RETANGULAR DE SOBREPOR COM REFLETOR DE ALUMÍNIO COM ALETAS, DE 36W A 39W</t>
  </si>
  <si>
    <t>GOINFRA|71693</t>
  </si>
  <si>
    <t>071693</t>
  </si>
  <si>
    <t>LUMINÁRIA LED QUADRADA DE SOBREPOR COM REFLETOR DE ALUMÍNIO COM ALETAS, DE 36W A 39W</t>
  </si>
  <si>
    <t>GOINFRA|71694</t>
  </si>
  <si>
    <t>071694</t>
  </si>
  <si>
    <t>LUMINÁRIA PLAFON LED QUADRADA DE SOBREPOR, 36W, 60X60 CM (MEDIDAS APROXIMADAS)</t>
  </si>
  <si>
    <t>GOINFRA|71695</t>
  </si>
  <si>
    <t>071695</t>
  </si>
  <si>
    <t>LUMINÁRIA PLAFON LED QUADRADA DE EMBUTIR, 36W, 60X60 CM (MEDIDAS APROXIMADAS) - INCLUSO CORTE NO FORRO</t>
  </si>
  <si>
    <t>GOINFRA|71696</t>
  </si>
  <si>
    <t>071696</t>
  </si>
  <si>
    <t>LUMINÁRIA LED PARA JARDIM COM POSTE 3,00 M COM 01 LUMINÁRIA PLANA - INCLUSO BASE DE CONCRETO PADRÃO GOINFRA E FIXAÇÃO</t>
  </si>
  <si>
    <t>GOINFRA|71697</t>
  </si>
  <si>
    <t>071697</t>
  </si>
  <si>
    <t>LUMINÁRIA LED PARA JARDIM COM POSTE 3,00 M COM 02 LUMINÁRIAS PLANAS - INCLUSO BASE DE CONCRETO PADRÃO GOINFRA E FIXAÇÃO</t>
  </si>
  <si>
    <t>GOINFRA|71698</t>
  </si>
  <si>
    <t>071698</t>
  </si>
  <si>
    <t>LUMINÁRIA LED TIPO PROJETOR RETANGULAR DE 80W A 100W</t>
  </si>
  <si>
    <t>GOINFRA|71700</t>
  </si>
  <si>
    <t>071700</t>
  </si>
  <si>
    <t>LUVA EM AÇO GALVANIZADO DIÂMETRO 1/2"</t>
  </si>
  <si>
    <t>GOINFRA|71701</t>
  </si>
  <si>
    <t>071701</t>
  </si>
  <si>
    <t>LUVA EM AÇO GALVANIZADO DIÂMETRO 3/4"</t>
  </si>
  <si>
    <t>GOINFRA|71702</t>
  </si>
  <si>
    <t>071702</t>
  </si>
  <si>
    <t>LUVA  EM AÇO GALVANIZADO DIÂMETRO 1"</t>
  </si>
  <si>
    <t>GOINFRA|71703</t>
  </si>
  <si>
    <t>071703</t>
  </si>
  <si>
    <t>LUVA EM AÇO GALVANIZADO DIÂMETRO 1.1/4"</t>
  </si>
  <si>
    <t>GOINFRA|71704</t>
  </si>
  <si>
    <t>071704</t>
  </si>
  <si>
    <t>LUVA EM AÇO GALVANIZADO DIÂMETRO 1.1/2"</t>
  </si>
  <si>
    <t>GOINFRA|71705</t>
  </si>
  <si>
    <t>071705</t>
  </si>
  <si>
    <t>LUVA EM AÇO GALVANIZADO DIÂMETRO 2"</t>
  </si>
  <si>
    <t>GOINFRA|71706</t>
  </si>
  <si>
    <t>071706</t>
  </si>
  <si>
    <t>LUVA  EM AÇO GALVANIZADO DIÂMETRO 2.1/2"</t>
  </si>
  <si>
    <t>GOINFRA|71707</t>
  </si>
  <si>
    <t>071707</t>
  </si>
  <si>
    <t>LUVA EM AÇO GALVANIZADO DIÂMETRO 3"</t>
  </si>
  <si>
    <t>GOINFRA|71708</t>
  </si>
  <si>
    <t>071708</t>
  </si>
  <si>
    <t>LUVA EM AÇO GALVANIZADO DIÂMETRO 4"</t>
  </si>
  <si>
    <t>GOINFRA|71710</t>
  </si>
  <si>
    <t>071710</t>
  </si>
  <si>
    <t>LUVA DE REDUÇÃO EM AÇO GALVANIZADO 1.1/2" X 3/4"</t>
  </si>
  <si>
    <t>GOINFRA|71720</t>
  </si>
  <si>
    <t>071720</t>
  </si>
  <si>
    <t>LUVA EM AÇO ZINCADO DIÂMETRO 1/2"</t>
  </si>
  <si>
    <t>GOINFRA|71721</t>
  </si>
  <si>
    <t>071721</t>
  </si>
  <si>
    <t>LUVA EM AÇO ZINCADO DIÂMETRO 1"</t>
  </si>
  <si>
    <t>GOINFRA|71722</t>
  </si>
  <si>
    <t>071722</t>
  </si>
  <si>
    <t>LUVA EM AÇO ZINCADO DIÂMETRO 3/4"</t>
  </si>
  <si>
    <t>GOINFRA|71723</t>
  </si>
  <si>
    <t>071723</t>
  </si>
  <si>
    <t>LUVA EM AÇO ZINCADO DIÂMETRO 1.1/4"</t>
  </si>
  <si>
    <t>GOINFRA|71724</t>
  </si>
  <si>
    <t>071724</t>
  </si>
  <si>
    <t>LUVA EM AÇO ZINCADO DIÂMETRO 1.1/2"</t>
  </si>
  <si>
    <t>GOINFRA|71725</t>
  </si>
  <si>
    <t>071725</t>
  </si>
  <si>
    <t>LUVA EM AÇO ZINCADO DIÂMETRO 2"</t>
  </si>
  <si>
    <t>GOINFRA|71726</t>
  </si>
  <si>
    <t>071726</t>
  </si>
  <si>
    <t>LUVA EM AÇO ZINCADO DIÂMETRO 2.1/2"</t>
  </si>
  <si>
    <t>GOINFRA|71727</t>
  </si>
  <si>
    <t>071727</t>
  </si>
  <si>
    <t>LUVA EM AÇO ZINCADO DIÂMETRO 3"</t>
  </si>
  <si>
    <t>GOINFRA|71728</t>
  </si>
  <si>
    <t>071728</t>
  </si>
  <si>
    <t>LUVA EM AÇO ZINCADO DIÂMETRO 4"</t>
  </si>
  <si>
    <t>GOINFRA|71740</t>
  </si>
  <si>
    <t>071740</t>
  </si>
  <si>
    <t>LUVA PVC ROSQUEAVEL DIAMETRO 1/2"</t>
  </si>
  <si>
    <t>GOINFRA|71741</t>
  </si>
  <si>
    <t>071741</t>
  </si>
  <si>
    <t>LUVA PVC ROSQUEAVEL DIAMETRO 3/4"</t>
  </si>
  <si>
    <t>GOINFRA|71742</t>
  </si>
  <si>
    <t>071742</t>
  </si>
  <si>
    <t>LUVA PVC ROSQUEAVEL DIAMETRO 1"</t>
  </si>
  <si>
    <t>GOINFRA|71743</t>
  </si>
  <si>
    <t>071743</t>
  </si>
  <si>
    <t>LUVA PVC ROSQUEAVEL DIAMETRO 1.1/4"</t>
  </si>
  <si>
    <t>GOINFRA|71744</t>
  </si>
  <si>
    <t>071744</t>
  </si>
  <si>
    <t>LUVA PVC ROSQUEAVEL DIAMETRO 1.1/2"</t>
  </si>
  <si>
    <t>GOINFRA|71745</t>
  </si>
  <si>
    <t>071745</t>
  </si>
  <si>
    <t>LUVA PVC ROSQUEAVEL DIAMETRO 2"</t>
  </si>
  <si>
    <t>GOINFRA|71746</t>
  </si>
  <si>
    <t>071746</t>
  </si>
  <si>
    <t>LUVA PVC ROSQUEAVEL DIAMETRO 2.1/2"</t>
  </si>
  <si>
    <t>GOINFRA|71747</t>
  </si>
  <si>
    <t>071747</t>
  </si>
  <si>
    <t>LUVA PVC ROSQUEAVEL DIAMETRO 3"</t>
  </si>
  <si>
    <t>GOINFRA|71748</t>
  </si>
  <si>
    <t>071748</t>
  </si>
  <si>
    <t>LUVA PVC ROSQUEAVEL DIAMETRO 4"</t>
  </si>
  <si>
    <t>GOINFRA|71750</t>
  </si>
  <si>
    <t>071750</t>
  </si>
  <si>
    <t>MANILHA-SAPATILHA EM AÇO GALVANIZADO</t>
  </si>
  <si>
    <t>GOINFRA|71761</t>
  </si>
  <si>
    <t>071761</t>
  </si>
  <si>
    <t>MURETA DE MEDIÇÃO EM ALVENARIA 1 1/2 V.(35CM) REBOCADA, C/ PINTURA ACRÍLICA E LAJE EM CONCRETO 20MPA MALHA 8.0MM CADA 10CM REVESTIDA C/ARGAMASSA 1:3 C/ IMPERMEABILIZANTE</t>
  </si>
  <si>
    <t>GOINFRA|71764</t>
  </si>
  <si>
    <t>071764</t>
  </si>
  <si>
    <t>MÃO FRANCESA SIMPLES LARGURA DE 50 MM</t>
  </si>
  <si>
    <t>GOINFRA|71765</t>
  </si>
  <si>
    <t>071765</t>
  </si>
  <si>
    <t>MAO FRANCESA PLANA DE ACO GALVANIZADO 726 MM</t>
  </si>
  <si>
    <t>GOINFRA|71768</t>
  </si>
  <si>
    <t>071768</t>
  </si>
  <si>
    <t>MASSA EPOXI CAIXA DE 250 G</t>
  </si>
  <si>
    <t>GOINFRA|71773</t>
  </si>
  <si>
    <t>071773</t>
  </si>
  <si>
    <t>NIPLE METALICO Fo.Zo. DIAMETRO 1"</t>
  </si>
  <si>
    <t>GOINFRA|71774</t>
  </si>
  <si>
    <t>071774</t>
  </si>
  <si>
    <t>NIPLE METALICO Fo.Zo. DIAMETRO 1 1/4"</t>
  </si>
  <si>
    <t>GOINFRA|71776</t>
  </si>
  <si>
    <t>071776</t>
  </si>
  <si>
    <t>NIPLE METALICO Fo.Zo. DIAMETRO 2.1/2"</t>
  </si>
  <si>
    <t>GOINFRA|71777</t>
  </si>
  <si>
    <t>071777</t>
  </si>
  <si>
    <t>NIPLE METALICO Fo.Zo. DIAMETRO 3"</t>
  </si>
  <si>
    <t>GOINFRA|71780</t>
  </si>
  <si>
    <t>071780</t>
  </si>
  <si>
    <t>NIPLE METALICO Fo.Zo. DIAMETRO 4"</t>
  </si>
  <si>
    <t>GOINFRA|71791</t>
  </si>
  <si>
    <t>071791</t>
  </si>
  <si>
    <t>NIPLE DUPLO FERRO GALVANIZADO 2"</t>
  </si>
  <si>
    <t>GOINFRA|71795</t>
  </si>
  <si>
    <t>071795</t>
  </si>
  <si>
    <t>OLHAL PARA PARAFUSO</t>
  </si>
  <si>
    <t>GOINFRA|71796</t>
  </si>
  <si>
    <t>071796</t>
  </si>
  <si>
    <t>ORGANIZADOR DE CABOS (GUIA) PARA RACK 19" 1U</t>
  </si>
  <si>
    <t>GOINFRA|71801</t>
  </si>
  <si>
    <t>071801</t>
  </si>
  <si>
    <t>PADRAO MONOFASICO 10 MM2 H=5 METROS</t>
  </si>
  <si>
    <t>GOINFRA|71805</t>
  </si>
  <si>
    <t>071805</t>
  </si>
  <si>
    <t>PADRAO MONOFASICO, 10 MM2 H=7 METROS</t>
  </si>
  <si>
    <t>GOINFRA|71820</t>
  </si>
  <si>
    <t>071820</t>
  </si>
  <si>
    <t>PADRAO TRIFASICO 16 MM2 H=7 METROS</t>
  </si>
  <si>
    <t>GOINFRA|71821</t>
  </si>
  <si>
    <t>071821</t>
  </si>
  <si>
    <t>PADRAO TRIFASICO 10 MM2  H=5 METROS</t>
  </si>
  <si>
    <t>GOINFRA|71822</t>
  </si>
  <si>
    <t>071822</t>
  </si>
  <si>
    <t>PADRAO TRIFASICO, 10 MM2 H=7 METROS</t>
  </si>
  <si>
    <t>GOINFRA|71823</t>
  </si>
  <si>
    <t>071823</t>
  </si>
  <si>
    <t>PADRAO TRIFASICO 16 MM2 H=5 METROS</t>
  </si>
  <si>
    <t>GOINFRA|71824</t>
  </si>
  <si>
    <t>071824</t>
  </si>
  <si>
    <t>PADRÃO TRIFASICO 35 MM H=7 METROS</t>
  </si>
  <si>
    <t>GOINFRA|71825</t>
  </si>
  <si>
    <t>071825</t>
  </si>
  <si>
    <t>PADRÃO TRIFASICO 35 MM H=5 METROS</t>
  </si>
  <si>
    <t>GOINFRA|71826</t>
  </si>
  <si>
    <t>071826</t>
  </si>
  <si>
    <t>PADRÃO TRIFASICO 25 MM H=7 METROS</t>
  </si>
  <si>
    <t>GOINFRA|71827</t>
  </si>
  <si>
    <t>071827</t>
  </si>
  <si>
    <t>PADRÃO TRIFASICO 25 MM H=5 METROS</t>
  </si>
  <si>
    <t>GOINFRA|71831</t>
  </si>
  <si>
    <t>071831</t>
  </si>
  <si>
    <t>PARA RAIOS FRANKLIM 4 PONTAS</t>
  </si>
  <si>
    <t>GOINFRA|71833</t>
  </si>
  <si>
    <t>071833</t>
  </si>
  <si>
    <t>PARA RAIOS DISTRIBUIDOR POLIMÉRICO ÓXIDO DE ZINCO S/CENTELHADOR C/ DESLIGAMENTO AUTOMÁTICO 15KV,10KA</t>
  </si>
  <si>
    <t>GOINFRA|71835</t>
  </si>
  <si>
    <t>071835</t>
  </si>
  <si>
    <t>PARAFUSO CABEÇA ABAULADA (FRANCES) M16 X 45 MM</t>
  </si>
  <si>
    <t>GOINFRA|71837</t>
  </si>
  <si>
    <t>071837</t>
  </si>
  <si>
    <t>PARAFUSO CABEÇA ABAULADA (FRANCES) M16 X 70 MM</t>
  </si>
  <si>
    <t>GOINFRA|71838</t>
  </si>
  <si>
    <t>071838</t>
  </si>
  <si>
    <t>PARAFUSO COM PORCA GAIOLA PARA RACK COM 12MM E ROSCA M5</t>
  </si>
  <si>
    <t>GOINFRA|71840</t>
  </si>
  <si>
    <t>071840</t>
  </si>
  <si>
    <t>PARAFUSO MAQUINA  16  X 125 MM</t>
  </si>
  <si>
    <t>GOINFRA|71841</t>
  </si>
  <si>
    <t>071841</t>
  </si>
  <si>
    <t>PARAFUSO CABEÇA ABAULADA (FRANCES) M16 X 150 MM</t>
  </si>
  <si>
    <t>GOINFRA|71850</t>
  </si>
  <si>
    <t>071850</t>
  </si>
  <si>
    <t>PARAFUSO DE AJUSTE TIPO DZ ATE 25A</t>
  </si>
  <si>
    <t>GOINFRA|71851</t>
  </si>
  <si>
    <t>071851</t>
  </si>
  <si>
    <t>PARAFUSO DE AJUSTE TIPO DZ ATE 63A</t>
  </si>
  <si>
    <t>GOINFRA|71860</t>
  </si>
  <si>
    <t>071860</t>
  </si>
  <si>
    <t>PARAFUSO P/BUCHA S-5</t>
  </si>
  <si>
    <t>GOINFRA|71861</t>
  </si>
  <si>
    <t>071861</t>
  </si>
  <si>
    <t>PARAFUSO P/BUCHA S-6</t>
  </si>
  <si>
    <t>GOINFRA|71862</t>
  </si>
  <si>
    <t>071862</t>
  </si>
  <si>
    <t>PARAFUSO P/BUCHA S-8</t>
  </si>
  <si>
    <t>GOINFRA|71863</t>
  </si>
  <si>
    <t>071863</t>
  </si>
  <si>
    <t>PARAFUSO P/BUCHA S-10</t>
  </si>
  <si>
    <t>GOINFRA|71864</t>
  </si>
  <si>
    <t>071864</t>
  </si>
  <si>
    <t>PARAFUSO P/BUCHA S-12</t>
  </si>
  <si>
    <t>GOINFRA|71870</t>
  </si>
  <si>
    <t>071870</t>
  </si>
  <si>
    <t>PARAFUSO SEXTAVADO D = 1/4" X 5/8"</t>
  </si>
  <si>
    <t>GOINFRA|71871</t>
  </si>
  <si>
    <t>071871</t>
  </si>
  <si>
    <t>PARAFUSO SEXTAVADO D = 3/8" X 3/4"</t>
  </si>
  <si>
    <t>GOINFRA|71872</t>
  </si>
  <si>
    <t>071872</t>
  </si>
  <si>
    <t>PARAFUSO SEXTAVADO  CABEÇA LENTILHA D = 1/4" X 5/8"</t>
  </si>
  <si>
    <t>GOINFRA|71880</t>
  </si>
  <si>
    <t>071880</t>
  </si>
  <si>
    <t>PARAFUSO ROSCA DUPLA ACO GALVANIZADO 16 X 150 C/ PORCAS</t>
  </si>
  <si>
    <t>GOINFRA|71885</t>
  </si>
  <si>
    <t>071885</t>
  </si>
  <si>
    <t xml:space="preserve">PATCH CORD COMPRIMENTO DE 1,50 M - CAT.6 </t>
  </si>
  <si>
    <t>GOINFRA|71886</t>
  </si>
  <si>
    <t>071886</t>
  </si>
  <si>
    <t xml:space="preserve">PATCH CORD COMPRIMENTO DE 2,50 M - CAT.6 </t>
  </si>
  <si>
    <t>GOINFRA|71887</t>
  </si>
  <si>
    <t>071887</t>
  </si>
  <si>
    <t>PATCH PANEL PADRÃO 19" CAT. 6, COM 24 PORTAS</t>
  </si>
  <si>
    <t>GOINFRA|71973</t>
  </si>
  <si>
    <t>071973</t>
  </si>
  <si>
    <t>PINO ISOLADOR PARA CRUZETA POLIMÉRICA 15 KV, ROSCA 25 MM</t>
  </si>
  <si>
    <t>GOINFRA|71980</t>
  </si>
  <si>
    <t>071980</t>
  </si>
  <si>
    <t>PORCA QUADRADA DE ACO GALVANIZADO 16 X 2</t>
  </si>
  <si>
    <t>GOINFRA|71981</t>
  </si>
  <si>
    <t>071981</t>
  </si>
  <si>
    <t>PORCA SEXTAVADA DIAMETRO 1/4"</t>
  </si>
  <si>
    <t>GOINFRA|71982</t>
  </si>
  <si>
    <t>071982</t>
  </si>
  <si>
    <t>PORCA SEXTAVADA DIAMETRO 5/16"</t>
  </si>
  <si>
    <t>GOINFRA|71983</t>
  </si>
  <si>
    <t>071983</t>
  </si>
  <si>
    <t>PORCA LOSANGULAR D=1/4"</t>
  </si>
  <si>
    <t>GOINFRA|71991</t>
  </si>
  <si>
    <t>071991</t>
  </si>
  <si>
    <t>POSTE SIMPLES CÔNICO CONTÍNUO, CIRCULAR, RETO, COM DIÂMETRO NOMINAL DE 60MM NA EXTREMIDADE, GALVANIZADO A FOGO, Hútil= 7 M - ENGASTADO EM CONCRETO COM FCK = 13,5 MPA</t>
  </si>
  <si>
    <t>GOINFRA|71992</t>
  </si>
  <si>
    <t>071992</t>
  </si>
  <si>
    <t>POSTE SIMPLES CÔNICO CONTÍNUO, CIRCULAR, RETO, COM DIÂMETRO NOMINAL DE 60MM NA EXTREMIDADE, GALVANIZADO A FOGO, Hútil=10 M - ENGASTADO EM CONCRETO COM FCK = 13,5 MPA</t>
  </si>
  <si>
    <t>GOINFRA|71993</t>
  </si>
  <si>
    <t>071993</t>
  </si>
  <si>
    <t>POSTE SIMPLES,CÔNICO CONTÍNUO, CIRCULAR, RETO, COM DIÂMETRO NOMINAL DE 60MM NA EXTREMIDADE, GALVANIZADO A FOGO, Hútil= 12 M - ENGASTADO EM CONCRETO COM FCK = 13,5 MPA</t>
  </si>
  <si>
    <t>GOINFRA|71995</t>
  </si>
  <si>
    <t>071995</t>
  </si>
  <si>
    <t>POSTE - ENGASTAMENTO SIMPLES PARA POSTE DE CONCRETO SEÇÃO DUPLO "T"</t>
  </si>
  <si>
    <t>GOINFRA|71996</t>
  </si>
  <si>
    <t>071996</t>
  </si>
  <si>
    <t>POSTE - FUNDAÇÃO EM CONCRETO SIMPLES DA BASE DOS POSTES 10/600 PARA TRAFO ( DIAM. 1000MM)</t>
  </si>
  <si>
    <t>GOINFRA|71997</t>
  </si>
  <si>
    <t>071997</t>
  </si>
  <si>
    <t>POSTE - FUNDAÇÃO EM CONCRETO SIMPLES DA BASE DOS POSTES 11/600 PARA TRAFO ( DIAM. 1000MM)</t>
  </si>
  <si>
    <t>GOINFRA|71998</t>
  </si>
  <si>
    <t>071998</t>
  </si>
  <si>
    <t>POSTE - FUNDAÇÃO EM CONCRETO SIMPLES DA BASE DOS POSTES 13/600 PARA REDE ( DIAM. 1000MM)</t>
  </si>
  <si>
    <t>GOINFRA|71999</t>
  </si>
  <si>
    <t>071999</t>
  </si>
  <si>
    <t>POSTE - FUNDAÇÃO EM CONCRETO ARMADO DA BASE DOS POSTES PARA REDE ( DIAM. 1200MM)</t>
  </si>
  <si>
    <t>GOINFRA|72000</t>
  </si>
  <si>
    <t>072000</t>
  </si>
  <si>
    <t>POSTE - ENGASTAMENTO SIMPLES PARA POSTE DE CONCRETO SEÇÃO CIRCULAR</t>
  </si>
  <si>
    <t>GOINFRA|72001</t>
  </si>
  <si>
    <t>072001</t>
  </si>
  <si>
    <t>POSTE DE CONCRETO DT 10/300 - SEM FUNDAÇÃO/CONCRETO</t>
  </si>
  <si>
    <t>GOINFRA|72005</t>
  </si>
  <si>
    <t>072005</t>
  </si>
  <si>
    <t>POSTE DE CONCRETO DT 20/1300 - SEM FUNDAÇÃO/CONCRETO</t>
  </si>
  <si>
    <t>GOINFRA|72010</t>
  </si>
  <si>
    <t>072010</t>
  </si>
  <si>
    <t>POSTE DE CONCRETO DT 20/1500 - SEM FUNDAÇÃO/CONCRETO</t>
  </si>
  <si>
    <t>GOINFRA|72015</t>
  </si>
  <si>
    <t>072015</t>
  </si>
  <si>
    <t>POSTE DE CONCRETO DT 21/1500 - SEM FUNDAÇÃO/CONCRETO</t>
  </si>
  <si>
    <t>GOINFRA|72020</t>
  </si>
  <si>
    <t>072020</t>
  </si>
  <si>
    <t>POSTE DE CONCRETO DT 22/1500 - SEM FUNDAÇÃO/CONCRETO</t>
  </si>
  <si>
    <t>GOINFRA|72025</t>
  </si>
  <si>
    <t>072025</t>
  </si>
  <si>
    <t>POSTE DE CONCRETO DT 23/1300 - SEM FUNDAÇÃO/CONCRETO</t>
  </si>
  <si>
    <t>GOINFRA|72030</t>
  </si>
  <si>
    <t>072030</t>
  </si>
  <si>
    <t>POSTE DE CONCRETO DT 23/1500 - SEM FUNDAÇÃO/CONCRETO</t>
  </si>
  <si>
    <t>GOINFRA|72035</t>
  </si>
  <si>
    <t>072035</t>
  </si>
  <si>
    <t>POSTE DE CONCRETO DT 24/1500 - SEM FUNDAÇÃO/CONCRETO</t>
  </si>
  <si>
    <t>GOINFRA|72040</t>
  </si>
  <si>
    <t>072040</t>
  </si>
  <si>
    <t>POSTE DE CONCRETO DT 25/1500 - SEM FUNDAÇÃO/CONCRETO</t>
  </si>
  <si>
    <t>GOINFRA|72042</t>
  </si>
  <si>
    <t>072042</t>
  </si>
  <si>
    <t>POSTE DE CONCRETO SC 10/600 - SEM FUNDAÇÃO/CONCRETO</t>
  </si>
  <si>
    <t>GOINFRA|72060</t>
  </si>
  <si>
    <t>072060</t>
  </si>
  <si>
    <t>POSTE DE CONCRETO SC 11/400 - SEM FUNDAÇÃO/CONCRETO</t>
  </si>
  <si>
    <t>GOINFRA|72061</t>
  </si>
  <si>
    <t>072061</t>
  </si>
  <si>
    <t>POSTE DE CONCRETO SC 11/600 - SEM FUNDAÇÃO/CONCRETO</t>
  </si>
  <si>
    <t>GOINFRA|72062</t>
  </si>
  <si>
    <t>072062</t>
  </si>
  <si>
    <t>POSTE DE CONCRETO SC 16/200 - SEM FUNDAÇÃO/CONCRETO</t>
  </si>
  <si>
    <t>GOINFRA|72080</t>
  </si>
  <si>
    <t>072080</t>
  </si>
  <si>
    <t>POSTE/TRAFO - CAMINHÃO MUNCK 12 TON. (MÍNIMO 4H/DIA)</t>
  </si>
  <si>
    <t>GOINFRA|72085</t>
  </si>
  <si>
    <t>072085</t>
  </si>
  <si>
    <t>POSTE/TRAFO - GUINDASTE 30 TON.(MÍNIMO 10H/DIA)</t>
  </si>
  <si>
    <t>GOINFRA|72145</t>
  </si>
  <si>
    <t>072145</t>
  </si>
  <si>
    <t>PROTETOR PARA PARA-RAIO POLIMÉRICO</t>
  </si>
  <si>
    <t>GOINFRA|72160</t>
  </si>
  <si>
    <t>072160</t>
  </si>
  <si>
    <t>PULSADOR CAMPAINHA</t>
  </si>
  <si>
    <t>GOINFRA|72170</t>
  </si>
  <si>
    <t>072170</t>
  </si>
  <si>
    <t>QUADRO DE DISTRIBUIÇÃO DE EMBUTIR EM PVC CB 12E - 80A</t>
  </si>
  <si>
    <t>GOINFRA|72171</t>
  </si>
  <si>
    <t>072171</t>
  </si>
  <si>
    <t>QUADRO DE DISTRIBUIÇÃO DE EMBUTIR EM PVC CB 24E - 80A</t>
  </si>
  <si>
    <t>GOINFRA|72172</t>
  </si>
  <si>
    <t>072172</t>
  </si>
  <si>
    <t>QUADRO DE DISTRIBUIÇÃO DE EMBUTIR EM PVC CB 36E - 80A</t>
  </si>
  <si>
    <t>GOINFRA|72173</t>
  </si>
  <si>
    <t>072173</t>
  </si>
  <si>
    <t>QUADRO DE DISTRIBUIÇÃO DE EMBUTIR EM PVC CB 48E - 80A</t>
  </si>
  <si>
    <t>GOINFRA|72190</t>
  </si>
  <si>
    <t>072190</t>
  </si>
  <si>
    <t>QUADRO DE DISTRIBUIÇÃO DE EMBUTIR METÁLICO CB-24E - 150A</t>
  </si>
  <si>
    <t>GOINFRA|72198</t>
  </si>
  <si>
    <t>072198</t>
  </si>
  <si>
    <t>QUADRO DE DISTRIBUIÇÃO DE EMBUTIR METÁLICO CB-34E - 150A</t>
  </si>
  <si>
    <t>GOINFRA|72201</t>
  </si>
  <si>
    <t>072201</t>
  </si>
  <si>
    <t>QUADRO DE DISTRIBUIÇÃO DE EMBUTIR METÁLICO CB-44E - 150A</t>
  </si>
  <si>
    <t>GOINFRA|72205</t>
  </si>
  <si>
    <t>072205</t>
  </si>
  <si>
    <t>QUADRO DE DISTRIBUIÇÃO DE EMBUTIR METÁLICO CB-56E - 225A</t>
  </si>
  <si>
    <t>GOINFRA|72206</t>
  </si>
  <si>
    <t>072206</t>
  </si>
  <si>
    <t>QUADRO DE DISTRIBUIÇÃO DE EMBUTIR METÁLICO CB-70E - 225A</t>
  </si>
  <si>
    <t>GOINFRA|72226</t>
  </si>
  <si>
    <t>072226</t>
  </si>
  <si>
    <t xml:space="preserve">RACK FECHADO DE PAREDE COM PORTA EM ACRÍLICO - 12 U´S </t>
  </si>
  <si>
    <t>GOINFRA|72227</t>
  </si>
  <si>
    <t>072227</t>
  </si>
  <si>
    <t>RACK FECHADO DE PISO COM PORTA EM ACRÍLICO - 24 U´S</t>
  </si>
  <si>
    <t>GOINFRA|72228</t>
  </si>
  <si>
    <t>072228</t>
  </si>
  <si>
    <t>RACK FECHADO DE PISO COM PORTA EM ACRÍLICO -  36 U´S</t>
  </si>
  <si>
    <t>GOINFRA|72235</t>
  </si>
  <si>
    <t>072235</t>
  </si>
  <si>
    <t>REATOR AFP USO EXTERNO V.METALICO 70 W</t>
  </si>
  <si>
    <t>GOINFRA|72236</t>
  </si>
  <si>
    <t>072236</t>
  </si>
  <si>
    <t>REATOR AFP USO EXTERNO V.METALICO 150 W</t>
  </si>
  <si>
    <t>GOINFRA|72237</t>
  </si>
  <si>
    <t>072237</t>
  </si>
  <si>
    <t>REATOR AFP USO EXTERNO V.METALICO 250 W</t>
  </si>
  <si>
    <t>GOINFRA|72238</t>
  </si>
  <si>
    <t>072238</t>
  </si>
  <si>
    <t>REATOR AFP USO EXTERNO V.METALICO 400 W</t>
  </si>
  <si>
    <t>GOINFRA|72239</t>
  </si>
  <si>
    <t>072239</t>
  </si>
  <si>
    <t>REATOR AFP USO EXTERNO V.METÁLICO 1000 W.</t>
  </si>
  <si>
    <t>GOINFRA|72240</t>
  </si>
  <si>
    <t>072240</t>
  </si>
  <si>
    <t>REATOR AFP USO EXTERNO V.METALICO 2000 W</t>
  </si>
  <si>
    <t>GOINFRA|72241</t>
  </si>
  <si>
    <t>072241</t>
  </si>
  <si>
    <t>REATOR INTERNO V. MERCÚRIO AFP 1 X 125 W</t>
  </si>
  <si>
    <t>GOINFRA|72242</t>
  </si>
  <si>
    <t>072242</t>
  </si>
  <si>
    <t>REATOR INTERNO V. MERCÚRIO  AFP 1 X 250 W</t>
  </si>
  <si>
    <t>GOINFRA|72243</t>
  </si>
  <si>
    <t>072243</t>
  </si>
  <si>
    <t>REATOR INTERNO V. MERCÚRIO AFP 1 X 400 W</t>
  </si>
  <si>
    <t>GOINFRA|72244</t>
  </si>
  <si>
    <t>072244</t>
  </si>
  <si>
    <t>REATOR EXTERNO V. MERCÚRIO AFP 1 X 125 W</t>
  </si>
  <si>
    <t>GOINFRA|72245</t>
  </si>
  <si>
    <t>072245</t>
  </si>
  <si>
    <t>REATOR EXTERNO V. MERCÚRIO  AFP 1 X 250 W</t>
  </si>
  <si>
    <t>GOINFRA|72250</t>
  </si>
  <si>
    <t>072250</t>
  </si>
  <si>
    <t>REATOR EXTERNO V. MERCÚRIO  AFP 1 X 400 W</t>
  </si>
  <si>
    <t>GOINFRA|72267</t>
  </si>
  <si>
    <t>072267</t>
  </si>
  <si>
    <t xml:space="preserve">REDUÇÃO A ESQUERDA 100 X 50MM PARA ELETROCALHA </t>
  </si>
  <si>
    <t>GOINFRA|72268</t>
  </si>
  <si>
    <t>072268</t>
  </si>
  <si>
    <t>REDUÇÃO A DIREITA 100 X 50 MM PARA ELETROCALHA</t>
  </si>
  <si>
    <t>GOINFRA|72269</t>
  </si>
  <si>
    <t>072269</t>
  </si>
  <si>
    <t>REDUÇÃO CONCÊNTRICA 100 X 50 MM PARA ELETROCALHA</t>
  </si>
  <si>
    <t>GOINFRA|72291</t>
  </si>
  <si>
    <t>072291</t>
  </si>
  <si>
    <t>REGUA COM 8 TOMADAS</t>
  </si>
  <si>
    <t>GOINFRA|72300</t>
  </si>
  <si>
    <t>072300</t>
  </si>
  <si>
    <t>RELE BIMETALICO REGULAGEM 0,63 - 1,00A</t>
  </si>
  <si>
    <t>GOINFRA|72301</t>
  </si>
  <si>
    <t>072301</t>
  </si>
  <si>
    <t>RELE BIMETALICO REGULAGEM 1,0 - 1,60A</t>
  </si>
  <si>
    <t>GOINFRA|72302</t>
  </si>
  <si>
    <t>072302</t>
  </si>
  <si>
    <t>RELE BIMETALICO REGULAGEM 1,6 - 2,5A</t>
  </si>
  <si>
    <t>GOINFRA|72303</t>
  </si>
  <si>
    <t>072303</t>
  </si>
  <si>
    <t>RELE BIMETALICO REGULAGEM 10 - 16A</t>
  </si>
  <si>
    <t>GOINFRA|72304</t>
  </si>
  <si>
    <t>072304</t>
  </si>
  <si>
    <t>RELE BIMETALICO REGULAGEM 16 - 25A</t>
  </si>
  <si>
    <t>GOINFRA|72305</t>
  </si>
  <si>
    <t>072305</t>
  </si>
  <si>
    <t>RELE BIMETALICO REGULAGEM 2,5 - 4A</t>
  </si>
  <si>
    <t>GOINFRA|72306</t>
  </si>
  <si>
    <t>072306</t>
  </si>
  <si>
    <t>RELE BIMETALICO REGULAGEM 20 - 32A</t>
  </si>
  <si>
    <t>GOINFRA|72307</t>
  </si>
  <si>
    <t>072307</t>
  </si>
  <si>
    <t>RELE BIMETALICO REGULAGEM 25 - 30A</t>
  </si>
  <si>
    <t>GOINFRA|72308</t>
  </si>
  <si>
    <t>072308</t>
  </si>
  <si>
    <t>RELE BIMETALICO REGULAGEM 32 - 50A</t>
  </si>
  <si>
    <t>GOINFRA|72309</t>
  </si>
  <si>
    <t>072309</t>
  </si>
  <si>
    <t>RELE BIMETALICO REGULAGEM 4 - 6,3A</t>
  </si>
  <si>
    <t>GOINFRA|72310</t>
  </si>
  <si>
    <t>072310</t>
  </si>
  <si>
    <t>RELE BIMETALICO REGULAGEM 50 - 63A</t>
  </si>
  <si>
    <t>GOINFRA|72311</t>
  </si>
  <si>
    <t>072311</t>
  </si>
  <si>
    <t>RELE BIMETALICO REGULAGEM 6,3 - 10A</t>
  </si>
  <si>
    <t>GOINFRA|72312</t>
  </si>
  <si>
    <t>072312</t>
  </si>
  <si>
    <t>RELE BIMETALICO REGULAGEM 8 - 12,5A</t>
  </si>
  <si>
    <t>GOINFRA|72320</t>
  </si>
  <si>
    <t>072320</t>
  </si>
  <si>
    <t>RELE FOTO ELETRICO COM BASE</t>
  </si>
  <si>
    <t>GOINFRA|72325</t>
  </si>
  <si>
    <t>072325</t>
  </si>
  <si>
    <t>SAIDA HORIZONTAL PARA ELETRODUTO D=3/4"</t>
  </si>
  <si>
    <t>GOINFRA|72326</t>
  </si>
  <si>
    <t>072326</t>
  </si>
  <si>
    <t>SAIDA HORIZONTAL PARA ELETRODUTO D=1"</t>
  </si>
  <si>
    <t>GOINFRA|72327</t>
  </si>
  <si>
    <t>072327</t>
  </si>
  <si>
    <t>SAIDA VERTICAL PARA ELETRODUTO D=3/4"</t>
  </si>
  <si>
    <t>GOINFRA|72328</t>
  </si>
  <si>
    <t>072328</t>
  </si>
  <si>
    <t>SAIDA VERTICAL PARA ELETRODUTO D=1"</t>
  </si>
  <si>
    <t>GOINFRA|72329</t>
  </si>
  <si>
    <t>072329</t>
  </si>
  <si>
    <t>SAPATILHA DE AÇO GALVANIZADO PARA POSTE COM TRANSFORMADOR</t>
  </si>
  <si>
    <t>GOINFRA|72330</t>
  </si>
  <si>
    <t>072330</t>
  </si>
  <si>
    <t>SELA DE AÇO GALVANIZADA PARA CRUZETA POLIMÉRICA 15 KV</t>
  </si>
  <si>
    <t>GOINFRA|72335</t>
  </si>
  <si>
    <t>072335</t>
  </si>
  <si>
    <t>SELA AÇO GALVANIZADO PARA CRUZETA POLIMÉRICA 34,5KV</t>
  </si>
  <si>
    <t>GOINFRA|72338</t>
  </si>
  <si>
    <t>072338</t>
  </si>
  <si>
    <t>SIRENE METALICA ALCANCE 500 M</t>
  </si>
  <si>
    <t>GOINFRA|72341</t>
  </si>
  <si>
    <t>072341</t>
  </si>
  <si>
    <t>SOQUETE ANTIVIBRATORIO PARA LAMPADA TUBULAR</t>
  </si>
  <si>
    <t>GOINFRA|72366</t>
  </si>
  <si>
    <t>072366</t>
  </si>
  <si>
    <t>SUPORTE PARA 1 PÉTALA PARA LUMINÁRIA DE ILUMINAÇÃO PÚBLICA</t>
  </si>
  <si>
    <t>GOINFRA|72367</t>
  </si>
  <si>
    <t>072367</t>
  </si>
  <si>
    <t>SUPORTE PARA 2 PÉTALAS PARA LUMINÁRIA DE ILUMINAÇÃO PÚBLICA</t>
  </si>
  <si>
    <t>GOINFRA|72368</t>
  </si>
  <si>
    <t>072368</t>
  </si>
  <si>
    <t>SUPORTE PARA 3 PÉTALAS PARA LUMINÁRIA DE ILUMINAÇÃO PÚBLICA</t>
  </si>
  <si>
    <t>GOINFRA|72369</t>
  </si>
  <si>
    <t>072369</t>
  </si>
  <si>
    <t>SUPORTE PARA 4 PÉTALAS PARA LUMINÁRIA DE ILUMINAÇÃO PÚBLICA</t>
  </si>
  <si>
    <t>GOINFRA|72370</t>
  </si>
  <si>
    <t>072370</t>
  </si>
  <si>
    <t>SUPORTE PARA TRANSFORMADOR EM POSTE DE CONCRETO CIRCULAR</t>
  </si>
  <si>
    <t>GOINFRA|72371</t>
  </si>
  <si>
    <t>072371</t>
  </si>
  <si>
    <t>SUP0RTE VERTICAL PARA CANTONEIRA 50 X 50 MM</t>
  </si>
  <si>
    <t>GOINFRA|72372</t>
  </si>
  <si>
    <t>072372</t>
  </si>
  <si>
    <t>SUPORTE DE AÇO GALVANIZADO PARA FIXAÇÃO DO PÁRA-RAIO POLIMÉRICO</t>
  </si>
  <si>
    <t>GOINFRA|72373</t>
  </si>
  <si>
    <t>072373</t>
  </si>
  <si>
    <t>SUPORTE Z COMPLETO</t>
  </si>
  <si>
    <t>GOINFRA|72374</t>
  </si>
  <si>
    <t>072374</t>
  </si>
  <si>
    <t>TE HORIZONTAL PARA ELETROCALHA 50 X 50 MM</t>
  </si>
  <si>
    <t>GOINFRA|72375</t>
  </si>
  <si>
    <t>072375</t>
  </si>
  <si>
    <t>TE VERTICAL DE DESCIDA PARA ELETROCALHA 50 X 50 MM</t>
  </si>
  <si>
    <t>GOINFRA|72376</t>
  </si>
  <si>
    <t>072376</t>
  </si>
  <si>
    <t>TAMPA DE ENCAIXE PARA ELETROCALHA DE 50 X 50 MM</t>
  </si>
  <si>
    <t>GOINFRA|72385</t>
  </si>
  <si>
    <t>072385</t>
  </si>
  <si>
    <t>TAMPA CEGA PARA CONDULETE DE PVC</t>
  </si>
  <si>
    <t>GOINFRA|72395</t>
  </si>
  <si>
    <t>072395</t>
  </si>
  <si>
    <t>TAMPA CEGA PARA CONDULETE METÁLICO</t>
  </si>
  <si>
    <t>GOINFRA|72397</t>
  </si>
  <si>
    <t>072397</t>
  </si>
  <si>
    <t>TAMPA CEGA PLÁSTICA 4"X2" COM FURO CENTRAL (PARA TV/SOM...)</t>
  </si>
  <si>
    <t>GOINFRA|72400</t>
  </si>
  <si>
    <t>072400</t>
  </si>
  <si>
    <t>TAMPA CEGA PLASTICA QUADRADA 4"X4"</t>
  </si>
  <si>
    <t>GOINFRA|72420</t>
  </si>
  <si>
    <t>072420</t>
  </si>
  <si>
    <t>TAMPA CEGA PLASTICA REDONDA 4"X4"</t>
  </si>
  <si>
    <t>GOINFRA|72425</t>
  </si>
  <si>
    <t>072425</t>
  </si>
  <si>
    <t>TAMPA CEGA PLASTICA RETANGULAR 4"X2"</t>
  </si>
  <si>
    <t>GOINFRA|72430</t>
  </si>
  <si>
    <t>072430</t>
  </si>
  <si>
    <t xml:space="preserve">TAMPA PARA CONDULETE DE PVC PARA 1 INTERRUPTOR </t>
  </si>
  <si>
    <t>GOINFRA|72435</t>
  </si>
  <si>
    <t>072435</t>
  </si>
  <si>
    <t>TAMPA PARA CONDULETE DE PVC PARA 2 INTERRUPTORES</t>
  </si>
  <si>
    <t>GOINFRA|72441</t>
  </si>
  <si>
    <t>072441</t>
  </si>
  <si>
    <t>TAMPA PARA CONDULETE DE PVC PARA 1 TOMADA</t>
  </si>
  <si>
    <t>GOINFRA|72442</t>
  </si>
  <si>
    <t>072442</t>
  </si>
  <si>
    <t>TAMPA PARA CONDULETE DE PVC PARA 1 INTERRUPTOR E 1 TOMADA</t>
  </si>
  <si>
    <t>GOINFRA|72450</t>
  </si>
  <si>
    <t>072450</t>
  </si>
  <si>
    <t xml:space="preserve">TAMPA DE Fo.Fo. R1 COM BASE </t>
  </si>
  <si>
    <t>GOINFRA|72455</t>
  </si>
  <si>
    <t>072455</t>
  </si>
  <si>
    <t>TAMPA DE Fo.Fo. R2 COM BASE</t>
  </si>
  <si>
    <t>GOINFRA|72460</t>
  </si>
  <si>
    <t>072460</t>
  </si>
  <si>
    <t>TAMPA PARA CONDULETE METÁLICO PARA 1 INTERRUPTOR E 1 TOMADA</t>
  </si>
  <si>
    <t>GOINFRA|72465</t>
  </si>
  <si>
    <t>072465</t>
  </si>
  <si>
    <t>TAMPA PARA CONDULETE METÁLICO PARA 2 INTERRUPTORES</t>
  </si>
  <si>
    <t>GOINFRA|72475</t>
  </si>
  <si>
    <t>072475</t>
  </si>
  <si>
    <t>TAMPA PARA CONDULETE METÁLICO PARA 1 INTERRUPTOR</t>
  </si>
  <si>
    <t>GOINFRA|72476</t>
  </si>
  <si>
    <t>072476</t>
  </si>
  <si>
    <t>TAMPA PARA CONDULETE METÁLICO PARA 1 TOMADA</t>
  </si>
  <si>
    <t>GOINFRA|72500</t>
  </si>
  <si>
    <t>072500</t>
  </si>
  <si>
    <t>TERMINAL DE PRESSAO 1,5 MM2</t>
  </si>
  <si>
    <t>GOINFRA|72501</t>
  </si>
  <si>
    <t>072501</t>
  </si>
  <si>
    <t>TERMINAL DE PRESSAO 2,5 MM2</t>
  </si>
  <si>
    <t>GOINFRA|72510</t>
  </si>
  <si>
    <t>072510</t>
  </si>
  <si>
    <t>TERMINAL DE PRESSAO 4 MM2</t>
  </si>
  <si>
    <t>GOINFRA|72515</t>
  </si>
  <si>
    <t>072515</t>
  </si>
  <si>
    <t>TERMINAL DE PRESSAO 6 MM2</t>
  </si>
  <si>
    <t>GOINFRA|72518</t>
  </si>
  <si>
    <t>072518</t>
  </si>
  <si>
    <t>TERMINAL DE PRESSAO 10 MM2</t>
  </si>
  <si>
    <t>GOINFRA|72520</t>
  </si>
  <si>
    <t>072520</t>
  </si>
  <si>
    <t>TERMINAL DE PRESSAO 16 MM2</t>
  </si>
  <si>
    <t>GOINFRA|72523</t>
  </si>
  <si>
    <t>072523</t>
  </si>
  <si>
    <t>TERMINAL DE PRESSAO 25 MM2</t>
  </si>
  <si>
    <t>GOINFRA|72528</t>
  </si>
  <si>
    <t>072528</t>
  </si>
  <si>
    <t>TERMINAL DE PRESSAO 35 MM2</t>
  </si>
  <si>
    <t>GOINFRA|72532</t>
  </si>
  <si>
    <t>072532</t>
  </si>
  <si>
    <t>TERMINAL DE PRESSAO 50 MM2</t>
  </si>
  <si>
    <t>GOINFRA|72535</t>
  </si>
  <si>
    <t>072535</t>
  </si>
  <si>
    <t>TERMINAL DE PRESSAO 70 MMM2</t>
  </si>
  <si>
    <t>GOINFRA|72538</t>
  </si>
  <si>
    <t>072538</t>
  </si>
  <si>
    <t>TERMINAL DE PRESSAO 95 MM2</t>
  </si>
  <si>
    <t>GOINFRA|72545</t>
  </si>
  <si>
    <t>072545</t>
  </si>
  <si>
    <t>TERMINAL DE PRESSAO 120 MM2</t>
  </si>
  <si>
    <t>GOINFRA|72550</t>
  </si>
  <si>
    <t>072550</t>
  </si>
  <si>
    <t>TERMINAL DE PRESSAO 150 MM2</t>
  </si>
  <si>
    <t>GOINFRA|72556</t>
  </si>
  <si>
    <t>072556</t>
  </si>
  <si>
    <t>TOMADA LOGICA RJ-45 TIPO KEYSTONE JACK, CAT. 6</t>
  </si>
  <si>
    <t>GOINFRA|72560</t>
  </si>
  <si>
    <t>072560</t>
  </si>
  <si>
    <t>TERMINAL PARA ELETROCALHA 50 X 50 MM</t>
  </si>
  <si>
    <t>GOINFRA|72570</t>
  </si>
  <si>
    <t>072570</t>
  </si>
  <si>
    <t>TOMADA HEXAGONAL 2P + T - 10A - 250V (LINHA X OU EQUIVALENTE)</t>
  </si>
  <si>
    <t>GOINFRA|72575</t>
  </si>
  <si>
    <t>072575</t>
  </si>
  <si>
    <t>TOMADA HEXAGONAL 2P + T - 20A - 250V (LINHA X OU EQUIVALENTE)</t>
  </si>
  <si>
    <t>GOINFRA|72578</t>
  </si>
  <si>
    <t>072578</t>
  </si>
  <si>
    <t>TOMADA HEXAGONAL 2P + T - 10A - 250V</t>
  </si>
  <si>
    <t>GOINFRA|72579</t>
  </si>
  <si>
    <t>072579</t>
  </si>
  <si>
    <t>TOMADA HEXAGONAL DUPLA 2P + T - 10A - 250V</t>
  </si>
  <si>
    <t>GOINFRA|72585</t>
  </si>
  <si>
    <t>072585</t>
  </si>
  <si>
    <t>TOMADA HEXAGONAL 2P + T - 20A - 250V</t>
  </si>
  <si>
    <t>GOINFRA|72591</t>
  </si>
  <si>
    <t>072591</t>
  </si>
  <si>
    <t>TOMADA TELEFÔNICA RJ-11</t>
  </si>
  <si>
    <t>GOINFRA|72596</t>
  </si>
  <si>
    <t>072596</t>
  </si>
  <si>
    <t>TOMADA LÓGICA RJ-45 CAT. 6 (LINHA X OU EQUIVALENTE)</t>
  </si>
  <si>
    <t>GOINFRA|72600</t>
  </si>
  <si>
    <t>072600</t>
  </si>
  <si>
    <t xml:space="preserve">TRANSFORMADOR TRIFASICO 75 KVA 13,8KV - A ÓLEO </t>
  </si>
  <si>
    <t>GOINFRA|72601</t>
  </si>
  <si>
    <t>072601</t>
  </si>
  <si>
    <t xml:space="preserve">TRANSFORMADOR TRIFASICO 150 KVA 13,8KV - A ÓLEO </t>
  </si>
  <si>
    <t>GOINFRA|72611</t>
  </si>
  <si>
    <t>072611</t>
  </si>
  <si>
    <t xml:space="preserve">TRANSFORMADOR TRIFASICO 112,5 KVA 13,8KV - A ÓLEO </t>
  </si>
  <si>
    <t>GOINFRA|72612</t>
  </si>
  <si>
    <t>072612</t>
  </si>
  <si>
    <t xml:space="preserve">TRANSFORMADOR TRIFASICO 225 KVA, 13,8 KV - A ÓLEO </t>
  </si>
  <si>
    <t>GOINFRA|72613</t>
  </si>
  <si>
    <t>072613</t>
  </si>
  <si>
    <t>TRANSFORMADOR TRIFASICO 300 KVA,13,8 KV - SECO</t>
  </si>
  <si>
    <t>GOINFRA|72614</t>
  </si>
  <si>
    <t>072614</t>
  </si>
  <si>
    <t>TRANSFORMADOR TRIFASICO 500 KVA, 13,8 KV - SECO</t>
  </si>
  <si>
    <t>GOINFRA|72618</t>
  </si>
  <si>
    <t>072618</t>
  </si>
  <si>
    <t>TRANSFORMADOR DE CORRENTE RELAÇÃO 200:5 A</t>
  </si>
  <si>
    <t>GOINFRA|72619</t>
  </si>
  <si>
    <t>072619</t>
  </si>
  <si>
    <t>TRANSFORMADOR DE CORRENTE RELAÇÃO 400:5 A</t>
  </si>
  <si>
    <t>GOINFRA|72620</t>
  </si>
  <si>
    <t>072620</t>
  </si>
  <si>
    <t>TRANSFORMADOR DE CORRENTE RELAÇÃO 600:5 A</t>
  </si>
  <si>
    <t>GOINFRA|72621</t>
  </si>
  <si>
    <t>072621</t>
  </si>
  <si>
    <t>TRANSFORMADOR DE CORRENTE RELAÇÃO 800:5 A</t>
  </si>
  <si>
    <t>GOINFRA|72630</t>
  </si>
  <si>
    <t>072630</t>
  </si>
  <si>
    <t>TRILHO OU SUPORTE PARA BORNE TERMINAL</t>
  </si>
  <si>
    <t>GOINFRA|72637</t>
  </si>
  <si>
    <t>072637</t>
  </si>
  <si>
    <t>TUBO FERRO GALVANIZADO DIAM. 1.1/2"</t>
  </si>
  <si>
    <t>GOINFRA|72638</t>
  </si>
  <si>
    <t>072638</t>
  </si>
  <si>
    <t>CARTUCHO PORTA FUSÍVEL 15 kV  100A</t>
  </si>
  <si>
    <t>GOINFRA|72660</t>
  </si>
  <si>
    <t>072660</t>
  </si>
  <si>
    <t>VERGALHAO ROSCA TOTAL D=1/4"</t>
  </si>
  <si>
    <t>GOINFRA|72661</t>
  </si>
  <si>
    <t>072661</t>
  </si>
  <si>
    <t>VERGALHAO ROSCA TOTAL D=5/16"</t>
  </si>
  <si>
    <t>GOINFRA|80502</t>
  </si>
  <si>
    <t>080502</t>
  </si>
  <si>
    <t>VASO SANITÁRIO CONVENCIONAL (1ª LINHA)</t>
  </si>
  <si>
    <t>GOINFRA|80503</t>
  </si>
  <si>
    <t>080503</t>
  </si>
  <si>
    <t>VASO SANITÁRIO PARA PcD SEM ABERTURA FRONTAL (1ª LINHA)</t>
  </si>
  <si>
    <t>GOINFRA|80504</t>
  </si>
  <si>
    <t>080504</t>
  </si>
  <si>
    <t>VASO SANITÁRIO COM CAIXA ACOPLADA COM DUPLO ACIONAMENTO (1ª LINHA) - COMPLETO EXCLUSO O ASSENTO</t>
  </si>
  <si>
    <t>GOINFRA|80505</t>
  </si>
  <si>
    <t>080505</t>
  </si>
  <si>
    <t>VASO SANITÁRIO PARA PcD COM CAIXA ACOPLADA COM DUPLO ACIONAMENTO (1ª LINHA) - COMPLETO EXCLUSO O ASSENTO</t>
  </si>
  <si>
    <t>GOINFRA|80508</t>
  </si>
  <si>
    <t>080508</t>
  </si>
  <si>
    <t>BACIA TURCA COM TUBO DE LIGAÇÃO</t>
  </si>
  <si>
    <t>GOINFRA|80510</t>
  </si>
  <si>
    <t>080510</t>
  </si>
  <si>
    <t>ANEL DE VEDAÇÃO PARA VASO SANITÁRIO</t>
  </si>
  <si>
    <t>GOINFRA|80511</t>
  </si>
  <si>
    <t>080511</t>
  </si>
  <si>
    <t>CAIXA DE DESCARGA EXTERNA</t>
  </si>
  <si>
    <t>GOINFRA|80512</t>
  </si>
  <si>
    <t>080512</t>
  </si>
  <si>
    <t>TUBO DE DESCIDA PARA CAIXA DE DESCARGA ( LONGO 1 1/4" )</t>
  </si>
  <si>
    <t>GOINFRA|80513</t>
  </si>
  <si>
    <t>080513</t>
  </si>
  <si>
    <t>TUBO PARA VÁLVULA DE DESCARGA ( CURTO 1.1/4" )</t>
  </si>
  <si>
    <t>GOINFRA|80514</t>
  </si>
  <si>
    <t>080514</t>
  </si>
  <si>
    <t>TUBO DE LIGACAO PVC CROMADO 1.1/2" / ESPUDE  - (ENTRADA)</t>
  </si>
  <si>
    <t>GOINFRA|80515</t>
  </si>
  <si>
    <t>080515</t>
  </si>
  <si>
    <t xml:space="preserve">VÁLVULA DE DESCARGA DUPLO ACIONAMENTO COM ACABAMENTO CROMADO </t>
  </si>
  <si>
    <t>GOINFRA|80517</t>
  </si>
  <si>
    <t>080517</t>
  </si>
  <si>
    <t>VÁLVULA DE DESCARGA DUPLO ACIONAMENTO COM ACABAMENTO CROMADO ANTIVANDALISMO</t>
  </si>
  <si>
    <t>GOINFRA|80518</t>
  </si>
  <si>
    <t>080518</t>
  </si>
  <si>
    <t>VÁLVULA DE DESCARGA COM SISTEMA PASSANTE EM POLÍMERO - OPÇÃO ECONÔMICA ( ALTA SEGURANÇA)</t>
  </si>
  <si>
    <t>GOINFRA|80519</t>
  </si>
  <si>
    <t>080519</t>
  </si>
  <si>
    <t xml:space="preserve">VÁLVULA DE DESCARGA PARA PcD COM ACABAMENTO CROMADO ANTIVANDALISMO </t>
  </si>
  <si>
    <t>GOINFRA|80520</t>
  </si>
  <si>
    <t>080520</t>
  </si>
  <si>
    <t>CONJUNTO DE FIXACAO P/VASO SANITARIO (PAR)</t>
  </si>
  <si>
    <t>GOINFRA|80526</t>
  </si>
  <si>
    <t>080526</t>
  </si>
  <si>
    <t>ASSENTO EM POLIPROPILENO COM SISTEMA DE FECHAMENTO SUAVE PARA VASO SANITÁRIO</t>
  </si>
  <si>
    <t>GOINFRA|80530</t>
  </si>
  <si>
    <t>080530</t>
  </si>
  <si>
    <t>PORTA PAPEL HIGIÊNICO EM LOUÇA - EMBUTIR</t>
  </si>
  <si>
    <t>GOINFRA|80532</t>
  </si>
  <si>
    <t>080532</t>
  </si>
  <si>
    <t>PORTA PAPEL HIGIÊNICO EM METAL/ACABAMENTO CROMADO</t>
  </si>
  <si>
    <t>GOINFRA|80533</t>
  </si>
  <si>
    <t>080533</t>
  </si>
  <si>
    <t>DISPENSER PLASTICO PARA PAPEL HIGIÊNICO DE 300 A 600 M</t>
  </si>
  <si>
    <t>GOINFRA|80541</t>
  </si>
  <si>
    <t>080541</t>
  </si>
  <si>
    <t>LAVATÓRIO MÉDIO COM COLUNA - MEDIDAS APROXIMADAS 360X460X180 MM (C x L x A)</t>
  </si>
  <si>
    <t>GOINFRA|80542</t>
  </si>
  <si>
    <t>080542</t>
  </si>
  <si>
    <t>LAVATÓRIO MÉDIO SEM COLUNA - MEDIDAS APROXIMADAS 360X460X180 MM (C x L x A)</t>
  </si>
  <si>
    <t>GOINFRA|80543</t>
  </si>
  <si>
    <t>080543</t>
  </si>
  <si>
    <t xml:space="preserve">LAVATÓRIO DE CANTO SEM COLUNA </t>
  </si>
  <si>
    <t>GOINFRA|80544</t>
  </si>
  <si>
    <t>080544</t>
  </si>
  <si>
    <t>LAVATÓRIO COM COLUNA SUSPENSA - 45X35 CM (MEDIDAS APROXIMADAS)</t>
  </si>
  <si>
    <t>GOINFRA|80550</t>
  </si>
  <si>
    <t>080550</t>
  </si>
  <si>
    <t>FIXACAO P/LAVATORIO (PAR)</t>
  </si>
  <si>
    <t>GOINFRA|80555</t>
  </si>
  <si>
    <t>080555</t>
  </si>
  <si>
    <t>LIGAÇÃO FLEXÍVEL METÁLICA DIAM.1/2"(ENGATE)</t>
  </si>
  <si>
    <t>GOINFRA|80556</t>
  </si>
  <si>
    <t>080556</t>
  </si>
  <si>
    <t>LIGAÇÃO FLEXÍVEL PVC DIAM.1/2" (ENGATE)</t>
  </si>
  <si>
    <t>GOINFRA|80560</t>
  </si>
  <si>
    <t>080560</t>
  </si>
  <si>
    <t>SIFAO PARA LAVATORIO METALICO DIAM.1"X1.1/2"</t>
  </si>
  <si>
    <t>GOINFRA|80561</t>
  </si>
  <si>
    <t>080561</t>
  </si>
  <si>
    <t>SIFAO PARA LAVATORIO PVC DIAM.1"X1.1/2"</t>
  </si>
  <si>
    <t>GOINFRA|80562</t>
  </si>
  <si>
    <t>080562</t>
  </si>
  <si>
    <t>SIFAO FLEXIVEL UNIVERSAL (SANFONADO) EM PVC PARA LAVATORIO</t>
  </si>
  <si>
    <t>GOINFRA|80563</t>
  </si>
  <si>
    <t>080563</t>
  </si>
  <si>
    <t>SIFAO PARA LAVATORIO PVC CROMADO DIAM.1"X1.1/2"</t>
  </si>
  <si>
    <t>GOINFRA|80564</t>
  </si>
  <si>
    <t>080564</t>
  </si>
  <si>
    <t>SIFAO FLEXIVEL UNIVERSAL (SANFONADO) EM PVC CROMADO PARA LAVATORIO</t>
  </si>
  <si>
    <t>GOINFRA|80570</t>
  </si>
  <si>
    <t>080570</t>
  </si>
  <si>
    <t>TORNEIRA DE MESA PARA LAVATÓRIO DIÂMETRO DE 1/2"</t>
  </si>
  <si>
    <t>GOINFRA|80572</t>
  </si>
  <si>
    <t>080572</t>
  </si>
  <si>
    <t>TORNEIRA DE MESA COM FECHAMENTO AUTOMÁTICO TEMPORIZADO PARA LAVATÓRIO DIÂMETRO DE 1/2"</t>
  </si>
  <si>
    <t>GOINFRA|80573</t>
  </si>
  <si>
    <t>080573</t>
  </si>
  <si>
    <t>TORNEIRA DE MESA PARA PcD COM FECHAMENTO AUTOMÁTICO TEMPORIZADO PARA LAVATÓRIO DIÂMETRO DE 1/2"</t>
  </si>
  <si>
    <t>GOINFRA|80580</t>
  </si>
  <si>
    <t>080580</t>
  </si>
  <si>
    <t>VALVULA PARA LAVATORIO OU BEBEDOURO METALICO DIAMETRO 1"</t>
  </si>
  <si>
    <t>GOINFRA|80587</t>
  </si>
  <si>
    <t>080587</t>
  </si>
  <si>
    <t>CUBA DE LOUÇA DE EMBUTIR REDONDA (D = 36 CM)</t>
  </si>
  <si>
    <t>GOINFRA|80590</t>
  </si>
  <si>
    <t>080590</t>
  </si>
  <si>
    <t>CUBA DE LOUÇA DE EMBUTIR OVAL MÉDIA (48,5 X 37,5 CM - MEDIDAS APROXIMADAS)</t>
  </si>
  <si>
    <t>GOINFRA|80601</t>
  </si>
  <si>
    <t>080601</t>
  </si>
  <si>
    <t>MICTORIO DE LOUCA C/SIFAO INTEGRADO</t>
  </si>
  <si>
    <t>GOINFRA|80610</t>
  </si>
  <si>
    <t>080610</t>
  </si>
  <si>
    <t>KIT DE FIXAÇÃO PARA MICTORIO DE LOUCA (ESPUDE,CONEXÃO ENTR.PARAFUSOS)</t>
  </si>
  <si>
    <t>GOINFRA|80613</t>
  </si>
  <si>
    <t>080613</t>
  </si>
  <si>
    <t>SIFÃO METÁLICO 1 1/2" X 2" P/MICTÓRIO</t>
  </si>
  <si>
    <t>GOINFRA|80620</t>
  </si>
  <si>
    <t>080620</t>
  </si>
  <si>
    <t>VÁLVULA PVC DE 1" P/MICTÓRIO TIPO COCHO</t>
  </si>
  <si>
    <t>GOINFRA|80621</t>
  </si>
  <si>
    <t>080621</t>
  </si>
  <si>
    <t>VÁLVULA DE DESCARGA PARA MICTÓRIO DIÂMETRO 1/2" FECHAMENTO AUTOMÁTICO TEMPORIZADO</t>
  </si>
  <si>
    <t>GOINFRA|80651</t>
  </si>
  <si>
    <t>080651</t>
  </si>
  <si>
    <t>PIA MÁRMORE/GRANITO SINTÉTICO 1,20X0,54 M</t>
  </si>
  <si>
    <t>GOINFRA|80652</t>
  </si>
  <si>
    <t>080652</t>
  </si>
  <si>
    <t>PIA MÁRMORE/GRANITO SINTÉTICO 2,00 X 0,54 M</t>
  </si>
  <si>
    <t>GOINFRA|80656</t>
  </si>
  <si>
    <t>080656</t>
  </si>
  <si>
    <t>TORNEIRA DE MESA PARA PIA DIÂMETRO DE 1/2" - BICA MÓVEL</t>
  </si>
  <si>
    <t>GOINFRA|80660</t>
  </si>
  <si>
    <t>080660</t>
  </si>
  <si>
    <t xml:space="preserve">TORNEIRA DE PAREDE PARA PIA OU BEBEDOURO DIÂMETRO DE 1/2" E 3/4" </t>
  </si>
  <si>
    <t>GOINFRA|80670</t>
  </si>
  <si>
    <t>080670</t>
  </si>
  <si>
    <t>SIFAO PARA PIA 1.1/2" X 2" METAL</t>
  </si>
  <si>
    <t>GOINFRA|80671</t>
  </si>
  <si>
    <t>080671</t>
  </si>
  <si>
    <t>SIFAO PARA PIA 1.1/2" X 2" PVC</t>
  </si>
  <si>
    <t>GOINFRA|80672</t>
  </si>
  <si>
    <t>080672</t>
  </si>
  <si>
    <t>SIFAO PARA PIA 1.1/2"X2" PVC CROMADO</t>
  </si>
  <si>
    <t>GOINFRA|80680</t>
  </si>
  <si>
    <t>080680</t>
  </si>
  <si>
    <t>VALVULA PARA PIA TIPO AMERICANA DIAMETRO 3.1/2" (METALICA)</t>
  </si>
  <si>
    <t>GOINFRA|80686</t>
  </si>
  <si>
    <t>080686</t>
  </si>
  <si>
    <t>CUBA INOX 56X34X17CM E=0,6MM-AÇO 304 (CUBA Nº2)</t>
  </si>
  <si>
    <t>GOINFRA|80687</t>
  </si>
  <si>
    <t>080687</t>
  </si>
  <si>
    <t>CUBA INOX 35X40X15CM E=0,6MM-AÇO 304 (CUBA Nº 3)</t>
  </si>
  <si>
    <t>GOINFRA|80688</t>
  </si>
  <si>
    <t>080688</t>
  </si>
  <si>
    <t>CUBA INOX 46X30X15CM E=0,6MM-AÇO 304 (CUBA Nº 1)</t>
  </si>
  <si>
    <t>GOINFRA|80689</t>
  </si>
  <si>
    <t>080689</t>
  </si>
  <si>
    <t>CUBA INOX 50X40X20CM E=0,7MM-AÇO 304</t>
  </si>
  <si>
    <t>GOINFRA|80693</t>
  </si>
  <si>
    <t>080693</t>
  </si>
  <si>
    <t>TANQUE (PANELAO) INOX 60 X 70 X 40 CM CH.18</t>
  </si>
  <si>
    <t>GOINFRA|80721</t>
  </si>
  <si>
    <t>080721</t>
  </si>
  <si>
    <t>CHUVEIRO ELÉTRICO EM PVC COM BRAÇO METÁLICO</t>
  </si>
  <si>
    <t>GOINFRA|80723</t>
  </si>
  <si>
    <t>080723</t>
  </si>
  <si>
    <t>CHUVEIRO PVC COM BRACO DE PVC (DUCHA FRIA)</t>
  </si>
  <si>
    <t>GOINFRA|80725</t>
  </si>
  <si>
    <t>080725</t>
  </si>
  <si>
    <t>CHUVEIRO METÁLICO COM BRAÇO METÁLICO (DUCHA FRIA)</t>
  </si>
  <si>
    <t>GOINFRA|80730</t>
  </si>
  <si>
    <t>080730</t>
  </si>
  <si>
    <t>CABIDE TIPO GANCHO EM LOUÇA</t>
  </si>
  <si>
    <t>GOINFRA|80732</t>
  </si>
  <si>
    <t>080732</t>
  </si>
  <si>
    <t>PORTA TOALHA HASTE LONGA EM METAL/ACABAMENTO CROMADO</t>
  </si>
  <si>
    <t>GOINFRA|80733</t>
  </si>
  <si>
    <t>080733</t>
  </si>
  <si>
    <t>PORTA TOALHA HASTE CURTA EM METAL/ACABAMENTO CROMADO</t>
  </si>
  <si>
    <t>GOINFRA|80734</t>
  </si>
  <si>
    <t>080734</t>
  </si>
  <si>
    <t>DISPENSER PLASTICO PARA PAPEL TOALHA</t>
  </si>
  <si>
    <t>GOINFRA|80740</t>
  </si>
  <si>
    <t>080740</t>
  </si>
  <si>
    <t>MEIA SABONETEIRA EM LOUÇA DE EMBUTIR</t>
  </si>
  <si>
    <t>GOINFRA|80741</t>
  </si>
  <si>
    <t>080741</t>
  </si>
  <si>
    <t>SABONETEIRA EM METAL / ACABAMENTO CROMADO</t>
  </si>
  <si>
    <t>GOINFRA|80742</t>
  </si>
  <si>
    <t>080742</t>
  </si>
  <si>
    <t>DISPENSER PLÁSTICO PARA SABONETE LIQUIDO OU ALCOOL GEL</t>
  </si>
  <si>
    <t>GOINFRA|80752</t>
  </si>
  <si>
    <t>080752</t>
  </si>
  <si>
    <t>FILTRO CENTRAL EM AÇO INOX 304 VAZÃO DE 3.000 L/H</t>
  </si>
  <si>
    <t>GOINFRA|80801</t>
  </si>
  <si>
    <t>080801</t>
  </si>
  <si>
    <t>TANQUE MARMORE/GRANITO SINTÉTICO C/UMA CUBA E 1 BATEDOR</t>
  </si>
  <si>
    <t>GOINFRA|80802</t>
  </si>
  <si>
    <t>080802</t>
  </si>
  <si>
    <t>TANQUE MARMORE/GRANITO SINTÉTICO C/DUAS CUBAS E 1 BATEDOR</t>
  </si>
  <si>
    <t>GOINFRA|80803</t>
  </si>
  <si>
    <t>080803</t>
  </si>
  <si>
    <t>TANQUE MARMORE/GRANITO SINTÉTICO  / 1 BATEDOR</t>
  </si>
  <si>
    <t>GOINFRA|80804</t>
  </si>
  <si>
    <t>080804</t>
  </si>
  <si>
    <t>TANQUE DE LOUÇA COM COLUNA TAMANHO MÉDIO - MEDIDAS APROXIMADAS 485 x 545 x 330 MM (C x L x A)</t>
  </si>
  <si>
    <t>GOINFRA|80805</t>
  </si>
  <si>
    <t>080805</t>
  </si>
  <si>
    <t>TANQUE DE AÇO INOX - CHAPA 0,7MM - MEDIDAS APROXIMADAS 50 X 40 X 22 CM (C X L X A)</t>
  </si>
  <si>
    <t>GOINFRA|80810</t>
  </si>
  <si>
    <t>080810</t>
  </si>
  <si>
    <t>TORNEIRA DE PAREDE PARA TANQUE COM AREJADOR DIÂMETRO DE 1/2" E 3/4"</t>
  </si>
  <si>
    <t>GOINFRA|80811</t>
  </si>
  <si>
    <t>080811</t>
  </si>
  <si>
    <t>TORNEIRA DE JARDIM COM BICO PARA MANGUEIRA DIÂMETRO DE 1/2" E 3/4"</t>
  </si>
  <si>
    <t>GOINFRA|80819</t>
  </si>
  <si>
    <t>080819</t>
  </si>
  <si>
    <t>SIFÃO METÁLICO PARA TANQUE DE 1 1/4" X 1 1/2"</t>
  </si>
  <si>
    <t>GOINFRA|80820</t>
  </si>
  <si>
    <t>080820</t>
  </si>
  <si>
    <t>SIFAO PARA TANQUE 1" X 1.1/2" - PVC</t>
  </si>
  <si>
    <t>GOINFRA|80821</t>
  </si>
  <si>
    <t>080821</t>
  </si>
  <si>
    <t>TUBO DE DESPEJO P/ VÁLVULA (PIA/TANQUE)</t>
  </si>
  <si>
    <t>GOINFRA|80830</t>
  </si>
  <si>
    <t>080830</t>
  </si>
  <si>
    <t>VÁLVULA PARA TANQUE METÁLICA DIAM. 1" SEM LADRAO</t>
  </si>
  <si>
    <t>GOINFRA|80840</t>
  </si>
  <si>
    <t>080840</t>
  </si>
  <si>
    <t>TAMPA T-5 ARTICULADA 20X20</t>
  </si>
  <si>
    <t>GOINFRA|80845</t>
  </si>
  <si>
    <t>080845</t>
  </si>
  <si>
    <t>CAIXA DE ALVENARIA 20x20x25 CM (MEDIDAS INTERNAS) COM REVESTIMENTO IMPERMEABILIZADO, FUNDO DE BRITA SEM TAMPA - PARA REGISTRO/TORNEIRA JARDIM</t>
  </si>
  <si>
    <t>GOINFRA|80901</t>
  </si>
  <si>
    <t>080901</t>
  </si>
  <si>
    <t>REGISTRO GAVETA BRUTO DIAMETRO 1/2"</t>
  </si>
  <si>
    <t>GOINFRA|80902</t>
  </si>
  <si>
    <t>080902</t>
  </si>
  <si>
    <t>REGISTRO DE GAVETA BRUTO DIAMETRO 3/4"</t>
  </si>
  <si>
    <t>GOINFRA|80903</t>
  </si>
  <si>
    <t>080903</t>
  </si>
  <si>
    <t>REGISTRO DE GAVETA BRUTO DIAMETRO 1"</t>
  </si>
  <si>
    <t>GOINFRA|80904</t>
  </si>
  <si>
    <t>080904</t>
  </si>
  <si>
    <t>REGISTRO DE GAVETA BRUTO DIAMETRO 1.1/4"</t>
  </si>
  <si>
    <t>GOINFRA|80905</t>
  </si>
  <si>
    <t>080905</t>
  </si>
  <si>
    <t>REGISTRO DE GAVETA BRUTO DIAMETRO 1.1/2"</t>
  </si>
  <si>
    <t>GOINFRA|80906</t>
  </si>
  <si>
    <t>080906</t>
  </si>
  <si>
    <t>REGISTRO DE GAVETA BRUTO DIAMETRO 2"</t>
  </si>
  <si>
    <t>GOINFRA|80910</t>
  </si>
  <si>
    <t>080910</t>
  </si>
  <si>
    <t>REGISTRO DE GAVETA BRUTO DIAMETRO 2.1/2"</t>
  </si>
  <si>
    <t>GOINFRA|80911</t>
  </si>
  <si>
    <t>080911</t>
  </si>
  <si>
    <t>REGISTRO DE GAVETA BRUTO DIAMETRO 3"</t>
  </si>
  <si>
    <t>GOINFRA|80912</t>
  </si>
  <si>
    <t>080912</t>
  </si>
  <si>
    <t>REGISTRO DE GAVETA BRUTO DIAMETRO 4"</t>
  </si>
  <si>
    <t>GOINFRA|80925</t>
  </si>
  <si>
    <t>080925</t>
  </si>
  <si>
    <t>REGISTRO DE GAVETA C/CANOPLA DIAMETRO 1/2"</t>
  </si>
  <si>
    <t>GOINFRA|80926</t>
  </si>
  <si>
    <t>080926</t>
  </si>
  <si>
    <t>REGISTRO DE GAVETA C/CANOPLA DIAMETRO 3/4"</t>
  </si>
  <si>
    <t>GOINFRA|80927</t>
  </si>
  <si>
    <t>080927</t>
  </si>
  <si>
    <t>REGISTRO DE GAVETA C/CANOPLA DIAMETRO 1"</t>
  </si>
  <si>
    <t>GOINFRA|80928</t>
  </si>
  <si>
    <t>080928</t>
  </si>
  <si>
    <t>REGISTRO DE GAVETA C/CANOPLA DIAMETRO 1.1/4"</t>
  </si>
  <si>
    <t>GOINFRA|80929</t>
  </si>
  <si>
    <t>080929</t>
  </si>
  <si>
    <t>REGISTRO DE GAVETA C/CANOPLA DIAMETRO 1.1/2"</t>
  </si>
  <si>
    <t>GOINFRA|80945</t>
  </si>
  <si>
    <t>080945</t>
  </si>
  <si>
    <t>REGISTRO DE PRESSAO C/CANOPLA CROMADO DIAM.1/2"</t>
  </si>
  <si>
    <t>GOINFRA|80946</t>
  </si>
  <si>
    <t>080946</t>
  </si>
  <si>
    <t>REGISTRO DE PRESSAO C/CANOPLA CROMADA DIAM.3/4"</t>
  </si>
  <si>
    <t>GOINFRA|80975</t>
  </si>
  <si>
    <t>080975</t>
  </si>
  <si>
    <t>REGISTRO DE ESFERA METAL DIAMETRO 1/2"</t>
  </si>
  <si>
    <t>GOINFRA|80976</t>
  </si>
  <si>
    <t>080976</t>
  </si>
  <si>
    <t>REGISTRO DE ESFERA METAL DIAMETRO 3/4"</t>
  </si>
  <si>
    <t>GOINFRA|80977</t>
  </si>
  <si>
    <t>080977</t>
  </si>
  <si>
    <t>REGISTRO DE ESFERA METAL DIAMETRO 1"</t>
  </si>
  <si>
    <t>GOINFRA|80978</t>
  </si>
  <si>
    <t>080978</t>
  </si>
  <si>
    <t>REGISTRO DE ESFERA METAL DIAMETRO 1.1/4"</t>
  </si>
  <si>
    <t>GOINFRA|80979</t>
  </si>
  <si>
    <t>080979</t>
  </si>
  <si>
    <t>REGISTRO DE ESFERA METAL DIAMETRO 1.1/2"</t>
  </si>
  <si>
    <t>GOINFRA|80980</t>
  </si>
  <si>
    <t>080980</t>
  </si>
  <si>
    <t>REGISTRO DE ESFERA METAL DIAMETRO 2"</t>
  </si>
  <si>
    <t>GOINFRA|80981</t>
  </si>
  <si>
    <t>080981</t>
  </si>
  <si>
    <t>REGISTRO DE ESFERA METAL DIAMETRO 2.1/2"</t>
  </si>
  <si>
    <t>GOINFRA|80982</t>
  </si>
  <si>
    <t>080982</t>
  </si>
  <si>
    <t>REGISTRO DE ESFERA METAL DIAMETRO 3"</t>
  </si>
  <si>
    <t>GOINFRA|80983</t>
  </si>
  <si>
    <t>080983</t>
  </si>
  <si>
    <t>REGISTRO DE ESFERA METAL DIAMETRO 4"</t>
  </si>
  <si>
    <t>GOINFRA|81002</t>
  </si>
  <si>
    <t>081002</t>
  </si>
  <si>
    <t>TUBO SOLDAVEL PVC MARROM DIAM. 20 MM</t>
  </si>
  <si>
    <t>GOINFRA|81003</t>
  </si>
  <si>
    <t>081003</t>
  </si>
  <si>
    <t>TUBO SOLDAVEL PVC MARROM DIAM. 25 MM</t>
  </si>
  <si>
    <t>GOINFRA|81004</t>
  </si>
  <si>
    <t>081004</t>
  </si>
  <si>
    <t>TUBO SOLDAVEL PVC MARROM DIAM. 32 MM</t>
  </si>
  <si>
    <t>GOINFRA|81005</t>
  </si>
  <si>
    <t>081005</t>
  </si>
  <si>
    <t>TUBO SOLDAVEL PVC MARROM DIAM. 40 MM</t>
  </si>
  <si>
    <t>GOINFRA|81006</t>
  </si>
  <si>
    <t>081006</t>
  </si>
  <si>
    <t>TUBO SOLDAVEL PVC MARROM DIAM. 50 MM</t>
  </si>
  <si>
    <t>GOINFRA|81007</t>
  </si>
  <si>
    <t>081007</t>
  </si>
  <si>
    <t>TUBO SOLDAVEL PVC MARROM DIAM. 60 MM</t>
  </si>
  <si>
    <t>GOINFRA|81008</t>
  </si>
  <si>
    <t>081008</t>
  </si>
  <si>
    <t>TUBO SOLDAVEL PVC MARROM DIAM. 75 MM</t>
  </si>
  <si>
    <t>GOINFRA|81009</t>
  </si>
  <si>
    <t>081009</t>
  </si>
  <si>
    <t>TUBO SOLDAVEL PVC MARROM DIAM. 85 MM</t>
  </si>
  <si>
    <t>GOINFRA|81010</t>
  </si>
  <si>
    <t>081010</t>
  </si>
  <si>
    <t>TUBO SOLDAVEL PVC MARROM DIAM. 110 MM</t>
  </si>
  <si>
    <t>GOINFRA|81041</t>
  </si>
  <si>
    <t>081041</t>
  </si>
  <si>
    <t>ADAPTADOR PVC SOLDÁVEL LONGO COM FLANGES LIVRES PARA CAIXA D'ÁGUA 25X3/4"</t>
  </si>
  <si>
    <t>GOINFRA|81042</t>
  </si>
  <si>
    <t>081042</t>
  </si>
  <si>
    <t>ADAPTADOR PVC SOLDÁVEL LONGO COM FLANGES LIVRES PARA CAIXA D'ÁGUA 32X1"</t>
  </si>
  <si>
    <t>GOINFRA|81043</t>
  </si>
  <si>
    <t>081043</t>
  </si>
  <si>
    <t>ADAPTADOR PVC SOLDÁVEL LONGO COM FLANGES LIVRES PARA CAIXA D'ÁGUA 50X1.1/2</t>
  </si>
  <si>
    <t>GOINFRA|81044</t>
  </si>
  <si>
    <t>081044</t>
  </si>
  <si>
    <t>ADAPTADOR PVC SOLDÁVEL LONGO COM FLANGES LIVRES PARA CAIXA D'ÁGUA 60X2"</t>
  </si>
  <si>
    <t>GOINFRA|81046</t>
  </si>
  <si>
    <t>081046</t>
  </si>
  <si>
    <t>ADAPTADOR PVC SOLDÁVEL LONGO COM FLANGES LIVRES PARA CAIXA D'ÁGUA 110 X 4"</t>
  </si>
  <si>
    <t>GOINFRA|81055</t>
  </si>
  <si>
    <t>081055</t>
  </si>
  <si>
    <t>ADAPTADOR SOLDÁVEL COM FLANGES LIVRES PARA CAIXA D'ÁGUA 25X3/4"</t>
  </si>
  <si>
    <t>GOINFRA|81056</t>
  </si>
  <si>
    <t>081056</t>
  </si>
  <si>
    <t>ADAPTADOR SOLDÁVEL COM FLANGES LIVRES PARA CAIXA D'ÁGUA 32X1"</t>
  </si>
  <si>
    <t>GOINFRA|81057</t>
  </si>
  <si>
    <t>081057</t>
  </si>
  <si>
    <t>ADAPTADOR SOLDÁVEL COM FLANGES LIVRES PARA CAIXA D'ÁGUA 40X1.1/4"</t>
  </si>
  <si>
    <t>GOINFRA|81058</t>
  </si>
  <si>
    <t>081058</t>
  </si>
  <si>
    <t>ADAPTADOR PVC SOLDÁVEL LONGO COM FLANGES LIVRES PARA CAIXA D'ÁGUA 50X1.1/2"</t>
  </si>
  <si>
    <t>GOINFRA|81065</t>
  </si>
  <si>
    <t>081065</t>
  </si>
  <si>
    <t>ADAPTADOR SOLDÁVEL CURTO COM BOLSA E ROSCA PARA REGISTRO 20X1/2"</t>
  </si>
  <si>
    <t>GOINFRA|81066</t>
  </si>
  <si>
    <t>081066</t>
  </si>
  <si>
    <t>ADAPTADOR SOLDÁVEL CURTO C/ BOLSA E ROSCA PARA REGISTRO 25X3/4"</t>
  </si>
  <si>
    <t>GOINFRA|81067</t>
  </si>
  <si>
    <t>081067</t>
  </si>
  <si>
    <t>ADAPTADOR SOLDÁVEL CURTO C/ BOLSA E ROSCA PARA REGISTRO 32X1"</t>
  </si>
  <si>
    <t>GOINFRA|81068</t>
  </si>
  <si>
    <t>081068</t>
  </si>
  <si>
    <t>ADAPTADOR SOLDÁVEL CURTO C/ BOLSA E ROSCA PARA REGISTRO 40X1 1/4"</t>
  </si>
  <si>
    <t>GOINFRA|81069</t>
  </si>
  <si>
    <t>081069</t>
  </si>
  <si>
    <t>ADAPTADOR SOLDÁVEL CURTO COM BOLSA E ROSCA PARA REGISTRO 50MMX1.1/2"</t>
  </si>
  <si>
    <t>GOINFRA|81070</t>
  </si>
  <si>
    <t>081070</t>
  </si>
  <si>
    <t>ADAPTADOR SOLDÁVEL CURTO C/ BOLSA E ROSCA PARA REGISTRO 60X2"</t>
  </si>
  <si>
    <t>GOINFRA|81071</t>
  </si>
  <si>
    <t>081071</t>
  </si>
  <si>
    <t>ADAPTADOR SOLDAVEL CURTO COM BOLSA E ROSCA PARA REGISTRO 75X2.1/2"</t>
  </si>
  <si>
    <t>GOINFRA|81072</t>
  </si>
  <si>
    <t>081072</t>
  </si>
  <si>
    <t>ADAPTADOR SOLDAVEL CURTO C/ BOLSA E ROSCA PARA REGISTRO 85 X 3"</t>
  </si>
  <si>
    <t>GOINFRA|81073</t>
  </si>
  <si>
    <t>081073</t>
  </si>
  <si>
    <t>ADAPTADOR SOLDAVEL CURTO COM BOLSA E ROSCA PARA REGISTRO 110 X 4"</t>
  </si>
  <si>
    <t>GOINFRA|81083</t>
  </si>
  <si>
    <t>081083</t>
  </si>
  <si>
    <t>ADAPTADOR PVC COM JUNTA ELASTICA PARA SIFAO METÁLICO 40MM X 1.1/2"</t>
  </si>
  <si>
    <t>GOINFRA|81084</t>
  </si>
  <si>
    <t>081084</t>
  </si>
  <si>
    <t>ADAPTADOR PVC PARA SIFÃO PVC 40 MM X 1.1/4"</t>
  </si>
  <si>
    <t>GOINFRA|81085</t>
  </si>
  <si>
    <t>081085</t>
  </si>
  <si>
    <t>ADAPTADOR PARA VÁLVULA DE PIA, LAVATÓRIO E TANQUE 40 MM</t>
  </si>
  <si>
    <t>GOINFRA|81101</t>
  </si>
  <si>
    <t>081101</t>
  </si>
  <si>
    <t>LUVA SOLDAVEL DIAMETRO 20 mm</t>
  </si>
  <si>
    <t>GOINFRA|81102</t>
  </si>
  <si>
    <t>081102</t>
  </si>
  <si>
    <t>LUVA SOLDAVEL DIAMETRO 25 mm</t>
  </si>
  <si>
    <t>GOINFRA|81103</t>
  </si>
  <si>
    <t>081103</t>
  </si>
  <si>
    <t>LUVA SOLDAVEL DIAMETRO 32 mm</t>
  </si>
  <si>
    <t>GOINFRA|81104</t>
  </si>
  <si>
    <t>081104</t>
  </si>
  <si>
    <t>LUVA SOLDAVEL DIAMETRO 40 mm</t>
  </si>
  <si>
    <t>GOINFRA|81105</t>
  </si>
  <si>
    <t>081105</t>
  </si>
  <si>
    <t>LUVA SOLDAVEL DIAMETRO 50 mm</t>
  </si>
  <si>
    <t>GOINFRA|81106</t>
  </si>
  <si>
    <t>081106</t>
  </si>
  <si>
    <t>LUVA SOLDAVEL DIAMETRO 60 mm</t>
  </si>
  <si>
    <t>GOINFRA|81107</t>
  </si>
  <si>
    <t>081107</t>
  </si>
  <si>
    <t>LUVA SOLDAVEL DIAMETRO 75 mm</t>
  </si>
  <si>
    <t>GOINFRA|81108</t>
  </si>
  <si>
    <t>081108</t>
  </si>
  <si>
    <t>LUVA SOLDAVEL DIAMETRO 85 mm</t>
  </si>
  <si>
    <t>GOINFRA|81109</t>
  </si>
  <si>
    <t>081109</t>
  </si>
  <si>
    <t>LUVA SOLDAVEL DIAMETRO 110 mm</t>
  </si>
  <si>
    <t>GOINFRA|81120</t>
  </si>
  <si>
    <t>081120</t>
  </si>
  <si>
    <t>LUVA DE REDUCAO SOLDAVEL DIAMETRO 25 X 20 mm</t>
  </si>
  <si>
    <t>GOINFRA|81121</t>
  </si>
  <si>
    <t>081121</t>
  </si>
  <si>
    <t>LUVA DE REDUÇÃO SOLDÁVEL COM ROSCA 25X1/2"</t>
  </si>
  <si>
    <t>GOINFRA|81122</t>
  </si>
  <si>
    <t>081122</t>
  </si>
  <si>
    <t>LUVA DE REDUCAO SOLDAVEL DIAMETRO 32 X 25 mm</t>
  </si>
  <si>
    <t>GOINFRA|81130</t>
  </si>
  <si>
    <t>081130</t>
  </si>
  <si>
    <t>LUVA SOLDAVEL C/ROSCA DIAMETRO 20 X 1/2"</t>
  </si>
  <si>
    <t>GOINFRA|81131</t>
  </si>
  <si>
    <t>081131</t>
  </si>
  <si>
    <t>LUVA SOLDAVEL C/ROSCA DIAMETRO 25 X 3/4"</t>
  </si>
  <si>
    <t>GOINFRA|81132</t>
  </si>
  <si>
    <t>081132</t>
  </si>
  <si>
    <t>LUVA SOLDAVEL C/ROSCA DIAMETRO 32 X 1"</t>
  </si>
  <si>
    <t>GOINFRA|81133</t>
  </si>
  <si>
    <t>081133</t>
  </si>
  <si>
    <t>LUVA SOLDAVEL C/ROSCA DIAMETRO 40 X 1.1/4"</t>
  </si>
  <si>
    <t>GOINFRA|81134</t>
  </si>
  <si>
    <t>081134</t>
  </si>
  <si>
    <t>LUVA SOLDAVEL C/ROSCA DIAMETRO 50 X 1.1/2"</t>
  </si>
  <si>
    <t>GOINFRA|81144</t>
  </si>
  <si>
    <t>081144</t>
  </si>
  <si>
    <t>LUVA DE REDUÇÃO SOLDAVEL COM BUCHA DE LATAO 20 X 1/2" (AZUL)</t>
  </si>
  <si>
    <t>GOINFRA|81145</t>
  </si>
  <si>
    <t>081145</t>
  </si>
  <si>
    <t>LUVA DE REDUÇÃO SOLDÁVEL COM BUCHA LATAO 25X1/2"</t>
  </si>
  <si>
    <t>GOINFRA|81146</t>
  </si>
  <si>
    <t>081146</t>
  </si>
  <si>
    <t>LUVA DE REDUÇÃO SOLDAVEL COM BUCHA DE LATAO 25 X 3/4" (AZUL)</t>
  </si>
  <si>
    <t>GOINFRA|81161</t>
  </si>
  <si>
    <t>081161</t>
  </si>
  <si>
    <t>BUCHA DE REDUÇÃO SOLDAVEL CURTA 25 X 20 MM</t>
  </si>
  <si>
    <t>GOINFRA|81162</t>
  </si>
  <si>
    <t>081162</t>
  </si>
  <si>
    <t>BUCHA DE REDUCAO SOLDÁVEL CURTA 32 X 25 MM</t>
  </si>
  <si>
    <t>GOINFRA|81163</t>
  </si>
  <si>
    <t>081163</t>
  </si>
  <si>
    <t>BUCHA DE REDUÇÃO SOLDAVEL CURTA 40 X 32 MM</t>
  </si>
  <si>
    <t>GOINFRA|81164</t>
  </si>
  <si>
    <t>081164</t>
  </si>
  <si>
    <t>BUCHA DE REDUCAO SOLDAVEL CURTO 50 X 40 mm</t>
  </si>
  <si>
    <t>GOINFRA|81165</t>
  </si>
  <si>
    <t>081165</t>
  </si>
  <si>
    <t>BUCHA DE REDUCAO SOLDÁVEL CURTA 60 X 50 mm</t>
  </si>
  <si>
    <t>GOINFRA|81166</t>
  </si>
  <si>
    <t>081166</t>
  </si>
  <si>
    <t>BUCHA DE REDUCAO SOLDAVEL CURTA 75 X 60 mm</t>
  </si>
  <si>
    <t>GOINFRA|81167</t>
  </si>
  <si>
    <t>081167</t>
  </si>
  <si>
    <t>BUCHA DE REDUCAO SOLDAVEL CURTA 85 X 75 mm</t>
  </si>
  <si>
    <t>GOINFRA|81168</t>
  </si>
  <si>
    <t>081168</t>
  </si>
  <si>
    <t>BUCHA DE REDUCAO SOLDAVEL CURTA 110 X 85 mm</t>
  </si>
  <si>
    <t>GOINFRA|81175</t>
  </si>
  <si>
    <t>081175</t>
  </si>
  <si>
    <t>BUCHA DE REDUÇÃO SOLDAVEL LONGA 32 X 20 MM</t>
  </si>
  <si>
    <t>GOINFRA|81176</t>
  </si>
  <si>
    <t>081176</t>
  </si>
  <si>
    <t>BUCHA DE REDUCAO SOLDÁVEL LONGA 40 X 20 MM</t>
  </si>
  <si>
    <t>GOINFRA|81177</t>
  </si>
  <si>
    <t>081177</t>
  </si>
  <si>
    <t>BUCHA DE REDUÇÃO SOLDAVEL LONGA 40 X 25 MM</t>
  </si>
  <si>
    <t>GOINFRA|81178</t>
  </si>
  <si>
    <t>081178</t>
  </si>
  <si>
    <t>BUCHA DE REDUCAO SOLDÁVEL LONGA 50 X 20 mm</t>
  </si>
  <si>
    <t>GOINFRA|81179</t>
  </si>
  <si>
    <t>081179</t>
  </si>
  <si>
    <t>BUCHA DE REDUCAO SOLDAVEL LONGA 50 X 25 mm</t>
  </si>
  <si>
    <t>GOINFRA|81180</t>
  </si>
  <si>
    <t>081180</t>
  </si>
  <si>
    <t>BUCHA DE REDUCAO SOLDAVEL LONGA 50 X 32 mm</t>
  </si>
  <si>
    <t>GOINFRA|81181</t>
  </si>
  <si>
    <t>081181</t>
  </si>
  <si>
    <t>BUCHA DE REDUCAO SOLDAVEL LONGA 60 X 25 mm</t>
  </si>
  <si>
    <t>GOINFRA|81182</t>
  </si>
  <si>
    <t>081182</t>
  </si>
  <si>
    <t>BUCHA DE REDUCAO SOLDAVEL LONGA 60 X 32 mm</t>
  </si>
  <si>
    <t>GOINFRA|81183</t>
  </si>
  <si>
    <t>081183</t>
  </si>
  <si>
    <t>BUCHA DE REDUCAO SOLDAVEL LONGA 60 X 40 mm</t>
  </si>
  <si>
    <t>GOINFRA|81184</t>
  </si>
  <si>
    <t>081184</t>
  </si>
  <si>
    <t>BUCHA DE REDUCAO SOLDAVEL LONGA 60 X 50 mm</t>
  </si>
  <si>
    <t>GOINFRA|81185</t>
  </si>
  <si>
    <t>081185</t>
  </si>
  <si>
    <t>BUCHA DE REDUÇÃO SOLDÁVEL LONGA 75 X 50 MM</t>
  </si>
  <si>
    <t>GOINFRA|81187</t>
  </si>
  <si>
    <t>081187</t>
  </si>
  <si>
    <t>BUCHA DE REDUÇÃO SOLDÁVEL LONGA 110 X 60 MMM</t>
  </si>
  <si>
    <t>GOINFRA|81201</t>
  </si>
  <si>
    <t>081201</t>
  </si>
  <si>
    <t>NIPLE COM ROSCA DIAMETRO 1/2"</t>
  </si>
  <si>
    <t>GOINFRA|81202</t>
  </si>
  <si>
    <t>081202</t>
  </si>
  <si>
    <t>NIPLE COM ROSCA DIAMETRO 3/4"</t>
  </si>
  <si>
    <t>GOINFRA|81203</t>
  </si>
  <si>
    <t>081203</t>
  </si>
  <si>
    <t>NIPLE COM ROSCA DIAMETRO 1"</t>
  </si>
  <si>
    <t>GOINFRA|81204</t>
  </si>
  <si>
    <t>081204</t>
  </si>
  <si>
    <t>NIPLE COM ROSCA DIAMETRO 1.1/4"</t>
  </si>
  <si>
    <t>GOINFRA|81205</t>
  </si>
  <si>
    <t>081205</t>
  </si>
  <si>
    <t>NIPLE COM ROSCA DIAMETRO 1.1/2"</t>
  </si>
  <si>
    <t>GOINFRA|81206</t>
  </si>
  <si>
    <t>081206</t>
  </si>
  <si>
    <t>NIPLE COM ROSCA DIAMETRO 2"</t>
  </si>
  <si>
    <t>GOINFRA|81207</t>
  </si>
  <si>
    <t>081207</t>
  </si>
  <si>
    <t>NIPLE COM ROSCA DIAMETRO 2.1/2"</t>
  </si>
  <si>
    <t>GOINFRA|81208</t>
  </si>
  <si>
    <t>081208</t>
  </si>
  <si>
    <t>NIPLE COM ROSCA DIAMETRO 3"</t>
  </si>
  <si>
    <t>GOINFRA|81209</t>
  </si>
  <si>
    <t>081209</t>
  </si>
  <si>
    <t>NIPLE COM ROSCA DIAMETRO 4"</t>
  </si>
  <si>
    <t>GOINFRA|81231</t>
  </si>
  <si>
    <t>081231</t>
  </si>
  <si>
    <t>CAP PVC ROSCAVEL DIAMETRO 1/2" (20 MM)</t>
  </si>
  <si>
    <t>GOINFRA|81232</t>
  </si>
  <si>
    <t>081232</t>
  </si>
  <si>
    <t>CAP PVC ROSCAVEL DIAMETRO 3/4" (25 mm)</t>
  </si>
  <si>
    <t>GOINFRA|81233</t>
  </si>
  <si>
    <t>081233</t>
  </si>
  <si>
    <t>CAP PVC ROSCAVEL DIAMETRO 1" (32 MM)</t>
  </si>
  <si>
    <t>GOINFRA|81234</t>
  </si>
  <si>
    <t>081234</t>
  </si>
  <si>
    <t>CAP PVC ROSCAVEL DIAMETRO 1.1/4" (40 MM)</t>
  </si>
  <si>
    <t>GOINFRA|81235</t>
  </si>
  <si>
    <t>081235</t>
  </si>
  <si>
    <t>CAP PVC ROSCAVEL DIAMETRO 1.1/2" (50 MM)</t>
  </si>
  <si>
    <t>GOINFRA|81236</t>
  </si>
  <si>
    <t>081236</t>
  </si>
  <si>
    <t>CAP PVC ROSCAVEL DIAMETRO 2" (60 MM)</t>
  </si>
  <si>
    <t>GOINFRA|81250</t>
  </si>
  <si>
    <t>081250</t>
  </si>
  <si>
    <t>CAP PVC SOLDAVEL 20 mm</t>
  </si>
  <si>
    <t>GOINFRA|81251</t>
  </si>
  <si>
    <t>081251</t>
  </si>
  <si>
    <t>CAP PVC SOLDAVEL DIAMETRO 25 mm</t>
  </si>
  <si>
    <t>GOINFRA|81252</t>
  </si>
  <si>
    <t>081252</t>
  </si>
  <si>
    <t>CAP PVC SOLDAVEL 32 mm</t>
  </si>
  <si>
    <t>GOINFRA|81253</t>
  </si>
  <si>
    <t>081253</t>
  </si>
  <si>
    <t>CAP PVC SOLDAVEL DIAMETRO 40 mm</t>
  </si>
  <si>
    <t>GOINFRA|81254</t>
  </si>
  <si>
    <t>081254</t>
  </si>
  <si>
    <t>CAP PVC SOLDAVEL DIAMETRO 50 mm</t>
  </si>
  <si>
    <t>GOINFRA|81255</t>
  </si>
  <si>
    <t>081255</t>
  </si>
  <si>
    <t>CAP PVC SOLDAVEL DIAMETRO 60 mm</t>
  </si>
  <si>
    <t>GOINFRA|81256</t>
  </si>
  <si>
    <t>081256</t>
  </si>
  <si>
    <t>CAP PVC SOLDAVEL DIAMETRO 75 mm</t>
  </si>
  <si>
    <t>GOINFRA|81257</t>
  </si>
  <si>
    <t>081257</t>
  </si>
  <si>
    <t>CAP PVC SOLDAVEL DIAMETRO 85 mm</t>
  </si>
  <si>
    <t>GOINFRA|81258</t>
  </si>
  <si>
    <t>081258</t>
  </si>
  <si>
    <t>CAP PVC SOLDAVEL DIAMETRO 110 mm</t>
  </si>
  <si>
    <t>GOINFRA|81301</t>
  </si>
  <si>
    <t>081301</t>
  </si>
  <si>
    <t>JOELHO 45 GRAUS SOLDAVEL 20 MM</t>
  </si>
  <si>
    <t>GOINFRA|81302</t>
  </si>
  <si>
    <t>081302</t>
  </si>
  <si>
    <t>JOELHO 45 GRAUS SOLDAVEL 25 MM</t>
  </si>
  <si>
    <t>GOINFRA|81303</t>
  </si>
  <si>
    <t>081303</t>
  </si>
  <si>
    <t>JOELHO 45 GRAUS SOLDAVEL 32 MM</t>
  </si>
  <si>
    <t>GOINFRA|81304</t>
  </si>
  <si>
    <t>081304</t>
  </si>
  <si>
    <t>JOELHO 45 GRAUS SOLDAVEL 40 MM</t>
  </si>
  <si>
    <t>GOINFRA|81305</t>
  </si>
  <si>
    <t>081305</t>
  </si>
  <si>
    <t>JOELHO 45 GRAUS SOLDAVEL 50 MM</t>
  </si>
  <si>
    <t>GOINFRA|81306</t>
  </si>
  <si>
    <t>081306</t>
  </si>
  <si>
    <t>JOELHO 45 GRAUS SOLDAVEL 60 MM</t>
  </si>
  <si>
    <t>GOINFRA|81307</t>
  </si>
  <si>
    <t>081307</t>
  </si>
  <si>
    <t>JOELHO 45 GRAUS SOLDAVEL 75 MM</t>
  </si>
  <si>
    <t>GOINFRA|81308</t>
  </si>
  <si>
    <t>081308</t>
  </si>
  <si>
    <t>JOELHO 45 GRAUS SOLDAVEL 85 MM</t>
  </si>
  <si>
    <t>GOINFRA|81309</t>
  </si>
  <si>
    <t>081309</t>
  </si>
  <si>
    <t>JOELHO 45 GRAUS SOLDAVEL 110 MM</t>
  </si>
  <si>
    <t>GOINFRA|81320</t>
  </si>
  <si>
    <t>081320</t>
  </si>
  <si>
    <t>JOELHO 90 GRAUS SOLDAVEL DIAMETRO 20 MM</t>
  </si>
  <si>
    <t>GOINFRA|81321</t>
  </si>
  <si>
    <t>081321</t>
  </si>
  <si>
    <t>JOELHO 90 GRAUS SOLDAVEL DIAMETRO 25 MM</t>
  </si>
  <si>
    <t>GOINFRA|81322</t>
  </si>
  <si>
    <t>081322</t>
  </si>
  <si>
    <t>JOELHO 90 GRAUS SOLDAVEL DIAMETRO 32 MM (1")</t>
  </si>
  <si>
    <t>GOINFRA|81323</t>
  </si>
  <si>
    <t>081323</t>
  </si>
  <si>
    <t>JOELHO 90 GRAUS SOLDAVEL DIAMETRO 40 mm (1.1/4")</t>
  </si>
  <si>
    <t>GOINFRA|81324</t>
  </si>
  <si>
    <t>081324</t>
  </si>
  <si>
    <t>JOELHO 90 GRAUS SOLDAVEL 50 mm (MARROM)</t>
  </si>
  <si>
    <t>GOINFRA|81325</t>
  </si>
  <si>
    <t>081325</t>
  </si>
  <si>
    <t>JOELHO 90 GRAUS SOLDAVEL DIAMETRO 60 mm</t>
  </si>
  <si>
    <t>GOINFRA|81326</t>
  </si>
  <si>
    <t>081326</t>
  </si>
  <si>
    <t>JOELHO 90 GRAUS SOLDAVEL DIAMETRO 75 mm</t>
  </si>
  <si>
    <t>GOINFRA|81327</t>
  </si>
  <si>
    <t>081327</t>
  </si>
  <si>
    <t>JOELHO 90 GRAUS SOLDAVEL DIAMETRO 85 mm</t>
  </si>
  <si>
    <t>GOINFRA|81328</t>
  </si>
  <si>
    <t>081328</t>
  </si>
  <si>
    <t>JOELHO 90 GRAUS SOLDAVEL DIAMETRO 110 mm (MARROM)</t>
  </si>
  <si>
    <t>GOINFRA|81340</t>
  </si>
  <si>
    <t>081340</t>
  </si>
  <si>
    <t>JOELHO DE REDUÇÃO 90 GRAUS SOLDAVEL DIAM. 32 MM X 25 MM</t>
  </si>
  <si>
    <t>GOINFRA|81341</t>
  </si>
  <si>
    <t>081341</t>
  </si>
  <si>
    <t>JOELHO 90 GRAUS ROSCAVEL 1/2" (MARROM)</t>
  </si>
  <si>
    <t>GOINFRA|81342</t>
  </si>
  <si>
    <t>081342</t>
  </si>
  <si>
    <t>JOELHO 90 GRAUS ROSCAVEL DIAMETRO 3/4"</t>
  </si>
  <si>
    <t>GOINFRA|81343</t>
  </si>
  <si>
    <t>081343</t>
  </si>
  <si>
    <t>JOELHO 90 GRAUS ROSCAVEL DIAMETRO 1"</t>
  </si>
  <si>
    <t>GOINFRA|81350</t>
  </si>
  <si>
    <t>081350</t>
  </si>
  <si>
    <t>JOELHO 90 GRAUS SOLDAVEL/ROSCAVEL DIAM.20 X 1/2"</t>
  </si>
  <si>
    <t>GOINFRA|81351</t>
  </si>
  <si>
    <t>081351</t>
  </si>
  <si>
    <t>JOELHO 90 GRAUS SOLDAVEL/ROSCAVEL 25 X 3/4"</t>
  </si>
  <si>
    <t>GOINFRA|81360</t>
  </si>
  <si>
    <t>081360</t>
  </si>
  <si>
    <t>JOELHO DE REDUCAO 90 GRAUS SOLDÁVEL COM BUCHA LATAO 25X1/2"</t>
  </si>
  <si>
    <t>GOINFRA|81361</t>
  </si>
  <si>
    <t>081361</t>
  </si>
  <si>
    <t>JOELHO DE REDUCAO 90 GRAUS SOLDAVEL/ROSCAVEL DIAM. 25X1/2"</t>
  </si>
  <si>
    <t>GOINFRA|81368</t>
  </si>
  <si>
    <t>081368</t>
  </si>
  <si>
    <t>JOELHO 90 GRAUS SOLDAVEL COM BUCHA DE LATAO 20 X 1/2"</t>
  </si>
  <si>
    <t>GOINFRA|81369</t>
  </si>
  <si>
    <t>081369</t>
  </si>
  <si>
    <t>JOELHO 90 GRAUS SOLDAVEL COM BUCHA DE LATAO 25 X 3/4"</t>
  </si>
  <si>
    <t>GOINFRA|81375</t>
  </si>
  <si>
    <t>081375</t>
  </si>
  <si>
    <t>JOELHO DE REDUCAO 90 GRAUS COM ROSCA E BUCHA LATAO 3/4"X1/2"</t>
  </si>
  <si>
    <t>GOINFRA|81376</t>
  </si>
  <si>
    <t>081376</t>
  </si>
  <si>
    <t>JOELHO DE REDUCAO 90 GRAUS SOLDÁVEL DIAM. 25 MM X 20 MM</t>
  </si>
  <si>
    <t>GOINFRA|81380</t>
  </si>
  <si>
    <t>081380</t>
  </si>
  <si>
    <t>JOELHO 90 GRAUS C/ROSCA E BUCHA LATAO DIAM.1/2"</t>
  </si>
  <si>
    <t>GOINFRA|81381</t>
  </si>
  <si>
    <t>081381</t>
  </si>
  <si>
    <t>JOELHO 90 GRAUS C/ROSCA E BUCHA LATAO DIAM. 3/4</t>
  </si>
  <si>
    <t>GOINFRA|81401</t>
  </si>
  <si>
    <t>081401</t>
  </si>
  <si>
    <t>TE 90 GRAUS SOLDAVEL DIAMETRO 20 MM</t>
  </si>
  <si>
    <t>GOINFRA|81402</t>
  </si>
  <si>
    <t>081402</t>
  </si>
  <si>
    <t>TE 90 GRAUS SOLDAVEL DIAMETRO 25 MM</t>
  </si>
  <si>
    <t>GOINFRA|81403</t>
  </si>
  <si>
    <t>081403</t>
  </si>
  <si>
    <t>TE 90 GRAUS SOLDAVEL DIAMETRO 32 MM</t>
  </si>
  <si>
    <t>GOINFRA|81404</t>
  </si>
  <si>
    <t>081404</t>
  </si>
  <si>
    <t>TE 90 GRAUS SOLDAVEL DIAMETRO 40 MM</t>
  </si>
  <si>
    <t>GOINFRA|81405</t>
  </si>
  <si>
    <t>081405</t>
  </si>
  <si>
    <t>TE 90 GRAUS SOLDAVEL DIAMETRO 50 MM</t>
  </si>
  <si>
    <t>GOINFRA|81406</t>
  </si>
  <si>
    <t>081406</t>
  </si>
  <si>
    <t>TE 90 GRAUS SOLDAVEL DIMETRO 60 MM</t>
  </si>
  <si>
    <t>GOINFRA|81407</t>
  </si>
  <si>
    <t>081407</t>
  </si>
  <si>
    <t>TE 90 GRAUS SOLDAVEL DIAMETRO 75 MM</t>
  </si>
  <si>
    <t>GOINFRA|81408</t>
  </si>
  <si>
    <t>081408</t>
  </si>
  <si>
    <t>TE 90 GRAUS SOLDAVEL DIAMETRO 85 MM</t>
  </si>
  <si>
    <t>GOINFRA|81409</t>
  </si>
  <si>
    <t>081409</t>
  </si>
  <si>
    <t>TE 90 GRAUS SOLDAVEL DIAMETRO 110 MM</t>
  </si>
  <si>
    <t>GOINFRA|81420</t>
  </si>
  <si>
    <t>081420</t>
  </si>
  <si>
    <t>TE DE REDUCAO 90 GRAUS SOLDAVEL 25 X 20 mm</t>
  </si>
  <si>
    <t>GOINFRA|81421</t>
  </si>
  <si>
    <t>081421</t>
  </si>
  <si>
    <t>TE REDUCAO 90 GRAUS SOLDAVEL 32 X 25 mm</t>
  </si>
  <si>
    <t>GOINFRA|81422</t>
  </si>
  <si>
    <t>081422</t>
  </si>
  <si>
    <t>TE REDUCAO 90 GRAUS SOLDAVEL 40 X 32 mm</t>
  </si>
  <si>
    <t>GOINFRA|81423</t>
  </si>
  <si>
    <t>081423</t>
  </si>
  <si>
    <t>TE DE REDUCAO 90 GRAUS SOLDAVEL 50X20 MM</t>
  </si>
  <si>
    <t>GOINFRA|81424</t>
  </si>
  <si>
    <t>081424</t>
  </si>
  <si>
    <t>TE REDUCAO 90 GRAUS SOLDAVEL 50 X 25 mm</t>
  </si>
  <si>
    <t>GOINFRA|81425</t>
  </si>
  <si>
    <t>081425</t>
  </si>
  <si>
    <t>TE REDUCAO 90 GRAUS SOLDAVEL 50 X 32 mm</t>
  </si>
  <si>
    <t>GOINFRA|81426</t>
  </si>
  <si>
    <t>081426</t>
  </si>
  <si>
    <t>TE REDUCAO 90 GRAUS SOLDAVEL 50 X 40 mm</t>
  </si>
  <si>
    <t>GOINFRA|81427</t>
  </si>
  <si>
    <t>081427</t>
  </si>
  <si>
    <t>TE DE REDUCAO 90 GRAUS SOLDAVEL 75 X 50 MM</t>
  </si>
  <si>
    <t>GOINFRA|81428</t>
  </si>
  <si>
    <t>081428</t>
  </si>
  <si>
    <t>TE DE REDUCAO 90 GRAUS SOLDAVEL 85 X 60 MM</t>
  </si>
  <si>
    <t>GOINFRA|81429</t>
  </si>
  <si>
    <t>081429</t>
  </si>
  <si>
    <t>TE DE REDUCAO 90 GRAUS SOLDAVEL 110 X 60 MM</t>
  </si>
  <si>
    <t>GOINFRA|81439</t>
  </si>
  <si>
    <t>081439</t>
  </si>
  <si>
    <t>TE 90 GRAUS SOLDAVEL COM ROSCA NA BOLSA CENTRAL 32 X 32 X 3/4"</t>
  </si>
  <si>
    <t>GOINFRA|81440</t>
  </si>
  <si>
    <t>081440</t>
  </si>
  <si>
    <t>TE 90 GRAUS SOLDAVEL COM ROSCA NA BOLSA CENTRAL 25 X 25 X 1/2"</t>
  </si>
  <si>
    <t>GOINFRA|81441</t>
  </si>
  <si>
    <t>081441</t>
  </si>
  <si>
    <t>TE 90 GR.SOLD.C/ROSCA NA BOLSA CENT.20X20X1/2"</t>
  </si>
  <si>
    <t>GOINFRA|81442</t>
  </si>
  <si>
    <t>081442</t>
  </si>
  <si>
    <t>TE 90 GRAUS SOLDAVEL COM ROSCA NA BOLSA CENTRAL 25 X 25 X 3/4"</t>
  </si>
  <si>
    <t>GOINFRA|81443</t>
  </si>
  <si>
    <t>081443</t>
  </si>
  <si>
    <t>TE 90 GRAUS SOLDAVEL COM BUCHA DE LATAO NA BOLSA CENTRAL 20X20X1/2"</t>
  </si>
  <si>
    <t>GOINFRA|81444</t>
  </si>
  <si>
    <t>081444</t>
  </si>
  <si>
    <t>TE 90 GRAUS SOLDAVEL COM BUCHA DE LATAO NA BOLSA CENTRAL 25X25X3/4"</t>
  </si>
  <si>
    <t>GOINFRA|81445</t>
  </si>
  <si>
    <t>081445</t>
  </si>
  <si>
    <t>TE 90 GRAUS SOLDAVEL COM BUCHA DE LATÃO NA BOLSA CENTRAL 25 X 25 X 1/2"</t>
  </si>
  <si>
    <t>GOINFRA|81461</t>
  </si>
  <si>
    <t>081461</t>
  </si>
  <si>
    <t>UNIAO SOLDAVEL DIAMETRO 20 mm</t>
  </si>
  <si>
    <t>GOINFRA|81462</t>
  </si>
  <si>
    <t>081462</t>
  </si>
  <si>
    <t>UNIAO SOLDAVEL DIAMETRO 25 mm</t>
  </si>
  <si>
    <t>GOINFRA|81463</t>
  </si>
  <si>
    <t>081463</t>
  </si>
  <si>
    <t>UNIAO SOLDAVEL DIAMETRO 32 mm</t>
  </si>
  <si>
    <t>GOINFRA|81464</t>
  </si>
  <si>
    <t>081464</t>
  </si>
  <si>
    <t>UNIAO SOLDAVEL DIAMETRO 40 mm</t>
  </si>
  <si>
    <t>GOINFRA|81465</t>
  </si>
  <si>
    <t>081465</t>
  </si>
  <si>
    <t>UNIAO SOLDAVEL DIAMETRO 50 mm</t>
  </si>
  <si>
    <t>GOINFRA|81466</t>
  </si>
  <si>
    <t>081466</t>
  </si>
  <si>
    <t>UNIAO SOLDAVEL DIAMETRO 60 mm</t>
  </si>
  <si>
    <t>GOINFRA|81467</t>
  </si>
  <si>
    <t>081467</t>
  </si>
  <si>
    <t>UNIAO SOLDAVEL DIAMETRO 75 mm</t>
  </si>
  <si>
    <t>GOINFRA|81501</t>
  </si>
  <si>
    <t>081501</t>
  </si>
  <si>
    <t>ADESIVO PLASTICO - FRASCO 850 G</t>
  </si>
  <si>
    <t>GOINFRA|81502</t>
  </si>
  <si>
    <t>081502</t>
  </si>
  <si>
    <t>ADESIVO PLASTICO - BISNAGA 75 G</t>
  </si>
  <si>
    <t>GOINFRA|81503</t>
  </si>
  <si>
    <t>081503</t>
  </si>
  <si>
    <t>SOLUCAO LIMPADORA 200 CM3</t>
  </si>
  <si>
    <t>GOINFRA|81504</t>
  </si>
  <si>
    <t>081504</t>
  </si>
  <si>
    <t>SOLUCAO LIMPADORA 1000 CM3</t>
  </si>
  <si>
    <t>GOINFRA|81536</t>
  </si>
  <si>
    <t>081536</t>
  </si>
  <si>
    <t>CURVA 90 GRAUS SOLDAVEL DIAMETRO 20 MM</t>
  </si>
  <si>
    <t>GOINFRA|81537</t>
  </si>
  <si>
    <t>081537</t>
  </si>
  <si>
    <t>CURVA 90 GRAUS SOLDAVEL DIAMETRO 25 MM</t>
  </si>
  <si>
    <t>GOINFRA|81538</t>
  </si>
  <si>
    <t>081538</t>
  </si>
  <si>
    <t>CURVA 90 GRAUS SOLDAVEL DIAMETRO 32 MM</t>
  </si>
  <si>
    <t>GOINFRA|81539</t>
  </si>
  <si>
    <t>081539</t>
  </si>
  <si>
    <t>CURVA 90 GRAUS SOLDAVEL DIAMETRO 40 MM</t>
  </si>
  <si>
    <t>GOINFRA|81540</t>
  </si>
  <si>
    <t>081540</t>
  </si>
  <si>
    <t>CURVA 90 GRAUS SOLDAVEL DIAMETRO 50 MM</t>
  </si>
  <si>
    <t>GOINFRA|81541</t>
  </si>
  <si>
    <t>081541</t>
  </si>
  <si>
    <t>CURVA 90 GRAUS SOLDAVEL DIAMETRO 60 MM</t>
  </si>
  <si>
    <t>GOINFRA|81550</t>
  </si>
  <si>
    <t>081550</t>
  </si>
  <si>
    <t>CURVA 45 GRAUS SOLDAVEL DIAMETRO 50 MM</t>
  </si>
  <si>
    <t>GOINFRA|81551</t>
  </si>
  <si>
    <t>081551</t>
  </si>
  <si>
    <t>CURVA 45 GRAUS SOLDAVEL DIAMETRO 75 MM</t>
  </si>
  <si>
    <t>GOINFRA|81571</t>
  </si>
  <si>
    <t>081571</t>
  </si>
  <si>
    <t>CRUZETA SOLDAVEL DIAMETRO 25 mm</t>
  </si>
  <si>
    <t>GOINFRA|81572</t>
  </si>
  <si>
    <t>081572</t>
  </si>
  <si>
    <t>CRUZETA SOLDAVEL DIAMETRO 50 mm</t>
  </si>
  <si>
    <t>GOINFRA|81581</t>
  </si>
  <si>
    <t>081581</t>
  </si>
  <si>
    <t>PLUG PVC COM ROSCA 1/2"</t>
  </si>
  <si>
    <t>GOINFRA|81602</t>
  </si>
  <si>
    <t>081602</t>
  </si>
  <si>
    <t>BUCHA DE REDUCAO LONGA 50 X 40 MM - (ESGOTO)</t>
  </si>
  <si>
    <t>GOINFRA|81641</t>
  </si>
  <si>
    <t>081641</t>
  </si>
  <si>
    <t>CAP DIAMETRO 50 MM ESGOTO PRIMARIO</t>
  </si>
  <si>
    <t>GOINFRA|81642</t>
  </si>
  <si>
    <t>081642</t>
  </si>
  <si>
    <t>CAP DIAMETRO 75 MM ESGOTO PRIMARIO</t>
  </si>
  <si>
    <t>GOINFRA|81643</t>
  </si>
  <si>
    <t>081643</t>
  </si>
  <si>
    <t>CAP DIAMETRO 100 MM ESGOTO PRIMARIO</t>
  </si>
  <si>
    <t>GOINFRA|81661</t>
  </si>
  <si>
    <t>081661</t>
  </si>
  <si>
    <t>CORPO CAIXA SIFONADA DIAM. 100 X 100 X 50</t>
  </si>
  <si>
    <t>GOINFRA|81662</t>
  </si>
  <si>
    <t>081662</t>
  </si>
  <si>
    <t>CORPO CAIXA SIFONADA DIAM. 100 X 150 X 50</t>
  </si>
  <si>
    <t>GOINFRA|81663</t>
  </si>
  <si>
    <t>081663</t>
  </si>
  <si>
    <t>CORPO CAIXA SIFONADA DIAM. 150 X 150 X 50</t>
  </si>
  <si>
    <t>GOINFRA|81664</t>
  </si>
  <si>
    <t>081664</t>
  </si>
  <si>
    <t>CORPO CAIXA SIFONADA DIAM. 150 X 185 X 75</t>
  </si>
  <si>
    <t>GOINFRA|81665</t>
  </si>
  <si>
    <t>081665</t>
  </si>
  <si>
    <t>CORPO CAIXA SIFONADA DIAM. 250 X 172 X 50</t>
  </si>
  <si>
    <t>GOINFRA|81666</t>
  </si>
  <si>
    <t>081666</t>
  </si>
  <si>
    <t>CORPO CAIXA SIFONADA DIAM. 250 X 230 X 75</t>
  </si>
  <si>
    <t>GOINFRA|81679</t>
  </si>
  <si>
    <t>081679</t>
  </si>
  <si>
    <t>CORPO RALO SIFONADO CONICO DIAM. 100 X 40</t>
  </si>
  <si>
    <t>GOINFRA|81680</t>
  </si>
  <si>
    <t>081680</t>
  </si>
  <si>
    <t>CORPO RALO SECO CONICO DIAM. 100 X 40 MM</t>
  </si>
  <si>
    <t>GOINFRA|81681</t>
  </si>
  <si>
    <t>081681</t>
  </si>
  <si>
    <t>CORPO RALO SECO CILINDRICO 100 X 40</t>
  </si>
  <si>
    <t>GOINFRA|81690</t>
  </si>
  <si>
    <t>081690</t>
  </si>
  <si>
    <t>CORPO RALO SIFONADO CILINDRICO 100 X 40</t>
  </si>
  <si>
    <t>GOINFRA|81691</t>
  </si>
  <si>
    <t>081691</t>
  </si>
  <si>
    <t>CORPO RALO SIFONADO QUADRADO 100 X 53 X 40</t>
  </si>
  <si>
    <t>GOINFRA|81695</t>
  </si>
  <si>
    <t>081695</t>
  </si>
  <si>
    <t>PROLONGAMENTO PARA CAIXA SIFONADA 100 MM</t>
  </si>
  <si>
    <t>GOINFRA|81696</t>
  </si>
  <si>
    <t>081696</t>
  </si>
  <si>
    <t>PROLONGAMENTO PARA CAIXA SIFONADA 150 MM</t>
  </si>
  <si>
    <t>GOINFRA|81697</t>
  </si>
  <si>
    <t>081697</t>
  </si>
  <si>
    <t>PROLONGAMENTO PARA CAIXA SIFONADA 250 MM</t>
  </si>
  <si>
    <t>GOINFRA|81701</t>
  </si>
  <si>
    <t>081701</t>
  </si>
  <si>
    <t>CURVA 45 GRAUS DIAMETRO 40 MM (ESGOTO)</t>
  </si>
  <si>
    <t>GOINFRA|81702</t>
  </si>
  <si>
    <t>081702</t>
  </si>
  <si>
    <t>CURVA 45 GRAUS DIAMETRO 100 MM (ESGOTO)</t>
  </si>
  <si>
    <t>GOINFRA|81730</t>
  </si>
  <si>
    <t>081730</t>
  </si>
  <si>
    <t>CURVA 90 GRAUS CURTA DIAM. 40 MM (ESGOTO)</t>
  </si>
  <si>
    <t>GOINFRA|81731</t>
  </si>
  <si>
    <t>081731</t>
  </si>
  <si>
    <t>CURVA 90 GRAUS CURTA DIAM. 50 MM (ESGOTO)</t>
  </si>
  <si>
    <t>GOINFRA|81732</t>
  </si>
  <si>
    <t>081732</t>
  </si>
  <si>
    <t>CURVA 90 GRAUS CURTA DIAM. 75 MM (ESGOTO)</t>
  </si>
  <si>
    <t>GOINFRA|81733</t>
  </si>
  <si>
    <t>081733</t>
  </si>
  <si>
    <t>CURVA 90 GRAUS CURTA DIAM. 100 MM (ESGOTO)</t>
  </si>
  <si>
    <t>GOINFRA|81734</t>
  </si>
  <si>
    <t>081734</t>
  </si>
  <si>
    <t>CURVA 90 GRAUS LONGA DIAM. 40 MM (ESGOTO)</t>
  </si>
  <si>
    <t>GOINFRA|81735</t>
  </si>
  <si>
    <t>081735</t>
  </si>
  <si>
    <t>CURVA 90 GRAUS LONGA DIAM. 50 MM (ESGOTO)</t>
  </si>
  <si>
    <t>GOINFRA|81736</t>
  </si>
  <si>
    <t>081736</t>
  </si>
  <si>
    <t>CURVA 90 GRAUS LONGA DIAM. 75 MM (ESGOTO)</t>
  </si>
  <si>
    <t>GOINFRA|81737</t>
  </si>
  <si>
    <t>081737</t>
  </si>
  <si>
    <t>CURVA 90 GRAUS LONGA DIAM. 100 MM (ESGOTO)</t>
  </si>
  <si>
    <t>GOINFRA|81751</t>
  </si>
  <si>
    <t>081751</t>
  </si>
  <si>
    <t>GRELHA QUADRADA ACO INOX ROTATIVO DIAM.100 MM</t>
  </si>
  <si>
    <t>GOINFRA|81752</t>
  </si>
  <si>
    <t>081752</t>
  </si>
  <si>
    <t>GRELHA QUADRADA ACO INOX ROTATIVO DIAM.150 MM</t>
  </si>
  <si>
    <t>GOINFRA|81760</t>
  </si>
  <si>
    <t>081760</t>
  </si>
  <si>
    <t>GRELHA QUADRADA ACO INOX SIMP. DIAM. 100 MM</t>
  </si>
  <si>
    <t>GOINFRA|81761</t>
  </si>
  <si>
    <t>081761</t>
  </si>
  <si>
    <t>GRELHA QUADRADA ACO INOX SIMPLES DIAM.150 MM</t>
  </si>
  <si>
    <t>GOINFRA|81770</t>
  </si>
  <si>
    <t>081770</t>
  </si>
  <si>
    <t>GRELHA QUADRADA BRANCA DIAM. 100 MM</t>
  </si>
  <si>
    <t>GOINFRA|81771</t>
  </si>
  <si>
    <t>081771</t>
  </si>
  <si>
    <t>GRELHA QUADRADA BRANCA DIAM. 150 MM</t>
  </si>
  <si>
    <t>GOINFRA|81778</t>
  </si>
  <si>
    <t>081778</t>
  </si>
  <si>
    <t>GRELHA QUADRADA CROMADA DIAM. 150 MM</t>
  </si>
  <si>
    <t>GOINFRA|81779</t>
  </si>
  <si>
    <t>081779</t>
  </si>
  <si>
    <t>GRELHA QUADRADA CROMADA DIAMETRO 100 MM</t>
  </si>
  <si>
    <t>GOINFRA|81783</t>
  </si>
  <si>
    <t>081783</t>
  </si>
  <si>
    <t>GRELHA REDONDA ACO INOX ROTATIVA DIAM. 100 MM</t>
  </si>
  <si>
    <t>GOINFRA|81784</t>
  </si>
  <si>
    <t>081784</t>
  </si>
  <si>
    <t>GRELHA REDONDA ACO INOX ROTATIVA DIAM. 150 MM</t>
  </si>
  <si>
    <t>GOINFRA|81785</t>
  </si>
  <si>
    <t>081785</t>
  </si>
  <si>
    <t>GRELHA REDONDA ACO INOX SIMPLES DIAM. 100 MM</t>
  </si>
  <si>
    <t>GOINFRA|81786</t>
  </si>
  <si>
    <t>081786</t>
  </si>
  <si>
    <t>GRELHA REDONDA ACO INOX SIMPLES DIAM. 150 MM</t>
  </si>
  <si>
    <t>GOINFRA|81790</t>
  </si>
  <si>
    <t>081790</t>
  </si>
  <si>
    <t>GRELHA REDONDA BRANCA DIAM. 100 MM</t>
  </si>
  <si>
    <t>GOINFRA|81791</t>
  </si>
  <si>
    <t>081791</t>
  </si>
  <si>
    <t>GRELHA REDONDA BRANCA DIAM. 150 MM</t>
  </si>
  <si>
    <t>GOINFRA|81792</t>
  </si>
  <si>
    <t>081792</t>
  </si>
  <si>
    <t>GRELHA REDONDA CROMADA DIAM.100 MM</t>
  </si>
  <si>
    <t>GOINFRA|81793</t>
  </si>
  <si>
    <t>081793</t>
  </si>
  <si>
    <t>GRELHA REDONDA CROMADA DIAM.150 MM</t>
  </si>
  <si>
    <t>GOINFRA|81811</t>
  </si>
  <si>
    <t>081811</t>
  </si>
  <si>
    <t>HIDROMETRO DIAM.RAMAL = 25 MM VAZAO =1,5  A 3 M3</t>
  </si>
  <si>
    <t>GOINFRA|81815</t>
  </si>
  <si>
    <t>081815</t>
  </si>
  <si>
    <t>KIT CAVALETE D=25MM P/HIDRÔMETRO 1,5-3,0-5,0 M3/MURETA/CAIXA</t>
  </si>
  <si>
    <t>GOINFRA|81819</t>
  </si>
  <si>
    <t>081819</t>
  </si>
  <si>
    <t>BOMBA SUBMERSA VIBRATÓRIA</t>
  </si>
  <si>
    <t>GOINFRA|81822</t>
  </si>
  <si>
    <t>081822</t>
  </si>
  <si>
    <t>CAIXA DE PASSAGEM 40X40X80CM (MEDIDAS INTERNAS) SEM TAMPA</t>
  </si>
  <si>
    <t>GOINFRA|81823</t>
  </si>
  <si>
    <t>081823</t>
  </si>
  <si>
    <t>TAMPA PARA CAIXA PASSAGEM FERRO FUNDIDO T-33 - TRÁFEGO PESADO</t>
  </si>
  <si>
    <t>GOINFRA|81824</t>
  </si>
  <si>
    <t>081824</t>
  </si>
  <si>
    <t>CAIXA DE AREIA 40X40X80CM (MEDIDAS INTERNAS), FUNDO DE BRITA COM GRELHA METÁLICA FERRO CHATO PADRÃO GOINFRA</t>
  </si>
  <si>
    <t>GOINFRA|81825</t>
  </si>
  <si>
    <t>081825</t>
  </si>
  <si>
    <t>CAIXA DE PASSAGEM 60X60X80 CM (MEDIDAS INTERNAS) SEM TAMPA</t>
  </si>
  <si>
    <t>GOINFRA|81826</t>
  </si>
  <si>
    <t>081826</t>
  </si>
  <si>
    <t>TAMPA EM CONCRETO ARMADO 25 MPA E=5CM PARA A CAIXA DE PASSAGEM 60X60CM</t>
  </si>
  <si>
    <t>GOINFRA|81827</t>
  </si>
  <si>
    <t>081827</t>
  </si>
  <si>
    <t>CAIXA DE AREIA 60X60X80CM (MEDIDAS INTERNAS) FUNDO DE BRITA SEM TAMPA</t>
  </si>
  <si>
    <t>GOINFRA|81828</t>
  </si>
  <si>
    <t>081828</t>
  </si>
  <si>
    <t>CAIXA DE AREIA 60X60X80CM (MEDIDAS INTERNAS) FUNDO DE BRITA COM GRELHA METÁLICA FERRO CHATO PADRÃO GOINFRA</t>
  </si>
  <si>
    <t>GOINFRA|81829</t>
  </si>
  <si>
    <t>081829</t>
  </si>
  <si>
    <t xml:space="preserve">CAIXA DE INSPEÇÃO - TAMPA EM CONCRETO ARMADO 25 MPA E=5CM </t>
  </si>
  <si>
    <t>GOINFRA|81830</t>
  </si>
  <si>
    <t>081830</t>
  </si>
  <si>
    <t>CAIXA DE INSPEÇÃO - LASTRO DE CONCRETO (COM ADIÇÃO DE IMPERMEABILIZANTE) 20 MPA E=5CM PARA O FUNDO</t>
  </si>
  <si>
    <t>GOINFRA|81831</t>
  </si>
  <si>
    <t>081831</t>
  </si>
  <si>
    <t>CAIXA DE INSPEÇÃO - ALVENARIA DE 1/2 VEZ COM REVESTIMENTO INTERNO EM REBOCO PAULISTA A-14 (COM ADIÇÃO DE IMPERMEABILIZANTE)</t>
  </si>
  <si>
    <t>GOINFRA|81832</t>
  </si>
  <si>
    <t>081832</t>
  </si>
  <si>
    <t>CAIXA DE INSPEÇÃO - ALVENARIA DE 1 VEZ COM REVESTIMENTO INTERNO EM REBOCO PAULISTA A-14 (COM ADIÇÃO DE IMPERMEABILIZANTE)</t>
  </si>
  <si>
    <t>GOINFRA|81833</t>
  </si>
  <si>
    <t>081833</t>
  </si>
  <si>
    <t xml:space="preserve">CAIXA DE INSPEÇÃO - ESCAVAÇÃO MANUAL / REATERRO/ APILOAMENTO DO FUNDO </t>
  </si>
  <si>
    <t>GOINFRA|81834</t>
  </si>
  <si>
    <t>081834</t>
  </si>
  <si>
    <t>CAIXA DE AREIA - LASTRO DE BRITA PARA O FUNDO</t>
  </si>
  <si>
    <t>GOINFRA|81835</t>
  </si>
  <si>
    <t>081835</t>
  </si>
  <si>
    <t>CAIXA DE AREIA - TAMPA EM GRELHA DE CONCRETO ARMADO 25MPA E=5CM</t>
  </si>
  <si>
    <t>GOINFRA|81840</t>
  </si>
  <si>
    <t>081840</t>
  </si>
  <si>
    <t>TAMPA  PARA CAIXA PASSAGEM FERRO FUNDIDO T-33 - TRÁFEGO LEVE</t>
  </si>
  <si>
    <t>GOINFRA|81841</t>
  </si>
  <si>
    <t>081841</t>
  </si>
  <si>
    <t xml:space="preserve">TAMPÃO DE FERRO FUNDIDO PARA POÇO DE VISITA T-60 SIMPLES PARA TRÁFEGO LEVE  </t>
  </si>
  <si>
    <t>GOINFRA|81842</t>
  </si>
  <si>
    <t>081842</t>
  </si>
  <si>
    <t xml:space="preserve">TAMPÃO DE FERRO FUNDIDO PARA POÇO DE VISITA T-60 SIMPLES PARA TRÁFEGO PESADO </t>
  </si>
  <si>
    <t>GOINFRA|81846</t>
  </si>
  <si>
    <t>081846</t>
  </si>
  <si>
    <t>CAIXA DE GORDURA E INSPEÇÃO EM PVC/ABS 19 LITROS COM TAMPA E PORTA TAMPA E CESTO DE LIMPEZA REMOVÍVEL</t>
  </si>
  <si>
    <t>GOINFRA|81850</t>
  </si>
  <si>
    <t>081850</t>
  </si>
  <si>
    <t>CAIXA DE GORDURA 50 l. CONCRETO PADRÃO GOINFRA IMPERMEABILIZADA</t>
  </si>
  <si>
    <t>GOINFRA|81851</t>
  </si>
  <si>
    <t>081851</t>
  </si>
  <si>
    <t>CAIXA DE GORDURA 100 L CONCRETO PADRÃO GOINFRA IMPERMEABILIZADA</t>
  </si>
  <si>
    <t>GOINFRA|81852</t>
  </si>
  <si>
    <t>081852</t>
  </si>
  <si>
    <t>CAIXA DE GORDURA 120 L. CONCRETO PADRÃO GOINFRA IMPERMEABILIZADA</t>
  </si>
  <si>
    <t>GOINFRA|81854</t>
  </si>
  <si>
    <t>081854</t>
  </si>
  <si>
    <t>CAIXA DE GORDURA 600 L. CONCRETO PADRÃO GOINFRA IMPERMEABILIZADA</t>
  </si>
  <si>
    <t>GOINFRA|81860</t>
  </si>
  <si>
    <t>081860</t>
  </si>
  <si>
    <t>CAIXA D'AGUA POLIETILENO 500 LTS. COM TAMPA</t>
  </si>
  <si>
    <t>GOINFRA|81861</t>
  </si>
  <si>
    <t>081861</t>
  </si>
  <si>
    <t>CAIXA D'AGUA POLIETILENO 1000 LTS. COM TAMPA</t>
  </si>
  <si>
    <t>GOINFRA|81874</t>
  </si>
  <si>
    <t>081874</t>
  </si>
  <si>
    <t>SUMIDOURO COM DIÂMETRO=1,60M E  PROFUNDIDADE=4,50 M</t>
  </si>
  <si>
    <t>GOINFRA|81880</t>
  </si>
  <si>
    <t>081880</t>
  </si>
  <si>
    <t>RESERVATÓRIO METALICO TIPO TAÇA EM AÇO PATINÁVEL - V=5M3-COLUNA SECA H=6M+FUNDAÇÃO+LOGOTIPO</t>
  </si>
  <si>
    <t>GOINFRA|81881</t>
  </si>
  <si>
    <t>081881</t>
  </si>
  <si>
    <t>RESERVATÓRIO METALICO TIPO TAÇA EM AÇO PATINÁVEL - V=10M3-COLUNA SECA H=6M+FUNDAÇÃO+LOGOTIPO</t>
  </si>
  <si>
    <t>GOINFRA|81882</t>
  </si>
  <si>
    <t>081882</t>
  </si>
  <si>
    <t>RESERVATÓRIO METALICO TIPO TAÇA EM AÇO PATINÁVEL - V=15M3-COLUNA SECA H=6M+FUNDAÇÃO+LOGOTIPO</t>
  </si>
  <si>
    <t>GOINFRA|81883</t>
  </si>
  <si>
    <t>081883</t>
  </si>
  <si>
    <t>RESERVATÓRIO METALICO TIPO TAÇA EM AÇO PATINÁVEL - V=20M3-COLUNA SECA H=6M+FUNDAÇÃO+LOGOTIPO</t>
  </si>
  <si>
    <t>GOINFRA|81885</t>
  </si>
  <si>
    <t>081885</t>
  </si>
  <si>
    <t>TERMINAL DE VENTILACAO DIAMETRO 50 MM (ESGOTO)</t>
  </si>
  <si>
    <t>GOINFRA|81888</t>
  </si>
  <si>
    <t>081888</t>
  </si>
  <si>
    <t>TORNEIRA BOIA DIAMETRO (3/4") 20 MM</t>
  </si>
  <si>
    <t>GOINFRA|81889</t>
  </si>
  <si>
    <t>081889</t>
  </si>
  <si>
    <t>TORNEIRA BOIA DIAMETRO 1" (25 MM )</t>
  </si>
  <si>
    <t>GOINFRA|81890</t>
  </si>
  <si>
    <t>081890</t>
  </si>
  <si>
    <t>TORNEIRA BOIA DIAMETRO 1.1/4" - 32 MM</t>
  </si>
  <si>
    <t>GOINFRA|81891</t>
  </si>
  <si>
    <t>081891</t>
  </si>
  <si>
    <t>TORNEIRA BOIA DIAMETRO 1.1/2" (40 MM)</t>
  </si>
  <si>
    <t>GOINFRA|81892</t>
  </si>
  <si>
    <t>081892</t>
  </si>
  <si>
    <t>TORNEIRA BOIA DIAMETRO 2" (50 MM)</t>
  </si>
  <si>
    <t>GOINFRA|81894</t>
  </si>
  <si>
    <t>081894</t>
  </si>
  <si>
    <t xml:space="preserve">CHAVE DE BOIA AUTOMÁTICA - 15A/250V </t>
  </si>
  <si>
    <t>GOINFRA|81921</t>
  </si>
  <si>
    <t>081921</t>
  </si>
  <si>
    <t>JOELHO 45 GRAUS DIAMETRO 40 MM (ESGOTO)</t>
  </si>
  <si>
    <t>GOINFRA|81922</t>
  </si>
  <si>
    <t>081922</t>
  </si>
  <si>
    <t>JOELHO 45 GRAUS DIAMETRO 50 MM (ESGOTO)</t>
  </si>
  <si>
    <t>GOINFRA|81923</t>
  </si>
  <si>
    <t>081923</t>
  </si>
  <si>
    <t>JOELHO 45 GRAUS DIAMETRO 75 MM (ESGOTO)</t>
  </si>
  <si>
    <t>GOINFRA|81924</t>
  </si>
  <si>
    <t>081924</t>
  </si>
  <si>
    <t>JOELHO 45 GRAUS DIAMETRO 100 MM (ESGOTO)</t>
  </si>
  <si>
    <t>GOINFRA|81927</t>
  </si>
  <si>
    <t>081927</t>
  </si>
  <si>
    <t>JOELHO 90 GRAUS C/ANEL 40 MM</t>
  </si>
  <si>
    <t>GOINFRA|81928</t>
  </si>
  <si>
    <t>081928</t>
  </si>
  <si>
    <t>JOELHO 90 GRAUS C/ANEL 50 MM</t>
  </si>
  <si>
    <t>GOINFRA|81935</t>
  </si>
  <si>
    <t>081935</t>
  </si>
  <si>
    <t>JOELHO 90 GRAUS DIAMETRO 40 MM (ESGOTO)</t>
  </si>
  <si>
    <t>GOINFRA|81936</t>
  </si>
  <si>
    <t>081936</t>
  </si>
  <si>
    <t>JOELHO 90 GRAUS DIAMETRO 50 MM (ESGOTO)</t>
  </si>
  <si>
    <t>GOINFRA|81937</t>
  </si>
  <si>
    <t>081937</t>
  </si>
  <si>
    <t>JOELHO 90 GRAUS DIAMETRO 75 MM (ESGOTO)</t>
  </si>
  <si>
    <t>GOINFRA|81938</t>
  </si>
  <si>
    <t>081938</t>
  </si>
  <si>
    <t>JOELHO 90 GRAUS DIAMETRO 100 MM (ESGOTO)</t>
  </si>
  <si>
    <t>GOINFRA|81946</t>
  </si>
  <si>
    <t>081946</t>
  </si>
  <si>
    <t>JOELHO 90 GRAUS C/VISITA DIAM.100 X 50 MM</t>
  </si>
  <si>
    <t>GOINFRA|81961</t>
  </si>
  <si>
    <t>081961</t>
  </si>
  <si>
    <t>JUNCAO 45 GRAUS DIAMETRO 40 MM (ESGOTO)</t>
  </si>
  <si>
    <t>GOINFRA|81965</t>
  </si>
  <si>
    <t>081965</t>
  </si>
  <si>
    <t>JUNCAO INVERTIDA DIAMETRO 75 X 50 MM (ESGOTO)</t>
  </si>
  <si>
    <t>GOINFRA|81970</t>
  </si>
  <si>
    <t>081970</t>
  </si>
  <si>
    <t>JUNCAO SIMPLES DIAMETRO 50 X 50 MM (ESGOTO)</t>
  </si>
  <si>
    <t>GOINFRA|81971</t>
  </si>
  <si>
    <t>081971</t>
  </si>
  <si>
    <t>JUNCAO SIMPLES DIAM. 75 X 50 MM (ESGOTO)</t>
  </si>
  <si>
    <t>GOINFRA|81972</t>
  </si>
  <si>
    <t>081972</t>
  </si>
  <si>
    <t>JUNCAO SIMPLES DIAMETRO 75 X 75 MM (ESGOTO)</t>
  </si>
  <si>
    <t>GOINFRA|81973</t>
  </si>
  <si>
    <t>081973</t>
  </si>
  <si>
    <t>JUNCAO SIMPLES DIAM. 100 X 50 MM (ESGOTO)</t>
  </si>
  <si>
    <t>GOINFRA|81974</t>
  </si>
  <si>
    <t>081974</t>
  </si>
  <si>
    <t>JUNCAO SIMPLES DIAMETRO 100 X 75 MM (ESGOTO)</t>
  </si>
  <si>
    <t>GOINFRA|81975</t>
  </si>
  <si>
    <t>081975</t>
  </si>
  <si>
    <t>JUNCAO SIMPLES DIAM. 100 X 100 MM (ESGOTO)</t>
  </si>
  <si>
    <t>GOINFRA|81981</t>
  </si>
  <si>
    <t>081981</t>
  </si>
  <si>
    <t>JUNÇÃO DUPLA DIAMETRO 75 MM</t>
  </si>
  <si>
    <t>GOINFRA|82001</t>
  </si>
  <si>
    <t>082001</t>
  </si>
  <si>
    <t>LUVA SIMPLES DIAMETRO 40 MM - (ESGOTO)</t>
  </si>
  <si>
    <t>GOINFRA|82002</t>
  </si>
  <si>
    <t>082002</t>
  </si>
  <si>
    <t>LUVA SIMPLES DIAMETRO 50 MM - (ESGOTO)</t>
  </si>
  <si>
    <t>GOINFRA|82003</t>
  </si>
  <si>
    <t>082003</t>
  </si>
  <si>
    <t>LUVA SIMPLES DIAMETRO 75 MM - (ESGOTO)</t>
  </si>
  <si>
    <t>GOINFRA|82004</t>
  </si>
  <si>
    <t>082004</t>
  </si>
  <si>
    <t>LUVA SIMPLES DIAMETRO 100 mm - (ESGOTO)</t>
  </si>
  <si>
    <t>GOINFRA|82051</t>
  </si>
  <si>
    <t>082051</t>
  </si>
  <si>
    <t>PORTA GRELHA QUADRADA BRANCO DIAM. 150 MM</t>
  </si>
  <si>
    <t>GOINFRA|82052</t>
  </si>
  <si>
    <t>082052</t>
  </si>
  <si>
    <t>PORTA GRELHA QUADRADO CROMADO DIAM.150 MM</t>
  </si>
  <si>
    <t>GOINFRA|82053</t>
  </si>
  <si>
    <t>082053</t>
  </si>
  <si>
    <t>PORTA GRELHA QUADRADO PARA GRELHA QUADRADA DIAM. 100 MM</t>
  </si>
  <si>
    <t>GOINFRA|82054</t>
  </si>
  <si>
    <t>082054</t>
  </si>
  <si>
    <t>PORTA GRELHA QUADRADA PARA GRELHA REDONDA BRANCA 100 MM (ESGOTO)</t>
  </si>
  <si>
    <t>GOINFRA|82055</t>
  </si>
  <si>
    <t>082055</t>
  </si>
  <si>
    <t>PORTA GRELHA QUADRADA PARA GRELHA REDONDA CROMADA 100 MM (ESGOTO)</t>
  </si>
  <si>
    <t>GOINFRA|82070</t>
  </si>
  <si>
    <t>082070</t>
  </si>
  <si>
    <t>PORTA GRELHA REDONDO BRANCO DIAM. 100 MM</t>
  </si>
  <si>
    <t>GOINFRA|82071</t>
  </si>
  <si>
    <t>082071</t>
  </si>
  <si>
    <t>PORTA GRELHA REDONDO BRANCO DIAM. 150 MM</t>
  </si>
  <si>
    <t>GOINFRA|82072</t>
  </si>
  <si>
    <t>082072</t>
  </si>
  <si>
    <t>PORTA GRELHA REDONDO CROMADO DIAMETRO 150 MM</t>
  </si>
  <si>
    <t>GOINFRA|82101</t>
  </si>
  <si>
    <t>082101</t>
  </si>
  <si>
    <t>REDUCAO EXCENTRICA 75 X 50 MM (ESGOTO)</t>
  </si>
  <si>
    <t>GOINFRA|82102</t>
  </si>
  <si>
    <t>082102</t>
  </si>
  <si>
    <t>REDUCAO EXCENTRICA 100 X 75 MM (ESGOTO)</t>
  </si>
  <si>
    <t>GOINFRA|82103</t>
  </si>
  <si>
    <t>082103</t>
  </si>
  <si>
    <t>REDUCAO EXCENTRICA 100 X 50 MM (ESGOTO)</t>
  </si>
  <si>
    <t>GOINFRA|82151</t>
  </si>
  <si>
    <t>082151</t>
  </si>
  <si>
    <t>TAMPA CEGA QUADRADA BRANCA DIAM. 150 MM</t>
  </si>
  <si>
    <t>GOINFRA|82153</t>
  </si>
  <si>
    <t>082153</t>
  </si>
  <si>
    <t>TAMPA CEGA REDONDA BRANCA DIAM. 100 MM</t>
  </si>
  <si>
    <t>GOINFRA|82157</t>
  </si>
  <si>
    <t>082157</t>
  </si>
  <si>
    <t>TAMPA CEGA REDONDA BRANCA  250 MM</t>
  </si>
  <si>
    <t>GOINFRA|82158</t>
  </si>
  <si>
    <t>082158</t>
  </si>
  <si>
    <t>TAMPA CEGA REDONDA ALUMINIO 250 MM</t>
  </si>
  <si>
    <t>GOINFRA|82201</t>
  </si>
  <si>
    <t>082201</t>
  </si>
  <si>
    <t>TE 90 GRAUS DIAMETRO 40 MM - ESGOTO</t>
  </si>
  <si>
    <t>GOINFRA|82220</t>
  </si>
  <si>
    <t>082220</t>
  </si>
  <si>
    <t>TE DE INSPECAO DIAMETRO 100 X 75 MM (ESGOTO)</t>
  </si>
  <si>
    <t>GOINFRA|82230</t>
  </si>
  <si>
    <t>082230</t>
  </si>
  <si>
    <t>TE SANITARIO DIAMETRO 50 X 50 MM (ESGOTO)</t>
  </si>
  <si>
    <t>GOINFRA|82231</t>
  </si>
  <si>
    <t>082231</t>
  </si>
  <si>
    <t>TE SANITARIO DIAMETRO 75 X 50 MM (ESGOTO)</t>
  </si>
  <si>
    <t>GOINFRA|82232</t>
  </si>
  <si>
    <t>082232</t>
  </si>
  <si>
    <t>TE SANITARIO DIAMETRO 75 X 75 MM (ESGOTO)</t>
  </si>
  <si>
    <t>GOINFRA|82233</t>
  </si>
  <si>
    <t>082233</t>
  </si>
  <si>
    <t>TE SANITARIO DIAMETRO 100 X 50 MM (ESGOTO)</t>
  </si>
  <si>
    <t>GOINFRA|82234</t>
  </si>
  <si>
    <t>082234</t>
  </si>
  <si>
    <t>TE SANITARIO DIAMETRO 100 X 75 MM (ESGOTO)</t>
  </si>
  <si>
    <t>GOINFRA|82235</t>
  </si>
  <si>
    <t>082235</t>
  </si>
  <si>
    <t>TE SANITARIO DIAMETRO 100 X 100 MM (ESGOTO)</t>
  </si>
  <si>
    <t>GOINFRA|82301</t>
  </si>
  <si>
    <t>082301</t>
  </si>
  <si>
    <t>TUBO SOLDAVEL PARA ESGOTO DIAMETRO 40 MM</t>
  </si>
  <si>
    <t>GOINFRA|82302</t>
  </si>
  <si>
    <t>082302</t>
  </si>
  <si>
    <t>TUBO SOLDAVEL PARA ESGOTO DIAMETRO 50 MM</t>
  </si>
  <si>
    <t>GOINFRA|82303</t>
  </si>
  <si>
    <t>082303</t>
  </si>
  <si>
    <t>TUBO SOLDAVEL PARA ESGOTO DIAMETRO 75 MM</t>
  </si>
  <si>
    <t>GOINFRA|82304</t>
  </si>
  <si>
    <t>082304</t>
  </si>
  <si>
    <t>TUBO SOLDAVEL PARA ESGOTO DIAMETRO 100 MM</t>
  </si>
  <si>
    <t>GOINFRA|82331</t>
  </si>
  <si>
    <t>082331</t>
  </si>
  <si>
    <t>TUBO LEVE PVC RIGIDO DIAMETRO 150 MM</t>
  </si>
  <si>
    <t>GOINFRA|82332</t>
  </si>
  <si>
    <t>082332</t>
  </si>
  <si>
    <t>TUBO LEVE PVC RIGIDO DIAMETRO 200 MM</t>
  </si>
  <si>
    <t>GOINFRA|82333</t>
  </si>
  <si>
    <t>082333</t>
  </si>
  <si>
    <t>TUBO LEVE PVC RIGIDO DIAMETRO 300 MM</t>
  </si>
  <si>
    <t>GOINFRA|82334</t>
  </si>
  <si>
    <t>082334</t>
  </si>
  <si>
    <t>TUBO LEVE PVC RIGIDO DIAMETRO 250 MM</t>
  </si>
  <si>
    <t>GOINFRA|82341</t>
  </si>
  <si>
    <t>082341</t>
  </si>
  <si>
    <t>TUBO DE CONCRETO SIMPLES DIAMETRO 400 MM - PS1=16 KN/M ( ÁGUAS PLUVIAIS) - CAVA 65X100CM</t>
  </si>
  <si>
    <t>GOINFRA|82342</t>
  </si>
  <si>
    <t>082342</t>
  </si>
  <si>
    <t>TUBO DE CONCRETO SIMPLES DIAMETRO 600 MM - PS1=24 KN/M ( ÁGUAS PLUVIAIS) - CAVA 95X120CM</t>
  </si>
  <si>
    <t>GOINFRA|82343</t>
  </si>
  <si>
    <t>082343</t>
  </si>
  <si>
    <t>TUBO DE CONCRETO SIMPLES DIAMETRO 500 MM - PS1=20 KN/M ( ÁGUAS PLUVIAIS) - CAVA 80X110CM</t>
  </si>
  <si>
    <t>GOINFRA|82360</t>
  </si>
  <si>
    <t>082360</t>
  </si>
  <si>
    <t>TUBO RÍGIDO CORRUGADO PARA DRENAGEM DIAMETRO 150 MM</t>
  </si>
  <si>
    <t>GOINFRA|82365</t>
  </si>
  <si>
    <t>082365</t>
  </si>
  <si>
    <t>TUBO RÍGIDO CORRUGADO PARA DRENAGEM DIAMETRO 100 MM</t>
  </si>
  <si>
    <t>GOINFRA|82373</t>
  </si>
  <si>
    <t>082373</t>
  </si>
  <si>
    <t>TUBO FERRO GALVANIZADO 1/2"</t>
  </si>
  <si>
    <t>GOINFRA|82374</t>
  </si>
  <si>
    <t>082374</t>
  </si>
  <si>
    <t>TUBO FERRO GALVANIZADO 3/4"</t>
  </si>
  <si>
    <t>GOINFRA|82375</t>
  </si>
  <si>
    <t>082375</t>
  </si>
  <si>
    <t>TUBO FERRO GALVANIZADO 1"</t>
  </si>
  <si>
    <t>GOINFRA|82376</t>
  </si>
  <si>
    <t>082376</t>
  </si>
  <si>
    <t>TUBO FERRO GALVANIZADO 1.1/4"</t>
  </si>
  <si>
    <t>GOINFRA|82377</t>
  </si>
  <si>
    <t>082377</t>
  </si>
  <si>
    <t>TUBO FERRO GALVANIZADO 1.1/2"</t>
  </si>
  <si>
    <t>GOINFRA|82378</t>
  </si>
  <si>
    <t>082378</t>
  </si>
  <si>
    <t>TUBO FERRO GALVANIZADO 2"</t>
  </si>
  <si>
    <t>GOINFRA|82379</t>
  </si>
  <si>
    <t>082379</t>
  </si>
  <si>
    <t>TUBO FERRO GALVANIZADO 2.1/2"</t>
  </si>
  <si>
    <t>GOINFRA|82380</t>
  </si>
  <si>
    <t>082380</t>
  </si>
  <si>
    <t>TUBO FERRO GALVANIZADO 3"</t>
  </si>
  <si>
    <t>GOINFRA|82381</t>
  </si>
  <si>
    <t>082381</t>
  </si>
  <si>
    <t>TUBO FERRO GALVANIZADO 4"</t>
  </si>
  <si>
    <t>GOINFRA|85001</t>
  </si>
  <si>
    <t>085001</t>
  </si>
  <si>
    <t>EXTINTOR CO2 (6 KG) - CAPACIDADE EXTINTORA 5 BC</t>
  </si>
  <si>
    <t>GOINFRA|85003</t>
  </si>
  <si>
    <t>085003</t>
  </si>
  <si>
    <t>EXTINTOR PO QUIMICO SECO (6 KG) - CAPACIDADE EXTINTORA 20 BC</t>
  </si>
  <si>
    <t>GOINFRA|85005</t>
  </si>
  <si>
    <t>085005</t>
  </si>
  <si>
    <t>EXTINTOR AGUA PRESSURIZADA (10 LITROS) - CAPACIDADE EXTINTORA 2A</t>
  </si>
  <si>
    <t>GOINFRA|85006</t>
  </si>
  <si>
    <t>085006</t>
  </si>
  <si>
    <t>EXTINTOR MULTI USO EM PO A B C (6 KG) - CAPACIDADE EXTINTORA 3A 20BC</t>
  </si>
  <si>
    <t>GOINFRA|85007</t>
  </si>
  <si>
    <t>085007</t>
  </si>
  <si>
    <t>CAIXA DE INCÊNDIO METÁLICA COM SUPORTE PARA MANGUEIRA, TAMPA E MURETA 17X45X75 CM COM PINTURA</t>
  </si>
  <si>
    <t>GOINFRA|85011</t>
  </si>
  <si>
    <t>085011</t>
  </si>
  <si>
    <t>CAIXA DE INCÊNDIO METÁLICA COM SUPORTE PARA MANGUEIRA, TAMPA E MURETA 17X60X90 CM C/PINTURA</t>
  </si>
  <si>
    <t>GOINFRA|85015</t>
  </si>
  <si>
    <t>085015</t>
  </si>
  <si>
    <t>CAIXA DE PASSEIO C/TAMPA DE FERRO FUNDIDO 40X60 CM P/INCÊNDIO</t>
  </si>
  <si>
    <t>GOINFRA|85017</t>
  </si>
  <si>
    <t>085017</t>
  </si>
  <si>
    <t>MANGUEIRA DE INCÊNDIO DI=38 MM TIPO 2 COMP. = 15 M</t>
  </si>
  <si>
    <t>GOINFRA|85019</t>
  </si>
  <si>
    <t>085019</t>
  </si>
  <si>
    <t>MANGUEIRA DE INCENDIO DI=38 mm TIPO 2 COMP. 20M</t>
  </si>
  <si>
    <t>GOINFRA|85023</t>
  </si>
  <si>
    <t>085023</t>
  </si>
  <si>
    <t>MANGUEIRA DE INCENDIO DI=38 mm TIPO 2 COMP. 30 M</t>
  </si>
  <si>
    <t>GOINFRA|85025</t>
  </si>
  <si>
    <t>085025</t>
  </si>
  <si>
    <t>ESGUICHO REGULÁVEL 1.1/2"</t>
  </si>
  <si>
    <t>GOINFRA|85027</t>
  </si>
  <si>
    <t>085027</t>
  </si>
  <si>
    <t>ADAPTADOR PARA ENGATE STORZ 2.1/2" X 1.1/2"</t>
  </si>
  <si>
    <t>GOINFRA|85031</t>
  </si>
  <si>
    <t>085031</t>
  </si>
  <si>
    <t>REGISTRO GLOBO ANGULAR 2.1/2"</t>
  </si>
  <si>
    <t>GOINFRA|85035</t>
  </si>
  <si>
    <t>085035</t>
  </si>
  <si>
    <t>TAMPÃO CEGO COM CORRENTE 2.1/2"</t>
  </si>
  <si>
    <t>GOINFRA|85037</t>
  </si>
  <si>
    <t>085037</t>
  </si>
  <si>
    <t>TANQUE DE PRESSÃO DE 10 L</t>
  </si>
  <si>
    <t>GOINFRA|85039</t>
  </si>
  <si>
    <t>085039</t>
  </si>
  <si>
    <t>PRESSOSTATO 50 A 80 PSI</t>
  </si>
  <si>
    <t>GOINFRA|85041</t>
  </si>
  <si>
    <t>085041</t>
  </si>
  <si>
    <t>MANOMETRO - 0 A 10 KG/CM2</t>
  </si>
  <si>
    <t>GOINFRA|85042</t>
  </si>
  <si>
    <t>085042</t>
  </si>
  <si>
    <t>SIRENE AUDIOVISUAL</t>
  </si>
  <si>
    <t>GOINFRA|85043</t>
  </si>
  <si>
    <t>085043</t>
  </si>
  <si>
    <t>SPRINKLER PENDENTE 60º C ,COR LIQUIDO VERMELHO</t>
  </si>
  <si>
    <t>GOINFRA|85045</t>
  </si>
  <si>
    <t>085045</t>
  </si>
  <si>
    <t>NIPLE DUPLO FERRO GALVANIZADO 1"</t>
  </si>
  <si>
    <t>GOINFRA|85047</t>
  </si>
  <si>
    <t>085047</t>
  </si>
  <si>
    <t>NIPLE DUPLO FERRO GALVANIZADO 2.1/2"</t>
  </si>
  <si>
    <t>GOINFRA|85049</t>
  </si>
  <si>
    <t>085049</t>
  </si>
  <si>
    <t>NIPLE DUPLO FERRO GALVANIZADO 3"</t>
  </si>
  <si>
    <t>GOINFRA|85051</t>
  </si>
  <si>
    <t>085051</t>
  </si>
  <si>
    <t>NIPLE DUPLO FERRO GALVANIZADO 3" X 2 1/2"</t>
  </si>
  <si>
    <t>GOINFRA|85053</t>
  </si>
  <si>
    <t>085053</t>
  </si>
  <si>
    <t>TE DE FERRO GALVANIZADO 90º X 1"</t>
  </si>
  <si>
    <t>GOINFRA|85055</t>
  </si>
  <si>
    <t>085055</t>
  </si>
  <si>
    <t>TE DE FERRO GALVANIZADO 90º X 1 1/2" X 1"</t>
  </si>
  <si>
    <t>GOINFRA|85056</t>
  </si>
  <si>
    <t>085056</t>
  </si>
  <si>
    <t>TÊ DE FERRO GALVANIZADO 90º X 2 1/2"</t>
  </si>
  <si>
    <t>GOINFRA|85057</t>
  </si>
  <si>
    <t>085057</t>
  </si>
  <si>
    <t>TE DE FERRO GALVANIZADO 90º X 3" X 3"</t>
  </si>
  <si>
    <t>GOINFRA|85058</t>
  </si>
  <si>
    <t>085058</t>
  </si>
  <si>
    <t>TE DE FERRO GALVANIZADO 4" X 3"</t>
  </si>
  <si>
    <t>GOINFRA|85061</t>
  </si>
  <si>
    <t>085061</t>
  </si>
  <si>
    <t>COTOVELO FERRO GALVANIZADO 90º X 1"</t>
  </si>
  <si>
    <t>GOINFRA|85062</t>
  </si>
  <si>
    <t>085062</t>
  </si>
  <si>
    <t>COTOVELO DE FERRO GALVANIZADO 90º X 2 1/2"</t>
  </si>
  <si>
    <t>GOINFRA|85063</t>
  </si>
  <si>
    <t>085063</t>
  </si>
  <si>
    <t>COTOVELO FERRO GALVANIZADO 90º X 3"</t>
  </si>
  <si>
    <t>GOINFRA|85065</t>
  </si>
  <si>
    <t>085065</t>
  </si>
  <si>
    <t>COTOVELO FERRO GALVANIZADO 45º X 2.1/2"</t>
  </si>
  <si>
    <t>GOINFRA|85067</t>
  </si>
  <si>
    <t>085067</t>
  </si>
  <si>
    <t>COTOVELO FERRO GALVANIZADO 45º X 3"</t>
  </si>
  <si>
    <t>GOINFRA|85069</t>
  </si>
  <si>
    <t>085069</t>
  </si>
  <si>
    <t>BUCHA DE FERRO GALVANIZADO 1.1/2" X 1"</t>
  </si>
  <si>
    <t>GOINFRA|85071</t>
  </si>
  <si>
    <t>085071</t>
  </si>
  <si>
    <t>BUCHA FERRO GALVANIZADO 3" X 2.1/2"</t>
  </si>
  <si>
    <t>GOINFRA|85073</t>
  </si>
  <si>
    <t>085073</t>
  </si>
  <si>
    <t>UNIÃO COM ASSENTO CÔNICO DE BRONZE 3"</t>
  </si>
  <si>
    <t>GOINFRA|85075</t>
  </si>
  <si>
    <t>085075</t>
  </si>
  <si>
    <t>LUVA DE FERRO GALVANIZADO 3" X 2.1/2"</t>
  </si>
  <si>
    <t>GOINFRA|85076</t>
  </si>
  <si>
    <t>085076</t>
  </si>
  <si>
    <t>VALVULA DE RETENÇÃO HORIZONTAL 1"</t>
  </si>
  <si>
    <t>GOINFRA|85077</t>
  </si>
  <si>
    <t>085077</t>
  </si>
  <si>
    <t>VÁLVULA DE RETENÇÃO HORIZONTAL 2.1/2"</t>
  </si>
  <si>
    <t>GOINFRA|85078</t>
  </si>
  <si>
    <t>085078</t>
  </si>
  <si>
    <t>VÁLVULA DE RETENÇÃO HORIZONTAL 3"</t>
  </si>
  <si>
    <t>GOINFRA|85079</t>
  </si>
  <si>
    <t>085079</t>
  </si>
  <si>
    <t>VÁLVULA DE RETENÇÃO VERTICAL 2.1/2"</t>
  </si>
  <si>
    <t>GOINFRA|85080</t>
  </si>
  <si>
    <t>085080</t>
  </si>
  <si>
    <t>VALVULA DE RETENÇÃO VERTICAL 1"</t>
  </si>
  <si>
    <t>GOINFRA|85081</t>
  </si>
  <si>
    <t>085081</t>
  </si>
  <si>
    <t>VÁLVULA DE RETENÇÃO VERTICAL 3"</t>
  </si>
  <si>
    <t>GOINFRA|85082</t>
  </si>
  <si>
    <t>085082</t>
  </si>
  <si>
    <t>CHAVE DE FLUXO 3/4"</t>
  </si>
  <si>
    <t>GOINFRA|85083</t>
  </si>
  <si>
    <t>085083</t>
  </si>
  <si>
    <t>CHAVE DE FLUXO 1"</t>
  </si>
  <si>
    <t>GOINFRA|91007</t>
  </si>
  <si>
    <t>091007</t>
  </si>
  <si>
    <t>CENTRAL DE GÁS PADRÃO GOINFRA/2019 COMPLETA, EXCLUSO AS INSTALAÇÕES MECÂNICAS (1+1 CILINDRO P-45)</t>
  </si>
  <si>
    <t>GOINFRA|91009</t>
  </si>
  <si>
    <t>091009</t>
  </si>
  <si>
    <t>CENTRAL DE GÁS PADRÃO GOINFRA/2019 COMPLETA, EXCLUSO AS INSTALAÇÕES MECÂNICAS (2+2 CILINDRO P-45)</t>
  </si>
  <si>
    <t>GOINFRA|91010</t>
  </si>
  <si>
    <t>091010</t>
  </si>
  <si>
    <t>LIMITADOR DE PRESSÃO PRIMEIRO ESTÁGIO,COM MANÔMETRO,PRESSÃO DE ENTRADA 2 A 18 BAR E PRESSÃO DE SAÍDA 1,5 BAR, CONEXÕES DE ENTRADA E SAÍDA 1/2" NPT</t>
  </si>
  <si>
    <t>GOINFRA|91011</t>
  </si>
  <si>
    <t>091011</t>
  </si>
  <si>
    <t>REGULADOR DE PRESSÃO PRIMEIRO ESTÁGIO, 8 KG/H, REGULÁVEL COM MANÔMETRO,PRESSÃO DE ENTRADA 2 A 18 BAR E PRESSÃO DE SAÍDA 0,5 A 2 BAR, CONEXÕES DE ENTRADA E SAÍDA 1/4" NPT</t>
  </si>
  <si>
    <t>GOINFRA|91012</t>
  </si>
  <si>
    <t>091012</t>
  </si>
  <si>
    <t>TUBO DE AÇO GALVANIZADO 3/4" SCHEDULE 40, ROSCA NPT - NBR 5590</t>
  </si>
  <si>
    <t>GOINFRA|91018</t>
  </si>
  <si>
    <t>091018</t>
  </si>
  <si>
    <t>COTOVELO 90º FERRO MALEÁVEL GALVANIZADO 3/4" CLASSE 150 ROSCA NPT NBR 6925</t>
  </si>
  <si>
    <t>GOINFRA|91020</t>
  </si>
  <si>
    <t>091020</t>
  </si>
  <si>
    <t xml:space="preserve">TE DE FERRO MALEÁVEL GALVANIZADO 3/4" CLASSE 150 ROSCA NPT NBR 6925 </t>
  </si>
  <si>
    <t>GOINFRA|91021</t>
  </si>
  <si>
    <t>091021</t>
  </si>
  <si>
    <t>LUVA REDUÇÃO DE FERRO MALEÁVEL GALVANIZADO 3/4" X 1/2", CLASSE 150, ROSCA NPT - NBR 6925</t>
  </si>
  <si>
    <t>GOINFRA|91022</t>
  </si>
  <si>
    <t>091022</t>
  </si>
  <si>
    <t>LUVA DE FERRO MALEÁVEL GALVANIZADO 3/4", CLASSE 150, ROSCA NPT - NBR 6925</t>
  </si>
  <si>
    <t>GOINFRA|91024</t>
  </si>
  <si>
    <t>091024</t>
  </si>
  <si>
    <t>UNIÃO DE FERRO MALEÁVEL GALVANIZADO 3/4", ASSENTO BRONZE , CLASSE 150, ROSCA NPT - NBR 6925</t>
  </si>
  <si>
    <t>GOINFRA|91025</t>
  </si>
  <si>
    <t>091025</t>
  </si>
  <si>
    <t>VÁLVULA DE ESFERA TRIPARTIDA 3/4", PASSAGEM PLENA, ROSCA NPT, CLASSE 300 - NORMA ASME B16.34</t>
  </si>
  <si>
    <t>GOINFRA|91026</t>
  </si>
  <si>
    <t>091026</t>
  </si>
  <si>
    <t>REGISTRO ESFERA EM LATÃO PARA GÁS ROSCA 1/2" NPT MACHO MONOBLOCO ANGULAR</t>
  </si>
  <si>
    <t>GOINFRA|91029</t>
  </si>
  <si>
    <t>091029</t>
  </si>
  <si>
    <t>VÁLVULA DE RETENÇÃO EM LATÃO 7/16" NS (I) X 1/2" NPT (E)</t>
  </si>
  <si>
    <t>GOINFRA|91031</t>
  </si>
  <si>
    <t>091031</t>
  </si>
  <si>
    <t>NIPLE DUPLO DE FERRO MALEÁVEL GALVANIZADO 3/4" CLASSE 300 ROSCA NPT - NBR 6925</t>
  </si>
  <si>
    <t>GOINFRA|91034</t>
  </si>
  <si>
    <t>091034</t>
  </si>
  <si>
    <t xml:space="preserve">NIPLE DE REDUÇÃO DE LATÃO MACHO/MACHO ROSCA NPT DE 1/2" X 1/4" </t>
  </si>
  <si>
    <t>GOINFRA|91040</t>
  </si>
  <si>
    <t>091040</t>
  </si>
  <si>
    <t>TAMPÃO DE FERRO MALEÁVEL GALVANIZADO 3/4", CLASSE 150 ROSCA NPT NBR 6925</t>
  </si>
  <si>
    <t>GOINFRA|91041</t>
  </si>
  <si>
    <t>091041</t>
  </si>
  <si>
    <t>CHICOTE "PIGTAIL" FLEXÍVEL PARA P-45 DE MANGUEIRA NITRÍLICA COM COMPRIMENTO DE 500 MM E ROSCA DAS CONEXÕES DE 7/8" R.E. X 7/16"NS OU M20 X 7/16" NS - NBR 13419</t>
  </si>
  <si>
    <t>GOINFRA|91045</t>
  </si>
  <si>
    <t>091045</t>
  </si>
  <si>
    <t>SUPORTE "L" , EM FERRO CHATO 1/8" X 1" PINTADO (42CM) PARA TUBO DE AÇO GALVANIZADO 3/4" -  INCLUSO ABRAÇADEIRA TIPO "U" 3/4"/PARAFUSOS/PORCAS/ARRUELAS, BEM COMO A FIXAÇÃO NA PAREDE COM BUCHAS/PARAFUSOS.</t>
  </si>
  <si>
    <t>GOINFRA|91046</t>
  </si>
  <si>
    <t>091046</t>
  </si>
  <si>
    <t>PLACA DE SINALIZAÇÃO EM ALUMÍNIO 35 X 25 CM - "PERIGO - GÁS INFLAMÁVEL - PROIBIDO FUMAR"</t>
  </si>
  <si>
    <t>GOINFRA|100101</t>
  </si>
  <si>
    <t>100101</t>
  </si>
  <si>
    <t>ALVENARIA DE TIJOLO COMUM 1/4 VEZ - ARGAMASSA (1CI : 2CH : 8ARML)</t>
  </si>
  <si>
    <t>GOINFRA|100102</t>
  </si>
  <si>
    <t>100102</t>
  </si>
  <si>
    <t>ALVENARIA DE TIJOLO COMUM 1/2 VEZ - ARGAMASSA (1CI : 2CH : 8ARML)</t>
  </si>
  <si>
    <t>GOINFRA|100103</t>
  </si>
  <si>
    <t>100103</t>
  </si>
  <si>
    <t>ALVENARIA DE TIJOLO COMUM 1/2 VEZ EM CRIVO - ARGAMASSA (1CI : 2CH : 8ARML)</t>
  </si>
  <si>
    <t>GOINFRA|100111</t>
  </si>
  <si>
    <t>100111</t>
  </si>
  <si>
    <t>ALVENARIA DE TIJOLO FURADO 1/2 VEZ 14X19X29 CM - ARG. (1CI : 2CH : 8ARML)</t>
  </si>
  <si>
    <t>GOINFRA|100112</t>
  </si>
  <si>
    <t>100112</t>
  </si>
  <si>
    <t>ALVENARIA DE TIJOLO FURADO 1/2 VEZ 14X19X39 CM - ARG. (1CI : 2CH : 8ARML)</t>
  </si>
  <si>
    <t>GOINFRA|100121</t>
  </si>
  <si>
    <t>100121</t>
  </si>
  <si>
    <t>ALVENARIA DE VEDAÇÃO COM BLOCOS DE CONCRETO 14X19X29 CM - CLASSE C - ARG. (1CI : 2CH : 8ARML)</t>
  </si>
  <si>
    <t>GOINFRA|100122</t>
  </si>
  <si>
    <t>100122</t>
  </si>
  <si>
    <t>ALVENARIA DE VEDAÇÃO COM BLOCOS DE CONCRETO 14X19X39 CM - CLASSE C - ARG. (1CI : 2CH : 8ARML)</t>
  </si>
  <si>
    <t>GOINFRA|100155</t>
  </si>
  <si>
    <t>100155</t>
  </si>
  <si>
    <t>ALVENARIA DE TIJOLO FURADO 1/2 VEZ 11,5 X 19 X 19 - ARG. ( 1 CALH:4ARML + 100 KG DE CI/M3)</t>
  </si>
  <si>
    <t>GOINFRA|100160</t>
  </si>
  <si>
    <t>100160</t>
  </si>
  <si>
    <t>ALVENARIA DE TIJOLO FURADO 1/2 VEZ 9X14X29 - 6 FUROS -  ARG. (1CALH:4ARML+100KG DE CI/M3)</t>
  </si>
  <si>
    <t>GOINFRA|100201</t>
  </si>
  <si>
    <t>ALVENARIA DE TIJOLO FURADO 1/2 VEZ - 9 x 19 x 19 - ARG. (1CALH:4ARML+100KG DE CI/M3)</t>
  </si>
  <si>
    <t>GOINFRA|100202</t>
  </si>
  <si>
    <t>ALVENARIA DE TIJOLO FURADO 1 VEZ - 9X19X19 CM -  ARG. (1CALH:4ARML+100KG DE CI/M3)</t>
  </si>
  <si>
    <t>GOINFRA|100203</t>
  </si>
  <si>
    <t>ALVENARIA DE TIJOLO COMUM 1 VEZ - ARGAMASSA (1CI : 2CH : 8ARML)</t>
  </si>
  <si>
    <t>GOINFRA|100204</t>
  </si>
  <si>
    <t>ENCUNHAMENTO/ALVENARIAS COM TIJOLO COMUM</t>
  </si>
  <si>
    <t>GOINFRA|100205</t>
  </si>
  <si>
    <t>ENCUNHAMENTO EM ALVENARIA COM CUNHA DE CONCRETO</t>
  </si>
  <si>
    <t>GOINFRA|100301</t>
  </si>
  <si>
    <t>DIVISORIA DE MARMORE 2 CM</t>
  </si>
  <si>
    <t>GOINFRA|100302</t>
  </si>
  <si>
    <t>100302</t>
  </si>
  <si>
    <t>DIVISORIA DE GRANITINA 3 CM</t>
  </si>
  <si>
    <t>GOINFRA|100303</t>
  </si>
  <si>
    <t>DIVISORIA DE ARDOSIA POLIDA 3 CM</t>
  </si>
  <si>
    <t>GOINFRA|100320</t>
  </si>
  <si>
    <t>100320</t>
  </si>
  <si>
    <t>DIVISORIA DE GRANITO POLIDO CINZA 2 CM</t>
  </si>
  <si>
    <t>GOINFRA|100401</t>
  </si>
  <si>
    <t>100401</t>
  </si>
  <si>
    <t>DIVISORIA PAINEL CEGO, RODAPÉ SIMPLES E PERFIL EM ALUMÍNIO</t>
  </si>
  <si>
    <t>GOINFRA|100402</t>
  </si>
  <si>
    <t>100402</t>
  </si>
  <si>
    <t>DIVISÓRIA PAINEL CEGO, RODAPE SIMPLES E PERFIL EM AÇO PINTADO</t>
  </si>
  <si>
    <t>GOINFRA|100403</t>
  </si>
  <si>
    <t>100403</t>
  </si>
  <si>
    <t>CONJUNTO DE FERRAGENS PARA PORTA DIVISORIA PERFIL ALUMINIO (INCLUSO INSTALAÇÃO)</t>
  </si>
  <si>
    <t>GOINFRA|100404</t>
  </si>
  <si>
    <t>100404</t>
  </si>
  <si>
    <t xml:space="preserve">CONJUNTO DE FERRAGENS PARA PORTA DIVISORIA PERFIL AÇO PINTADO (INCLUSO INSTALAÇÃO) </t>
  </si>
  <si>
    <t>GOINFRA|100405</t>
  </si>
  <si>
    <t>100405</t>
  </si>
  <si>
    <t>DIVISÓRIA PAINEL/VIDRO/PAINEL, RODAPÉ SIMPLES E PERFIL EM ALUMINIO</t>
  </si>
  <si>
    <t>GOINFRA|100406</t>
  </si>
  <si>
    <t>100406</t>
  </si>
  <si>
    <t>DIVISÓRIA PAINEL/VIDRO/PAINEL, RODAPÉ SIMPLES E PERFIL EM AÇO PINTADO</t>
  </si>
  <si>
    <t>GOINFRA|100500</t>
  </si>
  <si>
    <t>100500</t>
  </si>
  <si>
    <t>ELEMENTO VAZADO DE CONCRETO (MODELO TACO CHINÊS)</t>
  </si>
  <si>
    <t>GOINFRA|100501</t>
  </si>
  <si>
    <t>100501</t>
  </si>
  <si>
    <t>ELEMENTO VAZADO DE CONCRETO (MODELO COPINHO)</t>
  </si>
  <si>
    <t>GOINFRA|100502</t>
  </si>
  <si>
    <t>100502</t>
  </si>
  <si>
    <t>ELEMENTO VAZADO CERAMICO (6 x 18 x 18)</t>
  </si>
  <si>
    <t>GOINFRA|100600</t>
  </si>
  <si>
    <t>ALVENARIA DE TIJOLO DE VIDRO (20 X 20 X 10) ARMADA - PAINEL PLANO EXTERNO, OU CURVO INTERNO E EXTERNO, OU COM ÁREA &gt; 13,00 M2 - ARG. (1CI : 3ARML)</t>
  </si>
  <si>
    <t>GOINFRA|100601</t>
  </si>
  <si>
    <t>ALVENARIA DE TIJOLO DE VIDRO (20 x 20 x10) - PAINEL PLANO, INTERNO E COM ÁREA &lt;= 13,00 M2 - ARG. (1CI : 3ARML)</t>
  </si>
  <si>
    <t>GOINFRA|100602</t>
  </si>
  <si>
    <t>ALVENARIA DE TIJOLO LAMINADO 1/2 VEZ  - ARG. (1CI : 1CH : 5ARML)</t>
  </si>
  <si>
    <t>GOINFRA|100603</t>
  </si>
  <si>
    <t>ALVENARIA DE TIJOLO LAMINADO 1 VEZ - ARG. (1CI : 1CH : 6ARML)</t>
  </si>
  <si>
    <t>GOINFRA|100604</t>
  </si>
  <si>
    <t>ALVENARIA DE TIJOLO LAMINADO 1/4 VEZ - ARG. (1CI : 1CH : 5ARML)</t>
  </si>
  <si>
    <t>GOINFRA|100607</t>
  </si>
  <si>
    <t>ALVENARIA DE TIJOLO LAMINADO 1/2 VEZ EM CRIVO - ARG. (1CI : 1CH : 5ARML)</t>
  </si>
  <si>
    <t>GOINFRA|100608</t>
  </si>
  <si>
    <t>ALVENARIA DE TIJOLO LAMINADO 1/2 VEZ COM DETALHES - ARG. (1CI : 1CH : 5ARML)</t>
  </si>
  <si>
    <t>GOINFRA|110105</t>
  </si>
  <si>
    <t>110105</t>
  </si>
  <si>
    <t>CORTINA CANALETA CONCRETO 9X19X19 PARA SER CHEIA CONCRETO ARMADO (0,0302M3/M2) - EXCLUSO O CONCRETO</t>
  </si>
  <si>
    <t>GOINFRA|110106</t>
  </si>
  <si>
    <t>110106</t>
  </si>
  <si>
    <t>CORTINA CANALETA CONCRETO 14X19X19 PARA SER CHEIA CONCRETO ARMADO (0,0568M3/M2) - EXCLUSO O CONCRETO</t>
  </si>
  <si>
    <t>GOINFRA|110107</t>
  </si>
  <si>
    <t>110107</t>
  </si>
  <si>
    <t>CORTINA CANALETA CONCRETO 19X19X19 PARA SER CHEIA CONCRETO ARMADO (0,0947M3/M2) - EXCLUSO O CONCRETO</t>
  </si>
  <si>
    <t>GOINFRA|120101</t>
  </si>
  <si>
    <t>120101</t>
  </si>
  <si>
    <t>REGULARIZAÇÃO (1:3) E=2 CM</t>
  </si>
  <si>
    <t>GOINFRA|120102</t>
  </si>
  <si>
    <t>120102</t>
  </si>
  <si>
    <t>MANTA AUTOPROTEGIDA  ARDOSIADA  TIPO III - B</t>
  </si>
  <si>
    <t>GOINFRA|120104</t>
  </si>
  <si>
    <t>120104</t>
  </si>
  <si>
    <t>MANTA AUTOPROTEGIDA ALUMINIO TIPO III - B</t>
  </si>
  <si>
    <t>GOINFRA|120107</t>
  </si>
  <si>
    <t>120107</t>
  </si>
  <si>
    <t>MANTA ASFÁLTICA TIPO III - B ( 3 MM)</t>
  </si>
  <si>
    <t>GOINFRA|120205</t>
  </si>
  <si>
    <t>120205</t>
  </si>
  <si>
    <t>MANTA ASFALTICA TIPO III - B (4MM)</t>
  </si>
  <si>
    <t>GOINFRA|120206</t>
  </si>
  <si>
    <t>120206</t>
  </si>
  <si>
    <t>PROTECAO MECANICA C/TELA GALVANIZADA</t>
  </si>
  <si>
    <t>GOINFRA|120207</t>
  </si>
  <si>
    <t>120207</t>
  </si>
  <si>
    <t>PROTECAO MECANICA (1:3) E=2 CM</t>
  </si>
  <si>
    <t>GOINFRA|120208</t>
  </si>
  <si>
    <t>120208</t>
  </si>
  <si>
    <t>IMPERMEABILIZACAO - ARGAMASSA SINTÉTICA SEMI-FLEXIVEL</t>
  </si>
  <si>
    <t>GOINFRA|120209</t>
  </si>
  <si>
    <t>120209</t>
  </si>
  <si>
    <t>IMPERMEABILIZACAO-C/CIMENTO CRISTALIZANTE 3 DEMAOS</t>
  </si>
  <si>
    <t>GOINFRA|120210</t>
  </si>
  <si>
    <t>120210</t>
  </si>
  <si>
    <t>MASTIQUE A BASE DE POLIURETANO COM PRÉVIO PREPARO E TRATAMENTO DA SUPERFÍCIE</t>
  </si>
  <si>
    <t>CM3</t>
  </si>
  <si>
    <t>GOINFRA|120212</t>
  </si>
  <si>
    <t>120212</t>
  </si>
  <si>
    <t>IMPERMEABILIZAÇÃO FLEXÍVEL INCLUSIVE BASE (TRANSIÇÃO) SEMI FLEXIVEL</t>
  </si>
  <si>
    <t>GOINFRA|120901</t>
  </si>
  <si>
    <t>120901</t>
  </si>
  <si>
    <t>IMPERMEABILIZACAO-JARDINEIRA C/MANTA ANTI-RAIZ (COMPLETA)</t>
  </si>
  <si>
    <t>GOINFRA|120902</t>
  </si>
  <si>
    <t>120902</t>
  </si>
  <si>
    <t xml:space="preserve">IMPERMEABILIZACAO VIGAS BALDRAMES COM ADITIVO IMPERMEABILIZANTE PARA ARGAMASSAS E CONCRETO SIMPLES E=2,0 CM </t>
  </si>
  <si>
    <t>GOINFRA|120903</t>
  </si>
  <si>
    <t>120903</t>
  </si>
  <si>
    <t>IMPERMEABILIZACAO DE VIGAS BALDRAMES COM EMULSÃO ASFÁLTICA A BASE D'ÁGUA (2 DEMÃOS)</t>
  </si>
  <si>
    <t>GOINFRA|120904</t>
  </si>
  <si>
    <t>120904</t>
  </si>
  <si>
    <t>IMPERMEABILIZACAO DE VIGAS BALDRAMES COM EMULSÃO ASFÁLTICA A BASE D'ÁGUA (4 DEMÃOS)</t>
  </si>
  <si>
    <t>GOINFRA|121001</t>
  </si>
  <si>
    <t>121001</t>
  </si>
  <si>
    <t>IMPERMEABILIZAÇÃO-REBAIXO BANHEIRO COM 4 DEMÃOS DE EMULSÃO ASFÁLTICA</t>
  </si>
  <si>
    <t>GOINFRA|121101</t>
  </si>
  <si>
    <t>121101</t>
  </si>
  <si>
    <t xml:space="preserve">IMPERMEABILIZAÇÃO  MURO DE ARRIMO COM 4 DEMÃOS DE EMULSÃO ASFÁLTICA </t>
  </si>
  <si>
    <t>GOINFRA|121105</t>
  </si>
  <si>
    <t>121105</t>
  </si>
  <si>
    <t>IMPERMEABILIZAÇÃO DE ALICERCE / "PÉ" DE PAREDE / PEITORIL E ALVENARIA DE UM MODO GERAL COM CIMENTO CRISTALIZANTE SEMI FLEXÍVEL - 2 DEMÃOS ( ESPECÍFICO PARA OBRAS DE REFORMA)</t>
  </si>
  <si>
    <t>GOINFRA|130103</t>
  </si>
  <si>
    <t>130103</t>
  </si>
  <si>
    <t>ISOLAMENTO TÉRMICO E ACÚSTICO DE LAJE DE COBERTURA COM VERMICULITA (1CI : 11,1111VERM) - ESP.=3CM</t>
  </si>
  <si>
    <t>GOINFRA|130107</t>
  </si>
  <si>
    <t>130107</t>
  </si>
  <si>
    <t>PROTEÇÃO MECÂNICA, TÉRMICA E ACÚSTICA DE IMPERMEABILIZAÇÃO PARA LAJE COM VERMICULITA (1CI:2ARM:3VERM) ESP.=3CM</t>
  </si>
  <si>
    <t>GOINFRA|130150</t>
  </si>
  <si>
    <t>130150</t>
  </si>
  <si>
    <t>EMBOÇO (ISOLANTE TÉRMICO E ACÚSTICO) COM VERMICULITA (1CI:2CH:1ARM:8,3333VERM) ESP.=3CM</t>
  </si>
  <si>
    <t>GOINFRA|130152</t>
  </si>
  <si>
    <t>130152</t>
  </si>
  <si>
    <t>REBOCO (1CALH:4ARFC+100KG CI/M3) ESP.= 1CM</t>
  </si>
  <si>
    <t>GOINFRA|130160</t>
  </si>
  <si>
    <t>130160</t>
  </si>
  <si>
    <t>REGULARIZAÇÃO E/OU NIVELAMENTO DE LAJE COM VERMICULITA ( 1CI:1ARM:5,5556VERM)</t>
  </si>
  <si>
    <t>GOINFRA|140101</t>
  </si>
  <si>
    <t>140101</t>
  </si>
  <si>
    <t>ESTRUTURA DE MADEIRA PARA TELHA CERÂMICA V=3 A 7 M. C/FERRAGENS</t>
  </si>
  <si>
    <t>GOINFRA|140102</t>
  </si>
  <si>
    <t>140102</t>
  </si>
  <si>
    <t>ESTRUTURA DE MADEIRA PARA TELHA CERAMICA V=7 A 10 M C/FERRAGENS</t>
  </si>
  <si>
    <t>GOINFRA|140103</t>
  </si>
  <si>
    <t>140103</t>
  </si>
  <si>
    <t>ESTRUTURA DE MADEIRA PARA TELHA CERAMICA V=10-13 M. C/FERRAGENS</t>
  </si>
  <si>
    <t>GOINFRA|140111</t>
  </si>
  <si>
    <t>140111</t>
  </si>
  <si>
    <t>MÃO DE OBRA ESTR.MAD.TELHA CERÂMICA V=3 A 7 M</t>
  </si>
  <si>
    <t>GOINFRA|140112</t>
  </si>
  <si>
    <t>140112</t>
  </si>
  <si>
    <t>MÃO DE OBRA ESTR.MAD.TELHA CERÂMICA V=7 A 10 M</t>
  </si>
  <si>
    <t>GOINFRA|140113</t>
  </si>
  <si>
    <t>140113</t>
  </si>
  <si>
    <t>MÃO DE OBRA ESTR.MAD.TELHA CERÂMICA V=10 A 13 M</t>
  </si>
  <si>
    <t>GOINFRA|140118</t>
  </si>
  <si>
    <t>140118</t>
  </si>
  <si>
    <t>MÃO DE OBRA P/ESTR.MAD.EM TESOURA TELHA FIBROCIMENTO</t>
  </si>
  <si>
    <t>GOINFRA|140119</t>
  </si>
  <si>
    <t>140119</t>
  </si>
  <si>
    <t>MAO DE OBRA P/ESTR.MADEIRA EM TERÇA TELHA FIBROCIMENTO</t>
  </si>
  <si>
    <t>GOINFRA|140200</t>
  </si>
  <si>
    <t>140200</t>
  </si>
  <si>
    <t>ESTRUTURA DE MADEIRA PARA TELHA FIBROCIMENTO COM APOIOS EM LAJES/VIGAS OU PAREDES(SOMENTE TERÇAS) C/FERRAGENS</t>
  </si>
  <si>
    <t>GOINFRA|140201</t>
  </si>
  <si>
    <t>140201</t>
  </si>
  <si>
    <t>ESTRUTURA DE MADEIRA PARA TELHA DE FIBROCIMENTO (C/TESOURA) C/FERRAGENS</t>
  </si>
  <si>
    <t>GOINFRA|140202</t>
  </si>
  <si>
    <t>140202</t>
  </si>
  <si>
    <t>GRADEADO CAIBROS/RIPAS</t>
  </si>
  <si>
    <t>GOINFRA|140203</t>
  </si>
  <si>
    <t>140203</t>
  </si>
  <si>
    <t>UTILIZAÇÃO DO CAIBRO NO LUGAR DO RIPAMENTO</t>
  </si>
  <si>
    <t>GOINFRA|140205</t>
  </si>
  <si>
    <t>140205</t>
  </si>
  <si>
    <t>RIPAMENTO DE MADEIRA</t>
  </si>
  <si>
    <t>GOINFRA|140206</t>
  </si>
  <si>
    <t>140206</t>
  </si>
  <si>
    <t>RIPÃO APARELHADO PARA TELHADO</t>
  </si>
  <si>
    <t>GOINFRA|140301</t>
  </si>
  <si>
    <t>140301</t>
  </si>
  <si>
    <t>TRATAMENTO PARA ESTRUTURA DE TELHADO</t>
  </si>
  <si>
    <t>GOINFRA|150204</t>
  </si>
  <si>
    <t>150204</t>
  </si>
  <si>
    <t>ESTRUTURA METÁLICA CONVENCIONAL EM AÇO DO TIPO MR-250 / ASTM A36 COM FUNDO ANTICORROSIVO</t>
  </si>
  <si>
    <t>GOINFRA|150205</t>
  </si>
  <si>
    <t>150205</t>
  </si>
  <si>
    <t>ESTRUTURA METÁLICA CONVENCIONAL EM AÇO TIPO AR-350 / ASTM A572 G50 COM FUNDO ANTICORROSIVO</t>
  </si>
  <si>
    <t>GOINFRA|150210</t>
  </si>
  <si>
    <t>150210</t>
  </si>
  <si>
    <t xml:space="preserve">JATEAMENTO ABRASIVO "IN LOCO" COM GRANALHA DE AÇO EM ESTRUTURA METÁLICA </t>
  </si>
  <si>
    <t>GOINFRA|160100</t>
  </si>
  <si>
    <t>160100</t>
  </si>
  <si>
    <t>COBERTURA COM TELHA AMERICANA  RESINADA COR VERMELHA</t>
  </si>
  <si>
    <t>GOINFRA|160101</t>
  </si>
  <si>
    <t>160101</t>
  </si>
  <si>
    <t>CUMEEIRA PARA TELHA AMERICANA RESINADA COR VERMELHA</t>
  </si>
  <si>
    <t>GOINFRA|160301</t>
  </si>
  <si>
    <t>160301</t>
  </si>
  <si>
    <t>COBERTURA COM TELHA COLONIAL RESINADA COR VERMELHA</t>
  </si>
  <si>
    <t>GOINFRA|160302</t>
  </si>
  <si>
    <t>160302</t>
  </si>
  <si>
    <t>CUMEEIRA P/TELHA COLONIAL RESINADA COR VERMELHA</t>
  </si>
  <si>
    <t>GOINFRA|160401</t>
  </si>
  <si>
    <t>160401</t>
  </si>
  <si>
    <t>COBERTURA COM TELHA PLAN RESINADA COR VERMELHA</t>
  </si>
  <si>
    <t>GOINFRA|160402</t>
  </si>
  <si>
    <t>160402</t>
  </si>
  <si>
    <t>CUMEEIRA  P/ TELHA PLAN RESINADA COR VERMELHA</t>
  </si>
  <si>
    <t>GOINFRA|160403</t>
  </si>
  <si>
    <t>160403</t>
  </si>
  <si>
    <t>EMBOCAMENTO LATERAL  (OITOES)</t>
  </si>
  <si>
    <t>GOINFRA|160404</t>
  </si>
  <si>
    <t>160404</t>
  </si>
  <si>
    <t>EMBOCAMENTO DE BEIRAL</t>
  </si>
  <si>
    <t>GOINFRA|160421</t>
  </si>
  <si>
    <t>160421</t>
  </si>
  <si>
    <t>MAO DE OBRA PARA COBERTURA COM TELHA COLONIAL PLAN</t>
  </si>
  <si>
    <t>GOINFRA|160501</t>
  </si>
  <si>
    <t>160501</t>
  </si>
  <si>
    <t>COBERTURA COM TELHA ONDULADA DE FIBROCIMENTO</t>
  </si>
  <si>
    <t>GOINFRA|160502</t>
  </si>
  <si>
    <t>160502</t>
  </si>
  <si>
    <t>CUMEEIRA PARA TELHA ONDULADA DE FIBROCIMENTO</t>
  </si>
  <si>
    <t>GOINFRA|160600</t>
  </si>
  <si>
    <t>160600</t>
  </si>
  <si>
    <t>CALHA DE CHAPA GALVANIZADA Nº 26</t>
  </si>
  <si>
    <t>GOINFRA|160601</t>
  </si>
  <si>
    <t>160601</t>
  </si>
  <si>
    <t>CALHA DE CHAPA GALVANIZADA Nº 26 DESENVOLVIMENTO 60 CM</t>
  </si>
  <si>
    <t>GOINFRA|160602</t>
  </si>
  <si>
    <t>160602</t>
  </si>
  <si>
    <t>RUFO DE CHAPA GALVANIZADA Nº 26 DESENVOLVIMENTO 40 CM</t>
  </si>
  <si>
    <t>GOINFRA|160603</t>
  </si>
  <si>
    <t>160603</t>
  </si>
  <si>
    <t>RUFO DE CHAPA GALVANIZADA Nº 26</t>
  </si>
  <si>
    <t>GOINFRA|160801</t>
  </si>
  <si>
    <t>160801</t>
  </si>
  <si>
    <t>COBERTURA COM TELHA CANALETE 49 OU EQUIV. COM ACESSÓRIOS</t>
  </si>
  <si>
    <t>GOINFRA|160901</t>
  </si>
  <si>
    <t>160901</t>
  </si>
  <si>
    <t>COBERTURA COM TELHA CANALETE 90 OU EQUIV. COM ACESSÓRIOS</t>
  </si>
  <si>
    <t>GOINFRA|160905</t>
  </si>
  <si>
    <t>160905</t>
  </si>
  <si>
    <t>COBERTURA COM TELHA DE ALUMÍNIO 0.5 MM</t>
  </si>
  <si>
    <t>GOINFRA|160906</t>
  </si>
  <si>
    <t>160906</t>
  </si>
  <si>
    <t>COBERTURA COM TELHA FIBERGLASS COM VÉU PROTEÇÃO 1MM COM ACESSÓRIOS</t>
  </si>
  <si>
    <t>GOINFRA|160908</t>
  </si>
  <si>
    <t>160908</t>
  </si>
  <si>
    <t>RIPAMENTO DE ARGAMASSA</t>
  </si>
  <si>
    <t>GOINFRA|160909</t>
  </si>
  <si>
    <t>160909</t>
  </si>
  <si>
    <t>FECHAMENTO LATERAL COM TELHA METÁLICA COM PINTURA ELETROSTÁTICA 0,65 MM COM ACESSÓRIOS</t>
  </si>
  <si>
    <t>GOINFRA|160910</t>
  </si>
  <si>
    <t>160910</t>
  </si>
  <si>
    <t>FECHAMENTO LATERAL COM TELHA METÁLICA COM PINTURA ELETROSTÁTICA 0,50 MM COM ACESSÓRIOS</t>
  </si>
  <si>
    <t>GOINFRA|160911</t>
  </si>
  <si>
    <t>160911</t>
  </si>
  <si>
    <t>COBERTURA COM TELHA FIBERGLASS COM VÉU PROTEÇÃO 1,5 MM COM ACESSÓRIOS</t>
  </si>
  <si>
    <t>GOINFRA|160963</t>
  </si>
  <si>
    <t>160963</t>
  </si>
  <si>
    <t>CUMEEIRA PARA TELHA GALVANIZADA TRAPEZOIDAL 0,43MM</t>
  </si>
  <si>
    <t>GOINFRA|160964</t>
  </si>
  <si>
    <t>160964</t>
  </si>
  <si>
    <t>CUMEEIRA PARA TELHA GALVANIZADA TRAPEZOIDAL 0,5 MM</t>
  </si>
  <si>
    <t>GOINFRA|160965</t>
  </si>
  <si>
    <t>160965</t>
  </si>
  <si>
    <t>CUMEEIRA PARA TELHA GALVANIZADA ONDULADA 0,5 MM</t>
  </si>
  <si>
    <t>GOINFRA|160966</t>
  </si>
  <si>
    <t>160966</t>
  </si>
  <si>
    <t>COBERTURA COM TELHA GALVANIZADA ONDULADA 0,5 MM COM ACESSÓRIOS</t>
  </si>
  <si>
    <t>GOINFRA|160967</t>
  </si>
  <si>
    <t>160967</t>
  </si>
  <si>
    <t>COBERTURA COM TELHA CHAPA GALVANIZADA  TRAPEZOIDAL 0,5 MM COM ACESSÓRIOS</t>
  </si>
  <si>
    <t>GOINFRA|160969</t>
  </si>
  <si>
    <t>160969</t>
  </si>
  <si>
    <t>COBERTURA COM TELHA CHAPA GALVANIZADA TRAPEZOIDAL 0,43 MM COM ACESSÓRIOS</t>
  </si>
  <si>
    <t>GOINFRA|160970</t>
  </si>
  <si>
    <t>160970</t>
  </si>
  <si>
    <t>FECHAMENTO LATERAL COM TELHA GALVANIZADA TRAPEZOIDAL 0,43 MM COM ACESSÓRIOS</t>
  </si>
  <si>
    <t>GOINFRA|160971</t>
  </si>
  <si>
    <t>160971</t>
  </si>
  <si>
    <t>COBERTURA COM TELHA TERMOACUSTICA TRAPEZOIDAL NÚCLEO PIR 30MM EM AÇO GALVALUME, #0,43MM (TELHA/FILME)</t>
  </si>
  <si>
    <t>GOINFRA|170010</t>
  </si>
  <si>
    <t>170010</t>
  </si>
  <si>
    <t>ALIZAR</t>
  </si>
  <si>
    <t>GOINFRA|170015</t>
  </si>
  <si>
    <t>170015</t>
  </si>
  <si>
    <t>PORTAL (INCLUSO ENCHIMENTO COM ALVENARIA)</t>
  </si>
  <si>
    <t>Jg</t>
  </si>
  <si>
    <t>GOINFRA|170101</t>
  </si>
  <si>
    <t>170101</t>
  </si>
  <si>
    <t>PORTA LISA 60x210 C/PORTAL E ALISAR S/FERRAGENS</t>
  </si>
  <si>
    <t>GOINFRA|170102</t>
  </si>
  <si>
    <t>170102</t>
  </si>
  <si>
    <t>PORTA LISA 70x210 C/PORTAL E ALISAR S/FERRAGENS</t>
  </si>
  <si>
    <t>GOINFRA|170103</t>
  </si>
  <si>
    <t>170103</t>
  </si>
  <si>
    <t>PORTA LISA 80x210 C/PORTAL E ALISAR S/FERRAGENS</t>
  </si>
  <si>
    <t>GOINFRA|170104</t>
  </si>
  <si>
    <t>170104</t>
  </si>
  <si>
    <t>PORTA DE SANITARIO 60x 160v200CM C/PORTAL /ALISAR S/FERRAGENS</t>
  </si>
  <si>
    <t>GOINFRA|170106</t>
  </si>
  <si>
    <t>170106</t>
  </si>
  <si>
    <t>PORTA REVESTIDA COM MATERIAL MELAMÍNICO PARA BOX (60X 160v200CM) COM PORTAL E ALISAR SEM FERRAGENS</t>
  </si>
  <si>
    <t>GOINFRA|170107</t>
  </si>
  <si>
    <t>170107</t>
  </si>
  <si>
    <t>FOLHA DE PORTA LISA 60/70/80X210</t>
  </si>
  <si>
    <t>GOINFRA|170108</t>
  </si>
  <si>
    <t>170108</t>
  </si>
  <si>
    <t>FOLHA DE PORTA COM REVESTIMENTO MELAMÍNICO 70X210</t>
  </si>
  <si>
    <t>GOINFRA|170109</t>
  </si>
  <si>
    <t>170109</t>
  </si>
  <si>
    <t>FOLHA DE PORTA COM REVESTIMENTO MELAMÍNICO 60X210</t>
  </si>
  <si>
    <t>GOINFRA|170110</t>
  </si>
  <si>
    <t>170110</t>
  </si>
  <si>
    <t>PORTA LISA 90X210 COM PORTAL E ALISAR SEM FERRAGENS</t>
  </si>
  <si>
    <t>GOINFRA|170111</t>
  </si>
  <si>
    <t>170111</t>
  </si>
  <si>
    <t>PORTA LISA 100X210 COM PORTAL E ALISAR SEM FERRAGENS</t>
  </si>
  <si>
    <t>GOINFRA|170112</t>
  </si>
  <si>
    <t>170112</t>
  </si>
  <si>
    <t>FOLHA DE PORTA LISA 90 X 210</t>
  </si>
  <si>
    <t>GOINFRA|170113</t>
  </si>
  <si>
    <t>170113</t>
  </si>
  <si>
    <t>FOLHA DE PORTA LISA 100 X 210</t>
  </si>
  <si>
    <t>GOINFRA|170114</t>
  </si>
  <si>
    <t>170114</t>
  </si>
  <si>
    <t>FOLHA DE PORTA COM REVESTIMENTO MELAMÍNICO 60X180</t>
  </si>
  <si>
    <t>GOINFRA|170115</t>
  </si>
  <si>
    <t>170115</t>
  </si>
  <si>
    <t>FOLHA DE PORTA COM REVESTIMENTO MELAMÍNICO 80X210</t>
  </si>
  <si>
    <t>GOINFRA|170116</t>
  </si>
  <si>
    <t>170116</t>
  </si>
  <si>
    <t>FOLHA DE PORTA COM REVESTIMENTO MELAMÍNICO 90X210</t>
  </si>
  <si>
    <t>GOINFRA|170117</t>
  </si>
  <si>
    <t>170117</t>
  </si>
  <si>
    <t>FOLHA DE PORTA COM REVESTIMENTO MELAMÍNICO 100X210</t>
  </si>
  <si>
    <t>GOINFRA|180111</t>
  </si>
  <si>
    <t>180111</t>
  </si>
  <si>
    <t>JANELA DE CORRER EM ALUMINIO ANODIZADO, 02 FOLHAS DE VIDRO, COM FERRAGENS (M.O.FAB.INC.MAT.) - EXCLUSO VIDRO</t>
  </si>
  <si>
    <t>GOINFRA|180112</t>
  </si>
  <si>
    <t>180112</t>
  </si>
  <si>
    <t>JANELA DE CORRER EM ALUMINIO ANODIZADO COM 03 FOLHAS (01 VIDRO E 02 VENEZIANAS) C/FERRAGENS (M.O.FAB.INC.MAT.) - EXCLUSO VIDRO</t>
  </si>
  <si>
    <t>GOINFRA|180113</t>
  </si>
  <si>
    <t>180113</t>
  </si>
  <si>
    <t>PORTA DE ABRIR EM ALUMÍNIO ANODIZADO, 01 FOLHA COM VIDRO, COM FERRAGENS (M.O.FAB.INC.MAT.) - EXCLUSO VIDRO</t>
  </si>
  <si>
    <t>GOINFRA|180114</t>
  </si>
  <si>
    <t>180114</t>
  </si>
  <si>
    <t>PORTA DE ABRIR EM ALUMÍNIO ANODIZADO, 01 FOLHA EM VENEZIANA, COM FERRAGENS (M.O.FAB.INC.MAT.)</t>
  </si>
  <si>
    <t>GOINFRA|180115</t>
  </si>
  <si>
    <t>180115</t>
  </si>
  <si>
    <t>JANELA EM ALUMÍNIO ANODIZADO MAXIM AR C/FERRAGENS (M.O.FAB.INC.MAT.) - EXCLUSO VIDRO</t>
  </si>
  <si>
    <t>GOINFRA|180120</t>
  </si>
  <si>
    <t>180120</t>
  </si>
  <si>
    <t>JANELA DE CORRER EM ALUMINIO, 02 FOLHAS DE VIDRO, COM ACABAMENTO EM PINTURA ELETROSTÁTICA BRANCA - INCLUSO FERRAGENS (M.O.FAB.INC.MAT.) - EXCLUSO VIDRO</t>
  </si>
  <si>
    <t>GOINFRA|180121</t>
  </si>
  <si>
    <t>180121</t>
  </si>
  <si>
    <t>JANELA DE CORRER EM ALUMINIO, 03 FOLHAS (01 VIDRO E 02 VENEZIANAS), COM ACABAMENTO EM PINTURA ELETROSTÁTICA BRANCA - INCLUSO FERRAGENS (M.O.FAB.INC.MAT.) - EXCLUSO VIDRO</t>
  </si>
  <si>
    <t>GOINFRA|180122</t>
  </si>
  <si>
    <t>180122</t>
  </si>
  <si>
    <t>JANELA MAXIM AR EM ALUMINIO COM ACABAMENTO EM PINTURA ELETROSTÁTICA BRANCA - INCLUSO FERRAGENS (M.O.FAB.INC.MAT.) - EXCLUSO VIDRO</t>
  </si>
  <si>
    <t>GOINFRA|180123</t>
  </si>
  <si>
    <t>180123</t>
  </si>
  <si>
    <t>PORTA DE ABRIR EM ALUMINIO, 01 FOLHA COM VIDRO, ACABAMENTO EM PINTURA ELETROSTÁTICA BRANCA - INCLUSO FERRAGENS (M.O.FAB.INC.MAT.) - EXCLUSO VIDRO</t>
  </si>
  <si>
    <t>GOINFRA|180124</t>
  </si>
  <si>
    <t>180124</t>
  </si>
  <si>
    <t>PORTA DE ABRIR EM ALUMINIO, 01 FOLHA VENEZIANA, ACABAMENTO EM PINTURA ELETROSTÁTICA BRANCA - INCLUSO FERRAGENS (M.O.FAB.INC.MAT.)</t>
  </si>
  <si>
    <t>GOINFRA|180204</t>
  </si>
  <si>
    <t>180204</t>
  </si>
  <si>
    <t>PORTA CORTA FOGO COMPLETA - P90</t>
  </si>
  <si>
    <t>GOINFRA|180208</t>
  </si>
  <si>
    <t>180208</t>
  </si>
  <si>
    <t>GRADE PROTECAO TIPO TIJOLINHO GP-1/GP-2</t>
  </si>
  <si>
    <t>GOINFRA|180280</t>
  </si>
  <si>
    <t>180280</t>
  </si>
  <si>
    <t>PORTÃO DE ABRIR 02 FOLHAS DE TELA/TUBO FoGo 1.1/2" PT1/PT2 C/FERRAGENS</t>
  </si>
  <si>
    <t>GOINFRA|180281</t>
  </si>
  <si>
    <t>180281</t>
  </si>
  <si>
    <t>PORTÃO DE ABRIR 01 FOLHA TELA/TUBO FoGo 1.1/2" PT3 C/FERRAGENS</t>
  </si>
  <si>
    <t>GOINFRA|180282</t>
  </si>
  <si>
    <t>180282</t>
  </si>
  <si>
    <t>PORTÃO DE ABRIR 01 FOLHA TELA/TUBO FoGo 2" PT10 C/FERRAGENS</t>
  </si>
  <si>
    <t>GOINFRA|180302</t>
  </si>
  <si>
    <t>180302</t>
  </si>
  <si>
    <t>PORTÃO DE ABRIR 02 FOLHAS DE FERRO REDONDO PT-6 C/FERRAGENS</t>
  </si>
  <si>
    <t>GOINFRA|180303</t>
  </si>
  <si>
    <t>180303</t>
  </si>
  <si>
    <t>PORTA DE ENROLAR C/FERRAGENS</t>
  </si>
  <si>
    <t>GOINFRA|180304</t>
  </si>
  <si>
    <t>180304</t>
  </si>
  <si>
    <t>PORTÃO DE ABRIR 01 FOLHA CHAPA 14  PT-4 C/FERRAGENS</t>
  </si>
  <si>
    <t>GOINFRA|180305</t>
  </si>
  <si>
    <t>180305</t>
  </si>
  <si>
    <t>PORTÃO DE ABRIR 02 FOLHAS DE TELA E TUBO GALVANIZADO 2" PT 9 C/FERRAGENS</t>
  </si>
  <si>
    <t>GOINFRA|180307</t>
  </si>
  <si>
    <t>180307</t>
  </si>
  <si>
    <t>PORTÃO DE ABRIR 01 FOLHA COM CHAPA TRAPEZOIDAL / TUBO DE ACO PT-5 C/FERRAGENS</t>
  </si>
  <si>
    <t>GOINFRA|180308</t>
  </si>
  <si>
    <t>180308</t>
  </si>
  <si>
    <t>PORTÃO DE ABRIR DE 02 FOLHAS EM CHAPA 14 / GRADE DE FERRO PT-7 C/FERRAGENS</t>
  </si>
  <si>
    <t>GOINFRA|180309</t>
  </si>
  <si>
    <t>180309</t>
  </si>
  <si>
    <t>PORTÃO DE CORRER E ABRIR CONJUGADO PT-8 C/FERRAGENS</t>
  </si>
  <si>
    <t>GOINFRA|180310</t>
  </si>
  <si>
    <t>180310</t>
  </si>
  <si>
    <t>GRADE DE PROTECAO EM CANTONEIRA/FERRO QUADRADO GP3-GP4</t>
  </si>
  <si>
    <t>GOINFRA|180311</t>
  </si>
  <si>
    <t>180311</t>
  </si>
  <si>
    <t>GRADE DE PROTECAO/TUBO INDUSTRIAL/FERRO REDONDO-GP5</t>
  </si>
  <si>
    <t>GOINFRA|180312</t>
  </si>
  <si>
    <t>180312</t>
  </si>
  <si>
    <t>GRADE DE FRENTE/FERRO REDONDO COM ESTACA D=25CM ARMADA - GF-1</t>
  </si>
  <si>
    <t>GOINFRA|180313</t>
  </si>
  <si>
    <t>180313</t>
  </si>
  <si>
    <t>GRADE DE FRENTE/TUBO DE AÇO COM ESTACA D=25CM ARMADA - GF-2</t>
  </si>
  <si>
    <t>GOINFRA|180317</t>
  </si>
  <si>
    <t>180317</t>
  </si>
  <si>
    <t xml:space="preserve">GRADE PADRÃO PARA CELA </t>
  </si>
  <si>
    <t>GOINFRA|180318</t>
  </si>
  <si>
    <t>180318</t>
  </si>
  <si>
    <t>GUARDA BICICLETAS</t>
  </si>
  <si>
    <t>GOINFRA|180320</t>
  </si>
  <si>
    <t>180320</t>
  </si>
  <si>
    <t>GRADE GINASIO - TELA PORTUG.3X3CM FIO12/TB.INDUST.1.1/2"</t>
  </si>
  <si>
    <t>GOINFRA|180321</t>
  </si>
  <si>
    <t>180321</t>
  </si>
  <si>
    <t>GRADE GINÁSIO (PARAFUSADA) TELA PORT.3X3CM FIO12/TUB.IND.1.1/2"</t>
  </si>
  <si>
    <t>GOINFRA|180323</t>
  </si>
  <si>
    <t>180323</t>
  </si>
  <si>
    <t>GRELHA PADRÃO GOINFRA DE FERRO CHATO COM BERÇO (ESPAÇAMENTO ENTRE FACES = 1,5CM - NBR 9050 ACESSIBILIDADE)</t>
  </si>
  <si>
    <t>GOINFRA|180324</t>
  </si>
  <si>
    <t>180324</t>
  </si>
  <si>
    <t>GRELHA PADRÃO GOINFRA DE FERRO CHATO COM BERÇO ( ESPAÇAMENTO ENTRE EIXOS = 2 CM)</t>
  </si>
  <si>
    <t>GOINFRA|180325</t>
  </si>
  <si>
    <t>180325</t>
  </si>
  <si>
    <t>VEDAÇÃO DE JUNTA DE DILATAÇÃO COM CHAPA 18 VINCADA E PARAFUSADA A CADA 30 CM - PINTADA</t>
  </si>
  <si>
    <t>GOINFRA|180331</t>
  </si>
  <si>
    <t>180331</t>
  </si>
  <si>
    <t>GUARDA CORPO/TUBO INDUSTRIAL E TELA ARTÍSTICA GCS-2</t>
  </si>
  <si>
    <t>GOINFRA|180340</t>
  </si>
  <si>
    <t>180340</t>
  </si>
  <si>
    <t>GUARDA CORPO EM TUBO INDUSTRIAL DE 2" COM MONTANTES SECUNDÁRIOS DE 1" E CORRIMÃO DUPLO DE 1.1/2"</t>
  </si>
  <si>
    <t>GOINFRA|180341</t>
  </si>
  <si>
    <t>180341</t>
  </si>
  <si>
    <t>GUARDA CORPO EM TUBO INDUSTRIAL DE 2" COM MONTANTES SECUNDÁRIOS DE 1" (SEM CORRIMÃO)</t>
  </si>
  <si>
    <t>GOINFRA|180342</t>
  </si>
  <si>
    <t>180342</t>
  </si>
  <si>
    <t>GUARDA CORPO EM TUBO INDUSTRIAL DE 2" COM MONTANTES SECUNDÁRIOS DE 1" E CORRIMÃO DUPLO DE 1.1/2" EM AMBOS OS LADOS</t>
  </si>
  <si>
    <t>GOINFRA|180343</t>
  </si>
  <si>
    <t>180343</t>
  </si>
  <si>
    <t>CORRIMÃO DUPLO EM TUBO INDUSTRIAL DE 1.1/2" FIXADO EM PAREDE</t>
  </si>
  <si>
    <t>GOINFRA|180344</t>
  </si>
  <si>
    <t>180344</t>
  </si>
  <si>
    <t>CORRIMÃO DUPLO EM TUBO INDUSTRIAL DE 1.1/2" FIXADO EM PISO COM MONTANTES VERTICAIS DE 2"</t>
  </si>
  <si>
    <t>GOINFRA|180380</t>
  </si>
  <si>
    <t>180380</t>
  </si>
  <si>
    <t>JANELA MAXIM AR CHAPA/VIDRO J4 C/FERRAGENS - EXCLUSO VIDRO</t>
  </si>
  <si>
    <t>GOINFRA|180381</t>
  </si>
  <si>
    <t>180381</t>
  </si>
  <si>
    <t>JANELA MAXIM AR CHAPA/VIDRO J3/J5/J6/J8 C/FERRAGENS - EXCLUSO VIDRO</t>
  </si>
  <si>
    <t>GOINFRA|180383</t>
  </si>
  <si>
    <t>180383</t>
  </si>
  <si>
    <t>JANELA DE CORRER VENEZIANA CHAPA/VIDRO J14 C/FERRAGENS</t>
  </si>
  <si>
    <t>GOINFRA|180401</t>
  </si>
  <si>
    <t>180401</t>
  </si>
  <si>
    <t>JANELA DE CORRER CHAPA/VIDRO J9/J10/J12/J13 C/FERRAGENS (EXCLUSO VIDRO)</t>
  </si>
  <si>
    <t>GOINFRA|180402</t>
  </si>
  <si>
    <t>180402</t>
  </si>
  <si>
    <t>JANELA DE CORRER VENEZIANA CHAPA/VIDRO J11/J16 C/FERRAGENS</t>
  </si>
  <si>
    <t>GOINFRA|180403</t>
  </si>
  <si>
    <t>180403</t>
  </si>
  <si>
    <t>JANELA MAXIM AR CHAPA/VIDRO J1/J2/J7/J15 C/FERRAGENS - EXCLUSO VIDRO</t>
  </si>
  <si>
    <t>GOINFRA|180404</t>
  </si>
  <si>
    <t>180404</t>
  </si>
  <si>
    <t>JANELA BASCULANTE EM CHAPA  J17, J18 e J19 C/FERRAGENS</t>
  </si>
  <si>
    <t>GOINFRA|180405</t>
  </si>
  <si>
    <t>180405</t>
  </si>
  <si>
    <t>JANELA METALICA / PRE-MOLDADO JPM-1 / JPM-2 C/FERRAGENS</t>
  </si>
  <si>
    <t>GOINFRA|180406</t>
  </si>
  <si>
    <t>180406</t>
  </si>
  <si>
    <t>JANELA EM CHAPA METÁLICA TIPO VENEZIANA FIXA COM VENTILAÇÃO  J-20</t>
  </si>
  <si>
    <t>GOINFRA|180490</t>
  </si>
  <si>
    <t>180490</t>
  </si>
  <si>
    <t>PORTA DE ABRIR DE 01 FOLHA EM CHAPA VINCADA PF-1A C/FERRAGENS</t>
  </si>
  <si>
    <t>GOINFRA|180491</t>
  </si>
  <si>
    <t>180491</t>
  </si>
  <si>
    <t>PORTA DE ABRIR DE 01 FOLHA EM CHAPA METÁLICA PF-1B C/FERRAGENS</t>
  </si>
  <si>
    <t>GOINFRA|180501</t>
  </si>
  <si>
    <t>180501</t>
  </si>
  <si>
    <t>PORTA DE ABRIR DE 01 FOLHA EM CHAPA METÁLICA PF-1 C/FERRAGENS</t>
  </si>
  <si>
    <t>GOINFRA|180502</t>
  </si>
  <si>
    <t>180502</t>
  </si>
  <si>
    <t>PORTA DE ABRIR DE 01 FOLHA DE VIDRO PF-2 C/FERRAGENS - EXCLUSO VIDRO</t>
  </si>
  <si>
    <t>GOINFRA|180503</t>
  </si>
  <si>
    <t>180503</t>
  </si>
  <si>
    <t>PORTA DE ABRIR DE 01 FOLHA (VENEZIANA/VIDRO) PF-3 C/FERRAGENS - EXCLUSO VIDRO</t>
  </si>
  <si>
    <t>GOINFRA|180504</t>
  </si>
  <si>
    <t>180504</t>
  </si>
  <si>
    <t>PORTA DE ABRIR DE 01 FOLHA EM VENEZIANA PF-4 C/FERRAGENS</t>
  </si>
  <si>
    <t>GOINFRA|180505</t>
  </si>
  <si>
    <t>180505</t>
  </si>
  <si>
    <t>PORTA DE ABRIR DE 02 FOLHAS EM VENEZIANA PF-5 C/FERRAGENS</t>
  </si>
  <si>
    <t>GOINFRA|180506</t>
  </si>
  <si>
    <t>180506</t>
  </si>
  <si>
    <t>PORTA DE CORRER DE 04 FOLHAS EM VIDRO (DUAS FIXAS E DUAS MÓVEIS) PF-6 C/ FERRAGENS - EXCLUSO VIDRO</t>
  </si>
  <si>
    <t>GOINFRA|180507</t>
  </si>
  <si>
    <t>180507</t>
  </si>
  <si>
    <t>PORTA DE CORRER DE 02 OU 04 FOLHAS DE VIDRO (METADE FIXA/METADE MÓVEL) C/BASCULA SUPERIOR PF-7/PF-8 C/ FERRAGENS - EXCLUSO VIDRO</t>
  </si>
  <si>
    <t>GOINFRA|180508</t>
  </si>
  <si>
    <t>180508</t>
  </si>
  <si>
    <t>PORTA DE ABRIR DE 02 FOLHAS DE VIDRO PF-9 C/FERRAGENS - EXCLUSO VIDRO</t>
  </si>
  <si>
    <t>GOINFRA|180509</t>
  </si>
  <si>
    <t>180509</t>
  </si>
  <si>
    <t>PORTA DE ABRIR DE 01 FOLHA EM CHAPA DE AÇO PARA SANITÁRIO PF-10 C/FERRAGENS</t>
  </si>
  <si>
    <t>GOINFRA|180510</t>
  </si>
  <si>
    <t>180510</t>
  </si>
  <si>
    <t>PORTA CH./VENEZIANA PRE-MOLD.PPM-1/PPM-2 C/FERRAGEM</t>
  </si>
  <si>
    <t>GOINFRA|180511</t>
  </si>
  <si>
    <t>180511</t>
  </si>
  <si>
    <t>PORTA CHAPA / GRADE - PRE-MOLD.PPM-3 C/FERRAGEM</t>
  </si>
  <si>
    <t>GOINFRA|180512</t>
  </si>
  <si>
    <t>180512</t>
  </si>
  <si>
    <t>PORTA EM CHAPA P/WC - PRE-MOLD.PPM-4 C/FERRAGEM</t>
  </si>
  <si>
    <t>GOINFRA|180515</t>
  </si>
  <si>
    <t>180515</t>
  </si>
  <si>
    <t>PORTA DE ABRIR DE 02 FOLHAS (VENEZIANA / VIDRO) PF-11 C/FERRAGENS - EXCLUSO VIDRO</t>
  </si>
  <si>
    <t>GOINFRA|180701</t>
  </si>
  <si>
    <t>180701</t>
  </si>
  <si>
    <t>ESCADA TIPO MARINHEIRO COM GUARDA CORPO PADRÃO GOINFRA ( H &gt; 3M )</t>
  </si>
  <si>
    <t>GOINFRA|180703</t>
  </si>
  <si>
    <t>180703</t>
  </si>
  <si>
    <t>ESCADA TIPO MARINHEIRO SEM GUARDA CORPO PADRÃO GOINFRA ( H &lt;= 3M)</t>
  </si>
  <si>
    <t>GOINFRA|180708</t>
  </si>
  <si>
    <t>180708</t>
  </si>
  <si>
    <t>GAIOLA PADRÃO EM AÇO CA-50 8.0 MM PARA PROTEÇÃO DAS LUMINÁRIAS</t>
  </si>
  <si>
    <t>GOINFRA|180710</t>
  </si>
  <si>
    <t>180710</t>
  </si>
  <si>
    <t>ALÇAPÃO FORMATO COIFA EM CHAPA VINCADA Nº. 18 H=(10+2)CM, C/ALÇAS E PORTA CADEADOS (INCLUSIVE CADEADOS Nº. 30)</t>
  </si>
  <si>
    <t>GOINFRA|190101</t>
  </si>
  <si>
    <t>190101</t>
  </si>
  <si>
    <t>VIDRO LISO 3 MM - COLOCADO</t>
  </si>
  <si>
    <t>GOINFRA|190102</t>
  </si>
  <si>
    <t>190102</t>
  </si>
  <si>
    <t>VIDRO LISO 4 MM - COLOCADO</t>
  </si>
  <si>
    <t>GOINFRA|190103</t>
  </si>
  <si>
    <t>190103</t>
  </si>
  <si>
    <t>VIDRO LISO 5 MM - COLOCADO</t>
  </si>
  <si>
    <t>GOINFRA|190104</t>
  </si>
  <si>
    <t>190104</t>
  </si>
  <si>
    <t>VIDRO LISO 6 MM - COLOCADO</t>
  </si>
  <si>
    <t>GOINFRA|190105</t>
  </si>
  <si>
    <t>190105</t>
  </si>
  <si>
    <t>VIDRO MINI-BOREAL - COLOCADO</t>
  </si>
  <si>
    <t>GOINFRA|190106</t>
  </si>
  <si>
    <t>190106</t>
  </si>
  <si>
    <t>VIDRO PONTILHADO - COLOCADO</t>
  </si>
  <si>
    <t>GOINFRA|190108</t>
  </si>
  <si>
    <t>190108</t>
  </si>
  <si>
    <t>VIDRO MARTELADO - COLOCADO</t>
  </si>
  <si>
    <t>GOINFRA|190109</t>
  </si>
  <si>
    <t>190109</t>
  </si>
  <si>
    <t>VIDRO CANELADO - COLOCADO</t>
  </si>
  <si>
    <t>GOINFRA|190201</t>
  </si>
  <si>
    <t>190201</t>
  </si>
  <si>
    <t>VIDRO TEMPERADO 10 MM  - COLOCADO</t>
  </si>
  <si>
    <t>GOINFRA|190202</t>
  </si>
  <si>
    <t>190202</t>
  </si>
  <si>
    <t>VIDRO TEMPERADO 10 MM FUME - COLOCADO</t>
  </si>
  <si>
    <t>GOINFRA|190301</t>
  </si>
  <si>
    <t>190301</t>
  </si>
  <si>
    <t>VIDRO FUME COMUM 4MM - COLOCADO</t>
  </si>
  <si>
    <t>GOINFRA|190401</t>
  </si>
  <si>
    <t>190401</t>
  </si>
  <si>
    <t>VIDRO ARAMADO - COLOCADO</t>
  </si>
  <si>
    <t>GOINFRA|200101</t>
  </si>
  <si>
    <t>200101</t>
  </si>
  <si>
    <t>CHAPISCO COMUM</t>
  </si>
  <si>
    <t>GOINFRA|200102</t>
  </si>
  <si>
    <t>200102</t>
  </si>
  <si>
    <t>COSTURA DE TRINCA EM ALVENARIA  DE TIJOLO</t>
  </si>
  <si>
    <t>GOINFRA|200103</t>
  </si>
  <si>
    <t>200103</t>
  </si>
  <si>
    <t>RASGO E ENCHIMENTO DE ALVENARIA</t>
  </si>
  <si>
    <t>GOINFRA|200104</t>
  </si>
  <si>
    <t>200104</t>
  </si>
  <si>
    <t>CHAPISCO FINO USADO SOBRE EMBOCO C/PENEIRA</t>
  </si>
  <si>
    <t>GOINFRA|200105</t>
  </si>
  <si>
    <t>200105</t>
  </si>
  <si>
    <t>CHAPISCO COM PEDRISCO</t>
  </si>
  <si>
    <t>GOINFRA|200140</t>
  </si>
  <si>
    <t>200140</t>
  </si>
  <si>
    <t>CHAPISCO COMUM EM FACHADA</t>
  </si>
  <si>
    <t>GOINFRA|200145</t>
  </si>
  <si>
    <t>200145</t>
  </si>
  <si>
    <t>CHAPISCO COMUM EM BALANCIM</t>
  </si>
  <si>
    <t>GOINFRA|200150</t>
  </si>
  <si>
    <t>200150</t>
  </si>
  <si>
    <t>CHAPISCO ROLADO - (1COLA:10CI:30 ARML)</t>
  </si>
  <si>
    <t>GOINFRA|200200</t>
  </si>
  <si>
    <t>200200</t>
  </si>
  <si>
    <t>EMBOÇO PARA REBOCO FINO (1CALH:4ARML+100kgCI/M3)</t>
  </si>
  <si>
    <t>GOINFRA|200201</t>
  </si>
  <si>
    <t>200201</t>
  </si>
  <si>
    <t>EMBOÇO (1CI:4 ARML)</t>
  </si>
  <si>
    <t>GOINFRA|200403</t>
  </si>
  <si>
    <t>200403</t>
  </si>
  <si>
    <t>REBOCO (1 CALH:4 ARFC+100kgCI/M3)</t>
  </si>
  <si>
    <t>GOINFRA|200499</t>
  </si>
  <si>
    <t>200499</t>
  </si>
  <si>
    <t>REBOCO PAULISTA A-14 (1CALH:4ARMLC+100kgCI/M3)</t>
  </si>
  <si>
    <t>GOINFRA|200500</t>
  </si>
  <si>
    <t>200500</t>
  </si>
  <si>
    <t>REBOCO PAULISTA A-7 (1 CALH,4 ARMLC)</t>
  </si>
  <si>
    <t>GOINFRA|200502</t>
  </si>
  <si>
    <t>200502</t>
  </si>
  <si>
    <t>REBOCO - 1CI:3 ARML - (BASE P/TINTA EPOXI / OUTROS)</t>
  </si>
  <si>
    <t>GOINFRA|200503</t>
  </si>
  <si>
    <t>200503</t>
  </si>
  <si>
    <t>REVESTIMENTO C/LITOCERAMICA</t>
  </si>
  <si>
    <t>GOINFRA|200504</t>
  </si>
  <si>
    <t>200504</t>
  </si>
  <si>
    <t>REBOCO PAULISTA A13 (1 CALH:3 ARMLC+100kgCI/M3)</t>
  </si>
  <si>
    <t>GOINFRA|200505</t>
  </si>
  <si>
    <t>200505</t>
  </si>
  <si>
    <t>REBOCO PAULISTA C/IMPERMEABILIZANTE A-15 (1CI:4ARMLC+5% IMPXCI)</t>
  </si>
  <si>
    <t>GOINFRA|200506</t>
  </si>
  <si>
    <t>200506</t>
  </si>
  <si>
    <t>CHAPISCO GROSSO</t>
  </si>
  <si>
    <t>GOINFRA|201002</t>
  </si>
  <si>
    <t>201002</t>
  </si>
  <si>
    <t>PASTILHA DE PORCELANA COM PASTA COLANTE</t>
  </si>
  <si>
    <t>GOINFRA|201003</t>
  </si>
  <si>
    <t>201003</t>
  </si>
  <si>
    <t>PASTILHA PORCELANA C/ARGAMASSA FLEXIVEL</t>
  </si>
  <si>
    <t>GOINFRA|201201</t>
  </si>
  <si>
    <t>201201</t>
  </si>
  <si>
    <t>REVESTIMENTO COM PEDRA SAO THOME</t>
  </si>
  <si>
    <t>GOINFRA|201202</t>
  </si>
  <si>
    <t>201202</t>
  </si>
  <si>
    <t>REVESTIMENTO DE MARMORE PADRONIZADO</t>
  </si>
  <si>
    <t>GOINFRA|201302</t>
  </si>
  <si>
    <t>201302</t>
  </si>
  <si>
    <t xml:space="preserve">REVESTIMENTO COM CERÂMICA </t>
  </si>
  <si>
    <t>GOINFRA|201304</t>
  </si>
  <si>
    <t>201304</t>
  </si>
  <si>
    <t>REVESTIMENTO COM LAMINADO MELAMÍNICO SOBRE EMBOÇO 1:3</t>
  </si>
  <si>
    <t>GOINFRA|201305</t>
  </si>
  <si>
    <t>201305</t>
  </si>
  <si>
    <t>REJUNTAMENTO C/CIMENTO-COLA PRE-MOL</t>
  </si>
  <si>
    <t>GOINFRA|201306</t>
  </si>
  <si>
    <t>201306</t>
  </si>
  <si>
    <t>REJUNTAMENTO C/MASSA PLÁSTICA - PRE MOL.</t>
  </si>
  <si>
    <t>GOINFRA|201371</t>
  </si>
  <si>
    <t>201371</t>
  </si>
  <si>
    <t>REVESTIMENTO COM BARITA - RX GABINETE MÉDICO</t>
  </si>
  <si>
    <t>GOINFRA|201401</t>
  </si>
  <si>
    <t>201401</t>
  </si>
  <si>
    <t>BARRA LISA (1CI:4ARMLC+5%IMP.X CI) C/OXIDO FERRO</t>
  </si>
  <si>
    <t>GOINFRA|201402</t>
  </si>
  <si>
    <t>201402</t>
  </si>
  <si>
    <t>REVESTIMENTO COM BARITA - RX GABINETE ODONTOLÓGICO</t>
  </si>
  <si>
    <t>GOINFRA|201410</t>
  </si>
  <si>
    <t>201410</t>
  </si>
  <si>
    <t>MOLDURA TIPO "U" INVERTIDO EM ARGAMASSA COM 2CM DE ESPESSURA TIPO PINGADEIRA EM MURO/PLATIBANDA ( A PARTE VERTICAL DESCE 2,5CM)</t>
  </si>
  <si>
    <t>GOINFRA|210101</t>
  </si>
  <si>
    <t>210101</t>
  </si>
  <si>
    <t>CHAPISCO EM FORRO (1CI: 3 ARG)</t>
  </si>
  <si>
    <t>GOINFRA|210102</t>
  </si>
  <si>
    <t>210102</t>
  </si>
  <si>
    <t>CHAPISCO ROLADO (1CIM:3 ARML)+(1 COLA:10 CIM)</t>
  </si>
  <si>
    <t>GOINFRA|210201</t>
  </si>
  <si>
    <t>210201</t>
  </si>
  <si>
    <t>EMBOCO EM FORRO (1 CALH:4 ARML+150 KG CI/M3)</t>
  </si>
  <si>
    <t>GOINFRA|210301</t>
  </si>
  <si>
    <t>210301</t>
  </si>
  <si>
    <t>REBOCO FINO EM FORRO (1 CALH:4 ARFC+100 KG CI/M3)</t>
  </si>
  <si>
    <t>GOINFRA|210401</t>
  </si>
  <si>
    <t>210401</t>
  </si>
  <si>
    <t>REBOCO PAULISTA EM FORRO(1CALH:4ARML+150KG CI/M3)</t>
  </si>
  <si>
    <t>GOINFRA|210462</t>
  </si>
  <si>
    <t>210462</t>
  </si>
  <si>
    <t>FORRO DE PVC COM ESTRUTURA EM METALON PINTADA COM TINTA EPOXI MASTIC DUPLA FUNÇÃO</t>
  </si>
  <si>
    <t>GOINFRA|210463</t>
  </si>
  <si>
    <t>210463</t>
  </si>
  <si>
    <t>FORRO DE PVC SEM ESTRUTURA DE METALON (COM REPINTURA DA ESTRUTURA COM TINTA EPOXI MASTIC DF)</t>
  </si>
  <si>
    <t>GOINFRA|210498</t>
  </si>
  <si>
    <t>210498</t>
  </si>
  <si>
    <t>FORRO DE GESSO ACARTONADO PARA ÁREAS SECAS ESPESSURA DE 12,5MM</t>
  </si>
  <si>
    <t>GOINFRA|210499</t>
  </si>
  <si>
    <t>210499</t>
  </si>
  <si>
    <t>FORRO DE GESSO ACARTONADO PARA ÁREAS MOLHADAS, ESPESSURA DE 12,5 MM</t>
  </si>
  <si>
    <t>GOINFRA|210501</t>
  </si>
  <si>
    <t>210501</t>
  </si>
  <si>
    <t>FORRO DE GESSO COMUM</t>
  </si>
  <si>
    <t>GOINFRA|210505</t>
  </si>
  <si>
    <t>210505</t>
  </si>
  <si>
    <t>MOLDURA PARA FORRO DE GESSO COMUM 5 CM</t>
  </si>
  <si>
    <t>GOINFRA|210506</t>
  </si>
  <si>
    <t>210506</t>
  </si>
  <si>
    <t>TABICA PARA FORRO DE GESSO</t>
  </si>
  <si>
    <t>GOINFRA|210515</t>
  </si>
  <si>
    <t>210515</t>
  </si>
  <si>
    <t>GESSO CORRIDO EM TETO</t>
  </si>
  <si>
    <t>GOINFRA|210702</t>
  </si>
  <si>
    <t>210702</t>
  </si>
  <si>
    <t>FORRO PAULISTA DE CEDRINHO (1ª QUALIDADE)</t>
  </si>
  <si>
    <t>GOINFRA|220001</t>
  </si>
  <si>
    <t>220001</t>
  </si>
  <si>
    <t>FITA ANTIDERRAPANTE PARA ÁREAS INTERNAS E EXTERNAS - ALTO TRÁFEGO - USO GERAL</t>
  </si>
  <si>
    <t>GOINFRA|220050</t>
  </si>
  <si>
    <t>220050</t>
  </si>
  <si>
    <t>LASTRO DE CONCRETO REGULARIZADO SEM IMPERMEAB. 1:3:6 ESP= 5CM (BASE)</t>
  </si>
  <si>
    <t>GOINFRA|220053</t>
  </si>
  <si>
    <t>220053</t>
  </si>
  <si>
    <t xml:space="preserve">REGULARIZAÇAO DE PISO/LAJE/ BASE PARA TINTA EPÓXI (1:3) e=2 CM </t>
  </si>
  <si>
    <t>GOINFRA|220058</t>
  </si>
  <si>
    <t>220058</t>
  </si>
  <si>
    <t>PISO LAMINADO COM CONCRETO 20MPA E=5CM</t>
  </si>
  <si>
    <t>GOINFRA|220059</t>
  </si>
  <si>
    <t>220059</t>
  </si>
  <si>
    <t>PISO LAMINADO COM CONCRETO USINADO 20MPA E=5CM</t>
  </si>
  <si>
    <t>GOINFRA|220060</t>
  </si>
  <si>
    <t>220060</t>
  </si>
  <si>
    <t xml:space="preserve">PISO LAMINADO COM CONCRETO 20MPA E=7CM </t>
  </si>
  <si>
    <t>GOINFRA|220061</t>
  </si>
  <si>
    <t>220061</t>
  </si>
  <si>
    <t xml:space="preserve">PISO LAMINADO COM CONCRETO USINADO 20MPA E=7 CM  </t>
  </si>
  <si>
    <t>GOINFRA|220100</t>
  </si>
  <si>
    <t>220100</t>
  </si>
  <si>
    <t>PASSEIO PROTECAO EM CONC.DESEMPEN.5 CM 1:2,5:3,5 (INCLUSO ESPELHO DE 30CM/ESCAVAÇÃO/REATERRO/APILOAMENTO/ATERRO INTERNO)</t>
  </si>
  <si>
    <t>GOINFRA|220101</t>
  </si>
  <si>
    <t>220101</t>
  </si>
  <si>
    <t>LASTRO DE CONCRETO REGULARIZADO IMPERMEABILIZADO 1:3:6 ESP=5CM (BASE)</t>
  </si>
  <si>
    <t>GOINFRA|220102</t>
  </si>
  <si>
    <t>220102</t>
  </si>
  <si>
    <t>PISO CONCRETO DESEMPENADO ESPESSURA = 5 CM  1:2,5:3,5</t>
  </si>
  <si>
    <t>GOINFRA|220103</t>
  </si>
  <si>
    <t>220103</t>
  </si>
  <si>
    <t>PISO EM CONCRETO ARMADO E=20CM BAIA TERM.RODOVIARIO 30MPA(3X3 M)COMP./S.LEITO</t>
  </si>
  <si>
    <t>GOINFRA|220104</t>
  </si>
  <si>
    <t>220104</t>
  </si>
  <si>
    <t>PISO EM CONCRETO DESEMPENADO ESPESSURA = 7 CM  1:2,5:3,5</t>
  </si>
  <si>
    <t>GOINFRA|220105</t>
  </si>
  <si>
    <t>220105</t>
  </si>
  <si>
    <t>PISO CONCRETO POLIDO E=2,0 CM (1:2:2,5) E JUNTA PL ASTICA 17MM</t>
  </si>
  <si>
    <t>GOINFRA|220107</t>
  </si>
  <si>
    <t>220107</t>
  </si>
  <si>
    <t>LASTRO DE BRITA PARA PISO - (OBRAS CIVIS)</t>
  </si>
  <si>
    <t>GOINFRA|220108</t>
  </si>
  <si>
    <t>220108</t>
  </si>
  <si>
    <t>PISO CONCRETO SEMI POLIDO COM LASTRO (BASE) E=7,0 CM</t>
  </si>
  <si>
    <t>GOINFRA|220109</t>
  </si>
  <si>
    <t>220109</t>
  </si>
  <si>
    <t>CONCRETO DESEMPENADO PARA QUADRA COM LASTRO E=7,0 CM</t>
  </si>
  <si>
    <t>GOINFRA|220111</t>
  </si>
  <si>
    <t>220111</t>
  </si>
  <si>
    <t>RODAPE DE CONCRETO POLIDO 7 CM CANTO VIVO</t>
  </si>
  <si>
    <t>GOINFRA|220112</t>
  </si>
  <si>
    <t>220112</t>
  </si>
  <si>
    <t>PISO CIMENTADO C/RESINA SINTÉTICA E=1CM (1 CI:3 ARMG))</t>
  </si>
  <si>
    <t>GOINFRA|220113</t>
  </si>
  <si>
    <t>220113</t>
  </si>
  <si>
    <t>CHAPISCO ADESIVO S/PISO C/RESINA SINTÉTICA E=5 MM ( 1CI:1,5 ARMG)</t>
  </si>
  <si>
    <t>GOINFRA|220114</t>
  </si>
  <si>
    <t>220114</t>
  </si>
  <si>
    <t>CONCRETO DESEMPENADO 5CM C/JUNTA SX.ROLADO-10CM-1:2,5:3,5</t>
  </si>
  <si>
    <t>GOINFRA|220201</t>
  </si>
  <si>
    <t>220201</t>
  </si>
  <si>
    <t>CIMENTO LISO IMPERM. NATURAL E=2CM C/JUNTA PLÁSTICA 1CI:3ARMG</t>
  </si>
  <si>
    <t>GOINFRA|220202</t>
  </si>
  <si>
    <t>220202</t>
  </si>
  <si>
    <t>CIMENTO RUSTICO IMP. NATURAL E=.2CM C/JUNTA PLÁSTICA 1CI:3ARMG</t>
  </si>
  <si>
    <t>GOINFRA|220301</t>
  </si>
  <si>
    <t>220301</t>
  </si>
  <si>
    <t>CIMENTO RUSTICO E=2CM C/JUNTA PLAST.1 CI:3 ARMG</t>
  </si>
  <si>
    <t>GOINFRA|220302</t>
  </si>
  <si>
    <t>220302</t>
  </si>
  <si>
    <t>PISO CIMENTADO RUSTICO ESP=2 CM SEM JUNTA (1CI:3ARMG)</t>
  </si>
  <si>
    <t>GOINFRA|220309</t>
  </si>
  <si>
    <t>220309</t>
  </si>
  <si>
    <t>PISO EM CERÂMICA PEI MAIOR OU IGUAL A 4 COM CONTRA PISO (1CI:3ARML) E ARGAMASSA COLANTE</t>
  </si>
  <si>
    <t>GOINFRA|220310</t>
  </si>
  <si>
    <t>220310</t>
  </si>
  <si>
    <t>RODAPÉ DE CERÂMICA  COM ARGAMASSA COLANTE</t>
  </si>
  <si>
    <t>GOINFRA|220311</t>
  </si>
  <si>
    <t>220311</t>
  </si>
  <si>
    <t>CERÂMICA ANTIDERRAPANTE PEI MAIOR OU IGUAL A 4 COM CONTRA PISO (1CI:3ARML) E ARGAMASSA COLANTE</t>
  </si>
  <si>
    <t>GOINFRA|220312</t>
  </si>
  <si>
    <t>220312</t>
  </si>
  <si>
    <t>RODAPÉ DE CERÂMICA ANTIDERRAPANTE COM ARGAMASSA COLANTE</t>
  </si>
  <si>
    <t>GOINFRA|220401</t>
  </si>
  <si>
    <t>220401</t>
  </si>
  <si>
    <t xml:space="preserve">PISO DE ARDOSIA SERRADO COM CONTRAPISO (1CI:3ARML)_x000D_
</t>
  </si>
  <si>
    <t>GOINFRA|220402</t>
  </si>
  <si>
    <t>220402</t>
  </si>
  <si>
    <t>RODAPE DE ARDOSIA</t>
  </si>
  <si>
    <t>GOINFRA|220403</t>
  </si>
  <si>
    <t>220403</t>
  </si>
  <si>
    <t>PISO ARENITO SERRADO (PEDRA DE PIRENÓPOLIS ASSENTADA EM BARRO E REJUNTE COM ARGAMASSA)</t>
  </si>
  <si>
    <t>GOINFRA|220802</t>
  </si>
  <si>
    <t>220802</t>
  </si>
  <si>
    <t>RODAPE DE MADEIRA</t>
  </si>
  <si>
    <t>GOINFRA|220901</t>
  </si>
  <si>
    <t>220901</t>
  </si>
  <si>
    <t>CIMENTO LISO C/ OXIDO DE FERRO E=2 CM C/JUNTA PL.1CI:3ARMG</t>
  </si>
  <si>
    <t>GOINFRA|220902</t>
  </si>
  <si>
    <t>220902</t>
  </si>
  <si>
    <t>RODAPE DE MASSA (ICI:3 ARMG)</t>
  </si>
  <si>
    <t>GOINFRA|220903</t>
  </si>
  <si>
    <t>220903</t>
  </si>
  <si>
    <t>PISO FUNDIDO DE ALTA RESISTÊNCIA 8MM COM CONTRAPISO E=2CM (1CI:3ARML) E JUNTA PLASTICA 27MM</t>
  </si>
  <si>
    <t>GOINFRA|220904</t>
  </si>
  <si>
    <t>220904</t>
  </si>
  <si>
    <t>RODAPÉ FUNDIDO DE ALTA RESISTÊNCIA 7 CM CANTO VIVO</t>
  </si>
  <si>
    <t>GOINFRA|220906</t>
  </si>
  <si>
    <t>220906</t>
  </si>
  <si>
    <t>PISO EM PEDRA PORTUGUESA</t>
  </si>
  <si>
    <t>GOINFRA|220907</t>
  </si>
  <si>
    <t>220907</t>
  </si>
  <si>
    <t>PISO EM MARMORE COM CONTRAPISO (1CI:3ARML)</t>
  </si>
  <si>
    <t>GOINFRA|220910</t>
  </si>
  <si>
    <t>220910</t>
  </si>
  <si>
    <t>CONCRETO SEIXO ROLADO SEMI POLIDO 3CM(1:2:2,5) C/JUNTA 27MM</t>
  </si>
  <si>
    <t>GOINFRA|220911</t>
  </si>
  <si>
    <t>220911</t>
  </si>
  <si>
    <t>JUNTA/DILATACAO C/SEIXO ROLADO</t>
  </si>
  <si>
    <t>GOINFRA|220912</t>
  </si>
  <si>
    <t>220912</t>
  </si>
  <si>
    <t>ASSOALHO EM MADEIRA DE LEI COM CONTRAPISO (1CI:3ARML)</t>
  </si>
  <si>
    <t>GOINFRA|220913</t>
  </si>
  <si>
    <t>220913</t>
  </si>
  <si>
    <t>PISO EM GRANITO IMPERMEABILIZADO E COM CONTRAPISO (1CI:3ARML)</t>
  </si>
  <si>
    <t>GOINFRA|220917</t>
  </si>
  <si>
    <t>220917</t>
  </si>
  <si>
    <t>RODAPE DE GRANITO</t>
  </si>
  <si>
    <t>GOINFRA|220920</t>
  </si>
  <si>
    <t>220920</t>
  </si>
  <si>
    <t>SOLEIRA EM GRANITO IMPERMEABILIZADA COM CONTRAPISO (1CI:3ARML)</t>
  </si>
  <si>
    <t>GOINFRA|221000</t>
  </si>
  <si>
    <t>221000</t>
  </si>
  <si>
    <t>BORRACHA ANTIDERRAPANTE  C/ CONTRAPISO (1CI:3ARML) E=2CM E NATA DE CIMENTO</t>
  </si>
  <si>
    <t>GOINFRA|221001</t>
  </si>
  <si>
    <t>221001</t>
  </si>
  <si>
    <t>PISO VINILICO COM CONTRAPISO (1CI:3ARML) E=2CM E NATA DE CIMENTO</t>
  </si>
  <si>
    <t>GOINFRA|221003</t>
  </si>
  <si>
    <t>221003</t>
  </si>
  <si>
    <t>PISO VINÍLICO TRÁFEGO INTENSO COM CONTRAPISO (1CI:3ARML) E=2CM E NATA DE CIMENTO</t>
  </si>
  <si>
    <t>GOINFRA|221004</t>
  </si>
  <si>
    <t>221004</t>
  </si>
  <si>
    <t>RODAPÉ PLANO PARA PISO VINÍLICO H=5CM</t>
  </si>
  <si>
    <t>GOINFRA|221005</t>
  </si>
  <si>
    <t>221005</t>
  </si>
  <si>
    <t>RODAPE PARA PISO DE BORRACHA</t>
  </si>
  <si>
    <t>GOINFRA|221101</t>
  </si>
  <si>
    <t>221101</t>
  </si>
  <si>
    <t>GRANITINA 8MM FUNDIDA COM CONTRAPISO (1CI:3ARML) E=2CM E JUNTA PLASTICA 27MM</t>
  </si>
  <si>
    <t>GOINFRA|221102</t>
  </si>
  <si>
    <t>221102</t>
  </si>
  <si>
    <t>RODAPÉ FUNDIDO DE GRANITINA 7CM</t>
  </si>
  <si>
    <t>GOINFRA|221104</t>
  </si>
  <si>
    <t>221104</t>
  </si>
  <si>
    <t>RASPAGEM E APLICAÇÃO RESINA ACRÍLICA DUAS DEMÃOS</t>
  </si>
  <si>
    <t>GOINFRA|221106</t>
  </si>
  <si>
    <t>221106</t>
  </si>
  <si>
    <t>GRANITINA 8MM FUNDIDA COM CONTRAPISO (1CI:3ARML) E=2CM E JUNTA PLASTICA 27MM (COM ÓXIDO DE FERRO)</t>
  </si>
  <si>
    <t>GOINFRA|221107</t>
  </si>
  <si>
    <t>221107</t>
  </si>
  <si>
    <t>DEGRAUS FUNDIDOS DE GRANITINA COM CONTRAPISO</t>
  </si>
  <si>
    <t>GOINFRA|221108</t>
  </si>
  <si>
    <t>221108</t>
  </si>
  <si>
    <t>DEMARCACAO DE QUADRA C/PISO VINILICO</t>
  </si>
  <si>
    <t>GOINFRA|221109</t>
  </si>
  <si>
    <t>221109</t>
  </si>
  <si>
    <t>TESTEIRA/CANTONEIRA ALUMINIO</t>
  </si>
  <si>
    <t>GOINFRA|221120</t>
  </si>
  <si>
    <t>221120</t>
  </si>
  <si>
    <t>PISO DE BORRACHA COLORIDO MODELO TÁTIL ( ALERTA OU DIRECIONAL) INCLUSO CONTRAPISO (1CI:3ARML) C/ E=2CM E NATA DE CIMENTO</t>
  </si>
  <si>
    <t>GOINFRA|221122</t>
  </si>
  <si>
    <t>221122</t>
  </si>
  <si>
    <t>PISO DE BORRACHA COR PRETA MODELO TÁTIL ( ALERTA OU DIRECIONAL) INCLUSO CONTRAPISO (1CI:3ARML) C/ E=2CM E NATA DE CIMENTO</t>
  </si>
  <si>
    <t>GOINFRA|221124</t>
  </si>
  <si>
    <t>221124</t>
  </si>
  <si>
    <t>PISO DE LADRILHO HIDRÁULICO COR NATURAL MODELO TÁTIL ( ALERTA OU DIRECIONAL) SEM LASTRO</t>
  </si>
  <si>
    <t>GOINFRA|221126</t>
  </si>
  <si>
    <t>221126</t>
  </si>
  <si>
    <t>PISO DE LADRILHO HIDRÁULICO COLORIDO MODELO TÁTIL ( ALERTA OU DIRECIONAL) SEM LASTRO</t>
  </si>
  <si>
    <t>GOINFRA|230101</t>
  </si>
  <si>
    <t>230101</t>
  </si>
  <si>
    <t>FECHADURA TIPO ALAVANCA REF.: LAFONTE 6236 E/8766- E17 IMAB OU EQUIV.</t>
  </si>
  <si>
    <t>GOINFRA|230102</t>
  </si>
  <si>
    <t>230102</t>
  </si>
  <si>
    <t>FECHADURA TIPO ALAVANCA REF.: LAFONTE 6236 I /8766- I18 IMAB OU EQUIV.</t>
  </si>
  <si>
    <t>GOINFRA|230103</t>
  </si>
  <si>
    <t>230103</t>
  </si>
  <si>
    <t>FECHADURA TIPO LIVRE OCUPADO PARA SANITÁRIO REF.: (819 IMAB/719 LA FONTE) OU EQUIV.</t>
  </si>
  <si>
    <t>GOINFRA|230104</t>
  </si>
  <si>
    <t>230104</t>
  </si>
  <si>
    <t>FECHADURA TIPO BICO DE PAPAGAIO REF.: (1222 LAFONTE/1161 E - 30  IMAB) OU EQUIV.</t>
  </si>
  <si>
    <t>GOINFRA|230105</t>
  </si>
  <si>
    <t>230105</t>
  </si>
  <si>
    <t>FECHADURA TIPO ALAVANCA REF.: LAFONTE 6236 B/8766 - B19 IMAB OU EQUIV.</t>
  </si>
  <si>
    <t>GOINFRA|230106</t>
  </si>
  <si>
    <t>230106</t>
  </si>
  <si>
    <t>TARGETA NIQUELADA No. 03</t>
  </si>
  <si>
    <t>GOINFRA|230107</t>
  </si>
  <si>
    <t>230107</t>
  </si>
  <si>
    <t>FECHADURA TIPO BOLA REF.: LAFONTE 2080-E / 1005-E VOUGA OU EQUIVALENTE</t>
  </si>
  <si>
    <t>GOINFRA|230108</t>
  </si>
  <si>
    <t>230108</t>
  </si>
  <si>
    <t>FECHADURA TIPO BOLA REF.: LAFONTE 2080-I / 005-I VOUGA OU EQUIVALENTE</t>
  </si>
  <si>
    <t>GOINFRA|230109</t>
  </si>
  <si>
    <t>230109</t>
  </si>
  <si>
    <t>FECHADURA TIPO BOLA REF.: LAFONTE  2080-B / 005-B VOUGA OU EQUIVALENTE</t>
  </si>
  <si>
    <t>GOINFRA|230110</t>
  </si>
  <si>
    <t>230110</t>
  </si>
  <si>
    <t>FECHO FIO REDONDO 4" ZINCADO PARAFUSADO</t>
  </si>
  <si>
    <t>GOINFRA|230174</t>
  </si>
  <si>
    <t>230174</t>
  </si>
  <si>
    <t>BARRA DE APOIO EM AÇO INOX - 40 CM</t>
  </si>
  <si>
    <t>GOINFRA|230176</t>
  </si>
  <si>
    <t>230176</t>
  </si>
  <si>
    <t xml:space="preserve">BARRA DE APOIO EM AÇO INOX - 80 CM </t>
  </si>
  <si>
    <t>GOINFRA|230178</t>
  </si>
  <si>
    <t>230178</t>
  </si>
  <si>
    <t>BARRA DE APOIO LATERAL EM "U", EM AÇO INOX 1.1/4 - 30 CM</t>
  </si>
  <si>
    <t>GOINFRA|230201</t>
  </si>
  <si>
    <t>230201</t>
  </si>
  <si>
    <t>DOBRADICA 3" x 3 1/2" FERRO POLIDO</t>
  </si>
  <si>
    <t>GOINFRA|230202</t>
  </si>
  <si>
    <t>230202</t>
  </si>
  <si>
    <t>DOBRADICA 3" X 3 1/2" CROMADA</t>
  </si>
  <si>
    <t>GOINFRA|230206</t>
  </si>
  <si>
    <t>230206</t>
  </si>
  <si>
    <t>CANTONEIRA PEQUENA PARA DIVISORIAS DE MÁRMORE/GRANITO</t>
  </si>
  <si>
    <t>GOINFRA|230207</t>
  </si>
  <si>
    <t>230207</t>
  </si>
  <si>
    <t>CANTONEIRA GRANDE PARA DIVISORIAS DE MÁRMORE/GRANITO</t>
  </si>
  <si>
    <t>GOINFRA|230208</t>
  </si>
  <si>
    <t>230208</t>
  </si>
  <si>
    <t>CHAPA SUPORTE PARA DIVISORIAS DE MÁRMORE/GRANITO</t>
  </si>
  <si>
    <t>GOINFRA|230209</t>
  </si>
  <si>
    <t>230209</t>
  </si>
  <si>
    <t>BATENTE COM ENCOSTO DE BORRACHA PARA DIVISORIAS DE GRANITO/MÁRMORE</t>
  </si>
  <si>
    <t>GOINFRA|230210</t>
  </si>
  <si>
    <t>230210</t>
  </si>
  <si>
    <t>DOBRADIÇA COM MOLA PARA PORTA/DIVISORIAS DE MÁRMORE/GRANITO</t>
  </si>
  <si>
    <t>GOINFRA|230211</t>
  </si>
  <si>
    <t>230211</t>
  </si>
  <si>
    <t>PARAFUSO DE LATÃO PARA DIVISORIAS DE MÁRMORE/GRANITO</t>
  </si>
  <si>
    <t>GOINFRA|230801</t>
  </si>
  <si>
    <t>230801</t>
  </si>
  <si>
    <t>CORRENTE GALVANIZADA 4 MM PARA CADEADO</t>
  </si>
  <si>
    <t>GOINFRA|230802</t>
  </si>
  <si>
    <t>230802</t>
  </si>
  <si>
    <t>CADEADO 20 MM</t>
  </si>
  <si>
    <t>GOINFRA|230803</t>
  </si>
  <si>
    <t>230803</t>
  </si>
  <si>
    <t>CADEADO 30 MM</t>
  </si>
  <si>
    <t>GOINFRA|230804</t>
  </si>
  <si>
    <t>230804</t>
  </si>
  <si>
    <t>CADEADO 50 MM</t>
  </si>
  <si>
    <t>GOINFRA|240104</t>
  </si>
  <si>
    <t>240104</t>
  </si>
  <si>
    <t>TÁBUA APARELHADA PARA  GUICHÊ</t>
  </si>
  <si>
    <t>GOINFRA|240105</t>
  </si>
  <si>
    <t>240105</t>
  </si>
  <si>
    <t>PORTA GIZ TIPO 1 - PADRÃO GOINFRA</t>
  </si>
  <si>
    <t>GOINFRA|240106</t>
  </si>
  <si>
    <t>240106</t>
  </si>
  <si>
    <t>BATE CARTEIRA ENVERNIZADO E ASSENT. 2,5 X 12 CM</t>
  </si>
  <si>
    <t>GOINFRA|240107</t>
  </si>
  <si>
    <t>240107</t>
  </si>
  <si>
    <t>PALCO MOVEL EM ASSOALHO EM IPE ENCERADO</t>
  </si>
  <si>
    <t>GOINFRA|240108</t>
  </si>
  <si>
    <t>240108</t>
  </si>
  <si>
    <t>QUADRO  AVISO-MADEIRA DE LEI/COMPENS. 10MM/CORTIÇA/FELTRO ( SIMILAR AO TIPO 1)</t>
  </si>
  <si>
    <t>GOINFRA|240109</t>
  </si>
  <si>
    <t>240109</t>
  </si>
  <si>
    <t>ESTRADO ESCOLA 20 SALAS</t>
  </si>
  <si>
    <t>GOINFRA|240110</t>
  </si>
  <si>
    <t>240110</t>
  </si>
  <si>
    <t>QUADRO AVISO TP-1 (1,20 X 1,20 M)</t>
  </si>
  <si>
    <t>GOINFRA|240200</t>
  </si>
  <si>
    <t>240200</t>
  </si>
  <si>
    <t>PORTINHOLA EM COMPENSADO 18MM / REVESTIDA COM LAMINADO MELAMÍNICO</t>
  </si>
  <si>
    <t>GOINFRA|240203</t>
  </si>
  <si>
    <t>240203</t>
  </si>
  <si>
    <t>PRATELEIRA MONTANTES EM ALVEN. APARENTE C/PINTURA</t>
  </si>
  <si>
    <t>GOINFRA|240208</t>
  </si>
  <si>
    <t>240208</t>
  </si>
  <si>
    <t>BATE MACA 2,5 X 12 CM, ENVERNIZADO E ASSENTADO</t>
  </si>
  <si>
    <t>GOINFRA|240209</t>
  </si>
  <si>
    <t>240209</t>
  </si>
  <si>
    <t>PRATELEIRA EST.CAIBRO 4+1 TABUAS APARELHADAS E ENVERNIZADAS</t>
  </si>
  <si>
    <t>GOINFRA|240210</t>
  </si>
  <si>
    <t>240210</t>
  </si>
  <si>
    <t xml:space="preserve">SUBSTITUIÇÃO DA MADEIRA DE LEI DA TABELA DE BASQUETE - INCLUSO PINTURA </t>
  </si>
  <si>
    <t>GOINFRA|250101</t>
  </si>
  <si>
    <t>250101</t>
  </si>
  <si>
    <t>ENGENHEIRO - (OBRAS CIVIS)</t>
  </si>
  <si>
    <t>GOINFRA|250102</t>
  </si>
  <si>
    <t>250102</t>
  </si>
  <si>
    <t>MESTRE DE OBRA - (OBRAS CIVIS)</t>
  </si>
  <si>
    <t>GOINFRA|250103</t>
  </si>
  <si>
    <t>250103</t>
  </si>
  <si>
    <t>ENCARREGADO - (OBRAS CIVIS)</t>
  </si>
  <si>
    <t>GOINFRA|250105</t>
  </si>
  <si>
    <t>250105</t>
  </si>
  <si>
    <t>ALMOXARIFE - (OBRAS CIVIS)</t>
  </si>
  <si>
    <t>GOINFRA|250109</t>
  </si>
  <si>
    <t>250109</t>
  </si>
  <si>
    <t>APONTADOR - (OBRAS CIVIS)</t>
  </si>
  <si>
    <t>GOINFRA|250112</t>
  </si>
  <si>
    <t>250112</t>
  </si>
  <si>
    <t>ADMINISTRATIVO DE OBRAS - (OBRAS CIVIS )</t>
  </si>
  <si>
    <t>GOINFRA|250113</t>
  </si>
  <si>
    <t>250113</t>
  </si>
  <si>
    <t>TÉCNICO EM SEGURANÇA DO TRABALHO (O. CIVIS)</t>
  </si>
  <si>
    <t>GOINFRA|250114</t>
  </si>
  <si>
    <t>250114</t>
  </si>
  <si>
    <t>APONTARIFE - (OBRAS CIVIS)</t>
  </si>
  <si>
    <t>GOINFRA|250120</t>
  </si>
  <si>
    <t>250120</t>
  </si>
  <si>
    <t>VIGIA DE OBRA DIURNO - 08 HORAS</t>
  </si>
  <si>
    <t>GOINFRA|250121</t>
  </si>
  <si>
    <t>250121</t>
  </si>
  <si>
    <t>VIGIA DE OBRA DIURNO - 12X36 HORAS</t>
  </si>
  <si>
    <t>GOINFRA|250122</t>
  </si>
  <si>
    <t>250122</t>
  </si>
  <si>
    <t>VIGIA DE OBRA NOTURNO - 12X36 HORAS</t>
  </si>
  <si>
    <t>GOINFRA|260101</t>
  </si>
  <si>
    <t>260101</t>
  </si>
  <si>
    <t>REMOCAO DE PINTURA ANTIGA A CAL</t>
  </si>
  <si>
    <t>GOINFRA|260102</t>
  </si>
  <si>
    <t>260102</t>
  </si>
  <si>
    <t>REMOCAO DE PINTURA A TEMPERA</t>
  </si>
  <si>
    <t>GOINFRA|260103</t>
  </si>
  <si>
    <t>260103</t>
  </si>
  <si>
    <t>LIMPEZA DE ESTRUTURA METALICA (SEM ANDAIME)</t>
  </si>
  <si>
    <t>GOINFRA|260104</t>
  </si>
  <si>
    <t>260104</t>
  </si>
  <si>
    <t>REMOCAO DE PINTURA ANTIGA A LATEX</t>
  </si>
  <si>
    <t>GOINFRA|260105</t>
  </si>
  <si>
    <t>260105</t>
  </si>
  <si>
    <t>REMOCAO DE PINTURA ANTIGA A OLEO OU ESMALTE</t>
  </si>
  <si>
    <t>GOINFRA|260201</t>
  </si>
  <si>
    <t>260201</t>
  </si>
  <si>
    <t>CAIACAO TRES DEMAOS MUROS E PAREDES - (O.C.)</t>
  </si>
  <si>
    <t>GOINFRA|260202</t>
  </si>
  <si>
    <t>260202</t>
  </si>
  <si>
    <t>CAIACAO DUAS DEMAOS MUROS E PAREDES - (O.C.)</t>
  </si>
  <si>
    <t>GOINFRA|260204</t>
  </si>
  <si>
    <t>260204</t>
  </si>
  <si>
    <t>CAIAÇAO 2 DEMAOS EM POSTE/ VIGAS E MEIO FIO(OC)</t>
  </si>
  <si>
    <t>GOINFRA|260601</t>
  </si>
  <si>
    <t>260601</t>
  </si>
  <si>
    <t>PINTURA TEXTURIZADA ACRÍLICA COM ROLO COM SELADOR ACRILICO</t>
  </si>
  <si>
    <t>GOINFRA|260801</t>
  </si>
  <si>
    <t>260801</t>
  </si>
  <si>
    <t>PINTURA A BASE DE SILICONE 1 DEMAO</t>
  </si>
  <si>
    <t>GOINFRA|260901</t>
  </si>
  <si>
    <t>260901</t>
  </si>
  <si>
    <t>PINTURA VERNIZ EM MADEIRA 2 DEMAOS</t>
  </si>
  <si>
    <t>GOINFRA|260902</t>
  </si>
  <si>
    <t>260902</t>
  </si>
  <si>
    <t>PINTURA C/VERNIZ ACRILICO-02 DEMAOS</t>
  </si>
  <si>
    <t>GOINFRA|260909</t>
  </si>
  <si>
    <t>260909</t>
  </si>
  <si>
    <t>PINTURA LATEX ACRILICA 3 DEMAOS C/SELADOR</t>
  </si>
  <si>
    <t>GOINFRA|261000</t>
  </si>
  <si>
    <t>261000</t>
  </si>
  <si>
    <t>PINTURA LATEX ACRILICA 2 DEMAOS C/SELADOR</t>
  </si>
  <si>
    <t>GOINFRA|261001</t>
  </si>
  <si>
    <t>261001</t>
  </si>
  <si>
    <t>PINTURA LATEX ACRILICO 2 DEMAOS</t>
  </si>
  <si>
    <t>GOINFRA|261002</t>
  </si>
  <si>
    <t>261002</t>
  </si>
  <si>
    <t>PINTURA EPOXI 3 DEMÃOS</t>
  </si>
  <si>
    <t>GOINFRA|261003</t>
  </si>
  <si>
    <t>261003</t>
  </si>
  <si>
    <t>EMASSAMENTO EPOXI 2 DEMÃOS</t>
  </si>
  <si>
    <t>GOINFRA|261005</t>
  </si>
  <si>
    <t>261005</t>
  </si>
  <si>
    <t>PINTURA COM SELADOR ACRILICO</t>
  </si>
  <si>
    <t>GOINFRA|261006</t>
  </si>
  <si>
    <t>261006</t>
  </si>
  <si>
    <t>PINTURA LATEX UMA DEMAO COM SELADOR</t>
  </si>
  <si>
    <t>GOINFRA|261008</t>
  </si>
  <si>
    <t>261008</t>
  </si>
  <si>
    <t>FUNDO ANTICORROSIVO PARA ESQUADRIAS METÁLICAS</t>
  </si>
  <si>
    <t>GOINFRA|261009</t>
  </si>
  <si>
    <t>261009</t>
  </si>
  <si>
    <t>FUNDO PRIMER PARA ESTRUTURA METALICA (2 DEMAOS)</t>
  </si>
  <si>
    <t>GOINFRA|261010</t>
  </si>
  <si>
    <t>261010</t>
  </si>
  <si>
    <t>FUNDO ADERENTE PARA SUPERFÍCIES GALVANIZADAS - 1 DEMAO</t>
  </si>
  <si>
    <t>GOINFRA|261300</t>
  </si>
  <si>
    <t>261300</t>
  </si>
  <si>
    <t>EMASSAMENTO COM MASSA PVA DUAS DEMAOS</t>
  </si>
  <si>
    <t>GOINFRA|261301</t>
  </si>
  <si>
    <t>261301</t>
  </si>
  <si>
    <t>EMASSAMENTO COM MASSA PVA UMA DEMAO</t>
  </si>
  <si>
    <t>GOINFRA|261302</t>
  </si>
  <si>
    <t>261302</t>
  </si>
  <si>
    <t>PINTURA LATEX DUAS DEMAOS COM SELADOR</t>
  </si>
  <si>
    <t>GOINFRA|261303</t>
  </si>
  <si>
    <t>261303</t>
  </si>
  <si>
    <t>PINTURA LATEX TRES DEMAOS COM SELADOR</t>
  </si>
  <si>
    <t>GOINFRA|261304</t>
  </si>
  <si>
    <t>261304</t>
  </si>
  <si>
    <t>EMASSAMENTO ACRILICO 2 DEMAOS</t>
  </si>
  <si>
    <t>GOINFRA|261305</t>
  </si>
  <si>
    <t>261305</t>
  </si>
  <si>
    <t>EMASSAMENTO ACRÍLICO 1 DEMÃO EM PAREDE</t>
  </si>
  <si>
    <t>GOINFRA|261306</t>
  </si>
  <si>
    <t>261306</t>
  </si>
  <si>
    <t>PINTURA PVA LATEX 1 DEMAO SEM SELADOR</t>
  </si>
  <si>
    <t>GOINFRA|261307</t>
  </si>
  <si>
    <t>261307</t>
  </si>
  <si>
    <t>PINTURA PVA LATEX 2 DEMAOS SEM SELADOR</t>
  </si>
  <si>
    <t>GOINFRA|261308</t>
  </si>
  <si>
    <t>261308</t>
  </si>
  <si>
    <t>PINTURA PVA LATEX 3 DEMAOS SEM SELADOR</t>
  </si>
  <si>
    <t>GOINFRA|261401</t>
  </si>
  <si>
    <t>261401</t>
  </si>
  <si>
    <t>EMASSAMENTO A OLEO EM PAREDES 2 DEMAOS</t>
  </si>
  <si>
    <t>GOINFRA|261501</t>
  </si>
  <si>
    <t>261501</t>
  </si>
  <si>
    <t>EMASSAMENTO/OLEO/ESQUADRIAS MADEIRA</t>
  </si>
  <si>
    <t>GOINFRA|261502</t>
  </si>
  <si>
    <t>261502</t>
  </si>
  <si>
    <t>PINTURA ESMALTE SEM FUNDO ANTICORROSIVO 2 DEMAOS</t>
  </si>
  <si>
    <t>GOINFRA|261503</t>
  </si>
  <si>
    <t>261503</t>
  </si>
  <si>
    <t>PINTURA ESMALTE 2 DEMÃOS PARA ESQUADRIAS DE FERRO (SEM FUNDO ANTICORROSIVO)</t>
  </si>
  <si>
    <t>GOINFRA|261504</t>
  </si>
  <si>
    <t>261504</t>
  </si>
  <si>
    <t>PINTURA ESMALTE 1 DEMÃO ESQUADRIA METALICA S/FUNDO ANTICORROSIVO</t>
  </si>
  <si>
    <t>GOINFRA|261548</t>
  </si>
  <si>
    <t>261548</t>
  </si>
  <si>
    <t>PINTURA ESMALTE 1 DEMÃO EM PAREDE SEM SELADOR</t>
  </si>
  <si>
    <t>GOINFRA|261550</t>
  </si>
  <si>
    <t>261550</t>
  </si>
  <si>
    <t>PINTURA TINTA ESMALTE SINTETICO PARA PAREDES - 2 DEMÃOS C/SELADOR</t>
  </si>
  <si>
    <t>GOINFRA|261560</t>
  </si>
  <si>
    <t>261560</t>
  </si>
  <si>
    <t>PINTURA ESMALTE SINTETICO 2 DEMÃOS EM ESQ. MADEIRA</t>
  </si>
  <si>
    <t>GOINFRA|261602</t>
  </si>
  <si>
    <t>261602</t>
  </si>
  <si>
    <t>PINTURA TINTA ESMALTE PARA ESQUADRIAS DE FERRO C  FUNDO ANTICORROSIVO</t>
  </si>
  <si>
    <t>GOINFRA|261603</t>
  </si>
  <si>
    <t>261603</t>
  </si>
  <si>
    <t>PINTURA TINTA GRAFITE PARA ESQUADRIA DE FERRO (DUPLA FUNÇÃO - FUNDO E ACABAMENTO)</t>
  </si>
  <si>
    <t>GOINFRA|261605</t>
  </si>
  <si>
    <t>261605</t>
  </si>
  <si>
    <t>PINTURA DE QUADRO NEGRO COM EMASSAMENTO (INCLUSIVE MOLDURA/PORTA GIZ) - 5,00X1,20M</t>
  </si>
  <si>
    <t>GOINFRA|261606</t>
  </si>
  <si>
    <t>261606</t>
  </si>
  <si>
    <t xml:space="preserve">PINTURA DE QUADRO NEGRO COM EMASSAMENTO (INCLUSIVE MOLDURA/PORTA GIZ) </t>
  </si>
  <si>
    <t>GOINFRA|261607</t>
  </si>
  <si>
    <t>261607</t>
  </si>
  <si>
    <t>PINTURA CERAMICA P/BEIRAL</t>
  </si>
  <si>
    <t>GOINFRA|261609</t>
  </si>
  <si>
    <t>261609</t>
  </si>
  <si>
    <t>PINTURA ESMALTE ALQUIDICO ESTRUTURA METALICA 2 DEMAOS</t>
  </si>
  <si>
    <t>GOINFRA|261610</t>
  </si>
  <si>
    <t>261610</t>
  </si>
  <si>
    <t>PINTURA ESMALTE ALQUIDICO ESTRUTURA METALICA 1 DEMAO</t>
  </si>
  <si>
    <t>GOINFRA|261612</t>
  </si>
  <si>
    <t>261612</t>
  </si>
  <si>
    <t>PINTURA COM TINTA EPÓXI MASTIC DUPLA FUNÇÃO - 120 MÍCRONS - 1 DEMAO</t>
  </si>
  <si>
    <t>GOINFRA|261620</t>
  </si>
  <si>
    <t>261620</t>
  </si>
  <si>
    <t>LETREIRO MÉDIO A GRANDE PORTE EM PAREDE FEITO A PINCEL</t>
  </si>
  <si>
    <t>GOINFRA|261623</t>
  </si>
  <si>
    <t>261623</t>
  </si>
  <si>
    <t>LETREIRO PEQUENO PORTE A PINCEL EM PAREDE E PORTAS</t>
  </si>
  <si>
    <t>GOINFRA|261700</t>
  </si>
  <si>
    <t>261700</t>
  </si>
  <si>
    <t>DEMARCAÇÃO DE QUADRA/VAGAS COM TINTA POLIESPORTIVA</t>
  </si>
  <si>
    <t>GOINFRA|261703</t>
  </si>
  <si>
    <t>261703</t>
  </si>
  <si>
    <t>PINTURA TINTA POLIESPORTIVA - 2 DEMÃOS (PISOS E CIMENTADOS)</t>
  </si>
  <si>
    <t>GOINFRA|261704</t>
  </si>
  <si>
    <t>261704</t>
  </si>
  <si>
    <t>PINTURA DE SÍMBOLO (PCD, GESTANTE OU IDOSO) COM TINTA ACRILICA PARA PISO UTILIZANDO GABARITO DE POLIESTIRENO (120X120 CM)</t>
  </si>
  <si>
    <t>GOINFRA|261705</t>
  </si>
  <si>
    <t>261705</t>
  </si>
  <si>
    <t>PINTURA DE FAIXA ZEBRADA COM TINTA ACRILICA PARA PISO UTILIZANDO GABARITO DE POLIESTIRENO</t>
  </si>
  <si>
    <t>GOINFRA|270105</t>
  </si>
  <si>
    <t>270105</t>
  </si>
  <si>
    <t>PLANTIO GRAMA BATATAIS PLACA C/ M.O. IRRIG.P/CAMPO FUTEBOL (ADUBO/ROLO/ETC) (OC) A&lt;11.000M2</t>
  </si>
  <si>
    <t>GOINFRA|270202</t>
  </si>
  <si>
    <t>270202</t>
  </si>
  <si>
    <t>PLANTIO GRAMA BATATAIS MUDA C/ M.O. IRRIG. ADUBO E TERRA VEG.(OC) A&lt;11.000M2</t>
  </si>
  <si>
    <t>GOINFRA|270205</t>
  </si>
  <si>
    <t>270205</t>
  </si>
  <si>
    <t>GRADE PROTEÇÃO 50X50CM EM CAIBRO COM H=1,70M E RIPAS ESPAÇADAS EM 17CM - PARA MUDA DE ÁRVORE</t>
  </si>
  <si>
    <t>GOINFRA|270206</t>
  </si>
  <si>
    <t>270206</t>
  </si>
  <si>
    <t>IRRIGACAO PARA 30 DIAS / AREA PLANTADA</t>
  </si>
  <si>
    <t>GOINFRA|270207</t>
  </si>
  <si>
    <t>270207</t>
  </si>
  <si>
    <t>PLANTIO GRAMA BATATAIS PLACA C/ M.O. IRRIG.ADUBO,TER.VEG.(OC) A&lt;11.000M2</t>
  </si>
  <si>
    <t>GOINFRA|270210</t>
  </si>
  <si>
    <t>270210</t>
  </si>
  <si>
    <t>PLANTIO GRAMA ESMERALDA PLACA C/ M.O. IRRIG., ADUBO,TERRA VEGETAL (O.C.) A&lt;11.000,00M2</t>
  </si>
  <si>
    <t>GOINFRA|270211</t>
  </si>
  <si>
    <t>270211</t>
  </si>
  <si>
    <t>ABERTURA DE CAVA 60X60X60CM C/ ADUBAÇÃO E PLANTIO DE FOLHAGEM,ARBUSTO, ÁRVORE OU PALMEIRA C/ H=0,50 A 0,70M - EXCLUSO O CUSTO DE AQUISIÇÃO DA MUDA</t>
  </si>
  <si>
    <t>GOINFRA|270212</t>
  </si>
  <si>
    <t>270212</t>
  </si>
  <si>
    <t>ABERTURA DE CAVA 80X80X80CM C/ ADUBAÇÃO E PLANTIO DE ARBUSTO, ÁRVORE OU PALMEIRA C/ H=0,70 A 2,00M - EXCLUSO O CUSTO DE AQUISIÇÃO DA MUDA</t>
  </si>
  <si>
    <t>GOINFRA|270213</t>
  </si>
  <si>
    <t>270213</t>
  </si>
  <si>
    <t>PREPARAÇÃO C/ ADUBAÇÃO DO TERRENO EM FORMA DE CANTEIRO E PLANTIO DE FORRAÇÃO AMBOS C/PROFUNDIDADE DE 30 CM - EXCLUSO O CUSTO DE AQUISIÇÃO DA MUDA</t>
  </si>
  <si>
    <t>GOINFRA|270215</t>
  </si>
  <si>
    <t>270215</t>
  </si>
  <si>
    <t>PAVIMENTO EM CONCRETO TIPO CONCREGRAMA/PISOGRAMA/PATIOGRAMA ( PLANTIO DA GRAMA INCLUSO)</t>
  </si>
  <si>
    <t>GOINFRA|270230</t>
  </si>
  <si>
    <t>270230</t>
  </si>
  <si>
    <t>PAVIMENTO INTERTRAVADO ESPESSURA DE 4CM E FCK = 20 MPA</t>
  </si>
  <si>
    <t>GOINFRA|270232</t>
  </si>
  <si>
    <t>270232</t>
  </si>
  <si>
    <t>PAVIMENTO INTERTRAVADO ESPESSURA DE 6CM E FCK = 35 MPA</t>
  </si>
  <si>
    <t>GOINFRA|270234</t>
  </si>
  <si>
    <t>270234</t>
  </si>
  <si>
    <t>PAVIMENTO INTERTRAVADO ESPESSURA DE 8CM E FCK = 35 MPA</t>
  </si>
  <si>
    <t>GOINFRA|270236</t>
  </si>
  <si>
    <t>270236</t>
  </si>
  <si>
    <t>PAVIMENTO INTERTRAVADO ESPESSURA DE 10CM E FCK = 35 MPA</t>
  </si>
  <si>
    <t>GOINFRA|270501</t>
  </si>
  <si>
    <t>270501</t>
  </si>
  <si>
    <t>LIMPEZA FINAL DE OBRA - (OBRAS CIVIS)</t>
  </si>
  <si>
    <t>GOINFRA|270502</t>
  </si>
  <si>
    <t>270502</t>
  </si>
  <si>
    <t>LIMPEZA COM ÁCIDO MURIÁTICO (1:20), NEUTRALIZADO COM DETERGENTE AMONIACAL (HIDRÓXIDO DE AMÔNIO) (1:10)</t>
  </si>
  <si>
    <t>GOINFRA|270503</t>
  </si>
  <si>
    <t>270503</t>
  </si>
  <si>
    <t>PAVIMENTO INTERTRAVADO SEXTAVADO (BLOKRET) - 8 CM PRE-FABR.FCK 25 MPA</t>
  </si>
  <si>
    <t>GOINFRA|270504</t>
  </si>
  <si>
    <t>270504</t>
  </si>
  <si>
    <t>PAVIMENTO INTERTRAVADO SEXTAVADO (BLOKRET) - 6 CM PRE-FABR.FCK 20 MPA</t>
  </si>
  <si>
    <t>GOINFRA|270601</t>
  </si>
  <si>
    <t>270601</t>
  </si>
  <si>
    <t>PAVIMENTO INTERTRAVADO SEXTAVADO (BLOKRET) - 10 CM FCK=35 MPA PRE-FABR.</t>
  </si>
  <si>
    <t>GOINFRA|270602</t>
  </si>
  <si>
    <t>270602</t>
  </si>
  <si>
    <t>CALCAMENTO COM PARALELEPIPEDO</t>
  </si>
  <si>
    <t>GOINFRA|270603</t>
  </si>
  <si>
    <t>270603</t>
  </si>
  <si>
    <t>REDE PROTECAO DE NYLON COM GANCHOS E BUCHAS S8</t>
  </si>
  <si>
    <t>GOINFRA|270619</t>
  </si>
  <si>
    <t>270619</t>
  </si>
  <si>
    <t>ARAME FARPADO 3 FIOS EM ALAMBRADO E/OU MURO EXISTENTES</t>
  </si>
  <si>
    <t>GOINFRA|270620</t>
  </si>
  <si>
    <t>270620</t>
  </si>
  <si>
    <t xml:space="preserve">ALAMBRADO (2ª OPÇÃO) EM POSTE DE CONCRETO DUPLO T 150X7M / TUBO INDUSTRIAL 2"#2,28 / TELA MALHA 4" FIO 12 </t>
  </si>
  <si>
    <t>GOINFRA|270621</t>
  </si>
  <si>
    <t>270621</t>
  </si>
  <si>
    <t>ALAMBRADO EM TUBO INDUSTRIAL 2"#2,28 E TELA MALHA 4" FIO 12 (QUADRA ESPORTE EXISTENTE) SEM PINTURA</t>
  </si>
  <si>
    <t>GOINFRA|270701</t>
  </si>
  <si>
    <t>270701</t>
  </si>
  <si>
    <t>ALAMBRADO CANO FERRO GALVANIZADO 2" E TELA H=2M PADRÃO GOINFRA</t>
  </si>
  <si>
    <t>GOINFRA|270702</t>
  </si>
  <si>
    <t>270702</t>
  </si>
  <si>
    <t>ALAMBRADO COM POSTE DE CONCRETO E CINTA ARMADA PADRÃO GOINFRA</t>
  </si>
  <si>
    <t>GOINFRA|270704</t>
  </si>
  <si>
    <t>270704</t>
  </si>
  <si>
    <t>CERCA PROVISÓRIA EM MADEIRA ROLIÇA ( EUCALIPTO SEM TRATAMENTO) H = 1,70M, COM 9 FIOS DE ARAME FARPADO - POSTE ESTICADOR A CADA 25 M E ESPAÇAMENTO ENTRE POSTES = 2,50 M</t>
  </si>
  <si>
    <t>GOINFRA|270705</t>
  </si>
  <si>
    <t>270705</t>
  </si>
  <si>
    <t>CERCA EM MADEIRA ROLIÇA (EUCALIPTO COM TRATAMENTO ) COM H=1,70 M E 9 FIOS DE ARAME FARPADO - POSTE ESTICADOR A CADA 25 M  E ESPAÇAMENTO ENTRE POSTES = 2,50 M</t>
  </si>
  <si>
    <t>GOINFRA|270720</t>
  </si>
  <si>
    <t>270720</t>
  </si>
  <si>
    <t>GRADIL EM AÇO GALVANIZADO, ELETROSOLDADO, COM PINTURA ELETROSTÁTICA EM POLIÉSTER, MALHA 5X20 CM; FIO 5,0 MM, L=2,50 M E H = 2,03 M - NYLOFOR OU EQUIVALENTE</t>
  </si>
  <si>
    <t>GOINFRA|270802</t>
  </si>
  <si>
    <t>270802</t>
  </si>
  <si>
    <t>MASTROS PARA BANDEIRAS EM  FERRO GALVANIZADO (ASSENTADOS/PINTADOS) -  3 UNIDADES</t>
  </si>
  <si>
    <t>GOINFRA|270804</t>
  </si>
  <si>
    <t>270804</t>
  </si>
  <si>
    <t>PLACA DE INAUGURAÇÃO AÇO ESCOVADO 60 X 120 CM</t>
  </si>
  <si>
    <t>GOINFRA|270805</t>
  </si>
  <si>
    <t>270805</t>
  </si>
  <si>
    <t>PLACA DE INAUGURAÇÃO EM DURALUMÍNIO 42 X 60 CM</t>
  </si>
  <si>
    <t>GOINFRA|270806</t>
  </si>
  <si>
    <t>270806</t>
  </si>
  <si>
    <t>PLACA DE INAUGURAÇÃO EM DURALUMÍNIO 80 X 60 CM</t>
  </si>
  <si>
    <t>GOINFRA|270807</t>
  </si>
  <si>
    <t>270807</t>
  </si>
  <si>
    <t>PLACA INAUGURACAO ACO INOXIDAVEL  (60X40)</t>
  </si>
  <si>
    <t>GOINFRA|270808</t>
  </si>
  <si>
    <t>270808</t>
  </si>
  <si>
    <t>PLACA INAUGURACAO ACO INOXIDAVEL (40 X 25)</t>
  </si>
  <si>
    <t>GOINFRA|270809</t>
  </si>
  <si>
    <t>270809</t>
  </si>
  <si>
    <t>PLACA DE INAUGURACAO ACO ESCOVADO 42X60 CM</t>
  </si>
  <si>
    <t>GOINFRA|270810</t>
  </si>
  <si>
    <t>270810</t>
  </si>
  <si>
    <t>PLACA DE INAUGURACAO ACO ESCOVADO 80 X 60 CM</t>
  </si>
  <si>
    <t>GOINFRA|270811</t>
  </si>
  <si>
    <t>270811</t>
  </si>
  <si>
    <t>OBELISCO PARA PLACA DE INAUGURAÇÃO - PADRÃO GOINFRA</t>
  </si>
  <si>
    <t>GOINFRA|270889</t>
  </si>
  <si>
    <t>270889</t>
  </si>
  <si>
    <t>SUPORTE PADRÃO PARA TABELA BASQUETE EM "U" ENRIJECIDO- 2 UNID. (ASSENTADOS/PINTADOS)</t>
  </si>
  <si>
    <t>GOINFRA|270890</t>
  </si>
  <si>
    <t>270890</t>
  </si>
  <si>
    <t>SUPORTE ARTICULÁVEL EM TUBO INDUSTRIAL PARA TABELA BASQUETE (ASSENT./PINTADOS)- 2 UNID.</t>
  </si>
  <si>
    <t>GOINFRA|270891</t>
  </si>
  <si>
    <t>270891</t>
  </si>
  <si>
    <t>SUPORTE EM TUBO INDUSTRIAL REMOVÍVEL PARA TABELA DE BASQUETE - 2 UNID.(ASSENT./PINTADOS)</t>
  </si>
  <si>
    <t>GOINFRA|270892</t>
  </si>
  <si>
    <t>270892</t>
  </si>
  <si>
    <t>SUPORTE EM FERRO GALVANIZADO REMOVÍVEL PARA TABELA BASQUETE (ASSENT./PINTADOS) - 2 UNID.</t>
  </si>
  <si>
    <t>GOINFRA|271098</t>
  </si>
  <si>
    <t>271098</t>
  </si>
  <si>
    <t xml:space="preserve">TABELA PARA BASQUETE ESTRUT. METÁLICA E MADEIRA DE LEI ASSENT./PINTADAS COM ARO FLEXÍVEL - 2 UNID. </t>
  </si>
  <si>
    <t>GOINFRA|271099</t>
  </si>
  <si>
    <t>271099</t>
  </si>
  <si>
    <t>TABELA PARA BASQUETE ESTRUTURA METÁLICA E COMPENSADO (ASSENT./PINTADAS) ARO METÁLICO - 2 UNID.</t>
  </si>
  <si>
    <t>GOINFRA|271100</t>
  </si>
  <si>
    <t>271100</t>
  </si>
  <si>
    <t>TABELA PARA BASQUETE ESTRUTURA METÁLICA COMPENSADO (ASSENT./PINTADAS) ARO FLEXÍVEL - 2 UNID.</t>
  </si>
  <si>
    <t>GOINFRA|271101</t>
  </si>
  <si>
    <t>271101</t>
  </si>
  <si>
    <t>TRAVES FERRO GALVANIZADO PARA FUTEBOL DE SALÃO PINTADAS - 3,00 x 2,00M - 2 UNID.</t>
  </si>
  <si>
    <t>GOINFRA|271102</t>
  </si>
  <si>
    <t>271102</t>
  </si>
  <si>
    <t>TABELA PARA BASQUETE ESTRUTURA METÁLICA MADEIRA DE LEI (ASSENT./PINTADAS) ARO METÁLICO - 2 UNID.</t>
  </si>
  <si>
    <t>GOINFRA|271103</t>
  </si>
  <si>
    <t>271103</t>
  </si>
  <si>
    <t>CONJUNTO PARA VOLEIBOL EM FERRO GALVANIZADO COM PINTURA (2 SUPORTES)</t>
  </si>
  <si>
    <t>GOINFRA|271105</t>
  </si>
  <si>
    <t>271105</t>
  </si>
  <si>
    <t>TRAVES EM FERRO GALVANIZADO PARA CAMPO DE FUTEBOL (ASSENT./PINTADAS) 7,32X2,44M - 2 UNID.</t>
  </si>
  <si>
    <t>GOINFRA|271106</t>
  </si>
  <si>
    <t>271106</t>
  </si>
  <si>
    <t>TRAVES EM FERRO GALVANIZADO PARA CAMPO DE FUTEBOL EM AREIA (ASSENT./PINTADAS) 2,00X5,00M - 2 UNID.</t>
  </si>
  <si>
    <t>GOINFRA|271201</t>
  </si>
  <si>
    <t>271201</t>
  </si>
  <si>
    <t>QUADRO DE GIZ (5,0X1,20 M C/EMBOÇO PINTURA COMPLETO)</t>
  </si>
  <si>
    <t>GOINFRA|271204</t>
  </si>
  <si>
    <t>271204</t>
  </si>
  <si>
    <t>QUADRO DE GIZ (1,36 X 6,20) ESC. 20 SALAS</t>
  </si>
  <si>
    <t>GOINFRA|271208</t>
  </si>
  <si>
    <t>271208</t>
  </si>
  <si>
    <t>QD.GIZ EMBOCO/LAM.MELAMINICO COMPL.-ESC.2000 6,87X1,39M</t>
  </si>
  <si>
    <t>GOINFRA|271210</t>
  </si>
  <si>
    <t>271210</t>
  </si>
  <si>
    <t>QUADRO DE GIZ EMBOÇO/PINTURA COMPLETO</t>
  </si>
  <si>
    <t>GOINFRA|271303</t>
  </si>
  <si>
    <t>271303</t>
  </si>
  <si>
    <t xml:space="preserve">BANCO DE CONCRETO POLIDO BASE EM ALVENARIA REBOCADA E PINTADA - PADRÃO GOINFRA </t>
  </si>
  <si>
    <t>GOINFRA|271304</t>
  </si>
  <si>
    <t>271304</t>
  </si>
  <si>
    <t>BANCADA DE ARDOSIA POLIDA</t>
  </si>
  <si>
    <t>GOINFRA|271305</t>
  </si>
  <si>
    <t>271305</t>
  </si>
  <si>
    <t>BASE DE BANCADA REBOCADA</t>
  </si>
  <si>
    <t>GOINFRA|271306</t>
  </si>
  <si>
    <t>271306</t>
  </si>
  <si>
    <t>BASE DE BANCADA REVESTIDA COM CERAMICA</t>
  </si>
  <si>
    <t>GOINFRA|271307</t>
  </si>
  <si>
    <t>271307</t>
  </si>
  <si>
    <t xml:space="preserve">BANCO CONCRETO POLIDO BASE EM ALVENARIA TIJOLO APARENTE PINTADA - PADRÃO GOINFRA </t>
  </si>
  <si>
    <t>GOINFRA|271408</t>
  </si>
  <si>
    <t>271408</t>
  </si>
  <si>
    <t>MICTORIO ACO INOX SOBRE COCHO DE CONCRETO (SEM INST.H.SANIT.)</t>
  </si>
  <si>
    <t>GOINFRA|271409</t>
  </si>
  <si>
    <t>271409</t>
  </si>
  <si>
    <t>LAVATORIO ACO INOX SOBRE COCHO DE CONCRETO (SEM INST.H.SANIT.)</t>
  </si>
  <si>
    <t>GOINFRA|271417</t>
  </si>
  <si>
    <t>271417</t>
  </si>
  <si>
    <t>CANALETA CONCRETO DESEMPENADO 5 CM PADRÃO GOINFRA (MEIA CANA)</t>
  </si>
  <si>
    <t>GOINFRA|271507</t>
  </si>
  <si>
    <t>271507</t>
  </si>
  <si>
    <t>BEBEDOURO PARA 6 TORNEIRAS REVESTIDO COM CERÂMICA ( EXCLUSO AS INSTALAÇÕES HIDROSSANITÁRIAS)</t>
  </si>
  <si>
    <t>GOINFRA|271508</t>
  </si>
  <si>
    <t>271508</t>
  </si>
  <si>
    <t>BEBEDOURO REVESTIDO COM CERÂMICA CRIANÇA/ADULTO - NICHO (SEM INST. HIDROSSANITÁRIAS)</t>
  </si>
  <si>
    <t>GOINFRA|271509</t>
  </si>
  <si>
    <t>271509</t>
  </si>
  <si>
    <t>BEBEDOURO REVESTIDO COM CERÂMICA ADULTO/CRIANÇA PAREDE(SEM INST. HIDROSSANITÁRIAS)</t>
  </si>
  <si>
    <t>GOINFRA|271605</t>
  </si>
  <si>
    <t>271605</t>
  </si>
  <si>
    <t>SUPORTE PARA BANCADA EM FERRO "T" 1/8" X 1 1/4"</t>
  </si>
  <si>
    <t>GOINFRA|271608</t>
  </si>
  <si>
    <t>271608</t>
  </si>
  <si>
    <t>BANCADA DE GRANITO C/ ESPELHO</t>
  </si>
  <si>
    <t>GOINFRA|271609</t>
  </si>
  <si>
    <t>271609</t>
  </si>
  <si>
    <t>BANCADA DE CONCRETO POLIDO</t>
  </si>
  <si>
    <t>GOINFRA|271701</t>
  </si>
  <si>
    <t>271701</t>
  </si>
  <si>
    <t>BANCADA DE GRANITINA</t>
  </si>
  <si>
    <t>GOINFRA|271702</t>
  </si>
  <si>
    <t>271702</t>
  </si>
  <si>
    <t>BANCADA DE MARMORE</t>
  </si>
  <si>
    <t>GOINFRA|271708</t>
  </si>
  <si>
    <t>271708</t>
  </si>
  <si>
    <t>MEIO FIO 7X20X100CM PD. GOINFRA EM ALVEN.TIJOLO COMUM 1/4 V. REBOCADO(1CI:3ARMLC), PINT. A CAL 2 DEMÃOS (INCLUSO ESCAV./APILOAM./REAT. E CONC. FC28 = 10MPA P/ ASSENTAM./CHUMBAMENTO)</t>
  </si>
  <si>
    <t>GOINFRA|271711</t>
  </si>
  <si>
    <t>271711</t>
  </si>
  <si>
    <t xml:space="preserve">MEIO FIO PD. GOINFRA EM CONC. PRÉ MOLD. RETO/CURVO (9v12X25X100CM), C/ SARJETA ( 13X10v12CM)FC28=20MPA COM ARGAM.(1CI:3ARMLC) P/ARREMATE DO REJUNT. - INCLUSO ESCAV./APILOAM./REATERRO E CONC.FC28= 10MPA P/ ASSENTAM. E CHUMBAMENTO </t>
  </si>
  <si>
    <t>GOINFRA|271712</t>
  </si>
  <si>
    <t>271712</t>
  </si>
  <si>
    <t xml:space="preserve">MEIO FIO PD. GOINFRA EM CONC. PRÉ MOLD. RETO/CURVO (9v12X25X100CM), C/ SARJETA ( 13X10v12CM)FC28=30MPA COM ARGAM.(1CI:3ARMLC) P/ARREMATE DO REJUNT. - INCLUSO ESCAV./APILOAM./REATERRO E CONC.FC28= 10MPA P/ ASSENTAM. E CHUMBAMENTO </t>
  </si>
  <si>
    <t>GOINFRA|271713</t>
  </si>
  <si>
    <t>271713</t>
  </si>
  <si>
    <t xml:space="preserve">MEIO FIO PD. GOINFRA EM CONC. PRÉ MOLD. RETO/CURVO (9v12X30X100CM),  FC28=30MPA COM ARGAM.(1CI:3ARMLC) P/ARREMATE DO REJUNT. - INCLUSO ESCAV./APILOAM./REATERRO E CONC.FC28= 10MPA P/ ASSENTAM. E CHUMBAMENTO </t>
  </si>
  <si>
    <t>GOINFRA|271714</t>
  </si>
  <si>
    <t>271714</t>
  </si>
  <si>
    <t xml:space="preserve">MEIO FIO PD. GOINFRA EM CONC. PRÉ MOLD. RETO/CURVO (5X25X100CM),  FC28=20MPA COM ARGAM.(1CI:3ARMLC) P/ARREMATE DO REJUNT. E PINTURA A CAL 2 DEMÃOS - INCLUSO ESCAV./APILOAM./REATERRO E CONC.FC28= 10MPA P/ ASSENTAM. E CHUMBAMENTO </t>
  </si>
  <si>
    <t>GOINFRA|271715</t>
  </si>
  <si>
    <t>271715</t>
  </si>
  <si>
    <t xml:space="preserve">MEIO FIO PD. GOINFRA EM CONC. PRÉ MOLD. RETO/CURVO (9v12X30X100CM), FC28=20MPA COM ARGAM.(1CI:3ARMLC) P/ARREMATE DO REJUNT. - INCLUSO ESCAV./APILOAM./REATERRO E CONC.FC28= 10MPA P/ ASSENTAM. E CHUMBAMENTO </t>
  </si>
  <si>
    <t>GOINFRA|271716</t>
  </si>
  <si>
    <t>271716</t>
  </si>
  <si>
    <t>CANTONEIRA ARDOSIA POLIDA 2 REGUAS BOLEADAS</t>
  </si>
  <si>
    <t>GOINFRA|271717</t>
  </si>
  <si>
    <t>271717</t>
  </si>
  <si>
    <t>CANTONEIRA MARMORE E REGUAS BOLEADAS</t>
  </si>
  <si>
    <t>GOINFRA|271718</t>
  </si>
  <si>
    <t>271718</t>
  </si>
  <si>
    <t>CANTONEIRA GRANITO REGUAS BOLEADAS</t>
  </si>
  <si>
    <t>GOINFRA|271801</t>
  </si>
  <si>
    <t>271801</t>
  </si>
  <si>
    <t>LADRILHO HIDRAULICO COR NATURAL (SEM LASTRO)</t>
  </si>
  <si>
    <t>GOINFRA|271802</t>
  </si>
  <si>
    <t>271802</t>
  </si>
  <si>
    <t>LADRILHO HIDRAULICO DE UMA COR (SEM LASTRO)</t>
  </si>
  <si>
    <t>GOINFRA|271803</t>
  </si>
  <si>
    <t>271803</t>
  </si>
  <si>
    <t>LADRILHO HIDRAULICO DE DUAS CORES (SEM LASTRO)</t>
  </si>
  <si>
    <t>GOINFRA|271850</t>
  </si>
  <si>
    <t>271850</t>
  </si>
  <si>
    <t>LETRA CAIXA CHAPA GALVANIZADA PINTADA COLOCADA</t>
  </si>
  <si>
    <t>GOINFRA|271851</t>
  </si>
  <si>
    <t>271851</t>
  </si>
  <si>
    <t>LETRA CAIXA INOX COLOCADA</t>
  </si>
  <si>
    <t>GOINFRA|271852</t>
  </si>
  <si>
    <t>271852</t>
  </si>
  <si>
    <t>LETRA CAIXA INOX ESCOVADO COLOCADA</t>
  </si>
  <si>
    <t>GOINFRA|271853</t>
  </si>
  <si>
    <t>271853</t>
  </si>
  <si>
    <t>LETRA  CAIXA LATAO AMARELO COLOCADA</t>
  </si>
  <si>
    <t>GOINFRA|271900</t>
  </si>
  <si>
    <t>271900</t>
  </si>
  <si>
    <t>CUSTO MÉDIO DE CONSTRUÇÃO GOINFRA PARA CÁLCULO DE "ÁREA VIRTUAL"</t>
  </si>
  <si>
    <t>PESQUISA NO BANCO DE CUSTOS</t>
  </si>
  <si>
    <t>Descrição:</t>
  </si>
  <si>
    <t>Fonte:</t>
  </si>
  <si>
    <t>TODAS</t>
  </si>
  <si>
    <t>Encontrados:</t>
  </si>
  <si>
    <t>Copie a fonte e o código para o orçamento. Exibição limitada a 100 resultados; refine a pesquisa.</t>
  </si>
  <si>
    <t>PREÇO ONERADO</t>
  </si>
  <si>
    <t>Administração central (AC)</t>
  </si>
  <si>
    <t>Seguro e garantia (S + G)</t>
  </si>
  <si>
    <t>Risco (R)</t>
  </si>
  <si>
    <t>Despesas financeiras (DF)</t>
  </si>
  <si>
    <t>Lucro (L)</t>
  </si>
  <si>
    <t>PIS + COFINS</t>
  </si>
  <si>
    <t>ISS efetivo</t>
  </si>
  <si>
    <t>BDI calculado:</t>
  </si>
  <si>
    <t>BDI aplicado:</t>
  </si>
  <si>
    <t>MARZAGÃO/GO</t>
  </si>
  <si>
    <t>BDI:</t>
  </si>
  <si>
    <t>ITEM</t>
  </si>
  <si>
    <t>UNID.</t>
  </si>
  <si>
    <t>QUANTIDADE</t>
  </si>
  <si>
    <t>VALOR UNITÁRIO SEM BDI</t>
  </si>
  <si>
    <t>VALOR UNITÁRIO COM BDI</t>
  </si>
  <si>
    <t>VALOR TOTAL SEM BDI</t>
  </si>
  <si>
    <t>VALOR TOTAL COM BDI</t>
  </si>
  <si>
    <t>CONFERÊNCIA</t>
  </si>
  <si>
    <t>CRONOGRAMA FÍSICO-FINANCEIRO</t>
  </si>
  <si>
    <t xml:space="preserve">SERVIÇOS PRELIMINARES </t>
  </si>
  <si>
    <t>FUNDAÇÕES</t>
  </si>
  <si>
    <t>2.1</t>
  </si>
  <si>
    <t>2.2</t>
  </si>
  <si>
    <t>ESTACAS E BLOCOS</t>
  </si>
  <si>
    <t>1.1</t>
  </si>
  <si>
    <t>1.2</t>
  </si>
  <si>
    <t>1.4</t>
  </si>
  <si>
    <t>2.3</t>
  </si>
  <si>
    <t xml:space="preserve">BALDRAMES </t>
  </si>
  <si>
    <t>2.1.1</t>
  </si>
  <si>
    <t>2.1.2</t>
  </si>
  <si>
    <t>2.1.3</t>
  </si>
  <si>
    <t>2.1.4</t>
  </si>
  <si>
    <t>2.1.5</t>
  </si>
  <si>
    <t>2.1.6</t>
  </si>
  <si>
    <t>2.1.7</t>
  </si>
  <si>
    <t>2.2.1</t>
  </si>
  <si>
    <t>2.2.2</t>
  </si>
  <si>
    <t>2.2.3</t>
  </si>
  <si>
    <t>2.2.4</t>
  </si>
  <si>
    <t>2.2.5</t>
  </si>
  <si>
    <t>2.2.6</t>
  </si>
  <si>
    <t>2.2.7</t>
  </si>
  <si>
    <t>2.2.8</t>
  </si>
  <si>
    <t>2.2.9</t>
  </si>
  <si>
    <t xml:space="preserve">IMPERMEABILIZAÇÃO DE FUNDAÇÃO </t>
  </si>
  <si>
    <t>SUPRAESTRUTURA</t>
  </si>
  <si>
    <t>2.3.1</t>
  </si>
  <si>
    <t>3.1</t>
  </si>
  <si>
    <t>PILARES</t>
  </si>
  <si>
    <t>3.2</t>
  </si>
  <si>
    <t>VIGAS</t>
  </si>
  <si>
    <t>ALVENARIA</t>
  </si>
  <si>
    <t>2.1.8</t>
  </si>
  <si>
    <t>3.1.1</t>
  </si>
  <si>
    <t>3.1.2</t>
  </si>
  <si>
    <t>3.1.3</t>
  </si>
  <si>
    <t>3.1.4</t>
  </si>
  <si>
    <t>3.1.5</t>
  </si>
  <si>
    <t>3.1.6</t>
  </si>
  <si>
    <t>3.2.1</t>
  </si>
  <si>
    <t>3.2.2</t>
  </si>
  <si>
    <t>3.2.3</t>
  </si>
  <si>
    <t>3.2.4</t>
  </si>
  <si>
    <t>3.2.5</t>
  </si>
  <si>
    <t>3.2.6</t>
  </si>
  <si>
    <t>3.2.7</t>
  </si>
  <si>
    <t>3.2.8</t>
  </si>
  <si>
    <t>4.1</t>
  </si>
  <si>
    <t>RUA 7 DE SETEMBRO, QD07 LT 01/02, CENTRO</t>
  </si>
  <si>
    <t>ADMINISTRAÇÃO DE OBRA</t>
  </si>
  <si>
    <t>5.1</t>
  </si>
  <si>
    <t>5.2</t>
  </si>
  <si>
    <t>Item</t>
  </si>
  <si>
    <t>Descrição</t>
  </si>
  <si>
    <t>Valor (R$)</t>
  </si>
  <si>
    <t>Parcela</t>
  </si>
  <si>
    <t>% Período</t>
  </si>
  <si>
    <t>TOTAL DO INVESTIMENTO</t>
  </si>
  <si>
    <t>% financeiro no período</t>
  </si>
  <si>
    <t>Investimento no período (R$)</t>
  </si>
  <si>
    <t>% financeiro acumulado</t>
  </si>
  <si>
    <t>Investimento acumulado (R$)</t>
  </si>
  <si>
    <t>Repasse no período (R$)</t>
  </si>
  <si>
    <t>Contrapartida no período (R$)</t>
  </si>
  <si>
    <t>Repasse acumulado (R$)</t>
  </si>
  <si>
    <t>Repasse Financeiro:</t>
  </si>
  <si>
    <t>Contrapartida:</t>
  </si>
  <si>
    <t>Contrapartida acumulado (R$)</t>
  </si>
  <si>
    <t>PERIODO</t>
  </si>
  <si>
    <t>ACUMULADO</t>
  </si>
  <si>
    <t>4.2</t>
  </si>
  <si>
    <t>3,00(L) X 1,5(H) = 4,50M2</t>
  </si>
  <si>
    <t>CONFORME CRONOGRAMA FISICO-FINANCEIRO</t>
  </si>
  <si>
    <t xml:space="preserve">CONFORME PRJETO ARQUITETÔNICO </t>
  </si>
  <si>
    <t>CONFORME PROJETO ESTRUTURAL</t>
  </si>
  <si>
    <t>ENGENHEIRO CIVIL</t>
  </si>
  <si>
    <t>1(HORA)X 3 (DIAS) X 4 (SEMANAS) X 6 (MESES) = 72 HORAS =&gt; 72 HORAS/ 220 HORAS MENSAL = 0,33 (COEFICIENTE)</t>
  </si>
  <si>
    <t>4(HORA)X 2 (DIAS) X 4 (SEMANAS) X 6 (MESES) = 192 HORAS =&gt; 192 HORAS/ 220 HORAS MENSAL = 0,87 (COEFICIENTE)</t>
  </si>
  <si>
    <t>MEMÓRIA DE CÁLCULO</t>
  </si>
  <si>
    <t>PROPONENTE / TOMADOR</t>
  </si>
  <si>
    <t>PREFEITURA MUNICIPAL DE MARZAGÃO</t>
  </si>
  <si>
    <t>ENDEREÇO</t>
  </si>
  <si>
    <t>OBRA</t>
  </si>
  <si>
    <t>REFORMA E AMPLIAÇÃO DO CENTRO MUNICIPAL DE SAÚDE DE MARZAGÃO</t>
  </si>
  <si>
    <t>MUNICÍPIO / UF</t>
  </si>
  <si>
    <t>TIPO DE ORÇAMENTO</t>
  </si>
  <si>
    <t>NÃO DESONERADO</t>
  </si>
  <si>
    <t>DATA BASE</t>
  </si>
  <si>
    <r>
      <rPr>
        <b/>
        <sz val="11"/>
        <color theme="1"/>
        <rFont val="Calibri"/>
        <family val="2"/>
        <scheme val="minor"/>
      </rPr>
      <t>SINAPI/GO</t>
    </r>
    <r>
      <rPr>
        <sz val="11"/>
        <color theme="1"/>
        <rFont val="Calibri"/>
        <family val="2"/>
        <scheme val="minor"/>
      </rPr>
      <t xml:space="preserve"> 08/2026</t>
    </r>
  </si>
  <si>
    <r>
      <rPr>
        <b/>
        <sz val="11"/>
        <color theme="1"/>
        <rFont val="Calibri"/>
        <family val="2"/>
        <scheme val="minor"/>
      </rPr>
      <t xml:space="preserve">GOINFRA </t>
    </r>
    <r>
      <rPr>
        <sz val="11"/>
        <color theme="1"/>
        <rFont val="Calibri"/>
        <family val="2"/>
        <scheme val="minor"/>
      </rPr>
      <t>06/2026</t>
    </r>
  </si>
  <si>
    <t xml:space="preserve">PLANILHA ORÇAMENTÁRIA </t>
  </si>
  <si>
    <t>MIKAELY FERRAZ TELES</t>
  </si>
  <si>
    <t xml:space="preserve">ENGENHEIRA CIVIL </t>
  </si>
  <si>
    <t>CREA: 253410/D-MG</t>
  </si>
  <si>
    <t>DEPARTAMENTO DE ENGENHARIA E FISCALIZAÇÃO</t>
  </si>
  <si>
    <t>BDI ONERADO</t>
  </si>
  <si>
    <t>PARCELAS DE MAIOR RELEVÂNCIA</t>
  </si>
  <si>
    <t>Total informado no orçamento (R$)</t>
  </si>
  <si>
    <t>Soma dos itens detalhados com BDI (R$)</t>
  </si>
  <si>
    <t>Limite financeiro de referência — 4% (R$)</t>
  </si>
  <si>
    <t>PARCELAS PROPOSTAS PARA QUALIFICAÇÃO TÉCNICO-OPERACIONAL</t>
  </si>
  <si>
    <t>Serviço a comprovar</t>
  </si>
  <si>
    <t>Quantidade</t>
  </si>
  <si>
    <t>Unidade</t>
  </si>
  <si>
    <t>Valor com BDI (R$)</t>
  </si>
  <si>
    <t>% do total</t>
  </si>
  <si>
    <t>% mínimo proposto</t>
  </si>
  <si>
    <t>Quantidade mínima</t>
  </si>
  <si>
    <t>Justificativa técnica</t>
  </si>
  <si>
    <t>Alvenaria de vedação com blocos cerâmicos</t>
  </si>
  <si>
    <t>Representatividade financeira e controle de prumo, alinhamento e execução das vedações.</t>
  </si>
  <si>
    <t>Estacas escavadas tipo broca</t>
  </si>
  <si>
    <t>Importância das fundações para estabilidade e desempenho da edificação.</t>
  </si>
  <si>
    <t>Concretagem de vigas de concreto armado</t>
  </si>
  <si>
    <t>Controle de concretagem, adensamento, cura e qualidade dos elementos estruturais.</t>
  </si>
  <si>
    <t>O mínimo de 50% é uma proposta sujeita à motivação da Administração. Não é obrigação automática da lei.</t>
  </si>
  <si>
    <t>Para vigas, o valor reúne preparo/transporte (3.2.7) e lançamento/adensamento (3.2.8); o volume é contado uma única vez.</t>
  </si>
  <si>
    <t>Aceitar serviços similares de complexidade equivalente ou superior. Tratar a capacidade do profissional separadamente da empresa.</t>
  </si>
  <si>
    <t>Admitir somatório de atestados, salvo justificativa técnica específica. Não exigir os mesmos códigos de orçamento ou obra de saúde.</t>
  </si>
  <si>
    <t>CONFERÊNCIA FINANCEIRA DE TODOS OS ITENS — LIMITE DE 4%</t>
  </si>
  <si>
    <t>Descrição da planilha</t>
  </si>
  <si>
    <t>Enquadramento</t>
  </si>
  <si>
    <t>Referência</t>
  </si>
  <si>
    <t>Seleção proposta</t>
  </si>
  <si>
    <t>ORÇAMENTO, linha 12</t>
  </si>
  <si>
    <t>Sem exigência proposta</t>
  </si>
  <si>
    <t>ORÇAMENTO, linha 13</t>
  </si>
  <si>
    <t>ORÇAMENTO, linha 14</t>
  </si>
  <si>
    <t>ORÇAMENTO, linha 17</t>
  </si>
  <si>
    <t>ORÇAMENTO, linha 18</t>
  </si>
  <si>
    <t>Proposta</t>
  </si>
  <si>
    <t>ORÇAMENTO, linha 19</t>
  </si>
  <si>
    <t>ORÇAMENTO, linha 20</t>
  </si>
  <si>
    <t>ORÇAMENTO, linha 21</t>
  </si>
  <si>
    <t>ORÇAMENTO, linha 22</t>
  </si>
  <si>
    <t>ORÇAMENTO, linha 23</t>
  </si>
  <si>
    <t>ORÇAMENTO, linha 24</t>
  </si>
  <si>
    <t>ORÇAMENTO, linha 26</t>
  </si>
  <si>
    <t>ORÇAMENTO, linha 27</t>
  </si>
  <si>
    <t>ORÇAMENTO, linha 28</t>
  </si>
  <si>
    <t>ORÇAMENTO, linha 29</t>
  </si>
  <si>
    <t>ORÇAMENTO, linha 30</t>
  </si>
  <si>
    <t>ORÇAMENTO, linha 31</t>
  </si>
  <si>
    <t>ORÇAMENTO, linha 32</t>
  </si>
  <si>
    <t>ORÇAMENTO, linha 33</t>
  </si>
  <si>
    <t>ORÇAMENTO, linha 34</t>
  </si>
  <si>
    <t>ORÇAMENTO, linha 36</t>
  </si>
  <si>
    <t>ORÇAMENTO, linha 39</t>
  </si>
  <si>
    <t>ORÇAMENTO, linha 40</t>
  </si>
  <si>
    <t>ORÇAMENTO, linha 41</t>
  </si>
  <si>
    <t>ORÇAMENTO, linha 42</t>
  </si>
  <si>
    <t>ORÇAMENTO, linha 43</t>
  </si>
  <si>
    <t>ORÇAMENTO, linha 44</t>
  </si>
  <si>
    <t>ORÇAMENTO, linha 46</t>
  </si>
  <si>
    <t>ORÇAMENTO, linha 47</t>
  </si>
  <si>
    <t>ORÇAMENTO, linha 48</t>
  </si>
  <si>
    <t>ORÇAMENTO, linha 49</t>
  </si>
  <si>
    <t>ORÇAMENTO, linha 50</t>
  </si>
  <si>
    <t>ORÇAMENTO, linha 51</t>
  </si>
  <si>
    <t>ORÇAMENTO, linha 52</t>
  </si>
  <si>
    <t>ORÇAMENTO, linha 53</t>
  </si>
  <si>
    <t>Associado ao item 3.2.7</t>
  </si>
  <si>
    <t>ORÇAMENTO, linha 55</t>
  </si>
  <si>
    <t>ORÇAMENTO, linha 56</t>
  </si>
  <si>
    <t>ORÇAMENTO, linha 58</t>
  </si>
  <si>
    <t>ORÇAMENTO, linha 59</t>
  </si>
  <si>
    <t>REFORMA E AMPLIAÇÃO DO CENTRO MUNICIPAL DE SAÚDE DE MARZAGÃO - ETAPA I</t>
  </si>
  <si>
    <t>REFORMA E AMPLIAÇÃO DO CENTRO MUNICIPAL DE SAÚDE DE MARZAGÃO/GO - ETAPA I</t>
  </si>
  <si>
    <t>MARZAGÃO/GO 08 DE OUTUBRO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</si>
</sst>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quot;R$&quot;\ #,##0.00"/>
  </numFmts>
  <fonts count="15" x14ac:knownFonts="1">
    <font>
      <sz val="11"/>
      <color theme="1"/>
      <name val="Calibri"/>
      <family val="2"/>
      <scheme val="minor"/>
    </font>
    <font>
      <b/>
      <sz val="16"/>
      <color rgb="FF17365D"/>
      <name val="Calibri"/>
      <family val="2"/>
      <scheme val="minor"/>
    </font>
    <font>
      <b/>
      <sz val="11"/>
      <color rgb="FFFFFFFF"/>
      <name val="Calibri"/>
      <family val="2"/>
      <scheme val="minor"/>
    </font>
    <font>
      <b/>
      <sz val="11"/>
      <color theme="1"/>
      <name val="Calibri"/>
      <family val="2"/>
      <scheme val="minor"/>
    </font>
    <font>
      <sz val="11"/>
      <color theme="1"/>
      <name val="Calibri"/>
      <family val="2"/>
      <scheme val="minor"/>
    </font>
    <font>
      <sz val="8"/>
      <name val="Calibri"/>
      <family val="2"/>
      <scheme val="minor"/>
    </font>
    <font>
      <sz val="10"/>
      <name val="Arial"/>
      <family val="2"/>
    </font>
    <font>
      <sz val="10"/>
      <name val="Calibri"/>
      <family val="2"/>
      <scheme val="minor"/>
    </font>
    <font>
      <b/>
      <sz val="10"/>
      <name val="Calibri"/>
      <family val="2"/>
      <scheme val="minor"/>
    </font>
    <font>
      <sz val="9"/>
      <color theme="1"/>
      <name val="Calibri"/>
      <family val="2"/>
      <scheme val="minor"/>
    </font>
    <font>
      <b/>
      <sz val="16"/>
      <name val="Calibri"/>
      <family val="2"/>
      <scheme val="minor"/>
    </font>
    <font>
      <sz val="10"/>
      <name val="Arial"/>
    </font>
    <font>
      <b/>
      <sz val="10"/>
      <name val="Arial"/>
    </font>
    <font>
      <b/>
      <sz val="10"/>
      <color rgb="FFFFFFFF"/>
      <name val="Arial"/>
    </font>
    <font>
      <b/>
      <sz val="16"/>
      <color theme="1"/>
      <name val="Calibri"/>
      <family val="2"/>
      <scheme val="minor"/>
    </font>
  </fonts>
  <fills count="14">
    <fill>
      <patternFill patternType="none"/>
    </fill>
    <fill>
      <patternFill patternType="gray125"/>
    </fill>
    <fill>
      <patternFill patternType="solid">
        <fgColor rgb="FFFFF2CC"/>
        <bgColor indexed="64"/>
      </patternFill>
    </fill>
    <fill>
      <patternFill patternType="solid">
        <fgColor rgb="FF17365D"/>
        <bgColor indexed="64"/>
      </patternFill>
    </fill>
    <fill>
      <patternFill patternType="solid">
        <fgColor theme="6" tint="0.79998168889431442"/>
        <bgColor indexed="64"/>
      </patternFill>
    </fill>
    <fill>
      <patternFill patternType="solid">
        <fgColor theme="0"/>
        <bgColor indexed="64"/>
      </patternFill>
    </fill>
    <fill>
      <patternFill patternType="solid">
        <fgColor theme="6" tint="0.39997558519241921"/>
        <bgColor indexed="64"/>
      </patternFill>
    </fill>
    <fill>
      <patternFill patternType="solid">
        <fgColor theme="6" tint="-0.499984740745262"/>
        <bgColor indexed="64"/>
      </patternFill>
    </fill>
    <fill>
      <patternFill patternType="solid">
        <fgColor rgb="FFFFF2CC"/>
      </patternFill>
    </fill>
    <fill>
      <patternFill patternType="solid">
        <fgColor theme="0" tint="-0.14999847407452621"/>
        <bgColor indexed="64"/>
      </patternFill>
    </fill>
    <fill>
      <patternFill patternType="none"/>
    </fill>
    <fill>
      <patternFill patternType="solid">
        <fgColor rgb="FFFFF2CC"/>
      </patternFill>
    </fill>
    <fill>
      <patternFill patternType="solid">
        <fgColor rgb="FFD9EAD3"/>
      </patternFill>
    </fill>
    <fill>
      <patternFill patternType="solid">
        <fgColor rgb="FF217346"/>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hair">
        <color rgb="FFCCCCCC"/>
      </bottom>
      <diagonal/>
    </border>
    <border>
      <left/>
      <right/>
      <top style="hair">
        <color rgb="FFCCCCCC"/>
      </top>
      <bottom style="hair">
        <color rgb="FFCCCCCC"/>
      </bottom>
      <diagonal/>
    </border>
    <border>
      <left/>
      <right/>
      <top style="hair">
        <color rgb="FFCCCCCC"/>
      </top>
      <bottom/>
      <diagonal/>
    </border>
    <border>
      <left/>
      <right/>
      <top/>
      <bottom style="medium">
        <color indexed="64"/>
      </bottom>
      <diagonal/>
    </border>
    <border>
      <left/>
      <right/>
      <top style="medium">
        <color indexed="64"/>
      </top>
      <bottom/>
      <diagonal/>
    </border>
    <border>
      <left/>
      <right/>
      <top/>
      <bottom/>
      <diagonal/>
    </border>
  </borders>
  <cellStyleXfs count="3">
    <xf numFmtId="0" fontId="0" fillId="0" borderId="0"/>
    <xf numFmtId="44" fontId="4" fillId="0" borderId="0" applyFont="0" applyFill="0" applyBorder="0" applyAlignment="0" applyProtection="0"/>
    <xf numFmtId="0" fontId="0" fillId="0" borderId="0" xfId="0" applyAlignment="1">
      <alignment vertical="top" wrapText="1"/>
    </xf>
  </cellStyleXfs>
  <cellXfs count="168">
    <xf numFmtId="0" fontId="0" fillId="0" borderId="0" xfId="0"/>
    <xf numFmtId="0" fontId="1" fillId="0" borderId="0" xfId="0" applyFont="1"/>
    <xf numFmtId="0" fontId="0" fillId="0" borderId="0" xfId="0" applyAlignment="1">
      <alignment vertical="top" wrapText="1"/>
    </xf>
    <xf numFmtId="49" fontId="0" fillId="2" borderId="1" xfId="0" applyNumberFormat="1" applyFill="1" applyBorder="1"/>
    <xf numFmtId="0" fontId="0" fillId="2" borderId="1" xfId="0" applyFill="1" applyBorder="1"/>
    <xf numFmtId="0" fontId="2" fillId="3" borderId="1" xfId="0" applyFont="1" applyFill="1" applyBorder="1" applyAlignment="1">
      <alignment vertical="center" wrapText="1"/>
    </xf>
    <xf numFmtId="0" fontId="0" fillId="0" borderId="1" xfId="0" applyBorder="1" applyAlignment="1">
      <alignment vertical="top" wrapText="1"/>
    </xf>
    <xf numFmtId="4" fontId="0" fillId="0" borderId="1" xfId="0" applyNumberFormat="1" applyBorder="1"/>
    <xf numFmtId="10" fontId="0" fillId="0" borderId="0" xfId="0" applyNumberFormat="1"/>
    <xf numFmtId="0" fontId="0" fillId="4" borderId="0" xfId="0" applyFill="1"/>
    <xf numFmtId="0" fontId="0" fillId="5" borderId="0" xfId="0" applyFill="1"/>
    <xf numFmtId="0" fontId="3" fillId="4" borderId="2" xfId="0" applyFont="1" applyFill="1" applyBorder="1" applyAlignment="1">
      <alignment horizontal="left" vertical="center" wrapText="1"/>
    </xf>
    <xf numFmtId="0" fontId="3" fillId="4" borderId="3" xfId="0" applyFont="1" applyFill="1" applyBorder="1" applyAlignment="1">
      <alignment horizontal="left" vertical="center" wrapText="1"/>
    </xf>
    <xf numFmtId="0" fontId="3" fillId="4" borderId="4" xfId="0" applyFont="1" applyFill="1" applyBorder="1" applyAlignment="1">
      <alignment horizontal="left" vertical="center" wrapText="1"/>
    </xf>
    <xf numFmtId="0" fontId="0" fillId="5" borderId="1" xfId="0" applyFill="1" applyBorder="1" applyAlignment="1">
      <alignment horizontal="center" vertical="center"/>
    </xf>
    <xf numFmtId="0" fontId="0" fillId="4" borderId="1" xfId="0" applyFill="1" applyBorder="1" applyAlignment="1">
      <alignment horizontal="center" vertical="center"/>
    </xf>
    <xf numFmtId="0" fontId="0" fillId="5" borderId="1" xfId="0" applyFill="1" applyBorder="1" applyAlignment="1">
      <alignment vertical="center" wrapText="1"/>
    </xf>
    <xf numFmtId="0" fontId="0" fillId="5" borderId="1" xfId="0" applyFill="1" applyBorder="1" applyAlignment="1">
      <alignment vertical="center"/>
    </xf>
    <xf numFmtId="0" fontId="3" fillId="4" borderId="2" xfId="0" applyFont="1" applyFill="1" applyBorder="1" applyAlignment="1">
      <alignment vertical="center" wrapText="1"/>
    </xf>
    <xf numFmtId="0" fontId="3" fillId="4" borderId="3" xfId="0" applyFont="1" applyFill="1" applyBorder="1" applyAlignment="1">
      <alignment vertical="center" wrapText="1"/>
    </xf>
    <xf numFmtId="0" fontId="3" fillId="4" borderId="4" xfId="0" applyFont="1" applyFill="1" applyBorder="1" applyAlignment="1">
      <alignment vertical="center" wrapText="1"/>
    </xf>
    <xf numFmtId="4" fontId="3" fillId="4" borderId="3" xfId="0" applyNumberFormat="1" applyFont="1" applyFill="1" applyBorder="1" applyAlignment="1">
      <alignment vertical="center" wrapText="1"/>
    </xf>
    <xf numFmtId="44" fontId="3" fillId="4" borderId="3" xfId="1" applyFont="1" applyFill="1" applyBorder="1" applyAlignment="1">
      <alignment vertical="center" wrapText="1"/>
    </xf>
    <xf numFmtId="44" fontId="3" fillId="4" borderId="3" xfId="1" applyFont="1" applyFill="1" applyBorder="1" applyAlignment="1">
      <alignment horizontal="left" vertical="center" wrapText="1"/>
    </xf>
    <xf numFmtId="0" fontId="3" fillId="6" borderId="2" xfId="0" applyFont="1" applyFill="1" applyBorder="1" applyAlignment="1">
      <alignment horizontal="center" vertical="center" wrapText="1"/>
    </xf>
    <xf numFmtId="0" fontId="3" fillId="6" borderId="2" xfId="0" applyFont="1" applyFill="1" applyBorder="1" applyAlignment="1">
      <alignment vertical="center" wrapText="1"/>
    </xf>
    <xf numFmtId="0" fontId="3" fillId="6" borderId="3" xfId="0" applyFont="1" applyFill="1" applyBorder="1" applyAlignment="1">
      <alignment vertical="center" wrapText="1"/>
    </xf>
    <xf numFmtId="44" fontId="3" fillId="6" borderId="3" xfId="1" applyFont="1" applyFill="1" applyBorder="1" applyAlignment="1">
      <alignment vertical="center" wrapText="1"/>
    </xf>
    <xf numFmtId="0" fontId="3" fillId="6" borderId="4" xfId="0" applyFont="1" applyFill="1" applyBorder="1" applyAlignment="1">
      <alignment vertical="center" wrapText="1"/>
    </xf>
    <xf numFmtId="0" fontId="3" fillId="6" borderId="2" xfId="0" applyFont="1" applyFill="1" applyBorder="1" applyAlignment="1">
      <alignment horizontal="left" vertical="center" wrapText="1"/>
    </xf>
    <xf numFmtId="0" fontId="3" fillId="6" borderId="3" xfId="0" applyFont="1" applyFill="1" applyBorder="1" applyAlignment="1">
      <alignment horizontal="left" vertical="center" wrapText="1"/>
    </xf>
    <xf numFmtId="44" fontId="3" fillId="6" borderId="3" xfId="1" applyFont="1" applyFill="1" applyBorder="1" applyAlignment="1">
      <alignment horizontal="left" vertical="center" wrapText="1"/>
    </xf>
    <xf numFmtId="0" fontId="0" fillId="6" borderId="1" xfId="0" applyFill="1" applyBorder="1" applyAlignment="1">
      <alignment vertical="top" wrapText="1"/>
    </xf>
    <xf numFmtId="0" fontId="2" fillId="7" borderId="1" xfId="0" applyFont="1" applyFill="1" applyBorder="1" applyAlignment="1">
      <alignment vertical="center" wrapText="1"/>
    </xf>
    <xf numFmtId="0" fontId="2" fillId="7" borderId="3" xfId="0" applyFont="1" applyFill="1" applyBorder="1" applyAlignment="1">
      <alignment vertical="center" wrapText="1"/>
    </xf>
    <xf numFmtId="0" fontId="2" fillId="7" borderId="4" xfId="0" applyFont="1" applyFill="1" applyBorder="1" applyAlignment="1">
      <alignment vertical="center" wrapText="1"/>
    </xf>
    <xf numFmtId="44" fontId="2" fillId="7" borderId="3" xfId="0" applyNumberFormat="1" applyFont="1" applyFill="1" applyBorder="1" applyAlignment="1">
      <alignment vertical="center" wrapText="1"/>
    </xf>
    <xf numFmtId="0" fontId="2" fillId="7" borderId="1" xfId="0" applyFont="1" applyFill="1" applyBorder="1" applyAlignment="1">
      <alignment horizontal="center" vertical="center" wrapText="1"/>
    </xf>
    <xf numFmtId="0" fontId="0" fillId="5" borderId="1" xfId="0" applyFill="1" applyBorder="1" applyAlignment="1">
      <alignment vertical="top" wrapText="1"/>
    </xf>
    <xf numFmtId="0" fontId="0" fillId="5" borderId="1" xfId="0" applyFill="1" applyBorder="1" applyAlignment="1">
      <alignment horizontal="center" vertical="center" wrapText="1"/>
    </xf>
    <xf numFmtId="164" fontId="0" fillId="5" borderId="1" xfId="0" applyNumberFormat="1" applyFill="1" applyBorder="1" applyAlignment="1">
      <alignment horizontal="center" vertical="center"/>
    </xf>
    <xf numFmtId="44" fontId="0" fillId="5" borderId="1" xfId="1" applyFont="1" applyFill="1" applyBorder="1" applyAlignment="1">
      <alignment horizontal="center" vertical="center"/>
    </xf>
    <xf numFmtId="0" fontId="0" fillId="5" borderId="1" xfId="0" applyFill="1" applyBorder="1"/>
    <xf numFmtId="0" fontId="0" fillId="5" borderId="0" xfId="0" applyFill="1" applyBorder="1"/>
    <xf numFmtId="49" fontId="0" fillId="2" borderId="5" xfId="0" applyNumberFormat="1" applyFill="1" applyBorder="1"/>
    <xf numFmtId="49" fontId="0" fillId="5" borderId="0" xfId="0" applyNumberFormat="1" applyFill="1" applyBorder="1"/>
    <xf numFmtId="44" fontId="3" fillId="6" borderId="3" xfId="0" applyNumberFormat="1" applyFont="1" applyFill="1" applyBorder="1" applyAlignment="1">
      <alignment vertical="center" wrapText="1"/>
    </xf>
    <xf numFmtId="0" fontId="6" fillId="0" borderId="6" xfId="0" applyFont="1" applyBorder="1" applyAlignment="1">
      <alignment vertical="center" wrapText="1"/>
    </xf>
    <xf numFmtId="0" fontId="7" fillId="0" borderId="6" xfId="0" applyFont="1" applyBorder="1" applyAlignment="1">
      <alignment vertical="center" wrapText="1"/>
    </xf>
    <xf numFmtId="44" fontId="7" fillId="0" borderId="7" xfId="1" applyFont="1" applyBorder="1" applyAlignment="1">
      <alignment vertical="center" wrapText="1"/>
    </xf>
    <xf numFmtId="10" fontId="7" fillId="8" borderId="6" xfId="0" applyNumberFormat="1" applyFont="1" applyFill="1" applyBorder="1" applyAlignment="1">
      <alignment vertical="center" wrapText="1"/>
    </xf>
    <xf numFmtId="165" fontId="7" fillId="0" borderId="6" xfId="0" applyNumberFormat="1" applyFont="1" applyBorder="1" applyAlignment="1">
      <alignment vertical="center" wrapText="1"/>
    </xf>
    <xf numFmtId="10" fontId="7" fillId="0" borderId="6" xfId="0" applyNumberFormat="1" applyFont="1" applyBorder="1" applyAlignment="1">
      <alignment vertical="center" wrapText="1"/>
    </xf>
    <xf numFmtId="0" fontId="7" fillId="9" borderId="6" xfId="0" applyFont="1" applyFill="1" applyBorder="1" applyAlignment="1">
      <alignment vertical="center" wrapText="1"/>
    </xf>
    <xf numFmtId="10" fontId="7" fillId="9" borderId="6" xfId="0" applyNumberFormat="1" applyFont="1" applyFill="1" applyBorder="1" applyAlignment="1">
      <alignment vertical="center" wrapText="1"/>
    </xf>
    <xf numFmtId="0" fontId="8" fillId="0" borderId="6" xfId="0" applyFont="1" applyBorder="1" applyAlignment="1">
      <alignment vertical="center" wrapText="1"/>
    </xf>
    <xf numFmtId="165" fontId="8" fillId="0" borderId="6" xfId="0" applyNumberFormat="1" applyFont="1" applyBorder="1" applyAlignment="1">
      <alignment vertical="center" wrapText="1"/>
    </xf>
    <xf numFmtId="165" fontId="7" fillId="9" borderId="6" xfId="0" applyNumberFormat="1" applyFont="1" applyFill="1" applyBorder="1" applyAlignment="1">
      <alignment vertical="center" wrapText="1"/>
    </xf>
    <xf numFmtId="0" fontId="0" fillId="5" borderId="2" xfId="0" applyFill="1" applyBorder="1" applyAlignment="1">
      <alignment horizontal="center" vertical="center"/>
    </xf>
    <xf numFmtId="0" fontId="0" fillId="0" borderId="0" xfId="0" applyBorder="1"/>
    <xf numFmtId="0" fontId="0" fillId="0" borderId="0" xfId="0" applyAlignment="1">
      <alignment horizontal="center"/>
    </xf>
    <xf numFmtId="0" fontId="3" fillId="4" borderId="1" xfId="0" applyFont="1" applyFill="1" applyBorder="1" applyAlignment="1">
      <alignment vertical="center" wrapText="1"/>
    </xf>
    <xf numFmtId="0" fontId="3" fillId="6" borderId="2" xfId="0" applyNumberFormat="1" applyFont="1" applyFill="1" applyBorder="1" applyAlignment="1">
      <alignment horizontal="center" vertical="center"/>
    </xf>
    <xf numFmtId="0" fontId="2" fillId="7" borderId="6" xfId="0" applyFont="1" applyFill="1" applyBorder="1" applyAlignment="1">
      <alignment horizontal="center" vertical="center" wrapText="1"/>
    </xf>
    <xf numFmtId="0" fontId="2" fillId="7" borderId="6" xfId="0" applyFont="1" applyFill="1" applyBorder="1" applyAlignment="1">
      <alignment vertical="center" wrapText="1"/>
    </xf>
    <xf numFmtId="165" fontId="2" fillId="7" borderId="6" xfId="0" applyNumberFormat="1" applyFont="1" applyFill="1" applyBorder="1" applyAlignment="1">
      <alignment vertical="center" wrapText="1"/>
    </xf>
    <xf numFmtId="0" fontId="3" fillId="0" borderId="0" xfId="0" applyFont="1" applyBorder="1"/>
    <xf numFmtId="0" fontId="0" fillId="5" borderId="0" xfId="0" applyFill="1" applyBorder="1" applyAlignment="1"/>
    <xf numFmtId="0" fontId="3" fillId="5" borderId="0" xfId="0" applyFont="1" applyFill="1" applyBorder="1" applyAlignment="1">
      <alignment horizontal="left"/>
    </xf>
    <xf numFmtId="0" fontId="3" fillId="5" borderId="0" xfId="0" applyFont="1" applyFill="1" applyBorder="1" applyAlignment="1"/>
    <xf numFmtId="0" fontId="0" fillId="5" borderId="0" xfId="0" applyFill="1" applyBorder="1" applyAlignment="1">
      <alignment horizontal="left"/>
    </xf>
    <xf numFmtId="0" fontId="0" fillId="0" borderId="0" xfId="0" applyFont="1" applyBorder="1" applyAlignment="1">
      <alignment horizontal="left"/>
    </xf>
    <xf numFmtId="0" fontId="2" fillId="7" borderId="5" xfId="0" applyFont="1" applyFill="1" applyBorder="1" applyAlignment="1">
      <alignment horizontal="center" vertical="center" wrapText="1"/>
    </xf>
    <xf numFmtId="10" fontId="3" fillId="2" borderId="0" xfId="0" applyNumberFormat="1" applyFont="1" applyFill="1" applyBorder="1" applyAlignment="1">
      <alignment horizontal="center" vertical="center"/>
    </xf>
    <xf numFmtId="0" fontId="3" fillId="0" borderId="0" xfId="0" applyFont="1" applyAlignment="1">
      <alignment horizontal="center"/>
    </xf>
    <xf numFmtId="10" fontId="0" fillId="2" borderId="1" xfId="0" applyNumberFormat="1" applyFill="1" applyBorder="1" applyAlignment="1">
      <alignment horizontal="center"/>
    </xf>
    <xf numFmtId="0" fontId="3" fillId="0" borderId="0" xfId="0" applyFont="1"/>
    <xf numFmtId="10" fontId="3" fillId="2" borderId="1" xfId="0" applyNumberFormat="1" applyFont="1" applyFill="1" applyBorder="1" applyAlignment="1">
      <alignment horizontal="center"/>
    </xf>
    <xf numFmtId="0" fontId="0" fillId="0" borderId="0" xfId="0" applyFont="1" applyBorder="1" applyAlignment="1"/>
    <xf numFmtId="0" fontId="3" fillId="0" borderId="0" xfId="0" applyFont="1" applyBorder="1" applyAlignment="1"/>
    <xf numFmtId="0" fontId="0" fillId="0" borderId="9" xfId="0" applyFont="1" applyBorder="1" applyAlignment="1">
      <alignment vertical="top"/>
    </xf>
    <xf numFmtId="0" fontId="3" fillId="0" borderId="9" xfId="0" applyFont="1" applyBorder="1" applyAlignment="1">
      <alignment vertical="top"/>
    </xf>
    <xf numFmtId="0" fontId="0" fillId="5" borderId="9" xfId="0" applyFill="1" applyBorder="1" applyAlignment="1">
      <alignment vertical="top"/>
    </xf>
    <xf numFmtId="0" fontId="0" fillId="5" borderId="0" xfId="0" applyFill="1" applyBorder="1" applyAlignment="1">
      <alignment vertical="top"/>
    </xf>
    <xf numFmtId="0" fontId="3" fillId="4" borderId="2" xfId="0" applyFont="1" applyFill="1" applyBorder="1" applyAlignment="1">
      <alignment horizontal="center" vertical="center"/>
    </xf>
    <xf numFmtId="0" fontId="3" fillId="6" borderId="2" xfId="0" applyFont="1" applyFill="1" applyBorder="1" applyAlignment="1">
      <alignment horizontal="center" vertical="center"/>
    </xf>
    <xf numFmtId="0" fontId="0" fillId="5" borderId="2" xfId="0" applyFill="1" applyBorder="1"/>
    <xf numFmtId="0" fontId="10" fillId="5" borderId="0" xfId="0" applyFont="1" applyFill="1" applyAlignment="1">
      <alignment vertical="center"/>
    </xf>
    <xf numFmtId="165" fontId="8" fillId="0" borderId="7" xfId="1" applyNumberFormat="1" applyFont="1" applyBorder="1" applyAlignment="1">
      <alignment horizontal="left" vertical="center" wrapText="1"/>
    </xf>
    <xf numFmtId="165" fontId="8" fillId="0" borderId="6" xfId="0" applyNumberFormat="1" applyFont="1" applyBorder="1" applyAlignment="1">
      <alignment horizontal="left" vertical="center" wrapText="1"/>
    </xf>
    <xf numFmtId="0" fontId="3" fillId="0" borderId="0" xfId="0" applyFont="1" applyAlignment="1"/>
    <xf numFmtId="0" fontId="8" fillId="0" borderId="7" xfId="0" applyFont="1" applyBorder="1" applyAlignment="1">
      <alignment horizontal="right" vertical="center" wrapText="1"/>
    </xf>
    <xf numFmtId="0" fontId="11" fillId="10" borderId="11" xfId="2" applyNumberFormat="1" applyFont="1" applyFill="1" applyBorder="1" applyAlignment="1">
      <alignment vertical="center"/>
    </xf>
    <xf numFmtId="165" fontId="11" fillId="10" borderId="11" xfId="2" applyNumberFormat="1" applyFont="1" applyFill="1" applyBorder="1" applyAlignment="1">
      <alignment vertical="center"/>
    </xf>
    <xf numFmtId="0" fontId="11" fillId="10" borderId="11" xfId="2" applyNumberFormat="1" applyFont="1" applyFill="1" applyBorder="1" applyAlignment="1">
      <alignment vertical="center" wrapText="1"/>
    </xf>
    <xf numFmtId="0" fontId="13" fillId="13" borderId="11" xfId="2" applyNumberFormat="1" applyFont="1" applyFill="1" applyBorder="1" applyAlignment="1">
      <alignment vertical="center" wrapText="1"/>
    </xf>
    <xf numFmtId="4" fontId="11" fillId="10" borderId="11" xfId="2" applyNumberFormat="1" applyFont="1" applyFill="1" applyBorder="1" applyAlignment="1">
      <alignment vertical="center"/>
    </xf>
    <xf numFmtId="4" fontId="13" fillId="13" borderId="11" xfId="2" applyNumberFormat="1" applyFont="1" applyFill="1" applyBorder="1" applyAlignment="1">
      <alignment vertical="center" wrapText="1"/>
    </xf>
    <xf numFmtId="10" fontId="11" fillId="10" borderId="11" xfId="2" applyNumberFormat="1" applyFont="1" applyFill="1" applyBorder="1" applyAlignment="1">
      <alignment vertical="center"/>
    </xf>
    <xf numFmtId="4" fontId="11" fillId="10" borderId="11" xfId="2" applyNumberFormat="1" applyFont="1" applyFill="1" applyBorder="1" applyAlignment="1">
      <alignment horizontal="center" vertical="center" wrapText="1"/>
    </xf>
    <xf numFmtId="0" fontId="11" fillId="10" borderId="11" xfId="2" applyNumberFormat="1" applyFont="1" applyFill="1" applyBorder="1" applyAlignment="1">
      <alignment horizontal="center" vertical="center" wrapText="1"/>
    </xf>
    <xf numFmtId="10" fontId="11" fillId="10" borderId="11" xfId="2" applyNumberFormat="1" applyFont="1" applyFill="1" applyBorder="1" applyAlignment="1">
      <alignment horizontal="center" vertical="center" wrapText="1"/>
    </xf>
    <xf numFmtId="10" fontId="11" fillId="11" borderId="11" xfId="2" applyNumberFormat="1" applyFont="1" applyFill="1" applyBorder="1" applyAlignment="1">
      <alignment horizontal="center" vertical="center" wrapText="1"/>
    </xf>
    <xf numFmtId="0" fontId="0" fillId="0" borderId="11" xfId="0" applyFont="1" applyBorder="1" applyAlignment="1">
      <alignment horizontal="left"/>
    </xf>
    <xf numFmtId="0" fontId="0" fillId="5" borderId="11" xfId="0" applyFill="1" applyBorder="1" applyAlignment="1">
      <alignment horizontal="left"/>
    </xf>
    <xf numFmtId="0" fontId="0" fillId="5" borderId="11" xfId="0" applyFill="1" applyBorder="1" applyAlignment="1"/>
    <xf numFmtId="0" fontId="0" fillId="0" borderId="9" xfId="0" applyBorder="1"/>
    <xf numFmtId="0" fontId="8" fillId="0" borderId="11" xfId="0" applyFont="1" applyBorder="1" applyAlignment="1">
      <alignment vertical="center" wrapText="1"/>
    </xf>
    <xf numFmtId="17" fontId="2" fillId="7" borderId="6" xfId="0" applyNumberFormat="1"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0" borderId="0" xfId="0" applyFont="1" applyBorder="1" applyAlignment="1">
      <alignment horizontal="left"/>
    </xf>
    <xf numFmtId="0" fontId="0" fillId="0" borderId="9" xfId="0" applyFont="1" applyBorder="1" applyAlignment="1">
      <alignment horizontal="left" vertical="top"/>
    </xf>
    <xf numFmtId="0" fontId="3" fillId="0" borderId="9" xfId="0" applyFont="1" applyBorder="1" applyAlignment="1">
      <alignment horizontal="left" vertical="top"/>
    </xf>
    <xf numFmtId="0" fontId="0" fillId="0" borderId="0" xfId="0" applyFont="1" applyBorder="1" applyAlignment="1">
      <alignment horizontal="left"/>
    </xf>
    <xf numFmtId="0" fontId="3" fillId="5" borderId="0" xfId="0" applyFont="1" applyFill="1" applyBorder="1" applyAlignment="1">
      <alignment horizontal="left"/>
    </xf>
    <xf numFmtId="0" fontId="0" fillId="5" borderId="9" xfId="0" applyFill="1" applyBorder="1" applyAlignment="1">
      <alignment horizontal="left" vertical="top"/>
    </xf>
    <xf numFmtId="0" fontId="0" fillId="5" borderId="0" xfId="0" applyFill="1" applyBorder="1" applyAlignment="1">
      <alignment horizontal="left"/>
    </xf>
    <xf numFmtId="0" fontId="2" fillId="7" borderId="2" xfId="0" applyFont="1" applyFill="1" applyBorder="1" applyAlignment="1">
      <alignment horizontal="left" vertical="center" wrapText="1"/>
    </xf>
    <xf numFmtId="0" fontId="2" fillId="7" borderId="3" xfId="0" applyFont="1" applyFill="1" applyBorder="1" applyAlignment="1">
      <alignment horizontal="left" vertical="center" wrapText="1"/>
    </xf>
    <xf numFmtId="0" fontId="1" fillId="0" borderId="0" xfId="0" applyFont="1"/>
    <xf numFmtId="0" fontId="0" fillId="0" borderId="0" xfId="0" applyAlignment="1">
      <alignment horizontal="center"/>
    </xf>
    <xf numFmtId="4" fontId="3" fillId="6" borderId="1" xfId="0" applyNumberFormat="1" applyFont="1" applyFill="1" applyBorder="1" applyAlignment="1">
      <alignment horizontal="left"/>
    </xf>
    <xf numFmtId="0" fontId="3" fillId="6" borderId="1" xfId="0" applyFont="1" applyFill="1" applyBorder="1" applyAlignment="1">
      <alignment horizontal="left" vertical="center" wrapText="1"/>
    </xf>
    <xf numFmtId="0" fontId="3" fillId="6" borderId="1" xfId="0" applyFont="1" applyFill="1" applyBorder="1" applyAlignment="1">
      <alignment horizontal="left" vertical="center"/>
    </xf>
    <xf numFmtId="0" fontId="9" fillId="5" borderId="1" xfId="0" applyFont="1" applyFill="1" applyBorder="1" applyAlignment="1">
      <alignment horizontal="center" vertical="center"/>
    </xf>
    <xf numFmtId="0" fontId="3" fillId="4" borderId="1" xfId="0" applyFont="1" applyFill="1" applyBorder="1" applyAlignment="1">
      <alignment horizontal="left" vertical="center"/>
    </xf>
    <xf numFmtId="0" fontId="9" fillId="5"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10" fillId="0" borderId="0" xfId="0" applyFont="1" applyAlignment="1">
      <alignment horizontal="center"/>
    </xf>
    <xf numFmtId="0" fontId="3" fillId="5" borderId="10" xfId="0" applyFont="1" applyFill="1" applyBorder="1" applyAlignment="1">
      <alignment horizontal="center"/>
    </xf>
    <xf numFmtId="0" fontId="0" fillId="5" borderId="0" xfId="0" applyFill="1" applyBorder="1" applyAlignment="1">
      <alignment horizontal="center"/>
    </xf>
    <xf numFmtId="0" fontId="0" fillId="4" borderId="1" xfId="0" applyFill="1" applyBorder="1" applyAlignment="1">
      <alignment horizontal="center" vertical="center"/>
    </xf>
    <xf numFmtId="0" fontId="0" fillId="5" borderId="1" xfId="0" applyFill="1" applyBorder="1" applyAlignment="1">
      <alignment horizontal="center"/>
    </xf>
    <xf numFmtId="0" fontId="9" fillId="5" borderId="1" xfId="0" applyFont="1" applyFill="1" applyBorder="1" applyAlignment="1">
      <alignment horizontal="left" vertical="center" wrapText="1"/>
    </xf>
    <xf numFmtId="0" fontId="7" fillId="0" borderId="6" xfId="0" applyFont="1" applyBorder="1" applyAlignment="1">
      <alignment horizontal="center" vertical="center" wrapText="1"/>
    </xf>
    <xf numFmtId="0" fontId="7" fillId="0" borderId="6" xfId="0" applyFont="1" applyBorder="1" applyAlignment="1">
      <alignment vertical="center" wrapText="1"/>
    </xf>
    <xf numFmtId="165" fontId="7" fillId="8" borderId="6" xfId="0" applyNumberFormat="1" applyFont="1" applyFill="1" applyBorder="1" applyAlignment="1">
      <alignment vertical="center" wrapText="1"/>
    </xf>
    <xf numFmtId="0" fontId="8" fillId="0" borderId="8" xfId="0" applyFont="1" applyBorder="1" applyAlignment="1">
      <alignment horizontal="center" vertical="center" wrapText="1"/>
    </xf>
    <xf numFmtId="0" fontId="8" fillId="0" borderId="0" xfId="0" applyFont="1" applyBorder="1" applyAlignment="1">
      <alignment horizontal="center" vertical="center" wrapText="1"/>
    </xf>
    <xf numFmtId="0" fontId="8" fillId="0" borderId="6" xfId="0" applyFont="1" applyBorder="1" applyAlignment="1">
      <alignment horizontal="center" vertical="center" wrapText="1"/>
    </xf>
    <xf numFmtId="0" fontId="2" fillId="7" borderId="6" xfId="0" applyFont="1" applyFill="1" applyBorder="1" applyAlignment="1">
      <alignment horizontal="center" vertical="center" wrapText="1"/>
    </xf>
    <xf numFmtId="0" fontId="11" fillId="10" borderId="11" xfId="2" applyNumberFormat="1" applyFont="1" applyFill="1" applyBorder="1" applyAlignment="1">
      <alignment vertical="center"/>
    </xf>
    <xf numFmtId="0" fontId="12" fillId="12" borderId="11" xfId="2" applyNumberFormat="1" applyFont="1" applyFill="1" applyBorder="1" applyAlignment="1">
      <alignment vertical="center"/>
    </xf>
    <xf numFmtId="4" fontId="12" fillId="12" borderId="11" xfId="2" applyNumberFormat="1" applyFont="1" applyFill="1" applyBorder="1" applyAlignment="1">
      <alignment vertical="center"/>
    </xf>
    <xf numFmtId="0" fontId="12" fillId="12" borderId="11" xfId="2" applyNumberFormat="1" applyFont="1" applyFill="1" applyBorder="1" applyAlignment="1">
      <alignment horizontal="center" vertical="center"/>
    </xf>
    <xf numFmtId="4" fontId="11" fillId="10" borderId="11" xfId="2" applyNumberFormat="1" applyFont="1" applyFill="1" applyBorder="1" applyAlignment="1">
      <alignment vertical="center"/>
    </xf>
    <xf numFmtId="0" fontId="0" fillId="0" borderId="0" xfId="0" applyAlignment="1">
      <alignment horizontal="center" vertical="top" wrapText="1"/>
    </xf>
    <xf numFmtId="0" fontId="14" fillId="0" borderId="0" xfId="0" applyFont="1" applyAlignment="1">
      <alignment horizontal="center" vertical="center" wrapText="1"/>
    </xf>
    <xf numFmtId="0" fontId="2" fillId="7" borderId="11" xfId="0" applyFont="1" applyFill="1" applyBorder="1" applyAlignment="1">
      <alignment vertical="center" wrapText="1"/>
    </xf>
    <xf numFmtId="0" fontId="7" fillId="0" borderId="11" xfId="0" applyFont="1" applyBorder="1" applyAlignment="1">
      <alignment vertical="center" wrapText="1"/>
    </xf>
    <xf numFmtId="0" fontId="6" fillId="0" borderId="11" xfId="0" applyFont="1" applyBorder="1" applyAlignment="1">
      <alignment vertical="center" wrapText="1"/>
    </xf>
    <xf numFmtId="0" fontId="8" fillId="0" borderId="11" xfId="0" applyFont="1" applyBorder="1" applyAlignment="1">
      <alignment horizontal="center" vertical="center" wrapText="1"/>
    </xf>
    <xf numFmtId="165" fontId="7" fillId="0" borderId="11" xfId="0" applyNumberFormat="1" applyFont="1" applyBorder="1" applyAlignment="1">
      <alignment vertical="center" wrapText="1"/>
    </xf>
    <xf numFmtId="0" fontId="8" fillId="0" borderId="11" xfId="0" applyFont="1" applyBorder="1" applyAlignment="1">
      <alignment horizontal="right" vertical="center" wrapText="1"/>
    </xf>
    <xf numFmtId="0" fontId="6" fillId="0" borderId="11" xfId="0" applyFont="1" applyBorder="1" applyAlignment="1">
      <alignment horizontal="center" vertical="center" wrapText="1"/>
    </xf>
    <xf numFmtId="0" fontId="6" fillId="0" borderId="11" xfId="0" applyFont="1" applyBorder="1" applyAlignment="1">
      <alignment horizontal="center" vertical="center" wrapText="1"/>
    </xf>
    <xf numFmtId="0" fontId="3" fillId="0" borderId="11" xfId="0" applyFont="1" applyBorder="1" applyAlignment="1">
      <alignment horizontal="center"/>
    </xf>
    <xf numFmtId="0" fontId="0" fillId="0" borderId="11" xfId="0" applyBorder="1"/>
    <xf numFmtId="0" fontId="0" fillId="0" borderId="11" xfId="0" applyBorder="1" applyAlignment="1">
      <alignment horizontal="center"/>
    </xf>
    <xf numFmtId="0" fontId="0" fillId="0" borderId="11" xfId="0" applyBorder="1" applyAlignment="1">
      <alignment horizontal="center" vertical="top" wrapText="1"/>
    </xf>
    <xf numFmtId="0" fontId="3" fillId="0" borderId="0" xfId="0" applyFont="1" applyAlignment="1">
      <alignment horizontal="center"/>
    </xf>
    <xf numFmtId="0" fontId="3" fillId="0" borderId="0" xfId="0" applyFont="1" applyAlignment="1">
      <alignment horizontal="center" vertical="top" wrapText="1"/>
    </xf>
    <xf numFmtId="0" fontId="14" fillId="0" borderId="0" xfId="0" applyFont="1" applyAlignment="1">
      <alignment vertical="center" wrapText="1"/>
    </xf>
  </cellXfs>
  <cellStyles count="2">
    <cellStyle name="Mo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172066</xdr:colOff>
      <xdr:row>0</xdr:row>
      <xdr:rowOff>73742</xdr:rowOff>
    </xdr:from>
    <xdr:to>
      <xdr:col>1</xdr:col>
      <xdr:colOff>393290</xdr:colOff>
      <xdr:row>0</xdr:row>
      <xdr:rowOff>780798</xdr:rowOff>
    </xdr:to>
    <xdr:pic>
      <xdr:nvPicPr>
        <xdr:cNvPr id="2" name="image1.jpeg">
          <a:extLst>
            <a:ext uri="{FF2B5EF4-FFF2-40B4-BE49-F238E27FC236}">
              <a16:creationId xmlns:a16="http://schemas.microsoft.com/office/drawing/2014/main" id="{FA1D5052-B686-445D-A775-AF98CD8CF9A8}"/>
            </a:ext>
          </a:extLst>
        </xdr:cNvPr>
        <xdr:cNvPicPr>
          <a:picLocks noChangeAspect="1"/>
        </xdr:cNvPicPr>
      </xdr:nvPicPr>
      <xdr:blipFill>
        <a:blip xmlns:r="http://schemas.openxmlformats.org/officeDocument/2006/relationships" r:embed="rId1" cstate="print"/>
        <a:stretch>
          <a:fillRect/>
        </a:stretch>
      </xdr:blipFill>
      <xdr:spPr>
        <a:xfrm>
          <a:off x="172066" y="73742"/>
          <a:ext cx="1155289" cy="707056"/>
        </a:xfrm>
        <a:prstGeom prst="rect">
          <a:avLst/>
        </a:prstGeom>
      </xdr:spPr>
    </xdr:pic>
    <xdr:clientData/>
  </xdr:twoCellAnchor>
  <xdr:twoCellAnchor editAs="oneCell">
    <xdr:from>
      <xdr:col>8</xdr:col>
      <xdr:colOff>1053692</xdr:colOff>
      <xdr:row>0</xdr:row>
      <xdr:rowOff>86852</xdr:rowOff>
    </xdr:from>
    <xdr:to>
      <xdr:col>9</xdr:col>
      <xdr:colOff>971755</xdr:colOff>
      <xdr:row>0</xdr:row>
      <xdr:rowOff>793908</xdr:rowOff>
    </xdr:to>
    <xdr:pic>
      <xdr:nvPicPr>
        <xdr:cNvPr id="3" name="image1.jpeg">
          <a:extLst>
            <a:ext uri="{FF2B5EF4-FFF2-40B4-BE49-F238E27FC236}">
              <a16:creationId xmlns:a16="http://schemas.microsoft.com/office/drawing/2014/main" id="{5335E0F1-D535-47F5-BE41-9D59C6B407F9}"/>
            </a:ext>
          </a:extLst>
        </xdr:cNvPr>
        <xdr:cNvPicPr>
          <a:picLocks noChangeAspect="1"/>
        </xdr:cNvPicPr>
      </xdr:nvPicPr>
      <xdr:blipFill>
        <a:blip xmlns:r="http://schemas.openxmlformats.org/officeDocument/2006/relationships" r:embed="rId1" cstate="print"/>
        <a:stretch>
          <a:fillRect/>
        </a:stretch>
      </xdr:blipFill>
      <xdr:spPr>
        <a:xfrm>
          <a:off x="13368595" y="86852"/>
          <a:ext cx="1155289" cy="70705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172066</xdr:colOff>
      <xdr:row>0</xdr:row>
      <xdr:rowOff>73742</xdr:rowOff>
    </xdr:from>
    <xdr:to>
      <xdr:col>0</xdr:col>
      <xdr:colOff>1330550</xdr:colOff>
      <xdr:row>0</xdr:row>
      <xdr:rowOff>872238</xdr:rowOff>
    </xdr:to>
    <xdr:pic>
      <xdr:nvPicPr>
        <xdr:cNvPr id="2" name="image1.jpeg">
          <a:extLst>
            <a:ext uri="{FF2B5EF4-FFF2-40B4-BE49-F238E27FC236}">
              <a16:creationId xmlns:a16="http://schemas.microsoft.com/office/drawing/2014/main" id="{D089E337-8589-4F69-83F3-45F8408E7E98}"/>
            </a:ext>
          </a:extLst>
        </xdr:cNvPr>
        <xdr:cNvPicPr>
          <a:picLocks noChangeAspect="1"/>
        </xdr:cNvPicPr>
      </xdr:nvPicPr>
      <xdr:blipFill>
        <a:blip xmlns:r="http://schemas.openxmlformats.org/officeDocument/2006/relationships" r:embed="rId1" cstate="print"/>
        <a:stretch>
          <a:fillRect/>
        </a:stretch>
      </xdr:blipFill>
      <xdr:spPr>
        <a:xfrm>
          <a:off x="172066" y="73742"/>
          <a:ext cx="1158484" cy="707056"/>
        </a:xfrm>
        <a:prstGeom prst="rect">
          <a:avLst/>
        </a:prstGeom>
      </xdr:spPr>
    </xdr:pic>
    <xdr:clientData/>
  </xdr:twoCellAnchor>
  <xdr:twoCellAnchor editAs="oneCell">
    <xdr:from>
      <xdr:col>6</xdr:col>
      <xdr:colOff>2132</xdr:colOff>
      <xdr:row>0</xdr:row>
      <xdr:rowOff>63992</xdr:rowOff>
    </xdr:from>
    <xdr:to>
      <xdr:col>7</xdr:col>
      <xdr:colOff>545035</xdr:colOff>
      <xdr:row>0</xdr:row>
      <xdr:rowOff>862488</xdr:rowOff>
    </xdr:to>
    <xdr:pic>
      <xdr:nvPicPr>
        <xdr:cNvPr id="3" name="image1.jpeg">
          <a:extLst>
            <a:ext uri="{FF2B5EF4-FFF2-40B4-BE49-F238E27FC236}">
              <a16:creationId xmlns:a16="http://schemas.microsoft.com/office/drawing/2014/main" id="{4956ABD1-1E4F-49ED-8EFC-7752A5CA9BA5}"/>
            </a:ext>
          </a:extLst>
        </xdr:cNvPr>
        <xdr:cNvPicPr>
          <a:picLocks noChangeAspect="1"/>
        </xdr:cNvPicPr>
      </xdr:nvPicPr>
      <xdr:blipFill>
        <a:blip xmlns:r="http://schemas.openxmlformats.org/officeDocument/2006/relationships" r:embed="rId1" cstate="print"/>
        <a:stretch>
          <a:fillRect/>
        </a:stretch>
      </xdr:blipFill>
      <xdr:spPr>
        <a:xfrm>
          <a:off x="6189572" y="63992"/>
          <a:ext cx="1152503" cy="79849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50146</xdr:colOff>
      <xdr:row>0</xdr:row>
      <xdr:rowOff>35642</xdr:rowOff>
    </xdr:from>
    <xdr:to>
      <xdr:col>1</xdr:col>
      <xdr:colOff>499970</xdr:colOff>
      <xdr:row>1</xdr:row>
      <xdr:rowOff>102618</xdr:rowOff>
    </xdr:to>
    <xdr:pic>
      <xdr:nvPicPr>
        <xdr:cNvPr id="4" name="image1.jpeg">
          <a:extLst>
            <a:ext uri="{FF2B5EF4-FFF2-40B4-BE49-F238E27FC236}">
              <a16:creationId xmlns:a16="http://schemas.microsoft.com/office/drawing/2014/main" id="{B32EE624-8C23-49E1-A153-D6BD3E0E45F0}"/>
            </a:ext>
          </a:extLst>
        </xdr:cNvPr>
        <xdr:cNvPicPr>
          <a:picLocks noChangeAspect="1"/>
        </xdr:cNvPicPr>
      </xdr:nvPicPr>
      <xdr:blipFill>
        <a:blip xmlns:r="http://schemas.openxmlformats.org/officeDocument/2006/relationships" r:embed="rId1" cstate="print"/>
        <a:stretch>
          <a:fillRect/>
        </a:stretch>
      </xdr:blipFill>
      <xdr:spPr>
        <a:xfrm>
          <a:off x="50146" y="35642"/>
          <a:ext cx="1158484" cy="707056"/>
        </a:xfrm>
        <a:prstGeom prst="rect">
          <a:avLst/>
        </a:prstGeom>
      </xdr:spPr>
    </xdr:pic>
    <xdr:clientData/>
  </xdr:twoCellAnchor>
  <xdr:twoCellAnchor editAs="oneCell">
    <xdr:from>
      <xdr:col>5</xdr:col>
      <xdr:colOff>70712</xdr:colOff>
      <xdr:row>0</xdr:row>
      <xdr:rowOff>147812</xdr:rowOff>
    </xdr:from>
    <xdr:to>
      <xdr:col>5</xdr:col>
      <xdr:colOff>1223215</xdr:colOff>
      <xdr:row>1</xdr:row>
      <xdr:rowOff>214788</xdr:rowOff>
    </xdr:to>
    <xdr:pic>
      <xdr:nvPicPr>
        <xdr:cNvPr id="5" name="image1.jpeg">
          <a:extLst>
            <a:ext uri="{FF2B5EF4-FFF2-40B4-BE49-F238E27FC236}">
              <a16:creationId xmlns:a16="http://schemas.microsoft.com/office/drawing/2014/main" id="{548E8912-2E09-4557-B4F3-B63FE3211A85}"/>
            </a:ext>
          </a:extLst>
        </xdr:cNvPr>
        <xdr:cNvPicPr>
          <a:picLocks noChangeAspect="1"/>
        </xdr:cNvPicPr>
      </xdr:nvPicPr>
      <xdr:blipFill>
        <a:blip xmlns:r="http://schemas.openxmlformats.org/officeDocument/2006/relationships" r:embed="rId1" cstate="print"/>
        <a:stretch>
          <a:fillRect/>
        </a:stretch>
      </xdr:blipFill>
      <xdr:spPr>
        <a:xfrm>
          <a:off x="8224112" y="787892"/>
          <a:ext cx="1152503" cy="70705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172066</xdr:colOff>
      <xdr:row>0</xdr:row>
      <xdr:rowOff>73742</xdr:rowOff>
    </xdr:from>
    <xdr:to>
      <xdr:col>1</xdr:col>
      <xdr:colOff>83820</xdr:colOff>
      <xdr:row>0</xdr:row>
      <xdr:rowOff>742967</xdr:rowOff>
    </xdr:to>
    <xdr:pic>
      <xdr:nvPicPr>
        <xdr:cNvPr id="2" name="image1.jpeg">
          <a:extLst>
            <a:ext uri="{FF2B5EF4-FFF2-40B4-BE49-F238E27FC236}">
              <a16:creationId xmlns:a16="http://schemas.microsoft.com/office/drawing/2014/main" id="{D9812DC9-871A-4FA4-A682-BE991F7150B9}"/>
            </a:ext>
          </a:extLst>
        </xdr:cNvPr>
        <xdr:cNvPicPr>
          <a:picLocks noChangeAspect="1"/>
        </xdr:cNvPicPr>
      </xdr:nvPicPr>
      <xdr:blipFill>
        <a:blip xmlns:r="http://schemas.openxmlformats.org/officeDocument/2006/relationships" r:embed="rId1" cstate="print"/>
        <a:stretch>
          <a:fillRect/>
        </a:stretch>
      </xdr:blipFill>
      <xdr:spPr>
        <a:xfrm>
          <a:off x="172066" y="73742"/>
          <a:ext cx="1062374" cy="669225"/>
        </a:xfrm>
        <a:prstGeom prst="rect">
          <a:avLst/>
        </a:prstGeom>
      </xdr:spPr>
    </xdr:pic>
    <xdr:clientData/>
  </xdr:twoCellAnchor>
  <xdr:twoCellAnchor editAs="oneCell">
    <xdr:from>
      <xdr:col>8</xdr:col>
      <xdr:colOff>914400</xdr:colOff>
      <xdr:row>0</xdr:row>
      <xdr:rowOff>86852</xdr:rowOff>
    </xdr:from>
    <xdr:to>
      <xdr:col>9</xdr:col>
      <xdr:colOff>746761</xdr:colOff>
      <xdr:row>0</xdr:row>
      <xdr:rowOff>750581</xdr:rowOff>
    </xdr:to>
    <xdr:pic>
      <xdr:nvPicPr>
        <xdr:cNvPr id="3" name="image1.jpeg">
          <a:extLst>
            <a:ext uri="{FF2B5EF4-FFF2-40B4-BE49-F238E27FC236}">
              <a16:creationId xmlns:a16="http://schemas.microsoft.com/office/drawing/2014/main" id="{A9048BDF-292A-48A1-ADD2-578D2EDFB23D}"/>
            </a:ext>
          </a:extLst>
        </xdr:cNvPr>
        <xdr:cNvPicPr>
          <a:picLocks noChangeAspect="1"/>
        </xdr:cNvPicPr>
      </xdr:nvPicPr>
      <xdr:blipFill>
        <a:blip xmlns:r="http://schemas.openxmlformats.org/officeDocument/2006/relationships" r:embed="rId1" cstate="print"/>
        <a:stretch>
          <a:fillRect/>
        </a:stretch>
      </xdr:blipFill>
      <xdr:spPr>
        <a:xfrm>
          <a:off x="11529060" y="86852"/>
          <a:ext cx="1097281" cy="66372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172066</xdr:colOff>
      <xdr:row>0</xdr:row>
      <xdr:rowOff>73742</xdr:rowOff>
    </xdr:from>
    <xdr:to>
      <xdr:col>1</xdr:col>
      <xdr:colOff>419100</xdr:colOff>
      <xdr:row>0</xdr:row>
      <xdr:rowOff>721959</xdr:rowOff>
    </xdr:to>
    <xdr:pic>
      <xdr:nvPicPr>
        <xdr:cNvPr id="2" name="image1.jpeg">
          <a:extLst>
            <a:ext uri="{FF2B5EF4-FFF2-40B4-BE49-F238E27FC236}">
              <a16:creationId xmlns:a16="http://schemas.microsoft.com/office/drawing/2014/main" id="{F5295CE8-D4EA-4A1F-9271-BA2BD22A02B1}"/>
            </a:ext>
          </a:extLst>
        </xdr:cNvPr>
        <xdr:cNvPicPr>
          <a:picLocks noChangeAspect="1"/>
        </xdr:cNvPicPr>
      </xdr:nvPicPr>
      <xdr:blipFill>
        <a:blip xmlns:r="http://schemas.openxmlformats.org/officeDocument/2006/relationships" r:embed="rId1" cstate="print"/>
        <a:stretch>
          <a:fillRect/>
        </a:stretch>
      </xdr:blipFill>
      <xdr:spPr>
        <a:xfrm>
          <a:off x="172066" y="73742"/>
          <a:ext cx="1069994" cy="648217"/>
        </a:xfrm>
        <a:prstGeom prst="rect">
          <a:avLst/>
        </a:prstGeom>
      </xdr:spPr>
    </xdr:pic>
    <xdr:clientData/>
  </xdr:twoCellAnchor>
  <xdr:twoCellAnchor editAs="oneCell">
    <xdr:from>
      <xdr:col>8</xdr:col>
      <xdr:colOff>2125980</xdr:colOff>
      <xdr:row>0</xdr:row>
      <xdr:rowOff>91440</xdr:rowOff>
    </xdr:from>
    <xdr:to>
      <xdr:col>8</xdr:col>
      <xdr:colOff>3211123</xdr:colOff>
      <xdr:row>0</xdr:row>
      <xdr:rowOff>746760</xdr:rowOff>
    </xdr:to>
    <xdr:pic>
      <xdr:nvPicPr>
        <xdr:cNvPr id="3" name="image1.jpeg">
          <a:extLst>
            <a:ext uri="{FF2B5EF4-FFF2-40B4-BE49-F238E27FC236}">
              <a16:creationId xmlns:a16="http://schemas.microsoft.com/office/drawing/2014/main" id="{F0BC6A46-20B2-4E4B-A027-54474DD072FB}"/>
            </a:ext>
          </a:extLst>
        </xdr:cNvPr>
        <xdr:cNvPicPr>
          <a:picLocks noChangeAspect="1"/>
        </xdr:cNvPicPr>
      </xdr:nvPicPr>
      <xdr:blipFill>
        <a:blip xmlns:r="http://schemas.openxmlformats.org/officeDocument/2006/relationships" r:embed="rId1" cstate="print"/>
        <a:stretch>
          <a:fillRect/>
        </a:stretch>
      </xdr:blipFill>
      <xdr:spPr>
        <a:xfrm>
          <a:off x="12108180" y="91440"/>
          <a:ext cx="1085143" cy="65532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BancoCustos" displayName="BancoCustos" ref="A1:M17388" totalsRowShown="0">
  <autoFilter ref="A1:M17388" xr:uid="{00000000-0009-0000-0100-000001000000}"/>
  <tableColumns count="13">
    <tableColumn id="1" xr3:uid="{00000000-0010-0000-0000-000001000000}" name="CHAVE"/>
    <tableColumn id="2" xr3:uid="{00000000-0010-0000-0000-000002000000}" name="FONTE"/>
    <tableColumn id="3" xr3:uid="{00000000-0010-0000-0000-000003000000}" name="CÓDIGO"/>
    <tableColumn id="4" xr3:uid="{00000000-0010-0000-0000-000004000000}" name="DESCRIÇÃO"/>
    <tableColumn id="5" xr3:uid="{00000000-0010-0000-0000-000005000000}" name="UNIDADE"/>
    <tableColumn id="6" xr3:uid="{00000000-0010-0000-0000-000006000000}" name="PREÇO ONERADO SEM BDI"/>
    <tableColumn id="7" xr3:uid="{00000000-0010-0000-0000-000007000000}" name="REFERÊNCIA"/>
    <tableColumn id="8" xr3:uid="{00000000-0010-0000-0000-000008000000}" name="TIPO"/>
    <tableColumn id="9" xr3:uid="{00000000-0010-0000-0000-000009000000}" name="GRUPO / TABELA"/>
    <tableColumn id="10" xr3:uid="{00000000-0010-0000-0000-00000A000000}" name="MATERIAL GOINFRA"/>
    <tableColumn id="11" xr3:uid="{00000000-0010-0000-0000-00000B000000}" name="MÃO DE OBRA GOINFRA"/>
    <tableColumn id="12" xr3:uid="{00000000-0010-0000-0000-00000C000000}" name="%AS SINAPI"/>
    <tableColumn id="13" xr3:uid="{00000000-0010-0000-0000-00000D000000}" name="SITUAÇÃO"/>
  </tableColumns>
  <tableStyleInfo name="TableStyleMedium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dimension ref="B2:B19"/>
  <sheetViews>
    <sheetView workbookViewId="0"/>
  </sheetViews>
  <sheetFormatPr defaultRowHeight="14.4" x14ac:dyDescent="0.3"/>
  <cols>
    <col min="1" max="1" width="4.6640625" customWidth="1"/>
    <col min="2" max="2" width="110.6640625" customWidth="1"/>
  </cols>
  <sheetData>
    <row r="2" spans="2:2" ht="21" x14ac:dyDescent="0.4">
      <c r="B2" s="1" t="s">
        <v>0</v>
      </c>
    </row>
    <row r="5" spans="2:2" ht="43.05" customHeight="1" x14ac:dyDescent="0.3">
      <c r="B5" s="2" t="s">
        <v>1</v>
      </c>
    </row>
    <row r="6" spans="2:2" ht="43.05" customHeight="1" x14ac:dyDescent="0.3">
      <c r="B6" s="2" t="s">
        <v>2</v>
      </c>
    </row>
    <row r="7" spans="2:2" ht="43.05" customHeight="1" x14ac:dyDescent="0.3">
      <c r="B7" s="2" t="s">
        <v>3</v>
      </c>
    </row>
    <row r="8" spans="2:2" ht="43.05" customHeight="1" x14ac:dyDescent="0.3">
      <c r="B8" s="2" t="s">
        <v>4</v>
      </c>
    </row>
    <row r="9" spans="2:2" ht="43.05" customHeight="1" x14ac:dyDescent="0.3">
      <c r="B9" s="2" t="s">
        <v>5</v>
      </c>
    </row>
    <row r="10" spans="2:2" ht="43.05" customHeight="1" x14ac:dyDescent="0.3">
      <c r="B10" s="2" t="s">
        <v>6</v>
      </c>
    </row>
    <row r="11" spans="2:2" ht="43.05" customHeight="1" x14ac:dyDescent="0.3">
      <c r="B11" s="2" t="s">
        <v>7</v>
      </c>
    </row>
    <row r="12" spans="2:2" ht="43.05" customHeight="1" x14ac:dyDescent="0.3">
      <c r="B12" s="2" t="s">
        <v>8</v>
      </c>
    </row>
    <row r="13" spans="2:2" ht="43.05" customHeight="1" x14ac:dyDescent="0.3">
      <c r="B13" s="2" t="s">
        <v>9</v>
      </c>
    </row>
    <row r="14" spans="2:2" ht="43.05" customHeight="1" x14ac:dyDescent="0.3">
      <c r="B14" s="2" t="s">
        <v>10</v>
      </c>
    </row>
    <row r="15" spans="2:2" ht="43.05" customHeight="1" x14ac:dyDescent="0.3">
      <c r="B15" s="2" t="s">
        <v>11</v>
      </c>
    </row>
    <row r="16" spans="2:2" ht="43.05" customHeight="1" x14ac:dyDescent="0.3">
      <c r="B16" s="2" t="s">
        <v>12</v>
      </c>
    </row>
    <row r="19" spans="2:2" x14ac:dyDescent="0.3">
      <c r="B19" s="2" t="s">
        <v>13</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2">
    <pageSetUpPr fitToPage="1"/>
  </sheetPr>
  <dimension ref="A1:Q454"/>
  <sheetViews>
    <sheetView zoomScale="93" zoomScaleNormal="93" workbookViewId="0">
      <pane xSplit="4" ySplit="9" topLeftCell="E67" activePane="bottomRight" state="frozen"/>
      <selection pane="topRight" activeCell="E1" sqref="E1"/>
      <selection pane="bottomLeft" activeCell="A10" sqref="A10"/>
      <selection pane="bottomRight" sqref="A1:L1"/>
    </sheetView>
  </sheetViews>
  <sheetFormatPr defaultRowHeight="14.4" x14ac:dyDescent="0.3"/>
  <cols>
    <col min="1" max="2" width="13.6640625" customWidth="1"/>
    <col min="3" max="3" width="14.6640625" style="3" customWidth="1"/>
    <col min="4" max="4" width="78.6640625" customWidth="1"/>
    <col min="5" max="6" width="12.6640625" customWidth="1"/>
    <col min="7" max="7" width="17.21875" customWidth="1"/>
    <col min="8" max="8" width="16.44140625" customWidth="1"/>
    <col min="9" max="9" width="18" customWidth="1"/>
    <col min="10" max="10" width="18.21875" customWidth="1"/>
    <col min="11" max="11" width="14.6640625" hidden="1" customWidth="1"/>
    <col min="12" max="12" width="27.6640625" hidden="1" customWidth="1"/>
  </cols>
  <sheetData>
    <row r="1" spans="1:17" ht="69.599999999999994" customHeight="1" x14ac:dyDescent="0.3">
      <c r="A1" s="152" t="s">
        <v>52458</v>
      </c>
      <c r="B1" s="152"/>
      <c r="C1" s="152"/>
      <c r="D1" s="152"/>
      <c r="E1" s="152"/>
      <c r="F1" s="152"/>
      <c r="G1" s="152"/>
      <c r="H1" s="152"/>
      <c r="I1" s="152"/>
      <c r="J1" s="152"/>
      <c r="K1" s="152"/>
      <c r="L1" s="152"/>
    </row>
    <row r="2" spans="1:17" x14ac:dyDescent="0.3">
      <c r="A2" s="115" t="s">
        <v>52447</v>
      </c>
      <c r="B2" s="115"/>
      <c r="C2" s="115"/>
      <c r="D2" s="115"/>
      <c r="E2" s="119" t="s">
        <v>52450</v>
      </c>
      <c r="F2" s="119"/>
      <c r="G2" s="119"/>
      <c r="H2" s="119"/>
      <c r="I2" s="119"/>
      <c r="J2" s="119"/>
    </row>
    <row r="3" spans="1:17" ht="24" customHeight="1" thickBot="1" x14ac:dyDescent="0.35">
      <c r="A3" s="116" t="s">
        <v>52448</v>
      </c>
      <c r="B3" s="117"/>
      <c r="C3" s="117"/>
      <c r="D3" s="117"/>
      <c r="E3" s="120" t="s">
        <v>52534</v>
      </c>
      <c r="F3" s="120"/>
      <c r="G3" s="120"/>
      <c r="H3" s="120"/>
      <c r="I3" s="120"/>
      <c r="J3" s="120"/>
    </row>
    <row r="4" spans="1:17" ht="17.399999999999999" customHeight="1" x14ac:dyDescent="0.3">
      <c r="A4" s="115" t="s">
        <v>52449</v>
      </c>
      <c r="B4" s="115"/>
      <c r="C4" s="115"/>
      <c r="D4" s="115"/>
      <c r="E4" s="119" t="s">
        <v>52452</v>
      </c>
      <c r="F4" s="119"/>
      <c r="G4" s="119" t="s">
        <v>52453</v>
      </c>
      <c r="H4" s="119"/>
      <c r="I4" s="69" t="s">
        <v>52455</v>
      </c>
      <c r="J4" s="69"/>
    </row>
    <row r="5" spans="1:17" x14ac:dyDescent="0.3">
      <c r="A5" s="118" t="s">
        <v>52416</v>
      </c>
      <c r="B5" s="118"/>
      <c r="C5" s="118"/>
      <c r="D5" s="118"/>
      <c r="E5" s="121" t="s">
        <v>52355</v>
      </c>
      <c r="F5" s="121"/>
      <c r="G5" s="121" t="s">
        <v>52454</v>
      </c>
      <c r="H5" s="121"/>
      <c r="I5" s="67" t="s">
        <v>52456</v>
      </c>
      <c r="J5" s="67"/>
    </row>
    <row r="6" spans="1:17" x14ac:dyDescent="0.3">
      <c r="A6" s="71"/>
      <c r="B6" s="71"/>
      <c r="C6" s="71"/>
      <c r="D6" s="71"/>
      <c r="E6" s="70"/>
      <c r="F6" s="70"/>
      <c r="G6" s="70"/>
      <c r="H6" s="70"/>
      <c r="I6" s="67" t="s">
        <v>52457</v>
      </c>
      <c r="J6" s="67"/>
    </row>
    <row r="7" spans="1:17" x14ac:dyDescent="0.3">
      <c r="A7" s="66" t="s">
        <v>52356</v>
      </c>
      <c r="B7" s="73">
        <v>0.22109999999999999</v>
      </c>
      <c r="C7" s="45"/>
      <c r="D7" s="59"/>
      <c r="E7" s="43"/>
    </row>
    <row r="8" spans="1:17" x14ac:dyDescent="0.3">
      <c r="C8" s="45"/>
    </row>
    <row r="9" spans="1:17" ht="48" customHeight="1" x14ac:dyDescent="0.3">
      <c r="A9" s="37" t="s">
        <v>52357</v>
      </c>
      <c r="B9" s="37" t="s">
        <v>15</v>
      </c>
      <c r="C9" s="72" t="s">
        <v>16</v>
      </c>
      <c r="D9" s="37" t="s">
        <v>17</v>
      </c>
      <c r="E9" s="37" t="s">
        <v>52358</v>
      </c>
      <c r="F9" s="33" t="s">
        <v>52359</v>
      </c>
      <c r="G9" s="37" t="s">
        <v>52360</v>
      </c>
      <c r="H9" s="37" t="s">
        <v>52361</v>
      </c>
      <c r="I9" s="37" t="s">
        <v>52362</v>
      </c>
      <c r="J9" s="37" t="s">
        <v>52363</v>
      </c>
      <c r="K9" s="33" t="s">
        <v>20</v>
      </c>
      <c r="L9" s="33" t="s">
        <v>52364</v>
      </c>
    </row>
    <row r="10" spans="1:17" ht="21" customHeight="1" x14ac:dyDescent="0.3">
      <c r="A10" s="122" t="s">
        <v>52535</v>
      </c>
      <c r="B10" s="123"/>
      <c r="C10" s="123"/>
      <c r="D10" s="123"/>
      <c r="E10" s="34"/>
      <c r="F10" s="34"/>
      <c r="G10" s="34"/>
      <c r="H10" s="34"/>
      <c r="I10" s="34"/>
      <c r="J10" s="36">
        <f>J11+J15+J37+J54+J57</f>
        <v>539256.95000000007</v>
      </c>
      <c r="K10" s="34"/>
      <c r="L10" s="35"/>
    </row>
    <row r="11" spans="1:17" s="9" customFormat="1" ht="19.8" customHeight="1" x14ac:dyDescent="0.3">
      <c r="A11" s="109">
        <v>1</v>
      </c>
      <c r="B11" s="110"/>
      <c r="C11" s="111"/>
      <c r="D11" s="25" t="s">
        <v>52366</v>
      </c>
      <c r="E11" s="26"/>
      <c r="F11" s="26"/>
      <c r="G11" s="26"/>
      <c r="H11" s="26"/>
      <c r="I11" s="26"/>
      <c r="J11" s="27">
        <f>SUM(J12:J14)</f>
        <v>16212.98</v>
      </c>
      <c r="K11" s="26"/>
      <c r="L11" s="28"/>
      <c r="M11" s="10"/>
      <c r="N11" s="10"/>
      <c r="O11" s="10"/>
      <c r="P11" s="10"/>
      <c r="Q11" s="10"/>
    </row>
    <row r="12" spans="1:17" ht="28.8" x14ac:dyDescent="0.3">
      <c r="A12" s="14" t="s">
        <v>52371</v>
      </c>
      <c r="B12" s="14" t="s">
        <v>46460</v>
      </c>
      <c r="C12" s="14">
        <v>21301</v>
      </c>
      <c r="D12" s="38" t="str">
        <f>IF(OR(B12="",C12=""),"",IFERROR(IF(VLOOKUP(UPPER(TRIM(SUBSTITUTE(B12,CHAR(160)," ")))&amp;"|"&amp;IFERROR(TEXT(VALUE(TRIM(C12)),"0"),TRIM(C12)),'BANCO DE CUSTOS'!$A$2:$M$17388,4,FALSE)="","",VLOOKUP(UPPER(TRIM(SUBSTITUTE(B12,CHAR(160)," ")))&amp;"|"&amp;IFERROR(TEXT(VALUE(TRIM(C12)),"0"),TRIM(C12)),'BANCO DE CUSTOS'!$A$2:$M$17388,4,FALSE)),""))</f>
        <v>PLACA DE OBRA PLOTADA EM CHAPA METÁLICA 26 , AFIXADA EM CAVALETES DE MADEIRA DE LEI (VIGOTAS 6X12CM) - PADRÃO GOINFRA</v>
      </c>
      <c r="E12" s="39" t="str">
        <f>IF(OR(B12="",C12=""),"",IFERROR(IF(VLOOKUP(UPPER(TRIM(SUBSTITUTE(B12,CHAR(160)," ")))&amp;"|"&amp;IFERROR(TEXT(VALUE(TRIM(C12)),"0"),TRIM(C12)),'BANCO DE CUSTOS'!$A$2:$M$17388,5,FALSE)="","",VLOOKUP(UPPER(TRIM(SUBSTITUTE(B12,CHAR(160)," ")))&amp;"|"&amp;IFERROR(TEXT(VALUE(TRIM(C12)),"0"),TRIM(C12)),'BANCO DE CUSTOS'!$A$2:$M$17388,5,FALSE)),""))</f>
        <v>m2</v>
      </c>
      <c r="F12" s="40">
        <v>4.5</v>
      </c>
      <c r="G12" s="41">
        <f>IF(OR(B12="",C12=""),"",IFERROR(IF(VLOOKUP(UPPER(TRIM(SUBSTITUTE(B12,CHAR(160)," ")))&amp;"|"&amp;IFERROR(TEXT(VALUE(TRIM(C12)),"0"),TRIM(C12)),'BANCO DE CUSTOS'!$A$2:$M$17388,13,FALSE)="SEM PREÇO","",VLOOKUP(UPPER(TRIM(SUBSTITUTE(B12,CHAR(160)," ")))&amp;"|"&amp;IFERROR(TEXT(VALUE(TRIM(C12)),"0"),TRIM(C12)),'BANCO DE CUSTOS'!$A$2:$M$17388,6,FALSE)),""))</f>
        <v>414.53</v>
      </c>
      <c r="H12" s="41">
        <f t="shared" ref="H12:H59" si="0">IF(ISNUMBER(G12),ROUND(G12*(1+$B$7),2),"")</f>
        <v>506.18</v>
      </c>
      <c r="I12" s="41">
        <f t="shared" ref="I12:I59" si="1">IF(AND(ISNUMBER(F12),ISNUMBER(G12)),ROUND(F12*G12,2),"")</f>
        <v>1865.39</v>
      </c>
      <c r="J12" s="41">
        <f t="shared" ref="J12:J59" si="2">IF(AND(ISNUMBER(F12),ISNUMBER(H12)),ROUND(F12*H12,2),"")</f>
        <v>2277.81</v>
      </c>
      <c r="K12" s="6" t="str">
        <f>IF(OR(B12="",C12=""),"",IFERROR(IF(VLOOKUP(UPPER(TRIM(SUBSTITUTE(B12,CHAR(160)," ")))&amp;"|"&amp;IFERROR(TEXT(VALUE(TRIM(C12)),"0"),TRIM(C12)),'BANCO DE CUSTOS'!$A$2:$M$17388,7,FALSE)="","",VLOOKUP(UPPER(TRIM(SUBSTITUTE(B12,CHAR(160)," ")))&amp;"|"&amp;IFERROR(TEXT(VALUE(TRIM(C12)),"0"),TRIM(C12)),'BANCO DE CUSTOS'!$A$2:$M$17388,7,FALSE)),""))</f>
        <v>06/2026</v>
      </c>
      <c r="L12" s="6" t="str">
        <f t="shared" ref="L12:L59" si="3">IF(AND(B12="",C12=""),"",IF(OR(B12="",C12=""),"PREENCHER FONTE/CÓDIGO",IF(D12="","CÓDIGO NÃO ENCONTRADO",IF(NOT(ISNUMBER(G12)),"VERIFICAR PREÇO",IF(OR(NOT(ISNUMBER(F12)),F12&lt;=0),"VERIFICAR QUANTIDADE","OK")))))</f>
        <v>OK</v>
      </c>
    </row>
    <row r="13" spans="1:17" ht="28.8" x14ac:dyDescent="0.3">
      <c r="A13" s="14" t="s">
        <v>52372</v>
      </c>
      <c r="B13" s="14" t="s">
        <v>46460</v>
      </c>
      <c r="C13" s="14">
        <v>20230</v>
      </c>
      <c r="D13" s="38" t="str">
        <f>IF(OR(B13="",C13=""),"",IFERROR(IF(VLOOKUP(UPPER(TRIM(SUBSTITUTE(B13,CHAR(160)," ")))&amp;"|"&amp;IFERROR(TEXT(VALUE(TRIM(C13)),"0"),TRIM(C13)),'BANCO DE CUSTOS'!$A$2:$M$17388,4,FALSE)="","",VLOOKUP(UPPER(TRIM(SUBSTITUTE(B13,CHAR(160)," ")))&amp;"|"&amp;IFERROR(TEXT(VALUE(TRIM(C13)),"0"),TRIM(C13)),'BANCO DE CUSTOS'!$A$2:$M$17388,4,FALSE)),""))</f>
        <v>LOCAÇÃO DE CONTAINER SEM REVESTIMENTO INTERNO PARA ALMOXARIFADO / DEPÓSITO 6,00 X 2,40 M, INCLUSIVE MOBILIÁRIO (EXCLUSO MOBILIZAÇÃO / DESMOBILIZAÇÃO)</v>
      </c>
      <c r="E13" s="39" t="str">
        <f>IF(OR(B13="",C13=""),"",IFERROR(IF(VLOOKUP(UPPER(TRIM(SUBSTITUTE(B13,CHAR(160)," ")))&amp;"|"&amp;IFERROR(TEXT(VALUE(TRIM(C13)),"0"),TRIM(C13)),'BANCO DE CUSTOS'!$A$2:$M$17388,5,FALSE)="","",VLOOKUP(UPPER(TRIM(SUBSTITUTE(B13,CHAR(160)," ")))&amp;"|"&amp;IFERROR(TEXT(VALUE(TRIM(C13)),"0"),TRIM(C13)),'BANCO DE CUSTOS'!$A$2:$M$17388,5,FALSE)),""))</f>
        <v>MÊS</v>
      </c>
      <c r="F13" s="40">
        <v>6</v>
      </c>
      <c r="G13" s="41">
        <f>IF(OR(B13="",C13=""),"",IFERROR(IF(VLOOKUP(UPPER(TRIM(SUBSTITUTE(B13,CHAR(160)," ")))&amp;"|"&amp;IFERROR(TEXT(VALUE(TRIM(C13)),"0"),TRIM(C13)),'BANCO DE CUSTOS'!$A$2:$M$17388,13,FALSE)="SEM PREÇO","",VLOOKUP(UPPER(TRIM(SUBSTITUTE(B13,CHAR(160)," ")))&amp;"|"&amp;IFERROR(TEXT(VALUE(TRIM(C13)),"0"),TRIM(C13)),'BANCO DE CUSTOS'!$A$2:$M$17388,6,FALSE)),""))</f>
        <v>1150.75</v>
      </c>
      <c r="H13" s="41">
        <f t="shared" si="0"/>
        <v>1405.18</v>
      </c>
      <c r="I13" s="41">
        <f t="shared" si="1"/>
        <v>6904.5</v>
      </c>
      <c r="J13" s="41">
        <f t="shared" si="2"/>
        <v>8431.08</v>
      </c>
      <c r="K13" s="6" t="str">
        <f>IF(OR(B13="",C13=""),"",IFERROR(IF(VLOOKUP(UPPER(TRIM(SUBSTITUTE(B13,CHAR(160)," ")))&amp;"|"&amp;IFERROR(TEXT(VALUE(TRIM(C13)),"0"),TRIM(C13)),'BANCO DE CUSTOS'!$A$2:$M$17388,7,FALSE)="","",VLOOKUP(UPPER(TRIM(SUBSTITUTE(B13,CHAR(160)," ")))&amp;"|"&amp;IFERROR(TEXT(VALUE(TRIM(C13)),"0"),TRIM(C13)),'BANCO DE CUSTOS'!$A$2:$M$17388,7,FALSE)),""))</f>
        <v>06/2026</v>
      </c>
      <c r="L13" s="6" t="str">
        <f t="shared" si="3"/>
        <v>OK</v>
      </c>
    </row>
    <row r="14" spans="1:17" ht="28.8" x14ac:dyDescent="0.3">
      <c r="A14" s="14" t="s">
        <v>52373</v>
      </c>
      <c r="B14" s="14" t="s">
        <v>46460</v>
      </c>
      <c r="C14" s="14">
        <v>20701</v>
      </c>
      <c r="D14" s="38" t="str">
        <f>IF(OR(B14="",C14=""),"",IFERROR(IF(VLOOKUP(UPPER(TRIM(SUBSTITUTE(B14,CHAR(160)," ")))&amp;"|"&amp;IFERROR(TEXT(VALUE(TRIM(C14)),"0"),TRIM(C14)),'BANCO DE CUSTOS'!$A$2:$M$17388,4,FALSE)="","",VLOOKUP(UPPER(TRIM(SUBSTITUTE(B14,CHAR(160)," ")))&amp;"|"&amp;IFERROR(TEXT(VALUE(TRIM(C14)),"0"),TRIM(C14)),'BANCO DE CUSTOS'!$A$2:$M$17388,4,FALSE)),""))</f>
        <v>LOCAÇÃO DA OBRA, EXECUÇÃO DE GABARITO SEM REAPROVEITAMENTO, INCLUSO PINTURA (FACE INTERNA DO RIPÃO 15CM) E PIQUETE COM TESTEMUNHA</v>
      </c>
      <c r="E14" s="39" t="str">
        <f>IF(OR(B14="",C14=""),"",IFERROR(IF(VLOOKUP(UPPER(TRIM(SUBSTITUTE(B14,CHAR(160)," ")))&amp;"|"&amp;IFERROR(TEXT(VALUE(TRIM(C14)),"0"),TRIM(C14)),'BANCO DE CUSTOS'!$A$2:$M$17388,5,FALSE)="","",VLOOKUP(UPPER(TRIM(SUBSTITUTE(B14,CHAR(160)," ")))&amp;"|"&amp;IFERROR(TEXT(VALUE(TRIM(C14)),"0"),TRIM(C14)),'BANCO DE CUSTOS'!$A$2:$M$17388,5,FALSE)),""))</f>
        <v>m2</v>
      </c>
      <c r="F14" s="40">
        <v>693.21</v>
      </c>
      <c r="G14" s="41">
        <f>IF(OR(B14="",C14=""),"",IFERROR(IF(VLOOKUP(UPPER(TRIM(SUBSTITUTE(B14,CHAR(160)," ")))&amp;"|"&amp;IFERROR(TEXT(VALUE(TRIM(C14)),"0"),TRIM(C14)),'BANCO DE CUSTOS'!$A$2:$M$17388,13,FALSE)="SEM PREÇO","",VLOOKUP(UPPER(TRIM(SUBSTITUTE(B14,CHAR(160)," ")))&amp;"|"&amp;IFERROR(TEXT(VALUE(TRIM(C14)),"0"),TRIM(C14)),'BANCO DE CUSTOS'!$A$2:$M$17388,6,FALSE)),""))</f>
        <v>6.5</v>
      </c>
      <c r="H14" s="41">
        <f t="shared" si="0"/>
        <v>7.94</v>
      </c>
      <c r="I14" s="41">
        <f>IF(AND(ISNUMBER(F14),ISNUMBER(G14)),ROUND(F14*G14,2),"")</f>
        <v>4505.87</v>
      </c>
      <c r="J14" s="41">
        <f>IF(AND(ISNUMBER(F14),ISNUMBER(H14)),ROUND(F14*H14,2),"")</f>
        <v>5504.09</v>
      </c>
      <c r="K14" s="6" t="str">
        <f>IF(OR(B14="",C14=""),"",IFERROR(IF(VLOOKUP(UPPER(TRIM(SUBSTITUTE(B14,CHAR(160)," ")))&amp;"|"&amp;IFERROR(TEXT(VALUE(TRIM(C14)),"0"),TRIM(C14)),'BANCO DE CUSTOS'!$A$2:$M$17388,7,FALSE)="","",VLOOKUP(UPPER(TRIM(SUBSTITUTE(B14,CHAR(160)," ")))&amp;"|"&amp;IFERROR(TEXT(VALUE(TRIM(C14)),"0"),TRIM(C14)),'BANCO DE CUSTOS'!$A$2:$M$17388,7,FALSE)),""))</f>
        <v>06/2026</v>
      </c>
      <c r="L14" s="6" t="str">
        <f>IF(AND(B14="",C14=""),"",IF(OR(B14="",C14=""),"PREENCHER FONTE/CÓDIGO",IF(D14="","CÓDIGO NÃO ENCONTRADO",IF(NOT(ISNUMBER(G14)),"VERIFICAR PREÇO",IF(OR(NOT(ISNUMBER(F14)),F14&lt;=0),"VERIFICAR QUANTIDADE","OK")))))</f>
        <v>OK</v>
      </c>
    </row>
    <row r="15" spans="1:17" x14ac:dyDescent="0.3">
      <c r="A15" s="109">
        <v>2</v>
      </c>
      <c r="B15" s="110"/>
      <c r="C15" s="111"/>
      <c r="D15" s="25" t="s">
        <v>52367</v>
      </c>
      <c r="E15" s="26"/>
      <c r="F15" s="26"/>
      <c r="G15" s="26"/>
      <c r="H15" s="26"/>
      <c r="I15" s="26"/>
      <c r="J15" s="46">
        <f>J16+J25+J35</f>
        <v>156210.09</v>
      </c>
      <c r="K15" s="26"/>
      <c r="L15" s="28"/>
    </row>
    <row r="16" spans="1:17" x14ac:dyDescent="0.3">
      <c r="A16" s="112" t="s">
        <v>52368</v>
      </c>
      <c r="B16" s="113"/>
      <c r="C16" s="114"/>
      <c r="D16" s="18" t="s">
        <v>52370</v>
      </c>
      <c r="E16" s="19"/>
      <c r="F16" s="19"/>
      <c r="G16" s="19"/>
      <c r="H16" s="19"/>
      <c r="I16" s="19"/>
      <c r="J16" s="22">
        <f>SUM(J17:J24)</f>
        <v>77582.73</v>
      </c>
      <c r="K16" s="19"/>
      <c r="L16" s="20"/>
    </row>
    <row r="17" spans="1:12" x14ac:dyDescent="0.3">
      <c r="A17" s="14" t="s">
        <v>52376</v>
      </c>
      <c r="B17" s="14" t="s">
        <v>46460</v>
      </c>
      <c r="C17" s="14">
        <v>50901</v>
      </c>
      <c r="D17" s="38" t="str">
        <f>IF(OR(B17="",C17=""),"",IFERROR(IF(VLOOKUP(UPPER(TRIM(SUBSTITUTE(B17,CHAR(160)," ")))&amp;"|"&amp;IFERROR(TEXT(VALUE(TRIM(C17)),"0"),TRIM(C17)),'BANCO DE CUSTOS'!$A$2:$M$17388,4,FALSE)="","",VLOOKUP(UPPER(TRIM(SUBSTITUTE(B17,CHAR(160)," ")))&amp;"|"&amp;IFERROR(TEXT(VALUE(TRIM(C17)),"0"),TRIM(C17)),'BANCO DE CUSTOS'!$A$2:$M$17388,4,FALSE)),""))</f>
        <v>ESCAVACAO MANUAL DE VALAS (SAPATAS/BLOCOS)</v>
      </c>
      <c r="E17" s="39" t="str">
        <f>IF(OR(B17="",C17=""),"",IFERROR(IF(VLOOKUP(UPPER(TRIM(SUBSTITUTE(B17,CHAR(160)," ")))&amp;"|"&amp;IFERROR(TEXT(VALUE(TRIM(C17)),"0"),TRIM(C17)),'BANCO DE CUSTOS'!$A$2:$M$17388,5,FALSE)="","",VLOOKUP(UPPER(TRIM(SUBSTITUTE(B17,CHAR(160)," ")))&amp;"|"&amp;IFERROR(TEXT(VALUE(TRIM(C17)),"0"),TRIM(C17)),'BANCO DE CUSTOS'!$A$2:$M$17388,5,FALSE)),""))</f>
        <v>m3</v>
      </c>
      <c r="F17" s="40">
        <v>20.59</v>
      </c>
      <c r="G17" s="41">
        <f>IF(OR(B17="",C17=""),"",IFERROR(IF(VLOOKUP(UPPER(TRIM(SUBSTITUTE(B17,CHAR(160)," ")))&amp;"|"&amp;IFERROR(TEXT(VALUE(TRIM(C17)),"0"),TRIM(C17)),'BANCO DE CUSTOS'!$A$2:$M$17388,13,FALSE)="SEM PREÇO","",VLOOKUP(UPPER(TRIM(SUBSTITUTE(B17,CHAR(160)," ")))&amp;"|"&amp;IFERROR(TEXT(VALUE(TRIM(C17)),"0"),TRIM(C17)),'BANCO DE CUSTOS'!$A$2:$M$17388,6,FALSE)),""))</f>
        <v>69.66</v>
      </c>
      <c r="H17" s="41">
        <f t="shared" si="0"/>
        <v>85.06</v>
      </c>
      <c r="I17" s="41">
        <f>IF(AND(ISNUMBER(F17),ISNUMBER(G17)),ROUND(F17*G17,2),"")</f>
        <v>1434.3</v>
      </c>
      <c r="J17" s="41">
        <f>IF(AND(ISNUMBER(F17),ISNUMBER(H17)),ROUND(F17*H17,2),"")</f>
        <v>1751.39</v>
      </c>
      <c r="K17" s="6" t="str">
        <f>IF(OR(B17="",C17=""),"",IFERROR(IF(VLOOKUP(UPPER(TRIM(SUBSTITUTE(B17,CHAR(160)," ")))&amp;"|"&amp;IFERROR(TEXT(VALUE(TRIM(C17)),"0"),TRIM(C17)),'BANCO DE CUSTOS'!$A$2:$M$17388,7,FALSE)="","",VLOOKUP(UPPER(TRIM(SUBSTITUTE(B17,CHAR(160)," ")))&amp;"|"&amp;IFERROR(TEXT(VALUE(TRIM(C17)),"0"),TRIM(C17)),'BANCO DE CUSTOS'!$A$2:$M$17388,7,FALSE)),""))</f>
        <v>06/2026</v>
      </c>
      <c r="L17" s="6" t="str">
        <f>IF(AND(B17="",C17=""),"",IF(OR(B17="",C17=""),"PREENCHER FONTE/CÓDIGO",IF(D17="","CÓDIGO NÃO ENCONTRADO",IF(NOT(ISNUMBER(G17)),"VERIFICAR PREÇO",IF(OR(NOT(ISNUMBER(F17)),F17&lt;=0),"VERIFICAR QUANTIDADE","OK")))))</f>
        <v>OK</v>
      </c>
    </row>
    <row r="18" spans="1:12" x14ac:dyDescent="0.3">
      <c r="A18" s="14" t="s">
        <v>52377</v>
      </c>
      <c r="B18" s="14" t="s">
        <v>46460</v>
      </c>
      <c r="C18" s="14">
        <v>50304</v>
      </c>
      <c r="D18" s="38" t="str">
        <f>IF(OR(B18="",C18=""),"",IFERROR(IF(VLOOKUP(UPPER(TRIM(SUBSTITUTE(B18,CHAR(160)," ")))&amp;"|"&amp;IFERROR(TEXT(VALUE(TRIM(C18)),"0"),TRIM(C18)),'BANCO DE CUSTOS'!$A$2:$M$17388,4,FALSE)="","",VLOOKUP(UPPER(TRIM(SUBSTITUTE(B18,CHAR(160)," ")))&amp;"|"&amp;IFERROR(TEXT(VALUE(TRIM(C18)),"0"),TRIM(C18)),'BANCO DE CUSTOS'!$A$2:$M$17388,4,FALSE)),""))</f>
        <v>ESTACA A TRADO MANUAL (BROCA) Ø 30 CM EM CONCRETO FCK 20MPA, SEM ARMADURA</v>
      </c>
      <c r="E18" s="39" t="str">
        <f>IF(OR(B18="",C18=""),"",IFERROR(IF(VLOOKUP(UPPER(TRIM(SUBSTITUTE(B18,CHAR(160)," ")))&amp;"|"&amp;IFERROR(TEXT(VALUE(TRIM(C18)),"0"),TRIM(C18)),'BANCO DE CUSTOS'!$A$2:$M$17388,5,FALSE)="","",VLOOKUP(UPPER(TRIM(SUBSTITUTE(B18,CHAR(160)," ")))&amp;"|"&amp;IFERROR(TEXT(VALUE(TRIM(C18)),"0"),TRIM(C18)),'BANCO DE CUSTOS'!$A$2:$M$17388,5,FALSE)),""))</f>
        <v>m</v>
      </c>
      <c r="F18" s="40">
        <v>312</v>
      </c>
      <c r="G18" s="41">
        <f>IF(OR(B18="",C18=""),"",IFERROR(IF(VLOOKUP(UPPER(TRIM(SUBSTITUTE(B18,CHAR(160)," ")))&amp;"|"&amp;IFERROR(TEXT(VALUE(TRIM(C18)),"0"),TRIM(C18)),'BANCO DE CUSTOS'!$A$2:$M$17388,13,FALSE)="SEM PREÇO","",VLOOKUP(UPPER(TRIM(SUBSTITUTE(B18,CHAR(160)," ")))&amp;"|"&amp;IFERROR(TEXT(VALUE(TRIM(C18)),"0"),TRIM(C18)),'BANCO DE CUSTOS'!$A$2:$M$17388,6,FALSE)),""))</f>
        <v>100.04</v>
      </c>
      <c r="H18" s="41">
        <f t="shared" si="0"/>
        <v>122.16</v>
      </c>
      <c r="I18" s="41">
        <f t="shared" si="1"/>
        <v>31212.48</v>
      </c>
      <c r="J18" s="41">
        <f t="shared" si="2"/>
        <v>38113.919999999998</v>
      </c>
      <c r="K18" s="6" t="str">
        <f>IF(OR(B18="",C18=""),"",IFERROR(IF(VLOOKUP(UPPER(TRIM(SUBSTITUTE(B18,CHAR(160)," ")))&amp;"|"&amp;IFERROR(TEXT(VALUE(TRIM(C18)),"0"),TRIM(C18)),'BANCO DE CUSTOS'!$A$2:$M$17388,7,FALSE)="","",VLOOKUP(UPPER(TRIM(SUBSTITUTE(B18,CHAR(160)," ")))&amp;"|"&amp;IFERROR(TEXT(VALUE(TRIM(C18)),"0"),TRIM(C18)),'BANCO DE CUSTOS'!$A$2:$M$17388,7,FALSE)),""))</f>
        <v>06/2026</v>
      </c>
      <c r="L18" s="6" t="str">
        <f t="shared" si="3"/>
        <v>OK</v>
      </c>
    </row>
    <row r="19" spans="1:12" x14ac:dyDescent="0.3">
      <c r="A19" s="14" t="s">
        <v>52378</v>
      </c>
      <c r="B19" s="14" t="s">
        <v>46460</v>
      </c>
      <c r="C19" s="14">
        <v>52003</v>
      </c>
      <c r="D19" s="38" t="str">
        <f>IF(OR(B19="",C19=""),"",IFERROR(IF(VLOOKUP(UPPER(TRIM(SUBSTITUTE(B19,CHAR(160)," ")))&amp;"|"&amp;IFERROR(TEXT(VALUE(TRIM(C19)),"0"),TRIM(C19)),'BANCO DE CUSTOS'!$A$2:$M$17388,4,FALSE)="","",VLOOKUP(UPPER(TRIM(SUBSTITUTE(B19,CHAR(160)," ")))&amp;"|"&amp;IFERROR(TEXT(VALUE(TRIM(C19)),"0"),TRIM(C19)),'BANCO DE CUSTOS'!$A$2:$M$17388,4,FALSE)),""))</f>
        <v>ACO CA-50 - 6,3 MM (1/4") - (OBRAS CIVIS)</v>
      </c>
      <c r="E19" s="39" t="str">
        <f>IF(OR(B19="",C19=""),"",IFERROR(IF(VLOOKUP(UPPER(TRIM(SUBSTITUTE(B19,CHAR(160)," ")))&amp;"|"&amp;IFERROR(TEXT(VALUE(TRIM(C19)),"0"),TRIM(C19)),'BANCO DE CUSTOS'!$A$2:$M$17388,5,FALSE)="","",VLOOKUP(UPPER(TRIM(SUBSTITUTE(B19,CHAR(160)," ")))&amp;"|"&amp;IFERROR(TEXT(VALUE(TRIM(C19)),"0"),TRIM(C19)),'BANCO DE CUSTOS'!$A$2:$M$17388,5,FALSE)),""))</f>
        <v>Kg</v>
      </c>
      <c r="F19" s="40">
        <v>40.299999999999997</v>
      </c>
      <c r="G19" s="41">
        <f>IF(OR(B19="",C19=""),"",IFERROR(IF(VLOOKUP(UPPER(TRIM(SUBSTITUTE(B19,CHAR(160)," ")))&amp;"|"&amp;IFERROR(TEXT(VALUE(TRIM(C19)),"0"),TRIM(C19)),'BANCO DE CUSTOS'!$A$2:$M$17388,13,FALSE)="SEM PREÇO","",VLOOKUP(UPPER(TRIM(SUBSTITUTE(B19,CHAR(160)," ")))&amp;"|"&amp;IFERROR(TEXT(VALUE(TRIM(C19)),"0"),TRIM(C19)),'BANCO DE CUSTOS'!$A$2:$M$17388,6,FALSE)),""))</f>
        <v>12.04</v>
      </c>
      <c r="H19" s="41">
        <f t="shared" si="0"/>
        <v>14.7</v>
      </c>
      <c r="I19" s="41">
        <f t="shared" si="1"/>
        <v>485.21</v>
      </c>
      <c r="J19" s="41">
        <f t="shared" si="2"/>
        <v>592.41</v>
      </c>
      <c r="K19" s="6" t="str">
        <f>IF(OR(B19="",C19=""),"",IFERROR(IF(VLOOKUP(UPPER(TRIM(SUBSTITUTE(B19,CHAR(160)," ")))&amp;"|"&amp;IFERROR(TEXT(VALUE(TRIM(C19)),"0"),TRIM(C19)),'BANCO DE CUSTOS'!$A$2:$M$17388,7,FALSE)="","",VLOOKUP(UPPER(TRIM(SUBSTITUTE(B19,CHAR(160)," ")))&amp;"|"&amp;IFERROR(TEXT(VALUE(TRIM(C19)),"0"),TRIM(C19)),'BANCO DE CUSTOS'!$A$2:$M$17388,7,FALSE)),""))</f>
        <v>06/2026</v>
      </c>
      <c r="L19" s="6" t="str">
        <f t="shared" si="3"/>
        <v>OK</v>
      </c>
    </row>
    <row r="20" spans="1:12" x14ac:dyDescent="0.3">
      <c r="A20" s="14" t="s">
        <v>52379</v>
      </c>
      <c r="B20" s="14" t="s">
        <v>46460</v>
      </c>
      <c r="C20" s="14">
        <v>52004</v>
      </c>
      <c r="D20" s="38" t="str">
        <f>IF(OR(B20="",C20=""),"",IFERROR(IF(VLOOKUP(UPPER(TRIM(SUBSTITUTE(B20,CHAR(160)," ")))&amp;"|"&amp;IFERROR(TEXT(VALUE(TRIM(C20)),"0"),TRIM(C20)),'BANCO DE CUSTOS'!$A$2:$M$17388,4,FALSE)="","",VLOOKUP(UPPER(TRIM(SUBSTITUTE(B20,CHAR(160)," ")))&amp;"|"&amp;IFERROR(TEXT(VALUE(TRIM(C20)),"0"),TRIM(C20)),'BANCO DE CUSTOS'!$A$2:$M$17388,4,FALSE)),""))</f>
        <v>ACO CA-50 - 8,0 MM (5/16") - (OBRAS CIVIS)</v>
      </c>
      <c r="E20" s="39" t="str">
        <f>IF(OR(B20="",C20=""),"",IFERROR(IF(VLOOKUP(UPPER(TRIM(SUBSTITUTE(B20,CHAR(160)," ")))&amp;"|"&amp;IFERROR(TEXT(VALUE(TRIM(C20)),"0"),TRIM(C20)),'BANCO DE CUSTOS'!$A$2:$M$17388,5,FALSE)="","",VLOOKUP(UPPER(TRIM(SUBSTITUTE(B20,CHAR(160)," ")))&amp;"|"&amp;IFERROR(TEXT(VALUE(TRIM(C20)),"0"),TRIM(C20)),'BANCO DE CUSTOS'!$A$2:$M$17388,5,FALSE)),""))</f>
        <v>Kg</v>
      </c>
      <c r="F20" s="40">
        <v>46.7</v>
      </c>
      <c r="G20" s="41">
        <f>IF(OR(B20="",C20=""),"",IFERROR(IF(VLOOKUP(UPPER(TRIM(SUBSTITUTE(B20,CHAR(160)," ")))&amp;"|"&amp;IFERROR(TEXT(VALUE(TRIM(C20)),"0"),TRIM(C20)),'BANCO DE CUSTOS'!$A$2:$M$17388,13,FALSE)="SEM PREÇO","",VLOOKUP(UPPER(TRIM(SUBSTITUTE(B20,CHAR(160)," ")))&amp;"|"&amp;IFERROR(TEXT(VALUE(TRIM(C20)),"0"),TRIM(C20)),'BANCO DE CUSTOS'!$A$2:$M$17388,6,FALSE)),""))</f>
        <v>11.97</v>
      </c>
      <c r="H20" s="41">
        <f t="shared" si="0"/>
        <v>14.62</v>
      </c>
      <c r="I20" s="41">
        <f t="shared" si="1"/>
        <v>559</v>
      </c>
      <c r="J20" s="41">
        <f t="shared" si="2"/>
        <v>682.75</v>
      </c>
      <c r="K20" s="6" t="str">
        <f>IF(OR(B20="",C20=""),"",IFERROR(IF(VLOOKUP(UPPER(TRIM(SUBSTITUTE(B20,CHAR(160)," ")))&amp;"|"&amp;IFERROR(TEXT(VALUE(TRIM(C20)),"0"),TRIM(C20)),'BANCO DE CUSTOS'!$A$2:$M$17388,7,FALSE)="","",VLOOKUP(UPPER(TRIM(SUBSTITUTE(B20,CHAR(160)," ")))&amp;"|"&amp;IFERROR(TEXT(VALUE(TRIM(C20)),"0"),TRIM(C20)),'BANCO DE CUSTOS'!$A$2:$M$17388,7,FALSE)),""))</f>
        <v>06/2026</v>
      </c>
      <c r="L20" s="6" t="str">
        <f t="shared" si="3"/>
        <v>OK</v>
      </c>
    </row>
    <row r="21" spans="1:12" x14ac:dyDescent="0.3">
      <c r="A21" s="14" t="s">
        <v>52380</v>
      </c>
      <c r="B21" s="14" t="s">
        <v>46460</v>
      </c>
      <c r="C21" s="14">
        <v>52005</v>
      </c>
      <c r="D21" s="38" t="str">
        <f>IF(OR(B21="",C21=""),"",IFERROR(IF(VLOOKUP(UPPER(TRIM(SUBSTITUTE(B21,CHAR(160)," ")))&amp;"|"&amp;IFERROR(TEXT(VALUE(TRIM(C21)),"0"),TRIM(C21)),'BANCO DE CUSTOS'!$A$2:$M$17388,4,FALSE)="","",VLOOKUP(UPPER(TRIM(SUBSTITUTE(B21,CHAR(160)," ")))&amp;"|"&amp;IFERROR(TEXT(VALUE(TRIM(C21)),"0"),TRIM(C21)),'BANCO DE CUSTOS'!$A$2:$M$17388,4,FALSE)),""))</f>
        <v>ACO CA-50 - 10,0 MM (3/8") - (OBRAS CIVIS)</v>
      </c>
      <c r="E21" s="39" t="str">
        <f>IF(OR(B21="",C21=""),"",IFERROR(IF(VLOOKUP(UPPER(TRIM(SUBSTITUTE(B21,CHAR(160)," ")))&amp;"|"&amp;IFERROR(TEXT(VALUE(TRIM(C21)),"0"),TRIM(C21)),'BANCO DE CUSTOS'!$A$2:$M$17388,5,FALSE)="","",VLOOKUP(UPPER(TRIM(SUBSTITUTE(B21,CHAR(160)," ")))&amp;"|"&amp;IFERROR(TEXT(VALUE(TRIM(C21)),"0"),TRIM(C21)),'BANCO DE CUSTOS'!$A$2:$M$17388,5,FALSE)),""))</f>
        <v>Kg</v>
      </c>
      <c r="F21" s="40">
        <v>864.6</v>
      </c>
      <c r="G21" s="41">
        <f>IF(OR(B21="",C21=""),"",IFERROR(IF(VLOOKUP(UPPER(TRIM(SUBSTITUTE(B21,CHAR(160)," ")))&amp;"|"&amp;IFERROR(TEXT(VALUE(TRIM(C21)),"0"),TRIM(C21)),'BANCO DE CUSTOS'!$A$2:$M$17388,13,FALSE)="SEM PREÇO","",VLOOKUP(UPPER(TRIM(SUBSTITUTE(B21,CHAR(160)," ")))&amp;"|"&amp;IFERROR(TEXT(VALUE(TRIM(C21)),"0"),TRIM(C21)),'BANCO DE CUSTOS'!$A$2:$M$17388,6,FALSE)),""))</f>
        <v>11.84</v>
      </c>
      <c r="H21" s="41">
        <f t="shared" si="0"/>
        <v>14.46</v>
      </c>
      <c r="I21" s="41">
        <f t="shared" si="1"/>
        <v>10236.86</v>
      </c>
      <c r="J21" s="41">
        <f t="shared" si="2"/>
        <v>12502.12</v>
      </c>
      <c r="K21" s="6" t="str">
        <f>IF(OR(B21="",C21=""),"",IFERROR(IF(VLOOKUP(UPPER(TRIM(SUBSTITUTE(B21,CHAR(160)," ")))&amp;"|"&amp;IFERROR(TEXT(VALUE(TRIM(C21)),"0"),TRIM(C21)),'BANCO DE CUSTOS'!$A$2:$M$17388,7,FALSE)="","",VLOOKUP(UPPER(TRIM(SUBSTITUTE(B21,CHAR(160)," ")))&amp;"|"&amp;IFERROR(TEXT(VALUE(TRIM(C21)),"0"),TRIM(C21)),'BANCO DE CUSTOS'!$A$2:$M$17388,7,FALSE)),""))</f>
        <v>06/2026</v>
      </c>
      <c r="L21" s="6" t="str">
        <f t="shared" si="3"/>
        <v>OK</v>
      </c>
    </row>
    <row r="22" spans="1:12" x14ac:dyDescent="0.3">
      <c r="A22" s="14" t="s">
        <v>52381</v>
      </c>
      <c r="B22" s="14" t="s">
        <v>46460</v>
      </c>
      <c r="C22" s="14">
        <v>52014</v>
      </c>
      <c r="D22" s="38" t="str">
        <f>IF(OR(B22="",C22=""),"",IFERROR(IF(VLOOKUP(UPPER(TRIM(SUBSTITUTE(B22,CHAR(160)," ")))&amp;"|"&amp;IFERROR(TEXT(VALUE(TRIM(C22)),"0"),TRIM(C22)),'BANCO DE CUSTOS'!$A$2:$M$17388,4,FALSE)="","",VLOOKUP(UPPER(TRIM(SUBSTITUTE(B22,CHAR(160)," ")))&amp;"|"&amp;IFERROR(TEXT(VALUE(TRIM(C22)),"0"),TRIM(C22)),'BANCO DE CUSTOS'!$A$2:$M$17388,4,FALSE)),""))</f>
        <v>ACO CA-60 - 5,0 MM - (OBRAS CIVIS)</v>
      </c>
      <c r="E22" s="39" t="str">
        <f>IF(OR(B22="",C22=""),"",IFERROR(IF(VLOOKUP(UPPER(TRIM(SUBSTITUTE(B22,CHAR(160)," ")))&amp;"|"&amp;IFERROR(TEXT(VALUE(TRIM(C22)),"0"),TRIM(C22)),'BANCO DE CUSTOS'!$A$2:$M$17388,5,FALSE)="","",VLOOKUP(UPPER(TRIM(SUBSTITUTE(B22,CHAR(160)," ")))&amp;"|"&amp;IFERROR(TEXT(VALUE(TRIM(C22)),"0"),TRIM(C22)),'BANCO DE CUSTOS'!$A$2:$M$17388,5,FALSE)),""))</f>
        <v>Kg</v>
      </c>
      <c r="F22" s="40">
        <v>448.9</v>
      </c>
      <c r="G22" s="41">
        <f>IF(OR(B22="",C22=""),"",IFERROR(IF(VLOOKUP(UPPER(TRIM(SUBSTITUTE(B22,CHAR(160)," ")))&amp;"|"&amp;IFERROR(TEXT(VALUE(TRIM(C22)),"0"),TRIM(C22)),'BANCO DE CUSTOS'!$A$2:$M$17388,13,FALSE)="SEM PREÇO","",VLOOKUP(UPPER(TRIM(SUBSTITUTE(B22,CHAR(160)," ")))&amp;"|"&amp;IFERROR(TEXT(VALUE(TRIM(C22)),"0"),TRIM(C22)),'BANCO DE CUSTOS'!$A$2:$M$17388,6,FALSE)),""))</f>
        <v>12.12</v>
      </c>
      <c r="H22" s="41">
        <f t="shared" si="0"/>
        <v>14.8</v>
      </c>
      <c r="I22" s="41">
        <f t="shared" si="1"/>
        <v>5440.67</v>
      </c>
      <c r="J22" s="41">
        <f t="shared" si="2"/>
        <v>6643.72</v>
      </c>
      <c r="K22" s="6" t="str">
        <f>IF(OR(B22="",C22=""),"",IFERROR(IF(VLOOKUP(UPPER(TRIM(SUBSTITUTE(B22,CHAR(160)," ")))&amp;"|"&amp;IFERROR(TEXT(VALUE(TRIM(C22)),"0"),TRIM(C22)),'BANCO DE CUSTOS'!$A$2:$M$17388,7,FALSE)="","",VLOOKUP(UPPER(TRIM(SUBSTITUTE(B22,CHAR(160)," ")))&amp;"|"&amp;IFERROR(TEXT(VALUE(TRIM(C22)),"0"),TRIM(C22)),'BANCO DE CUSTOS'!$A$2:$M$17388,7,FALSE)),""))</f>
        <v>06/2026</v>
      </c>
      <c r="L22" s="6" t="str">
        <f t="shared" si="3"/>
        <v>OK</v>
      </c>
    </row>
    <row r="23" spans="1:12" x14ac:dyDescent="0.3">
      <c r="A23" s="14" t="s">
        <v>52382</v>
      </c>
      <c r="B23" s="14" t="s">
        <v>46460</v>
      </c>
      <c r="C23" s="14">
        <v>51030</v>
      </c>
      <c r="D23" s="38" t="str">
        <f>IF(OR(B23="",C23=""),"",IFERROR(IF(VLOOKUP(UPPER(TRIM(SUBSTITUTE(B23,CHAR(160)," ")))&amp;"|"&amp;IFERROR(TEXT(VALUE(TRIM(C23)),"0"),TRIM(C23)),'BANCO DE CUSTOS'!$A$2:$M$17388,4,FALSE)="","",VLOOKUP(UPPER(TRIM(SUBSTITUTE(B23,CHAR(160)," ")))&amp;"|"&amp;IFERROR(TEXT(VALUE(TRIM(C23)),"0"),TRIM(C23)),'BANCO DE CUSTOS'!$A$2:$M$17388,4,FALSE)),""))</f>
        <v>PREPARO COM BETONEIRA E TRANSPORTE MANUAL DE CONCRETO FCK=25 MPA</v>
      </c>
      <c r="E23" s="39" t="str">
        <f>IF(OR(B23="",C23=""),"",IFERROR(IF(VLOOKUP(UPPER(TRIM(SUBSTITUTE(B23,CHAR(160)," ")))&amp;"|"&amp;IFERROR(TEXT(VALUE(TRIM(C23)),"0"),TRIM(C23)),'BANCO DE CUSTOS'!$A$2:$M$17388,5,FALSE)="","",VLOOKUP(UPPER(TRIM(SUBSTITUTE(B23,CHAR(160)," ")))&amp;"|"&amp;IFERROR(TEXT(VALUE(TRIM(C23)),"0"),TRIM(C23)),'BANCO DE CUSTOS'!$A$2:$M$17388,5,FALSE)),""))</f>
        <v>m3</v>
      </c>
      <c r="F23" s="40">
        <v>20.59</v>
      </c>
      <c r="G23" s="41">
        <f>IF(OR(B23="",C23=""),"",IFERROR(IF(VLOOKUP(UPPER(TRIM(SUBSTITUTE(B23,CHAR(160)," ")))&amp;"|"&amp;IFERROR(TEXT(VALUE(TRIM(C23)),"0"),TRIM(C23)),'BANCO DE CUSTOS'!$A$2:$M$17388,13,FALSE)="SEM PREÇO","",VLOOKUP(UPPER(TRIM(SUBSTITUTE(B23,CHAR(160)," ")))&amp;"|"&amp;IFERROR(TEXT(VALUE(TRIM(C23)),"0"),TRIM(C23)),'BANCO DE CUSTOS'!$A$2:$M$17388,6,FALSE)),""))</f>
        <v>614.34</v>
      </c>
      <c r="H23" s="41">
        <f t="shared" si="0"/>
        <v>750.17</v>
      </c>
      <c r="I23" s="41">
        <f>IF(AND(ISNUMBER(F23),ISNUMBER(G23)),ROUND(F23*G23,2),"")</f>
        <v>12649.26</v>
      </c>
      <c r="J23" s="41">
        <f>IF(AND(ISNUMBER(F23),ISNUMBER(H23)),ROUND(F23*H23,2),"")</f>
        <v>15446</v>
      </c>
      <c r="K23" s="6" t="str">
        <f>IF(OR(B23="",C23=""),"",IFERROR(IF(VLOOKUP(UPPER(TRIM(SUBSTITUTE(B23,CHAR(160)," ")))&amp;"|"&amp;IFERROR(TEXT(VALUE(TRIM(C23)),"0"),TRIM(C23)),'BANCO DE CUSTOS'!$A$2:$M$17388,7,FALSE)="","",VLOOKUP(UPPER(TRIM(SUBSTITUTE(B23,CHAR(160)," ")))&amp;"|"&amp;IFERROR(TEXT(VALUE(TRIM(C23)),"0"),TRIM(C23)),'BANCO DE CUSTOS'!$A$2:$M$17388,7,FALSE)),""))</f>
        <v>06/2026</v>
      </c>
      <c r="L23" s="6" t="str">
        <f>IF(AND(B23="",C23=""),"",IF(OR(B23="",C23=""),"PREENCHER FONTE/CÓDIGO",IF(D23="","CÓDIGO NÃO ENCONTRADO",IF(NOT(ISNUMBER(G23)),"VERIFICAR PREÇO",IF(OR(NOT(ISNUMBER(F23)),F23&lt;=0),"VERIFICAR QUANTIDADE","OK")))))</f>
        <v>OK</v>
      </c>
    </row>
    <row r="24" spans="1:12" x14ac:dyDescent="0.3">
      <c r="A24" s="14" t="s">
        <v>52400</v>
      </c>
      <c r="B24" s="14" t="s">
        <v>46460</v>
      </c>
      <c r="C24" s="14">
        <v>51055</v>
      </c>
      <c r="D24" s="38" t="str">
        <f>IF(OR(B24="",C24=""),"",IFERROR(IF(VLOOKUP(UPPER(TRIM(SUBSTITUTE(B24,CHAR(160)," ")))&amp;"|"&amp;IFERROR(TEXT(VALUE(TRIM(C24)),"0"),TRIM(C24)),'BANCO DE CUSTOS'!$A$2:$M$17388,4,FALSE)="","",VLOOKUP(UPPER(TRIM(SUBSTITUTE(B24,CHAR(160)," ")))&amp;"|"&amp;IFERROR(TEXT(VALUE(TRIM(C24)),"0"),TRIM(C24)),'BANCO DE CUSTOS'!$A$2:$M$17388,4,FALSE)),""))</f>
        <v>LANÇAMENTO/APLICAÇÃO/ADENSAMENTO MANUAL DE CONCRETO - (O.C.)</v>
      </c>
      <c r="E24" s="39" t="str">
        <f>IF(OR(B24="",C24=""),"",IFERROR(IF(VLOOKUP(UPPER(TRIM(SUBSTITUTE(B24,CHAR(160)," ")))&amp;"|"&amp;IFERROR(TEXT(VALUE(TRIM(C24)),"0"),TRIM(C24)),'BANCO DE CUSTOS'!$A$2:$M$17388,5,FALSE)="","",VLOOKUP(UPPER(TRIM(SUBSTITUTE(B24,CHAR(160)," ")))&amp;"|"&amp;IFERROR(TEXT(VALUE(TRIM(C24)),"0"),TRIM(C24)),'BANCO DE CUSTOS'!$A$2:$M$17388,5,FALSE)),""))</f>
        <v>m3</v>
      </c>
      <c r="F24" s="40">
        <v>20.59</v>
      </c>
      <c r="G24" s="41">
        <f>IF(OR(B24="",C24=""),"",IFERROR(IF(VLOOKUP(UPPER(TRIM(SUBSTITUTE(B24,CHAR(160)," ")))&amp;"|"&amp;IFERROR(TEXT(VALUE(TRIM(C24)),"0"),TRIM(C24)),'BANCO DE CUSTOS'!$A$2:$M$17388,13,FALSE)="SEM PREÇO","",VLOOKUP(UPPER(TRIM(SUBSTITUTE(B24,CHAR(160)," ")))&amp;"|"&amp;IFERROR(TEXT(VALUE(TRIM(C24)),"0"),TRIM(C24)),'BANCO DE CUSTOS'!$A$2:$M$17388,6,FALSE)),""))</f>
        <v>73.599999999999994</v>
      </c>
      <c r="H24" s="41">
        <f t="shared" si="0"/>
        <v>89.87</v>
      </c>
      <c r="I24" s="41">
        <f t="shared" si="1"/>
        <v>1515.42</v>
      </c>
      <c r="J24" s="41">
        <f t="shared" si="2"/>
        <v>1850.42</v>
      </c>
      <c r="K24" s="6" t="str">
        <f>IF(OR(B24="",C24=""),"",IFERROR(IF(VLOOKUP(UPPER(TRIM(SUBSTITUTE(B24,CHAR(160)," ")))&amp;"|"&amp;IFERROR(TEXT(VALUE(TRIM(C24)),"0"),TRIM(C24)),'BANCO DE CUSTOS'!$A$2:$M$17388,7,FALSE)="","",VLOOKUP(UPPER(TRIM(SUBSTITUTE(B24,CHAR(160)," ")))&amp;"|"&amp;IFERROR(TEXT(VALUE(TRIM(C24)),"0"),TRIM(C24)),'BANCO DE CUSTOS'!$A$2:$M$17388,7,FALSE)),""))</f>
        <v>06/2026</v>
      </c>
      <c r="L24" s="6" t="str">
        <f t="shared" si="3"/>
        <v>OK</v>
      </c>
    </row>
    <row r="25" spans="1:12" x14ac:dyDescent="0.3">
      <c r="A25" s="112" t="s">
        <v>52369</v>
      </c>
      <c r="B25" s="113"/>
      <c r="C25" s="114"/>
      <c r="D25" s="18" t="s">
        <v>52375</v>
      </c>
      <c r="E25" s="19"/>
      <c r="F25" s="19"/>
      <c r="G25" s="19"/>
      <c r="H25" s="19"/>
      <c r="I25" s="19"/>
      <c r="J25" s="21">
        <f>SUM(J26:J34)</f>
        <v>70739.899999999994</v>
      </c>
      <c r="K25" s="19"/>
      <c r="L25" s="20"/>
    </row>
    <row r="26" spans="1:12" x14ac:dyDescent="0.3">
      <c r="A26" s="14" t="s">
        <v>52383</v>
      </c>
      <c r="B26" s="14" t="s">
        <v>46460</v>
      </c>
      <c r="C26" s="14">
        <v>40101</v>
      </c>
      <c r="D26" s="38" t="str">
        <f>IF(OR(B26="",C26=""),"",IFERROR(IF(VLOOKUP(UPPER(TRIM(SUBSTITUTE(B26,CHAR(160)," ")))&amp;"|"&amp;IFERROR(TEXT(VALUE(TRIM(C26)),"0"),TRIM(C26)),'BANCO DE CUSTOS'!$A$2:$M$17388,4,FALSE)="","",VLOOKUP(UPPER(TRIM(SUBSTITUTE(B26,CHAR(160)," ")))&amp;"|"&amp;IFERROR(TEXT(VALUE(TRIM(C26)),"0"),TRIM(C26)),'BANCO DE CUSTOS'!$A$2:$M$17388,4,FALSE)),""))</f>
        <v>ESCAVACAO MANUAL DE VALAS &lt; 1 MTS. (OBRAS CIVIS)</v>
      </c>
      <c r="E26" s="39" t="str">
        <f>IF(OR(B26="",C26=""),"",IFERROR(IF(VLOOKUP(UPPER(TRIM(SUBSTITUTE(B26,CHAR(160)," ")))&amp;"|"&amp;IFERROR(TEXT(VALUE(TRIM(C26)),"0"),TRIM(C26)),'BANCO DE CUSTOS'!$A$2:$M$17388,5,FALSE)="","",VLOOKUP(UPPER(TRIM(SUBSTITUTE(B26,CHAR(160)," ")))&amp;"|"&amp;IFERROR(TEXT(VALUE(TRIM(C26)),"0"),TRIM(C26)),'BANCO DE CUSTOS'!$A$2:$M$17388,5,FALSE)),""))</f>
        <v>m3</v>
      </c>
      <c r="F26" s="40">
        <v>62.81</v>
      </c>
      <c r="G26" s="41">
        <f>IF(OR(B26="",C26=""),"",IFERROR(IF(VLOOKUP(UPPER(TRIM(SUBSTITUTE(B26,CHAR(160)," ")))&amp;"|"&amp;IFERROR(TEXT(VALUE(TRIM(C26)),"0"),TRIM(C26)),'BANCO DE CUSTOS'!$A$2:$M$17388,13,FALSE)="SEM PREÇO","",VLOOKUP(UPPER(TRIM(SUBSTITUTE(B26,CHAR(160)," ")))&amp;"|"&amp;IFERROR(TEXT(VALUE(TRIM(C26)),"0"),TRIM(C26)),'BANCO DE CUSTOS'!$A$2:$M$17388,6,FALSE)),""))</f>
        <v>55.01</v>
      </c>
      <c r="H26" s="41">
        <f t="shared" si="0"/>
        <v>67.17</v>
      </c>
      <c r="I26" s="41">
        <f t="shared" si="1"/>
        <v>3455.18</v>
      </c>
      <c r="J26" s="41">
        <f t="shared" si="2"/>
        <v>4218.95</v>
      </c>
      <c r="K26" s="6" t="str">
        <f>IF(OR(B26="",C26=""),"",IFERROR(IF(VLOOKUP(UPPER(TRIM(SUBSTITUTE(B26,CHAR(160)," ")))&amp;"|"&amp;IFERROR(TEXT(VALUE(TRIM(C26)),"0"),TRIM(C26)),'BANCO DE CUSTOS'!$A$2:$M$17388,7,FALSE)="","",VLOOKUP(UPPER(TRIM(SUBSTITUTE(B26,CHAR(160)," ")))&amp;"|"&amp;IFERROR(TEXT(VALUE(TRIM(C26)),"0"),TRIM(C26)),'BANCO DE CUSTOS'!$A$2:$M$17388,7,FALSE)),""))</f>
        <v>06/2026</v>
      </c>
      <c r="L26" s="6" t="str">
        <f t="shared" si="3"/>
        <v>OK</v>
      </c>
    </row>
    <row r="27" spans="1:12" ht="28.8" x14ac:dyDescent="0.3">
      <c r="A27" s="14" t="s">
        <v>52384</v>
      </c>
      <c r="B27" s="14" t="s">
        <v>29</v>
      </c>
      <c r="C27" s="14">
        <v>96536</v>
      </c>
      <c r="D27" s="16" t="str">
        <f>IF(OR(B27="",C27=""),"",IFERROR(IF(VLOOKUP(UPPER(TRIM(SUBSTITUTE(B27,CHAR(160)," ")))&amp;"|"&amp;IFERROR(TEXT(VALUE(TRIM(C27)),"0"),TRIM(C27)),'BANCO DE CUSTOS'!$A$2:$M$17388,4,FALSE)="","",VLOOKUP(UPPER(TRIM(SUBSTITUTE(B27,CHAR(160)," ")))&amp;"|"&amp;IFERROR(TEXT(VALUE(TRIM(C27)),"0"),TRIM(C27)),'BANCO DE CUSTOS'!$A$2:$M$17388,4,FALSE)),""))</f>
        <v>FABRICAÇÃO, MONTAGEM E DESMONTAGEM DE FÔRMA PARA VIGA BALDRAME, EM MADEIRA SERRADA, E=25 MM, 4 UTILIZAÇÕES. AF_01/2024</v>
      </c>
      <c r="E27" s="39" t="str">
        <f>IF(OR(B27="",C27=""),"",IFERROR(IF(VLOOKUP(UPPER(TRIM(SUBSTITUTE(B27,CHAR(160)," ")))&amp;"|"&amp;IFERROR(TEXT(VALUE(TRIM(C27)),"0"),TRIM(C27)),'BANCO DE CUSTOS'!$A$2:$M$17388,5,FALSE)="","",VLOOKUP(UPPER(TRIM(SUBSTITUTE(B27,CHAR(160)," ")))&amp;"|"&amp;IFERROR(TEXT(VALUE(TRIM(C27)),"0"),TRIM(C27)),'BANCO DE CUSTOS'!$A$2:$M$17388,5,FALSE)),""))</f>
        <v>M2</v>
      </c>
      <c r="F27" s="40">
        <v>326.17</v>
      </c>
      <c r="G27" s="41">
        <f>IF(OR(B27="",C27=""),"",IFERROR(IF(VLOOKUP(UPPER(TRIM(SUBSTITUTE(B27,CHAR(160)," ")))&amp;"|"&amp;IFERROR(TEXT(VALUE(TRIM(C27)),"0"),TRIM(C27)),'BANCO DE CUSTOS'!$A$2:$M$17388,13,FALSE)="SEM PREÇO","",VLOOKUP(UPPER(TRIM(SUBSTITUTE(B27,CHAR(160)," ")))&amp;"|"&amp;IFERROR(TEXT(VALUE(TRIM(C27)),"0"),TRIM(C27)),'BANCO DE CUSTOS'!$A$2:$M$17388,6,FALSE)),""))</f>
        <v>75.44</v>
      </c>
      <c r="H27" s="41">
        <f t="shared" si="0"/>
        <v>92.12</v>
      </c>
      <c r="I27" s="41">
        <f t="shared" si="1"/>
        <v>24606.26</v>
      </c>
      <c r="J27" s="41">
        <f t="shared" si="2"/>
        <v>30046.78</v>
      </c>
      <c r="K27" s="6" t="str">
        <f>IF(OR(B27="",C27=""),"",IFERROR(IF(VLOOKUP(UPPER(TRIM(SUBSTITUTE(B27,CHAR(160)," ")))&amp;"|"&amp;IFERROR(TEXT(VALUE(TRIM(C27)),"0"),TRIM(C27)),'BANCO DE CUSTOS'!$A$2:$M$17388,7,FALSE)="","",VLOOKUP(UPPER(TRIM(SUBSTITUTE(B27,CHAR(160)," ")))&amp;"|"&amp;IFERROR(TEXT(VALUE(TRIM(C27)),"0"),TRIM(C27)),'BANCO DE CUSTOS'!$A$2:$M$17388,7,FALSE)),""))</f>
        <v>08/2026</v>
      </c>
      <c r="L27" s="6" t="str">
        <f t="shared" si="3"/>
        <v>OK</v>
      </c>
    </row>
    <row r="28" spans="1:12" x14ac:dyDescent="0.3">
      <c r="A28" s="14" t="s">
        <v>52385</v>
      </c>
      <c r="B28" s="14" t="s">
        <v>46460</v>
      </c>
      <c r="C28" s="14">
        <v>52014</v>
      </c>
      <c r="D28" s="38" t="str">
        <f>IF(OR(B28="",C28=""),"",IFERROR(IF(VLOOKUP(UPPER(TRIM(SUBSTITUTE(B28,CHAR(160)," ")))&amp;"|"&amp;IFERROR(TEXT(VALUE(TRIM(C28)),"0"),TRIM(C28)),'BANCO DE CUSTOS'!$A$2:$M$17388,4,FALSE)="","",VLOOKUP(UPPER(TRIM(SUBSTITUTE(B28,CHAR(160)," ")))&amp;"|"&amp;IFERROR(TEXT(VALUE(TRIM(C28)),"0"),TRIM(C28)),'BANCO DE CUSTOS'!$A$2:$M$17388,4,FALSE)),""))</f>
        <v>ACO CA-60 - 5,0 MM - (OBRAS CIVIS)</v>
      </c>
      <c r="E28" s="39" t="str">
        <f>IF(OR(B28="",C28=""),"",IFERROR(IF(VLOOKUP(UPPER(TRIM(SUBSTITUTE(B28,CHAR(160)," ")))&amp;"|"&amp;IFERROR(TEXT(VALUE(TRIM(C28)),"0"),TRIM(C28)),'BANCO DE CUSTOS'!$A$2:$M$17388,5,FALSE)="","",VLOOKUP(UPPER(TRIM(SUBSTITUTE(B28,CHAR(160)," ")))&amp;"|"&amp;IFERROR(TEXT(VALUE(TRIM(C28)),"0"),TRIM(C28)),'BANCO DE CUSTOS'!$A$2:$M$17388,5,FALSE)),""))</f>
        <v>Kg</v>
      </c>
      <c r="F28" s="40">
        <v>371.8</v>
      </c>
      <c r="G28" s="41">
        <f>IF(OR(B28="",C28=""),"",IFERROR(IF(VLOOKUP(UPPER(TRIM(SUBSTITUTE(B28,CHAR(160)," ")))&amp;"|"&amp;IFERROR(TEXT(VALUE(TRIM(C28)),"0"),TRIM(C28)),'BANCO DE CUSTOS'!$A$2:$M$17388,13,FALSE)="SEM PREÇO","",VLOOKUP(UPPER(TRIM(SUBSTITUTE(B28,CHAR(160)," ")))&amp;"|"&amp;IFERROR(TEXT(VALUE(TRIM(C28)),"0"),TRIM(C28)),'BANCO DE CUSTOS'!$A$2:$M$17388,6,FALSE)),""))</f>
        <v>12.12</v>
      </c>
      <c r="H28" s="41">
        <f t="shared" si="0"/>
        <v>14.8</v>
      </c>
      <c r="I28" s="41">
        <f t="shared" si="1"/>
        <v>4506.22</v>
      </c>
      <c r="J28" s="41">
        <f t="shared" si="2"/>
        <v>5502.64</v>
      </c>
      <c r="K28" s="6" t="str">
        <f>IF(OR(B28="",C28=""),"",IFERROR(IF(VLOOKUP(UPPER(TRIM(SUBSTITUTE(B28,CHAR(160)," ")))&amp;"|"&amp;IFERROR(TEXT(VALUE(TRIM(C28)),"0"),TRIM(C28)),'BANCO DE CUSTOS'!$A$2:$M$17388,7,FALSE)="","",VLOOKUP(UPPER(TRIM(SUBSTITUTE(B28,CHAR(160)," ")))&amp;"|"&amp;IFERROR(TEXT(VALUE(TRIM(C28)),"0"),TRIM(C28)),'BANCO DE CUSTOS'!$A$2:$M$17388,7,FALSE)),""))</f>
        <v>06/2026</v>
      </c>
      <c r="L28" s="6" t="str">
        <f t="shared" si="3"/>
        <v>OK</v>
      </c>
    </row>
    <row r="29" spans="1:12" x14ac:dyDescent="0.3">
      <c r="A29" s="14" t="s">
        <v>52386</v>
      </c>
      <c r="B29" s="14" t="s">
        <v>46460</v>
      </c>
      <c r="C29" s="14">
        <v>52003</v>
      </c>
      <c r="D29" s="38" t="str">
        <f>IF(OR(B29="",C29=""),"",IFERROR(IF(VLOOKUP(UPPER(TRIM(SUBSTITUTE(B29,CHAR(160)," ")))&amp;"|"&amp;IFERROR(TEXT(VALUE(TRIM(C29)),"0"),TRIM(C29)),'BANCO DE CUSTOS'!$A$2:$M$17388,4,FALSE)="","",VLOOKUP(UPPER(TRIM(SUBSTITUTE(B29,CHAR(160)," ")))&amp;"|"&amp;IFERROR(TEXT(VALUE(TRIM(C29)),"0"),TRIM(C29)),'BANCO DE CUSTOS'!$A$2:$M$17388,4,FALSE)),""))</f>
        <v>ACO CA-50 - 6,3 MM (1/4") - (OBRAS CIVIS)</v>
      </c>
      <c r="E29" s="39" t="str">
        <f>IF(OR(B29="",C29=""),"",IFERROR(IF(VLOOKUP(UPPER(TRIM(SUBSTITUTE(B29,CHAR(160)," ")))&amp;"|"&amp;IFERROR(TEXT(VALUE(TRIM(C29)),"0"),TRIM(C29)),'BANCO DE CUSTOS'!$A$2:$M$17388,5,FALSE)="","",VLOOKUP(UPPER(TRIM(SUBSTITUTE(B29,CHAR(160)," ")))&amp;"|"&amp;IFERROR(TEXT(VALUE(TRIM(C29)),"0"),TRIM(C29)),'BANCO DE CUSTOS'!$A$2:$M$17388,5,FALSE)),""))</f>
        <v>Kg</v>
      </c>
      <c r="F29" s="40">
        <v>0.2</v>
      </c>
      <c r="G29" s="41">
        <f>IF(OR(B29="",C29=""),"",IFERROR(IF(VLOOKUP(UPPER(TRIM(SUBSTITUTE(B29,CHAR(160)," ")))&amp;"|"&amp;IFERROR(TEXT(VALUE(TRIM(C29)),"0"),TRIM(C29)),'BANCO DE CUSTOS'!$A$2:$M$17388,13,FALSE)="SEM PREÇO","",VLOOKUP(UPPER(TRIM(SUBSTITUTE(B29,CHAR(160)," ")))&amp;"|"&amp;IFERROR(TEXT(VALUE(TRIM(C29)),"0"),TRIM(C29)),'BANCO DE CUSTOS'!$A$2:$M$17388,6,FALSE)),""))</f>
        <v>12.04</v>
      </c>
      <c r="H29" s="41">
        <f t="shared" si="0"/>
        <v>14.7</v>
      </c>
      <c r="I29" s="41">
        <f t="shared" si="1"/>
        <v>2.41</v>
      </c>
      <c r="J29" s="41">
        <f t="shared" si="2"/>
        <v>2.94</v>
      </c>
      <c r="K29" s="6" t="str">
        <f>IF(OR(B29="",C29=""),"",IFERROR(IF(VLOOKUP(UPPER(TRIM(SUBSTITUTE(B29,CHAR(160)," ")))&amp;"|"&amp;IFERROR(TEXT(VALUE(TRIM(C29)),"0"),TRIM(C29)),'BANCO DE CUSTOS'!$A$2:$M$17388,7,FALSE)="","",VLOOKUP(UPPER(TRIM(SUBSTITUTE(B29,CHAR(160)," ")))&amp;"|"&amp;IFERROR(TEXT(VALUE(TRIM(C29)),"0"),TRIM(C29)),'BANCO DE CUSTOS'!$A$2:$M$17388,7,FALSE)),""))</f>
        <v>06/2026</v>
      </c>
      <c r="L29" s="6" t="str">
        <f t="shared" si="3"/>
        <v>OK</v>
      </c>
    </row>
    <row r="30" spans="1:12" x14ac:dyDescent="0.3">
      <c r="A30" s="14" t="s">
        <v>52387</v>
      </c>
      <c r="B30" s="14" t="s">
        <v>46460</v>
      </c>
      <c r="C30" s="14">
        <v>52004</v>
      </c>
      <c r="D30" s="38" t="str">
        <f>IF(OR(B30="",C30=""),"",IFERROR(IF(VLOOKUP(UPPER(TRIM(SUBSTITUTE(B30,CHAR(160)," ")))&amp;"|"&amp;IFERROR(TEXT(VALUE(TRIM(C30)),"0"),TRIM(C30)),'BANCO DE CUSTOS'!$A$2:$M$17388,4,FALSE)="","",VLOOKUP(UPPER(TRIM(SUBSTITUTE(B30,CHAR(160)," ")))&amp;"|"&amp;IFERROR(TEXT(VALUE(TRIM(C30)),"0"),TRIM(C30)),'BANCO DE CUSTOS'!$A$2:$M$17388,4,FALSE)),""))</f>
        <v>ACO CA-50 - 8,0 MM (5/16") - (OBRAS CIVIS)</v>
      </c>
      <c r="E30" s="39" t="str">
        <f>IF(OR(B30="",C30=""),"",IFERROR(IF(VLOOKUP(UPPER(TRIM(SUBSTITUTE(B30,CHAR(160)," ")))&amp;"|"&amp;IFERROR(TEXT(VALUE(TRIM(C30)),"0"),TRIM(C30)),'BANCO DE CUSTOS'!$A$2:$M$17388,5,FALSE)="","",VLOOKUP(UPPER(TRIM(SUBSTITUTE(B30,CHAR(160)," ")))&amp;"|"&amp;IFERROR(TEXT(VALUE(TRIM(C30)),"0"),TRIM(C30)),'BANCO DE CUSTOS'!$A$2:$M$17388,5,FALSE)),""))</f>
        <v>Kg</v>
      </c>
      <c r="F30" s="40">
        <v>568.4</v>
      </c>
      <c r="G30" s="41">
        <f>IF(OR(B30="",C30=""),"",IFERROR(IF(VLOOKUP(UPPER(TRIM(SUBSTITUTE(B30,CHAR(160)," ")))&amp;"|"&amp;IFERROR(TEXT(VALUE(TRIM(C30)),"0"),TRIM(C30)),'BANCO DE CUSTOS'!$A$2:$M$17388,13,FALSE)="SEM PREÇO","",VLOOKUP(UPPER(TRIM(SUBSTITUTE(B30,CHAR(160)," ")))&amp;"|"&amp;IFERROR(TEXT(VALUE(TRIM(C30)),"0"),TRIM(C30)),'BANCO DE CUSTOS'!$A$2:$M$17388,6,FALSE)),""))</f>
        <v>11.97</v>
      </c>
      <c r="H30" s="41">
        <f t="shared" si="0"/>
        <v>14.62</v>
      </c>
      <c r="I30" s="41">
        <f t="shared" si="1"/>
        <v>6803.75</v>
      </c>
      <c r="J30" s="41">
        <f t="shared" si="2"/>
        <v>8310.01</v>
      </c>
      <c r="K30" s="6" t="str">
        <f>IF(OR(B30="",C30=""),"",IFERROR(IF(VLOOKUP(UPPER(TRIM(SUBSTITUTE(B30,CHAR(160)," ")))&amp;"|"&amp;IFERROR(TEXT(VALUE(TRIM(C30)),"0"),TRIM(C30)),'BANCO DE CUSTOS'!$A$2:$M$17388,7,FALSE)="","",VLOOKUP(UPPER(TRIM(SUBSTITUTE(B30,CHAR(160)," ")))&amp;"|"&amp;IFERROR(TEXT(VALUE(TRIM(C30)),"0"),TRIM(C30)),'BANCO DE CUSTOS'!$A$2:$M$17388,7,FALSE)),""))</f>
        <v>06/2026</v>
      </c>
      <c r="L30" s="6" t="str">
        <f t="shared" si="3"/>
        <v>OK</v>
      </c>
    </row>
    <row r="31" spans="1:12" x14ac:dyDescent="0.3">
      <c r="A31" s="14" t="s">
        <v>52388</v>
      </c>
      <c r="B31" s="14" t="s">
        <v>46460</v>
      </c>
      <c r="C31" s="14">
        <v>52005</v>
      </c>
      <c r="D31" s="38" t="str">
        <f>IF(OR(B31="",C31=""),"",IFERROR(IF(VLOOKUP(UPPER(TRIM(SUBSTITUTE(B31,CHAR(160)," ")))&amp;"|"&amp;IFERROR(TEXT(VALUE(TRIM(C31)),"0"),TRIM(C31)),'BANCO DE CUSTOS'!$A$2:$M$17388,4,FALSE)="","",VLOOKUP(UPPER(TRIM(SUBSTITUTE(B31,CHAR(160)," ")))&amp;"|"&amp;IFERROR(TEXT(VALUE(TRIM(C31)),"0"),TRIM(C31)),'BANCO DE CUSTOS'!$A$2:$M$17388,4,FALSE)),""))</f>
        <v>ACO CA-50 - 10,0 MM (3/8") - (OBRAS CIVIS)</v>
      </c>
      <c r="E31" s="39" t="str">
        <f>IF(OR(B31="",C31=""),"",IFERROR(IF(VLOOKUP(UPPER(TRIM(SUBSTITUTE(B31,CHAR(160)," ")))&amp;"|"&amp;IFERROR(TEXT(VALUE(TRIM(C31)),"0"),TRIM(C31)),'BANCO DE CUSTOS'!$A$2:$M$17388,5,FALSE)="","",VLOOKUP(UPPER(TRIM(SUBSTITUTE(B31,CHAR(160)," ")))&amp;"|"&amp;IFERROR(TEXT(VALUE(TRIM(C31)),"0"),TRIM(C31)),'BANCO DE CUSTOS'!$A$2:$M$17388,5,FALSE)),""))</f>
        <v>Kg</v>
      </c>
      <c r="F31" s="40">
        <v>303.7</v>
      </c>
      <c r="G31" s="41">
        <f>IF(OR(B31="",C31=""),"",IFERROR(IF(VLOOKUP(UPPER(TRIM(SUBSTITUTE(B31,CHAR(160)," ")))&amp;"|"&amp;IFERROR(TEXT(VALUE(TRIM(C31)),"0"),TRIM(C31)),'BANCO DE CUSTOS'!$A$2:$M$17388,13,FALSE)="SEM PREÇO","",VLOOKUP(UPPER(TRIM(SUBSTITUTE(B31,CHAR(160)," ")))&amp;"|"&amp;IFERROR(TEXT(VALUE(TRIM(C31)),"0"),TRIM(C31)),'BANCO DE CUSTOS'!$A$2:$M$17388,6,FALSE)),""))</f>
        <v>11.84</v>
      </c>
      <c r="H31" s="41">
        <f t="shared" si="0"/>
        <v>14.46</v>
      </c>
      <c r="I31" s="41">
        <f t="shared" si="1"/>
        <v>3595.81</v>
      </c>
      <c r="J31" s="41">
        <f t="shared" si="2"/>
        <v>4391.5</v>
      </c>
      <c r="K31" s="6" t="str">
        <f>IF(OR(B31="",C31=""),"",IFERROR(IF(VLOOKUP(UPPER(TRIM(SUBSTITUTE(B31,CHAR(160)," ")))&amp;"|"&amp;IFERROR(TEXT(VALUE(TRIM(C31)),"0"),TRIM(C31)),'BANCO DE CUSTOS'!$A$2:$M$17388,7,FALSE)="","",VLOOKUP(UPPER(TRIM(SUBSTITUTE(B31,CHAR(160)," ")))&amp;"|"&amp;IFERROR(TEXT(VALUE(TRIM(C31)),"0"),TRIM(C31)),'BANCO DE CUSTOS'!$A$2:$M$17388,7,FALSE)),""))</f>
        <v>06/2026</v>
      </c>
      <c r="L31" s="6" t="str">
        <f t="shared" si="3"/>
        <v>OK</v>
      </c>
    </row>
    <row r="32" spans="1:12" x14ac:dyDescent="0.3">
      <c r="A32" s="14" t="s">
        <v>52389</v>
      </c>
      <c r="B32" s="14" t="s">
        <v>46460</v>
      </c>
      <c r="C32" s="14">
        <v>52006</v>
      </c>
      <c r="D32" s="38" t="str">
        <f>IF(OR(B32="",C32=""),"",IFERROR(IF(VLOOKUP(UPPER(TRIM(SUBSTITUTE(B32,CHAR(160)," ")))&amp;"|"&amp;IFERROR(TEXT(VALUE(TRIM(C32)),"0"),TRIM(C32)),'BANCO DE CUSTOS'!$A$2:$M$17388,4,FALSE)="","",VLOOKUP(UPPER(TRIM(SUBSTITUTE(B32,CHAR(160)," ")))&amp;"|"&amp;IFERROR(TEXT(VALUE(TRIM(C32)),"0"),TRIM(C32)),'BANCO DE CUSTOS'!$A$2:$M$17388,4,FALSE)),""))</f>
        <v>ACO CA-50 - 12,5 MM (1/2") - (OBRAS CIVIS)</v>
      </c>
      <c r="E32" s="39" t="str">
        <f>IF(OR(B32="",C32=""),"",IFERROR(IF(VLOOKUP(UPPER(TRIM(SUBSTITUTE(B32,CHAR(160)," ")))&amp;"|"&amp;IFERROR(TEXT(VALUE(TRIM(C32)),"0"),TRIM(C32)),'BANCO DE CUSTOS'!$A$2:$M$17388,5,FALSE)="","",VLOOKUP(UPPER(TRIM(SUBSTITUTE(B32,CHAR(160)," ")))&amp;"|"&amp;IFERROR(TEXT(VALUE(TRIM(C32)),"0"),TRIM(C32)),'BANCO DE CUSTOS'!$A$2:$M$17388,5,FALSE)),""))</f>
        <v>Kg</v>
      </c>
      <c r="F32" s="40">
        <v>94.1</v>
      </c>
      <c r="G32" s="41">
        <f>IF(OR(B32="",C32=""),"",IFERROR(IF(VLOOKUP(UPPER(TRIM(SUBSTITUTE(B32,CHAR(160)," ")))&amp;"|"&amp;IFERROR(TEXT(VALUE(TRIM(C32)),"0"),TRIM(C32)),'BANCO DE CUSTOS'!$A$2:$M$17388,13,FALSE)="SEM PREÇO","",VLOOKUP(UPPER(TRIM(SUBSTITUTE(B32,CHAR(160)," ")))&amp;"|"&amp;IFERROR(TEXT(VALUE(TRIM(C32)),"0"),TRIM(C32)),'BANCO DE CUSTOS'!$A$2:$M$17388,6,FALSE)),""))</f>
        <v>12.98</v>
      </c>
      <c r="H32" s="41">
        <f t="shared" si="0"/>
        <v>15.85</v>
      </c>
      <c r="I32" s="41">
        <f t="shared" si="1"/>
        <v>1221.42</v>
      </c>
      <c r="J32" s="41">
        <f t="shared" si="2"/>
        <v>1491.49</v>
      </c>
      <c r="K32" s="6" t="str">
        <f>IF(OR(B32="",C32=""),"",IFERROR(IF(VLOOKUP(UPPER(TRIM(SUBSTITUTE(B32,CHAR(160)," ")))&amp;"|"&amp;IFERROR(TEXT(VALUE(TRIM(C32)),"0"),TRIM(C32)),'BANCO DE CUSTOS'!$A$2:$M$17388,7,FALSE)="","",VLOOKUP(UPPER(TRIM(SUBSTITUTE(B32,CHAR(160)," ")))&amp;"|"&amp;IFERROR(TEXT(VALUE(TRIM(C32)),"0"),TRIM(C32)),'BANCO DE CUSTOS'!$A$2:$M$17388,7,FALSE)),""))</f>
        <v>06/2026</v>
      </c>
      <c r="L32" s="6" t="str">
        <f t="shared" si="3"/>
        <v>OK</v>
      </c>
    </row>
    <row r="33" spans="1:12" x14ac:dyDescent="0.3">
      <c r="A33" s="14" t="s">
        <v>52390</v>
      </c>
      <c r="B33" s="14" t="s">
        <v>46460</v>
      </c>
      <c r="C33" s="14">
        <v>51030</v>
      </c>
      <c r="D33" s="38" t="str">
        <f>IF(OR(B33="",C33=""),"",IFERROR(IF(VLOOKUP(UPPER(TRIM(SUBSTITUTE(B33,CHAR(160)," ")))&amp;"|"&amp;IFERROR(TEXT(VALUE(TRIM(C33)),"0"),TRIM(C33)),'BANCO DE CUSTOS'!$A$2:$M$17388,4,FALSE)="","",VLOOKUP(UPPER(TRIM(SUBSTITUTE(B33,CHAR(160)," ")))&amp;"|"&amp;IFERROR(TEXT(VALUE(TRIM(C33)),"0"),TRIM(C33)),'BANCO DE CUSTOS'!$A$2:$M$17388,4,FALSE)),""))</f>
        <v>PREPARO COM BETONEIRA E TRANSPORTE MANUAL DE CONCRETO FCK=25 MPA</v>
      </c>
      <c r="E33" s="39" t="str">
        <f>IF(OR(B33="",C33=""),"",IFERROR(IF(VLOOKUP(UPPER(TRIM(SUBSTITUTE(B33,CHAR(160)," ")))&amp;"|"&amp;IFERROR(TEXT(VALUE(TRIM(C33)),"0"),TRIM(C33)),'BANCO DE CUSTOS'!$A$2:$M$17388,5,FALSE)="","",VLOOKUP(UPPER(TRIM(SUBSTITUTE(B33,CHAR(160)," ")))&amp;"|"&amp;IFERROR(TEXT(VALUE(TRIM(C33)),"0"),TRIM(C33)),'BANCO DE CUSTOS'!$A$2:$M$17388,5,FALSE)),""))</f>
        <v>m3</v>
      </c>
      <c r="F33" s="40">
        <v>19.97</v>
      </c>
      <c r="G33" s="41">
        <f>IF(OR(B33="",C33=""),"",IFERROR(IF(VLOOKUP(UPPER(TRIM(SUBSTITUTE(B33,CHAR(160)," ")))&amp;"|"&amp;IFERROR(TEXT(VALUE(TRIM(C33)),"0"),TRIM(C33)),'BANCO DE CUSTOS'!$A$2:$M$17388,13,FALSE)="SEM PREÇO","",VLOOKUP(UPPER(TRIM(SUBSTITUTE(B33,CHAR(160)," ")))&amp;"|"&amp;IFERROR(TEXT(VALUE(TRIM(C33)),"0"),TRIM(C33)),'BANCO DE CUSTOS'!$A$2:$M$17388,6,FALSE)),""))</f>
        <v>614.34</v>
      </c>
      <c r="H33" s="41">
        <f t="shared" si="0"/>
        <v>750.17</v>
      </c>
      <c r="I33" s="41">
        <f t="shared" si="1"/>
        <v>12268.37</v>
      </c>
      <c r="J33" s="41">
        <f t="shared" si="2"/>
        <v>14980.89</v>
      </c>
      <c r="K33" s="6" t="str">
        <f>IF(OR(B33="",C33=""),"",IFERROR(IF(VLOOKUP(UPPER(TRIM(SUBSTITUTE(B33,CHAR(160)," ")))&amp;"|"&amp;IFERROR(TEXT(VALUE(TRIM(C33)),"0"),TRIM(C33)),'BANCO DE CUSTOS'!$A$2:$M$17388,7,FALSE)="","",VLOOKUP(UPPER(TRIM(SUBSTITUTE(B33,CHAR(160)," ")))&amp;"|"&amp;IFERROR(TEXT(VALUE(TRIM(C33)),"0"),TRIM(C33)),'BANCO DE CUSTOS'!$A$2:$M$17388,7,FALSE)),""))</f>
        <v>06/2026</v>
      </c>
      <c r="L33" s="6" t="str">
        <f t="shared" si="3"/>
        <v>OK</v>
      </c>
    </row>
    <row r="34" spans="1:12" x14ac:dyDescent="0.3">
      <c r="A34" s="14" t="s">
        <v>52391</v>
      </c>
      <c r="B34" s="14" t="s">
        <v>46460</v>
      </c>
      <c r="C34" s="14">
        <v>51055</v>
      </c>
      <c r="D34" s="38" t="str">
        <f>IF(OR(B34="",C34=""),"",IFERROR(IF(VLOOKUP(UPPER(TRIM(SUBSTITUTE(B34,CHAR(160)," ")))&amp;"|"&amp;IFERROR(TEXT(VALUE(TRIM(C34)),"0"),TRIM(C34)),'BANCO DE CUSTOS'!$A$2:$M$17388,4,FALSE)="","",VLOOKUP(UPPER(TRIM(SUBSTITUTE(B34,CHAR(160)," ")))&amp;"|"&amp;IFERROR(TEXT(VALUE(TRIM(C34)),"0"),TRIM(C34)),'BANCO DE CUSTOS'!$A$2:$M$17388,4,FALSE)),""))</f>
        <v>LANÇAMENTO/APLICAÇÃO/ADENSAMENTO MANUAL DE CONCRETO - (O.C.)</v>
      </c>
      <c r="E34" s="39" t="str">
        <f>IF(OR(B34="",C34=""),"",IFERROR(IF(VLOOKUP(UPPER(TRIM(SUBSTITUTE(B34,CHAR(160)," ")))&amp;"|"&amp;IFERROR(TEXT(VALUE(TRIM(C34)),"0"),TRIM(C34)),'BANCO DE CUSTOS'!$A$2:$M$17388,5,FALSE)="","",VLOOKUP(UPPER(TRIM(SUBSTITUTE(B34,CHAR(160)," ")))&amp;"|"&amp;IFERROR(TEXT(VALUE(TRIM(C34)),"0"),TRIM(C34)),'BANCO DE CUSTOS'!$A$2:$M$17388,5,FALSE)),""))</f>
        <v>m3</v>
      </c>
      <c r="F34" s="40">
        <v>19.97</v>
      </c>
      <c r="G34" s="41">
        <f>IF(OR(B34="",C34=""),"",IFERROR(IF(VLOOKUP(UPPER(TRIM(SUBSTITUTE(B34,CHAR(160)," ")))&amp;"|"&amp;IFERROR(TEXT(VALUE(TRIM(C34)),"0"),TRIM(C34)),'BANCO DE CUSTOS'!$A$2:$M$17388,13,FALSE)="SEM PREÇO","",VLOOKUP(UPPER(TRIM(SUBSTITUTE(B34,CHAR(160)," ")))&amp;"|"&amp;IFERROR(TEXT(VALUE(TRIM(C34)),"0"),TRIM(C34)),'BANCO DE CUSTOS'!$A$2:$M$17388,6,FALSE)),""))</f>
        <v>73.599999999999994</v>
      </c>
      <c r="H34" s="41">
        <f t="shared" si="0"/>
        <v>89.87</v>
      </c>
      <c r="I34" s="41">
        <f t="shared" si="1"/>
        <v>1469.79</v>
      </c>
      <c r="J34" s="41">
        <f t="shared" si="2"/>
        <v>1794.7</v>
      </c>
      <c r="K34" s="6" t="str">
        <f>IF(OR(B34="",C34=""),"",IFERROR(IF(VLOOKUP(UPPER(TRIM(SUBSTITUTE(B34,CHAR(160)," ")))&amp;"|"&amp;IFERROR(TEXT(VALUE(TRIM(C34)),"0"),TRIM(C34)),'BANCO DE CUSTOS'!$A$2:$M$17388,7,FALSE)="","",VLOOKUP(UPPER(TRIM(SUBSTITUTE(B34,CHAR(160)," ")))&amp;"|"&amp;IFERROR(TEXT(VALUE(TRIM(C34)),"0"),TRIM(C34)),'BANCO DE CUSTOS'!$A$2:$M$17388,7,FALSE)),""))</f>
        <v>06/2026</v>
      </c>
      <c r="L34" s="6" t="str">
        <f t="shared" si="3"/>
        <v>OK</v>
      </c>
    </row>
    <row r="35" spans="1:12" x14ac:dyDescent="0.3">
      <c r="A35" s="112" t="s">
        <v>52374</v>
      </c>
      <c r="B35" s="113"/>
      <c r="C35" s="114"/>
      <c r="D35" s="18" t="s">
        <v>52392</v>
      </c>
      <c r="E35" s="19"/>
      <c r="F35" s="19"/>
      <c r="G35" s="19"/>
      <c r="H35" s="19"/>
      <c r="I35" s="19"/>
      <c r="J35" s="21">
        <f>SUM(J36)</f>
        <v>7887.46</v>
      </c>
      <c r="K35" s="19"/>
      <c r="L35" s="20"/>
    </row>
    <row r="36" spans="1:12" x14ac:dyDescent="0.3">
      <c r="A36" s="14" t="s">
        <v>52394</v>
      </c>
      <c r="B36" s="14" t="s">
        <v>29</v>
      </c>
      <c r="C36" s="14">
        <v>98557</v>
      </c>
      <c r="D36" s="38" t="str">
        <f>IF(OR(B36="",C36=""),"",IFERROR(IF(VLOOKUP(UPPER(TRIM(SUBSTITUTE(B36,CHAR(160)," ")))&amp;"|"&amp;IFERROR(TEXT(VALUE(TRIM(C36)),"0"),TRIM(C36)),'BANCO DE CUSTOS'!$A$2:$M$17388,4,FALSE)="","",VLOOKUP(UPPER(TRIM(SUBSTITUTE(B36,CHAR(160)," ")))&amp;"|"&amp;IFERROR(TEXT(VALUE(TRIM(C36)),"0"),TRIM(C36)),'BANCO DE CUSTOS'!$A$2:$M$17388,4,FALSE)),""))</f>
        <v>IMPERMEABILIZAÇÃO DE SUPERFÍCIE COM EMULSÃO ASFÁLTICA, 2 DEMÃOS. AF_09/2023</v>
      </c>
      <c r="E36" s="39" t="str">
        <f>IF(OR(B36="",C36=""),"",IFERROR(IF(VLOOKUP(UPPER(TRIM(SUBSTITUTE(B36,CHAR(160)," ")))&amp;"|"&amp;IFERROR(TEXT(VALUE(TRIM(C36)),"0"),TRIM(C36)),'BANCO DE CUSTOS'!$A$2:$M$17388,5,FALSE)="","",VLOOKUP(UPPER(TRIM(SUBSTITUTE(B36,CHAR(160)," ")))&amp;"|"&amp;IFERROR(TEXT(VALUE(TRIM(C36)),"0"),TRIM(C36)),'BANCO DE CUSTOS'!$A$2:$M$17388,5,FALSE)),""))</f>
        <v>M2</v>
      </c>
      <c r="F36" s="40">
        <v>171.99</v>
      </c>
      <c r="G36" s="41">
        <f>IF(OR(B36="",C36=""),"",IFERROR(IF(VLOOKUP(UPPER(TRIM(SUBSTITUTE(B36,CHAR(160)," ")))&amp;"|"&amp;IFERROR(TEXT(VALUE(TRIM(C36)),"0"),TRIM(C36)),'BANCO DE CUSTOS'!$A$2:$M$17388,13,FALSE)="SEM PREÇO","",VLOOKUP(UPPER(TRIM(SUBSTITUTE(B36,CHAR(160)," ")))&amp;"|"&amp;IFERROR(TEXT(VALUE(TRIM(C36)),"0"),TRIM(C36)),'BANCO DE CUSTOS'!$A$2:$M$17388,6,FALSE)),""))</f>
        <v>37.56</v>
      </c>
      <c r="H36" s="41">
        <f t="shared" si="0"/>
        <v>45.86</v>
      </c>
      <c r="I36" s="41">
        <f t="shared" si="1"/>
        <v>6459.94</v>
      </c>
      <c r="J36" s="41">
        <f t="shared" si="2"/>
        <v>7887.46</v>
      </c>
      <c r="K36" s="6" t="str">
        <f>IF(OR(B36="",C36=""),"",IFERROR(IF(VLOOKUP(UPPER(TRIM(SUBSTITUTE(B36,CHAR(160)," ")))&amp;"|"&amp;IFERROR(TEXT(VALUE(TRIM(C36)),"0"),TRIM(C36)),'BANCO DE CUSTOS'!$A$2:$M$17388,7,FALSE)="","",VLOOKUP(UPPER(TRIM(SUBSTITUTE(B36,CHAR(160)," ")))&amp;"|"&amp;IFERROR(TEXT(VALUE(TRIM(C36)),"0"),TRIM(C36)),'BANCO DE CUSTOS'!$A$2:$M$17388,7,FALSE)),""))</f>
        <v>08/2026</v>
      </c>
      <c r="L36" s="6" t="str">
        <f t="shared" si="3"/>
        <v>OK</v>
      </c>
    </row>
    <row r="37" spans="1:12" x14ac:dyDescent="0.3">
      <c r="A37" s="109">
        <v>3</v>
      </c>
      <c r="B37" s="110"/>
      <c r="C37" s="111"/>
      <c r="D37" s="25" t="s">
        <v>52393</v>
      </c>
      <c r="E37" s="26"/>
      <c r="F37" s="26"/>
      <c r="G37" s="26"/>
      <c r="H37" s="26"/>
      <c r="I37" s="26"/>
      <c r="J37" s="46">
        <f>J38+J45</f>
        <v>167437.84</v>
      </c>
      <c r="K37" s="26"/>
      <c r="L37" s="28"/>
    </row>
    <row r="38" spans="1:12" x14ac:dyDescent="0.3">
      <c r="A38" s="112" t="s">
        <v>52395</v>
      </c>
      <c r="B38" s="113"/>
      <c r="C38" s="114"/>
      <c r="D38" s="11" t="s">
        <v>52396</v>
      </c>
      <c r="E38" s="12"/>
      <c r="F38" s="12"/>
      <c r="G38" s="12"/>
      <c r="H38" s="12"/>
      <c r="I38" s="12"/>
      <c r="J38" s="23">
        <f>SUM(J39:J44)</f>
        <v>72188.14</v>
      </c>
      <c r="K38" s="12"/>
      <c r="L38" s="13"/>
    </row>
    <row r="39" spans="1:12" x14ac:dyDescent="0.3">
      <c r="A39" s="14" t="s">
        <v>52401</v>
      </c>
      <c r="B39" s="14" t="s">
        <v>46460</v>
      </c>
      <c r="C39" s="14">
        <v>60192</v>
      </c>
      <c r="D39" s="38" t="str">
        <f>IF(OR(B39="",C39=""),"",IFERROR(IF(VLOOKUP(UPPER(TRIM(SUBSTITUTE(B39,CHAR(160)," ")))&amp;"|"&amp;IFERROR(TEXT(VALUE(TRIM(C39)),"0"),TRIM(C39)),'BANCO DE CUSTOS'!$A$2:$M$17388,4,FALSE)="","",VLOOKUP(UPPER(TRIM(SUBSTITUTE(B39,CHAR(160)," ")))&amp;"|"&amp;IFERROR(TEXT(VALUE(TRIM(C39)),"0"),TRIM(C39)),'BANCO DE CUSTOS'!$A$2:$M$17388,4,FALSE)),""))</f>
        <v>FORMA DE TABUA CINTA/PILAR SOBRE/ENTRE ALVENARIA U=8 VEZES</v>
      </c>
      <c r="E39" s="39" t="str">
        <f>IF(OR(B39="",C39=""),"",IFERROR(IF(VLOOKUP(UPPER(TRIM(SUBSTITUTE(B39,CHAR(160)," ")))&amp;"|"&amp;IFERROR(TEXT(VALUE(TRIM(C39)),"0"),TRIM(C39)),'BANCO DE CUSTOS'!$A$2:$M$17388,5,FALSE)="","",VLOOKUP(UPPER(TRIM(SUBSTITUTE(B39,CHAR(160)," ")))&amp;"|"&amp;IFERROR(TEXT(VALUE(TRIM(C39)),"0"),TRIM(C39)),'BANCO DE CUSTOS'!$A$2:$M$17388,5,FALSE)),""))</f>
        <v>m2</v>
      </c>
      <c r="F39" s="40">
        <v>417.68</v>
      </c>
      <c r="G39" s="41">
        <f>IF(OR(B39="",C39=""),"",IFERROR(IF(VLOOKUP(UPPER(TRIM(SUBSTITUTE(B39,CHAR(160)," ")))&amp;"|"&amp;IFERROR(TEXT(VALUE(TRIM(C39)),"0"),TRIM(C39)),'BANCO DE CUSTOS'!$A$2:$M$17388,13,FALSE)="SEM PREÇO","",VLOOKUP(UPPER(TRIM(SUBSTITUTE(B39,CHAR(160)," ")))&amp;"|"&amp;IFERROR(TEXT(VALUE(TRIM(C39)),"0"),TRIM(C39)),'BANCO DE CUSTOS'!$A$2:$M$17388,6,FALSE)),""))</f>
        <v>33.56</v>
      </c>
      <c r="H39" s="41">
        <f t="shared" si="0"/>
        <v>40.98</v>
      </c>
      <c r="I39" s="41">
        <f t="shared" si="1"/>
        <v>14017.34</v>
      </c>
      <c r="J39" s="41">
        <f t="shared" si="2"/>
        <v>17116.53</v>
      </c>
      <c r="K39" s="6" t="str">
        <f>IF(OR(B39="",C39=""),"",IFERROR(IF(VLOOKUP(UPPER(TRIM(SUBSTITUTE(B39,CHAR(160)," ")))&amp;"|"&amp;IFERROR(TEXT(VALUE(TRIM(C39)),"0"),TRIM(C39)),'BANCO DE CUSTOS'!$A$2:$M$17388,7,FALSE)="","",VLOOKUP(UPPER(TRIM(SUBSTITUTE(B39,CHAR(160)," ")))&amp;"|"&amp;IFERROR(TEXT(VALUE(TRIM(C39)),"0"),TRIM(C39)),'BANCO DE CUSTOS'!$A$2:$M$17388,7,FALSE)),""))</f>
        <v>06/2026</v>
      </c>
      <c r="L39" s="6" t="str">
        <f t="shared" si="3"/>
        <v>OK</v>
      </c>
    </row>
    <row r="40" spans="1:12" x14ac:dyDescent="0.3">
      <c r="A40" s="14" t="s">
        <v>52402</v>
      </c>
      <c r="B40" s="14" t="s">
        <v>46460</v>
      </c>
      <c r="C40" s="14">
        <v>52014</v>
      </c>
      <c r="D40" s="38" t="str">
        <f>IF(OR(B40="",C40=""),"",IFERROR(IF(VLOOKUP(UPPER(TRIM(SUBSTITUTE(B40,CHAR(160)," ")))&amp;"|"&amp;IFERROR(TEXT(VALUE(TRIM(C40)),"0"),TRIM(C40)),'BANCO DE CUSTOS'!$A$2:$M$17388,4,FALSE)="","",VLOOKUP(UPPER(TRIM(SUBSTITUTE(B40,CHAR(160)," ")))&amp;"|"&amp;IFERROR(TEXT(VALUE(TRIM(C40)),"0"),TRIM(C40)),'BANCO DE CUSTOS'!$A$2:$M$17388,4,FALSE)),""))</f>
        <v>ACO CA-60 - 5,0 MM - (OBRAS CIVIS)</v>
      </c>
      <c r="E40" s="39" t="str">
        <f>IF(OR(B40="",C40=""),"",IFERROR(IF(VLOOKUP(UPPER(TRIM(SUBSTITUTE(B40,CHAR(160)," ")))&amp;"|"&amp;IFERROR(TEXT(VALUE(TRIM(C40)),"0"),TRIM(C40)),'BANCO DE CUSTOS'!$A$2:$M$17388,5,FALSE)="","",VLOOKUP(UPPER(TRIM(SUBSTITUTE(B40,CHAR(160)," ")))&amp;"|"&amp;IFERROR(TEXT(VALUE(TRIM(C40)),"0"),TRIM(C40)),'BANCO DE CUSTOS'!$A$2:$M$17388,5,FALSE)),""))</f>
        <v>Kg</v>
      </c>
      <c r="F40" s="40">
        <v>578.1</v>
      </c>
      <c r="G40" s="41">
        <f>IF(OR(B40="",C40=""),"",IFERROR(IF(VLOOKUP(UPPER(TRIM(SUBSTITUTE(B40,CHAR(160)," ")))&amp;"|"&amp;IFERROR(TEXT(VALUE(TRIM(C40)),"0"),TRIM(C40)),'BANCO DE CUSTOS'!$A$2:$M$17388,13,FALSE)="SEM PREÇO","",VLOOKUP(UPPER(TRIM(SUBSTITUTE(B40,CHAR(160)," ")))&amp;"|"&amp;IFERROR(TEXT(VALUE(TRIM(C40)),"0"),TRIM(C40)),'BANCO DE CUSTOS'!$A$2:$M$17388,6,FALSE)),""))</f>
        <v>12.12</v>
      </c>
      <c r="H40" s="41">
        <f t="shared" si="0"/>
        <v>14.8</v>
      </c>
      <c r="I40" s="41">
        <f t="shared" si="1"/>
        <v>7006.57</v>
      </c>
      <c r="J40" s="41">
        <f t="shared" si="2"/>
        <v>8555.8799999999992</v>
      </c>
      <c r="K40" s="6" t="str">
        <f>IF(OR(B40="",C40=""),"",IFERROR(IF(VLOOKUP(UPPER(TRIM(SUBSTITUTE(B40,CHAR(160)," ")))&amp;"|"&amp;IFERROR(TEXT(VALUE(TRIM(C40)),"0"),TRIM(C40)),'BANCO DE CUSTOS'!$A$2:$M$17388,7,FALSE)="","",VLOOKUP(UPPER(TRIM(SUBSTITUTE(B40,CHAR(160)," ")))&amp;"|"&amp;IFERROR(TEXT(VALUE(TRIM(C40)),"0"),TRIM(C40)),'BANCO DE CUSTOS'!$A$2:$M$17388,7,FALSE)),""))</f>
        <v>06/2026</v>
      </c>
      <c r="L40" s="6" t="str">
        <f t="shared" si="3"/>
        <v>OK</v>
      </c>
    </row>
    <row r="41" spans="1:12" x14ac:dyDescent="0.3">
      <c r="A41" s="14" t="s">
        <v>52403</v>
      </c>
      <c r="B41" s="14" t="s">
        <v>46460</v>
      </c>
      <c r="C41" s="14">
        <v>52005</v>
      </c>
      <c r="D41" s="38" t="str">
        <f>IF(OR(B41="",C41=""),"",IFERROR(IF(VLOOKUP(UPPER(TRIM(SUBSTITUTE(B41,CHAR(160)," ")))&amp;"|"&amp;IFERROR(TEXT(VALUE(TRIM(C41)),"0"),TRIM(C41)),'BANCO DE CUSTOS'!$A$2:$M$17388,4,FALSE)="","",VLOOKUP(UPPER(TRIM(SUBSTITUTE(B41,CHAR(160)," ")))&amp;"|"&amp;IFERROR(TEXT(VALUE(TRIM(C41)),"0"),TRIM(C41)),'BANCO DE CUSTOS'!$A$2:$M$17388,4,FALSE)),""))</f>
        <v>ACO CA-50 - 10,0 MM (3/8") - (OBRAS CIVIS)</v>
      </c>
      <c r="E41" s="39" t="str">
        <f>IF(OR(B41="",C41=""),"",IFERROR(IF(VLOOKUP(UPPER(TRIM(SUBSTITUTE(B41,CHAR(160)," ")))&amp;"|"&amp;IFERROR(TEXT(VALUE(TRIM(C41)),"0"),TRIM(C41)),'BANCO DE CUSTOS'!$A$2:$M$17388,5,FALSE)="","",VLOOKUP(UPPER(TRIM(SUBSTITUTE(B41,CHAR(160)," ")))&amp;"|"&amp;IFERROR(TEXT(VALUE(TRIM(C41)),"0"),TRIM(C41)),'BANCO DE CUSTOS'!$A$2:$M$17388,5,FALSE)),""))</f>
        <v>Kg</v>
      </c>
      <c r="F41" s="40">
        <v>1279.3</v>
      </c>
      <c r="G41" s="41">
        <f>IF(OR(B41="",C41=""),"",IFERROR(IF(VLOOKUP(UPPER(TRIM(SUBSTITUTE(B41,CHAR(160)," ")))&amp;"|"&amp;IFERROR(TEXT(VALUE(TRIM(C41)),"0"),TRIM(C41)),'BANCO DE CUSTOS'!$A$2:$M$17388,13,FALSE)="SEM PREÇO","",VLOOKUP(UPPER(TRIM(SUBSTITUTE(B41,CHAR(160)," ")))&amp;"|"&amp;IFERROR(TEXT(VALUE(TRIM(C41)),"0"),TRIM(C41)),'BANCO DE CUSTOS'!$A$2:$M$17388,6,FALSE)),""))</f>
        <v>11.84</v>
      </c>
      <c r="H41" s="41">
        <f t="shared" si="0"/>
        <v>14.46</v>
      </c>
      <c r="I41" s="41">
        <f t="shared" si="1"/>
        <v>15146.91</v>
      </c>
      <c r="J41" s="41">
        <f t="shared" si="2"/>
        <v>18498.68</v>
      </c>
      <c r="K41" s="6" t="str">
        <f>IF(OR(B41="",C41=""),"",IFERROR(IF(VLOOKUP(UPPER(TRIM(SUBSTITUTE(B41,CHAR(160)," ")))&amp;"|"&amp;IFERROR(TEXT(VALUE(TRIM(C41)),"0"),TRIM(C41)),'BANCO DE CUSTOS'!$A$2:$M$17388,7,FALSE)="","",VLOOKUP(UPPER(TRIM(SUBSTITUTE(B41,CHAR(160)," ")))&amp;"|"&amp;IFERROR(TEXT(VALUE(TRIM(C41)),"0"),TRIM(C41)),'BANCO DE CUSTOS'!$A$2:$M$17388,7,FALSE)),""))</f>
        <v>06/2026</v>
      </c>
      <c r="L41" s="6" t="str">
        <f t="shared" si="3"/>
        <v>OK</v>
      </c>
    </row>
    <row r="42" spans="1:12" x14ac:dyDescent="0.3">
      <c r="A42" s="14" t="s">
        <v>52404</v>
      </c>
      <c r="B42" s="14" t="s">
        <v>46460</v>
      </c>
      <c r="C42" s="14">
        <v>52006</v>
      </c>
      <c r="D42" s="38" t="str">
        <f>IF(OR(B42="",C42=""),"",IFERROR(IF(VLOOKUP(UPPER(TRIM(SUBSTITUTE(B42,CHAR(160)," ")))&amp;"|"&amp;IFERROR(TEXT(VALUE(TRIM(C42)),"0"),TRIM(C42)),'BANCO DE CUSTOS'!$A$2:$M$17388,4,FALSE)="","",VLOOKUP(UPPER(TRIM(SUBSTITUTE(B42,CHAR(160)," ")))&amp;"|"&amp;IFERROR(TEXT(VALUE(TRIM(C42)),"0"),TRIM(C42)),'BANCO DE CUSTOS'!$A$2:$M$17388,4,FALSE)),""))</f>
        <v>ACO CA-50 - 12,5 MM (1/2") - (OBRAS CIVIS)</v>
      </c>
      <c r="E42" s="39" t="str">
        <f>IF(OR(B42="",C42=""),"",IFERROR(IF(VLOOKUP(UPPER(TRIM(SUBSTITUTE(B42,CHAR(160)," ")))&amp;"|"&amp;IFERROR(TEXT(VALUE(TRIM(C42)),"0"),TRIM(C42)),'BANCO DE CUSTOS'!$A$2:$M$17388,5,FALSE)="","",VLOOKUP(UPPER(TRIM(SUBSTITUTE(B42,CHAR(160)," ")))&amp;"|"&amp;IFERROR(TEXT(VALUE(TRIM(C42)),"0"),TRIM(C42)),'BANCO DE CUSTOS'!$A$2:$M$17388,5,FALSE)),""))</f>
        <v>Kg</v>
      </c>
      <c r="F42" s="40">
        <v>689.1</v>
      </c>
      <c r="G42" s="41">
        <f>IF(OR(B42="",C42=""),"",IFERROR(IF(VLOOKUP(UPPER(TRIM(SUBSTITUTE(B42,CHAR(160)," ")))&amp;"|"&amp;IFERROR(TEXT(VALUE(TRIM(C42)),"0"),TRIM(C42)),'BANCO DE CUSTOS'!$A$2:$M$17388,13,FALSE)="SEM PREÇO","",VLOOKUP(UPPER(TRIM(SUBSTITUTE(B42,CHAR(160)," ")))&amp;"|"&amp;IFERROR(TEXT(VALUE(TRIM(C42)),"0"),TRIM(C42)),'BANCO DE CUSTOS'!$A$2:$M$17388,6,FALSE)),""))</f>
        <v>12.98</v>
      </c>
      <c r="H42" s="41">
        <f t="shared" si="0"/>
        <v>15.85</v>
      </c>
      <c r="I42" s="41">
        <f t="shared" si="1"/>
        <v>8944.52</v>
      </c>
      <c r="J42" s="41">
        <f t="shared" si="2"/>
        <v>10922.24</v>
      </c>
      <c r="K42" s="6" t="str">
        <f>IF(OR(B42="",C42=""),"",IFERROR(IF(VLOOKUP(UPPER(TRIM(SUBSTITUTE(B42,CHAR(160)," ")))&amp;"|"&amp;IFERROR(TEXT(VALUE(TRIM(C42)),"0"),TRIM(C42)),'BANCO DE CUSTOS'!$A$2:$M$17388,7,FALSE)="","",VLOOKUP(UPPER(TRIM(SUBSTITUTE(B42,CHAR(160)," ")))&amp;"|"&amp;IFERROR(TEXT(VALUE(TRIM(C42)),"0"),TRIM(C42)),'BANCO DE CUSTOS'!$A$2:$M$17388,7,FALSE)),""))</f>
        <v>06/2026</v>
      </c>
      <c r="L42" s="6" t="str">
        <f t="shared" si="3"/>
        <v>OK</v>
      </c>
    </row>
    <row r="43" spans="1:12" x14ac:dyDescent="0.3">
      <c r="A43" s="14" t="s">
        <v>52405</v>
      </c>
      <c r="B43" s="14" t="s">
        <v>46460</v>
      </c>
      <c r="C43" s="14">
        <v>51030</v>
      </c>
      <c r="D43" s="38" t="str">
        <f>IF(OR(B43="",C43=""),"",IFERROR(IF(VLOOKUP(UPPER(TRIM(SUBSTITUTE(B43,CHAR(160)," ")))&amp;"|"&amp;IFERROR(TEXT(VALUE(TRIM(C43)),"0"),TRIM(C43)),'BANCO DE CUSTOS'!$A$2:$M$17388,4,FALSE)="","",VLOOKUP(UPPER(TRIM(SUBSTITUTE(B43,CHAR(160)," ")))&amp;"|"&amp;IFERROR(TEXT(VALUE(TRIM(C43)),"0"),TRIM(C43)),'BANCO DE CUSTOS'!$A$2:$M$17388,4,FALSE)),""))</f>
        <v>PREPARO COM BETONEIRA E TRANSPORTE MANUAL DE CONCRETO FCK=25 MPA</v>
      </c>
      <c r="E43" s="39" t="str">
        <f>IF(OR(B43="",C43=""),"",IFERROR(IF(VLOOKUP(UPPER(TRIM(SUBSTITUTE(B43,CHAR(160)," ")))&amp;"|"&amp;IFERROR(TEXT(VALUE(TRIM(C43)),"0"),TRIM(C43)),'BANCO DE CUSTOS'!$A$2:$M$17388,5,FALSE)="","",VLOOKUP(UPPER(TRIM(SUBSTITUTE(B43,CHAR(160)," ")))&amp;"|"&amp;IFERROR(TEXT(VALUE(TRIM(C43)),"0"),TRIM(C43)),'BANCO DE CUSTOS'!$A$2:$M$17388,5,FALSE)),""))</f>
        <v>m3</v>
      </c>
      <c r="F43" s="40">
        <v>20.350000000000001</v>
      </c>
      <c r="G43" s="41">
        <f>IF(OR(B43="",C43=""),"",IFERROR(IF(VLOOKUP(UPPER(TRIM(SUBSTITUTE(B43,CHAR(160)," ")))&amp;"|"&amp;IFERROR(TEXT(VALUE(TRIM(C43)),"0"),TRIM(C43)),'BANCO DE CUSTOS'!$A$2:$M$17388,13,FALSE)="SEM PREÇO","",VLOOKUP(UPPER(TRIM(SUBSTITUTE(B43,CHAR(160)," ")))&amp;"|"&amp;IFERROR(TEXT(VALUE(TRIM(C43)),"0"),TRIM(C43)),'BANCO DE CUSTOS'!$A$2:$M$17388,6,FALSE)),""))</f>
        <v>614.34</v>
      </c>
      <c r="H43" s="41">
        <f t="shared" si="0"/>
        <v>750.17</v>
      </c>
      <c r="I43" s="41">
        <f t="shared" si="1"/>
        <v>12501.82</v>
      </c>
      <c r="J43" s="41">
        <f t="shared" si="2"/>
        <v>15265.96</v>
      </c>
      <c r="K43" s="6" t="str">
        <f>IF(OR(B43="",C43=""),"",IFERROR(IF(VLOOKUP(UPPER(TRIM(SUBSTITUTE(B43,CHAR(160)," ")))&amp;"|"&amp;IFERROR(TEXT(VALUE(TRIM(C43)),"0"),TRIM(C43)),'BANCO DE CUSTOS'!$A$2:$M$17388,7,FALSE)="","",VLOOKUP(UPPER(TRIM(SUBSTITUTE(B43,CHAR(160)," ")))&amp;"|"&amp;IFERROR(TEXT(VALUE(TRIM(C43)),"0"),TRIM(C43)),'BANCO DE CUSTOS'!$A$2:$M$17388,7,FALSE)),""))</f>
        <v>06/2026</v>
      </c>
      <c r="L43" s="6" t="str">
        <f t="shared" si="3"/>
        <v>OK</v>
      </c>
    </row>
    <row r="44" spans="1:12" x14ac:dyDescent="0.3">
      <c r="A44" s="14" t="s">
        <v>52406</v>
      </c>
      <c r="B44" s="14" t="s">
        <v>46460</v>
      </c>
      <c r="C44" s="14">
        <v>51055</v>
      </c>
      <c r="D44" s="38" t="str">
        <f>IF(OR(B44="",C44=""),"",IFERROR(IF(VLOOKUP(UPPER(TRIM(SUBSTITUTE(B44,CHAR(160)," ")))&amp;"|"&amp;IFERROR(TEXT(VALUE(TRIM(C44)),"0"),TRIM(C44)),'BANCO DE CUSTOS'!$A$2:$M$17388,4,FALSE)="","",VLOOKUP(UPPER(TRIM(SUBSTITUTE(B44,CHAR(160)," ")))&amp;"|"&amp;IFERROR(TEXT(VALUE(TRIM(C44)),"0"),TRIM(C44)),'BANCO DE CUSTOS'!$A$2:$M$17388,4,FALSE)),""))</f>
        <v>LANÇAMENTO/APLICAÇÃO/ADENSAMENTO MANUAL DE CONCRETO - (O.C.)</v>
      </c>
      <c r="E44" s="39" t="str">
        <f>IF(OR(B44="",C44=""),"",IFERROR(IF(VLOOKUP(UPPER(TRIM(SUBSTITUTE(B44,CHAR(160)," ")))&amp;"|"&amp;IFERROR(TEXT(VALUE(TRIM(C44)),"0"),TRIM(C44)),'BANCO DE CUSTOS'!$A$2:$M$17388,5,FALSE)="","",VLOOKUP(UPPER(TRIM(SUBSTITUTE(B44,CHAR(160)," ")))&amp;"|"&amp;IFERROR(TEXT(VALUE(TRIM(C44)),"0"),TRIM(C44)),'BANCO DE CUSTOS'!$A$2:$M$17388,5,FALSE)),""))</f>
        <v>m3</v>
      </c>
      <c r="F44" s="40">
        <v>20.350000000000001</v>
      </c>
      <c r="G44" s="41">
        <f>IF(OR(B44="",C44=""),"",IFERROR(IF(VLOOKUP(UPPER(TRIM(SUBSTITUTE(B44,CHAR(160)," ")))&amp;"|"&amp;IFERROR(TEXT(VALUE(TRIM(C44)),"0"),TRIM(C44)),'BANCO DE CUSTOS'!$A$2:$M$17388,13,FALSE)="SEM PREÇO","",VLOOKUP(UPPER(TRIM(SUBSTITUTE(B44,CHAR(160)," ")))&amp;"|"&amp;IFERROR(TEXT(VALUE(TRIM(C44)),"0"),TRIM(C44)),'BANCO DE CUSTOS'!$A$2:$M$17388,6,FALSE)),""))</f>
        <v>73.599999999999994</v>
      </c>
      <c r="H44" s="41">
        <f t="shared" si="0"/>
        <v>89.87</v>
      </c>
      <c r="I44" s="41">
        <f t="shared" si="1"/>
        <v>1497.76</v>
      </c>
      <c r="J44" s="41">
        <f t="shared" si="2"/>
        <v>1828.85</v>
      </c>
      <c r="K44" s="6" t="str">
        <f>IF(OR(B44="",C44=""),"",IFERROR(IF(VLOOKUP(UPPER(TRIM(SUBSTITUTE(B44,CHAR(160)," ")))&amp;"|"&amp;IFERROR(TEXT(VALUE(TRIM(C44)),"0"),TRIM(C44)),'BANCO DE CUSTOS'!$A$2:$M$17388,7,FALSE)="","",VLOOKUP(UPPER(TRIM(SUBSTITUTE(B44,CHAR(160)," ")))&amp;"|"&amp;IFERROR(TEXT(VALUE(TRIM(C44)),"0"),TRIM(C44)),'BANCO DE CUSTOS'!$A$2:$M$17388,7,FALSE)),""))</f>
        <v>06/2026</v>
      </c>
      <c r="L44" s="6" t="str">
        <f t="shared" si="3"/>
        <v>OK</v>
      </c>
    </row>
    <row r="45" spans="1:12" x14ac:dyDescent="0.3">
      <c r="A45" s="112" t="s">
        <v>52397</v>
      </c>
      <c r="B45" s="113"/>
      <c r="C45" s="114"/>
      <c r="D45" s="11" t="s">
        <v>52398</v>
      </c>
      <c r="E45" s="12"/>
      <c r="F45" s="12"/>
      <c r="G45" s="12"/>
      <c r="H45" s="12"/>
      <c r="I45" s="12"/>
      <c r="J45" s="23">
        <f>SUM(J46:J53)</f>
        <v>95249.7</v>
      </c>
      <c r="K45" s="12"/>
      <c r="L45" s="6" t="str">
        <f t="shared" si="3"/>
        <v/>
      </c>
    </row>
    <row r="46" spans="1:12" x14ac:dyDescent="0.3">
      <c r="A46" s="14" t="s">
        <v>52407</v>
      </c>
      <c r="B46" s="14" t="s">
        <v>46460</v>
      </c>
      <c r="C46" s="14">
        <v>60192</v>
      </c>
      <c r="D46" s="38" t="str">
        <f>IF(OR(B46="",C46=""),"",IFERROR(IF(VLOOKUP(UPPER(TRIM(SUBSTITUTE(B46,CHAR(160)," ")))&amp;"|"&amp;IFERROR(TEXT(VALUE(TRIM(C46)),"0"),TRIM(C46)),'BANCO DE CUSTOS'!$A$2:$M$17388,4,FALSE)="","",VLOOKUP(UPPER(TRIM(SUBSTITUTE(B46,CHAR(160)," ")))&amp;"|"&amp;IFERROR(TEXT(VALUE(TRIM(C46)),"0"),TRIM(C46)),'BANCO DE CUSTOS'!$A$2:$M$17388,4,FALSE)),""))</f>
        <v>FORMA DE TABUA CINTA/PILAR SOBRE/ENTRE ALVENARIA U=8 VEZES</v>
      </c>
      <c r="E46" s="39" t="str">
        <f>IF(OR(B46="",C46=""),"",IFERROR(IF(VLOOKUP(UPPER(TRIM(SUBSTITUTE(B46,CHAR(160)," ")))&amp;"|"&amp;IFERROR(TEXT(VALUE(TRIM(C46)),"0"),TRIM(C46)),'BANCO DE CUSTOS'!$A$2:$M$17388,5,FALSE)="","",VLOOKUP(UPPER(TRIM(SUBSTITUTE(B46,CHAR(160)," ")))&amp;"|"&amp;IFERROR(TEXT(VALUE(TRIM(C46)),"0"),TRIM(C46)),'BANCO DE CUSTOS'!$A$2:$M$17388,5,FALSE)),""))</f>
        <v>m2</v>
      </c>
      <c r="F46" s="40">
        <v>645.94000000000005</v>
      </c>
      <c r="G46" s="41">
        <f>IF(OR(B46="",C46=""),"",IFERROR(IF(VLOOKUP(UPPER(TRIM(SUBSTITUTE(B46,CHAR(160)," ")))&amp;"|"&amp;IFERROR(TEXT(VALUE(TRIM(C46)),"0"),TRIM(C46)),'BANCO DE CUSTOS'!$A$2:$M$17388,13,FALSE)="SEM PREÇO","",VLOOKUP(UPPER(TRIM(SUBSTITUTE(B46,CHAR(160)," ")))&amp;"|"&amp;IFERROR(TEXT(VALUE(TRIM(C46)),"0"),TRIM(C46)),'BANCO DE CUSTOS'!$A$2:$M$17388,6,FALSE)),""))</f>
        <v>33.56</v>
      </c>
      <c r="H46" s="41">
        <f t="shared" si="0"/>
        <v>40.98</v>
      </c>
      <c r="I46" s="41">
        <f t="shared" si="1"/>
        <v>21677.75</v>
      </c>
      <c r="J46" s="41">
        <f t="shared" si="2"/>
        <v>26470.62</v>
      </c>
      <c r="K46" s="6" t="str">
        <f>IF(OR(B46="",C46=""),"",IFERROR(IF(VLOOKUP(UPPER(TRIM(SUBSTITUTE(B46,CHAR(160)," ")))&amp;"|"&amp;IFERROR(TEXT(VALUE(TRIM(C46)),"0"),TRIM(C46)),'BANCO DE CUSTOS'!$A$2:$M$17388,7,FALSE)="","",VLOOKUP(UPPER(TRIM(SUBSTITUTE(B46,CHAR(160)," ")))&amp;"|"&amp;IFERROR(TEXT(VALUE(TRIM(C46)),"0"),TRIM(C46)),'BANCO DE CUSTOS'!$A$2:$M$17388,7,FALSE)),""))</f>
        <v>06/2026</v>
      </c>
      <c r="L46" s="6" t="str">
        <f t="shared" si="3"/>
        <v>OK</v>
      </c>
    </row>
    <row r="47" spans="1:12" x14ac:dyDescent="0.3">
      <c r="A47" s="14" t="s">
        <v>52408</v>
      </c>
      <c r="B47" s="14" t="s">
        <v>46460</v>
      </c>
      <c r="C47" s="14">
        <v>52014</v>
      </c>
      <c r="D47" s="38" t="str">
        <f>IF(OR(B47="",C47=""),"",IFERROR(IF(VLOOKUP(UPPER(TRIM(SUBSTITUTE(B47,CHAR(160)," ")))&amp;"|"&amp;IFERROR(TEXT(VALUE(TRIM(C47)),"0"),TRIM(C47)),'BANCO DE CUSTOS'!$A$2:$M$17388,4,FALSE)="","",VLOOKUP(UPPER(TRIM(SUBSTITUTE(B47,CHAR(160)," ")))&amp;"|"&amp;IFERROR(TEXT(VALUE(TRIM(C47)),"0"),TRIM(C47)),'BANCO DE CUSTOS'!$A$2:$M$17388,4,FALSE)),""))</f>
        <v>ACO CA-60 - 5,0 MM - (OBRAS CIVIS)</v>
      </c>
      <c r="E47" s="39" t="str">
        <f>IF(OR(B47="",C47=""),"",IFERROR(IF(VLOOKUP(UPPER(TRIM(SUBSTITUTE(B47,CHAR(160)," ")))&amp;"|"&amp;IFERROR(TEXT(VALUE(TRIM(C47)),"0"),TRIM(C47)),'BANCO DE CUSTOS'!$A$2:$M$17388,5,FALSE)="","",VLOOKUP(UPPER(TRIM(SUBSTITUTE(B47,CHAR(160)," ")))&amp;"|"&amp;IFERROR(TEXT(VALUE(TRIM(C47)),"0"),TRIM(C47)),'BANCO DE CUSTOS'!$A$2:$M$17388,5,FALSE)),""))</f>
        <v>Kg</v>
      </c>
      <c r="F47" s="40">
        <v>760</v>
      </c>
      <c r="G47" s="41">
        <f>IF(OR(B47="",C47=""),"",IFERROR(IF(VLOOKUP(UPPER(TRIM(SUBSTITUTE(B47,CHAR(160)," ")))&amp;"|"&amp;IFERROR(TEXT(VALUE(TRIM(C47)),"0"),TRIM(C47)),'BANCO DE CUSTOS'!$A$2:$M$17388,13,FALSE)="SEM PREÇO","",VLOOKUP(UPPER(TRIM(SUBSTITUTE(B47,CHAR(160)," ")))&amp;"|"&amp;IFERROR(TEXT(VALUE(TRIM(C47)),"0"),TRIM(C47)),'BANCO DE CUSTOS'!$A$2:$M$17388,6,FALSE)),""))</f>
        <v>12.12</v>
      </c>
      <c r="H47" s="41">
        <f t="shared" si="0"/>
        <v>14.8</v>
      </c>
      <c r="I47" s="41">
        <f t="shared" si="1"/>
        <v>9211.2000000000007</v>
      </c>
      <c r="J47" s="41">
        <f t="shared" si="2"/>
        <v>11248</v>
      </c>
      <c r="K47" s="6" t="str">
        <f>IF(OR(B47="",C47=""),"",IFERROR(IF(VLOOKUP(UPPER(TRIM(SUBSTITUTE(B47,CHAR(160)," ")))&amp;"|"&amp;IFERROR(TEXT(VALUE(TRIM(C47)),"0"),TRIM(C47)),'BANCO DE CUSTOS'!$A$2:$M$17388,7,FALSE)="","",VLOOKUP(UPPER(TRIM(SUBSTITUTE(B47,CHAR(160)," ")))&amp;"|"&amp;IFERROR(TEXT(VALUE(TRIM(C47)),"0"),TRIM(C47)),'BANCO DE CUSTOS'!$A$2:$M$17388,7,FALSE)),""))</f>
        <v>06/2026</v>
      </c>
      <c r="L47" s="6" t="str">
        <f t="shared" si="3"/>
        <v>OK</v>
      </c>
    </row>
    <row r="48" spans="1:12" x14ac:dyDescent="0.3">
      <c r="A48" s="14" t="s">
        <v>52409</v>
      </c>
      <c r="B48" s="14" t="s">
        <v>46460</v>
      </c>
      <c r="C48" s="14">
        <v>52003</v>
      </c>
      <c r="D48" s="38" t="str">
        <f>IF(OR(B48="",C48=""),"",IFERROR(IF(VLOOKUP(UPPER(TRIM(SUBSTITUTE(B48,CHAR(160)," ")))&amp;"|"&amp;IFERROR(TEXT(VALUE(TRIM(C48)),"0"),TRIM(C48)),'BANCO DE CUSTOS'!$A$2:$M$17388,4,FALSE)="","",VLOOKUP(UPPER(TRIM(SUBSTITUTE(B48,CHAR(160)," ")))&amp;"|"&amp;IFERROR(TEXT(VALUE(TRIM(C48)),"0"),TRIM(C48)),'BANCO DE CUSTOS'!$A$2:$M$17388,4,FALSE)),""))</f>
        <v>ACO CA-50 - 6,3 MM (1/4") - (OBRAS CIVIS)</v>
      </c>
      <c r="E48" s="39" t="str">
        <f>IF(OR(B48="",C48=""),"",IFERROR(IF(VLOOKUP(UPPER(TRIM(SUBSTITUTE(B48,CHAR(160)," ")))&amp;"|"&amp;IFERROR(TEXT(VALUE(TRIM(C48)),"0"),TRIM(C48)),'BANCO DE CUSTOS'!$A$2:$M$17388,5,FALSE)="","",VLOOKUP(UPPER(TRIM(SUBSTITUTE(B48,CHAR(160)," ")))&amp;"|"&amp;IFERROR(TEXT(VALUE(TRIM(C48)),"0"),TRIM(C48)),'BANCO DE CUSTOS'!$A$2:$M$17388,5,FALSE)),""))</f>
        <v>Kg</v>
      </c>
      <c r="F48" s="40">
        <v>30.5</v>
      </c>
      <c r="G48" s="41">
        <f>IF(OR(B48="",C48=""),"",IFERROR(IF(VLOOKUP(UPPER(TRIM(SUBSTITUTE(B48,CHAR(160)," ")))&amp;"|"&amp;IFERROR(TEXT(VALUE(TRIM(C48)),"0"),TRIM(C48)),'BANCO DE CUSTOS'!$A$2:$M$17388,13,FALSE)="SEM PREÇO","",VLOOKUP(UPPER(TRIM(SUBSTITUTE(B48,CHAR(160)," ")))&amp;"|"&amp;IFERROR(TEXT(VALUE(TRIM(C48)),"0"),TRIM(C48)),'BANCO DE CUSTOS'!$A$2:$M$17388,6,FALSE)),""))</f>
        <v>12.04</v>
      </c>
      <c r="H48" s="41">
        <f t="shared" si="0"/>
        <v>14.7</v>
      </c>
      <c r="I48" s="41">
        <f t="shared" si="1"/>
        <v>367.22</v>
      </c>
      <c r="J48" s="41">
        <f t="shared" si="2"/>
        <v>448.35</v>
      </c>
      <c r="K48" s="6" t="str">
        <f>IF(OR(B48="",C48=""),"",IFERROR(IF(VLOOKUP(UPPER(TRIM(SUBSTITUTE(B48,CHAR(160)," ")))&amp;"|"&amp;IFERROR(TEXT(VALUE(TRIM(C48)),"0"),TRIM(C48)),'BANCO DE CUSTOS'!$A$2:$M$17388,7,FALSE)="","",VLOOKUP(UPPER(TRIM(SUBSTITUTE(B48,CHAR(160)," ")))&amp;"|"&amp;IFERROR(TEXT(VALUE(TRIM(C48)),"0"),TRIM(C48)),'BANCO DE CUSTOS'!$A$2:$M$17388,7,FALSE)),""))</f>
        <v>06/2026</v>
      </c>
      <c r="L48" s="6" t="str">
        <f t="shared" si="3"/>
        <v>OK</v>
      </c>
    </row>
    <row r="49" spans="1:12" x14ac:dyDescent="0.3">
      <c r="A49" s="14" t="s">
        <v>52410</v>
      </c>
      <c r="B49" s="14" t="s">
        <v>46460</v>
      </c>
      <c r="C49" s="14">
        <v>52004</v>
      </c>
      <c r="D49" s="38" t="str">
        <f>IF(OR(B49="",C49=""),"",IFERROR(IF(VLOOKUP(UPPER(TRIM(SUBSTITUTE(B49,CHAR(160)," ")))&amp;"|"&amp;IFERROR(TEXT(VALUE(TRIM(C49)),"0"),TRIM(C49)),'BANCO DE CUSTOS'!$A$2:$M$17388,4,FALSE)="","",VLOOKUP(UPPER(TRIM(SUBSTITUTE(B49,CHAR(160)," ")))&amp;"|"&amp;IFERROR(TEXT(VALUE(TRIM(C49)),"0"),TRIM(C49)),'BANCO DE CUSTOS'!$A$2:$M$17388,4,FALSE)),""))</f>
        <v>ACO CA-50 - 8,0 MM (5/16") - (OBRAS CIVIS)</v>
      </c>
      <c r="E49" s="39" t="str">
        <f>IF(OR(B49="",C49=""),"",IFERROR(IF(VLOOKUP(UPPER(TRIM(SUBSTITUTE(B49,CHAR(160)," ")))&amp;"|"&amp;IFERROR(TEXT(VALUE(TRIM(C49)),"0"),TRIM(C49)),'BANCO DE CUSTOS'!$A$2:$M$17388,5,FALSE)="","",VLOOKUP(UPPER(TRIM(SUBSTITUTE(B49,CHAR(160)," ")))&amp;"|"&amp;IFERROR(TEXT(VALUE(TRIM(C49)),"0"),TRIM(C49)),'BANCO DE CUSTOS'!$A$2:$M$17388,5,FALSE)),""))</f>
        <v>Kg</v>
      </c>
      <c r="F49" s="40">
        <v>1305.9000000000001</v>
      </c>
      <c r="G49" s="41">
        <f>IF(OR(B49="",C49=""),"",IFERROR(IF(VLOOKUP(UPPER(TRIM(SUBSTITUTE(B49,CHAR(160)," ")))&amp;"|"&amp;IFERROR(TEXT(VALUE(TRIM(C49)),"0"),TRIM(C49)),'BANCO DE CUSTOS'!$A$2:$M$17388,13,FALSE)="SEM PREÇO","",VLOOKUP(UPPER(TRIM(SUBSTITUTE(B49,CHAR(160)," ")))&amp;"|"&amp;IFERROR(TEXT(VALUE(TRIM(C49)),"0"),TRIM(C49)),'BANCO DE CUSTOS'!$A$2:$M$17388,6,FALSE)),""))</f>
        <v>11.97</v>
      </c>
      <c r="H49" s="41">
        <f t="shared" si="0"/>
        <v>14.62</v>
      </c>
      <c r="I49" s="41">
        <f t="shared" si="1"/>
        <v>15631.62</v>
      </c>
      <c r="J49" s="41">
        <f t="shared" si="2"/>
        <v>19092.259999999998</v>
      </c>
      <c r="K49" s="6" t="str">
        <f>IF(OR(B49="",C49=""),"",IFERROR(IF(VLOOKUP(UPPER(TRIM(SUBSTITUTE(B49,CHAR(160)," ")))&amp;"|"&amp;IFERROR(TEXT(VALUE(TRIM(C49)),"0"),TRIM(C49)),'BANCO DE CUSTOS'!$A$2:$M$17388,7,FALSE)="","",VLOOKUP(UPPER(TRIM(SUBSTITUTE(B49,CHAR(160)," ")))&amp;"|"&amp;IFERROR(TEXT(VALUE(TRIM(C49)),"0"),TRIM(C49)),'BANCO DE CUSTOS'!$A$2:$M$17388,7,FALSE)),""))</f>
        <v>06/2026</v>
      </c>
      <c r="L49" s="6" t="str">
        <f t="shared" si="3"/>
        <v>OK</v>
      </c>
    </row>
    <row r="50" spans="1:12" x14ac:dyDescent="0.3">
      <c r="A50" s="14" t="s">
        <v>52411</v>
      </c>
      <c r="B50" s="14" t="s">
        <v>46460</v>
      </c>
      <c r="C50" s="14">
        <v>52005</v>
      </c>
      <c r="D50" s="38" t="str">
        <f>IF(OR(B50="",C50=""),"",IFERROR(IF(VLOOKUP(UPPER(TRIM(SUBSTITUTE(B50,CHAR(160)," ")))&amp;"|"&amp;IFERROR(TEXT(VALUE(TRIM(C50)),"0"),TRIM(C50)),'BANCO DE CUSTOS'!$A$2:$M$17388,4,FALSE)="","",VLOOKUP(UPPER(TRIM(SUBSTITUTE(B50,CHAR(160)," ")))&amp;"|"&amp;IFERROR(TEXT(VALUE(TRIM(C50)),"0"),TRIM(C50)),'BANCO DE CUSTOS'!$A$2:$M$17388,4,FALSE)),""))</f>
        <v>ACO CA-50 - 10,0 MM (3/8") - (OBRAS CIVIS)</v>
      </c>
      <c r="E50" s="39" t="str">
        <f>IF(OR(B50="",C50=""),"",IFERROR(IF(VLOOKUP(UPPER(TRIM(SUBSTITUTE(B50,CHAR(160)," ")))&amp;"|"&amp;IFERROR(TEXT(VALUE(TRIM(C50)),"0"),TRIM(C50)),'BANCO DE CUSTOS'!$A$2:$M$17388,5,FALSE)="","",VLOOKUP(UPPER(TRIM(SUBSTITUTE(B50,CHAR(160)," ")))&amp;"|"&amp;IFERROR(TEXT(VALUE(TRIM(C50)),"0"),TRIM(C50)),'BANCO DE CUSTOS'!$A$2:$M$17388,5,FALSE)),""))</f>
        <v>Kg</v>
      </c>
      <c r="F50" s="40">
        <v>130.9</v>
      </c>
      <c r="G50" s="41">
        <f>IF(OR(B50="",C50=""),"",IFERROR(IF(VLOOKUP(UPPER(TRIM(SUBSTITUTE(B50,CHAR(160)," ")))&amp;"|"&amp;IFERROR(TEXT(VALUE(TRIM(C50)),"0"),TRIM(C50)),'BANCO DE CUSTOS'!$A$2:$M$17388,13,FALSE)="SEM PREÇO","",VLOOKUP(UPPER(TRIM(SUBSTITUTE(B50,CHAR(160)," ")))&amp;"|"&amp;IFERROR(TEXT(VALUE(TRIM(C50)),"0"),TRIM(C50)),'BANCO DE CUSTOS'!$A$2:$M$17388,6,FALSE)),""))</f>
        <v>11.84</v>
      </c>
      <c r="H50" s="41">
        <f t="shared" si="0"/>
        <v>14.46</v>
      </c>
      <c r="I50" s="41">
        <f t="shared" si="1"/>
        <v>1549.86</v>
      </c>
      <c r="J50" s="41">
        <f t="shared" si="2"/>
        <v>1892.81</v>
      </c>
      <c r="K50" s="6" t="str">
        <f>IF(OR(B50="",C50=""),"",IFERROR(IF(VLOOKUP(UPPER(TRIM(SUBSTITUTE(B50,CHAR(160)," ")))&amp;"|"&amp;IFERROR(TEXT(VALUE(TRIM(C50)),"0"),TRIM(C50)),'BANCO DE CUSTOS'!$A$2:$M$17388,7,FALSE)="","",VLOOKUP(UPPER(TRIM(SUBSTITUTE(B50,CHAR(160)," ")))&amp;"|"&amp;IFERROR(TEXT(VALUE(TRIM(C50)),"0"),TRIM(C50)),'BANCO DE CUSTOS'!$A$2:$M$17388,7,FALSE)),""))</f>
        <v>06/2026</v>
      </c>
      <c r="L50" s="6" t="str">
        <f t="shared" si="3"/>
        <v>OK</v>
      </c>
    </row>
    <row r="51" spans="1:12" x14ac:dyDescent="0.3">
      <c r="A51" s="14" t="s">
        <v>52412</v>
      </c>
      <c r="B51" s="14" t="s">
        <v>46460</v>
      </c>
      <c r="C51" s="14">
        <v>52006</v>
      </c>
      <c r="D51" s="38" t="str">
        <f>IF(OR(B51="",C51=""),"",IFERROR(IF(VLOOKUP(UPPER(TRIM(SUBSTITUTE(B51,CHAR(160)," ")))&amp;"|"&amp;IFERROR(TEXT(VALUE(TRIM(C51)),"0"),TRIM(C51)),'BANCO DE CUSTOS'!$A$2:$M$17388,4,FALSE)="","",VLOOKUP(UPPER(TRIM(SUBSTITUTE(B51,CHAR(160)," ")))&amp;"|"&amp;IFERROR(TEXT(VALUE(TRIM(C51)),"0"),TRIM(C51)),'BANCO DE CUSTOS'!$A$2:$M$17388,4,FALSE)),""))</f>
        <v>ACO CA-50 - 12,5 MM (1/2") - (OBRAS CIVIS)</v>
      </c>
      <c r="E51" s="39" t="str">
        <f>IF(OR(B51="",C51=""),"",IFERROR(IF(VLOOKUP(UPPER(TRIM(SUBSTITUTE(B51,CHAR(160)," ")))&amp;"|"&amp;IFERROR(TEXT(VALUE(TRIM(C51)),"0"),TRIM(C51)),'BANCO DE CUSTOS'!$A$2:$M$17388,5,FALSE)="","",VLOOKUP(UPPER(TRIM(SUBSTITUTE(B51,CHAR(160)," ")))&amp;"|"&amp;IFERROR(TEXT(VALUE(TRIM(C51)),"0"),TRIM(C51)),'BANCO DE CUSTOS'!$A$2:$M$17388,5,FALSE)),""))</f>
        <v>Kg</v>
      </c>
      <c r="F51" s="40">
        <v>133.1</v>
      </c>
      <c r="G51" s="41">
        <f>IF(OR(B51="",C51=""),"",IFERROR(IF(VLOOKUP(UPPER(TRIM(SUBSTITUTE(B51,CHAR(160)," ")))&amp;"|"&amp;IFERROR(TEXT(VALUE(TRIM(C51)),"0"),TRIM(C51)),'BANCO DE CUSTOS'!$A$2:$M$17388,13,FALSE)="SEM PREÇO","",VLOOKUP(UPPER(TRIM(SUBSTITUTE(B51,CHAR(160)," ")))&amp;"|"&amp;IFERROR(TEXT(VALUE(TRIM(C51)),"0"),TRIM(C51)),'BANCO DE CUSTOS'!$A$2:$M$17388,6,FALSE)),""))</f>
        <v>12.98</v>
      </c>
      <c r="H51" s="41">
        <f t="shared" si="0"/>
        <v>15.85</v>
      </c>
      <c r="I51" s="41">
        <f t="shared" si="1"/>
        <v>1727.64</v>
      </c>
      <c r="J51" s="41">
        <f t="shared" si="2"/>
        <v>2109.64</v>
      </c>
      <c r="K51" s="6" t="str">
        <f>IF(OR(B51="",C51=""),"",IFERROR(IF(VLOOKUP(UPPER(TRIM(SUBSTITUTE(B51,CHAR(160)," ")))&amp;"|"&amp;IFERROR(TEXT(VALUE(TRIM(C51)),"0"),TRIM(C51)),'BANCO DE CUSTOS'!$A$2:$M$17388,7,FALSE)="","",VLOOKUP(UPPER(TRIM(SUBSTITUTE(B51,CHAR(160)," ")))&amp;"|"&amp;IFERROR(TEXT(VALUE(TRIM(C51)),"0"),TRIM(C51)),'BANCO DE CUSTOS'!$A$2:$M$17388,7,FALSE)),""))</f>
        <v>06/2026</v>
      </c>
      <c r="L51" s="6" t="str">
        <f t="shared" si="3"/>
        <v>OK</v>
      </c>
    </row>
    <row r="52" spans="1:12" x14ac:dyDescent="0.3">
      <c r="A52" s="14" t="s">
        <v>52413</v>
      </c>
      <c r="B52" s="14" t="s">
        <v>46460</v>
      </c>
      <c r="C52" s="14">
        <v>51030</v>
      </c>
      <c r="D52" s="38" t="str">
        <f>IF(OR(B52="",C52=""),"",IFERROR(IF(VLOOKUP(UPPER(TRIM(SUBSTITUTE(B52,CHAR(160)," ")))&amp;"|"&amp;IFERROR(TEXT(VALUE(TRIM(C52)),"0"),TRIM(C52)),'BANCO DE CUSTOS'!$A$2:$M$17388,4,FALSE)="","",VLOOKUP(UPPER(TRIM(SUBSTITUTE(B52,CHAR(160)," ")))&amp;"|"&amp;IFERROR(TEXT(VALUE(TRIM(C52)),"0"),TRIM(C52)),'BANCO DE CUSTOS'!$A$2:$M$17388,4,FALSE)),""))</f>
        <v>PREPARO COM BETONEIRA E TRANSPORTE MANUAL DE CONCRETO FCK=25 MPA</v>
      </c>
      <c r="E52" s="39" t="str">
        <f>IF(OR(B52="",C52=""),"",IFERROR(IF(VLOOKUP(UPPER(TRIM(SUBSTITUTE(B52,CHAR(160)," ")))&amp;"|"&amp;IFERROR(TEXT(VALUE(TRIM(C52)),"0"),TRIM(C52)),'BANCO DE CUSTOS'!$A$2:$M$17388,5,FALSE)="","",VLOOKUP(UPPER(TRIM(SUBSTITUTE(B52,CHAR(160)," ")))&amp;"|"&amp;IFERROR(TEXT(VALUE(TRIM(C52)),"0"),TRIM(C52)),'BANCO DE CUSTOS'!$A$2:$M$17388,5,FALSE)),""))</f>
        <v>m3</v>
      </c>
      <c r="F52" s="40">
        <v>40.46</v>
      </c>
      <c r="G52" s="41">
        <f>IF(OR(B52="",C52=""),"",IFERROR(IF(VLOOKUP(UPPER(TRIM(SUBSTITUTE(B52,CHAR(160)," ")))&amp;"|"&amp;IFERROR(TEXT(VALUE(TRIM(C52)),"0"),TRIM(C52)),'BANCO DE CUSTOS'!$A$2:$M$17388,13,FALSE)="SEM PREÇO","",VLOOKUP(UPPER(TRIM(SUBSTITUTE(B52,CHAR(160)," ")))&amp;"|"&amp;IFERROR(TEXT(VALUE(TRIM(C52)),"0"),TRIM(C52)),'BANCO DE CUSTOS'!$A$2:$M$17388,6,FALSE)),""))</f>
        <v>614.34</v>
      </c>
      <c r="H52" s="41">
        <f t="shared" si="0"/>
        <v>750.17</v>
      </c>
      <c r="I52" s="41">
        <f t="shared" si="1"/>
        <v>24856.2</v>
      </c>
      <c r="J52" s="41">
        <f t="shared" si="2"/>
        <v>30351.88</v>
      </c>
      <c r="K52" s="6" t="str">
        <f>IF(OR(B52="",C52=""),"",IFERROR(IF(VLOOKUP(UPPER(TRIM(SUBSTITUTE(B52,CHAR(160)," ")))&amp;"|"&amp;IFERROR(TEXT(VALUE(TRIM(C52)),"0"),TRIM(C52)),'BANCO DE CUSTOS'!$A$2:$M$17388,7,FALSE)="","",VLOOKUP(UPPER(TRIM(SUBSTITUTE(B52,CHAR(160)," ")))&amp;"|"&amp;IFERROR(TEXT(VALUE(TRIM(C52)),"0"),TRIM(C52)),'BANCO DE CUSTOS'!$A$2:$M$17388,7,FALSE)),""))</f>
        <v>06/2026</v>
      </c>
      <c r="L52" s="6" t="str">
        <f t="shared" si="3"/>
        <v>OK</v>
      </c>
    </row>
    <row r="53" spans="1:12" x14ac:dyDescent="0.3">
      <c r="A53" s="14" t="s">
        <v>52414</v>
      </c>
      <c r="B53" s="14" t="s">
        <v>46460</v>
      </c>
      <c r="C53" s="14">
        <v>51055</v>
      </c>
      <c r="D53" s="38" t="str">
        <f>IF(OR(B53="",C53=""),"",IFERROR(IF(VLOOKUP(UPPER(TRIM(SUBSTITUTE(B53,CHAR(160)," ")))&amp;"|"&amp;IFERROR(TEXT(VALUE(TRIM(C53)),"0"),TRIM(C53)),'BANCO DE CUSTOS'!$A$2:$M$17388,4,FALSE)="","",VLOOKUP(UPPER(TRIM(SUBSTITUTE(B53,CHAR(160)," ")))&amp;"|"&amp;IFERROR(TEXT(VALUE(TRIM(C53)),"0"),TRIM(C53)),'BANCO DE CUSTOS'!$A$2:$M$17388,4,FALSE)),""))</f>
        <v>LANÇAMENTO/APLICAÇÃO/ADENSAMENTO MANUAL DE CONCRETO - (O.C.)</v>
      </c>
      <c r="E53" s="39" t="str">
        <f>IF(OR(B53="",C53=""),"",IFERROR(IF(VLOOKUP(UPPER(TRIM(SUBSTITUTE(B53,CHAR(160)," ")))&amp;"|"&amp;IFERROR(TEXT(VALUE(TRIM(C53)),"0"),TRIM(C53)),'BANCO DE CUSTOS'!$A$2:$M$17388,5,FALSE)="","",VLOOKUP(UPPER(TRIM(SUBSTITUTE(B53,CHAR(160)," ")))&amp;"|"&amp;IFERROR(TEXT(VALUE(TRIM(C53)),"0"),TRIM(C53)),'BANCO DE CUSTOS'!$A$2:$M$17388,5,FALSE)),""))</f>
        <v>m3</v>
      </c>
      <c r="F53" s="40">
        <v>40.46</v>
      </c>
      <c r="G53" s="41">
        <f>IF(OR(B53="",C53=""),"",IFERROR(IF(VLOOKUP(UPPER(TRIM(SUBSTITUTE(B53,CHAR(160)," ")))&amp;"|"&amp;IFERROR(TEXT(VALUE(TRIM(C53)),"0"),TRIM(C53)),'BANCO DE CUSTOS'!$A$2:$M$17388,13,FALSE)="SEM PREÇO","",VLOOKUP(UPPER(TRIM(SUBSTITUTE(B53,CHAR(160)," ")))&amp;"|"&amp;IFERROR(TEXT(VALUE(TRIM(C53)),"0"),TRIM(C53)),'BANCO DE CUSTOS'!$A$2:$M$17388,6,FALSE)),""))</f>
        <v>73.599999999999994</v>
      </c>
      <c r="H53" s="41">
        <f t="shared" si="0"/>
        <v>89.87</v>
      </c>
      <c r="I53" s="41">
        <f t="shared" si="1"/>
        <v>2977.86</v>
      </c>
      <c r="J53" s="41">
        <f t="shared" si="2"/>
        <v>3636.14</v>
      </c>
      <c r="K53" s="6" t="str">
        <f>IF(OR(B53="",C53=""),"",IFERROR(IF(VLOOKUP(UPPER(TRIM(SUBSTITUTE(B53,CHAR(160)," ")))&amp;"|"&amp;IFERROR(TEXT(VALUE(TRIM(C53)),"0"),TRIM(C53)),'BANCO DE CUSTOS'!$A$2:$M$17388,7,FALSE)="","",VLOOKUP(UPPER(TRIM(SUBSTITUTE(B53,CHAR(160)," ")))&amp;"|"&amp;IFERROR(TEXT(VALUE(TRIM(C53)),"0"),TRIM(C53)),'BANCO DE CUSTOS'!$A$2:$M$17388,7,FALSE)),""))</f>
        <v>06/2026</v>
      </c>
      <c r="L53" s="6" t="str">
        <f t="shared" si="3"/>
        <v>OK</v>
      </c>
    </row>
    <row r="54" spans="1:12" x14ac:dyDescent="0.3">
      <c r="A54" s="109">
        <v>4</v>
      </c>
      <c r="B54" s="110"/>
      <c r="C54" s="111"/>
      <c r="D54" s="29" t="s">
        <v>52399</v>
      </c>
      <c r="E54" s="30"/>
      <c r="F54" s="30"/>
      <c r="G54" s="30"/>
      <c r="H54" s="30"/>
      <c r="I54" s="30"/>
      <c r="J54" s="31">
        <f>SUM(J55:J56)</f>
        <v>180426.81</v>
      </c>
      <c r="K54" s="32" t="str">
        <f>IF(OR(B54="",C54=""),"",IFERROR(IF(VLOOKUP(UPPER(TRIM(SUBSTITUTE(B54,CHAR(160)," ")))&amp;"|"&amp;IFERROR(TEXT(VALUE(TRIM(C54)),"0"),TRIM(C54)),'BANCO DE CUSTOS'!$A$2:$M$17388,7,FALSE)="","",VLOOKUP(UPPER(TRIM(SUBSTITUTE(B54,CHAR(160)," ")))&amp;"|"&amp;IFERROR(TEXT(VALUE(TRIM(C54)),"0"),TRIM(C54)),'BANCO DE CUSTOS'!$A$2:$M$17388,7,FALSE)),""))</f>
        <v/>
      </c>
      <c r="L54" s="32" t="str">
        <f t="shared" si="3"/>
        <v/>
      </c>
    </row>
    <row r="55" spans="1:12" ht="43.2" x14ac:dyDescent="0.3">
      <c r="A55" s="14" t="s">
        <v>52415</v>
      </c>
      <c r="B55" s="14" t="s">
        <v>29</v>
      </c>
      <c r="C55" s="14">
        <v>103368</v>
      </c>
      <c r="D55" s="38" t="str">
        <f>IF(OR(B55="",C55=""),"",IFERROR(IF(VLOOKUP(UPPER(TRIM(SUBSTITUTE(B55,CHAR(160)," ")))&amp;"|"&amp;IFERROR(TEXT(VALUE(TRIM(C55)),"0"),TRIM(C55)),'BANCO DE CUSTOS'!$A$2:$M$17388,4,FALSE)="","",VLOOKUP(UPPER(TRIM(SUBSTITUTE(B55,CHAR(160)," ")))&amp;"|"&amp;IFERROR(TEXT(VALUE(TRIM(C55)),"0"),TRIM(C55)),'BANCO DE CUSTOS'!$A$2:$M$17388,4,FALSE)),""))</f>
        <v>ALVENARIA DE VEDAÇÃO DE BLOCOS CERÂMICOS FURADOS NA HORIZONTAL DE 14X19X39 CM (ESPESSURA 14 CM) E ARGAMASSA DE ASSENTAMENTO COM PREPARO EM BETONEIRA. AF_08/2026</v>
      </c>
      <c r="E55" s="39" t="str">
        <f>IF(OR(B55="",C55=""),"",IFERROR(IF(VLOOKUP(UPPER(TRIM(SUBSTITUTE(B55,CHAR(160)," ")))&amp;"|"&amp;IFERROR(TEXT(VALUE(TRIM(C55)),"0"),TRIM(C55)),'BANCO DE CUSTOS'!$A$2:$M$17388,5,FALSE)="","",VLOOKUP(UPPER(TRIM(SUBSTITUTE(B55,CHAR(160)," ")))&amp;"|"&amp;IFERROR(TEXT(VALUE(TRIM(C55)),"0"),TRIM(C55)),'BANCO DE CUSTOS'!$A$2:$M$17388,5,FALSE)),""))</f>
        <v>M2</v>
      </c>
      <c r="F55" s="40">
        <v>1400</v>
      </c>
      <c r="G55" s="41">
        <f>IF(OR(B55="",C55=""),"",IFERROR(IF(VLOOKUP(UPPER(TRIM(SUBSTITUTE(B55,CHAR(160)," ")))&amp;"|"&amp;IFERROR(TEXT(VALUE(TRIM(C55)),"0"),TRIM(C55)),'BANCO DE CUSTOS'!$A$2:$M$17388,13,FALSE)="SEM PREÇO","",VLOOKUP(UPPER(TRIM(SUBSTITUTE(B55,CHAR(160)," ")))&amp;"|"&amp;IFERROR(TEXT(VALUE(TRIM(C55)),"0"),TRIM(C55)),'BANCO DE CUSTOS'!$A$2:$M$17388,6,FALSE)),""))</f>
        <v>99.11</v>
      </c>
      <c r="H55" s="41">
        <f t="shared" si="0"/>
        <v>121.02</v>
      </c>
      <c r="I55" s="41">
        <f t="shared" si="1"/>
        <v>138754</v>
      </c>
      <c r="J55" s="41">
        <f t="shared" si="2"/>
        <v>169428</v>
      </c>
      <c r="K55" s="6" t="str">
        <f>IF(OR(B55="",C55=""),"",IFERROR(IF(VLOOKUP(UPPER(TRIM(SUBSTITUTE(B55,CHAR(160)," ")))&amp;"|"&amp;IFERROR(TEXT(VALUE(TRIM(C55)),"0"),TRIM(C55)),'BANCO DE CUSTOS'!$A$2:$M$17388,7,FALSE)="","",VLOOKUP(UPPER(TRIM(SUBSTITUTE(B55,CHAR(160)," ")))&amp;"|"&amp;IFERROR(TEXT(VALUE(TRIM(C55)),"0"),TRIM(C55)),'BANCO DE CUSTOS'!$A$2:$M$17388,7,FALSE)),""))</f>
        <v>08/2026</v>
      </c>
      <c r="L55" s="6" t="str">
        <f t="shared" si="3"/>
        <v>OK</v>
      </c>
    </row>
    <row r="56" spans="1:12" x14ac:dyDescent="0.3">
      <c r="A56" s="14" t="s">
        <v>52438</v>
      </c>
      <c r="B56" s="14" t="s">
        <v>46460</v>
      </c>
      <c r="C56" s="14">
        <v>60010</v>
      </c>
      <c r="D56" s="38" t="str">
        <f>IF(OR(B56="",C56=""),"",IFERROR(IF(VLOOKUP(UPPER(TRIM(SUBSTITUTE(B56,CHAR(160)," ")))&amp;"|"&amp;IFERROR(TEXT(VALUE(TRIM(C56)),"0"),TRIM(C56)),'BANCO DE CUSTOS'!$A$2:$M$17388,4,FALSE)="","",VLOOKUP(UPPER(TRIM(SUBSTITUTE(B56,CHAR(160)," ")))&amp;"|"&amp;IFERROR(TEXT(VALUE(TRIM(C56)),"0"),TRIM(C56)),'BANCO DE CUSTOS'!$A$2:$M$17388,4,FALSE)),""))</f>
        <v>VERGA/CONTRAVERGA EM CONCRETO ARMADO FCK = 20 MPA</v>
      </c>
      <c r="E56" s="39" t="str">
        <f>IF(OR(B56="",C56=""),"",IFERROR(IF(VLOOKUP(UPPER(TRIM(SUBSTITUTE(B56,CHAR(160)," ")))&amp;"|"&amp;IFERROR(TEXT(VALUE(TRIM(C56)),"0"),TRIM(C56)),'BANCO DE CUSTOS'!$A$2:$M$17388,5,FALSE)="","",VLOOKUP(UPPER(TRIM(SUBSTITUTE(B56,CHAR(160)," ")))&amp;"|"&amp;IFERROR(TEXT(VALUE(TRIM(C56)),"0"),TRIM(C56)),'BANCO DE CUSTOS'!$A$2:$M$17388,5,FALSE)),""))</f>
        <v>m3</v>
      </c>
      <c r="F56" s="40">
        <v>3.01</v>
      </c>
      <c r="G56" s="41">
        <f>IF(OR(B56="",C56=""),"",IFERROR(IF(VLOOKUP(UPPER(TRIM(SUBSTITUTE(B56,CHAR(160)," ")))&amp;"|"&amp;IFERROR(TEXT(VALUE(TRIM(C56)),"0"),TRIM(C56)),'BANCO DE CUSTOS'!$A$2:$M$17388,13,FALSE)="SEM PREÇO","",VLOOKUP(UPPER(TRIM(SUBSTITUTE(B56,CHAR(160)," ")))&amp;"|"&amp;IFERROR(TEXT(VALUE(TRIM(C56)),"0"),TRIM(C56)),'BANCO DE CUSTOS'!$A$2:$M$17388,6,FALSE)),""))</f>
        <v>2992.46</v>
      </c>
      <c r="H56" s="41">
        <f t="shared" ref="H56" si="4">IF(ISNUMBER(G56),ROUND(G56*(1+$B$7),2),"")</f>
        <v>3654.09</v>
      </c>
      <c r="I56" s="41">
        <f t="shared" ref="I56" si="5">IF(AND(ISNUMBER(F56),ISNUMBER(G56)),ROUND(F56*G56,2),"")</f>
        <v>9007.2999999999993</v>
      </c>
      <c r="J56" s="41">
        <f t="shared" ref="J56" si="6">IF(AND(ISNUMBER(F56),ISNUMBER(H56)),ROUND(F56*H56,2),"")</f>
        <v>10998.81</v>
      </c>
      <c r="K56" s="6"/>
      <c r="L56" s="6"/>
    </row>
    <row r="57" spans="1:12" x14ac:dyDescent="0.3">
      <c r="A57" s="109">
        <v>5</v>
      </c>
      <c r="B57" s="110"/>
      <c r="C57" s="111"/>
      <c r="D57" s="29" t="s">
        <v>52417</v>
      </c>
      <c r="E57" s="30"/>
      <c r="F57" s="30"/>
      <c r="G57" s="30"/>
      <c r="H57" s="30"/>
      <c r="I57" s="30"/>
      <c r="J57" s="31">
        <f>SUM(J58:J59)</f>
        <v>18969.23</v>
      </c>
      <c r="K57" s="6" t="str">
        <f>IF(OR(B57="",C57=""),"",IFERROR(IF(VLOOKUP(UPPER(TRIM(SUBSTITUTE(B57,CHAR(160)," ")))&amp;"|"&amp;IFERROR(TEXT(VALUE(TRIM(C57)),"0"),TRIM(C57)),'BANCO DE CUSTOS'!$A$2:$M$17388,7,FALSE)="","",VLOOKUP(UPPER(TRIM(SUBSTITUTE(B57,CHAR(160)," ")))&amp;"|"&amp;IFERROR(TEXT(VALUE(TRIM(C57)),"0"),TRIM(C57)),'BANCO DE CUSTOS'!$A$2:$M$17388,7,FALSE)),""))</f>
        <v/>
      </c>
      <c r="L57" s="6" t="str">
        <f t="shared" si="3"/>
        <v/>
      </c>
    </row>
    <row r="58" spans="1:12" x14ac:dyDescent="0.3">
      <c r="A58" s="14" t="s">
        <v>52418</v>
      </c>
      <c r="B58" s="14" t="s">
        <v>46460</v>
      </c>
      <c r="C58" s="14">
        <v>250101</v>
      </c>
      <c r="D58" s="38" t="str">
        <f>IF(OR(B58="",C58=""),"",IFERROR(IF(VLOOKUP(UPPER(TRIM(SUBSTITUTE(B58,CHAR(160)," ")))&amp;"|"&amp;IFERROR(TEXT(VALUE(TRIM(C58)),"0"),TRIM(C58)),'BANCO DE CUSTOS'!$A$2:$M$17388,4,FALSE)="","",VLOOKUP(UPPER(TRIM(SUBSTITUTE(B58,CHAR(160)," ")))&amp;"|"&amp;IFERROR(TEXT(VALUE(TRIM(C58)),"0"),TRIM(C58)),'BANCO DE CUSTOS'!$A$2:$M$17388,4,FALSE)),""))</f>
        <v>ENGENHEIRO - (OBRAS CIVIS)</v>
      </c>
      <c r="E58" s="39" t="str">
        <f>IF(OR(B58="",C58=""),"",IFERROR(IF(VLOOKUP(UPPER(TRIM(SUBSTITUTE(B58,CHAR(160)," ")))&amp;"|"&amp;IFERROR(TEXT(VALUE(TRIM(C58)),"0"),TRIM(C58)),'BANCO DE CUSTOS'!$A$2:$M$17388,5,FALSE)="","",VLOOKUP(UPPER(TRIM(SUBSTITUTE(B58,CHAR(160)," ")))&amp;"|"&amp;IFERROR(TEXT(VALUE(TRIM(C58)),"0"),TRIM(C58)),'BANCO DE CUSTOS'!$A$2:$M$17388,5,FALSE)),""))</f>
        <v>MÊS</v>
      </c>
      <c r="F58" s="40">
        <v>0.33</v>
      </c>
      <c r="G58" s="41">
        <f>IF(OR(B58="",C58=""),"",IFERROR(IF(VLOOKUP(UPPER(TRIM(SUBSTITUTE(B58,CHAR(160)," ")))&amp;"|"&amp;IFERROR(TEXT(VALUE(TRIM(C58)),"0"),TRIM(C58)),'BANCO DE CUSTOS'!$A$2:$M$17388,13,FALSE)="SEM PREÇO","",VLOOKUP(UPPER(TRIM(SUBSTITUTE(B58,CHAR(160)," ")))&amp;"|"&amp;IFERROR(TEXT(VALUE(TRIM(C58)),"0"),TRIM(C58)),'BANCO DE CUSTOS'!$A$2:$M$17388,6,FALSE)),""))</f>
        <v>27354.38</v>
      </c>
      <c r="H58" s="41">
        <f t="shared" si="0"/>
        <v>33402.43</v>
      </c>
      <c r="I58" s="41">
        <f t="shared" si="1"/>
        <v>9026.9500000000007</v>
      </c>
      <c r="J58" s="41">
        <f t="shared" si="2"/>
        <v>11022.8</v>
      </c>
      <c r="K58" s="6" t="str">
        <f>IF(OR(B58="",C58=""),"",IFERROR(IF(VLOOKUP(UPPER(TRIM(SUBSTITUTE(B58,CHAR(160)," ")))&amp;"|"&amp;IFERROR(TEXT(VALUE(TRIM(C58)),"0"),TRIM(C58)),'BANCO DE CUSTOS'!$A$2:$M$17388,7,FALSE)="","",VLOOKUP(UPPER(TRIM(SUBSTITUTE(B58,CHAR(160)," ")))&amp;"|"&amp;IFERROR(TEXT(VALUE(TRIM(C58)),"0"),TRIM(C58)),'BANCO DE CUSTOS'!$A$2:$M$17388,7,FALSE)),""))</f>
        <v>06/2026</v>
      </c>
      <c r="L58" s="6" t="str">
        <f t="shared" si="3"/>
        <v>OK</v>
      </c>
    </row>
    <row r="59" spans="1:12" x14ac:dyDescent="0.3">
      <c r="A59" s="14" t="s">
        <v>52419</v>
      </c>
      <c r="B59" s="14" t="s">
        <v>46460</v>
      </c>
      <c r="C59" s="14">
        <v>250103</v>
      </c>
      <c r="D59" s="38" t="str">
        <f>IF(OR(B59="",C59=""),"",IFERROR(IF(VLOOKUP(UPPER(TRIM(SUBSTITUTE(B59,CHAR(160)," ")))&amp;"|"&amp;IFERROR(TEXT(VALUE(TRIM(C59)),"0"),TRIM(C59)),'BANCO DE CUSTOS'!$A$2:$M$17388,4,FALSE)="","",VLOOKUP(UPPER(TRIM(SUBSTITUTE(B59,CHAR(160)," ")))&amp;"|"&amp;IFERROR(TEXT(VALUE(TRIM(C59)),"0"),TRIM(C59)),'BANCO DE CUSTOS'!$A$2:$M$17388,4,FALSE)),""))</f>
        <v>ENCARREGADO - (OBRAS CIVIS)</v>
      </c>
      <c r="E59" s="39" t="str">
        <f>IF(OR(B59="",C59=""),"",IFERROR(IF(VLOOKUP(UPPER(TRIM(SUBSTITUTE(B59,CHAR(160)," ")))&amp;"|"&amp;IFERROR(TEXT(VALUE(TRIM(C59)),"0"),TRIM(C59)),'BANCO DE CUSTOS'!$A$2:$M$17388,5,FALSE)="","",VLOOKUP(UPPER(TRIM(SUBSTITUTE(B59,CHAR(160)," ")))&amp;"|"&amp;IFERROR(TEXT(VALUE(TRIM(C59)),"0"),TRIM(C59)),'BANCO DE CUSTOS'!$A$2:$M$17388,5,FALSE)),""))</f>
        <v>MÊS</v>
      </c>
      <c r="F59" s="40">
        <v>0.87</v>
      </c>
      <c r="G59" s="41">
        <f>IF(OR(B59="",C59=""),"",IFERROR(IF(VLOOKUP(UPPER(TRIM(SUBSTITUTE(B59,CHAR(160)," ")))&amp;"|"&amp;IFERROR(TEXT(VALUE(TRIM(C59)),"0"),TRIM(C59)),'BANCO DE CUSTOS'!$A$2:$M$17388,13,FALSE)="SEM PREÇO","",VLOOKUP(UPPER(TRIM(SUBSTITUTE(B59,CHAR(160)," ")))&amp;"|"&amp;IFERROR(TEXT(VALUE(TRIM(C59)),"0"),TRIM(C59)),'BANCO DE CUSTOS'!$A$2:$M$17388,6,FALSE)),""))</f>
        <v>7480</v>
      </c>
      <c r="H59" s="41">
        <f t="shared" si="0"/>
        <v>9133.83</v>
      </c>
      <c r="I59" s="41">
        <f t="shared" si="1"/>
        <v>6507.6</v>
      </c>
      <c r="J59" s="41">
        <f t="shared" si="2"/>
        <v>7946.43</v>
      </c>
      <c r="K59" s="6" t="str">
        <f>IF(OR(B59="",C59=""),"",IFERROR(IF(VLOOKUP(UPPER(TRIM(SUBSTITUTE(B59,CHAR(160)," ")))&amp;"|"&amp;IFERROR(TEXT(VALUE(TRIM(C59)),"0"),TRIM(C59)),'BANCO DE CUSTOS'!$A$2:$M$17388,7,FALSE)="","",VLOOKUP(UPPER(TRIM(SUBSTITUTE(B59,CHAR(160)," ")))&amp;"|"&amp;IFERROR(TEXT(VALUE(TRIM(C59)),"0"),TRIM(C59)),'BANCO DE CUSTOS'!$A$2:$M$17388,7,FALSE)),""))</f>
        <v>06/2026</v>
      </c>
      <c r="L59" s="6" t="str">
        <f t="shared" si="3"/>
        <v>OK</v>
      </c>
    </row>
    <row r="60" spans="1:12" x14ac:dyDescent="0.3">
      <c r="C60" s="45"/>
    </row>
    <row r="61" spans="1:12" x14ac:dyDescent="0.3">
      <c r="C61" s="45"/>
    </row>
    <row r="62" spans="1:12" x14ac:dyDescent="0.3">
      <c r="C62" s="45"/>
    </row>
    <row r="63" spans="1:12" x14ac:dyDescent="0.3">
      <c r="C63" s="45"/>
      <c r="H63" s="2" t="s">
        <v>52536</v>
      </c>
      <c r="I63" s="2"/>
      <c r="J63" s="2"/>
    </row>
    <row r="64" spans="1:12" x14ac:dyDescent="0.3">
      <c r="C64" s="45"/>
    </row>
    <row r="65" spans="3:4" x14ac:dyDescent="0.3">
      <c r="C65" s="45"/>
    </row>
    <row r="66" spans="3:4" x14ac:dyDescent="0.3">
      <c r="C66" s="45"/>
    </row>
    <row r="67" spans="3:4" x14ac:dyDescent="0.3">
      <c r="C67" s="45"/>
    </row>
    <row r="68" spans="3:4" x14ac:dyDescent="0.3">
      <c r="C68" s="45"/>
      <c r="D68" s="74" t="s">
        <v>52459</v>
      </c>
    </row>
    <row r="69" spans="3:4" x14ac:dyDescent="0.3">
      <c r="C69" s="45"/>
      <c r="D69" s="60" t="s">
        <v>52460</v>
      </c>
    </row>
    <row r="70" spans="3:4" x14ac:dyDescent="0.3">
      <c r="C70" s="45"/>
      <c r="D70" s="74" t="s">
        <v>52461</v>
      </c>
    </row>
    <row r="71" spans="3:4" x14ac:dyDescent="0.3">
      <c r="C71" s="45"/>
      <c r="D71" s="60" t="s">
        <v>52462</v>
      </c>
    </row>
    <row r="72" spans="3:4" x14ac:dyDescent="0.3">
      <c r="C72" s="45"/>
    </row>
    <row r="73" spans="3:4" x14ac:dyDescent="0.3">
      <c r="C73" s="45"/>
    </row>
    <row r="74" spans="3:4" x14ac:dyDescent="0.3">
      <c r="C74" s="45"/>
    </row>
    <row r="75" spans="3:4" x14ac:dyDescent="0.3">
      <c r="C75" s="45"/>
    </row>
    <row r="76" spans="3:4" x14ac:dyDescent="0.3">
      <c r="C76" s="45"/>
    </row>
    <row r="77" spans="3:4" x14ac:dyDescent="0.3">
      <c r="C77" s="45"/>
    </row>
    <row r="78" spans="3:4" x14ac:dyDescent="0.3">
      <c r="C78" s="45"/>
    </row>
    <row r="79" spans="3:4" x14ac:dyDescent="0.3">
      <c r="C79" s="45"/>
    </row>
    <row r="80" spans="3:4" x14ac:dyDescent="0.3">
      <c r="C80" s="45"/>
    </row>
    <row r="81" spans="3:3" x14ac:dyDescent="0.3">
      <c r="C81" s="45"/>
    </row>
    <row r="82" spans="3:3" x14ac:dyDescent="0.3">
      <c r="C82" s="45"/>
    </row>
    <row r="83" spans="3:3" x14ac:dyDescent="0.3">
      <c r="C83" s="45"/>
    </row>
    <row r="84" spans="3:3" x14ac:dyDescent="0.3">
      <c r="C84" s="45"/>
    </row>
    <row r="85" spans="3:3" x14ac:dyDescent="0.3">
      <c r="C85" s="45"/>
    </row>
    <row r="86" spans="3:3" x14ac:dyDescent="0.3">
      <c r="C86" s="45"/>
    </row>
    <row r="87" spans="3:3" x14ac:dyDescent="0.3">
      <c r="C87" s="45"/>
    </row>
    <row r="88" spans="3:3" x14ac:dyDescent="0.3">
      <c r="C88" s="45"/>
    </row>
    <row r="89" spans="3:3" x14ac:dyDescent="0.3">
      <c r="C89" s="45"/>
    </row>
    <row r="90" spans="3:3" x14ac:dyDescent="0.3">
      <c r="C90" s="45"/>
    </row>
    <row r="91" spans="3:3" x14ac:dyDescent="0.3">
      <c r="C91" s="45"/>
    </row>
    <row r="92" spans="3:3" x14ac:dyDescent="0.3">
      <c r="C92" s="45"/>
    </row>
    <row r="93" spans="3:3" x14ac:dyDescent="0.3">
      <c r="C93" s="45"/>
    </row>
    <row r="94" spans="3:3" x14ac:dyDescent="0.3">
      <c r="C94" s="45"/>
    </row>
    <row r="95" spans="3:3" x14ac:dyDescent="0.3">
      <c r="C95" s="45"/>
    </row>
    <row r="96" spans="3:3" x14ac:dyDescent="0.3">
      <c r="C96" s="45"/>
    </row>
    <row r="97" spans="3:3" x14ac:dyDescent="0.3">
      <c r="C97" s="45"/>
    </row>
    <row r="98" spans="3:3" x14ac:dyDescent="0.3">
      <c r="C98" s="45"/>
    </row>
    <row r="99" spans="3:3" x14ac:dyDescent="0.3">
      <c r="C99" s="45"/>
    </row>
    <row r="100" spans="3:3" x14ac:dyDescent="0.3">
      <c r="C100" s="45"/>
    </row>
    <row r="101" spans="3:3" x14ac:dyDescent="0.3">
      <c r="C101" s="45"/>
    </row>
    <row r="102" spans="3:3" x14ac:dyDescent="0.3">
      <c r="C102" s="45"/>
    </row>
    <row r="103" spans="3:3" x14ac:dyDescent="0.3">
      <c r="C103" s="45"/>
    </row>
    <row r="104" spans="3:3" x14ac:dyDescent="0.3">
      <c r="C104" s="45"/>
    </row>
    <row r="105" spans="3:3" x14ac:dyDescent="0.3">
      <c r="C105" s="45"/>
    </row>
    <row r="106" spans="3:3" x14ac:dyDescent="0.3">
      <c r="C106" s="45"/>
    </row>
    <row r="107" spans="3:3" x14ac:dyDescent="0.3">
      <c r="C107" s="45"/>
    </row>
    <row r="108" spans="3:3" x14ac:dyDescent="0.3">
      <c r="C108" s="45"/>
    </row>
    <row r="109" spans="3:3" x14ac:dyDescent="0.3">
      <c r="C109" s="45"/>
    </row>
    <row r="110" spans="3:3" x14ac:dyDescent="0.3">
      <c r="C110" s="45"/>
    </row>
    <row r="111" spans="3:3" x14ac:dyDescent="0.3">
      <c r="C111" s="45"/>
    </row>
    <row r="112" spans="3:3" x14ac:dyDescent="0.3">
      <c r="C112" s="45"/>
    </row>
    <row r="113" spans="3:3" x14ac:dyDescent="0.3">
      <c r="C113" s="45"/>
    </row>
    <row r="114" spans="3:3" x14ac:dyDescent="0.3">
      <c r="C114" s="45"/>
    </row>
    <row r="115" spans="3:3" x14ac:dyDescent="0.3">
      <c r="C115" s="45"/>
    </row>
    <row r="116" spans="3:3" x14ac:dyDescent="0.3">
      <c r="C116" s="45"/>
    </row>
    <row r="117" spans="3:3" x14ac:dyDescent="0.3">
      <c r="C117" s="45"/>
    </row>
    <row r="118" spans="3:3" x14ac:dyDescent="0.3">
      <c r="C118" s="45"/>
    </row>
    <row r="119" spans="3:3" x14ac:dyDescent="0.3">
      <c r="C119" s="45"/>
    </row>
    <row r="120" spans="3:3" x14ac:dyDescent="0.3">
      <c r="C120" s="45"/>
    </row>
    <row r="121" spans="3:3" x14ac:dyDescent="0.3">
      <c r="C121" s="45"/>
    </row>
    <row r="122" spans="3:3" x14ac:dyDescent="0.3">
      <c r="C122" s="45"/>
    </row>
    <row r="123" spans="3:3" x14ac:dyDescent="0.3">
      <c r="C123" s="45"/>
    </row>
    <row r="124" spans="3:3" x14ac:dyDescent="0.3">
      <c r="C124" s="45"/>
    </row>
    <row r="125" spans="3:3" x14ac:dyDescent="0.3">
      <c r="C125" s="45"/>
    </row>
    <row r="126" spans="3:3" x14ac:dyDescent="0.3">
      <c r="C126" s="45"/>
    </row>
    <row r="127" spans="3:3" x14ac:dyDescent="0.3">
      <c r="C127" s="45"/>
    </row>
    <row r="128" spans="3:3" x14ac:dyDescent="0.3">
      <c r="C128" s="45"/>
    </row>
    <row r="129" spans="3:3" x14ac:dyDescent="0.3">
      <c r="C129" s="45"/>
    </row>
    <row r="130" spans="3:3" x14ac:dyDescent="0.3">
      <c r="C130" s="45"/>
    </row>
    <row r="131" spans="3:3" x14ac:dyDescent="0.3">
      <c r="C131" s="45"/>
    </row>
    <row r="132" spans="3:3" x14ac:dyDescent="0.3">
      <c r="C132" s="45"/>
    </row>
    <row r="133" spans="3:3" x14ac:dyDescent="0.3">
      <c r="C133" s="45"/>
    </row>
    <row r="134" spans="3:3" x14ac:dyDescent="0.3">
      <c r="C134" s="45"/>
    </row>
    <row r="135" spans="3:3" x14ac:dyDescent="0.3">
      <c r="C135" s="45"/>
    </row>
    <row r="136" spans="3:3" x14ac:dyDescent="0.3">
      <c r="C136" s="45"/>
    </row>
    <row r="137" spans="3:3" x14ac:dyDescent="0.3">
      <c r="C137" s="45"/>
    </row>
    <row r="138" spans="3:3" x14ac:dyDescent="0.3">
      <c r="C138" s="45"/>
    </row>
    <row r="139" spans="3:3" x14ac:dyDescent="0.3">
      <c r="C139" s="45"/>
    </row>
    <row r="140" spans="3:3" x14ac:dyDescent="0.3">
      <c r="C140" s="45"/>
    </row>
    <row r="141" spans="3:3" x14ac:dyDescent="0.3">
      <c r="C141" s="45"/>
    </row>
    <row r="142" spans="3:3" x14ac:dyDescent="0.3">
      <c r="C142" s="45"/>
    </row>
    <row r="143" spans="3:3" x14ac:dyDescent="0.3">
      <c r="C143" s="45"/>
    </row>
    <row r="144" spans="3:3" x14ac:dyDescent="0.3">
      <c r="C144" s="45"/>
    </row>
    <row r="145" spans="3:3" x14ac:dyDescent="0.3">
      <c r="C145" s="45"/>
    </row>
    <row r="146" spans="3:3" x14ac:dyDescent="0.3">
      <c r="C146" s="45"/>
    </row>
    <row r="147" spans="3:3" x14ac:dyDescent="0.3">
      <c r="C147" s="45"/>
    </row>
    <row r="148" spans="3:3" x14ac:dyDescent="0.3">
      <c r="C148" s="45"/>
    </row>
    <row r="149" spans="3:3" x14ac:dyDescent="0.3">
      <c r="C149" s="45"/>
    </row>
    <row r="150" spans="3:3" x14ac:dyDescent="0.3">
      <c r="C150" s="45"/>
    </row>
    <row r="151" spans="3:3" x14ac:dyDescent="0.3">
      <c r="C151" s="45"/>
    </row>
    <row r="152" spans="3:3" x14ac:dyDescent="0.3">
      <c r="C152" s="45"/>
    </row>
    <row r="153" spans="3:3" x14ac:dyDescent="0.3">
      <c r="C153" s="45"/>
    </row>
    <row r="154" spans="3:3" x14ac:dyDescent="0.3">
      <c r="C154" s="45"/>
    </row>
    <row r="155" spans="3:3" x14ac:dyDescent="0.3">
      <c r="C155" s="45"/>
    </row>
    <row r="156" spans="3:3" x14ac:dyDescent="0.3">
      <c r="C156" s="45"/>
    </row>
    <row r="157" spans="3:3" x14ac:dyDescent="0.3">
      <c r="C157" s="45"/>
    </row>
    <row r="158" spans="3:3" x14ac:dyDescent="0.3">
      <c r="C158" s="45"/>
    </row>
    <row r="159" spans="3:3" x14ac:dyDescent="0.3">
      <c r="C159" s="45"/>
    </row>
    <row r="160" spans="3:3" x14ac:dyDescent="0.3">
      <c r="C160" s="45"/>
    </row>
    <row r="161" spans="3:3" x14ac:dyDescent="0.3">
      <c r="C161" s="45"/>
    </row>
    <row r="162" spans="3:3" x14ac:dyDescent="0.3">
      <c r="C162" s="45"/>
    </row>
    <row r="163" spans="3:3" x14ac:dyDescent="0.3">
      <c r="C163" s="45"/>
    </row>
    <row r="164" spans="3:3" x14ac:dyDescent="0.3">
      <c r="C164" s="45"/>
    </row>
    <row r="165" spans="3:3" x14ac:dyDescent="0.3">
      <c r="C165" s="45"/>
    </row>
    <row r="166" spans="3:3" x14ac:dyDescent="0.3">
      <c r="C166" s="45"/>
    </row>
    <row r="167" spans="3:3" x14ac:dyDescent="0.3">
      <c r="C167" s="45"/>
    </row>
    <row r="168" spans="3:3" x14ac:dyDescent="0.3">
      <c r="C168" s="45"/>
    </row>
    <row r="169" spans="3:3" x14ac:dyDescent="0.3">
      <c r="C169" s="45"/>
    </row>
    <row r="170" spans="3:3" x14ac:dyDescent="0.3">
      <c r="C170" s="45"/>
    </row>
    <row r="171" spans="3:3" x14ac:dyDescent="0.3">
      <c r="C171" s="45"/>
    </row>
    <row r="172" spans="3:3" x14ac:dyDescent="0.3">
      <c r="C172" s="45"/>
    </row>
    <row r="173" spans="3:3" x14ac:dyDescent="0.3">
      <c r="C173" s="45"/>
    </row>
    <row r="174" spans="3:3" x14ac:dyDescent="0.3">
      <c r="C174" s="45"/>
    </row>
    <row r="175" spans="3:3" x14ac:dyDescent="0.3">
      <c r="C175" s="45"/>
    </row>
    <row r="176" spans="3:3" x14ac:dyDescent="0.3">
      <c r="C176" s="45"/>
    </row>
    <row r="177" spans="3:3" x14ac:dyDescent="0.3">
      <c r="C177" s="45"/>
    </row>
    <row r="178" spans="3:3" x14ac:dyDescent="0.3">
      <c r="C178" s="45"/>
    </row>
    <row r="179" spans="3:3" x14ac:dyDescent="0.3">
      <c r="C179" s="45"/>
    </row>
    <row r="180" spans="3:3" x14ac:dyDescent="0.3">
      <c r="C180" s="45"/>
    </row>
    <row r="181" spans="3:3" x14ac:dyDescent="0.3">
      <c r="C181" s="45"/>
    </row>
    <row r="182" spans="3:3" x14ac:dyDescent="0.3">
      <c r="C182" s="45"/>
    </row>
    <row r="183" spans="3:3" x14ac:dyDescent="0.3">
      <c r="C183" s="45"/>
    </row>
    <row r="184" spans="3:3" x14ac:dyDescent="0.3">
      <c r="C184" s="45"/>
    </row>
    <row r="185" spans="3:3" x14ac:dyDescent="0.3">
      <c r="C185" s="45"/>
    </row>
    <row r="186" spans="3:3" x14ac:dyDescent="0.3">
      <c r="C186" s="45"/>
    </row>
    <row r="187" spans="3:3" x14ac:dyDescent="0.3">
      <c r="C187" s="45"/>
    </row>
    <row r="188" spans="3:3" x14ac:dyDescent="0.3">
      <c r="C188" s="45"/>
    </row>
    <row r="189" spans="3:3" x14ac:dyDescent="0.3">
      <c r="C189" s="45"/>
    </row>
    <row r="190" spans="3:3" x14ac:dyDescent="0.3">
      <c r="C190" s="45"/>
    </row>
    <row r="191" spans="3:3" x14ac:dyDescent="0.3">
      <c r="C191" s="45"/>
    </row>
    <row r="192" spans="3:3" x14ac:dyDescent="0.3">
      <c r="C192" s="45"/>
    </row>
    <row r="193" spans="3:3" x14ac:dyDescent="0.3">
      <c r="C193" s="45"/>
    </row>
    <row r="194" spans="3:3" x14ac:dyDescent="0.3">
      <c r="C194" s="45"/>
    </row>
    <row r="195" spans="3:3" x14ac:dyDescent="0.3">
      <c r="C195" s="45"/>
    </row>
    <row r="196" spans="3:3" x14ac:dyDescent="0.3">
      <c r="C196" s="45"/>
    </row>
    <row r="197" spans="3:3" x14ac:dyDescent="0.3">
      <c r="C197" s="45"/>
    </row>
    <row r="198" spans="3:3" x14ac:dyDescent="0.3">
      <c r="C198" s="45"/>
    </row>
    <row r="199" spans="3:3" x14ac:dyDescent="0.3">
      <c r="C199" s="45"/>
    </row>
    <row r="200" spans="3:3" x14ac:dyDescent="0.3">
      <c r="C200" s="45"/>
    </row>
    <row r="201" spans="3:3" x14ac:dyDescent="0.3">
      <c r="C201" s="45"/>
    </row>
    <row r="202" spans="3:3" x14ac:dyDescent="0.3">
      <c r="C202" s="45"/>
    </row>
    <row r="203" spans="3:3" x14ac:dyDescent="0.3">
      <c r="C203" s="45"/>
    </row>
    <row r="204" spans="3:3" x14ac:dyDescent="0.3">
      <c r="C204" s="45"/>
    </row>
    <row r="205" spans="3:3" x14ac:dyDescent="0.3">
      <c r="C205" s="45"/>
    </row>
    <row r="206" spans="3:3" x14ac:dyDescent="0.3">
      <c r="C206" s="45"/>
    </row>
    <row r="207" spans="3:3" x14ac:dyDescent="0.3">
      <c r="C207" s="45"/>
    </row>
    <row r="208" spans="3:3" x14ac:dyDescent="0.3">
      <c r="C208" s="45"/>
    </row>
    <row r="209" spans="3:3" x14ac:dyDescent="0.3">
      <c r="C209" s="45"/>
    </row>
    <row r="210" spans="3:3" x14ac:dyDescent="0.3">
      <c r="C210" s="45"/>
    </row>
    <row r="211" spans="3:3" x14ac:dyDescent="0.3">
      <c r="C211" s="45"/>
    </row>
    <row r="212" spans="3:3" x14ac:dyDescent="0.3">
      <c r="C212" s="45"/>
    </row>
    <row r="213" spans="3:3" x14ac:dyDescent="0.3">
      <c r="C213" s="45"/>
    </row>
    <row r="214" spans="3:3" x14ac:dyDescent="0.3">
      <c r="C214" s="45"/>
    </row>
    <row r="215" spans="3:3" x14ac:dyDescent="0.3">
      <c r="C215" s="45"/>
    </row>
    <row r="216" spans="3:3" x14ac:dyDescent="0.3">
      <c r="C216" s="45"/>
    </row>
    <row r="217" spans="3:3" x14ac:dyDescent="0.3">
      <c r="C217" s="45"/>
    </row>
    <row r="218" spans="3:3" x14ac:dyDescent="0.3">
      <c r="C218" s="45"/>
    </row>
    <row r="219" spans="3:3" x14ac:dyDescent="0.3">
      <c r="C219" s="45"/>
    </row>
    <row r="220" spans="3:3" x14ac:dyDescent="0.3">
      <c r="C220" s="45"/>
    </row>
    <row r="221" spans="3:3" x14ac:dyDescent="0.3">
      <c r="C221" s="45"/>
    </row>
    <row r="222" spans="3:3" x14ac:dyDescent="0.3">
      <c r="C222" s="45"/>
    </row>
    <row r="223" spans="3:3" x14ac:dyDescent="0.3">
      <c r="C223" s="45"/>
    </row>
    <row r="224" spans="3:3" x14ac:dyDescent="0.3">
      <c r="C224" s="45"/>
    </row>
    <row r="225" spans="3:3" x14ac:dyDescent="0.3">
      <c r="C225" s="45"/>
    </row>
    <row r="226" spans="3:3" x14ac:dyDescent="0.3">
      <c r="C226" s="45"/>
    </row>
    <row r="227" spans="3:3" x14ac:dyDescent="0.3">
      <c r="C227" s="45"/>
    </row>
    <row r="228" spans="3:3" x14ac:dyDescent="0.3">
      <c r="C228" s="45"/>
    </row>
    <row r="229" spans="3:3" x14ac:dyDescent="0.3">
      <c r="C229" s="45"/>
    </row>
    <row r="230" spans="3:3" x14ac:dyDescent="0.3">
      <c r="C230" s="45"/>
    </row>
    <row r="231" spans="3:3" x14ac:dyDescent="0.3">
      <c r="C231" s="45"/>
    </row>
    <row r="232" spans="3:3" x14ac:dyDescent="0.3">
      <c r="C232" s="45"/>
    </row>
    <row r="233" spans="3:3" x14ac:dyDescent="0.3">
      <c r="C233" s="45"/>
    </row>
    <row r="234" spans="3:3" x14ac:dyDescent="0.3">
      <c r="C234" s="45"/>
    </row>
    <row r="235" spans="3:3" x14ac:dyDescent="0.3">
      <c r="C235" s="45"/>
    </row>
    <row r="236" spans="3:3" x14ac:dyDescent="0.3">
      <c r="C236" s="45"/>
    </row>
    <row r="237" spans="3:3" x14ac:dyDescent="0.3">
      <c r="C237" s="45"/>
    </row>
    <row r="238" spans="3:3" x14ac:dyDescent="0.3">
      <c r="C238" s="45"/>
    </row>
    <row r="239" spans="3:3" x14ac:dyDescent="0.3">
      <c r="C239" s="45"/>
    </row>
    <row r="240" spans="3:3" x14ac:dyDescent="0.3">
      <c r="C240" s="45"/>
    </row>
    <row r="241" spans="3:3" x14ac:dyDescent="0.3">
      <c r="C241" s="45"/>
    </row>
    <row r="242" spans="3:3" x14ac:dyDescent="0.3">
      <c r="C242" s="45"/>
    </row>
    <row r="243" spans="3:3" x14ac:dyDescent="0.3">
      <c r="C243" s="45"/>
    </row>
    <row r="244" spans="3:3" x14ac:dyDescent="0.3">
      <c r="C244" s="45"/>
    </row>
    <row r="245" spans="3:3" x14ac:dyDescent="0.3">
      <c r="C245" s="45"/>
    </row>
    <row r="246" spans="3:3" x14ac:dyDescent="0.3">
      <c r="C246" s="45"/>
    </row>
    <row r="247" spans="3:3" x14ac:dyDescent="0.3">
      <c r="C247" s="45"/>
    </row>
    <row r="248" spans="3:3" x14ac:dyDescent="0.3">
      <c r="C248" s="45"/>
    </row>
    <row r="249" spans="3:3" x14ac:dyDescent="0.3">
      <c r="C249" s="45"/>
    </row>
    <row r="250" spans="3:3" x14ac:dyDescent="0.3">
      <c r="C250" s="45"/>
    </row>
    <row r="251" spans="3:3" x14ac:dyDescent="0.3">
      <c r="C251" s="45"/>
    </row>
    <row r="252" spans="3:3" x14ac:dyDescent="0.3">
      <c r="C252" s="45"/>
    </row>
    <row r="253" spans="3:3" x14ac:dyDescent="0.3">
      <c r="C253" s="45"/>
    </row>
    <row r="254" spans="3:3" x14ac:dyDescent="0.3">
      <c r="C254" s="45"/>
    </row>
    <row r="255" spans="3:3" x14ac:dyDescent="0.3">
      <c r="C255" s="45"/>
    </row>
    <row r="256" spans="3:3" x14ac:dyDescent="0.3">
      <c r="C256" s="45"/>
    </row>
    <row r="257" spans="3:3" x14ac:dyDescent="0.3">
      <c r="C257" s="45"/>
    </row>
    <row r="258" spans="3:3" x14ac:dyDescent="0.3">
      <c r="C258" s="45"/>
    </row>
    <row r="259" spans="3:3" x14ac:dyDescent="0.3">
      <c r="C259" s="45"/>
    </row>
    <row r="260" spans="3:3" x14ac:dyDescent="0.3">
      <c r="C260" s="45"/>
    </row>
    <row r="261" spans="3:3" x14ac:dyDescent="0.3">
      <c r="C261" s="45"/>
    </row>
    <row r="262" spans="3:3" x14ac:dyDescent="0.3">
      <c r="C262" s="45"/>
    </row>
    <row r="263" spans="3:3" x14ac:dyDescent="0.3">
      <c r="C263" s="45"/>
    </row>
    <row r="264" spans="3:3" x14ac:dyDescent="0.3">
      <c r="C264" s="45"/>
    </row>
    <row r="265" spans="3:3" x14ac:dyDescent="0.3">
      <c r="C265" s="45"/>
    </row>
    <row r="266" spans="3:3" x14ac:dyDescent="0.3">
      <c r="C266" s="45"/>
    </row>
    <row r="267" spans="3:3" x14ac:dyDescent="0.3">
      <c r="C267" s="45"/>
    </row>
    <row r="268" spans="3:3" x14ac:dyDescent="0.3">
      <c r="C268" s="45"/>
    </row>
    <row r="269" spans="3:3" x14ac:dyDescent="0.3">
      <c r="C269" s="45"/>
    </row>
    <row r="270" spans="3:3" x14ac:dyDescent="0.3">
      <c r="C270" s="45"/>
    </row>
    <row r="271" spans="3:3" x14ac:dyDescent="0.3">
      <c r="C271" s="45"/>
    </row>
    <row r="272" spans="3:3" x14ac:dyDescent="0.3">
      <c r="C272" s="45"/>
    </row>
    <row r="273" spans="3:3" x14ac:dyDescent="0.3">
      <c r="C273" s="45"/>
    </row>
    <row r="274" spans="3:3" x14ac:dyDescent="0.3">
      <c r="C274" s="45"/>
    </row>
    <row r="275" spans="3:3" x14ac:dyDescent="0.3">
      <c r="C275" s="45"/>
    </row>
    <row r="276" spans="3:3" x14ac:dyDescent="0.3">
      <c r="C276" s="45"/>
    </row>
    <row r="277" spans="3:3" x14ac:dyDescent="0.3">
      <c r="C277" s="45"/>
    </row>
    <row r="278" spans="3:3" x14ac:dyDescent="0.3">
      <c r="C278" s="45"/>
    </row>
    <row r="279" spans="3:3" x14ac:dyDescent="0.3">
      <c r="C279" s="45"/>
    </row>
    <row r="280" spans="3:3" x14ac:dyDescent="0.3">
      <c r="C280" s="45"/>
    </row>
    <row r="281" spans="3:3" x14ac:dyDescent="0.3">
      <c r="C281" s="45"/>
    </row>
    <row r="282" spans="3:3" x14ac:dyDescent="0.3">
      <c r="C282" s="45"/>
    </row>
    <row r="283" spans="3:3" x14ac:dyDescent="0.3">
      <c r="C283" s="45"/>
    </row>
    <row r="284" spans="3:3" x14ac:dyDescent="0.3">
      <c r="C284" s="45"/>
    </row>
    <row r="285" spans="3:3" x14ac:dyDescent="0.3">
      <c r="C285" s="45"/>
    </row>
    <row r="286" spans="3:3" x14ac:dyDescent="0.3">
      <c r="C286" s="45"/>
    </row>
    <row r="287" spans="3:3" x14ac:dyDescent="0.3">
      <c r="C287" s="45"/>
    </row>
    <row r="288" spans="3:3" x14ac:dyDescent="0.3">
      <c r="C288" s="45"/>
    </row>
    <row r="289" spans="3:3" x14ac:dyDescent="0.3">
      <c r="C289" s="45"/>
    </row>
    <row r="290" spans="3:3" x14ac:dyDescent="0.3">
      <c r="C290" s="45"/>
    </row>
    <row r="291" spans="3:3" x14ac:dyDescent="0.3">
      <c r="C291" s="45"/>
    </row>
    <row r="292" spans="3:3" x14ac:dyDescent="0.3">
      <c r="C292" s="45"/>
    </row>
    <row r="293" spans="3:3" x14ac:dyDescent="0.3">
      <c r="C293" s="45"/>
    </row>
    <row r="294" spans="3:3" x14ac:dyDescent="0.3">
      <c r="C294" s="45"/>
    </row>
    <row r="295" spans="3:3" x14ac:dyDescent="0.3">
      <c r="C295" s="45"/>
    </row>
    <row r="296" spans="3:3" x14ac:dyDescent="0.3">
      <c r="C296" s="45"/>
    </row>
    <row r="297" spans="3:3" x14ac:dyDescent="0.3">
      <c r="C297" s="45"/>
    </row>
    <row r="298" spans="3:3" x14ac:dyDescent="0.3">
      <c r="C298" s="45"/>
    </row>
    <row r="299" spans="3:3" x14ac:dyDescent="0.3">
      <c r="C299" s="45"/>
    </row>
    <row r="300" spans="3:3" x14ac:dyDescent="0.3">
      <c r="C300" s="45"/>
    </row>
    <row r="301" spans="3:3" x14ac:dyDescent="0.3">
      <c r="C301" s="45"/>
    </row>
    <row r="302" spans="3:3" x14ac:dyDescent="0.3">
      <c r="C302" s="45"/>
    </row>
    <row r="303" spans="3:3" x14ac:dyDescent="0.3">
      <c r="C303" s="45"/>
    </row>
    <row r="304" spans="3:3" x14ac:dyDescent="0.3">
      <c r="C304" s="45"/>
    </row>
    <row r="305" spans="3:3" x14ac:dyDescent="0.3">
      <c r="C305" s="45"/>
    </row>
    <row r="306" spans="3:3" x14ac:dyDescent="0.3">
      <c r="C306" s="45"/>
    </row>
    <row r="307" spans="3:3" x14ac:dyDescent="0.3">
      <c r="C307" s="45"/>
    </row>
    <row r="308" spans="3:3" x14ac:dyDescent="0.3">
      <c r="C308" s="45"/>
    </row>
    <row r="309" spans="3:3" x14ac:dyDescent="0.3">
      <c r="C309" s="45"/>
    </row>
    <row r="310" spans="3:3" x14ac:dyDescent="0.3">
      <c r="C310" s="45"/>
    </row>
    <row r="311" spans="3:3" x14ac:dyDescent="0.3">
      <c r="C311" s="45"/>
    </row>
    <row r="312" spans="3:3" x14ac:dyDescent="0.3">
      <c r="C312" s="45"/>
    </row>
    <row r="313" spans="3:3" x14ac:dyDescent="0.3">
      <c r="C313" s="45"/>
    </row>
    <row r="314" spans="3:3" x14ac:dyDescent="0.3">
      <c r="C314" s="45"/>
    </row>
    <row r="315" spans="3:3" x14ac:dyDescent="0.3">
      <c r="C315" s="45"/>
    </row>
    <row r="316" spans="3:3" x14ac:dyDescent="0.3">
      <c r="C316" s="45"/>
    </row>
    <row r="317" spans="3:3" x14ac:dyDescent="0.3">
      <c r="C317" s="45"/>
    </row>
    <row r="318" spans="3:3" x14ac:dyDescent="0.3">
      <c r="C318" s="45"/>
    </row>
    <row r="319" spans="3:3" x14ac:dyDescent="0.3">
      <c r="C319" s="45"/>
    </row>
    <row r="320" spans="3:3" x14ac:dyDescent="0.3">
      <c r="C320" s="45"/>
    </row>
    <row r="321" spans="3:3" x14ac:dyDescent="0.3">
      <c r="C321" s="45"/>
    </row>
    <row r="322" spans="3:3" x14ac:dyDescent="0.3">
      <c r="C322" s="45"/>
    </row>
    <row r="323" spans="3:3" x14ac:dyDescent="0.3">
      <c r="C323" s="45"/>
    </row>
    <row r="324" spans="3:3" x14ac:dyDescent="0.3">
      <c r="C324" s="45"/>
    </row>
    <row r="325" spans="3:3" x14ac:dyDescent="0.3">
      <c r="C325" s="45"/>
    </row>
    <row r="326" spans="3:3" x14ac:dyDescent="0.3">
      <c r="C326" s="45"/>
    </row>
    <row r="327" spans="3:3" x14ac:dyDescent="0.3">
      <c r="C327" s="45"/>
    </row>
    <row r="328" spans="3:3" x14ac:dyDescent="0.3">
      <c r="C328" s="45"/>
    </row>
    <row r="329" spans="3:3" x14ac:dyDescent="0.3">
      <c r="C329" s="45"/>
    </row>
    <row r="330" spans="3:3" x14ac:dyDescent="0.3">
      <c r="C330" s="45"/>
    </row>
    <row r="331" spans="3:3" x14ac:dyDescent="0.3">
      <c r="C331" s="45"/>
    </row>
    <row r="332" spans="3:3" x14ac:dyDescent="0.3">
      <c r="C332" s="45"/>
    </row>
    <row r="333" spans="3:3" x14ac:dyDescent="0.3">
      <c r="C333" s="45"/>
    </row>
    <row r="334" spans="3:3" x14ac:dyDescent="0.3">
      <c r="C334" s="45"/>
    </row>
    <row r="335" spans="3:3" x14ac:dyDescent="0.3">
      <c r="C335" s="45"/>
    </row>
    <row r="336" spans="3:3" x14ac:dyDescent="0.3">
      <c r="C336" s="45"/>
    </row>
    <row r="337" spans="3:3" x14ac:dyDescent="0.3">
      <c r="C337" s="45"/>
    </row>
    <row r="338" spans="3:3" x14ac:dyDescent="0.3">
      <c r="C338" s="45"/>
    </row>
    <row r="339" spans="3:3" x14ac:dyDescent="0.3">
      <c r="C339" s="45"/>
    </row>
    <row r="340" spans="3:3" x14ac:dyDescent="0.3">
      <c r="C340" s="45"/>
    </row>
    <row r="341" spans="3:3" x14ac:dyDescent="0.3">
      <c r="C341" s="45"/>
    </row>
    <row r="342" spans="3:3" x14ac:dyDescent="0.3">
      <c r="C342" s="45"/>
    </row>
    <row r="343" spans="3:3" x14ac:dyDescent="0.3">
      <c r="C343" s="45"/>
    </row>
    <row r="344" spans="3:3" x14ac:dyDescent="0.3">
      <c r="C344" s="45"/>
    </row>
    <row r="345" spans="3:3" x14ac:dyDescent="0.3">
      <c r="C345" s="45"/>
    </row>
    <row r="346" spans="3:3" x14ac:dyDescent="0.3">
      <c r="C346" s="45"/>
    </row>
    <row r="347" spans="3:3" x14ac:dyDescent="0.3">
      <c r="C347" s="45"/>
    </row>
    <row r="348" spans="3:3" x14ac:dyDescent="0.3">
      <c r="C348" s="45"/>
    </row>
    <row r="349" spans="3:3" x14ac:dyDescent="0.3">
      <c r="C349" s="45"/>
    </row>
    <row r="350" spans="3:3" x14ac:dyDescent="0.3">
      <c r="C350" s="45"/>
    </row>
    <row r="351" spans="3:3" x14ac:dyDescent="0.3">
      <c r="C351" s="45"/>
    </row>
    <row r="352" spans="3:3" x14ac:dyDescent="0.3">
      <c r="C352" s="45"/>
    </row>
    <row r="353" spans="3:3" x14ac:dyDescent="0.3">
      <c r="C353" s="45"/>
    </row>
    <row r="354" spans="3:3" x14ac:dyDescent="0.3">
      <c r="C354" s="45"/>
    </row>
    <row r="355" spans="3:3" x14ac:dyDescent="0.3">
      <c r="C355" s="45"/>
    </row>
    <row r="356" spans="3:3" x14ac:dyDescent="0.3">
      <c r="C356" s="45"/>
    </row>
    <row r="357" spans="3:3" x14ac:dyDescent="0.3">
      <c r="C357" s="45"/>
    </row>
    <row r="358" spans="3:3" x14ac:dyDescent="0.3">
      <c r="C358" s="45"/>
    </row>
    <row r="359" spans="3:3" x14ac:dyDescent="0.3">
      <c r="C359" s="45"/>
    </row>
    <row r="360" spans="3:3" x14ac:dyDescent="0.3">
      <c r="C360" s="45"/>
    </row>
    <row r="361" spans="3:3" x14ac:dyDescent="0.3">
      <c r="C361" s="45"/>
    </row>
    <row r="362" spans="3:3" x14ac:dyDescent="0.3">
      <c r="C362" s="45"/>
    </row>
    <row r="363" spans="3:3" x14ac:dyDescent="0.3">
      <c r="C363" s="45"/>
    </row>
    <row r="364" spans="3:3" x14ac:dyDescent="0.3">
      <c r="C364" s="45"/>
    </row>
    <row r="365" spans="3:3" x14ac:dyDescent="0.3">
      <c r="C365" s="45"/>
    </row>
    <row r="366" spans="3:3" x14ac:dyDescent="0.3">
      <c r="C366" s="45"/>
    </row>
    <row r="367" spans="3:3" x14ac:dyDescent="0.3">
      <c r="C367" s="45"/>
    </row>
    <row r="368" spans="3:3" x14ac:dyDescent="0.3">
      <c r="C368" s="45"/>
    </row>
    <row r="369" spans="3:3" x14ac:dyDescent="0.3">
      <c r="C369" s="45"/>
    </row>
    <row r="370" spans="3:3" x14ac:dyDescent="0.3">
      <c r="C370" s="45"/>
    </row>
    <row r="371" spans="3:3" x14ac:dyDescent="0.3">
      <c r="C371" s="45"/>
    </row>
    <row r="372" spans="3:3" x14ac:dyDescent="0.3">
      <c r="C372" s="45"/>
    </row>
    <row r="373" spans="3:3" x14ac:dyDescent="0.3">
      <c r="C373" s="45"/>
    </row>
    <row r="374" spans="3:3" x14ac:dyDescent="0.3">
      <c r="C374" s="45"/>
    </row>
    <row r="375" spans="3:3" x14ac:dyDescent="0.3">
      <c r="C375" s="45"/>
    </row>
    <row r="376" spans="3:3" x14ac:dyDescent="0.3">
      <c r="C376" s="45"/>
    </row>
    <row r="377" spans="3:3" x14ac:dyDescent="0.3">
      <c r="C377" s="45"/>
    </row>
    <row r="378" spans="3:3" x14ac:dyDescent="0.3">
      <c r="C378" s="45"/>
    </row>
    <row r="379" spans="3:3" x14ac:dyDescent="0.3">
      <c r="C379" s="45"/>
    </row>
    <row r="380" spans="3:3" x14ac:dyDescent="0.3">
      <c r="C380" s="45"/>
    </row>
    <row r="381" spans="3:3" x14ac:dyDescent="0.3">
      <c r="C381" s="45"/>
    </row>
    <row r="382" spans="3:3" x14ac:dyDescent="0.3">
      <c r="C382" s="45"/>
    </row>
    <row r="383" spans="3:3" x14ac:dyDescent="0.3">
      <c r="C383" s="45"/>
    </row>
    <row r="384" spans="3:3" x14ac:dyDescent="0.3">
      <c r="C384" s="45"/>
    </row>
    <row r="385" spans="3:3" x14ac:dyDescent="0.3">
      <c r="C385" s="45"/>
    </row>
    <row r="386" spans="3:3" x14ac:dyDescent="0.3">
      <c r="C386" s="45"/>
    </row>
    <row r="387" spans="3:3" x14ac:dyDescent="0.3">
      <c r="C387" s="45"/>
    </row>
    <row r="388" spans="3:3" x14ac:dyDescent="0.3">
      <c r="C388" s="45"/>
    </row>
    <row r="389" spans="3:3" x14ac:dyDescent="0.3">
      <c r="C389" s="45"/>
    </row>
    <row r="390" spans="3:3" x14ac:dyDescent="0.3">
      <c r="C390" s="45"/>
    </row>
    <row r="391" spans="3:3" x14ac:dyDescent="0.3">
      <c r="C391" s="45"/>
    </row>
    <row r="392" spans="3:3" x14ac:dyDescent="0.3">
      <c r="C392" s="45"/>
    </row>
    <row r="393" spans="3:3" x14ac:dyDescent="0.3">
      <c r="C393" s="45"/>
    </row>
    <row r="394" spans="3:3" x14ac:dyDescent="0.3">
      <c r="C394" s="45"/>
    </row>
    <row r="395" spans="3:3" x14ac:dyDescent="0.3">
      <c r="C395" s="45"/>
    </row>
    <row r="396" spans="3:3" x14ac:dyDescent="0.3">
      <c r="C396" s="45"/>
    </row>
    <row r="397" spans="3:3" x14ac:dyDescent="0.3">
      <c r="C397" s="45"/>
    </row>
    <row r="398" spans="3:3" x14ac:dyDescent="0.3">
      <c r="C398" s="45"/>
    </row>
    <row r="399" spans="3:3" x14ac:dyDescent="0.3">
      <c r="C399" s="45"/>
    </row>
    <row r="400" spans="3:3" x14ac:dyDescent="0.3">
      <c r="C400" s="45"/>
    </row>
    <row r="401" spans="3:3" x14ac:dyDescent="0.3">
      <c r="C401" s="45"/>
    </row>
    <row r="402" spans="3:3" x14ac:dyDescent="0.3">
      <c r="C402" s="45"/>
    </row>
    <row r="403" spans="3:3" x14ac:dyDescent="0.3">
      <c r="C403" s="45"/>
    </row>
    <row r="404" spans="3:3" x14ac:dyDescent="0.3">
      <c r="C404" s="45"/>
    </row>
    <row r="405" spans="3:3" x14ac:dyDescent="0.3">
      <c r="C405" s="45"/>
    </row>
    <row r="406" spans="3:3" x14ac:dyDescent="0.3">
      <c r="C406" s="45"/>
    </row>
    <row r="407" spans="3:3" x14ac:dyDescent="0.3">
      <c r="C407" s="45"/>
    </row>
    <row r="408" spans="3:3" x14ac:dyDescent="0.3">
      <c r="C408" s="45"/>
    </row>
    <row r="409" spans="3:3" x14ac:dyDescent="0.3">
      <c r="C409" s="45"/>
    </row>
    <row r="410" spans="3:3" x14ac:dyDescent="0.3">
      <c r="C410" s="45"/>
    </row>
    <row r="411" spans="3:3" x14ac:dyDescent="0.3">
      <c r="C411" s="45"/>
    </row>
    <row r="412" spans="3:3" x14ac:dyDescent="0.3">
      <c r="C412" s="45"/>
    </row>
    <row r="413" spans="3:3" x14ac:dyDescent="0.3">
      <c r="C413" s="45"/>
    </row>
    <row r="414" spans="3:3" x14ac:dyDescent="0.3">
      <c r="C414" s="45"/>
    </row>
    <row r="415" spans="3:3" x14ac:dyDescent="0.3">
      <c r="C415" s="45"/>
    </row>
    <row r="416" spans="3:3" x14ac:dyDescent="0.3">
      <c r="C416" s="45"/>
    </row>
    <row r="417" spans="3:3" x14ac:dyDescent="0.3">
      <c r="C417" s="45"/>
    </row>
    <row r="418" spans="3:3" x14ac:dyDescent="0.3">
      <c r="C418" s="45"/>
    </row>
    <row r="419" spans="3:3" x14ac:dyDescent="0.3">
      <c r="C419" s="45"/>
    </row>
    <row r="420" spans="3:3" x14ac:dyDescent="0.3">
      <c r="C420" s="45"/>
    </row>
    <row r="421" spans="3:3" x14ac:dyDescent="0.3">
      <c r="C421" s="45"/>
    </row>
    <row r="422" spans="3:3" x14ac:dyDescent="0.3">
      <c r="C422" s="45"/>
    </row>
    <row r="423" spans="3:3" x14ac:dyDescent="0.3">
      <c r="C423" s="45"/>
    </row>
    <row r="424" spans="3:3" x14ac:dyDescent="0.3">
      <c r="C424" s="45"/>
    </row>
    <row r="425" spans="3:3" x14ac:dyDescent="0.3">
      <c r="C425" s="45"/>
    </row>
    <row r="426" spans="3:3" x14ac:dyDescent="0.3">
      <c r="C426" s="45"/>
    </row>
    <row r="427" spans="3:3" x14ac:dyDescent="0.3">
      <c r="C427" s="45"/>
    </row>
    <row r="428" spans="3:3" x14ac:dyDescent="0.3">
      <c r="C428" s="45"/>
    </row>
    <row r="429" spans="3:3" x14ac:dyDescent="0.3">
      <c r="C429" s="45"/>
    </row>
    <row r="430" spans="3:3" x14ac:dyDescent="0.3">
      <c r="C430" s="45"/>
    </row>
    <row r="431" spans="3:3" x14ac:dyDescent="0.3">
      <c r="C431" s="45"/>
    </row>
    <row r="432" spans="3:3" x14ac:dyDescent="0.3">
      <c r="C432" s="45"/>
    </row>
    <row r="433" spans="3:3" x14ac:dyDescent="0.3">
      <c r="C433" s="45"/>
    </row>
    <row r="434" spans="3:3" x14ac:dyDescent="0.3">
      <c r="C434" s="45"/>
    </row>
    <row r="435" spans="3:3" x14ac:dyDescent="0.3">
      <c r="C435" s="45"/>
    </row>
    <row r="436" spans="3:3" x14ac:dyDescent="0.3">
      <c r="C436" s="45"/>
    </row>
    <row r="437" spans="3:3" x14ac:dyDescent="0.3">
      <c r="C437" s="45"/>
    </row>
    <row r="438" spans="3:3" x14ac:dyDescent="0.3">
      <c r="C438" s="45"/>
    </row>
    <row r="439" spans="3:3" x14ac:dyDescent="0.3">
      <c r="C439" s="45"/>
    </row>
    <row r="440" spans="3:3" x14ac:dyDescent="0.3">
      <c r="C440" s="45"/>
    </row>
    <row r="441" spans="3:3" x14ac:dyDescent="0.3">
      <c r="C441" s="45"/>
    </row>
    <row r="442" spans="3:3" x14ac:dyDescent="0.3">
      <c r="C442" s="45"/>
    </row>
    <row r="443" spans="3:3" x14ac:dyDescent="0.3">
      <c r="C443" s="45"/>
    </row>
    <row r="444" spans="3:3" x14ac:dyDescent="0.3">
      <c r="C444" s="45"/>
    </row>
    <row r="445" spans="3:3" x14ac:dyDescent="0.3">
      <c r="C445" s="45"/>
    </row>
    <row r="446" spans="3:3" x14ac:dyDescent="0.3">
      <c r="C446" s="45"/>
    </row>
    <row r="447" spans="3:3" x14ac:dyDescent="0.3">
      <c r="C447" s="45"/>
    </row>
    <row r="448" spans="3:3" x14ac:dyDescent="0.3">
      <c r="C448" s="45"/>
    </row>
    <row r="449" spans="3:3" x14ac:dyDescent="0.3">
      <c r="C449" s="45"/>
    </row>
    <row r="450" spans="3:3" x14ac:dyDescent="0.3">
      <c r="C450" s="45"/>
    </row>
    <row r="451" spans="3:3" x14ac:dyDescent="0.3">
      <c r="C451" s="45"/>
    </row>
    <row r="452" spans="3:3" x14ac:dyDescent="0.3">
      <c r="C452" s="45"/>
    </row>
    <row r="453" spans="3:3" x14ac:dyDescent="0.3">
      <c r="C453" s="45"/>
    </row>
    <row r="454" spans="3:3" x14ac:dyDescent="0.3">
      <c r="C454" s="44"/>
    </row>
  </sheetData>
  <autoFilter ref="A9:L59" xr:uid="{00000000-0009-0000-0000-000001000000}"/>
  <mergeCells count="23">
    <mergeCell ref="H63:J63"/>
    <mergeCell ref="A2:D2"/>
    <mergeCell ref="A3:D3"/>
    <mergeCell ref="A4:D4"/>
    <mergeCell ref="A5:D5"/>
    <mergeCell ref="E2:J2"/>
    <mergeCell ref="E3:J3"/>
    <mergeCell ref="E4:F4"/>
    <mergeCell ref="E5:F5"/>
    <mergeCell ref="G4:H4"/>
    <mergeCell ref="G5:H5"/>
    <mergeCell ref="A10:D10"/>
    <mergeCell ref="A57:C57"/>
    <mergeCell ref="A1:L1"/>
    <mergeCell ref="A54:C54"/>
    <mergeCell ref="A11:C11"/>
    <mergeCell ref="A15:C15"/>
    <mergeCell ref="A16:C16"/>
    <mergeCell ref="A25:C25"/>
    <mergeCell ref="A35:C35"/>
    <mergeCell ref="A37:C37"/>
    <mergeCell ref="A38:C38"/>
    <mergeCell ref="A45:C45"/>
  </mergeCells>
  <phoneticPr fontId="5" type="noConversion"/>
  <dataValidations count="1">
    <dataValidation type="list" allowBlank="1" showInputMessage="1" showErrorMessage="1" sqref="B17:B24 B26:B34 B36 B39:B44 B46:B53 B12:B14 B58:B59 B55:B56" xr:uid="{00000000-0002-0000-0100-000000000000}">
      <formula1>"SINAPI,SINAPI-I,GOINFRA"</formula1>
    </dataValidation>
  </dataValidations>
  <pageMargins left="0.7" right="0.7" top="0.75" bottom="0.75" header="0.3" footer="0.3"/>
  <pageSetup scale="5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3"/>
  <dimension ref="A1:H108"/>
  <sheetViews>
    <sheetView workbookViewId="0">
      <pane xSplit="3" ySplit="8" topLeftCell="D9" activePane="bottomRight" state="frozen"/>
      <selection pane="topRight" activeCell="D1" sqref="D1"/>
      <selection pane="bottomLeft" activeCell="A9" sqref="A9"/>
      <selection pane="bottomRight" activeCell="B3" sqref="B3"/>
    </sheetView>
  </sheetViews>
  <sheetFormatPr defaultRowHeight="14.4" x14ac:dyDescent="0.3"/>
  <cols>
    <col min="1" max="2" width="14.6640625" customWidth="1"/>
    <col min="3" max="3" width="90.6640625" customWidth="1"/>
    <col min="4" max="7" width="17.6640625" customWidth="1"/>
    <col min="8" max="8" width="10.6640625" hidden="1" customWidth="1"/>
  </cols>
  <sheetData>
    <row r="1" spans="1:8" ht="21" x14ac:dyDescent="0.4">
      <c r="A1" s="124" t="s">
        <v>52339</v>
      </c>
      <c r="B1" s="124"/>
      <c r="C1" s="124"/>
      <c r="D1" s="124"/>
      <c r="E1" s="124"/>
      <c r="F1" s="124"/>
      <c r="G1" s="124"/>
    </row>
    <row r="3" spans="1:8" x14ac:dyDescent="0.3">
      <c r="A3" t="s">
        <v>52340</v>
      </c>
      <c r="B3" s="4" t="s">
        <v>52443</v>
      </c>
    </row>
    <row r="4" spans="1:8" x14ac:dyDescent="0.3">
      <c r="A4" t="s">
        <v>52341</v>
      </c>
      <c r="B4" s="4" t="s">
        <v>52342</v>
      </c>
    </row>
    <row r="5" spans="1:8" x14ac:dyDescent="0.3">
      <c r="A5" t="s">
        <v>52343</v>
      </c>
      <c r="B5">
        <f>COUNT('BANCO DE CUSTOS'!N2:N17388)</f>
        <v>22</v>
      </c>
    </row>
    <row r="6" spans="1:8" x14ac:dyDescent="0.3">
      <c r="A6" s="2" t="s">
        <v>52344</v>
      </c>
      <c r="B6" s="2"/>
      <c r="C6" s="2"/>
      <c r="D6" s="2"/>
      <c r="E6" s="2"/>
      <c r="F6" s="2"/>
      <c r="G6" s="2"/>
    </row>
    <row r="8" spans="1:8" x14ac:dyDescent="0.3">
      <c r="A8" s="5" t="s">
        <v>15</v>
      </c>
      <c r="B8" s="5" t="s">
        <v>16</v>
      </c>
      <c r="C8" s="5" t="s">
        <v>17</v>
      </c>
      <c r="D8" s="5" t="s">
        <v>18</v>
      </c>
      <c r="E8" s="5" t="s">
        <v>52345</v>
      </c>
      <c r="F8" s="5" t="s">
        <v>20</v>
      </c>
      <c r="G8" s="5" t="s">
        <v>26</v>
      </c>
    </row>
    <row r="9" spans="1:8" ht="28.8" x14ac:dyDescent="0.3">
      <c r="A9" s="6" t="str">
        <f>IF($H9="","",IF(INDEX('BANCO DE CUSTOS'!$A$2:$M$17388,$H9,2)="","",INDEX('BANCO DE CUSTOS'!$A$2:$M$17388,$H9,2)))</f>
        <v>SINAPI</v>
      </c>
      <c r="B9" s="6" t="str">
        <f>IF($H9="","",IF(INDEX('BANCO DE CUSTOS'!$A$2:$M$17388,$H9,3)="","",INDEX('BANCO DE CUSTOS'!$A$2:$M$17388,$H9,3)))</f>
        <v>95402</v>
      </c>
      <c r="C9" s="6" t="str">
        <f>IF($H9="","",IF(INDEX('BANCO DE CUSTOS'!$A$2:$M$17388,$H9,4)="","",INDEX('BANCO DE CUSTOS'!$A$2:$M$17388,$H9,4)))</f>
        <v>CURSO DE CAPACITAÇÃO PARA ENGENHEIRO CIVIL DE OBRA JÚNIOR (ENCARGOS COMPLEMENTARES) - HORISTA</v>
      </c>
      <c r="D9" s="6" t="str">
        <f>IF($H9="","",IF(INDEX('BANCO DE CUSTOS'!$A$2:$M$17388,$H9,5)="","",INDEX('BANCO DE CUSTOS'!$A$2:$M$17388,$H9,5)))</f>
        <v>H</v>
      </c>
      <c r="E9" s="7">
        <f>IF($H9="","",IF(INDEX('BANCO DE CUSTOS'!$A$2:$M$17388,$H9,13)="SEM PREÇO","",INDEX('BANCO DE CUSTOS'!$A$2:$M$17388,$H9,6)))</f>
        <v>1.92</v>
      </c>
      <c r="F9" s="6" t="str">
        <f>IF($H9="","",IF(INDEX('BANCO DE CUSTOS'!$A$2:$M$17388,$H9,7)="","",INDEX('BANCO DE CUSTOS'!$A$2:$M$17388,$H9,7)))</f>
        <v>08/2026</v>
      </c>
      <c r="G9" s="6" t="str">
        <f>IF($H9="","",IF(INDEX('BANCO DE CUSTOS'!$A$2:$M$17388,$H9,13)="","",INDEX('BANCO DE CUSTOS'!$A$2:$M$17388,$H9,13)))</f>
        <v>COM PREÇO</v>
      </c>
      <c r="H9">
        <f>IFERROR(SMALL('BANCO DE CUSTOS'!$N$2:$N$17388,ROWS($H$9:H9)),"")</f>
        <v>7311</v>
      </c>
    </row>
    <row r="10" spans="1:8" ht="28.8" x14ac:dyDescent="0.3">
      <c r="A10" s="6" t="str">
        <f>IF($H10="","",IF(INDEX('BANCO DE CUSTOS'!$A$2:$M$17388,$H10,2)="","",INDEX('BANCO DE CUSTOS'!$A$2:$M$17388,$H10,2)))</f>
        <v>SINAPI</v>
      </c>
      <c r="B10" s="6" t="str">
        <f>IF($H10="","",IF(INDEX('BANCO DE CUSTOS'!$A$2:$M$17388,$H10,3)="","",INDEX('BANCO DE CUSTOS'!$A$2:$M$17388,$H10,3)))</f>
        <v>95415</v>
      </c>
      <c r="C10" s="6" t="str">
        <f>IF($H10="","",IF(INDEX('BANCO DE CUSTOS'!$A$2:$M$17388,$H10,4)="","",INDEX('BANCO DE CUSTOS'!$A$2:$M$17388,$H10,4)))</f>
        <v>CURSO DE CAPACITAÇÃO PARA ENGENHEIRO CIVIL DE OBRA JÚNIOR (ENCARGOS COMPLEMENTARES) - MENSALISTA</v>
      </c>
      <c r="D10" s="6" t="str">
        <f>IF($H10="","",IF(INDEX('BANCO DE CUSTOS'!$A$2:$M$17388,$H10,5)="","",INDEX('BANCO DE CUSTOS'!$A$2:$M$17388,$H10,5)))</f>
        <v>MES</v>
      </c>
      <c r="E10" s="7">
        <f>IF($H10="","",IF(INDEX('BANCO DE CUSTOS'!$A$2:$M$17388,$H10,13)="SEM PREÇO","",INDEX('BANCO DE CUSTOS'!$A$2:$M$17388,$H10,6)))</f>
        <v>259.36</v>
      </c>
      <c r="F10" s="6" t="str">
        <f>IF($H10="","",IF(INDEX('BANCO DE CUSTOS'!$A$2:$M$17388,$H10,7)="","",INDEX('BANCO DE CUSTOS'!$A$2:$M$17388,$H10,7)))</f>
        <v>08/2026</v>
      </c>
      <c r="G10" s="6" t="str">
        <f>IF($H10="","",IF(INDEX('BANCO DE CUSTOS'!$A$2:$M$17388,$H10,13)="","",INDEX('BANCO DE CUSTOS'!$A$2:$M$17388,$H10,13)))</f>
        <v>COM PREÇO</v>
      </c>
      <c r="H10">
        <f>IFERROR(SMALL('BANCO DE CUSTOS'!$N$2:$N$17388,ROWS($H$9:H10)),"")</f>
        <v>7312</v>
      </c>
    </row>
    <row r="11" spans="1:8" ht="28.8" x14ac:dyDescent="0.3">
      <c r="A11" s="6" t="str">
        <f>IF($H11="","",IF(INDEX('BANCO DE CUSTOS'!$A$2:$M$17388,$H11,2)="","",INDEX('BANCO DE CUSTOS'!$A$2:$M$17388,$H11,2)))</f>
        <v>SINAPI</v>
      </c>
      <c r="B11" s="6" t="str">
        <f>IF($H11="","",IF(INDEX('BANCO DE CUSTOS'!$A$2:$M$17388,$H11,3)="","",INDEX('BANCO DE CUSTOS'!$A$2:$M$17388,$H11,3)))</f>
        <v>95403</v>
      </c>
      <c r="C11" s="6" t="str">
        <f>IF($H11="","",IF(INDEX('BANCO DE CUSTOS'!$A$2:$M$17388,$H11,4)="","",INDEX('BANCO DE CUSTOS'!$A$2:$M$17388,$H11,4)))</f>
        <v>CURSO DE CAPACITAÇÃO PARA ENGENHEIRO CIVIL DE OBRA PLENO (ENCARGOS COMPLEMENTARES) - HORISTA</v>
      </c>
      <c r="D11" s="6" t="str">
        <f>IF($H11="","",IF(INDEX('BANCO DE CUSTOS'!$A$2:$M$17388,$H11,5)="","",INDEX('BANCO DE CUSTOS'!$A$2:$M$17388,$H11,5)))</f>
        <v>H</v>
      </c>
      <c r="E11" s="7">
        <f>IF($H11="","",IF(INDEX('BANCO DE CUSTOS'!$A$2:$M$17388,$H11,13)="SEM PREÇO","",INDEX('BANCO DE CUSTOS'!$A$2:$M$17388,$H11,6)))</f>
        <v>2.02</v>
      </c>
      <c r="F11" s="6" t="str">
        <f>IF($H11="","",IF(INDEX('BANCO DE CUSTOS'!$A$2:$M$17388,$H11,7)="","",INDEX('BANCO DE CUSTOS'!$A$2:$M$17388,$H11,7)))</f>
        <v>08/2026</v>
      </c>
      <c r="G11" s="6" t="str">
        <f>IF($H11="","",IF(INDEX('BANCO DE CUSTOS'!$A$2:$M$17388,$H11,13)="","",INDEX('BANCO DE CUSTOS'!$A$2:$M$17388,$H11,13)))</f>
        <v>COM PREÇO</v>
      </c>
      <c r="H11">
        <f>IFERROR(SMALL('BANCO DE CUSTOS'!$N$2:$N$17388,ROWS($H$9:H11)),"")</f>
        <v>7313</v>
      </c>
    </row>
    <row r="12" spans="1:8" ht="28.8" x14ac:dyDescent="0.3">
      <c r="A12" s="6" t="str">
        <f>IF($H12="","",IF(INDEX('BANCO DE CUSTOS'!$A$2:$M$17388,$H12,2)="","",INDEX('BANCO DE CUSTOS'!$A$2:$M$17388,$H12,2)))</f>
        <v>SINAPI</v>
      </c>
      <c r="B12" s="6" t="str">
        <f>IF($H12="","",IF(INDEX('BANCO DE CUSTOS'!$A$2:$M$17388,$H12,3)="","",INDEX('BANCO DE CUSTOS'!$A$2:$M$17388,$H12,3)))</f>
        <v>95417</v>
      </c>
      <c r="C12" s="6" t="str">
        <f>IF($H12="","",IF(INDEX('BANCO DE CUSTOS'!$A$2:$M$17388,$H12,4)="","",INDEX('BANCO DE CUSTOS'!$A$2:$M$17388,$H12,4)))</f>
        <v>CURSO DE CAPACITAÇÃO PARA ENGENHEIRO CIVIL DE OBRA PLENO (ENCARGOS COMPLEMENTARES) - MENSALISTA</v>
      </c>
      <c r="D12" s="6" t="str">
        <f>IF($H12="","",IF(INDEX('BANCO DE CUSTOS'!$A$2:$M$17388,$H12,5)="","",INDEX('BANCO DE CUSTOS'!$A$2:$M$17388,$H12,5)))</f>
        <v>MES</v>
      </c>
      <c r="E12" s="7">
        <f>IF($H12="","",IF(INDEX('BANCO DE CUSTOS'!$A$2:$M$17388,$H12,13)="SEM PREÇO","",INDEX('BANCO DE CUSTOS'!$A$2:$M$17388,$H12,6)))</f>
        <v>273.83</v>
      </c>
      <c r="F12" s="6" t="str">
        <f>IF($H12="","",IF(INDEX('BANCO DE CUSTOS'!$A$2:$M$17388,$H12,7)="","",INDEX('BANCO DE CUSTOS'!$A$2:$M$17388,$H12,7)))</f>
        <v>08/2026</v>
      </c>
      <c r="G12" s="6" t="str">
        <f>IF($H12="","",IF(INDEX('BANCO DE CUSTOS'!$A$2:$M$17388,$H12,13)="","",INDEX('BANCO DE CUSTOS'!$A$2:$M$17388,$H12,13)))</f>
        <v>COM PREÇO</v>
      </c>
      <c r="H12">
        <f>IFERROR(SMALL('BANCO DE CUSTOS'!$N$2:$N$17388,ROWS($H$9:H12)),"")</f>
        <v>7314</v>
      </c>
    </row>
    <row r="13" spans="1:8" ht="28.8" x14ac:dyDescent="0.3">
      <c r="A13" s="6" t="str">
        <f>IF($H13="","",IF(INDEX('BANCO DE CUSTOS'!$A$2:$M$17388,$H13,2)="","",INDEX('BANCO DE CUSTOS'!$A$2:$M$17388,$H13,2)))</f>
        <v>SINAPI</v>
      </c>
      <c r="B13" s="6" t="str">
        <f>IF($H13="","",IF(INDEX('BANCO DE CUSTOS'!$A$2:$M$17388,$H13,3)="","",INDEX('BANCO DE CUSTOS'!$A$2:$M$17388,$H13,3)))</f>
        <v>95404</v>
      </c>
      <c r="C13" s="6" t="str">
        <f>IF($H13="","",IF(INDEX('BANCO DE CUSTOS'!$A$2:$M$17388,$H13,4)="","",INDEX('BANCO DE CUSTOS'!$A$2:$M$17388,$H13,4)))</f>
        <v>CURSO DE CAPACITAÇÃO PARA ENGENHEIRO CIVIL DE OBRA SÊNIOR (ENCARGOS COMPLEMENTARES) - HORISTA</v>
      </c>
      <c r="D13" s="6" t="str">
        <f>IF($H13="","",IF(INDEX('BANCO DE CUSTOS'!$A$2:$M$17388,$H13,5)="","",INDEX('BANCO DE CUSTOS'!$A$2:$M$17388,$H13,5)))</f>
        <v>H</v>
      </c>
      <c r="E13" s="7">
        <f>IF($H13="","",IF(INDEX('BANCO DE CUSTOS'!$A$2:$M$17388,$H13,13)="SEM PREÇO","",INDEX('BANCO DE CUSTOS'!$A$2:$M$17388,$H13,6)))</f>
        <v>2.41</v>
      </c>
      <c r="F13" s="6" t="str">
        <f>IF($H13="","",IF(INDEX('BANCO DE CUSTOS'!$A$2:$M$17388,$H13,7)="","",INDEX('BANCO DE CUSTOS'!$A$2:$M$17388,$H13,7)))</f>
        <v>08/2026</v>
      </c>
      <c r="G13" s="6" t="str">
        <f>IF($H13="","",IF(INDEX('BANCO DE CUSTOS'!$A$2:$M$17388,$H13,13)="","",INDEX('BANCO DE CUSTOS'!$A$2:$M$17388,$H13,13)))</f>
        <v>COM PREÇO</v>
      </c>
      <c r="H13">
        <f>IFERROR(SMALL('BANCO DE CUSTOS'!$N$2:$N$17388,ROWS($H$9:H13)),"")</f>
        <v>7315</v>
      </c>
    </row>
    <row r="14" spans="1:8" ht="28.8" x14ac:dyDescent="0.3">
      <c r="A14" s="6" t="str">
        <f>IF($H14="","",IF(INDEX('BANCO DE CUSTOS'!$A$2:$M$17388,$H14,2)="","",INDEX('BANCO DE CUSTOS'!$A$2:$M$17388,$H14,2)))</f>
        <v>SINAPI</v>
      </c>
      <c r="B14" s="6" t="str">
        <f>IF($H14="","",IF(INDEX('BANCO DE CUSTOS'!$A$2:$M$17388,$H14,3)="","",INDEX('BANCO DE CUSTOS'!$A$2:$M$17388,$H14,3)))</f>
        <v>95418</v>
      </c>
      <c r="C14" s="6" t="str">
        <f>IF($H14="","",IF(INDEX('BANCO DE CUSTOS'!$A$2:$M$17388,$H14,4)="","",INDEX('BANCO DE CUSTOS'!$A$2:$M$17388,$H14,4)))</f>
        <v>CURSO DE CAPACITAÇÃO PARA ENGENHEIRO CIVIL DE OBRA SÊNIOR (ENCARGOS COMPLEMENTARES) - MENSALISTA</v>
      </c>
      <c r="D14" s="6" t="str">
        <f>IF($H14="","",IF(INDEX('BANCO DE CUSTOS'!$A$2:$M$17388,$H14,5)="","",INDEX('BANCO DE CUSTOS'!$A$2:$M$17388,$H14,5)))</f>
        <v>MES</v>
      </c>
      <c r="E14" s="7">
        <f>IF($H14="","",IF(INDEX('BANCO DE CUSTOS'!$A$2:$M$17388,$H14,13)="SEM PREÇO","",INDEX('BANCO DE CUSTOS'!$A$2:$M$17388,$H14,6)))</f>
        <v>326.57</v>
      </c>
      <c r="F14" s="6" t="str">
        <f>IF($H14="","",IF(INDEX('BANCO DE CUSTOS'!$A$2:$M$17388,$H14,7)="","",INDEX('BANCO DE CUSTOS'!$A$2:$M$17388,$H14,7)))</f>
        <v>08/2026</v>
      </c>
      <c r="G14" s="6" t="str">
        <f>IF($H14="","",IF(INDEX('BANCO DE CUSTOS'!$A$2:$M$17388,$H14,13)="","",INDEX('BANCO DE CUSTOS'!$A$2:$M$17388,$H14,13)))</f>
        <v>COM PREÇO</v>
      </c>
      <c r="H14">
        <f>IFERROR(SMALL('BANCO DE CUSTOS'!$N$2:$N$17388,ROWS($H$9:H14)),"")</f>
        <v>7316</v>
      </c>
    </row>
    <row r="15" spans="1:8" x14ac:dyDescent="0.3">
      <c r="A15" s="6" t="str">
        <f>IF($H15="","",IF(INDEX('BANCO DE CUSTOS'!$A$2:$M$17388,$H15,2)="","",INDEX('BANCO DE CUSTOS'!$A$2:$M$17388,$H15,2)))</f>
        <v>SINAPI</v>
      </c>
      <c r="B15" s="6" t="str">
        <f>IF($H15="","",IF(INDEX('BANCO DE CUSTOS'!$A$2:$M$17388,$H15,3)="","",INDEX('BANCO DE CUSTOS'!$A$2:$M$17388,$H15,3)))</f>
        <v>90777</v>
      </c>
      <c r="C15" s="6" t="str">
        <f>IF($H15="","",IF(INDEX('BANCO DE CUSTOS'!$A$2:$M$17388,$H15,4)="","",INDEX('BANCO DE CUSTOS'!$A$2:$M$17388,$H15,4)))</f>
        <v>ENGENHEIRO CIVIL DE OBRA JUNIOR COM ENCARGOS COMPLEMENTARES</v>
      </c>
      <c r="D15" s="6" t="str">
        <f>IF($H15="","",IF(INDEX('BANCO DE CUSTOS'!$A$2:$M$17388,$H15,5)="","",INDEX('BANCO DE CUSTOS'!$A$2:$M$17388,$H15,5)))</f>
        <v>H</v>
      </c>
      <c r="E15" s="7">
        <f>IF($H15="","",IF(INDEX('BANCO DE CUSTOS'!$A$2:$M$17388,$H15,13)="SEM PREÇO","",INDEX('BANCO DE CUSTOS'!$A$2:$M$17388,$H15,6)))</f>
        <v>138.02000000000001</v>
      </c>
      <c r="F15" s="6" t="str">
        <f>IF($H15="","",IF(INDEX('BANCO DE CUSTOS'!$A$2:$M$17388,$H15,7)="","",INDEX('BANCO DE CUSTOS'!$A$2:$M$17388,$H15,7)))</f>
        <v>08/2026</v>
      </c>
      <c r="G15" s="6" t="str">
        <f>IF($H15="","",IF(INDEX('BANCO DE CUSTOS'!$A$2:$M$17388,$H15,13)="","",INDEX('BANCO DE CUSTOS'!$A$2:$M$17388,$H15,13)))</f>
        <v>COM PREÇO</v>
      </c>
      <c r="H15">
        <f>IFERROR(SMALL('BANCO DE CUSTOS'!$N$2:$N$17388,ROWS($H$9:H15)),"")</f>
        <v>7439</v>
      </c>
    </row>
    <row r="16" spans="1:8" x14ac:dyDescent="0.3">
      <c r="A16" s="6" t="str">
        <f>IF($H16="","",IF(INDEX('BANCO DE CUSTOS'!$A$2:$M$17388,$H16,2)="","",INDEX('BANCO DE CUSTOS'!$A$2:$M$17388,$H16,2)))</f>
        <v>SINAPI</v>
      </c>
      <c r="B16" s="6" t="str">
        <f>IF($H16="","",IF(INDEX('BANCO DE CUSTOS'!$A$2:$M$17388,$H16,3)="","",INDEX('BANCO DE CUSTOS'!$A$2:$M$17388,$H16,3)))</f>
        <v>93565</v>
      </c>
      <c r="C16" s="6" t="str">
        <f>IF($H16="","",IF(INDEX('BANCO DE CUSTOS'!$A$2:$M$17388,$H16,4)="","",INDEX('BANCO DE CUSTOS'!$A$2:$M$17388,$H16,4)))</f>
        <v>ENGENHEIRO CIVIL DE OBRA JUNIOR COM ENCARGOS COMPLEMENTARES</v>
      </c>
      <c r="D16" s="6" t="str">
        <f>IF($H16="","",IF(INDEX('BANCO DE CUSTOS'!$A$2:$M$17388,$H16,5)="","",INDEX('BANCO DE CUSTOS'!$A$2:$M$17388,$H16,5)))</f>
        <v>MES</v>
      </c>
      <c r="E16" s="7">
        <f>IF($H16="","",IF(INDEX('BANCO DE CUSTOS'!$A$2:$M$17388,$H16,13)="SEM PREÇO","",INDEX('BANCO DE CUSTOS'!$A$2:$M$17388,$H16,6)))</f>
        <v>24404.06</v>
      </c>
      <c r="F16" s="6" t="str">
        <f>IF($H16="","",IF(INDEX('BANCO DE CUSTOS'!$A$2:$M$17388,$H16,7)="","",INDEX('BANCO DE CUSTOS'!$A$2:$M$17388,$H16,7)))</f>
        <v>08/2026</v>
      </c>
      <c r="G16" s="6" t="str">
        <f>IF($H16="","",IF(INDEX('BANCO DE CUSTOS'!$A$2:$M$17388,$H16,13)="","",INDEX('BANCO DE CUSTOS'!$A$2:$M$17388,$H16,13)))</f>
        <v>COM PREÇO</v>
      </c>
      <c r="H16">
        <f>IFERROR(SMALL('BANCO DE CUSTOS'!$N$2:$N$17388,ROWS($H$9:H16)),"")</f>
        <v>7440</v>
      </c>
    </row>
    <row r="17" spans="1:8" x14ac:dyDescent="0.3">
      <c r="A17" s="6" t="str">
        <f>IF($H17="","",IF(INDEX('BANCO DE CUSTOS'!$A$2:$M$17388,$H17,2)="","",INDEX('BANCO DE CUSTOS'!$A$2:$M$17388,$H17,2)))</f>
        <v>SINAPI</v>
      </c>
      <c r="B17" s="6" t="str">
        <f>IF($H17="","",IF(INDEX('BANCO DE CUSTOS'!$A$2:$M$17388,$H17,3)="","",INDEX('BANCO DE CUSTOS'!$A$2:$M$17388,$H17,3)))</f>
        <v>90778</v>
      </c>
      <c r="C17" s="6" t="str">
        <f>IF($H17="","",IF(INDEX('BANCO DE CUSTOS'!$A$2:$M$17388,$H17,4)="","",INDEX('BANCO DE CUSTOS'!$A$2:$M$17388,$H17,4)))</f>
        <v>ENGENHEIRO CIVIL DE OBRA PLENO COM ENCARGOS COMPLEMENTARES</v>
      </c>
      <c r="D17" s="6" t="str">
        <f>IF($H17="","",IF(INDEX('BANCO DE CUSTOS'!$A$2:$M$17388,$H17,5)="","",INDEX('BANCO DE CUSTOS'!$A$2:$M$17388,$H17,5)))</f>
        <v>H</v>
      </c>
      <c r="E17" s="7">
        <f>IF($H17="","",IF(INDEX('BANCO DE CUSTOS'!$A$2:$M$17388,$H17,13)="SEM PREÇO","",INDEX('BANCO DE CUSTOS'!$A$2:$M$17388,$H17,6)))</f>
        <v>145.37</v>
      </c>
      <c r="F17" s="6" t="str">
        <f>IF($H17="","",IF(INDEX('BANCO DE CUSTOS'!$A$2:$M$17388,$H17,7)="","",INDEX('BANCO DE CUSTOS'!$A$2:$M$17388,$H17,7)))</f>
        <v>08/2026</v>
      </c>
      <c r="G17" s="6" t="str">
        <f>IF($H17="","",IF(INDEX('BANCO DE CUSTOS'!$A$2:$M$17388,$H17,13)="","",INDEX('BANCO DE CUSTOS'!$A$2:$M$17388,$H17,13)))</f>
        <v>COM PREÇO</v>
      </c>
      <c r="H17">
        <f>IFERROR(SMALL('BANCO DE CUSTOS'!$N$2:$N$17388,ROWS($H$9:H17)),"")</f>
        <v>7441</v>
      </c>
    </row>
    <row r="18" spans="1:8" x14ac:dyDescent="0.3">
      <c r="A18" s="6" t="str">
        <f>IF($H18="","",IF(INDEX('BANCO DE CUSTOS'!$A$2:$M$17388,$H18,2)="","",INDEX('BANCO DE CUSTOS'!$A$2:$M$17388,$H18,2)))</f>
        <v>SINAPI</v>
      </c>
      <c r="B18" s="6" t="str">
        <f>IF($H18="","",IF(INDEX('BANCO DE CUSTOS'!$A$2:$M$17388,$H18,3)="","",INDEX('BANCO DE CUSTOS'!$A$2:$M$17388,$H18,3)))</f>
        <v>93567</v>
      </c>
      <c r="C18" s="6" t="str">
        <f>IF($H18="","",IF(INDEX('BANCO DE CUSTOS'!$A$2:$M$17388,$H18,4)="","",INDEX('BANCO DE CUSTOS'!$A$2:$M$17388,$H18,4)))</f>
        <v>ENGENHEIRO CIVIL DE OBRA PLENO COM ENCARGOS COMPLEMENTARES</v>
      </c>
      <c r="D18" s="6" t="str">
        <f>IF($H18="","",IF(INDEX('BANCO DE CUSTOS'!$A$2:$M$17388,$H18,5)="","",INDEX('BANCO DE CUSTOS'!$A$2:$M$17388,$H18,5)))</f>
        <v>MES</v>
      </c>
      <c r="E18" s="7">
        <f>IF($H18="","",IF(INDEX('BANCO DE CUSTOS'!$A$2:$M$17388,$H18,13)="SEM PREÇO","",INDEX('BANCO DE CUSTOS'!$A$2:$M$17388,$H18,6)))</f>
        <v>25705.03</v>
      </c>
      <c r="F18" s="6" t="str">
        <f>IF($H18="","",IF(INDEX('BANCO DE CUSTOS'!$A$2:$M$17388,$H18,7)="","",INDEX('BANCO DE CUSTOS'!$A$2:$M$17388,$H18,7)))</f>
        <v>08/2026</v>
      </c>
      <c r="G18" s="6" t="str">
        <f>IF($H18="","",IF(INDEX('BANCO DE CUSTOS'!$A$2:$M$17388,$H18,13)="","",INDEX('BANCO DE CUSTOS'!$A$2:$M$17388,$H18,13)))</f>
        <v>COM PREÇO</v>
      </c>
      <c r="H18">
        <f>IFERROR(SMALL('BANCO DE CUSTOS'!$N$2:$N$17388,ROWS($H$9:H18)),"")</f>
        <v>7442</v>
      </c>
    </row>
    <row r="19" spans="1:8" x14ac:dyDescent="0.3">
      <c r="A19" s="6" t="str">
        <f>IF($H19="","",IF(INDEX('BANCO DE CUSTOS'!$A$2:$M$17388,$H19,2)="","",INDEX('BANCO DE CUSTOS'!$A$2:$M$17388,$H19,2)))</f>
        <v>SINAPI</v>
      </c>
      <c r="B19" s="6" t="str">
        <f>IF($H19="","",IF(INDEX('BANCO DE CUSTOS'!$A$2:$M$17388,$H19,3)="","",INDEX('BANCO DE CUSTOS'!$A$2:$M$17388,$H19,3)))</f>
        <v>90779</v>
      </c>
      <c r="C19" s="6" t="str">
        <f>IF($H19="","",IF(INDEX('BANCO DE CUSTOS'!$A$2:$M$17388,$H19,4)="","",INDEX('BANCO DE CUSTOS'!$A$2:$M$17388,$H19,4)))</f>
        <v>ENGENHEIRO CIVIL DE OBRA SENIOR COM ENCARGOS COMPLEMENTARES</v>
      </c>
      <c r="D19" s="6" t="str">
        <f>IF($H19="","",IF(INDEX('BANCO DE CUSTOS'!$A$2:$M$17388,$H19,5)="","",INDEX('BANCO DE CUSTOS'!$A$2:$M$17388,$H19,5)))</f>
        <v>H</v>
      </c>
      <c r="E19" s="7">
        <f>IF($H19="","",IF(INDEX('BANCO DE CUSTOS'!$A$2:$M$17388,$H19,13)="SEM PREÇO","",INDEX('BANCO DE CUSTOS'!$A$2:$M$17388,$H19,6)))</f>
        <v>172.2</v>
      </c>
      <c r="F19" s="6" t="str">
        <f>IF($H19="","",IF(INDEX('BANCO DE CUSTOS'!$A$2:$M$17388,$H19,7)="","",INDEX('BANCO DE CUSTOS'!$A$2:$M$17388,$H19,7)))</f>
        <v>08/2026</v>
      </c>
      <c r="G19" s="6" t="str">
        <f>IF($H19="","",IF(INDEX('BANCO DE CUSTOS'!$A$2:$M$17388,$H19,13)="","",INDEX('BANCO DE CUSTOS'!$A$2:$M$17388,$H19,13)))</f>
        <v>COM PREÇO</v>
      </c>
      <c r="H19">
        <f>IFERROR(SMALL('BANCO DE CUSTOS'!$N$2:$N$17388,ROWS($H$9:H19)),"")</f>
        <v>7443</v>
      </c>
    </row>
    <row r="20" spans="1:8" x14ac:dyDescent="0.3">
      <c r="A20" s="6" t="str">
        <f>IF($H20="","",IF(INDEX('BANCO DE CUSTOS'!$A$2:$M$17388,$H20,2)="","",INDEX('BANCO DE CUSTOS'!$A$2:$M$17388,$H20,2)))</f>
        <v>SINAPI</v>
      </c>
      <c r="B20" s="6" t="str">
        <f>IF($H20="","",IF(INDEX('BANCO DE CUSTOS'!$A$2:$M$17388,$H20,3)="","",INDEX('BANCO DE CUSTOS'!$A$2:$M$17388,$H20,3)))</f>
        <v>93568</v>
      </c>
      <c r="C20" s="6" t="str">
        <f>IF($H20="","",IF(INDEX('BANCO DE CUSTOS'!$A$2:$M$17388,$H20,4)="","",INDEX('BANCO DE CUSTOS'!$A$2:$M$17388,$H20,4)))</f>
        <v>ENGENHEIRO CIVIL DE OBRA SENIOR COM ENCARGOS COMPLEMENTARES</v>
      </c>
      <c r="D20" s="6" t="str">
        <f>IF($H20="","",IF(INDEX('BANCO DE CUSTOS'!$A$2:$M$17388,$H20,5)="","",INDEX('BANCO DE CUSTOS'!$A$2:$M$17388,$H20,5)))</f>
        <v>MES</v>
      </c>
      <c r="E20" s="7">
        <f>IF($H20="","",IF(INDEX('BANCO DE CUSTOS'!$A$2:$M$17388,$H20,13)="SEM PREÇO","",INDEX('BANCO DE CUSTOS'!$A$2:$M$17388,$H20,6)))</f>
        <v>30447.66</v>
      </c>
      <c r="F20" s="6" t="str">
        <f>IF($H20="","",IF(INDEX('BANCO DE CUSTOS'!$A$2:$M$17388,$H20,7)="","",INDEX('BANCO DE CUSTOS'!$A$2:$M$17388,$H20,7)))</f>
        <v>08/2026</v>
      </c>
      <c r="G20" s="6" t="str">
        <f>IF($H20="","",IF(INDEX('BANCO DE CUSTOS'!$A$2:$M$17388,$H20,13)="","",INDEX('BANCO DE CUSTOS'!$A$2:$M$17388,$H20,13)))</f>
        <v>COM PREÇO</v>
      </c>
      <c r="H20">
        <f>IFERROR(SMALL('BANCO DE CUSTOS'!$N$2:$N$17388,ROWS($H$9:H20)),"")</f>
        <v>7444</v>
      </c>
    </row>
    <row r="21" spans="1:8" x14ac:dyDescent="0.3">
      <c r="A21" s="6" t="str">
        <f>IF($H21="","",IF(INDEX('BANCO DE CUSTOS'!$A$2:$M$17388,$H21,2)="","",INDEX('BANCO DE CUSTOS'!$A$2:$M$17388,$H21,2)))</f>
        <v>SINAPI-I</v>
      </c>
      <c r="B21" s="6" t="str">
        <f>IF($H21="","",IF(INDEX('BANCO DE CUSTOS'!$A$2:$M$17388,$H21,3)="","",INDEX('BANCO DE CUSTOS'!$A$2:$M$17388,$H21,3)))</f>
        <v>2706</v>
      </c>
      <c r="C21" s="6" t="str">
        <f>IF($H21="","",IF(INDEX('BANCO DE CUSTOS'!$A$2:$M$17388,$H21,4)="","",INDEX('BANCO DE CUSTOS'!$A$2:$M$17388,$H21,4)))</f>
        <v>ENGENHEIRO CIVIL DE OBRA JUNIOR (HORISTA)</v>
      </c>
      <c r="D21" s="6" t="str">
        <f>IF($H21="","",IF(INDEX('BANCO DE CUSTOS'!$A$2:$M$17388,$H21,5)="","",INDEX('BANCO DE CUSTOS'!$A$2:$M$17388,$H21,5)))</f>
        <v>H</v>
      </c>
      <c r="E21" s="7">
        <f>IF($H21="","",IF(INDEX('BANCO DE CUSTOS'!$A$2:$M$17388,$H21,13)="SEM PREÇO","",INDEX('BANCO DE CUSTOS'!$A$2:$M$17388,$H21,6)))</f>
        <v>130.09</v>
      </c>
      <c r="F21" s="6" t="str">
        <f>IF($H21="","",IF(INDEX('BANCO DE CUSTOS'!$A$2:$M$17388,$H21,7)="","",INDEX('BANCO DE CUSTOS'!$A$2:$M$17388,$H21,7)))</f>
        <v>08/2026</v>
      </c>
      <c r="G21" s="6" t="str">
        <f>IF($H21="","",IF(INDEX('BANCO DE CUSTOS'!$A$2:$M$17388,$H21,13)="","",INDEX('BANCO DE CUSTOS'!$A$2:$M$17388,$H21,13)))</f>
        <v>COM PREÇO</v>
      </c>
      <c r="H21">
        <f>IFERROR(SMALL('BANCO DE CUSTOS'!$N$2:$N$17388,ROWS($H$9:H21)),"")</f>
        <v>12453</v>
      </c>
    </row>
    <row r="22" spans="1:8" x14ac:dyDescent="0.3">
      <c r="A22" s="6" t="str">
        <f>IF($H22="","",IF(INDEX('BANCO DE CUSTOS'!$A$2:$M$17388,$H22,2)="","",INDEX('BANCO DE CUSTOS'!$A$2:$M$17388,$H22,2)))</f>
        <v>SINAPI-I</v>
      </c>
      <c r="B22" s="6" t="str">
        <f>IF($H22="","",IF(INDEX('BANCO DE CUSTOS'!$A$2:$M$17388,$H22,3)="","",INDEX('BANCO DE CUSTOS'!$A$2:$M$17388,$H22,3)))</f>
        <v>40811</v>
      </c>
      <c r="C22" s="6" t="str">
        <f>IF($H22="","",IF(INDEX('BANCO DE CUSTOS'!$A$2:$M$17388,$H22,4)="","",INDEX('BANCO DE CUSTOS'!$A$2:$M$17388,$H22,4)))</f>
        <v>ENGENHEIRO CIVIL DE OBRA JUNIOR (MENSALISTA)</v>
      </c>
      <c r="D22" s="6" t="str">
        <f>IF($H22="","",IF(INDEX('BANCO DE CUSTOS'!$A$2:$M$17388,$H22,5)="","",INDEX('BANCO DE CUSTOS'!$A$2:$M$17388,$H22,5)))</f>
        <v>MES</v>
      </c>
      <c r="E22" s="7">
        <f>IF($H22="","",IF(INDEX('BANCO DE CUSTOS'!$A$2:$M$17388,$H22,13)="SEM PREÇO","",INDEX('BANCO DE CUSTOS'!$A$2:$M$17388,$H22,6)))</f>
        <v>23324.41</v>
      </c>
      <c r="F22" s="6" t="str">
        <f>IF($H22="","",IF(INDEX('BANCO DE CUSTOS'!$A$2:$M$17388,$H22,7)="","",INDEX('BANCO DE CUSTOS'!$A$2:$M$17388,$H22,7)))</f>
        <v>08/2026</v>
      </c>
      <c r="G22" s="6" t="str">
        <f>IF($H22="","",IF(INDEX('BANCO DE CUSTOS'!$A$2:$M$17388,$H22,13)="","",INDEX('BANCO DE CUSTOS'!$A$2:$M$17388,$H22,13)))</f>
        <v>COM PREÇO</v>
      </c>
      <c r="H22">
        <f>IFERROR(SMALL('BANCO DE CUSTOS'!$N$2:$N$17388,ROWS($H$9:H22)),"")</f>
        <v>12454</v>
      </c>
    </row>
    <row r="23" spans="1:8" x14ac:dyDescent="0.3">
      <c r="A23" s="6" t="str">
        <f>IF($H23="","",IF(INDEX('BANCO DE CUSTOS'!$A$2:$M$17388,$H23,2)="","",INDEX('BANCO DE CUSTOS'!$A$2:$M$17388,$H23,2)))</f>
        <v>SINAPI-I</v>
      </c>
      <c r="B23" s="6" t="str">
        <f>IF($H23="","",IF(INDEX('BANCO DE CUSTOS'!$A$2:$M$17388,$H23,3)="","",INDEX('BANCO DE CUSTOS'!$A$2:$M$17388,$H23,3)))</f>
        <v>2707</v>
      </c>
      <c r="C23" s="6" t="str">
        <f>IF($H23="","",IF(INDEX('BANCO DE CUSTOS'!$A$2:$M$17388,$H23,4)="","",INDEX('BANCO DE CUSTOS'!$A$2:$M$17388,$H23,4)))</f>
        <v>ENGENHEIRO CIVIL DE OBRA PLENO (HORISTA)</v>
      </c>
      <c r="D23" s="6" t="str">
        <f>IF($H23="","",IF(INDEX('BANCO DE CUSTOS'!$A$2:$M$17388,$H23,5)="","",INDEX('BANCO DE CUSTOS'!$A$2:$M$17388,$H23,5)))</f>
        <v>H</v>
      </c>
      <c r="E23" s="7">
        <f>IF($H23="","",IF(INDEX('BANCO DE CUSTOS'!$A$2:$M$17388,$H23,13)="SEM PREÇO","",INDEX('BANCO DE CUSTOS'!$A$2:$M$17388,$H23,6)))</f>
        <v>137.34</v>
      </c>
      <c r="F23" s="6" t="str">
        <f>IF($H23="","",IF(INDEX('BANCO DE CUSTOS'!$A$2:$M$17388,$H23,7)="","",INDEX('BANCO DE CUSTOS'!$A$2:$M$17388,$H23,7)))</f>
        <v>08/2026</v>
      </c>
      <c r="G23" s="6" t="str">
        <f>IF($H23="","",IF(INDEX('BANCO DE CUSTOS'!$A$2:$M$17388,$H23,13)="","",INDEX('BANCO DE CUSTOS'!$A$2:$M$17388,$H23,13)))</f>
        <v>COM PREÇO</v>
      </c>
      <c r="H23">
        <f>IFERROR(SMALL('BANCO DE CUSTOS'!$N$2:$N$17388,ROWS($H$9:H23)),"")</f>
        <v>12455</v>
      </c>
    </row>
    <row r="24" spans="1:8" x14ac:dyDescent="0.3">
      <c r="A24" s="6" t="str">
        <f>IF($H24="","",IF(INDEX('BANCO DE CUSTOS'!$A$2:$M$17388,$H24,2)="","",INDEX('BANCO DE CUSTOS'!$A$2:$M$17388,$H24,2)))</f>
        <v>SINAPI-I</v>
      </c>
      <c r="B24" s="6" t="str">
        <f>IF($H24="","",IF(INDEX('BANCO DE CUSTOS'!$A$2:$M$17388,$H24,3)="","",INDEX('BANCO DE CUSTOS'!$A$2:$M$17388,$H24,3)))</f>
        <v>40813</v>
      </c>
      <c r="C24" s="6" t="str">
        <f>IF($H24="","",IF(INDEX('BANCO DE CUSTOS'!$A$2:$M$17388,$H24,4)="","",INDEX('BANCO DE CUSTOS'!$A$2:$M$17388,$H24,4)))</f>
        <v>ENGENHEIRO CIVIL DE OBRA PLENO (MENSALISTA)</v>
      </c>
      <c r="D24" s="6" t="str">
        <f>IF($H24="","",IF(INDEX('BANCO DE CUSTOS'!$A$2:$M$17388,$H24,5)="","",INDEX('BANCO DE CUSTOS'!$A$2:$M$17388,$H24,5)))</f>
        <v>MES</v>
      </c>
      <c r="E24" s="7">
        <f>IF($H24="","",IF(INDEX('BANCO DE CUSTOS'!$A$2:$M$17388,$H24,13)="SEM PREÇO","",INDEX('BANCO DE CUSTOS'!$A$2:$M$17388,$H24,6)))</f>
        <v>24625.38</v>
      </c>
      <c r="F24" s="6" t="str">
        <f>IF($H24="","",IF(INDEX('BANCO DE CUSTOS'!$A$2:$M$17388,$H24,7)="","",INDEX('BANCO DE CUSTOS'!$A$2:$M$17388,$H24,7)))</f>
        <v>08/2026</v>
      </c>
      <c r="G24" s="6" t="str">
        <f>IF($H24="","",IF(INDEX('BANCO DE CUSTOS'!$A$2:$M$17388,$H24,13)="","",INDEX('BANCO DE CUSTOS'!$A$2:$M$17388,$H24,13)))</f>
        <v>COM PREÇO</v>
      </c>
      <c r="H24">
        <f>IFERROR(SMALL('BANCO DE CUSTOS'!$N$2:$N$17388,ROWS($H$9:H24)),"")</f>
        <v>12456</v>
      </c>
    </row>
    <row r="25" spans="1:8" x14ac:dyDescent="0.3">
      <c r="A25" s="6" t="str">
        <f>IF($H25="","",IF(INDEX('BANCO DE CUSTOS'!$A$2:$M$17388,$H25,2)="","",INDEX('BANCO DE CUSTOS'!$A$2:$M$17388,$H25,2)))</f>
        <v>SINAPI-I</v>
      </c>
      <c r="B25" s="6" t="str">
        <f>IF($H25="","",IF(INDEX('BANCO DE CUSTOS'!$A$2:$M$17388,$H25,3)="","",INDEX('BANCO DE CUSTOS'!$A$2:$M$17388,$H25,3)))</f>
        <v>2708</v>
      </c>
      <c r="C25" s="6" t="str">
        <f>IF($H25="","",IF(INDEX('BANCO DE CUSTOS'!$A$2:$M$17388,$H25,4)="","",INDEX('BANCO DE CUSTOS'!$A$2:$M$17388,$H25,4)))</f>
        <v>ENGENHEIRO CIVIL DE OBRA SENIOR (HORISTA)</v>
      </c>
      <c r="D25" s="6" t="str">
        <f>IF($H25="","",IF(INDEX('BANCO DE CUSTOS'!$A$2:$M$17388,$H25,5)="","",INDEX('BANCO DE CUSTOS'!$A$2:$M$17388,$H25,5)))</f>
        <v>H</v>
      </c>
      <c r="E25" s="7">
        <f>IF($H25="","",IF(INDEX('BANCO DE CUSTOS'!$A$2:$M$17388,$H25,13)="SEM PREÇO","",INDEX('BANCO DE CUSTOS'!$A$2:$M$17388,$H25,6)))</f>
        <v>163.78</v>
      </c>
      <c r="F25" s="6" t="str">
        <f>IF($H25="","",IF(INDEX('BANCO DE CUSTOS'!$A$2:$M$17388,$H25,7)="","",INDEX('BANCO DE CUSTOS'!$A$2:$M$17388,$H25,7)))</f>
        <v>08/2026</v>
      </c>
      <c r="G25" s="6" t="str">
        <f>IF($H25="","",IF(INDEX('BANCO DE CUSTOS'!$A$2:$M$17388,$H25,13)="","",INDEX('BANCO DE CUSTOS'!$A$2:$M$17388,$H25,13)))</f>
        <v>COM PREÇO</v>
      </c>
      <c r="H25">
        <f>IFERROR(SMALL('BANCO DE CUSTOS'!$N$2:$N$17388,ROWS($H$9:H25)),"")</f>
        <v>12457</v>
      </c>
    </row>
    <row r="26" spans="1:8" x14ac:dyDescent="0.3">
      <c r="A26" s="6" t="str">
        <f>IF($H26="","",IF(INDEX('BANCO DE CUSTOS'!$A$2:$M$17388,$H26,2)="","",INDEX('BANCO DE CUSTOS'!$A$2:$M$17388,$H26,2)))</f>
        <v>SINAPI-I</v>
      </c>
      <c r="B26" s="6" t="str">
        <f>IF($H26="","",IF(INDEX('BANCO DE CUSTOS'!$A$2:$M$17388,$H26,3)="","",INDEX('BANCO DE CUSTOS'!$A$2:$M$17388,$H26,3)))</f>
        <v>40814</v>
      </c>
      <c r="C26" s="6" t="str">
        <f>IF($H26="","",IF(INDEX('BANCO DE CUSTOS'!$A$2:$M$17388,$H26,4)="","",INDEX('BANCO DE CUSTOS'!$A$2:$M$17388,$H26,4)))</f>
        <v>ENGENHEIRO CIVIL DE OBRA SENIOR (MENSALISTA)</v>
      </c>
      <c r="D26" s="6" t="str">
        <f>IF($H26="","",IF(INDEX('BANCO DE CUSTOS'!$A$2:$M$17388,$H26,5)="","",INDEX('BANCO DE CUSTOS'!$A$2:$M$17388,$H26,5)))</f>
        <v>MES</v>
      </c>
      <c r="E26" s="7">
        <f>IF($H26="","",IF(INDEX('BANCO DE CUSTOS'!$A$2:$M$17388,$H26,13)="SEM PREÇO","",INDEX('BANCO DE CUSTOS'!$A$2:$M$17388,$H26,6)))</f>
        <v>29368.01</v>
      </c>
      <c r="F26" s="6" t="str">
        <f>IF($H26="","",IF(INDEX('BANCO DE CUSTOS'!$A$2:$M$17388,$H26,7)="","",INDEX('BANCO DE CUSTOS'!$A$2:$M$17388,$H26,7)))</f>
        <v>08/2026</v>
      </c>
      <c r="G26" s="6" t="str">
        <f>IF($H26="","",IF(INDEX('BANCO DE CUSTOS'!$A$2:$M$17388,$H26,13)="","",INDEX('BANCO DE CUSTOS'!$A$2:$M$17388,$H26,13)))</f>
        <v>COM PREÇO</v>
      </c>
      <c r="H26">
        <f>IFERROR(SMALL('BANCO DE CUSTOS'!$N$2:$N$17388,ROWS($H$9:H26)),"")</f>
        <v>12458</v>
      </c>
    </row>
    <row r="27" spans="1:8" x14ac:dyDescent="0.3">
      <c r="A27" s="6" t="str">
        <f>IF($H27="","",IF(INDEX('BANCO DE CUSTOS'!$A$2:$M$17388,$H27,2)="","",INDEX('BANCO DE CUSTOS'!$A$2:$M$17388,$H27,2)))</f>
        <v>SINAPI-I</v>
      </c>
      <c r="B27" s="6" t="str">
        <f>IF($H27="","",IF(INDEX('BANCO DE CUSTOS'!$A$2:$M$17388,$H27,3)="","",INDEX('BANCO DE CUSTOS'!$A$2:$M$17388,$H27,3)))</f>
        <v>43486</v>
      </c>
      <c r="C27" s="6" t="str">
        <f>IF($H27="","",IF(INDEX('BANCO DE CUSTOS'!$A$2:$M$17388,$H27,4)="","",INDEX('BANCO DE CUSTOS'!$A$2:$M$17388,$H27,4)))</f>
        <v>EPI - FAMILIA ENGENHEIRO CIVIL - HORISTA (ENCARGOS COMPLEMENTARES - COLETADO CAIXA)</v>
      </c>
      <c r="D27" s="6" t="str">
        <f>IF($H27="","",IF(INDEX('BANCO DE CUSTOS'!$A$2:$M$17388,$H27,5)="","",INDEX('BANCO DE CUSTOS'!$A$2:$M$17388,$H27,5)))</f>
        <v>H</v>
      </c>
      <c r="E27" s="7">
        <f>IF($H27="","",IF(INDEX('BANCO DE CUSTOS'!$A$2:$M$17388,$H27,13)="SEM PREÇO","",INDEX('BANCO DE CUSTOS'!$A$2:$M$17388,$H27,6)))</f>
        <v>0.7</v>
      </c>
      <c r="F27" s="6" t="str">
        <f>IF($H27="","",IF(INDEX('BANCO DE CUSTOS'!$A$2:$M$17388,$H27,7)="","",INDEX('BANCO DE CUSTOS'!$A$2:$M$17388,$H27,7)))</f>
        <v>08/2026</v>
      </c>
      <c r="G27" s="6" t="str">
        <f>IF($H27="","",IF(INDEX('BANCO DE CUSTOS'!$A$2:$M$17388,$H27,13)="","",INDEX('BANCO DE CUSTOS'!$A$2:$M$17388,$H27,13)))</f>
        <v>COM PREÇO</v>
      </c>
      <c r="H27">
        <f>IFERROR(SMALL('BANCO DE CUSTOS'!$N$2:$N$17388,ROWS($H$9:H27)),"")</f>
        <v>12470</v>
      </c>
    </row>
    <row r="28" spans="1:8" x14ac:dyDescent="0.3">
      <c r="A28" s="6" t="str">
        <f>IF($H28="","",IF(INDEX('BANCO DE CUSTOS'!$A$2:$M$17388,$H28,2)="","",INDEX('BANCO DE CUSTOS'!$A$2:$M$17388,$H28,2)))</f>
        <v>SINAPI-I</v>
      </c>
      <c r="B28" s="6" t="str">
        <f>IF($H28="","",IF(INDEX('BANCO DE CUSTOS'!$A$2:$M$17388,$H28,3)="","",INDEX('BANCO DE CUSTOS'!$A$2:$M$17388,$H28,3)))</f>
        <v>43498</v>
      </c>
      <c r="C28" s="6" t="str">
        <f>IF($H28="","",IF(INDEX('BANCO DE CUSTOS'!$A$2:$M$17388,$H28,4)="","",INDEX('BANCO DE CUSTOS'!$A$2:$M$17388,$H28,4)))</f>
        <v>EPI - FAMILIA ENGENHEIRO CIVIL - MENSALISTA (ENCARGOS COMPLEMENTARES - COLETADO CAIXA)</v>
      </c>
      <c r="D28" s="6" t="str">
        <f>IF($H28="","",IF(INDEX('BANCO DE CUSTOS'!$A$2:$M$17388,$H28,5)="","",INDEX('BANCO DE CUSTOS'!$A$2:$M$17388,$H28,5)))</f>
        <v>MES</v>
      </c>
      <c r="E28" s="7">
        <f>IF($H28="","",IF(INDEX('BANCO DE CUSTOS'!$A$2:$M$17388,$H28,13)="SEM PREÇO","",INDEX('BANCO DE CUSTOS'!$A$2:$M$17388,$H28,6)))</f>
        <v>126.56</v>
      </c>
      <c r="F28" s="6" t="str">
        <f>IF($H28="","",IF(INDEX('BANCO DE CUSTOS'!$A$2:$M$17388,$H28,7)="","",INDEX('BANCO DE CUSTOS'!$A$2:$M$17388,$H28,7)))</f>
        <v>08/2026</v>
      </c>
      <c r="G28" s="6" t="str">
        <f>IF($H28="","",IF(INDEX('BANCO DE CUSTOS'!$A$2:$M$17388,$H28,13)="","",INDEX('BANCO DE CUSTOS'!$A$2:$M$17388,$H28,13)))</f>
        <v>COM PREÇO</v>
      </c>
      <c r="H28">
        <f>IFERROR(SMALL('BANCO DE CUSTOS'!$N$2:$N$17388,ROWS($H$9:H28)),"")</f>
        <v>12471</v>
      </c>
    </row>
    <row r="29" spans="1:8" ht="28.8" x14ac:dyDescent="0.3">
      <c r="A29" s="6" t="str">
        <f>IF($H29="","",IF(INDEX('BANCO DE CUSTOS'!$A$2:$M$17388,$H29,2)="","",INDEX('BANCO DE CUSTOS'!$A$2:$M$17388,$H29,2)))</f>
        <v>SINAPI-I</v>
      </c>
      <c r="B29" s="6" t="str">
        <f>IF($H29="","",IF(INDEX('BANCO DE CUSTOS'!$A$2:$M$17388,$H29,3)="","",INDEX('BANCO DE CUSTOS'!$A$2:$M$17388,$H29,3)))</f>
        <v>43462</v>
      </c>
      <c r="C29" s="6" t="str">
        <f>IF($H29="","",IF(INDEX('BANCO DE CUSTOS'!$A$2:$M$17388,$H29,4)="","",INDEX('BANCO DE CUSTOS'!$A$2:$M$17388,$H29,4)))</f>
        <v>FERRAMENTAS - FAMILIA ENGENHEIRO CIVIL - HORISTA (ENCARGOS COMPLEMENTARES - COLETADO CAIXA)</v>
      </c>
      <c r="D29" s="6" t="str">
        <f>IF($H29="","",IF(INDEX('BANCO DE CUSTOS'!$A$2:$M$17388,$H29,5)="","",INDEX('BANCO DE CUSTOS'!$A$2:$M$17388,$H29,5)))</f>
        <v>H</v>
      </c>
      <c r="E29" s="7">
        <f>IF($H29="","",IF(INDEX('BANCO DE CUSTOS'!$A$2:$M$17388,$H29,13)="SEM PREÇO","",INDEX('BANCO DE CUSTOS'!$A$2:$M$17388,$H29,6)))</f>
        <v>0.02</v>
      </c>
      <c r="F29" s="6" t="str">
        <f>IF($H29="","",IF(INDEX('BANCO DE CUSTOS'!$A$2:$M$17388,$H29,7)="","",INDEX('BANCO DE CUSTOS'!$A$2:$M$17388,$H29,7)))</f>
        <v>08/2026</v>
      </c>
      <c r="G29" s="6" t="str">
        <f>IF($H29="","",IF(INDEX('BANCO DE CUSTOS'!$A$2:$M$17388,$H29,13)="","",INDEX('BANCO DE CUSTOS'!$A$2:$M$17388,$H29,13)))</f>
        <v>COM PREÇO</v>
      </c>
      <c r="H29">
        <f>IFERROR(SMALL('BANCO DE CUSTOS'!$N$2:$N$17388,ROWS($H$9:H29)),"")</f>
        <v>12590</v>
      </c>
    </row>
    <row r="30" spans="1:8" ht="28.8" x14ac:dyDescent="0.3">
      <c r="A30" s="6" t="str">
        <f>IF($H30="","",IF(INDEX('BANCO DE CUSTOS'!$A$2:$M$17388,$H30,2)="","",INDEX('BANCO DE CUSTOS'!$A$2:$M$17388,$H30,2)))</f>
        <v>SINAPI-I</v>
      </c>
      <c r="B30" s="6" t="str">
        <f>IF($H30="","",IF(INDEX('BANCO DE CUSTOS'!$A$2:$M$17388,$H30,3)="","",INDEX('BANCO DE CUSTOS'!$A$2:$M$17388,$H30,3)))</f>
        <v>43474</v>
      </c>
      <c r="C30" s="6" t="str">
        <f>IF($H30="","",IF(INDEX('BANCO DE CUSTOS'!$A$2:$M$17388,$H30,4)="","",INDEX('BANCO DE CUSTOS'!$A$2:$M$17388,$H30,4)))</f>
        <v>FERRAMENTAS - FAMILIA ENGENHEIRO CIVIL - MENSALISTA (ENCARGOS COMPLEMENTARES - COLETADO CAIXA)</v>
      </c>
      <c r="D30" s="6" t="str">
        <f>IF($H30="","",IF(INDEX('BANCO DE CUSTOS'!$A$2:$M$17388,$H30,5)="","",INDEX('BANCO DE CUSTOS'!$A$2:$M$17388,$H30,5)))</f>
        <v>MES</v>
      </c>
      <c r="E30" s="7">
        <f>IF($H30="","",IF(INDEX('BANCO DE CUSTOS'!$A$2:$M$17388,$H30,13)="SEM PREÇO","",INDEX('BANCO DE CUSTOS'!$A$2:$M$17388,$H30,6)))</f>
        <v>4.62</v>
      </c>
      <c r="F30" s="6" t="str">
        <f>IF($H30="","",IF(INDEX('BANCO DE CUSTOS'!$A$2:$M$17388,$H30,7)="","",INDEX('BANCO DE CUSTOS'!$A$2:$M$17388,$H30,7)))</f>
        <v>08/2026</v>
      </c>
      <c r="G30" s="6" t="str">
        <f>IF($H30="","",IF(INDEX('BANCO DE CUSTOS'!$A$2:$M$17388,$H30,13)="","",INDEX('BANCO DE CUSTOS'!$A$2:$M$17388,$H30,13)))</f>
        <v>COM PREÇO</v>
      </c>
      <c r="H30">
        <f>IFERROR(SMALL('BANCO DE CUSTOS'!$N$2:$N$17388,ROWS($H$9:H30)),"")</f>
        <v>12591</v>
      </c>
    </row>
    <row r="31" spans="1:8" x14ac:dyDescent="0.3">
      <c r="A31" s="6" t="str">
        <f>IF($H31="","",IF(INDEX('BANCO DE CUSTOS'!$A$2:$M$17388,$H31,2)="","",INDEX('BANCO DE CUSTOS'!$A$2:$M$17388,$H31,2)))</f>
        <v/>
      </c>
      <c r="B31" s="6" t="str">
        <f>IF($H31="","",IF(INDEX('BANCO DE CUSTOS'!$A$2:$M$17388,$H31,3)="","",INDEX('BANCO DE CUSTOS'!$A$2:$M$17388,$H31,3)))</f>
        <v/>
      </c>
      <c r="C31" s="6" t="str">
        <f>IF($H31="","",IF(INDEX('BANCO DE CUSTOS'!$A$2:$M$17388,$H31,4)="","",INDEX('BANCO DE CUSTOS'!$A$2:$M$17388,$H31,4)))</f>
        <v/>
      </c>
      <c r="D31" s="6" t="str">
        <f>IF($H31="","",IF(INDEX('BANCO DE CUSTOS'!$A$2:$M$17388,$H31,5)="","",INDEX('BANCO DE CUSTOS'!$A$2:$M$17388,$H31,5)))</f>
        <v/>
      </c>
      <c r="E31" s="7" t="str">
        <f>IF($H31="","",IF(INDEX('BANCO DE CUSTOS'!$A$2:$M$17388,$H31,13)="SEM PREÇO","",INDEX('BANCO DE CUSTOS'!$A$2:$M$17388,$H31,6)))</f>
        <v/>
      </c>
      <c r="F31" s="6" t="str">
        <f>IF($H31="","",IF(INDEX('BANCO DE CUSTOS'!$A$2:$M$17388,$H31,7)="","",INDEX('BANCO DE CUSTOS'!$A$2:$M$17388,$H31,7)))</f>
        <v/>
      </c>
      <c r="G31" s="6" t="str">
        <f>IF($H31="","",IF(INDEX('BANCO DE CUSTOS'!$A$2:$M$17388,$H31,13)="","",INDEX('BANCO DE CUSTOS'!$A$2:$M$17388,$H31,13)))</f>
        <v/>
      </c>
      <c r="H31" t="str">
        <f>IFERROR(SMALL('BANCO DE CUSTOS'!$N$2:$N$17388,ROWS($H$9:H31)),"")</f>
        <v/>
      </c>
    </row>
    <row r="32" spans="1:8" x14ac:dyDescent="0.3">
      <c r="A32" s="6" t="str">
        <f>IF($H32="","",IF(INDEX('BANCO DE CUSTOS'!$A$2:$M$17388,$H32,2)="","",INDEX('BANCO DE CUSTOS'!$A$2:$M$17388,$H32,2)))</f>
        <v/>
      </c>
      <c r="B32" s="6" t="str">
        <f>IF($H32="","",IF(INDEX('BANCO DE CUSTOS'!$A$2:$M$17388,$H32,3)="","",INDEX('BANCO DE CUSTOS'!$A$2:$M$17388,$H32,3)))</f>
        <v/>
      </c>
      <c r="C32" s="6" t="str">
        <f>IF($H32="","",IF(INDEX('BANCO DE CUSTOS'!$A$2:$M$17388,$H32,4)="","",INDEX('BANCO DE CUSTOS'!$A$2:$M$17388,$H32,4)))</f>
        <v/>
      </c>
      <c r="D32" s="6" t="str">
        <f>IF($H32="","",IF(INDEX('BANCO DE CUSTOS'!$A$2:$M$17388,$H32,5)="","",INDEX('BANCO DE CUSTOS'!$A$2:$M$17388,$H32,5)))</f>
        <v/>
      </c>
      <c r="E32" s="7" t="str">
        <f>IF($H32="","",IF(INDEX('BANCO DE CUSTOS'!$A$2:$M$17388,$H32,13)="SEM PREÇO","",INDEX('BANCO DE CUSTOS'!$A$2:$M$17388,$H32,6)))</f>
        <v/>
      </c>
      <c r="F32" s="6" t="str">
        <f>IF($H32="","",IF(INDEX('BANCO DE CUSTOS'!$A$2:$M$17388,$H32,7)="","",INDEX('BANCO DE CUSTOS'!$A$2:$M$17388,$H32,7)))</f>
        <v/>
      </c>
      <c r="G32" s="6" t="str">
        <f>IF($H32="","",IF(INDEX('BANCO DE CUSTOS'!$A$2:$M$17388,$H32,13)="","",INDEX('BANCO DE CUSTOS'!$A$2:$M$17388,$H32,13)))</f>
        <v/>
      </c>
      <c r="H32" t="str">
        <f>IFERROR(SMALL('BANCO DE CUSTOS'!$N$2:$N$17388,ROWS($H$9:H32)),"")</f>
        <v/>
      </c>
    </row>
    <row r="33" spans="1:8" x14ac:dyDescent="0.3">
      <c r="A33" s="6" t="str">
        <f>IF($H33="","",IF(INDEX('BANCO DE CUSTOS'!$A$2:$M$17388,$H33,2)="","",INDEX('BANCO DE CUSTOS'!$A$2:$M$17388,$H33,2)))</f>
        <v/>
      </c>
      <c r="B33" s="6" t="str">
        <f>IF($H33="","",IF(INDEX('BANCO DE CUSTOS'!$A$2:$M$17388,$H33,3)="","",INDEX('BANCO DE CUSTOS'!$A$2:$M$17388,$H33,3)))</f>
        <v/>
      </c>
      <c r="C33" s="6" t="str">
        <f>IF($H33="","",IF(INDEX('BANCO DE CUSTOS'!$A$2:$M$17388,$H33,4)="","",INDEX('BANCO DE CUSTOS'!$A$2:$M$17388,$H33,4)))</f>
        <v/>
      </c>
      <c r="D33" s="6" t="str">
        <f>IF($H33="","",IF(INDEX('BANCO DE CUSTOS'!$A$2:$M$17388,$H33,5)="","",INDEX('BANCO DE CUSTOS'!$A$2:$M$17388,$H33,5)))</f>
        <v/>
      </c>
      <c r="E33" s="7" t="str">
        <f>IF($H33="","",IF(INDEX('BANCO DE CUSTOS'!$A$2:$M$17388,$H33,13)="SEM PREÇO","",INDEX('BANCO DE CUSTOS'!$A$2:$M$17388,$H33,6)))</f>
        <v/>
      </c>
      <c r="F33" s="6" t="str">
        <f>IF($H33="","",IF(INDEX('BANCO DE CUSTOS'!$A$2:$M$17388,$H33,7)="","",INDEX('BANCO DE CUSTOS'!$A$2:$M$17388,$H33,7)))</f>
        <v/>
      </c>
      <c r="G33" s="6" t="str">
        <f>IF($H33="","",IF(INDEX('BANCO DE CUSTOS'!$A$2:$M$17388,$H33,13)="","",INDEX('BANCO DE CUSTOS'!$A$2:$M$17388,$H33,13)))</f>
        <v/>
      </c>
      <c r="H33" t="str">
        <f>IFERROR(SMALL('BANCO DE CUSTOS'!$N$2:$N$17388,ROWS($H$9:H33)),"")</f>
        <v/>
      </c>
    </row>
    <row r="34" spans="1:8" x14ac:dyDescent="0.3">
      <c r="A34" s="6" t="str">
        <f>IF($H34="","",IF(INDEX('BANCO DE CUSTOS'!$A$2:$M$17388,$H34,2)="","",INDEX('BANCO DE CUSTOS'!$A$2:$M$17388,$H34,2)))</f>
        <v/>
      </c>
      <c r="B34" s="6" t="str">
        <f>IF($H34="","",IF(INDEX('BANCO DE CUSTOS'!$A$2:$M$17388,$H34,3)="","",INDEX('BANCO DE CUSTOS'!$A$2:$M$17388,$H34,3)))</f>
        <v/>
      </c>
      <c r="C34" s="6" t="str">
        <f>IF($H34="","",IF(INDEX('BANCO DE CUSTOS'!$A$2:$M$17388,$H34,4)="","",INDEX('BANCO DE CUSTOS'!$A$2:$M$17388,$H34,4)))</f>
        <v/>
      </c>
      <c r="D34" s="6" t="str">
        <f>IF($H34="","",IF(INDEX('BANCO DE CUSTOS'!$A$2:$M$17388,$H34,5)="","",INDEX('BANCO DE CUSTOS'!$A$2:$M$17388,$H34,5)))</f>
        <v/>
      </c>
      <c r="E34" s="7" t="str">
        <f>IF($H34="","",IF(INDEX('BANCO DE CUSTOS'!$A$2:$M$17388,$H34,13)="SEM PREÇO","",INDEX('BANCO DE CUSTOS'!$A$2:$M$17388,$H34,6)))</f>
        <v/>
      </c>
      <c r="F34" s="6" t="str">
        <f>IF($H34="","",IF(INDEX('BANCO DE CUSTOS'!$A$2:$M$17388,$H34,7)="","",INDEX('BANCO DE CUSTOS'!$A$2:$M$17388,$H34,7)))</f>
        <v/>
      </c>
      <c r="G34" s="6" t="str">
        <f>IF($H34="","",IF(INDEX('BANCO DE CUSTOS'!$A$2:$M$17388,$H34,13)="","",INDEX('BANCO DE CUSTOS'!$A$2:$M$17388,$H34,13)))</f>
        <v/>
      </c>
      <c r="H34" t="str">
        <f>IFERROR(SMALL('BANCO DE CUSTOS'!$N$2:$N$17388,ROWS($H$9:H34)),"")</f>
        <v/>
      </c>
    </row>
    <row r="35" spans="1:8" x14ac:dyDescent="0.3">
      <c r="A35" s="6" t="str">
        <f>IF($H35="","",IF(INDEX('BANCO DE CUSTOS'!$A$2:$M$17388,$H35,2)="","",INDEX('BANCO DE CUSTOS'!$A$2:$M$17388,$H35,2)))</f>
        <v/>
      </c>
      <c r="B35" s="6" t="str">
        <f>IF($H35="","",IF(INDEX('BANCO DE CUSTOS'!$A$2:$M$17388,$H35,3)="","",INDEX('BANCO DE CUSTOS'!$A$2:$M$17388,$H35,3)))</f>
        <v/>
      </c>
      <c r="C35" s="6" t="str">
        <f>IF($H35="","",IF(INDEX('BANCO DE CUSTOS'!$A$2:$M$17388,$H35,4)="","",INDEX('BANCO DE CUSTOS'!$A$2:$M$17388,$H35,4)))</f>
        <v/>
      </c>
      <c r="D35" s="6" t="str">
        <f>IF($H35="","",IF(INDEX('BANCO DE CUSTOS'!$A$2:$M$17388,$H35,5)="","",INDEX('BANCO DE CUSTOS'!$A$2:$M$17388,$H35,5)))</f>
        <v/>
      </c>
      <c r="E35" s="7" t="str">
        <f>IF($H35="","",IF(INDEX('BANCO DE CUSTOS'!$A$2:$M$17388,$H35,13)="SEM PREÇO","",INDEX('BANCO DE CUSTOS'!$A$2:$M$17388,$H35,6)))</f>
        <v/>
      </c>
      <c r="F35" s="6" t="str">
        <f>IF($H35="","",IF(INDEX('BANCO DE CUSTOS'!$A$2:$M$17388,$H35,7)="","",INDEX('BANCO DE CUSTOS'!$A$2:$M$17388,$H35,7)))</f>
        <v/>
      </c>
      <c r="G35" s="6" t="str">
        <f>IF($H35="","",IF(INDEX('BANCO DE CUSTOS'!$A$2:$M$17388,$H35,13)="","",INDEX('BANCO DE CUSTOS'!$A$2:$M$17388,$H35,13)))</f>
        <v/>
      </c>
      <c r="H35" t="str">
        <f>IFERROR(SMALL('BANCO DE CUSTOS'!$N$2:$N$17388,ROWS($H$9:H35)),"")</f>
        <v/>
      </c>
    </row>
    <row r="36" spans="1:8" x14ac:dyDescent="0.3">
      <c r="A36" s="6" t="str">
        <f>IF($H36="","",IF(INDEX('BANCO DE CUSTOS'!$A$2:$M$17388,$H36,2)="","",INDEX('BANCO DE CUSTOS'!$A$2:$M$17388,$H36,2)))</f>
        <v/>
      </c>
      <c r="B36" s="6" t="str">
        <f>IF($H36="","",IF(INDEX('BANCO DE CUSTOS'!$A$2:$M$17388,$H36,3)="","",INDEX('BANCO DE CUSTOS'!$A$2:$M$17388,$H36,3)))</f>
        <v/>
      </c>
      <c r="C36" s="6" t="str">
        <f>IF($H36="","",IF(INDEX('BANCO DE CUSTOS'!$A$2:$M$17388,$H36,4)="","",INDEX('BANCO DE CUSTOS'!$A$2:$M$17388,$H36,4)))</f>
        <v/>
      </c>
      <c r="D36" s="6" t="str">
        <f>IF($H36="","",IF(INDEX('BANCO DE CUSTOS'!$A$2:$M$17388,$H36,5)="","",INDEX('BANCO DE CUSTOS'!$A$2:$M$17388,$H36,5)))</f>
        <v/>
      </c>
      <c r="E36" s="7" t="str">
        <f>IF($H36="","",IF(INDEX('BANCO DE CUSTOS'!$A$2:$M$17388,$H36,13)="SEM PREÇO","",INDEX('BANCO DE CUSTOS'!$A$2:$M$17388,$H36,6)))</f>
        <v/>
      </c>
      <c r="F36" s="6" t="str">
        <f>IF($H36="","",IF(INDEX('BANCO DE CUSTOS'!$A$2:$M$17388,$H36,7)="","",INDEX('BANCO DE CUSTOS'!$A$2:$M$17388,$H36,7)))</f>
        <v/>
      </c>
      <c r="G36" s="6" t="str">
        <f>IF($H36="","",IF(INDEX('BANCO DE CUSTOS'!$A$2:$M$17388,$H36,13)="","",INDEX('BANCO DE CUSTOS'!$A$2:$M$17388,$H36,13)))</f>
        <v/>
      </c>
      <c r="H36" t="str">
        <f>IFERROR(SMALL('BANCO DE CUSTOS'!$N$2:$N$17388,ROWS($H$9:H36)),"")</f>
        <v/>
      </c>
    </row>
    <row r="37" spans="1:8" x14ac:dyDescent="0.3">
      <c r="A37" s="6" t="str">
        <f>IF($H37="","",IF(INDEX('BANCO DE CUSTOS'!$A$2:$M$17388,$H37,2)="","",INDEX('BANCO DE CUSTOS'!$A$2:$M$17388,$H37,2)))</f>
        <v/>
      </c>
      <c r="B37" s="6" t="str">
        <f>IF($H37="","",IF(INDEX('BANCO DE CUSTOS'!$A$2:$M$17388,$H37,3)="","",INDEX('BANCO DE CUSTOS'!$A$2:$M$17388,$H37,3)))</f>
        <v/>
      </c>
      <c r="C37" s="6" t="str">
        <f>IF($H37="","",IF(INDEX('BANCO DE CUSTOS'!$A$2:$M$17388,$H37,4)="","",INDEX('BANCO DE CUSTOS'!$A$2:$M$17388,$H37,4)))</f>
        <v/>
      </c>
      <c r="D37" s="6" t="str">
        <f>IF($H37="","",IF(INDEX('BANCO DE CUSTOS'!$A$2:$M$17388,$H37,5)="","",INDEX('BANCO DE CUSTOS'!$A$2:$M$17388,$H37,5)))</f>
        <v/>
      </c>
      <c r="E37" s="7" t="str">
        <f>IF($H37="","",IF(INDEX('BANCO DE CUSTOS'!$A$2:$M$17388,$H37,13)="SEM PREÇO","",INDEX('BANCO DE CUSTOS'!$A$2:$M$17388,$H37,6)))</f>
        <v/>
      </c>
      <c r="F37" s="6" t="str">
        <f>IF($H37="","",IF(INDEX('BANCO DE CUSTOS'!$A$2:$M$17388,$H37,7)="","",INDEX('BANCO DE CUSTOS'!$A$2:$M$17388,$H37,7)))</f>
        <v/>
      </c>
      <c r="G37" s="6" t="str">
        <f>IF($H37="","",IF(INDEX('BANCO DE CUSTOS'!$A$2:$M$17388,$H37,13)="","",INDEX('BANCO DE CUSTOS'!$A$2:$M$17388,$H37,13)))</f>
        <v/>
      </c>
      <c r="H37" t="str">
        <f>IFERROR(SMALL('BANCO DE CUSTOS'!$N$2:$N$17388,ROWS($H$9:H37)),"")</f>
        <v/>
      </c>
    </row>
    <row r="38" spans="1:8" x14ac:dyDescent="0.3">
      <c r="A38" s="6" t="str">
        <f>IF($H38="","",IF(INDEX('BANCO DE CUSTOS'!$A$2:$M$17388,$H38,2)="","",INDEX('BANCO DE CUSTOS'!$A$2:$M$17388,$H38,2)))</f>
        <v/>
      </c>
      <c r="B38" s="6" t="str">
        <f>IF($H38="","",IF(INDEX('BANCO DE CUSTOS'!$A$2:$M$17388,$H38,3)="","",INDEX('BANCO DE CUSTOS'!$A$2:$M$17388,$H38,3)))</f>
        <v/>
      </c>
      <c r="C38" s="6" t="str">
        <f>IF($H38="","",IF(INDEX('BANCO DE CUSTOS'!$A$2:$M$17388,$H38,4)="","",INDEX('BANCO DE CUSTOS'!$A$2:$M$17388,$H38,4)))</f>
        <v/>
      </c>
      <c r="D38" s="6" t="str">
        <f>IF($H38="","",IF(INDEX('BANCO DE CUSTOS'!$A$2:$M$17388,$H38,5)="","",INDEX('BANCO DE CUSTOS'!$A$2:$M$17388,$H38,5)))</f>
        <v/>
      </c>
      <c r="E38" s="7" t="str">
        <f>IF($H38="","",IF(INDEX('BANCO DE CUSTOS'!$A$2:$M$17388,$H38,13)="SEM PREÇO","",INDEX('BANCO DE CUSTOS'!$A$2:$M$17388,$H38,6)))</f>
        <v/>
      </c>
      <c r="F38" s="6" t="str">
        <f>IF($H38="","",IF(INDEX('BANCO DE CUSTOS'!$A$2:$M$17388,$H38,7)="","",INDEX('BANCO DE CUSTOS'!$A$2:$M$17388,$H38,7)))</f>
        <v/>
      </c>
      <c r="G38" s="6" t="str">
        <f>IF($H38="","",IF(INDEX('BANCO DE CUSTOS'!$A$2:$M$17388,$H38,13)="","",INDEX('BANCO DE CUSTOS'!$A$2:$M$17388,$H38,13)))</f>
        <v/>
      </c>
      <c r="H38" t="str">
        <f>IFERROR(SMALL('BANCO DE CUSTOS'!$N$2:$N$17388,ROWS($H$9:H38)),"")</f>
        <v/>
      </c>
    </row>
    <row r="39" spans="1:8" x14ac:dyDescent="0.3">
      <c r="A39" s="6" t="str">
        <f>IF($H39="","",IF(INDEX('BANCO DE CUSTOS'!$A$2:$M$17388,$H39,2)="","",INDEX('BANCO DE CUSTOS'!$A$2:$M$17388,$H39,2)))</f>
        <v/>
      </c>
      <c r="B39" s="6" t="str">
        <f>IF($H39="","",IF(INDEX('BANCO DE CUSTOS'!$A$2:$M$17388,$H39,3)="","",INDEX('BANCO DE CUSTOS'!$A$2:$M$17388,$H39,3)))</f>
        <v/>
      </c>
      <c r="C39" s="6" t="str">
        <f>IF($H39="","",IF(INDEX('BANCO DE CUSTOS'!$A$2:$M$17388,$H39,4)="","",INDEX('BANCO DE CUSTOS'!$A$2:$M$17388,$H39,4)))</f>
        <v/>
      </c>
      <c r="D39" s="6" t="str">
        <f>IF($H39="","",IF(INDEX('BANCO DE CUSTOS'!$A$2:$M$17388,$H39,5)="","",INDEX('BANCO DE CUSTOS'!$A$2:$M$17388,$H39,5)))</f>
        <v/>
      </c>
      <c r="E39" s="7" t="str">
        <f>IF($H39="","",IF(INDEX('BANCO DE CUSTOS'!$A$2:$M$17388,$H39,13)="SEM PREÇO","",INDEX('BANCO DE CUSTOS'!$A$2:$M$17388,$H39,6)))</f>
        <v/>
      </c>
      <c r="F39" s="6" t="str">
        <f>IF($H39="","",IF(INDEX('BANCO DE CUSTOS'!$A$2:$M$17388,$H39,7)="","",INDEX('BANCO DE CUSTOS'!$A$2:$M$17388,$H39,7)))</f>
        <v/>
      </c>
      <c r="G39" s="6" t="str">
        <f>IF($H39="","",IF(INDEX('BANCO DE CUSTOS'!$A$2:$M$17388,$H39,13)="","",INDEX('BANCO DE CUSTOS'!$A$2:$M$17388,$H39,13)))</f>
        <v/>
      </c>
      <c r="H39" t="str">
        <f>IFERROR(SMALL('BANCO DE CUSTOS'!$N$2:$N$17388,ROWS($H$9:H39)),"")</f>
        <v/>
      </c>
    </row>
    <row r="40" spans="1:8" x14ac:dyDescent="0.3">
      <c r="A40" s="6" t="str">
        <f>IF($H40="","",IF(INDEX('BANCO DE CUSTOS'!$A$2:$M$17388,$H40,2)="","",INDEX('BANCO DE CUSTOS'!$A$2:$M$17388,$H40,2)))</f>
        <v/>
      </c>
      <c r="B40" s="6" t="str">
        <f>IF($H40="","",IF(INDEX('BANCO DE CUSTOS'!$A$2:$M$17388,$H40,3)="","",INDEX('BANCO DE CUSTOS'!$A$2:$M$17388,$H40,3)))</f>
        <v/>
      </c>
      <c r="C40" s="6" t="str">
        <f>IF($H40="","",IF(INDEX('BANCO DE CUSTOS'!$A$2:$M$17388,$H40,4)="","",INDEX('BANCO DE CUSTOS'!$A$2:$M$17388,$H40,4)))</f>
        <v/>
      </c>
      <c r="D40" s="6" t="str">
        <f>IF($H40="","",IF(INDEX('BANCO DE CUSTOS'!$A$2:$M$17388,$H40,5)="","",INDEX('BANCO DE CUSTOS'!$A$2:$M$17388,$H40,5)))</f>
        <v/>
      </c>
      <c r="E40" s="7" t="str">
        <f>IF($H40="","",IF(INDEX('BANCO DE CUSTOS'!$A$2:$M$17388,$H40,13)="SEM PREÇO","",INDEX('BANCO DE CUSTOS'!$A$2:$M$17388,$H40,6)))</f>
        <v/>
      </c>
      <c r="F40" s="6" t="str">
        <f>IF($H40="","",IF(INDEX('BANCO DE CUSTOS'!$A$2:$M$17388,$H40,7)="","",INDEX('BANCO DE CUSTOS'!$A$2:$M$17388,$H40,7)))</f>
        <v/>
      </c>
      <c r="G40" s="6" t="str">
        <f>IF($H40="","",IF(INDEX('BANCO DE CUSTOS'!$A$2:$M$17388,$H40,13)="","",INDEX('BANCO DE CUSTOS'!$A$2:$M$17388,$H40,13)))</f>
        <v/>
      </c>
      <c r="H40" t="str">
        <f>IFERROR(SMALL('BANCO DE CUSTOS'!$N$2:$N$17388,ROWS($H$9:H40)),"")</f>
        <v/>
      </c>
    </row>
    <row r="41" spans="1:8" x14ac:dyDescent="0.3">
      <c r="A41" s="6" t="str">
        <f>IF($H41="","",IF(INDEX('BANCO DE CUSTOS'!$A$2:$M$17388,$H41,2)="","",INDEX('BANCO DE CUSTOS'!$A$2:$M$17388,$H41,2)))</f>
        <v/>
      </c>
      <c r="B41" s="6" t="str">
        <f>IF($H41="","",IF(INDEX('BANCO DE CUSTOS'!$A$2:$M$17388,$H41,3)="","",INDEX('BANCO DE CUSTOS'!$A$2:$M$17388,$H41,3)))</f>
        <v/>
      </c>
      <c r="C41" s="6" t="str">
        <f>IF($H41="","",IF(INDEX('BANCO DE CUSTOS'!$A$2:$M$17388,$H41,4)="","",INDEX('BANCO DE CUSTOS'!$A$2:$M$17388,$H41,4)))</f>
        <v/>
      </c>
      <c r="D41" s="6" t="str">
        <f>IF($H41="","",IF(INDEX('BANCO DE CUSTOS'!$A$2:$M$17388,$H41,5)="","",INDEX('BANCO DE CUSTOS'!$A$2:$M$17388,$H41,5)))</f>
        <v/>
      </c>
      <c r="E41" s="7" t="str">
        <f>IF($H41="","",IF(INDEX('BANCO DE CUSTOS'!$A$2:$M$17388,$H41,13)="SEM PREÇO","",INDEX('BANCO DE CUSTOS'!$A$2:$M$17388,$H41,6)))</f>
        <v/>
      </c>
      <c r="F41" s="6" t="str">
        <f>IF($H41="","",IF(INDEX('BANCO DE CUSTOS'!$A$2:$M$17388,$H41,7)="","",INDEX('BANCO DE CUSTOS'!$A$2:$M$17388,$H41,7)))</f>
        <v/>
      </c>
      <c r="G41" s="6" t="str">
        <f>IF($H41="","",IF(INDEX('BANCO DE CUSTOS'!$A$2:$M$17388,$H41,13)="","",INDEX('BANCO DE CUSTOS'!$A$2:$M$17388,$H41,13)))</f>
        <v/>
      </c>
      <c r="H41" t="str">
        <f>IFERROR(SMALL('BANCO DE CUSTOS'!$N$2:$N$17388,ROWS($H$9:H41)),"")</f>
        <v/>
      </c>
    </row>
    <row r="42" spans="1:8" x14ac:dyDescent="0.3">
      <c r="A42" s="6" t="str">
        <f>IF($H42="","",IF(INDEX('BANCO DE CUSTOS'!$A$2:$M$17388,$H42,2)="","",INDEX('BANCO DE CUSTOS'!$A$2:$M$17388,$H42,2)))</f>
        <v/>
      </c>
      <c r="B42" s="6" t="str">
        <f>IF($H42="","",IF(INDEX('BANCO DE CUSTOS'!$A$2:$M$17388,$H42,3)="","",INDEX('BANCO DE CUSTOS'!$A$2:$M$17388,$H42,3)))</f>
        <v/>
      </c>
      <c r="C42" s="6" t="str">
        <f>IF($H42="","",IF(INDEX('BANCO DE CUSTOS'!$A$2:$M$17388,$H42,4)="","",INDEX('BANCO DE CUSTOS'!$A$2:$M$17388,$H42,4)))</f>
        <v/>
      </c>
      <c r="D42" s="6" t="str">
        <f>IF($H42="","",IF(INDEX('BANCO DE CUSTOS'!$A$2:$M$17388,$H42,5)="","",INDEX('BANCO DE CUSTOS'!$A$2:$M$17388,$H42,5)))</f>
        <v/>
      </c>
      <c r="E42" s="7" t="str">
        <f>IF($H42="","",IF(INDEX('BANCO DE CUSTOS'!$A$2:$M$17388,$H42,13)="SEM PREÇO","",INDEX('BANCO DE CUSTOS'!$A$2:$M$17388,$H42,6)))</f>
        <v/>
      </c>
      <c r="F42" s="6" t="str">
        <f>IF($H42="","",IF(INDEX('BANCO DE CUSTOS'!$A$2:$M$17388,$H42,7)="","",INDEX('BANCO DE CUSTOS'!$A$2:$M$17388,$H42,7)))</f>
        <v/>
      </c>
      <c r="G42" s="6" t="str">
        <f>IF($H42="","",IF(INDEX('BANCO DE CUSTOS'!$A$2:$M$17388,$H42,13)="","",INDEX('BANCO DE CUSTOS'!$A$2:$M$17388,$H42,13)))</f>
        <v/>
      </c>
      <c r="H42" t="str">
        <f>IFERROR(SMALL('BANCO DE CUSTOS'!$N$2:$N$17388,ROWS($H$9:H42)),"")</f>
        <v/>
      </c>
    </row>
    <row r="43" spans="1:8" x14ac:dyDescent="0.3">
      <c r="A43" s="6" t="str">
        <f>IF($H43="","",IF(INDEX('BANCO DE CUSTOS'!$A$2:$M$17388,$H43,2)="","",INDEX('BANCO DE CUSTOS'!$A$2:$M$17388,$H43,2)))</f>
        <v/>
      </c>
      <c r="B43" s="6" t="str">
        <f>IF($H43="","",IF(INDEX('BANCO DE CUSTOS'!$A$2:$M$17388,$H43,3)="","",INDEX('BANCO DE CUSTOS'!$A$2:$M$17388,$H43,3)))</f>
        <v/>
      </c>
      <c r="C43" s="6" t="str">
        <f>IF($H43="","",IF(INDEX('BANCO DE CUSTOS'!$A$2:$M$17388,$H43,4)="","",INDEX('BANCO DE CUSTOS'!$A$2:$M$17388,$H43,4)))</f>
        <v/>
      </c>
      <c r="D43" s="6" t="str">
        <f>IF($H43="","",IF(INDEX('BANCO DE CUSTOS'!$A$2:$M$17388,$H43,5)="","",INDEX('BANCO DE CUSTOS'!$A$2:$M$17388,$H43,5)))</f>
        <v/>
      </c>
      <c r="E43" s="7" t="str">
        <f>IF($H43="","",IF(INDEX('BANCO DE CUSTOS'!$A$2:$M$17388,$H43,13)="SEM PREÇO","",INDEX('BANCO DE CUSTOS'!$A$2:$M$17388,$H43,6)))</f>
        <v/>
      </c>
      <c r="F43" s="6" t="str">
        <f>IF($H43="","",IF(INDEX('BANCO DE CUSTOS'!$A$2:$M$17388,$H43,7)="","",INDEX('BANCO DE CUSTOS'!$A$2:$M$17388,$H43,7)))</f>
        <v/>
      </c>
      <c r="G43" s="6" t="str">
        <f>IF($H43="","",IF(INDEX('BANCO DE CUSTOS'!$A$2:$M$17388,$H43,13)="","",INDEX('BANCO DE CUSTOS'!$A$2:$M$17388,$H43,13)))</f>
        <v/>
      </c>
      <c r="H43" t="str">
        <f>IFERROR(SMALL('BANCO DE CUSTOS'!$N$2:$N$17388,ROWS($H$9:H43)),"")</f>
        <v/>
      </c>
    </row>
    <row r="44" spans="1:8" x14ac:dyDescent="0.3">
      <c r="A44" s="6" t="str">
        <f>IF($H44="","",IF(INDEX('BANCO DE CUSTOS'!$A$2:$M$17388,$H44,2)="","",INDEX('BANCO DE CUSTOS'!$A$2:$M$17388,$H44,2)))</f>
        <v/>
      </c>
      <c r="B44" s="6" t="str">
        <f>IF($H44="","",IF(INDEX('BANCO DE CUSTOS'!$A$2:$M$17388,$H44,3)="","",INDEX('BANCO DE CUSTOS'!$A$2:$M$17388,$H44,3)))</f>
        <v/>
      </c>
      <c r="C44" s="6" t="str">
        <f>IF($H44="","",IF(INDEX('BANCO DE CUSTOS'!$A$2:$M$17388,$H44,4)="","",INDEX('BANCO DE CUSTOS'!$A$2:$M$17388,$H44,4)))</f>
        <v/>
      </c>
      <c r="D44" s="6" t="str">
        <f>IF($H44="","",IF(INDEX('BANCO DE CUSTOS'!$A$2:$M$17388,$H44,5)="","",INDEX('BANCO DE CUSTOS'!$A$2:$M$17388,$H44,5)))</f>
        <v/>
      </c>
      <c r="E44" s="7" t="str">
        <f>IF($H44="","",IF(INDEX('BANCO DE CUSTOS'!$A$2:$M$17388,$H44,13)="SEM PREÇO","",INDEX('BANCO DE CUSTOS'!$A$2:$M$17388,$H44,6)))</f>
        <v/>
      </c>
      <c r="F44" s="6" t="str">
        <f>IF($H44="","",IF(INDEX('BANCO DE CUSTOS'!$A$2:$M$17388,$H44,7)="","",INDEX('BANCO DE CUSTOS'!$A$2:$M$17388,$H44,7)))</f>
        <v/>
      </c>
      <c r="G44" s="6" t="str">
        <f>IF($H44="","",IF(INDEX('BANCO DE CUSTOS'!$A$2:$M$17388,$H44,13)="","",INDEX('BANCO DE CUSTOS'!$A$2:$M$17388,$H44,13)))</f>
        <v/>
      </c>
      <c r="H44" t="str">
        <f>IFERROR(SMALL('BANCO DE CUSTOS'!$N$2:$N$17388,ROWS($H$9:H44)),"")</f>
        <v/>
      </c>
    </row>
    <row r="45" spans="1:8" x14ac:dyDescent="0.3">
      <c r="A45" s="6" t="str">
        <f>IF($H45="","",IF(INDEX('BANCO DE CUSTOS'!$A$2:$M$17388,$H45,2)="","",INDEX('BANCO DE CUSTOS'!$A$2:$M$17388,$H45,2)))</f>
        <v/>
      </c>
      <c r="B45" s="6" t="str">
        <f>IF($H45="","",IF(INDEX('BANCO DE CUSTOS'!$A$2:$M$17388,$H45,3)="","",INDEX('BANCO DE CUSTOS'!$A$2:$M$17388,$H45,3)))</f>
        <v/>
      </c>
      <c r="C45" s="6" t="str">
        <f>IF($H45="","",IF(INDEX('BANCO DE CUSTOS'!$A$2:$M$17388,$H45,4)="","",INDEX('BANCO DE CUSTOS'!$A$2:$M$17388,$H45,4)))</f>
        <v/>
      </c>
      <c r="D45" s="6" t="str">
        <f>IF($H45="","",IF(INDEX('BANCO DE CUSTOS'!$A$2:$M$17388,$H45,5)="","",INDEX('BANCO DE CUSTOS'!$A$2:$M$17388,$H45,5)))</f>
        <v/>
      </c>
      <c r="E45" s="7" t="str">
        <f>IF($H45="","",IF(INDEX('BANCO DE CUSTOS'!$A$2:$M$17388,$H45,13)="SEM PREÇO","",INDEX('BANCO DE CUSTOS'!$A$2:$M$17388,$H45,6)))</f>
        <v/>
      </c>
      <c r="F45" s="6" t="str">
        <f>IF($H45="","",IF(INDEX('BANCO DE CUSTOS'!$A$2:$M$17388,$H45,7)="","",INDEX('BANCO DE CUSTOS'!$A$2:$M$17388,$H45,7)))</f>
        <v/>
      </c>
      <c r="G45" s="6" t="str">
        <f>IF($H45="","",IF(INDEX('BANCO DE CUSTOS'!$A$2:$M$17388,$H45,13)="","",INDEX('BANCO DE CUSTOS'!$A$2:$M$17388,$H45,13)))</f>
        <v/>
      </c>
      <c r="H45" t="str">
        <f>IFERROR(SMALL('BANCO DE CUSTOS'!$N$2:$N$17388,ROWS($H$9:H45)),"")</f>
        <v/>
      </c>
    </row>
    <row r="46" spans="1:8" x14ac:dyDescent="0.3">
      <c r="A46" s="6" t="str">
        <f>IF($H46="","",IF(INDEX('BANCO DE CUSTOS'!$A$2:$M$17388,$H46,2)="","",INDEX('BANCO DE CUSTOS'!$A$2:$M$17388,$H46,2)))</f>
        <v/>
      </c>
      <c r="B46" s="6" t="str">
        <f>IF($H46="","",IF(INDEX('BANCO DE CUSTOS'!$A$2:$M$17388,$H46,3)="","",INDEX('BANCO DE CUSTOS'!$A$2:$M$17388,$H46,3)))</f>
        <v/>
      </c>
      <c r="C46" s="6" t="str">
        <f>IF($H46="","",IF(INDEX('BANCO DE CUSTOS'!$A$2:$M$17388,$H46,4)="","",INDEX('BANCO DE CUSTOS'!$A$2:$M$17388,$H46,4)))</f>
        <v/>
      </c>
      <c r="D46" s="6" t="str">
        <f>IF($H46="","",IF(INDEX('BANCO DE CUSTOS'!$A$2:$M$17388,$H46,5)="","",INDEX('BANCO DE CUSTOS'!$A$2:$M$17388,$H46,5)))</f>
        <v/>
      </c>
      <c r="E46" s="7" t="str">
        <f>IF($H46="","",IF(INDEX('BANCO DE CUSTOS'!$A$2:$M$17388,$H46,13)="SEM PREÇO","",INDEX('BANCO DE CUSTOS'!$A$2:$M$17388,$H46,6)))</f>
        <v/>
      </c>
      <c r="F46" s="6" t="str">
        <f>IF($H46="","",IF(INDEX('BANCO DE CUSTOS'!$A$2:$M$17388,$H46,7)="","",INDEX('BANCO DE CUSTOS'!$A$2:$M$17388,$H46,7)))</f>
        <v/>
      </c>
      <c r="G46" s="6" t="str">
        <f>IF($H46="","",IF(INDEX('BANCO DE CUSTOS'!$A$2:$M$17388,$H46,13)="","",INDEX('BANCO DE CUSTOS'!$A$2:$M$17388,$H46,13)))</f>
        <v/>
      </c>
      <c r="H46" t="str">
        <f>IFERROR(SMALL('BANCO DE CUSTOS'!$N$2:$N$17388,ROWS($H$9:H46)),"")</f>
        <v/>
      </c>
    </row>
    <row r="47" spans="1:8" x14ac:dyDescent="0.3">
      <c r="A47" s="6" t="str">
        <f>IF($H47="","",IF(INDEX('BANCO DE CUSTOS'!$A$2:$M$17388,$H47,2)="","",INDEX('BANCO DE CUSTOS'!$A$2:$M$17388,$H47,2)))</f>
        <v/>
      </c>
      <c r="B47" s="6" t="str">
        <f>IF($H47="","",IF(INDEX('BANCO DE CUSTOS'!$A$2:$M$17388,$H47,3)="","",INDEX('BANCO DE CUSTOS'!$A$2:$M$17388,$H47,3)))</f>
        <v/>
      </c>
      <c r="C47" s="6" t="str">
        <f>IF($H47="","",IF(INDEX('BANCO DE CUSTOS'!$A$2:$M$17388,$H47,4)="","",INDEX('BANCO DE CUSTOS'!$A$2:$M$17388,$H47,4)))</f>
        <v/>
      </c>
      <c r="D47" s="6" t="str">
        <f>IF($H47="","",IF(INDEX('BANCO DE CUSTOS'!$A$2:$M$17388,$H47,5)="","",INDEX('BANCO DE CUSTOS'!$A$2:$M$17388,$H47,5)))</f>
        <v/>
      </c>
      <c r="E47" s="7" t="str">
        <f>IF($H47="","",IF(INDEX('BANCO DE CUSTOS'!$A$2:$M$17388,$H47,13)="SEM PREÇO","",INDEX('BANCO DE CUSTOS'!$A$2:$M$17388,$H47,6)))</f>
        <v/>
      </c>
      <c r="F47" s="6" t="str">
        <f>IF($H47="","",IF(INDEX('BANCO DE CUSTOS'!$A$2:$M$17388,$H47,7)="","",INDEX('BANCO DE CUSTOS'!$A$2:$M$17388,$H47,7)))</f>
        <v/>
      </c>
      <c r="G47" s="6" t="str">
        <f>IF($H47="","",IF(INDEX('BANCO DE CUSTOS'!$A$2:$M$17388,$H47,13)="","",INDEX('BANCO DE CUSTOS'!$A$2:$M$17388,$H47,13)))</f>
        <v/>
      </c>
      <c r="H47" t="str">
        <f>IFERROR(SMALL('BANCO DE CUSTOS'!$N$2:$N$17388,ROWS($H$9:H47)),"")</f>
        <v/>
      </c>
    </row>
    <row r="48" spans="1:8" x14ac:dyDescent="0.3">
      <c r="A48" s="6" t="str">
        <f>IF($H48="","",IF(INDEX('BANCO DE CUSTOS'!$A$2:$M$17388,$H48,2)="","",INDEX('BANCO DE CUSTOS'!$A$2:$M$17388,$H48,2)))</f>
        <v/>
      </c>
      <c r="B48" s="6" t="str">
        <f>IF($H48="","",IF(INDEX('BANCO DE CUSTOS'!$A$2:$M$17388,$H48,3)="","",INDEX('BANCO DE CUSTOS'!$A$2:$M$17388,$H48,3)))</f>
        <v/>
      </c>
      <c r="C48" s="6" t="str">
        <f>IF($H48="","",IF(INDEX('BANCO DE CUSTOS'!$A$2:$M$17388,$H48,4)="","",INDEX('BANCO DE CUSTOS'!$A$2:$M$17388,$H48,4)))</f>
        <v/>
      </c>
      <c r="D48" s="6" t="str">
        <f>IF($H48="","",IF(INDEX('BANCO DE CUSTOS'!$A$2:$M$17388,$H48,5)="","",INDEX('BANCO DE CUSTOS'!$A$2:$M$17388,$H48,5)))</f>
        <v/>
      </c>
      <c r="E48" s="7" t="str">
        <f>IF($H48="","",IF(INDEX('BANCO DE CUSTOS'!$A$2:$M$17388,$H48,13)="SEM PREÇO","",INDEX('BANCO DE CUSTOS'!$A$2:$M$17388,$H48,6)))</f>
        <v/>
      </c>
      <c r="F48" s="6" t="str">
        <f>IF($H48="","",IF(INDEX('BANCO DE CUSTOS'!$A$2:$M$17388,$H48,7)="","",INDEX('BANCO DE CUSTOS'!$A$2:$M$17388,$H48,7)))</f>
        <v/>
      </c>
      <c r="G48" s="6" t="str">
        <f>IF($H48="","",IF(INDEX('BANCO DE CUSTOS'!$A$2:$M$17388,$H48,13)="","",INDEX('BANCO DE CUSTOS'!$A$2:$M$17388,$H48,13)))</f>
        <v/>
      </c>
      <c r="H48" t="str">
        <f>IFERROR(SMALL('BANCO DE CUSTOS'!$N$2:$N$17388,ROWS($H$9:H48)),"")</f>
        <v/>
      </c>
    </row>
    <row r="49" spans="1:8" x14ac:dyDescent="0.3">
      <c r="A49" s="6" t="str">
        <f>IF($H49="","",IF(INDEX('BANCO DE CUSTOS'!$A$2:$M$17388,$H49,2)="","",INDEX('BANCO DE CUSTOS'!$A$2:$M$17388,$H49,2)))</f>
        <v/>
      </c>
      <c r="B49" s="6" t="str">
        <f>IF($H49="","",IF(INDEX('BANCO DE CUSTOS'!$A$2:$M$17388,$H49,3)="","",INDEX('BANCO DE CUSTOS'!$A$2:$M$17388,$H49,3)))</f>
        <v/>
      </c>
      <c r="C49" s="6" t="str">
        <f>IF($H49="","",IF(INDEX('BANCO DE CUSTOS'!$A$2:$M$17388,$H49,4)="","",INDEX('BANCO DE CUSTOS'!$A$2:$M$17388,$H49,4)))</f>
        <v/>
      </c>
      <c r="D49" s="6" t="str">
        <f>IF($H49="","",IF(INDEX('BANCO DE CUSTOS'!$A$2:$M$17388,$H49,5)="","",INDEX('BANCO DE CUSTOS'!$A$2:$M$17388,$H49,5)))</f>
        <v/>
      </c>
      <c r="E49" s="7" t="str">
        <f>IF($H49="","",IF(INDEX('BANCO DE CUSTOS'!$A$2:$M$17388,$H49,13)="SEM PREÇO","",INDEX('BANCO DE CUSTOS'!$A$2:$M$17388,$H49,6)))</f>
        <v/>
      </c>
      <c r="F49" s="6" t="str">
        <f>IF($H49="","",IF(INDEX('BANCO DE CUSTOS'!$A$2:$M$17388,$H49,7)="","",INDEX('BANCO DE CUSTOS'!$A$2:$M$17388,$H49,7)))</f>
        <v/>
      </c>
      <c r="G49" s="6" t="str">
        <f>IF($H49="","",IF(INDEX('BANCO DE CUSTOS'!$A$2:$M$17388,$H49,13)="","",INDEX('BANCO DE CUSTOS'!$A$2:$M$17388,$H49,13)))</f>
        <v/>
      </c>
      <c r="H49" t="str">
        <f>IFERROR(SMALL('BANCO DE CUSTOS'!$N$2:$N$17388,ROWS($H$9:H49)),"")</f>
        <v/>
      </c>
    </row>
    <row r="50" spans="1:8" x14ac:dyDescent="0.3">
      <c r="A50" s="6" t="str">
        <f>IF($H50="","",IF(INDEX('BANCO DE CUSTOS'!$A$2:$M$17388,$H50,2)="","",INDEX('BANCO DE CUSTOS'!$A$2:$M$17388,$H50,2)))</f>
        <v/>
      </c>
      <c r="B50" s="6" t="str">
        <f>IF($H50="","",IF(INDEX('BANCO DE CUSTOS'!$A$2:$M$17388,$H50,3)="","",INDEX('BANCO DE CUSTOS'!$A$2:$M$17388,$H50,3)))</f>
        <v/>
      </c>
      <c r="C50" s="6" t="str">
        <f>IF($H50="","",IF(INDEX('BANCO DE CUSTOS'!$A$2:$M$17388,$H50,4)="","",INDEX('BANCO DE CUSTOS'!$A$2:$M$17388,$H50,4)))</f>
        <v/>
      </c>
      <c r="D50" s="6" t="str">
        <f>IF($H50="","",IF(INDEX('BANCO DE CUSTOS'!$A$2:$M$17388,$H50,5)="","",INDEX('BANCO DE CUSTOS'!$A$2:$M$17388,$H50,5)))</f>
        <v/>
      </c>
      <c r="E50" s="7" t="str">
        <f>IF($H50="","",IF(INDEX('BANCO DE CUSTOS'!$A$2:$M$17388,$H50,13)="SEM PREÇO","",INDEX('BANCO DE CUSTOS'!$A$2:$M$17388,$H50,6)))</f>
        <v/>
      </c>
      <c r="F50" s="6" t="str">
        <f>IF($H50="","",IF(INDEX('BANCO DE CUSTOS'!$A$2:$M$17388,$H50,7)="","",INDEX('BANCO DE CUSTOS'!$A$2:$M$17388,$H50,7)))</f>
        <v/>
      </c>
      <c r="G50" s="6" t="str">
        <f>IF($H50="","",IF(INDEX('BANCO DE CUSTOS'!$A$2:$M$17388,$H50,13)="","",INDEX('BANCO DE CUSTOS'!$A$2:$M$17388,$H50,13)))</f>
        <v/>
      </c>
      <c r="H50" t="str">
        <f>IFERROR(SMALL('BANCO DE CUSTOS'!$N$2:$N$17388,ROWS($H$9:H50)),"")</f>
        <v/>
      </c>
    </row>
    <row r="51" spans="1:8" x14ac:dyDescent="0.3">
      <c r="A51" s="6" t="str">
        <f>IF($H51="","",IF(INDEX('BANCO DE CUSTOS'!$A$2:$M$17388,$H51,2)="","",INDEX('BANCO DE CUSTOS'!$A$2:$M$17388,$H51,2)))</f>
        <v/>
      </c>
      <c r="B51" s="6" t="str">
        <f>IF($H51="","",IF(INDEX('BANCO DE CUSTOS'!$A$2:$M$17388,$H51,3)="","",INDEX('BANCO DE CUSTOS'!$A$2:$M$17388,$H51,3)))</f>
        <v/>
      </c>
      <c r="C51" s="6" t="str">
        <f>IF($H51="","",IF(INDEX('BANCO DE CUSTOS'!$A$2:$M$17388,$H51,4)="","",INDEX('BANCO DE CUSTOS'!$A$2:$M$17388,$H51,4)))</f>
        <v/>
      </c>
      <c r="D51" s="6" t="str">
        <f>IF($H51="","",IF(INDEX('BANCO DE CUSTOS'!$A$2:$M$17388,$H51,5)="","",INDEX('BANCO DE CUSTOS'!$A$2:$M$17388,$H51,5)))</f>
        <v/>
      </c>
      <c r="E51" s="7" t="str">
        <f>IF($H51="","",IF(INDEX('BANCO DE CUSTOS'!$A$2:$M$17388,$H51,13)="SEM PREÇO","",INDEX('BANCO DE CUSTOS'!$A$2:$M$17388,$H51,6)))</f>
        <v/>
      </c>
      <c r="F51" s="6" t="str">
        <f>IF($H51="","",IF(INDEX('BANCO DE CUSTOS'!$A$2:$M$17388,$H51,7)="","",INDEX('BANCO DE CUSTOS'!$A$2:$M$17388,$H51,7)))</f>
        <v/>
      </c>
      <c r="G51" s="6" t="str">
        <f>IF($H51="","",IF(INDEX('BANCO DE CUSTOS'!$A$2:$M$17388,$H51,13)="","",INDEX('BANCO DE CUSTOS'!$A$2:$M$17388,$H51,13)))</f>
        <v/>
      </c>
      <c r="H51" t="str">
        <f>IFERROR(SMALL('BANCO DE CUSTOS'!$N$2:$N$17388,ROWS($H$9:H51)),"")</f>
        <v/>
      </c>
    </row>
    <row r="52" spans="1:8" x14ac:dyDescent="0.3">
      <c r="A52" s="6" t="str">
        <f>IF($H52="","",IF(INDEX('BANCO DE CUSTOS'!$A$2:$M$17388,$H52,2)="","",INDEX('BANCO DE CUSTOS'!$A$2:$M$17388,$H52,2)))</f>
        <v/>
      </c>
      <c r="B52" s="6" t="str">
        <f>IF($H52="","",IF(INDEX('BANCO DE CUSTOS'!$A$2:$M$17388,$H52,3)="","",INDEX('BANCO DE CUSTOS'!$A$2:$M$17388,$H52,3)))</f>
        <v/>
      </c>
      <c r="C52" s="6" t="str">
        <f>IF($H52="","",IF(INDEX('BANCO DE CUSTOS'!$A$2:$M$17388,$H52,4)="","",INDEX('BANCO DE CUSTOS'!$A$2:$M$17388,$H52,4)))</f>
        <v/>
      </c>
      <c r="D52" s="6" t="str">
        <f>IF($H52="","",IF(INDEX('BANCO DE CUSTOS'!$A$2:$M$17388,$H52,5)="","",INDEX('BANCO DE CUSTOS'!$A$2:$M$17388,$H52,5)))</f>
        <v/>
      </c>
      <c r="E52" s="7" t="str">
        <f>IF($H52="","",IF(INDEX('BANCO DE CUSTOS'!$A$2:$M$17388,$H52,13)="SEM PREÇO","",INDEX('BANCO DE CUSTOS'!$A$2:$M$17388,$H52,6)))</f>
        <v/>
      </c>
      <c r="F52" s="6" t="str">
        <f>IF($H52="","",IF(INDEX('BANCO DE CUSTOS'!$A$2:$M$17388,$H52,7)="","",INDEX('BANCO DE CUSTOS'!$A$2:$M$17388,$H52,7)))</f>
        <v/>
      </c>
      <c r="G52" s="6" t="str">
        <f>IF($H52="","",IF(INDEX('BANCO DE CUSTOS'!$A$2:$M$17388,$H52,13)="","",INDEX('BANCO DE CUSTOS'!$A$2:$M$17388,$H52,13)))</f>
        <v/>
      </c>
      <c r="H52" t="str">
        <f>IFERROR(SMALL('BANCO DE CUSTOS'!$N$2:$N$17388,ROWS($H$9:H52)),"")</f>
        <v/>
      </c>
    </row>
    <row r="53" spans="1:8" x14ac:dyDescent="0.3">
      <c r="A53" s="6" t="str">
        <f>IF($H53="","",IF(INDEX('BANCO DE CUSTOS'!$A$2:$M$17388,$H53,2)="","",INDEX('BANCO DE CUSTOS'!$A$2:$M$17388,$H53,2)))</f>
        <v/>
      </c>
      <c r="B53" s="6" t="str">
        <f>IF($H53="","",IF(INDEX('BANCO DE CUSTOS'!$A$2:$M$17388,$H53,3)="","",INDEX('BANCO DE CUSTOS'!$A$2:$M$17388,$H53,3)))</f>
        <v/>
      </c>
      <c r="C53" s="6" t="str">
        <f>IF($H53="","",IF(INDEX('BANCO DE CUSTOS'!$A$2:$M$17388,$H53,4)="","",INDEX('BANCO DE CUSTOS'!$A$2:$M$17388,$H53,4)))</f>
        <v/>
      </c>
      <c r="D53" s="6" t="str">
        <f>IF($H53="","",IF(INDEX('BANCO DE CUSTOS'!$A$2:$M$17388,$H53,5)="","",INDEX('BANCO DE CUSTOS'!$A$2:$M$17388,$H53,5)))</f>
        <v/>
      </c>
      <c r="E53" s="7" t="str">
        <f>IF($H53="","",IF(INDEX('BANCO DE CUSTOS'!$A$2:$M$17388,$H53,13)="SEM PREÇO","",INDEX('BANCO DE CUSTOS'!$A$2:$M$17388,$H53,6)))</f>
        <v/>
      </c>
      <c r="F53" s="6" t="str">
        <f>IF($H53="","",IF(INDEX('BANCO DE CUSTOS'!$A$2:$M$17388,$H53,7)="","",INDEX('BANCO DE CUSTOS'!$A$2:$M$17388,$H53,7)))</f>
        <v/>
      </c>
      <c r="G53" s="6" t="str">
        <f>IF($H53="","",IF(INDEX('BANCO DE CUSTOS'!$A$2:$M$17388,$H53,13)="","",INDEX('BANCO DE CUSTOS'!$A$2:$M$17388,$H53,13)))</f>
        <v/>
      </c>
      <c r="H53" t="str">
        <f>IFERROR(SMALL('BANCO DE CUSTOS'!$N$2:$N$17388,ROWS($H$9:H53)),"")</f>
        <v/>
      </c>
    </row>
    <row r="54" spans="1:8" x14ac:dyDescent="0.3">
      <c r="A54" s="6" t="str">
        <f>IF($H54="","",IF(INDEX('BANCO DE CUSTOS'!$A$2:$M$17388,$H54,2)="","",INDEX('BANCO DE CUSTOS'!$A$2:$M$17388,$H54,2)))</f>
        <v/>
      </c>
      <c r="B54" s="6" t="str">
        <f>IF($H54="","",IF(INDEX('BANCO DE CUSTOS'!$A$2:$M$17388,$H54,3)="","",INDEX('BANCO DE CUSTOS'!$A$2:$M$17388,$H54,3)))</f>
        <v/>
      </c>
      <c r="C54" s="6" t="str">
        <f>IF($H54="","",IF(INDEX('BANCO DE CUSTOS'!$A$2:$M$17388,$H54,4)="","",INDEX('BANCO DE CUSTOS'!$A$2:$M$17388,$H54,4)))</f>
        <v/>
      </c>
      <c r="D54" s="6" t="str">
        <f>IF($H54="","",IF(INDEX('BANCO DE CUSTOS'!$A$2:$M$17388,$H54,5)="","",INDEX('BANCO DE CUSTOS'!$A$2:$M$17388,$H54,5)))</f>
        <v/>
      </c>
      <c r="E54" s="7" t="str">
        <f>IF($H54="","",IF(INDEX('BANCO DE CUSTOS'!$A$2:$M$17388,$H54,13)="SEM PREÇO","",INDEX('BANCO DE CUSTOS'!$A$2:$M$17388,$H54,6)))</f>
        <v/>
      </c>
      <c r="F54" s="6" t="str">
        <f>IF($H54="","",IF(INDEX('BANCO DE CUSTOS'!$A$2:$M$17388,$H54,7)="","",INDEX('BANCO DE CUSTOS'!$A$2:$M$17388,$H54,7)))</f>
        <v/>
      </c>
      <c r="G54" s="6" t="str">
        <f>IF($H54="","",IF(INDEX('BANCO DE CUSTOS'!$A$2:$M$17388,$H54,13)="","",INDEX('BANCO DE CUSTOS'!$A$2:$M$17388,$H54,13)))</f>
        <v/>
      </c>
      <c r="H54" t="str">
        <f>IFERROR(SMALL('BANCO DE CUSTOS'!$N$2:$N$17388,ROWS($H$9:H54)),"")</f>
        <v/>
      </c>
    </row>
    <row r="55" spans="1:8" x14ac:dyDescent="0.3">
      <c r="A55" s="6" t="str">
        <f>IF($H55="","",IF(INDEX('BANCO DE CUSTOS'!$A$2:$M$17388,$H55,2)="","",INDEX('BANCO DE CUSTOS'!$A$2:$M$17388,$H55,2)))</f>
        <v/>
      </c>
      <c r="B55" s="6" t="str">
        <f>IF($H55="","",IF(INDEX('BANCO DE CUSTOS'!$A$2:$M$17388,$H55,3)="","",INDEX('BANCO DE CUSTOS'!$A$2:$M$17388,$H55,3)))</f>
        <v/>
      </c>
      <c r="C55" s="6" t="str">
        <f>IF($H55="","",IF(INDEX('BANCO DE CUSTOS'!$A$2:$M$17388,$H55,4)="","",INDEX('BANCO DE CUSTOS'!$A$2:$M$17388,$H55,4)))</f>
        <v/>
      </c>
      <c r="D55" s="6" t="str">
        <f>IF($H55="","",IF(INDEX('BANCO DE CUSTOS'!$A$2:$M$17388,$H55,5)="","",INDEX('BANCO DE CUSTOS'!$A$2:$M$17388,$H55,5)))</f>
        <v/>
      </c>
      <c r="E55" s="7" t="str">
        <f>IF($H55="","",IF(INDEX('BANCO DE CUSTOS'!$A$2:$M$17388,$H55,13)="SEM PREÇO","",INDEX('BANCO DE CUSTOS'!$A$2:$M$17388,$H55,6)))</f>
        <v/>
      </c>
      <c r="F55" s="6" t="str">
        <f>IF($H55="","",IF(INDEX('BANCO DE CUSTOS'!$A$2:$M$17388,$H55,7)="","",INDEX('BANCO DE CUSTOS'!$A$2:$M$17388,$H55,7)))</f>
        <v/>
      </c>
      <c r="G55" s="6" t="str">
        <f>IF($H55="","",IF(INDEX('BANCO DE CUSTOS'!$A$2:$M$17388,$H55,13)="","",INDEX('BANCO DE CUSTOS'!$A$2:$M$17388,$H55,13)))</f>
        <v/>
      </c>
      <c r="H55" t="str">
        <f>IFERROR(SMALL('BANCO DE CUSTOS'!$N$2:$N$17388,ROWS($H$9:H55)),"")</f>
        <v/>
      </c>
    </row>
    <row r="56" spans="1:8" x14ac:dyDescent="0.3">
      <c r="A56" s="6" t="str">
        <f>IF($H56="","",IF(INDEX('BANCO DE CUSTOS'!$A$2:$M$17388,$H56,2)="","",INDEX('BANCO DE CUSTOS'!$A$2:$M$17388,$H56,2)))</f>
        <v/>
      </c>
      <c r="B56" s="6" t="str">
        <f>IF($H56="","",IF(INDEX('BANCO DE CUSTOS'!$A$2:$M$17388,$H56,3)="","",INDEX('BANCO DE CUSTOS'!$A$2:$M$17388,$H56,3)))</f>
        <v/>
      </c>
      <c r="C56" s="6" t="str">
        <f>IF($H56="","",IF(INDEX('BANCO DE CUSTOS'!$A$2:$M$17388,$H56,4)="","",INDEX('BANCO DE CUSTOS'!$A$2:$M$17388,$H56,4)))</f>
        <v/>
      </c>
      <c r="D56" s="6" t="str">
        <f>IF($H56="","",IF(INDEX('BANCO DE CUSTOS'!$A$2:$M$17388,$H56,5)="","",INDEX('BANCO DE CUSTOS'!$A$2:$M$17388,$H56,5)))</f>
        <v/>
      </c>
      <c r="E56" s="7" t="str">
        <f>IF($H56="","",IF(INDEX('BANCO DE CUSTOS'!$A$2:$M$17388,$H56,13)="SEM PREÇO","",INDEX('BANCO DE CUSTOS'!$A$2:$M$17388,$H56,6)))</f>
        <v/>
      </c>
      <c r="F56" s="6" t="str">
        <f>IF($H56="","",IF(INDEX('BANCO DE CUSTOS'!$A$2:$M$17388,$H56,7)="","",INDEX('BANCO DE CUSTOS'!$A$2:$M$17388,$H56,7)))</f>
        <v/>
      </c>
      <c r="G56" s="6" t="str">
        <f>IF($H56="","",IF(INDEX('BANCO DE CUSTOS'!$A$2:$M$17388,$H56,13)="","",INDEX('BANCO DE CUSTOS'!$A$2:$M$17388,$H56,13)))</f>
        <v/>
      </c>
      <c r="H56" t="str">
        <f>IFERROR(SMALL('BANCO DE CUSTOS'!$N$2:$N$17388,ROWS($H$9:H56)),"")</f>
        <v/>
      </c>
    </row>
    <row r="57" spans="1:8" x14ac:dyDescent="0.3">
      <c r="A57" s="6" t="str">
        <f>IF($H57="","",IF(INDEX('BANCO DE CUSTOS'!$A$2:$M$17388,$H57,2)="","",INDEX('BANCO DE CUSTOS'!$A$2:$M$17388,$H57,2)))</f>
        <v/>
      </c>
      <c r="B57" s="6" t="str">
        <f>IF($H57="","",IF(INDEX('BANCO DE CUSTOS'!$A$2:$M$17388,$H57,3)="","",INDEX('BANCO DE CUSTOS'!$A$2:$M$17388,$H57,3)))</f>
        <v/>
      </c>
      <c r="C57" s="6" t="str">
        <f>IF($H57="","",IF(INDEX('BANCO DE CUSTOS'!$A$2:$M$17388,$H57,4)="","",INDEX('BANCO DE CUSTOS'!$A$2:$M$17388,$H57,4)))</f>
        <v/>
      </c>
      <c r="D57" s="6" t="str">
        <f>IF($H57="","",IF(INDEX('BANCO DE CUSTOS'!$A$2:$M$17388,$H57,5)="","",INDEX('BANCO DE CUSTOS'!$A$2:$M$17388,$H57,5)))</f>
        <v/>
      </c>
      <c r="E57" s="7" t="str">
        <f>IF($H57="","",IF(INDEX('BANCO DE CUSTOS'!$A$2:$M$17388,$H57,13)="SEM PREÇO","",INDEX('BANCO DE CUSTOS'!$A$2:$M$17388,$H57,6)))</f>
        <v/>
      </c>
      <c r="F57" s="6" t="str">
        <f>IF($H57="","",IF(INDEX('BANCO DE CUSTOS'!$A$2:$M$17388,$H57,7)="","",INDEX('BANCO DE CUSTOS'!$A$2:$M$17388,$H57,7)))</f>
        <v/>
      </c>
      <c r="G57" s="6" t="str">
        <f>IF($H57="","",IF(INDEX('BANCO DE CUSTOS'!$A$2:$M$17388,$H57,13)="","",INDEX('BANCO DE CUSTOS'!$A$2:$M$17388,$H57,13)))</f>
        <v/>
      </c>
      <c r="H57" t="str">
        <f>IFERROR(SMALL('BANCO DE CUSTOS'!$N$2:$N$17388,ROWS($H$9:H57)),"")</f>
        <v/>
      </c>
    </row>
    <row r="58" spans="1:8" x14ac:dyDescent="0.3">
      <c r="A58" s="6" t="str">
        <f>IF($H58="","",IF(INDEX('BANCO DE CUSTOS'!$A$2:$M$17388,$H58,2)="","",INDEX('BANCO DE CUSTOS'!$A$2:$M$17388,$H58,2)))</f>
        <v/>
      </c>
      <c r="B58" s="6" t="str">
        <f>IF($H58="","",IF(INDEX('BANCO DE CUSTOS'!$A$2:$M$17388,$H58,3)="","",INDEX('BANCO DE CUSTOS'!$A$2:$M$17388,$H58,3)))</f>
        <v/>
      </c>
      <c r="C58" s="6" t="str">
        <f>IF($H58="","",IF(INDEX('BANCO DE CUSTOS'!$A$2:$M$17388,$H58,4)="","",INDEX('BANCO DE CUSTOS'!$A$2:$M$17388,$H58,4)))</f>
        <v/>
      </c>
      <c r="D58" s="6" t="str">
        <f>IF($H58="","",IF(INDEX('BANCO DE CUSTOS'!$A$2:$M$17388,$H58,5)="","",INDEX('BANCO DE CUSTOS'!$A$2:$M$17388,$H58,5)))</f>
        <v/>
      </c>
      <c r="E58" s="7" t="str">
        <f>IF($H58="","",IF(INDEX('BANCO DE CUSTOS'!$A$2:$M$17388,$H58,13)="SEM PREÇO","",INDEX('BANCO DE CUSTOS'!$A$2:$M$17388,$H58,6)))</f>
        <v/>
      </c>
      <c r="F58" s="6" t="str">
        <f>IF($H58="","",IF(INDEX('BANCO DE CUSTOS'!$A$2:$M$17388,$H58,7)="","",INDEX('BANCO DE CUSTOS'!$A$2:$M$17388,$H58,7)))</f>
        <v/>
      </c>
      <c r="G58" s="6" t="str">
        <f>IF($H58="","",IF(INDEX('BANCO DE CUSTOS'!$A$2:$M$17388,$H58,13)="","",INDEX('BANCO DE CUSTOS'!$A$2:$M$17388,$H58,13)))</f>
        <v/>
      </c>
      <c r="H58" t="str">
        <f>IFERROR(SMALL('BANCO DE CUSTOS'!$N$2:$N$17388,ROWS($H$9:H58)),"")</f>
        <v/>
      </c>
    </row>
    <row r="59" spans="1:8" x14ac:dyDescent="0.3">
      <c r="A59" s="6" t="str">
        <f>IF($H59="","",IF(INDEX('BANCO DE CUSTOS'!$A$2:$M$17388,$H59,2)="","",INDEX('BANCO DE CUSTOS'!$A$2:$M$17388,$H59,2)))</f>
        <v/>
      </c>
      <c r="B59" s="6" t="str">
        <f>IF($H59="","",IF(INDEX('BANCO DE CUSTOS'!$A$2:$M$17388,$H59,3)="","",INDEX('BANCO DE CUSTOS'!$A$2:$M$17388,$H59,3)))</f>
        <v/>
      </c>
      <c r="C59" s="6" t="str">
        <f>IF($H59="","",IF(INDEX('BANCO DE CUSTOS'!$A$2:$M$17388,$H59,4)="","",INDEX('BANCO DE CUSTOS'!$A$2:$M$17388,$H59,4)))</f>
        <v/>
      </c>
      <c r="D59" s="6" t="str">
        <f>IF($H59="","",IF(INDEX('BANCO DE CUSTOS'!$A$2:$M$17388,$H59,5)="","",INDEX('BANCO DE CUSTOS'!$A$2:$M$17388,$H59,5)))</f>
        <v/>
      </c>
      <c r="E59" s="7" t="str">
        <f>IF($H59="","",IF(INDEX('BANCO DE CUSTOS'!$A$2:$M$17388,$H59,13)="SEM PREÇO","",INDEX('BANCO DE CUSTOS'!$A$2:$M$17388,$H59,6)))</f>
        <v/>
      </c>
      <c r="F59" s="6" t="str">
        <f>IF($H59="","",IF(INDEX('BANCO DE CUSTOS'!$A$2:$M$17388,$H59,7)="","",INDEX('BANCO DE CUSTOS'!$A$2:$M$17388,$H59,7)))</f>
        <v/>
      </c>
      <c r="G59" s="6" t="str">
        <f>IF($H59="","",IF(INDEX('BANCO DE CUSTOS'!$A$2:$M$17388,$H59,13)="","",INDEX('BANCO DE CUSTOS'!$A$2:$M$17388,$H59,13)))</f>
        <v/>
      </c>
      <c r="H59" t="str">
        <f>IFERROR(SMALL('BANCO DE CUSTOS'!$N$2:$N$17388,ROWS($H$9:H59)),"")</f>
        <v/>
      </c>
    </row>
    <row r="60" spans="1:8" x14ac:dyDescent="0.3">
      <c r="A60" s="6" t="str">
        <f>IF($H60="","",IF(INDEX('BANCO DE CUSTOS'!$A$2:$M$17388,$H60,2)="","",INDEX('BANCO DE CUSTOS'!$A$2:$M$17388,$H60,2)))</f>
        <v/>
      </c>
      <c r="B60" s="6" t="str">
        <f>IF($H60="","",IF(INDEX('BANCO DE CUSTOS'!$A$2:$M$17388,$H60,3)="","",INDEX('BANCO DE CUSTOS'!$A$2:$M$17388,$H60,3)))</f>
        <v/>
      </c>
      <c r="C60" s="6" t="str">
        <f>IF($H60="","",IF(INDEX('BANCO DE CUSTOS'!$A$2:$M$17388,$H60,4)="","",INDEX('BANCO DE CUSTOS'!$A$2:$M$17388,$H60,4)))</f>
        <v/>
      </c>
      <c r="D60" s="6" t="str">
        <f>IF($H60="","",IF(INDEX('BANCO DE CUSTOS'!$A$2:$M$17388,$H60,5)="","",INDEX('BANCO DE CUSTOS'!$A$2:$M$17388,$H60,5)))</f>
        <v/>
      </c>
      <c r="E60" s="7" t="str">
        <f>IF($H60="","",IF(INDEX('BANCO DE CUSTOS'!$A$2:$M$17388,$H60,13)="SEM PREÇO","",INDEX('BANCO DE CUSTOS'!$A$2:$M$17388,$H60,6)))</f>
        <v/>
      </c>
      <c r="F60" s="6" t="str">
        <f>IF($H60="","",IF(INDEX('BANCO DE CUSTOS'!$A$2:$M$17388,$H60,7)="","",INDEX('BANCO DE CUSTOS'!$A$2:$M$17388,$H60,7)))</f>
        <v/>
      </c>
      <c r="G60" s="6" t="str">
        <f>IF($H60="","",IF(INDEX('BANCO DE CUSTOS'!$A$2:$M$17388,$H60,13)="","",INDEX('BANCO DE CUSTOS'!$A$2:$M$17388,$H60,13)))</f>
        <v/>
      </c>
      <c r="H60" t="str">
        <f>IFERROR(SMALL('BANCO DE CUSTOS'!$N$2:$N$17388,ROWS($H$9:H60)),"")</f>
        <v/>
      </c>
    </row>
    <row r="61" spans="1:8" x14ac:dyDescent="0.3">
      <c r="A61" s="6" t="str">
        <f>IF($H61="","",IF(INDEX('BANCO DE CUSTOS'!$A$2:$M$17388,$H61,2)="","",INDEX('BANCO DE CUSTOS'!$A$2:$M$17388,$H61,2)))</f>
        <v/>
      </c>
      <c r="B61" s="6" t="str">
        <f>IF($H61="","",IF(INDEX('BANCO DE CUSTOS'!$A$2:$M$17388,$H61,3)="","",INDEX('BANCO DE CUSTOS'!$A$2:$M$17388,$H61,3)))</f>
        <v/>
      </c>
      <c r="C61" s="6" t="str">
        <f>IF($H61="","",IF(INDEX('BANCO DE CUSTOS'!$A$2:$M$17388,$H61,4)="","",INDEX('BANCO DE CUSTOS'!$A$2:$M$17388,$H61,4)))</f>
        <v/>
      </c>
      <c r="D61" s="6" t="str">
        <f>IF($H61="","",IF(INDEX('BANCO DE CUSTOS'!$A$2:$M$17388,$H61,5)="","",INDEX('BANCO DE CUSTOS'!$A$2:$M$17388,$H61,5)))</f>
        <v/>
      </c>
      <c r="E61" s="7" t="str">
        <f>IF($H61="","",IF(INDEX('BANCO DE CUSTOS'!$A$2:$M$17388,$H61,13)="SEM PREÇO","",INDEX('BANCO DE CUSTOS'!$A$2:$M$17388,$H61,6)))</f>
        <v/>
      </c>
      <c r="F61" s="6" t="str">
        <f>IF($H61="","",IF(INDEX('BANCO DE CUSTOS'!$A$2:$M$17388,$H61,7)="","",INDEX('BANCO DE CUSTOS'!$A$2:$M$17388,$H61,7)))</f>
        <v/>
      </c>
      <c r="G61" s="6" t="str">
        <f>IF($H61="","",IF(INDEX('BANCO DE CUSTOS'!$A$2:$M$17388,$H61,13)="","",INDEX('BANCO DE CUSTOS'!$A$2:$M$17388,$H61,13)))</f>
        <v/>
      </c>
      <c r="H61" t="str">
        <f>IFERROR(SMALL('BANCO DE CUSTOS'!$N$2:$N$17388,ROWS($H$9:H61)),"")</f>
        <v/>
      </c>
    </row>
    <row r="62" spans="1:8" x14ac:dyDescent="0.3">
      <c r="A62" s="6" t="str">
        <f>IF($H62="","",IF(INDEX('BANCO DE CUSTOS'!$A$2:$M$17388,$H62,2)="","",INDEX('BANCO DE CUSTOS'!$A$2:$M$17388,$H62,2)))</f>
        <v/>
      </c>
      <c r="B62" s="6" t="str">
        <f>IF($H62="","",IF(INDEX('BANCO DE CUSTOS'!$A$2:$M$17388,$H62,3)="","",INDEX('BANCO DE CUSTOS'!$A$2:$M$17388,$H62,3)))</f>
        <v/>
      </c>
      <c r="C62" s="6" t="str">
        <f>IF($H62="","",IF(INDEX('BANCO DE CUSTOS'!$A$2:$M$17388,$H62,4)="","",INDEX('BANCO DE CUSTOS'!$A$2:$M$17388,$H62,4)))</f>
        <v/>
      </c>
      <c r="D62" s="6" t="str">
        <f>IF($H62="","",IF(INDEX('BANCO DE CUSTOS'!$A$2:$M$17388,$H62,5)="","",INDEX('BANCO DE CUSTOS'!$A$2:$M$17388,$H62,5)))</f>
        <v/>
      </c>
      <c r="E62" s="7" t="str">
        <f>IF($H62="","",IF(INDEX('BANCO DE CUSTOS'!$A$2:$M$17388,$H62,13)="SEM PREÇO","",INDEX('BANCO DE CUSTOS'!$A$2:$M$17388,$H62,6)))</f>
        <v/>
      </c>
      <c r="F62" s="6" t="str">
        <f>IF($H62="","",IF(INDEX('BANCO DE CUSTOS'!$A$2:$M$17388,$H62,7)="","",INDEX('BANCO DE CUSTOS'!$A$2:$M$17388,$H62,7)))</f>
        <v/>
      </c>
      <c r="G62" s="6" t="str">
        <f>IF($H62="","",IF(INDEX('BANCO DE CUSTOS'!$A$2:$M$17388,$H62,13)="","",INDEX('BANCO DE CUSTOS'!$A$2:$M$17388,$H62,13)))</f>
        <v/>
      </c>
      <c r="H62" t="str">
        <f>IFERROR(SMALL('BANCO DE CUSTOS'!$N$2:$N$17388,ROWS($H$9:H62)),"")</f>
        <v/>
      </c>
    </row>
    <row r="63" spans="1:8" x14ac:dyDescent="0.3">
      <c r="A63" s="6" t="str">
        <f>IF($H63="","",IF(INDEX('BANCO DE CUSTOS'!$A$2:$M$17388,$H63,2)="","",INDEX('BANCO DE CUSTOS'!$A$2:$M$17388,$H63,2)))</f>
        <v/>
      </c>
      <c r="B63" s="6" t="str">
        <f>IF($H63="","",IF(INDEX('BANCO DE CUSTOS'!$A$2:$M$17388,$H63,3)="","",INDEX('BANCO DE CUSTOS'!$A$2:$M$17388,$H63,3)))</f>
        <v/>
      </c>
      <c r="C63" s="6" t="str">
        <f>IF($H63="","",IF(INDEX('BANCO DE CUSTOS'!$A$2:$M$17388,$H63,4)="","",INDEX('BANCO DE CUSTOS'!$A$2:$M$17388,$H63,4)))</f>
        <v/>
      </c>
      <c r="D63" s="6" t="str">
        <f>IF($H63="","",IF(INDEX('BANCO DE CUSTOS'!$A$2:$M$17388,$H63,5)="","",INDEX('BANCO DE CUSTOS'!$A$2:$M$17388,$H63,5)))</f>
        <v/>
      </c>
      <c r="E63" s="7" t="str">
        <f>IF($H63="","",IF(INDEX('BANCO DE CUSTOS'!$A$2:$M$17388,$H63,13)="SEM PREÇO","",INDEX('BANCO DE CUSTOS'!$A$2:$M$17388,$H63,6)))</f>
        <v/>
      </c>
      <c r="F63" s="6" t="str">
        <f>IF($H63="","",IF(INDEX('BANCO DE CUSTOS'!$A$2:$M$17388,$H63,7)="","",INDEX('BANCO DE CUSTOS'!$A$2:$M$17388,$H63,7)))</f>
        <v/>
      </c>
      <c r="G63" s="6" t="str">
        <f>IF($H63="","",IF(INDEX('BANCO DE CUSTOS'!$A$2:$M$17388,$H63,13)="","",INDEX('BANCO DE CUSTOS'!$A$2:$M$17388,$H63,13)))</f>
        <v/>
      </c>
      <c r="H63" t="str">
        <f>IFERROR(SMALL('BANCO DE CUSTOS'!$N$2:$N$17388,ROWS($H$9:H63)),"")</f>
        <v/>
      </c>
    </row>
    <row r="64" spans="1:8" x14ac:dyDescent="0.3">
      <c r="A64" s="6" t="str">
        <f>IF($H64="","",IF(INDEX('BANCO DE CUSTOS'!$A$2:$M$17388,$H64,2)="","",INDEX('BANCO DE CUSTOS'!$A$2:$M$17388,$H64,2)))</f>
        <v/>
      </c>
      <c r="B64" s="6" t="str">
        <f>IF($H64="","",IF(INDEX('BANCO DE CUSTOS'!$A$2:$M$17388,$H64,3)="","",INDEX('BANCO DE CUSTOS'!$A$2:$M$17388,$H64,3)))</f>
        <v/>
      </c>
      <c r="C64" s="6" t="str">
        <f>IF($H64="","",IF(INDEX('BANCO DE CUSTOS'!$A$2:$M$17388,$H64,4)="","",INDEX('BANCO DE CUSTOS'!$A$2:$M$17388,$H64,4)))</f>
        <v/>
      </c>
      <c r="D64" s="6" t="str">
        <f>IF($H64="","",IF(INDEX('BANCO DE CUSTOS'!$A$2:$M$17388,$H64,5)="","",INDEX('BANCO DE CUSTOS'!$A$2:$M$17388,$H64,5)))</f>
        <v/>
      </c>
      <c r="E64" s="7" t="str">
        <f>IF($H64="","",IF(INDEX('BANCO DE CUSTOS'!$A$2:$M$17388,$H64,13)="SEM PREÇO","",INDEX('BANCO DE CUSTOS'!$A$2:$M$17388,$H64,6)))</f>
        <v/>
      </c>
      <c r="F64" s="6" t="str">
        <f>IF($H64="","",IF(INDEX('BANCO DE CUSTOS'!$A$2:$M$17388,$H64,7)="","",INDEX('BANCO DE CUSTOS'!$A$2:$M$17388,$H64,7)))</f>
        <v/>
      </c>
      <c r="G64" s="6" t="str">
        <f>IF($H64="","",IF(INDEX('BANCO DE CUSTOS'!$A$2:$M$17388,$H64,13)="","",INDEX('BANCO DE CUSTOS'!$A$2:$M$17388,$H64,13)))</f>
        <v/>
      </c>
      <c r="H64" t="str">
        <f>IFERROR(SMALL('BANCO DE CUSTOS'!$N$2:$N$17388,ROWS($H$9:H64)),"")</f>
        <v/>
      </c>
    </row>
    <row r="65" spans="1:8" x14ac:dyDescent="0.3">
      <c r="A65" s="6" t="str">
        <f>IF($H65="","",IF(INDEX('BANCO DE CUSTOS'!$A$2:$M$17388,$H65,2)="","",INDEX('BANCO DE CUSTOS'!$A$2:$M$17388,$H65,2)))</f>
        <v/>
      </c>
      <c r="B65" s="6" t="str">
        <f>IF($H65="","",IF(INDEX('BANCO DE CUSTOS'!$A$2:$M$17388,$H65,3)="","",INDEX('BANCO DE CUSTOS'!$A$2:$M$17388,$H65,3)))</f>
        <v/>
      </c>
      <c r="C65" s="6" t="str">
        <f>IF($H65="","",IF(INDEX('BANCO DE CUSTOS'!$A$2:$M$17388,$H65,4)="","",INDEX('BANCO DE CUSTOS'!$A$2:$M$17388,$H65,4)))</f>
        <v/>
      </c>
      <c r="D65" s="6" t="str">
        <f>IF($H65="","",IF(INDEX('BANCO DE CUSTOS'!$A$2:$M$17388,$H65,5)="","",INDEX('BANCO DE CUSTOS'!$A$2:$M$17388,$H65,5)))</f>
        <v/>
      </c>
      <c r="E65" s="7" t="str">
        <f>IF($H65="","",IF(INDEX('BANCO DE CUSTOS'!$A$2:$M$17388,$H65,13)="SEM PREÇO","",INDEX('BANCO DE CUSTOS'!$A$2:$M$17388,$H65,6)))</f>
        <v/>
      </c>
      <c r="F65" s="6" t="str">
        <f>IF($H65="","",IF(INDEX('BANCO DE CUSTOS'!$A$2:$M$17388,$H65,7)="","",INDEX('BANCO DE CUSTOS'!$A$2:$M$17388,$H65,7)))</f>
        <v/>
      </c>
      <c r="G65" s="6" t="str">
        <f>IF($H65="","",IF(INDEX('BANCO DE CUSTOS'!$A$2:$M$17388,$H65,13)="","",INDEX('BANCO DE CUSTOS'!$A$2:$M$17388,$H65,13)))</f>
        <v/>
      </c>
      <c r="H65" t="str">
        <f>IFERROR(SMALL('BANCO DE CUSTOS'!$N$2:$N$17388,ROWS($H$9:H65)),"")</f>
        <v/>
      </c>
    </row>
    <row r="66" spans="1:8" x14ac:dyDescent="0.3">
      <c r="A66" s="6" t="str">
        <f>IF($H66="","",IF(INDEX('BANCO DE CUSTOS'!$A$2:$M$17388,$H66,2)="","",INDEX('BANCO DE CUSTOS'!$A$2:$M$17388,$H66,2)))</f>
        <v/>
      </c>
      <c r="B66" s="6" t="str">
        <f>IF($H66="","",IF(INDEX('BANCO DE CUSTOS'!$A$2:$M$17388,$H66,3)="","",INDEX('BANCO DE CUSTOS'!$A$2:$M$17388,$H66,3)))</f>
        <v/>
      </c>
      <c r="C66" s="6" t="str">
        <f>IF($H66="","",IF(INDEX('BANCO DE CUSTOS'!$A$2:$M$17388,$H66,4)="","",INDEX('BANCO DE CUSTOS'!$A$2:$M$17388,$H66,4)))</f>
        <v/>
      </c>
      <c r="D66" s="6" t="str">
        <f>IF($H66="","",IF(INDEX('BANCO DE CUSTOS'!$A$2:$M$17388,$H66,5)="","",INDEX('BANCO DE CUSTOS'!$A$2:$M$17388,$H66,5)))</f>
        <v/>
      </c>
      <c r="E66" s="7" t="str">
        <f>IF($H66="","",IF(INDEX('BANCO DE CUSTOS'!$A$2:$M$17388,$H66,13)="SEM PREÇO","",INDEX('BANCO DE CUSTOS'!$A$2:$M$17388,$H66,6)))</f>
        <v/>
      </c>
      <c r="F66" s="6" t="str">
        <f>IF($H66="","",IF(INDEX('BANCO DE CUSTOS'!$A$2:$M$17388,$H66,7)="","",INDEX('BANCO DE CUSTOS'!$A$2:$M$17388,$H66,7)))</f>
        <v/>
      </c>
      <c r="G66" s="6" t="str">
        <f>IF($H66="","",IF(INDEX('BANCO DE CUSTOS'!$A$2:$M$17388,$H66,13)="","",INDEX('BANCO DE CUSTOS'!$A$2:$M$17388,$H66,13)))</f>
        <v/>
      </c>
      <c r="H66" t="str">
        <f>IFERROR(SMALL('BANCO DE CUSTOS'!$N$2:$N$17388,ROWS($H$9:H66)),"")</f>
        <v/>
      </c>
    </row>
    <row r="67" spans="1:8" x14ac:dyDescent="0.3">
      <c r="A67" s="6" t="str">
        <f>IF($H67="","",IF(INDEX('BANCO DE CUSTOS'!$A$2:$M$17388,$H67,2)="","",INDEX('BANCO DE CUSTOS'!$A$2:$M$17388,$H67,2)))</f>
        <v/>
      </c>
      <c r="B67" s="6" t="str">
        <f>IF($H67="","",IF(INDEX('BANCO DE CUSTOS'!$A$2:$M$17388,$H67,3)="","",INDEX('BANCO DE CUSTOS'!$A$2:$M$17388,$H67,3)))</f>
        <v/>
      </c>
      <c r="C67" s="6" t="str">
        <f>IF($H67="","",IF(INDEX('BANCO DE CUSTOS'!$A$2:$M$17388,$H67,4)="","",INDEX('BANCO DE CUSTOS'!$A$2:$M$17388,$H67,4)))</f>
        <v/>
      </c>
      <c r="D67" s="6" t="str">
        <f>IF($H67="","",IF(INDEX('BANCO DE CUSTOS'!$A$2:$M$17388,$H67,5)="","",INDEX('BANCO DE CUSTOS'!$A$2:$M$17388,$H67,5)))</f>
        <v/>
      </c>
      <c r="E67" s="7" t="str">
        <f>IF($H67="","",IF(INDEX('BANCO DE CUSTOS'!$A$2:$M$17388,$H67,13)="SEM PREÇO","",INDEX('BANCO DE CUSTOS'!$A$2:$M$17388,$H67,6)))</f>
        <v/>
      </c>
      <c r="F67" s="6" t="str">
        <f>IF($H67="","",IF(INDEX('BANCO DE CUSTOS'!$A$2:$M$17388,$H67,7)="","",INDEX('BANCO DE CUSTOS'!$A$2:$M$17388,$H67,7)))</f>
        <v/>
      </c>
      <c r="G67" s="6" t="str">
        <f>IF($H67="","",IF(INDEX('BANCO DE CUSTOS'!$A$2:$M$17388,$H67,13)="","",INDEX('BANCO DE CUSTOS'!$A$2:$M$17388,$H67,13)))</f>
        <v/>
      </c>
      <c r="H67" t="str">
        <f>IFERROR(SMALL('BANCO DE CUSTOS'!$N$2:$N$17388,ROWS($H$9:H67)),"")</f>
        <v/>
      </c>
    </row>
    <row r="68" spans="1:8" x14ac:dyDescent="0.3">
      <c r="A68" s="6" t="str">
        <f>IF($H68="","",IF(INDEX('BANCO DE CUSTOS'!$A$2:$M$17388,$H68,2)="","",INDEX('BANCO DE CUSTOS'!$A$2:$M$17388,$H68,2)))</f>
        <v/>
      </c>
      <c r="B68" s="6" t="str">
        <f>IF($H68="","",IF(INDEX('BANCO DE CUSTOS'!$A$2:$M$17388,$H68,3)="","",INDEX('BANCO DE CUSTOS'!$A$2:$M$17388,$H68,3)))</f>
        <v/>
      </c>
      <c r="C68" s="6" t="str">
        <f>IF($H68="","",IF(INDEX('BANCO DE CUSTOS'!$A$2:$M$17388,$H68,4)="","",INDEX('BANCO DE CUSTOS'!$A$2:$M$17388,$H68,4)))</f>
        <v/>
      </c>
      <c r="D68" s="6" t="str">
        <f>IF($H68="","",IF(INDEX('BANCO DE CUSTOS'!$A$2:$M$17388,$H68,5)="","",INDEX('BANCO DE CUSTOS'!$A$2:$M$17388,$H68,5)))</f>
        <v/>
      </c>
      <c r="E68" s="7" t="str">
        <f>IF($H68="","",IF(INDEX('BANCO DE CUSTOS'!$A$2:$M$17388,$H68,13)="SEM PREÇO","",INDEX('BANCO DE CUSTOS'!$A$2:$M$17388,$H68,6)))</f>
        <v/>
      </c>
      <c r="F68" s="6" t="str">
        <f>IF($H68="","",IF(INDEX('BANCO DE CUSTOS'!$A$2:$M$17388,$H68,7)="","",INDEX('BANCO DE CUSTOS'!$A$2:$M$17388,$H68,7)))</f>
        <v/>
      </c>
      <c r="G68" s="6" t="str">
        <f>IF($H68="","",IF(INDEX('BANCO DE CUSTOS'!$A$2:$M$17388,$H68,13)="","",INDEX('BANCO DE CUSTOS'!$A$2:$M$17388,$H68,13)))</f>
        <v/>
      </c>
      <c r="H68" t="str">
        <f>IFERROR(SMALL('BANCO DE CUSTOS'!$N$2:$N$17388,ROWS($H$9:H68)),"")</f>
        <v/>
      </c>
    </row>
    <row r="69" spans="1:8" x14ac:dyDescent="0.3">
      <c r="A69" s="6" t="str">
        <f>IF($H69="","",IF(INDEX('BANCO DE CUSTOS'!$A$2:$M$17388,$H69,2)="","",INDEX('BANCO DE CUSTOS'!$A$2:$M$17388,$H69,2)))</f>
        <v/>
      </c>
      <c r="B69" s="6" t="str">
        <f>IF($H69="","",IF(INDEX('BANCO DE CUSTOS'!$A$2:$M$17388,$H69,3)="","",INDEX('BANCO DE CUSTOS'!$A$2:$M$17388,$H69,3)))</f>
        <v/>
      </c>
      <c r="C69" s="6" t="str">
        <f>IF($H69="","",IF(INDEX('BANCO DE CUSTOS'!$A$2:$M$17388,$H69,4)="","",INDEX('BANCO DE CUSTOS'!$A$2:$M$17388,$H69,4)))</f>
        <v/>
      </c>
      <c r="D69" s="6" t="str">
        <f>IF($H69="","",IF(INDEX('BANCO DE CUSTOS'!$A$2:$M$17388,$H69,5)="","",INDEX('BANCO DE CUSTOS'!$A$2:$M$17388,$H69,5)))</f>
        <v/>
      </c>
      <c r="E69" s="7" t="str">
        <f>IF($H69="","",IF(INDEX('BANCO DE CUSTOS'!$A$2:$M$17388,$H69,13)="SEM PREÇO","",INDEX('BANCO DE CUSTOS'!$A$2:$M$17388,$H69,6)))</f>
        <v/>
      </c>
      <c r="F69" s="6" t="str">
        <f>IF($H69="","",IF(INDEX('BANCO DE CUSTOS'!$A$2:$M$17388,$H69,7)="","",INDEX('BANCO DE CUSTOS'!$A$2:$M$17388,$H69,7)))</f>
        <v/>
      </c>
      <c r="G69" s="6" t="str">
        <f>IF($H69="","",IF(INDEX('BANCO DE CUSTOS'!$A$2:$M$17388,$H69,13)="","",INDEX('BANCO DE CUSTOS'!$A$2:$M$17388,$H69,13)))</f>
        <v/>
      </c>
      <c r="H69" t="str">
        <f>IFERROR(SMALL('BANCO DE CUSTOS'!$N$2:$N$17388,ROWS($H$9:H69)),"")</f>
        <v/>
      </c>
    </row>
    <row r="70" spans="1:8" x14ac:dyDescent="0.3">
      <c r="A70" s="6" t="str">
        <f>IF($H70="","",IF(INDEX('BANCO DE CUSTOS'!$A$2:$M$17388,$H70,2)="","",INDEX('BANCO DE CUSTOS'!$A$2:$M$17388,$H70,2)))</f>
        <v/>
      </c>
      <c r="B70" s="6" t="str">
        <f>IF($H70="","",IF(INDEX('BANCO DE CUSTOS'!$A$2:$M$17388,$H70,3)="","",INDEX('BANCO DE CUSTOS'!$A$2:$M$17388,$H70,3)))</f>
        <v/>
      </c>
      <c r="C70" s="6" t="str">
        <f>IF($H70="","",IF(INDEX('BANCO DE CUSTOS'!$A$2:$M$17388,$H70,4)="","",INDEX('BANCO DE CUSTOS'!$A$2:$M$17388,$H70,4)))</f>
        <v/>
      </c>
      <c r="D70" s="6" t="str">
        <f>IF($H70="","",IF(INDEX('BANCO DE CUSTOS'!$A$2:$M$17388,$H70,5)="","",INDEX('BANCO DE CUSTOS'!$A$2:$M$17388,$H70,5)))</f>
        <v/>
      </c>
      <c r="E70" s="7" t="str">
        <f>IF($H70="","",IF(INDEX('BANCO DE CUSTOS'!$A$2:$M$17388,$H70,13)="SEM PREÇO","",INDEX('BANCO DE CUSTOS'!$A$2:$M$17388,$H70,6)))</f>
        <v/>
      </c>
      <c r="F70" s="6" t="str">
        <f>IF($H70="","",IF(INDEX('BANCO DE CUSTOS'!$A$2:$M$17388,$H70,7)="","",INDEX('BANCO DE CUSTOS'!$A$2:$M$17388,$H70,7)))</f>
        <v/>
      </c>
      <c r="G70" s="6" t="str">
        <f>IF($H70="","",IF(INDEX('BANCO DE CUSTOS'!$A$2:$M$17388,$H70,13)="","",INDEX('BANCO DE CUSTOS'!$A$2:$M$17388,$H70,13)))</f>
        <v/>
      </c>
      <c r="H70" t="str">
        <f>IFERROR(SMALL('BANCO DE CUSTOS'!$N$2:$N$17388,ROWS($H$9:H70)),"")</f>
        <v/>
      </c>
    </row>
    <row r="71" spans="1:8" x14ac:dyDescent="0.3">
      <c r="A71" s="6" t="str">
        <f>IF($H71="","",IF(INDEX('BANCO DE CUSTOS'!$A$2:$M$17388,$H71,2)="","",INDEX('BANCO DE CUSTOS'!$A$2:$M$17388,$H71,2)))</f>
        <v/>
      </c>
      <c r="B71" s="6" t="str">
        <f>IF($H71="","",IF(INDEX('BANCO DE CUSTOS'!$A$2:$M$17388,$H71,3)="","",INDEX('BANCO DE CUSTOS'!$A$2:$M$17388,$H71,3)))</f>
        <v/>
      </c>
      <c r="C71" s="6" t="str">
        <f>IF($H71="","",IF(INDEX('BANCO DE CUSTOS'!$A$2:$M$17388,$H71,4)="","",INDEX('BANCO DE CUSTOS'!$A$2:$M$17388,$H71,4)))</f>
        <v/>
      </c>
      <c r="D71" s="6" t="str">
        <f>IF($H71="","",IF(INDEX('BANCO DE CUSTOS'!$A$2:$M$17388,$H71,5)="","",INDEX('BANCO DE CUSTOS'!$A$2:$M$17388,$H71,5)))</f>
        <v/>
      </c>
      <c r="E71" s="7" t="str">
        <f>IF($H71="","",IF(INDEX('BANCO DE CUSTOS'!$A$2:$M$17388,$H71,13)="SEM PREÇO","",INDEX('BANCO DE CUSTOS'!$A$2:$M$17388,$H71,6)))</f>
        <v/>
      </c>
      <c r="F71" s="6" t="str">
        <f>IF($H71="","",IF(INDEX('BANCO DE CUSTOS'!$A$2:$M$17388,$H71,7)="","",INDEX('BANCO DE CUSTOS'!$A$2:$M$17388,$H71,7)))</f>
        <v/>
      </c>
      <c r="G71" s="6" t="str">
        <f>IF($H71="","",IF(INDEX('BANCO DE CUSTOS'!$A$2:$M$17388,$H71,13)="","",INDEX('BANCO DE CUSTOS'!$A$2:$M$17388,$H71,13)))</f>
        <v/>
      </c>
      <c r="H71" t="str">
        <f>IFERROR(SMALL('BANCO DE CUSTOS'!$N$2:$N$17388,ROWS($H$9:H71)),"")</f>
        <v/>
      </c>
    </row>
    <row r="72" spans="1:8" x14ac:dyDescent="0.3">
      <c r="A72" s="6" t="str">
        <f>IF($H72="","",IF(INDEX('BANCO DE CUSTOS'!$A$2:$M$17388,$H72,2)="","",INDEX('BANCO DE CUSTOS'!$A$2:$M$17388,$H72,2)))</f>
        <v/>
      </c>
      <c r="B72" s="6" t="str">
        <f>IF($H72="","",IF(INDEX('BANCO DE CUSTOS'!$A$2:$M$17388,$H72,3)="","",INDEX('BANCO DE CUSTOS'!$A$2:$M$17388,$H72,3)))</f>
        <v/>
      </c>
      <c r="C72" s="6" t="str">
        <f>IF($H72="","",IF(INDEX('BANCO DE CUSTOS'!$A$2:$M$17388,$H72,4)="","",INDEX('BANCO DE CUSTOS'!$A$2:$M$17388,$H72,4)))</f>
        <v/>
      </c>
      <c r="D72" s="6" t="str">
        <f>IF($H72="","",IF(INDEX('BANCO DE CUSTOS'!$A$2:$M$17388,$H72,5)="","",INDEX('BANCO DE CUSTOS'!$A$2:$M$17388,$H72,5)))</f>
        <v/>
      </c>
      <c r="E72" s="7" t="str">
        <f>IF($H72="","",IF(INDEX('BANCO DE CUSTOS'!$A$2:$M$17388,$H72,13)="SEM PREÇO","",INDEX('BANCO DE CUSTOS'!$A$2:$M$17388,$H72,6)))</f>
        <v/>
      </c>
      <c r="F72" s="6" t="str">
        <f>IF($H72="","",IF(INDEX('BANCO DE CUSTOS'!$A$2:$M$17388,$H72,7)="","",INDEX('BANCO DE CUSTOS'!$A$2:$M$17388,$H72,7)))</f>
        <v/>
      </c>
      <c r="G72" s="6" t="str">
        <f>IF($H72="","",IF(INDEX('BANCO DE CUSTOS'!$A$2:$M$17388,$H72,13)="","",INDEX('BANCO DE CUSTOS'!$A$2:$M$17388,$H72,13)))</f>
        <v/>
      </c>
      <c r="H72" t="str">
        <f>IFERROR(SMALL('BANCO DE CUSTOS'!$N$2:$N$17388,ROWS($H$9:H72)),"")</f>
        <v/>
      </c>
    </row>
    <row r="73" spans="1:8" x14ac:dyDescent="0.3">
      <c r="A73" s="6" t="str">
        <f>IF($H73="","",IF(INDEX('BANCO DE CUSTOS'!$A$2:$M$17388,$H73,2)="","",INDEX('BANCO DE CUSTOS'!$A$2:$M$17388,$H73,2)))</f>
        <v/>
      </c>
      <c r="B73" s="6" t="str">
        <f>IF($H73="","",IF(INDEX('BANCO DE CUSTOS'!$A$2:$M$17388,$H73,3)="","",INDEX('BANCO DE CUSTOS'!$A$2:$M$17388,$H73,3)))</f>
        <v/>
      </c>
      <c r="C73" s="6" t="str">
        <f>IF($H73="","",IF(INDEX('BANCO DE CUSTOS'!$A$2:$M$17388,$H73,4)="","",INDEX('BANCO DE CUSTOS'!$A$2:$M$17388,$H73,4)))</f>
        <v/>
      </c>
      <c r="D73" s="6" t="str">
        <f>IF($H73="","",IF(INDEX('BANCO DE CUSTOS'!$A$2:$M$17388,$H73,5)="","",INDEX('BANCO DE CUSTOS'!$A$2:$M$17388,$H73,5)))</f>
        <v/>
      </c>
      <c r="E73" s="7" t="str">
        <f>IF($H73="","",IF(INDEX('BANCO DE CUSTOS'!$A$2:$M$17388,$H73,13)="SEM PREÇO","",INDEX('BANCO DE CUSTOS'!$A$2:$M$17388,$H73,6)))</f>
        <v/>
      </c>
      <c r="F73" s="6" t="str">
        <f>IF($H73="","",IF(INDEX('BANCO DE CUSTOS'!$A$2:$M$17388,$H73,7)="","",INDEX('BANCO DE CUSTOS'!$A$2:$M$17388,$H73,7)))</f>
        <v/>
      </c>
      <c r="G73" s="6" t="str">
        <f>IF($H73="","",IF(INDEX('BANCO DE CUSTOS'!$A$2:$M$17388,$H73,13)="","",INDEX('BANCO DE CUSTOS'!$A$2:$M$17388,$H73,13)))</f>
        <v/>
      </c>
      <c r="H73" t="str">
        <f>IFERROR(SMALL('BANCO DE CUSTOS'!$N$2:$N$17388,ROWS($H$9:H73)),"")</f>
        <v/>
      </c>
    </row>
    <row r="74" spans="1:8" x14ac:dyDescent="0.3">
      <c r="A74" s="6" t="str">
        <f>IF($H74="","",IF(INDEX('BANCO DE CUSTOS'!$A$2:$M$17388,$H74,2)="","",INDEX('BANCO DE CUSTOS'!$A$2:$M$17388,$H74,2)))</f>
        <v/>
      </c>
      <c r="B74" s="6" t="str">
        <f>IF($H74="","",IF(INDEX('BANCO DE CUSTOS'!$A$2:$M$17388,$H74,3)="","",INDEX('BANCO DE CUSTOS'!$A$2:$M$17388,$H74,3)))</f>
        <v/>
      </c>
      <c r="C74" s="6" t="str">
        <f>IF($H74="","",IF(INDEX('BANCO DE CUSTOS'!$A$2:$M$17388,$H74,4)="","",INDEX('BANCO DE CUSTOS'!$A$2:$M$17388,$H74,4)))</f>
        <v/>
      </c>
      <c r="D74" s="6" t="str">
        <f>IF($H74="","",IF(INDEX('BANCO DE CUSTOS'!$A$2:$M$17388,$H74,5)="","",INDEX('BANCO DE CUSTOS'!$A$2:$M$17388,$H74,5)))</f>
        <v/>
      </c>
      <c r="E74" s="7" t="str">
        <f>IF($H74="","",IF(INDEX('BANCO DE CUSTOS'!$A$2:$M$17388,$H74,13)="SEM PREÇO","",INDEX('BANCO DE CUSTOS'!$A$2:$M$17388,$H74,6)))</f>
        <v/>
      </c>
      <c r="F74" s="6" t="str">
        <f>IF($H74="","",IF(INDEX('BANCO DE CUSTOS'!$A$2:$M$17388,$H74,7)="","",INDEX('BANCO DE CUSTOS'!$A$2:$M$17388,$H74,7)))</f>
        <v/>
      </c>
      <c r="G74" s="6" t="str">
        <f>IF($H74="","",IF(INDEX('BANCO DE CUSTOS'!$A$2:$M$17388,$H74,13)="","",INDEX('BANCO DE CUSTOS'!$A$2:$M$17388,$H74,13)))</f>
        <v/>
      </c>
      <c r="H74" t="str">
        <f>IFERROR(SMALL('BANCO DE CUSTOS'!$N$2:$N$17388,ROWS($H$9:H74)),"")</f>
        <v/>
      </c>
    </row>
    <row r="75" spans="1:8" x14ac:dyDescent="0.3">
      <c r="A75" s="6" t="str">
        <f>IF($H75="","",IF(INDEX('BANCO DE CUSTOS'!$A$2:$M$17388,$H75,2)="","",INDEX('BANCO DE CUSTOS'!$A$2:$M$17388,$H75,2)))</f>
        <v/>
      </c>
      <c r="B75" s="6" t="str">
        <f>IF($H75="","",IF(INDEX('BANCO DE CUSTOS'!$A$2:$M$17388,$H75,3)="","",INDEX('BANCO DE CUSTOS'!$A$2:$M$17388,$H75,3)))</f>
        <v/>
      </c>
      <c r="C75" s="6" t="str">
        <f>IF($H75="","",IF(INDEX('BANCO DE CUSTOS'!$A$2:$M$17388,$H75,4)="","",INDEX('BANCO DE CUSTOS'!$A$2:$M$17388,$H75,4)))</f>
        <v/>
      </c>
      <c r="D75" s="6" t="str">
        <f>IF($H75="","",IF(INDEX('BANCO DE CUSTOS'!$A$2:$M$17388,$H75,5)="","",INDEX('BANCO DE CUSTOS'!$A$2:$M$17388,$H75,5)))</f>
        <v/>
      </c>
      <c r="E75" s="7" t="str">
        <f>IF($H75="","",IF(INDEX('BANCO DE CUSTOS'!$A$2:$M$17388,$H75,13)="SEM PREÇO","",INDEX('BANCO DE CUSTOS'!$A$2:$M$17388,$H75,6)))</f>
        <v/>
      </c>
      <c r="F75" s="6" t="str">
        <f>IF($H75="","",IF(INDEX('BANCO DE CUSTOS'!$A$2:$M$17388,$H75,7)="","",INDEX('BANCO DE CUSTOS'!$A$2:$M$17388,$H75,7)))</f>
        <v/>
      </c>
      <c r="G75" s="6" t="str">
        <f>IF($H75="","",IF(INDEX('BANCO DE CUSTOS'!$A$2:$M$17388,$H75,13)="","",INDEX('BANCO DE CUSTOS'!$A$2:$M$17388,$H75,13)))</f>
        <v/>
      </c>
      <c r="H75" t="str">
        <f>IFERROR(SMALL('BANCO DE CUSTOS'!$N$2:$N$17388,ROWS($H$9:H75)),"")</f>
        <v/>
      </c>
    </row>
    <row r="76" spans="1:8" x14ac:dyDescent="0.3">
      <c r="A76" s="6" t="str">
        <f>IF($H76="","",IF(INDEX('BANCO DE CUSTOS'!$A$2:$M$17388,$H76,2)="","",INDEX('BANCO DE CUSTOS'!$A$2:$M$17388,$H76,2)))</f>
        <v/>
      </c>
      <c r="B76" s="6" t="str">
        <f>IF($H76="","",IF(INDEX('BANCO DE CUSTOS'!$A$2:$M$17388,$H76,3)="","",INDEX('BANCO DE CUSTOS'!$A$2:$M$17388,$H76,3)))</f>
        <v/>
      </c>
      <c r="C76" s="6" t="str">
        <f>IF($H76="","",IF(INDEX('BANCO DE CUSTOS'!$A$2:$M$17388,$H76,4)="","",INDEX('BANCO DE CUSTOS'!$A$2:$M$17388,$H76,4)))</f>
        <v/>
      </c>
      <c r="D76" s="6" t="str">
        <f>IF($H76="","",IF(INDEX('BANCO DE CUSTOS'!$A$2:$M$17388,$H76,5)="","",INDEX('BANCO DE CUSTOS'!$A$2:$M$17388,$H76,5)))</f>
        <v/>
      </c>
      <c r="E76" s="7" t="str">
        <f>IF($H76="","",IF(INDEX('BANCO DE CUSTOS'!$A$2:$M$17388,$H76,13)="SEM PREÇO","",INDEX('BANCO DE CUSTOS'!$A$2:$M$17388,$H76,6)))</f>
        <v/>
      </c>
      <c r="F76" s="6" t="str">
        <f>IF($H76="","",IF(INDEX('BANCO DE CUSTOS'!$A$2:$M$17388,$H76,7)="","",INDEX('BANCO DE CUSTOS'!$A$2:$M$17388,$H76,7)))</f>
        <v/>
      </c>
      <c r="G76" s="6" t="str">
        <f>IF($H76="","",IF(INDEX('BANCO DE CUSTOS'!$A$2:$M$17388,$H76,13)="","",INDEX('BANCO DE CUSTOS'!$A$2:$M$17388,$H76,13)))</f>
        <v/>
      </c>
      <c r="H76" t="str">
        <f>IFERROR(SMALL('BANCO DE CUSTOS'!$N$2:$N$17388,ROWS($H$9:H76)),"")</f>
        <v/>
      </c>
    </row>
    <row r="77" spans="1:8" x14ac:dyDescent="0.3">
      <c r="A77" s="6" t="str">
        <f>IF($H77="","",IF(INDEX('BANCO DE CUSTOS'!$A$2:$M$17388,$H77,2)="","",INDEX('BANCO DE CUSTOS'!$A$2:$M$17388,$H77,2)))</f>
        <v/>
      </c>
      <c r="B77" s="6" t="str">
        <f>IF($H77="","",IF(INDEX('BANCO DE CUSTOS'!$A$2:$M$17388,$H77,3)="","",INDEX('BANCO DE CUSTOS'!$A$2:$M$17388,$H77,3)))</f>
        <v/>
      </c>
      <c r="C77" s="6" t="str">
        <f>IF($H77="","",IF(INDEX('BANCO DE CUSTOS'!$A$2:$M$17388,$H77,4)="","",INDEX('BANCO DE CUSTOS'!$A$2:$M$17388,$H77,4)))</f>
        <v/>
      </c>
      <c r="D77" s="6" t="str">
        <f>IF($H77="","",IF(INDEX('BANCO DE CUSTOS'!$A$2:$M$17388,$H77,5)="","",INDEX('BANCO DE CUSTOS'!$A$2:$M$17388,$H77,5)))</f>
        <v/>
      </c>
      <c r="E77" s="7" t="str">
        <f>IF($H77="","",IF(INDEX('BANCO DE CUSTOS'!$A$2:$M$17388,$H77,13)="SEM PREÇO","",INDEX('BANCO DE CUSTOS'!$A$2:$M$17388,$H77,6)))</f>
        <v/>
      </c>
      <c r="F77" s="6" t="str">
        <f>IF($H77="","",IF(INDEX('BANCO DE CUSTOS'!$A$2:$M$17388,$H77,7)="","",INDEX('BANCO DE CUSTOS'!$A$2:$M$17388,$H77,7)))</f>
        <v/>
      </c>
      <c r="G77" s="6" t="str">
        <f>IF($H77="","",IF(INDEX('BANCO DE CUSTOS'!$A$2:$M$17388,$H77,13)="","",INDEX('BANCO DE CUSTOS'!$A$2:$M$17388,$H77,13)))</f>
        <v/>
      </c>
      <c r="H77" t="str">
        <f>IFERROR(SMALL('BANCO DE CUSTOS'!$N$2:$N$17388,ROWS($H$9:H77)),"")</f>
        <v/>
      </c>
    </row>
    <row r="78" spans="1:8" x14ac:dyDescent="0.3">
      <c r="A78" s="6" t="str">
        <f>IF($H78="","",IF(INDEX('BANCO DE CUSTOS'!$A$2:$M$17388,$H78,2)="","",INDEX('BANCO DE CUSTOS'!$A$2:$M$17388,$H78,2)))</f>
        <v/>
      </c>
      <c r="B78" s="6" t="str">
        <f>IF($H78="","",IF(INDEX('BANCO DE CUSTOS'!$A$2:$M$17388,$H78,3)="","",INDEX('BANCO DE CUSTOS'!$A$2:$M$17388,$H78,3)))</f>
        <v/>
      </c>
      <c r="C78" s="6" t="str">
        <f>IF($H78="","",IF(INDEX('BANCO DE CUSTOS'!$A$2:$M$17388,$H78,4)="","",INDEX('BANCO DE CUSTOS'!$A$2:$M$17388,$H78,4)))</f>
        <v/>
      </c>
      <c r="D78" s="6" t="str">
        <f>IF($H78="","",IF(INDEX('BANCO DE CUSTOS'!$A$2:$M$17388,$H78,5)="","",INDEX('BANCO DE CUSTOS'!$A$2:$M$17388,$H78,5)))</f>
        <v/>
      </c>
      <c r="E78" s="7" t="str">
        <f>IF($H78="","",IF(INDEX('BANCO DE CUSTOS'!$A$2:$M$17388,$H78,13)="SEM PREÇO","",INDEX('BANCO DE CUSTOS'!$A$2:$M$17388,$H78,6)))</f>
        <v/>
      </c>
      <c r="F78" s="6" t="str">
        <f>IF($H78="","",IF(INDEX('BANCO DE CUSTOS'!$A$2:$M$17388,$H78,7)="","",INDEX('BANCO DE CUSTOS'!$A$2:$M$17388,$H78,7)))</f>
        <v/>
      </c>
      <c r="G78" s="6" t="str">
        <f>IF($H78="","",IF(INDEX('BANCO DE CUSTOS'!$A$2:$M$17388,$H78,13)="","",INDEX('BANCO DE CUSTOS'!$A$2:$M$17388,$H78,13)))</f>
        <v/>
      </c>
      <c r="H78" t="str">
        <f>IFERROR(SMALL('BANCO DE CUSTOS'!$N$2:$N$17388,ROWS($H$9:H78)),"")</f>
        <v/>
      </c>
    </row>
    <row r="79" spans="1:8" x14ac:dyDescent="0.3">
      <c r="A79" s="6" t="str">
        <f>IF($H79="","",IF(INDEX('BANCO DE CUSTOS'!$A$2:$M$17388,$H79,2)="","",INDEX('BANCO DE CUSTOS'!$A$2:$M$17388,$H79,2)))</f>
        <v/>
      </c>
      <c r="B79" s="6" t="str">
        <f>IF($H79="","",IF(INDEX('BANCO DE CUSTOS'!$A$2:$M$17388,$H79,3)="","",INDEX('BANCO DE CUSTOS'!$A$2:$M$17388,$H79,3)))</f>
        <v/>
      </c>
      <c r="C79" s="6" t="str">
        <f>IF($H79="","",IF(INDEX('BANCO DE CUSTOS'!$A$2:$M$17388,$H79,4)="","",INDEX('BANCO DE CUSTOS'!$A$2:$M$17388,$H79,4)))</f>
        <v/>
      </c>
      <c r="D79" s="6" t="str">
        <f>IF($H79="","",IF(INDEX('BANCO DE CUSTOS'!$A$2:$M$17388,$H79,5)="","",INDEX('BANCO DE CUSTOS'!$A$2:$M$17388,$H79,5)))</f>
        <v/>
      </c>
      <c r="E79" s="7" t="str">
        <f>IF($H79="","",IF(INDEX('BANCO DE CUSTOS'!$A$2:$M$17388,$H79,13)="SEM PREÇO","",INDEX('BANCO DE CUSTOS'!$A$2:$M$17388,$H79,6)))</f>
        <v/>
      </c>
      <c r="F79" s="6" t="str">
        <f>IF($H79="","",IF(INDEX('BANCO DE CUSTOS'!$A$2:$M$17388,$H79,7)="","",INDEX('BANCO DE CUSTOS'!$A$2:$M$17388,$H79,7)))</f>
        <v/>
      </c>
      <c r="G79" s="6" t="str">
        <f>IF($H79="","",IF(INDEX('BANCO DE CUSTOS'!$A$2:$M$17388,$H79,13)="","",INDEX('BANCO DE CUSTOS'!$A$2:$M$17388,$H79,13)))</f>
        <v/>
      </c>
      <c r="H79" t="str">
        <f>IFERROR(SMALL('BANCO DE CUSTOS'!$N$2:$N$17388,ROWS($H$9:H79)),"")</f>
        <v/>
      </c>
    </row>
    <row r="80" spans="1:8" x14ac:dyDescent="0.3">
      <c r="A80" s="6" t="str">
        <f>IF($H80="","",IF(INDEX('BANCO DE CUSTOS'!$A$2:$M$17388,$H80,2)="","",INDEX('BANCO DE CUSTOS'!$A$2:$M$17388,$H80,2)))</f>
        <v/>
      </c>
      <c r="B80" s="6" t="str">
        <f>IF($H80="","",IF(INDEX('BANCO DE CUSTOS'!$A$2:$M$17388,$H80,3)="","",INDEX('BANCO DE CUSTOS'!$A$2:$M$17388,$H80,3)))</f>
        <v/>
      </c>
      <c r="C80" s="6" t="str">
        <f>IF($H80="","",IF(INDEX('BANCO DE CUSTOS'!$A$2:$M$17388,$H80,4)="","",INDEX('BANCO DE CUSTOS'!$A$2:$M$17388,$H80,4)))</f>
        <v/>
      </c>
      <c r="D80" s="6" t="str">
        <f>IF($H80="","",IF(INDEX('BANCO DE CUSTOS'!$A$2:$M$17388,$H80,5)="","",INDEX('BANCO DE CUSTOS'!$A$2:$M$17388,$H80,5)))</f>
        <v/>
      </c>
      <c r="E80" s="7" t="str">
        <f>IF($H80="","",IF(INDEX('BANCO DE CUSTOS'!$A$2:$M$17388,$H80,13)="SEM PREÇO","",INDEX('BANCO DE CUSTOS'!$A$2:$M$17388,$H80,6)))</f>
        <v/>
      </c>
      <c r="F80" s="6" t="str">
        <f>IF($H80="","",IF(INDEX('BANCO DE CUSTOS'!$A$2:$M$17388,$H80,7)="","",INDEX('BANCO DE CUSTOS'!$A$2:$M$17388,$H80,7)))</f>
        <v/>
      </c>
      <c r="G80" s="6" t="str">
        <f>IF($H80="","",IF(INDEX('BANCO DE CUSTOS'!$A$2:$M$17388,$H80,13)="","",INDEX('BANCO DE CUSTOS'!$A$2:$M$17388,$H80,13)))</f>
        <v/>
      </c>
      <c r="H80" t="str">
        <f>IFERROR(SMALL('BANCO DE CUSTOS'!$N$2:$N$17388,ROWS($H$9:H80)),"")</f>
        <v/>
      </c>
    </row>
    <row r="81" spans="1:8" x14ac:dyDescent="0.3">
      <c r="A81" s="6" t="str">
        <f>IF($H81="","",IF(INDEX('BANCO DE CUSTOS'!$A$2:$M$17388,$H81,2)="","",INDEX('BANCO DE CUSTOS'!$A$2:$M$17388,$H81,2)))</f>
        <v/>
      </c>
      <c r="B81" s="6" t="str">
        <f>IF($H81="","",IF(INDEX('BANCO DE CUSTOS'!$A$2:$M$17388,$H81,3)="","",INDEX('BANCO DE CUSTOS'!$A$2:$M$17388,$H81,3)))</f>
        <v/>
      </c>
      <c r="C81" s="6" t="str">
        <f>IF($H81="","",IF(INDEX('BANCO DE CUSTOS'!$A$2:$M$17388,$H81,4)="","",INDEX('BANCO DE CUSTOS'!$A$2:$M$17388,$H81,4)))</f>
        <v/>
      </c>
      <c r="D81" s="6" t="str">
        <f>IF($H81="","",IF(INDEX('BANCO DE CUSTOS'!$A$2:$M$17388,$H81,5)="","",INDEX('BANCO DE CUSTOS'!$A$2:$M$17388,$H81,5)))</f>
        <v/>
      </c>
      <c r="E81" s="7" t="str">
        <f>IF($H81="","",IF(INDEX('BANCO DE CUSTOS'!$A$2:$M$17388,$H81,13)="SEM PREÇO","",INDEX('BANCO DE CUSTOS'!$A$2:$M$17388,$H81,6)))</f>
        <v/>
      </c>
      <c r="F81" s="6" t="str">
        <f>IF($H81="","",IF(INDEX('BANCO DE CUSTOS'!$A$2:$M$17388,$H81,7)="","",INDEX('BANCO DE CUSTOS'!$A$2:$M$17388,$H81,7)))</f>
        <v/>
      </c>
      <c r="G81" s="6" t="str">
        <f>IF($H81="","",IF(INDEX('BANCO DE CUSTOS'!$A$2:$M$17388,$H81,13)="","",INDEX('BANCO DE CUSTOS'!$A$2:$M$17388,$H81,13)))</f>
        <v/>
      </c>
      <c r="H81" t="str">
        <f>IFERROR(SMALL('BANCO DE CUSTOS'!$N$2:$N$17388,ROWS($H$9:H81)),"")</f>
        <v/>
      </c>
    </row>
    <row r="82" spans="1:8" x14ac:dyDescent="0.3">
      <c r="A82" s="6" t="str">
        <f>IF($H82="","",IF(INDEX('BANCO DE CUSTOS'!$A$2:$M$17388,$H82,2)="","",INDEX('BANCO DE CUSTOS'!$A$2:$M$17388,$H82,2)))</f>
        <v/>
      </c>
      <c r="B82" s="6" t="str">
        <f>IF($H82="","",IF(INDEX('BANCO DE CUSTOS'!$A$2:$M$17388,$H82,3)="","",INDEX('BANCO DE CUSTOS'!$A$2:$M$17388,$H82,3)))</f>
        <v/>
      </c>
      <c r="C82" s="6" t="str">
        <f>IF($H82="","",IF(INDEX('BANCO DE CUSTOS'!$A$2:$M$17388,$H82,4)="","",INDEX('BANCO DE CUSTOS'!$A$2:$M$17388,$H82,4)))</f>
        <v/>
      </c>
      <c r="D82" s="6" t="str">
        <f>IF($H82="","",IF(INDEX('BANCO DE CUSTOS'!$A$2:$M$17388,$H82,5)="","",INDEX('BANCO DE CUSTOS'!$A$2:$M$17388,$H82,5)))</f>
        <v/>
      </c>
      <c r="E82" s="7" t="str">
        <f>IF($H82="","",IF(INDEX('BANCO DE CUSTOS'!$A$2:$M$17388,$H82,13)="SEM PREÇO","",INDEX('BANCO DE CUSTOS'!$A$2:$M$17388,$H82,6)))</f>
        <v/>
      </c>
      <c r="F82" s="6" t="str">
        <f>IF($H82="","",IF(INDEX('BANCO DE CUSTOS'!$A$2:$M$17388,$H82,7)="","",INDEX('BANCO DE CUSTOS'!$A$2:$M$17388,$H82,7)))</f>
        <v/>
      </c>
      <c r="G82" s="6" t="str">
        <f>IF($H82="","",IF(INDEX('BANCO DE CUSTOS'!$A$2:$M$17388,$H82,13)="","",INDEX('BANCO DE CUSTOS'!$A$2:$M$17388,$H82,13)))</f>
        <v/>
      </c>
      <c r="H82" t="str">
        <f>IFERROR(SMALL('BANCO DE CUSTOS'!$N$2:$N$17388,ROWS($H$9:H82)),"")</f>
        <v/>
      </c>
    </row>
    <row r="83" spans="1:8" x14ac:dyDescent="0.3">
      <c r="A83" s="6" t="str">
        <f>IF($H83="","",IF(INDEX('BANCO DE CUSTOS'!$A$2:$M$17388,$H83,2)="","",INDEX('BANCO DE CUSTOS'!$A$2:$M$17388,$H83,2)))</f>
        <v/>
      </c>
      <c r="B83" s="6" t="str">
        <f>IF($H83="","",IF(INDEX('BANCO DE CUSTOS'!$A$2:$M$17388,$H83,3)="","",INDEX('BANCO DE CUSTOS'!$A$2:$M$17388,$H83,3)))</f>
        <v/>
      </c>
      <c r="C83" s="6" t="str">
        <f>IF($H83="","",IF(INDEX('BANCO DE CUSTOS'!$A$2:$M$17388,$H83,4)="","",INDEX('BANCO DE CUSTOS'!$A$2:$M$17388,$H83,4)))</f>
        <v/>
      </c>
      <c r="D83" s="6" t="str">
        <f>IF($H83="","",IF(INDEX('BANCO DE CUSTOS'!$A$2:$M$17388,$H83,5)="","",INDEX('BANCO DE CUSTOS'!$A$2:$M$17388,$H83,5)))</f>
        <v/>
      </c>
      <c r="E83" s="7" t="str">
        <f>IF($H83="","",IF(INDEX('BANCO DE CUSTOS'!$A$2:$M$17388,$H83,13)="SEM PREÇO","",INDEX('BANCO DE CUSTOS'!$A$2:$M$17388,$H83,6)))</f>
        <v/>
      </c>
      <c r="F83" s="6" t="str">
        <f>IF($H83="","",IF(INDEX('BANCO DE CUSTOS'!$A$2:$M$17388,$H83,7)="","",INDEX('BANCO DE CUSTOS'!$A$2:$M$17388,$H83,7)))</f>
        <v/>
      </c>
      <c r="G83" s="6" t="str">
        <f>IF($H83="","",IF(INDEX('BANCO DE CUSTOS'!$A$2:$M$17388,$H83,13)="","",INDEX('BANCO DE CUSTOS'!$A$2:$M$17388,$H83,13)))</f>
        <v/>
      </c>
      <c r="H83" t="str">
        <f>IFERROR(SMALL('BANCO DE CUSTOS'!$N$2:$N$17388,ROWS($H$9:H83)),"")</f>
        <v/>
      </c>
    </row>
    <row r="84" spans="1:8" x14ac:dyDescent="0.3">
      <c r="A84" s="6" t="str">
        <f>IF($H84="","",IF(INDEX('BANCO DE CUSTOS'!$A$2:$M$17388,$H84,2)="","",INDEX('BANCO DE CUSTOS'!$A$2:$M$17388,$H84,2)))</f>
        <v/>
      </c>
      <c r="B84" s="6" t="str">
        <f>IF($H84="","",IF(INDEX('BANCO DE CUSTOS'!$A$2:$M$17388,$H84,3)="","",INDEX('BANCO DE CUSTOS'!$A$2:$M$17388,$H84,3)))</f>
        <v/>
      </c>
      <c r="C84" s="6" t="str">
        <f>IF($H84="","",IF(INDEX('BANCO DE CUSTOS'!$A$2:$M$17388,$H84,4)="","",INDEX('BANCO DE CUSTOS'!$A$2:$M$17388,$H84,4)))</f>
        <v/>
      </c>
      <c r="D84" s="6" t="str">
        <f>IF($H84="","",IF(INDEX('BANCO DE CUSTOS'!$A$2:$M$17388,$H84,5)="","",INDEX('BANCO DE CUSTOS'!$A$2:$M$17388,$H84,5)))</f>
        <v/>
      </c>
      <c r="E84" s="7" t="str">
        <f>IF($H84="","",IF(INDEX('BANCO DE CUSTOS'!$A$2:$M$17388,$H84,13)="SEM PREÇO","",INDEX('BANCO DE CUSTOS'!$A$2:$M$17388,$H84,6)))</f>
        <v/>
      </c>
      <c r="F84" s="6" t="str">
        <f>IF($H84="","",IF(INDEX('BANCO DE CUSTOS'!$A$2:$M$17388,$H84,7)="","",INDEX('BANCO DE CUSTOS'!$A$2:$M$17388,$H84,7)))</f>
        <v/>
      </c>
      <c r="G84" s="6" t="str">
        <f>IF($H84="","",IF(INDEX('BANCO DE CUSTOS'!$A$2:$M$17388,$H84,13)="","",INDEX('BANCO DE CUSTOS'!$A$2:$M$17388,$H84,13)))</f>
        <v/>
      </c>
      <c r="H84" t="str">
        <f>IFERROR(SMALL('BANCO DE CUSTOS'!$N$2:$N$17388,ROWS($H$9:H84)),"")</f>
        <v/>
      </c>
    </row>
    <row r="85" spans="1:8" x14ac:dyDescent="0.3">
      <c r="A85" s="6" t="str">
        <f>IF($H85="","",IF(INDEX('BANCO DE CUSTOS'!$A$2:$M$17388,$H85,2)="","",INDEX('BANCO DE CUSTOS'!$A$2:$M$17388,$H85,2)))</f>
        <v/>
      </c>
      <c r="B85" s="6" t="str">
        <f>IF($H85="","",IF(INDEX('BANCO DE CUSTOS'!$A$2:$M$17388,$H85,3)="","",INDEX('BANCO DE CUSTOS'!$A$2:$M$17388,$H85,3)))</f>
        <v/>
      </c>
      <c r="C85" s="6" t="str">
        <f>IF($H85="","",IF(INDEX('BANCO DE CUSTOS'!$A$2:$M$17388,$H85,4)="","",INDEX('BANCO DE CUSTOS'!$A$2:$M$17388,$H85,4)))</f>
        <v/>
      </c>
      <c r="D85" s="6" t="str">
        <f>IF($H85="","",IF(INDEX('BANCO DE CUSTOS'!$A$2:$M$17388,$H85,5)="","",INDEX('BANCO DE CUSTOS'!$A$2:$M$17388,$H85,5)))</f>
        <v/>
      </c>
      <c r="E85" s="7" t="str">
        <f>IF($H85="","",IF(INDEX('BANCO DE CUSTOS'!$A$2:$M$17388,$H85,13)="SEM PREÇO","",INDEX('BANCO DE CUSTOS'!$A$2:$M$17388,$H85,6)))</f>
        <v/>
      </c>
      <c r="F85" s="6" t="str">
        <f>IF($H85="","",IF(INDEX('BANCO DE CUSTOS'!$A$2:$M$17388,$H85,7)="","",INDEX('BANCO DE CUSTOS'!$A$2:$M$17388,$H85,7)))</f>
        <v/>
      </c>
      <c r="G85" s="6" t="str">
        <f>IF($H85="","",IF(INDEX('BANCO DE CUSTOS'!$A$2:$M$17388,$H85,13)="","",INDEX('BANCO DE CUSTOS'!$A$2:$M$17388,$H85,13)))</f>
        <v/>
      </c>
      <c r="H85" t="str">
        <f>IFERROR(SMALL('BANCO DE CUSTOS'!$N$2:$N$17388,ROWS($H$9:H85)),"")</f>
        <v/>
      </c>
    </row>
    <row r="86" spans="1:8" x14ac:dyDescent="0.3">
      <c r="A86" s="6" t="str">
        <f>IF($H86="","",IF(INDEX('BANCO DE CUSTOS'!$A$2:$M$17388,$H86,2)="","",INDEX('BANCO DE CUSTOS'!$A$2:$M$17388,$H86,2)))</f>
        <v/>
      </c>
      <c r="B86" s="6" t="str">
        <f>IF($H86="","",IF(INDEX('BANCO DE CUSTOS'!$A$2:$M$17388,$H86,3)="","",INDEX('BANCO DE CUSTOS'!$A$2:$M$17388,$H86,3)))</f>
        <v/>
      </c>
      <c r="C86" s="6" t="str">
        <f>IF($H86="","",IF(INDEX('BANCO DE CUSTOS'!$A$2:$M$17388,$H86,4)="","",INDEX('BANCO DE CUSTOS'!$A$2:$M$17388,$H86,4)))</f>
        <v/>
      </c>
      <c r="D86" s="6" t="str">
        <f>IF($H86="","",IF(INDEX('BANCO DE CUSTOS'!$A$2:$M$17388,$H86,5)="","",INDEX('BANCO DE CUSTOS'!$A$2:$M$17388,$H86,5)))</f>
        <v/>
      </c>
      <c r="E86" s="7" t="str">
        <f>IF($H86="","",IF(INDEX('BANCO DE CUSTOS'!$A$2:$M$17388,$H86,13)="SEM PREÇO","",INDEX('BANCO DE CUSTOS'!$A$2:$M$17388,$H86,6)))</f>
        <v/>
      </c>
      <c r="F86" s="6" t="str">
        <f>IF($H86="","",IF(INDEX('BANCO DE CUSTOS'!$A$2:$M$17388,$H86,7)="","",INDEX('BANCO DE CUSTOS'!$A$2:$M$17388,$H86,7)))</f>
        <v/>
      </c>
      <c r="G86" s="6" t="str">
        <f>IF($H86="","",IF(INDEX('BANCO DE CUSTOS'!$A$2:$M$17388,$H86,13)="","",INDEX('BANCO DE CUSTOS'!$A$2:$M$17388,$H86,13)))</f>
        <v/>
      </c>
      <c r="H86" t="str">
        <f>IFERROR(SMALL('BANCO DE CUSTOS'!$N$2:$N$17388,ROWS($H$9:H86)),"")</f>
        <v/>
      </c>
    </row>
    <row r="87" spans="1:8" x14ac:dyDescent="0.3">
      <c r="A87" s="6" t="str">
        <f>IF($H87="","",IF(INDEX('BANCO DE CUSTOS'!$A$2:$M$17388,$H87,2)="","",INDEX('BANCO DE CUSTOS'!$A$2:$M$17388,$H87,2)))</f>
        <v/>
      </c>
      <c r="B87" s="6" t="str">
        <f>IF($H87="","",IF(INDEX('BANCO DE CUSTOS'!$A$2:$M$17388,$H87,3)="","",INDEX('BANCO DE CUSTOS'!$A$2:$M$17388,$H87,3)))</f>
        <v/>
      </c>
      <c r="C87" s="6" t="str">
        <f>IF($H87="","",IF(INDEX('BANCO DE CUSTOS'!$A$2:$M$17388,$H87,4)="","",INDEX('BANCO DE CUSTOS'!$A$2:$M$17388,$H87,4)))</f>
        <v/>
      </c>
      <c r="D87" s="6" t="str">
        <f>IF($H87="","",IF(INDEX('BANCO DE CUSTOS'!$A$2:$M$17388,$H87,5)="","",INDEX('BANCO DE CUSTOS'!$A$2:$M$17388,$H87,5)))</f>
        <v/>
      </c>
      <c r="E87" s="7" t="str">
        <f>IF($H87="","",IF(INDEX('BANCO DE CUSTOS'!$A$2:$M$17388,$H87,13)="SEM PREÇO","",INDEX('BANCO DE CUSTOS'!$A$2:$M$17388,$H87,6)))</f>
        <v/>
      </c>
      <c r="F87" s="6" t="str">
        <f>IF($H87="","",IF(INDEX('BANCO DE CUSTOS'!$A$2:$M$17388,$H87,7)="","",INDEX('BANCO DE CUSTOS'!$A$2:$M$17388,$H87,7)))</f>
        <v/>
      </c>
      <c r="G87" s="6" t="str">
        <f>IF($H87="","",IF(INDEX('BANCO DE CUSTOS'!$A$2:$M$17388,$H87,13)="","",INDEX('BANCO DE CUSTOS'!$A$2:$M$17388,$H87,13)))</f>
        <v/>
      </c>
      <c r="H87" t="str">
        <f>IFERROR(SMALL('BANCO DE CUSTOS'!$N$2:$N$17388,ROWS($H$9:H87)),"")</f>
        <v/>
      </c>
    </row>
    <row r="88" spans="1:8" x14ac:dyDescent="0.3">
      <c r="A88" s="6" t="str">
        <f>IF($H88="","",IF(INDEX('BANCO DE CUSTOS'!$A$2:$M$17388,$H88,2)="","",INDEX('BANCO DE CUSTOS'!$A$2:$M$17388,$H88,2)))</f>
        <v/>
      </c>
      <c r="B88" s="6" t="str">
        <f>IF($H88="","",IF(INDEX('BANCO DE CUSTOS'!$A$2:$M$17388,$H88,3)="","",INDEX('BANCO DE CUSTOS'!$A$2:$M$17388,$H88,3)))</f>
        <v/>
      </c>
      <c r="C88" s="6" t="str">
        <f>IF($H88="","",IF(INDEX('BANCO DE CUSTOS'!$A$2:$M$17388,$H88,4)="","",INDEX('BANCO DE CUSTOS'!$A$2:$M$17388,$H88,4)))</f>
        <v/>
      </c>
      <c r="D88" s="6" t="str">
        <f>IF($H88="","",IF(INDEX('BANCO DE CUSTOS'!$A$2:$M$17388,$H88,5)="","",INDEX('BANCO DE CUSTOS'!$A$2:$M$17388,$H88,5)))</f>
        <v/>
      </c>
      <c r="E88" s="7" t="str">
        <f>IF($H88="","",IF(INDEX('BANCO DE CUSTOS'!$A$2:$M$17388,$H88,13)="SEM PREÇO","",INDEX('BANCO DE CUSTOS'!$A$2:$M$17388,$H88,6)))</f>
        <v/>
      </c>
      <c r="F88" s="6" t="str">
        <f>IF($H88="","",IF(INDEX('BANCO DE CUSTOS'!$A$2:$M$17388,$H88,7)="","",INDEX('BANCO DE CUSTOS'!$A$2:$M$17388,$H88,7)))</f>
        <v/>
      </c>
      <c r="G88" s="6" t="str">
        <f>IF($H88="","",IF(INDEX('BANCO DE CUSTOS'!$A$2:$M$17388,$H88,13)="","",INDEX('BANCO DE CUSTOS'!$A$2:$M$17388,$H88,13)))</f>
        <v/>
      </c>
      <c r="H88" t="str">
        <f>IFERROR(SMALL('BANCO DE CUSTOS'!$N$2:$N$17388,ROWS($H$9:H88)),"")</f>
        <v/>
      </c>
    </row>
    <row r="89" spans="1:8" x14ac:dyDescent="0.3">
      <c r="A89" s="6" t="str">
        <f>IF($H89="","",IF(INDEX('BANCO DE CUSTOS'!$A$2:$M$17388,$H89,2)="","",INDEX('BANCO DE CUSTOS'!$A$2:$M$17388,$H89,2)))</f>
        <v/>
      </c>
      <c r="B89" s="6" t="str">
        <f>IF($H89="","",IF(INDEX('BANCO DE CUSTOS'!$A$2:$M$17388,$H89,3)="","",INDEX('BANCO DE CUSTOS'!$A$2:$M$17388,$H89,3)))</f>
        <v/>
      </c>
      <c r="C89" s="6" t="str">
        <f>IF($H89="","",IF(INDEX('BANCO DE CUSTOS'!$A$2:$M$17388,$H89,4)="","",INDEX('BANCO DE CUSTOS'!$A$2:$M$17388,$H89,4)))</f>
        <v/>
      </c>
      <c r="D89" s="6" t="str">
        <f>IF($H89="","",IF(INDEX('BANCO DE CUSTOS'!$A$2:$M$17388,$H89,5)="","",INDEX('BANCO DE CUSTOS'!$A$2:$M$17388,$H89,5)))</f>
        <v/>
      </c>
      <c r="E89" s="7" t="str">
        <f>IF($H89="","",IF(INDEX('BANCO DE CUSTOS'!$A$2:$M$17388,$H89,13)="SEM PREÇO","",INDEX('BANCO DE CUSTOS'!$A$2:$M$17388,$H89,6)))</f>
        <v/>
      </c>
      <c r="F89" s="6" t="str">
        <f>IF($H89="","",IF(INDEX('BANCO DE CUSTOS'!$A$2:$M$17388,$H89,7)="","",INDEX('BANCO DE CUSTOS'!$A$2:$M$17388,$H89,7)))</f>
        <v/>
      </c>
      <c r="G89" s="6" t="str">
        <f>IF($H89="","",IF(INDEX('BANCO DE CUSTOS'!$A$2:$M$17388,$H89,13)="","",INDEX('BANCO DE CUSTOS'!$A$2:$M$17388,$H89,13)))</f>
        <v/>
      </c>
      <c r="H89" t="str">
        <f>IFERROR(SMALL('BANCO DE CUSTOS'!$N$2:$N$17388,ROWS($H$9:H89)),"")</f>
        <v/>
      </c>
    </row>
    <row r="90" spans="1:8" x14ac:dyDescent="0.3">
      <c r="A90" s="6" t="str">
        <f>IF($H90="","",IF(INDEX('BANCO DE CUSTOS'!$A$2:$M$17388,$H90,2)="","",INDEX('BANCO DE CUSTOS'!$A$2:$M$17388,$H90,2)))</f>
        <v/>
      </c>
      <c r="B90" s="6" t="str">
        <f>IF($H90="","",IF(INDEX('BANCO DE CUSTOS'!$A$2:$M$17388,$H90,3)="","",INDEX('BANCO DE CUSTOS'!$A$2:$M$17388,$H90,3)))</f>
        <v/>
      </c>
      <c r="C90" s="6" t="str">
        <f>IF($H90="","",IF(INDEX('BANCO DE CUSTOS'!$A$2:$M$17388,$H90,4)="","",INDEX('BANCO DE CUSTOS'!$A$2:$M$17388,$H90,4)))</f>
        <v/>
      </c>
      <c r="D90" s="6" t="str">
        <f>IF($H90="","",IF(INDEX('BANCO DE CUSTOS'!$A$2:$M$17388,$H90,5)="","",INDEX('BANCO DE CUSTOS'!$A$2:$M$17388,$H90,5)))</f>
        <v/>
      </c>
      <c r="E90" s="7" t="str">
        <f>IF($H90="","",IF(INDEX('BANCO DE CUSTOS'!$A$2:$M$17388,$H90,13)="SEM PREÇO","",INDEX('BANCO DE CUSTOS'!$A$2:$M$17388,$H90,6)))</f>
        <v/>
      </c>
      <c r="F90" s="6" t="str">
        <f>IF($H90="","",IF(INDEX('BANCO DE CUSTOS'!$A$2:$M$17388,$H90,7)="","",INDEX('BANCO DE CUSTOS'!$A$2:$M$17388,$H90,7)))</f>
        <v/>
      </c>
      <c r="G90" s="6" t="str">
        <f>IF($H90="","",IF(INDEX('BANCO DE CUSTOS'!$A$2:$M$17388,$H90,13)="","",INDEX('BANCO DE CUSTOS'!$A$2:$M$17388,$H90,13)))</f>
        <v/>
      </c>
      <c r="H90" t="str">
        <f>IFERROR(SMALL('BANCO DE CUSTOS'!$N$2:$N$17388,ROWS($H$9:H90)),"")</f>
        <v/>
      </c>
    </row>
    <row r="91" spans="1:8" x14ac:dyDescent="0.3">
      <c r="A91" s="6" t="str">
        <f>IF($H91="","",IF(INDEX('BANCO DE CUSTOS'!$A$2:$M$17388,$H91,2)="","",INDEX('BANCO DE CUSTOS'!$A$2:$M$17388,$H91,2)))</f>
        <v/>
      </c>
      <c r="B91" s="6" t="str">
        <f>IF($H91="","",IF(INDEX('BANCO DE CUSTOS'!$A$2:$M$17388,$H91,3)="","",INDEX('BANCO DE CUSTOS'!$A$2:$M$17388,$H91,3)))</f>
        <v/>
      </c>
      <c r="C91" s="6" t="str">
        <f>IF($H91="","",IF(INDEX('BANCO DE CUSTOS'!$A$2:$M$17388,$H91,4)="","",INDEX('BANCO DE CUSTOS'!$A$2:$M$17388,$H91,4)))</f>
        <v/>
      </c>
      <c r="D91" s="6" t="str">
        <f>IF($H91="","",IF(INDEX('BANCO DE CUSTOS'!$A$2:$M$17388,$H91,5)="","",INDEX('BANCO DE CUSTOS'!$A$2:$M$17388,$H91,5)))</f>
        <v/>
      </c>
      <c r="E91" s="7" t="str">
        <f>IF($H91="","",IF(INDEX('BANCO DE CUSTOS'!$A$2:$M$17388,$H91,13)="SEM PREÇO","",INDEX('BANCO DE CUSTOS'!$A$2:$M$17388,$H91,6)))</f>
        <v/>
      </c>
      <c r="F91" s="6" t="str">
        <f>IF($H91="","",IF(INDEX('BANCO DE CUSTOS'!$A$2:$M$17388,$H91,7)="","",INDEX('BANCO DE CUSTOS'!$A$2:$M$17388,$H91,7)))</f>
        <v/>
      </c>
      <c r="G91" s="6" t="str">
        <f>IF($H91="","",IF(INDEX('BANCO DE CUSTOS'!$A$2:$M$17388,$H91,13)="","",INDEX('BANCO DE CUSTOS'!$A$2:$M$17388,$H91,13)))</f>
        <v/>
      </c>
      <c r="H91" t="str">
        <f>IFERROR(SMALL('BANCO DE CUSTOS'!$N$2:$N$17388,ROWS($H$9:H91)),"")</f>
        <v/>
      </c>
    </row>
    <row r="92" spans="1:8" x14ac:dyDescent="0.3">
      <c r="A92" s="6" t="str">
        <f>IF($H92="","",IF(INDEX('BANCO DE CUSTOS'!$A$2:$M$17388,$H92,2)="","",INDEX('BANCO DE CUSTOS'!$A$2:$M$17388,$H92,2)))</f>
        <v/>
      </c>
      <c r="B92" s="6" t="str">
        <f>IF($H92="","",IF(INDEX('BANCO DE CUSTOS'!$A$2:$M$17388,$H92,3)="","",INDEX('BANCO DE CUSTOS'!$A$2:$M$17388,$H92,3)))</f>
        <v/>
      </c>
      <c r="C92" s="6" t="str">
        <f>IF($H92="","",IF(INDEX('BANCO DE CUSTOS'!$A$2:$M$17388,$H92,4)="","",INDEX('BANCO DE CUSTOS'!$A$2:$M$17388,$H92,4)))</f>
        <v/>
      </c>
      <c r="D92" s="6" t="str">
        <f>IF($H92="","",IF(INDEX('BANCO DE CUSTOS'!$A$2:$M$17388,$H92,5)="","",INDEX('BANCO DE CUSTOS'!$A$2:$M$17388,$H92,5)))</f>
        <v/>
      </c>
      <c r="E92" s="7" t="str">
        <f>IF($H92="","",IF(INDEX('BANCO DE CUSTOS'!$A$2:$M$17388,$H92,13)="SEM PREÇO","",INDEX('BANCO DE CUSTOS'!$A$2:$M$17388,$H92,6)))</f>
        <v/>
      </c>
      <c r="F92" s="6" t="str">
        <f>IF($H92="","",IF(INDEX('BANCO DE CUSTOS'!$A$2:$M$17388,$H92,7)="","",INDEX('BANCO DE CUSTOS'!$A$2:$M$17388,$H92,7)))</f>
        <v/>
      </c>
      <c r="G92" s="6" t="str">
        <f>IF($H92="","",IF(INDEX('BANCO DE CUSTOS'!$A$2:$M$17388,$H92,13)="","",INDEX('BANCO DE CUSTOS'!$A$2:$M$17388,$H92,13)))</f>
        <v/>
      </c>
      <c r="H92" t="str">
        <f>IFERROR(SMALL('BANCO DE CUSTOS'!$N$2:$N$17388,ROWS($H$9:H92)),"")</f>
        <v/>
      </c>
    </row>
    <row r="93" spans="1:8" x14ac:dyDescent="0.3">
      <c r="A93" s="6" t="str">
        <f>IF($H93="","",IF(INDEX('BANCO DE CUSTOS'!$A$2:$M$17388,$H93,2)="","",INDEX('BANCO DE CUSTOS'!$A$2:$M$17388,$H93,2)))</f>
        <v/>
      </c>
      <c r="B93" s="6" t="str">
        <f>IF($H93="","",IF(INDEX('BANCO DE CUSTOS'!$A$2:$M$17388,$H93,3)="","",INDEX('BANCO DE CUSTOS'!$A$2:$M$17388,$H93,3)))</f>
        <v/>
      </c>
      <c r="C93" s="6" t="str">
        <f>IF($H93="","",IF(INDEX('BANCO DE CUSTOS'!$A$2:$M$17388,$H93,4)="","",INDEX('BANCO DE CUSTOS'!$A$2:$M$17388,$H93,4)))</f>
        <v/>
      </c>
      <c r="D93" s="6" t="str">
        <f>IF($H93="","",IF(INDEX('BANCO DE CUSTOS'!$A$2:$M$17388,$H93,5)="","",INDEX('BANCO DE CUSTOS'!$A$2:$M$17388,$H93,5)))</f>
        <v/>
      </c>
      <c r="E93" s="7" t="str">
        <f>IF($H93="","",IF(INDEX('BANCO DE CUSTOS'!$A$2:$M$17388,$H93,13)="SEM PREÇO","",INDEX('BANCO DE CUSTOS'!$A$2:$M$17388,$H93,6)))</f>
        <v/>
      </c>
      <c r="F93" s="6" t="str">
        <f>IF($H93="","",IF(INDEX('BANCO DE CUSTOS'!$A$2:$M$17388,$H93,7)="","",INDEX('BANCO DE CUSTOS'!$A$2:$M$17388,$H93,7)))</f>
        <v/>
      </c>
      <c r="G93" s="6" t="str">
        <f>IF($H93="","",IF(INDEX('BANCO DE CUSTOS'!$A$2:$M$17388,$H93,13)="","",INDEX('BANCO DE CUSTOS'!$A$2:$M$17388,$H93,13)))</f>
        <v/>
      </c>
      <c r="H93" t="str">
        <f>IFERROR(SMALL('BANCO DE CUSTOS'!$N$2:$N$17388,ROWS($H$9:H93)),"")</f>
        <v/>
      </c>
    </row>
    <row r="94" spans="1:8" x14ac:dyDescent="0.3">
      <c r="A94" s="6" t="str">
        <f>IF($H94="","",IF(INDEX('BANCO DE CUSTOS'!$A$2:$M$17388,$H94,2)="","",INDEX('BANCO DE CUSTOS'!$A$2:$M$17388,$H94,2)))</f>
        <v/>
      </c>
      <c r="B94" s="6" t="str">
        <f>IF($H94="","",IF(INDEX('BANCO DE CUSTOS'!$A$2:$M$17388,$H94,3)="","",INDEX('BANCO DE CUSTOS'!$A$2:$M$17388,$H94,3)))</f>
        <v/>
      </c>
      <c r="C94" s="6" t="str">
        <f>IF($H94="","",IF(INDEX('BANCO DE CUSTOS'!$A$2:$M$17388,$H94,4)="","",INDEX('BANCO DE CUSTOS'!$A$2:$M$17388,$H94,4)))</f>
        <v/>
      </c>
      <c r="D94" s="6" t="str">
        <f>IF($H94="","",IF(INDEX('BANCO DE CUSTOS'!$A$2:$M$17388,$H94,5)="","",INDEX('BANCO DE CUSTOS'!$A$2:$M$17388,$H94,5)))</f>
        <v/>
      </c>
      <c r="E94" s="7" t="str">
        <f>IF($H94="","",IF(INDEX('BANCO DE CUSTOS'!$A$2:$M$17388,$H94,13)="SEM PREÇO","",INDEX('BANCO DE CUSTOS'!$A$2:$M$17388,$H94,6)))</f>
        <v/>
      </c>
      <c r="F94" s="6" t="str">
        <f>IF($H94="","",IF(INDEX('BANCO DE CUSTOS'!$A$2:$M$17388,$H94,7)="","",INDEX('BANCO DE CUSTOS'!$A$2:$M$17388,$H94,7)))</f>
        <v/>
      </c>
      <c r="G94" s="6" t="str">
        <f>IF($H94="","",IF(INDEX('BANCO DE CUSTOS'!$A$2:$M$17388,$H94,13)="","",INDEX('BANCO DE CUSTOS'!$A$2:$M$17388,$H94,13)))</f>
        <v/>
      </c>
      <c r="H94" t="str">
        <f>IFERROR(SMALL('BANCO DE CUSTOS'!$N$2:$N$17388,ROWS($H$9:H94)),"")</f>
        <v/>
      </c>
    </row>
    <row r="95" spans="1:8" x14ac:dyDescent="0.3">
      <c r="A95" s="6" t="str">
        <f>IF($H95="","",IF(INDEX('BANCO DE CUSTOS'!$A$2:$M$17388,$H95,2)="","",INDEX('BANCO DE CUSTOS'!$A$2:$M$17388,$H95,2)))</f>
        <v/>
      </c>
      <c r="B95" s="6" t="str">
        <f>IF($H95="","",IF(INDEX('BANCO DE CUSTOS'!$A$2:$M$17388,$H95,3)="","",INDEX('BANCO DE CUSTOS'!$A$2:$M$17388,$H95,3)))</f>
        <v/>
      </c>
      <c r="C95" s="6" t="str">
        <f>IF($H95="","",IF(INDEX('BANCO DE CUSTOS'!$A$2:$M$17388,$H95,4)="","",INDEX('BANCO DE CUSTOS'!$A$2:$M$17388,$H95,4)))</f>
        <v/>
      </c>
      <c r="D95" s="6" t="str">
        <f>IF($H95="","",IF(INDEX('BANCO DE CUSTOS'!$A$2:$M$17388,$H95,5)="","",INDEX('BANCO DE CUSTOS'!$A$2:$M$17388,$H95,5)))</f>
        <v/>
      </c>
      <c r="E95" s="7" t="str">
        <f>IF($H95="","",IF(INDEX('BANCO DE CUSTOS'!$A$2:$M$17388,$H95,13)="SEM PREÇO","",INDEX('BANCO DE CUSTOS'!$A$2:$M$17388,$H95,6)))</f>
        <v/>
      </c>
      <c r="F95" s="6" t="str">
        <f>IF($H95="","",IF(INDEX('BANCO DE CUSTOS'!$A$2:$M$17388,$H95,7)="","",INDEX('BANCO DE CUSTOS'!$A$2:$M$17388,$H95,7)))</f>
        <v/>
      </c>
      <c r="G95" s="6" t="str">
        <f>IF($H95="","",IF(INDEX('BANCO DE CUSTOS'!$A$2:$M$17388,$H95,13)="","",INDEX('BANCO DE CUSTOS'!$A$2:$M$17388,$H95,13)))</f>
        <v/>
      </c>
      <c r="H95" t="str">
        <f>IFERROR(SMALL('BANCO DE CUSTOS'!$N$2:$N$17388,ROWS($H$9:H95)),"")</f>
        <v/>
      </c>
    </row>
    <row r="96" spans="1:8" x14ac:dyDescent="0.3">
      <c r="A96" s="6" t="str">
        <f>IF($H96="","",IF(INDEX('BANCO DE CUSTOS'!$A$2:$M$17388,$H96,2)="","",INDEX('BANCO DE CUSTOS'!$A$2:$M$17388,$H96,2)))</f>
        <v/>
      </c>
      <c r="B96" s="6" t="str">
        <f>IF($H96="","",IF(INDEX('BANCO DE CUSTOS'!$A$2:$M$17388,$H96,3)="","",INDEX('BANCO DE CUSTOS'!$A$2:$M$17388,$H96,3)))</f>
        <v/>
      </c>
      <c r="C96" s="6" t="str">
        <f>IF($H96="","",IF(INDEX('BANCO DE CUSTOS'!$A$2:$M$17388,$H96,4)="","",INDEX('BANCO DE CUSTOS'!$A$2:$M$17388,$H96,4)))</f>
        <v/>
      </c>
      <c r="D96" s="6" t="str">
        <f>IF($H96="","",IF(INDEX('BANCO DE CUSTOS'!$A$2:$M$17388,$H96,5)="","",INDEX('BANCO DE CUSTOS'!$A$2:$M$17388,$H96,5)))</f>
        <v/>
      </c>
      <c r="E96" s="7" t="str">
        <f>IF($H96="","",IF(INDEX('BANCO DE CUSTOS'!$A$2:$M$17388,$H96,13)="SEM PREÇO","",INDEX('BANCO DE CUSTOS'!$A$2:$M$17388,$H96,6)))</f>
        <v/>
      </c>
      <c r="F96" s="6" t="str">
        <f>IF($H96="","",IF(INDEX('BANCO DE CUSTOS'!$A$2:$M$17388,$H96,7)="","",INDEX('BANCO DE CUSTOS'!$A$2:$M$17388,$H96,7)))</f>
        <v/>
      </c>
      <c r="G96" s="6" t="str">
        <f>IF($H96="","",IF(INDEX('BANCO DE CUSTOS'!$A$2:$M$17388,$H96,13)="","",INDEX('BANCO DE CUSTOS'!$A$2:$M$17388,$H96,13)))</f>
        <v/>
      </c>
      <c r="H96" t="str">
        <f>IFERROR(SMALL('BANCO DE CUSTOS'!$N$2:$N$17388,ROWS($H$9:H96)),"")</f>
        <v/>
      </c>
    </row>
    <row r="97" spans="1:8" x14ac:dyDescent="0.3">
      <c r="A97" s="6" t="str">
        <f>IF($H97="","",IF(INDEX('BANCO DE CUSTOS'!$A$2:$M$17388,$H97,2)="","",INDEX('BANCO DE CUSTOS'!$A$2:$M$17388,$H97,2)))</f>
        <v/>
      </c>
      <c r="B97" s="6" t="str">
        <f>IF($H97="","",IF(INDEX('BANCO DE CUSTOS'!$A$2:$M$17388,$H97,3)="","",INDEX('BANCO DE CUSTOS'!$A$2:$M$17388,$H97,3)))</f>
        <v/>
      </c>
      <c r="C97" s="6" t="str">
        <f>IF($H97="","",IF(INDEX('BANCO DE CUSTOS'!$A$2:$M$17388,$H97,4)="","",INDEX('BANCO DE CUSTOS'!$A$2:$M$17388,$H97,4)))</f>
        <v/>
      </c>
      <c r="D97" s="6" t="str">
        <f>IF($H97="","",IF(INDEX('BANCO DE CUSTOS'!$A$2:$M$17388,$H97,5)="","",INDEX('BANCO DE CUSTOS'!$A$2:$M$17388,$H97,5)))</f>
        <v/>
      </c>
      <c r="E97" s="7" t="str">
        <f>IF($H97="","",IF(INDEX('BANCO DE CUSTOS'!$A$2:$M$17388,$H97,13)="SEM PREÇO","",INDEX('BANCO DE CUSTOS'!$A$2:$M$17388,$H97,6)))</f>
        <v/>
      </c>
      <c r="F97" s="6" t="str">
        <f>IF($H97="","",IF(INDEX('BANCO DE CUSTOS'!$A$2:$M$17388,$H97,7)="","",INDEX('BANCO DE CUSTOS'!$A$2:$M$17388,$H97,7)))</f>
        <v/>
      </c>
      <c r="G97" s="6" t="str">
        <f>IF($H97="","",IF(INDEX('BANCO DE CUSTOS'!$A$2:$M$17388,$H97,13)="","",INDEX('BANCO DE CUSTOS'!$A$2:$M$17388,$H97,13)))</f>
        <v/>
      </c>
      <c r="H97" t="str">
        <f>IFERROR(SMALL('BANCO DE CUSTOS'!$N$2:$N$17388,ROWS($H$9:H97)),"")</f>
        <v/>
      </c>
    </row>
    <row r="98" spans="1:8" x14ac:dyDescent="0.3">
      <c r="A98" s="6" t="str">
        <f>IF($H98="","",IF(INDEX('BANCO DE CUSTOS'!$A$2:$M$17388,$H98,2)="","",INDEX('BANCO DE CUSTOS'!$A$2:$M$17388,$H98,2)))</f>
        <v/>
      </c>
      <c r="B98" s="6" t="str">
        <f>IF($H98="","",IF(INDEX('BANCO DE CUSTOS'!$A$2:$M$17388,$H98,3)="","",INDEX('BANCO DE CUSTOS'!$A$2:$M$17388,$H98,3)))</f>
        <v/>
      </c>
      <c r="C98" s="6" t="str">
        <f>IF($H98="","",IF(INDEX('BANCO DE CUSTOS'!$A$2:$M$17388,$H98,4)="","",INDEX('BANCO DE CUSTOS'!$A$2:$M$17388,$H98,4)))</f>
        <v/>
      </c>
      <c r="D98" s="6" t="str">
        <f>IF($H98="","",IF(INDEX('BANCO DE CUSTOS'!$A$2:$M$17388,$H98,5)="","",INDEX('BANCO DE CUSTOS'!$A$2:$M$17388,$H98,5)))</f>
        <v/>
      </c>
      <c r="E98" s="7" t="str">
        <f>IF($H98="","",IF(INDEX('BANCO DE CUSTOS'!$A$2:$M$17388,$H98,13)="SEM PREÇO","",INDEX('BANCO DE CUSTOS'!$A$2:$M$17388,$H98,6)))</f>
        <v/>
      </c>
      <c r="F98" s="6" t="str">
        <f>IF($H98="","",IF(INDEX('BANCO DE CUSTOS'!$A$2:$M$17388,$H98,7)="","",INDEX('BANCO DE CUSTOS'!$A$2:$M$17388,$H98,7)))</f>
        <v/>
      </c>
      <c r="G98" s="6" t="str">
        <f>IF($H98="","",IF(INDEX('BANCO DE CUSTOS'!$A$2:$M$17388,$H98,13)="","",INDEX('BANCO DE CUSTOS'!$A$2:$M$17388,$H98,13)))</f>
        <v/>
      </c>
      <c r="H98" t="str">
        <f>IFERROR(SMALL('BANCO DE CUSTOS'!$N$2:$N$17388,ROWS($H$9:H98)),"")</f>
        <v/>
      </c>
    </row>
    <row r="99" spans="1:8" x14ac:dyDescent="0.3">
      <c r="A99" s="6" t="str">
        <f>IF($H99="","",IF(INDEX('BANCO DE CUSTOS'!$A$2:$M$17388,$H99,2)="","",INDEX('BANCO DE CUSTOS'!$A$2:$M$17388,$H99,2)))</f>
        <v/>
      </c>
      <c r="B99" s="6" t="str">
        <f>IF($H99="","",IF(INDEX('BANCO DE CUSTOS'!$A$2:$M$17388,$H99,3)="","",INDEX('BANCO DE CUSTOS'!$A$2:$M$17388,$H99,3)))</f>
        <v/>
      </c>
      <c r="C99" s="6" t="str">
        <f>IF($H99="","",IF(INDEX('BANCO DE CUSTOS'!$A$2:$M$17388,$H99,4)="","",INDEX('BANCO DE CUSTOS'!$A$2:$M$17388,$H99,4)))</f>
        <v/>
      </c>
      <c r="D99" s="6" t="str">
        <f>IF($H99="","",IF(INDEX('BANCO DE CUSTOS'!$A$2:$M$17388,$H99,5)="","",INDEX('BANCO DE CUSTOS'!$A$2:$M$17388,$H99,5)))</f>
        <v/>
      </c>
      <c r="E99" s="7" t="str">
        <f>IF($H99="","",IF(INDEX('BANCO DE CUSTOS'!$A$2:$M$17388,$H99,13)="SEM PREÇO","",INDEX('BANCO DE CUSTOS'!$A$2:$M$17388,$H99,6)))</f>
        <v/>
      </c>
      <c r="F99" s="6" t="str">
        <f>IF($H99="","",IF(INDEX('BANCO DE CUSTOS'!$A$2:$M$17388,$H99,7)="","",INDEX('BANCO DE CUSTOS'!$A$2:$M$17388,$H99,7)))</f>
        <v/>
      </c>
      <c r="G99" s="6" t="str">
        <f>IF($H99="","",IF(INDEX('BANCO DE CUSTOS'!$A$2:$M$17388,$H99,13)="","",INDEX('BANCO DE CUSTOS'!$A$2:$M$17388,$H99,13)))</f>
        <v/>
      </c>
      <c r="H99" t="str">
        <f>IFERROR(SMALL('BANCO DE CUSTOS'!$N$2:$N$17388,ROWS($H$9:H99)),"")</f>
        <v/>
      </c>
    </row>
    <row r="100" spans="1:8" x14ac:dyDescent="0.3">
      <c r="A100" s="6" t="str">
        <f>IF($H100="","",IF(INDEX('BANCO DE CUSTOS'!$A$2:$M$17388,$H100,2)="","",INDEX('BANCO DE CUSTOS'!$A$2:$M$17388,$H100,2)))</f>
        <v/>
      </c>
      <c r="B100" s="6" t="str">
        <f>IF($H100="","",IF(INDEX('BANCO DE CUSTOS'!$A$2:$M$17388,$H100,3)="","",INDEX('BANCO DE CUSTOS'!$A$2:$M$17388,$H100,3)))</f>
        <v/>
      </c>
      <c r="C100" s="6" t="str">
        <f>IF($H100="","",IF(INDEX('BANCO DE CUSTOS'!$A$2:$M$17388,$H100,4)="","",INDEX('BANCO DE CUSTOS'!$A$2:$M$17388,$H100,4)))</f>
        <v/>
      </c>
      <c r="D100" s="6" t="str">
        <f>IF($H100="","",IF(INDEX('BANCO DE CUSTOS'!$A$2:$M$17388,$H100,5)="","",INDEX('BANCO DE CUSTOS'!$A$2:$M$17388,$H100,5)))</f>
        <v/>
      </c>
      <c r="E100" s="7" t="str">
        <f>IF($H100="","",IF(INDEX('BANCO DE CUSTOS'!$A$2:$M$17388,$H100,13)="SEM PREÇO","",INDEX('BANCO DE CUSTOS'!$A$2:$M$17388,$H100,6)))</f>
        <v/>
      </c>
      <c r="F100" s="6" t="str">
        <f>IF($H100="","",IF(INDEX('BANCO DE CUSTOS'!$A$2:$M$17388,$H100,7)="","",INDEX('BANCO DE CUSTOS'!$A$2:$M$17388,$H100,7)))</f>
        <v/>
      </c>
      <c r="G100" s="6" t="str">
        <f>IF($H100="","",IF(INDEX('BANCO DE CUSTOS'!$A$2:$M$17388,$H100,13)="","",INDEX('BANCO DE CUSTOS'!$A$2:$M$17388,$H100,13)))</f>
        <v/>
      </c>
      <c r="H100" t="str">
        <f>IFERROR(SMALL('BANCO DE CUSTOS'!$N$2:$N$17388,ROWS($H$9:H100)),"")</f>
        <v/>
      </c>
    </row>
    <row r="101" spans="1:8" x14ac:dyDescent="0.3">
      <c r="A101" s="6" t="str">
        <f>IF($H101="","",IF(INDEX('BANCO DE CUSTOS'!$A$2:$M$17388,$H101,2)="","",INDEX('BANCO DE CUSTOS'!$A$2:$M$17388,$H101,2)))</f>
        <v/>
      </c>
      <c r="B101" s="6" t="str">
        <f>IF($H101="","",IF(INDEX('BANCO DE CUSTOS'!$A$2:$M$17388,$H101,3)="","",INDEX('BANCO DE CUSTOS'!$A$2:$M$17388,$H101,3)))</f>
        <v/>
      </c>
      <c r="C101" s="6" t="str">
        <f>IF($H101="","",IF(INDEX('BANCO DE CUSTOS'!$A$2:$M$17388,$H101,4)="","",INDEX('BANCO DE CUSTOS'!$A$2:$M$17388,$H101,4)))</f>
        <v/>
      </c>
      <c r="D101" s="6" t="str">
        <f>IF($H101="","",IF(INDEX('BANCO DE CUSTOS'!$A$2:$M$17388,$H101,5)="","",INDEX('BANCO DE CUSTOS'!$A$2:$M$17388,$H101,5)))</f>
        <v/>
      </c>
      <c r="E101" s="7" t="str">
        <f>IF($H101="","",IF(INDEX('BANCO DE CUSTOS'!$A$2:$M$17388,$H101,13)="SEM PREÇO","",INDEX('BANCO DE CUSTOS'!$A$2:$M$17388,$H101,6)))</f>
        <v/>
      </c>
      <c r="F101" s="6" t="str">
        <f>IF($H101="","",IF(INDEX('BANCO DE CUSTOS'!$A$2:$M$17388,$H101,7)="","",INDEX('BANCO DE CUSTOS'!$A$2:$M$17388,$H101,7)))</f>
        <v/>
      </c>
      <c r="G101" s="6" t="str">
        <f>IF($H101="","",IF(INDEX('BANCO DE CUSTOS'!$A$2:$M$17388,$H101,13)="","",INDEX('BANCO DE CUSTOS'!$A$2:$M$17388,$H101,13)))</f>
        <v/>
      </c>
      <c r="H101" t="str">
        <f>IFERROR(SMALL('BANCO DE CUSTOS'!$N$2:$N$17388,ROWS($H$9:H101)),"")</f>
        <v/>
      </c>
    </row>
    <row r="102" spans="1:8" x14ac:dyDescent="0.3">
      <c r="A102" s="6" t="str">
        <f>IF($H102="","",IF(INDEX('BANCO DE CUSTOS'!$A$2:$M$17388,$H102,2)="","",INDEX('BANCO DE CUSTOS'!$A$2:$M$17388,$H102,2)))</f>
        <v/>
      </c>
      <c r="B102" s="6" t="str">
        <f>IF($H102="","",IF(INDEX('BANCO DE CUSTOS'!$A$2:$M$17388,$H102,3)="","",INDEX('BANCO DE CUSTOS'!$A$2:$M$17388,$H102,3)))</f>
        <v/>
      </c>
      <c r="C102" s="6" t="str">
        <f>IF($H102="","",IF(INDEX('BANCO DE CUSTOS'!$A$2:$M$17388,$H102,4)="","",INDEX('BANCO DE CUSTOS'!$A$2:$M$17388,$H102,4)))</f>
        <v/>
      </c>
      <c r="D102" s="6" t="str">
        <f>IF($H102="","",IF(INDEX('BANCO DE CUSTOS'!$A$2:$M$17388,$H102,5)="","",INDEX('BANCO DE CUSTOS'!$A$2:$M$17388,$H102,5)))</f>
        <v/>
      </c>
      <c r="E102" s="7" t="str">
        <f>IF($H102="","",IF(INDEX('BANCO DE CUSTOS'!$A$2:$M$17388,$H102,13)="SEM PREÇO","",INDEX('BANCO DE CUSTOS'!$A$2:$M$17388,$H102,6)))</f>
        <v/>
      </c>
      <c r="F102" s="6" t="str">
        <f>IF($H102="","",IF(INDEX('BANCO DE CUSTOS'!$A$2:$M$17388,$H102,7)="","",INDEX('BANCO DE CUSTOS'!$A$2:$M$17388,$H102,7)))</f>
        <v/>
      </c>
      <c r="G102" s="6" t="str">
        <f>IF($H102="","",IF(INDEX('BANCO DE CUSTOS'!$A$2:$M$17388,$H102,13)="","",INDEX('BANCO DE CUSTOS'!$A$2:$M$17388,$H102,13)))</f>
        <v/>
      </c>
      <c r="H102" t="str">
        <f>IFERROR(SMALL('BANCO DE CUSTOS'!$N$2:$N$17388,ROWS($H$9:H102)),"")</f>
        <v/>
      </c>
    </row>
    <row r="103" spans="1:8" x14ac:dyDescent="0.3">
      <c r="A103" s="6" t="str">
        <f>IF($H103="","",IF(INDEX('BANCO DE CUSTOS'!$A$2:$M$17388,$H103,2)="","",INDEX('BANCO DE CUSTOS'!$A$2:$M$17388,$H103,2)))</f>
        <v/>
      </c>
      <c r="B103" s="6" t="str">
        <f>IF($H103="","",IF(INDEX('BANCO DE CUSTOS'!$A$2:$M$17388,$H103,3)="","",INDEX('BANCO DE CUSTOS'!$A$2:$M$17388,$H103,3)))</f>
        <v/>
      </c>
      <c r="C103" s="6" t="str">
        <f>IF($H103="","",IF(INDEX('BANCO DE CUSTOS'!$A$2:$M$17388,$H103,4)="","",INDEX('BANCO DE CUSTOS'!$A$2:$M$17388,$H103,4)))</f>
        <v/>
      </c>
      <c r="D103" s="6" t="str">
        <f>IF($H103="","",IF(INDEX('BANCO DE CUSTOS'!$A$2:$M$17388,$H103,5)="","",INDEX('BANCO DE CUSTOS'!$A$2:$M$17388,$H103,5)))</f>
        <v/>
      </c>
      <c r="E103" s="7" t="str">
        <f>IF($H103="","",IF(INDEX('BANCO DE CUSTOS'!$A$2:$M$17388,$H103,13)="SEM PREÇO","",INDEX('BANCO DE CUSTOS'!$A$2:$M$17388,$H103,6)))</f>
        <v/>
      </c>
      <c r="F103" s="6" t="str">
        <f>IF($H103="","",IF(INDEX('BANCO DE CUSTOS'!$A$2:$M$17388,$H103,7)="","",INDEX('BANCO DE CUSTOS'!$A$2:$M$17388,$H103,7)))</f>
        <v/>
      </c>
      <c r="G103" s="6" t="str">
        <f>IF($H103="","",IF(INDEX('BANCO DE CUSTOS'!$A$2:$M$17388,$H103,13)="","",INDEX('BANCO DE CUSTOS'!$A$2:$M$17388,$H103,13)))</f>
        <v/>
      </c>
      <c r="H103" t="str">
        <f>IFERROR(SMALL('BANCO DE CUSTOS'!$N$2:$N$17388,ROWS($H$9:H103)),"")</f>
        <v/>
      </c>
    </row>
    <row r="104" spans="1:8" x14ac:dyDescent="0.3">
      <c r="A104" s="6" t="str">
        <f>IF($H104="","",IF(INDEX('BANCO DE CUSTOS'!$A$2:$M$17388,$H104,2)="","",INDEX('BANCO DE CUSTOS'!$A$2:$M$17388,$H104,2)))</f>
        <v/>
      </c>
      <c r="B104" s="6" t="str">
        <f>IF($H104="","",IF(INDEX('BANCO DE CUSTOS'!$A$2:$M$17388,$H104,3)="","",INDEX('BANCO DE CUSTOS'!$A$2:$M$17388,$H104,3)))</f>
        <v/>
      </c>
      <c r="C104" s="6" t="str">
        <f>IF($H104="","",IF(INDEX('BANCO DE CUSTOS'!$A$2:$M$17388,$H104,4)="","",INDEX('BANCO DE CUSTOS'!$A$2:$M$17388,$H104,4)))</f>
        <v/>
      </c>
      <c r="D104" s="6" t="str">
        <f>IF($H104="","",IF(INDEX('BANCO DE CUSTOS'!$A$2:$M$17388,$H104,5)="","",INDEX('BANCO DE CUSTOS'!$A$2:$M$17388,$H104,5)))</f>
        <v/>
      </c>
      <c r="E104" s="7" t="str">
        <f>IF($H104="","",IF(INDEX('BANCO DE CUSTOS'!$A$2:$M$17388,$H104,13)="SEM PREÇO","",INDEX('BANCO DE CUSTOS'!$A$2:$M$17388,$H104,6)))</f>
        <v/>
      </c>
      <c r="F104" s="6" t="str">
        <f>IF($H104="","",IF(INDEX('BANCO DE CUSTOS'!$A$2:$M$17388,$H104,7)="","",INDEX('BANCO DE CUSTOS'!$A$2:$M$17388,$H104,7)))</f>
        <v/>
      </c>
      <c r="G104" s="6" t="str">
        <f>IF($H104="","",IF(INDEX('BANCO DE CUSTOS'!$A$2:$M$17388,$H104,13)="","",INDEX('BANCO DE CUSTOS'!$A$2:$M$17388,$H104,13)))</f>
        <v/>
      </c>
      <c r="H104" t="str">
        <f>IFERROR(SMALL('BANCO DE CUSTOS'!$N$2:$N$17388,ROWS($H$9:H104)),"")</f>
        <v/>
      </c>
    </row>
    <row r="105" spans="1:8" x14ac:dyDescent="0.3">
      <c r="A105" s="6" t="str">
        <f>IF($H105="","",IF(INDEX('BANCO DE CUSTOS'!$A$2:$M$17388,$H105,2)="","",INDEX('BANCO DE CUSTOS'!$A$2:$M$17388,$H105,2)))</f>
        <v/>
      </c>
      <c r="B105" s="6" t="str">
        <f>IF($H105="","",IF(INDEX('BANCO DE CUSTOS'!$A$2:$M$17388,$H105,3)="","",INDEX('BANCO DE CUSTOS'!$A$2:$M$17388,$H105,3)))</f>
        <v/>
      </c>
      <c r="C105" s="6" t="str">
        <f>IF($H105="","",IF(INDEX('BANCO DE CUSTOS'!$A$2:$M$17388,$H105,4)="","",INDEX('BANCO DE CUSTOS'!$A$2:$M$17388,$H105,4)))</f>
        <v/>
      </c>
      <c r="D105" s="6" t="str">
        <f>IF($H105="","",IF(INDEX('BANCO DE CUSTOS'!$A$2:$M$17388,$H105,5)="","",INDEX('BANCO DE CUSTOS'!$A$2:$M$17388,$H105,5)))</f>
        <v/>
      </c>
      <c r="E105" s="7" t="str">
        <f>IF($H105="","",IF(INDEX('BANCO DE CUSTOS'!$A$2:$M$17388,$H105,13)="SEM PREÇO","",INDEX('BANCO DE CUSTOS'!$A$2:$M$17388,$H105,6)))</f>
        <v/>
      </c>
      <c r="F105" s="6" t="str">
        <f>IF($H105="","",IF(INDEX('BANCO DE CUSTOS'!$A$2:$M$17388,$H105,7)="","",INDEX('BANCO DE CUSTOS'!$A$2:$M$17388,$H105,7)))</f>
        <v/>
      </c>
      <c r="G105" s="6" t="str">
        <f>IF($H105="","",IF(INDEX('BANCO DE CUSTOS'!$A$2:$M$17388,$H105,13)="","",INDEX('BANCO DE CUSTOS'!$A$2:$M$17388,$H105,13)))</f>
        <v/>
      </c>
      <c r="H105" t="str">
        <f>IFERROR(SMALL('BANCO DE CUSTOS'!$N$2:$N$17388,ROWS($H$9:H105)),"")</f>
        <v/>
      </c>
    </row>
    <row r="106" spans="1:8" x14ac:dyDescent="0.3">
      <c r="A106" s="6" t="str">
        <f>IF($H106="","",IF(INDEX('BANCO DE CUSTOS'!$A$2:$M$17388,$H106,2)="","",INDEX('BANCO DE CUSTOS'!$A$2:$M$17388,$H106,2)))</f>
        <v/>
      </c>
      <c r="B106" s="6" t="str">
        <f>IF($H106="","",IF(INDEX('BANCO DE CUSTOS'!$A$2:$M$17388,$H106,3)="","",INDEX('BANCO DE CUSTOS'!$A$2:$M$17388,$H106,3)))</f>
        <v/>
      </c>
      <c r="C106" s="6" t="str">
        <f>IF($H106="","",IF(INDEX('BANCO DE CUSTOS'!$A$2:$M$17388,$H106,4)="","",INDEX('BANCO DE CUSTOS'!$A$2:$M$17388,$H106,4)))</f>
        <v/>
      </c>
      <c r="D106" s="6" t="str">
        <f>IF($H106="","",IF(INDEX('BANCO DE CUSTOS'!$A$2:$M$17388,$H106,5)="","",INDEX('BANCO DE CUSTOS'!$A$2:$M$17388,$H106,5)))</f>
        <v/>
      </c>
      <c r="E106" s="7" t="str">
        <f>IF($H106="","",IF(INDEX('BANCO DE CUSTOS'!$A$2:$M$17388,$H106,13)="SEM PREÇO","",INDEX('BANCO DE CUSTOS'!$A$2:$M$17388,$H106,6)))</f>
        <v/>
      </c>
      <c r="F106" s="6" t="str">
        <f>IF($H106="","",IF(INDEX('BANCO DE CUSTOS'!$A$2:$M$17388,$H106,7)="","",INDEX('BANCO DE CUSTOS'!$A$2:$M$17388,$H106,7)))</f>
        <v/>
      </c>
      <c r="G106" s="6" t="str">
        <f>IF($H106="","",IF(INDEX('BANCO DE CUSTOS'!$A$2:$M$17388,$H106,13)="","",INDEX('BANCO DE CUSTOS'!$A$2:$M$17388,$H106,13)))</f>
        <v/>
      </c>
      <c r="H106" t="str">
        <f>IFERROR(SMALL('BANCO DE CUSTOS'!$N$2:$N$17388,ROWS($H$9:H106)),"")</f>
        <v/>
      </c>
    </row>
    <row r="107" spans="1:8" x14ac:dyDescent="0.3">
      <c r="A107" s="6" t="str">
        <f>IF($H107="","",IF(INDEX('BANCO DE CUSTOS'!$A$2:$M$17388,$H107,2)="","",INDEX('BANCO DE CUSTOS'!$A$2:$M$17388,$H107,2)))</f>
        <v/>
      </c>
      <c r="B107" s="6" t="str">
        <f>IF($H107="","",IF(INDEX('BANCO DE CUSTOS'!$A$2:$M$17388,$H107,3)="","",INDEX('BANCO DE CUSTOS'!$A$2:$M$17388,$H107,3)))</f>
        <v/>
      </c>
      <c r="C107" s="6" t="str">
        <f>IF($H107="","",IF(INDEX('BANCO DE CUSTOS'!$A$2:$M$17388,$H107,4)="","",INDEX('BANCO DE CUSTOS'!$A$2:$M$17388,$H107,4)))</f>
        <v/>
      </c>
      <c r="D107" s="6" t="str">
        <f>IF($H107="","",IF(INDEX('BANCO DE CUSTOS'!$A$2:$M$17388,$H107,5)="","",INDEX('BANCO DE CUSTOS'!$A$2:$M$17388,$H107,5)))</f>
        <v/>
      </c>
      <c r="E107" s="7" t="str">
        <f>IF($H107="","",IF(INDEX('BANCO DE CUSTOS'!$A$2:$M$17388,$H107,13)="SEM PREÇO","",INDEX('BANCO DE CUSTOS'!$A$2:$M$17388,$H107,6)))</f>
        <v/>
      </c>
      <c r="F107" s="6" t="str">
        <f>IF($H107="","",IF(INDEX('BANCO DE CUSTOS'!$A$2:$M$17388,$H107,7)="","",INDEX('BANCO DE CUSTOS'!$A$2:$M$17388,$H107,7)))</f>
        <v/>
      </c>
      <c r="G107" s="6" t="str">
        <f>IF($H107="","",IF(INDEX('BANCO DE CUSTOS'!$A$2:$M$17388,$H107,13)="","",INDEX('BANCO DE CUSTOS'!$A$2:$M$17388,$H107,13)))</f>
        <v/>
      </c>
      <c r="H107" t="str">
        <f>IFERROR(SMALL('BANCO DE CUSTOS'!$N$2:$N$17388,ROWS($H$9:H107)),"")</f>
        <v/>
      </c>
    </row>
    <row r="108" spans="1:8" x14ac:dyDescent="0.3">
      <c r="A108" s="6" t="str">
        <f>IF($H108="","",IF(INDEX('BANCO DE CUSTOS'!$A$2:$M$17388,$H108,2)="","",INDEX('BANCO DE CUSTOS'!$A$2:$M$17388,$H108,2)))</f>
        <v/>
      </c>
      <c r="B108" s="6" t="str">
        <f>IF($H108="","",IF(INDEX('BANCO DE CUSTOS'!$A$2:$M$17388,$H108,3)="","",INDEX('BANCO DE CUSTOS'!$A$2:$M$17388,$H108,3)))</f>
        <v/>
      </c>
      <c r="C108" s="6" t="str">
        <f>IF($H108="","",IF(INDEX('BANCO DE CUSTOS'!$A$2:$M$17388,$H108,4)="","",INDEX('BANCO DE CUSTOS'!$A$2:$M$17388,$H108,4)))</f>
        <v/>
      </c>
      <c r="D108" s="6" t="str">
        <f>IF($H108="","",IF(INDEX('BANCO DE CUSTOS'!$A$2:$M$17388,$H108,5)="","",INDEX('BANCO DE CUSTOS'!$A$2:$M$17388,$H108,5)))</f>
        <v/>
      </c>
      <c r="E108" s="7" t="str">
        <f>IF($H108="","",IF(INDEX('BANCO DE CUSTOS'!$A$2:$M$17388,$H108,13)="SEM PREÇO","",INDEX('BANCO DE CUSTOS'!$A$2:$M$17388,$H108,6)))</f>
        <v/>
      </c>
      <c r="F108" s="6" t="str">
        <f>IF($H108="","",IF(INDEX('BANCO DE CUSTOS'!$A$2:$M$17388,$H108,7)="","",INDEX('BANCO DE CUSTOS'!$A$2:$M$17388,$H108,7)))</f>
        <v/>
      </c>
      <c r="G108" s="6" t="str">
        <f>IF($H108="","",IF(INDEX('BANCO DE CUSTOS'!$A$2:$M$17388,$H108,13)="","",INDEX('BANCO DE CUSTOS'!$A$2:$M$17388,$H108,13)))</f>
        <v/>
      </c>
      <c r="H108" t="str">
        <f>IFERROR(SMALL('BANCO DE CUSTOS'!$N$2:$N$17388,ROWS($H$9:H108)),"")</f>
        <v/>
      </c>
    </row>
  </sheetData>
  <mergeCells count="2">
    <mergeCell ref="A1:G1"/>
    <mergeCell ref="A6:G6"/>
  </mergeCells>
  <dataValidations count="1">
    <dataValidation type="list" allowBlank="1" showInputMessage="1" showErrorMessage="1" sqref="B4" xr:uid="{00000000-0002-0000-0200-000000000000}">
      <formula1>"TODAS,SINAPI,SINAPI-I,GOINFRA"</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4"/>
  <dimension ref="A1:N17388"/>
  <sheetViews>
    <sheetView workbookViewId="0">
      <pane xSplit="4" ySplit="1" topLeftCell="E212" activePane="bottomRight" state="frozen"/>
      <selection pane="topRight" activeCell="E1" sqref="E1"/>
      <selection pane="bottomLeft" activeCell="A2" sqref="A2"/>
      <selection pane="bottomRight"/>
    </sheetView>
  </sheetViews>
  <sheetFormatPr defaultRowHeight="14.4" x14ac:dyDescent="0.3"/>
  <cols>
    <col min="1" max="1" width="25.6640625" customWidth="1"/>
    <col min="2" max="3" width="14.6640625" customWidth="1"/>
    <col min="4" max="4" width="95.6640625" customWidth="1"/>
    <col min="5" max="5" width="10.6640625" customWidth="1"/>
    <col min="6" max="6" width="18.6640625" style="7" customWidth="1"/>
    <col min="7" max="9" width="16.6640625" customWidth="1"/>
    <col min="10" max="11" width="18.6640625" style="7" customWidth="1"/>
    <col min="12" max="12" width="12.6640625" style="8" customWidth="1"/>
    <col min="13" max="13" width="15.6640625" customWidth="1"/>
    <col min="14" max="14" width="10.6640625" hidden="1" customWidth="1"/>
  </cols>
  <sheetData>
    <row r="1" spans="1:14" ht="28.8" x14ac:dyDescent="0.3">
      <c r="A1" t="s">
        <v>14</v>
      </c>
      <c r="B1" t="s">
        <v>15</v>
      </c>
      <c r="C1" t="s">
        <v>16</v>
      </c>
      <c r="D1" t="s">
        <v>17</v>
      </c>
      <c r="E1" t="s">
        <v>18</v>
      </c>
      <c r="F1" s="7" t="s">
        <v>19</v>
      </c>
      <c r="G1" t="s">
        <v>20</v>
      </c>
      <c r="H1" t="s">
        <v>21</v>
      </c>
      <c r="I1" t="s">
        <v>22</v>
      </c>
      <c r="J1" s="7" t="s">
        <v>23</v>
      </c>
      <c r="K1" s="7" t="s">
        <v>24</v>
      </c>
      <c r="L1" s="8" t="s">
        <v>25</v>
      </c>
      <c r="M1" t="s">
        <v>26</v>
      </c>
      <c r="N1" s="5" t="s">
        <v>27</v>
      </c>
    </row>
    <row r="2" spans="1:14" x14ac:dyDescent="0.3">
      <c r="A2" t="s">
        <v>28</v>
      </c>
      <c r="B2" t="s">
        <v>29</v>
      </c>
      <c r="C2" t="s">
        <v>30</v>
      </c>
      <c r="D2" t="s">
        <v>31</v>
      </c>
      <c r="E2" t="s">
        <v>32</v>
      </c>
      <c r="F2" s="7">
        <v>191.09</v>
      </c>
      <c r="G2" t="s">
        <v>33</v>
      </c>
      <c r="H2" t="s">
        <v>34</v>
      </c>
      <c r="I2" t="s">
        <v>35</v>
      </c>
      <c r="L2" s="8">
        <v>0</v>
      </c>
      <c r="M2" t="s">
        <v>36</v>
      </c>
      <c r="N2" t="str">
        <f>IF(AND(PESQUISA!$B$3&lt;&gt;"",OR(PESQUISA!$B$4="TODAS",B2=PESQUISA!$B$4),ISNUMBER(SEARCH(PESQUISA!$B$3,D2))),ROW()-1,"")</f>
        <v/>
      </c>
    </row>
    <row r="3" spans="1:14" x14ac:dyDescent="0.3">
      <c r="A3" t="s">
        <v>37</v>
      </c>
      <c r="B3" t="s">
        <v>29</v>
      </c>
      <c r="C3" t="s">
        <v>38</v>
      </c>
      <c r="D3" t="s">
        <v>39</v>
      </c>
      <c r="E3" t="s">
        <v>40</v>
      </c>
      <c r="F3" s="7">
        <v>855.09</v>
      </c>
      <c r="G3" t="s">
        <v>33</v>
      </c>
      <c r="H3" t="s">
        <v>34</v>
      </c>
      <c r="I3" t="s">
        <v>35</v>
      </c>
      <c r="L3" s="8">
        <v>0</v>
      </c>
      <c r="M3" t="s">
        <v>36</v>
      </c>
      <c r="N3" t="str">
        <f>IF(AND(PESQUISA!$B$3&lt;&gt;"",OR(PESQUISA!$B$4="TODAS",B3=PESQUISA!$B$4),ISNUMBER(SEARCH(PESQUISA!$B$3,D3))),ROW()-1,"")</f>
        <v/>
      </c>
    </row>
    <row r="4" spans="1:14" x14ac:dyDescent="0.3">
      <c r="A4" t="s">
        <v>41</v>
      </c>
      <c r="B4" t="s">
        <v>29</v>
      </c>
      <c r="C4" t="s">
        <v>42</v>
      </c>
      <c r="D4" t="s">
        <v>43</v>
      </c>
      <c r="E4" t="s">
        <v>32</v>
      </c>
      <c r="F4" s="7">
        <v>146.25</v>
      </c>
      <c r="G4" t="s">
        <v>33</v>
      </c>
      <c r="H4" t="s">
        <v>34</v>
      </c>
      <c r="I4" t="s">
        <v>35</v>
      </c>
      <c r="L4" s="8">
        <v>0</v>
      </c>
      <c r="M4" t="s">
        <v>36</v>
      </c>
      <c r="N4" t="str">
        <f>IF(AND(PESQUISA!$B$3&lt;&gt;"",OR(PESQUISA!$B$4="TODAS",B4=PESQUISA!$B$4),ISNUMBER(SEARCH(PESQUISA!$B$3,D4))),ROW()-1,"")</f>
        <v/>
      </c>
    </row>
    <row r="5" spans="1:14" x14ac:dyDescent="0.3">
      <c r="A5" t="s">
        <v>44</v>
      </c>
      <c r="B5" t="s">
        <v>29</v>
      </c>
      <c r="C5" t="s">
        <v>45</v>
      </c>
      <c r="D5" t="s">
        <v>46</v>
      </c>
      <c r="E5" t="s">
        <v>40</v>
      </c>
      <c r="F5" s="7">
        <v>1311.58</v>
      </c>
      <c r="G5" t="s">
        <v>33</v>
      </c>
      <c r="H5" t="s">
        <v>34</v>
      </c>
      <c r="I5" t="s">
        <v>35</v>
      </c>
      <c r="L5" s="8">
        <v>4.8300000000000003E-2</v>
      </c>
      <c r="M5" t="s">
        <v>36</v>
      </c>
      <c r="N5" t="str">
        <f>IF(AND(PESQUISA!$B$3&lt;&gt;"",OR(PESQUISA!$B$4="TODAS",B5=PESQUISA!$B$4),ISNUMBER(SEARCH(PESQUISA!$B$3,D5))),ROW()-1,"")</f>
        <v/>
      </c>
    </row>
    <row r="6" spans="1:14" x14ac:dyDescent="0.3">
      <c r="A6" t="s">
        <v>47</v>
      </c>
      <c r="B6" t="s">
        <v>29</v>
      </c>
      <c r="C6" t="s">
        <v>48</v>
      </c>
      <c r="D6" t="s">
        <v>49</v>
      </c>
      <c r="E6" t="s">
        <v>32</v>
      </c>
      <c r="F6" s="7">
        <v>230.77</v>
      </c>
      <c r="G6" t="s">
        <v>33</v>
      </c>
      <c r="H6" t="s">
        <v>34</v>
      </c>
      <c r="I6" t="s">
        <v>35</v>
      </c>
      <c r="L6" s="8">
        <v>5.0799999999999998E-2</v>
      </c>
      <c r="M6" t="s">
        <v>36</v>
      </c>
      <c r="N6" t="str">
        <f>IF(AND(PESQUISA!$B$3&lt;&gt;"",OR(PESQUISA!$B$4="TODAS",B6=PESQUISA!$B$4),ISNUMBER(SEARCH(PESQUISA!$B$3,D6))),ROW()-1,"")</f>
        <v/>
      </c>
    </row>
    <row r="7" spans="1:14" x14ac:dyDescent="0.3">
      <c r="A7" t="s">
        <v>50</v>
      </c>
      <c r="B7" t="s">
        <v>29</v>
      </c>
      <c r="C7" t="s">
        <v>51</v>
      </c>
      <c r="D7" t="s">
        <v>52</v>
      </c>
      <c r="E7" t="s">
        <v>40</v>
      </c>
      <c r="G7" t="s">
        <v>33</v>
      </c>
      <c r="H7" t="s">
        <v>34</v>
      </c>
      <c r="I7" t="s">
        <v>35</v>
      </c>
      <c r="M7" t="s">
        <v>53</v>
      </c>
      <c r="N7" t="str">
        <f>IF(AND(PESQUISA!$B$3&lt;&gt;"",OR(PESQUISA!$B$4="TODAS",B7=PESQUISA!$B$4),ISNUMBER(SEARCH(PESQUISA!$B$3,D7))),ROW()-1,"")</f>
        <v/>
      </c>
    </row>
    <row r="8" spans="1:14" x14ac:dyDescent="0.3">
      <c r="A8" t="s">
        <v>54</v>
      </c>
      <c r="B8" t="s">
        <v>29</v>
      </c>
      <c r="C8" t="s">
        <v>55</v>
      </c>
      <c r="D8" t="s">
        <v>56</v>
      </c>
      <c r="E8" t="s">
        <v>40</v>
      </c>
      <c r="G8" t="s">
        <v>33</v>
      </c>
      <c r="H8" t="s">
        <v>34</v>
      </c>
      <c r="I8" t="s">
        <v>35</v>
      </c>
      <c r="M8" t="s">
        <v>53</v>
      </c>
      <c r="N8" t="str">
        <f>IF(AND(PESQUISA!$B$3&lt;&gt;"",OR(PESQUISA!$B$4="TODAS",B8=PESQUISA!$B$4),ISNUMBER(SEARCH(PESQUISA!$B$3,D8))),ROW()-1,"")</f>
        <v/>
      </c>
    </row>
    <row r="9" spans="1:14" x14ac:dyDescent="0.3">
      <c r="A9" t="s">
        <v>57</v>
      </c>
      <c r="B9" t="s">
        <v>29</v>
      </c>
      <c r="C9" t="s">
        <v>58</v>
      </c>
      <c r="D9" t="s">
        <v>59</v>
      </c>
      <c r="E9" t="s">
        <v>60</v>
      </c>
      <c r="F9" s="7">
        <v>1305.4100000000001</v>
      </c>
      <c r="G9" t="s">
        <v>33</v>
      </c>
      <c r="H9" t="s">
        <v>34</v>
      </c>
      <c r="I9" t="s">
        <v>35</v>
      </c>
      <c r="L9" s="8">
        <v>0.50190000000000001</v>
      </c>
      <c r="M9" t="s">
        <v>36</v>
      </c>
      <c r="N9" t="str">
        <f>IF(AND(PESQUISA!$B$3&lt;&gt;"",OR(PESQUISA!$B$4="TODAS",B9=PESQUISA!$B$4),ISNUMBER(SEARCH(PESQUISA!$B$3,D9))),ROW()-1,"")</f>
        <v/>
      </c>
    </row>
    <row r="10" spans="1:14" x14ac:dyDescent="0.3">
      <c r="A10" t="s">
        <v>61</v>
      </c>
      <c r="B10" t="s">
        <v>29</v>
      </c>
      <c r="C10" t="s">
        <v>62</v>
      </c>
      <c r="D10" t="s">
        <v>63</v>
      </c>
      <c r="E10" t="s">
        <v>60</v>
      </c>
      <c r="F10" s="7">
        <v>1345.12</v>
      </c>
      <c r="G10" t="s">
        <v>33</v>
      </c>
      <c r="H10" t="s">
        <v>34</v>
      </c>
      <c r="I10" t="s">
        <v>35</v>
      </c>
      <c r="L10" s="8">
        <v>0.48709999999999998</v>
      </c>
      <c r="M10" t="s">
        <v>36</v>
      </c>
      <c r="N10" t="str">
        <f>IF(AND(PESQUISA!$B$3&lt;&gt;"",OR(PESQUISA!$B$4="TODAS",B10=PESQUISA!$B$4),ISNUMBER(SEARCH(PESQUISA!$B$3,D10))),ROW()-1,"")</f>
        <v/>
      </c>
    </row>
    <row r="11" spans="1:14" x14ac:dyDescent="0.3">
      <c r="A11" t="s">
        <v>64</v>
      </c>
      <c r="B11" t="s">
        <v>29</v>
      </c>
      <c r="C11" t="s">
        <v>65</v>
      </c>
      <c r="D11" t="s">
        <v>66</v>
      </c>
      <c r="E11" t="s">
        <v>32</v>
      </c>
      <c r="G11" t="s">
        <v>33</v>
      </c>
      <c r="H11" t="s">
        <v>34</v>
      </c>
      <c r="I11" t="s">
        <v>67</v>
      </c>
      <c r="M11" t="s">
        <v>53</v>
      </c>
      <c r="N11" t="str">
        <f>IF(AND(PESQUISA!$B$3&lt;&gt;"",OR(PESQUISA!$B$4="TODAS",B11=PESQUISA!$B$4),ISNUMBER(SEARCH(PESQUISA!$B$3,D11))),ROW()-1,"")</f>
        <v/>
      </c>
    </row>
    <row r="12" spans="1:14" x14ac:dyDescent="0.3">
      <c r="A12" t="s">
        <v>68</v>
      </c>
      <c r="B12" t="s">
        <v>29</v>
      </c>
      <c r="C12" t="s">
        <v>69</v>
      </c>
      <c r="D12" t="s">
        <v>70</v>
      </c>
      <c r="E12" t="s">
        <v>32</v>
      </c>
      <c r="G12" t="s">
        <v>33</v>
      </c>
      <c r="H12" t="s">
        <v>34</v>
      </c>
      <c r="I12" t="s">
        <v>67</v>
      </c>
      <c r="M12" t="s">
        <v>53</v>
      </c>
      <c r="N12" t="str">
        <f>IF(AND(PESQUISA!$B$3&lt;&gt;"",OR(PESQUISA!$B$4="TODAS",B12=PESQUISA!$B$4),ISNUMBER(SEARCH(PESQUISA!$B$3,D12))),ROW()-1,"")</f>
        <v/>
      </c>
    </row>
    <row r="13" spans="1:14" x14ac:dyDescent="0.3">
      <c r="A13" t="s">
        <v>71</v>
      </c>
      <c r="B13" t="s">
        <v>29</v>
      </c>
      <c r="C13" t="s">
        <v>72</v>
      </c>
      <c r="D13" t="s">
        <v>73</v>
      </c>
      <c r="E13" t="s">
        <v>32</v>
      </c>
      <c r="G13" t="s">
        <v>33</v>
      </c>
      <c r="H13" t="s">
        <v>34</v>
      </c>
      <c r="I13" t="s">
        <v>67</v>
      </c>
      <c r="M13" t="s">
        <v>53</v>
      </c>
      <c r="N13" t="str">
        <f>IF(AND(PESQUISA!$B$3&lt;&gt;"",OR(PESQUISA!$B$4="TODAS",B13=PESQUISA!$B$4),ISNUMBER(SEARCH(PESQUISA!$B$3,D13))),ROW()-1,"")</f>
        <v/>
      </c>
    </row>
    <row r="14" spans="1:14" x14ac:dyDescent="0.3">
      <c r="A14" t="s">
        <v>74</v>
      </c>
      <c r="B14" t="s">
        <v>29</v>
      </c>
      <c r="C14" t="s">
        <v>75</v>
      </c>
      <c r="D14" t="s">
        <v>76</v>
      </c>
      <c r="E14" t="s">
        <v>32</v>
      </c>
      <c r="G14" t="s">
        <v>33</v>
      </c>
      <c r="H14" t="s">
        <v>34</v>
      </c>
      <c r="I14" t="s">
        <v>67</v>
      </c>
      <c r="M14" t="s">
        <v>53</v>
      </c>
      <c r="N14" t="str">
        <f>IF(AND(PESQUISA!$B$3&lt;&gt;"",OR(PESQUISA!$B$4="TODAS",B14=PESQUISA!$B$4),ISNUMBER(SEARCH(PESQUISA!$B$3,D14))),ROW()-1,"")</f>
        <v/>
      </c>
    </row>
    <row r="15" spans="1:14" x14ac:dyDescent="0.3">
      <c r="A15" t="s">
        <v>77</v>
      </c>
      <c r="B15" t="s">
        <v>29</v>
      </c>
      <c r="C15" t="s">
        <v>78</v>
      </c>
      <c r="D15" t="s">
        <v>79</v>
      </c>
      <c r="E15" t="s">
        <v>32</v>
      </c>
      <c r="G15" t="s">
        <v>33</v>
      </c>
      <c r="H15" t="s">
        <v>34</v>
      </c>
      <c r="I15" t="s">
        <v>67</v>
      </c>
      <c r="M15" t="s">
        <v>53</v>
      </c>
      <c r="N15" t="str">
        <f>IF(AND(PESQUISA!$B$3&lt;&gt;"",OR(PESQUISA!$B$4="TODAS",B15=PESQUISA!$B$4),ISNUMBER(SEARCH(PESQUISA!$B$3,D15))),ROW()-1,"")</f>
        <v/>
      </c>
    </row>
    <row r="16" spans="1:14" x14ac:dyDescent="0.3">
      <c r="A16" t="s">
        <v>80</v>
      </c>
      <c r="B16" t="s">
        <v>29</v>
      </c>
      <c r="C16" t="s">
        <v>81</v>
      </c>
      <c r="D16" t="s">
        <v>82</v>
      </c>
      <c r="E16" t="s">
        <v>32</v>
      </c>
      <c r="G16" t="s">
        <v>33</v>
      </c>
      <c r="H16" t="s">
        <v>34</v>
      </c>
      <c r="I16" t="s">
        <v>67</v>
      </c>
      <c r="M16" t="s">
        <v>53</v>
      </c>
      <c r="N16" t="str">
        <f>IF(AND(PESQUISA!$B$3&lt;&gt;"",OR(PESQUISA!$B$4="TODAS",B16=PESQUISA!$B$4),ISNUMBER(SEARCH(PESQUISA!$B$3,D16))),ROW()-1,"")</f>
        <v/>
      </c>
    </row>
    <row r="17" spans="1:14" x14ac:dyDescent="0.3">
      <c r="A17" t="s">
        <v>83</v>
      </c>
      <c r="B17" t="s">
        <v>29</v>
      </c>
      <c r="C17" t="s">
        <v>84</v>
      </c>
      <c r="D17" t="s">
        <v>85</v>
      </c>
      <c r="E17" t="s">
        <v>32</v>
      </c>
      <c r="G17" t="s">
        <v>33</v>
      </c>
      <c r="H17" t="s">
        <v>34</v>
      </c>
      <c r="I17" t="s">
        <v>67</v>
      </c>
      <c r="M17" t="s">
        <v>53</v>
      </c>
      <c r="N17" t="str">
        <f>IF(AND(PESQUISA!$B$3&lt;&gt;"",OR(PESQUISA!$B$4="TODAS",B17=PESQUISA!$B$4),ISNUMBER(SEARCH(PESQUISA!$B$3,D17))),ROW()-1,"")</f>
        <v/>
      </c>
    </row>
    <row r="18" spans="1:14" x14ac:dyDescent="0.3">
      <c r="A18" t="s">
        <v>86</v>
      </c>
      <c r="B18" t="s">
        <v>29</v>
      </c>
      <c r="C18" t="s">
        <v>87</v>
      </c>
      <c r="D18" t="s">
        <v>88</v>
      </c>
      <c r="E18" t="s">
        <v>32</v>
      </c>
      <c r="G18" t="s">
        <v>33</v>
      </c>
      <c r="H18" t="s">
        <v>34</v>
      </c>
      <c r="I18" t="s">
        <v>67</v>
      </c>
      <c r="M18" t="s">
        <v>53</v>
      </c>
      <c r="N18" t="str">
        <f>IF(AND(PESQUISA!$B$3&lt;&gt;"",OR(PESQUISA!$B$4="TODAS",B18=PESQUISA!$B$4),ISNUMBER(SEARCH(PESQUISA!$B$3,D18))),ROW()-1,"")</f>
        <v/>
      </c>
    </row>
    <row r="19" spans="1:14" x14ac:dyDescent="0.3">
      <c r="A19" t="s">
        <v>89</v>
      </c>
      <c r="B19" t="s">
        <v>29</v>
      </c>
      <c r="C19" t="s">
        <v>90</v>
      </c>
      <c r="D19" t="s">
        <v>91</v>
      </c>
      <c r="E19" t="s">
        <v>32</v>
      </c>
      <c r="G19" t="s">
        <v>33</v>
      </c>
      <c r="H19" t="s">
        <v>34</v>
      </c>
      <c r="I19" t="s">
        <v>67</v>
      </c>
      <c r="M19" t="s">
        <v>53</v>
      </c>
      <c r="N19" t="str">
        <f>IF(AND(PESQUISA!$B$3&lt;&gt;"",OR(PESQUISA!$B$4="TODAS",B19=PESQUISA!$B$4),ISNUMBER(SEARCH(PESQUISA!$B$3,D19))),ROW()-1,"")</f>
        <v/>
      </c>
    </row>
    <row r="20" spans="1:14" x14ac:dyDescent="0.3">
      <c r="A20" t="s">
        <v>92</v>
      </c>
      <c r="B20" t="s">
        <v>29</v>
      </c>
      <c r="C20" t="s">
        <v>93</v>
      </c>
      <c r="D20" t="s">
        <v>94</v>
      </c>
      <c r="E20" t="s">
        <v>32</v>
      </c>
      <c r="G20" t="s">
        <v>33</v>
      </c>
      <c r="H20" t="s">
        <v>34</v>
      </c>
      <c r="I20" t="s">
        <v>67</v>
      </c>
      <c r="M20" t="s">
        <v>53</v>
      </c>
      <c r="N20" t="str">
        <f>IF(AND(PESQUISA!$B$3&lt;&gt;"",OR(PESQUISA!$B$4="TODAS",B20=PESQUISA!$B$4),ISNUMBER(SEARCH(PESQUISA!$B$3,D20))),ROW()-1,"")</f>
        <v/>
      </c>
    </row>
    <row r="21" spans="1:14" x14ac:dyDescent="0.3">
      <c r="A21" t="s">
        <v>95</v>
      </c>
      <c r="B21" t="s">
        <v>29</v>
      </c>
      <c r="C21" t="s">
        <v>96</v>
      </c>
      <c r="D21" t="s">
        <v>97</v>
      </c>
      <c r="E21" t="s">
        <v>32</v>
      </c>
      <c r="G21" t="s">
        <v>33</v>
      </c>
      <c r="H21" t="s">
        <v>34</v>
      </c>
      <c r="I21" t="s">
        <v>67</v>
      </c>
      <c r="M21" t="s">
        <v>53</v>
      </c>
      <c r="N21" t="str">
        <f>IF(AND(PESQUISA!$B$3&lt;&gt;"",OR(PESQUISA!$B$4="TODAS",B21=PESQUISA!$B$4),ISNUMBER(SEARCH(PESQUISA!$B$3,D21))),ROW()-1,"")</f>
        <v/>
      </c>
    </row>
    <row r="22" spans="1:14" x14ac:dyDescent="0.3">
      <c r="A22" t="s">
        <v>98</v>
      </c>
      <c r="B22" t="s">
        <v>29</v>
      </c>
      <c r="C22" t="s">
        <v>99</v>
      </c>
      <c r="D22" t="s">
        <v>100</v>
      </c>
      <c r="E22" t="s">
        <v>32</v>
      </c>
      <c r="G22" t="s">
        <v>33</v>
      </c>
      <c r="H22" t="s">
        <v>34</v>
      </c>
      <c r="I22" t="s">
        <v>67</v>
      </c>
      <c r="M22" t="s">
        <v>53</v>
      </c>
      <c r="N22" t="str">
        <f>IF(AND(PESQUISA!$B$3&lt;&gt;"",OR(PESQUISA!$B$4="TODAS",B22=PESQUISA!$B$4),ISNUMBER(SEARCH(PESQUISA!$B$3,D22))),ROW()-1,"")</f>
        <v/>
      </c>
    </row>
    <row r="23" spans="1:14" x14ac:dyDescent="0.3">
      <c r="A23" t="s">
        <v>101</v>
      </c>
      <c r="B23" t="s">
        <v>29</v>
      </c>
      <c r="C23" t="s">
        <v>102</v>
      </c>
      <c r="D23" t="s">
        <v>103</v>
      </c>
      <c r="E23" t="s">
        <v>32</v>
      </c>
      <c r="F23" s="7">
        <v>128.58000000000001</v>
      </c>
      <c r="G23" t="s">
        <v>33</v>
      </c>
      <c r="H23" t="s">
        <v>34</v>
      </c>
      <c r="I23" t="s">
        <v>67</v>
      </c>
      <c r="L23" s="8">
        <v>0</v>
      </c>
      <c r="M23" t="s">
        <v>36</v>
      </c>
      <c r="N23" t="str">
        <f>IF(AND(PESQUISA!$B$3&lt;&gt;"",OR(PESQUISA!$B$4="TODAS",B23=PESQUISA!$B$4),ISNUMBER(SEARCH(PESQUISA!$B$3,D23))),ROW()-1,"")</f>
        <v/>
      </c>
    </row>
    <row r="24" spans="1:14" x14ac:dyDescent="0.3">
      <c r="A24" t="s">
        <v>104</v>
      </c>
      <c r="B24" t="s">
        <v>29</v>
      </c>
      <c r="C24" t="s">
        <v>105</v>
      </c>
      <c r="D24" t="s">
        <v>106</v>
      </c>
      <c r="E24" t="s">
        <v>32</v>
      </c>
      <c r="F24" s="7">
        <v>118.1</v>
      </c>
      <c r="G24" t="s">
        <v>33</v>
      </c>
      <c r="H24" t="s">
        <v>34</v>
      </c>
      <c r="I24" t="s">
        <v>67</v>
      </c>
      <c r="L24" s="8">
        <v>0</v>
      </c>
      <c r="M24" t="s">
        <v>36</v>
      </c>
      <c r="N24" t="str">
        <f>IF(AND(PESQUISA!$B$3&lt;&gt;"",OR(PESQUISA!$B$4="TODAS",B24=PESQUISA!$B$4),ISNUMBER(SEARCH(PESQUISA!$B$3,D24))),ROW()-1,"")</f>
        <v/>
      </c>
    </row>
    <row r="25" spans="1:14" x14ac:dyDescent="0.3">
      <c r="A25" t="s">
        <v>107</v>
      </c>
      <c r="B25" t="s">
        <v>29</v>
      </c>
      <c r="C25" t="s">
        <v>108</v>
      </c>
      <c r="D25" t="s">
        <v>109</v>
      </c>
      <c r="E25" t="s">
        <v>32</v>
      </c>
      <c r="G25" t="s">
        <v>33</v>
      </c>
      <c r="H25" t="s">
        <v>34</v>
      </c>
      <c r="I25" t="s">
        <v>67</v>
      </c>
      <c r="M25" t="s">
        <v>53</v>
      </c>
      <c r="N25" t="str">
        <f>IF(AND(PESQUISA!$B$3&lt;&gt;"",OR(PESQUISA!$B$4="TODAS",B25=PESQUISA!$B$4),ISNUMBER(SEARCH(PESQUISA!$B$3,D25))),ROW()-1,"")</f>
        <v/>
      </c>
    </row>
    <row r="26" spans="1:14" x14ac:dyDescent="0.3">
      <c r="A26" t="s">
        <v>110</v>
      </c>
      <c r="B26" t="s">
        <v>29</v>
      </c>
      <c r="C26" t="s">
        <v>111</v>
      </c>
      <c r="D26" t="s">
        <v>112</v>
      </c>
      <c r="E26" t="s">
        <v>32</v>
      </c>
      <c r="G26" t="s">
        <v>33</v>
      </c>
      <c r="H26" t="s">
        <v>34</v>
      </c>
      <c r="I26" t="s">
        <v>67</v>
      </c>
      <c r="M26" t="s">
        <v>53</v>
      </c>
      <c r="N26" t="str">
        <f>IF(AND(PESQUISA!$B$3&lt;&gt;"",OR(PESQUISA!$B$4="TODAS",B26=PESQUISA!$B$4),ISNUMBER(SEARCH(PESQUISA!$B$3,D26))),ROW()-1,"")</f>
        <v/>
      </c>
    </row>
    <row r="27" spans="1:14" x14ac:dyDescent="0.3">
      <c r="A27" t="s">
        <v>113</v>
      </c>
      <c r="B27" t="s">
        <v>29</v>
      </c>
      <c r="C27" t="s">
        <v>114</v>
      </c>
      <c r="D27" t="s">
        <v>115</v>
      </c>
      <c r="E27" t="s">
        <v>32</v>
      </c>
      <c r="G27" t="s">
        <v>33</v>
      </c>
      <c r="H27" t="s">
        <v>34</v>
      </c>
      <c r="I27" t="s">
        <v>67</v>
      </c>
      <c r="M27" t="s">
        <v>53</v>
      </c>
      <c r="N27" t="str">
        <f>IF(AND(PESQUISA!$B$3&lt;&gt;"",OR(PESQUISA!$B$4="TODAS",B27=PESQUISA!$B$4),ISNUMBER(SEARCH(PESQUISA!$B$3,D27))),ROW()-1,"")</f>
        <v/>
      </c>
    </row>
    <row r="28" spans="1:14" x14ac:dyDescent="0.3">
      <c r="A28" t="s">
        <v>116</v>
      </c>
      <c r="B28" t="s">
        <v>29</v>
      </c>
      <c r="C28" t="s">
        <v>117</v>
      </c>
      <c r="D28" t="s">
        <v>118</v>
      </c>
      <c r="E28" t="s">
        <v>32</v>
      </c>
      <c r="G28" t="s">
        <v>33</v>
      </c>
      <c r="H28" t="s">
        <v>34</v>
      </c>
      <c r="I28" t="s">
        <v>67</v>
      </c>
      <c r="M28" t="s">
        <v>53</v>
      </c>
      <c r="N28" t="str">
        <f>IF(AND(PESQUISA!$B$3&lt;&gt;"",OR(PESQUISA!$B$4="TODAS",B28=PESQUISA!$B$4),ISNUMBER(SEARCH(PESQUISA!$B$3,D28))),ROW()-1,"")</f>
        <v/>
      </c>
    </row>
    <row r="29" spans="1:14" x14ac:dyDescent="0.3">
      <c r="A29" t="s">
        <v>119</v>
      </c>
      <c r="B29" t="s">
        <v>29</v>
      </c>
      <c r="C29" t="s">
        <v>120</v>
      </c>
      <c r="D29" t="s">
        <v>121</v>
      </c>
      <c r="E29" t="s">
        <v>32</v>
      </c>
      <c r="G29" t="s">
        <v>33</v>
      </c>
      <c r="H29" t="s">
        <v>34</v>
      </c>
      <c r="I29" t="s">
        <v>67</v>
      </c>
      <c r="M29" t="s">
        <v>53</v>
      </c>
      <c r="N29" t="str">
        <f>IF(AND(PESQUISA!$B$3&lt;&gt;"",OR(PESQUISA!$B$4="TODAS",B29=PESQUISA!$B$4),ISNUMBER(SEARCH(PESQUISA!$B$3,D29))),ROW()-1,"")</f>
        <v/>
      </c>
    </row>
    <row r="30" spans="1:14" x14ac:dyDescent="0.3">
      <c r="A30" t="s">
        <v>122</v>
      </c>
      <c r="B30" t="s">
        <v>29</v>
      </c>
      <c r="C30" t="s">
        <v>123</v>
      </c>
      <c r="D30" t="s">
        <v>124</v>
      </c>
      <c r="E30" t="s">
        <v>32</v>
      </c>
      <c r="G30" t="s">
        <v>33</v>
      </c>
      <c r="H30" t="s">
        <v>34</v>
      </c>
      <c r="I30" t="s">
        <v>67</v>
      </c>
      <c r="M30" t="s">
        <v>53</v>
      </c>
      <c r="N30" t="str">
        <f>IF(AND(PESQUISA!$B$3&lt;&gt;"",OR(PESQUISA!$B$4="TODAS",B30=PESQUISA!$B$4),ISNUMBER(SEARCH(PESQUISA!$B$3,D30))),ROW()-1,"")</f>
        <v/>
      </c>
    </row>
    <row r="31" spans="1:14" x14ac:dyDescent="0.3">
      <c r="A31" t="s">
        <v>125</v>
      </c>
      <c r="B31" t="s">
        <v>29</v>
      </c>
      <c r="C31" t="s">
        <v>126</v>
      </c>
      <c r="D31" t="s">
        <v>127</v>
      </c>
      <c r="E31" t="s">
        <v>32</v>
      </c>
      <c r="G31" t="s">
        <v>33</v>
      </c>
      <c r="H31" t="s">
        <v>34</v>
      </c>
      <c r="I31" t="s">
        <v>67</v>
      </c>
      <c r="M31" t="s">
        <v>53</v>
      </c>
      <c r="N31" t="str">
        <f>IF(AND(PESQUISA!$B$3&lt;&gt;"",OR(PESQUISA!$B$4="TODAS",B31=PESQUISA!$B$4),ISNUMBER(SEARCH(PESQUISA!$B$3,D31))),ROW()-1,"")</f>
        <v/>
      </c>
    </row>
    <row r="32" spans="1:14" x14ac:dyDescent="0.3">
      <c r="A32" t="s">
        <v>128</v>
      </c>
      <c r="B32" t="s">
        <v>29</v>
      </c>
      <c r="C32" t="s">
        <v>129</v>
      </c>
      <c r="D32" t="s">
        <v>130</v>
      </c>
      <c r="E32" t="s">
        <v>32</v>
      </c>
      <c r="G32" t="s">
        <v>33</v>
      </c>
      <c r="H32" t="s">
        <v>34</v>
      </c>
      <c r="I32" t="s">
        <v>67</v>
      </c>
      <c r="M32" t="s">
        <v>53</v>
      </c>
      <c r="N32" t="str">
        <f>IF(AND(PESQUISA!$B$3&lt;&gt;"",OR(PESQUISA!$B$4="TODAS",B32=PESQUISA!$B$4),ISNUMBER(SEARCH(PESQUISA!$B$3,D32))),ROW()-1,"")</f>
        <v/>
      </c>
    </row>
    <row r="33" spans="1:14" x14ac:dyDescent="0.3">
      <c r="A33" t="s">
        <v>131</v>
      </c>
      <c r="B33" t="s">
        <v>29</v>
      </c>
      <c r="C33" t="s">
        <v>132</v>
      </c>
      <c r="D33" t="s">
        <v>133</v>
      </c>
      <c r="E33" t="s">
        <v>32</v>
      </c>
      <c r="F33" s="7">
        <v>122.69</v>
      </c>
      <c r="G33" t="s">
        <v>33</v>
      </c>
      <c r="H33" t="s">
        <v>34</v>
      </c>
      <c r="I33" t="s">
        <v>67</v>
      </c>
      <c r="L33" s="8">
        <v>0</v>
      </c>
      <c r="M33" t="s">
        <v>36</v>
      </c>
      <c r="N33" t="str">
        <f>IF(AND(PESQUISA!$B$3&lt;&gt;"",OR(PESQUISA!$B$4="TODAS",B33=PESQUISA!$B$4),ISNUMBER(SEARCH(PESQUISA!$B$3,D33))),ROW()-1,"")</f>
        <v/>
      </c>
    </row>
    <row r="34" spans="1:14" x14ac:dyDescent="0.3">
      <c r="A34" t="s">
        <v>134</v>
      </c>
      <c r="B34" t="s">
        <v>29</v>
      </c>
      <c r="C34" t="s">
        <v>135</v>
      </c>
      <c r="D34" t="s">
        <v>136</v>
      </c>
      <c r="E34" t="s">
        <v>32</v>
      </c>
      <c r="F34" s="7">
        <v>112.36</v>
      </c>
      <c r="G34" t="s">
        <v>33</v>
      </c>
      <c r="H34" t="s">
        <v>34</v>
      </c>
      <c r="I34" t="s">
        <v>67</v>
      </c>
      <c r="L34" s="8">
        <v>0</v>
      </c>
      <c r="M34" t="s">
        <v>36</v>
      </c>
      <c r="N34" t="str">
        <f>IF(AND(PESQUISA!$B$3&lt;&gt;"",OR(PESQUISA!$B$4="TODAS",B34=PESQUISA!$B$4),ISNUMBER(SEARCH(PESQUISA!$B$3,D34))),ROW()-1,"")</f>
        <v/>
      </c>
    </row>
    <row r="35" spans="1:14" x14ac:dyDescent="0.3">
      <c r="A35" t="s">
        <v>137</v>
      </c>
      <c r="B35" t="s">
        <v>29</v>
      </c>
      <c r="C35" t="s">
        <v>138</v>
      </c>
      <c r="D35" t="s">
        <v>139</v>
      </c>
      <c r="E35" t="s">
        <v>32</v>
      </c>
      <c r="G35" t="s">
        <v>33</v>
      </c>
      <c r="H35" t="s">
        <v>34</v>
      </c>
      <c r="I35" t="s">
        <v>67</v>
      </c>
      <c r="M35" t="s">
        <v>53</v>
      </c>
      <c r="N35" t="str">
        <f>IF(AND(PESQUISA!$B$3&lt;&gt;"",OR(PESQUISA!$B$4="TODAS",B35=PESQUISA!$B$4),ISNUMBER(SEARCH(PESQUISA!$B$3,D35))),ROW()-1,"")</f>
        <v/>
      </c>
    </row>
    <row r="36" spans="1:14" x14ac:dyDescent="0.3">
      <c r="A36" t="s">
        <v>140</v>
      </c>
      <c r="B36" t="s">
        <v>29</v>
      </c>
      <c r="C36" t="s">
        <v>141</v>
      </c>
      <c r="D36" t="s">
        <v>142</v>
      </c>
      <c r="E36" t="s">
        <v>32</v>
      </c>
      <c r="G36" t="s">
        <v>33</v>
      </c>
      <c r="H36" t="s">
        <v>34</v>
      </c>
      <c r="I36" t="s">
        <v>67</v>
      </c>
      <c r="M36" t="s">
        <v>53</v>
      </c>
      <c r="N36" t="str">
        <f>IF(AND(PESQUISA!$B$3&lt;&gt;"",OR(PESQUISA!$B$4="TODAS",B36=PESQUISA!$B$4),ISNUMBER(SEARCH(PESQUISA!$B$3,D36))),ROW()-1,"")</f>
        <v/>
      </c>
    </row>
    <row r="37" spans="1:14" x14ac:dyDescent="0.3">
      <c r="A37" t="s">
        <v>143</v>
      </c>
      <c r="B37" t="s">
        <v>29</v>
      </c>
      <c r="C37" t="s">
        <v>144</v>
      </c>
      <c r="D37" t="s">
        <v>145</v>
      </c>
      <c r="E37" t="s">
        <v>32</v>
      </c>
      <c r="G37" t="s">
        <v>33</v>
      </c>
      <c r="H37" t="s">
        <v>34</v>
      </c>
      <c r="I37" t="s">
        <v>67</v>
      </c>
      <c r="M37" t="s">
        <v>53</v>
      </c>
      <c r="N37" t="str">
        <f>IF(AND(PESQUISA!$B$3&lt;&gt;"",OR(PESQUISA!$B$4="TODAS",B37=PESQUISA!$B$4),ISNUMBER(SEARCH(PESQUISA!$B$3,D37))),ROW()-1,"")</f>
        <v/>
      </c>
    </row>
    <row r="38" spans="1:14" x14ac:dyDescent="0.3">
      <c r="A38" t="s">
        <v>146</v>
      </c>
      <c r="B38" t="s">
        <v>29</v>
      </c>
      <c r="C38" t="s">
        <v>147</v>
      </c>
      <c r="D38" t="s">
        <v>148</v>
      </c>
      <c r="E38" t="s">
        <v>32</v>
      </c>
      <c r="G38" t="s">
        <v>33</v>
      </c>
      <c r="H38" t="s">
        <v>34</v>
      </c>
      <c r="I38" t="s">
        <v>67</v>
      </c>
      <c r="M38" t="s">
        <v>53</v>
      </c>
      <c r="N38" t="str">
        <f>IF(AND(PESQUISA!$B$3&lt;&gt;"",OR(PESQUISA!$B$4="TODAS",B38=PESQUISA!$B$4),ISNUMBER(SEARCH(PESQUISA!$B$3,D38))),ROW()-1,"")</f>
        <v/>
      </c>
    </row>
    <row r="39" spans="1:14" x14ac:dyDescent="0.3">
      <c r="A39" t="s">
        <v>149</v>
      </c>
      <c r="B39" t="s">
        <v>29</v>
      </c>
      <c r="C39" t="s">
        <v>150</v>
      </c>
      <c r="D39" t="s">
        <v>151</v>
      </c>
      <c r="E39" t="s">
        <v>32</v>
      </c>
      <c r="G39" t="s">
        <v>33</v>
      </c>
      <c r="H39" t="s">
        <v>34</v>
      </c>
      <c r="I39" t="s">
        <v>67</v>
      </c>
      <c r="M39" t="s">
        <v>53</v>
      </c>
      <c r="N39" t="str">
        <f>IF(AND(PESQUISA!$B$3&lt;&gt;"",OR(PESQUISA!$B$4="TODAS",B39=PESQUISA!$B$4),ISNUMBER(SEARCH(PESQUISA!$B$3,D39))),ROW()-1,"")</f>
        <v/>
      </c>
    </row>
    <row r="40" spans="1:14" x14ac:dyDescent="0.3">
      <c r="A40" t="s">
        <v>152</v>
      </c>
      <c r="B40" t="s">
        <v>29</v>
      </c>
      <c r="C40" t="s">
        <v>153</v>
      </c>
      <c r="D40" t="s">
        <v>154</v>
      </c>
      <c r="E40" t="s">
        <v>32</v>
      </c>
      <c r="G40" t="s">
        <v>33</v>
      </c>
      <c r="H40" t="s">
        <v>34</v>
      </c>
      <c r="I40" t="s">
        <v>67</v>
      </c>
      <c r="M40" t="s">
        <v>53</v>
      </c>
      <c r="N40" t="str">
        <f>IF(AND(PESQUISA!$B$3&lt;&gt;"",OR(PESQUISA!$B$4="TODAS",B40=PESQUISA!$B$4),ISNUMBER(SEARCH(PESQUISA!$B$3,D40))),ROW()-1,"")</f>
        <v/>
      </c>
    </row>
    <row r="41" spans="1:14" x14ac:dyDescent="0.3">
      <c r="A41" t="s">
        <v>155</v>
      </c>
      <c r="B41" t="s">
        <v>29</v>
      </c>
      <c r="C41" t="s">
        <v>156</v>
      </c>
      <c r="D41" t="s">
        <v>157</v>
      </c>
      <c r="E41" t="s">
        <v>32</v>
      </c>
      <c r="G41" t="s">
        <v>33</v>
      </c>
      <c r="H41" t="s">
        <v>34</v>
      </c>
      <c r="I41" t="s">
        <v>158</v>
      </c>
      <c r="M41" t="s">
        <v>53</v>
      </c>
      <c r="N41" t="str">
        <f>IF(AND(PESQUISA!$B$3&lt;&gt;"",OR(PESQUISA!$B$4="TODAS",B41=PESQUISA!$B$4),ISNUMBER(SEARCH(PESQUISA!$B$3,D41))),ROW()-1,"")</f>
        <v/>
      </c>
    </row>
    <row r="42" spans="1:14" x14ac:dyDescent="0.3">
      <c r="A42" t="s">
        <v>159</v>
      </c>
      <c r="B42" t="s">
        <v>29</v>
      </c>
      <c r="C42" t="s">
        <v>160</v>
      </c>
      <c r="D42" t="s">
        <v>161</v>
      </c>
      <c r="E42" t="s">
        <v>32</v>
      </c>
      <c r="G42" t="s">
        <v>33</v>
      </c>
      <c r="H42" t="s">
        <v>34</v>
      </c>
      <c r="I42" t="s">
        <v>158</v>
      </c>
      <c r="M42" t="s">
        <v>53</v>
      </c>
      <c r="N42" t="str">
        <f>IF(AND(PESQUISA!$B$3&lt;&gt;"",OR(PESQUISA!$B$4="TODAS",B42=PESQUISA!$B$4),ISNUMBER(SEARCH(PESQUISA!$B$3,D42))),ROW()-1,"")</f>
        <v/>
      </c>
    </row>
    <row r="43" spans="1:14" x14ac:dyDescent="0.3">
      <c r="A43" t="s">
        <v>162</v>
      </c>
      <c r="B43" t="s">
        <v>29</v>
      </c>
      <c r="C43" t="s">
        <v>163</v>
      </c>
      <c r="D43" t="s">
        <v>164</v>
      </c>
      <c r="E43" t="s">
        <v>32</v>
      </c>
      <c r="G43" t="s">
        <v>33</v>
      </c>
      <c r="H43" t="s">
        <v>34</v>
      </c>
      <c r="I43" t="s">
        <v>158</v>
      </c>
      <c r="M43" t="s">
        <v>53</v>
      </c>
      <c r="N43" t="str">
        <f>IF(AND(PESQUISA!$B$3&lt;&gt;"",OR(PESQUISA!$B$4="TODAS",B43=PESQUISA!$B$4),ISNUMBER(SEARCH(PESQUISA!$B$3,D43))),ROW()-1,"")</f>
        <v/>
      </c>
    </row>
    <row r="44" spans="1:14" x14ac:dyDescent="0.3">
      <c r="A44" t="s">
        <v>165</v>
      </c>
      <c r="B44" t="s">
        <v>29</v>
      </c>
      <c r="C44" t="s">
        <v>166</v>
      </c>
      <c r="D44" t="s">
        <v>167</v>
      </c>
      <c r="E44" t="s">
        <v>32</v>
      </c>
      <c r="G44" t="s">
        <v>33</v>
      </c>
      <c r="H44" t="s">
        <v>34</v>
      </c>
      <c r="I44" t="s">
        <v>158</v>
      </c>
      <c r="M44" t="s">
        <v>53</v>
      </c>
      <c r="N44" t="str">
        <f>IF(AND(PESQUISA!$B$3&lt;&gt;"",OR(PESQUISA!$B$4="TODAS",B44=PESQUISA!$B$4),ISNUMBER(SEARCH(PESQUISA!$B$3,D44))),ROW()-1,"")</f>
        <v/>
      </c>
    </row>
    <row r="45" spans="1:14" x14ac:dyDescent="0.3">
      <c r="A45" t="s">
        <v>168</v>
      </c>
      <c r="B45" t="s">
        <v>29</v>
      </c>
      <c r="C45" t="s">
        <v>169</v>
      </c>
      <c r="D45" t="s">
        <v>170</v>
      </c>
      <c r="E45" t="s">
        <v>32</v>
      </c>
      <c r="F45" s="7">
        <v>195.65</v>
      </c>
      <c r="G45" t="s">
        <v>33</v>
      </c>
      <c r="H45" t="s">
        <v>34</v>
      </c>
      <c r="I45" t="s">
        <v>158</v>
      </c>
      <c r="L45" s="8">
        <v>0</v>
      </c>
      <c r="M45" t="s">
        <v>36</v>
      </c>
      <c r="N45" t="str">
        <f>IF(AND(PESQUISA!$B$3&lt;&gt;"",OR(PESQUISA!$B$4="TODAS",B45=PESQUISA!$B$4),ISNUMBER(SEARCH(PESQUISA!$B$3,D45))),ROW()-1,"")</f>
        <v/>
      </c>
    </row>
    <row r="46" spans="1:14" x14ac:dyDescent="0.3">
      <c r="A46" t="s">
        <v>171</v>
      </c>
      <c r="B46" t="s">
        <v>29</v>
      </c>
      <c r="C46" t="s">
        <v>172</v>
      </c>
      <c r="D46" t="s">
        <v>173</v>
      </c>
      <c r="E46" t="s">
        <v>32</v>
      </c>
      <c r="F46" s="7">
        <v>165.69</v>
      </c>
      <c r="G46" t="s">
        <v>33</v>
      </c>
      <c r="H46" t="s">
        <v>34</v>
      </c>
      <c r="I46" t="s">
        <v>158</v>
      </c>
      <c r="L46" s="8">
        <v>0</v>
      </c>
      <c r="M46" t="s">
        <v>36</v>
      </c>
      <c r="N46" t="str">
        <f>IF(AND(PESQUISA!$B$3&lt;&gt;"",OR(PESQUISA!$B$4="TODAS",B46=PESQUISA!$B$4),ISNUMBER(SEARCH(PESQUISA!$B$3,D46))),ROW()-1,"")</f>
        <v/>
      </c>
    </row>
    <row r="47" spans="1:14" x14ac:dyDescent="0.3">
      <c r="A47" t="s">
        <v>174</v>
      </c>
      <c r="B47" t="s">
        <v>29</v>
      </c>
      <c r="C47" t="s">
        <v>175</v>
      </c>
      <c r="D47" t="s">
        <v>176</v>
      </c>
      <c r="E47" t="s">
        <v>32</v>
      </c>
      <c r="G47" t="s">
        <v>33</v>
      </c>
      <c r="H47" t="s">
        <v>34</v>
      </c>
      <c r="I47" t="s">
        <v>158</v>
      </c>
      <c r="M47" t="s">
        <v>53</v>
      </c>
      <c r="N47" t="str">
        <f>IF(AND(PESQUISA!$B$3&lt;&gt;"",OR(PESQUISA!$B$4="TODAS",B47=PESQUISA!$B$4),ISNUMBER(SEARCH(PESQUISA!$B$3,D47))),ROW()-1,"")</f>
        <v/>
      </c>
    </row>
    <row r="48" spans="1:14" x14ac:dyDescent="0.3">
      <c r="A48" t="s">
        <v>177</v>
      </c>
      <c r="B48" t="s">
        <v>29</v>
      </c>
      <c r="C48" t="s">
        <v>178</v>
      </c>
      <c r="D48" t="s">
        <v>179</v>
      </c>
      <c r="E48" t="s">
        <v>32</v>
      </c>
      <c r="G48" t="s">
        <v>33</v>
      </c>
      <c r="H48" t="s">
        <v>34</v>
      </c>
      <c r="I48" t="s">
        <v>158</v>
      </c>
      <c r="M48" t="s">
        <v>53</v>
      </c>
      <c r="N48" t="str">
        <f>IF(AND(PESQUISA!$B$3&lt;&gt;"",OR(PESQUISA!$B$4="TODAS",B48=PESQUISA!$B$4),ISNUMBER(SEARCH(PESQUISA!$B$3,D48))),ROW()-1,"")</f>
        <v/>
      </c>
    </row>
    <row r="49" spans="1:14" x14ac:dyDescent="0.3">
      <c r="A49" t="s">
        <v>180</v>
      </c>
      <c r="B49" t="s">
        <v>29</v>
      </c>
      <c r="C49" t="s">
        <v>181</v>
      </c>
      <c r="D49" t="s">
        <v>182</v>
      </c>
      <c r="E49" t="s">
        <v>32</v>
      </c>
      <c r="G49" t="s">
        <v>33</v>
      </c>
      <c r="H49" t="s">
        <v>34</v>
      </c>
      <c r="I49" t="s">
        <v>158</v>
      </c>
      <c r="M49" t="s">
        <v>53</v>
      </c>
      <c r="N49" t="str">
        <f>IF(AND(PESQUISA!$B$3&lt;&gt;"",OR(PESQUISA!$B$4="TODAS",B49=PESQUISA!$B$4),ISNUMBER(SEARCH(PESQUISA!$B$3,D49))),ROW()-1,"")</f>
        <v/>
      </c>
    </row>
    <row r="50" spans="1:14" x14ac:dyDescent="0.3">
      <c r="A50" t="s">
        <v>183</v>
      </c>
      <c r="B50" t="s">
        <v>29</v>
      </c>
      <c r="C50" t="s">
        <v>184</v>
      </c>
      <c r="D50" t="s">
        <v>185</v>
      </c>
      <c r="E50" t="s">
        <v>32</v>
      </c>
      <c r="G50" t="s">
        <v>33</v>
      </c>
      <c r="H50" t="s">
        <v>34</v>
      </c>
      <c r="I50" t="s">
        <v>158</v>
      </c>
      <c r="M50" t="s">
        <v>53</v>
      </c>
      <c r="N50" t="str">
        <f>IF(AND(PESQUISA!$B$3&lt;&gt;"",OR(PESQUISA!$B$4="TODAS",B50=PESQUISA!$B$4),ISNUMBER(SEARCH(PESQUISA!$B$3,D50))),ROW()-1,"")</f>
        <v/>
      </c>
    </row>
    <row r="51" spans="1:14" x14ac:dyDescent="0.3">
      <c r="A51" t="s">
        <v>186</v>
      </c>
      <c r="B51" t="s">
        <v>29</v>
      </c>
      <c r="C51" t="s">
        <v>187</v>
      </c>
      <c r="D51" t="s">
        <v>188</v>
      </c>
      <c r="E51" t="s">
        <v>32</v>
      </c>
      <c r="G51" t="s">
        <v>33</v>
      </c>
      <c r="H51" t="s">
        <v>34</v>
      </c>
      <c r="I51" t="s">
        <v>158</v>
      </c>
      <c r="M51" t="s">
        <v>53</v>
      </c>
      <c r="N51" t="str">
        <f>IF(AND(PESQUISA!$B$3&lt;&gt;"",OR(PESQUISA!$B$4="TODAS",B51=PESQUISA!$B$4),ISNUMBER(SEARCH(PESQUISA!$B$3,D51))),ROW()-1,"")</f>
        <v/>
      </c>
    </row>
    <row r="52" spans="1:14" x14ac:dyDescent="0.3">
      <c r="A52" t="s">
        <v>189</v>
      </c>
      <c r="B52" t="s">
        <v>29</v>
      </c>
      <c r="C52" t="s">
        <v>190</v>
      </c>
      <c r="D52" t="s">
        <v>191</v>
      </c>
      <c r="E52" t="s">
        <v>32</v>
      </c>
      <c r="G52" t="s">
        <v>33</v>
      </c>
      <c r="H52" t="s">
        <v>34</v>
      </c>
      <c r="I52" t="s">
        <v>158</v>
      </c>
      <c r="M52" t="s">
        <v>53</v>
      </c>
      <c r="N52" t="str">
        <f>IF(AND(PESQUISA!$B$3&lt;&gt;"",OR(PESQUISA!$B$4="TODAS",B52=PESQUISA!$B$4),ISNUMBER(SEARCH(PESQUISA!$B$3,D52))),ROW()-1,"")</f>
        <v/>
      </c>
    </row>
    <row r="53" spans="1:14" x14ac:dyDescent="0.3">
      <c r="A53" t="s">
        <v>192</v>
      </c>
      <c r="B53" t="s">
        <v>29</v>
      </c>
      <c r="C53" t="s">
        <v>193</v>
      </c>
      <c r="D53" t="s">
        <v>194</v>
      </c>
      <c r="E53" t="s">
        <v>32</v>
      </c>
      <c r="G53" t="s">
        <v>33</v>
      </c>
      <c r="H53" t="s">
        <v>34</v>
      </c>
      <c r="I53" t="s">
        <v>158</v>
      </c>
      <c r="M53" t="s">
        <v>53</v>
      </c>
      <c r="N53" t="str">
        <f>IF(AND(PESQUISA!$B$3&lt;&gt;"",OR(PESQUISA!$B$4="TODAS",B53=PESQUISA!$B$4),ISNUMBER(SEARCH(PESQUISA!$B$3,D53))),ROW()-1,"")</f>
        <v/>
      </c>
    </row>
    <row r="54" spans="1:14" x14ac:dyDescent="0.3">
      <c r="A54" t="s">
        <v>195</v>
      </c>
      <c r="B54" t="s">
        <v>29</v>
      </c>
      <c r="C54" t="s">
        <v>196</v>
      </c>
      <c r="D54" t="s">
        <v>197</v>
      </c>
      <c r="E54" t="s">
        <v>32</v>
      </c>
      <c r="G54" t="s">
        <v>33</v>
      </c>
      <c r="H54" t="s">
        <v>34</v>
      </c>
      <c r="I54" t="s">
        <v>158</v>
      </c>
      <c r="M54" t="s">
        <v>53</v>
      </c>
      <c r="N54" t="str">
        <f>IF(AND(PESQUISA!$B$3&lt;&gt;"",OR(PESQUISA!$B$4="TODAS",B54=PESQUISA!$B$4),ISNUMBER(SEARCH(PESQUISA!$B$3,D54))),ROW()-1,"")</f>
        <v/>
      </c>
    </row>
    <row r="55" spans="1:14" x14ac:dyDescent="0.3">
      <c r="A55" t="s">
        <v>198</v>
      </c>
      <c r="B55" t="s">
        <v>29</v>
      </c>
      <c r="C55" t="s">
        <v>199</v>
      </c>
      <c r="D55" t="s">
        <v>200</v>
      </c>
      <c r="E55" t="s">
        <v>32</v>
      </c>
      <c r="F55" s="7">
        <v>162.09</v>
      </c>
      <c r="G55" t="s">
        <v>33</v>
      </c>
      <c r="H55" t="s">
        <v>34</v>
      </c>
      <c r="I55" t="s">
        <v>158</v>
      </c>
      <c r="L55" s="8">
        <v>0</v>
      </c>
      <c r="M55" t="s">
        <v>36</v>
      </c>
      <c r="N55" t="str">
        <f>IF(AND(PESQUISA!$B$3&lt;&gt;"",OR(PESQUISA!$B$4="TODAS",B55=PESQUISA!$B$4),ISNUMBER(SEARCH(PESQUISA!$B$3,D55))),ROW()-1,"")</f>
        <v/>
      </c>
    </row>
    <row r="56" spans="1:14" x14ac:dyDescent="0.3">
      <c r="A56" t="s">
        <v>201</v>
      </c>
      <c r="B56" t="s">
        <v>29</v>
      </c>
      <c r="C56" t="s">
        <v>202</v>
      </c>
      <c r="D56" t="s">
        <v>203</v>
      </c>
      <c r="E56" t="s">
        <v>32</v>
      </c>
      <c r="F56" s="7">
        <v>136.06</v>
      </c>
      <c r="G56" t="s">
        <v>33</v>
      </c>
      <c r="H56" t="s">
        <v>34</v>
      </c>
      <c r="I56" t="s">
        <v>158</v>
      </c>
      <c r="L56" s="8">
        <v>0</v>
      </c>
      <c r="M56" t="s">
        <v>36</v>
      </c>
      <c r="N56" t="str">
        <f>IF(AND(PESQUISA!$B$3&lt;&gt;"",OR(PESQUISA!$B$4="TODAS",B56=PESQUISA!$B$4),ISNUMBER(SEARCH(PESQUISA!$B$3,D56))),ROW()-1,"")</f>
        <v/>
      </c>
    </row>
    <row r="57" spans="1:14" x14ac:dyDescent="0.3">
      <c r="A57" t="s">
        <v>204</v>
      </c>
      <c r="B57" t="s">
        <v>29</v>
      </c>
      <c r="C57" t="s">
        <v>205</v>
      </c>
      <c r="D57" t="s">
        <v>206</v>
      </c>
      <c r="E57" t="s">
        <v>32</v>
      </c>
      <c r="G57" t="s">
        <v>33</v>
      </c>
      <c r="H57" t="s">
        <v>34</v>
      </c>
      <c r="I57" t="s">
        <v>158</v>
      </c>
      <c r="M57" t="s">
        <v>53</v>
      </c>
      <c r="N57" t="str">
        <f>IF(AND(PESQUISA!$B$3&lt;&gt;"",OR(PESQUISA!$B$4="TODAS",B57=PESQUISA!$B$4),ISNUMBER(SEARCH(PESQUISA!$B$3,D57))),ROW()-1,"")</f>
        <v/>
      </c>
    </row>
    <row r="58" spans="1:14" x14ac:dyDescent="0.3">
      <c r="A58" t="s">
        <v>207</v>
      </c>
      <c r="B58" t="s">
        <v>29</v>
      </c>
      <c r="C58" t="s">
        <v>208</v>
      </c>
      <c r="D58" t="s">
        <v>209</v>
      </c>
      <c r="E58" t="s">
        <v>32</v>
      </c>
      <c r="G58" t="s">
        <v>33</v>
      </c>
      <c r="H58" t="s">
        <v>34</v>
      </c>
      <c r="I58" t="s">
        <v>158</v>
      </c>
      <c r="M58" t="s">
        <v>53</v>
      </c>
      <c r="N58" t="str">
        <f>IF(AND(PESQUISA!$B$3&lt;&gt;"",OR(PESQUISA!$B$4="TODAS",B58=PESQUISA!$B$4),ISNUMBER(SEARCH(PESQUISA!$B$3,D58))),ROW()-1,"")</f>
        <v/>
      </c>
    </row>
    <row r="59" spans="1:14" x14ac:dyDescent="0.3">
      <c r="A59" t="s">
        <v>210</v>
      </c>
      <c r="B59" t="s">
        <v>29</v>
      </c>
      <c r="C59" t="s">
        <v>211</v>
      </c>
      <c r="D59" t="s">
        <v>212</v>
      </c>
      <c r="E59" t="s">
        <v>32</v>
      </c>
      <c r="G59" t="s">
        <v>33</v>
      </c>
      <c r="H59" t="s">
        <v>34</v>
      </c>
      <c r="I59" t="s">
        <v>158</v>
      </c>
      <c r="M59" t="s">
        <v>53</v>
      </c>
      <c r="N59" t="str">
        <f>IF(AND(PESQUISA!$B$3&lt;&gt;"",OR(PESQUISA!$B$4="TODAS",B59=PESQUISA!$B$4),ISNUMBER(SEARCH(PESQUISA!$B$3,D59))),ROW()-1,"")</f>
        <v/>
      </c>
    </row>
    <row r="60" spans="1:14" x14ac:dyDescent="0.3">
      <c r="A60" t="s">
        <v>213</v>
      </c>
      <c r="B60" t="s">
        <v>29</v>
      </c>
      <c r="C60" t="s">
        <v>214</v>
      </c>
      <c r="D60" t="s">
        <v>215</v>
      </c>
      <c r="E60" t="s">
        <v>32</v>
      </c>
      <c r="G60" t="s">
        <v>33</v>
      </c>
      <c r="H60" t="s">
        <v>34</v>
      </c>
      <c r="I60" t="s">
        <v>158</v>
      </c>
      <c r="M60" t="s">
        <v>53</v>
      </c>
      <c r="N60" t="str">
        <f>IF(AND(PESQUISA!$B$3&lt;&gt;"",OR(PESQUISA!$B$4="TODAS",B60=PESQUISA!$B$4),ISNUMBER(SEARCH(PESQUISA!$B$3,D60))),ROW()-1,"")</f>
        <v/>
      </c>
    </row>
    <row r="61" spans="1:14" x14ac:dyDescent="0.3">
      <c r="A61" t="s">
        <v>216</v>
      </c>
      <c r="B61" t="s">
        <v>29</v>
      </c>
      <c r="C61" t="s">
        <v>217</v>
      </c>
      <c r="D61" t="s">
        <v>218</v>
      </c>
      <c r="E61" t="s">
        <v>32</v>
      </c>
      <c r="G61" t="s">
        <v>33</v>
      </c>
      <c r="H61" t="s">
        <v>34</v>
      </c>
      <c r="I61" t="s">
        <v>158</v>
      </c>
      <c r="M61" t="s">
        <v>53</v>
      </c>
      <c r="N61" t="str">
        <f>IF(AND(PESQUISA!$B$3&lt;&gt;"",OR(PESQUISA!$B$4="TODAS",B61=PESQUISA!$B$4),ISNUMBER(SEARCH(PESQUISA!$B$3,D61))),ROW()-1,"")</f>
        <v/>
      </c>
    </row>
    <row r="62" spans="1:14" x14ac:dyDescent="0.3">
      <c r="A62" t="s">
        <v>219</v>
      </c>
      <c r="B62" t="s">
        <v>29</v>
      </c>
      <c r="C62" t="s">
        <v>220</v>
      </c>
      <c r="D62" t="s">
        <v>221</v>
      </c>
      <c r="E62" t="s">
        <v>32</v>
      </c>
      <c r="G62" t="s">
        <v>33</v>
      </c>
      <c r="H62" t="s">
        <v>34</v>
      </c>
      <c r="I62" t="s">
        <v>158</v>
      </c>
      <c r="M62" t="s">
        <v>53</v>
      </c>
      <c r="N62" t="str">
        <f>IF(AND(PESQUISA!$B$3&lt;&gt;"",OR(PESQUISA!$B$4="TODAS",B62=PESQUISA!$B$4),ISNUMBER(SEARCH(PESQUISA!$B$3,D62))),ROW()-1,"")</f>
        <v/>
      </c>
    </row>
    <row r="63" spans="1:14" x14ac:dyDescent="0.3">
      <c r="A63" t="s">
        <v>222</v>
      </c>
      <c r="B63" t="s">
        <v>29</v>
      </c>
      <c r="C63" t="s">
        <v>223</v>
      </c>
      <c r="D63" t="s">
        <v>224</v>
      </c>
      <c r="E63" t="s">
        <v>32</v>
      </c>
      <c r="G63" t="s">
        <v>33</v>
      </c>
      <c r="H63" t="s">
        <v>34</v>
      </c>
      <c r="I63" t="s">
        <v>158</v>
      </c>
      <c r="M63" t="s">
        <v>53</v>
      </c>
      <c r="N63" t="str">
        <f>IF(AND(PESQUISA!$B$3&lt;&gt;"",OR(PESQUISA!$B$4="TODAS",B63=PESQUISA!$B$4),ISNUMBER(SEARCH(PESQUISA!$B$3,D63))),ROW()-1,"")</f>
        <v/>
      </c>
    </row>
    <row r="64" spans="1:14" x14ac:dyDescent="0.3">
      <c r="A64" t="s">
        <v>225</v>
      </c>
      <c r="B64" t="s">
        <v>29</v>
      </c>
      <c r="C64" t="s">
        <v>226</v>
      </c>
      <c r="D64" t="s">
        <v>227</v>
      </c>
      <c r="E64" t="s">
        <v>32</v>
      </c>
      <c r="G64" t="s">
        <v>33</v>
      </c>
      <c r="H64" t="s">
        <v>34</v>
      </c>
      <c r="I64" t="s">
        <v>158</v>
      </c>
      <c r="M64" t="s">
        <v>53</v>
      </c>
      <c r="N64" t="str">
        <f>IF(AND(PESQUISA!$B$3&lt;&gt;"",OR(PESQUISA!$B$4="TODAS",B64=PESQUISA!$B$4),ISNUMBER(SEARCH(PESQUISA!$B$3,D64))),ROW()-1,"")</f>
        <v/>
      </c>
    </row>
    <row r="65" spans="1:14" x14ac:dyDescent="0.3">
      <c r="A65" t="s">
        <v>228</v>
      </c>
      <c r="B65" t="s">
        <v>29</v>
      </c>
      <c r="C65" t="s">
        <v>229</v>
      </c>
      <c r="D65" t="s">
        <v>230</v>
      </c>
      <c r="E65" t="s">
        <v>32</v>
      </c>
      <c r="F65" s="7">
        <v>164.63</v>
      </c>
      <c r="G65" t="s">
        <v>33</v>
      </c>
      <c r="H65" t="s">
        <v>34</v>
      </c>
      <c r="I65" t="s">
        <v>158</v>
      </c>
      <c r="L65" s="8">
        <v>0</v>
      </c>
      <c r="M65" t="s">
        <v>36</v>
      </c>
      <c r="N65" t="str">
        <f>IF(AND(PESQUISA!$B$3&lt;&gt;"",OR(PESQUISA!$B$4="TODAS",B65=PESQUISA!$B$4),ISNUMBER(SEARCH(PESQUISA!$B$3,D65))),ROW()-1,"")</f>
        <v/>
      </c>
    </row>
    <row r="66" spans="1:14" x14ac:dyDescent="0.3">
      <c r="A66" t="s">
        <v>231</v>
      </c>
      <c r="B66" t="s">
        <v>29</v>
      </c>
      <c r="C66" t="s">
        <v>232</v>
      </c>
      <c r="D66" t="s">
        <v>233</v>
      </c>
      <c r="E66" t="s">
        <v>32</v>
      </c>
      <c r="F66" s="7">
        <v>136.65</v>
      </c>
      <c r="G66" t="s">
        <v>33</v>
      </c>
      <c r="H66" t="s">
        <v>34</v>
      </c>
      <c r="I66" t="s">
        <v>158</v>
      </c>
      <c r="L66" s="8">
        <v>0</v>
      </c>
      <c r="M66" t="s">
        <v>36</v>
      </c>
      <c r="N66" t="str">
        <f>IF(AND(PESQUISA!$B$3&lt;&gt;"",OR(PESQUISA!$B$4="TODAS",B66=PESQUISA!$B$4),ISNUMBER(SEARCH(PESQUISA!$B$3,D66))),ROW()-1,"")</f>
        <v/>
      </c>
    </row>
    <row r="67" spans="1:14" x14ac:dyDescent="0.3">
      <c r="A67" t="s">
        <v>234</v>
      </c>
      <c r="B67" t="s">
        <v>29</v>
      </c>
      <c r="C67" t="s">
        <v>235</v>
      </c>
      <c r="D67" t="s">
        <v>236</v>
      </c>
      <c r="E67" t="s">
        <v>32</v>
      </c>
      <c r="G67" t="s">
        <v>33</v>
      </c>
      <c r="H67" t="s">
        <v>34</v>
      </c>
      <c r="I67" t="s">
        <v>158</v>
      </c>
      <c r="M67" t="s">
        <v>53</v>
      </c>
      <c r="N67" t="str">
        <f>IF(AND(PESQUISA!$B$3&lt;&gt;"",OR(PESQUISA!$B$4="TODAS",B67=PESQUISA!$B$4),ISNUMBER(SEARCH(PESQUISA!$B$3,D67))),ROW()-1,"")</f>
        <v/>
      </c>
    </row>
    <row r="68" spans="1:14" x14ac:dyDescent="0.3">
      <c r="A68" t="s">
        <v>237</v>
      </c>
      <c r="B68" t="s">
        <v>29</v>
      </c>
      <c r="C68" t="s">
        <v>238</v>
      </c>
      <c r="D68" t="s">
        <v>239</v>
      </c>
      <c r="E68" t="s">
        <v>32</v>
      </c>
      <c r="G68" t="s">
        <v>33</v>
      </c>
      <c r="H68" t="s">
        <v>34</v>
      </c>
      <c r="I68" t="s">
        <v>158</v>
      </c>
      <c r="M68" t="s">
        <v>53</v>
      </c>
      <c r="N68" t="str">
        <f>IF(AND(PESQUISA!$B$3&lt;&gt;"",OR(PESQUISA!$B$4="TODAS",B68=PESQUISA!$B$4),ISNUMBER(SEARCH(PESQUISA!$B$3,D68))),ROW()-1,"")</f>
        <v/>
      </c>
    </row>
    <row r="69" spans="1:14" x14ac:dyDescent="0.3">
      <c r="A69" t="s">
        <v>240</v>
      </c>
      <c r="B69" t="s">
        <v>29</v>
      </c>
      <c r="C69" t="s">
        <v>241</v>
      </c>
      <c r="D69" t="s">
        <v>242</v>
      </c>
      <c r="E69" t="s">
        <v>32</v>
      </c>
      <c r="G69" t="s">
        <v>33</v>
      </c>
      <c r="H69" t="s">
        <v>34</v>
      </c>
      <c r="I69" t="s">
        <v>158</v>
      </c>
      <c r="M69" t="s">
        <v>53</v>
      </c>
      <c r="N69" t="str">
        <f>IF(AND(PESQUISA!$B$3&lt;&gt;"",OR(PESQUISA!$B$4="TODAS",B69=PESQUISA!$B$4),ISNUMBER(SEARCH(PESQUISA!$B$3,D69))),ROW()-1,"")</f>
        <v/>
      </c>
    </row>
    <row r="70" spans="1:14" x14ac:dyDescent="0.3">
      <c r="A70" t="s">
        <v>243</v>
      </c>
      <c r="B70" t="s">
        <v>29</v>
      </c>
      <c r="C70" t="s">
        <v>244</v>
      </c>
      <c r="D70" t="s">
        <v>245</v>
      </c>
      <c r="E70" t="s">
        <v>32</v>
      </c>
      <c r="G70" t="s">
        <v>33</v>
      </c>
      <c r="H70" t="s">
        <v>34</v>
      </c>
      <c r="I70" t="s">
        <v>158</v>
      </c>
      <c r="M70" t="s">
        <v>53</v>
      </c>
      <c r="N70" t="str">
        <f>IF(AND(PESQUISA!$B$3&lt;&gt;"",OR(PESQUISA!$B$4="TODAS",B70=PESQUISA!$B$4),ISNUMBER(SEARCH(PESQUISA!$B$3,D70))),ROW()-1,"")</f>
        <v/>
      </c>
    </row>
    <row r="71" spans="1:14" x14ac:dyDescent="0.3">
      <c r="A71" t="s">
        <v>246</v>
      </c>
      <c r="B71" t="s">
        <v>29</v>
      </c>
      <c r="C71" t="s">
        <v>247</v>
      </c>
      <c r="D71" t="s">
        <v>248</v>
      </c>
      <c r="E71" t="s">
        <v>32</v>
      </c>
      <c r="G71" t="s">
        <v>33</v>
      </c>
      <c r="H71" t="s">
        <v>34</v>
      </c>
      <c r="I71" t="s">
        <v>158</v>
      </c>
      <c r="M71" t="s">
        <v>53</v>
      </c>
      <c r="N71" t="str">
        <f>IF(AND(PESQUISA!$B$3&lt;&gt;"",OR(PESQUISA!$B$4="TODAS",B71=PESQUISA!$B$4),ISNUMBER(SEARCH(PESQUISA!$B$3,D71))),ROW()-1,"")</f>
        <v/>
      </c>
    </row>
    <row r="72" spans="1:14" x14ac:dyDescent="0.3">
      <c r="A72" t="s">
        <v>249</v>
      </c>
      <c r="B72" t="s">
        <v>29</v>
      </c>
      <c r="C72" t="s">
        <v>250</v>
      </c>
      <c r="D72" t="s">
        <v>251</v>
      </c>
      <c r="E72" t="s">
        <v>32</v>
      </c>
      <c r="G72" t="s">
        <v>33</v>
      </c>
      <c r="H72" t="s">
        <v>34</v>
      </c>
      <c r="I72" t="s">
        <v>158</v>
      </c>
      <c r="M72" t="s">
        <v>53</v>
      </c>
      <c r="N72" t="str">
        <f>IF(AND(PESQUISA!$B$3&lt;&gt;"",OR(PESQUISA!$B$4="TODAS",B72=PESQUISA!$B$4),ISNUMBER(SEARCH(PESQUISA!$B$3,D72))),ROW()-1,"")</f>
        <v/>
      </c>
    </row>
    <row r="73" spans="1:14" x14ac:dyDescent="0.3">
      <c r="A73" t="s">
        <v>252</v>
      </c>
      <c r="B73" t="s">
        <v>29</v>
      </c>
      <c r="C73" t="s">
        <v>253</v>
      </c>
      <c r="D73" t="s">
        <v>254</v>
      </c>
      <c r="E73" t="s">
        <v>32</v>
      </c>
      <c r="G73" t="s">
        <v>33</v>
      </c>
      <c r="H73" t="s">
        <v>34</v>
      </c>
      <c r="I73" t="s">
        <v>158</v>
      </c>
      <c r="M73" t="s">
        <v>53</v>
      </c>
      <c r="N73" t="str">
        <f>IF(AND(PESQUISA!$B$3&lt;&gt;"",OR(PESQUISA!$B$4="TODAS",B73=PESQUISA!$B$4),ISNUMBER(SEARCH(PESQUISA!$B$3,D73))),ROW()-1,"")</f>
        <v/>
      </c>
    </row>
    <row r="74" spans="1:14" x14ac:dyDescent="0.3">
      <c r="A74" t="s">
        <v>255</v>
      </c>
      <c r="B74" t="s">
        <v>29</v>
      </c>
      <c r="C74" t="s">
        <v>256</v>
      </c>
      <c r="D74" t="s">
        <v>257</v>
      </c>
      <c r="E74" t="s">
        <v>32</v>
      </c>
      <c r="G74" t="s">
        <v>33</v>
      </c>
      <c r="H74" t="s">
        <v>34</v>
      </c>
      <c r="I74" t="s">
        <v>158</v>
      </c>
      <c r="M74" t="s">
        <v>53</v>
      </c>
      <c r="N74" t="str">
        <f>IF(AND(PESQUISA!$B$3&lt;&gt;"",OR(PESQUISA!$B$4="TODAS",B74=PESQUISA!$B$4),ISNUMBER(SEARCH(PESQUISA!$B$3,D74))),ROW()-1,"")</f>
        <v/>
      </c>
    </row>
    <row r="75" spans="1:14" x14ac:dyDescent="0.3">
      <c r="A75" t="s">
        <v>258</v>
      </c>
      <c r="B75" t="s">
        <v>29</v>
      </c>
      <c r="C75" t="s">
        <v>259</v>
      </c>
      <c r="D75" t="s">
        <v>260</v>
      </c>
      <c r="E75" t="s">
        <v>32</v>
      </c>
      <c r="F75" s="7">
        <v>134.27000000000001</v>
      </c>
      <c r="G75" t="s">
        <v>33</v>
      </c>
      <c r="H75" t="s">
        <v>34</v>
      </c>
      <c r="I75" t="s">
        <v>158</v>
      </c>
      <c r="L75" s="8">
        <v>0</v>
      </c>
      <c r="M75" t="s">
        <v>36</v>
      </c>
      <c r="N75" t="str">
        <f>IF(AND(PESQUISA!$B$3&lt;&gt;"",OR(PESQUISA!$B$4="TODAS",B75=PESQUISA!$B$4),ISNUMBER(SEARCH(PESQUISA!$B$3,D75))),ROW()-1,"")</f>
        <v/>
      </c>
    </row>
    <row r="76" spans="1:14" x14ac:dyDescent="0.3">
      <c r="A76" t="s">
        <v>261</v>
      </c>
      <c r="B76" t="s">
        <v>29</v>
      </c>
      <c r="C76" t="s">
        <v>262</v>
      </c>
      <c r="D76" t="s">
        <v>263</v>
      </c>
      <c r="E76" t="s">
        <v>32</v>
      </c>
      <c r="F76" s="7">
        <v>109.79</v>
      </c>
      <c r="G76" t="s">
        <v>33</v>
      </c>
      <c r="H76" t="s">
        <v>34</v>
      </c>
      <c r="I76" t="s">
        <v>158</v>
      </c>
      <c r="L76" s="8">
        <v>0</v>
      </c>
      <c r="M76" t="s">
        <v>36</v>
      </c>
      <c r="N76" t="str">
        <f>IF(AND(PESQUISA!$B$3&lt;&gt;"",OR(PESQUISA!$B$4="TODAS",B76=PESQUISA!$B$4),ISNUMBER(SEARCH(PESQUISA!$B$3,D76))),ROW()-1,"")</f>
        <v/>
      </c>
    </row>
    <row r="77" spans="1:14" x14ac:dyDescent="0.3">
      <c r="A77" t="s">
        <v>264</v>
      </c>
      <c r="B77" t="s">
        <v>29</v>
      </c>
      <c r="C77" t="s">
        <v>265</v>
      </c>
      <c r="D77" t="s">
        <v>266</v>
      </c>
      <c r="E77" t="s">
        <v>32</v>
      </c>
      <c r="G77" t="s">
        <v>33</v>
      </c>
      <c r="H77" t="s">
        <v>34</v>
      </c>
      <c r="I77" t="s">
        <v>158</v>
      </c>
      <c r="M77" t="s">
        <v>53</v>
      </c>
      <c r="N77" t="str">
        <f>IF(AND(PESQUISA!$B$3&lt;&gt;"",OR(PESQUISA!$B$4="TODAS",B77=PESQUISA!$B$4),ISNUMBER(SEARCH(PESQUISA!$B$3,D77))),ROW()-1,"")</f>
        <v/>
      </c>
    </row>
    <row r="78" spans="1:14" x14ac:dyDescent="0.3">
      <c r="A78" t="s">
        <v>267</v>
      </c>
      <c r="B78" t="s">
        <v>29</v>
      </c>
      <c r="C78" t="s">
        <v>268</v>
      </c>
      <c r="D78" t="s">
        <v>269</v>
      </c>
      <c r="E78" t="s">
        <v>32</v>
      </c>
      <c r="G78" t="s">
        <v>33</v>
      </c>
      <c r="H78" t="s">
        <v>34</v>
      </c>
      <c r="I78" t="s">
        <v>158</v>
      </c>
      <c r="M78" t="s">
        <v>53</v>
      </c>
      <c r="N78" t="str">
        <f>IF(AND(PESQUISA!$B$3&lt;&gt;"",OR(PESQUISA!$B$4="TODAS",B78=PESQUISA!$B$4),ISNUMBER(SEARCH(PESQUISA!$B$3,D78))),ROW()-1,"")</f>
        <v/>
      </c>
    </row>
    <row r="79" spans="1:14" x14ac:dyDescent="0.3">
      <c r="A79" t="s">
        <v>270</v>
      </c>
      <c r="B79" t="s">
        <v>29</v>
      </c>
      <c r="C79" t="s">
        <v>271</v>
      </c>
      <c r="D79" t="s">
        <v>272</v>
      </c>
      <c r="E79" t="s">
        <v>32</v>
      </c>
      <c r="G79" t="s">
        <v>33</v>
      </c>
      <c r="H79" t="s">
        <v>34</v>
      </c>
      <c r="I79" t="s">
        <v>158</v>
      </c>
      <c r="M79" t="s">
        <v>53</v>
      </c>
      <c r="N79" t="str">
        <f>IF(AND(PESQUISA!$B$3&lt;&gt;"",OR(PESQUISA!$B$4="TODAS",B79=PESQUISA!$B$4),ISNUMBER(SEARCH(PESQUISA!$B$3,D79))),ROW()-1,"")</f>
        <v/>
      </c>
    </row>
    <row r="80" spans="1:14" x14ac:dyDescent="0.3">
      <c r="A80" t="s">
        <v>273</v>
      </c>
      <c r="B80" t="s">
        <v>29</v>
      </c>
      <c r="C80" t="s">
        <v>274</v>
      </c>
      <c r="D80" t="s">
        <v>275</v>
      </c>
      <c r="E80" t="s">
        <v>32</v>
      </c>
      <c r="G80" t="s">
        <v>33</v>
      </c>
      <c r="H80" t="s">
        <v>34</v>
      </c>
      <c r="I80" t="s">
        <v>158</v>
      </c>
      <c r="M80" t="s">
        <v>53</v>
      </c>
      <c r="N80" t="str">
        <f>IF(AND(PESQUISA!$B$3&lt;&gt;"",OR(PESQUISA!$B$4="TODAS",B80=PESQUISA!$B$4),ISNUMBER(SEARCH(PESQUISA!$B$3,D80))),ROW()-1,"")</f>
        <v/>
      </c>
    </row>
    <row r="81" spans="1:14" x14ac:dyDescent="0.3">
      <c r="A81" t="s">
        <v>276</v>
      </c>
      <c r="B81" t="s">
        <v>29</v>
      </c>
      <c r="C81" t="s">
        <v>277</v>
      </c>
      <c r="D81" t="s">
        <v>278</v>
      </c>
      <c r="E81" t="s">
        <v>32</v>
      </c>
      <c r="G81" t="s">
        <v>33</v>
      </c>
      <c r="H81" t="s">
        <v>34</v>
      </c>
      <c r="I81" t="s">
        <v>158</v>
      </c>
      <c r="M81" t="s">
        <v>53</v>
      </c>
      <c r="N81" t="str">
        <f>IF(AND(PESQUISA!$B$3&lt;&gt;"",OR(PESQUISA!$B$4="TODAS",B81=PESQUISA!$B$4),ISNUMBER(SEARCH(PESQUISA!$B$3,D81))),ROW()-1,"")</f>
        <v/>
      </c>
    </row>
    <row r="82" spans="1:14" x14ac:dyDescent="0.3">
      <c r="A82" t="s">
        <v>279</v>
      </c>
      <c r="B82" t="s">
        <v>29</v>
      </c>
      <c r="C82" t="s">
        <v>280</v>
      </c>
      <c r="D82" t="s">
        <v>281</v>
      </c>
      <c r="E82" t="s">
        <v>32</v>
      </c>
      <c r="G82" t="s">
        <v>33</v>
      </c>
      <c r="H82" t="s">
        <v>34</v>
      </c>
      <c r="I82" t="s">
        <v>158</v>
      </c>
      <c r="M82" t="s">
        <v>53</v>
      </c>
      <c r="N82" t="str">
        <f>IF(AND(PESQUISA!$B$3&lt;&gt;"",OR(PESQUISA!$B$4="TODAS",B82=PESQUISA!$B$4),ISNUMBER(SEARCH(PESQUISA!$B$3,D82))),ROW()-1,"")</f>
        <v/>
      </c>
    </row>
    <row r="83" spans="1:14" x14ac:dyDescent="0.3">
      <c r="A83" t="s">
        <v>282</v>
      </c>
      <c r="B83" t="s">
        <v>29</v>
      </c>
      <c r="C83" t="s">
        <v>283</v>
      </c>
      <c r="D83" t="s">
        <v>284</v>
      </c>
      <c r="E83" t="s">
        <v>32</v>
      </c>
      <c r="G83" t="s">
        <v>33</v>
      </c>
      <c r="H83" t="s">
        <v>34</v>
      </c>
      <c r="I83" t="s">
        <v>158</v>
      </c>
      <c r="M83" t="s">
        <v>53</v>
      </c>
      <c r="N83" t="str">
        <f>IF(AND(PESQUISA!$B$3&lt;&gt;"",OR(PESQUISA!$B$4="TODAS",B83=PESQUISA!$B$4),ISNUMBER(SEARCH(PESQUISA!$B$3,D83))),ROW()-1,"")</f>
        <v/>
      </c>
    </row>
    <row r="84" spans="1:14" x14ac:dyDescent="0.3">
      <c r="A84" t="s">
        <v>285</v>
      </c>
      <c r="B84" t="s">
        <v>29</v>
      </c>
      <c r="C84" t="s">
        <v>286</v>
      </c>
      <c r="D84" t="s">
        <v>287</v>
      </c>
      <c r="E84" t="s">
        <v>32</v>
      </c>
      <c r="G84" t="s">
        <v>33</v>
      </c>
      <c r="H84" t="s">
        <v>34</v>
      </c>
      <c r="I84" t="s">
        <v>158</v>
      </c>
      <c r="M84" t="s">
        <v>53</v>
      </c>
      <c r="N84" t="str">
        <f>IF(AND(PESQUISA!$B$3&lt;&gt;"",OR(PESQUISA!$B$4="TODAS",B84=PESQUISA!$B$4),ISNUMBER(SEARCH(PESQUISA!$B$3,D84))),ROW()-1,"")</f>
        <v/>
      </c>
    </row>
    <row r="85" spans="1:14" x14ac:dyDescent="0.3">
      <c r="A85" t="s">
        <v>288</v>
      </c>
      <c r="B85" t="s">
        <v>29</v>
      </c>
      <c r="C85" t="s">
        <v>289</v>
      </c>
      <c r="D85" t="s">
        <v>290</v>
      </c>
      <c r="E85" t="s">
        <v>32</v>
      </c>
      <c r="F85" s="7">
        <v>117.97</v>
      </c>
      <c r="G85" t="s">
        <v>33</v>
      </c>
      <c r="H85" t="s">
        <v>34</v>
      </c>
      <c r="I85" t="s">
        <v>291</v>
      </c>
      <c r="L85" s="8">
        <v>9.7000000000000003E-3</v>
      </c>
      <c r="M85" t="s">
        <v>36</v>
      </c>
      <c r="N85" t="str">
        <f>IF(AND(PESQUISA!$B$3&lt;&gt;"",OR(PESQUISA!$B$4="TODAS",B85=PESQUISA!$B$4),ISNUMBER(SEARCH(PESQUISA!$B$3,D85))),ROW()-1,"")</f>
        <v/>
      </c>
    </row>
    <row r="86" spans="1:14" x14ac:dyDescent="0.3">
      <c r="A86" t="s">
        <v>292</v>
      </c>
      <c r="B86" t="s">
        <v>29</v>
      </c>
      <c r="C86" t="s">
        <v>293</v>
      </c>
      <c r="D86" t="s">
        <v>294</v>
      </c>
      <c r="E86" t="s">
        <v>32</v>
      </c>
      <c r="F86" s="7">
        <v>114.18</v>
      </c>
      <c r="G86" t="s">
        <v>33</v>
      </c>
      <c r="H86" t="s">
        <v>34</v>
      </c>
      <c r="I86" t="s">
        <v>291</v>
      </c>
      <c r="L86" s="8">
        <v>7.7999999999999996E-3</v>
      </c>
      <c r="M86" t="s">
        <v>36</v>
      </c>
      <c r="N86" t="str">
        <f>IF(AND(PESQUISA!$B$3&lt;&gt;"",OR(PESQUISA!$B$4="TODAS",B86=PESQUISA!$B$4),ISNUMBER(SEARCH(PESQUISA!$B$3,D86))),ROW()-1,"")</f>
        <v/>
      </c>
    </row>
    <row r="87" spans="1:14" x14ac:dyDescent="0.3">
      <c r="A87" t="s">
        <v>295</v>
      </c>
      <c r="B87" t="s">
        <v>29</v>
      </c>
      <c r="C87" t="s">
        <v>296</v>
      </c>
      <c r="D87" t="s">
        <v>297</v>
      </c>
      <c r="E87" t="s">
        <v>32</v>
      </c>
      <c r="F87" s="7">
        <v>97.48</v>
      </c>
      <c r="G87" t="s">
        <v>33</v>
      </c>
      <c r="H87" t="s">
        <v>34</v>
      </c>
      <c r="I87" t="s">
        <v>291</v>
      </c>
      <c r="L87" s="8">
        <v>9.1000000000000004E-3</v>
      </c>
      <c r="M87" t="s">
        <v>36</v>
      </c>
      <c r="N87" t="str">
        <f>IF(AND(PESQUISA!$B$3&lt;&gt;"",OR(PESQUISA!$B$4="TODAS",B87=PESQUISA!$B$4),ISNUMBER(SEARCH(PESQUISA!$B$3,D87))),ROW()-1,"")</f>
        <v/>
      </c>
    </row>
    <row r="88" spans="1:14" x14ac:dyDescent="0.3">
      <c r="A88" t="s">
        <v>298</v>
      </c>
      <c r="B88" t="s">
        <v>29</v>
      </c>
      <c r="C88" t="s">
        <v>299</v>
      </c>
      <c r="D88" t="s">
        <v>300</v>
      </c>
      <c r="E88" t="s">
        <v>32</v>
      </c>
      <c r="F88" s="7">
        <v>93.08</v>
      </c>
      <c r="G88" t="s">
        <v>33</v>
      </c>
      <c r="H88" t="s">
        <v>34</v>
      </c>
      <c r="I88" t="s">
        <v>291</v>
      </c>
      <c r="L88" s="8">
        <v>9.5999999999999992E-3</v>
      </c>
      <c r="M88" t="s">
        <v>36</v>
      </c>
      <c r="N88" t="str">
        <f>IF(AND(PESQUISA!$B$3&lt;&gt;"",OR(PESQUISA!$B$4="TODAS",B88=PESQUISA!$B$4),ISNUMBER(SEARCH(PESQUISA!$B$3,D88))),ROW()-1,"")</f>
        <v/>
      </c>
    </row>
    <row r="89" spans="1:14" x14ac:dyDescent="0.3">
      <c r="A89" t="s">
        <v>301</v>
      </c>
      <c r="B89" t="s">
        <v>29</v>
      </c>
      <c r="C89" t="s">
        <v>302</v>
      </c>
      <c r="D89" t="s">
        <v>303</v>
      </c>
      <c r="E89" t="s">
        <v>32</v>
      </c>
      <c r="F89" s="7">
        <v>105.5</v>
      </c>
      <c r="G89" t="s">
        <v>33</v>
      </c>
      <c r="H89" t="s">
        <v>34</v>
      </c>
      <c r="I89" t="s">
        <v>291</v>
      </c>
      <c r="L89" s="8">
        <v>8.3999999999999995E-3</v>
      </c>
      <c r="M89" t="s">
        <v>36</v>
      </c>
      <c r="N89" t="str">
        <f>IF(AND(PESQUISA!$B$3&lt;&gt;"",OR(PESQUISA!$B$4="TODAS",B89=PESQUISA!$B$4),ISNUMBER(SEARCH(PESQUISA!$B$3,D89))),ROW()-1,"")</f>
        <v/>
      </c>
    </row>
    <row r="90" spans="1:14" x14ac:dyDescent="0.3">
      <c r="A90" t="s">
        <v>304</v>
      </c>
      <c r="B90" t="s">
        <v>29</v>
      </c>
      <c r="C90" t="s">
        <v>305</v>
      </c>
      <c r="D90" t="s">
        <v>306</v>
      </c>
      <c r="E90" t="s">
        <v>32</v>
      </c>
      <c r="F90" s="7">
        <v>99.11</v>
      </c>
      <c r="G90" t="s">
        <v>33</v>
      </c>
      <c r="H90" t="s">
        <v>34</v>
      </c>
      <c r="I90" t="s">
        <v>291</v>
      </c>
      <c r="L90" s="8">
        <v>8.9999999999999993E-3</v>
      </c>
      <c r="M90" t="s">
        <v>36</v>
      </c>
      <c r="N90" t="str">
        <f>IF(AND(PESQUISA!$B$3&lt;&gt;"",OR(PESQUISA!$B$4="TODAS",B90=PESQUISA!$B$4),ISNUMBER(SEARCH(PESQUISA!$B$3,D90))),ROW()-1,"")</f>
        <v/>
      </c>
    </row>
    <row r="91" spans="1:14" x14ac:dyDescent="0.3">
      <c r="A91" t="s">
        <v>307</v>
      </c>
      <c r="B91" t="s">
        <v>29</v>
      </c>
      <c r="C91" t="s">
        <v>308</v>
      </c>
      <c r="D91" t="s">
        <v>309</v>
      </c>
      <c r="E91" t="s">
        <v>32</v>
      </c>
      <c r="F91" s="7">
        <v>177.81</v>
      </c>
      <c r="G91" t="s">
        <v>33</v>
      </c>
      <c r="H91" t="s">
        <v>34</v>
      </c>
      <c r="I91" t="s">
        <v>291</v>
      </c>
      <c r="L91" s="8">
        <v>0.01</v>
      </c>
      <c r="M91" t="s">
        <v>36</v>
      </c>
      <c r="N91" t="str">
        <f>IF(AND(PESQUISA!$B$3&lt;&gt;"",OR(PESQUISA!$B$4="TODAS",B91=PESQUISA!$B$4),ISNUMBER(SEARCH(PESQUISA!$B$3,D91))),ROW()-1,"")</f>
        <v/>
      </c>
    </row>
    <row r="92" spans="1:14" x14ac:dyDescent="0.3">
      <c r="A92" t="s">
        <v>310</v>
      </c>
      <c r="B92" t="s">
        <v>29</v>
      </c>
      <c r="C92" t="s">
        <v>311</v>
      </c>
      <c r="D92" t="s">
        <v>312</v>
      </c>
      <c r="E92" t="s">
        <v>32</v>
      </c>
      <c r="F92" s="7">
        <v>130.53</v>
      </c>
      <c r="G92" t="s">
        <v>33</v>
      </c>
      <c r="H92" t="s">
        <v>34</v>
      </c>
      <c r="I92" t="s">
        <v>291</v>
      </c>
      <c r="L92" s="8">
        <v>6.7999999999999996E-3</v>
      </c>
      <c r="M92" t="s">
        <v>36</v>
      </c>
      <c r="N92" t="str">
        <f>IF(AND(PESQUISA!$B$3&lt;&gt;"",OR(PESQUISA!$B$4="TODAS",B92=PESQUISA!$B$4),ISNUMBER(SEARCH(PESQUISA!$B$3,D92))),ROW()-1,"")</f>
        <v/>
      </c>
    </row>
    <row r="93" spans="1:14" x14ac:dyDescent="0.3">
      <c r="A93" t="s">
        <v>313</v>
      </c>
      <c r="B93" t="s">
        <v>29</v>
      </c>
      <c r="C93" t="s">
        <v>314</v>
      </c>
      <c r="D93" t="s">
        <v>315</v>
      </c>
      <c r="E93" t="s">
        <v>32</v>
      </c>
      <c r="F93" s="7">
        <v>125.89</v>
      </c>
      <c r="G93" t="s">
        <v>33</v>
      </c>
      <c r="H93" t="s">
        <v>34</v>
      </c>
      <c r="I93" t="s">
        <v>291</v>
      </c>
      <c r="L93" s="8">
        <v>7.1000000000000004E-3</v>
      </c>
      <c r="M93" t="s">
        <v>36</v>
      </c>
      <c r="N93" t="str">
        <f>IF(AND(PESQUISA!$B$3&lt;&gt;"",OR(PESQUISA!$B$4="TODAS",B93=PESQUISA!$B$4),ISNUMBER(SEARCH(PESQUISA!$B$3,D93))),ROW()-1,"")</f>
        <v/>
      </c>
    </row>
    <row r="94" spans="1:14" x14ac:dyDescent="0.3">
      <c r="A94" t="s">
        <v>316</v>
      </c>
      <c r="B94" t="s">
        <v>29</v>
      </c>
      <c r="C94" t="s">
        <v>317</v>
      </c>
      <c r="D94" t="s">
        <v>318</v>
      </c>
      <c r="E94" t="s">
        <v>32</v>
      </c>
      <c r="F94" s="7">
        <v>128.78</v>
      </c>
      <c r="G94" t="s">
        <v>33</v>
      </c>
      <c r="H94" t="s">
        <v>34</v>
      </c>
      <c r="I94" t="s">
        <v>291</v>
      </c>
      <c r="L94" s="8">
        <v>4.4000000000000003E-3</v>
      </c>
      <c r="M94" t="s">
        <v>36</v>
      </c>
      <c r="N94" t="str">
        <f>IF(AND(PESQUISA!$B$3&lt;&gt;"",OR(PESQUISA!$B$4="TODAS",B94=PESQUISA!$B$4),ISNUMBER(SEARCH(PESQUISA!$B$3,D94))),ROW()-1,"")</f>
        <v/>
      </c>
    </row>
    <row r="95" spans="1:14" x14ac:dyDescent="0.3">
      <c r="A95" t="s">
        <v>319</v>
      </c>
      <c r="B95" t="s">
        <v>29</v>
      </c>
      <c r="C95" t="s">
        <v>320</v>
      </c>
      <c r="D95" t="s">
        <v>321</v>
      </c>
      <c r="E95" t="s">
        <v>32</v>
      </c>
      <c r="F95" s="7">
        <v>130.86000000000001</v>
      </c>
      <c r="G95" t="s">
        <v>33</v>
      </c>
      <c r="H95" t="s">
        <v>34</v>
      </c>
      <c r="I95" t="s">
        <v>291</v>
      </c>
      <c r="L95" s="8">
        <v>4.4000000000000003E-3</v>
      </c>
      <c r="M95" t="s">
        <v>36</v>
      </c>
      <c r="N95" t="str">
        <f>IF(AND(PESQUISA!$B$3&lt;&gt;"",OR(PESQUISA!$B$4="TODAS",B95=PESQUISA!$B$4),ISNUMBER(SEARCH(PESQUISA!$B$3,D95))),ROW()-1,"")</f>
        <v/>
      </c>
    </row>
    <row r="96" spans="1:14" x14ac:dyDescent="0.3">
      <c r="A96" t="s">
        <v>322</v>
      </c>
      <c r="B96" t="s">
        <v>29</v>
      </c>
      <c r="C96" t="s">
        <v>323</v>
      </c>
      <c r="D96" t="s">
        <v>324</v>
      </c>
      <c r="E96" t="s">
        <v>32</v>
      </c>
      <c r="F96" s="7">
        <v>124.02</v>
      </c>
      <c r="G96" t="s">
        <v>33</v>
      </c>
      <c r="H96" t="s">
        <v>34</v>
      </c>
      <c r="I96" t="s">
        <v>291</v>
      </c>
      <c r="L96" s="8">
        <v>3.5000000000000001E-3</v>
      </c>
      <c r="M96" t="s">
        <v>36</v>
      </c>
      <c r="N96" t="str">
        <f>IF(AND(PESQUISA!$B$3&lt;&gt;"",OR(PESQUISA!$B$4="TODAS",B96=PESQUISA!$B$4),ISNUMBER(SEARCH(PESQUISA!$B$3,D96))),ROW()-1,"")</f>
        <v/>
      </c>
    </row>
    <row r="97" spans="1:14" x14ac:dyDescent="0.3">
      <c r="A97" t="s">
        <v>325</v>
      </c>
      <c r="B97" t="s">
        <v>29</v>
      </c>
      <c r="C97" t="s">
        <v>326</v>
      </c>
      <c r="D97" t="s">
        <v>327</v>
      </c>
      <c r="E97" t="s">
        <v>32</v>
      </c>
      <c r="F97" s="7">
        <v>83.83</v>
      </c>
      <c r="G97" t="s">
        <v>33</v>
      </c>
      <c r="H97" t="s">
        <v>34</v>
      </c>
      <c r="I97" t="s">
        <v>291</v>
      </c>
      <c r="L97" s="8">
        <v>5.1999999999999998E-3</v>
      </c>
      <c r="M97" t="s">
        <v>36</v>
      </c>
      <c r="N97" t="str">
        <f>IF(AND(PESQUISA!$B$3&lt;&gt;"",OR(PESQUISA!$B$4="TODAS",B97=PESQUISA!$B$4),ISNUMBER(SEARCH(PESQUISA!$B$3,D97))),ROW()-1,"")</f>
        <v/>
      </c>
    </row>
    <row r="98" spans="1:14" x14ac:dyDescent="0.3">
      <c r="A98" t="s">
        <v>328</v>
      </c>
      <c r="B98" t="s">
        <v>29</v>
      </c>
      <c r="C98" t="s">
        <v>329</v>
      </c>
      <c r="D98" t="s">
        <v>330</v>
      </c>
      <c r="E98" t="s">
        <v>32</v>
      </c>
      <c r="F98" s="7">
        <v>76.09</v>
      </c>
      <c r="G98" t="s">
        <v>33</v>
      </c>
      <c r="H98" t="s">
        <v>34</v>
      </c>
      <c r="I98" t="s">
        <v>291</v>
      </c>
      <c r="L98" s="8">
        <v>5.7999999999999996E-3</v>
      </c>
      <c r="M98" t="s">
        <v>36</v>
      </c>
      <c r="N98" t="str">
        <f>IF(AND(PESQUISA!$B$3&lt;&gt;"",OR(PESQUISA!$B$4="TODAS",B98=PESQUISA!$B$4),ISNUMBER(SEARCH(PESQUISA!$B$3,D98))),ROW()-1,"")</f>
        <v/>
      </c>
    </row>
    <row r="99" spans="1:14" x14ac:dyDescent="0.3">
      <c r="A99" t="s">
        <v>331</v>
      </c>
      <c r="B99" t="s">
        <v>29</v>
      </c>
      <c r="C99" t="s">
        <v>332</v>
      </c>
      <c r="D99" t="s">
        <v>333</v>
      </c>
      <c r="E99" t="s">
        <v>32</v>
      </c>
      <c r="F99" s="7">
        <v>200.17</v>
      </c>
      <c r="G99" t="s">
        <v>33</v>
      </c>
      <c r="H99" t="s">
        <v>34</v>
      </c>
      <c r="I99" t="s">
        <v>291</v>
      </c>
      <c r="L99" s="8">
        <v>4.4000000000000003E-3</v>
      </c>
      <c r="M99" t="s">
        <v>36</v>
      </c>
      <c r="N99" t="str">
        <f>IF(AND(PESQUISA!$B$3&lt;&gt;"",OR(PESQUISA!$B$4="TODAS",B99=PESQUISA!$B$4),ISNUMBER(SEARCH(PESQUISA!$B$3,D99))),ROW()-1,"")</f>
        <v/>
      </c>
    </row>
    <row r="100" spans="1:14" x14ac:dyDescent="0.3">
      <c r="A100" t="s">
        <v>334</v>
      </c>
      <c r="B100" t="s">
        <v>29</v>
      </c>
      <c r="C100" t="s">
        <v>335</v>
      </c>
      <c r="D100" t="s">
        <v>336</v>
      </c>
      <c r="E100" t="s">
        <v>32</v>
      </c>
      <c r="F100" s="7">
        <v>109.18</v>
      </c>
      <c r="G100" t="s">
        <v>33</v>
      </c>
      <c r="H100" t="s">
        <v>34</v>
      </c>
      <c r="I100" t="s">
        <v>291</v>
      </c>
      <c r="L100" s="8">
        <v>8.2000000000000007E-3</v>
      </c>
      <c r="M100" t="s">
        <v>36</v>
      </c>
      <c r="N100" t="str">
        <f>IF(AND(PESQUISA!$B$3&lt;&gt;"",OR(PESQUISA!$B$4="TODAS",B100=PESQUISA!$B$4),ISNUMBER(SEARCH(PESQUISA!$B$3,D100))),ROW()-1,"")</f>
        <v/>
      </c>
    </row>
    <row r="101" spans="1:14" x14ac:dyDescent="0.3">
      <c r="A101" t="s">
        <v>337</v>
      </c>
      <c r="B101" t="s">
        <v>29</v>
      </c>
      <c r="C101" t="s">
        <v>338</v>
      </c>
      <c r="D101" t="s">
        <v>339</v>
      </c>
      <c r="E101" t="s">
        <v>32</v>
      </c>
      <c r="F101" s="7">
        <v>98.99</v>
      </c>
      <c r="G101" t="s">
        <v>33</v>
      </c>
      <c r="H101" t="s">
        <v>34</v>
      </c>
      <c r="I101" t="s">
        <v>291</v>
      </c>
      <c r="L101" s="8">
        <v>8.9999999999999993E-3</v>
      </c>
      <c r="M101" t="s">
        <v>36</v>
      </c>
      <c r="N101" t="str">
        <f>IF(AND(PESQUISA!$B$3&lt;&gt;"",OR(PESQUISA!$B$4="TODAS",B101=PESQUISA!$B$4),ISNUMBER(SEARCH(PESQUISA!$B$3,D101))),ROW()-1,"")</f>
        <v/>
      </c>
    </row>
    <row r="102" spans="1:14" x14ac:dyDescent="0.3">
      <c r="A102" t="s">
        <v>340</v>
      </c>
      <c r="B102" t="s">
        <v>29</v>
      </c>
      <c r="C102" t="s">
        <v>341</v>
      </c>
      <c r="D102" t="s">
        <v>342</v>
      </c>
      <c r="E102" t="s">
        <v>32</v>
      </c>
      <c r="F102" s="7">
        <v>114.74</v>
      </c>
      <c r="G102" t="s">
        <v>33</v>
      </c>
      <c r="H102" t="s">
        <v>34</v>
      </c>
      <c r="I102" t="s">
        <v>291</v>
      </c>
      <c r="L102" s="8">
        <v>7.7999999999999996E-3</v>
      </c>
      <c r="M102" t="s">
        <v>36</v>
      </c>
      <c r="N102" t="str">
        <f>IF(AND(PESQUISA!$B$3&lt;&gt;"",OR(PESQUISA!$B$4="TODAS",B102=PESQUISA!$B$4),ISNUMBER(SEARCH(PESQUISA!$B$3,D102))),ROW()-1,"")</f>
        <v/>
      </c>
    </row>
    <row r="103" spans="1:14" x14ac:dyDescent="0.3">
      <c r="A103" t="s">
        <v>343</v>
      </c>
      <c r="B103" t="s">
        <v>29</v>
      </c>
      <c r="C103" t="s">
        <v>344</v>
      </c>
      <c r="D103" t="s">
        <v>345</v>
      </c>
      <c r="E103" t="s">
        <v>32</v>
      </c>
      <c r="F103" s="7">
        <v>107.7</v>
      </c>
      <c r="G103" t="s">
        <v>33</v>
      </c>
      <c r="H103" t="s">
        <v>34</v>
      </c>
      <c r="I103" t="s">
        <v>291</v>
      </c>
      <c r="L103" s="8">
        <v>8.3000000000000001E-3</v>
      </c>
      <c r="M103" t="s">
        <v>36</v>
      </c>
      <c r="N103" t="str">
        <f>IF(AND(PESQUISA!$B$3&lt;&gt;"",OR(PESQUISA!$B$4="TODAS",B103=PESQUISA!$B$4),ISNUMBER(SEARCH(PESQUISA!$B$3,D103))),ROW()-1,"")</f>
        <v/>
      </c>
    </row>
    <row r="104" spans="1:14" x14ac:dyDescent="0.3">
      <c r="A104" t="s">
        <v>346</v>
      </c>
      <c r="B104" t="s">
        <v>29</v>
      </c>
      <c r="C104" t="s">
        <v>347</v>
      </c>
      <c r="D104" t="s">
        <v>348</v>
      </c>
      <c r="E104" t="s">
        <v>32</v>
      </c>
      <c r="F104" s="7">
        <v>125.6</v>
      </c>
      <c r="G104" t="s">
        <v>33</v>
      </c>
      <c r="H104" t="s">
        <v>34</v>
      </c>
      <c r="I104" t="s">
        <v>291</v>
      </c>
      <c r="L104" s="8">
        <v>7.1000000000000004E-3</v>
      </c>
      <c r="M104" t="s">
        <v>36</v>
      </c>
      <c r="N104" t="str">
        <f>IF(AND(PESQUISA!$B$3&lt;&gt;"",OR(PESQUISA!$B$4="TODAS",B104=PESQUISA!$B$4),ISNUMBER(SEARCH(PESQUISA!$B$3,D104))),ROW()-1,"")</f>
        <v/>
      </c>
    </row>
    <row r="105" spans="1:14" x14ac:dyDescent="0.3">
      <c r="A105" t="s">
        <v>349</v>
      </c>
      <c r="B105" t="s">
        <v>29</v>
      </c>
      <c r="C105" t="s">
        <v>350</v>
      </c>
      <c r="D105" t="s">
        <v>351</v>
      </c>
      <c r="E105" t="s">
        <v>32</v>
      </c>
      <c r="F105" s="7">
        <v>81.87</v>
      </c>
      <c r="G105" t="s">
        <v>33</v>
      </c>
      <c r="H105" t="s">
        <v>34</v>
      </c>
      <c r="I105" t="s">
        <v>291</v>
      </c>
      <c r="L105" s="8">
        <v>5.4000000000000003E-3</v>
      </c>
      <c r="M105" t="s">
        <v>36</v>
      </c>
      <c r="N105" t="str">
        <f>IF(AND(PESQUISA!$B$3&lt;&gt;"",OR(PESQUISA!$B$4="TODAS",B105=PESQUISA!$B$4),ISNUMBER(SEARCH(PESQUISA!$B$3,D105))),ROW()-1,"")</f>
        <v/>
      </c>
    </row>
    <row r="106" spans="1:14" x14ac:dyDescent="0.3">
      <c r="A106" t="s">
        <v>352</v>
      </c>
      <c r="B106" t="s">
        <v>29</v>
      </c>
      <c r="C106" t="s">
        <v>353</v>
      </c>
      <c r="D106" t="s">
        <v>354</v>
      </c>
      <c r="E106" t="s">
        <v>32</v>
      </c>
      <c r="F106" s="7">
        <v>131.41999999999999</v>
      </c>
      <c r="G106" t="s">
        <v>33</v>
      </c>
      <c r="H106" t="s">
        <v>34</v>
      </c>
      <c r="I106" t="s">
        <v>291</v>
      </c>
      <c r="L106" s="8">
        <v>6.7999999999999996E-3</v>
      </c>
      <c r="M106" t="s">
        <v>36</v>
      </c>
      <c r="N106" t="str">
        <f>IF(AND(PESQUISA!$B$3&lt;&gt;"",OR(PESQUISA!$B$4="TODAS",B106=PESQUISA!$B$4),ISNUMBER(SEARCH(PESQUISA!$B$3,D106))),ROW()-1,"")</f>
        <v/>
      </c>
    </row>
    <row r="107" spans="1:14" x14ac:dyDescent="0.3">
      <c r="A107" t="s">
        <v>355</v>
      </c>
      <c r="B107" t="s">
        <v>29</v>
      </c>
      <c r="C107" t="s">
        <v>356</v>
      </c>
      <c r="D107" t="s">
        <v>357</v>
      </c>
      <c r="E107" t="s">
        <v>32</v>
      </c>
      <c r="F107" s="7">
        <v>157.59</v>
      </c>
      <c r="G107" t="s">
        <v>33</v>
      </c>
      <c r="H107" t="s">
        <v>34</v>
      </c>
      <c r="I107" t="s">
        <v>291</v>
      </c>
      <c r="L107" s="8">
        <v>5.5999999999999999E-3</v>
      </c>
      <c r="M107" t="s">
        <v>36</v>
      </c>
      <c r="N107" t="str">
        <f>IF(AND(PESQUISA!$B$3&lt;&gt;"",OR(PESQUISA!$B$4="TODAS",B107=PESQUISA!$B$4),ISNUMBER(SEARCH(PESQUISA!$B$3,D107))),ROW()-1,"")</f>
        <v/>
      </c>
    </row>
    <row r="108" spans="1:14" x14ac:dyDescent="0.3">
      <c r="A108" t="s">
        <v>358</v>
      </c>
      <c r="B108" t="s">
        <v>29</v>
      </c>
      <c r="C108" t="s">
        <v>359</v>
      </c>
      <c r="D108" t="s">
        <v>360</v>
      </c>
      <c r="E108" t="s">
        <v>32</v>
      </c>
      <c r="F108" s="7">
        <v>100.72</v>
      </c>
      <c r="G108" t="s">
        <v>33</v>
      </c>
      <c r="H108" t="s">
        <v>34</v>
      </c>
      <c r="I108" t="s">
        <v>291</v>
      </c>
      <c r="L108" s="8">
        <v>4.4000000000000003E-3</v>
      </c>
      <c r="M108" t="s">
        <v>36</v>
      </c>
      <c r="N108" t="str">
        <f>IF(AND(PESQUISA!$B$3&lt;&gt;"",OR(PESQUISA!$B$4="TODAS",B108=PESQUISA!$B$4),ISNUMBER(SEARCH(PESQUISA!$B$3,D108))),ROW()-1,"")</f>
        <v/>
      </c>
    </row>
    <row r="109" spans="1:14" x14ac:dyDescent="0.3">
      <c r="A109" t="s">
        <v>361</v>
      </c>
      <c r="B109" t="s">
        <v>29</v>
      </c>
      <c r="C109" t="s">
        <v>362</v>
      </c>
      <c r="D109" t="s">
        <v>363</v>
      </c>
      <c r="E109" t="s">
        <v>32</v>
      </c>
      <c r="F109" s="7">
        <v>139.93</v>
      </c>
      <c r="G109" t="s">
        <v>33</v>
      </c>
      <c r="H109" t="s">
        <v>34</v>
      </c>
      <c r="I109" t="s">
        <v>291</v>
      </c>
      <c r="L109" s="8">
        <v>6.4000000000000003E-3</v>
      </c>
      <c r="M109" t="s">
        <v>36</v>
      </c>
      <c r="N109" t="str">
        <f>IF(AND(PESQUISA!$B$3&lt;&gt;"",OR(PESQUISA!$B$4="TODAS",B109=PESQUISA!$B$4),ISNUMBER(SEARCH(PESQUISA!$B$3,D109))),ROW()-1,"")</f>
        <v/>
      </c>
    </row>
    <row r="110" spans="1:14" x14ac:dyDescent="0.3">
      <c r="A110" t="s">
        <v>364</v>
      </c>
      <c r="B110" t="s">
        <v>29</v>
      </c>
      <c r="C110" t="s">
        <v>365</v>
      </c>
      <c r="D110" t="s">
        <v>366</v>
      </c>
      <c r="E110" t="s">
        <v>32</v>
      </c>
      <c r="F110" s="7">
        <v>117.39</v>
      </c>
      <c r="G110" t="s">
        <v>33</v>
      </c>
      <c r="H110" t="s">
        <v>34</v>
      </c>
      <c r="I110" t="s">
        <v>291</v>
      </c>
      <c r="L110" s="8">
        <v>7.6E-3</v>
      </c>
      <c r="M110" t="s">
        <v>36</v>
      </c>
      <c r="N110" t="str">
        <f>IF(AND(PESQUISA!$B$3&lt;&gt;"",OR(PESQUISA!$B$4="TODAS",B110=PESQUISA!$B$4),ISNUMBER(SEARCH(PESQUISA!$B$3,D110))),ROW()-1,"")</f>
        <v/>
      </c>
    </row>
    <row r="111" spans="1:14" x14ac:dyDescent="0.3">
      <c r="A111" t="s">
        <v>367</v>
      </c>
      <c r="B111" t="s">
        <v>29</v>
      </c>
      <c r="C111" t="s">
        <v>368</v>
      </c>
      <c r="D111" t="s">
        <v>369</v>
      </c>
      <c r="E111" t="s">
        <v>32</v>
      </c>
      <c r="F111" s="7">
        <v>139.79</v>
      </c>
      <c r="G111" t="s">
        <v>33</v>
      </c>
      <c r="H111" t="s">
        <v>34</v>
      </c>
      <c r="I111" t="s">
        <v>291</v>
      </c>
      <c r="L111" s="8">
        <v>6.4000000000000003E-3</v>
      </c>
      <c r="M111" t="s">
        <v>36</v>
      </c>
      <c r="N111" t="str">
        <f>IF(AND(PESQUISA!$B$3&lt;&gt;"",OR(PESQUISA!$B$4="TODAS",B111=PESQUISA!$B$4),ISNUMBER(SEARCH(PESQUISA!$B$3,D111))),ROW()-1,"")</f>
        <v/>
      </c>
    </row>
    <row r="112" spans="1:14" x14ac:dyDescent="0.3">
      <c r="A112" t="s">
        <v>370</v>
      </c>
      <c r="B112" t="s">
        <v>29</v>
      </c>
      <c r="C112" t="s">
        <v>371</v>
      </c>
      <c r="D112" t="s">
        <v>372</v>
      </c>
      <c r="E112" t="s">
        <v>32</v>
      </c>
      <c r="F112" s="7">
        <v>91.33</v>
      </c>
      <c r="G112" t="s">
        <v>33</v>
      </c>
      <c r="H112" t="s">
        <v>34</v>
      </c>
      <c r="I112" t="s">
        <v>291</v>
      </c>
      <c r="L112" s="8">
        <v>4.7999999999999996E-3</v>
      </c>
      <c r="M112" t="s">
        <v>36</v>
      </c>
      <c r="N112" t="str">
        <f>IF(AND(PESQUISA!$B$3&lt;&gt;"",OR(PESQUISA!$B$4="TODAS",B112=PESQUISA!$B$4),ISNUMBER(SEARCH(PESQUISA!$B$3,D112))),ROW()-1,"")</f>
        <v/>
      </c>
    </row>
    <row r="113" spans="1:14" x14ac:dyDescent="0.3">
      <c r="A113" t="s">
        <v>373</v>
      </c>
      <c r="B113" t="s">
        <v>29</v>
      </c>
      <c r="C113" t="s">
        <v>374</v>
      </c>
      <c r="D113" t="s">
        <v>375</v>
      </c>
      <c r="E113" t="s">
        <v>376</v>
      </c>
      <c r="F113" s="7">
        <v>903.67</v>
      </c>
      <c r="G113" t="s">
        <v>33</v>
      </c>
      <c r="H113" t="s">
        <v>34</v>
      </c>
      <c r="I113" t="s">
        <v>377</v>
      </c>
      <c r="L113" s="8">
        <v>0</v>
      </c>
      <c r="M113" t="s">
        <v>36</v>
      </c>
      <c r="N113" t="str">
        <f>IF(AND(PESQUISA!$B$3&lt;&gt;"",OR(PESQUISA!$B$4="TODAS",B113=PESQUISA!$B$4),ISNUMBER(SEARCH(PESQUISA!$B$3,D113))),ROW()-1,"")</f>
        <v/>
      </c>
    </row>
    <row r="114" spans="1:14" x14ac:dyDescent="0.3">
      <c r="A114" t="s">
        <v>378</v>
      </c>
      <c r="B114" t="s">
        <v>29</v>
      </c>
      <c r="C114" t="s">
        <v>379</v>
      </c>
      <c r="D114" t="s">
        <v>380</v>
      </c>
      <c r="E114" t="s">
        <v>376</v>
      </c>
      <c r="F114" s="7">
        <v>1179</v>
      </c>
      <c r="G114" t="s">
        <v>33</v>
      </c>
      <c r="H114" t="s">
        <v>34</v>
      </c>
      <c r="I114" t="s">
        <v>377</v>
      </c>
      <c r="L114" s="8">
        <v>0</v>
      </c>
      <c r="M114" t="s">
        <v>36</v>
      </c>
      <c r="N114" t="str">
        <f>IF(AND(PESQUISA!$B$3&lt;&gt;"",OR(PESQUISA!$B$4="TODAS",B114=PESQUISA!$B$4),ISNUMBER(SEARCH(PESQUISA!$B$3,D114))),ROW()-1,"")</f>
        <v/>
      </c>
    </row>
    <row r="115" spans="1:14" x14ac:dyDescent="0.3">
      <c r="A115" t="s">
        <v>381</v>
      </c>
      <c r="B115" t="s">
        <v>29</v>
      </c>
      <c r="C115" t="s">
        <v>382</v>
      </c>
      <c r="D115" t="s">
        <v>383</v>
      </c>
      <c r="E115" t="s">
        <v>32</v>
      </c>
      <c r="F115" s="7">
        <v>706.53</v>
      </c>
      <c r="G115" t="s">
        <v>33</v>
      </c>
      <c r="H115" t="s">
        <v>34</v>
      </c>
      <c r="I115" t="s">
        <v>377</v>
      </c>
      <c r="L115" s="8">
        <v>0</v>
      </c>
      <c r="M115" t="s">
        <v>36</v>
      </c>
      <c r="N115" t="str">
        <f>IF(AND(PESQUISA!$B$3&lt;&gt;"",OR(PESQUISA!$B$4="TODAS",B115=PESQUISA!$B$4),ISNUMBER(SEARCH(PESQUISA!$B$3,D115))),ROW()-1,"")</f>
        <v/>
      </c>
    </row>
    <row r="116" spans="1:14" x14ac:dyDescent="0.3">
      <c r="A116" t="s">
        <v>384</v>
      </c>
      <c r="B116" t="s">
        <v>29</v>
      </c>
      <c r="C116" t="s">
        <v>385</v>
      </c>
      <c r="D116" t="s">
        <v>386</v>
      </c>
      <c r="E116" t="s">
        <v>32</v>
      </c>
      <c r="F116" s="7">
        <v>718.08</v>
      </c>
      <c r="G116" t="s">
        <v>33</v>
      </c>
      <c r="H116" t="s">
        <v>34</v>
      </c>
      <c r="I116" t="s">
        <v>377</v>
      </c>
      <c r="L116" s="8">
        <v>0</v>
      </c>
      <c r="M116" t="s">
        <v>36</v>
      </c>
      <c r="N116" t="str">
        <f>IF(AND(PESQUISA!$B$3&lt;&gt;"",OR(PESQUISA!$B$4="TODAS",B116=PESQUISA!$B$4),ISNUMBER(SEARCH(PESQUISA!$B$3,D116))),ROW()-1,"")</f>
        <v/>
      </c>
    </row>
    <row r="117" spans="1:14" x14ac:dyDescent="0.3">
      <c r="A117" t="s">
        <v>387</v>
      </c>
      <c r="B117" t="s">
        <v>29</v>
      </c>
      <c r="C117" t="s">
        <v>388</v>
      </c>
      <c r="D117" t="s">
        <v>389</v>
      </c>
      <c r="E117" t="s">
        <v>32</v>
      </c>
      <c r="F117" s="7">
        <v>209.09</v>
      </c>
      <c r="G117" t="s">
        <v>33</v>
      </c>
      <c r="H117" t="s">
        <v>34</v>
      </c>
      <c r="I117" t="s">
        <v>377</v>
      </c>
      <c r="L117" s="8">
        <v>0</v>
      </c>
      <c r="M117" t="s">
        <v>36</v>
      </c>
      <c r="N117" t="str">
        <f>IF(AND(PESQUISA!$B$3&lt;&gt;"",OR(PESQUISA!$B$4="TODAS",B117=PESQUISA!$B$4),ISNUMBER(SEARCH(PESQUISA!$B$3,D117))),ROW()-1,"")</f>
        <v/>
      </c>
    </row>
    <row r="118" spans="1:14" x14ac:dyDescent="0.3">
      <c r="A118" t="s">
        <v>390</v>
      </c>
      <c r="B118" t="s">
        <v>29</v>
      </c>
      <c r="C118" t="s">
        <v>391</v>
      </c>
      <c r="D118" t="s">
        <v>392</v>
      </c>
      <c r="E118" t="s">
        <v>32</v>
      </c>
      <c r="F118" s="7">
        <v>272.08999999999997</v>
      </c>
      <c r="G118" t="s">
        <v>33</v>
      </c>
      <c r="H118" t="s">
        <v>34</v>
      </c>
      <c r="I118" t="s">
        <v>377</v>
      </c>
      <c r="L118" s="8">
        <v>0</v>
      </c>
      <c r="M118" t="s">
        <v>36</v>
      </c>
      <c r="N118" t="str">
        <f>IF(AND(PESQUISA!$B$3&lt;&gt;"",OR(PESQUISA!$B$4="TODAS",B118=PESQUISA!$B$4),ISNUMBER(SEARCH(PESQUISA!$B$3,D118))),ROW()-1,"")</f>
        <v/>
      </c>
    </row>
    <row r="119" spans="1:14" x14ac:dyDescent="0.3">
      <c r="A119" t="s">
        <v>393</v>
      </c>
      <c r="B119" t="s">
        <v>29</v>
      </c>
      <c r="C119" t="s">
        <v>394</v>
      </c>
      <c r="D119" t="s">
        <v>395</v>
      </c>
      <c r="E119" t="s">
        <v>32</v>
      </c>
      <c r="G119" t="s">
        <v>33</v>
      </c>
      <c r="H119" t="s">
        <v>34</v>
      </c>
      <c r="I119" t="s">
        <v>377</v>
      </c>
      <c r="M119" t="s">
        <v>53</v>
      </c>
      <c r="N119" t="str">
        <f>IF(AND(PESQUISA!$B$3&lt;&gt;"",OR(PESQUISA!$B$4="TODAS",B119=PESQUISA!$B$4),ISNUMBER(SEARCH(PESQUISA!$B$3,D119))),ROW()-1,"")</f>
        <v/>
      </c>
    </row>
    <row r="120" spans="1:14" x14ac:dyDescent="0.3">
      <c r="A120" t="s">
        <v>396</v>
      </c>
      <c r="B120" t="s">
        <v>29</v>
      </c>
      <c r="C120" t="s">
        <v>397</v>
      </c>
      <c r="D120" t="s">
        <v>398</v>
      </c>
      <c r="E120" t="s">
        <v>32</v>
      </c>
      <c r="F120" s="7">
        <v>179.98</v>
      </c>
      <c r="G120" t="s">
        <v>33</v>
      </c>
      <c r="H120" t="s">
        <v>34</v>
      </c>
      <c r="I120" t="s">
        <v>377</v>
      </c>
      <c r="L120" s="8">
        <v>0</v>
      </c>
      <c r="M120" t="s">
        <v>36</v>
      </c>
      <c r="N120" t="str">
        <f>IF(AND(PESQUISA!$B$3&lt;&gt;"",OR(PESQUISA!$B$4="TODAS",B120=PESQUISA!$B$4),ISNUMBER(SEARCH(PESQUISA!$B$3,D120))),ROW()-1,"")</f>
        <v/>
      </c>
    </row>
    <row r="121" spans="1:14" x14ac:dyDescent="0.3">
      <c r="A121" t="s">
        <v>399</v>
      </c>
      <c r="B121" t="s">
        <v>29</v>
      </c>
      <c r="C121" t="s">
        <v>400</v>
      </c>
      <c r="D121" t="s">
        <v>401</v>
      </c>
      <c r="E121" t="s">
        <v>32</v>
      </c>
      <c r="F121" s="7">
        <v>166.56</v>
      </c>
      <c r="G121" t="s">
        <v>33</v>
      </c>
      <c r="H121" t="s">
        <v>34</v>
      </c>
      <c r="I121" t="s">
        <v>377</v>
      </c>
      <c r="L121" s="8">
        <v>0.70179999999999998</v>
      </c>
      <c r="M121" t="s">
        <v>36</v>
      </c>
      <c r="N121" t="str">
        <f>IF(AND(PESQUISA!$B$3&lt;&gt;"",OR(PESQUISA!$B$4="TODAS",B121=PESQUISA!$B$4),ISNUMBER(SEARCH(PESQUISA!$B$3,D121))),ROW()-1,"")</f>
        <v/>
      </c>
    </row>
    <row r="122" spans="1:14" x14ac:dyDescent="0.3">
      <c r="A122" t="s">
        <v>402</v>
      </c>
      <c r="B122" t="s">
        <v>29</v>
      </c>
      <c r="C122" t="s">
        <v>403</v>
      </c>
      <c r="D122" t="s">
        <v>404</v>
      </c>
      <c r="E122" t="s">
        <v>32</v>
      </c>
      <c r="F122" s="7">
        <v>234.28</v>
      </c>
      <c r="G122" t="s">
        <v>33</v>
      </c>
      <c r="H122" t="s">
        <v>34</v>
      </c>
      <c r="I122" t="s">
        <v>377</v>
      </c>
      <c r="L122" s="8">
        <v>0.7329</v>
      </c>
      <c r="M122" t="s">
        <v>36</v>
      </c>
      <c r="N122" t="str">
        <f>IF(AND(PESQUISA!$B$3&lt;&gt;"",OR(PESQUISA!$B$4="TODAS",B122=PESQUISA!$B$4),ISNUMBER(SEARCH(PESQUISA!$B$3,D122))),ROW()-1,"")</f>
        <v/>
      </c>
    </row>
    <row r="123" spans="1:14" x14ac:dyDescent="0.3">
      <c r="A123" t="s">
        <v>405</v>
      </c>
      <c r="B123" t="s">
        <v>29</v>
      </c>
      <c r="C123" t="s">
        <v>406</v>
      </c>
      <c r="D123" t="s">
        <v>407</v>
      </c>
      <c r="E123" t="s">
        <v>32</v>
      </c>
      <c r="F123" s="7">
        <v>345.14</v>
      </c>
      <c r="G123" t="s">
        <v>33</v>
      </c>
      <c r="H123" t="s">
        <v>34</v>
      </c>
      <c r="I123" t="s">
        <v>377</v>
      </c>
      <c r="L123" s="8">
        <v>0.7621</v>
      </c>
      <c r="M123" t="s">
        <v>36</v>
      </c>
      <c r="N123" t="str">
        <f>IF(AND(PESQUISA!$B$3&lt;&gt;"",OR(PESQUISA!$B$4="TODAS",B123=PESQUISA!$B$4),ISNUMBER(SEARCH(PESQUISA!$B$3,D123))),ROW()-1,"")</f>
        <v/>
      </c>
    </row>
    <row r="124" spans="1:14" x14ac:dyDescent="0.3">
      <c r="A124" t="s">
        <v>408</v>
      </c>
      <c r="B124" t="s">
        <v>29</v>
      </c>
      <c r="C124" t="s">
        <v>409</v>
      </c>
      <c r="D124" t="s">
        <v>410</v>
      </c>
      <c r="E124" t="s">
        <v>32</v>
      </c>
      <c r="F124" s="7">
        <v>89.95</v>
      </c>
      <c r="G124" t="s">
        <v>33</v>
      </c>
      <c r="H124" t="s">
        <v>34</v>
      </c>
      <c r="I124" t="s">
        <v>377</v>
      </c>
      <c r="L124" s="8">
        <v>0</v>
      </c>
      <c r="M124" t="s">
        <v>36</v>
      </c>
      <c r="N124" t="str">
        <f>IF(AND(PESQUISA!$B$3&lt;&gt;"",OR(PESQUISA!$B$4="TODAS",B124=PESQUISA!$B$4),ISNUMBER(SEARCH(PESQUISA!$B$3,D124))),ROW()-1,"")</f>
        <v/>
      </c>
    </row>
    <row r="125" spans="1:14" x14ac:dyDescent="0.3">
      <c r="A125" t="s">
        <v>411</v>
      </c>
      <c r="B125" t="s">
        <v>29</v>
      </c>
      <c r="C125" t="s">
        <v>412</v>
      </c>
      <c r="D125" t="s">
        <v>413</v>
      </c>
      <c r="E125" t="s">
        <v>32</v>
      </c>
      <c r="F125" s="7">
        <v>69.05</v>
      </c>
      <c r="G125" t="s">
        <v>33</v>
      </c>
      <c r="H125" t="s">
        <v>34</v>
      </c>
      <c r="I125" t="s">
        <v>377</v>
      </c>
      <c r="L125" s="8">
        <v>0</v>
      </c>
      <c r="M125" t="s">
        <v>36</v>
      </c>
      <c r="N125" t="str">
        <f>IF(AND(PESQUISA!$B$3&lt;&gt;"",OR(PESQUISA!$B$4="TODAS",B125=PESQUISA!$B$4),ISNUMBER(SEARCH(PESQUISA!$B$3,D125))),ROW()-1,"")</f>
        <v/>
      </c>
    </row>
    <row r="126" spans="1:14" x14ac:dyDescent="0.3">
      <c r="A126" t="s">
        <v>414</v>
      </c>
      <c r="B126" t="s">
        <v>29</v>
      </c>
      <c r="C126" t="s">
        <v>415</v>
      </c>
      <c r="D126" t="s">
        <v>416</v>
      </c>
      <c r="E126" t="s">
        <v>376</v>
      </c>
      <c r="G126" t="s">
        <v>33</v>
      </c>
      <c r="H126" t="s">
        <v>34</v>
      </c>
      <c r="I126" t="s">
        <v>417</v>
      </c>
      <c r="M126" t="s">
        <v>53</v>
      </c>
      <c r="N126" t="str">
        <f>IF(AND(PESQUISA!$B$3&lt;&gt;"",OR(PESQUISA!$B$4="TODAS",B126=PESQUISA!$B$4),ISNUMBER(SEARCH(PESQUISA!$B$3,D126))),ROW()-1,"")</f>
        <v/>
      </c>
    </row>
    <row r="127" spans="1:14" x14ac:dyDescent="0.3">
      <c r="A127" t="s">
        <v>418</v>
      </c>
      <c r="B127" t="s">
        <v>29</v>
      </c>
      <c r="C127" t="s">
        <v>419</v>
      </c>
      <c r="D127" t="s">
        <v>420</v>
      </c>
      <c r="E127" t="s">
        <v>376</v>
      </c>
      <c r="G127" t="s">
        <v>33</v>
      </c>
      <c r="H127" t="s">
        <v>34</v>
      </c>
      <c r="I127" t="s">
        <v>417</v>
      </c>
      <c r="M127" t="s">
        <v>53</v>
      </c>
      <c r="N127" t="str">
        <f>IF(AND(PESQUISA!$B$3&lt;&gt;"",OR(PESQUISA!$B$4="TODAS",B127=PESQUISA!$B$4),ISNUMBER(SEARCH(PESQUISA!$B$3,D127))),ROW()-1,"")</f>
        <v/>
      </c>
    </row>
    <row r="128" spans="1:14" x14ac:dyDescent="0.3">
      <c r="A128" t="s">
        <v>421</v>
      </c>
      <c r="B128" t="s">
        <v>29</v>
      </c>
      <c r="C128" t="s">
        <v>422</v>
      </c>
      <c r="D128" t="s">
        <v>423</v>
      </c>
      <c r="E128" t="s">
        <v>376</v>
      </c>
      <c r="G128" t="s">
        <v>33</v>
      </c>
      <c r="H128" t="s">
        <v>34</v>
      </c>
      <c r="I128" t="s">
        <v>417</v>
      </c>
      <c r="M128" t="s">
        <v>53</v>
      </c>
      <c r="N128" t="str">
        <f>IF(AND(PESQUISA!$B$3&lt;&gt;"",OR(PESQUISA!$B$4="TODAS",B128=PESQUISA!$B$4),ISNUMBER(SEARCH(PESQUISA!$B$3,D128))),ROW()-1,"")</f>
        <v/>
      </c>
    </row>
    <row r="129" spans="1:14" x14ac:dyDescent="0.3">
      <c r="A129" t="s">
        <v>424</v>
      </c>
      <c r="B129" t="s">
        <v>29</v>
      </c>
      <c r="C129" t="s">
        <v>425</v>
      </c>
      <c r="D129" t="s">
        <v>426</v>
      </c>
      <c r="E129" t="s">
        <v>376</v>
      </c>
      <c r="F129" s="7">
        <v>1797.86</v>
      </c>
      <c r="G129" t="s">
        <v>33</v>
      </c>
      <c r="H129" t="s">
        <v>34</v>
      </c>
      <c r="I129" t="s">
        <v>417</v>
      </c>
      <c r="L129" s="8">
        <v>0</v>
      </c>
      <c r="M129" t="s">
        <v>36</v>
      </c>
      <c r="N129" t="str">
        <f>IF(AND(PESQUISA!$B$3&lt;&gt;"",OR(PESQUISA!$B$4="TODAS",B129=PESQUISA!$B$4),ISNUMBER(SEARCH(PESQUISA!$B$3,D129))),ROW()-1,"")</f>
        <v/>
      </c>
    </row>
    <row r="130" spans="1:14" x14ac:dyDescent="0.3">
      <c r="A130" t="s">
        <v>427</v>
      </c>
      <c r="B130" t="s">
        <v>29</v>
      </c>
      <c r="C130" t="s">
        <v>428</v>
      </c>
      <c r="D130" t="s">
        <v>429</v>
      </c>
      <c r="E130" t="s">
        <v>376</v>
      </c>
      <c r="F130" s="7">
        <v>2040.52</v>
      </c>
      <c r="G130" t="s">
        <v>33</v>
      </c>
      <c r="H130" t="s">
        <v>34</v>
      </c>
      <c r="I130" t="s">
        <v>417</v>
      </c>
      <c r="L130" s="8">
        <v>0</v>
      </c>
      <c r="M130" t="s">
        <v>36</v>
      </c>
      <c r="N130" t="str">
        <f>IF(AND(PESQUISA!$B$3&lt;&gt;"",OR(PESQUISA!$B$4="TODAS",B130=PESQUISA!$B$4),ISNUMBER(SEARCH(PESQUISA!$B$3,D130))),ROW()-1,"")</f>
        <v/>
      </c>
    </row>
    <row r="131" spans="1:14" x14ac:dyDescent="0.3">
      <c r="A131" t="s">
        <v>430</v>
      </c>
      <c r="B131" t="s">
        <v>29</v>
      </c>
      <c r="C131" t="s">
        <v>431</v>
      </c>
      <c r="D131" t="s">
        <v>432</v>
      </c>
      <c r="E131" t="s">
        <v>376</v>
      </c>
      <c r="F131" s="7">
        <v>3571.32</v>
      </c>
      <c r="G131" t="s">
        <v>33</v>
      </c>
      <c r="H131" t="s">
        <v>34</v>
      </c>
      <c r="I131" t="s">
        <v>417</v>
      </c>
      <c r="L131" s="8">
        <v>0</v>
      </c>
      <c r="M131" t="s">
        <v>36</v>
      </c>
      <c r="N131" t="str">
        <f>IF(AND(PESQUISA!$B$3&lt;&gt;"",OR(PESQUISA!$B$4="TODAS",B131=PESQUISA!$B$4),ISNUMBER(SEARCH(PESQUISA!$B$3,D131))),ROW()-1,"")</f>
        <v/>
      </c>
    </row>
    <row r="132" spans="1:14" x14ac:dyDescent="0.3">
      <c r="A132" t="s">
        <v>433</v>
      </c>
      <c r="B132" t="s">
        <v>29</v>
      </c>
      <c r="C132" t="s">
        <v>434</v>
      </c>
      <c r="D132" t="s">
        <v>435</v>
      </c>
      <c r="E132" t="s">
        <v>376</v>
      </c>
      <c r="F132" s="7">
        <v>3845</v>
      </c>
      <c r="G132" t="s">
        <v>33</v>
      </c>
      <c r="H132" t="s">
        <v>34</v>
      </c>
      <c r="I132" t="s">
        <v>417</v>
      </c>
      <c r="L132" s="8">
        <v>0</v>
      </c>
      <c r="M132" t="s">
        <v>36</v>
      </c>
      <c r="N132" t="str">
        <f>IF(AND(PESQUISA!$B$3&lt;&gt;"",OR(PESQUISA!$B$4="TODAS",B132=PESQUISA!$B$4),ISNUMBER(SEARCH(PESQUISA!$B$3,D132))),ROW()-1,"")</f>
        <v/>
      </c>
    </row>
    <row r="133" spans="1:14" x14ac:dyDescent="0.3">
      <c r="A133" t="s">
        <v>436</v>
      </c>
      <c r="B133" t="s">
        <v>29</v>
      </c>
      <c r="C133" t="s">
        <v>437</v>
      </c>
      <c r="D133" t="s">
        <v>438</v>
      </c>
      <c r="E133" t="s">
        <v>376</v>
      </c>
      <c r="F133" s="7">
        <v>5681.97</v>
      </c>
      <c r="G133" t="s">
        <v>33</v>
      </c>
      <c r="H133" t="s">
        <v>34</v>
      </c>
      <c r="I133" t="s">
        <v>417</v>
      </c>
      <c r="L133" s="8">
        <v>0</v>
      </c>
      <c r="M133" t="s">
        <v>36</v>
      </c>
      <c r="N133" t="str">
        <f>IF(AND(PESQUISA!$B$3&lt;&gt;"",OR(PESQUISA!$B$4="TODAS",B133=PESQUISA!$B$4),ISNUMBER(SEARCH(PESQUISA!$B$3,D133))),ROW()-1,"")</f>
        <v/>
      </c>
    </row>
    <row r="134" spans="1:14" x14ac:dyDescent="0.3">
      <c r="A134" t="s">
        <v>439</v>
      </c>
      <c r="B134" t="s">
        <v>29</v>
      </c>
      <c r="C134" t="s">
        <v>440</v>
      </c>
      <c r="D134" t="s">
        <v>441</v>
      </c>
      <c r="E134" t="s">
        <v>376</v>
      </c>
      <c r="F134" s="7">
        <v>5959.7</v>
      </c>
      <c r="G134" t="s">
        <v>33</v>
      </c>
      <c r="H134" t="s">
        <v>34</v>
      </c>
      <c r="I134" t="s">
        <v>417</v>
      </c>
      <c r="L134" s="8">
        <v>0</v>
      </c>
      <c r="M134" t="s">
        <v>36</v>
      </c>
      <c r="N134" t="str">
        <f>IF(AND(PESQUISA!$B$3&lt;&gt;"",OR(PESQUISA!$B$4="TODAS",B134=PESQUISA!$B$4),ISNUMBER(SEARCH(PESQUISA!$B$3,D134))),ROW()-1,"")</f>
        <v/>
      </c>
    </row>
    <row r="135" spans="1:14" x14ac:dyDescent="0.3">
      <c r="A135" t="s">
        <v>442</v>
      </c>
      <c r="B135" t="s">
        <v>29</v>
      </c>
      <c r="C135" t="s">
        <v>443</v>
      </c>
      <c r="D135" t="s">
        <v>444</v>
      </c>
      <c r="E135" t="s">
        <v>376</v>
      </c>
      <c r="F135" s="7">
        <v>1837.67</v>
      </c>
      <c r="G135" t="s">
        <v>33</v>
      </c>
      <c r="H135" t="s">
        <v>34</v>
      </c>
      <c r="I135" t="s">
        <v>417</v>
      </c>
      <c r="L135" s="8">
        <v>0</v>
      </c>
      <c r="M135" t="s">
        <v>36</v>
      </c>
      <c r="N135" t="str">
        <f>IF(AND(PESQUISA!$B$3&lt;&gt;"",OR(PESQUISA!$B$4="TODAS",B135=PESQUISA!$B$4),ISNUMBER(SEARCH(PESQUISA!$B$3,D135))),ROW()-1,"")</f>
        <v/>
      </c>
    </row>
    <row r="136" spans="1:14" x14ac:dyDescent="0.3">
      <c r="A136" t="s">
        <v>445</v>
      </c>
      <c r="B136" t="s">
        <v>29</v>
      </c>
      <c r="C136" t="s">
        <v>446</v>
      </c>
      <c r="D136" t="s">
        <v>447</v>
      </c>
      <c r="E136" t="s">
        <v>376</v>
      </c>
      <c r="F136" s="7">
        <v>5225.83</v>
      </c>
      <c r="G136" t="s">
        <v>33</v>
      </c>
      <c r="H136" t="s">
        <v>34</v>
      </c>
      <c r="I136" t="s">
        <v>417</v>
      </c>
      <c r="L136" s="8">
        <v>0</v>
      </c>
      <c r="M136" t="s">
        <v>36</v>
      </c>
      <c r="N136" t="str">
        <f>IF(AND(PESQUISA!$B$3&lt;&gt;"",OR(PESQUISA!$B$4="TODAS",B136=PESQUISA!$B$4),ISNUMBER(SEARCH(PESQUISA!$B$3,D136))),ROW()-1,"")</f>
        <v/>
      </c>
    </row>
    <row r="137" spans="1:14" x14ac:dyDescent="0.3">
      <c r="A137" t="s">
        <v>448</v>
      </c>
      <c r="B137" t="s">
        <v>29</v>
      </c>
      <c r="C137" t="s">
        <v>449</v>
      </c>
      <c r="D137" t="s">
        <v>450</v>
      </c>
      <c r="E137" t="s">
        <v>376</v>
      </c>
      <c r="F137" s="7">
        <v>5066.84</v>
      </c>
      <c r="G137" t="s">
        <v>33</v>
      </c>
      <c r="H137" t="s">
        <v>34</v>
      </c>
      <c r="I137" t="s">
        <v>417</v>
      </c>
      <c r="L137" s="8">
        <v>0</v>
      </c>
      <c r="M137" t="s">
        <v>36</v>
      </c>
      <c r="N137" t="str">
        <f>IF(AND(PESQUISA!$B$3&lt;&gt;"",OR(PESQUISA!$B$4="TODAS",B137=PESQUISA!$B$4),ISNUMBER(SEARCH(PESQUISA!$B$3,D137))),ROW()-1,"")</f>
        <v/>
      </c>
    </row>
    <row r="138" spans="1:14" x14ac:dyDescent="0.3">
      <c r="A138" t="s">
        <v>451</v>
      </c>
      <c r="B138" t="s">
        <v>29</v>
      </c>
      <c r="C138" t="s">
        <v>452</v>
      </c>
      <c r="D138" t="s">
        <v>453</v>
      </c>
      <c r="E138" t="s">
        <v>376</v>
      </c>
      <c r="F138" s="7">
        <v>2104.3000000000002</v>
      </c>
      <c r="G138" t="s">
        <v>33</v>
      </c>
      <c r="H138" t="s">
        <v>34</v>
      </c>
      <c r="I138" t="s">
        <v>417</v>
      </c>
      <c r="L138" s="8">
        <v>0</v>
      </c>
      <c r="M138" t="s">
        <v>36</v>
      </c>
      <c r="N138" t="str">
        <f>IF(AND(PESQUISA!$B$3&lt;&gt;"",OR(PESQUISA!$B$4="TODAS",B138=PESQUISA!$B$4),ISNUMBER(SEARCH(PESQUISA!$B$3,D138))),ROW()-1,"")</f>
        <v/>
      </c>
    </row>
    <row r="139" spans="1:14" x14ac:dyDescent="0.3">
      <c r="A139" t="s">
        <v>454</v>
      </c>
      <c r="B139" t="s">
        <v>29</v>
      </c>
      <c r="C139" t="s">
        <v>455</v>
      </c>
      <c r="D139" t="s">
        <v>456</v>
      </c>
      <c r="E139" t="s">
        <v>376</v>
      </c>
      <c r="F139" s="7">
        <v>2355.4699999999998</v>
      </c>
      <c r="G139" t="s">
        <v>33</v>
      </c>
      <c r="H139" t="s">
        <v>34</v>
      </c>
      <c r="I139" t="s">
        <v>417</v>
      </c>
      <c r="L139" s="8">
        <v>0</v>
      </c>
      <c r="M139" t="s">
        <v>36</v>
      </c>
      <c r="N139" t="str">
        <f>IF(AND(PESQUISA!$B$3&lt;&gt;"",OR(PESQUISA!$B$4="TODAS",B139=PESQUISA!$B$4),ISNUMBER(SEARCH(PESQUISA!$B$3,D139))),ROW()-1,"")</f>
        <v/>
      </c>
    </row>
    <row r="140" spans="1:14" x14ac:dyDescent="0.3">
      <c r="A140" t="s">
        <v>457</v>
      </c>
      <c r="B140" t="s">
        <v>29</v>
      </c>
      <c r="C140" t="s">
        <v>458</v>
      </c>
      <c r="D140" t="s">
        <v>459</v>
      </c>
      <c r="E140" t="s">
        <v>376</v>
      </c>
      <c r="F140" s="7">
        <v>982.83</v>
      </c>
      <c r="G140" t="s">
        <v>33</v>
      </c>
      <c r="H140" t="s">
        <v>34</v>
      </c>
      <c r="I140" t="s">
        <v>417</v>
      </c>
      <c r="L140" s="8">
        <v>0</v>
      </c>
      <c r="M140" t="s">
        <v>36</v>
      </c>
      <c r="N140" t="str">
        <f>IF(AND(PESQUISA!$B$3&lt;&gt;"",OR(PESQUISA!$B$4="TODAS",B140=PESQUISA!$B$4),ISNUMBER(SEARCH(PESQUISA!$B$3,D140))),ROW()-1,"")</f>
        <v/>
      </c>
    </row>
    <row r="141" spans="1:14" x14ac:dyDescent="0.3">
      <c r="A141" t="s">
        <v>460</v>
      </c>
      <c r="B141" t="s">
        <v>29</v>
      </c>
      <c r="C141" t="s">
        <v>461</v>
      </c>
      <c r="D141" t="s">
        <v>462</v>
      </c>
      <c r="E141" t="s">
        <v>376</v>
      </c>
      <c r="G141" t="s">
        <v>33</v>
      </c>
      <c r="H141" t="s">
        <v>34</v>
      </c>
      <c r="I141" t="s">
        <v>417</v>
      </c>
      <c r="M141" t="s">
        <v>53</v>
      </c>
      <c r="N141" t="str">
        <f>IF(AND(PESQUISA!$B$3&lt;&gt;"",OR(PESQUISA!$B$4="TODAS",B141=PESQUISA!$B$4),ISNUMBER(SEARCH(PESQUISA!$B$3,D141))),ROW()-1,"")</f>
        <v/>
      </c>
    </row>
    <row r="142" spans="1:14" x14ac:dyDescent="0.3">
      <c r="A142" t="s">
        <v>463</v>
      </c>
      <c r="B142" t="s">
        <v>29</v>
      </c>
      <c r="C142" t="s">
        <v>464</v>
      </c>
      <c r="D142" t="s">
        <v>465</v>
      </c>
      <c r="E142" t="s">
        <v>376</v>
      </c>
      <c r="F142" s="7">
        <v>802.86</v>
      </c>
      <c r="G142" t="s">
        <v>33</v>
      </c>
      <c r="H142" t="s">
        <v>34</v>
      </c>
      <c r="I142" t="s">
        <v>417</v>
      </c>
      <c r="L142" s="8">
        <v>0</v>
      </c>
      <c r="M142" t="s">
        <v>36</v>
      </c>
      <c r="N142" t="str">
        <f>IF(AND(PESQUISA!$B$3&lt;&gt;"",OR(PESQUISA!$B$4="TODAS",B142=PESQUISA!$B$4),ISNUMBER(SEARCH(PESQUISA!$B$3,D142))),ROW()-1,"")</f>
        <v/>
      </c>
    </row>
    <row r="143" spans="1:14" x14ac:dyDescent="0.3">
      <c r="A143" t="s">
        <v>466</v>
      </c>
      <c r="B143" t="s">
        <v>29</v>
      </c>
      <c r="C143" t="s">
        <v>467</v>
      </c>
      <c r="D143" t="s">
        <v>468</v>
      </c>
      <c r="E143" t="s">
        <v>376</v>
      </c>
      <c r="F143" s="7">
        <v>912.98</v>
      </c>
      <c r="G143" t="s">
        <v>33</v>
      </c>
      <c r="H143" t="s">
        <v>34</v>
      </c>
      <c r="I143" t="s">
        <v>417</v>
      </c>
      <c r="L143" s="8">
        <v>0</v>
      </c>
      <c r="M143" t="s">
        <v>36</v>
      </c>
      <c r="N143" t="str">
        <f>IF(AND(PESQUISA!$B$3&lt;&gt;"",OR(PESQUISA!$B$4="TODAS",B143=PESQUISA!$B$4),ISNUMBER(SEARCH(PESQUISA!$B$3,D143))),ROW()-1,"")</f>
        <v/>
      </c>
    </row>
    <row r="144" spans="1:14" x14ac:dyDescent="0.3">
      <c r="A144" t="s">
        <v>469</v>
      </c>
      <c r="B144" t="s">
        <v>29</v>
      </c>
      <c r="C144" t="s">
        <v>470</v>
      </c>
      <c r="D144" t="s">
        <v>471</v>
      </c>
      <c r="E144" t="s">
        <v>376</v>
      </c>
      <c r="F144" s="7">
        <v>814.38</v>
      </c>
      <c r="G144" t="s">
        <v>33</v>
      </c>
      <c r="H144" t="s">
        <v>34</v>
      </c>
      <c r="I144" t="s">
        <v>417</v>
      </c>
      <c r="L144" s="8">
        <v>0</v>
      </c>
      <c r="M144" t="s">
        <v>36</v>
      </c>
      <c r="N144" t="str">
        <f>IF(AND(PESQUISA!$B$3&lt;&gt;"",OR(PESQUISA!$B$4="TODAS",B144=PESQUISA!$B$4),ISNUMBER(SEARCH(PESQUISA!$B$3,D144))),ROW()-1,"")</f>
        <v/>
      </c>
    </row>
    <row r="145" spans="1:14" x14ac:dyDescent="0.3">
      <c r="A145" t="s">
        <v>472</v>
      </c>
      <c r="B145" t="s">
        <v>29</v>
      </c>
      <c r="C145" t="s">
        <v>473</v>
      </c>
      <c r="D145" t="s">
        <v>474</v>
      </c>
      <c r="E145" t="s">
        <v>376</v>
      </c>
      <c r="F145" s="7">
        <v>763.88</v>
      </c>
      <c r="G145" t="s">
        <v>33</v>
      </c>
      <c r="H145" t="s">
        <v>34</v>
      </c>
      <c r="I145" t="s">
        <v>417</v>
      </c>
      <c r="L145" s="8">
        <v>0</v>
      </c>
      <c r="M145" t="s">
        <v>36</v>
      </c>
      <c r="N145" t="str">
        <f>IF(AND(PESQUISA!$B$3&lt;&gt;"",OR(PESQUISA!$B$4="TODAS",B145=PESQUISA!$B$4),ISNUMBER(SEARCH(PESQUISA!$B$3,D145))),ROW()-1,"")</f>
        <v/>
      </c>
    </row>
    <row r="146" spans="1:14" x14ac:dyDescent="0.3">
      <c r="A146" t="s">
        <v>475</v>
      </c>
      <c r="B146" t="s">
        <v>29</v>
      </c>
      <c r="C146" t="s">
        <v>476</v>
      </c>
      <c r="D146" t="s">
        <v>477</v>
      </c>
      <c r="E146" t="s">
        <v>376</v>
      </c>
      <c r="F146" s="7">
        <v>919.57</v>
      </c>
      <c r="G146" t="s">
        <v>33</v>
      </c>
      <c r="H146" t="s">
        <v>34</v>
      </c>
      <c r="I146" t="s">
        <v>417</v>
      </c>
      <c r="L146" s="8">
        <v>0</v>
      </c>
      <c r="M146" t="s">
        <v>36</v>
      </c>
      <c r="N146" t="str">
        <f>IF(AND(PESQUISA!$B$3&lt;&gt;"",OR(PESQUISA!$B$4="TODAS",B146=PESQUISA!$B$4),ISNUMBER(SEARCH(PESQUISA!$B$3,D146))),ROW()-1,"")</f>
        <v/>
      </c>
    </row>
    <row r="147" spans="1:14" x14ac:dyDescent="0.3">
      <c r="A147" t="s">
        <v>478</v>
      </c>
      <c r="B147" t="s">
        <v>29</v>
      </c>
      <c r="C147" t="s">
        <v>479</v>
      </c>
      <c r="D147" t="s">
        <v>480</v>
      </c>
      <c r="E147" t="s">
        <v>376</v>
      </c>
      <c r="G147" t="s">
        <v>33</v>
      </c>
      <c r="H147" t="s">
        <v>34</v>
      </c>
      <c r="I147" t="s">
        <v>417</v>
      </c>
      <c r="M147" t="s">
        <v>53</v>
      </c>
      <c r="N147" t="str">
        <f>IF(AND(PESQUISA!$B$3&lt;&gt;"",OR(PESQUISA!$B$4="TODAS",B147=PESQUISA!$B$4),ISNUMBER(SEARCH(PESQUISA!$B$3,D147))),ROW()-1,"")</f>
        <v/>
      </c>
    </row>
    <row r="148" spans="1:14" x14ac:dyDescent="0.3">
      <c r="A148" t="s">
        <v>481</v>
      </c>
      <c r="B148" t="s">
        <v>29</v>
      </c>
      <c r="C148" t="s">
        <v>482</v>
      </c>
      <c r="D148" t="s">
        <v>483</v>
      </c>
      <c r="E148" t="s">
        <v>376</v>
      </c>
      <c r="F148" s="7">
        <v>751.44</v>
      </c>
      <c r="G148" t="s">
        <v>33</v>
      </c>
      <c r="H148" t="s">
        <v>34</v>
      </c>
      <c r="I148" t="s">
        <v>417</v>
      </c>
      <c r="L148" s="8">
        <v>0</v>
      </c>
      <c r="M148" t="s">
        <v>36</v>
      </c>
      <c r="N148" t="str">
        <f>IF(AND(PESQUISA!$B$3&lt;&gt;"",OR(PESQUISA!$B$4="TODAS",B148=PESQUISA!$B$4),ISNUMBER(SEARCH(PESQUISA!$B$3,D148))),ROW()-1,"")</f>
        <v/>
      </c>
    </row>
    <row r="149" spans="1:14" x14ac:dyDescent="0.3">
      <c r="A149" t="s">
        <v>484</v>
      </c>
      <c r="B149" t="s">
        <v>29</v>
      </c>
      <c r="C149" t="s">
        <v>485</v>
      </c>
      <c r="D149" t="s">
        <v>486</v>
      </c>
      <c r="E149" t="s">
        <v>376</v>
      </c>
      <c r="F149" s="7">
        <v>780.25</v>
      </c>
      <c r="G149" t="s">
        <v>33</v>
      </c>
      <c r="H149" t="s">
        <v>34</v>
      </c>
      <c r="I149" t="s">
        <v>417</v>
      </c>
      <c r="L149" s="8">
        <v>0</v>
      </c>
      <c r="M149" t="s">
        <v>36</v>
      </c>
      <c r="N149" t="str">
        <f>IF(AND(PESQUISA!$B$3&lt;&gt;"",OR(PESQUISA!$B$4="TODAS",B149=PESQUISA!$B$4),ISNUMBER(SEARCH(PESQUISA!$B$3,D149))),ROW()-1,"")</f>
        <v/>
      </c>
    </row>
    <row r="150" spans="1:14" x14ac:dyDescent="0.3">
      <c r="A150" t="s">
        <v>487</v>
      </c>
      <c r="B150" t="s">
        <v>29</v>
      </c>
      <c r="C150" t="s">
        <v>488</v>
      </c>
      <c r="D150" t="s">
        <v>489</v>
      </c>
      <c r="E150" t="s">
        <v>376</v>
      </c>
      <c r="F150" s="7">
        <v>736.61</v>
      </c>
      <c r="G150" t="s">
        <v>33</v>
      </c>
      <c r="H150" t="s">
        <v>34</v>
      </c>
      <c r="I150" t="s">
        <v>417</v>
      </c>
      <c r="L150" s="8">
        <v>0</v>
      </c>
      <c r="M150" t="s">
        <v>36</v>
      </c>
      <c r="N150" t="str">
        <f>IF(AND(PESQUISA!$B$3&lt;&gt;"",OR(PESQUISA!$B$4="TODAS",B150=PESQUISA!$B$4),ISNUMBER(SEARCH(PESQUISA!$B$3,D150))),ROW()-1,"")</f>
        <v/>
      </c>
    </row>
    <row r="151" spans="1:14" x14ac:dyDescent="0.3">
      <c r="A151" t="s">
        <v>490</v>
      </c>
      <c r="B151" t="s">
        <v>29</v>
      </c>
      <c r="C151" t="s">
        <v>491</v>
      </c>
      <c r="D151" t="s">
        <v>492</v>
      </c>
      <c r="E151" t="s">
        <v>376</v>
      </c>
      <c r="F151" s="7">
        <v>705.74</v>
      </c>
      <c r="G151" t="s">
        <v>33</v>
      </c>
      <c r="H151" t="s">
        <v>34</v>
      </c>
      <c r="I151" t="s">
        <v>417</v>
      </c>
      <c r="L151" s="8">
        <v>0</v>
      </c>
      <c r="M151" t="s">
        <v>36</v>
      </c>
      <c r="N151" t="str">
        <f>IF(AND(PESQUISA!$B$3&lt;&gt;"",OR(PESQUISA!$B$4="TODAS",B151=PESQUISA!$B$4),ISNUMBER(SEARCH(PESQUISA!$B$3,D151))),ROW()-1,"")</f>
        <v/>
      </c>
    </row>
    <row r="152" spans="1:14" x14ac:dyDescent="0.3">
      <c r="A152" t="s">
        <v>493</v>
      </c>
      <c r="B152" t="s">
        <v>29</v>
      </c>
      <c r="C152" t="s">
        <v>494</v>
      </c>
      <c r="D152" t="s">
        <v>495</v>
      </c>
      <c r="E152" t="s">
        <v>376</v>
      </c>
      <c r="F152" s="7">
        <v>909.96</v>
      </c>
      <c r="G152" t="s">
        <v>33</v>
      </c>
      <c r="H152" t="s">
        <v>34</v>
      </c>
      <c r="I152" t="s">
        <v>417</v>
      </c>
      <c r="L152" s="8">
        <v>0</v>
      </c>
      <c r="M152" t="s">
        <v>36</v>
      </c>
      <c r="N152" t="str">
        <f>IF(AND(PESQUISA!$B$3&lt;&gt;"",OR(PESQUISA!$B$4="TODAS",B152=PESQUISA!$B$4),ISNUMBER(SEARCH(PESQUISA!$B$3,D152))),ROW()-1,"")</f>
        <v/>
      </c>
    </row>
    <row r="153" spans="1:14" x14ac:dyDescent="0.3">
      <c r="A153" t="s">
        <v>496</v>
      </c>
      <c r="B153" t="s">
        <v>29</v>
      </c>
      <c r="C153" t="s">
        <v>497</v>
      </c>
      <c r="D153" t="s">
        <v>498</v>
      </c>
      <c r="E153" t="s">
        <v>376</v>
      </c>
      <c r="G153" t="s">
        <v>33</v>
      </c>
      <c r="H153" t="s">
        <v>34</v>
      </c>
      <c r="I153" t="s">
        <v>417</v>
      </c>
      <c r="M153" t="s">
        <v>53</v>
      </c>
      <c r="N153" t="str">
        <f>IF(AND(PESQUISA!$B$3&lt;&gt;"",OR(PESQUISA!$B$4="TODAS",B153=PESQUISA!$B$4),ISNUMBER(SEARCH(PESQUISA!$B$3,D153))),ROW()-1,"")</f>
        <v/>
      </c>
    </row>
    <row r="154" spans="1:14" x14ac:dyDescent="0.3">
      <c r="A154" t="s">
        <v>499</v>
      </c>
      <c r="B154" t="s">
        <v>29</v>
      </c>
      <c r="C154" t="s">
        <v>500</v>
      </c>
      <c r="D154" t="s">
        <v>501</v>
      </c>
      <c r="E154" t="s">
        <v>376</v>
      </c>
      <c r="F154" s="7">
        <v>748.47</v>
      </c>
      <c r="G154" t="s">
        <v>33</v>
      </c>
      <c r="H154" t="s">
        <v>34</v>
      </c>
      <c r="I154" t="s">
        <v>417</v>
      </c>
      <c r="L154" s="8">
        <v>0</v>
      </c>
      <c r="M154" t="s">
        <v>36</v>
      </c>
      <c r="N154" t="str">
        <f>IF(AND(PESQUISA!$B$3&lt;&gt;"",OR(PESQUISA!$B$4="TODAS",B154=PESQUISA!$B$4),ISNUMBER(SEARCH(PESQUISA!$B$3,D154))),ROW()-1,"")</f>
        <v/>
      </c>
    </row>
    <row r="155" spans="1:14" x14ac:dyDescent="0.3">
      <c r="A155" t="s">
        <v>502</v>
      </c>
      <c r="B155" t="s">
        <v>29</v>
      </c>
      <c r="C155" t="s">
        <v>503</v>
      </c>
      <c r="D155" t="s">
        <v>504</v>
      </c>
      <c r="E155" t="s">
        <v>376</v>
      </c>
      <c r="F155" s="7">
        <v>749.13</v>
      </c>
      <c r="G155" t="s">
        <v>33</v>
      </c>
      <c r="H155" t="s">
        <v>34</v>
      </c>
      <c r="I155" t="s">
        <v>417</v>
      </c>
      <c r="L155" s="8">
        <v>0</v>
      </c>
      <c r="M155" t="s">
        <v>36</v>
      </c>
      <c r="N155" t="str">
        <f>IF(AND(PESQUISA!$B$3&lt;&gt;"",OR(PESQUISA!$B$4="TODAS",B155=PESQUISA!$B$4),ISNUMBER(SEARCH(PESQUISA!$B$3,D155))),ROW()-1,"")</f>
        <v/>
      </c>
    </row>
    <row r="156" spans="1:14" x14ac:dyDescent="0.3">
      <c r="A156" t="s">
        <v>505</v>
      </c>
      <c r="B156" t="s">
        <v>29</v>
      </c>
      <c r="C156" t="s">
        <v>506</v>
      </c>
      <c r="D156" t="s">
        <v>507</v>
      </c>
      <c r="E156" t="s">
        <v>376</v>
      </c>
      <c r="F156" s="7">
        <v>711.53</v>
      </c>
      <c r="G156" t="s">
        <v>33</v>
      </c>
      <c r="H156" t="s">
        <v>34</v>
      </c>
      <c r="I156" t="s">
        <v>417</v>
      </c>
      <c r="L156" s="8">
        <v>0</v>
      </c>
      <c r="M156" t="s">
        <v>36</v>
      </c>
      <c r="N156" t="str">
        <f>IF(AND(PESQUISA!$B$3&lt;&gt;"",OR(PESQUISA!$B$4="TODAS",B156=PESQUISA!$B$4),ISNUMBER(SEARCH(PESQUISA!$B$3,D156))),ROW()-1,"")</f>
        <v/>
      </c>
    </row>
    <row r="157" spans="1:14" x14ac:dyDescent="0.3">
      <c r="A157" t="s">
        <v>508</v>
      </c>
      <c r="B157" t="s">
        <v>29</v>
      </c>
      <c r="C157" t="s">
        <v>509</v>
      </c>
      <c r="D157" t="s">
        <v>510</v>
      </c>
      <c r="E157" t="s">
        <v>376</v>
      </c>
      <c r="F157" s="7">
        <v>923.1</v>
      </c>
      <c r="G157" t="s">
        <v>33</v>
      </c>
      <c r="H157" t="s">
        <v>34</v>
      </c>
      <c r="I157" t="s">
        <v>417</v>
      </c>
      <c r="L157" s="8">
        <v>0</v>
      </c>
      <c r="M157" t="s">
        <v>36</v>
      </c>
      <c r="N157" t="str">
        <f>IF(AND(PESQUISA!$B$3&lt;&gt;"",OR(PESQUISA!$B$4="TODAS",B157=PESQUISA!$B$4),ISNUMBER(SEARCH(PESQUISA!$B$3,D157))),ROW()-1,"")</f>
        <v/>
      </c>
    </row>
    <row r="158" spans="1:14" x14ac:dyDescent="0.3">
      <c r="A158" t="s">
        <v>511</v>
      </c>
      <c r="B158" t="s">
        <v>29</v>
      </c>
      <c r="C158" t="s">
        <v>512</v>
      </c>
      <c r="D158" t="s">
        <v>513</v>
      </c>
      <c r="E158" t="s">
        <v>376</v>
      </c>
      <c r="F158" s="7">
        <v>910.47</v>
      </c>
      <c r="G158" t="s">
        <v>33</v>
      </c>
      <c r="H158" t="s">
        <v>34</v>
      </c>
      <c r="I158" t="s">
        <v>417</v>
      </c>
      <c r="L158" s="8">
        <v>0</v>
      </c>
      <c r="M158" t="s">
        <v>36</v>
      </c>
      <c r="N158" t="str">
        <f>IF(AND(PESQUISA!$B$3&lt;&gt;"",OR(PESQUISA!$B$4="TODAS",B158=PESQUISA!$B$4),ISNUMBER(SEARCH(PESQUISA!$B$3,D158))),ROW()-1,"")</f>
        <v/>
      </c>
    </row>
    <row r="159" spans="1:14" x14ac:dyDescent="0.3">
      <c r="A159" t="s">
        <v>514</v>
      </c>
      <c r="B159" t="s">
        <v>29</v>
      </c>
      <c r="C159" t="s">
        <v>515</v>
      </c>
      <c r="D159" t="s">
        <v>516</v>
      </c>
      <c r="E159" t="s">
        <v>376</v>
      </c>
      <c r="G159" t="s">
        <v>33</v>
      </c>
      <c r="H159" t="s">
        <v>34</v>
      </c>
      <c r="I159" t="s">
        <v>417</v>
      </c>
      <c r="M159" t="s">
        <v>53</v>
      </c>
      <c r="N159" t="str">
        <f>IF(AND(PESQUISA!$B$3&lt;&gt;"",OR(PESQUISA!$B$4="TODAS",B159=PESQUISA!$B$4),ISNUMBER(SEARCH(PESQUISA!$B$3,D159))),ROW()-1,"")</f>
        <v/>
      </c>
    </row>
    <row r="160" spans="1:14" x14ac:dyDescent="0.3">
      <c r="A160" t="s">
        <v>517</v>
      </c>
      <c r="B160" t="s">
        <v>29</v>
      </c>
      <c r="C160" t="s">
        <v>518</v>
      </c>
      <c r="D160" t="s">
        <v>519</v>
      </c>
      <c r="E160" t="s">
        <v>376</v>
      </c>
      <c r="F160" s="7">
        <v>751.09</v>
      </c>
      <c r="G160" t="s">
        <v>33</v>
      </c>
      <c r="H160" t="s">
        <v>34</v>
      </c>
      <c r="I160" t="s">
        <v>417</v>
      </c>
      <c r="L160" s="8">
        <v>0</v>
      </c>
      <c r="M160" t="s">
        <v>36</v>
      </c>
      <c r="N160" t="str">
        <f>IF(AND(PESQUISA!$B$3&lt;&gt;"",OR(PESQUISA!$B$4="TODAS",B160=PESQUISA!$B$4),ISNUMBER(SEARCH(PESQUISA!$B$3,D160))),ROW()-1,"")</f>
        <v/>
      </c>
    </row>
    <row r="161" spans="1:14" x14ac:dyDescent="0.3">
      <c r="A161" t="s">
        <v>520</v>
      </c>
      <c r="B161" t="s">
        <v>29</v>
      </c>
      <c r="C161" t="s">
        <v>521</v>
      </c>
      <c r="D161" t="s">
        <v>522</v>
      </c>
      <c r="E161" t="s">
        <v>376</v>
      </c>
      <c r="F161" s="7">
        <v>774.26</v>
      </c>
      <c r="G161" t="s">
        <v>33</v>
      </c>
      <c r="H161" t="s">
        <v>34</v>
      </c>
      <c r="I161" t="s">
        <v>417</v>
      </c>
      <c r="L161" s="8">
        <v>0</v>
      </c>
      <c r="M161" t="s">
        <v>36</v>
      </c>
      <c r="N161" t="str">
        <f>IF(AND(PESQUISA!$B$3&lt;&gt;"",OR(PESQUISA!$B$4="TODAS",B161=PESQUISA!$B$4),ISNUMBER(SEARCH(PESQUISA!$B$3,D161))),ROW()-1,"")</f>
        <v/>
      </c>
    </row>
    <row r="162" spans="1:14" x14ac:dyDescent="0.3">
      <c r="A162" t="s">
        <v>523</v>
      </c>
      <c r="B162" t="s">
        <v>29</v>
      </c>
      <c r="C162" t="s">
        <v>524</v>
      </c>
      <c r="D162" t="s">
        <v>525</v>
      </c>
      <c r="E162" t="s">
        <v>376</v>
      </c>
      <c r="F162" s="7">
        <v>708.85</v>
      </c>
      <c r="G162" t="s">
        <v>33</v>
      </c>
      <c r="H162" t="s">
        <v>34</v>
      </c>
      <c r="I162" t="s">
        <v>417</v>
      </c>
      <c r="L162" s="8">
        <v>0</v>
      </c>
      <c r="M162" t="s">
        <v>36</v>
      </c>
      <c r="N162" t="str">
        <f>IF(AND(PESQUISA!$B$3&lt;&gt;"",OR(PESQUISA!$B$4="TODAS",B162=PESQUISA!$B$4),ISNUMBER(SEARCH(PESQUISA!$B$3,D162))),ROW()-1,"")</f>
        <v/>
      </c>
    </row>
    <row r="163" spans="1:14" x14ac:dyDescent="0.3">
      <c r="A163" t="s">
        <v>526</v>
      </c>
      <c r="B163" t="s">
        <v>29</v>
      </c>
      <c r="C163" t="s">
        <v>527</v>
      </c>
      <c r="D163" t="s">
        <v>528</v>
      </c>
      <c r="E163" t="s">
        <v>376</v>
      </c>
      <c r="F163" s="7">
        <v>931.28</v>
      </c>
      <c r="G163" t="s">
        <v>33</v>
      </c>
      <c r="H163" t="s">
        <v>34</v>
      </c>
      <c r="I163" t="s">
        <v>417</v>
      </c>
      <c r="L163" s="8">
        <v>0</v>
      </c>
      <c r="M163" t="s">
        <v>36</v>
      </c>
      <c r="N163" t="str">
        <f>IF(AND(PESQUISA!$B$3&lt;&gt;"",OR(PESQUISA!$B$4="TODAS",B163=PESQUISA!$B$4),ISNUMBER(SEARCH(PESQUISA!$B$3,D163))),ROW()-1,"")</f>
        <v/>
      </c>
    </row>
    <row r="164" spans="1:14" x14ac:dyDescent="0.3">
      <c r="A164" t="s">
        <v>529</v>
      </c>
      <c r="B164" t="s">
        <v>29</v>
      </c>
      <c r="C164" t="s">
        <v>530</v>
      </c>
      <c r="D164" t="s">
        <v>531</v>
      </c>
      <c r="E164" t="s">
        <v>376</v>
      </c>
      <c r="G164" t="s">
        <v>33</v>
      </c>
      <c r="H164" t="s">
        <v>34</v>
      </c>
      <c r="I164" t="s">
        <v>417</v>
      </c>
      <c r="M164" t="s">
        <v>53</v>
      </c>
      <c r="N164" t="str">
        <f>IF(AND(PESQUISA!$B$3&lt;&gt;"",OR(PESQUISA!$B$4="TODAS",B164=PESQUISA!$B$4),ISNUMBER(SEARCH(PESQUISA!$B$3,D164))),ROW()-1,"")</f>
        <v/>
      </c>
    </row>
    <row r="165" spans="1:14" x14ac:dyDescent="0.3">
      <c r="A165" t="s">
        <v>532</v>
      </c>
      <c r="B165" t="s">
        <v>29</v>
      </c>
      <c r="C165" t="s">
        <v>533</v>
      </c>
      <c r="D165" t="s">
        <v>534</v>
      </c>
      <c r="E165" t="s">
        <v>376</v>
      </c>
      <c r="F165" s="7">
        <v>767.94</v>
      </c>
      <c r="G165" t="s">
        <v>33</v>
      </c>
      <c r="H165" t="s">
        <v>34</v>
      </c>
      <c r="I165" t="s">
        <v>417</v>
      </c>
      <c r="L165" s="8">
        <v>0</v>
      </c>
      <c r="M165" t="s">
        <v>36</v>
      </c>
      <c r="N165" t="str">
        <f>IF(AND(PESQUISA!$B$3&lt;&gt;"",OR(PESQUISA!$B$4="TODAS",B165=PESQUISA!$B$4),ISNUMBER(SEARCH(PESQUISA!$B$3,D165))),ROW()-1,"")</f>
        <v/>
      </c>
    </row>
    <row r="166" spans="1:14" x14ac:dyDescent="0.3">
      <c r="A166" t="s">
        <v>535</v>
      </c>
      <c r="B166" t="s">
        <v>29</v>
      </c>
      <c r="C166" t="s">
        <v>536</v>
      </c>
      <c r="D166" t="s">
        <v>537</v>
      </c>
      <c r="E166" t="s">
        <v>376</v>
      </c>
      <c r="F166" s="7">
        <v>766.28</v>
      </c>
      <c r="G166" t="s">
        <v>33</v>
      </c>
      <c r="H166" t="s">
        <v>34</v>
      </c>
      <c r="I166" t="s">
        <v>417</v>
      </c>
      <c r="L166" s="8">
        <v>0</v>
      </c>
      <c r="M166" t="s">
        <v>36</v>
      </c>
      <c r="N166" t="str">
        <f>IF(AND(PESQUISA!$B$3&lt;&gt;"",OR(PESQUISA!$B$4="TODAS",B166=PESQUISA!$B$4),ISNUMBER(SEARCH(PESQUISA!$B$3,D166))),ROW()-1,"")</f>
        <v/>
      </c>
    </row>
    <row r="167" spans="1:14" x14ac:dyDescent="0.3">
      <c r="A167" t="s">
        <v>538</v>
      </c>
      <c r="B167" t="s">
        <v>29</v>
      </c>
      <c r="C167" t="s">
        <v>539</v>
      </c>
      <c r="D167" t="s">
        <v>540</v>
      </c>
      <c r="E167" t="s">
        <v>376</v>
      </c>
      <c r="F167" s="7">
        <v>735.14</v>
      </c>
      <c r="G167" t="s">
        <v>33</v>
      </c>
      <c r="H167" t="s">
        <v>34</v>
      </c>
      <c r="I167" t="s">
        <v>417</v>
      </c>
      <c r="L167" s="8">
        <v>0</v>
      </c>
      <c r="M167" t="s">
        <v>36</v>
      </c>
      <c r="N167" t="str">
        <f>IF(AND(PESQUISA!$B$3&lt;&gt;"",OR(PESQUISA!$B$4="TODAS",B167=PESQUISA!$B$4),ISNUMBER(SEARCH(PESQUISA!$B$3,D167))),ROW()-1,"")</f>
        <v/>
      </c>
    </row>
    <row r="168" spans="1:14" x14ac:dyDescent="0.3">
      <c r="A168" t="s">
        <v>541</v>
      </c>
      <c r="B168" t="s">
        <v>29</v>
      </c>
      <c r="C168" t="s">
        <v>542</v>
      </c>
      <c r="D168" t="s">
        <v>543</v>
      </c>
      <c r="E168" t="s">
        <v>376</v>
      </c>
      <c r="F168" s="7">
        <v>905.22</v>
      </c>
      <c r="G168" t="s">
        <v>33</v>
      </c>
      <c r="H168" t="s">
        <v>34</v>
      </c>
      <c r="I168" t="s">
        <v>417</v>
      </c>
      <c r="L168" s="8">
        <v>0</v>
      </c>
      <c r="M168" t="s">
        <v>36</v>
      </c>
      <c r="N168" t="str">
        <f>IF(AND(PESQUISA!$B$3&lt;&gt;"",OR(PESQUISA!$B$4="TODAS",B168=PESQUISA!$B$4),ISNUMBER(SEARCH(PESQUISA!$B$3,D168))),ROW()-1,"")</f>
        <v/>
      </c>
    </row>
    <row r="169" spans="1:14" x14ac:dyDescent="0.3">
      <c r="A169" t="s">
        <v>544</v>
      </c>
      <c r="B169" t="s">
        <v>29</v>
      </c>
      <c r="C169" t="s">
        <v>545</v>
      </c>
      <c r="D169" t="s">
        <v>546</v>
      </c>
      <c r="E169" t="s">
        <v>376</v>
      </c>
      <c r="G169" t="s">
        <v>33</v>
      </c>
      <c r="H169" t="s">
        <v>34</v>
      </c>
      <c r="I169" t="s">
        <v>417</v>
      </c>
      <c r="M169" t="s">
        <v>53</v>
      </c>
      <c r="N169" t="str">
        <f>IF(AND(PESQUISA!$B$3&lt;&gt;"",OR(PESQUISA!$B$4="TODAS",B169=PESQUISA!$B$4),ISNUMBER(SEARCH(PESQUISA!$B$3,D169))),ROW()-1,"")</f>
        <v/>
      </c>
    </row>
    <row r="170" spans="1:14" x14ac:dyDescent="0.3">
      <c r="A170" t="s">
        <v>547</v>
      </c>
      <c r="B170" t="s">
        <v>29</v>
      </c>
      <c r="C170" t="s">
        <v>548</v>
      </c>
      <c r="D170" t="s">
        <v>549</v>
      </c>
      <c r="E170" t="s">
        <v>376</v>
      </c>
      <c r="F170" s="7">
        <v>779.75</v>
      </c>
      <c r="G170" t="s">
        <v>33</v>
      </c>
      <c r="H170" t="s">
        <v>34</v>
      </c>
      <c r="I170" t="s">
        <v>417</v>
      </c>
      <c r="L170" s="8">
        <v>0</v>
      </c>
      <c r="M170" t="s">
        <v>36</v>
      </c>
      <c r="N170" t="str">
        <f>IF(AND(PESQUISA!$B$3&lt;&gt;"",OR(PESQUISA!$B$4="TODAS",B170=PESQUISA!$B$4),ISNUMBER(SEARCH(PESQUISA!$B$3,D170))),ROW()-1,"")</f>
        <v/>
      </c>
    </row>
    <row r="171" spans="1:14" x14ac:dyDescent="0.3">
      <c r="A171" t="s">
        <v>550</v>
      </c>
      <c r="B171" t="s">
        <v>29</v>
      </c>
      <c r="C171" t="s">
        <v>551</v>
      </c>
      <c r="D171" t="s">
        <v>552</v>
      </c>
      <c r="E171" t="s">
        <v>376</v>
      </c>
      <c r="F171" s="7">
        <v>737.52</v>
      </c>
      <c r="G171" t="s">
        <v>33</v>
      </c>
      <c r="H171" t="s">
        <v>34</v>
      </c>
      <c r="I171" t="s">
        <v>417</v>
      </c>
      <c r="L171" s="8">
        <v>0</v>
      </c>
      <c r="M171" t="s">
        <v>36</v>
      </c>
      <c r="N171" t="str">
        <f>IF(AND(PESQUISA!$B$3&lt;&gt;"",OR(PESQUISA!$B$4="TODAS",B171=PESQUISA!$B$4),ISNUMBER(SEARCH(PESQUISA!$B$3,D171))),ROW()-1,"")</f>
        <v/>
      </c>
    </row>
    <row r="172" spans="1:14" x14ac:dyDescent="0.3">
      <c r="A172" t="s">
        <v>553</v>
      </c>
      <c r="B172" t="s">
        <v>29</v>
      </c>
      <c r="C172" t="s">
        <v>554</v>
      </c>
      <c r="D172" t="s">
        <v>555</v>
      </c>
      <c r="E172" t="s">
        <v>376</v>
      </c>
      <c r="F172" s="7">
        <v>704.3</v>
      </c>
      <c r="G172" t="s">
        <v>33</v>
      </c>
      <c r="H172" t="s">
        <v>34</v>
      </c>
      <c r="I172" t="s">
        <v>417</v>
      </c>
      <c r="L172" s="8">
        <v>0</v>
      </c>
      <c r="M172" t="s">
        <v>36</v>
      </c>
      <c r="N172" t="str">
        <f>IF(AND(PESQUISA!$B$3&lt;&gt;"",OR(PESQUISA!$B$4="TODAS",B172=PESQUISA!$B$4),ISNUMBER(SEARCH(PESQUISA!$B$3,D172))),ROW()-1,"")</f>
        <v/>
      </c>
    </row>
    <row r="173" spans="1:14" x14ac:dyDescent="0.3">
      <c r="A173" t="s">
        <v>556</v>
      </c>
      <c r="B173" t="s">
        <v>29</v>
      </c>
      <c r="C173" t="s">
        <v>557</v>
      </c>
      <c r="D173" t="s">
        <v>558</v>
      </c>
      <c r="E173" t="s">
        <v>376</v>
      </c>
      <c r="F173" s="7">
        <v>2844.87</v>
      </c>
      <c r="G173" t="s">
        <v>33</v>
      </c>
      <c r="H173" t="s">
        <v>34</v>
      </c>
      <c r="I173" t="s">
        <v>417</v>
      </c>
      <c r="L173" s="8">
        <v>0</v>
      </c>
      <c r="M173" t="s">
        <v>36</v>
      </c>
      <c r="N173" t="str">
        <f>IF(AND(PESQUISA!$B$3&lt;&gt;"",OR(PESQUISA!$B$4="TODAS",B173=PESQUISA!$B$4),ISNUMBER(SEARCH(PESQUISA!$B$3,D173))),ROW()-1,"")</f>
        <v/>
      </c>
    </row>
    <row r="174" spans="1:14" x14ac:dyDescent="0.3">
      <c r="A174" t="s">
        <v>559</v>
      </c>
      <c r="B174" t="s">
        <v>29</v>
      </c>
      <c r="C174" t="s">
        <v>560</v>
      </c>
      <c r="D174" t="s">
        <v>561</v>
      </c>
      <c r="E174" t="s">
        <v>376</v>
      </c>
      <c r="G174" t="s">
        <v>33</v>
      </c>
      <c r="H174" t="s">
        <v>34</v>
      </c>
      <c r="I174" t="s">
        <v>417</v>
      </c>
      <c r="M174" t="s">
        <v>53</v>
      </c>
      <c r="N174" t="str">
        <f>IF(AND(PESQUISA!$B$3&lt;&gt;"",OR(PESQUISA!$B$4="TODAS",B174=PESQUISA!$B$4),ISNUMBER(SEARCH(PESQUISA!$B$3,D174))),ROW()-1,"")</f>
        <v/>
      </c>
    </row>
    <row r="175" spans="1:14" x14ac:dyDescent="0.3">
      <c r="A175" t="s">
        <v>562</v>
      </c>
      <c r="B175" t="s">
        <v>29</v>
      </c>
      <c r="C175" t="s">
        <v>563</v>
      </c>
      <c r="D175" t="s">
        <v>564</v>
      </c>
      <c r="E175" t="s">
        <v>376</v>
      </c>
      <c r="F175" s="7">
        <v>2712.53</v>
      </c>
      <c r="G175" t="s">
        <v>33</v>
      </c>
      <c r="H175" t="s">
        <v>34</v>
      </c>
      <c r="I175" t="s">
        <v>417</v>
      </c>
      <c r="L175" s="8">
        <v>0</v>
      </c>
      <c r="M175" t="s">
        <v>36</v>
      </c>
      <c r="N175" t="str">
        <f>IF(AND(PESQUISA!$B$3&lt;&gt;"",OR(PESQUISA!$B$4="TODAS",B175=PESQUISA!$B$4),ISNUMBER(SEARCH(PESQUISA!$B$3,D175))),ROW()-1,"")</f>
        <v/>
      </c>
    </row>
    <row r="176" spans="1:14" x14ac:dyDescent="0.3">
      <c r="A176" t="s">
        <v>565</v>
      </c>
      <c r="B176" t="s">
        <v>29</v>
      </c>
      <c r="C176" t="s">
        <v>566</v>
      </c>
      <c r="D176" t="s">
        <v>567</v>
      </c>
      <c r="E176" t="s">
        <v>376</v>
      </c>
      <c r="F176" s="7">
        <v>2699.41</v>
      </c>
      <c r="G176" t="s">
        <v>33</v>
      </c>
      <c r="H176" t="s">
        <v>34</v>
      </c>
      <c r="I176" t="s">
        <v>417</v>
      </c>
      <c r="L176" s="8">
        <v>0</v>
      </c>
      <c r="M176" t="s">
        <v>36</v>
      </c>
      <c r="N176" t="str">
        <f>IF(AND(PESQUISA!$B$3&lt;&gt;"",OR(PESQUISA!$B$4="TODAS",B176=PESQUISA!$B$4),ISNUMBER(SEARCH(PESQUISA!$B$3,D176))),ROW()-1,"")</f>
        <v/>
      </c>
    </row>
    <row r="177" spans="1:14" x14ac:dyDescent="0.3">
      <c r="A177" t="s">
        <v>568</v>
      </c>
      <c r="B177" t="s">
        <v>29</v>
      </c>
      <c r="C177" t="s">
        <v>569</v>
      </c>
      <c r="D177" t="s">
        <v>570</v>
      </c>
      <c r="E177" t="s">
        <v>376</v>
      </c>
      <c r="F177" s="7">
        <v>2647.72</v>
      </c>
      <c r="G177" t="s">
        <v>33</v>
      </c>
      <c r="H177" t="s">
        <v>34</v>
      </c>
      <c r="I177" t="s">
        <v>417</v>
      </c>
      <c r="L177" s="8">
        <v>0</v>
      </c>
      <c r="M177" t="s">
        <v>36</v>
      </c>
      <c r="N177" t="str">
        <f>IF(AND(PESQUISA!$B$3&lt;&gt;"",OR(PESQUISA!$B$4="TODAS",B177=PESQUISA!$B$4),ISNUMBER(SEARCH(PESQUISA!$B$3,D177))),ROW()-1,"")</f>
        <v/>
      </c>
    </row>
    <row r="178" spans="1:14" x14ac:dyDescent="0.3">
      <c r="A178" t="s">
        <v>571</v>
      </c>
      <c r="B178" t="s">
        <v>29</v>
      </c>
      <c r="C178" t="s">
        <v>572</v>
      </c>
      <c r="D178" t="s">
        <v>573</v>
      </c>
      <c r="E178" t="s">
        <v>376</v>
      </c>
      <c r="F178" s="7">
        <v>2639.23</v>
      </c>
      <c r="G178" t="s">
        <v>33</v>
      </c>
      <c r="H178" t="s">
        <v>34</v>
      </c>
      <c r="I178" t="s">
        <v>417</v>
      </c>
      <c r="L178" s="8">
        <v>0</v>
      </c>
      <c r="M178" t="s">
        <v>36</v>
      </c>
      <c r="N178" t="str">
        <f>IF(AND(PESQUISA!$B$3&lt;&gt;"",OR(PESQUISA!$B$4="TODAS",B178=PESQUISA!$B$4),ISNUMBER(SEARCH(PESQUISA!$B$3,D178))),ROW()-1,"")</f>
        <v/>
      </c>
    </row>
    <row r="179" spans="1:14" x14ac:dyDescent="0.3">
      <c r="A179" t="s">
        <v>574</v>
      </c>
      <c r="B179" t="s">
        <v>29</v>
      </c>
      <c r="C179" t="s">
        <v>575</v>
      </c>
      <c r="D179" t="s">
        <v>576</v>
      </c>
      <c r="E179" t="s">
        <v>376</v>
      </c>
      <c r="F179" s="7">
        <v>847.9</v>
      </c>
      <c r="G179" t="s">
        <v>33</v>
      </c>
      <c r="H179" t="s">
        <v>34</v>
      </c>
      <c r="I179" t="s">
        <v>417</v>
      </c>
      <c r="L179" s="8">
        <v>0</v>
      </c>
      <c r="M179" t="s">
        <v>36</v>
      </c>
      <c r="N179" t="str">
        <f>IF(AND(PESQUISA!$B$3&lt;&gt;"",OR(PESQUISA!$B$4="TODAS",B179=PESQUISA!$B$4),ISNUMBER(SEARCH(PESQUISA!$B$3,D179))),ROW()-1,"")</f>
        <v/>
      </c>
    </row>
    <row r="180" spans="1:14" x14ac:dyDescent="0.3">
      <c r="A180" t="s">
        <v>577</v>
      </c>
      <c r="B180" t="s">
        <v>29</v>
      </c>
      <c r="C180" t="s">
        <v>578</v>
      </c>
      <c r="D180" t="s">
        <v>579</v>
      </c>
      <c r="E180" t="s">
        <v>376</v>
      </c>
      <c r="G180" t="s">
        <v>33</v>
      </c>
      <c r="H180" t="s">
        <v>34</v>
      </c>
      <c r="I180" t="s">
        <v>417</v>
      </c>
      <c r="M180" t="s">
        <v>53</v>
      </c>
      <c r="N180" t="str">
        <f>IF(AND(PESQUISA!$B$3&lt;&gt;"",OR(PESQUISA!$B$4="TODAS",B180=PESQUISA!$B$4),ISNUMBER(SEARCH(PESQUISA!$B$3,D180))),ROW()-1,"")</f>
        <v/>
      </c>
    </row>
    <row r="181" spans="1:14" x14ac:dyDescent="0.3">
      <c r="A181" t="s">
        <v>580</v>
      </c>
      <c r="B181" t="s">
        <v>29</v>
      </c>
      <c r="C181" t="s">
        <v>581</v>
      </c>
      <c r="D181" t="s">
        <v>582</v>
      </c>
      <c r="E181" t="s">
        <v>376</v>
      </c>
      <c r="F181" s="7">
        <v>675.71</v>
      </c>
      <c r="G181" t="s">
        <v>33</v>
      </c>
      <c r="H181" t="s">
        <v>34</v>
      </c>
      <c r="I181" t="s">
        <v>417</v>
      </c>
      <c r="L181" s="8">
        <v>0</v>
      </c>
      <c r="M181" t="s">
        <v>36</v>
      </c>
      <c r="N181" t="str">
        <f>IF(AND(PESQUISA!$B$3&lt;&gt;"",OR(PESQUISA!$B$4="TODAS",B181=PESQUISA!$B$4),ISNUMBER(SEARCH(PESQUISA!$B$3,D181))),ROW()-1,"")</f>
        <v/>
      </c>
    </row>
    <row r="182" spans="1:14" x14ac:dyDescent="0.3">
      <c r="A182" t="s">
        <v>583</v>
      </c>
      <c r="B182" t="s">
        <v>29</v>
      </c>
      <c r="C182" t="s">
        <v>584</v>
      </c>
      <c r="D182" t="s">
        <v>585</v>
      </c>
      <c r="E182" t="s">
        <v>376</v>
      </c>
      <c r="F182" s="7">
        <v>758.39</v>
      </c>
      <c r="G182" t="s">
        <v>33</v>
      </c>
      <c r="H182" t="s">
        <v>34</v>
      </c>
      <c r="I182" t="s">
        <v>417</v>
      </c>
      <c r="L182" s="8">
        <v>0</v>
      </c>
      <c r="M182" t="s">
        <v>36</v>
      </c>
      <c r="N182" t="str">
        <f>IF(AND(PESQUISA!$B$3&lt;&gt;"",OR(PESQUISA!$B$4="TODAS",B182=PESQUISA!$B$4),ISNUMBER(SEARCH(PESQUISA!$B$3,D182))),ROW()-1,"")</f>
        <v/>
      </c>
    </row>
    <row r="183" spans="1:14" x14ac:dyDescent="0.3">
      <c r="A183" t="s">
        <v>586</v>
      </c>
      <c r="B183" t="s">
        <v>29</v>
      </c>
      <c r="C183" t="s">
        <v>587</v>
      </c>
      <c r="D183" t="s">
        <v>588</v>
      </c>
      <c r="E183" t="s">
        <v>376</v>
      </c>
      <c r="F183" s="7">
        <v>678.78</v>
      </c>
      <c r="G183" t="s">
        <v>33</v>
      </c>
      <c r="H183" t="s">
        <v>34</v>
      </c>
      <c r="I183" t="s">
        <v>417</v>
      </c>
      <c r="L183" s="8">
        <v>0</v>
      </c>
      <c r="M183" t="s">
        <v>36</v>
      </c>
      <c r="N183" t="str">
        <f>IF(AND(PESQUISA!$B$3&lt;&gt;"",OR(PESQUISA!$B$4="TODAS",B183=PESQUISA!$B$4),ISNUMBER(SEARCH(PESQUISA!$B$3,D183))),ROW()-1,"")</f>
        <v/>
      </c>
    </row>
    <row r="184" spans="1:14" x14ac:dyDescent="0.3">
      <c r="A184" t="s">
        <v>589</v>
      </c>
      <c r="B184" t="s">
        <v>29</v>
      </c>
      <c r="C184" t="s">
        <v>590</v>
      </c>
      <c r="D184" t="s">
        <v>591</v>
      </c>
      <c r="E184" t="s">
        <v>376</v>
      </c>
      <c r="F184" s="7">
        <v>644.97</v>
      </c>
      <c r="G184" t="s">
        <v>33</v>
      </c>
      <c r="H184" t="s">
        <v>34</v>
      </c>
      <c r="I184" t="s">
        <v>417</v>
      </c>
      <c r="L184" s="8">
        <v>0</v>
      </c>
      <c r="M184" t="s">
        <v>36</v>
      </c>
      <c r="N184" t="str">
        <f>IF(AND(PESQUISA!$B$3&lt;&gt;"",OR(PESQUISA!$B$4="TODAS",B184=PESQUISA!$B$4),ISNUMBER(SEARCH(PESQUISA!$B$3,D184))),ROW()-1,"")</f>
        <v/>
      </c>
    </row>
    <row r="185" spans="1:14" x14ac:dyDescent="0.3">
      <c r="A185" t="s">
        <v>592</v>
      </c>
      <c r="B185" t="s">
        <v>29</v>
      </c>
      <c r="C185" t="s">
        <v>593</v>
      </c>
      <c r="D185" t="s">
        <v>594</v>
      </c>
      <c r="E185" t="s">
        <v>376</v>
      </c>
      <c r="F185" s="7">
        <v>1057.1500000000001</v>
      </c>
      <c r="G185" t="s">
        <v>33</v>
      </c>
      <c r="H185" t="s">
        <v>34</v>
      </c>
      <c r="I185" t="s">
        <v>417</v>
      </c>
      <c r="L185" s="8">
        <v>0</v>
      </c>
      <c r="M185" t="s">
        <v>36</v>
      </c>
      <c r="N185" t="str">
        <f>IF(AND(PESQUISA!$B$3&lt;&gt;"",OR(PESQUISA!$B$4="TODAS",B185=PESQUISA!$B$4),ISNUMBER(SEARCH(PESQUISA!$B$3,D185))),ROW()-1,"")</f>
        <v/>
      </c>
    </row>
    <row r="186" spans="1:14" x14ac:dyDescent="0.3">
      <c r="A186" t="s">
        <v>595</v>
      </c>
      <c r="B186" t="s">
        <v>29</v>
      </c>
      <c r="C186" t="s">
        <v>596</v>
      </c>
      <c r="D186" t="s">
        <v>597</v>
      </c>
      <c r="E186" t="s">
        <v>376</v>
      </c>
      <c r="G186" t="s">
        <v>33</v>
      </c>
      <c r="H186" t="s">
        <v>34</v>
      </c>
      <c r="I186" t="s">
        <v>417</v>
      </c>
      <c r="M186" t="s">
        <v>53</v>
      </c>
      <c r="N186" t="str">
        <f>IF(AND(PESQUISA!$B$3&lt;&gt;"",OR(PESQUISA!$B$4="TODAS",B186=PESQUISA!$B$4),ISNUMBER(SEARCH(PESQUISA!$B$3,D186))),ROW()-1,"")</f>
        <v/>
      </c>
    </row>
    <row r="187" spans="1:14" x14ac:dyDescent="0.3">
      <c r="A187" t="s">
        <v>598</v>
      </c>
      <c r="B187" t="s">
        <v>29</v>
      </c>
      <c r="C187" t="s">
        <v>599</v>
      </c>
      <c r="D187" t="s">
        <v>600</v>
      </c>
      <c r="E187" t="s">
        <v>376</v>
      </c>
      <c r="F187" s="7">
        <v>892</v>
      </c>
      <c r="G187" t="s">
        <v>33</v>
      </c>
      <c r="H187" t="s">
        <v>34</v>
      </c>
      <c r="I187" t="s">
        <v>417</v>
      </c>
      <c r="L187" s="8">
        <v>0</v>
      </c>
      <c r="M187" t="s">
        <v>36</v>
      </c>
      <c r="N187" t="str">
        <f>IF(AND(PESQUISA!$B$3&lt;&gt;"",OR(PESQUISA!$B$4="TODAS",B187=PESQUISA!$B$4),ISNUMBER(SEARCH(PESQUISA!$B$3,D187))),ROW()-1,"")</f>
        <v/>
      </c>
    </row>
    <row r="188" spans="1:14" x14ac:dyDescent="0.3">
      <c r="A188" t="s">
        <v>601</v>
      </c>
      <c r="B188" t="s">
        <v>29</v>
      </c>
      <c r="C188" t="s">
        <v>602</v>
      </c>
      <c r="D188" t="s">
        <v>603</v>
      </c>
      <c r="E188" t="s">
        <v>376</v>
      </c>
      <c r="F188" s="7">
        <v>979.95</v>
      </c>
      <c r="G188" t="s">
        <v>33</v>
      </c>
      <c r="H188" t="s">
        <v>34</v>
      </c>
      <c r="I188" t="s">
        <v>417</v>
      </c>
      <c r="L188" s="8">
        <v>0</v>
      </c>
      <c r="M188" t="s">
        <v>36</v>
      </c>
      <c r="N188" t="str">
        <f>IF(AND(PESQUISA!$B$3&lt;&gt;"",OR(PESQUISA!$B$4="TODAS",B188=PESQUISA!$B$4),ISNUMBER(SEARCH(PESQUISA!$B$3,D188))),ROW()-1,"")</f>
        <v/>
      </c>
    </row>
    <row r="189" spans="1:14" x14ac:dyDescent="0.3">
      <c r="A189" t="s">
        <v>604</v>
      </c>
      <c r="B189" t="s">
        <v>29</v>
      </c>
      <c r="C189" t="s">
        <v>605</v>
      </c>
      <c r="D189" t="s">
        <v>606</v>
      </c>
      <c r="E189" t="s">
        <v>376</v>
      </c>
      <c r="F189" s="7">
        <v>872.43</v>
      </c>
      <c r="G189" t="s">
        <v>33</v>
      </c>
      <c r="H189" t="s">
        <v>34</v>
      </c>
      <c r="I189" t="s">
        <v>417</v>
      </c>
      <c r="L189" s="8">
        <v>0</v>
      </c>
      <c r="M189" t="s">
        <v>36</v>
      </c>
      <c r="N189" t="str">
        <f>IF(AND(PESQUISA!$B$3&lt;&gt;"",OR(PESQUISA!$B$4="TODAS",B189=PESQUISA!$B$4),ISNUMBER(SEARCH(PESQUISA!$B$3,D189))),ROW()-1,"")</f>
        <v/>
      </c>
    </row>
    <row r="190" spans="1:14" x14ac:dyDescent="0.3">
      <c r="A190" t="s">
        <v>607</v>
      </c>
      <c r="B190" t="s">
        <v>29</v>
      </c>
      <c r="C190" t="s">
        <v>608</v>
      </c>
      <c r="D190" t="s">
        <v>609</v>
      </c>
      <c r="E190" t="s">
        <v>376</v>
      </c>
      <c r="F190" s="7">
        <v>847.53</v>
      </c>
      <c r="G190" t="s">
        <v>33</v>
      </c>
      <c r="H190" t="s">
        <v>34</v>
      </c>
      <c r="I190" t="s">
        <v>417</v>
      </c>
      <c r="L190" s="8">
        <v>0</v>
      </c>
      <c r="M190" t="s">
        <v>36</v>
      </c>
      <c r="N190" t="str">
        <f>IF(AND(PESQUISA!$B$3&lt;&gt;"",OR(PESQUISA!$B$4="TODAS",B190=PESQUISA!$B$4),ISNUMBER(SEARCH(PESQUISA!$B$3,D190))),ROW()-1,"")</f>
        <v/>
      </c>
    </row>
    <row r="191" spans="1:14" x14ac:dyDescent="0.3">
      <c r="A191" t="s">
        <v>610</v>
      </c>
      <c r="B191" t="s">
        <v>29</v>
      </c>
      <c r="C191" t="s">
        <v>611</v>
      </c>
      <c r="D191" t="s">
        <v>612</v>
      </c>
      <c r="E191" t="s">
        <v>376</v>
      </c>
      <c r="F191" s="7">
        <v>938.6</v>
      </c>
      <c r="G191" t="s">
        <v>33</v>
      </c>
      <c r="H191" t="s">
        <v>34</v>
      </c>
      <c r="I191" t="s">
        <v>417</v>
      </c>
      <c r="L191" s="8">
        <v>0</v>
      </c>
      <c r="M191" t="s">
        <v>36</v>
      </c>
      <c r="N191" t="str">
        <f>IF(AND(PESQUISA!$B$3&lt;&gt;"",OR(PESQUISA!$B$4="TODAS",B191=PESQUISA!$B$4),ISNUMBER(SEARCH(PESQUISA!$B$3,D191))),ROW()-1,"")</f>
        <v/>
      </c>
    </row>
    <row r="192" spans="1:14" x14ac:dyDescent="0.3">
      <c r="A192" t="s">
        <v>613</v>
      </c>
      <c r="B192" t="s">
        <v>29</v>
      </c>
      <c r="C192" t="s">
        <v>614</v>
      </c>
      <c r="D192" t="s">
        <v>615</v>
      </c>
      <c r="E192" t="s">
        <v>376</v>
      </c>
      <c r="G192" t="s">
        <v>33</v>
      </c>
      <c r="H192" t="s">
        <v>34</v>
      </c>
      <c r="I192" t="s">
        <v>417</v>
      </c>
      <c r="M192" t="s">
        <v>53</v>
      </c>
      <c r="N192" t="str">
        <f>IF(AND(PESQUISA!$B$3&lt;&gt;"",OR(PESQUISA!$B$4="TODAS",B192=PESQUISA!$B$4),ISNUMBER(SEARCH(PESQUISA!$B$3,D192))),ROW()-1,"")</f>
        <v/>
      </c>
    </row>
    <row r="193" spans="1:14" x14ac:dyDescent="0.3">
      <c r="A193" t="s">
        <v>616</v>
      </c>
      <c r="B193" t="s">
        <v>29</v>
      </c>
      <c r="C193" t="s">
        <v>617</v>
      </c>
      <c r="D193" t="s">
        <v>618</v>
      </c>
      <c r="E193" t="s">
        <v>376</v>
      </c>
      <c r="F193" s="7">
        <v>763.43</v>
      </c>
      <c r="G193" t="s">
        <v>33</v>
      </c>
      <c r="H193" t="s">
        <v>34</v>
      </c>
      <c r="I193" t="s">
        <v>417</v>
      </c>
      <c r="L193" s="8">
        <v>0</v>
      </c>
      <c r="M193" t="s">
        <v>36</v>
      </c>
      <c r="N193" t="str">
        <f>IF(AND(PESQUISA!$B$3&lt;&gt;"",OR(PESQUISA!$B$4="TODAS",B193=PESQUISA!$B$4),ISNUMBER(SEARCH(PESQUISA!$B$3,D193))),ROW()-1,"")</f>
        <v/>
      </c>
    </row>
    <row r="194" spans="1:14" x14ac:dyDescent="0.3">
      <c r="A194" t="s">
        <v>619</v>
      </c>
      <c r="B194" t="s">
        <v>29</v>
      </c>
      <c r="C194" t="s">
        <v>620</v>
      </c>
      <c r="D194" t="s">
        <v>621</v>
      </c>
      <c r="E194" t="s">
        <v>376</v>
      </c>
      <c r="F194" s="7">
        <v>869.28</v>
      </c>
      <c r="G194" t="s">
        <v>33</v>
      </c>
      <c r="H194" t="s">
        <v>34</v>
      </c>
      <c r="I194" t="s">
        <v>417</v>
      </c>
      <c r="L194" s="8">
        <v>0</v>
      </c>
      <c r="M194" t="s">
        <v>36</v>
      </c>
      <c r="N194" t="str">
        <f>IF(AND(PESQUISA!$B$3&lt;&gt;"",OR(PESQUISA!$B$4="TODAS",B194=PESQUISA!$B$4),ISNUMBER(SEARCH(PESQUISA!$B$3,D194))),ROW()-1,"")</f>
        <v/>
      </c>
    </row>
    <row r="195" spans="1:14" x14ac:dyDescent="0.3">
      <c r="A195" t="s">
        <v>622</v>
      </c>
      <c r="B195" t="s">
        <v>29</v>
      </c>
      <c r="C195" t="s">
        <v>623</v>
      </c>
      <c r="D195" t="s">
        <v>624</v>
      </c>
      <c r="E195" t="s">
        <v>376</v>
      </c>
      <c r="F195" s="7">
        <v>750.31</v>
      </c>
      <c r="G195" t="s">
        <v>33</v>
      </c>
      <c r="H195" t="s">
        <v>34</v>
      </c>
      <c r="I195" t="s">
        <v>417</v>
      </c>
      <c r="L195" s="8">
        <v>0</v>
      </c>
      <c r="M195" t="s">
        <v>36</v>
      </c>
      <c r="N195" t="str">
        <f>IF(AND(PESQUISA!$B$3&lt;&gt;"",OR(PESQUISA!$B$4="TODAS",B195=PESQUISA!$B$4),ISNUMBER(SEARCH(PESQUISA!$B$3,D195))),ROW()-1,"")</f>
        <v/>
      </c>
    </row>
    <row r="196" spans="1:14" x14ac:dyDescent="0.3">
      <c r="A196" t="s">
        <v>625</v>
      </c>
      <c r="B196" t="s">
        <v>29</v>
      </c>
      <c r="C196" t="s">
        <v>626</v>
      </c>
      <c r="D196" t="s">
        <v>627</v>
      </c>
      <c r="E196" t="s">
        <v>376</v>
      </c>
      <c r="F196" s="7">
        <v>721.03</v>
      </c>
      <c r="G196" t="s">
        <v>33</v>
      </c>
      <c r="H196" t="s">
        <v>34</v>
      </c>
      <c r="I196" t="s">
        <v>417</v>
      </c>
      <c r="L196" s="8">
        <v>0</v>
      </c>
      <c r="M196" t="s">
        <v>36</v>
      </c>
      <c r="N196" t="str">
        <f>IF(AND(PESQUISA!$B$3&lt;&gt;"",OR(PESQUISA!$B$4="TODAS",B196=PESQUISA!$B$4),ISNUMBER(SEARCH(PESQUISA!$B$3,D196))),ROW()-1,"")</f>
        <v/>
      </c>
    </row>
    <row r="197" spans="1:14" x14ac:dyDescent="0.3">
      <c r="A197" t="s">
        <v>628</v>
      </c>
      <c r="B197" t="s">
        <v>29</v>
      </c>
      <c r="C197" t="s">
        <v>629</v>
      </c>
      <c r="D197" t="s">
        <v>630</v>
      </c>
      <c r="E197" t="s">
        <v>376</v>
      </c>
      <c r="F197" s="7">
        <v>1050.8599999999999</v>
      </c>
      <c r="G197" t="s">
        <v>33</v>
      </c>
      <c r="H197" t="s">
        <v>34</v>
      </c>
      <c r="I197" t="s">
        <v>417</v>
      </c>
      <c r="L197" s="8">
        <v>0</v>
      </c>
      <c r="M197" t="s">
        <v>36</v>
      </c>
      <c r="N197" t="str">
        <f>IF(AND(PESQUISA!$B$3&lt;&gt;"",OR(PESQUISA!$B$4="TODAS",B197=PESQUISA!$B$4),ISNUMBER(SEARCH(PESQUISA!$B$3,D197))),ROW()-1,"")</f>
        <v/>
      </c>
    </row>
    <row r="198" spans="1:14" x14ac:dyDescent="0.3">
      <c r="A198" t="s">
        <v>631</v>
      </c>
      <c r="B198" t="s">
        <v>29</v>
      </c>
      <c r="C198" t="s">
        <v>632</v>
      </c>
      <c r="D198" t="s">
        <v>633</v>
      </c>
      <c r="E198" t="s">
        <v>376</v>
      </c>
      <c r="G198" t="s">
        <v>33</v>
      </c>
      <c r="H198" t="s">
        <v>34</v>
      </c>
      <c r="I198" t="s">
        <v>417</v>
      </c>
      <c r="M198" t="s">
        <v>53</v>
      </c>
      <c r="N198" t="str">
        <f>IF(AND(PESQUISA!$B$3&lt;&gt;"",OR(PESQUISA!$B$4="TODAS",B198=PESQUISA!$B$4),ISNUMBER(SEARCH(PESQUISA!$B$3,D198))),ROW()-1,"")</f>
        <v/>
      </c>
    </row>
    <row r="199" spans="1:14" x14ac:dyDescent="0.3">
      <c r="A199" t="s">
        <v>634</v>
      </c>
      <c r="B199" t="s">
        <v>29</v>
      </c>
      <c r="C199" t="s">
        <v>635</v>
      </c>
      <c r="D199" t="s">
        <v>636</v>
      </c>
      <c r="E199" t="s">
        <v>376</v>
      </c>
      <c r="F199" s="7">
        <v>870.34</v>
      </c>
      <c r="G199" t="s">
        <v>33</v>
      </c>
      <c r="H199" t="s">
        <v>34</v>
      </c>
      <c r="I199" t="s">
        <v>417</v>
      </c>
      <c r="L199" s="8">
        <v>0</v>
      </c>
      <c r="M199" t="s">
        <v>36</v>
      </c>
      <c r="N199" t="str">
        <f>IF(AND(PESQUISA!$B$3&lt;&gt;"",OR(PESQUISA!$B$4="TODAS",B199=PESQUISA!$B$4),ISNUMBER(SEARCH(PESQUISA!$B$3,D199))),ROW()-1,"")</f>
        <v/>
      </c>
    </row>
    <row r="200" spans="1:14" x14ac:dyDescent="0.3">
      <c r="A200" t="s">
        <v>637</v>
      </c>
      <c r="B200" t="s">
        <v>29</v>
      </c>
      <c r="C200" t="s">
        <v>638</v>
      </c>
      <c r="D200" t="s">
        <v>639</v>
      </c>
      <c r="E200" t="s">
        <v>376</v>
      </c>
      <c r="F200" s="7">
        <v>992.68</v>
      </c>
      <c r="G200" t="s">
        <v>33</v>
      </c>
      <c r="H200" t="s">
        <v>34</v>
      </c>
      <c r="I200" t="s">
        <v>417</v>
      </c>
      <c r="L200" s="8">
        <v>0</v>
      </c>
      <c r="M200" t="s">
        <v>36</v>
      </c>
      <c r="N200" t="str">
        <f>IF(AND(PESQUISA!$B$3&lt;&gt;"",OR(PESQUISA!$B$4="TODAS",B200=PESQUISA!$B$4),ISNUMBER(SEARCH(PESQUISA!$B$3,D200))),ROW()-1,"")</f>
        <v/>
      </c>
    </row>
    <row r="201" spans="1:14" x14ac:dyDescent="0.3">
      <c r="A201" t="s">
        <v>640</v>
      </c>
      <c r="B201" t="s">
        <v>29</v>
      </c>
      <c r="C201" t="s">
        <v>641</v>
      </c>
      <c r="D201" t="s">
        <v>642</v>
      </c>
      <c r="E201" t="s">
        <v>376</v>
      </c>
      <c r="F201" s="7">
        <v>862.89</v>
      </c>
      <c r="G201" t="s">
        <v>33</v>
      </c>
      <c r="H201" t="s">
        <v>34</v>
      </c>
      <c r="I201" t="s">
        <v>417</v>
      </c>
      <c r="L201" s="8">
        <v>0</v>
      </c>
      <c r="M201" t="s">
        <v>36</v>
      </c>
      <c r="N201" t="str">
        <f>IF(AND(PESQUISA!$B$3&lt;&gt;"",OR(PESQUISA!$B$4="TODAS",B201=PESQUISA!$B$4),ISNUMBER(SEARCH(PESQUISA!$B$3,D201))),ROW()-1,"")</f>
        <v/>
      </c>
    </row>
    <row r="202" spans="1:14" x14ac:dyDescent="0.3">
      <c r="A202" t="s">
        <v>643</v>
      </c>
      <c r="B202" t="s">
        <v>29</v>
      </c>
      <c r="C202" t="s">
        <v>644</v>
      </c>
      <c r="D202" t="s">
        <v>645</v>
      </c>
      <c r="E202" t="s">
        <v>376</v>
      </c>
      <c r="F202" s="7">
        <v>832.63</v>
      </c>
      <c r="G202" t="s">
        <v>33</v>
      </c>
      <c r="H202" t="s">
        <v>34</v>
      </c>
      <c r="I202" t="s">
        <v>417</v>
      </c>
      <c r="L202" s="8">
        <v>0</v>
      </c>
      <c r="M202" t="s">
        <v>36</v>
      </c>
      <c r="N202" t="str">
        <f>IF(AND(PESQUISA!$B$3&lt;&gt;"",OR(PESQUISA!$B$4="TODAS",B202=PESQUISA!$B$4),ISNUMBER(SEARCH(PESQUISA!$B$3,D202))),ROW()-1,"")</f>
        <v/>
      </c>
    </row>
    <row r="203" spans="1:14" x14ac:dyDescent="0.3">
      <c r="A203" t="s">
        <v>646</v>
      </c>
      <c r="B203" t="s">
        <v>29</v>
      </c>
      <c r="C203" t="s">
        <v>647</v>
      </c>
      <c r="D203" t="s">
        <v>648</v>
      </c>
      <c r="E203" t="s">
        <v>376</v>
      </c>
      <c r="F203" s="7">
        <v>918.72</v>
      </c>
      <c r="G203" t="s">
        <v>33</v>
      </c>
      <c r="H203" t="s">
        <v>34</v>
      </c>
      <c r="I203" t="s">
        <v>417</v>
      </c>
      <c r="L203" s="8">
        <v>0</v>
      </c>
      <c r="M203" t="s">
        <v>36</v>
      </c>
      <c r="N203" t="str">
        <f>IF(AND(PESQUISA!$B$3&lt;&gt;"",OR(PESQUISA!$B$4="TODAS",B203=PESQUISA!$B$4),ISNUMBER(SEARCH(PESQUISA!$B$3,D203))),ROW()-1,"")</f>
        <v/>
      </c>
    </row>
    <row r="204" spans="1:14" x14ac:dyDescent="0.3">
      <c r="A204" t="s">
        <v>649</v>
      </c>
      <c r="B204" t="s">
        <v>29</v>
      </c>
      <c r="C204" t="s">
        <v>650</v>
      </c>
      <c r="D204" t="s">
        <v>651</v>
      </c>
      <c r="E204" t="s">
        <v>376</v>
      </c>
      <c r="G204" t="s">
        <v>33</v>
      </c>
      <c r="H204" t="s">
        <v>34</v>
      </c>
      <c r="I204" t="s">
        <v>417</v>
      </c>
      <c r="M204" t="s">
        <v>53</v>
      </c>
      <c r="N204" t="str">
        <f>IF(AND(PESQUISA!$B$3&lt;&gt;"",OR(PESQUISA!$B$4="TODAS",B204=PESQUISA!$B$4),ISNUMBER(SEARCH(PESQUISA!$B$3,D204))),ROW()-1,"")</f>
        <v/>
      </c>
    </row>
    <row r="205" spans="1:14" x14ac:dyDescent="0.3">
      <c r="A205" t="s">
        <v>652</v>
      </c>
      <c r="B205" t="s">
        <v>29</v>
      </c>
      <c r="C205" t="s">
        <v>653</v>
      </c>
      <c r="D205" t="s">
        <v>654</v>
      </c>
      <c r="E205" t="s">
        <v>376</v>
      </c>
      <c r="F205" s="7">
        <v>745.94</v>
      </c>
      <c r="G205" t="s">
        <v>33</v>
      </c>
      <c r="H205" t="s">
        <v>34</v>
      </c>
      <c r="I205" t="s">
        <v>417</v>
      </c>
      <c r="L205" s="8">
        <v>0</v>
      </c>
      <c r="M205" t="s">
        <v>36</v>
      </c>
      <c r="N205" t="str">
        <f>IF(AND(PESQUISA!$B$3&lt;&gt;"",OR(PESQUISA!$B$4="TODAS",B205=PESQUISA!$B$4),ISNUMBER(SEARCH(PESQUISA!$B$3,D205))),ROW()-1,"")</f>
        <v/>
      </c>
    </row>
    <row r="206" spans="1:14" x14ac:dyDescent="0.3">
      <c r="A206" t="s">
        <v>655</v>
      </c>
      <c r="B206" t="s">
        <v>29</v>
      </c>
      <c r="C206" t="s">
        <v>656</v>
      </c>
      <c r="D206" t="s">
        <v>657</v>
      </c>
      <c r="E206" t="s">
        <v>376</v>
      </c>
      <c r="F206" s="7">
        <v>842.88</v>
      </c>
      <c r="G206" t="s">
        <v>33</v>
      </c>
      <c r="H206" t="s">
        <v>34</v>
      </c>
      <c r="I206" t="s">
        <v>417</v>
      </c>
      <c r="L206" s="8">
        <v>0</v>
      </c>
      <c r="M206" t="s">
        <v>36</v>
      </c>
      <c r="N206" t="str">
        <f>IF(AND(PESQUISA!$B$3&lt;&gt;"",OR(PESQUISA!$B$4="TODAS",B206=PESQUISA!$B$4),ISNUMBER(SEARCH(PESQUISA!$B$3,D206))),ROW()-1,"")</f>
        <v/>
      </c>
    </row>
    <row r="207" spans="1:14" x14ac:dyDescent="0.3">
      <c r="A207" t="s">
        <v>658</v>
      </c>
      <c r="B207" t="s">
        <v>29</v>
      </c>
      <c r="C207" t="s">
        <v>659</v>
      </c>
      <c r="D207" t="s">
        <v>660</v>
      </c>
      <c r="E207" t="s">
        <v>376</v>
      </c>
      <c r="F207" s="7">
        <v>731.49</v>
      </c>
      <c r="G207" t="s">
        <v>33</v>
      </c>
      <c r="H207" t="s">
        <v>34</v>
      </c>
      <c r="I207" t="s">
        <v>417</v>
      </c>
      <c r="L207" s="8">
        <v>0</v>
      </c>
      <c r="M207" t="s">
        <v>36</v>
      </c>
      <c r="N207" t="str">
        <f>IF(AND(PESQUISA!$B$3&lt;&gt;"",OR(PESQUISA!$B$4="TODAS",B207=PESQUISA!$B$4),ISNUMBER(SEARCH(PESQUISA!$B$3,D207))),ROW()-1,"")</f>
        <v/>
      </c>
    </row>
    <row r="208" spans="1:14" x14ac:dyDescent="0.3">
      <c r="A208" t="s">
        <v>661</v>
      </c>
      <c r="B208" t="s">
        <v>29</v>
      </c>
      <c r="C208" t="s">
        <v>662</v>
      </c>
      <c r="D208" t="s">
        <v>663</v>
      </c>
      <c r="E208" t="s">
        <v>376</v>
      </c>
      <c r="F208" s="7">
        <v>704.37</v>
      </c>
      <c r="G208" t="s">
        <v>33</v>
      </c>
      <c r="H208" t="s">
        <v>34</v>
      </c>
      <c r="I208" t="s">
        <v>417</v>
      </c>
      <c r="L208" s="8">
        <v>0</v>
      </c>
      <c r="M208" t="s">
        <v>36</v>
      </c>
      <c r="N208" t="str">
        <f>IF(AND(PESQUISA!$B$3&lt;&gt;"",OR(PESQUISA!$B$4="TODAS",B208=PESQUISA!$B$4),ISNUMBER(SEARCH(PESQUISA!$B$3,D208))),ROW()-1,"")</f>
        <v/>
      </c>
    </row>
    <row r="209" spans="1:14" x14ac:dyDescent="0.3">
      <c r="A209" t="s">
        <v>664</v>
      </c>
      <c r="B209" t="s">
        <v>29</v>
      </c>
      <c r="C209" t="s">
        <v>665</v>
      </c>
      <c r="D209" t="s">
        <v>666</v>
      </c>
      <c r="E209" t="s">
        <v>376</v>
      </c>
      <c r="F209" s="7">
        <v>895.16</v>
      </c>
      <c r="G209" t="s">
        <v>33</v>
      </c>
      <c r="H209" t="s">
        <v>34</v>
      </c>
      <c r="I209" t="s">
        <v>417</v>
      </c>
      <c r="L209" s="8">
        <v>0</v>
      </c>
      <c r="M209" t="s">
        <v>36</v>
      </c>
      <c r="N209" t="str">
        <f>IF(AND(PESQUISA!$B$3&lt;&gt;"",OR(PESQUISA!$B$4="TODAS",B209=PESQUISA!$B$4),ISNUMBER(SEARCH(PESQUISA!$B$3,D209))),ROW()-1,"")</f>
        <v/>
      </c>
    </row>
    <row r="210" spans="1:14" x14ac:dyDescent="0.3">
      <c r="A210" t="s">
        <v>667</v>
      </c>
      <c r="B210" t="s">
        <v>29</v>
      </c>
      <c r="C210" t="s">
        <v>668</v>
      </c>
      <c r="D210" t="s">
        <v>669</v>
      </c>
      <c r="E210" t="s">
        <v>376</v>
      </c>
      <c r="F210" s="7">
        <v>755.92</v>
      </c>
      <c r="G210" t="s">
        <v>33</v>
      </c>
      <c r="H210" t="s">
        <v>34</v>
      </c>
      <c r="I210" t="s">
        <v>417</v>
      </c>
      <c r="L210" s="8">
        <v>0</v>
      </c>
      <c r="M210" t="s">
        <v>36</v>
      </c>
      <c r="N210" t="str">
        <f>IF(AND(PESQUISA!$B$3&lt;&gt;"",OR(PESQUISA!$B$4="TODAS",B210=PESQUISA!$B$4),ISNUMBER(SEARCH(PESQUISA!$B$3,D210))),ROW()-1,"")</f>
        <v/>
      </c>
    </row>
    <row r="211" spans="1:14" x14ac:dyDescent="0.3">
      <c r="A211" t="s">
        <v>670</v>
      </c>
      <c r="B211" t="s">
        <v>29</v>
      </c>
      <c r="C211" t="s">
        <v>671</v>
      </c>
      <c r="D211" t="s">
        <v>672</v>
      </c>
      <c r="E211" t="s">
        <v>376</v>
      </c>
      <c r="F211" s="7">
        <v>723.35</v>
      </c>
      <c r="G211" t="s">
        <v>33</v>
      </c>
      <c r="H211" t="s">
        <v>34</v>
      </c>
      <c r="I211" t="s">
        <v>417</v>
      </c>
      <c r="L211" s="8">
        <v>0</v>
      </c>
      <c r="M211" t="s">
        <v>36</v>
      </c>
      <c r="N211" t="str">
        <f>IF(AND(PESQUISA!$B$3&lt;&gt;"",OR(PESQUISA!$B$4="TODAS",B211=PESQUISA!$B$4),ISNUMBER(SEARCH(PESQUISA!$B$3,D211))),ROW()-1,"")</f>
        <v/>
      </c>
    </row>
    <row r="212" spans="1:14" x14ac:dyDescent="0.3">
      <c r="A212" t="s">
        <v>673</v>
      </c>
      <c r="B212" t="s">
        <v>29</v>
      </c>
      <c r="C212" t="s">
        <v>674</v>
      </c>
      <c r="D212" t="s">
        <v>675</v>
      </c>
      <c r="E212" t="s">
        <v>376</v>
      </c>
      <c r="F212" s="7">
        <v>679.72</v>
      </c>
      <c r="G212" t="s">
        <v>33</v>
      </c>
      <c r="H212" t="s">
        <v>34</v>
      </c>
      <c r="I212" t="s">
        <v>417</v>
      </c>
      <c r="L212" s="8">
        <v>0</v>
      </c>
      <c r="M212" t="s">
        <v>36</v>
      </c>
      <c r="N212" t="str">
        <f>IF(AND(PESQUISA!$B$3&lt;&gt;"",OR(PESQUISA!$B$4="TODAS",B212=PESQUISA!$B$4),ISNUMBER(SEARCH(PESQUISA!$B$3,D212))),ROW()-1,"")</f>
        <v/>
      </c>
    </row>
    <row r="213" spans="1:14" x14ac:dyDescent="0.3">
      <c r="A213" t="s">
        <v>676</v>
      </c>
      <c r="B213" t="s">
        <v>29</v>
      </c>
      <c r="C213" t="s">
        <v>677</v>
      </c>
      <c r="D213" t="s">
        <v>678</v>
      </c>
      <c r="E213" t="s">
        <v>376</v>
      </c>
      <c r="F213" s="7">
        <v>2786.07</v>
      </c>
      <c r="G213" t="s">
        <v>33</v>
      </c>
      <c r="H213" t="s">
        <v>34</v>
      </c>
      <c r="I213" t="s">
        <v>417</v>
      </c>
      <c r="L213" s="8">
        <v>0</v>
      </c>
      <c r="M213" t="s">
        <v>36</v>
      </c>
      <c r="N213" t="str">
        <f>IF(AND(PESQUISA!$B$3&lt;&gt;"",OR(PESQUISA!$B$4="TODAS",B213=PESQUISA!$B$4),ISNUMBER(SEARCH(PESQUISA!$B$3,D213))),ROW()-1,"")</f>
        <v/>
      </c>
    </row>
    <row r="214" spans="1:14" x14ac:dyDescent="0.3">
      <c r="A214" t="s">
        <v>679</v>
      </c>
      <c r="B214" t="s">
        <v>29</v>
      </c>
      <c r="C214" t="s">
        <v>680</v>
      </c>
      <c r="D214" t="s">
        <v>681</v>
      </c>
      <c r="E214" t="s">
        <v>376</v>
      </c>
      <c r="G214" t="s">
        <v>33</v>
      </c>
      <c r="H214" t="s">
        <v>34</v>
      </c>
      <c r="I214" t="s">
        <v>417</v>
      </c>
      <c r="M214" t="s">
        <v>53</v>
      </c>
      <c r="N214" t="str">
        <f>IF(AND(PESQUISA!$B$3&lt;&gt;"",OR(PESQUISA!$B$4="TODAS",B214=PESQUISA!$B$4),ISNUMBER(SEARCH(PESQUISA!$B$3,D214))),ROW()-1,"")</f>
        <v/>
      </c>
    </row>
    <row r="215" spans="1:14" x14ac:dyDescent="0.3">
      <c r="A215" t="s">
        <v>682</v>
      </c>
      <c r="B215" t="s">
        <v>29</v>
      </c>
      <c r="C215" t="s">
        <v>683</v>
      </c>
      <c r="D215" t="s">
        <v>684</v>
      </c>
      <c r="E215" t="s">
        <v>376</v>
      </c>
      <c r="F215" s="7">
        <v>2645.11</v>
      </c>
      <c r="G215" t="s">
        <v>33</v>
      </c>
      <c r="H215" t="s">
        <v>34</v>
      </c>
      <c r="I215" t="s">
        <v>417</v>
      </c>
      <c r="L215" s="8">
        <v>0</v>
      </c>
      <c r="M215" t="s">
        <v>36</v>
      </c>
      <c r="N215" t="str">
        <f>IF(AND(PESQUISA!$B$3&lt;&gt;"",OR(PESQUISA!$B$4="TODAS",B215=PESQUISA!$B$4),ISNUMBER(SEARCH(PESQUISA!$B$3,D215))),ROW()-1,"")</f>
        <v/>
      </c>
    </row>
    <row r="216" spans="1:14" x14ac:dyDescent="0.3">
      <c r="A216" t="s">
        <v>685</v>
      </c>
      <c r="B216" t="s">
        <v>29</v>
      </c>
      <c r="C216" t="s">
        <v>686</v>
      </c>
      <c r="D216" t="s">
        <v>687</v>
      </c>
      <c r="E216" t="s">
        <v>376</v>
      </c>
      <c r="F216" s="7">
        <v>2632.51</v>
      </c>
      <c r="G216" t="s">
        <v>33</v>
      </c>
      <c r="H216" t="s">
        <v>34</v>
      </c>
      <c r="I216" t="s">
        <v>417</v>
      </c>
      <c r="L216" s="8">
        <v>0</v>
      </c>
      <c r="M216" t="s">
        <v>36</v>
      </c>
      <c r="N216" t="str">
        <f>IF(AND(PESQUISA!$B$3&lt;&gt;"",OR(PESQUISA!$B$4="TODAS",B216=PESQUISA!$B$4),ISNUMBER(SEARCH(PESQUISA!$B$3,D216))),ROW()-1,"")</f>
        <v/>
      </c>
    </row>
    <row r="217" spans="1:14" x14ac:dyDescent="0.3">
      <c r="A217" t="s">
        <v>688</v>
      </c>
      <c r="B217" t="s">
        <v>29</v>
      </c>
      <c r="C217" t="s">
        <v>689</v>
      </c>
      <c r="D217" t="s">
        <v>690</v>
      </c>
      <c r="E217" t="s">
        <v>376</v>
      </c>
      <c r="F217" s="7">
        <v>2591.81</v>
      </c>
      <c r="G217" t="s">
        <v>33</v>
      </c>
      <c r="H217" t="s">
        <v>34</v>
      </c>
      <c r="I217" t="s">
        <v>417</v>
      </c>
      <c r="L217" s="8">
        <v>0</v>
      </c>
      <c r="M217" t="s">
        <v>36</v>
      </c>
      <c r="N217" t="str">
        <f>IF(AND(PESQUISA!$B$3&lt;&gt;"",OR(PESQUISA!$B$4="TODAS",B217=PESQUISA!$B$4),ISNUMBER(SEARCH(PESQUISA!$B$3,D217))),ROW()-1,"")</f>
        <v/>
      </c>
    </row>
    <row r="218" spans="1:14" x14ac:dyDescent="0.3">
      <c r="A218" t="s">
        <v>691</v>
      </c>
      <c r="B218" t="s">
        <v>29</v>
      </c>
      <c r="C218" t="s">
        <v>692</v>
      </c>
      <c r="D218" t="s">
        <v>693</v>
      </c>
      <c r="E218" t="s">
        <v>376</v>
      </c>
      <c r="F218" s="7">
        <v>784.37</v>
      </c>
      <c r="G218" t="s">
        <v>33</v>
      </c>
      <c r="H218" t="s">
        <v>34</v>
      </c>
      <c r="I218" t="s">
        <v>417</v>
      </c>
      <c r="L218" s="8">
        <v>0</v>
      </c>
      <c r="M218" t="s">
        <v>36</v>
      </c>
      <c r="N218" t="str">
        <f>IF(AND(PESQUISA!$B$3&lt;&gt;"",OR(PESQUISA!$B$4="TODAS",B218=PESQUISA!$B$4),ISNUMBER(SEARCH(PESQUISA!$B$3,D218))),ROW()-1,"")</f>
        <v/>
      </c>
    </row>
    <row r="219" spans="1:14" x14ac:dyDescent="0.3">
      <c r="A219" t="s">
        <v>694</v>
      </c>
      <c r="B219" t="s">
        <v>29</v>
      </c>
      <c r="C219" t="s">
        <v>695</v>
      </c>
      <c r="D219" t="s">
        <v>696</v>
      </c>
      <c r="E219" t="s">
        <v>376</v>
      </c>
      <c r="G219" t="s">
        <v>33</v>
      </c>
      <c r="H219" t="s">
        <v>34</v>
      </c>
      <c r="I219" t="s">
        <v>417</v>
      </c>
      <c r="M219" t="s">
        <v>53</v>
      </c>
      <c r="N219" t="str">
        <f>IF(AND(PESQUISA!$B$3&lt;&gt;"",OR(PESQUISA!$B$4="TODAS",B219=PESQUISA!$B$4),ISNUMBER(SEARCH(PESQUISA!$B$3,D219))),ROW()-1,"")</f>
        <v/>
      </c>
    </row>
    <row r="220" spans="1:14" x14ac:dyDescent="0.3">
      <c r="A220" t="s">
        <v>697</v>
      </c>
      <c r="B220" t="s">
        <v>29</v>
      </c>
      <c r="C220" t="s">
        <v>698</v>
      </c>
      <c r="D220" t="s">
        <v>699</v>
      </c>
      <c r="E220" t="s">
        <v>376</v>
      </c>
      <c r="F220" s="7">
        <v>629.21</v>
      </c>
      <c r="G220" t="s">
        <v>33</v>
      </c>
      <c r="H220" t="s">
        <v>34</v>
      </c>
      <c r="I220" t="s">
        <v>417</v>
      </c>
      <c r="L220" s="8">
        <v>0</v>
      </c>
      <c r="M220" t="s">
        <v>36</v>
      </c>
      <c r="N220" t="str">
        <f>IF(AND(PESQUISA!$B$3&lt;&gt;"",OR(PESQUISA!$B$4="TODAS",B220=PESQUISA!$B$4),ISNUMBER(SEARCH(PESQUISA!$B$3,D220))),ROW()-1,"")</f>
        <v/>
      </c>
    </row>
    <row r="221" spans="1:14" x14ac:dyDescent="0.3">
      <c r="A221" t="s">
        <v>700</v>
      </c>
      <c r="B221" t="s">
        <v>29</v>
      </c>
      <c r="C221" t="s">
        <v>701</v>
      </c>
      <c r="D221" t="s">
        <v>702</v>
      </c>
      <c r="E221" t="s">
        <v>376</v>
      </c>
      <c r="F221" s="7">
        <v>666.58</v>
      </c>
      <c r="G221" t="s">
        <v>33</v>
      </c>
      <c r="H221" t="s">
        <v>34</v>
      </c>
      <c r="I221" t="s">
        <v>417</v>
      </c>
      <c r="L221" s="8">
        <v>0</v>
      </c>
      <c r="M221" t="s">
        <v>36</v>
      </c>
      <c r="N221" t="str">
        <f>IF(AND(PESQUISA!$B$3&lt;&gt;"",OR(PESQUISA!$B$4="TODAS",B221=PESQUISA!$B$4),ISNUMBER(SEARCH(PESQUISA!$B$3,D221))),ROW()-1,"")</f>
        <v/>
      </c>
    </row>
    <row r="222" spans="1:14" x14ac:dyDescent="0.3">
      <c r="A222" t="s">
        <v>703</v>
      </c>
      <c r="B222" t="s">
        <v>29</v>
      </c>
      <c r="C222" t="s">
        <v>704</v>
      </c>
      <c r="D222" t="s">
        <v>705</v>
      </c>
      <c r="E222" t="s">
        <v>376</v>
      </c>
      <c r="F222" s="7">
        <v>613.12</v>
      </c>
      <c r="G222" t="s">
        <v>33</v>
      </c>
      <c r="H222" t="s">
        <v>34</v>
      </c>
      <c r="I222" t="s">
        <v>417</v>
      </c>
      <c r="L222" s="8">
        <v>0</v>
      </c>
      <c r="M222" t="s">
        <v>36</v>
      </c>
      <c r="N222" t="str">
        <f>IF(AND(PESQUISA!$B$3&lt;&gt;"",OR(PESQUISA!$B$4="TODAS",B222=PESQUISA!$B$4),ISNUMBER(SEARCH(PESQUISA!$B$3,D222))),ROW()-1,"")</f>
        <v/>
      </c>
    </row>
    <row r="223" spans="1:14" x14ac:dyDescent="0.3">
      <c r="A223" t="s">
        <v>706</v>
      </c>
      <c r="B223" t="s">
        <v>29</v>
      </c>
      <c r="C223" t="s">
        <v>707</v>
      </c>
      <c r="D223" t="s">
        <v>708</v>
      </c>
      <c r="E223" t="s">
        <v>376</v>
      </c>
      <c r="F223" s="7">
        <v>588.62</v>
      </c>
      <c r="G223" t="s">
        <v>33</v>
      </c>
      <c r="H223" t="s">
        <v>34</v>
      </c>
      <c r="I223" t="s">
        <v>417</v>
      </c>
      <c r="L223" s="8">
        <v>0</v>
      </c>
      <c r="M223" t="s">
        <v>36</v>
      </c>
      <c r="N223" t="str">
        <f>IF(AND(PESQUISA!$B$3&lt;&gt;"",OR(PESQUISA!$B$4="TODAS",B223=PESQUISA!$B$4),ISNUMBER(SEARCH(PESQUISA!$B$3,D223))),ROW()-1,"")</f>
        <v/>
      </c>
    </row>
    <row r="224" spans="1:14" x14ac:dyDescent="0.3">
      <c r="A224" t="s">
        <v>709</v>
      </c>
      <c r="B224" t="s">
        <v>29</v>
      </c>
      <c r="C224" t="s">
        <v>710</v>
      </c>
      <c r="D224" t="s">
        <v>711</v>
      </c>
      <c r="E224" t="s">
        <v>376</v>
      </c>
      <c r="F224" s="7">
        <v>955.44</v>
      </c>
      <c r="G224" t="s">
        <v>33</v>
      </c>
      <c r="H224" t="s">
        <v>34</v>
      </c>
      <c r="I224" t="s">
        <v>417</v>
      </c>
      <c r="L224" s="8">
        <v>0</v>
      </c>
      <c r="M224" t="s">
        <v>36</v>
      </c>
      <c r="N224" t="str">
        <f>IF(AND(PESQUISA!$B$3&lt;&gt;"",OR(PESQUISA!$B$4="TODAS",B224=PESQUISA!$B$4),ISNUMBER(SEARCH(PESQUISA!$B$3,D224))),ROW()-1,"")</f>
        <v/>
      </c>
    </row>
    <row r="225" spans="1:14" x14ac:dyDescent="0.3">
      <c r="A225" t="s">
        <v>712</v>
      </c>
      <c r="B225" t="s">
        <v>29</v>
      </c>
      <c r="C225" t="s">
        <v>713</v>
      </c>
      <c r="D225" t="s">
        <v>714</v>
      </c>
      <c r="E225" t="s">
        <v>376</v>
      </c>
      <c r="G225" t="s">
        <v>33</v>
      </c>
      <c r="H225" t="s">
        <v>34</v>
      </c>
      <c r="I225" t="s">
        <v>417</v>
      </c>
      <c r="M225" t="s">
        <v>53</v>
      </c>
      <c r="N225" t="str">
        <f>IF(AND(PESQUISA!$B$3&lt;&gt;"",OR(PESQUISA!$B$4="TODAS",B225=PESQUISA!$B$4),ISNUMBER(SEARCH(PESQUISA!$B$3,D225))),ROW()-1,"")</f>
        <v/>
      </c>
    </row>
    <row r="226" spans="1:14" x14ac:dyDescent="0.3">
      <c r="A226" t="s">
        <v>715</v>
      </c>
      <c r="B226" t="s">
        <v>29</v>
      </c>
      <c r="C226" t="s">
        <v>716</v>
      </c>
      <c r="D226" t="s">
        <v>717</v>
      </c>
      <c r="E226" t="s">
        <v>376</v>
      </c>
      <c r="F226" s="7">
        <v>796.68</v>
      </c>
      <c r="G226" t="s">
        <v>33</v>
      </c>
      <c r="H226" t="s">
        <v>34</v>
      </c>
      <c r="I226" t="s">
        <v>417</v>
      </c>
      <c r="L226" s="8">
        <v>0</v>
      </c>
      <c r="M226" t="s">
        <v>36</v>
      </c>
      <c r="N226" t="str">
        <f>IF(AND(PESQUISA!$B$3&lt;&gt;"",OR(PESQUISA!$B$4="TODAS",B226=PESQUISA!$B$4),ISNUMBER(SEARCH(PESQUISA!$B$3,D226))),ROW()-1,"")</f>
        <v/>
      </c>
    </row>
    <row r="227" spans="1:14" x14ac:dyDescent="0.3">
      <c r="A227" t="s">
        <v>718</v>
      </c>
      <c r="B227" t="s">
        <v>29</v>
      </c>
      <c r="C227" t="s">
        <v>719</v>
      </c>
      <c r="D227" t="s">
        <v>720</v>
      </c>
      <c r="E227" t="s">
        <v>376</v>
      </c>
      <c r="F227" s="7">
        <v>851.93</v>
      </c>
      <c r="G227" t="s">
        <v>33</v>
      </c>
      <c r="H227" t="s">
        <v>34</v>
      </c>
      <c r="I227" t="s">
        <v>417</v>
      </c>
      <c r="L227" s="8">
        <v>0</v>
      </c>
      <c r="M227" t="s">
        <v>36</v>
      </c>
      <c r="N227" t="str">
        <f>IF(AND(PESQUISA!$B$3&lt;&gt;"",OR(PESQUISA!$B$4="TODAS",B227=PESQUISA!$B$4),ISNUMBER(SEARCH(PESQUISA!$B$3,D227))),ROW()-1,"")</f>
        <v/>
      </c>
    </row>
    <row r="228" spans="1:14" x14ac:dyDescent="0.3">
      <c r="A228" t="s">
        <v>721</v>
      </c>
      <c r="B228" t="s">
        <v>29</v>
      </c>
      <c r="C228" t="s">
        <v>722</v>
      </c>
      <c r="D228" t="s">
        <v>723</v>
      </c>
      <c r="E228" t="s">
        <v>376</v>
      </c>
      <c r="F228" s="7">
        <v>788.37</v>
      </c>
      <c r="G228" t="s">
        <v>33</v>
      </c>
      <c r="H228" t="s">
        <v>34</v>
      </c>
      <c r="I228" t="s">
        <v>417</v>
      </c>
      <c r="L228" s="8">
        <v>0</v>
      </c>
      <c r="M228" t="s">
        <v>36</v>
      </c>
      <c r="N228" t="str">
        <f>IF(AND(PESQUISA!$B$3&lt;&gt;"",OR(PESQUISA!$B$4="TODAS",B228=PESQUISA!$B$4),ISNUMBER(SEARCH(PESQUISA!$B$3,D228))),ROW()-1,"")</f>
        <v/>
      </c>
    </row>
    <row r="229" spans="1:14" x14ac:dyDescent="0.3">
      <c r="A229" t="s">
        <v>724</v>
      </c>
      <c r="B229" t="s">
        <v>29</v>
      </c>
      <c r="C229" t="s">
        <v>725</v>
      </c>
      <c r="D229" t="s">
        <v>726</v>
      </c>
      <c r="E229" t="s">
        <v>376</v>
      </c>
      <c r="F229" s="7">
        <v>765.25</v>
      </c>
      <c r="G229" t="s">
        <v>33</v>
      </c>
      <c r="H229" t="s">
        <v>34</v>
      </c>
      <c r="I229" t="s">
        <v>417</v>
      </c>
      <c r="L229" s="8">
        <v>0</v>
      </c>
      <c r="M229" t="s">
        <v>36</v>
      </c>
      <c r="N229" t="str">
        <f>IF(AND(PESQUISA!$B$3&lt;&gt;"",OR(PESQUISA!$B$4="TODAS",B229=PESQUISA!$B$4),ISNUMBER(SEARCH(PESQUISA!$B$3,D229))),ROW()-1,"")</f>
        <v/>
      </c>
    </row>
    <row r="230" spans="1:14" x14ac:dyDescent="0.3">
      <c r="A230" t="s">
        <v>727</v>
      </c>
      <c r="B230" t="s">
        <v>29</v>
      </c>
      <c r="C230" t="s">
        <v>728</v>
      </c>
      <c r="D230" t="s">
        <v>729</v>
      </c>
      <c r="E230" t="s">
        <v>376</v>
      </c>
      <c r="F230" s="7">
        <v>962.63</v>
      </c>
      <c r="G230" t="s">
        <v>33</v>
      </c>
      <c r="H230" t="s">
        <v>34</v>
      </c>
      <c r="I230" t="s">
        <v>417</v>
      </c>
      <c r="L230" s="8">
        <v>0</v>
      </c>
      <c r="M230" t="s">
        <v>36</v>
      </c>
      <c r="N230" t="str">
        <f>IF(AND(PESQUISA!$B$3&lt;&gt;"",OR(PESQUISA!$B$4="TODAS",B230=PESQUISA!$B$4),ISNUMBER(SEARCH(PESQUISA!$B$3,D230))),ROW()-1,"")</f>
        <v/>
      </c>
    </row>
    <row r="231" spans="1:14" x14ac:dyDescent="0.3">
      <c r="A231" t="s">
        <v>730</v>
      </c>
      <c r="B231" t="s">
        <v>29</v>
      </c>
      <c r="C231" t="s">
        <v>731</v>
      </c>
      <c r="D231" t="s">
        <v>732</v>
      </c>
      <c r="E231" t="s">
        <v>376</v>
      </c>
      <c r="G231" t="s">
        <v>33</v>
      </c>
      <c r="H231" t="s">
        <v>34</v>
      </c>
      <c r="I231" t="s">
        <v>417</v>
      </c>
      <c r="M231" t="s">
        <v>53</v>
      </c>
      <c r="N231" t="str">
        <f>IF(AND(PESQUISA!$B$3&lt;&gt;"",OR(PESQUISA!$B$4="TODAS",B231=PESQUISA!$B$4),ISNUMBER(SEARCH(PESQUISA!$B$3,D231))),ROW()-1,"")</f>
        <v/>
      </c>
    </row>
    <row r="232" spans="1:14" x14ac:dyDescent="0.3">
      <c r="A232" t="s">
        <v>733</v>
      </c>
      <c r="B232" t="s">
        <v>29</v>
      </c>
      <c r="C232" t="s">
        <v>734</v>
      </c>
      <c r="D232" t="s">
        <v>735</v>
      </c>
      <c r="E232" t="s">
        <v>376</v>
      </c>
      <c r="F232" s="7">
        <v>805.31</v>
      </c>
      <c r="G232" t="s">
        <v>33</v>
      </c>
      <c r="H232" t="s">
        <v>34</v>
      </c>
      <c r="I232" t="s">
        <v>417</v>
      </c>
      <c r="L232" s="8">
        <v>0</v>
      </c>
      <c r="M232" t="s">
        <v>36</v>
      </c>
      <c r="N232" t="str">
        <f>IF(AND(PESQUISA!$B$3&lt;&gt;"",OR(PESQUISA!$B$4="TODAS",B232=PESQUISA!$B$4),ISNUMBER(SEARCH(PESQUISA!$B$3,D232))),ROW()-1,"")</f>
        <v/>
      </c>
    </row>
    <row r="233" spans="1:14" x14ac:dyDescent="0.3">
      <c r="A233" t="s">
        <v>736</v>
      </c>
      <c r="B233" t="s">
        <v>29</v>
      </c>
      <c r="C233" t="s">
        <v>737</v>
      </c>
      <c r="D233" t="s">
        <v>738</v>
      </c>
      <c r="E233" t="s">
        <v>376</v>
      </c>
      <c r="F233" s="7">
        <v>874.02</v>
      </c>
      <c r="G233" t="s">
        <v>33</v>
      </c>
      <c r="H233" t="s">
        <v>34</v>
      </c>
      <c r="I233" t="s">
        <v>417</v>
      </c>
      <c r="L233" s="8">
        <v>0</v>
      </c>
      <c r="M233" t="s">
        <v>36</v>
      </c>
      <c r="N233" t="str">
        <f>IF(AND(PESQUISA!$B$3&lt;&gt;"",OR(PESQUISA!$B$4="TODAS",B233=PESQUISA!$B$4),ISNUMBER(SEARCH(PESQUISA!$B$3,D233))),ROW()-1,"")</f>
        <v/>
      </c>
    </row>
    <row r="234" spans="1:14" x14ac:dyDescent="0.3">
      <c r="A234" t="s">
        <v>739</v>
      </c>
      <c r="B234" t="s">
        <v>29</v>
      </c>
      <c r="C234" t="s">
        <v>740</v>
      </c>
      <c r="D234" t="s">
        <v>741</v>
      </c>
      <c r="E234" t="s">
        <v>376</v>
      </c>
      <c r="F234" s="7">
        <v>801.43</v>
      </c>
      <c r="G234" t="s">
        <v>33</v>
      </c>
      <c r="H234" t="s">
        <v>34</v>
      </c>
      <c r="I234" t="s">
        <v>417</v>
      </c>
      <c r="L234" s="8">
        <v>0</v>
      </c>
      <c r="M234" t="s">
        <v>36</v>
      </c>
      <c r="N234" t="str">
        <f>IF(AND(PESQUISA!$B$3&lt;&gt;"",OR(PESQUISA!$B$4="TODAS",B234=PESQUISA!$B$4),ISNUMBER(SEARCH(PESQUISA!$B$3,D234))),ROW()-1,"")</f>
        <v/>
      </c>
    </row>
    <row r="235" spans="1:14" x14ac:dyDescent="0.3">
      <c r="A235" t="s">
        <v>742</v>
      </c>
      <c r="B235" t="s">
        <v>29</v>
      </c>
      <c r="C235" t="s">
        <v>743</v>
      </c>
      <c r="D235" t="s">
        <v>744</v>
      </c>
      <c r="E235" t="s">
        <v>376</v>
      </c>
      <c r="F235" s="7">
        <v>762.95</v>
      </c>
      <c r="G235" t="s">
        <v>33</v>
      </c>
      <c r="H235" t="s">
        <v>34</v>
      </c>
      <c r="I235" t="s">
        <v>417</v>
      </c>
      <c r="L235" s="8">
        <v>0</v>
      </c>
      <c r="M235" t="s">
        <v>36</v>
      </c>
      <c r="N235" t="str">
        <f>IF(AND(PESQUISA!$B$3&lt;&gt;"",OR(PESQUISA!$B$4="TODAS",B235=PESQUISA!$B$4),ISNUMBER(SEARCH(PESQUISA!$B$3,D235))),ROW()-1,"")</f>
        <v/>
      </c>
    </row>
    <row r="236" spans="1:14" x14ac:dyDescent="0.3">
      <c r="A236" t="s">
        <v>745</v>
      </c>
      <c r="B236" t="s">
        <v>29</v>
      </c>
      <c r="C236" t="s">
        <v>746</v>
      </c>
      <c r="D236" t="s">
        <v>747</v>
      </c>
      <c r="E236" t="s">
        <v>376</v>
      </c>
      <c r="F236" s="7">
        <v>843.79</v>
      </c>
      <c r="G236" t="s">
        <v>33</v>
      </c>
      <c r="H236" t="s">
        <v>34</v>
      </c>
      <c r="I236" t="s">
        <v>417</v>
      </c>
      <c r="L236" s="8">
        <v>0</v>
      </c>
      <c r="M236" t="s">
        <v>36</v>
      </c>
      <c r="N236" t="str">
        <f>IF(AND(PESQUISA!$B$3&lt;&gt;"",OR(PESQUISA!$B$4="TODAS",B236=PESQUISA!$B$4),ISNUMBER(SEARCH(PESQUISA!$B$3,D236))),ROW()-1,"")</f>
        <v/>
      </c>
    </row>
    <row r="237" spans="1:14" x14ac:dyDescent="0.3">
      <c r="A237" t="s">
        <v>748</v>
      </c>
      <c r="B237" t="s">
        <v>29</v>
      </c>
      <c r="C237" t="s">
        <v>749</v>
      </c>
      <c r="D237" t="s">
        <v>750</v>
      </c>
      <c r="E237" t="s">
        <v>376</v>
      </c>
      <c r="G237" t="s">
        <v>33</v>
      </c>
      <c r="H237" t="s">
        <v>34</v>
      </c>
      <c r="I237" t="s">
        <v>417</v>
      </c>
      <c r="M237" t="s">
        <v>53</v>
      </c>
      <c r="N237" t="str">
        <f>IF(AND(PESQUISA!$B$3&lt;&gt;"",OR(PESQUISA!$B$4="TODAS",B237=PESQUISA!$B$4),ISNUMBER(SEARCH(PESQUISA!$B$3,D237))),ROW()-1,"")</f>
        <v/>
      </c>
    </row>
    <row r="238" spans="1:14" x14ac:dyDescent="0.3">
      <c r="A238" t="s">
        <v>751</v>
      </c>
      <c r="B238" t="s">
        <v>29</v>
      </c>
      <c r="C238" t="s">
        <v>752</v>
      </c>
      <c r="D238" t="s">
        <v>753</v>
      </c>
      <c r="E238" t="s">
        <v>376</v>
      </c>
      <c r="F238" s="7">
        <v>741.26</v>
      </c>
      <c r="G238" t="s">
        <v>33</v>
      </c>
      <c r="H238" t="s">
        <v>34</v>
      </c>
      <c r="I238" t="s">
        <v>417</v>
      </c>
      <c r="L238" s="8">
        <v>0</v>
      </c>
      <c r="M238" t="s">
        <v>36</v>
      </c>
      <c r="N238" t="str">
        <f>IF(AND(PESQUISA!$B$3&lt;&gt;"",OR(PESQUISA!$B$4="TODAS",B238=PESQUISA!$B$4),ISNUMBER(SEARCH(PESQUISA!$B$3,D238))),ROW()-1,"")</f>
        <v/>
      </c>
    </row>
    <row r="239" spans="1:14" x14ac:dyDescent="0.3">
      <c r="A239" t="s">
        <v>754</v>
      </c>
      <c r="B239" t="s">
        <v>29</v>
      </c>
      <c r="C239" t="s">
        <v>755</v>
      </c>
      <c r="D239" t="s">
        <v>756</v>
      </c>
      <c r="E239" t="s">
        <v>376</v>
      </c>
      <c r="F239" s="7">
        <v>675.91</v>
      </c>
      <c r="G239" t="s">
        <v>33</v>
      </c>
      <c r="H239" t="s">
        <v>34</v>
      </c>
      <c r="I239" t="s">
        <v>417</v>
      </c>
      <c r="L239" s="8">
        <v>0</v>
      </c>
      <c r="M239" t="s">
        <v>36</v>
      </c>
      <c r="N239" t="str">
        <f>IF(AND(PESQUISA!$B$3&lt;&gt;"",OR(PESQUISA!$B$4="TODAS",B239=PESQUISA!$B$4),ISNUMBER(SEARCH(PESQUISA!$B$3,D239))),ROW()-1,"")</f>
        <v/>
      </c>
    </row>
    <row r="240" spans="1:14" x14ac:dyDescent="0.3">
      <c r="A240" t="s">
        <v>757</v>
      </c>
      <c r="B240" t="s">
        <v>29</v>
      </c>
      <c r="C240" t="s">
        <v>758</v>
      </c>
      <c r="D240" t="s">
        <v>759</v>
      </c>
      <c r="E240" t="s">
        <v>376</v>
      </c>
      <c r="F240" s="7">
        <v>651.15</v>
      </c>
      <c r="G240" t="s">
        <v>33</v>
      </c>
      <c r="H240" t="s">
        <v>34</v>
      </c>
      <c r="I240" t="s">
        <v>417</v>
      </c>
      <c r="L240" s="8">
        <v>0</v>
      </c>
      <c r="M240" t="s">
        <v>36</v>
      </c>
      <c r="N240" t="str">
        <f>IF(AND(PESQUISA!$B$3&lt;&gt;"",OR(PESQUISA!$B$4="TODAS",B240=PESQUISA!$B$4),ISNUMBER(SEARCH(PESQUISA!$B$3,D240))),ROW()-1,"")</f>
        <v/>
      </c>
    </row>
    <row r="241" spans="1:14" x14ac:dyDescent="0.3">
      <c r="A241" t="s">
        <v>760</v>
      </c>
      <c r="B241" t="s">
        <v>29</v>
      </c>
      <c r="C241" t="s">
        <v>761</v>
      </c>
      <c r="D241" t="s">
        <v>762</v>
      </c>
      <c r="E241" t="s">
        <v>376</v>
      </c>
      <c r="F241" s="7">
        <v>2758.56</v>
      </c>
      <c r="G241" t="s">
        <v>33</v>
      </c>
      <c r="H241" t="s">
        <v>34</v>
      </c>
      <c r="I241" t="s">
        <v>417</v>
      </c>
      <c r="L241" s="8">
        <v>0</v>
      </c>
      <c r="M241" t="s">
        <v>36</v>
      </c>
      <c r="N241" t="str">
        <f>IF(AND(PESQUISA!$B$3&lt;&gt;"",OR(PESQUISA!$B$4="TODAS",B241=PESQUISA!$B$4),ISNUMBER(SEARCH(PESQUISA!$B$3,D241))),ROW()-1,"")</f>
        <v/>
      </c>
    </row>
    <row r="242" spans="1:14" x14ac:dyDescent="0.3">
      <c r="A242" t="s">
        <v>763</v>
      </c>
      <c r="B242" t="s">
        <v>29</v>
      </c>
      <c r="C242" t="s">
        <v>764</v>
      </c>
      <c r="D242" t="s">
        <v>765</v>
      </c>
      <c r="E242" t="s">
        <v>376</v>
      </c>
      <c r="G242" t="s">
        <v>33</v>
      </c>
      <c r="H242" t="s">
        <v>34</v>
      </c>
      <c r="I242" t="s">
        <v>417</v>
      </c>
      <c r="M242" t="s">
        <v>53</v>
      </c>
      <c r="N242" t="str">
        <f>IF(AND(PESQUISA!$B$3&lt;&gt;"",OR(PESQUISA!$B$4="TODAS",B242=PESQUISA!$B$4),ISNUMBER(SEARCH(PESQUISA!$B$3,D242))),ROW()-1,"")</f>
        <v/>
      </c>
    </row>
    <row r="243" spans="1:14" x14ac:dyDescent="0.3">
      <c r="A243" t="s">
        <v>766</v>
      </c>
      <c r="B243" t="s">
        <v>29</v>
      </c>
      <c r="C243" t="s">
        <v>767</v>
      </c>
      <c r="D243" t="s">
        <v>768</v>
      </c>
      <c r="E243" t="s">
        <v>376</v>
      </c>
      <c r="F243" s="7">
        <v>2617.4499999999998</v>
      </c>
      <c r="G243" t="s">
        <v>33</v>
      </c>
      <c r="H243" t="s">
        <v>34</v>
      </c>
      <c r="I243" t="s">
        <v>417</v>
      </c>
      <c r="L243" s="8">
        <v>0</v>
      </c>
      <c r="M243" t="s">
        <v>36</v>
      </c>
      <c r="N243" t="str">
        <f>IF(AND(PESQUISA!$B$3&lt;&gt;"",OR(PESQUISA!$B$4="TODAS",B243=PESQUISA!$B$4),ISNUMBER(SEARCH(PESQUISA!$B$3,D243))),ROW()-1,"")</f>
        <v/>
      </c>
    </row>
    <row r="244" spans="1:14" x14ac:dyDescent="0.3">
      <c r="A244" t="s">
        <v>769</v>
      </c>
      <c r="B244" t="s">
        <v>29</v>
      </c>
      <c r="C244" t="s">
        <v>770</v>
      </c>
      <c r="D244" t="s">
        <v>771</v>
      </c>
      <c r="E244" t="s">
        <v>376</v>
      </c>
      <c r="F244" s="7">
        <v>2594.84</v>
      </c>
      <c r="G244" t="s">
        <v>33</v>
      </c>
      <c r="H244" t="s">
        <v>34</v>
      </c>
      <c r="I244" t="s">
        <v>417</v>
      </c>
      <c r="L244" s="8">
        <v>0</v>
      </c>
      <c r="M244" t="s">
        <v>36</v>
      </c>
      <c r="N244" t="str">
        <f>IF(AND(PESQUISA!$B$3&lt;&gt;"",OR(PESQUISA!$B$4="TODAS",B244=PESQUISA!$B$4),ISNUMBER(SEARCH(PESQUISA!$B$3,D244))),ROW()-1,"")</f>
        <v/>
      </c>
    </row>
    <row r="245" spans="1:14" x14ac:dyDescent="0.3">
      <c r="A245" t="s">
        <v>772</v>
      </c>
      <c r="B245" t="s">
        <v>29</v>
      </c>
      <c r="C245" t="s">
        <v>773</v>
      </c>
      <c r="D245" t="s">
        <v>774</v>
      </c>
      <c r="E245" t="s">
        <v>376</v>
      </c>
      <c r="F245" s="7">
        <v>2561.58</v>
      </c>
      <c r="G245" t="s">
        <v>33</v>
      </c>
      <c r="H245" t="s">
        <v>34</v>
      </c>
      <c r="I245" t="s">
        <v>417</v>
      </c>
      <c r="L245" s="8">
        <v>0</v>
      </c>
      <c r="M245" t="s">
        <v>36</v>
      </c>
      <c r="N245" t="str">
        <f>IF(AND(PESQUISA!$B$3&lt;&gt;"",OR(PESQUISA!$B$4="TODAS",B245=PESQUISA!$B$4),ISNUMBER(SEARCH(PESQUISA!$B$3,D245))),ROW()-1,"")</f>
        <v/>
      </c>
    </row>
    <row r="246" spans="1:14" x14ac:dyDescent="0.3">
      <c r="A246" t="s">
        <v>775</v>
      </c>
      <c r="B246" t="s">
        <v>29</v>
      </c>
      <c r="C246" t="s">
        <v>776</v>
      </c>
      <c r="D246" t="s">
        <v>777</v>
      </c>
      <c r="E246" t="s">
        <v>376</v>
      </c>
      <c r="F246" s="7">
        <v>753.63</v>
      </c>
      <c r="G246" t="s">
        <v>33</v>
      </c>
      <c r="H246" t="s">
        <v>34</v>
      </c>
      <c r="I246" t="s">
        <v>417</v>
      </c>
      <c r="L246" s="8">
        <v>0</v>
      </c>
      <c r="M246" t="s">
        <v>36</v>
      </c>
      <c r="N246" t="str">
        <f>IF(AND(PESQUISA!$B$3&lt;&gt;"",OR(PESQUISA!$B$4="TODAS",B246=PESQUISA!$B$4),ISNUMBER(SEARCH(PESQUISA!$B$3,D246))),ROW()-1,"")</f>
        <v/>
      </c>
    </row>
    <row r="247" spans="1:14" x14ac:dyDescent="0.3">
      <c r="A247" t="s">
        <v>778</v>
      </c>
      <c r="B247" t="s">
        <v>29</v>
      </c>
      <c r="C247" t="s">
        <v>779</v>
      </c>
      <c r="D247" t="s">
        <v>780</v>
      </c>
      <c r="E247" t="s">
        <v>376</v>
      </c>
      <c r="G247" t="s">
        <v>33</v>
      </c>
      <c r="H247" t="s">
        <v>34</v>
      </c>
      <c r="I247" t="s">
        <v>417</v>
      </c>
      <c r="M247" t="s">
        <v>53</v>
      </c>
      <c r="N247" t="str">
        <f>IF(AND(PESQUISA!$B$3&lt;&gt;"",OR(PESQUISA!$B$4="TODAS",B247=PESQUISA!$B$4),ISNUMBER(SEARCH(PESQUISA!$B$3,D247))),ROW()-1,"")</f>
        <v/>
      </c>
    </row>
    <row r="248" spans="1:14" x14ac:dyDescent="0.3">
      <c r="A248" t="s">
        <v>781</v>
      </c>
      <c r="B248" t="s">
        <v>29</v>
      </c>
      <c r="C248" t="s">
        <v>782</v>
      </c>
      <c r="D248" t="s">
        <v>783</v>
      </c>
      <c r="E248" t="s">
        <v>376</v>
      </c>
      <c r="F248" s="7">
        <v>588.29999999999995</v>
      </c>
      <c r="G248" t="s">
        <v>33</v>
      </c>
      <c r="H248" t="s">
        <v>34</v>
      </c>
      <c r="I248" t="s">
        <v>417</v>
      </c>
      <c r="L248" s="8">
        <v>0</v>
      </c>
      <c r="M248" t="s">
        <v>36</v>
      </c>
      <c r="N248" t="str">
        <f>IF(AND(PESQUISA!$B$3&lt;&gt;"",OR(PESQUISA!$B$4="TODAS",B248=PESQUISA!$B$4),ISNUMBER(SEARCH(PESQUISA!$B$3,D248))),ROW()-1,"")</f>
        <v/>
      </c>
    </row>
    <row r="249" spans="1:14" x14ac:dyDescent="0.3">
      <c r="A249" t="s">
        <v>784</v>
      </c>
      <c r="B249" t="s">
        <v>29</v>
      </c>
      <c r="C249" t="s">
        <v>785</v>
      </c>
      <c r="D249" t="s">
        <v>786</v>
      </c>
      <c r="E249" t="s">
        <v>376</v>
      </c>
      <c r="F249" s="7">
        <v>632.6</v>
      </c>
      <c r="G249" t="s">
        <v>33</v>
      </c>
      <c r="H249" t="s">
        <v>34</v>
      </c>
      <c r="I249" t="s">
        <v>417</v>
      </c>
      <c r="L249" s="8">
        <v>0</v>
      </c>
      <c r="M249" t="s">
        <v>36</v>
      </c>
      <c r="N249" t="str">
        <f>IF(AND(PESQUISA!$B$3&lt;&gt;"",OR(PESQUISA!$B$4="TODAS",B249=PESQUISA!$B$4),ISNUMBER(SEARCH(PESQUISA!$B$3,D249))),ROW()-1,"")</f>
        <v/>
      </c>
    </row>
    <row r="250" spans="1:14" x14ac:dyDescent="0.3">
      <c r="A250" t="s">
        <v>787</v>
      </c>
      <c r="B250" t="s">
        <v>29</v>
      </c>
      <c r="C250" t="s">
        <v>788</v>
      </c>
      <c r="D250" t="s">
        <v>789</v>
      </c>
      <c r="E250" t="s">
        <v>376</v>
      </c>
      <c r="F250" s="7">
        <v>558.74</v>
      </c>
      <c r="G250" t="s">
        <v>33</v>
      </c>
      <c r="H250" t="s">
        <v>34</v>
      </c>
      <c r="I250" t="s">
        <v>417</v>
      </c>
      <c r="L250" s="8">
        <v>0</v>
      </c>
      <c r="M250" t="s">
        <v>36</v>
      </c>
      <c r="N250" t="str">
        <f>IF(AND(PESQUISA!$B$3&lt;&gt;"",OR(PESQUISA!$B$4="TODAS",B250=PESQUISA!$B$4),ISNUMBER(SEARCH(PESQUISA!$B$3,D250))),ROW()-1,"")</f>
        <v/>
      </c>
    </row>
    <row r="251" spans="1:14" x14ac:dyDescent="0.3">
      <c r="A251" t="s">
        <v>790</v>
      </c>
      <c r="B251" t="s">
        <v>29</v>
      </c>
      <c r="C251" t="s">
        <v>791</v>
      </c>
      <c r="D251" t="s">
        <v>792</v>
      </c>
      <c r="E251" t="s">
        <v>376</v>
      </c>
      <c r="F251" s="7">
        <v>919.18</v>
      </c>
      <c r="G251" t="s">
        <v>33</v>
      </c>
      <c r="H251" t="s">
        <v>34</v>
      </c>
      <c r="I251" t="s">
        <v>417</v>
      </c>
      <c r="L251" s="8">
        <v>0</v>
      </c>
      <c r="M251" t="s">
        <v>36</v>
      </c>
      <c r="N251" t="str">
        <f>IF(AND(PESQUISA!$B$3&lt;&gt;"",OR(PESQUISA!$B$4="TODAS",B251=PESQUISA!$B$4),ISNUMBER(SEARCH(PESQUISA!$B$3,D251))),ROW()-1,"")</f>
        <v/>
      </c>
    </row>
    <row r="252" spans="1:14" x14ac:dyDescent="0.3">
      <c r="A252" t="s">
        <v>793</v>
      </c>
      <c r="B252" t="s">
        <v>29</v>
      </c>
      <c r="C252" t="s">
        <v>794</v>
      </c>
      <c r="D252" t="s">
        <v>795</v>
      </c>
      <c r="E252" t="s">
        <v>376</v>
      </c>
      <c r="G252" t="s">
        <v>33</v>
      </c>
      <c r="H252" t="s">
        <v>34</v>
      </c>
      <c r="I252" t="s">
        <v>417</v>
      </c>
      <c r="M252" t="s">
        <v>53</v>
      </c>
      <c r="N252" t="str">
        <f>IF(AND(PESQUISA!$B$3&lt;&gt;"",OR(PESQUISA!$B$4="TODAS",B252=PESQUISA!$B$4),ISNUMBER(SEARCH(PESQUISA!$B$3,D252))),ROW()-1,"")</f>
        <v/>
      </c>
    </row>
    <row r="253" spans="1:14" x14ac:dyDescent="0.3">
      <c r="A253" t="s">
        <v>796</v>
      </c>
      <c r="B253" t="s">
        <v>29</v>
      </c>
      <c r="C253" t="s">
        <v>797</v>
      </c>
      <c r="D253" t="s">
        <v>798</v>
      </c>
      <c r="E253" t="s">
        <v>376</v>
      </c>
      <c r="F253" s="7">
        <v>749.73</v>
      </c>
      <c r="G253" t="s">
        <v>33</v>
      </c>
      <c r="H253" t="s">
        <v>34</v>
      </c>
      <c r="I253" t="s">
        <v>417</v>
      </c>
      <c r="L253" s="8">
        <v>0</v>
      </c>
      <c r="M253" t="s">
        <v>36</v>
      </c>
      <c r="N253" t="str">
        <f>IF(AND(PESQUISA!$B$3&lt;&gt;"",OR(PESQUISA!$B$4="TODAS",B253=PESQUISA!$B$4),ISNUMBER(SEARCH(PESQUISA!$B$3,D253))),ROW()-1,"")</f>
        <v/>
      </c>
    </row>
    <row r="254" spans="1:14" x14ac:dyDescent="0.3">
      <c r="A254" t="s">
        <v>799</v>
      </c>
      <c r="B254" t="s">
        <v>29</v>
      </c>
      <c r="C254" t="s">
        <v>800</v>
      </c>
      <c r="D254" t="s">
        <v>801</v>
      </c>
      <c r="E254" t="s">
        <v>376</v>
      </c>
      <c r="F254" s="7">
        <v>804.82</v>
      </c>
      <c r="G254" t="s">
        <v>33</v>
      </c>
      <c r="H254" t="s">
        <v>34</v>
      </c>
      <c r="I254" t="s">
        <v>417</v>
      </c>
      <c r="L254" s="8">
        <v>0</v>
      </c>
      <c r="M254" t="s">
        <v>36</v>
      </c>
      <c r="N254" t="str">
        <f>IF(AND(PESQUISA!$B$3&lt;&gt;"",OR(PESQUISA!$B$4="TODAS",B254=PESQUISA!$B$4),ISNUMBER(SEARCH(PESQUISA!$B$3,D254))),ROW()-1,"")</f>
        <v/>
      </c>
    </row>
    <row r="255" spans="1:14" x14ac:dyDescent="0.3">
      <c r="A255" t="s">
        <v>802</v>
      </c>
      <c r="B255" t="s">
        <v>29</v>
      </c>
      <c r="C255" t="s">
        <v>803</v>
      </c>
      <c r="D255" t="s">
        <v>804</v>
      </c>
      <c r="E255" t="s">
        <v>376</v>
      </c>
      <c r="F255" s="7">
        <v>745.55</v>
      </c>
      <c r="G255" t="s">
        <v>33</v>
      </c>
      <c r="H255" t="s">
        <v>34</v>
      </c>
      <c r="I255" t="s">
        <v>417</v>
      </c>
      <c r="L255" s="8">
        <v>0</v>
      </c>
      <c r="M255" t="s">
        <v>36</v>
      </c>
      <c r="N255" t="str">
        <f>IF(AND(PESQUISA!$B$3&lt;&gt;"",OR(PESQUISA!$B$4="TODAS",B255=PESQUISA!$B$4),ISNUMBER(SEARCH(PESQUISA!$B$3,D255))),ROW()-1,"")</f>
        <v/>
      </c>
    </row>
    <row r="256" spans="1:14" x14ac:dyDescent="0.3">
      <c r="A256" t="s">
        <v>805</v>
      </c>
      <c r="B256" t="s">
        <v>29</v>
      </c>
      <c r="C256" t="s">
        <v>806</v>
      </c>
      <c r="D256" t="s">
        <v>807</v>
      </c>
      <c r="E256" t="s">
        <v>376</v>
      </c>
      <c r="F256" s="7">
        <v>715.11</v>
      </c>
      <c r="G256" t="s">
        <v>33</v>
      </c>
      <c r="H256" t="s">
        <v>34</v>
      </c>
      <c r="I256" t="s">
        <v>417</v>
      </c>
      <c r="L256" s="8">
        <v>0</v>
      </c>
      <c r="M256" t="s">
        <v>36</v>
      </c>
      <c r="N256" t="str">
        <f>IF(AND(PESQUISA!$B$3&lt;&gt;"",OR(PESQUISA!$B$4="TODAS",B256=PESQUISA!$B$4),ISNUMBER(SEARCH(PESQUISA!$B$3,D256))),ROW()-1,"")</f>
        <v/>
      </c>
    </row>
    <row r="257" spans="1:14" x14ac:dyDescent="0.3">
      <c r="A257" t="s">
        <v>808</v>
      </c>
      <c r="B257" t="s">
        <v>29</v>
      </c>
      <c r="C257" t="s">
        <v>809</v>
      </c>
      <c r="D257" t="s">
        <v>810</v>
      </c>
      <c r="E257" t="s">
        <v>376</v>
      </c>
      <c r="F257" s="7">
        <v>794.89</v>
      </c>
      <c r="G257" t="s">
        <v>33</v>
      </c>
      <c r="H257" t="s">
        <v>34</v>
      </c>
      <c r="I257" t="s">
        <v>417</v>
      </c>
      <c r="L257" s="8">
        <v>0</v>
      </c>
      <c r="M257" t="s">
        <v>36</v>
      </c>
      <c r="N257" t="str">
        <f>IF(AND(PESQUISA!$B$3&lt;&gt;"",OR(PESQUISA!$B$4="TODAS",B257=PESQUISA!$B$4),ISNUMBER(SEARCH(PESQUISA!$B$3,D257))),ROW()-1,"")</f>
        <v/>
      </c>
    </row>
    <row r="258" spans="1:14" x14ac:dyDescent="0.3">
      <c r="A258" t="s">
        <v>811</v>
      </c>
      <c r="B258" t="s">
        <v>29</v>
      </c>
      <c r="C258" t="s">
        <v>812</v>
      </c>
      <c r="D258" t="s">
        <v>813</v>
      </c>
      <c r="E258" t="s">
        <v>376</v>
      </c>
      <c r="G258" t="s">
        <v>33</v>
      </c>
      <c r="H258" t="s">
        <v>34</v>
      </c>
      <c r="I258" t="s">
        <v>417</v>
      </c>
      <c r="M258" t="s">
        <v>53</v>
      </c>
      <c r="N258" t="str">
        <f>IF(AND(PESQUISA!$B$3&lt;&gt;"",OR(PESQUISA!$B$4="TODAS",B258=PESQUISA!$B$4),ISNUMBER(SEARCH(PESQUISA!$B$3,D258))),ROW()-1,"")</f>
        <v/>
      </c>
    </row>
    <row r="259" spans="1:14" x14ac:dyDescent="0.3">
      <c r="A259" t="s">
        <v>814</v>
      </c>
      <c r="B259" t="s">
        <v>29</v>
      </c>
      <c r="C259" t="s">
        <v>815</v>
      </c>
      <c r="D259" t="s">
        <v>816</v>
      </c>
      <c r="E259" t="s">
        <v>376</v>
      </c>
      <c r="F259" s="7">
        <v>622.42999999999995</v>
      </c>
      <c r="G259" t="s">
        <v>33</v>
      </c>
      <c r="H259" t="s">
        <v>34</v>
      </c>
      <c r="I259" t="s">
        <v>417</v>
      </c>
      <c r="L259" s="8">
        <v>0</v>
      </c>
      <c r="M259" t="s">
        <v>36</v>
      </c>
      <c r="N259" t="str">
        <f>IF(AND(PESQUISA!$B$3&lt;&gt;"",OR(PESQUISA!$B$4="TODAS",B259=PESQUISA!$B$4),ISNUMBER(SEARCH(PESQUISA!$B$3,D259))),ROW()-1,"")</f>
        <v/>
      </c>
    </row>
    <row r="260" spans="1:14" x14ac:dyDescent="0.3">
      <c r="A260" t="s">
        <v>817</v>
      </c>
      <c r="B260" t="s">
        <v>29</v>
      </c>
      <c r="C260" t="s">
        <v>818</v>
      </c>
      <c r="D260" t="s">
        <v>819</v>
      </c>
      <c r="E260" t="s">
        <v>376</v>
      </c>
      <c r="F260" s="7">
        <v>658.2</v>
      </c>
      <c r="G260" t="s">
        <v>33</v>
      </c>
      <c r="H260" t="s">
        <v>34</v>
      </c>
      <c r="I260" t="s">
        <v>417</v>
      </c>
      <c r="L260" s="8">
        <v>0</v>
      </c>
      <c r="M260" t="s">
        <v>36</v>
      </c>
      <c r="N260" t="str">
        <f>IF(AND(PESQUISA!$B$3&lt;&gt;"",OR(PESQUISA!$B$4="TODAS",B260=PESQUISA!$B$4),ISNUMBER(SEARCH(PESQUISA!$B$3,D260))),ROW()-1,"")</f>
        <v/>
      </c>
    </row>
    <row r="261" spans="1:14" x14ac:dyDescent="0.3">
      <c r="A261" t="s">
        <v>820</v>
      </c>
      <c r="B261" t="s">
        <v>29</v>
      </c>
      <c r="C261" t="s">
        <v>821</v>
      </c>
      <c r="D261" t="s">
        <v>822</v>
      </c>
      <c r="E261" t="s">
        <v>376</v>
      </c>
      <c r="F261" s="7">
        <v>593.65</v>
      </c>
      <c r="G261" t="s">
        <v>33</v>
      </c>
      <c r="H261" t="s">
        <v>34</v>
      </c>
      <c r="I261" t="s">
        <v>417</v>
      </c>
      <c r="L261" s="8">
        <v>0</v>
      </c>
      <c r="M261" t="s">
        <v>36</v>
      </c>
      <c r="N261" t="str">
        <f>IF(AND(PESQUISA!$B$3&lt;&gt;"",OR(PESQUISA!$B$4="TODAS",B261=PESQUISA!$B$4),ISNUMBER(SEARCH(PESQUISA!$B$3,D261))),ROW()-1,"")</f>
        <v/>
      </c>
    </row>
    <row r="262" spans="1:14" x14ac:dyDescent="0.3">
      <c r="A262" t="s">
        <v>823</v>
      </c>
      <c r="B262" t="s">
        <v>29</v>
      </c>
      <c r="C262" t="s">
        <v>824</v>
      </c>
      <c r="D262" t="s">
        <v>825</v>
      </c>
      <c r="E262" t="s">
        <v>376</v>
      </c>
      <c r="F262" s="7">
        <v>891.92</v>
      </c>
      <c r="G262" t="s">
        <v>33</v>
      </c>
      <c r="H262" t="s">
        <v>34</v>
      </c>
      <c r="I262" t="s">
        <v>417</v>
      </c>
      <c r="L262" s="8">
        <v>0</v>
      </c>
      <c r="M262" t="s">
        <v>36</v>
      </c>
      <c r="N262" t="str">
        <f>IF(AND(PESQUISA!$B$3&lt;&gt;"",OR(PESQUISA!$B$4="TODAS",B262=PESQUISA!$B$4),ISNUMBER(SEARCH(PESQUISA!$B$3,D262))),ROW()-1,"")</f>
        <v/>
      </c>
    </row>
    <row r="263" spans="1:14" x14ac:dyDescent="0.3">
      <c r="A263" t="s">
        <v>826</v>
      </c>
      <c r="B263" t="s">
        <v>29</v>
      </c>
      <c r="C263" t="s">
        <v>827</v>
      </c>
      <c r="D263" t="s">
        <v>828</v>
      </c>
      <c r="E263" t="s">
        <v>376</v>
      </c>
      <c r="G263" t="s">
        <v>33</v>
      </c>
      <c r="H263" t="s">
        <v>34</v>
      </c>
      <c r="I263" t="s">
        <v>417</v>
      </c>
      <c r="M263" t="s">
        <v>53</v>
      </c>
      <c r="N263" t="str">
        <f>IF(AND(PESQUISA!$B$3&lt;&gt;"",OR(PESQUISA!$B$4="TODAS",B263=PESQUISA!$B$4),ISNUMBER(SEARCH(PESQUISA!$B$3,D263))),ROW()-1,"")</f>
        <v/>
      </c>
    </row>
    <row r="264" spans="1:14" x14ac:dyDescent="0.3">
      <c r="A264" t="s">
        <v>829</v>
      </c>
      <c r="B264" t="s">
        <v>29</v>
      </c>
      <c r="C264" t="s">
        <v>830</v>
      </c>
      <c r="D264" t="s">
        <v>831</v>
      </c>
      <c r="E264" t="s">
        <v>376</v>
      </c>
      <c r="F264" s="7">
        <v>723.81</v>
      </c>
      <c r="G264" t="s">
        <v>33</v>
      </c>
      <c r="H264" t="s">
        <v>34</v>
      </c>
      <c r="I264" t="s">
        <v>417</v>
      </c>
      <c r="L264" s="8">
        <v>0</v>
      </c>
      <c r="M264" t="s">
        <v>36</v>
      </c>
      <c r="N264" t="str">
        <f>IF(AND(PESQUISA!$B$3&lt;&gt;"",OR(PESQUISA!$B$4="TODAS",B264=PESQUISA!$B$4),ISNUMBER(SEARCH(PESQUISA!$B$3,D264))),ROW()-1,"")</f>
        <v/>
      </c>
    </row>
    <row r="265" spans="1:14" x14ac:dyDescent="0.3">
      <c r="A265" t="s">
        <v>832</v>
      </c>
      <c r="B265" t="s">
        <v>29</v>
      </c>
      <c r="C265" t="s">
        <v>833</v>
      </c>
      <c r="D265" t="s">
        <v>834</v>
      </c>
      <c r="E265" t="s">
        <v>376</v>
      </c>
      <c r="F265" s="7">
        <v>754.58</v>
      </c>
      <c r="G265" t="s">
        <v>33</v>
      </c>
      <c r="H265" t="s">
        <v>34</v>
      </c>
      <c r="I265" t="s">
        <v>417</v>
      </c>
      <c r="L265" s="8">
        <v>0</v>
      </c>
      <c r="M265" t="s">
        <v>36</v>
      </c>
      <c r="N265" t="str">
        <f>IF(AND(PESQUISA!$B$3&lt;&gt;"",OR(PESQUISA!$B$4="TODAS",B265=PESQUISA!$B$4),ISNUMBER(SEARCH(PESQUISA!$B$3,D265))),ROW()-1,"")</f>
        <v/>
      </c>
    </row>
    <row r="266" spans="1:14" x14ac:dyDescent="0.3">
      <c r="A266" t="s">
        <v>835</v>
      </c>
      <c r="B266" t="s">
        <v>29</v>
      </c>
      <c r="C266" t="s">
        <v>836</v>
      </c>
      <c r="D266" t="s">
        <v>837</v>
      </c>
      <c r="E266" t="s">
        <v>376</v>
      </c>
      <c r="F266" s="7">
        <v>677.56</v>
      </c>
      <c r="G266" t="s">
        <v>33</v>
      </c>
      <c r="H266" t="s">
        <v>34</v>
      </c>
      <c r="I266" t="s">
        <v>417</v>
      </c>
      <c r="L266" s="8">
        <v>0</v>
      </c>
      <c r="M266" t="s">
        <v>36</v>
      </c>
      <c r="N266" t="str">
        <f>IF(AND(PESQUISA!$B$3&lt;&gt;"",OR(PESQUISA!$B$4="TODAS",B266=PESQUISA!$B$4),ISNUMBER(SEARCH(PESQUISA!$B$3,D266))),ROW()-1,"")</f>
        <v/>
      </c>
    </row>
    <row r="267" spans="1:14" x14ac:dyDescent="0.3">
      <c r="A267" t="s">
        <v>838</v>
      </c>
      <c r="B267" t="s">
        <v>29</v>
      </c>
      <c r="C267" t="s">
        <v>839</v>
      </c>
      <c r="D267" t="s">
        <v>840</v>
      </c>
      <c r="E267" t="s">
        <v>376</v>
      </c>
      <c r="F267" s="7">
        <v>765.63</v>
      </c>
      <c r="G267" t="s">
        <v>33</v>
      </c>
      <c r="H267" t="s">
        <v>34</v>
      </c>
      <c r="I267" t="s">
        <v>417</v>
      </c>
      <c r="L267" s="8">
        <v>0</v>
      </c>
      <c r="M267" t="s">
        <v>36</v>
      </c>
      <c r="N267" t="str">
        <f>IF(AND(PESQUISA!$B$3&lt;&gt;"",OR(PESQUISA!$B$4="TODAS",B267=PESQUISA!$B$4),ISNUMBER(SEARCH(PESQUISA!$B$3,D267))),ROW()-1,"")</f>
        <v/>
      </c>
    </row>
    <row r="268" spans="1:14" x14ac:dyDescent="0.3">
      <c r="A268" t="s">
        <v>841</v>
      </c>
      <c r="B268" t="s">
        <v>29</v>
      </c>
      <c r="C268" t="s">
        <v>842</v>
      </c>
      <c r="D268" t="s">
        <v>843</v>
      </c>
      <c r="E268" t="s">
        <v>376</v>
      </c>
      <c r="G268" t="s">
        <v>33</v>
      </c>
      <c r="H268" t="s">
        <v>34</v>
      </c>
      <c r="I268" t="s">
        <v>417</v>
      </c>
      <c r="M268" t="s">
        <v>53</v>
      </c>
      <c r="N268" t="str">
        <f>IF(AND(PESQUISA!$B$3&lt;&gt;"",OR(PESQUISA!$B$4="TODAS",B268=PESQUISA!$B$4),ISNUMBER(SEARCH(PESQUISA!$B$3,D268))),ROW()-1,"")</f>
        <v/>
      </c>
    </row>
    <row r="269" spans="1:14" x14ac:dyDescent="0.3">
      <c r="A269" t="s">
        <v>844</v>
      </c>
      <c r="B269" t="s">
        <v>29</v>
      </c>
      <c r="C269" t="s">
        <v>845</v>
      </c>
      <c r="D269" t="s">
        <v>846</v>
      </c>
      <c r="E269" t="s">
        <v>376</v>
      </c>
      <c r="F269" s="7">
        <v>607.42999999999995</v>
      </c>
      <c r="G269" t="s">
        <v>33</v>
      </c>
      <c r="H269" t="s">
        <v>34</v>
      </c>
      <c r="I269" t="s">
        <v>417</v>
      </c>
      <c r="L269" s="8">
        <v>0</v>
      </c>
      <c r="M269" t="s">
        <v>36</v>
      </c>
      <c r="N269" t="str">
        <f>IF(AND(PESQUISA!$B$3&lt;&gt;"",OR(PESQUISA!$B$4="TODAS",B269=PESQUISA!$B$4),ISNUMBER(SEARCH(PESQUISA!$B$3,D269))),ROW()-1,"")</f>
        <v/>
      </c>
    </row>
    <row r="270" spans="1:14" x14ac:dyDescent="0.3">
      <c r="A270" t="s">
        <v>847</v>
      </c>
      <c r="B270" t="s">
        <v>29</v>
      </c>
      <c r="C270" t="s">
        <v>848</v>
      </c>
      <c r="D270" t="s">
        <v>849</v>
      </c>
      <c r="E270" t="s">
        <v>376</v>
      </c>
      <c r="F270" s="7">
        <v>630.71</v>
      </c>
      <c r="G270" t="s">
        <v>33</v>
      </c>
      <c r="H270" t="s">
        <v>34</v>
      </c>
      <c r="I270" t="s">
        <v>417</v>
      </c>
      <c r="L270" s="8">
        <v>0</v>
      </c>
      <c r="M270" t="s">
        <v>36</v>
      </c>
      <c r="N270" t="str">
        <f>IF(AND(PESQUISA!$B$3&lt;&gt;"",OR(PESQUISA!$B$4="TODAS",B270=PESQUISA!$B$4),ISNUMBER(SEARCH(PESQUISA!$B$3,D270))),ROW()-1,"")</f>
        <v/>
      </c>
    </row>
    <row r="271" spans="1:14" x14ac:dyDescent="0.3">
      <c r="A271" t="s">
        <v>850</v>
      </c>
      <c r="B271" t="s">
        <v>29</v>
      </c>
      <c r="C271" t="s">
        <v>851</v>
      </c>
      <c r="D271" t="s">
        <v>852</v>
      </c>
      <c r="E271" t="s">
        <v>376</v>
      </c>
      <c r="F271" s="7">
        <v>568.45000000000005</v>
      </c>
      <c r="G271" t="s">
        <v>33</v>
      </c>
      <c r="H271" t="s">
        <v>34</v>
      </c>
      <c r="I271" t="s">
        <v>417</v>
      </c>
      <c r="L271" s="8">
        <v>0</v>
      </c>
      <c r="M271" t="s">
        <v>36</v>
      </c>
      <c r="N271" t="str">
        <f>IF(AND(PESQUISA!$B$3&lt;&gt;"",OR(PESQUISA!$B$4="TODAS",B271=PESQUISA!$B$4),ISNUMBER(SEARCH(PESQUISA!$B$3,D271))),ROW()-1,"")</f>
        <v/>
      </c>
    </row>
    <row r="272" spans="1:14" x14ac:dyDescent="0.3">
      <c r="A272" t="s">
        <v>853</v>
      </c>
      <c r="B272" t="s">
        <v>29</v>
      </c>
      <c r="C272" t="s">
        <v>854</v>
      </c>
      <c r="D272" t="s">
        <v>855</v>
      </c>
      <c r="E272" t="s">
        <v>376</v>
      </c>
      <c r="F272" s="7">
        <v>911.15</v>
      </c>
      <c r="G272" t="s">
        <v>33</v>
      </c>
      <c r="H272" t="s">
        <v>34</v>
      </c>
      <c r="I272" t="s">
        <v>417</v>
      </c>
      <c r="L272" s="8">
        <v>0</v>
      </c>
      <c r="M272" t="s">
        <v>36</v>
      </c>
      <c r="N272" t="str">
        <f>IF(AND(PESQUISA!$B$3&lt;&gt;"",OR(PESQUISA!$B$4="TODAS",B272=PESQUISA!$B$4),ISNUMBER(SEARCH(PESQUISA!$B$3,D272))),ROW()-1,"")</f>
        <v/>
      </c>
    </row>
    <row r="273" spans="1:14" x14ac:dyDescent="0.3">
      <c r="A273" t="s">
        <v>856</v>
      </c>
      <c r="B273" t="s">
        <v>29</v>
      </c>
      <c r="C273" t="s">
        <v>857</v>
      </c>
      <c r="D273" t="s">
        <v>858</v>
      </c>
      <c r="E273" t="s">
        <v>859</v>
      </c>
      <c r="F273" s="7">
        <v>8.92</v>
      </c>
      <c r="G273" t="s">
        <v>33</v>
      </c>
      <c r="H273" t="s">
        <v>34</v>
      </c>
      <c r="I273" t="s">
        <v>860</v>
      </c>
      <c r="L273" s="8">
        <v>0</v>
      </c>
      <c r="M273" t="s">
        <v>36</v>
      </c>
      <c r="N273" t="str">
        <f>IF(AND(PESQUISA!$B$3&lt;&gt;"",OR(PESQUISA!$B$4="TODAS",B273=PESQUISA!$B$4),ISNUMBER(SEARCH(PESQUISA!$B$3,D273))),ROW()-1,"")</f>
        <v/>
      </c>
    </row>
    <row r="274" spans="1:14" x14ac:dyDescent="0.3">
      <c r="A274" t="s">
        <v>861</v>
      </c>
      <c r="B274" t="s">
        <v>29</v>
      </c>
      <c r="C274" t="s">
        <v>862</v>
      </c>
      <c r="D274" t="s">
        <v>863</v>
      </c>
      <c r="E274" t="s">
        <v>859</v>
      </c>
      <c r="F274" s="7">
        <v>8.31</v>
      </c>
      <c r="G274" t="s">
        <v>33</v>
      </c>
      <c r="H274" t="s">
        <v>34</v>
      </c>
      <c r="I274" t="s">
        <v>860</v>
      </c>
      <c r="L274" s="8">
        <v>0</v>
      </c>
      <c r="M274" t="s">
        <v>36</v>
      </c>
      <c r="N274" t="str">
        <f>IF(AND(PESQUISA!$B$3&lt;&gt;"",OR(PESQUISA!$B$4="TODAS",B274=PESQUISA!$B$4),ISNUMBER(SEARCH(PESQUISA!$B$3,D274))),ROW()-1,"")</f>
        <v/>
      </c>
    </row>
    <row r="275" spans="1:14" x14ac:dyDescent="0.3">
      <c r="A275" t="s">
        <v>864</v>
      </c>
      <c r="B275" t="s">
        <v>29</v>
      </c>
      <c r="C275" t="s">
        <v>865</v>
      </c>
      <c r="D275" t="s">
        <v>866</v>
      </c>
      <c r="E275" t="s">
        <v>60</v>
      </c>
      <c r="F275" s="7">
        <v>1.51</v>
      </c>
      <c r="G275" t="s">
        <v>33</v>
      </c>
      <c r="H275" t="s">
        <v>34</v>
      </c>
      <c r="I275" t="s">
        <v>860</v>
      </c>
      <c r="L275" s="8">
        <v>0</v>
      </c>
      <c r="M275" t="s">
        <v>36</v>
      </c>
      <c r="N275" t="str">
        <f>IF(AND(PESQUISA!$B$3&lt;&gt;"",OR(PESQUISA!$B$4="TODAS",B275=PESQUISA!$B$4),ISNUMBER(SEARCH(PESQUISA!$B$3,D275))),ROW()-1,"")</f>
        <v/>
      </c>
    </row>
    <row r="276" spans="1:14" x14ac:dyDescent="0.3">
      <c r="A276" t="s">
        <v>867</v>
      </c>
      <c r="B276" t="s">
        <v>29</v>
      </c>
      <c r="C276" t="s">
        <v>868</v>
      </c>
      <c r="D276" t="s">
        <v>869</v>
      </c>
      <c r="E276" t="s">
        <v>60</v>
      </c>
      <c r="F276" s="7">
        <v>1.53</v>
      </c>
      <c r="G276" t="s">
        <v>33</v>
      </c>
      <c r="H276" t="s">
        <v>34</v>
      </c>
      <c r="I276" t="s">
        <v>860</v>
      </c>
      <c r="L276" s="8">
        <v>0</v>
      </c>
      <c r="M276" t="s">
        <v>36</v>
      </c>
      <c r="N276" t="str">
        <f>IF(AND(PESQUISA!$B$3&lt;&gt;"",OR(PESQUISA!$B$4="TODAS",B276=PESQUISA!$B$4),ISNUMBER(SEARCH(PESQUISA!$B$3,D276))),ROW()-1,"")</f>
        <v/>
      </c>
    </row>
    <row r="277" spans="1:14" x14ac:dyDescent="0.3">
      <c r="A277" t="s">
        <v>870</v>
      </c>
      <c r="B277" t="s">
        <v>29</v>
      </c>
      <c r="C277" t="s">
        <v>871</v>
      </c>
      <c r="D277" t="s">
        <v>872</v>
      </c>
      <c r="E277" t="s">
        <v>60</v>
      </c>
      <c r="F277" s="7">
        <v>1.57</v>
      </c>
      <c r="G277" t="s">
        <v>33</v>
      </c>
      <c r="H277" t="s">
        <v>34</v>
      </c>
      <c r="I277" t="s">
        <v>860</v>
      </c>
      <c r="L277" s="8">
        <v>0</v>
      </c>
      <c r="M277" t="s">
        <v>36</v>
      </c>
      <c r="N277" t="str">
        <f>IF(AND(PESQUISA!$B$3&lt;&gt;"",OR(PESQUISA!$B$4="TODAS",B277=PESQUISA!$B$4),ISNUMBER(SEARCH(PESQUISA!$B$3,D277))),ROW()-1,"")</f>
        <v/>
      </c>
    </row>
    <row r="278" spans="1:14" x14ac:dyDescent="0.3">
      <c r="A278" t="s">
        <v>873</v>
      </c>
      <c r="B278" t="s">
        <v>29</v>
      </c>
      <c r="C278" t="s">
        <v>874</v>
      </c>
      <c r="D278" t="s">
        <v>875</v>
      </c>
      <c r="E278" t="s">
        <v>60</v>
      </c>
      <c r="F278" s="7">
        <v>1.61</v>
      </c>
      <c r="G278" t="s">
        <v>33</v>
      </c>
      <c r="H278" t="s">
        <v>34</v>
      </c>
      <c r="I278" t="s">
        <v>860</v>
      </c>
      <c r="L278" s="8">
        <v>0</v>
      </c>
      <c r="M278" t="s">
        <v>36</v>
      </c>
      <c r="N278" t="str">
        <f>IF(AND(PESQUISA!$B$3&lt;&gt;"",OR(PESQUISA!$B$4="TODAS",B278=PESQUISA!$B$4),ISNUMBER(SEARCH(PESQUISA!$B$3,D278))),ROW()-1,"")</f>
        <v/>
      </c>
    </row>
    <row r="279" spans="1:14" x14ac:dyDescent="0.3">
      <c r="A279" t="s">
        <v>876</v>
      </c>
      <c r="B279" t="s">
        <v>29</v>
      </c>
      <c r="C279" t="s">
        <v>877</v>
      </c>
      <c r="D279" t="s">
        <v>878</v>
      </c>
      <c r="E279" t="s">
        <v>60</v>
      </c>
      <c r="F279" s="7">
        <v>1.65</v>
      </c>
      <c r="G279" t="s">
        <v>33</v>
      </c>
      <c r="H279" t="s">
        <v>34</v>
      </c>
      <c r="I279" t="s">
        <v>860</v>
      </c>
      <c r="L279" s="8">
        <v>0</v>
      </c>
      <c r="M279" t="s">
        <v>36</v>
      </c>
      <c r="N279" t="str">
        <f>IF(AND(PESQUISA!$B$3&lt;&gt;"",OR(PESQUISA!$B$4="TODAS",B279=PESQUISA!$B$4),ISNUMBER(SEARCH(PESQUISA!$B$3,D279))),ROW()-1,"")</f>
        <v/>
      </c>
    </row>
    <row r="280" spans="1:14" x14ac:dyDescent="0.3">
      <c r="A280" t="s">
        <v>879</v>
      </c>
      <c r="B280" t="s">
        <v>29</v>
      </c>
      <c r="C280" t="s">
        <v>880</v>
      </c>
      <c r="D280" t="s">
        <v>881</v>
      </c>
      <c r="E280" t="s">
        <v>60</v>
      </c>
      <c r="F280" s="7">
        <v>1.69</v>
      </c>
      <c r="G280" t="s">
        <v>33</v>
      </c>
      <c r="H280" t="s">
        <v>34</v>
      </c>
      <c r="I280" t="s">
        <v>860</v>
      </c>
      <c r="L280" s="8">
        <v>0</v>
      </c>
      <c r="M280" t="s">
        <v>36</v>
      </c>
      <c r="N280" t="str">
        <f>IF(AND(PESQUISA!$B$3&lt;&gt;"",OR(PESQUISA!$B$4="TODAS",B280=PESQUISA!$B$4),ISNUMBER(SEARCH(PESQUISA!$B$3,D280))),ROW()-1,"")</f>
        <v/>
      </c>
    </row>
    <row r="281" spans="1:14" x14ac:dyDescent="0.3">
      <c r="A281" t="s">
        <v>882</v>
      </c>
      <c r="B281" t="s">
        <v>29</v>
      </c>
      <c r="C281" t="s">
        <v>883</v>
      </c>
      <c r="D281" t="s">
        <v>884</v>
      </c>
      <c r="E281" t="s">
        <v>60</v>
      </c>
      <c r="F281" s="7">
        <v>1.73</v>
      </c>
      <c r="G281" t="s">
        <v>33</v>
      </c>
      <c r="H281" t="s">
        <v>34</v>
      </c>
      <c r="I281" t="s">
        <v>860</v>
      </c>
      <c r="L281" s="8">
        <v>0</v>
      </c>
      <c r="M281" t="s">
        <v>36</v>
      </c>
      <c r="N281" t="str">
        <f>IF(AND(PESQUISA!$B$3&lt;&gt;"",OR(PESQUISA!$B$4="TODAS",B281=PESQUISA!$B$4),ISNUMBER(SEARCH(PESQUISA!$B$3,D281))),ROW()-1,"")</f>
        <v/>
      </c>
    </row>
    <row r="282" spans="1:14" x14ac:dyDescent="0.3">
      <c r="A282" t="s">
        <v>885</v>
      </c>
      <c r="B282" t="s">
        <v>29</v>
      </c>
      <c r="C282" t="s">
        <v>886</v>
      </c>
      <c r="D282" t="s">
        <v>887</v>
      </c>
      <c r="E282" t="s">
        <v>60</v>
      </c>
      <c r="F282" s="7">
        <v>1.82</v>
      </c>
      <c r="G282" t="s">
        <v>33</v>
      </c>
      <c r="H282" t="s">
        <v>34</v>
      </c>
      <c r="I282" t="s">
        <v>860</v>
      </c>
      <c r="L282" s="8">
        <v>0</v>
      </c>
      <c r="M282" t="s">
        <v>36</v>
      </c>
      <c r="N282" t="str">
        <f>IF(AND(PESQUISA!$B$3&lt;&gt;"",OR(PESQUISA!$B$4="TODAS",B282=PESQUISA!$B$4),ISNUMBER(SEARCH(PESQUISA!$B$3,D282))),ROW()-1,"")</f>
        <v/>
      </c>
    </row>
    <row r="283" spans="1:14" x14ac:dyDescent="0.3">
      <c r="A283" t="s">
        <v>888</v>
      </c>
      <c r="B283" t="s">
        <v>29</v>
      </c>
      <c r="C283" t="s">
        <v>889</v>
      </c>
      <c r="D283" t="s">
        <v>890</v>
      </c>
      <c r="E283" t="s">
        <v>60</v>
      </c>
      <c r="F283" s="7">
        <v>1.92</v>
      </c>
      <c r="G283" t="s">
        <v>33</v>
      </c>
      <c r="H283" t="s">
        <v>34</v>
      </c>
      <c r="I283" t="s">
        <v>860</v>
      </c>
      <c r="L283" s="8">
        <v>0</v>
      </c>
      <c r="M283" t="s">
        <v>36</v>
      </c>
      <c r="N283" t="str">
        <f>IF(AND(PESQUISA!$B$3&lt;&gt;"",OR(PESQUISA!$B$4="TODAS",B283=PESQUISA!$B$4),ISNUMBER(SEARCH(PESQUISA!$B$3,D283))),ROW()-1,"")</f>
        <v/>
      </c>
    </row>
    <row r="284" spans="1:14" x14ac:dyDescent="0.3">
      <c r="A284" t="s">
        <v>891</v>
      </c>
      <c r="B284" t="s">
        <v>29</v>
      </c>
      <c r="C284" t="s">
        <v>892</v>
      </c>
      <c r="D284" t="s">
        <v>893</v>
      </c>
      <c r="E284" t="s">
        <v>60</v>
      </c>
      <c r="F284" s="7">
        <v>2.0299999999999998</v>
      </c>
      <c r="G284" t="s">
        <v>33</v>
      </c>
      <c r="H284" t="s">
        <v>34</v>
      </c>
      <c r="I284" t="s">
        <v>860</v>
      </c>
      <c r="L284" s="8">
        <v>0</v>
      </c>
      <c r="M284" t="s">
        <v>36</v>
      </c>
      <c r="N284" t="str">
        <f>IF(AND(PESQUISA!$B$3&lt;&gt;"",OR(PESQUISA!$B$4="TODAS",B284=PESQUISA!$B$4),ISNUMBER(SEARCH(PESQUISA!$B$3,D284))),ROW()-1,"")</f>
        <v/>
      </c>
    </row>
    <row r="285" spans="1:14" x14ac:dyDescent="0.3">
      <c r="A285" t="s">
        <v>894</v>
      </c>
      <c r="B285" t="s">
        <v>29</v>
      </c>
      <c r="C285" t="s">
        <v>895</v>
      </c>
      <c r="D285" t="s">
        <v>896</v>
      </c>
      <c r="E285" t="s">
        <v>60</v>
      </c>
      <c r="F285" s="7">
        <v>2.17</v>
      </c>
      <c r="G285" t="s">
        <v>33</v>
      </c>
      <c r="H285" t="s">
        <v>34</v>
      </c>
      <c r="I285" t="s">
        <v>860</v>
      </c>
      <c r="L285" s="8">
        <v>0</v>
      </c>
      <c r="M285" t="s">
        <v>36</v>
      </c>
      <c r="N285" t="str">
        <f>IF(AND(PESQUISA!$B$3&lt;&gt;"",OR(PESQUISA!$B$4="TODAS",B285=PESQUISA!$B$4),ISNUMBER(SEARCH(PESQUISA!$B$3,D285))),ROW()-1,"")</f>
        <v/>
      </c>
    </row>
    <row r="286" spans="1:14" x14ac:dyDescent="0.3">
      <c r="A286" t="s">
        <v>897</v>
      </c>
      <c r="B286" t="s">
        <v>29</v>
      </c>
      <c r="C286" t="s">
        <v>898</v>
      </c>
      <c r="D286" t="s">
        <v>899</v>
      </c>
      <c r="E286" t="s">
        <v>60</v>
      </c>
      <c r="F286" s="7">
        <v>5.07</v>
      </c>
      <c r="G286" t="s">
        <v>33</v>
      </c>
      <c r="H286" t="s">
        <v>34</v>
      </c>
      <c r="I286" t="s">
        <v>860</v>
      </c>
      <c r="L286" s="8">
        <v>0.39050000000000001</v>
      </c>
      <c r="M286" t="s">
        <v>36</v>
      </c>
      <c r="N286" t="str">
        <f>IF(AND(PESQUISA!$B$3&lt;&gt;"",OR(PESQUISA!$B$4="TODAS",B286=PESQUISA!$B$4),ISNUMBER(SEARCH(PESQUISA!$B$3,D286))),ROW()-1,"")</f>
        <v/>
      </c>
    </row>
    <row r="287" spans="1:14" x14ac:dyDescent="0.3">
      <c r="A287" t="s">
        <v>900</v>
      </c>
      <c r="B287" t="s">
        <v>29</v>
      </c>
      <c r="C287" t="s">
        <v>901</v>
      </c>
      <c r="D287" t="s">
        <v>902</v>
      </c>
      <c r="E287" t="s">
        <v>60</v>
      </c>
      <c r="F287" s="7">
        <v>5.37</v>
      </c>
      <c r="G287" t="s">
        <v>33</v>
      </c>
      <c r="H287" t="s">
        <v>34</v>
      </c>
      <c r="I287" t="s">
        <v>860</v>
      </c>
      <c r="L287" s="8">
        <v>0.3911</v>
      </c>
      <c r="M287" t="s">
        <v>36</v>
      </c>
      <c r="N287" t="str">
        <f>IF(AND(PESQUISA!$B$3&lt;&gt;"",OR(PESQUISA!$B$4="TODAS",B287=PESQUISA!$B$4),ISNUMBER(SEARCH(PESQUISA!$B$3,D287))),ROW()-1,"")</f>
        <v/>
      </c>
    </row>
    <row r="288" spans="1:14" x14ac:dyDescent="0.3">
      <c r="A288" t="s">
        <v>903</v>
      </c>
      <c r="B288" t="s">
        <v>29</v>
      </c>
      <c r="C288" t="s">
        <v>904</v>
      </c>
      <c r="D288" t="s">
        <v>905</v>
      </c>
      <c r="E288" t="s">
        <v>60</v>
      </c>
      <c r="F288" s="7">
        <v>5.72</v>
      </c>
      <c r="G288" t="s">
        <v>33</v>
      </c>
      <c r="H288" t="s">
        <v>34</v>
      </c>
      <c r="I288" t="s">
        <v>860</v>
      </c>
      <c r="L288" s="8">
        <v>0.3916</v>
      </c>
      <c r="M288" t="s">
        <v>36</v>
      </c>
      <c r="N288" t="str">
        <f>IF(AND(PESQUISA!$B$3&lt;&gt;"",OR(PESQUISA!$B$4="TODAS",B288=PESQUISA!$B$4),ISNUMBER(SEARCH(PESQUISA!$B$3,D288))),ROW()-1,"")</f>
        <v/>
      </c>
    </row>
    <row r="289" spans="1:14" x14ac:dyDescent="0.3">
      <c r="A289" t="s">
        <v>906</v>
      </c>
      <c r="B289" t="s">
        <v>29</v>
      </c>
      <c r="C289" t="s">
        <v>907</v>
      </c>
      <c r="D289" t="s">
        <v>908</v>
      </c>
      <c r="E289" t="s">
        <v>60</v>
      </c>
      <c r="F289" s="7">
        <v>6.12</v>
      </c>
      <c r="G289" t="s">
        <v>33</v>
      </c>
      <c r="H289" t="s">
        <v>34</v>
      </c>
      <c r="I289" t="s">
        <v>860</v>
      </c>
      <c r="L289" s="8">
        <v>0.39050000000000001</v>
      </c>
      <c r="M289" t="s">
        <v>36</v>
      </c>
      <c r="N289" t="str">
        <f>IF(AND(PESQUISA!$B$3&lt;&gt;"",OR(PESQUISA!$B$4="TODAS",B289=PESQUISA!$B$4),ISNUMBER(SEARCH(PESQUISA!$B$3,D289))),ROW()-1,"")</f>
        <v/>
      </c>
    </row>
    <row r="290" spans="1:14" x14ac:dyDescent="0.3">
      <c r="A290" t="s">
        <v>909</v>
      </c>
      <c r="B290" t="s">
        <v>29</v>
      </c>
      <c r="C290" t="s">
        <v>910</v>
      </c>
      <c r="D290" t="s">
        <v>911</v>
      </c>
      <c r="E290" t="s">
        <v>60</v>
      </c>
      <c r="F290" s="7">
        <v>6.57</v>
      </c>
      <c r="G290" t="s">
        <v>33</v>
      </c>
      <c r="H290" t="s">
        <v>34</v>
      </c>
      <c r="I290" t="s">
        <v>860</v>
      </c>
      <c r="L290" s="8">
        <v>0.3896</v>
      </c>
      <c r="M290" t="s">
        <v>36</v>
      </c>
      <c r="N290" t="str">
        <f>IF(AND(PESQUISA!$B$3&lt;&gt;"",OR(PESQUISA!$B$4="TODAS",B290=PESQUISA!$B$4),ISNUMBER(SEARCH(PESQUISA!$B$3,D290))),ROW()-1,"")</f>
        <v/>
      </c>
    </row>
    <row r="291" spans="1:14" x14ac:dyDescent="0.3">
      <c r="A291" t="s">
        <v>912</v>
      </c>
      <c r="B291" t="s">
        <v>29</v>
      </c>
      <c r="C291" t="s">
        <v>913</v>
      </c>
      <c r="D291" t="s">
        <v>914</v>
      </c>
      <c r="E291" t="s">
        <v>60</v>
      </c>
      <c r="F291" s="7">
        <v>7.09</v>
      </c>
      <c r="G291" t="s">
        <v>33</v>
      </c>
      <c r="H291" t="s">
        <v>34</v>
      </c>
      <c r="I291" t="s">
        <v>860</v>
      </c>
      <c r="L291" s="8">
        <v>0.39069999999999999</v>
      </c>
      <c r="M291" t="s">
        <v>36</v>
      </c>
      <c r="N291" t="str">
        <f>IF(AND(PESQUISA!$B$3&lt;&gt;"",OR(PESQUISA!$B$4="TODAS",B291=PESQUISA!$B$4),ISNUMBER(SEARCH(PESQUISA!$B$3,D291))),ROW()-1,"")</f>
        <v/>
      </c>
    </row>
    <row r="292" spans="1:14" x14ac:dyDescent="0.3">
      <c r="A292" t="s">
        <v>915</v>
      </c>
      <c r="B292" t="s">
        <v>29</v>
      </c>
      <c r="C292" t="s">
        <v>916</v>
      </c>
      <c r="D292" t="s">
        <v>917</v>
      </c>
      <c r="E292" t="s">
        <v>60</v>
      </c>
      <c r="F292" s="7">
        <v>3.49</v>
      </c>
      <c r="G292" t="s">
        <v>33</v>
      </c>
      <c r="H292" t="s">
        <v>34</v>
      </c>
      <c r="I292" t="s">
        <v>860</v>
      </c>
      <c r="L292" s="8">
        <v>0.38969999999999999</v>
      </c>
      <c r="M292" t="s">
        <v>36</v>
      </c>
      <c r="N292" t="str">
        <f>IF(AND(PESQUISA!$B$3&lt;&gt;"",OR(PESQUISA!$B$4="TODAS",B292=PESQUISA!$B$4),ISNUMBER(SEARCH(PESQUISA!$B$3,D292))),ROW()-1,"")</f>
        <v/>
      </c>
    </row>
    <row r="293" spans="1:14" x14ac:dyDescent="0.3">
      <c r="A293" t="s">
        <v>918</v>
      </c>
      <c r="B293" t="s">
        <v>29</v>
      </c>
      <c r="C293" t="s">
        <v>919</v>
      </c>
      <c r="D293" t="s">
        <v>920</v>
      </c>
      <c r="E293" t="s">
        <v>60</v>
      </c>
      <c r="F293" s="7">
        <v>3.55</v>
      </c>
      <c r="G293" t="s">
        <v>33</v>
      </c>
      <c r="H293" t="s">
        <v>34</v>
      </c>
      <c r="I293" t="s">
        <v>860</v>
      </c>
      <c r="L293" s="8">
        <v>0.38869999999999999</v>
      </c>
      <c r="M293" t="s">
        <v>36</v>
      </c>
      <c r="N293" t="str">
        <f>IF(AND(PESQUISA!$B$3&lt;&gt;"",OR(PESQUISA!$B$4="TODAS",B293=PESQUISA!$B$4),ISNUMBER(SEARCH(PESQUISA!$B$3,D293))),ROW()-1,"")</f>
        <v/>
      </c>
    </row>
    <row r="294" spans="1:14" x14ac:dyDescent="0.3">
      <c r="A294" t="s">
        <v>921</v>
      </c>
      <c r="B294" t="s">
        <v>29</v>
      </c>
      <c r="C294" t="s">
        <v>922</v>
      </c>
      <c r="D294" t="s">
        <v>923</v>
      </c>
      <c r="E294" t="s">
        <v>60</v>
      </c>
      <c r="F294" s="7">
        <v>3.62</v>
      </c>
      <c r="G294" t="s">
        <v>33</v>
      </c>
      <c r="H294" t="s">
        <v>34</v>
      </c>
      <c r="I294" t="s">
        <v>860</v>
      </c>
      <c r="L294" s="8">
        <v>0.39229999999999998</v>
      </c>
      <c r="M294" t="s">
        <v>36</v>
      </c>
      <c r="N294" t="str">
        <f>IF(AND(PESQUISA!$B$3&lt;&gt;"",OR(PESQUISA!$B$4="TODAS",B294=PESQUISA!$B$4),ISNUMBER(SEARCH(PESQUISA!$B$3,D294))),ROW()-1,"")</f>
        <v/>
      </c>
    </row>
    <row r="295" spans="1:14" x14ac:dyDescent="0.3">
      <c r="A295" t="s">
        <v>924</v>
      </c>
      <c r="B295" t="s">
        <v>29</v>
      </c>
      <c r="C295" t="s">
        <v>925</v>
      </c>
      <c r="D295" t="s">
        <v>926</v>
      </c>
      <c r="E295" t="s">
        <v>60</v>
      </c>
      <c r="F295" s="7">
        <v>3.7</v>
      </c>
      <c r="G295" t="s">
        <v>33</v>
      </c>
      <c r="H295" t="s">
        <v>34</v>
      </c>
      <c r="I295" t="s">
        <v>860</v>
      </c>
      <c r="L295" s="8">
        <v>0.39190000000000003</v>
      </c>
      <c r="M295" t="s">
        <v>36</v>
      </c>
      <c r="N295" t="str">
        <f>IF(AND(PESQUISA!$B$3&lt;&gt;"",OR(PESQUISA!$B$4="TODAS",B295=PESQUISA!$B$4),ISNUMBER(SEARCH(PESQUISA!$B$3,D295))),ROW()-1,"")</f>
        <v/>
      </c>
    </row>
    <row r="296" spans="1:14" x14ac:dyDescent="0.3">
      <c r="A296" t="s">
        <v>927</v>
      </c>
      <c r="B296" t="s">
        <v>29</v>
      </c>
      <c r="C296" t="s">
        <v>928</v>
      </c>
      <c r="D296" t="s">
        <v>929</v>
      </c>
      <c r="E296" t="s">
        <v>60</v>
      </c>
      <c r="F296" s="7">
        <v>3.79</v>
      </c>
      <c r="G296" t="s">
        <v>33</v>
      </c>
      <c r="H296" t="s">
        <v>34</v>
      </c>
      <c r="I296" t="s">
        <v>860</v>
      </c>
      <c r="L296" s="8">
        <v>0.38790000000000002</v>
      </c>
      <c r="M296" t="s">
        <v>36</v>
      </c>
      <c r="N296" t="str">
        <f>IF(AND(PESQUISA!$B$3&lt;&gt;"",OR(PESQUISA!$B$4="TODAS",B296=PESQUISA!$B$4),ISNUMBER(SEARCH(PESQUISA!$B$3,D296))),ROW()-1,"")</f>
        <v/>
      </c>
    </row>
    <row r="297" spans="1:14" x14ac:dyDescent="0.3">
      <c r="A297" t="s">
        <v>930</v>
      </c>
      <c r="B297" t="s">
        <v>29</v>
      </c>
      <c r="C297" t="s">
        <v>931</v>
      </c>
      <c r="D297" t="s">
        <v>932</v>
      </c>
      <c r="E297" t="s">
        <v>60</v>
      </c>
      <c r="F297" s="7">
        <v>3.86</v>
      </c>
      <c r="G297" t="s">
        <v>33</v>
      </c>
      <c r="H297" t="s">
        <v>34</v>
      </c>
      <c r="I297" t="s">
        <v>860</v>
      </c>
      <c r="L297" s="8">
        <v>0.39119999999999999</v>
      </c>
      <c r="M297" t="s">
        <v>36</v>
      </c>
      <c r="N297" t="str">
        <f>IF(AND(PESQUISA!$B$3&lt;&gt;"",OR(PESQUISA!$B$4="TODAS",B297=PESQUISA!$B$4),ISNUMBER(SEARCH(PESQUISA!$B$3,D297))),ROW()-1,"")</f>
        <v/>
      </c>
    </row>
    <row r="298" spans="1:14" x14ac:dyDescent="0.3">
      <c r="A298" t="s">
        <v>933</v>
      </c>
      <c r="B298" t="s">
        <v>29</v>
      </c>
      <c r="C298" t="s">
        <v>934</v>
      </c>
      <c r="D298" t="s">
        <v>935</v>
      </c>
      <c r="E298" t="s">
        <v>60</v>
      </c>
      <c r="F298" s="7">
        <v>3.94</v>
      </c>
      <c r="G298" t="s">
        <v>33</v>
      </c>
      <c r="H298" t="s">
        <v>34</v>
      </c>
      <c r="I298" t="s">
        <v>860</v>
      </c>
      <c r="L298" s="8">
        <v>0.39090000000000003</v>
      </c>
      <c r="M298" t="s">
        <v>36</v>
      </c>
      <c r="N298" t="str">
        <f>IF(AND(PESQUISA!$B$3&lt;&gt;"",OR(PESQUISA!$B$4="TODAS",B298=PESQUISA!$B$4),ISNUMBER(SEARCH(PESQUISA!$B$3,D298))),ROW()-1,"")</f>
        <v/>
      </c>
    </row>
    <row r="299" spans="1:14" x14ac:dyDescent="0.3">
      <c r="A299" t="s">
        <v>936</v>
      </c>
      <c r="B299" t="s">
        <v>29</v>
      </c>
      <c r="C299" t="s">
        <v>937</v>
      </c>
      <c r="D299" t="s">
        <v>938</v>
      </c>
      <c r="E299" t="s">
        <v>60</v>
      </c>
      <c r="F299" s="7">
        <v>4.13</v>
      </c>
      <c r="G299" t="s">
        <v>33</v>
      </c>
      <c r="H299" t="s">
        <v>34</v>
      </c>
      <c r="I299" t="s">
        <v>860</v>
      </c>
      <c r="L299" s="8">
        <v>0.38979999999999998</v>
      </c>
      <c r="M299" t="s">
        <v>36</v>
      </c>
      <c r="N299" t="str">
        <f>IF(AND(PESQUISA!$B$3&lt;&gt;"",OR(PESQUISA!$B$4="TODAS",B299=PESQUISA!$B$4),ISNUMBER(SEARCH(PESQUISA!$B$3,D299))),ROW()-1,"")</f>
        <v/>
      </c>
    </row>
    <row r="300" spans="1:14" x14ac:dyDescent="0.3">
      <c r="A300" t="s">
        <v>939</v>
      </c>
      <c r="B300" t="s">
        <v>29</v>
      </c>
      <c r="C300" t="s">
        <v>940</v>
      </c>
      <c r="D300" t="s">
        <v>941</v>
      </c>
      <c r="E300" t="s">
        <v>60</v>
      </c>
      <c r="F300" s="7">
        <v>4.33</v>
      </c>
      <c r="G300" t="s">
        <v>33</v>
      </c>
      <c r="H300" t="s">
        <v>34</v>
      </c>
      <c r="I300" t="s">
        <v>860</v>
      </c>
      <c r="L300" s="8">
        <v>0.39029999999999998</v>
      </c>
      <c r="M300" t="s">
        <v>36</v>
      </c>
      <c r="N300" t="str">
        <f>IF(AND(PESQUISA!$B$3&lt;&gt;"",OR(PESQUISA!$B$4="TODAS",B300=PESQUISA!$B$4),ISNUMBER(SEARCH(PESQUISA!$B$3,D300))),ROW()-1,"")</f>
        <v/>
      </c>
    </row>
    <row r="301" spans="1:14" x14ac:dyDescent="0.3">
      <c r="A301" t="s">
        <v>942</v>
      </c>
      <c r="B301" t="s">
        <v>29</v>
      </c>
      <c r="C301" t="s">
        <v>943</v>
      </c>
      <c r="D301" t="s">
        <v>944</v>
      </c>
      <c r="E301" t="s">
        <v>60</v>
      </c>
      <c r="F301" s="7">
        <v>4.55</v>
      </c>
      <c r="G301" t="s">
        <v>33</v>
      </c>
      <c r="H301" t="s">
        <v>34</v>
      </c>
      <c r="I301" t="s">
        <v>860</v>
      </c>
      <c r="L301" s="8">
        <v>0.39119999999999999</v>
      </c>
      <c r="M301" t="s">
        <v>36</v>
      </c>
      <c r="N301" t="str">
        <f>IF(AND(PESQUISA!$B$3&lt;&gt;"",OR(PESQUISA!$B$4="TODAS",B301=PESQUISA!$B$4),ISNUMBER(SEARCH(PESQUISA!$B$3,D301))),ROW()-1,"")</f>
        <v/>
      </c>
    </row>
    <row r="302" spans="1:14" x14ac:dyDescent="0.3">
      <c r="A302" t="s">
        <v>945</v>
      </c>
      <c r="B302" t="s">
        <v>29</v>
      </c>
      <c r="C302" t="s">
        <v>946</v>
      </c>
      <c r="D302" t="s">
        <v>947</v>
      </c>
      <c r="E302" t="s">
        <v>60</v>
      </c>
      <c r="F302" s="7">
        <v>4.8</v>
      </c>
      <c r="G302" t="s">
        <v>33</v>
      </c>
      <c r="H302" t="s">
        <v>34</v>
      </c>
      <c r="I302" t="s">
        <v>860</v>
      </c>
      <c r="L302" s="8">
        <v>0.39169999999999999</v>
      </c>
      <c r="M302" t="s">
        <v>36</v>
      </c>
      <c r="N302" t="str">
        <f>IF(AND(PESQUISA!$B$3&lt;&gt;"",OR(PESQUISA!$B$4="TODAS",B302=PESQUISA!$B$4),ISNUMBER(SEARCH(PESQUISA!$B$3,D302))),ROW()-1,"")</f>
        <v/>
      </c>
    </row>
    <row r="303" spans="1:14" x14ac:dyDescent="0.3">
      <c r="A303" t="s">
        <v>948</v>
      </c>
      <c r="B303" t="s">
        <v>29</v>
      </c>
      <c r="C303" t="s">
        <v>949</v>
      </c>
      <c r="D303" t="s">
        <v>950</v>
      </c>
      <c r="E303" t="s">
        <v>859</v>
      </c>
      <c r="F303" s="7">
        <v>10.97</v>
      </c>
      <c r="G303" t="s">
        <v>33</v>
      </c>
      <c r="H303" t="s">
        <v>34</v>
      </c>
      <c r="I303" t="s">
        <v>860</v>
      </c>
      <c r="L303" s="8">
        <v>0.01</v>
      </c>
      <c r="M303" t="s">
        <v>36</v>
      </c>
      <c r="N303" t="str">
        <f>IF(AND(PESQUISA!$B$3&lt;&gt;"",OR(PESQUISA!$B$4="TODAS",B303=PESQUISA!$B$4),ISNUMBER(SEARCH(PESQUISA!$B$3,D303))),ROW()-1,"")</f>
        <v/>
      </c>
    </row>
    <row r="304" spans="1:14" x14ac:dyDescent="0.3">
      <c r="A304" t="s">
        <v>951</v>
      </c>
      <c r="B304" t="s">
        <v>29</v>
      </c>
      <c r="C304" t="s">
        <v>952</v>
      </c>
      <c r="D304" t="s">
        <v>953</v>
      </c>
      <c r="E304" t="s">
        <v>859</v>
      </c>
      <c r="F304" s="7">
        <v>10.87</v>
      </c>
      <c r="G304" t="s">
        <v>33</v>
      </c>
      <c r="H304" t="s">
        <v>34</v>
      </c>
      <c r="I304" t="s">
        <v>860</v>
      </c>
      <c r="L304" s="8">
        <v>1.01E-2</v>
      </c>
      <c r="M304" t="s">
        <v>36</v>
      </c>
      <c r="N304" t="str">
        <f>IF(AND(PESQUISA!$B$3&lt;&gt;"",OR(PESQUISA!$B$4="TODAS",B304=PESQUISA!$B$4),ISNUMBER(SEARCH(PESQUISA!$B$3,D304))),ROW()-1,"")</f>
        <v/>
      </c>
    </row>
    <row r="305" spans="1:14" x14ac:dyDescent="0.3">
      <c r="A305" t="s">
        <v>954</v>
      </c>
      <c r="B305" t="s">
        <v>29</v>
      </c>
      <c r="C305" t="s">
        <v>955</v>
      </c>
      <c r="D305" t="s">
        <v>956</v>
      </c>
      <c r="E305" t="s">
        <v>859</v>
      </c>
      <c r="F305" s="7">
        <v>8.7899999999999991</v>
      </c>
      <c r="G305" t="s">
        <v>33</v>
      </c>
      <c r="H305" t="s">
        <v>34</v>
      </c>
      <c r="I305" t="s">
        <v>860</v>
      </c>
      <c r="L305" s="8">
        <v>9.1000000000000004E-3</v>
      </c>
      <c r="M305" t="s">
        <v>36</v>
      </c>
      <c r="N305" t="str">
        <f>IF(AND(PESQUISA!$B$3&lt;&gt;"",OR(PESQUISA!$B$4="TODAS",B305=PESQUISA!$B$4),ISNUMBER(SEARCH(PESQUISA!$B$3,D305))),ROW()-1,"")</f>
        <v/>
      </c>
    </row>
    <row r="306" spans="1:14" x14ac:dyDescent="0.3">
      <c r="A306" t="s">
        <v>957</v>
      </c>
      <c r="B306" t="s">
        <v>29</v>
      </c>
      <c r="C306" t="s">
        <v>958</v>
      </c>
      <c r="D306" t="s">
        <v>959</v>
      </c>
      <c r="E306" t="s">
        <v>859</v>
      </c>
      <c r="F306" s="7">
        <v>8.6999999999999993</v>
      </c>
      <c r="G306" t="s">
        <v>33</v>
      </c>
      <c r="H306" t="s">
        <v>34</v>
      </c>
      <c r="I306" t="s">
        <v>860</v>
      </c>
      <c r="L306" s="8">
        <v>9.1999999999999998E-3</v>
      </c>
      <c r="M306" t="s">
        <v>36</v>
      </c>
      <c r="N306" t="str">
        <f>IF(AND(PESQUISA!$B$3&lt;&gt;"",OR(PESQUISA!$B$4="TODAS",B306=PESQUISA!$B$4),ISNUMBER(SEARCH(PESQUISA!$B$3,D306))),ROW()-1,"")</f>
        <v/>
      </c>
    </row>
    <row r="307" spans="1:14" x14ac:dyDescent="0.3">
      <c r="A307" t="s">
        <v>960</v>
      </c>
      <c r="B307" t="s">
        <v>29</v>
      </c>
      <c r="C307" t="s">
        <v>961</v>
      </c>
      <c r="D307" t="s">
        <v>962</v>
      </c>
      <c r="E307" t="s">
        <v>859</v>
      </c>
      <c r="F307" s="7">
        <v>8.1300000000000008</v>
      </c>
      <c r="G307" t="s">
        <v>33</v>
      </c>
      <c r="H307" t="s">
        <v>34</v>
      </c>
      <c r="I307" t="s">
        <v>860</v>
      </c>
      <c r="L307" s="8">
        <v>4.8999999999999998E-3</v>
      </c>
      <c r="M307" t="s">
        <v>36</v>
      </c>
      <c r="N307" t="str">
        <f>IF(AND(PESQUISA!$B$3&lt;&gt;"",OR(PESQUISA!$B$4="TODAS",B307=PESQUISA!$B$4),ISNUMBER(SEARCH(PESQUISA!$B$3,D307))),ROW()-1,"")</f>
        <v/>
      </c>
    </row>
    <row r="308" spans="1:14" x14ac:dyDescent="0.3">
      <c r="A308" t="s">
        <v>963</v>
      </c>
      <c r="B308" t="s">
        <v>29</v>
      </c>
      <c r="C308" t="s">
        <v>964</v>
      </c>
      <c r="D308" t="s">
        <v>965</v>
      </c>
      <c r="E308" t="s">
        <v>859</v>
      </c>
      <c r="F308" s="7">
        <v>8.0500000000000007</v>
      </c>
      <c r="G308" t="s">
        <v>33</v>
      </c>
      <c r="H308" t="s">
        <v>34</v>
      </c>
      <c r="I308" t="s">
        <v>860</v>
      </c>
      <c r="L308" s="8">
        <v>5.0000000000000001E-3</v>
      </c>
      <c r="M308" t="s">
        <v>36</v>
      </c>
      <c r="N308" t="str">
        <f>IF(AND(PESQUISA!$B$3&lt;&gt;"",OR(PESQUISA!$B$4="TODAS",B308=PESQUISA!$B$4),ISNUMBER(SEARCH(PESQUISA!$B$3,D308))),ROW()-1,"")</f>
        <v/>
      </c>
    </row>
    <row r="309" spans="1:14" x14ac:dyDescent="0.3">
      <c r="A309" t="s">
        <v>966</v>
      </c>
      <c r="B309" t="s">
        <v>29</v>
      </c>
      <c r="C309" t="s">
        <v>967</v>
      </c>
      <c r="D309" t="s">
        <v>968</v>
      </c>
      <c r="E309" t="s">
        <v>859</v>
      </c>
      <c r="F309" s="7">
        <v>9.0500000000000007</v>
      </c>
      <c r="G309" t="s">
        <v>33</v>
      </c>
      <c r="H309" t="s">
        <v>34</v>
      </c>
      <c r="I309" t="s">
        <v>860</v>
      </c>
      <c r="L309" s="8">
        <v>2.2000000000000001E-3</v>
      </c>
      <c r="M309" t="s">
        <v>36</v>
      </c>
      <c r="N309" t="str">
        <f>IF(AND(PESQUISA!$B$3&lt;&gt;"",OR(PESQUISA!$B$4="TODAS",B309=PESQUISA!$B$4),ISNUMBER(SEARCH(PESQUISA!$B$3,D309))),ROW()-1,"")</f>
        <v/>
      </c>
    </row>
    <row r="310" spans="1:14" x14ac:dyDescent="0.3">
      <c r="A310" t="s">
        <v>969</v>
      </c>
      <c r="B310" t="s">
        <v>29</v>
      </c>
      <c r="C310" t="s">
        <v>970</v>
      </c>
      <c r="D310" t="s">
        <v>971</v>
      </c>
      <c r="E310" t="s">
        <v>859</v>
      </c>
      <c r="F310" s="7">
        <v>8.98</v>
      </c>
      <c r="G310" t="s">
        <v>33</v>
      </c>
      <c r="H310" t="s">
        <v>34</v>
      </c>
      <c r="I310" t="s">
        <v>860</v>
      </c>
      <c r="L310" s="8">
        <v>2.2000000000000001E-3</v>
      </c>
      <c r="M310" t="s">
        <v>36</v>
      </c>
      <c r="N310" t="str">
        <f>IF(AND(PESQUISA!$B$3&lt;&gt;"",OR(PESQUISA!$B$4="TODAS",B310=PESQUISA!$B$4),ISNUMBER(SEARCH(PESQUISA!$B$3,D310))),ROW()-1,"")</f>
        <v/>
      </c>
    </row>
    <row r="311" spans="1:14" x14ac:dyDescent="0.3">
      <c r="A311" t="s">
        <v>972</v>
      </c>
      <c r="B311" t="s">
        <v>29</v>
      </c>
      <c r="C311" t="s">
        <v>973</v>
      </c>
      <c r="D311" t="s">
        <v>974</v>
      </c>
      <c r="E311" t="s">
        <v>859</v>
      </c>
      <c r="F311" s="7">
        <v>8.91</v>
      </c>
      <c r="G311" t="s">
        <v>33</v>
      </c>
      <c r="H311" t="s">
        <v>34</v>
      </c>
      <c r="I311" t="s">
        <v>860</v>
      </c>
      <c r="L311" s="8">
        <v>1.1000000000000001E-3</v>
      </c>
      <c r="M311" t="s">
        <v>36</v>
      </c>
      <c r="N311" t="str">
        <f>IF(AND(PESQUISA!$B$3&lt;&gt;"",OR(PESQUISA!$B$4="TODAS",B311=PESQUISA!$B$4),ISNUMBER(SEARCH(PESQUISA!$B$3,D311))),ROW()-1,"")</f>
        <v/>
      </c>
    </row>
    <row r="312" spans="1:14" x14ac:dyDescent="0.3">
      <c r="A312" t="s">
        <v>975</v>
      </c>
      <c r="B312" t="s">
        <v>29</v>
      </c>
      <c r="C312" t="s">
        <v>976</v>
      </c>
      <c r="D312" t="s">
        <v>977</v>
      </c>
      <c r="E312" t="s">
        <v>859</v>
      </c>
      <c r="F312" s="7">
        <v>8.84</v>
      </c>
      <c r="G312" t="s">
        <v>33</v>
      </c>
      <c r="H312" t="s">
        <v>34</v>
      </c>
      <c r="I312" t="s">
        <v>860</v>
      </c>
      <c r="L312" s="8">
        <v>1.1000000000000001E-3</v>
      </c>
      <c r="M312" t="s">
        <v>36</v>
      </c>
      <c r="N312" t="str">
        <f>IF(AND(PESQUISA!$B$3&lt;&gt;"",OR(PESQUISA!$B$4="TODAS",B312=PESQUISA!$B$4),ISNUMBER(SEARCH(PESQUISA!$B$3,D312))),ROW()-1,"")</f>
        <v/>
      </c>
    </row>
    <row r="313" spans="1:14" x14ac:dyDescent="0.3">
      <c r="A313" t="s">
        <v>978</v>
      </c>
      <c r="B313" t="s">
        <v>29</v>
      </c>
      <c r="C313" t="s">
        <v>979</v>
      </c>
      <c r="D313" t="s">
        <v>980</v>
      </c>
      <c r="E313" t="s">
        <v>859</v>
      </c>
      <c r="F313" s="7">
        <v>9.6</v>
      </c>
      <c r="G313" t="s">
        <v>33</v>
      </c>
      <c r="H313" t="s">
        <v>34</v>
      </c>
      <c r="I313" t="s">
        <v>860</v>
      </c>
      <c r="L313" s="8">
        <v>0</v>
      </c>
      <c r="M313" t="s">
        <v>36</v>
      </c>
      <c r="N313" t="str">
        <f>IF(AND(PESQUISA!$B$3&lt;&gt;"",OR(PESQUISA!$B$4="TODAS",B313=PESQUISA!$B$4),ISNUMBER(SEARCH(PESQUISA!$B$3,D313))),ROW()-1,"")</f>
        <v/>
      </c>
    </row>
    <row r="314" spans="1:14" x14ac:dyDescent="0.3">
      <c r="A314" t="s">
        <v>981</v>
      </c>
      <c r="B314" t="s">
        <v>29</v>
      </c>
      <c r="C314" t="s">
        <v>982</v>
      </c>
      <c r="D314" t="s">
        <v>983</v>
      </c>
      <c r="E314" t="s">
        <v>859</v>
      </c>
      <c r="F314" s="7">
        <v>9.5299999999999994</v>
      </c>
      <c r="G314" t="s">
        <v>33</v>
      </c>
      <c r="H314" t="s">
        <v>34</v>
      </c>
      <c r="I314" t="s">
        <v>860</v>
      </c>
      <c r="L314" s="8">
        <v>0</v>
      </c>
      <c r="M314" t="s">
        <v>36</v>
      </c>
      <c r="N314" t="str">
        <f>IF(AND(PESQUISA!$B$3&lt;&gt;"",OR(PESQUISA!$B$4="TODAS",B314=PESQUISA!$B$4),ISNUMBER(SEARCH(PESQUISA!$B$3,D314))),ROW()-1,"")</f>
        <v/>
      </c>
    </row>
    <row r="315" spans="1:14" x14ac:dyDescent="0.3">
      <c r="A315" t="s">
        <v>984</v>
      </c>
      <c r="B315" t="s">
        <v>29</v>
      </c>
      <c r="C315" t="s">
        <v>985</v>
      </c>
      <c r="D315" t="s">
        <v>986</v>
      </c>
      <c r="E315" t="s">
        <v>859</v>
      </c>
      <c r="F315" s="7">
        <v>13.67</v>
      </c>
      <c r="G315" t="s">
        <v>33</v>
      </c>
      <c r="H315" t="s">
        <v>34</v>
      </c>
      <c r="I315" t="s">
        <v>860</v>
      </c>
      <c r="L315" s="8">
        <v>1.17E-2</v>
      </c>
      <c r="M315" t="s">
        <v>36</v>
      </c>
      <c r="N315" t="str">
        <f>IF(AND(PESQUISA!$B$3&lt;&gt;"",OR(PESQUISA!$B$4="TODAS",B315=PESQUISA!$B$4),ISNUMBER(SEARCH(PESQUISA!$B$3,D315))),ROW()-1,"")</f>
        <v/>
      </c>
    </row>
    <row r="316" spans="1:14" x14ac:dyDescent="0.3">
      <c r="A316" t="s">
        <v>987</v>
      </c>
      <c r="B316" t="s">
        <v>29</v>
      </c>
      <c r="C316" t="s">
        <v>988</v>
      </c>
      <c r="D316" t="s">
        <v>989</v>
      </c>
      <c r="E316" t="s">
        <v>859</v>
      </c>
      <c r="F316" s="7">
        <v>13.54</v>
      </c>
      <c r="G316" t="s">
        <v>33</v>
      </c>
      <c r="H316" t="s">
        <v>34</v>
      </c>
      <c r="I316" t="s">
        <v>860</v>
      </c>
      <c r="L316" s="8">
        <v>1.18E-2</v>
      </c>
      <c r="M316" t="s">
        <v>36</v>
      </c>
      <c r="N316" t="str">
        <f>IF(AND(PESQUISA!$B$3&lt;&gt;"",OR(PESQUISA!$B$4="TODAS",B316=PESQUISA!$B$4),ISNUMBER(SEARCH(PESQUISA!$B$3,D316))),ROW()-1,"")</f>
        <v/>
      </c>
    </row>
    <row r="317" spans="1:14" x14ac:dyDescent="0.3">
      <c r="A317" t="s">
        <v>990</v>
      </c>
      <c r="B317" t="s">
        <v>29</v>
      </c>
      <c r="C317" t="s">
        <v>991</v>
      </c>
      <c r="D317" t="s">
        <v>992</v>
      </c>
      <c r="E317" t="s">
        <v>859</v>
      </c>
      <c r="F317" s="7">
        <v>19.760000000000002</v>
      </c>
      <c r="G317" t="s">
        <v>33</v>
      </c>
      <c r="H317" t="s">
        <v>34</v>
      </c>
      <c r="I317" t="s">
        <v>860</v>
      </c>
      <c r="L317" s="8">
        <v>1.32E-2</v>
      </c>
      <c r="M317" t="s">
        <v>36</v>
      </c>
      <c r="N317" t="str">
        <f>IF(AND(PESQUISA!$B$3&lt;&gt;"",OR(PESQUISA!$B$4="TODAS",B317=PESQUISA!$B$4),ISNUMBER(SEARCH(PESQUISA!$B$3,D317))),ROW()-1,"")</f>
        <v/>
      </c>
    </row>
    <row r="318" spans="1:14" x14ac:dyDescent="0.3">
      <c r="A318" t="s">
        <v>993</v>
      </c>
      <c r="B318" t="s">
        <v>29</v>
      </c>
      <c r="C318" t="s">
        <v>994</v>
      </c>
      <c r="D318" t="s">
        <v>995</v>
      </c>
      <c r="E318" t="s">
        <v>859</v>
      </c>
      <c r="F318" s="7">
        <v>19.510000000000002</v>
      </c>
      <c r="G318" t="s">
        <v>33</v>
      </c>
      <c r="H318" t="s">
        <v>34</v>
      </c>
      <c r="I318" t="s">
        <v>860</v>
      </c>
      <c r="L318" s="8">
        <v>1.3299999999999999E-2</v>
      </c>
      <c r="M318" t="s">
        <v>36</v>
      </c>
      <c r="N318" t="str">
        <f>IF(AND(PESQUISA!$B$3&lt;&gt;"",OR(PESQUISA!$B$4="TODAS",B318=PESQUISA!$B$4),ISNUMBER(SEARCH(PESQUISA!$B$3,D318))),ROW()-1,"")</f>
        <v/>
      </c>
    </row>
    <row r="319" spans="1:14" x14ac:dyDescent="0.3">
      <c r="A319" t="s">
        <v>996</v>
      </c>
      <c r="B319" t="s">
        <v>29</v>
      </c>
      <c r="C319" t="s">
        <v>997</v>
      </c>
      <c r="D319" t="s">
        <v>998</v>
      </c>
      <c r="E319" t="s">
        <v>859</v>
      </c>
      <c r="F319" s="7">
        <v>16.38</v>
      </c>
      <c r="G319" t="s">
        <v>33</v>
      </c>
      <c r="H319" t="s">
        <v>34</v>
      </c>
      <c r="I319" t="s">
        <v>860</v>
      </c>
      <c r="L319" s="8">
        <v>1.2800000000000001E-2</v>
      </c>
      <c r="M319" t="s">
        <v>36</v>
      </c>
      <c r="N319" t="str">
        <f>IF(AND(PESQUISA!$B$3&lt;&gt;"",OR(PESQUISA!$B$4="TODAS",B319=PESQUISA!$B$4),ISNUMBER(SEARCH(PESQUISA!$B$3,D319))),ROW()-1,"")</f>
        <v/>
      </c>
    </row>
    <row r="320" spans="1:14" x14ac:dyDescent="0.3">
      <c r="A320" t="s">
        <v>999</v>
      </c>
      <c r="B320" t="s">
        <v>29</v>
      </c>
      <c r="C320" t="s">
        <v>1000</v>
      </c>
      <c r="D320" t="s">
        <v>1001</v>
      </c>
      <c r="E320" t="s">
        <v>859</v>
      </c>
      <c r="F320" s="7">
        <v>16.21</v>
      </c>
      <c r="G320" t="s">
        <v>33</v>
      </c>
      <c r="H320" t="s">
        <v>34</v>
      </c>
      <c r="I320" t="s">
        <v>860</v>
      </c>
      <c r="L320" s="8">
        <v>1.2999999999999999E-2</v>
      </c>
      <c r="M320" t="s">
        <v>36</v>
      </c>
      <c r="N320" t="str">
        <f>IF(AND(PESQUISA!$B$3&lt;&gt;"",OR(PESQUISA!$B$4="TODAS",B320=PESQUISA!$B$4),ISNUMBER(SEARCH(PESQUISA!$B$3,D320))),ROW()-1,"")</f>
        <v/>
      </c>
    </row>
    <row r="321" spans="1:14" x14ac:dyDescent="0.3">
      <c r="A321" t="s">
        <v>1002</v>
      </c>
      <c r="B321" t="s">
        <v>29</v>
      </c>
      <c r="C321" t="s">
        <v>1003</v>
      </c>
      <c r="D321" t="s">
        <v>1004</v>
      </c>
      <c r="E321" t="s">
        <v>859</v>
      </c>
      <c r="F321" s="7">
        <v>16.46</v>
      </c>
      <c r="G321" t="s">
        <v>33</v>
      </c>
      <c r="H321" t="s">
        <v>34</v>
      </c>
      <c r="I321" t="s">
        <v>860</v>
      </c>
      <c r="L321" s="8">
        <v>1.2800000000000001E-2</v>
      </c>
      <c r="M321" t="s">
        <v>36</v>
      </c>
      <c r="N321" t="str">
        <f>IF(AND(PESQUISA!$B$3&lt;&gt;"",OR(PESQUISA!$B$4="TODAS",B321=PESQUISA!$B$4),ISNUMBER(SEARCH(PESQUISA!$B$3,D321))),ROW()-1,"")</f>
        <v/>
      </c>
    </row>
    <row r="322" spans="1:14" x14ac:dyDescent="0.3">
      <c r="A322" t="s">
        <v>1005</v>
      </c>
      <c r="B322" t="s">
        <v>29</v>
      </c>
      <c r="C322" t="s">
        <v>1006</v>
      </c>
      <c r="D322" t="s">
        <v>1007</v>
      </c>
      <c r="E322" t="s">
        <v>859</v>
      </c>
      <c r="F322" s="7">
        <v>16.29</v>
      </c>
      <c r="G322" t="s">
        <v>33</v>
      </c>
      <c r="H322" t="s">
        <v>34</v>
      </c>
      <c r="I322" t="s">
        <v>860</v>
      </c>
      <c r="L322" s="8">
        <v>1.29E-2</v>
      </c>
      <c r="M322" t="s">
        <v>36</v>
      </c>
      <c r="N322" t="str">
        <f>IF(AND(PESQUISA!$B$3&lt;&gt;"",OR(PESQUISA!$B$4="TODAS",B322=PESQUISA!$B$4),ISNUMBER(SEARCH(PESQUISA!$B$3,D322))),ROW()-1,"")</f>
        <v/>
      </c>
    </row>
    <row r="323" spans="1:14" x14ac:dyDescent="0.3">
      <c r="A323" t="s">
        <v>1008</v>
      </c>
      <c r="B323" t="s">
        <v>29</v>
      </c>
      <c r="C323" t="s">
        <v>1009</v>
      </c>
      <c r="D323" t="s">
        <v>1010</v>
      </c>
      <c r="E323" t="s">
        <v>859</v>
      </c>
      <c r="F323" s="7">
        <v>20.53</v>
      </c>
      <c r="G323" t="s">
        <v>33</v>
      </c>
      <c r="H323" t="s">
        <v>34</v>
      </c>
      <c r="I323" t="s">
        <v>860</v>
      </c>
      <c r="L323" s="8">
        <v>1.2699999999999999E-2</v>
      </c>
      <c r="M323" t="s">
        <v>36</v>
      </c>
      <c r="N323" t="str">
        <f>IF(AND(PESQUISA!$B$3&lt;&gt;"",OR(PESQUISA!$B$4="TODAS",B323=PESQUISA!$B$4),ISNUMBER(SEARCH(PESQUISA!$B$3,D323))),ROW()-1,"")</f>
        <v/>
      </c>
    </row>
    <row r="324" spans="1:14" x14ac:dyDescent="0.3">
      <c r="A324" t="s">
        <v>1011</v>
      </c>
      <c r="B324" t="s">
        <v>29</v>
      </c>
      <c r="C324" t="s">
        <v>1012</v>
      </c>
      <c r="D324" t="s">
        <v>1013</v>
      </c>
      <c r="E324" t="s">
        <v>859</v>
      </c>
      <c r="F324" s="7">
        <v>20.399999999999999</v>
      </c>
      <c r="G324" t="s">
        <v>33</v>
      </c>
      <c r="H324" t="s">
        <v>34</v>
      </c>
      <c r="I324" t="s">
        <v>860</v>
      </c>
      <c r="L324" s="8">
        <v>1.2699999999999999E-2</v>
      </c>
      <c r="M324" t="s">
        <v>36</v>
      </c>
      <c r="N324" t="str">
        <f>IF(AND(PESQUISA!$B$3&lt;&gt;"",OR(PESQUISA!$B$4="TODAS",B324=PESQUISA!$B$4),ISNUMBER(SEARCH(PESQUISA!$B$3,D324))),ROW()-1,"")</f>
        <v/>
      </c>
    </row>
    <row r="325" spans="1:14" x14ac:dyDescent="0.3">
      <c r="A325" t="s">
        <v>1014</v>
      </c>
      <c r="B325" t="s">
        <v>29</v>
      </c>
      <c r="C325" t="s">
        <v>1015</v>
      </c>
      <c r="D325" t="s">
        <v>1016</v>
      </c>
      <c r="E325" t="s">
        <v>859</v>
      </c>
      <c r="F325" s="7">
        <v>11.31</v>
      </c>
      <c r="G325" t="s">
        <v>33</v>
      </c>
      <c r="H325" t="s">
        <v>34</v>
      </c>
      <c r="I325" t="s">
        <v>1017</v>
      </c>
      <c r="L325" s="8">
        <v>9.7000000000000003E-3</v>
      </c>
      <c r="M325" t="s">
        <v>36</v>
      </c>
      <c r="N325" t="str">
        <f>IF(AND(PESQUISA!$B$3&lt;&gt;"",OR(PESQUISA!$B$4="TODAS",B325=PESQUISA!$B$4),ISNUMBER(SEARCH(PESQUISA!$B$3,D325))),ROW()-1,"")</f>
        <v/>
      </c>
    </row>
    <row r="326" spans="1:14" x14ac:dyDescent="0.3">
      <c r="A326" t="s">
        <v>1018</v>
      </c>
      <c r="B326" t="s">
        <v>29</v>
      </c>
      <c r="C326" t="s">
        <v>1019</v>
      </c>
      <c r="D326" t="s">
        <v>1020</v>
      </c>
      <c r="E326" t="s">
        <v>859</v>
      </c>
      <c r="F326" s="7">
        <v>9.19</v>
      </c>
      <c r="G326" t="s">
        <v>33</v>
      </c>
      <c r="H326" t="s">
        <v>34</v>
      </c>
      <c r="I326" t="s">
        <v>1017</v>
      </c>
      <c r="L326" s="8">
        <v>8.6999999999999994E-3</v>
      </c>
      <c r="M326" t="s">
        <v>36</v>
      </c>
      <c r="N326" t="str">
        <f>IF(AND(PESQUISA!$B$3&lt;&gt;"",OR(PESQUISA!$B$4="TODAS",B326=PESQUISA!$B$4),ISNUMBER(SEARCH(PESQUISA!$B$3,D326))),ROW()-1,"")</f>
        <v/>
      </c>
    </row>
    <row r="327" spans="1:14" x14ac:dyDescent="0.3">
      <c r="A327" t="s">
        <v>1021</v>
      </c>
      <c r="B327" t="s">
        <v>29</v>
      </c>
      <c r="C327" t="s">
        <v>1022</v>
      </c>
      <c r="D327" t="s">
        <v>1023</v>
      </c>
      <c r="E327" t="s">
        <v>859</v>
      </c>
      <c r="F327" s="7">
        <v>8.64</v>
      </c>
      <c r="G327" t="s">
        <v>33</v>
      </c>
      <c r="H327" t="s">
        <v>34</v>
      </c>
      <c r="I327" t="s">
        <v>1017</v>
      </c>
      <c r="L327" s="8">
        <v>4.5999999999999999E-3</v>
      </c>
      <c r="M327" t="s">
        <v>36</v>
      </c>
      <c r="N327" t="str">
        <f>IF(AND(PESQUISA!$B$3&lt;&gt;"",OR(PESQUISA!$B$4="TODAS",B327=PESQUISA!$B$4),ISNUMBER(SEARCH(PESQUISA!$B$3,D327))),ROW()-1,"")</f>
        <v/>
      </c>
    </row>
    <row r="328" spans="1:14" x14ac:dyDescent="0.3">
      <c r="A328" t="s">
        <v>1024</v>
      </c>
      <c r="B328" t="s">
        <v>29</v>
      </c>
      <c r="C328" t="s">
        <v>1025</v>
      </c>
      <c r="D328" t="s">
        <v>1026</v>
      </c>
      <c r="E328" t="s">
        <v>859</v>
      </c>
      <c r="F328" s="7">
        <v>9.52</v>
      </c>
      <c r="G328" t="s">
        <v>33</v>
      </c>
      <c r="H328" t="s">
        <v>34</v>
      </c>
      <c r="I328" t="s">
        <v>1017</v>
      </c>
      <c r="L328" s="8">
        <v>2.0999999999999999E-3</v>
      </c>
      <c r="M328" t="s">
        <v>36</v>
      </c>
      <c r="N328" t="str">
        <f>IF(AND(PESQUISA!$B$3&lt;&gt;"",OR(PESQUISA!$B$4="TODAS",B328=PESQUISA!$B$4),ISNUMBER(SEARCH(PESQUISA!$B$3,D328))),ROW()-1,"")</f>
        <v/>
      </c>
    </row>
    <row r="329" spans="1:14" x14ac:dyDescent="0.3">
      <c r="A329" t="s">
        <v>1027</v>
      </c>
      <c r="B329" t="s">
        <v>29</v>
      </c>
      <c r="C329" t="s">
        <v>1028</v>
      </c>
      <c r="D329" t="s">
        <v>1029</v>
      </c>
      <c r="E329" t="s">
        <v>859</v>
      </c>
      <c r="F329" s="7">
        <v>9.2899999999999991</v>
      </c>
      <c r="G329" t="s">
        <v>33</v>
      </c>
      <c r="H329" t="s">
        <v>34</v>
      </c>
      <c r="I329" t="s">
        <v>1017</v>
      </c>
      <c r="L329" s="8">
        <v>1.1000000000000001E-3</v>
      </c>
      <c r="M329" t="s">
        <v>36</v>
      </c>
      <c r="N329" t="str">
        <f>IF(AND(PESQUISA!$B$3&lt;&gt;"",OR(PESQUISA!$B$4="TODAS",B329=PESQUISA!$B$4),ISNUMBER(SEARCH(PESQUISA!$B$3,D329))),ROW()-1,"")</f>
        <v/>
      </c>
    </row>
    <row r="330" spans="1:14" x14ac:dyDescent="0.3">
      <c r="A330" t="s">
        <v>1030</v>
      </c>
      <c r="B330" t="s">
        <v>29</v>
      </c>
      <c r="C330" t="s">
        <v>1031</v>
      </c>
      <c r="D330" t="s">
        <v>1032</v>
      </c>
      <c r="E330" t="s">
        <v>859</v>
      </c>
      <c r="F330" s="7">
        <v>9.58</v>
      </c>
      <c r="G330" t="s">
        <v>33</v>
      </c>
      <c r="H330" t="s">
        <v>34</v>
      </c>
      <c r="I330" t="s">
        <v>1017</v>
      </c>
      <c r="L330" s="8">
        <v>0</v>
      </c>
      <c r="M330" t="s">
        <v>36</v>
      </c>
      <c r="N330" t="str">
        <f>IF(AND(PESQUISA!$B$3&lt;&gt;"",OR(PESQUISA!$B$4="TODAS",B330=PESQUISA!$B$4),ISNUMBER(SEARCH(PESQUISA!$B$3,D330))),ROW()-1,"")</f>
        <v/>
      </c>
    </row>
    <row r="331" spans="1:14" x14ac:dyDescent="0.3">
      <c r="A331" t="s">
        <v>1033</v>
      </c>
      <c r="B331" t="s">
        <v>29</v>
      </c>
      <c r="C331" t="s">
        <v>1034</v>
      </c>
      <c r="D331" t="s">
        <v>1035</v>
      </c>
      <c r="E331" t="s">
        <v>859</v>
      </c>
      <c r="F331" s="7">
        <v>15.05</v>
      </c>
      <c r="G331" t="s">
        <v>33</v>
      </c>
      <c r="H331" t="s">
        <v>34</v>
      </c>
      <c r="I331" t="s">
        <v>1017</v>
      </c>
      <c r="L331" s="8">
        <v>1.4E-2</v>
      </c>
      <c r="M331" t="s">
        <v>36</v>
      </c>
      <c r="N331" t="str">
        <f>IF(AND(PESQUISA!$B$3&lt;&gt;"",OR(PESQUISA!$B$4="TODAS",B331=PESQUISA!$B$4),ISNUMBER(SEARCH(PESQUISA!$B$3,D331))),ROW()-1,"")</f>
        <v/>
      </c>
    </row>
    <row r="332" spans="1:14" x14ac:dyDescent="0.3">
      <c r="A332" t="s">
        <v>1036</v>
      </c>
      <c r="B332" t="s">
        <v>29</v>
      </c>
      <c r="C332" t="s">
        <v>1037</v>
      </c>
      <c r="D332" t="s">
        <v>1038</v>
      </c>
      <c r="E332" t="s">
        <v>859</v>
      </c>
      <c r="F332" s="7">
        <v>13.25</v>
      </c>
      <c r="G332" t="s">
        <v>33</v>
      </c>
      <c r="H332" t="s">
        <v>34</v>
      </c>
      <c r="I332" t="s">
        <v>1017</v>
      </c>
      <c r="L332" s="8">
        <v>1.21E-2</v>
      </c>
      <c r="M332" t="s">
        <v>36</v>
      </c>
      <c r="N332" t="str">
        <f>IF(AND(PESQUISA!$B$3&lt;&gt;"",OR(PESQUISA!$B$4="TODAS",B332=PESQUISA!$B$4),ISNUMBER(SEARCH(PESQUISA!$B$3,D332))),ROW()-1,"")</f>
        <v/>
      </c>
    </row>
    <row r="333" spans="1:14" x14ac:dyDescent="0.3">
      <c r="A333" t="s">
        <v>1039</v>
      </c>
      <c r="B333" t="s">
        <v>29</v>
      </c>
      <c r="C333" t="s">
        <v>1040</v>
      </c>
      <c r="D333" t="s">
        <v>1041</v>
      </c>
      <c r="E333" t="s">
        <v>859</v>
      </c>
      <c r="F333" s="7">
        <v>17.18</v>
      </c>
      <c r="G333" t="s">
        <v>33</v>
      </c>
      <c r="H333" t="s">
        <v>34</v>
      </c>
      <c r="I333" t="s">
        <v>1017</v>
      </c>
      <c r="L333" s="8">
        <v>1.5100000000000001E-2</v>
      </c>
      <c r="M333" t="s">
        <v>36</v>
      </c>
      <c r="N333" t="str">
        <f>IF(AND(PESQUISA!$B$3&lt;&gt;"",OR(PESQUISA!$B$4="TODAS",B333=PESQUISA!$B$4),ISNUMBER(SEARCH(PESQUISA!$B$3,D333))),ROW()-1,"")</f>
        <v/>
      </c>
    </row>
    <row r="334" spans="1:14" x14ac:dyDescent="0.3">
      <c r="A334" t="s">
        <v>1042</v>
      </c>
      <c r="B334" t="s">
        <v>29</v>
      </c>
      <c r="C334" t="s">
        <v>1043</v>
      </c>
      <c r="D334" t="s">
        <v>1044</v>
      </c>
      <c r="E334" t="s">
        <v>859</v>
      </c>
      <c r="F334" s="7">
        <v>9.59</v>
      </c>
      <c r="G334" t="s">
        <v>33</v>
      </c>
      <c r="H334" t="s">
        <v>34</v>
      </c>
      <c r="I334" t="s">
        <v>1017</v>
      </c>
      <c r="L334" s="8">
        <v>7.3000000000000001E-3</v>
      </c>
      <c r="M334" t="s">
        <v>36</v>
      </c>
      <c r="N334" t="str">
        <f>IF(AND(PESQUISA!$B$3&lt;&gt;"",OR(PESQUISA!$B$4="TODAS",B334=PESQUISA!$B$4),ISNUMBER(SEARCH(PESQUISA!$B$3,D334))),ROW()-1,"")</f>
        <v/>
      </c>
    </row>
    <row r="335" spans="1:14" x14ac:dyDescent="0.3">
      <c r="A335" t="s">
        <v>1045</v>
      </c>
      <c r="B335" t="s">
        <v>29</v>
      </c>
      <c r="C335" t="s">
        <v>1046</v>
      </c>
      <c r="D335" t="s">
        <v>1047</v>
      </c>
      <c r="E335" t="s">
        <v>859</v>
      </c>
      <c r="F335" s="7">
        <v>7.94</v>
      </c>
      <c r="G335" t="s">
        <v>33</v>
      </c>
      <c r="H335" t="s">
        <v>34</v>
      </c>
      <c r="I335" t="s">
        <v>1017</v>
      </c>
      <c r="L335" s="8">
        <v>3.8E-3</v>
      </c>
      <c r="M335" t="s">
        <v>36</v>
      </c>
      <c r="N335" t="str">
        <f>IF(AND(PESQUISA!$B$3&lt;&gt;"",OR(PESQUISA!$B$4="TODAS",B335=PESQUISA!$B$4),ISNUMBER(SEARCH(PESQUISA!$B$3,D335))),ROW()-1,"")</f>
        <v/>
      </c>
    </row>
    <row r="336" spans="1:14" x14ac:dyDescent="0.3">
      <c r="A336" t="s">
        <v>1048</v>
      </c>
      <c r="B336" t="s">
        <v>29</v>
      </c>
      <c r="C336" t="s">
        <v>1049</v>
      </c>
      <c r="D336" t="s">
        <v>1050</v>
      </c>
      <c r="E336" t="s">
        <v>859</v>
      </c>
      <c r="F336" s="7">
        <v>7.74</v>
      </c>
      <c r="G336" t="s">
        <v>33</v>
      </c>
      <c r="H336" t="s">
        <v>34</v>
      </c>
      <c r="I336" t="s">
        <v>1017</v>
      </c>
      <c r="L336" s="8">
        <v>0</v>
      </c>
      <c r="M336" t="s">
        <v>36</v>
      </c>
      <c r="N336" t="str">
        <f>IF(AND(PESQUISA!$B$3&lt;&gt;"",OR(PESQUISA!$B$4="TODAS",B336=PESQUISA!$B$4),ISNUMBER(SEARCH(PESQUISA!$B$3,D336))),ROW()-1,"")</f>
        <v/>
      </c>
    </row>
    <row r="337" spans="1:14" x14ac:dyDescent="0.3">
      <c r="A337" t="s">
        <v>1051</v>
      </c>
      <c r="B337" t="s">
        <v>29</v>
      </c>
      <c r="C337" t="s">
        <v>1052</v>
      </c>
      <c r="D337" t="s">
        <v>1053</v>
      </c>
      <c r="E337" t="s">
        <v>859</v>
      </c>
      <c r="F337" s="7">
        <v>8.89</v>
      </c>
      <c r="G337" t="s">
        <v>33</v>
      </c>
      <c r="H337" t="s">
        <v>34</v>
      </c>
      <c r="I337" t="s">
        <v>1017</v>
      </c>
      <c r="L337" s="8">
        <v>0</v>
      </c>
      <c r="M337" t="s">
        <v>36</v>
      </c>
      <c r="N337" t="str">
        <f>IF(AND(PESQUISA!$B$3&lt;&gt;"",OR(PESQUISA!$B$4="TODAS",B337=PESQUISA!$B$4),ISNUMBER(SEARCH(PESQUISA!$B$3,D337))),ROW()-1,"")</f>
        <v/>
      </c>
    </row>
    <row r="338" spans="1:14" x14ac:dyDescent="0.3">
      <c r="A338" t="s">
        <v>1054</v>
      </c>
      <c r="B338" t="s">
        <v>29</v>
      </c>
      <c r="C338" t="s">
        <v>1055</v>
      </c>
      <c r="D338" t="s">
        <v>1056</v>
      </c>
      <c r="E338" t="s">
        <v>859</v>
      </c>
      <c r="F338" s="7">
        <v>12.04</v>
      </c>
      <c r="G338" t="s">
        <v>33</v>
      </c>
      <c r="H338" t="s">
        <v>34</v>
      </c>
      <c r="I338" t="s">
        <v>1017</v>
      </c>
      <c r="L338" s="8">
        <v>2.41E-2</v>
      </c>
      <c r="M338" t="s">
        <v>36</v>
      </c>
      <c r="N338" t="str">
        <f>IF(AND(PESQUISA!$B$3&lt;&gt;"",OR(PESQUISA!$B$4="TODAS",B338=PESQUISA!$B$4),ISNUMBER(SEARCH(PESQUISA!$B$3,D338))),ROW()-1,"")</f>
        <v/>
      </c>
    </row>
    <row r="339" spans="1:14" x14ac:dyDescent="0.3">
      <c r="A339" t="s">
        <v>1057</v>
      </c>
      <c r="B339" t="s">
        <v>29</v>
      </c>
      <c r="C339" t="s">
        <v>1058</v>
      </c>
      <c r="D339" t="s">
        <v>1059</v>
      </c>
      <c r="E339" t="s">
        <v>859</v>
      </c>
      <c r="F339" s="7">
        <v>10.97</v>
      </c>
      <c r="G339" t="s">
        <v>33</v>
      </c>
      <c r="H339" t="s">
        <v>34</v>
      </c>
      <c r="I339" t="s">
        <v>1017</v>
      </c>
      <c r="L339" s="8">
        <v>1.46E-2</v>
      </c>
      <c r="M339" t="s">
        <v>36</v>
      </c>
      <c r="N339" t="str">
        <f>IF(AND(PESQUISA!$B$3&lt;&gt;"",OR(PESQUISA!$B$4="TODAS",B339=PESQUISA!$B$4),ISNUMBER(SEARCH(PESQUISA!$B$3,D339))),ROW()-1,"")</f>
        <v/>
      </c>
    </row>
    <row r="340" spans="1:14" x14ac:dyDescent="0.3">
      <c r="A340" t="s">
        <v>1060</v>
      </c>
      <c r="B340" t="s">
        <v>29</v>
      </c>
      <c r="C340" t="s">
        <v>1061</v>
      </c>
      <c r="D340" t="s">
        <v>1062</v>
      </c>
      <c r="E340" t="s">
        <v>859</v>
      </c>
      <c r="F340" s="7">
        <v>15.57</v>
      </c>
      <c r="G340" t="s">
        <v>33</v>
      </c>
      <c r="H340" t="s">
        <v>34</v>
      </c>
      <c r="I340" t="s">
        <v>1017</v>
      </c>
      <c r="L340" s="8">
        <v>3.9199999999999999E-2</v>
      </c>
      <c r="M340" t="s">
        <v>36</v>
      </c>
      <c r="N340" t="str">
        <f>IF(AND(PESQUISA!$B$3&lt;&gt;"",OR(PESQUISA!$B$4="TODAS",B340=PESQUISA!$B$4),ISNUMBER(SEARCH(PESQUISA!$B$3,D340))),ROW()-1,"")</f>
        <v/>
      </c>
    </row>
    <row r="341" spans="1:14" x14ac:dyDescent="0.3">
      <c r="A341" t="s">
        <v>1063</v>
      </c>
      <c r="B341" t="s">
        <v>29</v>
      </c>
      <c r="C341" t="s">
        <v>1064</v>
      </c>
      <c r="D341" t="s">
        <v>1065</v>
      </c>
      <c r="E341" t="s">
        <v>859</v>
      </c>
      <c r="F341" s="7">
        <v>13.29</v>
      </c>
      <c r="G341" t="s">
        <v>33</v>
      </c>
      <c r="H341" t="s">
        <v>34</v>
      </c>
      <c r="I341" t="s">
        <v>1017</v>
      </c>
      <c r="L341" s="8">
        <v>3.4599999999999999E-2</v>
      </c>
      <c r="M341" t="s">
        <v>36</v>
      </c>
      <c r="N341" t="str">
        <f>IF(AND(PESQUISA!$B$3&lt;&gt;"",OR(PESQUISA!$B$4="TODAS",B341=PESQUISA!$B$4),ISNUMBER(SEARCH(PESQUISA!$B$3,D341))),ROW()-1,"")</f>
        <v/>
      </c>
    </row>
    <row r="342" spans="1:14" x14ac:dyDescent="0.3">
      <c r="A342" t="s">
        <v>1066</v>
      </c>
      <c r="B342" t="s">
        <v>29</v>
      </c>
      <c r="C342" t="s">
        <v>1067</v>
      </c>
      <c r="D342" t="s">
        <v>1068</v>
      </c>
      <c r="E342" t="s">
        <v>859</v>
      </c>
      <c r="F342" s="7">
        <v>10.130000000000001</v>
      </c>
      <c r="G342" t="s">
        <v>33</v>
      </c>
      <c r="H342" t="s">
        <v>34</v>
      </c>
      <c r="I342" t="s">
        <v>1017</v>
      </c>
      <c r="L342" s="8">
        <v>1.09E-2</v>
      </c>
      <c r="M342" t="s">
        <v>36</v>
      </c>
      <c r="N342" t="str">
        <f>IF(AND(PESQUISA!$B$3&lt;&gt;"",OR(PESQUISA!$B$4="TODAS",B342=PESQUISA!$B$4),ISNUMBER(SEARCH(PESQUISA!$B$3,D342))),ROW()-1,"")</f>
        <v/>
      </c>
    </row>
    <row r="343" spans="1:14" x14ac:dyDescent="0.3">
      <c r="A343" t="s">
        <v>1069</v>
      </c>
      <c r="B343" t="s">
        <v>29</v>
      </c>
      <c r="C343" t="s">
        <v>1070</v>
      </c>
      <c r="D343" t="s">
        <v>1071</v>
      </c>
      <c r="E343" t="s">
        <v>859</v>
      </c>
      <c r="F343" s="7">
        <v>8.41</v>
      </c>
      <c r="G343" t="s">
        <v>33</v>
      </c>
      <c r="H343" t="s">
        <v>34</v>
      </c>
      <c r="I343" t="s">
        <v>1017</v>
      </c>
      <c r="L343" s="8">
        <v>9.4999999999999998E-3</v>
      </c>
      <c r="M343" t="s">
        <v>36</v>
      </c>
      <c r="N343" t="str">
        <f>IF(AND(PESQUISA!$B$3&lt;&gt;"",OR(PESQUISA!$B$4="TODAS",B343=PESQUISA!$B$4),ISNUMBER(SEARCH(PESQUISA!$B$3,D343))),ROW()-1,"")</f>
        <v/>
      </c>
    </row>
    <row r="344" spans="1:14" x14ac:dyDescent="0.3">
      <c r="A344" t="s">
        <v>1072</v>
      </c>
      <c r="B344" t="s">
        <v>29</v>
      </c>
      <c r="C344" t="s">
        <v>1073</v>
      </c>
      <c r="D344" t="s">
        <v>1074</v>
      </c>
      <c r="E344" t="s">
        <v>859</v>
      </c>
      <c r="F344" s="7">
        <v>8.0500000000000007</v>
      </c>
      <c r="G344" t="s">
        <v>33</v>
      </c>
      <c r="H344" t="s">
        <v>34</v>
      </c>
      <c r="I344" t="s">
        <v>1017</v>
      </c>
      <c r="L344" s="8">
        <v>5.0000000000000001E-3</v>
      </c>
      <c r="M344" t="s">
        <v>36</v>
      </c>
      <c r="N344" t="str">
        <f>IF(AND(PESQUISA!$B$3&lt;&gt;"",OR(PESQUISA!$B$4="TODAS",B344=PESQUISA!$B$4),ISNUMBER(SEARCH(PESQUISA!$B$3,D344))),ROW()-1,"")</f>
        <v/>
      </c>
    </row>
    <row r="345" spans="1:14" x14ac:dyDescent="0.3">
      <c r="A345" t="s">
        <v>1075</v>
      </c>
      <c r="B345" t="s">
        <v>29</v>
      </c>
      <c r="C345" t="s">
        <v>1076</v>
      </c>
      <c r="D345" t="s">
        <v>1077</v>
      </c>
      <c r="E345" t="s">
        <v>859</v>
      </c>
      <c r="F345" s="7">
        <v>9.06</v>
      </c>
      <c r="G345" t="s">
        <v>33</v>
      </c>
      <c r="H345" t="s">
        <v>34</v>
      </c>
      <c r="I345" t="s">
        <v>1017</v>
      </c>
      <c r="L345" s="8">
        <v>2.2000000000000001E-3</v>
      </c>
      <c r="M345" t="s">
        <v>36</v>
      </c>
      <c r="N345" t="str">
        <f>IF(AND(PESQUISA!$B$3&lt;&gt;"",OR(PESQUISA!$B$4="TODAS",B345=PESQUISA!$B$4),ISNUMBER(SEARCH(PESQUISA!$B$3,D345))),ROW()-1,"")</f>
        <v/>
      </c>
    </row>
    <row r="346" spans="1:14" x14ac:dyDescent="0.3">
      <c r="A346" t="s">
        <v>1078</v>
      </c>
      <c r="B346" t="s">
        <v>29</v>
      </c>
      <c r="C346" t="s">
        <v>1079</v>
      </c>
      <c r="D346" t="s">
        <v>1080</v>
      </c>
      <c r="E346" t="s">
        <v>859</v>
      </c>
      <c r="F346" s="7">
        <v>8.93</v>
      </c>
      <c r="G346" t="s">
        <v>33</v>
      </c>
      <c r="H346" t="s">
        <v>34</v>
      </c>
      <c r="I346" t="s">
        <v>1017</v>
      </c>
      <c r="L346" s="8">
        <v>1.1000000000000001E-3</v>
      </c>
      <c r="M346" t="s">
        <v>36</v>
      </c>
      <c r="N346" t="str">
        <f>IF(AND(PESQUISA!$B$3&lt;&gt;"",OR(PESQUISA!$B$4="TODAS",B346=PESQUISA!$B$4),ISNUMBER(SEARCH(PESQUISA!$B$3,D346))),ROW()-1,"")</f>
        <v/>
      </c>
    </row>
    <row r="347" spans="1:14" x14ac:dyDescent="0.3">
      <c r="A347" t="s">
        <v>1081</v>
      </c>
      <c r="B347" t="s">
        <v>29</v>
      </c>
      <c r="C347" t="s">
        <v>1082</v>
      </c>
      <c r="D347" t="s">
        <v>1083</v>
      </c>
      <c r="E347" t="s">
        <v>859</v>
      </c>
      <c r="F347" s="7">
        <v>9.58</v>
      </c>
      <c r="G347" t="s">
        <v>33</v>
      </c>
      <c r="H347" t="s">
        <v>34</v>
      </c>
      <c r="I347" t="s">
        <v>1017</v>
      </c>
      <c r="L347" s="8">
        <v>0</v>
      </c>
      <c r="M347" t="s">
        <v>36</v>
      </c>
      <c r="N347" t="str">
        <f>IF(AND(PESQUISA!$B$3&lt;&gt;"",OR(PESQUISA!$B$4="TODAS",B347=PESQUISA!$B$4),ISNUMBER(SEARCH(PESQUISA!$B$3,D347))),ROW()-1,"")</f>
        <v/>
      </c>
    </row>
    <row r="348" spans="1:14" x14ac:dyDescent="0.3">
      <c r="A348" t="s">
        <v>1084</v>
      </c>
      <c r="B348" t="s">
        <v>29</v>
      </c>
      <c r="C348" t="s">
        <v>1085</v>
      </c>
      <c r="D348" t="s">
        <v>1086</v>
      </c>
      <c r="E348" t="s">
        <v>859</v>
      </c>
      <c r="F348" s="7">
        <v>12.67</v>
      </c>
      <c r="G348" t="s">
        <v>33</v>
      </c>
      <c r="H348" t="s">
        <v>34</v>
      </c>
      <c r="I348" t="s">
        <v>1017</v>
      </c>
      <c r="L348" s="8">
        <v>1.66E-2</v>
      </c>
      <c r="M348" t="s">
        <v>36</v>
      </c>
      <c r="N348" t="str">
        <f>IF(AND(PESQUISA!$B$3&lt;&gt;"",OR(PESQUISA!$B$4="TODAS",B348=PESQUISA!$B$4),ISNUMBER(SEARCH(PESQUISA!$B$3,D348))),ROW()-1,"")</f>
        <v/>
      </c>
    </row>
    <row r="349" spans="1:14" x14ac:dyDescent="0.3">
      <c r="A349" t="s">
        <v>1087</v>
      </c>
      <c r="B349" t="s">
        <v>29</v>
      </c>
      <c r="C349" t="s">
        <v>1088</v>
      </c>
      <c r="D349" t="s">
        <v>1089</v>
      </c>
      <c r="E349" t="s">
        <v>859</v>
      </c>
      <c r="F349" s="7">
        <v>11.56</v>
      </c>
      <c r="G349" t="s">
        <v>33</v>
      </c>
      <c r="H349" t="s">
        <v>34</v>
      </c>
      <c r="I349" t="s">
        <v>1017</v>
      </c>
      <c r="L349" s="8">
        <v>1.38E-2</v>
      </c>
      <c r="M349" t="s">
        <v>36</v>
      </c>
      <c r="N349" t="str">
        <f>IF(AND(PESQUISA!$B$3&lt;&gt;"",OR(PESQUISA!$B$4="TODAS",B349=PESQUISA!$B$4),ISNUMBER(SEARCH(PESQUISA!$B$3,D349))),ROW()-1,"")</f>
        <v/>
      </c>
    </row>
    <row r="350" spans="1:14" x14ac:dyDescent="0.3">
      <c r="A350" t="s">
        <v>1090</v>
      </c>
      <c r="B350" t="s">
        <v>29</v>
      </c>
      <c r="C350" t="s">
        <v>1091</v>
      </c>
      <c r="D350" t="s">
        <v>1092</v>
      </c>
      <c r="E350" t="s">
        <v>859</v>
      </c>
      <c r="F350" s="7">
        <v>13.96</v>
      </c>
      <c r="G350" t="s">
        <v>33</v>
      </c>
      <c r="H350" t="s">
        <v>34</v>
      </c>
      <c r="I350" t="s">
        <v>1017</v>
      </c>
      <c r="L350" s="8">
        <v>1.8599999999999998E-2</v>
      </c>
      <c r="M350" t="s">
        <v>36</v>
      </c>
      <c r="N350" t="str">
        <f>IF(AND(PESQUISA!$B$3&lt;&gt;"",OR(PESQUISA!$B$4="TODAS",B350=PESQUISA!$B$4),ISNUMBER(SEARCH(PESQUISA!$B$3,D350))),ROW()-1,"")</f>
        <v/>
      </c>
    </row>
    <row r="351" spans="1:14" x14ac:dyDescent="0.3">
      <c r="A351" t="s">
        <v>1093</v>
      </c>
      <c r="B351" t="s">
        <v>29</v>
      </c>
      <c r="C351" t="s">
        <v>1094</v>
      </c>
      <c r="D351" t="s">
        <v>1095</v>
      </c>
      <c r="E351" t="s">
        <v>859</v>
      </c>
      <c r="F351" s="7">
        <v>12.23</v>
      </c>
      <c r="G351" t="s">
        <v>33</v>
      </c>
      <c r="H351" t="s">
        <v>34</v>
      </c>
      <c r="I351" t="s">
        <v>1017</v>
      </c>
      <c r="L351" s="8">
        <v>8.9999999999999993E-3</v>
      </c>
      <c r="M351" t="s">
        <v>36</v>
      </c>
      <c r="N351" t="str">
        <f>IF(AND(PESQUISA!$B$3&lt;&gt;"",OR(PESQUISA!$B$4="TODAS",B351=PESQUISA!$B$4),ISNUMBER(SEARCH(PESQUISA!$B$3,D351))),ROW()-1,"")</f>
        <v/>
      </c>
    </row>
    <row r="352" spans="1:14" x14ac:dyDescent="0.3">
      <c r="A352" t="s">
        <v>1096</v>
      </c>
      <c r="B352" t="s">
        <v>29</v>
      </c>
      <c r="C352" t="s">
        <v>1097</v>
      </c>
      <c r="D352" t="s">
        <v>1098</v>
      </c>
      <c r="E352" t="s">
        <v>859</v>
      </c>
      <c r="F352" s="7">
        <v>10.220000000000001</v>
      </c>
      <c r="G352" t="s">
        <v>33</v>
      </c>
      <c r="H352" t="s">
        <v>34</v>
      </c>
      <c r="I352" t="s">
        <v>1017</v>
      </c>
      <c r="L352" s="8">
        <v>7.7999999999999996E-3</v>
      </c>
      <c r="M352" t="s">
        <v>36</v>
      </c>
      <c r="N352" t="str">
        <f>IF(AND(PESQUISA!$B$3&lt;&gt;"",OR(PESQUISA!$B$4="TODAS",B352=PESQUISA!$B$4),ISNUMBER(SEARCH(PESQUISA!$B$3,D352))),ROW()-1,"")</f>
        <v/>
      </c>
    </row>
    <row r="353" spans="1:14" x14ac:dyDescent="0.3">
      <c r="A353" t="s">
        <v>1099</v>
      </c>
      <c r="B353" t="s">
        <v>29</v>
      </c>
      <c r="C353" t="s">
        <v>1100</v>
      </c>
      <c r="D353" t="s">
        <v>1101</v>
      </c>
      <c r="E353" t="s">
        <v>859</v>
      </c>
      <c r="F353" s="7">
        <v>9.42</v>
      </c>
      <c r="G353" t="s">
        <v>33</v>
      </c>
      <c r="H353" t="s">
        <v>34</v>
      </c>
      <c r="I353" t="s">
        <v>1017</v>
      </c>
      <c r="L353" s="8">
        <v>4.1999999999999997E-3</v>
      </c>
      <c r="M353" t="s">
        <v>36</v>
      </c>
      <c r="N353" t="str">
        <f>IF(AND(PESQUISA!$B$3&lt;&gt;"",OR(PESQUISA!$B$4="TODAS",B353=PESQUISA!$B$4),ISNUMBER(SEARCH(PESQUISA!$B$3,D353))),ROW()-1,"")</f>
        <v/>
      </c>
    </row>
    <row r="354" spans="1:14" x14ac:dyDescent="0.3">
      <c r="A354" t="s">
        <v>1102</v>
      </c>
      <c r="B354" t="s">
        <v>29</v>
      </c>
      <c r="C354" t="s">
        <v>1103</v>
      </c>
      <c r="D354" t="s">
        <v>1104</v>
      </c>
      <c r="E354" t="s">
        <v>859</v>
      </c>
      <c r="F354" s="7">
        <v>18.239999999999998</v>
      </c>
      <c r="G354" t="s">
        <v>33</v>
      </c>
      <c r="H354" t="s">
        <v>34</v>
      </c>
      <c r="I354" t="s">
        <v>1017</v>
      </c>
      <c r="L354" s="8">
        <v>1.15E-2</v>
      </c>
      <c r="M354" t="s">
        <v>36</v>
      </c>
      <c r="N354" t="str">
        <f>IF(AND(PESQUISA!$B$3&lt;&gt;"",OR(PESQUISA!$B$4="TODAS",B354=PESQUISA!$B$4),ISNUMBER(SEARCH(PESQUISA!$B$3,D354))),ROW()-1,"")</f>
        <v/>
      </c>
    </row>
    <row r="355" spans="1:14" x14ac:dyDescent="0.3">
      <c r="A355" t="s">
        <v>1105</v>
      </c>
      <c r="B355" t="s">
        <v>29</v>
      </c>
      <c r="C355" t="s">
        <v>1106</v>
      </c>
      <c r="D355" t="s">
        <v>1107</v>
      </c>
      <c r="E355" t="s">
        <v>859</v>
      </c>
      <c r="F355" s="7">
        <v>15.51</v>
      </c>
      <c r="G355" t="s">
        <v>33</v>
      </c>
      <c r="H355" t="s">
        <v>34</v>
      </c>
      <c r="I355" t="s">
        <v>1017</v>
      </c>
      <c r="L355" s="8">
        <v>1.03E-2</v>
      </c>
      <c r="M355" t="s">
        <v>36</v>
      </c>
      <c r="N355" t="str">
        <f>IF(AND(PESQUISA!$B$3&lt;&gt;"",OR(PESQUISA!$B$4="TODAS",B355=PESQUISA!$B$4),ISNUMBER(SEARCH(PESQUISA!$B$3,D355))),ROW()-1,"")</f>
        <v/>
      </c>
    </row>
    <row r="356" spans="1:14" x14ac:dyDescent="0.3">
      <c r="A356" t="s">
        <v>1108</v>
      </c>
      <c r="B356" t="s">
        <v>29</v>
      </c>
      <c r="C356" t="s">
        <v>1109</v>
      </c>
      <c r="D356" t="s">
        <v>1110</v>
      </c>
      <c r="E356" t="s">
        <v>859</v>
      </c>
      <c r="F356" s="7">
        <v>21.49</v>
      </c>
      <c r="G356" t="s">
        <v>33</v>
      </c>
      <c r="H356" t="s">
        <v>34</v>
      </c>
      <c r="I356" t="s">
        <v>1017</v>
      </c>
      <c r="L356" s="8">
        <v>1.21E-2</v>
      </c>
      <c r="M356" t="s">
        <v>36</v>
      </c>
      <c r="N356" t="str">
        <f>IF(AND(PESQUISA!$B$3&lt;&gt;"",OR(PESQUISA!$B$4="TODAS",B356=PESQUISA!$B$4),ISNUMBER(SEARCH(PESQUISA!$B$3,D356))),ROW()-1,"")</f>
        <v/>
      </c>
    </row>
    <row r="357" spans="1:14" x14ac:dyDescent="0.3">
      <c r="A357" t="s">
        <v>1111</v>
      </c>
      <c r="B357" t="s">
        <v>29</v>
      </c>
      <c r="C357" t="s">
        <v>1112</v>
      </c>
      <c r="D357" t="s">
        <v>1113</v>
      </c>
      <c r="E357" t="s">
        <v>859</v>
      </c>
      <c r="F357" s="7">
        <v>11.35</v>
      </c>
      <c r="G357" t="s">
        <v>33</v>
      </c>
      <c r="H357" t="s">
        <v>34</v>
      </c>
      <c r="I357" t="s">
        <v>1017</v>
      </c>
      <c r="L357" s="8">
        <v>9.7000000000000003E-3</v>
      </c>
      <c r="M357" t="s">
        <v>36</v>
      </c>
      <c r="N357" t="str">
        <f>IF(AND(PESQUISA!$B$3&lt;&gt;"",OR(PESQUISA!$B$4="TODAS",B357=PESQUISA!$B$4),ISNUMBER(SEARCH(PESQUISA!$B$3,D357))),ROW()-1,"")</f>
        <v/>
      </c>
    </row>
    <row r="358" spans="1:14" x14ac:dyDescent="0.3">
      <c r="A358" t="s">
        <v>1114</v>
      </c>
      <c r="B358" t="s">
        <v>29</v>
      </c>
      <c r="C358" t="s">
        <v>1115</v>
      </c>
      <c r="D358" t="s">
        <v>1116</v>
      </c>
      <c r="E358" t="s">
        <v>859</v>
      </c>
      <c r="F358" s="7">
        <v>10.58</v>
      </c>
      <c r="G358" t="s">
        <v>33</v>
      </c>
      <c r="H358" t="s">
        <v>34</v>
      </c>
      <c r="I358" t="s">
        <v>1017</v>
      </c>
      <c r="L358" s="8">
        <v>7.6E-3</v>
      </c>
      <c r="M358" t="s">
        <v>36</v>
      </c>
      <c r="N358" t="str">
        <f>IF(AND(PESQUISA!$B$3&lt;&gt;"",OR(PESQUISA!$B$4="TODAS",B358=PESQUISA!$B$4),ISNUMBER(SEARCH(PESQUISA!$B$3,D358))),ROW()-1,"")</f>
        <v/>
      </c>
    </row>
    <row r="359" spans="1:14" x14ac:dyDescent="0.3">
      <c r="A359" t="s">
        <v>1117</v>
      </c>
      <c r="B359" t="s">
        <v>29</v>
      </c>
      <c r="C359" t="s">
        <v>1118</v>
      </c>
      <c r="D359" t="s">
        <v>1119</v>
      </c>
      <c r="E359" t="s">
        <v>859</v>
      </c>
      <c r="F359" s="7">
        <v>9.9600000000000009</v>
      </c>
      <c r="G359" t="s">
        <v>33</v>
      </c>
      <c r="H359" t="s">
        <v>34</v>
      </c>
      <c r="I359" t="s">
        <v>1017</v>
      </c>
      <c r="L359" s="8">
        <v>4.0000000000000001E-3</v>
      </c>
      <c r="M359" t="s">
        <v>36</v>
      </c>
      <c r="N359" t="str">
        <f>IF(AND(PESQUISA!$B$3&lt;&gt;"",OR(PESQUISA!$B$4="TODAS",B359=PESQUISA!$B$4),ISNUMBER(SEARCH(PESQUISA!$B$3,D359))),ROW()-1,"")</f>
        <v/>
      </c>
    </row>
    <row r="360" spans="1:14" x14ac:dyDescent="0.3">
      <c r="A360" t="s">
        <v>1120</v>
      </c>
      <c r="B360" t="s">
        <v>29</v>
      </c>
      <c r="C360" t="s">
        <v>1121</v>
      </c>
      <c r="D360" t="s">
        <v>1122</v>
      </c>
      <c r="E360" t="s">
        <v>859</v>
      </c>
      <c r="F360" s="7">
        <v>9.76</v>
      </c>
      <c r="G360" t="s">
        <v>33</v>
      </c>
      <c r="H360" t="s">
        <v>34</v>
      </c>
      <c r="I360" t="s">
        <v>1017</v>
      </c>
      <c r="L360" s="8">
        <v>2E-3</v>
      </c>
      <c r="M360" t="s">
        <v>36</v>
      </c>
      <c r="N360" t="str">
        <f>IF(AND(PESQUISA!$B$3&lt;&gt;"",OR(PESQUISA!$B$4="TODAS",B360=PESQUISA!$B$4),ISNUMBER(SEARCH(PESQUISA!$B$3,D360))),ROW()-1,"")</f>
        <v/>
      </c>
    </row>
    <row r="361" spans="1:14" x14ac:dyDescent="0.3">
      <c r="A361" t="s">
        <v>1123</v>
      </c>
      <c r="B361" t="s">
        <v>29</v>
      </c>
      <c r="C361" t="s">
        <v>1124</v>
      </c>
      <c r="D361" t="s">
        <v>1125</v>
      </c>
      <c r="E361" t="s">
        <v>859</v>
      </c>
      <c r="F361" s="7">
        <v>9.44</v>
      </c>
      <c r="G361" t="s">
        <v>33</v>
      </c>
      <c r="H361" t="s">
        <v>34</v>
      </c>
      <c r="I361" t="s">
        <v>1017</v>
      </c>
      <c r="L361" s="8">
        <v>0</v>
      </c>
      <c r="M361" t="s">
        <v>36</v>
      </c>
      <c r="N361" t="str">
        <f>IF(AND(PESQUISA!$B$3&lt;&gt;"",OR(PESQUISA!$B$4="TODAS",B361=PESQUISA!$B$4),ISNUMBER(SEARCH(PESQUISA!$B$3,D361))),ROW()-1,"")</f>
        <v/>
      </c>
    </row>
    <row r="362" spans="1:14" x14ac:dyDescent="0.3">
      <c r="A362" t="s">
        <v>1126</v>
      </c>
      <c r="B362" t="s">
        <v>29</v>
      </c>
      <c r="C362" t="s">
        <v>1127</v>
      </c>
      <c r="D362" t="s">
        <v>1128</v>
      </c>
      <c r="E362" t="s">
        <v>859</v>
      </c>
      <c r="F362" s="7">
        <v>12.93</v>
      </c>
      <c r="G362" t="s">
        <v>33</v>
      </c>
      <c r="H362" t="s">
        <v>34</v>
      </c>
      <c r="I362" t="s">
        <v>1017</v>
      </c>
      <c r="L362" s="8">
        <v>1.6199999999999999E-2</v>
      </c>
      <c r="M362" t="s">
        <v>36</v>
      </c>
      <c r="N362" t="str">
        <f>IF(AND(PESQUISA!$B$3&lt;&gt;"",OR(PESQUISA!$B$4="TODAS",B362=PESQUISA!$B$4),ISNUMBER(SEARCH(PESQUISA!$B$3,D362))),ROW()-1,"")</f>
        <v/>
      </c>
    </row>
    <row r="363" spans="1:14" x14ac:dyDescent="0.3">
      <c r="A363" t="s">
        <v>1129</v>
      </c>
      <c r="B363" t="s">
        <v>29</v>
      </c>
      <c r="C363" t="s">
        <v>1130</v>
      </c>
      <c r="D363" t="s">
        <v>1131</v>
      </c>
      <c r="E363" t="s">
        <v>859</v>
      </c>
      <c r="F363" s="7">
        <v>11.53</v>
      </c>
      <c r="G363" t="s">
        <v>33</v>
      </c>
      <c r="H363" t="s">
        <v>34</v>
      </c>
      <c r="I363" t="s">
        <v>1017</v>
      </c>
      <c r="L363" s="8">
        <v>1.3899999999999999E-2</v>
      </c>
      <c r="M363" t="s">
        <v>36</v>
      </c>
      <c r="N363" t="str">
        <f>IF(AND(PESQUISA!$B$3&lt;&gt;"",OR(PESQUISA!$B$4="TODAS",B363=PESQUISA!$B$4),ISNUMBER(SEARCH(PESQUISA!$B$3,D363))),ROW()-1,"")</f>
        <v/>
      </c>
    </row>
    <row r="364" spans="1:14" x14ac:dyDescent="0.3">
      <c r="A364" t="s">
        <v>1132</v>
      </c>
      <c r="B364" t="s">
        <v>29</v>
      </c>
      <c r="C364" t="s">
        <v>1133</v>
      </c>
      <c r="D364" t="s">
        <v>1134</v>
      </c>
      <c r="E364" t="s">
        <v>859</v>
      </c>
      <c r="F364" s="7">
        <v>8.75</v>
      </c>
      <c r="G364" t="s">
        <v>33</v>
      </c>
      <c r="H364" t="s">
        <v>34</v>
      </c>
      <c r="I364" t="s">
        <v>1017</v>
      </c>
      <c r="L364" s="8">
        <v>0</v>
      </c>
      <c r="M364" t="s">
        <v>36</v>
      </c>
      <c r="N364" t="str">
        <f>IF(AND(PESQUISA!$B$3&lt;&gt;"",OR(PESQUISA!$B$4="TODAS",B364=PESQUISA!$B$4),ISNUMBER(SEARCH(PESQUISA!$B$3,D364))),ROW()-1,"")</f>
        <v/>
      </c>
    </row>
    <row r="365" spans="1:14" x14ac:dyDescent="0.3">
      <c r="A365" t="s">
        <v>1135</v>
      </c>
      <c r="B365" t="s">
        <v>29</v>
      </c>
      <c r="C365" t="s">
        <v>1136</v>
      </c>
      <c r="D365" t="s">
        <v>1137</v>
      </c>
      <c r="E365" t="s">
        <v>859</v>
      </c>
      <c r="F365" s="7">
        <v>8.5500000000000007</v>
      </c>
      <c r="G365" t="s">
        <v>33</v>
      </c>
      <c r="H365" t="s">
        <v>34</v>
      </c>
      <c r="I365" t="s">
        <v>1017</v>
      </c>
      <c r="L365" s="8">
        <v>0</v>
      </c>
      <c r="M365" t="s">
        <v>36</v>
      </c>
      <c r="N365" t="str">
        <f>IF(AND(PESQUISA!$B$3&lt;&gt;"",OR(PESQUISA!$B$4="TODAS",B365=PESQUISA!$B$4),ISNUMBER(SEARCH(PESQUISA!$B$3,D365))),ROW()-1,"")</f>
        <v/>
      </c>
    </row>
    <row r="366" spans="1:14" x14ac:dyDescent="0.3">
      <c r="A366" t="s">
        <v>1138</v>
      </c>
      <c r="B366" t="s">
        <v>29</v>
      </c>
      <c r="C366" t="s">
        <v>1139</v>
      </c>
      <c r="D366" t="s">
        <v>1140</v>
      </c>
      <c r="E366" t="s">
        <v>859</v>
      </c>
      <c r="F366" s="7">
        <v>8.42</v>
      </c>
      <c r="G366" t="s">
        <v>33</v>
      </c>
      <c r="H366" t="s">
        <v>34</v>
      </c>
      <c r="I366" t="s">
        <v>1017</v>
      </c>
      <c r="L366" s="8">
        <v>0</v>
      </c>
      <c r="M366" t="s">
        <v>36</v>
      </c>
      <c r="N366" t="str">
        <f>IF(AND(PESQUISA!$B$3&lt;&gt;"",OR(PESQUISA!$B$4="TODAS",B366=PESQUISA!$B$4),ISNUMBER(SEARCH(PESQUISA!$B$3,D366))),ROW()-1,"")</f>
        <v/>
      </c>
    </row>
    <row r="367" spans="1:14" x14ac:dyDescent="0.3">
      <c r="A367" t="s">
        <v>1141</v>
      </c>
      <c r="B367" t="s">
        <v>29</v>
      </c>
      <c r="C367" t="s">
        <v>1142</v>
      </c>
      <c r="D367" t="s">
        <v>1143</v>
      </c>
      <c r="E367" t="s">
        <v>859</v>
      </c>
      <c r="F367" s="7">
        <v>8.58</v>
      </c>
      <c r="G367" t="s">
        <v>33</v>
      </c>
      <c r="H367" t="s">
        <v>34</v>
      </c>
      <c r="I367" t="s">
        <v>1017</v>
      </c>
      <c r="L367" s="8">
        <v>0</v>
      </c>
      <c r="M367" t="s">
        <v>36</v>
      </c>
      <c r="N367" t="str">
        <f>IF(AND(PESQUISA!$B$3&lt;&gt;"",OR(PESQUISA!$B$4="TODAS",B367=PESQUISA!$B$4),ISNUMBER(SEARCH(PESQUISA!$B$3,D367))),ROW()-1,"")</f>
        <v/>
      </c>
    </row>
    <row r="368" spans="1:14" x14ac:dyDescent="0.3">
      <c r="A368" t="s">
        <v>1144</v>
      </c>
      <c r="B368" t="s">
        <v>29</v>
      </c>
      <c r="C368" t="s">
        <v>1145</v>
      </c>
      <c r="D368" t="s">
        <v>1146</v>
      </c>
      <c r="E368" t="s">
        <v>859</v>
      </c>
      <c r="F368" s="7">
        <v>8.5500000000000007</v>
      </c>
      <c r="G368" t="s">
        <v>33</v>
      </c>
      <c r="H368" t="s">
        <v>34</v>
      </c>
      <c r="I368" t="s">
        <v>1017</v>
      </c>
      <c r="L368" s="8">
        <v>0</v>
      </c>
      <c r="M368" t="s">
        <v>36</v>
      </c>
      <c r="N368" t="str">
        <f>IF(AND(PESQUISA!$B$3&lt;&gt;"",OR(PESQUISA!$B$4="TODAS",B368=PESQUISA!$B$4),ISNUMBER(SEARCH(PESQUISA!$B$3,D368))),ROW()-1,"")</f>
        <v/>
      </c>
    </row>
    <row r="369" spans="1:14" x14ac:dyDescent="0.3">
      <c r="A369" t="s">
        <v>1147</v>
      </c>
      <c r="B369" t="s">
        <v>29</v>
      </c>
      <c r="C369" t="s">
        <v>1148</v>
      </c>
      <c r="D369" t="s">
        <v>1149</v>
      </c>
      <c r="E369" t="s">
        <v>859</v>
      </c>
      <c r="F369" s="7">
        <v>8.68</v>
      </c>
      <c r="G369" t="s">
        <v>33</v>
      </c>
      <c r="H369" t="s">
        <v>34</v>
      </c>
      <c r="I369" t="s">
        <v>1017</v>
      </c>
      <c r="L369" s="8">
        <v>0</v>
      </c>
      <c r="M369" t="s">
        <v>36</v>
      </c>
      <c r="N369" t="str">
        <f>IF(AND(PESQUISA!$B$3&lt;&gt;"",OR(PESQUISA!$B$4="TODAS",B369=PESQUISA!$B$4),ISNUMBER(SEARCH(PESQUISA!$B$3,D369))),ROW()-1,"")</f>
        <v/>
      </c>
    </row>
    <row r="370" spans="1:14" x14ac:dyDescent="0.3">
      <c r="A370" t="s">
        <v>1150</v>
      </c>
      <c r="B370" t="s">
        <v>29</v>
      </c>
      <c r="C370" t="s">
        <v>1151</v>
      </c>
      <c r="D370" t="s">
        <v>1152</v>
      </c>
      <c r="E370" t="s">
        <v>859</v>
      </c>
      <c r="F370" s="7">
        <v>8.2200000000000006</v>
      </c>
      <c r="G370" t="s">
        <v>33</v>
      </c>
      <c r="H370" t="s">
        <v>34</v>
      </c>
      <c r="I370" t="s">
        <v>1017</v>
      </c>
      <c r="L370" s="8">
        <v>0</v>
      </c>
      <c r="M370" t="s">
        <v>36</v>
      </c>
      <c r="N370" t="str">
        <f>IF(AND(PESQUISA!$B$3&lt;&gt;"",OR(PESQUISA!$B$4="TODAS",B370=PESQUISA!$B$4),ISNUMBER(SEARCH(PESQUISA!$B$3,D370))),ROW()-1,"")</f>
        <v/>
      </c>
    </row>
    <row r="371" spans="1:14" x14ac:dyDescent="0.3">
      <c r="A371" t="s">
        <v>1153</v>
      </c>
      <c r="B371" t="s">
        <v>29</v>
      </c>
      <c r="C371" t="s">
        <v>1154</v>
      </c>
      <c r="D371" t="s">
        <v>1155</v>
      </c>
      <c r="E371" t="s">
        <v>859</v>
      </c>
      <c r="F371" s="7">
        <v>8.0399999999999991</v>
      </c>
      <c r="G371" t="s">
        <v>33</v>
      </c>
      <c r="H371" t="s">
        <v>34</v>
      </c>
      <c r="I371" t="s">
        <v>1017</v>
      </c>
      <c r="L371" s="8">
        <v>0</v>
      </c>
      <c r="M371" t="s">
        <v>36</v>
      </c>
      <c r="N371" t="str">
        <f>IF(AND(PESQUISA!$B$3&lt;&gt;"",OR(PESQUISA!$B$4="TODAS",B371=PESQUISA!$B$4),ISNUMBER(SEARCH(PESQUISA!$B$3,D371))),ROW()-1,"")</f>
        <v/>
      </c>
    </row>
    <row r="372" spans="1:14" x14ac:dyDescent="0.3">
      <c r="A372" t="s">
        <v>1156</v>
      </c>
      <c r="B372" t="s">
        <v>29</v>
      </c>
      <c r="C372" t="s">
        <v>1157</v>
      </c>
      <c r="D372" t="s">
        <v>1158</v>
      </c>
      <c r="E372" t="s">
        <v>859</v>
      </c>
      <c r="F372" s="7">
        <v>6.86</v>
      </c>
      <c r="G372" t="s">
        <v>33</v>
      </c>
      <c r="H372" t="s">
        <v>34</v>
      </c>
      <c r="I372" t="s">
        <v>1017</v>
      </c>
      <c r="L372" s="8">
        <v>0</v>
      </c>
      <c r="M372" t="s">
        <v>36</v>
      </c>
      <c r="N372" t="str">
        <f>IF(AND(PESQUISA!$B$3&lt;&gt;"",OR(PESQUISA!$B$4="TODAS",B372=PESQUISA!$B$4),ISNUMBER(SEARCH(PESQUISA!$B$3,D372))),ROW()-1,"")</f>
        <v/>
      </c>
    </row>
    <row r="373" spans="1:14" x14ac:dyDescent="0.3">
      <c r="A373" t="s">
        <v>1159</v>
      </c>
      <c r="B373" t="s">
        <v>29</v>
      </c>
      <c r="C373" t="s">
        <v>1160</v>
      </c>
      <c r="D373" t="s">
        <v>1161</v>
      </c>
      <c r="E373" t="s">
        <v>859</v>
      </c>
      <c r="F373" s="7">
        <v>6.77</v>
      </c>
      <c r="G373" t="s">
        <v>33</v>
      </c>
      <c r="H373" t="s">
        <v>34</v>
      </c>
      <c r="I373" t="s">
        <v>1017</v>
      </c>
      <c r="L373" s="8">
        <v>0</v>
      </c>
      <c r="M373" t="s">
        <v>36</v>
      </c>
      <c r="N373" t="str">
        <f>IF(AND(PESQUISA!$B$3&lt;&gt;"",OR(PESQUISA!$B$4="TODAS",B373=PESQUISA!$B$4),ISNUMBER(SEARCH(PESQUISA!$B$3,D373))),ROW()-1,"")</f>
        <v/>
      </c>
    </row>
    <row r="374" spans="1:14" x14ac:dyDescent="0.3">
      <c r="A374" t="s">
        <v>1162</v>
      </c>
      <c r="B374" t="s">
        <v>29</v>
      </c>
      <c r="C374" t="s">
        <v>1163</v>
      </c>
      <c r="D374" t="s">
        <v>1164</v>
      </c>
      <c r="E374" t="s">
        <v>859</v>
      </c>
      <c r="F374" s="7">
        <v>7.96</v>
      </c>
      <c r="G374" t="s">
        <v>33</v>
      </c>
      <c r="H374" t="s">
        <v>34</v>
      </c>
      <c r="I374" t="s">
        <v>1017</v>
      </c>
      <c r="L374" s="8">
        <v>0</v>
      </c>
      <c r="M374" t="s">
        <v>36</v>
      </c>
      <c r="N374" t="str">
        <f>IF(AND(PESQUISA!$B$3&lt;&gt;"",OR(PESQUISA!$B$4="TODAS",B374=PESQUISA!$B$4),ISNUMBER(SEARCH(PESQUISA!$B$3,D374))),ROW()-1,"")</f>
        <v/>
      </c>
    </row>
    <row r="375" spans="1:14" x14ac:dyDescent="0.3">
      <c r="A375" t="s">
        <v>1165</v>
      </c>
      <c r="B375" t="s">
        <v>29</v>
      </c>
      <c r="C375" t="s">
        <v>1166</v>
      </c>
      <c r="D375" t="s">
        <v>1167</v>
      </c>
      <c r="E375" t="s">
        <v>859</v>
      </c>
      <c r="F375" s="7">
        <v>7.95</v>
      </c>
      <c r="G375" t="s">
        <v>33</v>
      </c>
      <c r="H375" t="s">
        <v>34</v>
      </c>
      <c r="I375" t="s">
        <v>1017</v>
      </c>
      <c r="L375" s="8">
        <v>0</v>
      </c>
      <c r="M375" t="s">
        <v>36</v>
      </c>
      <c r="N375" t="str">
        <f>IF(AND(PESQUISA!$B$3&lt;&gt;"",OR(PESQUISA!$B$4="TODAS",B375=PESQUISA!$B$4),ISNUMBER(SEARCH(PESQUISA!$B$3,D375))),ROW()-1,"")</f>
        <v/>
      </c>
    </row>
    <row r="376" spans="1:14" x14ac:dyDescent="0.3">
      <c r="A376" t="s">
        <v>1168</v>
      </c>
      <c r="B376" t="s">
        <v>29</v>
      </c>
      <c r="C376" t="s">
        <v>1169</v>
      </c>
      <c r="D376" t="s">
        <v>1170</v>
      </c>
      <c r="E376" t="s">
        <v>859</v>
      </c>
      <c r="F376" s="7">
        <v>8.7200000000000006</v>
      </c>
      <c r="G376" t="s">
        <v>33</v>
      </c>
      <c r="H376" t="s">
        <v>34</v>
      </c>
      <c r="I376" t="s">
        <v>1017</v>
      </c>
      <c r="L376" s="8">
        <v>0</v>
      </c>
      <c r="M376" t="s">
        <v>36</v>
      </c>
      <c r="N376" t="str">
        <f>IF(AND(PESQUISA!$B$3&lt;&gt;"",OR(PESQUISA!$B$4="TODAS",B376=PESQUISA!$B$4),ISNUMBER(SEARCH(PESQUISA!$B$3,D376))),ROW()-1,"")</f>
        <v/>
      </c>
    </row>
    <row r="377" spans="1:14" x14ac:dyDescent="0.3">
      <c r="A377" t="s">
        <v>1171</v>
      </c>
      <c r="B377" t="s">
        <v>29</v>
      </c>
      <c r="C377" t="s">
        <v>1172</v>
      </c>
      <c r="D377" t="s">
        <v>1173</v>
      </c>
      <c r="E377" t="s">
        <v>859</v>
      </c>
      <c r="F377" s="7">
        <v>9</v>
      </c>
      <c r="G377" t="s">
        <v>33</v>
      </c>
      <c r="H377" t="s">
        <v>34</v>
      </c>
      <c r="I377" t="s">
        <v>1017</v>
      </c>
      <c r="L377" s="8">
        <v>0</v>
      </c>
      <c r="M377" t="s">
        <v>36</v>
      </c>
      <c r="N377" t="str">
        <f>IF(AND(PESQUISA!$B$3&lt;&gt;"",OR(PESQUISA!$B$4="TODAS",B377=PESQUISA!$B$4),ISNUMBER(SEARCH(PESQUISA!$B$3,D377))),ROW()-1,"")</f>
        <v/>
      </c>
    </row>
    <row r="378" spans="1:14" x14ac:dyDescent="0.3">
      <c r="A378" t="s">
        <v>1174</v>
      </c>
      <c r="B378" t="s">
        <v>29</v>
      </c>
      <c r="C378" t="s">
        <v>1175</v>
      </c>
      <c r="D378" t="s">
        <v>1176</v>
      </c>
      <c r="E378" t="s">
        <v>859</v>
      </c>
      <c r="F378" s="7">
        <v>8.7899999999999991</v>
      </c>
      <c r="G378" t="s">
        <v>33</v>
      </c>
      <c r="H378" t="s">
        <v>34</v>
      </c>
      <c r="I378" t="s">
        <v>1017</v>
      </c>
      <c r="L378" s="8">
        <v>0</v>
      </c>
      <c r="M378" t="s">
        <v>36</v>
      </c>
      <c r="N378" t="str">
        <f>IF(AND(PESQUISA!$B$3&lt;&gt;"",OR(PESQUISA!$B$4="TODAS",B378=PESQUISA!$B$4),ISNUMBER(SEARCH(PESQUISA!$B$3,D378))),ROW()-1,"")</f>
        <v/>
      </c>
    </row>
    <row r="379" spans="1:14" x14ac:dyDescent="0.3">
      <c r="A379" t="s">
        <v>1177</v>
      </c>
      <c r="B379" t="s">
        <v>29</v>
      </c>
      <c r="C379" t="s">
        <v>1178</v>
      </c>
      <c r="D379" t="s">
        <v>1179</v>
      </c>
      <c r="E379" t="s">
        <v>859</v>
      </c>
      <c r="F379" s="7">
        <v>10.52</v>
      </c>
      <c r="G379" t="s">
        <v>33</v>
      </c>
      <c r="H379" t="s">
        <v>34</v>
      </c>
      <c r="I379" t="s">
        <v>1017</v>
      </c>
      <c r="L379" s="8">
        <v>0</v>
      </c>
      <c r="M379" t="s">
        <v>36</v>
      </c>
      <c r="N379" t="str">
        <f>IF(AND(PESQUISA!$B$3&lt;&gt;"",OR(PESQUISA!$B$4="TODAS",B379=PESQUISA!$B$4),ISNUMBER(SEARCH(PESQUISA!$B$3,D379))),ROW()-1,"")</f>
        <v/>
      </c>
    </row>
    <row r="380" spans="1:14" x14ac:dyDescent="0.3">
      <c r="A380" t="s">
        <v>1180</v>
      </c>
      <c r="B380" t="s">
        <v>29</v>
      </c>
      <c r="C380" t="s">
        <v>1181</v>
      </c>
      <c r="D380" t="s">
        <v>1182</v>
      </c>
      <c r="E380" t="s">
        <v>859</v>
      </c>
      <c r="F380" s="7">
        <v>9.1999999999999993</v>
      </c>
      <c r="G380" t="s">
        <v>33</v>
      </c>
      <c r="H380" t="s">
        <v>34</v>
      </c>
      <c r="I380" t="s">
        <v>1017</v>
      </c>
      <c r="L380" s="8">
        <v>0</v>
      </c>
      <c r="M380" t="s">
        <v>36</v>
      </c>
      <c r="N380" t="str">
        <f>IF(AND(PESQUISA!$B$3&lt;&gt;"",OR(PESQUISA!$B$4="TODAS",B380=PESQUISA!$B$4),ISNUMBER(SEARCH(PESQUISA!$B$3,D380))),ROW()-1,"")</f>
        <v/>
      </c>
    </row>
    <row r="381" spans="1:14" x14ac:dyDescent="0.3">
      <c r="A381" t="s">
        <v>1183</v>
      </c>
      <c r="B381" t="s">
        <v>29</v>
      </c>
      <c r="C381" t="s">
        <v>1184</v>
      </c>
      <c r="D381" t="s">
        <v>1185</v>
      </c>
      <c r="E381" t="s">
        <v>40</v>
      </c>
      <c r="F381" s="7">
        <v>144.87</v>
      </c>
      <c r="G381" t="s">
        <v>33</v>
      </c>
      <c r="H381" t="s">
        <v>34</v>
      </c>
      <c r="I381" t="s">
        <v>1186</v>
      </c>
      <c r="L381" s="8">
        <v>0</v>
      </c>
      <c r="M381" t="s">
        <v>36</v>
      </c>
      <c r="N381" t="str">
        <f>IF(AND(PESQUISA!$B$3&lt;&gt;"",OR(PESQUISA!$B$4="TODAS",B381=PESQUISA!$B$4),ISNUMBER(SEARCH(PESQUISA!$B$3,D381))),ROW()-1,"")</f>
        <v/>
      </c>
    </row>
    <row r="382" spans="1:14" x14ac:dyDescent="0.3">
      <c r="A382" t="s">
        <v>1187</v>
      </c>
      <c r="B382" t="s">
        <v>29</v>
      </c>
      <c r="C382" t="s">
        <v>1188</v>
      </c>
      <c r="D382" t="s">
        <v>1189</v>
      </c>
      <c r="E382" t="s">
        <v>40</v>
      </c>
      <c r="F382" s="7">
        <v>29.79</v>
      </c>
      <c r="G382" t="s">
        <v>33</v>
      </c>
      <c r="H382" t="s">
        <v>34</v>
      </c>
      <c r="I382" t="s">
        <v>1186</v>
      </c>
      <c r="L382" s="8">
        <v>0</v>
      </c>
      <c r="M382" t="s">
        <v>36</v>
      </c>
      <c r="N382" t="str">
        <f>IF(AND(PESQUISA!$B$3&lt;&gt;"",OR(PESQUISA!$B$4="TODAS",B382=PESQUISA!$B$4),ISNUMBER(SEARCH(PESQUISA!$B$3,D382))),ROW()-1,"")</f>
        <v/>
      </c>
    </row>
    <row r="383" spans="1:14" x14ac:dyDescent="0.3">
      <c r="A383" t="s">
        <v>1190</v>
      </c>
      <c r="B383" t="s">
        <v>29</v>
      </c>
      <c r="C383" t="s">
        <v>1191</v>
      </c>
      <c r="D383" t="s">
        <v>1192</v>
      </c>
      <c r="E383" t="s">
        <v>40</v>
      </c>
      <c r="F383" s="7">
        <v>50.84</v>
      </c>
      <c r="G383" t="s">
        <v>33</v>
      </c>
      <c r="H383" t="s">
        <v>34</v>
      </c>
      <c r="I383" t="s">
        <v>1186</v>
      </c>
      <c r="L383" s="8">
        <v>0</v>
      </c>
      <c r="M383" t="s">
        <v>36</v>
      </c>
      <c r="N383" t="str">
        <f>IF(AND(PESQUISA!$B$3&lt;&gt;"",OR(PESQUISA!$B$4="TODAS",B383=PESQUISA!$B$4),ISNUMBER(SEARCH(PESQUISA!$B$3,D383))),ROW()-1,"")</f>
        <v/>
      </c>
    </row>
    <row r="384" spans="1:14" x14ac:dyDescent="0.3">
      <c r="A384" t="s">
        <v>1193</v>
      </c>
      <c r="B384" t="s">
        <v>29</v>
      </c>
      <c r="C384" t="s">
        <v>1194</v>
      </c>
      <c r="D384" t="s">
        <v>1195</v>
      </c>
      <c r="E384" t="s">
        <v>40</v>
      </c>
      <c r="F384" s="7">
        <v>78.89</v>
      </c>
      <c r="G384" t="s">
        <v>33</v>
      </c>
      <c r="H384" t="s">
        <v>34</v>
      </c>
      <c r="I384" t="s">
        <v>1186</v>
      </c>
      <c r="L384" s="8">
        <v>0</v>
      </c>
      <c r="M384" t="s">
        <v>36</v>
      </c>
      <c r="N384" t="str">
        <f>IF(AND(PESQUISA!$B$3&lt;&gt;"",OR(PESQUISA!$B$4="TODAS",B384=PESQUISA!$B$4),ISNUMBER(SEARCH(PESQUISA!$B$3,D384))),ROW()-1,"")</f>
        <v/>
      </c>
    </row>
    <row r="385" spans="1:14" x14ac:dyDescent="0.3">
      <c r="A385" t="s">
        <v>1196</v>
      </c>
      <c r="B385" t="s">
        <v>29</v>
      </c>
      <c r="C385" t="s">
        <v>1197</v>
      </c>
      <c r="D385" t="s">
        <v>1198</v>
      </c>
      <c r="E385" t="s">
        <v>40</v>
      </c>
      <c r="F385" s="7">
        <v>18.62</v>
      </c>
      <c r="G385" t="s">
        <v>33</v>
      </c>
      <c r="H385" t="s">
        <v>34</v>
      </c>
      <c r="I385" t="s">
        <v>1186</v>
      </c>
      <c r="L385" s="8">
        <v>0</v>
      </c>
      <c r="M385" t="s">
        <v>36</v>
      </c>
      <c r="N385" t="str">
        <f>IF(AND(PESQUISA!$B$3&lt;&gt;"",OR(PESQUISA!$B$4="TODAS",B385=PESQUISA!$B$4),ISNUMBER(SEARCH(PESQUISA!$B$3,D385))),ROW()-1,"")</f>
        <v/>
      </c>
    </row>
    <row r="386" spans="1:14" x14ac:dyDescent="0.3">
      <c r="A386" t="s">
        <v>1199</v>
      </c>
      <c r="B386" t="s">
        <v>29</v>
      </c>
      <c r="C386" t="s">
        <v>1200</v>
      </c>
      <c r="D386" t="s">
        <v>1201</v>
      </c>
      <c r="E386" t="s">
        <v>40</v>
      </c>
      <c r="F386" s="7">
        <v>119.5</v>
      </c>
      <c r="G386" t="s">
        <v>33</v>
      </c>
      <c r="H386" t="s">
        <v>34</v>
      </c>
      <c r="I386" t="s">
        <v>1186</v>
      </c>
      <c r="L386" s="8">
        <v>0</v>
      </c>
      <c r="M386" t="s">
        <v>36</v>
      </c>
      <c r="N386" t="str">
        <f>IF(AND(PESQUISA!$B$3&lt;&gt;"",OR(PESQUISA!$B$4="TODAS",B386=PESQUISA!$B$4),ISNUMBER(SEARCH(PESQUISA!$B$3,D386))),ROW()-1,"")</f>
        <v/>
      </c>
    </row>
    <row r="387" spans="1:14" x14ac:dyDescent="0.3">
      <c r="A387" t="s">
        <v>1202</v>
      </c>
      <c r="B387" t="s">
        <v>29</v>
      </c>
      <c r="C387" t="s">
        <v>1203</v>
      </c>
      <c r="D387" t="s">
        <v>1204</v>
      </c>
      <c r="E387" t="s">
        <v>40</v>
      </c>
      <c r="F387" s="7">
        <v>175.32</v>
      </c>
      <c r="G387" t="s">
        <v>33</v>
      </c>
      <c r="H387" t="s">
        <v>34</v>
      </c>
      <c r="I387" t="s">
        <v>1186</v>
      </c>
      <c r="L387" s="8">
        <v>0</v>
      </c>
      <c r="M387" t="s">
        <v>36</v>
      </c>
      <c r="N387" t="str">
        <f>IF(AND(PESQUISA!$B$3&lt;&gt;"",OR(PESQUISA!$B$4="TODAS",B387=PESQUISA!$B$4),ISNUMBER(SEARCH(PESQUISA!$B$3,D387))),ROW()-1,"")</f>
        <v/>
      </c>
    </row>
    <row r="388" spans="1:14" x14ac:dyDescent="0.3">
      <c r="A388" t="s">
        <v>1205</v>
      </c>
      <c r="B388" t="s">
        <v>29</v>
      </c>
      <c r="C388" t="s">
        <v>1206</v>
      </c>
      <c r="D388" t="s">
        <v>1207</v>
      </c>
      <c r="E388" t="s">
        <v>40</v>
      </c>
      <c r="F388" s="7">
        <v>231.14</v>
      </c>
      <c r="G388" t="s">
        <v>33</v>
      </c>
      <c r="H388" t="s">
        <v>34</v>
      </c>
      <c r="I388" t="s">
        <v>1186</v>
      </c>
      <c r="L388" s="8">
        <v>0</v>
      </c>
      <c r="M388" t="s">
        <v>36</v>
      </c>
      <c r="N388" t="str">
        <f>IF(AND(PESQUISA!$B$3&lt;&gt;"",OR(PESQUISA!$B$4="TODAS",B388=PESQUISA!$B$4),ISNUMBER(SEARCH(PESQUISA!$B$3,D388))),ROW()-1,"")</f>
        <v/>
      </c>
    </row>
    <row r="389" spans="1:14" x14ac:dyDescent="0.3">
      <c r="A389" t="s">
        <v>1208</v>
      </c>
      <c r="B389" t="s">
        <v>29</v>
      </c>
      <c r="C389" t="s">
        <v>1209</v>
      </c>
      <c r="D389" t="s">
        <v>1210</v>
      </c>
      <c r="E389" t="s">
        <v>40</v>
      </c>
      <c r="F389" s="7">
        <v>35.4</v>
      </c>
      <c r="G389" t="s">
        <v>33</v>
      </c>
      <c r="H389" t="s">
        <v>34</v>
      </c>
      <c r="I389" t="s">
        <v>1186</v>
      </c>
      <c r="L389" s="8">
        <v>0</v>
      </c>
      <c r="M389" t="s">
        <v>36</v>
      </c>
      <c r="N389" t="str">
        <f>IF(AND(PESQUISA!$B$3&lt;&gt;"",OR(PESQUISA!$B$4="TODAS",B389=PESQUISA!$B$4),ISNUMBER(SEARCH(PESQUISA!$B$3,D389))),ROW()-1,"")</f>
        <v/>
      </c>
    </row>
    <row r="390" spans="1:14" x14ac:dyDescent="0.3">
      <c r="A390" t="s">
        <v>1211</v>
      </c>
      <c r="B390" t="s">
        <v>29</v>
      </c>
      <c r="C390" t="s">
        <v>1212</v>
      </c>
      <c r="D390" t="s">
        <v>1213</v>
      </c>
      <c r="E390" t="s">
        <v>40</v>
      </c>
      <c r="F390" s="7">
        <v>44.88</v>
      </c>
      <c r="G390" t="s">
        <v>33</v>
      </c>
      <c r="H390" t="s">
        <v>34</v>
      </c>
      <c r="I390" t="s">
        <v>1186</v>
      </c>
      <c r="L390" s="8">
        <v>0</v>
      </c>
      <c r="M390" t="s">
        <v>36</v>
      </c>
      <c r="N390" t="str">
        <f>IF(AND(PESQUISA!$B$3&lt;&gt;"",OR(PESQUISA!$B$4="TODAS",B390=PESQUISA!$B$4),ISNUMBER(SEARCH(PESQUISA!$B$3,D390))),ROW()-1,"")</f>
        <v/>
      </c>
    </row>
    <row r="391" spans="1:14" x14ac:dyDescent="0.3">
      <c r="A391" t="s">
        <v>1214</v>
      </c>
      <c r="B391" t="s">
        <v>29</v>
      </c>
      <c r="C391" t="s">
        <v>1215</v>
      </c>
      <c r="D391" t="s">
        <v>1216</v>
      </c>
      <c r="E391" t="s">
        <v>40</v>
      </c>
      <c r="F391" s="7">
        <v>24.4</v>
      </c>
      <c r="G391" t="s">
        <v>33</v>
      </c>
      <c r="H391" t="s">
        <v>34</v>
      </c>
      <c r="I391" t="s">
        <v>1186</v>
      </c>
      <c r="L391" s="8">
        <v>0</v>
      </c>
      <c r="M391" t="s">
        <v>36</v>
      </c>
      <c r="N391" t="str">
        <f>IF(AND(PESQUISA!$B$3&lt;&gt;"",OR(PESQUISA!$B$4="TODAS",B391=PESQUISA!$B$4),ISNUMBER(SEARCH(PESQUISA!$B$3,D391))),ROW()-1,"")</f>
        <v/>
      </c>
    </row>
    <row r="392" spans="1:14" x14ac:dyDescent="0.3">
      <c r="A392" t="s">
        <v>1217</v>
      </c>
      <c r="B392" t="s">
        <v>29</v>
      </c>
      <c r="C392" t="s">
        <v>1218</v>
      </c>
      <c r="D392" t="s">
        <v>1219</v>
      </c>
      <c r="E392" t="s">
        <v>376</v>
      </c>
      <c r="G392" t="s">
        <v>33</v>
      </c>
      <c r="H392" t="s">
        <v>34</v>
      </c>
      <c r="I392" t="s">
        <v>1220</v>
      </c>
      <c r="M392" t="s">
        <v>53</v>
      </c>
      <c r="N392" t="str">
        <f>IF(AND(PESQUISA!$B$3&lt;&gt;"",OR(PESQUISA!$B$4="TODAS",B392=PESQUISA!$B$4),ISNUMBER(SEARCH(PESQUISA!$B$3,D392))),ROW()-1,"")</f>
        <v/>
      </c>
    </row>
    <row r="393" spans="1:14" x14ac:dyDescent="0.3">
      <c r="A393" t="s">
        <v>1221</v>
      </c>
      <c r="B393" t="s">
        <v>29</v>
      </c>
      <c r="C393" t="s">
        <v>1222</v>
      </c>
      <c r="D393" t="s">
        <v>1223</v>
      </c>
      <c r="E393" t="s">
        <v>376</v>
      </c>
      <c r="G393" t="s">
        <v>33</v>
      </c>
      <c r="H393" t="s">
        <v>34</v>
      </c>
      <c r="I393" t="s">
        <v>1220</v>
      </c>
      <c r="M393" t="s">
        <v>53</v>
      </c>
      <c r="N393" t="str">
        <f>IF(AND(PESQUISA!$B$3&lt;&gt;"",OR(PESQUISA!$B$4="TODAS",B393=PESQUISA!$B$4),ISNUMBER(SEARCH(PESQUISA!$B$3,D393))),ROW()-1,"")</f>
        <v/>
      </c>
    </row>
    <row r="394" spans="1:14" x14ac:dyDescent="0.3">
      <c r="A394" t="s">
        <v>1224</v>
      </c>
      <c r="B394" t="s">
        <v>29</v>
      </c>
      <c r="C394" t="s">
        <v>1225</v>
      </c>
      <c r="D394" t="s">
        <v>1226</v>
      </c>
      <c r="E394" t="s">
        <v>376</v>
      </c>
      <c r="F394" s="7">
        <v>1429.88</v>
      </c>
      <c r="G394" t="s">
        <v>33</v>
      </c>
      <c r="H394" t="s">
        <v>34</v>
      </c>
      <c r="I394" t="s">
        <v>1220</v>
      </c>
      <c r="L394" s="8">
        <v>3.4200000000000001E-2</v>
      </c>
      <c r="M394" t="s">
        <v>36</v>
      </c>
      <c r="N394" t="str">
        <f>IF(AND(PESQUISA!$B$3&lt;&gt;"",OR(PESQUISA!$B$4="TODAS",B394=PESQUISA!$B$4),ISNUMBER(SEARCH(PESQUISA!$B$3,D394))),ROW()-1,"")</f>
        <v/>
      </c>
    </row>
    <row r="395" spans="1:14" x14ac:dyDescent="0.3">
      <c r="A395" t="s">
        <v>1227</v>
      </c>
      <c r="B395" t="s">
        <v>29</v>
      </c>
      <c r="C395" t="s">
        <v>1228</v>
      </c>
      <c r="D395" t="s">
        <v>1229</v>
      </c>
      <c r="E395" t="s">
        <v>376</v>
      </c>
      <c r="F395" s="7">
        <v>1656.2</v>
      </c>
      <c r="G395" t="s">
        <v>33</v>
      </c>
      <c r="H395" t="s">
        <v>34</v>
      </c>
      <c r="I395" t="s">
        <v>1220</v>
      </c>
      <c r="L395" s="8">
        <v>4.1200000000000001E-2</v>
      </c>
      <c r="M395" t="s">
        <v>36</v>
      </c>
      <c r="N395" t="str">
        <f>IF(AND(PESQUISA!$B$3&lt;&gt;"",OR(PESQUISA!$B$4="TODAS",B395=PESQUISA!$B$4),ISNUMBER(SEARCH(PESQUISA!$B$3,D395))),ROW()-1,"")</f>
        <v/>
      </c>
    </row>
    <row r="396" spans="1:14" x14ac:dyDescent="0.3">
      <c r="A396" t="s">
        <v>1230</v>
      </c>
      <c r="B396" t="s">
        <v>29</v>
      </c>
      <c r="C396" t="s">
        <v>1231</v>
      </c>
      <c r="D396" t="s">
        <v>1232</v>
      </c>
      <c r="E396" t="s">
        <v>376</v>
      </c>
      <c r="G396" t="s">
        <v>33</v>
      </c>
      <c r="H396" t="s">
        <v>34</v>
      </c>
      <c r="I396" t="s">
        <v>1220</v>
      </c>
      <c r="M396" t="s">
        <v>53</v>
      </c>
      <c r="N396" t="str">
        <f>IF(AND(PESQUISA!$B$3&lt;&gt;"",OR(PESQUISA!$B$4="TODAS",B396=PESQUISA!$B$4),ISNUMBER(SEARCH(PESQUISA!$B$3,D396))),ROW()-1,"")</f>
        <v/>
      </c>
    </row>
    <row r="397" spans="1:14" x14ac:dyDescent="0.3">
      <c r="A397" t="s">
        <v>1233</v>
      </c>
      <c r="B397" t="s">
        <v>29</v>
      </c>
      <c r="C397" t="s">
        <v>1234</v>
      </c>
      <c r="D397" t="s">
        <v>1235</v>
      </c>
      <c r="E397" t="s">
        <v>376</v>
      </c>
      <c r="G397" t="s">
        <v>33</v>
      </c>
      <c r="H397" t="s">
        <v>34</v>
      </c>
      <c r="I397" t="s">
        <v>1220</v>
      </c>
      <c r="M397" t="s">
        <v>53</v>
      </c>
      <c r="N397" t="str">
        <f>IF(AND(PESQUISA!$B$3&lt;&gt;"",OR(PESQUISA!$B$4="TODAS",B397=PESQUISA!$B$4),ISNUMBER(SEARCH(PESQUISA!$B$3,D397))),ROW()-1,"")</f>
        <v/>
      </c>
    </row>
    <row r="398" spans="1:14" x14ac:dyDescent="0.3">
      <c r="A398" t="s">
        <v>1236</v>
      </c>
      <c r="B398" t="s">
        <v>29</v>
      </c>
      <c r="C398" t="s">
        <v>1237</v>
      </c>
      <c r="D398" t="s">
        <v>1238</v>
      </c>
      <c r="E398" t="s">
        <v>32</v>
      </c>
      <c r="F398" s="7">
        <v>8.59</v>
      </c>
      <c r="G398" t="s">
        <v>33</v>
      </c>
      <c r="H398" t="s">
        <v>34</v>
      </c>
      <c r="I398" t="s">
        <v>1220</v>
      </c>
      <c r="L398" s="8">
        <v>0.70079999999999998</v>
      </c>
      <c r="M398" t="s">
        <v>36</v>
      </c>
      <c r="N398" t="str">
        <f>IF(AND(PESQUISA!$B$3&lt;&gt;"",OR(PESQUISA!$B$4="TODAS",B398=PESQUISA!$B$4),ISNUMBER(SEARCH(PESQUISA!$B$3,D398))),ROW()-1,"")</f>
        <v/>
      </c>
    </row>
    <row r="399" spans="1:14" x14ac:dyDescent="0.3">
      <c r="A399" t="s">
        <v>1239</v>
      </c>
      <c r="B399" t="s">
        <v>29</v>
      </c>
      <c r="C399" t="s">
        <v>1240</v>
      </c>
      <c r="D399" t="s">
        <v>1241</v>
      </c>
      <c r="E399" t="s">
        <v>32</v>
      </c>
      <c r="F399" s="7">
        <v>7.38</v>
      </c>
      <c r="G399" t="s">
        <v>33</v>
      </c>
      <c r="H399" t="s">
        <v>34</v>
      </c>
      <c r="I399" t="s">
        <v>1220</v>
      </c>
      <c r="L399" s="8">
        <v>0.70730000000000004</v>
      </c>
      <c r="M399" t="s">
        <v>36</v>
      </c>
      <c r="N399" t="str">
        <f>IF(AND(PESQUISA!$B$3&lt;&gt;"",OR(PESQUISA!$B$4="TODAS",B399=PESQUISA!$B$4),ISNUMBER(SEARCH(PESQUISA!$B$3,D399))),ROW()-1,"")</f>
        <v/>
      </c>
    </row>
    <row r="400" spans="1:14" x14ac:dyDescent="0.3">
      <c r="A400" t="s">
        <v>1242</v>
      </c>
      <c r="B400" t="s">
        <v>29</v>
      </c>
      <c r="C400" t="s">
        <v>1243</v>
      </c>
      <c r="D400" t="s">
        <v>1244</v>
      </c>
      <c r="E400" t="s">
        <v>32</v>
      </c>
      <c r="F400" s="7">
        <v>9.92</v>
      </c>
      <c r="G400" t="s">
        <v>33</v>
      </c>
      <c r="H400" t="s">
        <v>34</v>
      </c>
      <c r="I400" t="s">
        <v>1220</v>
      </c>
      <c r="L400" s="8">
        <v>0.6885</v>
      </c>
      <c r="M400" t="s">
        <v>36</v>
      </c>
      <c r="N400" t="str">
        <f>IF(AND(PESQUISA!$B$3&lt;&gt;"",OR(PESQUISA!$B$4="TODAS",B400=PESQUISA!$B$4),ISNUMBER(SEARCH(PESQUISA!$B$3,D400))),ROW()-1,"")</f>
        <v/>
      </c>
    </row>
    <row r="401" spans="1:14" x14ac:dyDescent="0.3">
      <c r="A401" t="s">
        <v>1245</v>
      </c>
      <c r="B401" t="s">
        <v>29</v>
      </c>
      <c r="C401" t="s">
        <v>1246</v>
      </c>
      <c r="D401" t="s">
        <v>1247</v>
      </c>
      <c r="E401" t="s">
        <v>32</v>
      </c>
      <c r="F401" s="7">
        <v>8.4499999999999993</v>
      </c>
      <c r="G401" t="s">
        <v>33</v>
      </c>
      <c r="H401" t="s">
        <v>34</v>
      </c>
      <c r="I401" t="s">
        <v>1220</v>
      </c>
      <c r="L401" s="8">
        <v>0.69350000000000001</v>
      </c>
      <c r="M401" t="s">
        <v>36</v>
      </c>
      <c r="N401" t="str">
        <f>IF(AND(PESQUISA!$B$3&lt;&gt;"",OR(PESQUISA!$B$4="TODAS",B401=PESQUISA!$B$4),ISNUMBER(SEARCH(PESQUISA!$B$3,D401))),ROW()-1,"")</f>
        <v/>
      </c>
    </row>
    <row r="402" spans="1:14" x14ac:dyDescent="0.3">
      <c r="A402" t="s">
        <v>1248</v>
      </c>
      <c r="B402" t="s">
        <v>29</v>
      </c>
      <c r="C402" t="s">
        <v>1249</v>
      </c>
      <c r="D402" t="s">
        <v>1250</v>
      </c>
      <c r="E402" t="s">
        <v>32</v>
      </c>
      <c r="F402" s="7">
        <v>11.57</v>
      </c>
      <c r="G402" t="s">
        <v>33</v>
      </c>
      <c r="H402" t="s">
        <v>34</v>
      </c>
      <c r="I402" t="s">
        <v>1220</v>
      </c>
      <c r="L402" s="8">
        <v>0.67679999999999996</v>
      </c>
      <c r="M402" t="s">
        <v>36</v>
      </c>
      <c r="N402" t="str">
        <f>IF(AND(PESQUISA!$B$3&lt;&gt;"",OR(PESQUISA!$B$4="TODAS",B402=PESQUISA!$B$4),ISNUMBER(SEARCH(PESQUISA!$B$3,D402))),ROW()-1,"")</f>
        <v/>
      </c>
    </row>
    <row r="403" spans="1:14" x14ac:dyDescent="0.3">
      <c r="A403" t="s">
        <v>1251</v>
      </c>
      <c r="B403" t="s">
        <v>29</v>
      </c>
      <c r="C403" t="s">
        <v>1252</v>
      </c>
      <c r="D403" t="s">
        <v>1253</v>
      </c>
      <c r="E403" t="s">
        <v>32</v>
      </c>
      <c r="F403" s="7">
        <v>9.7799999999999994</v>
      </c>
      <c r="G403" t="s">
        <v>33</v>
      </c>
      <c r="H403" t="s">
        <v>34</v>
      </c>
      <c r="I403" t="s">
        <v>1220</v>
      </c>
      <c r="L403" s="8">
        <v>0.68100000000000005</v>
      </c>
      <c r="M403" t="s">
        <v>36</v>
      </c>
      <c r="N403" t="str">
        <f>IF(AND(PESQUISA!$B$3&lt;&gt;"",OR(PESQUISA!$B$4="TODAS",B403=PESQUISA!$B$4),ISNUMBER(SEARCH(PESQUISA!$B$3,D403))),ROW()-1,"")</f>
        <v/>
      </c>
    </row>
    <row r="404" spans="1:14" x14ac:dyDescent="0.3">
      <c r="A404" t="s">
        <v>1254</v>
      </c>
      <c r="B404" t="s">
        <v>29</v>
      </c>
      <c r="C404" t="s">
        <v>1255</v>
      </c>
      <c r="D404" t="s">
        <v>1256</v>
      </c>
      <c r="E404" t="s">
        <v>60</v>
      </c>
      <c r="F404" s="7">
        <v>43.64</v>
      </c>
      <c r="G404" t="s">
        <v>33</v>
      </c>
      <c r="H404" t="s">
        <v>34</v>
      </c>
      <c r="I404" t="s">
        <v>1257</v>
      </c>
      <c r="L404" s="8">
        <v>0.33</v>
      </c>
      <c r="M404" t="s">
        <v>36</v>
      </c>
      <c r="N404" t="str">
        <f>IF(AND(PESQUISA!$B$3&lt;&gt;"",OR(PESQUISA!$B$4="TODAS",B404=PESQUISA!$B$4),ISNUMBER(SEARCH(PESQUISA!$B$3,D404))),ROW()-1,"")</f>
        <v/>
      </c>
    </row>
    <row r="405" spans="1:14" x14ac:dyDescent="0.3">
      <c r="A405" t="s">
        <v>1258</v>
      </c>
      <c r="B405" t="s">
        <v>29</v>
      </c>
      <c r="C405" t="s">
        <v>1259</v>
      </c>
      <c r="D405" t="s">
        <v>1260</v>
      </c>
      <c r="E405" t="s">
        <v>60</v>
      </c>
      <c r="F405" s="7">
        <v>50.62</v>
      </c>
      <c r="G405" t="s">
        <v>33</v>
      </c>
      <c r="H405" t="s">
        <v>34</v>
      </c>
      <c r="I405" t="s">
        <v>1257</v>
      </c>
      <c r="L405" s="8">
        <v>0.33739999999999998</v>
      </c>
      <c r="M405" t="s">
        <v>36</v>
      </c>
      <c r="N405" t="str">
        <f>IF(AND(PESQUISA!$B$3&lt;&gt;"",OR(PESQUISA!$B$4="TODAS",B405=PESQUISA!$B$4),ISNUMBER(SEARCH(PESQUISA!$B$3,D405))),ROW()-1,"")</f>
        <v/>
      </c>
    </row>
    <row r="406" spans="1:14" x14ac:dyDescent="0.3">
      <c r="A406" t="s">
        <v>1261</v>
      </c>
      <c r="B406" t="s">
        <v>29</v>
      </c>
      <c r="C406" t="s">
        <v>1262</v>
      </c>
      <c r="D406" t="s">
        <v>1263</v>
      </c>
      <c r="E406" t="s">
        <v>60</v>
      </c>
      <c r="F406" s="7">
        <v>64.790000000000006</v>
      </c>
      <c r="G406" t="s">
        <v>33</v>
      </c>
      <c r="H406" t="s">
        <v>34</v>
      </c>
      <c r="I406" t="s">
        <v>1257</v>
      </c>
      <c r="L406" s="8">
        <v>0.34760000000000002</v>
      </c>
      <c r="M406" t="s">
        <v>36</v>
      </c>
      <c r="N406" t="str">
        <f>IF(AND(PESQUISA!$B$3&lt;&gt;"",OR(PESQUISA!$B$4="TODAS",B406=PESQUISA!$B$4),ISNUMBER(SEARCH(PESQUISA!$B$3,D406))),ROW()-1,"")</f>
        <v/>
      </c>
    </row>
    <row r="407" spans="1:14" x14ac:dyDescent="0.3">
      <c r="A407" t="s">
        <v>1264</v>
      </c>
      <c r="B407" t="s">
        <v>29</v>
      </c>
      <c r="C407" t="s">
        <v>1265</v>
      </c>
      <c r="D407" t="s">
        <v>1266</v>
      </c>
      <c r="E407" t="s">
        <v>60</v>
      </c>
      <c r="F407" s="7">
        <v>1.97</v>
      </c>
      <c r="G407" t="s">
        <v>33</v>
      </c>
      <c r="H407" t="s">
        <v>34</v>
      </c>
      <c r="I407" t="s">
        <v>1257</v>
      </c>
      <c r="L407" s="8">
        <v>0</v>
      </c>
      <c r="M407" t="s">
        <v>36</v>
      </c>
      <c r="N407" t="str">
        <f>IF(AND(PESQUISA!$B$3&lt;&gt;"",OR(PESQUISA!$B$4="TODAS",B407=PESQUISA!$B$4),ISNUMBER(SEARCH(PESQUISA!$B$3,D407))),ROW()-1,"")</f>
        <v/>
      </c>
    </row>
    <row r="408" spans="1:14" x14ac:dyDescent="0.3">
      <c r="A408" t="s">
        <v>1267</v>
      </c>
      <c r="B408" t="s">
        <v>29</v>
      </c>
      <c r="C408" t="s">
        <v>1268</v>
      </c>
      <c r="D408" t="s">
        <v>1269</v>
      </c>
      <c r="E408" t="s">
        <v>60</v>
      </c>
      <c r="F408" s="7">
        <v>2.73</v>
      </c>
      <c r="G408" t="s">
        <v>33</v>
      </c>
      <c r="H408" t="s">
        <v>34</v>
      </c>
      <c r="I408" t="s">
        <v>1257</v>
      </c>
      <c r="L408" s="8">
        <v>0</v>
      </c>
      <c r="M408" t="s">
        <v>36</v>
      </c>
      <c r="N408" t="str">
        <f>IF(AND(PESQUISA!$B$3&lt;&gt;"",OR(PESQUISA!$B$4="TODAS",B408=PESQUISA!$B$4),ISNUMBER(SEARCH(PESQUISA!$B$3,D408))),ROW()-1,"")</f>
        <v/>
      </c>
    </row>
    <row r="409" spans="1:14" x14ac:dyDescent="0.3">
      <c r="A409" t="s">
        <v>1270</v>
      </c>
      <c r="B409" t="s">
        <v>29</v>
      </c>
      <c r="C409" t="s">
        <v>1271</v>
      </c>
      <c r="D409" t="s">
        <v>1272</v>
      </c>
      <c r="E409" t="s">
        <v>60</v>
      </c>
      <c r="F409" s="7">
        <v>3.5</v>
      </c>
      <c r="G409" t="s">
        <v>33</v>
      </c>
      <c r="H409" t="s">
        <v>34</v>
      </c>
      <c r="I409" t="s">
        <v>1257</v>
      </c>
      <c r="L409" s="8">
        <v>0</v>
      </c>
      <c r="M409" t="s">
        <v>36</v>
      </c>
      <c r="N409" t="str">
        <f>IF(AND(PESQUISA!$B$3&lt;&gt;"",OR(PESQUISA!$B$4="TODAS",B409=PESQUISA!$B$4),ISNUMBER(SEARCH(PESQUISA!$B$3,D409))),ROW()-1,"")</f>
        <v/>
      </c>
    </row>
    <row r="410" spans="1:14" x14ac:dyDescent="0.3">
      <c r="A410" t="s">
        <v>1273</v>
      </c>
      <c r="B410" t="s">
        <v>29</v>
      </c>
      <c r="C410" t="s">
        <v>1274</v>
      </c>
      <c r="D410" t="s">
        <v>1275</v>
      </c>
      <c r="E410" t="s">
        <v>60</v>
      </c>
      <c r="F410" s="7">
        <v>17.239999999999998</v>
      </c>
      <c r="G410" t="s">
        <v>33</v>
      </c>
      <c r="H410" t="s">
        <v>34</v>
      </c>
      <c r="I410" t="s">
        <v>1257</v>
      </c>
      <c r="L410" s="8">
        <v>0.38400000000000001</v>
      </c>
      <c r="M410" t="s">
        <v>36</v>
      </c>
      <c r="N410" t="str">
        <f>IF(AND(PESQUISA!$B$3&lt;&gt;"",OR(PESQUISA!$B$4="TODAS",B410=PESQUISA!$B$4),ISNUMBER(SEARCH(PESQUISA!$B$3,D410))),ROW()-1,"")</f>
        <v/>
      </c>
    </row>
    <row r="411" spans="1:14" x14ac:dyDescent="0.3">
      <c r="A411" t="s">
        <v>1276</v>
      </c>
      <c r="B411" t="s">
        <v>29</v>
      </c>
      <c r="C411" t="s">
        <v>1277</v>
      </c>
      <c r="D411" t="s">
        <v>1278</v>
      </c>
      <c r="E411" t="s">
        <v>60</v>
      </c>
      <c r="F411" s="7">
        <v>29.17</v>
      </c>
      <c r="G411" t="s">
        <v>33</v>
      </c>
      <c r="H411" t="s">
        <v>34</v>
      </c>
      <c r="I411" t="s">
        <v>1257</v>
      </c>
      <c r="L411" s="8">
        <v>0.34320000000000001</v>
      </c>
      <c r="M411" t="s">
        <v>36</v>
      </c>
      <c r="N411" t="str">
        <f>IF(AND(PESQUISA!$B$3&lt;&gt;"",OR(PESQUISA!$B$4="TODAS",B411=PESQUISA!$B$4),ISNUMBER(SEARCH(PESQUISA!$B$3,D411))),ROW()-1,"")</f>
        <v/>
      </c>
    </row>
    <row r="412" spans="1:14" x14ac:dyDescent="0.3">
      <c r="A412" t="s">
        <v>1279</v>
      </c>
      <c r="B412" t="s">
        <v>29</v>
      </c>
      <c r="C412" t="s">
        <v>1280</v>
      </c>
      <c r="D412" t="s">
        <v>1281</v>
      </c>
      <c r="E412" t="s">
        <v>60</v>
      </c>
      <c r="F412" s="7">
        <v>33.69</v>
      </c>
      <c r="G412" t="s">
        <v>33</v>
      </c>
      <c r="H412" t="s">
        <v>34</v>
      </c>
      <c r="I412" t="s">
        <v>1257</v>
      </c>
      <c r="L412" s="8">
        <v>0.34910000000000002</v>
      </c>
      <c r="M412" t="s">
        <v>36</v>
      </c>
      <c r="N412" t="str">
        <f>IF(AND(PESQUISA!$B$3&lt;&gt;"",OR(PESQUISA!$B$4="TODAS",B412=PESQUISA!$B$4),ISNUMBER(SEARCH(PESQUISA!$B$3,D412))),ROW()-1,"")</f>
        <v/>
      </c>
    </row>
    <row r="413" spans="1:14" x14ac:dyDescent="0.3">
      <c r="A413" t="s">
        <v>1282</v>
      </c>
      <c r="B413" t="s">
        <v>29</v>
      </c>
      <c r="C413" t="s">
        <v>1283</v>
      </c>
      <c r="D413" t="s">
        <v>1284</v>
      </c>
      <c r="E413" t="s">
        <v>60</v>
      </c>
      <c r="F413" s="7">
        <v>4.2699999999999996</v>
      </c>
      <c r="G413" t="s">
        <v>33</v>
      </c>
      <c r="H413" t="s">
        <v>34</v>
      </c>
      <c r="I413" t="s">
        <v>1257</v>
      </c>
      <c r="L413" s="8">
        <v>0</v>
      </c>
      <c r="M413" t="s">
        <v>36</v>
      </c>
      <c r="N413" t="str">
        <f>IF(AND(PESQUISA!$B$3&lt;&gt;"",OR(PESQUISA!$B$4="TODAS",B413=PESQUISA!$B$4),ISNUMBER(SEARCH(PESQUISA!$B$3,D413))),ROW()-1,"")</f>
        <v/>
      </c>
    </row>
    <row r="414" spans="1:14" x14ac:dyDescent="0.3">
      <c r="A414" t="s">
        <v>1285</v>
      </c>
      <c r="B414" t="s">
        <v>29</v>
      </c>
      <c r="C414" t="s">
        <v>1286</v>
      </c>
      <c r="D414" t="s">
        <v>1287</v>
      </c>
      <c r="E414" t="s">
        <v>60</v>
      </c>
      <c r="F414" s="7">
        <v>4.87</v>
      </c>
      <c r="G414" t="s">
        <v>33</v>
      </c>
      <c r="H414" t="s">
        <v>34</v>
      </c>
      <c r="I414" t="s">
        <v>1257</v>
      </c>
      <c r="L414" s="8">
        <v>0</v>
      </c>
      <c r="M414" t="s">
        <v>36</v>
      </c>
      <c r="N414" t="str">
        <f>IF(AND(PESQUISA!$B$3&lt;&gt;"",OR(PESQUISA!$B$4="TODAS",B414=PESQUISA!$B$4),ISNUMBER(SEARCH(PESQUISA!$B$3,D414))),ROW()-1,"")</f>
        <v/>
      </c>
    </row>
    <row r="415" spans="1:14" x14ac:dyDescent="0.3">
      <c r="A415" t="s">
        <v>1288</v>
      </c>
      <c r="B415" t="s">
        <v>29</v>
      </c>
      <c r="C415" t="s">
        <v>1289</v>
      </c>
      <c r="D415" t="s">
        <v>1290</v>
      </c>
      <c r="E415" t="s">
        <v>60</v>
      </c>
      <c r="F415" s="7">
        <v>5.48</v>
      </c>
      <c r="G415" t="s">
        <v>33</v>
      </c>
      <c r="H415" t="s">
        <v>34</v>
      </c>
      <c r="I415" t="s">
        <v>1257</v>
      </c>
      <c r="L415" s="8">
        <v>0</v>
      </c>
      <c r="M415" t="s">
        <v>36</v>
      </c>
      <c r="N415" t="str">
        <f>IF(AND(PESQUISA!$B$3&lt;&gt;"",OR(PESQUISA!$B$4="TODAS",B415=PESQUISA!$B$4),ISNUMBER(SEARCH(PESQUISA!$B$3,D415))),ROW()-1,"")</f>
        <v/>
      </c>
    </row>
    <row r="416" spans="1:14" x14ac:dyDescent="0.3">
      <c r="A416" t="s">
        <v>1291</v>
      </c>
      <c r="B416" t="s">
        <v>29</v>
      </c>
      <c r="C416" t="s">
        <v>1292</v>
      </c>
      <c r="D416" t="s">
        <v>1293</v>
      </c>
      <c r="E416" t="s">
        <v>60</v>
      </c>
      <c r="F416" s="7">
        <v>6.07</v>
      </c>
      <c r="G416" t="s">
        <v>33</v>
      </c>
      <c r="H416" t="s">
        <v>34</v>
      </c>
      <c r="I416" t="s">
        <v>1257</v>
      </c>
      <c r="L416" s="8">
        <v>0</v>
      </c>
      <c r="M416" t="s">
        <v>36</v>
      </c>
      <c r="N416" t="str">
        <f>IF(AND(PESQUISA!$B$3&lt;&gt;"",OR(PESQUISA!$B$4="TODAS",B416=PESQUISA!$B$4),ISNUMBER(SEARCH(PESQUISA!$B$3,D416))),ROW()-1,"")</f>
        <v/>
      </c>
    </row>
    <row r="417" spans="1:14" x14ac:dyDescent="0.3">
      <c r="A417" t="s">
        <v>1294</v>
      </c>
      <c r="B417" t="s">
        <v>29</v>
      </c>
      <c r="C417" t="s">
        <v>1295</v>
      </c>
      <c r="D417" t="s">
        <v>1296</v>
      </c>
      <c r="E417" t="s">
        <v>60</v>
      </c>
      <c r="F417" s="7">
        <v>6.67</v>
      </c>
      <c r="G417" t="s">
        <v>33</v>
      </c>
      <c r="H417" t="s">
        <v>34</v>
      </c>
      <c r="I417" t="s">
        <v>1257</v>
      </c>
      <c r="L417" s="8">
        <v>0</v>
      </c>
      <c r="M417" t="s">
        <v>36</v>
      </c>
      <c r="N417" t="str">
        <f>IF(AND(PESQUISA!$B$3&lt;&gt;"",OR(PESQUISA!$B$4="TODAS",B417=PESQUISA!$B$4),ISNUMBER(SEARCH(PESQUISA!$B$3,D417))),ROW()-1,"")</f>
        <v/>
      </c>
    </row>
    <row r="418" spans="1:14" x14ac:dyDescent="0.3">
      <c r="A418" t="s">
        <v>1297</v>
      </c>
      <c r="B418" t="s">
        <v>29</v>
      </c>
      <c r="C418" t="s">
        <v>1298</v>
      </c>
      <c r="D418" t="s">
        <v>1299</v>
      </c>
      <c r="E418" t="s">
        <v>60</v>
      </c>
      <c r="F418" s="7">
        <v>9.92</v>
      </c>
      <c r="G418" t="s">
        <v>33</v>
      </c>
      <c r="H418" t="s">
        <v>34</v>
      </c>
      <c r="I418" t="s">
        <v>1257</v>
      </c>
      <c r="L418" s="8">
        <v>0</v>
      </c>
      <c r="M418" t="s">
        <v>36</v>
      </c>
      <c r="N418" t="str">
        <f>IF(AND(PESQUISA!$B$3&lt;&gt;"",OR(PESQUISA!$B$4="TODAS",B418=PESQUISA!$B$4),ISNUMBER(SEARCH(PESQUISA!$B$3,D418))),ROW()-1,"")</f>
        <v/>
      </c>
    </row>
    <row r="419" spans="1:14" x14ac:dyDescent="0.3">
      <c r="A419" t="s">
        <v>1300</v>
      </c>
      <c r="B419" t="s">
        <v>29</v>
      </c>
      <c r="C419" t="s">
        <v>1301</v>
      </c>
      <c r="D419" t="s">
        <v>1302</v>
      </c>
      <c r="E419" t="s">
        <v>60</v>
      </c>
      <c r="F419" s="7">
        <v>3.24</v>
      </c>
      <c r="G419" t="s">
        <v>33</v>
      </c>
      <c r="H419" t="s">
        <v>34</v>
      </c>
      <c r="I419" t="s">
        <v>1257</v>
      </c>
      <c r="L419" s="8">
        <v>0</v>
      </c>
      <c r="M419" t="s">
        <v>36</v>
      </c>
      <c r="N419" t="str">
        <f>IF(AND(PESQUISA!$B$3&lt;&gt;"",OR(PESQUISA!$B$4="TODAS",B419=PESQUISA!$B$4),ISNUMBER(SEARCH(PESQUISA!$B$3,D419))),ROW()-1,"")</f>
        <v/>
      </c>
    </row>
    <row r="420" spans="1:14" x14ac:dyDescent="0.3">
      <c r="A420" t="s">
        <v>1303</v>
      </c>
      <c r="B420" t="s">
        <v>29</v>
      </c>
      <c r="C420" t="s">
        <v>1304</v>
      </c>
      <c r="D420" t="s">
        <v>1305</v>
      </c>
      <c r="E420" t="s">
        <v>60</v>
      </c>
      <c r="F420" s="7">
        <v>3.83</v>
      </c>
      <c r="G420" t="s">
        <v>33</v>
      </c>
      <c r="H420" t="s">
        <v>34</v>
      </c>
      <c r="I420" t="s">
        <v>1257</v>
      </c>
      <c r="L420" s="8">
        <v>0</v>
      </c>
      <c r="M420" t="s">
        <v>36</v>
      </c>
      <c r="N420" t="str">
        <f>IF(AND(PESQUISA!$B$3&lt;&gt;"",OR(PESQUISA!$B$4="TODAS",B420=PESQUISA!$B$4),ISNUMBER(SEARCH(PESQUISA!$B$3,D420))),ROW()-1,"")</f>
        <v/>
      </c>
    </row>
    <row r="421" spans="1:14" x14ac:dyDescent="0.3">
      <c r="A421" t="s">
        <v>1306</v>
      </c>
      <c r="B421" t="s">
        <v>29</v>
      </c>
      <c r="C421" t="s">
        <v>1307</v>
      </c>
      <c r="D421" t="s">
        <v>1308</v>
      </c>
      <c r="E421" t="s">
        <v>60</v>
      </c>
      <c r="F421" s="7">
        <v>4.43</v>
      </c>
      <c r="G421" t="s">
        <v>33</v>
      </c>
      <c r="H421" t="s">
        <v>34</v>
      </c>
      <c r="I421" t="s">
        <v>1257</v>
      </c>
      <c r="L421" s="8">
        <v>0</v>
      </c>
      <c r="M421" t="s">
        <v>36</v>
      </c>
      <c r="N421" t="str">
        <f>IF(AND(PESQUISA!$B$3&lt;&gt;"",OR(PESQUISA!$B$4="TODAS",B421=PESQUISA!$B$4),ISNUMBER(SEARCH(PESQUISA!$B$3,D421))),ROW()-1,"")</f>
        <v/>
      </c>
    </row>
    <row r="422" spans="1:14" x14ac:dyDescent="0.3">
      <c r="A422" t="s">
        <v>1309</v>
      </c>
      <c r="B422" t="s">
        <v>29</v>
      </c>
      <c r="C422" t="s">
        <v>1310</v>
      </c>
      <c r="D422" t="s">
        <v>1311</v>
      </c>
      <c r="E422" t="s">
        <v>60</v>
      </c>
      <c r="F422" s="7">
        <v>5.04</v>
      </c>
      <c r="G422" t="s">
        <v>33</v>
      </c>
      <c r="H422" t="s">
        <v>34</v>
      </c>
      <c r="I422" t="s">
        <v>1257</v>
      </c>
      <c r="L422" s="8">
        <v>0</v>
      </c>
      <c r="M422" t="s">
        <v>36</v>
      </c>
      <c r="N422" t="str">
        <f>IF(AND(PESQUISA!$B$3&lt;&gt;"",OR(PESQUISA!$B$4="TODAS",B422=PESQUISA!$B$4),ISNUMBER(SEARCH(PESQUISA!$B$3,D422))),ROW()-1,"")</f>
        <v/>
      </c>
    </row>
    <row r="423" spans="1:14" x14ac:dyDescent="0.3">
      <c r="A423" t="s">
        <v>1312</v>
      </c>
      <c r="B423" t="s">
        <v>29</v>
      </c>
      <c r="C423" t="s">
        <v>1313</v>
      </c>
      <c r="D423" t="s">
        <v>1314</v>
      </c>
      <c r="E423" t="s">
        <v>60</v>
      </c>
      <c r="F423" s="7">
        <v>5.63</v>
      </c>
      <c r="G423" t="s">
        <v>33</v>
      </c>
      <c r="H423" t="s">
        <v>34</v>
      </c>
      <c r="I423" t="s">
        <v>1257</v>
      </c>
      <c r="L423" s="8">
        <v>0</v>
      </c>
      <c r="M423" t="s">
        <v>36</v>
      </c>
      <c r="N423" t="str">
        <f>IF(AND(PESQUISA!$B$3&lt;&gt;"",OR(PESQUISA!$B$4="TODAS",B423=PESQUISA!$B$4),ISNUMBER(SEARCH(PESQUISA!$B$3,D423))),ROW()-1,"")</f>
        <v/>
      </c>
    </row>
    <row r="424" spans="1:14" x14ac:dyDescent="0.3">
      <c r="A424" t="s">
        <v>1315</v>
      </c>
      <c r="B424" t="s">
        <v>29</v>
      </c>
      <c r="C424" t="s">
        <v>1316</v>
      </c>
      <c r="D424" t="s">
        <v>1317</v>
      </c>
      <c r="E424" t="s">
        <v>60</v>
      </c>
      <c r="F424" s="7">
        <v>6.23</v>
      </c>
      <c r="G424" t="s">
        <v>33</v>
      </c>
      <c r="H424" t="s">
        <v>34</v>
      </c>
      <c r="I424" t="s">
        <v>1257</v>
      </c>
      <c r="L424" s="8">
        <v>0</v>
      </c>
      <c r="M424" t="s">
        <v>36</v>
      </c>
      <c r="N424" t="str">
        <f>IF(AND(PESQUISA!$B$3&lt;&gt;"",OR(PESQUISA!$B$4="TODAS",B424=PESQUISA!$B$4),ISNUMBER(SEARCH(PESQUISA!$B$3,D424))),ROW()-1,"")</f>
        <v/>
      </c>
    </row>
    <row r="425" spans="1:14" x14ac:dyDescent="0.3">
      <c r="A425" t="s">
        <v>1318</v>
      </c>
      <c r="B425" t="s">
        <v>29</v>
      </c>
      <c r="C425" t="s">
        <v>1319</v>
      </c>
      <c r="D425" t="s">
        <v>1320</v>
      </c>
      <c r="E425" t="s">
        <v>60</v>
      </c>
      <c r="F425" s="7">
        <v>8.89</v>
      </c>
      <c r="G425" t="s">
        <v>33</v>
      </c>
      <c r="H425" t="s">
        <v>34</v>
      </c>
      <c r="I425" t="s">
        <v>1257</v>
      </c>
      <c r="L425" s="8">
        <v>0</v>
      </c>
      <c r="M425" t="s">
        <v>36</v>
      </c>
      <c r="N425" t="str">
        <f>IF(AND(PESQUISA!$B$3&lt;&gt;"",OR(PESQUISA!$B$4="TODAS",B425=PESQUISA!$B$4),ISNUMBER(SEARCH(PESQUISA!$B$3,D425))),ROW()-1,"")</f>
        <v/>
      </c>
    </row>
    <row r="426" spans="1:14" x14ac:dyDescent="0.3">
      <c r="A426" t="s">
        <v>1321</v>
      </c>
      <c r="B426" t="s">
        <v>29</v>
      </c>
      <c r="C426" t="s">
        <v>1322</v>
      </c>
      <c r="D426" t="s">
        <v>1323</v>
      </c>
      <c r="E426" t="s">
        <v>40</v>
      </c>
      <c r="F426" s="7">
        <v>23.57</v>
      </c>
      <c r="G426" t="s">
        <v>33</v>
      </c>
      <c r="H426" t="s">
        <v>34</v>
      </c>
      <c r="I426" t="s">
        <v>1257</v>
      </c>
      <c r="L426" s="8">
        <v>0</v>
      </c>
      <c r="M426" t="s">
        <v>36</v>
      </c>
      <c r="N426" t="str">
        <f>IF(AND(PESQUISA!$B$3&lt;&gt;"",OR(PESQUISA!$B$4="TODAS",B426=PESQUISA!$B$4),ISNUMBER(SEARCH(PESQUISA!$B$3,D426))),ROW()-1,"")</f>
        <v/>
      </c>
    </row>
    <row r="427" spans="1:14" x14ac:dyDescent="0.3">
      <c r="A427" t="s">
        <v>1324</v>
      </c>
      <c r="B427" t="s">
        <v>29</v>
      </c>
      <c r="C427" t="s">
        <v>1325</v>
      </c>
      <c r="D427" t="s">
        <v>1326</v>
      </c>
      <c r="E427" t="s">
        <v>40</v>
      </c>
      <c r="F427" s="7">
        <v>128.66</v>
      </c>
      <c r="G427" t="s">
        <v>33</v>
      </c>
      <c r="H427" t="s">
        <v>34</v>
      </c>
      <c r="I427" t="s">
        <v>1257</v>
      </c>
      <c r="L427" s="8">
        <v>0</v>
      </c>
      <c r="M427" t="s">
        <v>36</v>
      </c>
      <c r="N427" t="str">
        <f>IF(AND(PESQUISA!$B$3&lt;&gt;"",OR(PESQUISA!$B$4="TODAS",B427=PESQUISA!$B$4),ISNUMBER(SEARCH(PESQUISA!$B$3,D427))),ROW()-1,"")</f>
        <v/>
      </c>
    </row>
    <row r="428" spans="1:14" x14ac:dyDescent="0.3">
      <c r="A428" t="s">
        <v>1327</v>
      </c>
      <c r="B428" t="s">
        <v>29</v>
      </c>
      <c r="C428" t="s">
        <v>1328</v>
      </c>
      <c r="D428" t="s">
        <v>1329</v>
      </c>
      <c r="E428" t="s">
        <v>40</v>
      </c>
      <c r="F428" s="7">
        <v>145.22</v>
      </c>
      <c r="G428" t="s">
        <v>33</v>
      </c>
      <c r="H428" t="s">
        <v>34</v>
      </c>
      <c r="I428" t="s">
        <v>1257</v>
      </c>
      <c r="L428" s="8">
        <v>0</v>
      </c>
      <c r="M428" t="s">
        <v>36</v>
      </c>
      <c r="N428" t="str">
        <f>IF(AND(PESQUISA!$B$3&lt;&gt;"",OR(PESQUISA!$B$4="TODAS",B428=PESQUISA!$B$4),ISNUMBER(SEARCH(PESQUISA!$B$3,D428))),ROW()-1,"")</f>
        <v/>
      </c>
    </row>
    <row r="429" spans="1:14" x14ac:dyDescent="0.3">
      <c r="A429" t="s">
        <v>1330</v>
      </c>
      <c r="B429" t="s">
        <v>29</v>
      </c>
      <c r="C429" t="s">
        <v>1331</v>
      </c>
      <c r="D429" t="s">
        <v>1332</v>
      </c>
      <c r="E429" t="s">
        <v>40</v>
      </c>
      <c r="F429" s="7">
        <v>29.09</v>
      </c>
      <c r="G429" t="s">
        <v>33</v>
      </c>
      <c r="H429" t="s">
        <v>34</v>
      </c>
      <c r="I429" t="s">
        <v>1257</v>
      </c>
      <c r="L429" s="8">
        <v>0</v>
      </c>
      <c r="M429" t="s">
        <v>36</v>
      </c>
      <c r="N429" t="str">
        <f>IF(AND(PESQUISA!$B$3&lt;&gt;"",OR(PESQUISA!$B$4="TODAS",B429=PESQUISA!$B$4),ISNUMBER(SEARCH(PESQUISA!$B$3,D429))),ROW()-1,"")</f>
        <v/>
      </c>
    </row>
    <row r="430" spans="1:14" x14ac:dyDescent="0.3">
      <c r="A430" t="s">
        <v>1333</v>
      </c>
      <c r="B430" t="s">
        <v>29</v>
      </c>
      <c r="C430" t="s">
        <v>1334</v>
      </c>
      <c r="D430" t="s">
        <v>1335</v>
      </c>
      <c r="E430" t="s">
        <v>40</v>
      </c>
      <c r="F430" s="7">
        <v>178.35</v>
      </c>
      <c r="G430" t="s">
        <v>33</v>
      </c>
      <c r="H430" t="s">
        <v>34</v>
      </c>
      <c r="I430" t="s">
        <v>1257</v>
      </c>
      <c r="L430" s="8">
        <v>0</v>
      </c>
      <c r="M430" t="s">
        <v>36</v>
      </c>
      <c r="N430" t="str">
        <f>IF(AND(PESQUISA!$B$3&lt;&gt;"",OR(PESQUISA!$B$4="TODAS",B430=PESQUISA!$B$4),ISNUMBER(SEARCH(PESQUISA!$B$3,D430))),ROW()-1,"")</f>
        <v/>
      </c>
    </row>
    <row r="431" spans="1:14" x14ac:dyDescent="0.3">
      <c r="A431" t="s">
        <v>1336</v>
      </c>
      <c r="B431" t="s">
        <v>29</v>
      </c>
      <c r="C431" t="s">
        <v>1337</v>
      </c>
      <c r="D431" t="s">
        <v>1338</v>
      </c>
      <c r="E431" t="s">
        <v>40</v>
      </c>
      <c r="F431" s="7">
        <v>34.71</v>
      </c>
      <c r="G431" t="s">
        <v>33</v>
      </c>
      <c r="H431" t="s">
        <v>34</v>
      </c>
      <c r="I431" t="s">
        <v>1257</v>
      </c>
      <c r="L431" s="8">
        <v>0</v>
      </c>
      <c r="M431" t="s">
        <v>36</v>
      </c>
      <c r="N431" t="str">
        <f>IF(AND(PESQUISA!$B$3&lt;&gt;"",OR(PESQUISA!$B$4="TODAS",B431=PESQUISA!$B$4),ISNUMBER(SEARCH(PESQUISA!$B$3,D431))),ROW()-1,"")</f>
        <v/>
      </c>
    </row>
    <row r="432" spans="1:14" x14ac:dyDescent="0.3">
      <c r="A432" t="s">
        <v>1339</v>
      </c>
      <c r="B432" t="s">
        <v>29</v>
      </c>
      <c r="C432" t="s">
        <v>1340</v>
      </c>
      <c r="D432" t="s">
        <v>1341</v>
      </c>
      <c r="E432" t="s">
        <v>40</v>
      </c>
      <c r="F432" s="7">
        <v>40.229999999999997</v>
      </c>
      <c r="G432" t="s">
        <v>33</v>
      </c>
      <c r="H432" t="s">
        <v>34</v>
      </c>
      <c r="I432" t="s">
        <v>1257</v>
      </c>
      <c r="L432" s="8">
        <v>0</v>
      </c>
      <c r="M432" t="s">
        <v>36</v>
      </c>
      <c r="N432" t="str">
        <f>IF(AND(PESQUISA!$B$3&lt;&gt;"",OR(PESQUISA!$B$4="TODAS",B432=PESQUISA!$B$4),ISNUMBER(SEARCH(PESQUISA!$B$3,D432))),ROW()-1,"")</f>
        <v/>
      </c>
    </row>
    <row r="433" spans="1:14" x14ac:dyDescent="0.3">
      <c r="A433" t="s">
        <v>1342</v>
      </c>
      <c r="B433" t="s">
        <v>29</v>
      </c>
      <c r="C433" t="s">
        <v>1343</v>
      </c>
      <c r="D433" t="s">
        <v>1344</v>
      </c>
      <c r="E433" t="s">
        <v>40</v>
      </c>
      <c r="F433" s="7">
        <v>45.75</v>
      </c>
      <c r="G433" t="s">
        <v>33</v>
      </c>
      <c r="H433" t="s">
        <v>34</v>
      </c>
      <c r="I433" t="s">
        <v>1257</v>
      </c>
      <c r="L433" s="8">
        <v>0</v>
      </c>
      <c r="M433" t="s">
        <v>36</v>
      </c>
      <c r="N433" t="str">
        <f>IF(AND(PESQUISA!$B$3&lt;&gt;"",OR(PESQUISA!$B$4="TODAS",B433=PESQUISA!$B$4),ISNUMBER(SEARCH(PESQUISA!$B$3,D433))),ROW()-1,"")</f>
        <v/>
      </c>
    </row>
    <row r="434" spans="1:14" x14ac:dyDescent="0.3">
      <c r="A434" t="s">
        <v>1345</v>
      </c>
      <c r="B434" t="s">
        <v>29</v>
      </c>
      <c r="C434" t="s">
        <v>1346</v>
      </c>
      <c r="D434" t="s">
        <v>1347</v>
      </c>
      <c r="E434" t="s">
        <v>40</v>
      </c>
      <c r="F434" s="7">
        <v>51.28</v>
      </c>
      <c r="G434" t="s">
        <v>33</v>
      </c>
      <c r="H434" t="s">
        <v>34</v>
      </c>
      <c r="I434" t="s">
        <v>1257</v>
      </c>
      <c r="L434" s="8">
        <v>0</v>
      </c>
      <c r="M434" t="s">
        <v>36</v>
      </c>
      <c r="N434" t="str">
        <f>IF(AND(PESQUISA!$B$3&lt;&gt;"",OR(PESQUISA!$B$4="TODAS",B434=PESQUISA!$B$4),ISNUMBER(SEARCH(PESQUISA!$B$3,D434))),ROW()-1,"")</f>
        <v/>
      </c>
    </row>
    <row r="435" spans="1:14" x14ac:dyDescent="0.3">
      <c r="A435" t="s">
        <v>1348</v>
      </c>
      <c r="B435" t="s">
        <v>29</v>
      </c>
      <c r="C435" t="s">
        <v>1349</v>
      </c>
      <c r="D435" t="s">
        <v>1350</v>
      </c>
      <c r="E435" t="s">
        <v>40</v>
      </c>
      <c r="F435" s="7">
        <v>56.79</v>
      </c>
      <c r="G435" t="s">
        <v>33</v>
      </c>
      <c r="H435" t="s">
        <v>34</v>
      </c>
      <c r="I435" t="s">
        <v>1257</v>
      </c>
      <c r="L435" s="8">
        <v>0</v>
      </c>
      <c r="M435" t="s">
        <v>36</v>
      </c>
      <c r="N435" t="str">
        <f>IF(AND(PESQUISA!$B$3&lt;&gt;"",OR(PESQUISA!$B$4="TODAS",B435=PESQUISA!$B$4),ISNUMBER(SEARCH(PESQUISA!$B$3,D435))),ROW()-1,"")</f>
        <v/>
      </c>
    </row>
    <row r="436" spans="1:14" x14ac:dyDescent="0.3">
      <c r="A436" t="s">
        <v>1351</v>
      </c>
      <c r="B436" t="s">
        <v>29</v>
      </c>
      <c r="C436" t="s">
        <v>1352</v>
      </c>
      <c r="D436" t="s">
        <v>1353</v>
      </c>
      <c r="E436" t="s">
        <v>40</v>
      </c>
      <c r="F436" s="7">
        <v>62.31</v>
      </c>
      <c r="G436" t="s">
        <v>33</v>
      </c>
      <c r="H436" t="s">
        <v>34</v>
      </c>
      <c r="I436" t="s">
        <v>1257</v>
      </c>
      <c r="L436" s="8">
        <v>0</v>
      </c>
      <c r="M436" t="s">
        <v>36</v>
      </c>
      <c r="N436" t="str">
        <f>IF(AND(PESQUISA!$B$3&lt;&gt;"",OR(PESQUISA!$B$4="TODAS",B436=PESQUISA!$B$4),ISNUMBER(SEARCH(PESQUISA!$B$3,D436))),ROW()-1,"")</f>
        <v/>
      </c>
    </row>
    <row r="437" spans="1:14" x14ac:dyDescent="0.3">
      <c r="A437" t="s">
        <v>1354</v>
      </c>
      <c r="B437" t="s">
        <v>29</v>
      </c>
      <c r="C437" t="s">
        <v>1355</v>
      </c>
      <c r="D437" t="s">
        <v>1356</v>
      </c>
      <c r="E437" t="s">
        <v>40</v>
      </c>
      <c r="F437" s="7">
        <v>78.87</v>
      </c>
      <c r="G437" t="s">
        <v>33</v>
      </c>
      <c r="H437" t="s">
        <v>34</v>
      </c>
      <c r="I437" t="s">
        <v>1257</v>
      </c>
      <c r="L437" s="8">
        <v>0</v>
      </c>
      <c r="M437" t="s">
        <v>36</v>
      </c>
      <c r="N437" t="str">
        <f>IF(AND(PESQUISA!$B$3&lt;&gt;"",OR(PESQUISA!$B$4="TODAS",B437=PESQUISA!$B$4),ISNUMBER(SEARCH(PESQUISA!$B$3,D437))),ROW()-1,"")</f>
        <v/>
      </c>
    </row>
    <row r="438" spans="1:14" x14ac:dyDescent="0.3">
      <c r="A438" t="s">
        <v>1357</v>
      </c>
      <c r="B438" t="s">
        <v>29</v>
      </c>
      <c r="C438" t="s">
        <v>1358</v>
      </c>
      <c r="D438" t="s">
        <v>1359</v>
      </c>
      <c r="E438" t="s">
        <v>40</v>
      </c>
      <c r="F438" s="7">
        <v>100.96</v>
      </c>
      <c r="G438" t="s">
        <v>33</v>
      </c>
      <c r="H438" t="s">
        <v>34</v>
      </c>
      <c r="I438" t="s">
        <v>1257</v>
      </c>
      <c r="L438" s="8">
        <v>0</v>
      </c>
      <c r="M438" t="s">
        <v>36</v>
      </c>
      <c r="N438" t="str">
        <f>IF(AND(PESQUISA!$B$3&lt;&gt;"",OR(PESQUISA!$B$4="TODAS",B438=PESQUISA!$B$4),ISNUMBER(SEARCH(PESQUISA!$B$3,D438))),ROW()-1,"")</f>
        <v/>
      </c>
    </row>
    <row r="439" spans="1:14" x14ac:dyDescent="0.3">
      <c r="A439" t="s">
        <v>1360</v>
      </c>
      <c r="B439" t="s">
        <v>29</v>
      </c>
      <c r="C439" t="s">
        <v>1361</v>
      </c>
      <c r="D439" t="s">
        <v>1362</v>
      </c>
      <c r="E439" t="s">
        <v>40</v>
      </c>
      <c r="F439" s="7">
        <v>112</v>
      </c>
      <c r="G439" t="s">
        <v>33</v>
      </c>
      <c r="H439" t="s">
        <v>34</v>
      </c>
      <c r="I439" t="s">
        <v>1257</v>
      </c>
      <c r="L439" s="8">
        <v>0</v>
      </c>
      <c r="M439" t="s">
        <v>36</v>
      </c>
      <c r="N439" t="str">
        <f>IF(AND(PESQUISA!$B$3&lt;&gt;"",OR(PESQUISA!$B$4="TODAS",B439=PESQUISA!$B$4),ISNUMBER(SEARCH(PESQUISA!$B$3,D439))),ROW()-1,"")</f>
        <v/>
      </c>
    </row>
    <row r="440" spans="1:14" x14ac:dyDescent="0.3">
      <c r="A440" t="s">
        <v>1363</v>
      </c>
      <c r="B440" t="s">
        <v>29</v>
      </c>
      <c r="C440" t="s">
        <v>1364</v>
      </c>
      <c r="D440" t="s">
        <v>1365</v>
      </c>
      <c r="E440" t="s">
        <v>60</v>
      </c>
      <c r="F440" s="7">
        <v>1435.44</v>
      </c>
      <c r="G440" t="s">
        <v>33</v>
      </c>
      <c r="H440" t="s">
        <v>34</v>
      </c>
      <c r="I440" t="s">
        <v>1257</v>
      </c>
      <c r="L440" s="8">
        <v>0.01</v>
      </c>
      <c r="M440" t="s">
        <v>36</v>
      </c>
      <c r="N440" t="str">
        <f>IF(AND(PESQUISA!$B$3&lt;&gt;"",OR(PESQUISA!$B$4="TODAS",B440=PESQUISA!$B$4),ISNUMBER(SEARCH(PESQUISA!$B$3,D440))),ROW()-1,"")</f>
        <v/>
      </c>
    </row>
    <row r="441" spans="1:14" x14ac:dyDescent="0.3">
      <c r="A441" t="s">
        <v>1366</v>
      </c>
      <c r="B441" t="s">
        <v>29</v>
      </c>
      <c r="C441" t="s">
        <v>1367</v>
      </c>
      <c r="D441" t="s">
        <v>1368</v>
      </c>
      <c r="E441" t="s">
        <v>60</v>
      </c>
      <c r="F441" s="7">
        <v>1974.17</v>
      </c>
      <c r="G441" t="s">
        <v>33</v>
      </c>
      <c r="H441" t="s">
        <v>34</v>
      </c>
      <c r="I441" t="s">
        <v>1257</v>
      </c>
      <c r="L441" s="8">
        <v>8.6999999999999994E-3</v>
      </c>
      <c r="M441" t="s">
        <v>36</v>
      </c>
      <c r="N441" t="str">
        <f>IF(AND(PESQUISA!$B$3&lt;&gt;"",OR(PESQUISA!$B$4="TODAS",B441=PESQUISA!$B$4),ISNUMBER(SEARCH(PESQUISA!$B$3,D441))),ROW()-1,"")</f>
        <v/>
      </c>
    </row>
    <row r="442" spans="1:14" x14ac:dyDescent="0.3">
      <c r="A442" t="s">
        <v>1369</v>
      </c>
      <c r="B442" t="s">
        <v>29</v>
      </c>
      <c r="C442" t="s">
        <v>1370</v>
      </c>
      <c r="D442" t="s">
        <v>1371</v>
      </c>
      <c r="E442" t="s">
        <v>60</v>
      </c>
      <c r="F442" s="7">
        <v>100.94</v>
      </c>
      <c r="G442" t="s">
        <v>33</v>
      </c>
      <c r="H442" t="s">
        <v>34</v>
      </c>
      <c r="I442" t="s">
        <v>1257</v>
      </c>
      <c r="L442" s="8">
        <v>0</v>
      </c>
      <c r="M442" t="s">
        <v>36</v>
      </c>
      <c r="N442" t="str">
        <f>IF(AND(PESQUISA!$B$3&lt;&gt;"",OR(PESQUISA!$B$4="TODAS",B442=PESQUISA!$B$4),ISNUMBER(SEARCH(PESQUISA!$B$3,D442))),ROW()-1,"")</f>
        <v/>
      </c>
    </row>
    <row r="443" spans="1:14" x14ac:dyDescent="0.3">
      <c r="A443" t="s">
        <v>1372</v>
      </c>
      <c r="B443" t="s">
        <v>29</v>
      </c>
      <c r="C443" t="s">
        <v>1373</v>
      </c>
      <c r="D443" t="s">
        <v>1374</v>
      </c>
      <c r="E443" t="s">
        <v>60</v>
      </c>
      <c r="F443" s="7">
        <v>157.79</v>
      </c>
      <c r="G443" t="s">
        <v>33</v>
      </c>
      <c r="H443" t="s">
        <v>34</v>
      </c>
      <c r="I443" t="s">
        <v>1257</v>
      </c>
      <c r="L443" s="8">
        <v>0</v>
      </c>
      <c r="M443" t="s">
        <v>36</v>
      </c>
      <c r="N443" t="str">
        <f>IF(AND(PESQUISA!$B$3&lt;&gt;"",OR(PESQUISA!$B$4="TODAS",B443=PESQUISA!$B$4),ISNUMBER(SEARCH(PESQUISA!$B$3,D443))),ROW()-1,"")</f>
        <v/>
      </c>
    </row>
    <row r="444" spans="1:14" x14ac:dyDescent="0.3">
      <c r="A444" t="s">
        <v>1375</v>
      </c>
      <c r="B444" t="s">
        <v>29</v>
      </c>
      <c r="C444" t="s">
        <v>1376</v>
      </c>
      <c r="D444" t="s">
        <v>1377</v>
      </c>
      <c r="E444" t="s">
        <v>60</v>
      </c>
      <c r="F444" s="7">
        <v>574.75</v>
      </c>
      <c r="G444" t="s">
        <v>33</v>
      </c>
      <c r="H444" t="s">
        <v>34</v>
      </c>
      <c r="I444" t="s">
        <v>1257</v>
      </c>
      <c r="L444" s="8">
        <v>1.15E-2</v>
      </c>
      <c r="M444" t="s">
        <v>36</v>
      </c>
      <c r="N444" t="str">
        <f>IF(AND(PESQUISA!$B$3&lt;&gt;"",OR(PESQUISA!$B$4="TODAS",B444=PESQUISA!$B$4),ISNUMBER(SEARCH(PESQUISA!$B$3,D444))),ROW()-1,"")</f>
        <v/>
      </c>
    </row>
    <row r="445" spans="1:14" x14ac:dyDescent="0.3">
      <c r="A445" t="s">
        <v>1378</v>
      </c>
      <c r="B445" t="s">
        <v>29</v>
      </c>
      <c r="C445" t="s">
        <v>1379</v>
      </c>
      <c r="D445" t="s">
        <v>1380</v>
      </c>
      <c r="E445" t="s">
        <v>60</v>
      </c>
      <c r="F445" s="7">
        <v>932.65</v>
      </c>
      <c r="G445" t="s">
        <v>33</v>
      </c>
      <c r="H445" t="s">
        <v>34</v>
      </c>
      <c r="I445" t="s">
        <v>1257</v>
      </c>
      <c r="L445" s="8">
        <v>1.0699999999999999E-2</v>
      </c>
      <c r="M445" t="s">
        <v>36</v>
      </c>
      <c r="N445" t="str">
        <f>IF(AND(PESQUISA!$B$3&lt;&gt;"",OR(PESQUISA!$B$4="TODAS",B445=PESQUISA!$B$4),ISNUMBER(SEARCH(PESQUISA!$B$3,D445))),ROW()-1,"")</f>
        <v/>
      </c>
    </row>
    <row r="446" spans="1:14" x14ac:dyDescent="0.3">
      <c r="A446" t="s">
        <v>1381</v>
      </c>
      <c r="B446" t="s">
        <v>29</v>
      </c>
      <c r="C446" t="s">
        <v>1382</v>
      </c>
      <c r="D446" t="s">
        <v>1383</v>
      </c>
      <c r="E446" t="s">
        <v>60</v>
      </c>
      <c r="F446" s="7">
        <v>22.85</v>
      </c>
      <c r="G446" t="s">
        <v>33</v>
      </c>
      <c r="H446" t="s">
        <v>34</v>
      </c>
      <c r="I446" t="s">
        <v>1257</v>
      </c>
      <c r="L446" s="8">
        <v>0</v>
      </c>
      <c r="M446" t="s">
        <v>36</v>
      </c>
      <c r="N446" t="str">
        <f>IF(AND(PESQUISA!$B$3&lt;&gt;"",OR(PESQUISA!$B$4="TODAS",B446=PESQUISA!$B$4),ISNUMBER(SEARCH(PESQUISA!$B$3,D446))),ROW()-1,"")</f>
        <v/>
      </c>
    </row>
    <row r="447" spans="1:14" x14ac:dyDescent="0.3">
      <c r="A447" t="s">
        <v>1384</v>
      </c>
      <c r="B447" t="s">
        <v>29</v>
      </c>
      <c r="C447" t="s">
        <v>1385</v>
      </c>
      <c r="D447" t="s">
        <v>1386</v>
      </c>
      <c r="E447" t="s">
        <v>60</v>
      </c>
      <c r="F447" s="7">
        <v>80.53</v>
      </c>
      <c r="G447" t="s">
        <v>33</v>
      </c>
      <c r="H447" t="s">
        <v>34</v>
      </c>
      <c r="I447" t="s">
        <v>1257</v>
      </c>
      <c r="L447" s="8">
        <v>0</v>
      </c>
      <c r="M447" t="s">
        <v>36</v>
      </c>
      <c r="N447" t="str">
        <f>IF(AND(PESQUISA!$B$3&lt;&gt;"",OR(PESQUISA!$B$4="TODAS",B447=PESQUISA!$B$4),ISNUMBER(SEARCH(PESQUISA!$B$3,D447))),ROW()-1,"")</f>
        <v/>
      </c>
    </row>
    <row r="448" spans="1:14" x14ac:dyDescent="0.3">
      <c r="A448" t="s">
        <v>1387</v>
      </c>
      <c r="B448" t="s">
        <v>29</v>
      </c>
      <c r="C448" t="s">
        <v>1388</v>
      </c>
      <c r="D448" t="s">
        <v>1389</v>
      </c>
      <c r="E448" t="s">
        <v>60</v>
      </c>
      <c r="F448" s="7">
        <v>133.94</v>
      </c>
      <c r="G448" t="s">
        <v>33</v>
      </c>
      <c r="H448" t="s">
        <v>34</v>
      </c>
      <c r="I448" t="s">
        <v>1257</v>
      </c>
      <c r="L448" s="8">
        <v>0</v>
      </c>
      <c r="M448" t="s">
        <v>36</v>
      </c>
      <c r="N448" t="str">
        <f>IF(AND(PESQUISA!$B$3&lt;&gt;"",OR(PESQUISA!$B$4="TODAS",B448=PESQUISA!$B$4),ISNUMBER(SEARCH(PESQUISA!$B$3,D448))),ROW()-1,"")</f>
        <v/>
      </c>
    </row>
    <row r="449" spans="1:14" x14ac:dyDescent="0.3">
      <c r="A449" t="s">
        <v>1390</v>
      </c>
      <c r="B449" t="s">
        <v>29</v>
      </c>
      <c r="C449" t="s">
        <v>1391</v>
      </c>
      <c r="D449" t="s">
        <v>1392</v>
      </c>
      <c r="E449" t="s">
        <v>60</v>
      </c>
      <c r="F449" s="7">
        <v>210.1</v>
      </c>
      <c r="G449" t="s">
        <v>33</v>
      </c>
      <c r="H449" t="s">
        <v>34</v>
      </c>
      <c r="I449" t="s">
        <v>1257</v>
      </c>
      <c r="L449" s="8">
        <v>0</v>
      </c>
      <c r="M449" t="s">
        <v>36</v>
      </c>
      <c r="N449" t="str">
        <f>IF(AND(PESQUISA!$B$3&lt;&gt;"",OR(PESQUISA!$B$4="TODAS",B449=PESQUISA!$B$4),ISNUMBER(SEARCH(PESQUISA!$B$3,D449))),ROW()-1,"")</f>
        <v/>
      </c>
    </row>
    <row r="450" spans="1:14" x14ac:dyDescent="0.3">
      <c r="A450" t="s">
        <v>1393</v>
      </c>
      <c r="B450" t="s">
        <v>29</v>
      </c>
      <c r="C450" t="s">
        <v>1394</v>
      </c>
      <c r="D450" t="s">
        <v>1395</v>
      </c>
      <c r="E450" t="s">
        <v>60</v>
      </c>
      <c r="F450" s="7">
        <v>312.22000000000003</v>
      </c>
      <c r="G450" t="s">
        <v>33</v>
      </c>
      <c r="H450" t="s">
        <v>34</v>
      </c>
      <c r="I450" t="s">
        <v>1257</v>
      </c>
      <c r="L450" s="8">
        <v>0</v>
      </c>
      <c r="M450" t="s">
        <v>36</v>
      </c>
      <c r="N450" t="str">
        <f>IF(AND(PESQUISA!$B$3&lt;&gt;"",OR(PESQUISA!$B$4="TODAS",B450=PESQUISA!$B$4),ISNUMBER(SEARCH(PESQUISA!$B$3,D450))),ROW()-1,"")</f>
        <v/>
      </c>
    </row>
    <row r="451" spans="1:14" x14ac:dyDescent="0.3">
      <c r="A451" t="s">
        <v>1396</v>
      </c>
      <c r="B451" t="s">
        <v>29</v>
      </c>
      <c r="C451" t="s">
        <v>1397</v>
      </c>
      <c r="D451" t="s">
        <v>1398</v>
      </c>
      <c r="E451" t="s">
        <v>60</v>
      </c>
      <c r="F451" s="7">
        <v>409.39</v>
      </c>
      <c r="G451" t="s">
        <v>33</v>
      </c>
      <c r="H451" t="s">
        <v>34</v>
      </c>
      <c r="I451" t="s">
        <v>1257</v>
      </c>
      <c r="L451" s="8">
        <v>0</v>
      </c>
      <c r="M451" t="s">
        <v>36</v>
      </c>
      <c r="N451" t="str">
        <f>IF(AND(PESQUISA!$B$3&lt;&gt;"",OR(PESQUISA!$B$4="TODAS",B451=PESQUISA!$B$4),ISNUMBER(SEARCH(PESQUISA!$B$3,D451))),ROW()-1,"")</f>
        <v/>
      </c>
    </row>
    <row r="452" spans="1:14" x14ac:dyDescent="0.3">
      <c r="A452" t="s">
        <v>1399</v>
      </c>
      <c r="B452" t="s">
        <v>29</v>
      </c>
      <c r="C452" t="s">
        <v>1400</v>
      </c>
      <c r="D452" t="s">
        <v>1401</v>
      </c>
      <c r="E452" t="s">
        <v>60</v>
      </c>
      <c r="F452" s="7">
        <v>542.44000000000005</v>
      </c>
      <c r="G452" t="s">
        <v>33</v>
      </c>
      <c r="H452" t="s">
        <v>34</v>
      </c>
      <c r="I452" t="s">
        <v>1257</v>
      </c>
      <c r="L452" s="8">
        <v>0</v>
      </c>
      <c r="M452" t="s">
        <v>36</v>
      </c>
      <c r="N452" t="str">
        <f>IF(AND(PESQUISA!$B$3&lt;&gt;"",OR(PESQUISA!$B$4="TODAS",B452=PESQUISA!$B$4),ISNUMBER(SEARCH(PESQUISA!$B$3,D452))),ROW()-1,"")</f>
        <v/>
      </c>
    </row>
    <row r="453" spans="1:14" x14ac:dyDescent="0.3">
      <c r="A453" t="s">
        <v>1402</v>
      </c>
      <c r="B453" t="s">
        <v>29</v>
      </c>
      <c r="C453" t="s">
        <v>1403</v>
      </c>
      <c r="D453" t="s">
        <v>1404</v>
      </c>
      <c r="E453" t="s">
        <v>60</v>
      </c>
      <c r="F453" s="7">
        <v>53.98</v>
      </c>
      <c r="G453" t="s">
        <v>33</v>
      </c>
      <c r="H453" t="s">
        <v>34</v>
      </c>
      <c r="I453" t="s">
        <v>1257</v>
      </c>
      <c r="L453" s="8">
        <v>0</v>
      </c>
      <c r="M453" t="s">
        <v>36</v>
      </c>
      <c r="N453" t="str">
        <f>IF(AND(PESQUISA!$B$3&lt;&gt;"",OR(PESQUISA!$B$4="TODAS",B453=PESQUISA!$B$4),ISNUMBER(SEARCH(PESQUISA!$B$3,D453))),ROW()-1,"")</f>
        <v/>
      </c>
    </row>
    <row r="454" spans="1:14" x14ac:dyDescent="0.3">
      <c r="A454" t="s">
        <v>1405</v>
      </c>
      <c r="B454" t="s">
        <v>29</v>
      </c>
      <c r="C454" t="s">
        <v>1406</v>
      </c>
      <c r="D454" t="s">
        <v>1407</v>
      </c>
      <c r="E454" t="s">
        <v>60</v>
      </c>
      <c r="F454" s="7">
        <v>103.2</v>
      </c>
      <c r="G454" t="s">
        <v>33</v>
      </c>
      <c r="H454" t="s">
        <v>34</v>
      </c>
      <c r="I454" t="s">
        <v>1257</v>
      </c>
      <c r="L454" s="8">
        <v>0</v>
      </c>
      <c r="M454" t="s">
        <v>36</v>
      </c>
      <c r="N454" t="str">
        <f>IF(AND(PESQUISA!$B$3&lt;&gt;"",OR(PESQUISA!$B$4="TODAS",B454=PESQUISA!$B$4),ISNUMBER(SEARCH(PESQUISA!$B$3,D454))),ROW()-1,"")</f>
        <v/>
      </c>
    </row>
    <row r="455" spans="1:14" x14ac:dyDescent="0.3">
      <c r="A455" t="s">
        <v>1408</v>
      </c>
      <c r="B455" t="s">
        <v>29</v>
      </c>
      <c r="C455" t="s">
        <v>1409</v>
      </c>
      <c r="D455" t="s">
        <v>1410</v>
      </c>
      <c r="E455" t="s">
        <v>60</v>
      </c>
      <c r="F455" s="7">
        <v>172.95</v>
      </c>
      <c r="G455" t="s">
        <v>33</v>
      </c>
      <c r="H455" t="s">
        <v>34</v>
      </c>
      <c r="I455" t="s">
        <v>1257</v>
      </c>
      <c r="L455" s="8">
        <v>0</v>
      </c>
      <c r="M455" t="s">
        <v>36</v>
      </c>
      <c r="N455" t="str">
        <f>IF(AND(PESQUISA!$B$3&lt;&gt;"",OR(PESQUISA!$B$4="TODAS",B455=PESQUISA!$B$4),ISNUMBER(SEARCH(PESQUISA!$B$3,D455))),ROW()-1,"")</f>
        <v/>
      </c>
    </row>
    <row r="456" spans="1:14" x14ac:dyDescent="0.3">
      <c r="A456" t="s">
        <v>1411</v>
      </c>
      <c r="B456" t="s">
        <v>29</v>
      </c>
      <c r="C456" t="s">
        <v>1412</v>
      </c>
      <c r="D456" t="s">
        <v>1413</v>
      </c>
      <c r="E456" t="s">
        <v>60</v>
      </c>
      <c r="F456" s="7">
        <v>268.82</v>
      </c>
      <c r="G456" t="s">
        <v>33</v>
      </c>
      <c r="H456" t="s">
        <v>34</v>
      </c>
      <c r="I456" t="s">
        <v>1257</v>
      </c>
      <c r="L456" s="8">
        <v>0</v>
      </c>
      <c r="M456" t="s">
        <v>36</v>
      </c>
      <c r="N456" t="str">
        <f>IF(AND(PESQUISA!$B$3&lt;&gt;"",OR(PESQUISA!$B$4="TODAS",B456=PESQUISA!$B$4),ISNUMBER(SEARCH(PESQUISA!$B$3,D456))),ROW()-1,"")</f>
        <v/>
      </c>
    </row>
    <row r="457" spans="1:14" x14ac:dyDescent="0.3">
      <c r="A457" t="s">
        <v>1414</v>
      </c>
      <c r="B457" t="s">
        <v>29</v>
      </c>
      <c r="C457" t="s">
        <v>1415</v>
      </c>
      <c r="D457" t="s">
        <v>1416</v>
      </c>
      <c r="E457" t="s">
        <v>60</v>
      </c>
      <c r="F457" s="7">
        <v>411.42</v>
      </c>
      <c r="G457" t="s">
        <v>33</v>
      </c>
      <c r="H457" t="s">
        <v>34</v>
      </c>
      <c r="I457" t="s">
        <v>1257</v>
      </c>
      <c r="L457" s="8">
        <v>0</v>
      </c>
      <c r="M457" t="s">
        <v>36</v>
      </c>
      <c r="N457" t="str">
        <f>IF(AND(PESQUISA!$B$3&lt;&gt;"",OR(PESQUISA!$B$4="TODAS",B457=PESQUISA!$B$4),ISNUMBER(SEARCH(PESQUISA!$B$3,D457))),ROW()-1,"")</f>
        <v/>
      </c>
    </row>
    <row r="458" spans="1:14" x14ac:dyDescent="0.3">
      <c r="A458" t="s">
        <v>1417</v>
      </c>
      <c r="B458" t="s">
        <v>29</v>
      </c>
      <c r="C458" t="s">
        <v>1418</v>
      </c>
      <c r="D458" t="s">
        <v>1419</v>
      </c>
      <c r="E458" t="s">
        <v>60</v>
      </c>
      <c r="F458" s="7">
        <v>579.54999999999995</v>
      </c>
      <c r="G458" t="s">
        <v>33</v>
      </c>
      <c r="H458" t="s">
        <v>34</v>
      </c>
      <c r="I458" t="s">
        <v>1257</v>
      </c>
      <c r="L458" s="8">
        <v>0</v>
      </c>
      <c r="M458" t="s">
        <v>36</v>
      </c>
      <c r="N458" t="str">
        <f>IF(AND(PESQUISA!$B$3&lt;&gt;"",OR(PESQUISA!$B$4="TODAS",B458=PESQUISA!$B$4),ISNUMBER(SEARCH(PESQUISA!$B$3,D458))),ROW()-1,"")</f>
        <v/>
      </c>
    </row>
    <row r="459" spans="1:14" x14ac:dyDescent="0.3">
      <c r="A459" t="s">
        <v>1420</v>
      </c>
      <c r="B459" t="s">
        <v>29</v>
      </c>
      <c r="C459" t="s">
        <v>1421</v>
      </c>
      <c r="D459" t="s">
        <v>1422</v>
      </c>
      <c r="E459" t="s">
        <v>60</v>
      </c>
      <c r="F459" s="7">
        <v>676.56</v>
      </c>
      <c r="G459" t="s">
        <v>33</v>
      </c>
      <c r="H459" t="s">
        <v>34</v>
      </c>
      <c r="I459" t="s">
        <v>1257</v>
      </c>
      <c r="L459" s="8">
        <v>0</v>
      </c>
      <c r="M459" t="s">
        <v>36</v>
      </c>
      <c r="N459" t="str">
        <f>IF(AND(PESQUISA!$B$3&lt;&gt;"",OR(PESQUISA!$B$4="TODAS",B459=PESQUISA!$B$4),ISNUMBER(SEARCH(PESQUISA!$B$3,D459))),ROW()-1,"")</f>
        <v/>
      </c>
    </row>
    <row r="460" spans="1:14" x14ac:dyDescent="0.3">
      <c r="A460" t="s">
        <v>1423</v>
      </c>
      <c r="B460" t="s">
        <v>29</v>
      </c>
      <c r="C460" t="s">
        <v>1424</v>
      </c>
      <c r="D460" t="s">
        <v>1425</v>
      </c>
      <c r="E460" t="s">
        <v>40</v>
      </c>
      <c r="F460" s="7">
        <v>11.5</v>
      </c>
      <c r="G460" t="s">
        <v>33</v>
      </c>
      <c r="H460" t="s">
        <v>34</v>
      </c>
      <c r="I460" t="s">
        <v>1426</v>
      </c>
      <c r="L460" s="8">
        <v>0</v>
      </c>
      <c r="M460" t="s">
        <v>36</v>
      </c>
      <c r="N460" t="str">
        <f>IF(AND(PESQUISA!$B$3&lt;&gt;"",OR(PESQUISA!$B$4="TODAS",B460=PESQUISA!$B$4),ISNUMBER(SEARCH(PESQUISA!$B$3,D460))),ROW()-1,"")</f>
        <v/>
      </c>
    </row>
    <row r="461" spans="1:14" x14ac:dyDescent="0.3">
      <c r="A461" t="s">
        <v>1427</v>
      </c>
      <c r="B461" t="s">
        <v>29</v>
      </c>
      <c r="C461" t="s">
        <v>1428</v>
      </c>
      <c r="D461" t="s">
        <v>1429</v>
      </c>
      <c r="E461" t="s">
        <v>40</v>
      </c>
      <c r="F461" s="7">
        <v>9.02</v>
      </c>
      <c r="G461" t="s">
        <v>33</v>
      </c>
      <c r="H461" t="s">
        <v>34</v>
      </c>
      <c r="I461" t="s">
        <v>1426</v>
      </c>
      <c r="L461" s="8">
        <v>0</v>
      </c>
      <c r="M461" t="s">
        <v>36</v>
      </c>
      <c r="N461" t="str">
        <f>IF(AND(PESQUISA!$B$3&lt;&gt;"",OR(PESQUISA!$B$4="TODAS",B461=PESQUISA!$B$4),ISNUMBER(SEARCH(PESQUISA!$B$3,D461))),ROW()-1,"")</f>
        <v/>
      </c>
    </row>
    <row r="462" spans="1:14" x14ac:dyDescent="0.3">
      <c r="A462" t="s">
        <v>1430</v>
      </c>
      <c r="B462" t="s">
        <v>29</v>
      </c>
      <c r="C462" t="s">
        <v>1431</v>
      </c>
      <c r="D462" t="s">
        <v>1432</v>
      </c>
      <c r="E462" t="s">
        <v>40</v>
      </c>
      <c r="F462" s="7">
        <v>94.8</v>
      </c>
      <c r="G462" t="s">
        <v>33</v>
      </c>
      <c r="H462" t="s">
        <v>34</v>
      </c>
      <c r="I462" t="s">
        <v>1426</v>
      </c>
      <c r="L462" s="8">
        <v>0.26740000000000003</v>
      </c>
      <c r="M462" t="s">
        <v>36</v>
      </c>
      <c r="N462" t="str">
        <f>IF(AND(PESQUISA!$B$3&lt;&gt;"",OR(PESQUISA!$B$4="TODAS",B462=PESQUISA!$B$4),ISNUMBER(SEARCH(PESQUISA!$B$3,D462))),ROW()-1,"")</f>
        <v/>
      </c>
    </row>
    <row r="463" spans="1:14" x14ac:dyDescent="0.3">
      <c r="A463" t="s">
        <v>1433</v>
      </c>
      <c r="B463" t="s">
        <v>29</v>
      </c>
      <c r="C463" t="s">
        <v>1434</v>
      </c>
      <c r="D463" t="s">
        <v>1435</v>
      </c>
      <c r="E463" t="s">
        <v>40</v>
      </c>
      <c r="F463" s="7">
        <v>76.760000000000005</v>
      </c>
      <c r="G463" t="s">
        <v>33</v>
      </c>
      <c r="H463" t="s">
        <v>34</v>
      </c>
      <c r="I463" t="s">
        <v>1426</v>
      </c>
      <c r="L463" s="8">
        <v>0.21440000000000001</v>
      </c>
      <c r="M463" t="s">
        <v>36</v>
      </c>
      <c r="N463" t="str">
        <f>IF(AND(PESQUISA!$B$3&lt;&gt;"",OR(PESQUISA!$B$4="TODAS",B463=PESQUISA!$B$4),ISNUMBER(SEARCH(PESQUISA!$B$3,D463))),ROW()-1,"")</f>
        <v/>
      </c>
    </row>
    <row r="464" spans="1:14" x14ac:dyDescent="0.3">
      <c r="A464" t="s">
        <v>1436</v>
      </c>
      <c r="B464" t="s">
        <v>29</v>
      </c>
      <c r="C464" t="s">
        <v>1437</v>
      </c>
      <c r="D464" t="s">
        <v>1438</v>
      </c>
      <c r="E464" t="s">
        <v>40</v>
      </c>
      <c r="F464" s="7">
        <v>116.02</v>
      </c>
      <c r="G464" t="s">
        <v>33</v>
      </c>
      <c r="H464" t="s">
        <v>34</v>
      </c>
      <c r="I464" t="s">
        <v>1426</v>
      </c>
      <c r="L464" s="8">
        <v>0.25609999999999999</v>
      </c>
      <c r="M464" t="s">
        <v>36</v>
      </c>
      <c r="N464" t="str">
        <f>IF(AND(PESQUISA!$B$3&lt;&gt;"",OR(PESQUISA!$B$4="TODAS",B464=PESQUISA!$B$4),ISNUMBER(SEARCH(PESQUISA!$B$3,D464))),ROW()-1,"")</f>
        <v/>
      </c>
    </row>
    <row r="465" spans="1:14" x14ac:dyDescent="0.3">
      <c r="A465" t="s">
        <v>1439</v>
      </c>
      <c r="B465" t="s">
        <v>29</v>
      </c>
      <c r="C465" t="s">
        <v>1440</v>
      </c>
      <c r="D465" t="s">
        <v>1441</v>
      </c>
      <c r="E465" t="s">
        <v>40</v>
      </c>
      <c r="F465" s="7">
        <v>94.75</v>
      </c>
      <c r="G465" t="s">
        <v>33</v>
      </c>
      <c r="H465" t="s">
        <v>34</v>
      </c>
      <c r="I465" t="s">
        <v>1426</v>
      </c>
      <c r="L465" s="8">
        <v>0.20369999999999999</v>
      </c>
      <c r="M465" t="s">
        <v>36</v>
      </c>
      <c r="N465" t="str">
        <f>IF(AND(PESQUISA!$B$3&lt;&gt;"",OR(PESQUISA!$B$4="TODAS",B465=PESQUISA!$B$4),ISNUMBER(SEARCH(PESQUISA!$B$3,D465))),ROW()-1,"")</f>
        <v/>
      </c>
    </row>
    <row r="466" spans="1:14" x14ac:dyDescent="0.3">
      <c r="A466" t="s">
        <v>1442</v>
      </c>
      <c r="B466" t="s">
        <v>29</v>
      </c>
      <c r="C466" t="s">
        <v>1443</v>
      </c>
      <c r="D466" t="s">
        <v>1444</v>
      </c>
      <c r="E466" t="s">
        <v>40</v>
      </c>
      <c r="F466" s="7">
        <v>15.24</v>
      </c>
      <c r="G466" t="s">
        <v>33</v>
      </c>
      <c r="H466" t="s">
        <v>34</v>
      </c>
      <c r="I466" t="s">
        <v>1426</v>
      </c>
      <c r="L466" s="8">
        <v>0</v>
      </c>
      <c r="M466" t="s">
        <v>36</v>
      </c>
      <c r="N466" t="str">
        <f>IF(AND(PESQUISA!$B$3&lt;&gt;"",OR(PESQUISA!$B$4="TODAS",B466=PESQUISA!$B$4),ISNUMBER(SEARCH(PESQUISA!$B$3,D466))),ROW()-1,"")</f>
        <v/>
      </c>
    </row>
    <row r="467" spans="1:14" x14ac:dyDescent="0.3">
      <c r="A467" t="s">
        <v>1445</v>
      </c>
      <c r="B467" t="s">
        <v>29</v>
      </c>
      <c r="C467" t="s">
        <v>1446</v>
      </c>
      <c r="D467" t="s">
        <v>1447</v>
      </c>
      <c r="E467" t="s">
        <v>40</v>
      </c>
      <c r="F467" s="7">
        <v>12.14</v>
      </c>
      <c r="G467" t="s">
        <v>33</v>
      </c>
      <c r="H467" t="s">
        <v>34</v>
      </c>
      <c r="I467" t="s">
        <v>1426</v>
      </c>
      <c r="L467" s="8">
        <v>0</v>
      </c>
      <c r="M467" t="s">
        <v>36</v>
      </c>
      <c r="N467" t="str">
        <f>IF(AND(PESQUISA!$B$3&lt;&gt;"",OR(PESQUISA!$B$4="TODAS",B467=PESQUISA!$B$4),ISNUMBER(SEARCH(PESQUISA!$B$3,D467))),ROW()-1,"")</f>
        <v/>
      </c>
    </row>
    <row r="468" spans="1:14" x14ac:dyDescent="0.3">
      <c r="A468" t="s">
        <v>1448</v>
      </c>
      <c r="B468" t="s">
        <v>29</v>
      </c>
      <c r="C468" t="s">
        <v>1449</v>
      </c>
      <c r="D468" t="s">
        <v>1450</v>
      </c>
      <c r="E468" t="s">
        <v>40</v>
      </c>
      <c r="F468" s="7">
        <v>18.97</v>
      </c>
      <c r="G468" t="s">
        <v>33</v>
      </c>
      <c r="H468" t="s">
        <v>34</v>
      </c>
      <c r="I468" t="s">
        <v>1426</v>
      </c>
      <c r="L468" s="8">
        <v>0</v>
      </c>
      <c r="M468" t="s">
        <v>36</v>
      </c>
      <c r="N468" t="str">
        <f>IF(AND(PESQUISA!$B$3&lt;&gt;"",OR(PESQUISA!$B$4="TODAS",B468=PESQUISA!$B$4),ISNUMBER(SEARCH(PESQUISA!$B$3,D468))),ROW()-1,"")</f>
        <v/>
      </c>
    </row>
    <row r="469" spans="1:14" x14ac:dyDescent="0.3">
      <c r="A469" t="s">
        <v>1451</v>
      </c>
      <c r="B469" t="s">
        <v>29</v>
      </c>
      <c r="C469" t="s">
        <v>1452</v>
      </c>
      <c r="D469" t="s">
        <v>1453</v>
      </c>
      <c r="E469" t="s">
        <v>40</v>
      </c>
      <c r="F469" s="7">
        <v>15.26</v>
      </c>
      <c r="G469" t="s">
        <v>33</v>
      </c>
      <c r="H469" t="s">
        <v>34</v>
      </c>
      <c r="I469" t="s">
        <v>1426</v>
      </c>
      <c r="L469" s="8">
        <v>0</v>
      </c>
      <c r="M469" t="s">
        <v>36</v>
      </c>
      <c r="N469" t="str">
        <f>IF(AND(PESQUISA!$B$3&lt;&gt;"",OR(PESQUISA!$B$4="TODAS",B469=PESQUISA!$B$4),ISNUMBER(SEARCH(PESQUISA!$B$3,D469))),ROW()-1,"")</f>
        <v/>
      </c>
    </row>
    <row r="470" spans="1:14" x14ac:dyDescent="0.3">
      <c r="A470" t="s">
        <v>1454</v>
      </c>
      <c r="B470" t="s">
        <v>29</v>
      </c>
      <c r="C470" t="s">
        <v>1455</v>
      </c>
      <c r="D470" t="s">
        <v>1456</v>
      </c>
      <c r="E470" t="s">
        <v>40</v>
      </c>
      <c r="F470" s="7">
        <v>22.89</v>
      </c>
      <c r="G470" t="s">
        <v>33</v>
      </c>
      <c r="H470" t="s">
        <v>34</v>
      </c>
      <c r="I470" t="s">
        <v>1426</v>
      </c>
      <c r="L470" s="8">
        <v>0</v>
      </c>
      <c r="M470" t="s">
        <v>36</v>
      </c>
      <c r="N470" t="str">
        <f>IF(AND(PESQUISA!$B$3&lt;&gt;"",OR(PESQUISA!$B$4="TODAS",B470=PESQUISA!$B$4),ISNUMBER(SEARCH(PESQUISA!$B$3,D470))),ROW()-1,"")</f>
        <v/>
      </c>
    </row>
    <row r="471" spans="1:14" x14ac:dyDescent="0.3">
      <c r="A471" t="s">
        <v>1457</v>
      </c>
      <c r="B471" t="s">
        <v>29</v>
      </c>
      <c r="C471" t="s">
        <v>1458</v>
      </c>
      <c r="D471" t="s">
        <v>1459</v>
      </c>
      <c r="E471" t="s">
        <v>40</v>
      </c>
      <c r="F471" s="7">
        <v>18.57</v>
      </c>
      <c r="G471" t="s">
        <v>33</v>
      </c>
      <c r="H471" t="s">
        <v>34</v>
      </c>
      <c r="I471" t="s">
        <v>1426</v>
      </c>
      <c r="L471" s="8">
        <v>0</v>
      </c>
      <c r="M471" t="s">
        <v>36</v>
      </c>
      <c r="N471" t="str">
        <f>IF(AND(PESQUISA!$B$3&lt;&gt;"",OR(PESQUISA!$B$4="TODAS",B471=PESQUISA!$B$4),ISNUMBER(SEARCH(PESQUISA!$B$3,D471))),ROW()-1,"")</f>
        <v/>
      </c>
    </row>
    <row r="472" spans="1:14" x14ac:dyDescent="0.3">
      <c r="A472" t="s">
        <v>1460</v>
      </c>
      <c r="B472" t="s">
        <v>29</v>
      </c>
      <c r="C472" t="s">
        <v>1461</v>
      </c>
      <c r="D472" t="s">
        <v>1462</v>
      </c>
      <c r="E472" t="s">
        <v>40</v>
      </c>
      <c r="F472" s="7">
        <v>26.77</v>
      </c>
      <c r="G472" t="s">
        <v>33</v>
      </c>
      <c r="H472" t="s">
        <v>34</v>
      </c>
      <c r="I472" t="s">
        <v>1426</v>
      </c>
      <c r="L472" s="8">
        <v>0</v>
      </c>
      <c r="M472" t="s">
        <v>36</v>
      </c>
      <c r="N472" t="str">
        <f>IF(AND(PESQUISA!$B$3&lt;&gt;"",OR(PESQUISA!$B$4="TODAS",B472=PESQUISA!$B$4),ISNUMBER(SEARCH(PESQUISA!$B$3,D472))),ROW()-1,"")</f>
        <v/>
      </c>
    </row>
    <row r="473" spans="1:14" x14ac:dyDescent="0.3">
      <c r="A473" t="s">
        <v>1463</v>
      </c>
      <c r="B473" t="s">
        <v>29</v>
      </c>
      <c r="C473" t="s">
        <v>1464</v>
      </c>
      <c r="D473" t="s">
        <v>1465</v>
      </c>
      <c r="E473" t="s">
        <v>40</v>
      </c>
      <c r="F473" s="7">
        <v>21.84</v>
      </c>
      <c r="G473" t="s">
        <v>33</v>
      </c>
      <c r="H473" t="s">
        <v>34</v>
      </c>
      <c r="I473" t="s">
        <v>1426</v>
      </c>
      <c r="L473" s="8">
        <v>0</v>
      </c>
      <c r="M473" t="s">
        <v>36</v>
      </c>
      <c r="N473" t="str">
        <f>IF(AND(PESQUISA!$B$3&lt;&gt;"",OR(PESQUISA!$B$4="TODAS",B473=PESQUISA!$B$4),ISNUMBER(SEARCH(PESQUISA!$B$3,D473))),ROW()-1,"")</f>
        <v/>
      </c>
    </row>
    <row r="474" spans="1:14" x14ac:dyDescent="0.3">
      <c r="A474" t="s">
        <v>1466</v>
      </c>
      <c r="B474" t="s">
        <v>29</v>
      </c>
      <c r="C474" t="s">
        <v>1467</v>
      </c>
      <c r="D474" t="s">
        <v>1468</v>
      </c>
      <c r="E474" t="s">
        <v>40</v>
      </c>
      <c r="F474" s="7">
        <v>30.67</v>
      </c>
      <c r="G474" t="s">
        <v>33</v>
      </c>
      <c r="H474" t="s">
        <v>34</v>
      </c>
      <c r="I474" t="s">
        <v>1426</v>
      </c>
      <c r="L474" s="8">
        <v>0</v>
      </c>
      <c r="M474" t="s">
        <v>36</v>
      </c>
      <c r="N474" t="str">
        <f>IF(AND(PESQUISA!$B$3&lt;&gt;"",OR(PESQUISA!$B$4="TODAS",B474=PESQUISA!$B$4),ISNUMBER(SEARCH(PESQUISA!$B$3,D474))),ROW()-1,"")</f>
        <v/>
      </c>
    </row>
    <row r="475" spans="1:14" x14ac:dyDescent="0.3">
      <c r="A475" t="s">
        <v>1469</v>
      </c>
      <c r="B475" t="s">
        <v>29</v>
      </c>
      <c r="C475" t="s">
        <v>1470</v>
      </c>
      <c r="D475" t="s">
        <v>1471</v>
      </c>
      <c r="E475" t="s">
        <v>40</v>
      </c>
      <c r="F475" s="7">
        <v>25.12</v>
      </c>
      <c r="G475" t="s">
        <v>33</v>
      </c>
      <c r="H475" t="s">
        <v>34</v>
      </c>
      <c r="I475" t="s">
        <v>1426</v>
      </c>
      <c r="L475" s="8">
        <v>0</v>
      </c>
      <c r="M475" t="s">
        <v>36</v>
      </c>
      <c r="N475" t="str">
        <f>IF(AND(PESQUISA!$B$3&lt;&gt;"",OR(PESQUISA!$B$4="TODAS",B475=PESQUISA!$B$4),ISNUMBER(SEARCH(PESQUISA!$B$3,D475))),ROW()-1,"")</f>
        <v/>
      </c>
    </row>
    <row r="476" spans="1:14" x14ac:dyDescent="0.3">
      <c r="A476" t="s">
        <v>1472</v>
      </c>
      <c r="B476" t="s">
        <v>29</v>
      </c>
      <c r="C476" t="s">
        <v>1473</v>
      </c>
      <c r="D476" t="s">
        <v>1474</v>
      </c>
      <c r="E476" t="s">
        <v>40</v>
      </c>
      <c r="F476" s="7">
        <v>34.54</v>
      </c>
      <c r="G476" t="s">
        <v>33</v>
      </c>
      <c r="H476" t="s">
        <v>34</v>
      </c>
      <c r="I476" t="s">
        <v>1426</v>
      </c>
      <c r="L476" s="8">
        <v>0</v>
      </c>
      <c r="M476" t="s">
        <v>36</v>
      </c>
      <c r="N476" t="str">
        <f>IF(AND(PESQUISA!$B$3&lt;&gt;"",OR(PESQUISA!$B$4="TODAS",B476=PESQUISA!$B$4),ISNUMBER(SEARCH(PESQUISA!$B$3,D476))),ROW()-1,"")</f>
        <v/>
      </c>
    </row>
    <row r="477" spans="1:14" x14ac:dyDescent="0.3">
      <c r="A477" t="s">
        <v>1475</v>
      </c>
      <c r="B477" t="s">
        <v>29</v>
      </c>
      <c r="C477" t="s">
        <v>1476</v>
      </c>
      <c r="D477" t="s">
        <v>1477</v>
      </c>
      <c r="E477" t="s">
        <v>40</v>
      </c>
      <c r="F477" s="7">
        <v>28.4</v>
      </c>
      <c r="G477" t="s">
        <v>33</v>
      </c>
      <c r="H477" t="s">
        <v>34</v>
      </c>
      <c r="I477" t="s">
        <v>1426</v>
      </c>
      <c r="L477" s="8">
        <v>0</v>
      </c>
      <c r="M477" t="s">
        <v>36</v>
      </c>
      <c r="N477" t="str">
        <f>IF(AND(PESQUISA!$B$3&lt;&gt;"",OR(PESQUISA!$B$4="TODAS",B477=PESQUISA!$B$4),ISNUMBER(SEARCH(PESQUISA!$B$3,D477))),ROW()-1,"")</f>
        <v/>
      </c>
    </row>
    <row r="478" spans="1:14" x14ac:dyDescent="0.3">
      <c r="A478" t="s">
        <v>1478</v>
      </c>
      <c r="B478" t="s">
        <v>29</v>
      </c>
      <c r="C478" t="s">
        <v>1479</v>
      </c>
      <c r="D478" t="s">
        <v>1480</v>
      </c>
      <c r="E478" t="s">
        <v>40</v>
      </c>
      <c r="F478" s="7">
        <v>38.57</v>
      </c>
      <c r="G478" t="s">
        <v>33</v>
      </c>
      <c r="H478" t="s">
        <v>34</v>
      </c>
      <c r="I478" t="s">
        <v>1426</v>
      </c>
      <c r="L478" s="8">
        <v>0</v>
      </c>
      <c r="M478" t="s">
        <v>36</v>
      </c>
      <c r="N478" t="str">
        <f>IF(AND(PESQUISA!$B$3&lt;&gt;"",OR(PESQUISA!$B$4="TODAS",B478=PESQUISA!$B$4),ISNUMBER(SEARCH(PESQUISA!$B$3,D478))),ROW()-1,"")</f>
        <v/>
      </c>
    </row>
    <row r="479" spans="1:14" x14ac:dyDescent="0.3">
      <c r="A479" t="s">
        <v>1481</v>
      </c>
      <c r="B479" t="s">
        <v>29</v>
      </c>
      <c r="C479" t="s">
        <v>1482</v>
      </c>
      <c r="D479" t="s">
        <v>1483</v>
      </c>
      <c r="E479" t="s">
        <v>40</v>
      </c>
      <c r="F479" s="7">
        <v>31.81</v>
      </c>
      <c r="G479" t="s">
        <v>33</v>
      </c>
      <c r="H479" t="s">
        <v>34</v>
      </c>
      <c r="I479" t="s">
        <v>1426</v>
      </c>
      <c r="L479" s="8">
        <v>0</v>
      </c>
      <c r="M479" t="s">
        <v>36</v>
      </c>
      <c r="N479" t="str">
        <f>IF(AND(PESQUISA!$B$3&lt;&gt;"",OR(PESQUISA!$B$4="TODAS",B479=PESQUISA!$B$4),ISNUMBER(SEARCH(PESQUISA!$B$3,D479))),ROW()-1,"")</f>
        <v/>
      </c>
    </row>
    <row r="480" spans="1:14" x14ac:dyDescent="0.3">
      <c r="A480" t="s">
        <v>1484</v>
      </c>
      <c r="B480" t="s">
        <v>29</v>
      </c>
      <c r="C480" t="s">
        <v>1485</v>
      </c>
      <c r="D480" t="s">
        <v>1486</v>
      </c>
      <c r="E480" t="s">
        <v>40</v>
      </c>
      <c r="F480" s="7">
        <v>50.42</v>
      </c>
      <c r="G480" t="s">
        <v>33</v>
      </c>
      <c r="H480" t="s">
        <v>34</v>
      </c>
      <c r="I480" t="s">
        <v>1426</v>
      </c>
      <c r="L480" s="8">
        <v>0.28660000000000002</v>
      </c>
      <c r="M480" t="s">
        <v>36</v>
      </c>
      <c r="N480" t="str">
        <f>IF(AND(PESQUISA!$B$3&lt;&gt;"",OR(PESQUISA!$B$4="TODAS",B480=PESQUISA!$B$4),ISNUMBER(SEARCH(PESQUISA!$B$3,D480))),ROW()-1,"")</f>
        <v/>
      </c>
    </row>
    <row r="481" spans="1:14" x14ac:dyDescent="0.3">
      <c r="A481" t="s">
        <v>1487</v>
      </c>
      <c r="B481" t="s">
        <v>29</v>
      </c>
      <c r="C481" t="s">
        <v>1488</v>
      </c>
      <c r="D481" t="s">
        <v>1489</v>
      </c>
      <c r="E481" t="s">
        <v>40</v>
      </c>
      <c r="F481" s="7">
        <v>40.450000000000003</v>
      </c>
      <c r="G481" t="s">
        <v>33</v>
      </c>
      <c r="H481" t="s">
        <v>34</v>
      </c>
      <c r="I481" t="s">
        <v>1426</v>
      </c>
      <c r="L481" s="8">
        <v>0.2319</v>
      </c>
      <c r="M481" t="s">
        <v>36</v>
      </c>
      <c r="N481" t="str">
        <f>IF(AND(PESQUISA!$B$3&lt;&gt;"",OR(PESQUISA!$B$4="TODAS",B481=PESQUISA!$B$4),ISNUMBER(SEARCH(PESQUISA!$B$3,D481))),ROW()-1,"")</f>
        <v/>
      </c>
    </row>
    <row r="482" spans="1:14" x14ac:dyDescent="0.3">
      <c r="A482" t="s">
        <v>1490</v>
      </c>
      <c r="B482" t="s">
        <v>29</v>
      </c>
      <c r="C482" t="s">
        <v>1491</v>
      </c>
      <c r="D482" t="s">
        <v>1492</v>
      </c>
      <c r="E482" t="s">
        <v>40</v>
      </c>
      <c r="F482" s="7">
        <v>59.66</v>
      </c>
      <c r="G482" t="s">
        <v>33</v>
      </c>
      <c r="H482" t="s">
        <v>34</v>
      </c>
      <c r="I482" t="s">
        <v>1426</v>
      </c>
      <c r="L482" s="8">
        <v>0.2787</v>
      </c>
      <c r="M482" t="s">
        <v>36</v>
      </c>
      <c r="N482" t="str">
        <f>IF(AND(PESQUISA!$B$3&lt;&gt;"",OR(PESQUISA!$B$4="TODAS",B482=PESQUISA!$B$4),ISNUMBER(SEARCH(PESQUISA!$B$3,D482))),ROW()-1,"")</f>
        <v/>
      </c>
    </row>
    <row r="483" spans="1:14" x14ac:dyDescent="0.3">
      <c r="A483" t="s">
        <v>1493</v>
      </c>
      <c r="B483" t="s">
        <v>29</v>
      </c>
      <c r="C483" t="s">
        <v>1494</v>
      </c>
      <c r="D483" t="s">
        <v>1495</v>
      </c>
      <c r="E483" t="s">
        <v>40</v>
      </c>
      <c r="F483" s="7">
        <v>48.08</v>
      </c>
      <c r="G483" t="s">
        <v>33</v>
      </c>
      <c r="H483" t="s">
        <v>34</v>
      </c>
      <c r="I483" t="s">
        <v>1426</v>
      </c>
      <c r="L483" s="8">
        <v>0.22459999999999999</v>
      </c>
      <c r="M483" t="s">
        <v>36</v>
      </c>
      <c r="N483" t="str">
        <f>IF(AND(PESQUISA!$B$3&lt;&gt;"",OR(PESQUISA!$B$4="TODAS",B483=PESQUISA!$B$4),ISNUMBER(SEARCH(PESQUISA!$B$3,D483))),ROW()-1,"")</f>
        <v/>
      </c>
    </row>
    <row r="484" spans="1:14" x14ac:dyDescent="0.3">
      <c r="A484" t="s">
        <v>1496</v>
      </c>
      <c r="B484" t="s">
        <v>29</v>
      </c>
      <c r="C484" t="s">
        <v>1497</v>
      </c>
      <c r="D484" t="s">
        <v>1498</v>
      </c>
      <c r="E484" t="s">
        <v>40</v>
      </c>
      <c r="F484" s="7">
        <v>68.09</v>
      </c>
      <c r="G484" t="s">
        <v>33</v>
      </c>
      <c r="H484" t="s">
        <v>34</v>
      </c>
      <c r="I484" t="s">
        <v>1426</v>
      </c>
      <c r="L484" s="8">
        <v>0.27629999999999999</v>
      </c>
      <c r="M484" t="s">
        <v>36</v>
      </c>
      <c r="N484" t="str">
        <f>IF(AND(PESQUISA!$B$3&lt;&gt;"",OR(PESQUISA!$B$4="TODAS",B484=PESQUISA!$B$4),ISNUMBER(SEARCH(PESQUISA!$B$3,D484))),ROW()-1,"")</f>
        <v/>
      </c>
    </row>
    <row r="485" spans="1:14" x14ac:dyDescent="0.3">
      <c r="A485" t="s">
        <v>1499</v>
      </c>
      <c r="B485" t="s">
        <v>29</v>
      </c>
      <c r="C485" t="s">
        <v>1500</v>
      </c>
      <c r="D485" t="s">
        <v>1501</v>
      </c>
      <c r="E485" t="s">
        <v>40</v>
      </c>
      <c r="F485" s="7">
        <v>54.87</v>
      </c>
      <c r="G485" t="s">
        <v>33</v>
      </c>
      <c r="H485" t="s">
        <v>34</v>
      </c>
      <c r="I485" t="s">
        <v>1426</v>
      </c>
      <c r="L485" s="8">
        <v>0.22270000000000001</v>
      </c>
      <c r="M485" t="s">
        <v>36</v>
      </c>
      <c r="N485" t="str">
        <f>IF(AND(PESQUISA!$B$3&lt;&gt;"",OR(PESQUISA!$B$4="TODAS",B485=PESQUISA!$B$4),ISNUMBER(SEARCH(PESQUISA!$B$3,D485))),ROW()-1,"")</f>
        <v/>
      </c>
    </row>
    <row r="486" spans="1:14" x14ac:dyDescent="0.3">
      <c r="A486" t="s">
        <v>1502</v>
      </c>
      <c r="B486" t="s">
        <v>29</v>
      </c>
      <c r="C486" t="s">
        <v>1503</v>
      </c>
      <c r="D486" t="s">
        <v>1504</v>
      </c>
      <c r="E486" t="s">
        <v>40</v>
      </c>
      <c r="F486" s="7">
        <v>9.98</v>
      </c>
      <c r="G486" t="s">
        <v>33</v>
      </c>
      <c r="H486" t="s">
        <v>34</v>
      </c>
      <c r="I486" t="s">
        <v>1426</v>
      </c>
      <c r="L486" s="8">
        <v>0</v>
      </c>
      <c r="M486" t="s">
        <v>36</v>
      </c>
      <c r="N486" t="str">
        <f>IF(AND(PESQUISA!$B$3&lt;&gt;"",OR(PESQUISA!$B$4="TODAS",B486=PESQUISA!$B$4),ISNUMBER(SEARCH(PESQUISA!$B$3,D486))),ROW()-1,"")</f>
        <v/>
      </c>
    </row>
    <row r="487" spans="1:14" x14ac:dyDescent="0.3">
      <c r="A487" t="s">
        <v>1505</v>
      </c>
      <c r="B487" t="s">
        <v>29</v>
      </c>
      <c r="C487" t="s">
        <v>1506</v>
      </c>
      <c r="D487" t="s">
        <v>1507</v>
      </c>
      <c r="E487" t="s">
        <v>40</v>
      </c>
      <c r="F487" s="7">
        <v>7.74</v>
      </c>
      <c r="G487" t="s">
        <v>33</v>
      </c>
      <c r="H487" t="s">
        <v>34</v>
      </c>
      <c r="I487" t="s">
        <v>1426</v>
      </c>
      <c r="L487" s="8">
        <v>0</v>
      </c>
      <c r="M487" t="s">
        <v>36</v>
      </c>
      <c r="N487" t="str">
        <f>IF(AND(PESQUISA!$B$3&lt;&gt;"",OR(PESQUISA!$B$4="TODAS",B487=PESQUISA!$B$4),ISNUMBER(SEARCH(PESQUISA!$B$3,D487))),ROW()-1,"")</f>
        <v/>
      </c>
    </row>
    <row r="488" spans="1:14" x14ac:dyDescent="0.3">
      <c r="A488" t="s">
        <v>1508</v>
      </c>
      <c r="B488" t="s">
        <v>29</v>
      </c>
      <c r="C488" t="s">
        <v>1509</v>
      </c>
      <c r="D488" t="s">
        <v>1510</v>
      </c>
      <c r="E488" t="s">
        <v>40</v>
      </c>
      <c r="F488" s="7">
        <v>76.8</v>
      </c>
      <c r="G488" t="s">
        <v>33</v>
      </c>
      <c r="H488" t="s">
        <v>34</v>
      </c>
      <c r="I488" t="s">
        <v>1426</v>
      </c>
      <c r="L488" s="8">
        <v>0.27329999999999999</v>
      </c>
      <c r="M488" t="s">
        <v>36</v>
      </c>
      <c r="N488" t="str">
        <f>IF(AND(PESQUISA!$B$3&lt;&gt;"",OR(PESQUISA!$B$4="TODAS",B488=PESQUISA!$B$4),ISNUMBER(SEARCH(PESQUISA!$B$3,D488))),ROW()-1,"")</f>
        <v/>
      </c>
    </row>
    <row r="489" spans="1:14" x14ac:dyDescent="0.3">
      <c r="A489" t="s">
        <v>1511</v>
      </c>
      <c r="B489" t="s">
        <v>29</v>
      </c>
      <c r="C489" t="s">
        <v>1512</v>
      </c>
      <c r="D489" t="s">
        <v>1513</v>
      </c>
      <c r="E489" t="s">
        <v>40</v>
      </c>
      <c r="F489" s="7">
        <v>61.98</v>
      </c>
      <c r="G489" t="s">
        <v>33</v>
      </c>
      <c r="H489" t="s">
        <v>34</v>
      </c>
      <c r="I489" t="s">
        <v>1426</v>
      </c>
      <c r="L489" s="8">
        <v>0.21990000000000001</v>
      </c>
      <c r="M489" t="s">
        <v>36</v>
      </c>
      <c r="N489" t="str">
        <f>IF(AND(PESQUISA!$B$3&lt;&gt;"",OR(PESQUISA!$B$4="TODAS",B489=PESQUISA!$B$4),ISNUMBER(SEARCH(PESQUISA!$B$3,D489))),ROW()-1,"")</f>
        <v/>
      </c>
    </row>
    <row r="490" spans="1:14" x14ac:dyDescent="0.3">
      <c r="A490" t="s">
        <v>1514</v>
      </c>
      <c r="B490" t="s">
        <v>29</v>
      </c>
      <c r="C490" t="s">
        <v>1515</v>
      </c>
      <c r="D490" t="s">
        <v>1516</v>
      </c>
      <c r="E490" t="s">
        <v>40</v>
      </c>
      <c r="F490" s="7">
        <v>85.75</v>
      </c>
      <c r="G490" t="s">
        <v>33</v>
      </c>
      <c r="H490" t="s">
        <v>34</v>
      </c>
      <c r="I490" t="s">
        <v>1426</v>
      </c>
      <c r="L490" s="8">
        <v>0.2702</v>
      </c>
      <c r="M490" t="s">
        <v>36</v>
      </c>
      <c r="N490" t="str">
        <f>IF(AND(PESQUISA!$B$3&lt;&gt;"",OR(PESQUISA!$B$4="TODAS",B490=PESQUISA!$B$4),ISNUMBER(SEARCH(PESQUISA!$B$3,D490))),ROW()-1,"")</f>
        <v/>
      </c>
    </row>
    <row r="491" spans="1:14" x14ac:dyDescent="0.3">
      <c r="A491" t="s">
        <v>1517</v>
      </c>
      <c r="B491" t="s">
        <v>29</v>
      </c>
      <c r="C491" t="s">
        <v>1518</v>
      </c>
      <c r="D491" t="s">
        <v>1519</v>
      </c>
      <c r="E491" t="s">
        <v>40</v>
      </c>
      <c r="F491" s="7">
        <v>69.33</v>
      </c>
      <c r="G491" t="s">
        <v>33</v>
      </c>
      <c r="H491" t="s">
        <v>34</v>
      </c>
      <c r="I491" t="s">
        <v>1426</v>
      </c>
      <c r="L491" s="8">
        <v>0.21709999999999999</v>
      </c>
      <c r="M491" t="s">
        <v>36</v>
      </c>
      <c r="N491" t="str">
        <f>IF(AND(PESQUISA!$B$3&lt;&gt;"",OR(PESQUISA!$B$4="TODAS",B491=PESQUISA!$B$4),ISNUMBER(SEARCH(PESQUISA!$B$3,D491))),ROW()-1,"")</f>
        <v/>
      </c>
    </row>
    <row r="492" spans="1:14" x14ac:dyDescent="0.3">
      <c r="A492" t="s">
        <v>1520</v>
      </c>
      <c r="B492" t="s">
        <v>29</v>
      </c>
      <c r="C492" t="s">
        <v>1521</v>
      </c>
      <c r="D492" t="s">
        <v>1522</v>
      </c>
      <c r="E492" t="s">
        <v>40</v>
      </c>
      <c r="F492" s="7">
        <v>16.84</v>
      </c>
      <c r="G492" t="s">
        <v>33</v>
      </c>
      <c r="H492" t="s">
        <v>34</v>
      </c>
      <c r="I492" t="s">
        <v>1426</v>
      </c>
      <c r="L492" s="8">
        <v>0</v>
      </c>
      <c r="M492" t="s">
        <v>36</v>
      </c>
      <c r="N492" t="str">
        <f>IF(AND(PESQUISA!$B$3&lt;&gt;"",OR(PESQUISA!$B$4="TODAS",B492=PESQUISA!$B$4),ISNUMBER(SEARCH(PESQUISA!$B$3,D492))),ROW()-1,"")</f>
        <v/>
      </c>
    </row>
    <row r="493" spans="1:14" x14ac:dyDescent="0.3">
      <c r="A493" t="s">
        <v>1523</v>
      </c>
      <c r="B493" t="s">
        <v>29</v>
      </c>
      <c r="C493" t="s">
        <v>1524</v>
      </c>
      <c r="D493" t="s">
        <v>1525</v>
      </c>
      <c r="E493" t="s">
        <v>40</v>
      </c>
      <c r="F493" s="7">
        <v>13.98</v>
      </c>
      <c r="G493" t="s">
        <v>33</v>
      </c>
      <c r="H493" t="s">
        <v>34</v>
      </c>
      <c r="I493" t="s">
        <v>1426</v>
      </c>
      <c r="L493" s="8">
        <v>0</v>
      </c>
      <c r="M493" t="s">
        <v>36</v>
      </c>
      <c r="N493" t="str">
        <f>IF(AND(PESQUISA!$B$3&lt;&gt;"",OR(PESQUISA!$B$4="TODAS",B493=PESQUISA!$B$4),ISNUMBER(SEARCH(PESQUISA!$B$3,D493))),ROW()-1,"")</f>
        <v/>
      </c>
    </row>
    <row r="494" spans="1:14" x14ac:dyDescent="0.3">
      <c r="A494" t="s">
        <v>1526</v>
      </c>
      <c r="B494" t="s">
        <v>29</v>
      </c>
      <c r="C494" t="s">
        <v>1527</v>
      </c>
      <c r="D494" t="s">
        <v>1528</v>
      </c>
      <c r="E494" t="s">
        <v>40</v>
      </c>
      <c r="F494" s="7">
        <v>11.87</v>
      </c>
      <c r="G494" t="s">
        <v>33</v>
      </c>
      <c r="H494" t="s">
        <v>34</v>
      </c>
      <c r="I494" t="s">
        <v>1426</v>
      </c>
      <c r="L494" s="8">
        <v>0</v>
      </c>
      <c r="M494" t="s">
        <v>36</v>
      </c>
      <c r="N494" t="str">
        <f>IF(AND(PESQUISA!$B$3&lt;&gt;"",OR(PESQUISA!$B$4="TODAS",B494=PESQUISA!$B$4),ISNUMBER(SEARCH(PESQUISA!$B$3,D494))),ROW()-1,"")</f>
        <v/>
      </c>
    </row>
    <row r="495" spans="1:14" x14ac:dyDescent="0.3">
      <c r="A495" t="s">
        <v>1529</v>
      </c>
      <c r="B495" t="s">
        <v>29</v>
      </c>
      <c r="C495" t="s">
        <v>1530</v>
      </c>
      <c r="D495" t="s">
        <v>1531</v>
      </c>
      <c r="E495" t="s">
        <v>40</v>
      </c>
      <c r="F495" s="7">
        <v>9.77</v>
      </c>
      <c r="G495" t="s">
        <v>33</v>
      </c>
      <c r="H495" t="s">
        <v>34</v>
      </c>
      <c r="I495" t="s">
        <v>1426</v>
      </c>
      <c r="L495" s="8">
        <v>0</v>
      </c>
      <c r="M495" t="s">
        <v>36</v>
      </c>
      <c r="N495" t="str">
        <f>IF(AND(PESQUISA!$B$3&lt;&gt;"",OR(PESQUISA!$B$4="TODAS",B495=PESQUISA!$B$4),ISNUMBER(SEARCH(PESQUISA!$B$3,D495))),ROW()-1,"")</f>
        <v/>
      </c>
    </row>
    <row r="496" spans="1:14" x14ac:dyDescent="0.3">
      <c r="A496" t="s">
        <v>1532</v>
      </c>
      <c r="B496" t="s">
        <v>29</v>
      </c>
      <c r="C496" t="s">
        <v>1533</v>
      </c>
      <c r="D496" t="s">
        <v>1534</v>
      </c>
      <c r="E496" t="s">
        <v>40</v>
      </c>
      <c r="F496" s="7">
        <v>14.45</v>
      </c>
      <c r="G496" t="s">
        <v>33</v>
      </c>
      <c r="H496" t="s">
        <v>34</v>
      </c>
      <c r="I496" t="s">
        <v>1426</v>
      </c>
      <c r="L496" s="8">
        <v>0</v>
      </c>
      <c r="M496" t="s">
        <v>36</v>
      </c>
      <c r="N496" t="str">
        <f>IF(AND(PESQUISA!$B$3&lt;&gt;"",OR(PESQUISA!$B$4="TODAS",B496=PESQUISA!$B$4),ISNUMBER(SEARCH(PESQUISA!$B$3,D496))),ROW()-1,"")</f>
        <v/>
      </c>
    </row>
    <row r="497" spans="1:14" x14ac:dyDescent="0.3">
      <c r="A497" t="s">
        <v>1535</v>
      </c>
      <c r="B497" t="s">
        <v>29</v>
      </c>
      <c r="C497" t="s">
        <v>1536</v>
      </c>
      <c r="D497" t="s">
        <v>1537</v>
      </c>
      <c r="E497" t="s">
        <v>40</v>
      </c>
      <c r="F497" s="7">
        <v>11.97</v>
      </c>
      <c r="G497" t="s">
        <v>33</v>
      </c>
      <c r="H497" t="s">
        <v>34</v>
      </c>
      <c r="I497" t="s">
        <v>1426</v>
      </c>
      <c r="L497" s="8">
        <v>0</v>
      </c>
      <c r="M497" t="s">
        <v>36</v>
      </c>
      <c r="N497" t="str">
        <f>IF(AND(PESQUISA!$B$3&lt;&gt;"",OR(PESQUISA!$B$4="TODAS",B497=PESQUISA!$B$4),ISNUMBER(SEARCH(PESQUISA!$B$3,D497))),ROW()-1,"")</f>
        <v/>
      </c>
    </row>
    <row r="498" spans="1:14" x14ac:dyDescent="0.3">
      <c r="A498" t="s">
        <v>1538</v>
      </c>
      <c r="B498" t="s">
        <v>29</v>
      </c>
      <c r="C498" t="s">
        <v>1539</v>
      </c>
      <c r="D498" t="s">
        <v>1540</v>
      </c>
      <c r="E498" t="s">
        <v>40</v>
      </c>
      <c r="F498" s="7">
        <v>16.79</v>
      </c>
      <c r="G498" t="s">
        <v>33</v>
      </c>
      <c r="H498" t="s">
        <v>34</v>
      </c>
      <c r="I498" t="s">
        <v>1426</v>
      </c>
      <c r="L498" s="8">
        <v>0</v>
      </c>
      <c r="M498" t="s">
        <v>36</v>
      </c>
      <c r="N498" t="str">
        <f>IF(AND(PESQUISA!$B$3&lt;&gt;"",OR(PESQUISA!$B$4="TODAS",B498=PESQUISA!$B$4),ISNUMBER(SEARCH(PESQUISA!$B$3,D498))),ROW()-1,"")</f>
        <v/>
      </c>
    </row>
    <row r="499" spans="1:14" x14ac:dyDescent="0.3">
      <c r="A499" t="s">
        <v>1541</v>
      </c>
      <c r="B499" t="s">
        <v>29</v>
      </c>
      <c r="C499" t="s">
        <v>1542</v>
      </c>
      <c r="D499" t="s">
        <v>1543</v>
      </c>
      <c r="E499" t="s">
        <v>40</v>
      </c>
      <c r="F499" s="7">
        <v>13.06</v>
      </c>
      <c r="G499" t="s">
        <v>33</v>
      </c>
      <c r="H499" t="s">
        <v>34</v>
      </c>
      <c r="I499" t="s">
        <v>1426</v>
      </c>
      <c r="L499" s="8">
        <v>0</v>
      </c>
      <c r="M499" t="s">
        <v>36</v>
      </c>
      <c r="N499" t="str">
        <f>IF(AND(PESQUISA!$B$3&lt;&gt;"",OR(PESQUISA!$B$4="TODAS",B499=PESQUISA!$B$4),ISNUMBER(SEARCH(PESQUISA!$B$3,D499))),ROW()-1,"")</f>
        <v/>
      </c>
    </row>
    <row r="500" spans="1:14" x14ac:dyDescent="0.3">
      <c r="A500" t="s">
        <v>1544</v>
      </c>
      <c r="B500" t="s">
        <v>29</v>
      </c>
      <c r="C500" t="s">
        <v>1545</v>
      </c>
      <c r="D500" t="s">
        <v>1546</v>
      </c>
      <c r="E500" t="s">
        <v>40</v>
      </c>
      <c r="F500" s="7">
        <v>138.04</v>
      </c>
      <c r="G500" t="s">
        <v>33</v>
      </c>
      <c r="H500" t="s">
        <v>34</v>
      </c>
      <c r="I500" t="s">
        <v>1426</v>
      </c>
      <c r="L500" s="8">
        <v>0.27539999999999998</v>
      </c>
      <c r="M500" t="s">
        <v>36</v>
      </c>
      <c r="N500" t="str">
        <f>IF(AND(PESQUISA!$B$3&lt;&gt;"",OR(PESQUISA!$B$4="TODAS",B500=PESQUISA!$B$4),ISNUMBER(SEARCH(PESQUISA!$B$3,D500))),ROW()-1,"")</f>
        <v/>
      </c>
    </row>
    <row r="501" spans="1:14" x14ac:dyDescent="0.3">
      <c r="A501" t="s">
        <v>1547</v>
      </c>
      <c r="B501" t="s">
        <v>29</v>
      </c>
      <c r="C501" t="s">
        <v>1548</v>
      </c>
      <c r="D501" t="s">
        <v>1549</v>
      </c>
      <c r="E501" t="s">
        <v>40</v>
      </c>
      <c r="F501" s="7">
        <v>110.99</v>
      </c>
      <c r="G501" t="s">
        <v>33</v>
      </c>
      <c r="H501" t="s">
        <v>34</v>
      </c>
      <c r="I501" t="s">
        <v>1426</v>
      </c>
      <c r="L501" s="8">
        <v>0.2225</v>
      </c>
      <c r="M501" t="s">
        <v>36</v>
      </c>
      <c r="N501" t="str">
        <f>IF(AND(PESQUISA!$B$3&lt;&gt;"",OR(PESQUISA!$B$4="TODAS",B501=PESQUISA!$B$4),ISNUMBER(SEARCH(PESQUISA!$B$3,D501))),ROW()-1,"")</f>
        <v/>
      </c>
    </row>
    <row r="502" spans="1:14" x14ac:dyDescent="0.3">
      <c r="A502" t="s">
        <v>1550</v>
      </c>
      <c r="B502" t="s">
        <v>29</v>
      </c>
      <c r="C502" t="s">
        <v>1551</v>
      </c>
      <c r="D502" t="s">
        <v>1552</v>
      </c>
      <c r="E502" t="s">
        <v>40</v>
      </c>
      <c r="F502" s="7">
        <v>167.34</v>
      </c>
      <c r="G502" t="s">
        <v>33</v>
      </c>
      <c r="H502" t="s">
        <v>34</v>
      </c>
      <c r="I502" t="s">
        <v>1426</v>
      </c>
      <c r="L502" s="8">
        <v>0.26619999999999999</v>
      </c>
      <c r="M502" t="s">
        <v>36</v>
      </c>
      <c r="N502" t="str">
        <f>IF(AND(PESQUISA!$B$3&lt;&gt;"",OR(PESQUISA!$B$4="TODAS",B502=PESQUISA!$B$4),ISNUMBER(SEARCH(PESQUISA!$B$3,D502))),ROW()-1,"")</f>
        <v/>
      </c>
    </row>
    <row r="503" spans="1:14" x14ac:dyDescent="0.3">
      <c r="A503" t="s">
        <v>1553</v>
      </c>
      <c r="B503" t="s">
        <v>29</v>
      </c>
      <c r="C503" t="s">
        <v>1554</v>
      </c>
      <c r="D503" t="s">
        <v>1555</v>
      </c>
      <c r="E503" t="s">
        <v>40</v>
      </c>
      <c r="F503" s="7">
        <v>135.44999999999999</v>
      </c>
      <c r="G503" t="s">
        <v>33</v>
      </c>
      <c r="H503" t="s">
        <v>34</v>
      </c>
      <c r="I503" t="s">
        <v>1426</v>
      </c>
      <c r="L503" s="8">
        <v>0.21360000000000001</v>
      </c>
      <c r="M503" t="s">
        <v>36</v>
      </c>
      <c r="N503" t="str">
        <f>IF(AND(PESQUISA!$B$3&lt;&gt;"",OR(PESQUISA!$B$4="TODAS",B503=PESQUISA!$B$4),ISNUMBER(SEARCH(PESQUISA!$B$3,D503))),ROW()-1,"")</f>
        <v/>
      </c>
    </row>
    <row r="504" spans="1:14" x14ac:dyDescent="0.3">
      <c r="A504" t="s">
        <v>1556</v>
      </c>
      <c r="B504" t="s">
        <v>29</v>
      </c>
      <c r="C504" t="s">
        <v>1557</v>
      </c>
      <c r="D504" t="s">
        <v>1558</v>
      </c>
      <c r="E504" t="s">
        <v>40</v>
      </c>
      <c r="F504" s="7">
        <v>22.25</v>
      </c>
      <c r="G504" t="s">
        <v>33</v>
      </c>
      <c r="H504" t="s">
        <v>34</v>
      </c>
      <c r="I504" t="s">
        <v>1426</v>
      </c>
      <c r="L504" s="8">
        <v>0</v>
      </c>
      <c r="M504" t="s">
        <v>36</v>
      </c>
      <c r="N504" t="str">
        <f>IF(AND(PESQUISA!$B$3&lt;&gt;"",OR(PESQUISA!$B$4="TODAS",B504=PESQUISA!$B$4),ISNUMBER(SEARCH(PESQUISA!$B$3,D504))),ROW()-1,"")</f>
        <v/>
      </c>
    </row>
    <row r="505" spans="1:14" x14ac:dyDescent="0.3">
      <c r="A505" t="s">
        <v>1559</v>
      </c>
      <c r="B505" t="s">
        <v>29</v>
      </c>
      <c r="C505" t="s">
        <v>1560</v>
      </c>
      <c r="D505" t="s">
        <v>1561</v>
      </c>
      <c r="E505" t="s">
        <v>40</v>
      </c>
      <c r="F505" s="7">
        <v>17.59</v>
      </c>
      <c r="G505" t="s">
        <v>33</v>
      </c>
      <c r="H505" t="s">
        <v>34</v>
      </c>
      <c r="I505" t="s">
        <v>1426</v>
      </c>
      <c r="L505" s="8">
        <v>0</v>
      </c>
      <c r="M505" t="s">
        <v>36</v>
      </c>
      <c r="N505" t="str">
        <f>IF(AND(PESQUISA!$B$3&lt;&gt;"",OR(PESQUISA!$B$4="TODAS",B505=PESQUISA!$B$4),ISNUMBER(SEARCH(PESQUISA!$B$3,D505))),ROW()-1,"")</f>
        <v/>
      </c>
    </row>
    <row r="506" spans="1:14" x14ac:dyDescent="0.3">
      <c r="A506" t="s">
        <v>1562</v>
      </c>
      <c r="B506" t="s">
        <v>29</v>
      </c>
      <c r="C506" t="s">
        <v>1563</v>
      </c>
      <c r="D506" t="s">
        <v>1564</v>
      </c>
      <c r="E506" t="s">
        <v>40</v>
      </c>
      <c r="F506" s="7">
        <v>27.7</v>
      </c>
      <c r="G506" t="s">
        <v>33</v>
      </c>
      <c r="H506" t="s">
        <v>34</v>
      </c>
      <c r="I506" t="s">
        <v>1426</v>
      </c>
      <c r="L506" s="8">
        <v>0</v>
      </c>
      <c r="M506" t="s">
        <v>36</v>
      </c>
      <c r="N506" t="str">
        <f>IF(AND(PESQUISA!$B$3&lt;&gt;"",OR(PESQUISA!$B$4="TODAS",B506=PESQUISA!$B$4),ISNUMBER(SEARCH(PESQUISA!$B$3,D506))),ROW()-1,"")</f>
        <v/>
      </c>
    </row>
    <row r="507" spans="1:14" x14ac:dyDescent="0.3">
      <c r="A507" t="s">
        <v>1565</v>
      </c>
      <c r="B507" t="s">
        <v>29</v>
      </c>
      <c r="C507" t="s">
        <v>1566</v>
      </c>
      <c r="D507" t="s">
        <v>1567</v>
      </c>
      <c r="E507" t="s">
        <v>40</v>
      </c>
      <c r="F507" s="7">
        <v>22.14</v>
      </c>
      <c r="G507" t="s">
        <v>33</v>
      </c>
      <c r="H507" t="s">
        <v>34</v>
      </c>
      <c r="I507" t="s">
        <v>1426</v>
      </c>
      <c r="L507" s="8">
        <v>0</v>
      </c>
      <c r="M507" t="s">
        <v>36</v>
      </c>
      <c r="N507" t="str">
        <f>IF(AND(PESQUISA!$B$3&lt;&gt;"",OR(PESQUISA!$B$4="TODAS",B507=PESQUISA!$B$4),ISNUMBER(SEARCH(PESQUISA!$B$3,D507))),ROW()-1,"")</f>
        <v/>
      </c>
    </row>
    <row r="508" spans="1:14" x14ac:dyDescent="0.3">
      <c r="A508" t="s">
        <v>1568</v>
      </c>
      <c r="B508" t="s">
        <v>29</v>
      </c>
      <c r="C508" t="s">
        <v>1569</v>
      </c>
      <c r="D508" t="s">
        <v>1570</v>
      </c>
      <c r="E508" t="s">
        <v>40</v>
      </c>
      <c r="F508" s="7">
        <v>33.340000000000003</v>
      </c>
      <c r="G508" t="s">
        <v>33</v>
      </c>
      <c r="H508" t="s">
        <v>34</v>
      </c>
      <c r="I508" t="s">
        <v>1426</v>
      </c>
      <c r="L508" s="8">
        <v>0</v>
      </c>
      <c r="M508" t="s">
        <v>36</v>
      </c>
      <c r="N508" t="str">
        <f>IF(AND(PESQUISA!$B$3&lt;&gt;"",OR(PESQUISA!$B$4="TODAS",B508=PESQUISA!$B$4),ISNUMBER(SEARCH(PESQUISA!$B$3,D508))),ROW()-1,"")</f>
        <v/>
      </c>
    </row>
    <row r="509" spans="1:14" x14ac:dyDescent="0.3">
      <c r="A509" t="s">
        <v>1571</v>
      </c>
      <c r="B509" t="s">
        <v>29</v>
      </c>
      <c r="C509" t="s">
        <v>1572</v>
      </c>
      <c r="D509" t="s">
        <v>1573</v>
      </c>
      <c r="E509" t="s">
        <v>40</v>
      </c>
      <c r="F509" s="7">
        <v>26.87</v>
      </c>
      <c r="G509" t="s">
        <v>33</v>
      </c>
      <c r="H509" t="s">
        <v>34</v>
      </c>
      <c r="I509" t="s">
        <v>1426</v>
      </c>
      <c r="L509" s="8">
        <v>0</v>
      </c>
      <c r="M509" t="s">
        <v>36</v>
      </c>
      <c r="N509" t="str">
        <f>IF(AND(PESQUISA!$B$3&lt;&gt;"",OR(PESQUISA!$B$4="TODAS",B509=PESQUISA!$B$4),ISNUMBER(SEARCH(PESQUISA!$B$3,D509))),ROW()-1,"")</f>
        <v/>
      </c>
    </row>
    <row r="510" spans="1:14" x14ac:dyDescent="0.3">
      <c r="A510" t="s">
        <v>1574</v>
      </c>
      <c r="B510" t="s">
        <v>29</v>
      </c>
      <c r="C510" t="s">
        <v>1575</v>
      </c>
      <c r="D510" t="s">
        <v>1576</v>
      </c>
      <c r="E510" t="s">
        <v>40</v>
      </c>
      <c r="F510" s="7">
        <v>38.96</v>
      </c>
      <c r="G510" t="s">
        <v>33</v>
      </c>
      <c r="H510" t="s">
        <v>34</v>
      </c>
      <c r="I510" t="s">
        <v>1426</v>
      </c>
      <c r="L510" s="8">
        <v>0</v>
      </c>
      <c r="M510" t="s">
        <v>36</v>
      </c>
      <c r="N510" t="str">
        <f>IF(AND(PESQUISA!$B$3&lt;&gt;"",OR(PESQUISA!$B$4="TODAS",B510=PESQUISA!$B$4),ISNUMBER(SEARCH(PESQUISA!$B$3,D510))),ROW()-1,"")</f>
        <v/>
      </c>
    </row>
    <row r="511" spans="1:14" x14ac:dyDescent="0.3">
      <c r="A511" t="s">
        <v>1577</v>
      </c>
      <c r="B511" t="s">
        <v>29</v>
      </c>
      <c r="C511" t="s">
        <v>1578</v>
      </c>
      <c r="D511" t="s">
        <v>1579</v>
      </c>
      <c r="E511" t="s">
        <v>40</v>
      </c>
      <c r="F511" s="7">
        <v>31.57</v>
      </c>
      <c r="G511" t="s">
        <v>33</v>
      </c>
      <c r="H511" t="s">
        <v>34</v>
      </c>
      <c r="I511" t="s">
        <v>1426</v>
      </c>
      <c r="L511" s="8">
        <v>0</v>
      </c>
      <c r="M511" t="s">
        <v>36</v>
      </c>
      <c r="N511" t="str">
        <f>IF(AND(PESQUISA!$B$3&lt;&gt;"",OR(PESQUISA!$B$4="TODAS",B511=PESQUISA!$B$4),ISNUMBER(SEARCH(PESQUISA!$B$3,D511))),ROW()-1,"")</f>
        <v/>
      </c>
    </row>
    <row r="512" spans="1:14" x14ac:dyDescent="0.3">
      <c r="A512" t="s">
        <v>1580</v>
      </c>
      <c r="B512" t="s">
        <v>29</v>
      </c>
      <c r="C512" t="s">
        <v>1581</v>
      </c>
      <c r="D512" t="s">
        <v>1582</v>
      </c>
      <c r="E512" t="s">
        <v>40</v>
      </c>
      <c r="F512" s="7">
        <v>44.57</v>
      </c>
      <c r="G512" t="s">
        <v>33</v>
      </c>
      <c r="H512" t="s">
        <v>34</v>
      </c>
      <c r="I512" t="s">
        <v>1426</v>
      </c>
      <c r="L512" s="8">
        <v>0</v>
      </c>
      <c r="M512" t="s">
        <v>36</v>
      </c>
      <c r="N512" t="str">
        <f>IF(AND(PESQUISA!$B$3&lt;&gt;"",OR(PESQUISA!$B$4="TODAS",B512=PESQUISA!$B$4),ISNUMBER(SEARCH(PESQUISA!$B$3,D512))),ROW()-1,"")</f>
        <v/>
      </c>
    </row>
    <row r="513" spans="1:14" x14ac:dyDescent="0.3">
      <c r="A513" t="s">
        <v>1583</v>
      </c>
      <c r="B513" t="s">
        <v>29</v>
      </c>
      <c r="C513" t="s">
        <v>1584</v>
      </c>
      <c r="D513" t="s">
        <v>1585</v>
      </c>
      <c r="E513" t="s">
        <v>40</v>
      </c>
      <c r="F513" s="7">
        <v>36.25</v>
      </c>
      <c r="G513" t="s">
        <v>33</v>
      </c>
      <c r="H513" t="s">
        <v>34</v>
      </c>
      <c r="I513" t="s">
        <v>1426</v>
      </c>
      <c r="L513" s="8">
        <v>0</v>
      </c>
      <c r="M513" t="s">
        <v>36</v>
      </c>
      <c r="N513" t="str">
        <f>IF(AND(PESQUISA!$B$3&lt;&gt;"",OR(PESQUISA!$B$4="TODAS",B513=PESQUISA!$B$4),ISNUMBER(SEARCH(PESQUISA!$B$3,D513))),ROW()-1,"")</f>
        <v/>
      </c>
    </row>
    <row r="514" spans="1:14" x14ac:dyDescent="0.3">
      <c r="A514" t="s">
        <v>1586</v>
      </c>
      <c r="B514" t="s">
        <v>29</v>
      </c>
      <c r="C514" t="s">
        <v>1587</v>
      </c>
      <c r="D514" t="s">
        <v>1588</v>
      </c>
      <c r="E514" t="s">
        <v>40</v>
      </c>
      <c r="F514" s="7">
        <v>50.17</v>
      </c>
      <c r="G514" t="s">
        <v>33</v>
      </c>
      <c r="H514" t="s">
        <v>34</v>
      </c>
      <c r="I514" t="s">
        <v>1426</v>
      </c>
      <c r="L514" s="8">
        <v>0</v>
      </c>
      <c r="M514" t="s">
        <v>36</v>
      </c>
      <c r="N514" t="str">
        <f>IF(AND(PESQUISA!$B$3&lt;&gt;"",OR(PESQUISA!$B$4="TODAS",B514=PESQUISA!$B$4),ISNUMBER(SEARCH(PESQUISA!$B$3,D514))),ROW()-1,"")</f>
        <v/>
      </c>
    </row>
    <row r="515" spans="1:14" x14ac:dyDescent="0.3">
      <c r="A515" t="s">
        <v>1589</v>
      </c>
      <c r="B515" t="s">
        <v>29</v>
      </c>
      <c r="C515" t="s">
        <v>1590</v>
      </c>
      <c r="D515" t="s">
        <v>1591</v>
      </c>
      <c r="E515" t="s">
        <v>40</v>
      </c>
      <c r="F515" s="7">
        <v>40.950000000000003</v>
      </c>
      <c r="G515" t="s">
        <v>33</v>
      </c>
      <c r="H515" t="s">
        <v>34</v>
      </c>
      <c r="I515" t="s">
        <v>1426</v>
      </c>
      <c r="L515" s="8">
        <v>0</v>
      </c>
      <c r="M515" t="s">
        <v>36</v>
      </c>
      <c r="N515" t="str">
        <f>IF(AND(PESQUISA!$B$3&lt;&gt;"",OR(PESQUISA!$B$4="TODAS",B515=PESQUISA!$B$4),ISNUMBER(SEARCH(PESQUISA!$B$3,D515))),ROW()-1,"")</f>
        <v/>
      </c>
    </row>
    <row r="516" spans="1:14" x14ac:dyDescent="0.3">
      <c r="A516" t="s">
        <v>1592</v>
      </c>
      <c r="B516" t="s">
        <v>29</v>
      </c>
      <c r="C516" t="s">
        <v>1593</v>
      </c>
      <c r="D516" t="s">
        <v>1594</v>
      </c>
      <c r="E516" t="s">
        <v>40</v>
      </c>
      <c r="F516" s="7">
        <v>55.93</v>
      </c>
      <c r="G516" t="s">
        <v>33</v>
      </c>
      <c r="H516" t="s">
        <v>34</v>
      </c>
      <c r="I516" t="s">
        <v>1426</v>
      </c>
      <c r="L516" s="8">
        <v>0</v>
      </c>
      <c r="M516" t="s">
        <v>36</v>
      </c>
      <c r="N516" t="str">
        <f>IF(AND(PESQUISA!$B$3&lt;&gt;"",OR(PESQUISA!$B$4="TODAS",B516=PESQUISA!$B$4),ISNUMBER(SEARCH(PESQUISA!$B$3,D516))),ROW()-1,"")</f>
        <v/>
      </c>
    </row>
    <row r="517" spans="1:14" x14ac:dyDescent="0.3">
      <c r="A517" t="s">
        <v>1595</v>
      </c>
      <c r="B517" t="s">
        <v>29</v>
      </c>
      <c r="C517" t="s">
        <v>1596</v>
      </c>
      <c r="D517" t="s">
        <v>1597</v>
      </c>
      <c r="E517" t="s">
        <v>40</v>
      </c>
      <c r="F517" s="7">
        <v>45.78</v>
      </c>
      <c r="G517" t="s">
        <v>33</v>
      </c>
      <c r="H517" t="s">
        <v>34</v>
      </c>
      <c r="I517" t="s">
        <v>1426</v>
      </c>
      <c r="L517" s="8">
        <v>0</v>
      </c>
      <c r="M517" t="s">
        <v>36</v>
      </c>
      <c r="N517" t="str">
        <f>IF(AND(PESQUISA!$B$3&lt;&gt;"",OR(PESQUISA!$B$4="TODAS",B517=PESQUISA!$B$4),ISNUMBER(SEARCH(PESQUISA!$B$3,D517))),ROW()-1,"")</f>
        <v/>
      </c>
    </row>
    <row r="518" spans="1:14" x14ac:dyDescent="0.3">
      <c r="A518" t="s">
        <v>1598</v>
      </c>
      <c r="B518" t="s">
        <v>29</v>
      </c>
      <c r="C518" t="s">
        <v>1599</v>
      </c>
      <c r="D518" t="s">
        <v>1600</v>
      </c>
      <c r="E518" t="s">
        <v>40</v>
      </c>
      <c r="F518" s="7">
        <v>73.44</v>
      </c>
      <c r="G518" t="s">
        <v>33</v>
      </c>
      <c r="H518" t="s">
        <v>34</v>
      </c>
      <c r="I518" t="s">
        <v>1426</v>
      </c>
      <c r="L518" s="8">
        <v>0.29520000000000002</v>
      </c>
      <c r="M518" t="s">
        <v>36</v>
      </c>
      <c r="N518" t="str">
        <f>IF(AND(PESQUISA!$B$3&lt;&gt;"",OR(PESQUISA!$B$4="TODAS",B518=PESQUISA!$B$4),ISNUMBER(SEARCH(PESQUISA!$B$3,D518))),ROW()-1,"")</f>
        <v/>
      </c>
    </row>
    <row r="519" spans="1:14" x14ac:dyDescent="0.3">
      <c r="A519" t="s">
        <v>1601</v>
      </c>
      <c r="B519" t="s">
        <v>29</v>
      </c>
      <c r="C519" t="s">
        <v>1602</v>
      </c>
      <c r="D519" t="s">
        <v>1603</v>
      </c>
      <c r="E519" t="s">
        <v>40</v>
      </c>
      <c r="F519" s="7">
        <v>58.49</v>
      </c>
      <c r="G519" t="s">
        <v>33</v>
      </c>
      <c r="H519" t="s">
        <v>34</v>
      </c>
      <c r="I519" t="s">
        <v>1426</v>
      </c>
      <c r="L519" s="8">
        <v>0.2407</v>
      </c>
      <c r="M519" t="s">
        <v>36</v>
      </c>
      <c r="N519" t="str">
        <f>IF(AND(PESQUISA!$B$3&lt;&gt;"",OR(PESQUISA!$B$4="TODAS",B519=PESQUISA!$B$4),ISNUMBER(SEARCH(PESQUISA!$B$3,D519))),ROW()-1,"")</f>
        <v/>
      </c>
    </row>
    <row r="520" spans="1:14" x14ac:dyDescent="0.3">
      <c r="A520" t="s">
        <v>1604</v>
      </c>
      <c r="B520" t="s">
        <v>29</v>
      </c>
      <c r="C520" t="s">
        <v>1605</v>
      </c>
      <c r="D520" t="s">
        <v>1606</v>
      </c>
      <c r="E520" t="s">
        <v>40</v>
      </c>
      <c r="F520" s="7">
        <v>86.74</v>
      </c>
      <c r="G520" t="s">
        <v>33</v>
      </c>
      <c r="H520" t="s">
        <v>34</v>
      </c>
      <c r="I520" t="s">
        <v>1426</v>
      </c>
      <c r="L520" s="8">
        <v>0.28760000000000002</v>
      </c>
      <c r="M520" t="s">
        <v>36</v>
      </c>
      <c r="N520" t="str">
        <f>IF(AND(PESQUISA!$B$3&lt;&gt;"",OR(PESQUISA!$B$4="TODAS",B520=PESQUISA!$B$4),ISNUMBER(SEARCH(PESQUISA!$B$3,D520))),ROW()-1,"")</f>
        <v/>
      </c>
    </row>
    <row r="521" spans="1:14" x14ac:dyDescent="0.3">
      <c r="A521" t="s">
        <v>1607</v>
      </c>
      <c r="B521" t="s">
        <v>29</v>
      </c>
      <c r="C521" t="s">
        <v>1608</v>
      </c>
      <c r="D521" t="s">
        <v>1609</v>
      </c>
      <c r="E521" t="s">
        <v>40</v>
      </c>
      <c r="F521" s="7">
        <v>69.349999999999994</v>
      </c>
      <c r="G521" t="s">
        <v>33</v>
      </c>
      <c r="H521" t="s">
        <v>34</v>
      </c>
      <c r="I521" t="s">
        <v>1426</v>
      </c>
      <c r="L521" s="8">
        <v>0.2336</v>
      </c>
      <c r="M521" t="s">
        <v>36</v>
      </c>
      <c r="N521" t="str">
        <f>IF(AND(PESQUISA!$B$3&lt;&gt;"",OR(PESQUISA!$B$4="TODAS",B521=PESQUISA!$B$4),ISNUMBER(SEARCH(PESQUISA!$B$3,D521))),ROW()-1,"")</f>
        <v/>
      </c>
    </row>
    <row r="522" spans="1:14" x14ac:dyDescent="0.3">
      <c r="A522" t="s">
        <v>1610</v>
      </c>
      <c r="B522" t="s">
        <v>29</v>
      </c>
      <c r="C522" t="s">
        <v>1611</v>
      </c>
      <c r="D522" t="s">
        <v>1612</v>
      </c>
      <c r="E522" t="s">
        <v>40</v>
      </c>
      <c r="F522" s="7">
        <v>99.19</v>
      </c>
      <c r="G522" t="s">
        <v>33</v>
      </c>
      <c r="H522" t="s">
        <v>34</v>
      </c>
      <c r="I522" t="s">
        <v>1426</v>
      </c>
      <c r="L522" s="8">
        <v>0.28439999999999999</v>
      </c>
      <c r="M522" t="s">
        <v>36</v>
      </c>
      <c r="N522" t="str">
        <f>IF(AND(PESQUISA!$B$3&lt;&gt;"",OR(PESQUISA!$B$4="TODAS",B522=PESQUISA!$B$4),ISNUMBER(SEARCH(PESQUISA!$B$3,D522))),ROW()-1,"")</f>
        <v/>
      </c>
    </row>
    <row r="523" spans="1:14" x14ac:dyDescent="0.3">
      <c r="A523" t="s">
        <v>1613</v>
      </c>
      <c r="B523" t="s">
        <v>29</v>
      </c>
      <c r="C523" t="s">
        <v>1614</v>
      </c>
      <c r="D523" t="s">
        <v>1615</v>
      </c>
      <c r="E523" t="s">
        <v>40</v>
      </c>
      <c r="F523" s="7">
        <v>79.39</v>
      </c>
      <c r="G523" t="s">
        <v>33</v>
      </c>
      <c r="H523" t="s">
        <v>34</v>
      </c>
      <c r="I523" t="s">
        <v>1426</v>
      </c>
      <c r="L523" s="8">
        <v>0.23080000000000001</v>
      </c>
      <c r="M523" t="s">
        <v>36</v>
      </c>
      <c r="N523" t="str">
        <f>IF(AND(PESQUISA!$B$3&lt;&gt;"",OR(PESQUISA!$B$4="TODAS",B523=PESQUISA!$B$4),ISNUMBER(SEARCH(PESQUISA!$B$3,D523))),ROW()-1,"")</f>
        <v/>
      </c>
    </row>
    <row r="524" spans="1:14" x14ac:dyDescent="0.3">
      <c r="A524" t="s">
        <v>1616</v>
      </c>
      <c r="B524" t="s">
        <v>29</v>
      </c>
      <c r="C524" t="s">
        <v>1617</v>
      </c>
      <c r="D524" t="s">
        <v>1618</v>
      </c>
      <c r="E524" t="s">
        <v>40</v>
      </c>
      <c r="F524" s="7">
        <v>14.56</v>
      </c>
      <c r="G524" t="s">
        <v>33</v>
      </c>
      <c r="H524" t="s">
        <v>34</v>
      </c>
      <c r="I524" t="s">
        <v>1426</v>
      </c>
      <c r="L524" s="8">
        <v>0</v>
      </c>
      <c r="M524" t="s">
        <v>36</v>
      </c>
      <c r="N524" t="str">
        <f>IF(AND(PESQUISA!$B$3&lt;&gt;"",OR(PESQUISA!$B$4="TODAS",B524=PESQUISA!$B$4),ISNUMBER(SEARCH(PESQUISA!$B$3,D524))),ROW()-1,"")</f>
        <v/>
      </c>
    </row>
    <row r="525" spans="1:14" x14ac:dyDescent="0.3">
      <c r="A525" t="s">
        <v>1619</v>
      </c>
      <c r="B525" t="s">
        <v>29</v>
      </c>
      <c r="C525" t="s">
        <v>1620</v>
      </c>
      <c r="D525" t="s">
        <v>1621</v>
      </c>
      <c r="E525" t="s">
        <v>40</v>
      </c>
      <c r="F525" s="7">
        <v>11.2</v>
      </c>
      <c r="G525" t="s">
        <v>33</v>
      </c>
      <c r="H525" t="s">
        <v>34</v>
      </c>
      <c r="I525" t="s">
        <v>1426</v>
      </c>
      <c r="L525" s="8">
        <v>0</v>
      </c>
      <c r="M525" t="s">
        <v>36</v>
      </c>
      <c r="N525" t="str">
        <f>IF(AND(PESQUISA!$B$3&lt;&gt;"",OR(PESQUISA!$B$4="TODAS",B525=PESQUISA!$B$4),ISNUMBER(SEARCH(PESQUISA!$B$3,D525))),ROW()-1,"")</f>
        <v/>
      </c>
    </row>
    <row r="526" spans="1:14" x14ac:dyDescent="0.3">
      <c r="A526" t="s">
        <v>1622</v>
      </c>
      <c r="B526" t="s">
        <v>29</v>
      </c>
      <c r="C526" t="s">
        <v>1623</v>
      </c>
      <c r="D526" t="s">
        <v>1624</v>
      </c>
      <c r="E526" t="s">
        <v>40</v>
      </c>
      <c r="F526" s="7">
        <v>111.97</v>
      </c>
      <c r="G526" t="s">
        <v>33</v>
      </c>
      <c r="H526" t="s">
        <v>34</v>
      </c>
      <c r="I526" t="s">
        <v>1426</v>
      </c>
      <c r="L526" s="8">
        <v>0.28110000000000002</v>
      </c>
      <c r="M526" t="s">
        <v>36</v>
      </c>
      <c r="N526" t="str">
        <f>IF(AND(PESQUISA!$B$3&lt;&gt;"",OR(PESQUISA!$B$4="TODAS",B526=PESQUISA!$B$4),ISNUMBER(SEARCH(PESQUISA!$B$3,D526))),ROW()-1,"")</f>
        <v/>
      </c>
    </row>
    <row r="527" spans="1:14" x14ac:dyDescent="0.3">
      <c r="A527" t="s">
        <v>1625</v>
      </c>
      <c r="B527" t="s">
        <v>29</v>
      </c>
      <c r="C527" t="s">
        <v>1626</v>
      </c>
      <c r="D527" t="s">
        <v>1627</v>
      </c>
      <c r="E527" t="s">
        <v>40</v>
      </c>
      <c r="F527" s="7">
        <v>89.75</v>
      </c>
      <c r="G527" t="s">
        <v>33</v>
      </c>
      <c r="H527" t="s">
        <v>34</v>
      </c>
      <c r="I527" t="s">
        <v>1426</v>
      </c>
      <c r="L527" s="8">
        <v>0.22770000000000001</v>
      </c>
      <c r="M527" t="s">
        <v>36</v>
      </c>
      <c r="N527" t="str">
        <f>IF(AND(PESQUISA!$B$3&lt;&gt;"",OR(PESQUISA!$B$4="TODAS",B527=PESQUISA!$B$4),ISNUMBER(SEARCH(PESQUISA!$B$3,D527))),ROW()-1,"")</f>
        <v/>
      </c>
    </row>
    <row r="528" spans="1:14" x14ac:dyDescent="0.3">
      <c r="A528" t="s">
        <v>1628</v>
      </c>
      <c r="B528" t="s">
        <v>29</v>
      </c>
      <c r="C528" t="s">
        <v>1629</v>
      </c>
      <c r="D528" t="s">
        <v>1630</v>
      </c>
      <c r="E528" t="s">
        <v>40</v>
      </c>
      <c r="F528" s="7">
        <v>124.93</v>
      </c>
      <c r="G528" t="s">
        <v>33</v>
      </c>
      <c r="H528" t="s">
        <v>34</v>
      </c>
      <c r="I528" t="s">
        <v>1426</v>
      </c>
      <c r="L528" s="8">
        <v>0.2782</v>
      </c>
      <c r="M528" t="s">
        <v>36</v>
      </c>
      <c r="N528" t="str">
        <f>IF(AND(PESQUISA!$B$3&lt;&gt;"",OR(PESQUISA!$B$4="TODAS",B528=PESQUISA!$B$4),ISNUMBER(SEARCH(PESQUISA!$B$3,D528))),ROW()-1,"")</f>
        <v/>
      </c>
    </row>
    <row r="529" spans="1:14" x14ac:dyDescent="0.3">
      <c r="A529" t="s">
        <v>1631</v>
      </c>
      <c r="B529" t="s">
        <v>29</v>
      </c>
      <c r="C529" t="s">
        <v>1632</v>
      </c>
      <c r="D529" t="s">
        <v>1633</v>
      </c>
      <c r="E529" t="s">
        <v>40</v>
      </c>
      <c r="F529" s="7">
        <v>100.29</v>
      </c>
      <c r="G529" t="s">
        <v>33</v>
      </c>
      <c r="H529" t="s">
        <v>34</v>
      </c>
      <c r="I529" t="s">
        <v>1426</v>
      </c>
      <c r="L529" s="8">
        <v>0.22500000000000001</v>
      </c>
      <c r="M529" t="s">
        <v>36</v>
      </c>
      <c r="N529" t="str">
        <f>IF(AND(PESQUISA!$B$3&lt;&gt;"",OR(PESQUISA!$B$4="TODAS",B529=PESQUISA!$B$4),ISNUMBER(SEARCH(PESQUISA!$B$3,D529))),ROW()-1,"")</f>
        <v/>
      </c>
    </row>
    <row r="530" spans="1:14" x14ac:dyDescent="0.3">
      <c r="A530" t="s">
        <v>1634</v>
      </c>
      <c r="B530" t="s">
        <v>29</v>
      </c>
      <c r="C530" t="s">
        <v>1635</v>
      </c>
      <c r="D530" t="s">
        <v>1636</v>
      </c>
      <c r="E530" t="s">
        <v>40</v>
      </c>
      <c r="F530" s="7">
        <v>24.44</v>
      </c>
      <c r="G530" t="s">
        <v>33</v>
      </c>
      <c r="H530" t="s">
        <v>34</v>
      </c>
      <c r="I530" t="s">
        <v>1426</v>
      </c>
      <c r="L530" s="8">
        <v>0</v>
      </c>
      <c r="M530" t="s">
        <v>36</v>
      </c>
      <c r="N530" t="str">
        <f>IF(AND(PESQUISA!$B$3&lt;&gt;"",OR(PESQUISA!$B$4="TODAS",B530=PESQUISA!$B$4),ISNUMBER(SEARCH(PESQUISA!$B$3,D530))),ROW()-1,"")</f>
        <v/>
      </c>
    </row>
    <row r="531" spans="1:14" x14ac:dyDescent="0.3">
      <c r="A531" t="s">
        <v>1637</v>
      </c>
      <c r="B531" t="s">
        <v>29</v>
      </c>
      <c r="C531" t="s">
        <v>1638</v>
      </c>
      <c r="D531" t="s">
        <v>1639</v>
      </c>
      <c r="E531" t="s">
        <v>40</v>
      </c>
      <c r="F531" s="7">
        <v>20.14</v>
      </c>
      <c r="G531" t="s">
        <v>33</v>
      </c>
      <c r="H531" t="s">
        <v>34</v>
      </c>
      <c r="I531" t="s">
        <v>1426</v>
      </c>
      <c r="L531" s="8">
        <v>0</v>
      </c>
      <c r="M531" t="s">
        <v>36</v>
      </c>
      <c r="N531" t="str">
        <f>IF(AND(PESQUISA!$B$3&lt;&gt;"",OR(PESQUISA!$B$4="TODAS",B531=PESQUISA!$B$4),ISNUMBER(SEARCH(PESQUISA!$B$3,D531))),ROW()-1,"")</f>
        <v/>
      </c>
    </row>
    <row r="532" spans="1:14" x14ac:dyDescent="0.3">
      <c r="A532" t="s">
        <v>1640</v>
      </c>
      <c r="B532" t="s">
        <v>29</v>
      </c>
      <c r="C532" t="s">
        <v>1641</v>
      </c>
      <c r="D532" t="s">
        <v>1642</v>
      </c>
      <c r="E532" t="s">
        <v>40</v>
      </c>
      <c r="F532" s="7">
        <v>17.440000000000001</v>
      </c>
      <c r="G532" t="s">
        <v>33</v>
      </c>
      <c r="H532" t="s">
        <v>34</v>
      </c>
      <c r="I532" t="s">
        <v>1426</v>
      </c>
      <c r="L532" s="8">
        <v>0</v>
      </c>
      <c r="M532" t="s">
        <v>36</v>
      </c>
      <c r="N532" t="str">
        <f>IF(AND(PESQUISA!$B$3&lt;&gt;"",OR(PESQUISA!$B$4="TODAS",B532=PESQUISA!$B$4),ISNUMBER(SEARCH(PESQUISA!$B$3,D532))),ROW()-1,"")</f>
        <v/>
      </c>
    </row>
    <row r="533" spans="1:14" x14ac:dyDescent="0.3">
      <c r="A533" t="s">
        <v>1643</v>
      </c>
      <c r="B533" t="s">
        <v>29</v>
      </c>
      <c r="C533" t="s">
        <v>1644</v>
      </c>
      <c r="D533" t="s">
        <v>1645</v>
      </c>
      <c r="E533" t="s">
        <v>40</v>
      </c>
      <c r="F533" s="7">
        <v>14.29</v>
      </c>
      <c r="G533" t="s">
        <v>33</v>
      </c>
      <c r="H533" t="s">
        <v>34</v>
      </c>
      <c r="I533" t="s">
        <v>1426</v>
      </c>
      <c r="L533" s="8">
        <v>0</v>
      </c>
      <c r="M533" t="s">
        <v>36</v>
      </c>
      <c r="N533" t="str">
        <f>IF(AND(PESQUISA!$B$3&lt;&gt;"",OR(PESQUISA!$B$4="TODAS",B533=PESQUISA!$B$4),ISNUMBER(SEARCH(PESQUISA!$B$3,D533))),ROW()-1,"")</f>
        <v/>
      </c>
    </row>
    <row r="534" spans="1:14" x14ac:dyDescent="0.3">
      <c r="A534" t="s">
        <v>1646</v>
      </c>
      <c r="B534" t="s">
        <v>29</v>
      </c>
      <c r="C534" t="s">
        <v>1647</v>
      </c>
      <c r="D534" t="s">
        <v>1648</v>
      </c>
      <c r="E534" t="s">
        <v>40</v>
      </c>
      <c r="F534" s="7">
        <v>21.03</v>
      </c>
      <c r="G534" t="s">
        <v>33</v>
      </c>
      <c r="H534" t="s">
        <v>34</v>
      </c>
      <c r="I534" t="s">
        <v>1426</v>
      </c>
      <c r="L534" s="8">
        <v>0</v>
      </c>
      <c r="M534" t="s">
        <v>36</v>
      </c>
      <c r="N534" t="str">
        <f>IF(AND(PESQUISA!$B$3&lt;&gt;"",OR(PESQUISA!$B$4="TODAS",B534=PESQUISA!$B$4),ISNUMBER(SEARCH(PESQUISA!$B$3,D534))),ROW()-1,"")</f>
        <v/>
      </c>
    </row>
    <row r="535" spans="1:14" x14ac:dyDescent="0.3">
      <c r="A535" t="s">
        <v>1649</v>
      </c>
      <c r="B535" t="s">
        <v>29</v>
      </c>
      <c r="C535" t="s">
        <v>1650</v>
      </c>
      <c r="D535" t="s">
        <v>1651</v>
      </c>
      <c r="E535" t="s">
        <v>40</v>
      </c>
      <c r="F535" s="7">
        <v>17.309999999999999</v>
      </c>
      <c r="G535" t="s">
        <v>33</v>
      </c>
      <c r="H535" t="s">
        <v>34</v>
      </c>
      <c r="I535" t="s">
        <v>1426</v>
      </c>
      <c r="L535" s="8">
        <v>0</v>
      </c>
      <c r="M535" t="s">
        <v>36</v>
      </c>
      <c r="N535" t="str">
        <f>IF(AND(PESQUISA!$B$3&lt;&gt;"",OR(PESQUISA!$B$4="TODAS",B535=PESQUISA!$B$4),ISNUMBER(SEARCH(PESQUISA!$B$3,D535))),ROW()-1,"")</f>
        <v/>
      </c>
    </row>
    <row r="536" spans="1:14" x14ac:dyDescent="0.3">
      <c r="A536" t="s">
        <v>1652</v>
      </c>
      <c r="B536" t="s">
        <v>29</v>
      </c>
      <c r="C536" t="s">
        <v>1653</v>
      </c>
      <c r="D536" t="s">
        <v>1654</v>
      </c>
      <c r="E536" t="s">
        <v>40</v>
      </c>
      <c r="F536" s="7">
        <v>23.02</v>
      </c>
      <c r="G536" t="s">
        <v>33</v>
      </c>
      <c r="H536" t="s">
        <v>34</v>
      </c>
      <c r="I536" t="s">
        <v>1426</v>
      </c>
      <c r="L536" s="8">
        <v>0</v>
      </c>
      <c r="M536" t="s">
        <v>36</v>
      </c>
      <c r="N536" t="str">
        <f>IF(AND(PESQUISA!$B$3&lt;&gt;"",OR(PESQUISA!$B$4="TODAS",B536=PESQUISA!$B$4),ISNUMBER(SEARCH(PESQUISA!$B$3,D536))),ROW()-1,"")</f>
        <v/>
      </c>
    </row>
    <row r="537" spans="1:14" x14ac:dyDescent="0.3">
      <c r="A537" t="s">
        <v>1655</v>
      </c>
      <c r="B537" t="s">
        <v>29</v>
      </c>
      <c r="C537" t="s">
        <v>1656</v>
      </c>
      <c r="D537" t="s">
        <v>1657</v>
      </c>
      <c r="E537" t="s">
        <v>40</v>
      </c>
      <c r="F537" s="7">
        <v>18.059999999999999</v>
      </c>
      <c r="G537" t="s">
        <v>33</v>
      </c>
      <c r="H537" t="s">
        <v>34</v>
      </c>
      <c r="I537" t="s">
        <v>1426</v>
      </c>
      <c r="L537" s="8">
        <v>0</v>
      </c>
      <c r="M537" t="s">
        <v>36</v>
      </c>
      <c r="N537" t="str">
        <f>IF(AND(PESQUISA!$B$3&lt;&gt;"",OR(PESQUISA!$B$4="TODAS",B537=PESQUISA!$B$4),ISNUMBER(SEARCH(PESQUISA!$B$3,D537))),ROW()-1,"")</f>
        <v/>
      </c>
    </row>
    <row r="538" spans="1:14" x14ac:dyDescent="0.3">
      <c r="A538" t="s">
        <v>1658</v>
      </c>
      <c r="B538" t="s">
        <v>29</v>
      </c>
      <c r="C538" t="s">
        <v>1659</v>
      </c>
      <c r="D538" t="s">
        <v>1660</v>
      </c>
      <c r="E538" t="s">
        <v>40</v>
      </c>
      <c r="F538" s="7">
        <v>189.64</v>
      </c>
      <c r="G538" t="s">
        <v>33</v>
      </c>
      <c r="H538" t="s">
        <v>34</v>
      </c>
      <c r="I538" t="s">
        <v>1426</v>
      </c>
      <c r="L538" s="8">
        <v>0.26729999999999998</v>
      </c>
      <c r="M538" t="s">
        <v>36</v>
      </c>
      <c r="N538" t="str">
        <f>IF(AND(PESQUISA!$B$3&lt;&gt;"",OR(PESQUISA!$B$4="TODAS",B538=PESQUISA!$B$4),ISNUMBER(SEARCH(PESQUISA!$B$3,D538))),ROW()-1,"")</f>
        <v/>
      </c>
    </row>
    <row r="539" spans="1:14" x14ac:dyDescent="0.3">
      <c r="A539" t="s">
        <v>1661</v>
      </c>
      <c r="B539" t="s">
        <v>29</v>
      </c>
      <c r="C539" t="s">
        <v>1662</v>
      </c>
      <c r="D539" t="s">
        <v>1663</v>
      </c>
      <c r="E539" t="s">
        <v>40</v>
      </c>
      <c r="F539" s="7">
        <v>153.55000000000001</v>
      </c>
      <c r="G539" t="s">
        <v>33</v>
      </c>
      <c r="H539" t="s">
        <v>34</v>
      </c>
      <c r="I539" t="s">
        <v>1426</v>
      </c>
      <c r="L539" s="8">
        <v>0.2145</v>
      </c>
      <c r="M539" t="s">
        <v>36</v>
      </c>
      <c r="N539" t="str">
        <f>IF(AND(PESQUISA!$B$3&lt;&gt;"",OR(PESQUISA!$B$4="TODAS",B539=PESQUISA!$B$4),ISNUMBER(SEARCH(PESQUISA!$B$3,D539))),ROW()-1,"")</f>
        <v/>
      </c>
    </row>
    <row r="540" spans="1:14" x14ac:dyDescent="0.3">
      <c r="A540" t="s">
        <v>1664</v>
      </c>
      <c r="B540" t="s">
        <v>29</v>
      </c>
      <c r="C540" t="s">
        <v>1665</v>
      </c>
      <c r="D540" t="s">
        <v>1666</v>
      </c>
      <c r="E540" t="s">
        <v>40</v>
      </c>
      <c r="F540" s="7">
        <v>232.04</v>
      </c>
      <c r="G540" t="s">
        <v>33</v>
      </c>
      <c r="H540" t="s">
        <v>34</v>
      </c>
      <c r="I540" t="s">
        <v>1426</v>
      </c>
      <c r="L540" s="8">
        <v>0.25609999999999999</v>
      </c>
      <c r="M540" t="s">
        <v>36</v>
      </c>
      <c r="N540" t="str">
        <f>IF(AND(PESQUISA!$B$3&lt;&gt;"",OR(PESQUISA!$B$4="TODAS",B540=PESQUISA!$B$4),ISNUMBER(SEARCH(PESQUISA!$B$3,D540))),ROW()-1,"")</f>
        <v/>
      </c>
    </row>
    <row r="541" spans="1:14" x14ac:dyDescent="0.3">
      <c r="A541" t="s">
        <v>1667</v>
      </c>
      <c r="B541" t="s">
        <v>29</v>
      </c>
      <c r="C541" t="s">
        <v>1668</v>
      </c>
      <c r="D541" t="s">
        <v>1669</v>
      </c>
      <c r="E541" t="s">
        <v>40</v>
      </c>
      <c r="F541" s="7">
        <v>189.5</v>
      </c>
      <c r="G541" t="s">
        <v>33</v>
      </c>
      <c r="H541" t="s">
        <v>34</v>
      </c>
      <c r="I541" t="s">
        <v>1426</v>
      </c>
      <c r="L541" s="8">
        <v>0.2036</v>
      </c>
      <c r="M541" t="s">
        <v>36</v>
      </c>
      <c r="N541" t="str">
        <f>IF(AND(PESQUISA!$B$3&lt;&gt;"",OR(PESQUISA!$B$4="TODAS",B541=PESQUISA!$B$4),ISNUMBER(SEARCH(PESQUISA!$B$3,D541))),ROW()-1,"")</f>
        <v/>
      </c>
    </row>
    <row r="542" spans="1:14" x14ac:dyDescent="0.3">
      <c r="A542" t="s">
        <v>1670</v>
      </c>
      <c r="B542" t="s">
        <v>29</v>
      </c>
      <c r="C542" t="s">
        <v>1671</v>
      </c>
      <c r="D542" t="s">
        <v>1672</v>
      </c>
      <c r="E542" t="s">
        <v>40</v>
      </c>
      <c r="F542" s="7">
        <v>30.5</v>
      </c>
      <c r="G542" t="s">
        <v>33</v>
      </c>
      <c r="H542" t="s">
        <v>34</v>
      </c>
      <c r="I542" t="s">
        <v>1426</v>
      </c>
      <c r="L542" s="8">
        <v>0</v>
      </c>
      <c r="M542" t="s">
        <v>36</v>
      </c>
      <c r="N542" t="str">
        <f>IF(AND(PESQUISA!$B$3&lt;&gt;"",OR(PESQUISA!$B$4="TODAS",B542=PESQUISA!$B$4),ISNUMBER(SEARCH(PESQUISA!$B$3,D542))),ROW()-1,"")</f>
        <v/>
      </c>
    </row>
    <row r="543" spans="1:14" x14ac:dyDescent="0.3">
      <c r="A543" t="s">
        <v>1673</v>
      </c>
      <c r="B543" t="s">
        <v>29</v>
      </c>
      <c r="C543" t="s">
        <v>1674</v>
      </c>
      <c r="D543" t="s">
        <v>1675</v>
      </c>
      <c r="E543" t="s">
        <v>40</v>
      </c>
      <c r="F543" s="7">
        <v>24.3</v>
      </c>
      <c r="G543" t="s">
        <v>33</v>
      </c>
      <c r="H543" t="s">
        <v>34</v>
      </c>
      <c r="I543" t="s">
        <v>1426</v>
      </c>
      <c r="L543" s="8">
        <v>0</v>
      </c>
      <c r="M543" t="s">
        <v>36</v>
      </c>
      <c r="N543" t="str">
        <f>IF(AND(PESQUISA!$B$3&lt;&gt;"",OR(PESQUISA!$B$4="TODAS",B543=PESQUISA!$B$4),ISNUMBER(SEARCH(PESQUISA!$B$3,D543))),ROW()-1,"")</f>
        <v/>
      </c>
    </row>
    <row r="544" spans="1:14" x14ac:dyDescent="0.3">
      <c r="A544" t="s">
        <v>1676</v>
      </c>
      <c r="B544" t="s">
        <v>29</v>
      </c>
      <c r="C544" t="s">
        <v>1677</v>
      </c>
      <c r="D544" t="s">
        <v>1678</v>
      </c>
      <c r="E544" t="s">
        <v>40</v>
      </c>
      <c r="F544" s="7">
        <v>37.979999999999997</v>
      </c>
      <c r="G544" t="s">
        <v>33</v>
      </c>
      <c r="H544" t="s">
        <v>34</v>
      </c>
      <c r="I544" t="s">
        <v>1426</v>
      </c>
      <c r="L544" s="8">
        <v>0</v>
      </c>
      <c r="M544" t="s">
        <v>36</v>
      </c>
      <c r="N544" t="str">
        <f>IF(AND(PESQUISA!$B$3&lt;&gt;"",OR(PESQUISA!$B$4="TODAS",B544=PESQUISA!$B$4),ISNUMBER(SEARCH(PESQUISA!$B$3,D544))),ROW()-1,"")</f>
        <v/>
      </c>
    </row>
    <row r="545" spans="1:14" x14ac:dyDescent="0.3">
      <c r="A545" t="s">
        <v>1679</v>
      </c>
      <c r="B545" t="s">
        <v>29</v>
      </c>
      <c r="C545" t="s">
        <v>1680</v>
      </c>
      <c r="D545" t="s">
        <v>1681</v>
      </c>
      <c r="E545" t="s">
        <v>40</v>
      </c>
      <c r="F545" s="7">
        <v>30.57</v>
      </c>
      <c r="G545" t="s">
        <v>33</v>
      </c>
      <c r="H545" t="s">
        <v>34</v>
      </c>
      <c r="I545" t="s">
        <v>1426</v>
      </c>
      <c r="L545" s="8">
        <v>0</v>
      </c>
      <c r="M545" t="s">
        <v>36</v>
      </c>
      <c r="N545" t="str">
        <f>IF(AND(PESQUISA!$B$3&lt;&gt;"",OR(PESQUISA!$B$4="TODAS",B545=PESQUISA!$B$4),ISNUMBER(SEARCH(PESQUISA!$B$3,D545))),ROW()-1,"")</f>
        <v/>
      </c>
    </row>
    <row r="546" spans="1:14" x14ac:dyDescent="0.3">
      <c r="A546" t="s">
        <v>1682</v>
      </c>
      <c r="B546" t="s">
        <v>29</v>
      </c>
      <c r="C546" t="s">
        <v>1683</v>
      </c>
      <c r="D546" t="s">
        <v>1684</v>
      </c>
      <c r="E546" t="s">
        <v>40</v>
      </c>
      <c r="F546" s="7">
        <v>45.8</v>
      </c>
      <c r="G546" t="s">
        <v>33</v>
      </c>
      <c r="H546" t="s">
        <v>34</v>
      </c>
      <c r="I546" t="s">
        <v>1426</v>
      </c>
      <c r="L546" s="8">
        <v>0</v>
      </c>
      <c r="M546" t="s">
        <v>36</v>
      </c>
      <c r="N546" t="str">
        <f>IF(AND(PESQUISA!$B$3&lt;&gt;"",OR(PESQUISA!$B$4="TODAS",B546=PESQUISA!$B$4),ISNUMBER(SEARCH(PESQUISA!$B$3,D546))),ROW()-1,"")</f>
        <v/>
      </c>
    </row>
    <row r="547" spans="1:14" x14ac:dyDescent="0.3">
      <c r="A547" t="s">
        <v>1685</v>
      </c>
      <c r="B547" t="s">
        <v>29</v>
      </c>
      <c r="C547" t="s">
        <v>1686</v>
      </c>
      <c r="D547" t="s">
        <v>1687</v>
      </c>
      <c r="E547" t="s">
        <v>40</v>
      </c>
      <c r="F547" s="7">
        <v>37.17</v>
      </c>
      <c r="G547" t="s">
        <v>33</v>
      </c>
      <c r="H547" t="s">
        <v>34</v>
      </c>
      <c r="I547" t="s">
        <v>1426</v>
      </c>
      <c r="L547" s="8">
        <v>0</v>
      </c>
      <c r="M547" t="s">
        <v>36</v>
      </c>
      <c r="N547" t="str">
        <f>IF(AND(PESQUISA!$B$3&lt;&gt;"",OR(PESQUISA!$B$4="TODAS",B547=PESQUISA!$B$4),ISNUMBER(SEARCH(PESQUISA!$B$3,D547))),ROW()-1,"")</f>
        <v/>
      </c>
    </row>
    <row r="548" spans="1:14" x14ac:dyDescent="0.3">
      <c r="A548" t="s">
        <v>1688</v>
      </c>
      <c r="B548" t="s">
        <v>29</v>
      </c>
      <c r="C548" t="s">
        <v>1689</v>
      </c>
      <c r="D548" t="s">
        <v>1690</v>
      </c>
      <c r="E548" t="s">
        <v>40</v>
      </c>
      <c r="F548" s="7">
        <v>53.59</v>
      </c>
      <c r="G548" t="s">
        <v>33</v>
      </c>
      <c r="H548" t="s">
        <v>34</v>
      </c>
      <c r="I548" t="s">
        <v>1426</v>
      </c>
      <c r="L548" s="8">
        <v>0</v>
      </c>
      <c r="M548" t="s">
        <v>36</v>
      </c>
      <c r="N548" t="str">
        <f>IF(AND(PESQUISA!$B$3&lt;&gt;"",OR(PESQUISA!$B$4="TODAS",B548=PESQUISA!$B$4),ISNUMBER(SEARCH(PESQUISA!$B$3,D548))),ROW()-1,"")</f>
        <v/>
      </c>
    </row>
    <row r="549" spans="1:14" x14ac:dyDescent="0.3">
      <c r="A549" t="s">
        <v>1691</v>
      </c>
      <c r="B549" t="s">
        <v>29</v>
      </c>
      <c r="C549" t="s">
        <v>1692</v>
      </c>
      <c r="D549" t="s">
        <v>1693</v>
      </c>
      <c r="E549" t="s">
        <v>40</v>
      </c>
      <c r="F549" s="7">
        <v>43.73</v>
      </c>
      <c r="G549" t="s">
        <v>33</v>
      </c>
      <c r="H549" t="s">
        <v>34</v>
      </c>
      <c r="I549" t="s">
        <v>1426</v>
      </c>
      <c r="L549" s="8">
        <v>0</v>
      </c>
      <c r="M549" t="s">
        <v>36</v>
      </c>
      <c r="N549" t="str">
        <f>IF(AND(PESQUISA!$B$3&lt;&gt;"",OR(PESQUISA!$B$4="TODAS",B549=PESQUISA!$B$4),ISNUMBER(SEARCH(PESQUISA!$B$3,D549))),ROW()-1,"")</f>
        <v/>
      </c>
    </row>
    <row r="550" spans="1:14" x14ac:dyDescent="0.3">
      <c r="A550" t="s">
        <v>1694</v>
      </c>
      <c r="B550" t="s">
        <v>29</v>
      </c>
      <c r="C550" t="s">
        <v>1695</v>
      </c>
      <c r="D550" t="s">
        <v>1696</v>
      </c>
      <c r="E550" t="s">
        <v>40</v>
      </c>
      <c r="F550" s="7">
        <v>61.36</v>
      </c>
      <c r="G550" t="s">
        <v>33</v>
      </c>
      <c r="H550" t="s">
        <v>34</v>
      </c>
      <c r="I550" t="s">
        <v>1426</v>
      </c>
      <c r="L550" s="8">
        <v>0</v>
      </c>
      <c r="M550" t="s">
        <v>36</v>
      </c>
      <c r="N550" t="str">
        <f>IF(AND(PESQUISA!$B$3&lt;&gt;"",OR(PESQUISA!$B$4="TODAS",B550=PESQUISA!$B$4),ISNUMBER(SEARCH(PESQUISA!$B$3,D550))),ROW()-1,"")</f>
        <v/>
      </c>
    </row>
    <row r="551" spans="1:14" x14ac:dyDescent="0.3">
      <c r="A551" t="s">
        <v>1697</v>
      </c>
      <c r="B551" t="s">
        <v>29</v>
      </c>
      <c r="C551" t="s">
        <v>1698</v>
      </c>
      <c r="D551" t="s">
        <v>1699</v>
      </c>
      <c r="E551" t="s">
        <v>40</v>
      </c>
      <c r="F551" s="7">
        <v>50.28</v>
      </c>
      <c r="G551" t="s">
        <v>33</v>
      </c>
      <c r="H551" t="s">
        <v>34</v>
      </c>
      <c r="I551" t="s">
        <v>1426</v>
      </c>
      <c r="L551" s="8">
        <v>0</v>
      </c>
      <c r="M551" t="s">
        <v>36</v>
      </c>
      <c r="N551" t="str">
        <f>IF(AND(PESQUISA!$B$3&lt;&gt;"",OR(PESQUISA!$B$4="TODAS",B551=PESQUISA!$B$4),ISNUMBER(SEARCH(PESQUISA!$B$3,D551))),ROW()-1,"")</f>
        <v/>
      </c>
    </row>
    <row r="552" spans="1:14" x14ac:dyDescent="0.3">
      <c r="A552" t="s">
        <v>1700</v>
      </c>
      <c r="B552" t="s">
        <v>29</v>
      </c>
      <c r="C552" t="s">
        <v>1701</v>
      </c>
      <c r="D552" t="s">
        <v>1702</v>
      </c>
      <c r="E552" t="s">
        <v>40</v>
      </c>
      <c r="F552" s="7">
        <v>69.12</v>
      </c>
      <c r="G552" t="s">
        <v>33</v>
      </c>
      <c r="H552" t="s">
        <v>34</v>
      </c>
      <c r="I552" t="s">
        <v>1426</v>
      </c>
      <c r="L552" s="8">
        <v>0</v>
      </c>
      <c r="M552" t="s">
        <v>36</v>
      </c>
      <c r="N552" t="str">
        <f>IF(AND(PESQUISA!$B$3&lt;&gt;"",OR(PESQUISA!$B$4="TODAS",B552=PESQUISA!$B$4),ISNUMBER(SEARCH(PESQUISA!$B$3,D552))),ROW()-1,"")</f>
        <v/>
      </c>
    </row>
    <row r="553" spans="1:14" x14ac:dyDescent="0.3">
      <c r="A553" t="s">
        <v>1703</v>
      </c>
      <c r="B553" t="s">
        <v>29</v>
      </c>
      <c r="C553" t="s">
        <v>1704</v>
      </c>
      <c r="D553" t="s">
        <v>1705</v>
      </c>
      <c r="E553" t="s">
        <v>40</v>
      </c>
      <c r="F553" s="7">
        <v>56.83</v>
      </c>
      <c r="G553" t="s">
        <v>33</v>
      </c>
      <c r="H553" t="s">
        <v>34</v>
      </c>
      <c r="I553" t="s">
        <v>1426</v>
      </c>
      <c r="L553" s="8">
        <v>0</v>
      </c>
      <c r="M553" t="s">
        <v>36</v>
      </c>
      <c r="N553" t="str">
        <f>IF(AND(PESQUISA!$B$3&lt;&gt;"",OR(PESQUISA!$B$4="TODAS",B553=PESQUISA!$B$4),ISNUMBER(SEARCH(PESQUISA!$B$3,D553))),ROW()-1,"")</f>
        <v/>
      </c>
    </row>
    <row r="554" spans="1:14" x14ac:dyDescent="0.3">
      <c r="A554" t="s">
        <v>1706</v>
      </c>
      <c r="B554" t="s">
        <v>29</v>
      </c>
      <c r="C554" t="s">
        <v>1707</v>
      </c>
      <c r="D554" t="s">
        <v>1708</v>
      </c>
      <c r="E554" t="s">
        <v>40</v>
      </c>
      <c r="F554" s="7">
        <v>77.180000000000007</v>
      </c>
      <c r="G554" t="s">
        <v>33</v>
      </c>
      <c r="H554" t="s">
        <v>34</v>
      </c>
      <c r="I554" t="s">
        <v>1426</v>
      </c>
      <c r="L554" s="8">
        <v>0</v>
      </c>
      <c r="M554" t="s">
        <v>36</v>
      </c>
      <c r="N554" t="str">
        <f>IF(AND(PESQUISA!$B$3&lt;&gt;"",OR(PESQUISA!$B$4="TODAS",B554=PESQUISA!$B$4),ISNUMBER(SEARCH(PESQUISA!$B$3,D554))),ROW()-1,"")</f>
        <v/>
      </c>
    </row>
    <row r="555" spans="1:14" x14ac:dyDescent="0.3">
      <c r="A555" t="s">
        <v>1709</v>
      </c>
      <c r="B555" t="s">
        <v>29</v>
      </c>
      <c r="C555" t="s">
        <v>1710</v>
      </c>
      <c r="D555" t="s">
        <v>1711</v>
      </c>
      <c r="E555" t="s">
        <v>40</v>
      </c>
      <c r="F555" s="7">
        <v>63.66</v>
      </c>
      <c r="G555" t="s">
        <v>33</v>
      </c>
      <c r="H555" t="s">
        <v>34</v>
      </c>
      <c r="I555" t="s">
        <v>1426</v>
      </c>
      <c r="L555" s="8">
        <v>0</v>
      </c>
      <c r="M555" t="s">
        <v>36</v>
      </c>
      <c r="N555" t="str">
        <f>IF(AND(PESQUISA!$B$3&lt;&gt;"",OR(PESQUISA!$B$4="TODAS",B555=PESQUISA!$B$4),ISNUMBER(SEARCH(PESQUISA!$B$3,D555))),ROW()-1,"")</f>
        <v/>
      </c>
    </row>
    <row r="556" spans="1:14" x14ac:dyDescent="0.3">
      <c r="A556" t="s">
        <v>1712</v>
      </c>
      <c r="B556" t="s">
        <v>29</v>
      </c>
      <c r="C556" t="s">
        <v>1713</v>
      </c>
      <c r="D556" t="s">
        <v>1714</v>
      </c>
      <c r="E556" t="s">
        <v>40</v>
      </c>
      <c r="F556" s="7">
        <v>100.88</v>
      </c>
      <c r="G556" t="s">
        <v>33</v>
      </c>
      <c r="H556" t="s">
        <v>34</v>
      </c>
      <c r="I556" t="s">
        <v>1426</v>
      </c>
      <c r="L556" s="8">
        <v>0.28660000000000002</v>
      </c>
      <c r="M556" t="s">
        <v>36</v>
      </c>
      <c r="N556" t="str">
        <f>IF(AND(PESQUISA!$B$3&lt;&gt;"",OR(PESQUISA!$B$4="TODAS",B556=PESQUISA!$B$4),ISNUMBER(SEARCH(PESQUISA!$B$3,D556))),ROW()-1,"")</f>
        <v/>
      </c>
    </row>
    <row r="557" spans="1:14" x14ac:dyDescent="0.3">
      <c r="A557" t="s">
        <v>1715</v>
      </c>
      <c r="B557" t="s">
        <v>29</v>
      </c>
      <c r="C557" t="s">
        <v>1716</v>
      </c>
      <c r="D557" t="s">
        <v>1717</v>
      </c>
      <c r="E557" t="s">
        <v>40</v>
      </c>
      <c r="F557" s="7">
        <v>80.930000000000007</v>
      </c>
      <c r="G557" t="s">
        <v>33</v>
      </c>
      <c r="H557" t="s">
        <v>34</v>
      </c>
      <c r="I557" t="s">
        <v>1426</v>
      </c>
      <c r="L557" s="8">
        <v>0.2319</v>
      </c>
      <c r="M557" t="s">
        <v>36</v>
      </c>
      <c r="N557" t="str">
        <f>IF(AND(PESQUISA!$B$3&lt;&gt;"",OR(PESQUISA!$B$4="TODAS",B557=PESQUISA!$B$4),ISNUMBER(SEARCH(PESQUISA!$B$3,D557))),ROW()-1,"")</f>
        <v/>
      </c>
    </row>
    <row r="558" spans="1:14" x14ac:dyDescent="0.3">
      <c r="A558" t="s">
        <v>1718</v>
      </c>
      <c r="B558" t="s">
        <v>29</v>
      </c>
      <c r="C558" t="s">
        <v>1719</v>
      </c>
      <c r="D558" t="s">
        <v>1720</v>
      </c>
      <c r="E558" t="s">
        <v>40</v>
      </c>
      <c r="F558" s="7">
        <v>119.35</v>
      </c>
      <c r="G558" t="s">
        <v>33</v>
      </c>
      <c r="H558" t="s">
        <v>34</v>
      </c>
      <c r="I558" t="s">
        <v>1426</v>
      </c>
      <c r="L558" s="8">
        <v>0.27879999999999999</v>
      </c>
      <c r="M558" t="s">
        <v>36</v>
      </c>
      <c r="N558" t="str">
        <f>IF(AND(PESQUISA!$B$3&lt;&gt;"",OR(PESQUISA!$B$4="TODAS",B558=PESQUISA!$B$4),ISNUMBER(SEARCH(PESQUISA!$B$3,D558))),ROW()-1,"")</f>
        <v/>
      </c>
    </row>
    <row r="559" spans="1:14" x14ac:dyDescent="0.3">
      <c r="A559" t="s">
        <v>1721</v>
      </c>
      <c r="B559" t="s">
        <v>29</v>
      </c>
      <c r="C559" t="s">
        <v>1722</v>
      </c>
      <c r="D559" t="s">
        <v>1723</v>
      </c>
      <c r="E559" t="s">
        <v>40</v>
      </c>
      <c r="F559" s="7">
        <v>96.18</v>
      </c>
      <c r="G559" t="s">
        <v>33</v>
      </c>
      <c r="H559" t="s">
        <v>34</v>
      </c>
      <c r="I559" t="s">
        <v>1426</v>
      </c>
      <c r="L559" s="8">
        <v>0.22470000000000001</v>
      </c>
      <c r="M559" t="s">
        <v>36</v>
      </c>
      <c r="N559" t="str">
        <f>IF(AND(PESQUISA!$B$3&lt;&gt;"",OR(PESQUISA!$B$4="TODAS",B559=PESQUISA!$B$4),ISNUMBER(SEARCH(PESQUISA!$B$3,D559))),ROW()-1,"")</f>
        <v/>
      </c>
    </row>
    <row r="560" spans="1:14" x14ac:dyDescent="0.3">
      <c r="A560" t="s">
        <v>1724</v>
      </c>
      <c r="B560" t="s">
        <v>29</v>
      </c>
      <c r="C560" t="s">
        <v>1725</v>
      </c>
      <c r="D560" t="s">
        <v>1726</v>
      </c>
      <c r="E560" t="s">
        <v>40</v>
      </c>
      <c r="F560" s="7">
        <v>136.18</v>
      </c>
      <c r="G560" t="s">
        <v>33</v>
      </c>
      <c r="H560" t="s">
        <v>34</v>
      </c>
      <c r="I560" t="s">
        <v>1426</v>
      </c>
      <c r="L560" s="8">
        <v>0.27629999999999999</v>
      </c>
      <c r="M560" t="s">
        <v>36</v>
      </c>
      <c r="N560" t="str">
        <f>IF(AND(PESQUISA!$B$3&lt;&gt;"",OR(PESQUISA!$B$4="TODAS",B560=PESQUISA!$B$4),ISNUMBER(SEARCH(PESQUISA!$B$3,D560))),ROW()-1,"")</f>
        <v/>
      </c>
    </row>
    <row r="561" spans="1:14" x14ac:dyDescent="0.3">
      <c r="A561" t="s">
        <v>1727</v>
      </c>
      <c r="B561" t="s">
        <v>29</v>
      </c>
      <c r="C561" t="s">
        <v>1728</v>
      </c>
      <c r="D561" t="s">
        <v>1729</v>
      </c>
      <c r="E561" t="s">
        <v>40</v>
      </c>
      <c r="F561" s="7">
        <v>109.78</v>
      </c>
      <c r="G561" t="s">
        <v>33</v>
      </c>
      <c r="H561" t="s">
        <v>34</v>
      </c>
      <c r="I561" t="s">
        <v>1426</v>
      </c>
      <c r="L561" s="8">
        <v>0.22259999999999999</v>
      </c>
      <c r="M561" t="s">
        <v>36</v>
      </c>
      <c r="N561" t="str">
        <f>IF(AND(PESQUISA!$B$3&lt;&gt;"",OR(PESQUISA!$B$4="TODAS",B561=PESQUISA!$B$4),ISNUMBER(SEARCH(PESQUISA!$B$3,D561))),ROW()-1,"")</f>
        <v/>
      </c>
    </row>
    <row r="562" spans="1:14" x14ac:dyDescent="0.3">
      <c r="A562" t="s">
        <v>1730</v>
      </c>
      <c r="B562" t="s">
        <v>29</v>
      </c>
      <c r="C562" t="s">
        <v>1731</v>
      </c>
      <c r="D562" t="s">
        <v>1732</v>
      </c>
      <c r="E562" t="s">
        <v>40</v>
      </c>
      <c r="F562" s="7">
        <v>19.95</v>
      </c>
      <c r="G562" t="s">
        <v>33</v>
      </c>
      <c r="H562" t="s">
        <v>34</v>
      </c>
      <c r="I562" t="s">
        <v>1426</v>
      </c>
      <c r="L562" s="8">
        <v>0</v>
      </c>
      <c r="M562" t="s">
        <v>36</v>
      </c>
      <c r="N562" t="str">
        <f>IF(AND(PESQUISA!$B$3&lt;&gt;"",OR(PESQUISA!$B$4="TODAS",B562=PESQUISA!$B$4),ISNUMBER(SEARCH(PESQUISA!$B$3,D562))),ROW()-1,"")</f>
        <v/>
      </c>
    </row>
    <row r="563" spans="1:14" x14ac:dyDescent="0.3">
      <c r="A563" t="s">
        <v>1733</v>
      </c>
      <c r="B563" t="s">
        <v>29</v>
      </c>
      <c r="C563" t="s">
        <v>1734</v>
      </c>
      <c r="D563" t="s">
        <v>1735</v>
      </c>
      <c r="E563" t="s">
        <v>40</v>
      </c>
      <c r="F563" s="7">
        <v>15.47</v>
      </c>
      <c r="G563" t="s">
        <v>33</v>
      </c>
      <c r="H563" t="s">
        <v>34</v>
      </c>
      <c r="I563" t="s">
        <v>1426</v>
      </c>
      <c r="L563" s="8">
        <v>0</v>
      </c>
      <c r="M563" t="s">
        <v>36</v>
      </c>
      <c r="N563" t="str">
        <f>IF(AND(PESQUISA!$B$3&lt;&gt;"",OR(PESQUISA!$B$4="TODAS",B563=PESQUISA!$B$4),ISNUMBER(SEARCH(PESQUISA!$B$3,D563))),ROW()-1,"")</f>
        <v/>
      </c>
    </row>
    <row r="564" spans="1:14" x14ac:dyDescent="0.3">
      <c r="A564" t="s">
        <v>1736</v>
      </c>
      <c r="B564" t="s">
        <v>29</v>
      </c>
      <c r="C564" t="s">
        <v>1737</v>
      </c>
      <c r="D564" t="s">
        <v>1738</v>
      </c>
      <c r="E564" t="s">
        <v>40</v>
      </c>
      <c r="F564" s="7">
        <v>153.61000000000001</v>
      </c>
      <c r="G564" t="s">
        <v>33</v>
      </c>
      <c r="H564" t="s">
        <v>34</v>
      </c>
      <c r="I564" t="s">
        <v>1426</v>
      </c>
      <c r="L564" s="8">
        <v>0.27329999999999999</v>
      </c>
      <c r="M564" t="s">
        <v>36</v>
      </c>
      <c r="N564" t="str">
        <f>IF(AND(PESQUISA!$B$3&lt;&gt;"",OR(PESQUISA!$B$4="TODAS",B564=PESQUISA!$B$4),ISNUMBER(SEARCH(PESQUISA!$B$3,D564))),ROW()-1,"")</f>
        <v/>
      </c>
    </row>
    <row r="565" spans="1:14" x14ac:dyDescent="0.3">
      <c r="A565" t="s">
        <v>1739</v>
      </c>
      <c r="B565" t="s">
        <v>29</v>
      </c>
      <c r="C565" t="s">
        <v>1740</v>
      </c>
      <c r="D565" t="s">
        <v>1741</v>
      </c>
      <c r="E565" t="s">
        <v>40</v>
      </c>
      <c r="F565" s="7">
        <v>123.97</v>
      </c>
      <c r="G565" t="s">
        <v>33</v>
      </c>
      <c r="H565" t="s">
        <v>34</v>
      </c>
      <c r="I565" t="s">
        <v>1426</v>
      </c>
      <c r="L565" s="8">
        <v>0.21990000000000001</v>
      </c>
      <c r="M565" t="s">
        <v>36</v>
      </c>
      <c r="N565" t="str">
        <f>IF(AND(PESQUISA!$B$3&lt;&gt;"",OR(PESQUISA!$B$4="TODAS",B565=PESQUISA!$B$4),ISNUMBER(SEARCH(PESQUISA!$B$3,D565))),ROW()-1,"")</f>
        <v/>
      </c>
    </row>
    <row r="566" spans="1:14" x14ac:dyDescent="0.3">
      <c r="A566" t="s">
        <v>1742</v>
      </c>
      <c r="B566" t="s">
        <v>29</v>
      </c>
      <c r="C566" t="s">
        <v>1743</v>
      </c>
      <c r="D566" t="s">
        <v>1744</v>
      </c>
      <c r="E566" t="s">
        <v>40</v>
      </c>
      <c r="F566" s="7">
        <v>171.49</v>
      </c>
      <c r="G566" t="s">
        <v>33</v>
      </c>
      <c r="H566" t="s">
        <v>34</v>
      </c>
      <c r="I566" t="s">
        <v>1426</v>
      </c>
      <c r="L566" s="8">
        <v>0.2702</v>
      </c>
      <c r="M566" t="s">
        <v>36</v>
      </c>
      <c r="N566" t="str">
        <f>IF(AND(PESQUISA!$B$3&lt;&gt;"",OR(PESQUISA!$B$4="TODAS",B566=PESQUISA!$B$4),ISNUMBER(SEARCH(PESQUISA!$B$3,D566))),ROW()-1,"")</f>
        <v/>
      </c>
    </row>
    <row r="567" spans="1:14" x14ac:dyDescent="0.3">
      <c r="A567" t="s">
        <v>1745</v>
      </c>
      <c r="B567" t="s">
        <v>29</v>
      </c>
      <c r="C567" t="s">
        <v>1746</v>
      </c>
      <c r="D567" t="s">
        <v>1747</v>
      </c>
      <c r="E567" t="s">
        <v>40</v>
      </c>
      <c r="F567" s="7">
        <v>138.63999999999999</v>
      </c>
      <c r="G567" t="s">
        <v>33</v>
      </c>
      <c r="H567" t="s">
        <v>34</v>
      </c>
      <c r="I567" t="s">
        <v>1426</v>
      </c>
      <c r="L567" s="8">
        <v>0.21709999999999999</v>
      </c>
      <c r="M567" t="s">
        <v>36</v>
      </c>
      <c r="N567" t="str">
        <f>IF(AND(PESQUISA!$B$3&lt;&gt;"",OR(PESQUISA!$B$4="TODAS",B567=PESQUISA!$B$4),ISNUMBER(SEARCH(PESQUISA!$B$3,D567))),ROW()-1,"")</f>
        <v/>
      </c>
    </row>
    <row r="568" spans="1:14" x14ac:dyDescent="0.3">
      <c r="A568" t="s">
        <v>1748</v>
      </c>
      <c r="B568" t="s">
        <v>29</v>
      </c>
      <c r="C568" t="s">
        <v>1749</v>
      </c>
      <c r="D568" t="s">
        <v>1750</v>
      </c>
      <c r="E568" t="s">
        <v>40</v>
      </c>
      <c r="F568" s="7">
        <v>33.68</v>
      </c>
      <c r="G568" t="s">
        <v>33</v>
      </c>
      <c r="H568" t="s">
        <v>34</v>
      </c>
      <c r="I568" t="s">
        <v>1426</v>
      </c>
      <c r="L568" s="8">
        <v>0</v>
      </c>
      <c r="M568" t="s">
        <v>36</v>
      </c>
      <c r="N568" t="str">
        <f>IF(AND(PESQUISA!$B$3&lt;&gt;"",OR(PESQUISA!$B$4="TODAS",B568=PESQUISA!$B$4),ISNUMBER(SEARCH(PESQUISA!$B$3,D568))),ROW()-1,"")</f>
        <v/>
      </c>
    </row>
    <row r="569" spans="1:14" x14ac:dyDescent="0.3">
      <c r="A569" t="s">
        <v>1751</v>
      </c>
      <c r="B569" t="s">
        <v>29</v>
      </c>
      <c r="C569" t="s">
        <v>1752</v>
      </c>
      <c r="D569" t="s">
        <v>1753</v>
      </c>
      <c r="E569" t="s">
        <v>40</v>
      </c>
      <c r="F569" s="7">
        <v>27.95</v>
      </c>
      <c r="G569" t="s">
        <v>33</v>
      </c>
      <c r="H569" t="s">
        <v>34</v>
      </c>
      <c r="I569" t="s">
        <v>1426</v>
      </c>
      <c r="L569" s="8">
        <v>0</v>
      </c>
      <c r="M569" t="s">
        <v>36</v>
      </c>
      <c r="N569" t="str">
        <f>IF(AND(PESQUISA!$B$3&lt;&gt;"",OR(PESQUISA!$B$4="TODAS",B569=PESQUISA!$B$4),ISNUMBER(SEARCH(PESQUISA!$B$3,D569))),ROW()-1,"")</f>
        <v/>
      </c>
    </row>
    <row r="570" spans="1:14" x14ac:dyDescent="0.3">
      <c r="A570" t="s">
        <v>1754</v>
      </c>
      <c r="B570" t="s">
        <v>29</v>
      </c>
      <c r="C570" t="s">
        <v>1755</v>
      </c>
      <c r="D570" t="s">
        <v>1756</v>
      </c>
      <c r="E570" t="s">
        <v>40</v>
      </c>
      <c r="F570" s="7">
        <v>23.76</v>
      </c>
      <c r="G570" t="s">
        <v>33</v>
      </c>
      <c r="H570" t="s">
        <v>34</v>
      </c>
      <c r="I570" t="s">
        <v>1426</v>
      </c>
      <c r="L570" s="8">
        <v>0</v>
      </c>
      <c r="M570" t="s">
        <v>36</v>
      </c>
      <c r="N570" t="str">
        <f>IF(AND(PESQUISA!$B$3&lt;&gt;"",OR(PESQUISA!$B$4="TODAS",B570=PESQUISA!$B$4),ISNUMBER(SEARCH(PESQUISA!$B$3,D570))),ROW()-1,"")</f>
        <v/>
      </c>
    </row>
    <row r="571" spans="1:14" x14ac:dyDescent="0.3">
      <c r="A571" t="s">
        <v>1757</v>
      </c>
      <c r="B571" t="s">
        <v>29</v>
      </c>
      <c r="C571" t="s">
        <v>1758</v>
      </c>
      <c r="D571" t="s">
        <v>1759</v>
      </c>
      <c r="E571" t="s">
        <v>40</v>
      </c>
      <c r="F571" s="7">
        <v>19.55</v>
      </c>
      <c r="G571" t="s">
        <v>33</v>
      </c>
      <c r="H571" t="s">
        <v>34</v>
      </c>
      <c r="I571" t="s">
        <v>1426</v>
      </c>
      <c r="L571" s="8">
        <v>0</v>
      </c>
      <c r="M571" t="s">
        <v>36</v>
      </c>
      <c r="N571" t="str">
        <f>IF(AND(PESQUISA!$B$3&lt;&gt;"",OR(PESQUISA!$B$4="TODAS",B571=PESQUISA!$B$4),ISNUMBER(SEARCH(PESQUISA!$B$3,D571))),ROW()-1,"")</f>
        <v/>
      </c>
    </row>
    <row r="572" spans="1:14" x14ac:dyDescent="0.3">
      <c r="A572" t="s">
        <v>1760</v>
      </c>
      <c r="B572" t="s">
        <v>29</v>
      </c>
      <c r="C572" t="s">
        <v>1761</v>
      </c>
      <c r="D572" t="s">
        <v>1762</v>
      </c>
      <c r="E572" t="s">
        <v>40</v>
      </c>
      <c r="F572" s="7">
        <v>28.9</v>
      </c>
      <c r="G572" t="s">
        <v>33</v>
      </c>
      <c r="H572" t="s">
        <v>34</v>
      </c>
      <c r="I572" t="s">
        <v>1426</v>
      </c>
      <c r="L572" s="8">
        <v>0</v>
      </c>
      <c r="M572" t="s">
        <v>36</v>
      </c>
      <c r="N572" t="str">
        <f>IF(AND(PESQUISA!$B$3&lt;&gt;"",OR(PESQUISA!$B$4="TODAS",B572=PESQUISA!$B$4),ISNUMBER(SEARCH(PESQUISA!$B$3,D572))),ROW()-1,"")</f>
        <v/>
      </c>
    </row>
    <row r="573" spans="1:14" x14ac:dyDescent="0.3">
      <c r="A573" t="s">
        <v>1763</v>
      </c>
      <c r="B573" t="s">
        <v>29</v>
      </c>
      <c r="C573" t="s">
        <v>1764</v>
      </c>
      <c r="D573" t="s">
        <v>1765</v>
      </c>
      <c r="E573" t="s">
        <v>40</v>
      </c>
      <c r="F573" s="7">
        <v>23.94</v>
      </c>
      <c r="G573" t="s">
        <v>33</v>
      </c>
      <c r="H573" t="s">
        <v>34</v>
      </c>
      <c r="I573" t="s">
        <v>1426</v>
      </c>
      <c r="L573" s="8">
        <v>0</v>
      </c>
      <c r="M573" t="s">
        <v>36</v>
      </c>
      <c r="N573" t="str">
        <f>IF(AND(PESQUISA!$B$3&lt;&gt;"",OR(PESQUISA!$B$4="TODAS",B573=PESQUISA!$B$4),ISNUMBER(SEARCH(PESQUISA!$B$3,D573))),ROW()-1,"")</f>
        <v/>
      </c>
    </row>
    <row r="574" spans="1:14" x14ac:dyDescent="0.3">
      <c r="A574" t="s">
        <v>1766</v>
      </c>
      <c r="B574" t="s">
        <v>29</v>
      </c>
      <c r="C574" t="s">
        <v>1767</v>
      </c>
      <c r="D574" t="s">
        <v>1768</v>
      </c>
      <c r="E574" t="s">
        <v>60</v>
      </c>
      <c r="F574" s="7">
        <v>73.98</v>
      </c>
      <c r="G574" t="s">
        <v>33</v>
      </c>
      <c r="H574" t="s">
        <v>34</v>
      </c>
      <c r="I574" t="s">
        <v>1426</v>
      </c>
      <c r="L574" s="8">
        <v>0.1588</v>
      </c>
      <c r="M574" t="s">
        <v>36</v>
      </c>
      <c r="N574" t="str">
        <f>IF(AND(PESQUISA!$B$3&lt;&gt;"",OR(PESQUISA!$B$4="TODAS",B574=PESQUISA!$B$4),ISNUMBER(SEARCH(PESQUISA!$B$3,D574))),ROW()-1,"")</f>
        <v/>
      </c>
    </row>
    <row r="575" spans="1:14" x14ac:dyDescent="0.3">
      <c r="A575" t="s">
        <v>1769</v>
      </c>
      <c r="B575" t="s">
        <v>29</v>
      </c>
      <c r="C575" t="s">
        <v>1770</v>
      </c>
      <c r="D575" t="s">
        <v>1771</v>
      </c>
      <c r="E575" t="s">
        <v>60</v>
      </c>
      <c r="F575" s="7">
        <v>66.239999999999995</v>
      </c>
      <c r="G575" t="s">
        <v>33</v>
      </c>
      <c r="H575" t="s">
        <v>34</v>
      </c>
      <c r="I575" t="s">
        <v>1426</v>
      </c>
      <c r="L575" s="8">
        <v>0.115</v>
      </c>
      <c r="M575" t="s">
        <v>36</v>
      </c>
      <c r="N575" t="str">
        <f>IF(AND(PESQUISA!$B$3&lt;&gt;"",OR(PESQUISA!$B$4="TODAS",B575=PESQUISA!$B$4),ISNUMBER(SEARCH(PESQUISA!$B$3,D575))),ROW()-1,"")</f>
        <v/>
      </c>
    </row>
    <row r="576" spans="1:14" x14ac:dyDescent="0.3">
      <c r="A576" t="s">
        <v>1772</v>
      </c>
      <c r="B576" t="s">
        <v>29</v>
      </c>
      <c r="C576" t="s">
        <v>1773</v>
      </c>
      <c r="D576" t="s">
        <v>1774</v>
      </c>
      <c r="E576" t="s">
        <v>60</v>
      </c>
      <c r="F576" s="7">
        <v>89.94</v>
      </c>
      <c r="G576" t="s">
        <v>33</v>
      </c>
      <c r="H576" t="s">
        <v>34</v>
      </c>
      <c r="I576" t="s">
        <v>1426</v>
      </c>
      <c r="L576" s="8">
        <v>0.15409999999999999</v>
      </c>
      <c r="M576" t="s">
        <v>36</v>
      </c>
      <c r="N576" t="str">
        <f>IF(AND(PESQUISA!$B$3&lt;&gt;"",OR(PESQUISA!$B$4="TODAS",B576=PESQUISA!$B$4),ISNUMBER(SEARCH(PESQUISA!$B$3,D576))),ROW()-1,"")</f>
        <v/>
      </c>
    </row>
    <row r="577" spans="1:14" x14ac:dyDescent="0.3">
      <c r="A577" t="s">
        <v>1775</v>
      </c>
      <c r="B577" t="s">
        <v>29</v>
      </c>
      <c r="C577" t="s">
        <v>1776</v>
      </c>
      <c r="D577" t="s">
        <v>1777</v>
      </c>
      <c r="E577" t="s">
        <v>60</v>
      </c>
      <c r="F577" s="7">
        <v>80.64</v>
      </c>
      <c r="G577" t="s">
        <v>33</v>
      </c>
      <c r="H577" t="s">
        <v>34</v>
      </c>
      <c r="I577" t="s">
        <v>1426</v>
      </c>
      <c r="L577" s="8">
        <v>0.1116</v>
      </c>
      <c r="M577" t="s">
        <v>36</v>
      </c>
      <c r="N577" t="str">
        <f>IF(AND(PESQUISA!$B$3&lt;&gt;"",OR(PESQUISA!$B$4="TODAS",B577=PESQUISA!$B$4),ISNUMBER(SEARCH(PESQUISA!$B$3,D577))),ROW()-1,"")</f>
        <v/>
      </c>
    </row>
    <row r="578" spans="1:14" x14ac:dyDescent="0.3">
      <c r="A578" t="s">
        <v>1778</v>
      </c>
      <c r="B578" t="s">
        <v>29</v>
      </c>
      <c r="C578" t="s">
        <v>1779</v>
      </c>
      <c r="D578" t="s">
        <v>1780</v>
      </c>
      <c r="E578" t="s">
        <v>60</v>
      </c>
      <c r="F578" s="7">
        <v>105.93</v>
      </c>
      <c r="G578" t="s">
        <v>33</v>
      </c>
      <c r="H578" t="s">
        <v>34</v>
      </c>
      <c r="I578" t="s">
        <v>1426</v>
      </c>
      <c r="L578" s="8">
        <v>0.151</v>
      </c>
      <c r="M578" t="s">
        <v>36</v>
      </c>
      <c r="N578" t="str">
        <f>IF(AND(PESQUISA!$B$3&lt;&gt;"",OR(PESQUISA!$B$4="TODAS",B578=PESQUISA!$B$4),ISNUMBER(SEARCH(PESQUISA!$B$3,D578))),ROW()-1,"")</f>
        <v/>
      </c>
    </row>
    <row r="579" spans="1:14" x14ac:dyDescent="0.3">
      <c r="A579" t="s">
        <v>1781</v>
      </c>
      <c r="B579" t="s">
        <v>29</v>
      </c>
      <c r="C579" t="s">
        <v>1782</v>
      </c>
      <c r="D579" t="s">
        <v>1783</v>
      </c>
      <c r="E579" t="s">
        <v>60</v>
      </c>
      <c r="F579" s="7">
        <v>95.03</v>
      </c>
      <c r="G579" t="s">
        <v>33</v>
      </c>
      <c r="H579" t="s">
        <v>34</v>
      </c>
      <c r="I579" t="s">
        <v>1426</v>
      </c>
      <c r="L579" s="8">
        <v>0.10929999999999999</v>
      </c>
      <c r="M579" t="s">
        <v>36</v>
      </c>
      <c r="N579" t="str">
        <f>IF(AND(PESQUISA!$B$3&lt;&gt;"",OR(PESQUISA!$B$4="TODAS",B579=PESQUISA!$B$4),ISNUMBER(SEARCH(PESQUISA!$B$3,D579))),ROW()-1,"")</f>
        <v/>
      </c>
    </row>
    <row r="580" spans="1:14" x14ac:dyDescent="0.3">
      <c r="A580" t="s">
        <v>1784</v>
      </c>
      <c r="B580" t="s">
        <v>29</v>
      </c>
      <c r="C580" t="s">
        <v>1785</v>
      </c>
      <c r="D580" t="s">
        <v>1786</v>
      </c>
      <c r="E580" t="s">
        <v>60</v>
      </c>
      <c r="F580" s="7">
        <v>121.88</v>
      </c>
      <c r="G580" t="s">
        <v>33</v>
      </c>
      <c r="H580" t="s">
        <v>34</v>
      </c>
      <c r="I580" t="s">
        <v>1426</v>
      </c>
      <c r="L580" s="8">
        <v>0.1487</v>
      </c>
      <c r="M580" t="s">
        <v>36</v>
      </c>
      <c r="N580" t="str">
        <f>IF(AND(PESQUISA!$B$3&lt;&gt;"",OR(PESQUISA!$B$4="TODAS",B580=PESQUISA!$B$4),ISNUMBER(SEARCH(PESQUISA!$B$3,D580))),ROW()-1,"")</f>
        <v/>
      </c>
    </row>
    <row r="581" spans="1:14" x14ac:dyDescent="0.3">
      <c r="A581" t="s">
        <v>1787</v>
      </c>
      <c r="B581" t="s">
        <v>29</v>
      </c>
      <c r="C581" t="s">
        <v>1788</v>
      </c>
      <c r="D581" t="s">
        <v>1789</v>
      </c>
      <c r="E581" t="s">
        <v>60</v>
      </c>
      <c r="F581" s="7">
        <v>109.43</v>
      </c>
      <c r="G581" t="s">
        <v>33</v>
      </c>
      <c r="H581" t="s">
        <v>34</v>
      </c>
      <c r="I581" t="s">
        <v>1426</v>
      </c>
      <c r="L581" s="8">
        <v>0.1075</v>
      </c>
      <c r="M581" t="s">
        <v>36</v>
      </c>
      <c r="N581" t="str">
        <f>IF(AND(PESQUISA!$B$3&lt;&gt;"",OR(PESQUISA!$B$4="TODAS",B581=PESQUISA!$B$4),ISNUMBER(SEARCH(PESQUISA!$B$3,D581))),ROW()-1,"")</f>
        <v/>
      </c>
    </row>
    <row r="582" spans="1:14" x14ac:dyDescent="0.3">
      <c r="A582" t="s">
        <v>1790</v>
      </c>
      <c r="B582" t="s">
        <v>29</v>
      </c>
      <c r="C582" t="s">
        <v>1791</v>
      </c>
      <c r="D582" t="s">
        <v>1792</v>
      </c>
      <c r="E582" t="s">
        <v>60</v>
      </c>
      <c r="F582" s="7">
        <v>137.86000000000001</v>
      </c>
      <c r="G582" t="s">
        <v>33</v>
      </c>
      <c r="H582" t="s">
        <v>34</v>
      </c>
      <c r="I582" t="s">
        <v>1426</v>
      </c>
      <c r="L582" s="8">
        <v>0.14680000000000001</v>
      </c>
      <c r="M582" t="s">
        <v>36</v>
      </c>
      <c r="N582" t="str">
        <f>IF(AND(PESQUISA!$B$3&lt;&gt;"",OR(PESQUISA!$B$4="TODAS",B582=PESQUISA!$B$4),ISNUMBER(SEARCH(PESQUISA!$B$3,D582))),ROW()-1,"")</f>
        <v/>
      </c>
    </row>
    <row r="583" spans="1:14" x14ac:dyDescent="0.3">
      <c r="A583" t="s">
        <v>1793</v>
      </c>
      <c r="B583" t="s">
        <v>29</v>
      </c>
      <c r="C583" t="s">
        <v>1794</v>
      </c>
      <c r="D583" t="s">
        <v>1795</v>
      </c>
      <c r="E583" t="s">
        <v>60</v>
      </c>
      <c r="F583" s="7">
        <v>123.84</v>
      </c>
      <c r="G583" t="s">
        <v>33</v>
      </c>
      <c r="H583" t="s">
        <v>34</v>
      </c>
      <c r="I583" t="s">
        <v>1426</v>
      </c>
      <c r="L583" s="8">
        <v>0.1061</v>
      </c>
      <c r="M583" t="s">
        <v>36</v>
      </c>
      <c r="N583" t="str">
        <f>IF(AND(PESQUISA!$B$3&lt;&gt;"",OR(PESQUISA!$B$4="TODAS",B583=PESQUISA!$B$4),ISNUMBER(SEARCH(PESQUISA!$B$3,D583))),ROW()-1,"")</f>
        <v/>
      </c>
    </row>
    <row r="584" spans="1:14" x14ac:dyDescent="0.3">
      <c r="A584" t="s">
        <v>1796</v>
      </c>
      <c r="B584" t="s">
        <v>29</v>
      </c>
      <c r="C584" t="s">
        <v>1797</v>
      </c>
      <c r="D584" t="s">
        <v>1798</v>
      </c>
      <c r="E584" t="s">
        <v>60</v>
      </c>
      <c r="F584" s="7">
        <v>158.19</v>
      </c>
      <c r="G584" t="s">
        <v>33</v>
      </c>
      <c r="H584" t="s">
        <v>34</v>
      </c>
      <c r="I584" t="s">
        <v>1426</v>
      </c>
      <c r="L584" s="8">
        <v>0.16</v>
      </c>
      <c r="M584" t="s">
        <v>36</v>
      </c>
      <c r="N584" t="str">
        <f>IF(AND(PESQUISA!$B$3&lt;&gt;"",OR(PESQUISA!$B$4="TODAS",B584=PESQUISA!$B$4),ISNUMBER(SEARCH(PESQUISA!$B$3,D584))),ROW()-1,"")</f>
        <v/>
      </c>
    </row>
    <row r="585" spans="1:14" x14ac:dyDescent="0.3">
      <c r="A585" t="s">
        <v>1799</v>
      </c>
      <c r="B585" t="s">
        <v>29</v>
      </c>
      <c r="C585" t="s">
        <v>1800</v>
      </c>
      <c r="D585" t="s">
        <v>1801</v>
      </c>
      <c r="E585" t="s">
        <v>60</v>
      </c>
      <c r="F585" s="7">
        <v>141.56</v>
      </c>
      <c r="G585" t="s">
        <v>33</v>
      </c>
      <c r="H585" t="s">
        <v>34</v>
      </c>
      <c r="I585" t="s">
        <v>1426</v>
      </c>
      <c r="L585" s="8">
        <v>0.11609999999999999</v>
      </c>
      <c r="M585" t="s">
        <v>36</v>
      </c>
      <c r="N585" t="str">
        <f>IF(AND(PESQUISA!$B$3&lt;&gt;"",OR(PESQUISA!$B$4="TODAS",B585=PESQUISA!$B$4),ISNUMBER(SEARCH(PESQUISA!$B$3,D585))),ROW()-1,"")</f>
        <v/>
      </c>
    </row>
    <row r="586" spans="1:14" x14ac:dyDescent="0.3">
      <c r="A586" t="s">
        <v>1802</v>
      </c>
      <c r="B586" t="s">
        <v>29</v>
      </c>
      <c r="C586" t="s">
        <v>1803</v>
      </c>
      <c r="D586" t="s">
        <v>1804</v>
      </c>
      <c r="E586" t="s">
        <v>60</v>
      </c>
      <c r="F586" s="7">
        <v>42.06</v>
      </c>
      <c r="G586" t="s">
        <v>33</v>
      </c>
      <c r="H586" t="s">
        <v>34</v>
      </c>
      <c r="I586" t="s">
        <v>1426</v>
      </c>
      <c r="L586" s="8">
        <v>0.17829999999999999</v>
      </c>
      <c r="M586" t="s">
        <v>36</v>
      </c>
      <c r="N586" t="str">
        <f>IF(AND(PESQUISA!$B$3&lt;&gt;"",OR(PESQUISA!$B$4="TODAS",B586=PESQUISA!$B$4),ISNUMBER(SEARCH(PESQUISA!$B$3,D586))),ROW()-1,"")</f>
        <v/>
      </c>
    </row>
    <row r="587" spans="1:14" x14ac:dyDescent="0.3">
      <c r="A587" t="s">
        <v>1805</v>
      </c>
      <c r="B587" t="s">
        <v>29</v>
      </c>
      <c r="C587" t="s">
        <v>1806</v>
      </c>
      <c r="D587" t="s">
        <v>1807</v>
      </c>
      <c r="E587" t="s">
        <v>60</v>
      </c>
      <c r="F587" s="7">
        <v>37.479999999999997</v>
      </c>
      <c r="G587" t="s">
        <v>33</v>
      </c>
      <c r="H587" t="s">
        <v>34</v>
      </c>
      <c r="I587" t="s">
        <v>1426</v>
      </c>
      <c r="L587" s="8">
        <v>0.12989999999999999</v>
      </c>
      <c r="M587" t="s">
        <v>36</v>
      </c>
      <c r="N587" t="str">
        <f>IF(AND(PESQUISA!$B$3&lt;&gt;"",OR(PESQUISA!$B$4="TODAS",B587=PESQUISA!$B$4),ISNUMBER(SEARCH(PESQUISA!$B$3,D587))),ROW()-1,"")</f>
        <v/>
      </c>
    </row>
    <row r="588" spans="1:14" x14ac:dyDescent="0.3">
      <c r="A588" t="s">
        <v>1808</v>
      </c>
      <c r="B588" t="s">
        <v>29</v>
      </c>
      <c r="C588" t="s">
        <v>1809</v>
      </c>
      <c r="D588" t="s">
        <v>1810</v>
      </c>
      <c r="E588" t="s">
        <v>60</v>
      </c>
      <c r="F588" s="7">
        <v>50.02</v>
      </c>
      <c r="G588" t="s">
        <v>33</v>
      </c>
      <c r="H588" t="s">
        <v>34</v>
      </c>
      <c r="I588" t="s">
        <v>1426</v>
      </c>
      <c r="L588" s="8">
        <v>0.1711</v>
      </c>
      <c r="M588" t="s">
        <v>36</v>
      </c>
      <c r="N588" t="str">
        <f>IF(AND(PESQUISA!$B$3&lt;&gt;"",OR(PESQUISA!$B$4="TODAS",B588=PESQUISA!$B$4),ISNUMBER(SEARCH(PESQUISA!$B$3,D588))),ROW()-1,"")</f>
        <v/>
      </c>
    </row>
    <row r="589" spans="1:14" x14ac:dyDescent="0.3">
      <c r="A589" t="s">
        <v>1811</v>
      </c>
      <c r="B589" t="s">
        <v>29</v>
      </c>
      <c r="C589" t="s">
        <v>1812</v>
      </c>
      <c r="D589" t="s">
        <v>1813</v>
      </c>
      <c r="E589" t="s">
        <v>60</v>
      </c>
      <c r="F589" s="7">
        <v>44.64</v>
      </c>
      <c r="G589" t="s">
        <v>33</v>
      </c>
      <c r="H589" t="s">
        <v>34</v>
      </c>
      <c r="I589" t="s">
        <v>1426</v>
      </c>
      <c r="L589" s="8">
        <v>0.1246</v>
      </c>
      <c r="M589" t="s">
        <v>36</v>
      </c>
      <c r="N589" t="str">
        <f>IF(AND(PESQUISA!$B$3&lt;&gt;"",OR(PESQUISA!$B$4="TODAS",B589=PESQUISA!$B$4),ISNUMBER(SEARCH(PESQUISA!$B$3,D589))),ROW()-1,"")</f>
        <v/>
      </c>
    </row>
    <row r="590" spans="1:14" x14ac:dyDescent="0.3">
      <c r="A590" t="s">
        <v>1814</v>
      </c>
      <c r="B590" t="s">
        <v>29</v>
      </c>
      <c r="C590" t="s">
        <v>1815</v>
      </c>
      <c r="D590" t="s">
        <v>1816</v>
      </c>
      <c r="E590" t="s">
        <v>60</v>
      </c>
      <c r="F590" s="7">
        <v>58.01</v>
      </c>
      <c r="G590" t="s">
        <v>33</v>
      </c>
      <c r="H590" t="s">
        <v>34</v>
      </c>
      <c r="I590" t="s">
        <v>1426</v>
      </c>
      <c r="L590" s="8">
        <v>0.1658</v>
      </c>
      <c r="M590" t="s">
        <v>36</v>
      </c>
      <c r="N590" t="str">
        <f>IF(AND(PESQUISA!$B$3&lt;&gt;"",OR(PESQUISA!$B$4="TODAS",B590=PESQUISA!$B$4),ISNUMBER(SEARCH(PESQUISA!$B$3,D590))),ROW()-1,"")</f>
        <v/>
      </c>
    </row>
    <row r="591" spans="1:14" x14ac:dyDescent="0.3">
      <c r="A591" t="s">
        <v>1817</v>
      </c>
      <c r="B591" t="s">
        <v>29</v>
      </c>
      <c r="C591" t="s">
        <v>1818</v>
      </c>
      <c r="D591" t="s">
        <v>1819</v>
      </c>
      <c r="E591" t="s">
        <v>60</v>
      </c>
      <c r="F591" s="7">
        <v>51.85</v>
      </c>
      <c r="G591" t="s">
        <v>33</v>
      </c>
      <c r="H591" t="s">
        <v>34</v>
      </c>
      <c r="I591" t="s">
        <v>1426</v>
      </c>
      <c r="L591" s="8">
        <v>0.1205</v>
      </c>
      <c r="M591" t="s">
        <v>36</v>
      </c>
      <c r="N591" t="str">
        <f>IF(AND(PESQUISA!$B$3&lt;&gt;"",OR(PESQUISA!$B$4="TODAS",B591=PESQUISA!$B$4),ISNUMBER(SEARCH(PESQUISA!$B$3,D591))),ROW()-1,"")</f>
        <v/>
      </c>
    </row>
    <row r="592" spans="1:14" x14ac:dyDescent="0.3">
      <c r="A592" t="s">
        <v>1820</v>
      </c>
      <c r="B592" t="s">
        <v>29</v>
      </c>
      <c r="C592" t="s">
        <v>1821</v>
      </c>
      <c r="D592" t="s">
        <v>1822</v>
      </c>
      <c r="E592" t="s">
        <v>60</v>
      </c>
      <c r="F592" s="7">
        <v>66</v>
      </c>
      <c r="G592" t="s">
        <v>33</v>
      </c>
      <c r="H592" t="s">
        <v>34</v>
      </c>
      <c r="I592" t="s">
        <v>1426</v>
      </c>
      <c r="L592" s="8">
        <v>0.1618</v>
      </c>
      <c r="M592" t="s">
        <v>36</v>
      </c>
      <c r="N592" t="str">
        <f>IF(AND(PESQUISA!$B$3&lt;&gt;"",OR(PESQUISA!$B$4="TODAS",B592=PESQUISA!$B$4),ISNUMBER(SEARCH(PESQUISA!$B$3,D592))),ROW()-1,"")</f>
        <v/>
      </c>
    </row>
    <row r="593" spans="1:14" x14ac:dyDescent="0.3">
      <c r="A593" t="s">
        <v>1823</v>
      </c>
      <c r="B593" t="s">
        <v>29</v>
      </c>
      <c r="C593" t="s">
        <v>1824</v>
      </c>
      <c r="D593" t="s">
        <v>1825</v>
      </c>
      <c r="E593" t="s">
        <v>60</v>
      </c>
      <c r="F593" s="7">
        <v>59.05</v>
      </c>
      <c r="G593" t="s">
        <v>33</v>
      </c>
      <c r="H593" t="s">
        <v>34</v>
      </c>
      <c r="I593" t="s">
        <v>1426</v>
      </c>
      <c r="L593" s="8">
        <v>0.1174</v>
      </c>
      <c r="M593" t="s">
        <v>36</v>
      </c>
      <c r="N593" t="str">
        <f>IF(AND(PESQUISA!$B$3&lt;&gt;"",OR(PESQUISA!$B$4="TODAS",B593=PESQUISA!$B$4),ISNUMBER(SEARCH(PESQUISA!$B$3,D593))),ROW()-1,"")</f>
        <v/>
      </c>
    </row>
    <row r="594" spans="1:14" x14ac:dyDescent="0.3">
      <c r="A594" t="s">
        <v>1826</v>
      </c>
      <c r="B594" t="s">
        <v>29</v>
      </c>
      <c r="C594" t="s">
        <v>1827</v>
      </c>
      <c r="D594" t="s">
        <v>1828</v>
      </c>
      <c r="E594" t="s">
        <v>60</v>
      </c>
      <c r="F594" s="7">
        <v>5.28</v>
      </c>
      <c r="G594" t="s">
        <v>33</v>
      </c>
      <c r="H594" t="s">
        <v>34</v>
      </c>
      <c r="I594" t="s">
        <v>1426</v>
      </c>
      <c r="L594" s="8">
        <v>0</v>
      </c>
      <c r="M594" t="s">
        <v>36</v>
      </c>
      <c r="N594" t="str">
        <f>IF(AND(PESQUISA!$B$3&lt;&gt;"",OR(PESQUISA!$B$4="TODAS",B594=PESQUISA!$B$4),ISNUMBER(SEARCH(PESQUISA!$B$3,D594))),ROW()-1,"")</f>
        <v/>
      </c>
    </row>
    <row r="595" spans="1:14" x14ac:dyDescent="0.3">
      <c r="A595" t="s">
        <v>1829</v>
      </c>
      <c r="B595" t="s">
        <v>29</v>
      </c>
      <c r="C595" t="s">
        <v>1830</v>
      </c>
      <c r="D595" t="s">
        <v>1831</v>
      </c>
      <c r="E595" t="s">
        <v>60</v>
      </c>
      <c r="F595" s="7">
        <v>4.07</v>
      </c>
      <c r="G595" t="s">
        <v>33</v>
      </c>
      <c r="H595" t="s">
        <v>34</v>
      </c>
      <c r="I595" t="s">
        <v>1426</v>
      </c>
      <c r="L595" s="8">
        <v>0</v>
      </c>
      <c r="M595" t="s">
        <v>36</v>
      </c>
      <c r="N595" t="str">
        <f>IF(AND(PESQUISA!$B$3&lt;&gt;"",OR(PESQUISA!$B$4="TODAS",B595=PESQUISA!$B$4),ISNUMBER(SEARCH(PESQUISA!$B$3,D595))),ROW()-1,"")</f>
        <v/>
      </c>
    </row>
    <row r="596" spans="1:14" x14ac:dyDescent="0.3">
      <c r="A596" t="s">
        <v>1832</v>
      </c>
      <c r="B596" t="s">
        <v>29</v>
      </c>
      <c r="C596" t="s">
        <v>1833</v>
      </c>
      <c r="D596" t="s">
        <v>1834</v>
      </c>
      <c r="E596" t="s">
        <v>60</v>
      </c>
      <c r="F596" s="7">
        <v>43.34</v>
      </c>
      <c r="G596" t="s">
        <v>33</v>
      </c>
      <c r="H596" t="s">
        <v>34</v>
      </c>
      <c r="I596" t="s">
        <v>1426</v>
      </c>
      <c r="L596" s="8">
        <v>0.28499999999999998</v>
      </c>
      <c r="M596" t="s">
        <v>36</v>
      </c>
      <c r="N596" t="str">
        <f>IF(AND(PESQUISA!$B$3&lt;&gt;"",OR(PESQUISA!$B$4="TODAS",B596=PESQUISA!$B$4),ISNUMBER(SEARCH(PESQUISA!$B$3,D596))),ROW()-1,"")</f>
        <v/>
      </c>
    </row>
    <row r="597" spans="1:14" x14ac:dyDescent="0.3">
      <c r="A597" t="s">
        <v>1835</v>
      </c>
      <c r="B597" t="s">
        <v>29</v>
      </c>
      <c r="C597" t="s">
        <v>1836</v>
      </c>
      <c r="D597" t="s">
        <v>1837</v>
      </c>
      <c r="E597" t="s">
        <v>60</v>
      </c>
      <c r="F597" s="7">
        <v>34.549999999999997</v>
      </c>
      <c r="G597" t="s">
        <v>33</v>
      </c>
      <c r="H597" t="s">
        <v>34</v>
      </c>
      <c r="I597" t="s">
        <v>1426</v>
      </c>
      <c r="L597" s="8">
        <v>0.2321</v>
      </c>
      <c r="M597" t="s">
        <v>36</v>
      </c>
      <c r="N597" t="str">
        <f>IF(AND(PESQUISA!$B$3&lt;&gt;"",OR(PESQUISA!$B$4="TODAS",B597=PESQUISA!$B$4),ISNUMBER(SEARCH(PESQUISA!$B$3,D597))),ROW()-1,"")</f>
        <v/>
      </c>
    </row>
    <row r="598" spans="1:14" x14ac:dyDescent="0.3">
      <c r="A598" t="s">
        <v>1838</v>
      </c>
      <c r="B598" t="s">
        <v>29</v>
      </c>
      <c r="C598" t="s">
        <v>1839</v>
      </c>
      <c r="D598" t="s">
        <v>1840</v>
      </c>
      <c r="E598" t="s">
        <v>60</v>
      </c>
      <c r="F598" s="7">
        <v>51.93</v>
      </c>
      <c r="G598" t="s">
        <v>33</v>
      </c>
      <c r="H598" t="s">
        <v>34</v>
      </c>
      <c r="I598" t="s">
        <v>1426</v>
      </c>
      <c r="L598" s="8">
        <v>0.27860000000000001</v>
      </c>
      <c r="M598" t="s">
        <v>36</v>
      </c>
      <c r="N598" t="str">
        <f>IF(AND(PESQUISA!$B$3&lt;&gt;"",OR(PESQUISA!$B$4="TODAS",B598=PESQUISA!$B$4),ISNUMBER(SEARCH(PESQUISA!$B$3,D598))),ROW()-1,"")</f>
        <v/>
      </c>
    </row>
    <row r="599" spans="1:14" x14ac:dyDescent="0.3">
      <c r="A599" t="s">
        <v>1841</v>
      </c>
      <c r="B599" t="s">
        <v>29</v>
      </c>
      <c r="C599" t="s">
        <v>1842</v>
      </c>
      <c r="D599" t="s">
        <v>1843</v>
      </c>
      <c r="E599" t="s">
        <v>60</v>
      </c>
      <c r="F599" s="7">
        <v>41.56</v>
      </c>
      <c r="G599" t="s">
        <v>33</v>
      </c>
      <c r="H599" t="s">
        <v>34</v>
      </c>
      <c r="I599" t="s">
        <v>1426</v>
      </c>
      <c r="L599" s="8">
        <v>0.22620000000000001</v>
      </c>
      <c r="M599" t="s">
        <v>36</v>
      </c>
      <c r="N599" t="str">
        <f>IF(AND(PESQUISA!$B$3&lt;&gt;"",OR(PESQUISA!$B$4="TODAS",B599=PESQUISA!$B$4),ISNUMBER(SEARCH(PESQUISA!$B$3,D599))),ROW()-1,"")</f>
        <v/>
      </c>
    </row>
    <row r="600" spans="1:14" x14ac:dyDescent="0.3">
      <c r="A600" t="s">
        <v>1844</v>
      </c>
      <c r="B600" t="s">
        <v>29</v>
      </c>
      <c r="C600" t="s">
        <v>1845</v>
      </c>
      <c r="D600" t="s">
        <v>1846</v>
      </c>
      <c r="E600" t="s">
        <v>60</v>
      </c>
      <c r="F600" s="7">
        <v>7.01</v>
      </c>
      <c r="G600" t="s">
        <v>33</v>
      </c>
      <c r="H600" t="s">
        <v>34</v>
      </c>
      <c r="I600" t="s">
        <v>1426</v>
      </c>
      <c r="L600" s="8">
        <v>0</v>
      </c>
      <c r="M600" t="s">
        <v>36</v>
      </c>
      <c r="N600" t="str">
        <f>IF(AND(PESQUISA!$B$3&lt;&gt;"",OR(PESQUISA!$B$4="TODAS",B600=PESQUISA!$B$4),ISNUMBER(SEARCH(PESQUISA!$B$3,D600))),ROW()-1,"")</f>
        <v/>
      </c>
    </row>
    <row r="601" spans="1:14" x14ac:dyDescent="0.3">
      <c r="A601" t="s">
        <v>1847</v>
      </c>
      <c r="B601" t="s">
        <v>29</v>
      </c>
      <c r="C601" t="s">
        <v>1848</v>
      </c>
      <c r="D601" t="s">
        <v>1849</v>
      </c>
      <c r="E601" t="s">
        <v>60</v>
      </c>
      <c r="F601" s="7">
        <v>5.51</v>
      </c>
      <c r="G601" t="s">
        <v>33</v>
      </c>
      <c r="H601" t="s">
        <v>34</v>
      </c>
      <c r="I601" t="s">
        <v>1426</v>
      </c>
      <c r="L601" s="8">
        <v>0</v>
      </c>
      <c r="M601" t="s">
        <v>36</v>
      </c>
      <c r="N601" t="str">
        <f>IF(AND(PESQUISA!$B$3&lt;&gt;"",OR(PESQUISA!$B$4="TODAS",B601=PESQUISA!$B$4),ISNUMBER(SEARCH(PESQUISA!$B$3,D601))),ROW()-1,"")</f>
        <v/>
      </c>
    </row>
    <row r="602" spans="1:14" x14ac:dyDescent="0.3">
      <c r="A602" t="s">
        <v>1850</v>
      </c>
      <c r="B602" t="s">
        <v>29</v>
      </c>
      <c r="C602" t="s">
        <v>1851</v>
      </c>
      <c r="D602" t="s">
        <v>1852</v>
      </c>
      <c r="E602" t="s">
        <v>60</v>
      </c>
      <c r="F602" s="7">
        <v>8.75</v>
      </c>
      <c r="G602" t="s">
        <v>33</v>
      </c>
      <c r="H602" t="s">
        <v>34</v>
      </c>
      <c r="I602" t="s">
        <v>1426</v>
      </c>
      <c r="L602" s="8">
        <v>0</v>
      </c>
      <c r="M602" t="s">
        <v>36</v>
      </c>
      <c r="N602" t="str">
        <f>IF(AND(PESQUISA!$B$3&lt;&gt;"",OR(PESQUISA!$B$4="TODAS",B602=PESQUISA!$B$4),ISNUMBER(SEARCH(PESQUISA!$B$3,D602))),ROW()-1,"")</f>
        <v/>
      </c>
    </row>
    <row r="603" spans="1:14" x14ac:dyDescent="0.3">
      <c r="A603" t="s">
        <v>1853</v>
      </c>
      <c r="B603" t="s">
        <v>29</v>
      </c>
      <c r="C603" t="s">
        <v>1854</v>
      </c>
      <c r="D603" t="s">
        <v>1855</v>
      </c>
      <c r="E603" t="s">
        <v>60</v>
      </c>
      <c r="F603" s="7">
        <v>6.95</v>
      </c>
      <c r="G603" t="s">
        <v>33</v>
      </c>
      <c r="H603" t="s">
        <v>34</v>
      </c>
      <c r="I603" t="s">
        <v>1426</v>
      </c>
      <c r="L603" s="8">
        <v>0</v>
      </c>
      <c r="M603" t="s">
        <v>36</v>
      </c>
      <c r="N603" t="str">
        <f>IF(AND(PESQUISA!$B$3&lt;&gt;"",OR(PESQUISA!$B$4="TODAS",B603=PESQUISA!$B$4),ISNUMBER(SEARCH(PESQUISA!$B$3,D603))),ROW()-1,"")</f>
        <v/>
      </c>
    </row>
    <row r="604" spans="1:14" x14ac:dyDescent="0.3">
      <c r="A604" t="s">
        <v>1856</v>
      </c>
      <c r="B604" t="s">
        <v>29</v>
      </c>
      <c r="C604" t="s">
        <v>1857</v>
      </c>
      <c r="D604" t="s">
        <v>1858</v>
      </c>
      <c r="E604" t="s">
        <v>60</v>
      </c>
      <c r="F604" s="7">
        <v>10.5</v>
      </c>
      <c r="G604" t="s">
        <v>33</v>
      </c>
      <c r="H604" t="s">
        <v>34</v>
      </c>
      <c r="I604" t="s">
        <v>1426</v>
      </c>
      <c r="L604" s="8">
        <v>0</v>
      </c>
      <c r="M604" t="s">
        <v>36</v>
      </c>
      <c r="N604" t="str">
        <f>IF(AND(PESQUISA!$B$3&lt;&gt;"",OR(PESQUISA!$B$4="TODAS",B604=PESQUISA!$B$4),ISNUMBER(SEARCH(PESQUISA!$B$3,D604))),ROW()-1,"")</f>
        <v/>
      </c>
    </row>
    <row r="605" spans="1:14" x14ac:dyDescent="0.3">
      <c r="A605" t="s">
        <v>1859</v>
      </c>
      <c r="B605" t="s">
        <v>29</v>
      </c>
      <c r="C605" t="s">
        <v>1860</v>
      </c>
      <c r="D605" t="s">
        <v>1861</v>
      </c>
      <c r="E605" t="s">
        <v>60</v>
      </c>
      <c r="F605" s="7">
        <v>8.4</v>
      </c>
      <c r="G605" t="s">
        <v>33</v>
      </c>
      <c r="H605" t="s">
        <v>34</v>
      </c>
      <c r="I605" t="s">
        <v>1426</v>
      </c>
      <c r="L605" s="8">
        <v>0</v>
      </c>
      <c r="M605" t="s">
        <v>36</v>
      </c>
      <c r="N605" t="str">
        <f>IF(AND(PESQUISA!$B$3&lt;&gt;"",OR(PESQUISA!$B$4="TODAS",B605=PESQUISA!$B$4),ISNUMBER(SEARCH(PESQUISA!$B$3,D605))),ROW()-1,"")</f>
        <v/>
      </c>
    </row>
    <row r="606" spans="1:14" x14ac:dyDescent="0.3">
      <c r="A606" t="s">
        <v>1862</v>
      </c>
      <c r="B606" t="s">
        <v>29</v>
      </c>
      <c r="C606" t="s">
        <v>1863</v>
      </c>
      <c r="D606" t="s">
        <v>1864</v>
      </c>
      <c r="E606" t="s">
        <v>60</v>
      </c>
      <c r="F606" s="7">
        <v>12.26</v>
      </c>
      <c r="G606" t="s">
        <v>33</v>
      </c>
      <c r="H606" t="s">
        <v>34</v>
      </c>
      <c r="I606" t="s">
        <v>1426</v>
      </c>
      <c r="L606" s="8">
        <v>0</v>
      </c>
      <c r="M606" t="s">
        <v>36</v>
      </c>
      <c r="N606" t="str">
        <f>IF(AND(PESQUISA!$B$3&lt;&gt;"",OR(PESQUISA!$B$4="TODAS",B606=PESQUISA!$B$4),ISNUMBER(SEARCH(PESQUISA!$B$3,D606))),ROW()-1,"")</f>
        <v/>
      </c>
    </row>
    <row r="607" spans="1:14" x14ac:dyDescent="0.3">
      <c r="A607" t="s">
        <v>1865</v>
      </c>
      <c r="B607" t="s">
        <v>29</v>
      </c>
      <c r="C607" t="s">
        <v>1866</v>
      </c>
      <c r="D607" t="s">
        <v>1867</v>
      </c>
      <c r="E607" t="s">
        <v>60</v>
      </c>
      <c r="F607" s="7">
        <v>9.86</v>
      </c>
      <c r="G607" t="s">
        <v>33</v>
      </c>
      <c r="H607" t="s">
        <v>34</v>
      </c>
      <c r="I607" t="s">
        <v>1426</v>
      </c>
      <c r="L607" s="8">
        <v>0</v>
      </c>
      <c r="M607" t="s">
        <v>36</v>
      </c>
      <c r="N607" t="str">
        <f>IF(AND(PESQUISA!$B$3&lt;&gt;"",OR(PESQUISA!$B$4="TODAS",B607=PESQUISA!$B$4),ISNUMBER(SEARCH(PESQUISA!$B$3,D607))),ROW()-1,"")</f>
        <v/>
      </c>
    </row>
    <row r="608" spans="1:14" x14ac:dyDescent="0.3">
      <c r="A608" t="s">
        <v>1868</v>
      </c>
      <c r="B608" t="s">
        <v>29</v>
      </c>
      <c r="C608" t="s">
        <v>1869</v>
      </c>
      <c r="D608" t="s">
        <v>1870</v>
      </c>
      <c r="E608" t="s">
        <v>60</v>
      </c>
      <c r="F608" s="7">
        <v>14.01</v>
      </c>
      <c r="G608" t="s">
        <v>33</v>
      </c>
      <c r="H608" t="s">
        <v>34</v>
      </c>
      <c r="I608" t="s">
        <v>1426</v>
      </c>
      <c r="L608" s="8">
        <v>0</v>
      </c>
      <c r="M608" t="s">
        <v>36</v>
      </c>
      <c r="N608" t="str">
        <f>IF(AND(PESQUISA!$B$3&lt;&gt;"",OR(PESQUISA!$B$4="TODAS",B608=PESQUISA!$B$4),ISNUMBER(SEARCH(PESQUISA!$B$3,D608))),ROW()-1,"")</f>
        <v/>
      </c>
    </row>
    <row r="609" spans="1:14" x14ac:dyDescent="0.3">
      <c r="A609" t="s">
        <v>1871</v>
      </c>
      <c r="B609" t="s">
        <v>29</v>
      </c>
      <c r="C609" t="s">
        <v>1872</v>
      </c>
      <c r="D609" t="s">
        <v>1873</v>
      </c>
      <c r="E609" t="s">
        <v>60</v>
      </c>
      <c r="F609" s="7">
        <v>11.3</v>
      </c>
      <c r="G609" t="s">
        <v>33</v>
      </c>
      <c r="H609" t="s">
        <v>34</v>
      </c>
      <c r="I609" t="s">
        <v>1426</v>
      </c>
      <c r="L609" s="8">
        <v>0</v>
      </c>
      <c r="M609" t="s">
        <v>36</v>
      </c>
      <c r="N609" t="str">
        <f>IF(AND(PESQUISA!$B$3&lt;&gt;"",OR(PESQUISA!$B$4="TODAS",B609=PESQUISA!$B$4),ISNUMBER(SEARCH(PESQUISA!$B$3,D609))),ROW()-1,"")</f>
        <v/>
      </c>
    </row>
    <row r="610" spans="1:14" x14ac:dyDescent="0.3">
      <c r="A610" t="s">
        <v>1874</v>
      </c>
      <c r="B610" t="s">
        <v>29</v>
      </c>
      <c r="C610" t="s">
        <v>1875</v>
      </c>
      <c r="D610" t="s">
        <v>1876</v>
      </c>
      <c r="E610" t="s">
        <v>60</v>
      </c>
      <c r="F610" s="7">
        <v>15.77</v>
      </c>
      <c r="G610" t="s">
        <v>33</v>
      </c>
      <c r="H610" t="s">
        <v>34</v>
      </c>
      <c r="I610" t="s">
        <v>1426</v>
      </c>
      <c r="L610" s="8">
        <v>0</v>
      </c>
      <c r="M610" t="s">
        <v>36</v>
      </c>
      <c r="N610" t="str">
        <f>IF(AND(PESQUISA!$B$3&lt;&gt;"",OR(PESQUISA!$B$4="TODAS",B610=PESQUISA!$B$4),ISNUMBER(SEARCH(PESQUISA!$B$3,D610))),ROW()-1,"")</f>
        <v/>
      </c>
    </row>
    <row r="611" spans="1:14" x14ac:dyDescent="0.3">
      <c r="A611" t="s">
        <v>1877</v>
      </c>
      <c r="B611" t="s">
        <v>29</v>
      </c>
      <c r="C611" t="s">
        <v>1878</v>
      </c>
      <c r="D611" t="s">
        <v>1879</v>
      </c>
      <c r="E611" t="s">
        <v>60</v>
      </c>
      <c r="F611" s="7">
        <v>12.77</v>
      </c>
      <c r="G611" t="s">
        <v>33</v>
      </c>
      <c r="H611" t="s">
        <v>34</v>
      </c>
      <c r="I611" t="s">
        <v>1426</v>
      </c>
      <c r="L611" s="8">
        <v>0</v>
      </c>
      <c r="M611" t="s">
        <v>36</v>
      </c>
      <c r="N611" t="str">
        <f>IF(AND(PESQUISA!$B$3&lt;&gt;"",OR(PESQUISA!$B$4="TODAS",B611=PESQUISA!$B$4),ISNUMBER(SEARCH(PESQUISA!$B$3,D611))),ROW()-1,"")</f>
        <v/>
      </c>
    </row>
    <row r="612" spans="1:14" x14ac:dyDescent="0.3">
      <c r="A612" t="s">
        <v>1880</v>
      </c>
      <c r="B612" t="s">
        <v>29</v>
      </c>
      <c r="C612" t="s">
        <v>1881</v>
      </c>
      <c r="D612" t="s">
        <v>1882</v>
      </c>
      <c r="E612" t="s">
        <v>60</v>
      </c>
      <c r="F612" s="7">
        <v>17.55</v>
      </c>
      <c r="G612" t="s">
        <v>33</v>
      </c>
      <c r="H612" t="s">
        <v>34</v>
      </c>
      <c r="I612" t="s">
        <v>1426</v>
      </c>
      <c r="L612" s="8">
        <v>0</v>
      </c>
      <c r="M612" t="s">
        <v>36</v>
      </c>
      <c r="N612" t="str">
        <f>IF(AND(PESQUISA!$B$3&lt;&gt;"",OR(PESQUISA!$B$4="TODAS",B612=PESQUISA!$B$4),ISNUMBER(SEARCH(PESQUISA!$B$3,D612))),ROW()-1,"")</f>
        <v/>
      </c>
    </row>
    <row r="613" spans="1:14" x14ac:dyDescent="0.3">
      <c r="A613" t="s">
        <v>1883</v>
      </c>
      <c r="B613" t="s">
        <v>29</v>
      </c>
      <c r="C613" t="s">
        <v>1884</v>
      </c>
      <c r="D613" t="s">
        <v>1885</v>
      </c>
      <c r="E613" t="s">
        <v>60</v>
      </c>
      <c r="F613" s="7">
        <v>14.25</v>
      </c>
      <c r="G613" t="s">
        <v>33</v>
      </c>
      <c r="H613" t="s">
        <v>34</v>
      </c>
      <c r="I613" t="s">
        <v>1426</v>
      </c>
      <c r="L613" s="8">
        <v>0</v>
      </c>
      <c r="M613" t="s">
        <v>36</v>
      </c>
      <c r="N613" t="str">
        <f>IF(AND(PESQUISA!$B$3&lt;&gt;"",OR(PESQUISA!$B$4="TODAS",B613=PESQUISA!$B$4),ISNUMBER(SEARCH(PESQUISA!$B$3,D613))),ROW()-1,"")</f>
        <v/>
      </c>
    </row>
    <row r="614" spans="1:14" x14ac:dyDescent="0.3">
      <c r="A614" t="s">
        <v>1886</v>
      </c>
      <c r="B614" t="s">
        <v>29</v>
      </c>
      <c r="C614" t="s">
        <v>1887</v>
      </c>
      <c r="D614" t="s">
        <v>1888</v>
      </c>
      <c r="E614" t="s">
        <v>60</v>
      </c>
      <c r="F614" s="7">
        <v>23.17</v>
      </c>
      <c r="G614" t="s">
        <v>33</v>
      </c>
      <c r="H614" t="s">
        <v>34</v>
      </c>
      <c r="I614" t="s">
        <v>1426</v>
      </c>
      <c r="L614" s="8">
        <v>0.30430000000000001</v>
      </c>
      <c r="M614" t="s">
        <v>36</v>
      </c>
      <c r="N614" t="str">
        <f>IF(AND(PESQUISA!$B$3&lt;&gt;"",OR(PESQUISA!$B$4="TODAS",B614=PESQUISA!$B$4),ISNUMBER(SEARCH(PESQUISA!$B$3,D614))),ROW()-1,"")</f>
        <v/>
      </c>
    </row>
    <row r="615" spans="1:14" x14ac:dyDescent="0.3">
      <c r="A615" t="s">
        <v>1889</v>
      </c>
      <c r="B615" t="s">
        <v>29</v>
      </c>
      <c r="C615" t="s">
        <v>1890</v>
      </c>
      <c r="D615" t="s">
        <v>1891</v>
      </c>
      <c r="E615" t="s">
        <v>60</v>
      </c>
      <c r="F615" s="7">
        <v>18.3</v>
      </c>
      <c r="G615" t="s">
        <v>33</v>
      </c>
      <c r="H615" t="s">
        <v>34</v>
      </c>
      <c r="I615" t="s">
        <v>1426</v>
      </c>
      <c r="L615" s="8">
        <v>0.24970000000000001</v>
      </c>
      <c r="M615" t="s">
        <v>36</v>
      </c>
      <c r="N615" t="str">
        <f>IF(AND(PESQUISA!$B$3&lt;&gt;"",OR(PESQUISA!$B$4="TODAS",B615=PESQUISA!$B$4),ISNUMBER(SEARCH(PESQUISA!$B$3,D615))),ROW()-1,"")</f>
        <v/>
      </c>
    </row>
    <row r="616" spans="1:14" x14ac:dyDescent="0.3">
      <c r="A616" t="s">
        <v>1892</v>
      </c>
      <c r="B616" t="s">
        <v>29</v>
      </c>
      <c r="C616" t="s">
        <v>1893</v>
      </c>
      <c r="D616" t="s">
        <v>1894</v>
      </c>
      <c r="E616" t="s">
        <v>60</v>
      </c>
      <c r="F616" s="7">
        <v>27.3</v>
      </c>
      <c r="G616" t="s">
        <v>33</v>
      </c>
      <c r="H616" t="s">
        <v>34</v>
      </c>
      <c r="I616" t="s">
        <v>1426</v>
      </c>
      <c r="L616" s="8">
        <v>0.29709999999999998</v>
      </c>
      <c r="M616" t="s">
        <v>36</v>
      </c>
      <c r="N616" t="str">
        <f>IF(AND(PESQUISA!$B$3&lt;&gt;"",OR(PESQUISA!$B$4="TODAS",B616=PESQUISA!$B$4),ISNUMBER(SEARCH(PESQUISA!$B$3,D616))),ROW()-1,"")</f>
        <v/>
      </c>
    </row>
    <row r="617" spans="1:14" x14ac:dyDescent="0.3">
      <c r="A617" t="s">
        <v>1895</v>
      </c>
      <c r="B617" t="s">
        <v>29</v>
      </c>
      <c r="C617" t="s">
        <v>1896</v>
      </c>
      <c r="D617" t="s">
        <v>1897</v>
      </c>
      <c r="E617" t="s">
        <v>60</v>
      </c>
      <c r="F617" s="7">
        <v>21.65</v>
      </c>
      <c r="G617" t="s">
        <v>33</v>
      </c>
      <c r="H617" t="s">
        <v>34</v>
      </c>
      <c r="I617" t="s">
        <v>1426</v>
      </c>
      <c r="L617" s="8">
        <v>0.24299999999999999</v>
      </c>
      <c r="M617" t="s">
        <v>36</v>
      </c>
      <c r="N617" t="str">
        <f>IF(AND(PESQUISA!$B$3&lt;&gt;"",OR(PESQUISA!$B$4="TODAS",B617=PESQUISA!$B$4),ISNUMBER(SEARCH(PESQUISA!$B$3,D617))),ROW()-1,"")</f>
        <v/>
      </c>
    </row>
    <row r="618" spans="1:14" x14ac:dyDescent="0.3">
      <c r="A618" t="s">
        <v>1898</v>
      </c>
      <c r="B618" t="s">
        <v>29</v>
      </c>
      <c r="C618" t="s">
        <v>1899</v>
      </c>
      <c r="D618" t="s">
        <v>1900</v>
      </c>
      <c r="E618" t="s">
        <v>60</v>
      </c>
      <c r="F618" s="7">
        <v>31.15</v>
      </c>
      <c r="G618" t="s">
        <v>33</v>
      </c>
      <c r="H618" t="s">
        <v>34</v>
      </c>
      <c r="I618" t="s">
        <v>1426</v>
      </c>
      <c r="L618" s="8">
        <v>0.2944</v>
      </c>
      <c r="M618" t="s">
        <v>36</v>
      </c>
      <c r="N618" t="str">
        <f>IF(AND(PESQUISA!$B$3&lt;&gt;"",OR(PESQUISA!$B$4="TODAS",B618=PESQUISA!$B$4),ISNUMBER(SEARCH(PESQUISA!$B$3,D618))),ROW()-1,"")</f>
        <v/>
      </c>
    </row>
    <row r="619" spans="1:14" x14ac:dyDescent="0.3">
      <c r="A619" t="s">
        <v>1901</v>
      </c>
      <c r="B619" t="s">
        <v>29</v>
      </c>
      <c r="C619" t="s">
        <v>1902</v>
      </c>
      <c r="D619" t="s">
        <v>1903</v>
      </c>
      <c r="E619" t="s">
        <v>60</v>
      </c>
      <c r="F619" s="7">
        <v>24.71</v>
      </c>
      <c r="G619" t="s">
        <v>33</v>
      </c>
      <c r="H619" t="s">
        <v>34</v>
      </c>
      <c r="I619" t="s">
        <v>1426</v>
      </c>
      <c r="L619" s="8">
        <v>0.24079999999999999</v>
      </c>
      <c r="M619" t="s">
        <v>36</v>
      </c>
      <c r="N619" t="str">
        <f>IF(AND(PESQUISA!$B$3&lt;&gt;"",OR(PESQUISA!$B$4="TODAS",B619=PESQUISA!$B$4),ISNUMBER(SEARCH(PESQUISA!$B$3,D619))),ROW()-1,"")</f>
        <v/>
      </c>
    </row>
    <row r="620" spans="1:14" x14ac:dyDescent="0.3">
      <c r="A620" t="s">
        <v>1904</v>
      </c>
      <c r="B620" t="s">
        <v>29</v>
      </c>
      <c r="C620" t="s">
        <v>1905</v>
      </c>
      <c r="D620" t="s">
        <v>1906</v>
      </c>
      <c r="E620" t="s">
        <v>60</v>
      </c>
      <c r="F620" s="7">
        <v>4.59</v>
      </c>
      <c r="G620" t="s">
        <v>33</v>
      </c>
      <c r="H620" t="s">
        <v>34</v>
      </c>
      <c r="I620" t="s">
        <v>1426</v>
      </c>
      <c r="L620" s="8">
        <v>0</v>
      </c>
      <c r="M620" t="s">
        <v>36</v>
      </c>
      <c r="N620" t="str">
        <f>IF(AND(PESQUISA!$B$3&lt;&gt;"",OR(PESQUISA!$B$4="TODAS",B620=PESQUISA!$B$4),ISNUMBER(SEARCH(PESQUISA!$B$3,D620))),ROW()-1,"")</f>
        <v/>
      </c>
    </row>
    <row r="621" spans="1:14" x14ac:dyDescent="0.3">
      <c r="A621" t="s">
        <v>1907</v>
      </c>
      <c r="B621" t="s">
        <v>29</v>
      </c>
      <c r="C621" t="s">
        <v>1908</v>
      </c>
      <c r="D621" t="s">
        <v>1909</v>
      </c>
      <c r="E621" t="s">
        <v>60</v>
      </c>
      <c r="F621" s="7">
        <v>3.5</v>
      </c>
      <c r="G621" t="s">
        <v>33</v>
      </c>
      <c r="H621" t="s">
        <v>34</v>
      </c>
      <c r="I621" t="s">
        <v>1426</v>
      </c>
      <c r="L621" s="8">
        <v>0</v>
      </c>
      <c r="M621" t="s">
        <v>36</v>
      </c>
      <c r="N621" t="str">
        <f>IF(AND(PESQUISA!$B$3&lt;&gt;"",OR(PESQUISA!$B$4="TODAS",B621=PESQUISA!$B$4),ISNUMBER(SEARCH(PESQUISA!$B$3,D621))),ROW()-1,"")</f>
        <v/>
      </c>
    </row>
    <row r="622" spans="1:14" x14ac:dyDescent="0.3">
      <c r="A622" t="s">
        <v>1910</v>
      </c>
      <c r="B622" t="s">
        <v>29</v>
      </c>
      <c r="C622" t="s">
        <v>1911</v>
      </c>
      <c r="D622" t="s">
        <v>1912</v>
      </c>
      <c r="E622" t="s">
        <v>60</v>
      </c>
      <c r="F622" s="7">
        <v>35.18</v>
      </c>
      <c r="G622" t="s">
        <v>33</v>
      </c>
      <c r="H622" t="s">
        <v>34</v>
      </c>
      <c r="I622" t="s">
        <v>1426</v>
      </c>
      <c r="L622" s="8">
        <v>0.2908</v>
      </c>
      <c r="M622" t="s">
        <v>36</v>
      </c>
      <c r="N622" t="str">
        <f>IF(AND(PESQUISA!$B$3&lt;&gt;"",OR(PESQUISA!$B$4="TODAS",B622=PESQUISA!$B$4),ISNUMBER(SEARCH(PESQUISA!$B$3,D622))),ROW()-1,"")</f>
        <v/>
      </c>
    </row>
    <row r="623" spans="1:14" x14ac:dyDescent="0.3">
      <c r="A623" t="s">
        <v>1913</v>
      </c>
      <c r="B623" t="s">
        <v>29</v>
      </c>
      <c r="C623" t="s">
        <v>1914</v>
      </c>
      <c r="D623" t="s">
        <v>1915</v>
      </c>
      <c r="E623" t="s">
        <v>60</v>
      </c>
      <c r="F623" s="7">
        <v>27.97</v>
      </c>
      <c r="G623" t="s">
        <v>33</v>
      </c>
      <c r="H623" t="s">
        <v>34</v>
      </c>
      <c r="I623" t="s">
        <v>1426</v>
      </c>
      <c r="L623" s="8">
        <v>0.2374</v>
      </c>
      <c r="M623" t="s">
        <v>36</v>
      </c>
      <c r="N623" t="str">
        <f>IF(AND(PESQUISA!$B$3&lt;&gt;"",OR(PESQUISA!$B$4="TODAS",B623=PESQUISA!$B$4),ISNUMBER(SEARCH(PESQUISA!$B$3,D623))),ROW()-1,"")</f>
        <v/>
      </c>
    </row>
    <row r="624" spans="1:14" x14ac:dyDescent="0.3">
      <c r="A624" t="s">
        <v>1916</v>
      </c>
      <c r="B624" t="s">
        <v>29</v>
      </c>
      <c r="C624" t="s">
        <v>1917</v>
      </c>
      <c r="D624" t="s">
        <v>1918</v>
      </c>
      <c r="E624" t="s">
        <v>60</v>
      </c>
      <c r="F624" s="7">
        <v>39.25</v>
      </c>
      <c r="G624" t="s">
        <v>33</v>
      </c>
      <c r="H624" t="s">
        <v>34</v>
      </c>
      <c r="I624" t="s">
        <v>1426</v>
      </c>
      <c r="L624" s="8">
        <v>0.28760000000000002</v>
      </c>
      <c r="M624" t="s">
        <v>36</v>
      </c>
      <c r="N624" t="str">
        <f>IF(AND(PESQUISA!$B$3&lt;&gt;"",OR(PESQUISA!$B$4="TODAS",B624=PESQUISA!$B$4),ISNUMBER(SEARCH(PESQUISA!$B$3,D624))),ROW()-1,"")</f>
        <v/>
      </c>
    </row>
    <row r="625" spans="1:14" x14ac:dyDescent="0.3">
      <c r="A625" t="s">
        <v>1919</v>
      </c>
      <c r="B625" t="s">
        <v>29</v>
      </c>
      <c r="C625" t="s">
        <v>1920</v>
      </c>
      <c r="D625" t="s">
        <v>1921</v>
      </c>
      <c r="E625" t="s">
        <v>60</v>
      </c>
      <c r="F625" s="7">
        <v>31.24</v>
      </c>
      <c r="G625" t="s">
        <v>33</v>
      </c>
      <c r="H625" t="s">
        <v>34</v>
      </c>
      <c r="I625" t="s">
        <v>1426</v>
      </c>
      <c r="L625" s="8">
        <v>0.2346</v>
      </c>
      <c r="M625" t="s">
        <v>36</v>
      </c>
      <c r="N625" t="str">
        <f>IF(AND(PESQUISA!$B$3&lt;&gt;"",OR(PESQUISA!$B$4="TODAS",B625=PESQUISA!$B$4),ISNUMBER(SEARCH(PESQUISA!$B$3,D625))),ROW()-1,"")</f>
        <v/>
      </c>
    </row>
    <row r="626" spans="1:14" x14ac:dyDescent="0.3">
      <c r="A626" t="s">
        <v>1922</v>
      </c>
      <c r="B626" t="s">
        <v>29</v>
      </c>
      <c r="C626" t="s">
        <v>1923</v>
      </c>
      <c r="D626" t="s">
        <v>1924</v>
      </c>
      <c r="E626" t="s">
        <v>60</v>
      </c>
      <c r="F626" s="7">
        <v>3.73</v>
      </c>
      <c r="G626" t="s">
        <v>33</v>
      </c>
      <c r="H626" t="s">
        <v>34</v>
      </c>
      <c r="I626" t="s">
        <v>1426</v>
      </c>
      <c r="L626" s="8">
        <v>0</v>
      </c>
      <c r="M626" t="s">
        <v>36</v>
      </c>
      <c r="N626" t="str">
        <f>IF(AND(PESQUISA!$B$3&lt;&gt;"",OR(PESQUISA!$B$4="TODAS",B626=PESQUISA!$B$4),ISNUMBER(SEARCH(PESQUISA!$B$3,D626))),ROW()-1,"")</f>
        <v/>
      </c>
    </row>
    <row r="627" spans="1:14" x14ac:dyDescent="0.3">
      <c r="A627" t="s">
        <v>1925</v>
      </c>
      <c r="B627" t="s">
        <v>29</v>
      </c>
      <c r="C627" t="s">
        <v>1926</v>
      </c>
      <c r="D627" t="s">
        <v>1927</v>
      </c>
      <c r="E627" t="s">
        <v>60</v>
      </c>
      <c r="F627" s="7">
        <v>3.08</v>
      </c>
      <c r="G627" t="s">
        <v>33</v>
      </c>
      <c r="H627" t="s">
        <v>34</v>
      </c>
      <c r="I627" t="s">
        <v>1426</v>
      </c>
      <c r="L627" s="8">
        <v>0</v>
      </c>
      <c r="M627" t="s">
        <v>36</v>
      </c>
      <c r="N627" t="str">
        <f>IF(AND(PESQUISA!$B$3&lt;&gt;"",OR(PESQUISA!$B$4="TODAS",B627=PESQUISA!$B$4),ISNUMBER(SEARCH(PESQUISA!$B$3,D627))),ROW()-1,"")</f>
        <v/>
      </c>
    </row>
    <row r="628" spans="1:14" x14ac:dyDescent="0.3">
      <c r="A628" t="s">
        <v>1928</v>
      </c>
      <c r="B628" t="s">
        <v>29</v>
      </c>
      <c r="C628" t="s">
        <v>1929</v>
      </c>
      <c r="D628" t="s">
        <v>1930</v>
      </c>
      <c r="E628" t="s">
        <v>60</v>
      </c>
      <c r="F628" s="7">
        <v>4.9000000000000004</v>
      </c>
      <c r="G628" t="s">
        <v>33</v>
      </c>
      <c r="H628" t="s">
        <v>34</v>
      </c>
      <c r="I628" t="s">
        <v>1426</v>
      </c>
      <c r="L628" s="8">
        <v>0</v>
      </c>
      <c r="M628" t="s">
        <v>36</v>
      </c>
      <c r="N628" t="str">
        <f>IF(AND(PESQUISA!$B$3&lt;&gt;"",OR(PESQUISA!$B$4="TODAS",B628=PESQUISA!$B$4),ISNUMBER(SEARCH(PESQUISA!$B$3,D628))),ROW()-1,"")</f>
        <v/>
      </c>
    </row>
    <row r="629" spans="1:14" x14ac:dyDescent="0.3">
      <c r="A629" t="s">
        <v>1931</v>
      </c>
      <c r="B629" t="s">
        <v>29</v>
      </c>
      <c r="C629" t="s">
        <v>1932</v>
      </c>
      <c r="D629" t="s">
        <v>1933</v>
      </c>
      <c r="E629" t="s">
        <v>60</v>
      </c>
      <c r="F629" s="7">
        <v>4.0599999999999996</v>
      </c>
      <c r="G629" t="s">
        <v>33</v>
      </c>
      <c r="H629" t="s">
        <v>34</v>
      </c>
      <c r="I629" t="s">
        <v>1426</v>
      </c>
      <c r="L629" s="8">
        <v>0</v>
      </c>
      <c r="M629" t="s">
        <v>36</v>
      </c>
      <c r="N629" t="str">
        <f>IF(AND(PESQUISA!$B$3&lt;&gt;"",OR(PESQUISA!$B$4="TODAS",B629=PESQUISA!$B$4),ISNUMBER(SEARCH(PESQUISA!$B$3,D629))),ROW()-1,"")</f>
        <v/>
      </c>
    </row>
    <row r="630" spans="1:14" x14ac:dyDescent="0.3">
      <c r="A630" t="s">
        <v>1934</v>
      </c>
      <c r="B630" t="s">
        <v>29</v>
      </c>
      <c r="C630" t="s">
        <v>1935</v>
      </c>
      <c r="D630" t="s">
        <v>1936</v>
      </c>
      <c r="E630" t="s">
        <v>60</v>
      </c>
      <c r="F630" s="7">
        <v>9.5500000000000007</v>
      </c>
      <c r="G630" t="s">
        <v>33</v>
      </c>
      <c r="H630" t="s">
        <v>34</v>
      </c>
      <c r="I630" t="s">
        <v>1426</v>
      </c>
      <c r="L630" s="8">
        <v>0</v>
      </c>
      <c r="M630" t="s">
        <v>36</v>
      </c>
      <c r="N630" t="str">
        <f>IF(AND(PESQUISA!$B$3&lt;&gt;"",OR(PESQUISA!$B$4="TODAS",B630=PESQUISA!$B$4),ISNUMBER(SEARCH(PESQUISA!$B$3,D630))),ROW()-1,"")</f>
        <v/>
      </c>
    </row>
    <row r="631" spans="1:14" x14ac:dyDescent="0.3">
      <c r="A631" t="s">
        <v>1937</v>
      </c>
      <c r="B631" t="s">
        <v>29</v>
      </c>
      <c r="C631" t="s">
        <v>1938</v>
      </c>
      <c r="D631" t="s">
        <v>1939</v>
      </c>
      <c r="E631" t="s">
        <v>60</v>
      </c>
      <c r="F631" s="7">
        <v>7.34</v>
      </c>
      <c r="G631" t="s">
        <v>33</v>
      </c>
      <c r="H631" t="s">
        <v>34</v>
      </c>
      <c r="I631" t="s">
        <v>1426</v>
      </c>
      <c r="L631" s="8">
        <v>0</v>
      </c>
      <c r="M631" t="s">
        <v>36</v>
      </c>
      <c r="N631" t="str">
        <f>IF(AND(PESQUISA!$B$3&lt;&gt;"",OR(PESQUISA!$B$4="TODAS",B631=PESQUISA!$B$4),ISNUMBER(SEARCH(PESQUISA!$B$3,D631))),ROW()-1,"")</f>
        <v/>
      </c>
    </row>
    <row r="632" spans="1:14" x14ac:dyDescent="0.3">
      <c r="A632" t="s">
        <v>1940</v>
      </c>
      <c r="B632" t="s">
        <v>29</v>
      </c>
      <c r="C632" t="s">
        <v>1941</v>
      </c>
      <c r="D632" t="s">
        <v>1942</v>
      </c>
      <c r="E632" t="s">
        <v>60</v>
      </c>
      <c r="F632" s="7">
        <v>11.32</v>
      </c>
      <c r="G632" t="s">
        <v>33</v>
      </c>
      <c r="H632" t="s">
        <v>34</v>
      </c>
      <c r="I632" t="s">
        <v>1426</v>
      </c>
      <c r="L632" s="8">
        <v>0</v>
      </c>
      <c r="M632" t="s">
        <v>36</v>
      </c>
      <c r="N632" t="str">
        <f>IF(AND(PESQUISA!$B$3&lt;&gt;"",OR(PESQUISA!$B$4="TODAS",B632=PESQUISA!$B$4),ISNUMBER(SEARCH(PESQUISA!$B$3,D632))),ROW()-1,"")</f>
        <v/>
      </c>
    </row>
    <row r="633" spans="1:14" x14ac:dyDescent="0.3">
      <c r="A633" t="s">
        <v>1943</v>
      </c>
      <c r="B633" t="s">
        <v>29</v>
      </c>
      <c r="C633" t="s">
        <v>1944</v>
      </c>
      <c r="D633" t="s">
        <v>1945</v>
      </c>
      <c r="E633" t="s">
        <v>60</v>
      </c>
      <c r="F633" s="7">
        <v>8.69</v>
      </c>
      <c r="G633" t="s">
        <v>33</v>
      </c>
      <c r="H633" t="s">
        <v>34</v>
      </c>
      <c r="I633" t="s">
        <v>1426</v>
      </c>
      <c r="L633" s="8">
        <v>0</v>
      </c>
      <c r="M633" t="s">
        <v>36</v>
      </c>
      <c r="N633" t="str">
        <f>IF(AND(PESQUISA!$B$3&lt;&gt;"",OR(PESQUISA!$B$4="TODAS",B633=PESQUISA!$B$4),ISNUMBER(SEARCH(PESQUISA!$B$3,D633))),ROW()-1,"")</f>
        <v/>
      </c>
    </row>
    <row r="634" spans="1:14" x14ac:dyDescent="0.3">
      <c r="A634" t="s">
        <v>1946</v>
      </c>
      <c r="B634" t="s">
        <v>29</v>
      </c>
      <c r="C634" t="s">
        <v>1947</v>
      </c>
      <c r="D634" t="s">
        <v>1948</v>
      </c>
      <c r="E634" t="s">
        <v>60</v>
      </c>
      <c r="F634" s="7">
        <v>13.08</v>
      </c>
      <c r="G634" t="s">
        <v>33</v>
      </c>
      <c r="H634" t="s">
        <v>34</v>
      </c>
      <c r="I634" t="s">
        <v>1426</v>
      </c>
      <c r="L634" s="8">
        <v>0</v>
      </c>
      <c r="M634" t="s">
        <v>36</v>
      </c>
      <c r="N634" t="str">
        <f>IF(AND(PESQUISA!$B$3&lt;&gt;"",OR(PESQUISA!$B$4="TODAS",B634=PESQUISA!$B$4),ISNUMBER(SEARCH(PESQUISA!$B$3,D634))),ROW()-1,"")</f>
        <v/>
      </c>
    </row>
    <row r="635" spans="1:14" x14ac:dyDescent="0.3">
      <c r="A635" t="s">
        <v>1949</v>
      </c>
      <c r="B635" t="s">
        <v>29</v>
      </c>
      <c r="C635" t="s">
        <v>1950</v>
      </c>
      <c r="D635" t="s">
        <v>1951</v>
      </c>
      <c r="E635" t="s">
        <v>60</v>
      </c>
      <c r="F635" s="7">
        <v>10.06</v>
      </c>
      <c r="G635" t="s">
        <v>33</v>
      </c>
      <c r="H635" t="s">
        <v>34</v>
      </c>
      <c r="I635" t="s">
        <v>1426</v>
      </c>
      <c r="L635" s="8">
        <v>0</v>
      </c>
      <c r="M635" t="s">
        <v>36</v>
      </c>
      <c r="N635" t="str">
        <f>IF(AND(PESQUISA!$B$3&lt;&gt;"",OR(PESQUISA!$B$4="TODAS",B635=PESQUISA!$B$4),ISNUMBER(SEARCH(PESQUISA!$B$3,D635))),ROW()-1,"")</f>
        <v/>
      </c>
    </row>
    <row r="636" spans="1:14" x14ac:dyDescent="0.3">
      <c r="A636" t="s">
        <v>1952</v>
      </c>
      <c r="B636" t="s">
        <v>29</v>
      </c>
      <c r="C636" t="s">
        <v>1953</v>
      </c>
      <c r="D636" t="s">
        <v>1954</v>
      </c>
      <c r="E636" t="s">
        <v>60</v>
      </c>
      <c r="F636" s="7">
        <v>14.86</v>
      </c>
      <c r="G636" t="s">
        <v>33</v>
      </c>
      <c r="H636" t="s">
        <v>34</v>
      </c>
      <c r="I636" t="s">
        <v>1426</v>
      </c>
      <c r="L636" s="8">
        <v>0</v>
      </c>
      <c r="M636" t="s">
        <v>36</v>
      </c>
      <c r="N636" t="str">
        <f>IF(AND(PESQUISA!$B$3&lt;&gt;"",OR(PESQUISA!$B$4="TODAS",B636=PESQUISA!$B$4),ISNUMBER(SEARCH(PESQUISA!$B$3,D636))),ROW()-1,"")</f>
        <v/>
      </c>
    </row>
    <row r="637" spans="1:14" x14ac:dyDescent="0.3">
      <c r="A637" t="s">
        <v>1955</v>
      </c>
      <c r="B637" t="s">
        <v>29</v>
      </c>
      <c r="C637" t="s">
        <v>1956</v>
      </c>
      <c r="D637" t="s">
        <v>1957</v>
      </c>
      <c r="E637" t="s">
        <v>60</v>
      </c>
      <c r="F637" s="7">
        <v>11.44</v>
      </c>
      <c r="G637" t="s">
        <v>33</v>
      </c>
      <c r="H637" t="s">
        <v>34</v>
      </c>
      <c r="I637" t="s">
        <v>1426</v>
      </c>
      <c r="L637" s="8">
        <v>0</v>
      </c>
      <c r="M637" t="s">
        <v>36</v>
      </c>
      <c r="N637" t="str">
        <f>IF(AND(PESQUISA!$B$3&lt;&gt;"",OR(PESQUISA!$B$4="TODAS",B637=PESQUISA!$B$4),ISNUMBER(SEARCH(PESQUISA!$B$3,D637))),ROW()-1,"")</f>
        <v/>
      </c>
    </row>
    <row r="638" spans="1:14" x14ac:dyDescent="0.3">
      <c r="A638" t="s">
        <v>1958</v>
      </c>
      <c r="B638" t="s">
        <v>29</v>
      </c>
      <c r="C638" t="s">
        <v>1959</v>
      </c>
      <c r="D638" t="s">
        <v>1960</v>
      </c>
      <c r="E638" t="s">
        <v>60</v>
      </c>
      <c r="F638" s="7">
        <v>16.64</v>
      </c>
      <c r="G638" t="s">
        <v>33</v>
      </c>
      <c r="H638" t="s">
        <v>34</v>
      </c>
      <c r="I638" t="s">
        <v>1426</v>
      </c>
      <c r="L638" s="8">
        <v>0</v>
      </c>
      <c r="M638" t="s">
        <v>36</v>
      </c>
      <c r="N638" t="str">
        <f>IF(AND(PESQUISA!$B$3&lt;&gt;"",OR(PESQUISA!$B$4="TODAS",B638=PESQUISA!$B$4),ISNUMBER(SEARCH(PESQUISA!$B$3,D638))),ROW()-1,"")</f>
        <v/>
      </c>
    </row>
    <row r="639" spans="1:14" x14ac:dyDescent="0.3">
      <c r="A639" t="s">
        <v>1961</v>
      </c>
      <c r="B639" t="s">
        <v>29</v>
      </c>
      <c r="C639" t="s">
        <v>1962</v>
      </c>
      <c r="D639" t="s">
        <v>1963</v>
      </c>
      <c r="E639" t="s">
        <v>60</v>
      </c>
      <c r="F639" s="7">
        <v>12.8</v>
      </c>
      <c r="G639" t="s">
        <v>33</v>
      </c>
      <c r="H639" t="s">
        <v>34</v>
      </c>
      <c r="I639" t="s">
        <v>1426</v>
      </c>
      <c r="L639" s="8">
        <v>0</v>
      </c>
      <c r="M639" t="s">
        <v>36</v>
      </c>
      <c r="N639" t="str">
        <f>IF(AND(PESQUISA!$B$3&lt;&gt;"",OR(PESQUISA!$B$4="TODAS",B639=PESQUISA!$B$4),ISNUMBER(SEARCH(PESQUISA!$B$3,D639))),ROW()-1,"")</f>
        <v/>
      </c>
    </row>
    <row r="640" spans="1:14" x14ac:dyDescent="0.3">
      <c r="A640" t="s">
        <v>1964</v>
      </c>
      <c r="B640" t="s">
        <v>29</v>
      </c>
      <c r="C640" t="s">
        <v>1965</v>
      </c>
      <c r="D640" t="s">
        <v>1966</v>
      </c>
      <c r="E640" t="s">
        <v>60</v>
      </c>
      <c r="F640" s="7">
        <v>20.18</v>
      </c>
      <c r="G640" t="s">
        <v>33</v>
      </c>
      <c r="H640" t="s">
        <v>34</v>
      </c>
      <c r="I640" t="s">
        <v>1426</v>
      </c>
      <c r="L640" s="8">
        <v>0</v>
      </c>
      <c r="M640" t="s">
        <v>36</v>
      </c>
      <c r="N640" t="str">
        <f>IF(AND(PESQUISA!$B$3&lt;&gt;"",OR(PESQUISA!$B$4="TODAS",B640=PESQUISA!$B$4),ISNUMBER(SEARCH(PESQUISA!$B$3,D640))),ROW()-1,"")</f>
        <v/>
      </c>
    </row>
    <row r="641" spans="1:14" x14ac:dyDescent="0.3">
      <c r="A641" t="s">
        <v>1967</v>
      </c>
      <c r="B641" t="s">
        <v>29</v>
      </c>
      <c r="C641" t="s">
        <v>1968</v>
      </c>
      <c r="D641" t="s">
        <v>1969</v>
      </c>
      <c r="E641" t="s">
        <v>60</v>
      </c>
      <c r="F641" s="7">
        <v>15.53</v>
      </c>
      <c r="G641" t="s">
        <v>33</v>
      </c>
      <c r="H641" t="s">
        <v>34</v>
      </c>
      <c r="I641" t="s">
        <v>1426</v>
      </c>
      <c r="L641" s="8">
        <v>0</v>
      </c>
      <c r="M641" t="s">
        <v>36</v>
      </c>
      <c r="N641" t="str">
        <f>IF(AND(PESQUISA!$B$3&lt;&gt;"",OR(PESQUISA!$B$4="TODAS",B641=PESQUISA!$B$4),ISNUMBER(SEARCH(PESQUISA!$B$3,D641))),ROW()-1,"")</f>
        <v/>
      </c>
    </row>
    <row r="642" spans="1:14" x14ac:dyDescent="0.3">
      <c r="A642" t="s">
        <v>1970</v>
      </c>
      <c r="B642" t="s">
        <v>29</v>
      </c>
      <c r="C642" t="s">
        <v>1971</v>
      </c>
      <c r="D642" t="s">
        <v>1972</v>
      </c>
      <c r="E642" t="s">
        <v>60</v>
      </c>
      <c r="F642" s="7">
        <v>4.0199999999999996</v>
      </c>
      <c r="G642" t="s">
        <v>33</v>
      </c>
      <c r="H642" t="s">
        <v>34</v>
      </c>
      <c r="I642" t="s">
        <v>1426</v>
      </c>
      <c r="L642" s="8">
        <v>0</v>
      </c>
      <c r="M642" t="s">
        <v>36</v>
      </c>
      <c r="N642" t="str">
        <f>IF(AND(PESQUISA!$B$3&lt;&gt;"",OR(PESQUISA!$B$4="TODAS",B642=PESQUISA!$B$4),ISNUMBER(SEARCH(PESQUISA!$B$3,D642))),ROW()-1,"")</f>
        <v/>
      </c>
    </row>
    <row r="643" spans="1:14" x14ac:dyDescent="0.3">
      <c r="A643" t="s">
        <v>1973</v>
      </c>
      <c r="B643" t="s">
        <v>29</v>
      </c>
      <c r="C643" t="s">
        <v>1974</v>
      </c>
      <c r="D643" t="s">
        <v>1975</v>
      </c>
      <c r="E643" t="s">
        <v>60</v>
      </c>
      <c r="F643" s="7">
        <v>3.31</v>
      </c>
      <c r="G643" t="s">
        <v>33</v>
      </c>
      <c r="H643" t="s">
        <v>34</v>
      </c>
      <c r="I643" t="s">
        <v>1426</v>
      </c>
      <c r="L643" s="8">
        <v>0</v>
      </c>
      <c r="M643" t="s">
        <v>36</v>
      </c>
      <c r="N643" t="str">
        <f>IF(AND(PESQUISA!$B$3&lt;&gt;"",OR(PESQUISA!$B$4="TODAS",B643=PESQUISA!$B$4),ISNUMBER(SEARCH(PESQUISA!$B$3,D643))),ROW()-1,"")</f>
        <v/>
      </c>
    </row>
    <row r="644" spans="1:14" x14ac:dyDescent="0.3">
      <c r="A644" t="s">
        <v>1976</v>
      </c>
      <c r="B644" t="s">
        <v>29</v>
      </c>
      <c r="C644" t="s">
        <v>1977</v>
      </c>
      <c r="D644" t="s">
        <v>1978</v>
      </c>
      <c r="E644" t="s">
        <v>60</v>
      </c>
      <c r="F644" s="7">
        <v>4.6500000000000004</v>
      </c>
      <c r="G644" t="s">
        <v>33</v>
      </c>
      <c r="H644" t="s">
        <v>34</v>
      </c>
      <c r="I644" t="s">
        <v>1426</v>
      </c>
      <c r="L644" s="8">
        <v>0</v>
      </c>
      <c r="M644" t="s">
        <v>36</v>
      </c>
      <c r="N644" t="str">
        <f>IF(AND(PESQUISA!$B$3&lt;&gt;"",OR(PESQUISA!$B$4="TODAS",B644=PESQUISA!$B$4),ISNUMBER(SEARCH(PESQUISA!$B$3,D644))),ROW()-1,"")</f>
        <v/>
      </c>
    </row>
    <row r="645" spans="1:14" x14ac:dyDescent="0.3">
      <c r="A645" t="s">
        <v>1979</v>
      </c>
      <c r="B645" t="s">
        <v>29</v>
      </c>
      <c r="C645" t="s">
        <v>1980</v>
      </c>
      <c r="D645" t="s">
        <v>1981</v>
      </c>
      <c r="E645" t="s">
        <v>60</v>
      </c>
      <c r="F645" s="7">
        <v>3.85</v>
      </c>
      <c r="G645" t="s">
        <v>33</v>
      </c>
      <c r="H645" t="s">
        <v>34</v>
      </c>
      <c r="I645" t="s">
        <v>1426</v>
      </c>
      <c r="L645" s="8">
        <v>0</v>
      </c>
      <c r="M645" t="s">
        <v>36</v>
      </c>
      <c r="N645" t="str">
        <f>IF(AND(PESQUISA!$B$3&lt;&gt;"",OR(PESQUISA!$B$4="TODAS",B645=PESQUISA!$B$4),ISNUMBER(SEARCH(PESQUISA!$B$3,D645))),ROW()-1,"")</f>
        <v/>
      </c>
    </row>
    <row r="646" spans="1:14" x14ac:dyDescent="0.3">
      <c r="A646" t="s">
        <v>1982</v>
      </c>
      <c r="B646" t="s">
        <v>29</v>
      </c>
      <c r="C646" t="s">
        <v>1983</v>
      </c>
      <c r="D646" t="s">
        <v>1984</v>
      </c>
      <c r="E646" t="s">
        <v>60</v>
      </c>
      <c r="F646" s="7">
        <v>5</v>
      </c>
      <c r="G646" t="s">
        <v>33</v>
      </c>
      <c r="H646" t="s">
        <v>34</v>
      </c>
      <c r="I646" t="s">
        <v>1426</v>
      </c>
      <c r="L646" s="8">
        <v>0</v>
      </c>
      <c r="M646" t="s">
        <v>36</v>
      </c>
      <c r="N646" t="str">
        <f>IF(AND(PESQUISA!$B$3&lt;&gt;"",OR(PESQUISA!$B$4="TODAS",B646=PESQUISA!$B$4),ISNUMBER(SEARCH(PESQUISA!$B$3,D646))),ROW()-1,"")</f>
        <v/>
      </c>
    </row>
    <row r="647" spans="1:14" x14ac:dyDescent="0.3">
      <c r="A647" t="s">
        <v>1985</v>
      </c>
      <c r="B647" t="s">
        <v>29</v>
      </c>
      <c r="C647" t="s">
        <v>1986</v>
      </c>
      <c r="D647" t="s">
        <v>1987</v>
      </c>
      <c r="E647" t="s">
        <v>60</v>
      </c>
      <c r="F647" s="7">
        <v>4.1399999999999997</v>
      </c>
      <c r="G647" t="s">
        <v>33</v>
      </c>
      <c r="H647" t="s">
        <v>34</v>
      </c>
      <c r="I647" t="s">
        <v>1426</v>
      </c>
      <c r="L647" s="8">
        <v>0</v>
      </c>
      <c r="M647" t="s">
        <v>36</v>
      </c>
      <c r="N647" t="str">
        <f>IF(AND(PESQUISA!$B$3&lt;&gt;"",OR(PESQUISA!$B$4="TODAS",B647=PESQUISA!$B$4),ISNUMBER(SEARCH(PESQUISA!$B$3,D647))),ROW()-1,"")</f>
        <v/>
      </c>
    </row>
    <row r="648" spans="1:14" x14ac:dyDescent="0.3">
      <c r="A648" t="s">
        <v>1988</v>
      </c>
      <c r="B648" t="s">
        <v>29</v>
      </c>
      <c r="C648" t="s">
        <v>1989</v>
      </c>
      <c r="D648" t="s">
        <v>1990</v>
      </c>
      <c r="E648" t="s">
        <v>60</v>
      </c>
      <c r="F648" s="7">
        <v>5.9</v>
      </c>
      <c r="G648" t="s">
        <v>33</v>
      </c>
      <c r="H648" t="s">
        <v>34</v>
      </c>
      <c r="I648" t="s">
        <v>1426</v>
      </c>
      <c r="L648" s="8">
        <v>0</v>
      </c>
      <c r="M648" t="s">
        <v>36</v>
      </c>
      <c r="N648" t="str">
        <f>IF(AND(PESQUISA!$B$3&lt;&gt;"",OR(PESQUISA!$B$4="TODAS",B648=PESQUISA!$B$4),ISNUMBER(SEARCH(PESQUISA!$B$3,D648))),ROW()-1,"")</f>
        <v/>
      </c>
    </row>
    <row r="649" spans="1:14" x14ac:dyDescent="0.3">
      <c r="A649" t="s">
        <v>1991</v>
      </c>
      <c r="B649" t="s">
        <v>29</v>
      </c>
      <c r="C649" t="s">
        <v>1992</v>
      </c>
      <c r="D649" t="s">
        <v>1993</v>
      </c>
      <c r="E649" t="s">
        <v>60</v>
      </c>
      <c r="F649" s="7">
        <v>4.8899999999999997</v>
      </c>
      <c r="G649" t="s">
        <v>33</v>
      </c>
      <c r="H649" t="s">
        <v>34</v>
      </c>
      <c r="I649" t="s">
        <v>1426</v>
      </c>
      <c r="L649" s="8">
        <v>0</v>
      </c>
      <c r="M649" t="s">
        <v>36</v>
      </c>
      <c r="N649" t="str">
        <f>IF(AND(PESQUISA!$B$3&lt;&gt;"",OR(PESQUISA!$B$4="TODAS",B649=PESQUISA!$B$4),ISNUMBER(SEARCH(PESQUISA!$B$3,D649))),ROW()-1,"")</f>
        <v/>
      </c>
    </row>
    <row r="650" spans="1:14" x14ac:dyDescent="0.3">
      <c r="A650" t="s">
        <v>1994</v>
      </c>
      <c r="B650" t="s">
        <v>29</v>
      </c>
      <c r="C650" t="s">
        <v>1995</v>
      </c>
      <c r="D650" t="s">
        <v>1996</v>
      </c>
      <c r="E650" t="s">
        <v>60</v>
      </c>
      <c r="F650" s="7">
        <v>2.87</v>
      </c>
      <c r="G650" t="s">
        <v>33</v>
      </c>
      <c r="H650" t="s">
        <v>34</v>
      </c>
      <c r="I650" t="s">
        <v>1426</v>
      </c>
      <c r="L650" s="8">
        <v>0</v>
      </c>
      <c r="M650" t="s">
        <v>36</v>
      </c>
      <c r="N650" t="str">
        <f>IF(AND(PESQUISA!$B$3&lt;&gt;"",OR(PESQUISA!$B$4="TODAS",B650=PESQUISA!$B$4),ISNUMBER(SEARCH(PESQUISA!$B$3,D650))),ROW()-1,"")</f>
        <v/>
      </c>
    </row>
    <row r="651" spans="1:14" x14ac:dyDescent="0.3">
      <c r="A651" t="s">
        <v>1997</v>
      </c>
      <c r="B651" t="s">
        <v>29</v>
      </c>
      <c r="C651" t="s">
        <v>1998</v>
      </c>
      <c r="D651" t="s">
        <v>1999</v>
      </c>
      <c r="E651" t="s">
        <v>60</v>
      </c>
      <c r="F651" s="7">
        <v>2.35</v>
      </c>
      <c r="G651" t="s">
        <v>33</v>
      </c>
      <c r="H651" t="s">
        <v>34</v>
      </c>
      <c r="I651" t="s">
        <v>1426</v>
      </c>
      <c r="L651" s="8">
        <v>0</v>
      </c>
      <c r="M651" t="s">
        <v>36</v>
      </c>
      <c r="N651" t="str">
        <f>IF(AND(PESQUISA!$B$3&lt;&gt;"",OR(PESQUISA!$B$4="TODAS",B651=PESQUISA!$B$4),ISNUMBER(SEARCH(PESQUISA!$B$3,D651))),ROW()-1,"")</f>
        <v/>
      </c>
    </row>
    <row r="652" spans="1:14" x14ac:dyDescent="0.3">
      <c r="A652" t="s">
        <v>2000</v>
      </c>
      <c r="B652" t="s">
        <v>29</v>
      </c>
      <c r="C652" t="s">
        <v>2001</v>
      </c>
      <c r="D652" t="s">
        <v>2002</v>
      </c>
      <c r="E652" t="s">
        <v>60</v>
      </c>
      <c r="F652" s="7">
        <v>3.46</v>
      </c>
      <c r="G652" t="s">
        <v>33</v>
      </c>
      <c r="H652" t="s">
        <v>34</v>
      </c>
      <c r="I652" t="s">
        <v>1426</v>
      </c>
      <c r="L652" s="8">
        <v>0</v>
      </c>
      <c r="M652" t="s">
        <v>36</v>
      </c>
      <c r="N652" t="str">
        <f>IF(AND(PESQUISA!$B$3&lt;&gt;"",OR(PESQUISA!$B$4="TODAS",B652=PESQUISA!$B$4),ISNUMBER(SEARCH(PESQUISA!$B$3,D652))),ROW()-1,"")</f>
        <v/>
      </c>
    </row>
    <row r="653" spans="1:14" x14ac:dyDescent="0.3">
      <c r="A653" t="s">
        <v>2003</v>
      </c>
      <c r="B653" t="s">
        <v>29</v>
      </c>
      <c r="C653" t="s">
        <v>2004</v>
      </c>
      <c r="D653" t="s">
        <v>2005</v>
      </c>
      <c r="E653" t="s">
        <v>60</v>
      </c>
      <c r="F653" s="7">
        <v>2.85</v>
      </c>
      <c r="G653" t="s">
        <v>33</v>
      </c>
      <c r="H653" t="s">
        <v>34</v>
      </c>
      <c r="I653" t="s">
        <v>1426</v>
      </c>
      <c r="L653" s="8">
        <v>0</v>
      </c>
      <c r="M653" t="s">
        <v>36</v>
      </c>
      <c r="N653" t="str">
        <f>IF(AND(PESQUISA!$B$3&lt;&gt;"",OR(PESQUISA!$B$4="TODAS",B653=PESQUISA!$B$4),ISNUMBER(SEARCH(PESQUISA!$B$3,D653))),ROW()-1,"")</f>
        <v/>
      </c>
    </row>
    <row r="654" spans="1:14" x14ac:dyDescent="0.3">
      <c r="A654" t="s">
        <v>2006</v>
      </c>
      <c r="B654" t="s">
        <v>29</v>
      </c>
      <c r="C654" t="s">
        <v>2007</v>
      </c>
      <c r="D654" t="s">
        <v>2008</v>
      </c>
      <c r="E654" t="s">
        <v>40</v>
      </c>
      <c r="F654" s="7">
        <v>151.27000000000001</v>
      </c>
      <c r="G654" t="s">
        <v>33</v>
      </c>
      <c r="H654" t="s">
        <v>34</v>
      </c>
      <c r="I654" t="s">
        <v>1426</v>
      </c>
      <c r="L654" s="8">
        <v>0</v>
      </c>
      <c r="M654" t="s">
        <v>36</v>
      </c>
      <c r="N654" t="str">
        <f>IF(AND(PESQUISA!$B$3&lt;&gt;"",OR(PESQUISA!$B$4="TODAS",B654=PESQUISA!$B$4),ISNUMBER(SEARCH(PESQUISA!$B$3,D654))),ROW()-1,"")</f>
        <v/>
      </c>
    </row>
    <row r="655" spans="1:14" x14ac:dyDescent="0.3">
      <c r="A655" t="s">
        <v>2009</v>
      </c>
      <c r="B655" t="s">
        <v>29</v>
      </c>
      <c r="C655" t="s">
        <v>2010</v>
      </c>
      <c r="D655" t="s">
        <v>2011</v>
      </c>
      <c r="E655" t="s">
        <v>40</v>
      </c>
      <c r="F655" s="7">
        <v>146.97</v>
      </c>
      <c r="G655" t="s">
        <v>33</v>
      </c>
      <c r="H655" t="s">
        <v>34</v>
      </c>
      <c r="I655" t="s">
        <v>1426</v>
      </c>
      <c r="L655" s="8">
        <v>0</v>
      </c>
      <c r="M655" t="s">
        <v>36</v>
      </c>
      <c r="N655" t="str">
        <f>IF(AND(PESQUISA!$B$3&lt;&gt;"",OR(PESQUISA!$B$4="TODAS",B655=PESQUISA!$B$4),ISNUMBER(SEARCH(PESQUISA!$B$3,D655))),ROW()-1,"")</f>
        <v/>
      </c>
    </row>
    <row r="656" spans="1:14" x14ac:dyDescent="0.3">
      <c r="A656" t="s">
        <v>2012</v>
      </c>
      <c r="B656" t="s">
        <v>29</v>
      </c>
      <c r="C656" t="s">
        <v>2013</v>
      </c>
      <c r="D656" t="s">
        <v>2014</v>
      </c>
      <c r="E656" t="s">
        <v>40</v>
      </c>
      <c r="F656" s="7">
        <v>45.13</v>
      </c>
      <c r="G656" t="s">
        <v>33</v>
      </c>
      <c r="H656" t="s">
        <v>34</v>
      </c>
      <c r="I656" t="s">
        <v>1426</v>
      </c>
      <c r="L656" s="8">
        <v>0</v>
      </c>
      <c r="M656" t="s">
        <v>36</v>
      </c>
      <c r="N656" t="str">
        <f>IF(AND(PESQUISA!$B$3&lt;&gt;"",OR(PESQUISA!$B$4="TODAS",B656=PESQUISA!$B$4),ISNUMBER(SEARCH(PESQUISA!$B$3,D656))),ROW()-1,"")</f>
        <v/>
      </c>
    </row>
    <row r="657" spans="1:14" x14ac:dyDescent="0.3">
      <c r="A657" t="s">
        <v>2015</v>
      </c>
      <c r="B657" t="s">
        <v>29</v>
      </c>
      <c r="C657" t="s">
        <v>2016</v>
      </c>
      <c r="D657" t="s">
        <v>2017</v>
      </c>
      <c r="E657" t="s">
        <v>40</v>
      </c>
      <c r="F657" s="7">
        <v>41.98</v>
      </c>
      <c r="G657" t="s">
        <v>33</v>
      </c>
      <c r="H657" t="s">
        <v>34</v>
      </c>
      <c r="I657" t="s">
        <v>1426</v>
      </c>
      <c r="L657" s="8">
        <v>0</v>
      </c>
      <c r="M657" t="s">
        <v>36</v>
      </c>
      <c r="N657" t="str">
        <f>IF(AND(PESQUISA!$B$3&lt;&gt;"",OR(PESQUISA!$B$4="TODAS",B657=PESQUISA!$B$4),ISNUMBER(SEARCH(PESQUISA!$B$3,D657))),ROW()-1,"")</f>
        <v/>
      </c>
    </row>
    <row r="658" spans="1:14" x14ac:dyDescent="0.3">
      <c r="A658" t="s">
        <v>2018</v>
      </c>
      <c r="B658" t="s">
        <v>29</v>
      </c>
      <c r="C658" t="s">
        <v>2019</v>
      </c>
      <c r="D658" t="s">
        <v>2020</v>
      </c>
      <c r="E658" t="s">
        <v>40</v>
      </c>
      <c r="F658" s="7">
        <v>89.36</v>
      </c>
      <c r="G658" t="s">
        <v>33</v>
      </c>
      <c r="H658" t="s">
        <v>34</v>
      </c>
      <c r="I658" t="s">
        <v>1426</v>
      </c>
      <c r="L658" s="8">
        <v>0</v>
      </c>
      <c r="M658" t="s">
        <v>36</v>
      </c>
      <c r="N658" t="str">
        <f>IF(AND(PESQUISA!$B$3&lt;&gt;"",OR(PESQUISA!$B$4="TODAS",B658=PESQUISA!$B$4),ISNUMBER(SEARCH(PESQUISA!$B$3,D658))),ROW()-1,"")</f>
        <v/>
      </c>
    </row>
    <row r="659" spans="1:14" x14ac:dyDescent="0.3">
      <c r="A659" t="s">
        <v>2021</v>
      </c>
      <c r="B659" t="s">
        <v>29</v>
      </c>
      <c r="C659" t="s">
        <v>2022</v>
      </c>
      <c r="D659" t="s">
        <v>2023</v>
      </c>
      <c r="E659" t="s">
        <v>40</v>
      </c>
      <c r="F659" s="7">
        <v>85.64</v>
      </c>
      <c r="G659" t="s">
        <v>33</v>
      </c>
      <c r="H659" t="s">
        <v>34</v>
      </c>
      <c r="I659" t="s">
        <v>1426</v>
      </c>
      <c r="L659" s="8">
        <v>0</v>
      </c>
      <c r="M659" t="s">
        <v>36</v>
      </c>
      <c r="N659" t="str">
        <f>IF(AND(PESQUISA!$B$3&lt;&gt;"",OR(PESQUISA!$B$4="TODAS",B659=PESQUISA!$B$4),ISNUMBER(SEARCH(PESQUISA!$B$3,D659))),ROW()-1,"")</f>
        <v/>
      </c>
    </row>
    <row r="660" spans="1:14" x14ac:dyDescent="0.3">
      <c r="A660" t="s">
        <v>2024</v>
      </c>
      <c r="B660" t="s">
        <v>29</v>
      </c>
      <c r="C660" t="s">
        <v>2025</v>
      </c>
      <c r="D660" t="s">
        <v>2026</v>
      </c>
      <c r="E660" t="s">
        <v>40</v>
      </c>
      <c r="F660" s="7">
        <v>59.08</v>
      </c>
      <c r="G660" t="s">
        <v>33</v>
      </c>
      <c r="H660" t="s">
        <v>34</v>
      </c>
      <c r="I660" t="s">
        <v>1426</v>
      </c>
      <c r="L660" s="8">
        <v>0</v>
      </c>
      <c r="M660" t="s">
        <v>36</v>
      </c>
      <c r="N660" t="str">
        <f>IF(AND(PESQUISA!$B$3&lt;&gt;"",OR(PESQUISA!$B$4="TODAS",B660=PESQUISA!$B$4),ISNUMBER(SEARCH(PESQUISA!$B$3,D660))),ROW()-1,"")</f>
        <v/>
      </c>
    </row>
    <row r="661" spans="1:14" x14ac:dyDescent="0.3">
      <c r="A661" t="s">
        <v>2027</v>
      </c>
      <c r="B661" t="s">
        <v>29</v>
      </c>
      <c r="C661" t="s">
        <v>2028</v>
      </c>
      <c r="D661" t="s">
        <v>2029</v>
      </c>
      <c r="E661" t="s">
        <v>40</v>
      </c>
      <c r="F661" s="7">
        <v>56.22</v>
      </c>
      <c r="G661" t="s">
        <v>33</v>
      </c>
      <c r="H661" t="s">
        <v>34</v>
      </c>
      <c r="I661" t="s">
        <v>1426</v>
      </c>
      <c r="L661" s="8">
        <v>0</v>
      </c>
      <c r="M661" t="s">
        <v>36</v>
      </c>
      <c r="N661" t="str">
        <f>IF(AND(PESQUISA!$B$3&lt;&gt;"",OR(PESQUISA!$B$4="TODAS",B661=PESQUISA!$B$4),ISNUMBER(SEARCH(PESQUISA!$B$3,D661))),ROW()-1,"")</f>
        <v/>
      </c>
    </row>
    <row r="662" spans="1:14" x14ac:dyDescent="0.3">
      <c r="A662" t="s">
        <v>2030</v>
      </c>
      <c r="B662" t="s">
        <v>29</v>
      </c>
      <c r="C662" t="s">
        <v>2031</v>
      </c>
      <c r="D662" t="s">
        <v>2032</v>
      </c>
      <c r="E662" t="s">
        <v>40</v>
      </c>
      <c r="F662" s="7">
        <v>27.3</v>
      </c>
      <c r="G662" t="s">
        <v>33</v>
      </c>
      <c r="H662" t="s">
        <v>34</v>
      </c>
      <c r="I662" t="s">
        <v>1426</v>
      </c>
      <c r="L662" s="8">
        <v>0</v>
      </c>
      <c r="M662" t="s">
        <v>36</v>
      </c>
      <c r="N662" t="str">
        <f>IF(AND(PESQUISA!$B$3&lt;&gt;"",OR(PESQUISA!$B$4="TODAS",B662=PESQUISA!$B$4),ISNUMBER(SEARCH(PESQUISA!$B$3,D662))),ROW()-1,"")</f>
        <v/>
      </c>
    </row>
    <row r="663" spans="1:14" x14ac:dyDescent="0.3">
      <c r="A663" t="s">
        <v>2033</v>
      </c>
      <c r="B663" t="s">
        <v>29</v>
      </c>
      <c r="C663" t="s">
        <v>2034</v>
      </c>
      <c r="D663" t="s">
        <v>2035</v>
      </c>
      <c r="E663" t="s">
        <v>40</v>
      </c>
      <c r="F663" s="7">
        <v>25.2</v>
      </c>
      <c r="G663" t="s">
        <v>33</v>
      </c>
      <c r="H663" t="s">
        <v>34</v>
      </c>
      <c r="I663" t="s">
        <v>1426</v>
      </c>
      <c r="L663" s="8">
        <v>0</v>
      </c>
      <c r="M663" t="s">
        <v>36</v>
      </c>
      <c r="N663" t="str">
        <f>IF(AND(PESQUISA!$B$3&lt;&gt;"",OR(PESQUISA!$B$4="TODAS",B663=PESQUISA!$B$4),ISNUMBER(SEARCH(PESQUISA!$B$3,D663))),ROW()-1,"")</f>
        <v/>
      </c>
    </row>
    <row r="664" spans="1:14" x14ac:dyDescent="0.3">
      <c r="A664" t="s">
        <v>2036</v>
      </c>
      <c r="B664" t="s">
        <v>29</v>
      </c>
      <c r="C664" t="s">
        <v>2037</v>
      </c>
      <c r="D664" t="s">
        <v>2038</v>
      </c>
      <c r="E664" t="s">
        <v>40</v>
      </c>
      <c r="F664" s="7">
        <v>44.21</v>
      </c>
      <c r="G664" t="s">
        <v>33</v>
      </c>
      <c r="H664" t="s">
        <v>34</v>
      </c>
      <c r="I664" t="s">
        <v>1426</v>
      </c>
      <c r="L664" s="8">
        <v>0</v>
      </c>
      <c r="M664" t="s">
        <v>36</v>
      </c>
      <c r="N664" t="str">
        <f>IF(AND(PESQUISA!$B$3&lt;&gt;"",OR(PESQUISA!$B$4="TODAS",B664=PESQUISA!$B$4),ISNUMBER(SEARCH(PESQUISA!$B$3,D664))),ROW()-1,"")</f>
        <v/>
      </c>
    </row>
    <row r="665" spans="1:14" x14ac:dyDescent="0.3">
      <c r="A665" t="s">
        <v>2039</v>
      </c>
      <c r="B665" t="s">
        <v>29</v>
      </c>
      <c r="C665" t="s">
        <v>2040</v>
      </c>
      <c r="D665" t="s">
        <v>2041</v>
      </c>
      <c r="E665" t="s">
        <v>40</v>
      </c>
      <c r="F665" s="7">
        <v>41.73</v>
      </c>
      <c r="G665" t="s">
        <v>33</v>
      </c>
      <c r="H665" t="s">
        <v>34</v>
      </c>
      <c r="I665" t="s">
        <v>1426</v>
      </c>
      <c r="L665" s="8">
        <v>0</v>
      </c>
      <c r="M665" t="s">
        <v>36</v>
      </c>
      <c r="N665" t="str">
        <f>IF(AND(PESQUISA!$B$3&lt;&gt;"",OR(PESQUISA!$B$4="TODAS",B665=PESQUISA!$B$4),ISNUMBER(SEARCH(PESQUISA!$B$3,D665))),ROW()-1,"")</f>
        <v/>
      </c>
    </row>
    <row r="666" spans="1:14" x14ac:dyDescent="0.3">
      <c r="A666" t="s">
        <v>2042</v>
      </c>
      <c r="B666" t="s">
        <v>29</v>
      </c>
      <c r="C666" t="s">
        <v>2043</v>
      </c>
      <c r="D666" t="s">
        <v>2044</v>
      </c>
      <c r="E666" t="s">
        <v>40</v>
      </c>
      <c r="F666" s="7">
        <v>119.55</v>
      </c>
      <c r="G666" t="s">
        <v>33</v>
      </c>
      <c r="H666" t="s">
        <v>34</v>
      </c>
      <c r="I666" t="s">
        <v>1426</v>
      </c>
      <c r="L666" s="8">
        <v>0</v>
      </c>
      <c r="M666" t="s">
        <v>36</v>
      </c>
      <c r="N666" t="str">
        <f>IF(AND(PESQUISA!$B$3&lt;&gt;"",OR(PESQUISA!$B$4="TODAS",B666=PESQUISA!$B$4),ISNUMBER(SEARCH(PESQUISA!$B$3,D666))),ROW()-1,"")</f>
        <v/>
      </c>
    </row>
    <row r="667" spans="1:14" x14ac:dyDescent="0.3">
      <c r="A667" t="s">
        <v>2045</v>
      </c>
      <c r="B667" t="s">
        <v>29</v>
      </c>
      <c r="C667" t="s">
        <v>2046</v>
      </c>
      <c r="D667" t="s">
        <v>2047</v>
      </c>
      <c r="E667" t="s">
        <v>40</v>
      </c>
      <c r="F667" s="7">
        <v>113.82</v>
      </c>
      <c r="G667" t="s">
        <v>33</v>
      </c>
      <c r="H667" t="s">
        <v>34</v>
      </c>
      <c r="I667" t="s">
        <v>1426</v>
      </c>
      <c r="L667" s="8">
        <v>0</v>
      </c>
      <c r="M667" t="s">
        <v>36</v>
      </c>
      <c r="N667" t="str">
        <f>IF(AND(PESQUISA!$B$3&lt;&gt;"",OR(PESQUISA!$B$4="TODAS",B667=PESQUISA!$B$4),ISNUMBER(SEARCH(PESQUISA!$B$3,D667))),ROW()-1,"")</f>
        <v/>
      </c>
    </row>
    <row r="668" spans="1:14" x14ac:dyDescent="0.3">
      <c r="A668" t="s">
        <v>2048</v>
      </c>
      <c r="B668" t="s">
        <v>29</v>
      </c>
      <c r="C668" t="s">
        <v>2049</v>
      </c>
      <c r="D668" t="s">
        <v>2050</v>
      </c>
      <c r="E668" t="s">
        <v>60</v>
      </c>
      <c r="F668" s="7">
        <v>48.61</v>
      </c>
      <c r="G668" t="s">
        <v>33</v>
      </c>
      <c r="H668" t="s">
        <v>34</v>
      </c>
      <c r="I668" t="s">
        <v>1426</v>
      </c>
      <c r="L668" s="8">
        <v>0</v>
      </c>
      <c r="M668" t="s">
        <v>36</v>
      </c>
      <c r="N668" t="str">
        <f>IF(AND(PESQUISA!$B$3&lt;&gt;"",OR(PESQUISA!$B$4="TODAS",B668=PESQUISA!$B$4),ISNUMBER(SEARCH(PESQUISA!$B$3,D668))),ROW()-1,"")</f>
        <v/>
      </c>
    </row>
    <row r="669" spans="1:14" x14ac:dyDescent="0.3">
      <c r="A669" t="s">
        <v>2051</v>
      </c>
      <c r="B669" t="s">
        <v>29</v>
      </c>
      <c r="C669" t="s">
        <v>2052</v>
      </c>
      <c r="D669" t="s">
        <v>2053</v>
      </c>
      <c r="E669" t="s">
        <v>60</v>
      </c>
      <c r="F669" s="7">
        <v>47.96</v>
      </c>
      <c r="G669" t="s">
        <v>33</v>
      </c>
      <c r="H669" t="s">
        <v>34</v>
      </c>
      <c r="I669" t="s">
        <v>1426</v>
      </c>
      <c r="L669" s="8">
        <v>0</v>
      </c>
      <c r="M669" t="s">
        <v>36</v>
      </c>
      <c r="N669" t="str">
        <f>IF(AND(PESQUISA!$B$3&lt;&gt;"",OR(PESQUISA!$B$4="TODAS",B669=PESQUISA!$B$4),ISNUMBER(SEARCH(PESQUISA!$B$3,D669))),ROW()-1,"")</f>
        <v/>
      </c>
    </row>
    <row r="670" spans="1:14" x14ac:dyDescent="0.3">
      <c r="A670" t="s">
        <v>2054</v>
      </c>
      <c r="B670" t="s">
        <v>29</v>
      </c>
      <c r="C670" t="s">
        <v>2055</v>
      </c>
      <c r="D670" t="s">
        <v>2056</v>
      </c>
      <c r="E670" t="s">
        <v>60</v>
      </c>
      <c r="F670" s="7">
        <v>214.28</v>
      </c>
      <c r="G670" t="s">
        <v>33</v>
      </c>
      <c r="H670" t="s">
        <v>34</v>
      </c>
      <c r="I670" t="s">
        <v>1426</v>
      </c>
      <c r="L670" s="8">
        <v>0</v>
      </c>
      <c r="M670" t="s">
        <v>36</v>
      </c>
      <c r="N670" t="str">
        <f>IF(AND(PESQUISA!$B$3&lt;&gt;"",OR(PESQUISA!$B$4="TODAS",B670=PESQUISA!$B$4),ISNUMBER(SEARCH(PESQUISA!$B$3,D670))),ROW()-1,"")</f>
        <v/>
      </c>
    </row>
    <row r="671" spans="1:14" x14ac:dyDescent="0.3">
      <c r="A671" t="s">
        <v>2057</v>
      </c>
      <c r="B671" t="s">
        <v>29</v>
      </c>
      <c r="C671" t="s">
        <v>2058</v>
      </c>
      <c r="D671" t="s">
        <v>2059</v>
      </c>
      <c r="E671" t="s">
        <v>60</v>
      </c>
      <c r="F671" s="7">
        <v>212.07</v>
      </c>
      <c r="G671" t="s">
        <v>33</v>
      </c>
      <c r="H671" t="s">
        <v>34</v>
      </c>
      <c r="I671" t="s">
        <v>1426</v>
      </c>
      <c r="L671" s="8">
        <v>0</v>
      </c>
      <c r="M671" t="s">
        <v>36</v>
      </c>
      <c r="N671" t="str">
        <f>IF(AND(PESQUISA!$B$3&lt;&gt;"",OR(PESQUISA!$B$4="TODAS",B671=PESQUISA!$B$4),ISNUMBER(SEARCH(PESQUISA!$B$3,D671))),ROW()-1,"")</f>
        <v/>
      </c>
    </row>
    <row r="672" spans="1:14" x14ac:dyDescent="0.3">
      <c r="A672" t="s">
        <v>2060</v>
      </c>
      <c r="B672" t="s">
        <v>29</v>
      </c>
      <c r="C672" t="s">
        <v>2061</v>
      </c>
      <c r="D672" t="s">
        <v>2062</v>
      </c>
      <c r="E672" t="s">
        <v>60</v>
      </c>
      <c r="F672" s="7">
        <v>322.99</v>
      </c>
      <c r="G672" t="s">
        <v>33</v>
      </c>
      <c r="H672" t="s">
        <v>34</v>
      </c>
      <c r="I672" t="s">
        <v>1426</v>
      </c>
      <c r="L672" s="8">
        <v>0</v>
      </c>
      <c r="M672" t="s">
        <v>36</v>
      </c>
      <c r="N672" t="str">
        <f>IF(AND(PESQUISA!$B$3&lt;&gt;"",OR(PESQUISA!$B$4="TODAS",B672=PESQUISA!$B$4),ISNUMBER(SEARCH(PESQUISA!$B$3,D672))),ROW()-1,"")</f>
        <v/>
      </c>
    </row>
    <row r="673" spans="1:14" x14ac:dyDescent="0.3">
      <c r="A673" t="s">
        <v>2063</v>
      </c>
      <c r="B673" t="s">
        <v>29</v>
      </c>
      <c r="C673" t="s">
        <v>2064</v>
      </c>
      <c r="D673" t="s">
        <v>2065</v>
      </c>
      <c r="E673" t="s">
        <v>60</v>
      </c>
      <c r="F673" s="7">
        <v>320.36</v>
      </c>
      <c r="G673" t="s">
        <v>33</v>
      </c>
      <c r="H673" t="s">
        <v>34</v>
      </c>
      <c r="I673" t="s">
        <v>1426</v>
      </c>
      <c r="L673" s="8">
        <v>0</v>
      </c>
      <c r="M673" t="s">
        <v>36</v>
      </c>
      <c r="N673" t="str">
        <f>IF(AND(PESQUISA!$B$3&lt;&gt;"",OR(PESQUISA!$B$4="TODAS",B673=PESQUISA!$B$4),ISNUMBER(SEARCH(PESQUISA!$B$3,D673))),ROW()-1,"")</f>
        <v/>
      </c>
    </row>
    <row r="674" spans="1:14" x14ac:dyDescent="0.3">
      <c r="A674" t="s">
        <v>2066</v>
      </c>
      <c r="B674" t="s">
        <v>29</v>
      </c>
      <c r="C674" t="s">
        <v>2067</v>
      </c>
      <c r="D674" t="s">
        <v>2068</v>
      </c>
      <c r="E674" t="s">
        <v>60</v>
      </c>
      <c r="F674" s="7">
        <v>455.66</v>
      </c>
      <c r="G674" t="s">
        <v>33</v>
      </c>
      <c r="H674" t="s">
        <v>34</v>
      </c>
      <c r="I674" t="s">
        <v>1426</v>
      </c>
      <c r="L674" s="8">
        <v>0</v>
      </c>
      <c r="M674" t="s">
        <v>36</v>
      </c>
      <c r="N674" t="str">
        <f>IF(AND(PESQUISA!$B$3&lt;&gt;"",OR(PESQUISA!$B$4="TODAS",B674=PESQUISA!$B$4),ISNUMBER(SEARCH(PESQUISA!$B$3,D674))),ROW()-1,"")</f>
        <v/>
      </c>
    </row>
    <row r="675" spans="1:14" x14ac:dyDescent="0.3">
      <c r="A675" t="s">
        <v>2069</v>
      </c>
      <c r="B675" t="s">
        <v>29</v>
      </c>
      <c r="C675" t="s">
        <v>2070</v>
      </c>
      <c r="D675" t="s">
        <v>2071</v>
      </c>
      <c r="E675" t="s">
        <v>60</v>
      </c>
      <c r="F675" s="7">
        <v>452.64</v>
      </c>
      <c r="G675" t="s">
        <v>33</v>
      </c>
      <c r="H675" t="s">
        <v>34</v>
      </c>
      <c r="I675" t="s">
        <v>1426</v>
      </c>
      <c r="L675" s="8">
        <v>0</v>
      </c>
      <c r="M675" t="s">
        <v>36</v>
      </c>
      <c r="N675" t="str">
        <f>IF(AND(PESQUISA!$B$3&lt;&gt;"",OR(PESQUISA!$B$4="TODAS",B675=PESQUISA!$B$4),ISNUMBER(SEARCH(PESQUISA!$B$3,D675))),ROW()-1,"")</f>
        <v/>
      </c>
    </row>
    <row r="676" spans="1:14" x14ac:dyDescent="0.3">
      <c r="A676" t="s">
        <v>2072</v>
      </c>
      <c r="B676" t="s">
        <v>29</v>
      </c>
      <c r="C676" t="s">
        <v>2073</v>
      </c>
      <c r="D676" t="s">
        <v>2074</v>
      </c>
      <c r="E676" t="s">
        <v>60</v>
      </c>
      <c r="F676" s="7">
        <v>68.55</v>
      </c>
      <c r="G676" t="s">
        <v>33</v>
      </c>
      <c r="H676" t="s">
        <v>34</v>
      </c>
      <c r="I676" t="s">
        <v>1426</v>
      </c>
      <c r="L676" s="8">
        <v>0</v>
      </c>
      <c r="M676" t="s">
        <v>36</v>
      </c>
      <c r="N676" t="str">
        <f>IF(AND(PESQUISA!$B$3&lt;&gt;"",OR(PESQUISA!$B$4="TODAS",B676=PESQUISA!$B$4),ISNUMBER(SEARCH(PESQUISA!$B$3,D676))),ROW()-1,"")</f>
        <v/>
      </c>
    </row>
    <row r="677" spans="1:14" x14ac:dyDescent="0.3">
      <c r="A677" t="s">
        <v>2075</v>
      </c>
      <c r="B677" t="s">
        <v>29</v>
      </c>
      <c r="C677" t="s">
        <v>2076</v>
      </c>
      <c r="D677" t="s">
        <v>2077</v>
      </c>
      <c r="E677" t="s">
        <v>60</v>
      </c>
      <c r="F677" s="7">
        <v>67.84</v>
      </c>
      <c r="G677" t="s">
        <v>33</v>
      </c>
      <c r="H677" t="s">
        <v>34</v>
      </c>
      <c r="I677" t="s">
        <v>1426</v>
      </c>
      <c r="L677" s="8">
        <v>0</v>
      </c>
      <c r="M677" t="s">
        <v>36</v>
      </c>
      <c r="N677" t="str">
        <f>IF(AND(PESQUISA!$B$3&lt;&gt;"",OR(PESQUISA!$B$4="TODAS",B677=PESQUISA!$B$4),ISNUMBER(SEARCH(PESQUISA!$B$3,D677))),ROW()-1,"")</f>
        <v/>
      </c>
    </row>
    <row r="678" spans="1:14" x14ac:dyDescent="0.3">
      <c r="A678" t="s">
        <v>2078</v>
      </c>
      <c r="B678" t="s">
        <v>29</v>
      </c>
      <c r="C678" t="s">
        <v>2079</v>
      </c>
      <c r="D678" t="s">
        <v>2080</v>
      </c>
      <c r="E678" t="s">
        <v>60</v>
      </c>
      <c r="F678" s="7">
        <v>22.53</v>
      </c>
      <c r="G678" t="s">
        <v>33</v>
      </c>
      <c r="H678" t="s">
        <v>34</v>
      </c>
      <c r="I678" t="s">
        <v>1426</v>
      </c>
      <c r="L678" s="8">
        <v>0</v>
      </c>
      <c r="M678" t="s">
        <v>36</v>
      </c>
      <c r="N678" t="str">
        <f>IF(AND(PESQUISA!$B$3&lt;&gt;"",OR(PESQUISA!$B$4="TODAS",B678=PESQUISA!$B$4),ISNUMBER(SEARCH(PESQUISA!$B$3,D678))),ROW()-1,"")</f>
        <v/>
      </c>
    </row>
    <row r="679" spans="1:14" x14ac:dyDescent="0.3">
      <c r="A679" t="s">
        <v>2081</v>
      </c>
      <c r="B679" t="s">
        <v>29</v>
      </c>
      <c r="C679" t="s">
        <v>2082</v>
      </c>
      <c r="D679" t="s">
        <v>2083</v>
      </c>
      <c r="E679" t="s">
        <v>60</v>
      </c>
      <c r="F679" s="7">
        <v>22.01</v>
      </c>
      <c r="G679" t="s">
        <v>33</v>
      </c>
      <c r="H679" t="s">
        <v>34</v>
      </c>
      <c r="I679" t="s">
        <v>1426</v>
      </c>
      <c r="L679" s="8">
        <v>0</v>
      </c>
      <c r="M679" t="s">
        <v>36</v>
      </c>
      <c r="N679" t="str">
        <f>IF(AND(PESQUISA!$B$3&lt;&gt;"",OR(PESQUISA!$B$4="TODAS",B679=PESQUISA!$B$4),ISNUMBER(SEARCH(PESQUISA!$B$3,D679))),ROW()-1,"")</f>
        <v/>
      </c>
    </row>
    <row r="680" spans="1:14" x14ac:dyDescent="0.3">
      <c r="A680" t="s">
        <v>2084</v>
      </c>
      <c r="B680" t="s">
        <v>29</v>
      </c>
      <c r="C680" t="s">
        <v>2085</v>
      </c>
      <c r="D680" t="s">
        <v>2086</v>
      </c>
      <c r="E680" t="s">
        <v>60</v>
      </c>
      <c r="F680" s="7">
        <v>42.08</v>
      </c>
      <c r="G680" t="s">
        <v>33</v>
      </c>
      <c r="H680" t="s">
        <v>34</v>
      </c>
      <c r="I680" t="s">
        <v>1426</v>
      </c>
      <c r="L680" s="8">
        <v>0</v>
      </c>
      <c r="M680" t="s">
        <v>36</v>
      </c>
      <c r="N680" t="str">
        <f>IF(AND(PESQUISA!$B$3&lt;&gt;"",OR(PESQUISA!$B$4="TODAS",B680=PESQUISA!$B$4),ISNUMBER(SEARCH(PESQUISA!$B$3,D680))),ROW()-1,"")</f>
        <v/>
      </c>
    </row>
    <row r="681" spans="1:14" x14ac:dyDescent="0.3">
      <c r="A681" t="s">
        <v>2087</v>
      </c>
      <c r="B681" t="s">
        <v>29</v>
      </c>
      <c r="C681" t="s">
        <v>2088</v>
      </c>
      <c r="D681" t="s">
        <v>2089</v>
      </c>
      <c r="E681" t="s">
        <v>60</v>
      </c>
      <c r="F681" s="7">
        <v>41.47</v>
      </c>
      <c r="G681" t="s">
        <v>33</v>
      </c>
      <c r="H681" t="s">
        <v>34</v>
      </c>
      <c r="I681" t="s">
        <v>1426</v>
      </c>
      <c r="L681" s="8">
        <v>0</v>
      </c>
      <c r="M681" t="s">
        <v>36</v>
      </c>
      <c r="N681" t="str">
        <f>IF(AND(PESQUISA!$B$3&lt;&gt;"",OR(PESQUISA!$B$4="TODAS",B681=PESQUISA!$B$4),ISNUMBER(SEARCH(PESQUISA!$B$3,D681))),ROW()-1,"")</f>
        <v/>
      </c>
    </row>
    <row r="682" spans="1:14" x14ac:dyDescent="0.3">
      <c r="A682" t="s">
        <v>2090</v>
      </c>
      <c r="B682" t="s">
        <v>29</v>
      </c>
      <c r="C682" t="s">
        <v>2091</v>
      </c>
      <c r="D682" t="s">
        <v>2092</v>
      </c>
      <c r="E682" t="s">
        <v>40</v>
      </c>
      <c r="F682" s="7">
        <v>47.51</v>
      </c>
      <c r="G682" t="s">
        <v>33</v>
      </c>
      <c r="H682" t="s">
        <v>34</v>
      </c>
      <c r="I682" t="s">
        <v>1426</v>
      </c>
      <c r="L682" s="8">
        <v>0.69350000000000001</v>
      </c>
      <c r="M682" t="s">
        <v>36</v>
      </c>
      <c r="N682" t="str">
        <f>IF(AND(PESQUISA!$B$3&lt;&gt;"",OR(PESQUISA!$B$4="TODAS",B682=PESQUISA!$B$4),ISNUMBER(SEARCH(PESQUISA!$B$3,D682))),ROW()-1,"")</f>
        <v/>
      </c>
    </row>
    <row r="683" spans="1:14" x14ac:dyDescent="0.3">
      <c r="A683" t="s">
        <v>2093</v>
      </c>
      <c r="B683" t="s">
        <v>29</v>
      </c>
      <c r="C683" t="s">
        <v>2094</v>
      </c>
      <c r="D683" t="s">
        <v>2095</v>
      </c>
      <c r="E683" t="s">
        <v>40</v>
      </c>
      <c r="F683" s="7">
        <v>44.15</v>
      </c>
      <c r="G683" t="s">
        <v>33</v>
      </c>
      <c r="H683" t="s">
        <v>34</v>
      </c>
      <c r="I683" t="s">
        <v>1426</v>
      </c>
      <c r="L683" s="8">
        <v>0.74629999999999996</v>
      </c>
      <c r="M683" t="s">
        <v>36</v>
      </c>
      <c r="N683" t="str">
        <f>IF(AND(PESQUISA!$B$3&lt;&gt;"",OR(PESQUISA!$B$4="TODAS",B683=PESQUISA!$B$4),ISNUMBER(SEARCH(PESQUISA!$B$3,D683))),ROW()-1,"")</f>
        <v/>
      </c>
    </row>
    <row r="684" spans="1:14" x14ac:dyDescent="0.3">
      <c r="A684" t="s">
        <v>2096</v>
      </c>
      <c r="B684" t="s">
        <v>29</v>
      </c>
      <c r="C684" t="s">
        <v>2097</v>
      </c>
      <c r="D684" t="s">
        <v>2098</v>
      </c>
      <c r="E684" t="s">
        <v>40</v>
      </c>
      <c r="F684" s="7">
        <v>75.180000000000007</v>
      </c>
      <c r="G684" t="s">
        <v>33</v>
      </c>
      <c r="H684" t="s">
        <v>34</v>
      </c>
      <c r="I684" t="s">
        <v>1426</v>
      </c>
      <c r="L684" s="8">
        <v>0.73460000000000003</v>
      </c>
      <c r="M684" t="s">
        <v>36</v>
      </c>
      <c r="N684" t="str">
        <f>IF(AND(PESQUISA!$B$3&lt;&gt;"",OR(PESQUISA!$B$4="TODAS",B684=PESQUISA!$B$4),ISNUMBER(SEARCH(PESQUISA!$B$3,D684))),ROW()-1,"")</f>
        <v/>
      </c>
    </row>
    <row r="685" spans="1:14" x14ac:dyDescent="0.3">
      <c r="A685" t="s">
        <v>2099</v>
      </c>
      <c r="B685" t="s">
        <v>29</v>
      </c>
      <c r="C685" t="s">
        <v>2100</v>
      </c>
      <c r="D685" t="s">
        <v>2101</v>
      </c>
      <c r="E685" t="s">
        <v>40</v>
      </c>
      <c r="F685" s="7">
        <v>70.7</v>
      </c>
      <c r="G685" t="s">
        <v>33</v>
      </c>
      <c r="H685" t="s">
        <v>34</v>
      </c>
      <c r="I685" t="s">
        <v>1426</v>
      </c>
      <c r="L685" s="8">
        <v>0.78120000000000001</v>
      </c>
      <c r="M685" t="s">
        <v>36</v>
      </c>
      <c r="N685" t="str">
        <f>IF(AND(PESQUISA!$B$3&lt;&gt;"",OR(PESQUISA!$B$4="TODAS",B685=PESQUISA!$B$4),ISNUMBER(SEARCH(PESQUISA!$B$3,D685))),ROW()-1,"")</f>
        <v/>
      </c>
    </row>
    <row r="686" spans="1:14" x14ac:dyDescent="0.3">
      <c r="A686" t="s">
        <v>2102</v>
      </c>
      <c r="B686" t="s">
        <v>29</v>
      </c>
      <c r="C686" t="s">
        <v>2103</v>
      </c>
      <c r="D686" t="s">
        <v>2104</v>
      </c>
      <c r="E686" t="s">
        <v>60</v>
      </c>
      <c r="F686" s="7">
        <v>92.47</v>
      </c>
      <c r="G686" t="s">
        <v>33</v>
      </c>
      <c r="H686" t="s">
        <v>34</v>
      </c>
      <c r="I686" t="s">
        <v>2105</v>
      </c>
      <c r="L686" s="8">
        <v>0.19939999999999999</v>
      </c>
      <c r="M686" t="s">
        <v>36</v>
      </c>
      <c r="N686" t="str">
        <f>IF(AND(PESQUISA!$B$3&lt;&gt;"",OR(PESQUISA!$B$4="TODAS",B686=PESQUISA!$B$4),ISNUMBER(SEARCH(PESQUISA!$B$3,D686))),ROW()-1,"")</f>
        <v/>
      </c>
    </row>
    <row r="687" spans="1:14" x14ac:dyDescent="0.3">
      <c r="A687" t="s">
        <v>2106</v>
      </c>
      <c r="B687" t="s">
        <v>29</v>
      </c>
      <c r="C687" t="s">
        <v>2107</v>
      </c>
      <c r="D687" t="s">
        <v>2108</v>
      </c>
      <c r="E687" t="s">
        <v>60</v>
      </c>
      <c r="F687" s="7">
        <v>82.56</v>
      </c>
      <c r="G687" t="s">
        <v>33</v>
      </c>
      <c r="H687" t="s">
        <v>34</v>
      </c>
      <c r="I687" t="s">
        <v>2105</v>
      </c>
      <c r="L687" s="8">
        <v>0.1827</v>
      </c>
      <c r="M687" t="s">
        <v>36</v>
      </c>
      <c r="N687" t="str">
        <f>IF(AND(PESQUISA!$B$3&lt;&gt;"",OR(PESQUISA!$B$4="TODAS",B687=PESQUISA!$B$4),ISNUMBER(SEARCH(PESQUISA!$B$3,D687))),ROW()-1,"")</f>
        <v/>
      </c>
    </row>
    <row r="688" spans="1:14" x14ac:dyDescent="0.3">
      <c r="A688" t="s">
        <v>2109</v>
      </c>
      <c r="B688" t="s">
        <v>29</v>
      </c>
      <c r="C688" t="s">
        <v>2110</v>
      </c>
      <c r="D688" t="s">
        <v>2111</v>
      </c>
      <c r="E688" t="s">
        <v>60</v>
      </c>
      <c r="G688" t="s">
        <v>33</v>
      </c>
      <c r="H688" t="s">
        <v>34</v>
      </c>
      <c r="I688" t="s">
        <v>2105</v>
      </c>
      <c r="M688" t="s">
        <v>53</v>
      </c>
      <c r="N688" t="str">
        <f>IF(AND(PESQUISA!$B$3&lt;&gt;"",OR(PESQUISA!$B$4="TODAS",B688=PESQUISA!$B$4),ISNUMBER(SEARCH(PESQUISA!$B$3,D688))),ROW()-1,"")</f>
        <v/>
      </c>
    </row>
    <row r="689" spans="1:14" x14ac:dyDescent="0.3">
      <c r="A689" t="s">
        <v>2112</v>
      </c>
      <c r="B689" t="s">
        <v>29</v>
      </c>
      <c r="C689" t="s">
        <v>2113</v>
      </c>
      <c r="D689" t="s">
        <v>2114</v>
      </c>
      <c r="E689" t="s">
        <v>60</v>
      </c>
      <c r="G689" t="s">
        <v>33</v>
      </c>
      <c r="H689" t="s">
        <v>34</v>
      </c>
      <c r="I689" t="s">
        <v>2105</v>
      </c>
      <c r="M689" t="s">
        <v>53</v>
      </c>
      <c r="N689" t="str">
        <f>IF(AND(PESQUISA!$B$3&lt;&gt;"",OR(PESQUISA!$B$4="TODAS",B689=PESQUISA!$B$4),ISNUMBER(SEARCH(PESQUISA!$B$3,D689))),ROW()-1,"")</f>
        <v/>
      </c>
    </row>
    <row r="690" spans="1:14" x14ac:dyDescent="0.3">
      <c r="A690" t="s">
        <v>2115</v>
      </c>
      <c r="B690" t="s">
        <v>29</v>
      </c>
      <c r="C690" t="s">
        <v>2116</v>
      </c>
      <c r="D690" t="s">
        <v>2117</v>
      </c>
      <c r="E690" t="s">
        <v>60</v>
      </c>
      <c r="G690" t="s">
        <v>33</v>
      </c>
      <c r="H690" t="s">
        <v>34</v>
      </c>
      <c r="I690" t="s">
        <v>2105</v>
      </c>
      <c r="M690" t="s">
        <v>53</v>
      </c>
      <c r="N690" t="str">
        <f>IF(AND(PESQUISA!$B$3&lt;&gt;"",OR(PESQUISA!$B$4="TODAS",B690=PESQUISA!$B$4),ISNUMBER(SEARCH(PESQUISA!$B$3,D690))),ROW()-1,"")</f>
        <v/>
      </c>
    </row>
    <row r="691" spans="1:14" x14ac:dyDescent="0.3">
      <c r="A691" t="s">
        <v>2118</v>
      </c>
      <c r="B691" t="s">
        <v>29</v>
      </c>
      <c r="C691" t="s">
        <v>2119</v>
      </c>
      <c r="D691" t="s">
        <v>2120</v>
      </c>
      <c r="E691" t="s">
        <v>60</v>
      </c>
      <c r="G691" t="s">
        <v>33</v>
      </c>
      <c r="H691" t="s">
        <v>34</v>
      </c>
      <c r="I691" t="s">
        <v>2105</v>
      </c>
      <c r="M691" t="s">
        <v>53</v>
      </c>
      <c r="N691" t="str">
        <f>IF(AND(PESQUISA!$B$3&lt;&gt;"",OR(PESQUISA!$B$4="TODAS",B691=PESQUISA!$B$4),ISNUMBER(SEARCH(PESQUISA!$B$3,D691))),ROW()-1,"")</f>
        <v/>
      </c>
    </row>
    <row r="692" spans="1:14" x14ac:dyDescent="0.3">
      <c r="A692" t="s">
        <v>2121</v>
      </c>
      <c r="B692" t="s">
        <v>29</v>
      </c>
      <c r="C692" t="s">
        <v>2122</v>
      </c>
      <c r="D692" t="s">
        <v>2123</v>
      </c>
      <c r="E692" t="s">
        <v>60</v>
      </c>
      <c r="F692" s="7">
        <v>22.85</v>
      </c>
      <c r="G692" t="s">
        <v>33</v>
      </c>
      <c r="H692" t="s">
        <v>34</v>
      </c>
      <c r="I692" t="s">
        <v>2105</v>
      </c>
      <c r="L692" s="8">
        <v>0.20219999999999999</v>
      </c>
      <c r="M692" t="s">
        <v>36</v>
      </c>
      <c r="N692" t="str">
        <f>IF(AND(PESQUISA!$B$3&lt;&gt;"",OR(PESQUISA!$B$4="TODAS",B692=PESQUISA!$B$4),ISNUMBER(SEARCH(PESQUISA!$B$3,D692))),ROW()-1,"")</f>
        <v/>
      </c>
    </row>
    <row r="693" spans="1:14" x14ac:dyDescent="0.3">
      <c r="A693" t="s">
        <v>2124</v>
      </c>
      <c r="B693" t="s">
        <v>29</v>
      </c>
      <c r="C693" t="s">
        <v>2125</v>
      </c>
      <c r="D693" t="s">
        <v>2126</v>
      </c>
      <c r="E693" t="s">
        <v>60</v>
      </c>
      <c r="F693" s="7">
        <v>20.36</v>
      </c>
      <c r="G693" t="s">
        <v>33</v>
      </c>
      <c r="H693" t="s">
        <v>34</v>
      </c>
      <c r="I693" t="s">
        <v>2105</v>
      </c>
      <c r="L693" s="8">
        <v>0.1857</v>
      </c>
      <c r="M693" t="s">
        <v>36</v>
      </c>
      <c r="N693" t="str">
        <f>IF(AND(PESQUISA!$B$3&lt;&gt;"",OR(PESQUISA!$B$4="TODAS",B693=PESQUISA!$B$4),ISNUMBER(SEARCH(PESQUISA!$B$3,D693))),ROW()-1,"")</f>
        <v/>
      </c>
    </row>
    <row r="694" spans="1:14" x14ac:dyDescent="0.3">
      <c r="A694" t="s">
        <v>2127</v>
      </c>
      <c r="B694" t="s">
        <v>29</v>
      </c>
      <c r="C694" t="s">
        <v>2128</v>
      </c>
      <c r="D694" t="s">
        <v>2129</v>
      </c>
      <c r="E694" t="s">
        <v>60</v>
      </c>
      <c r="F694" s="7">
        <v>30.43</v>
      </c>
      <c r="G694" t="s">
        <v>33</v>
      </c>
      <c r="H694" t="s">
        <v>34</v>
      </c>
      <c r="I694" t="s">
        <v>2105</v>
      </c>
      <c r="L694" s="8">
        <v>0.21659999999999999</v>
      </c>
      <c r="M694" t="s">
        <v>36</v>
      </c>
      <c r="N694" t="str">
        <f>IF(AND(PESQUISA!$B$3&lt;&gt;"",OR(PESQUISA!$B$4="TODAS",B694=PESQUISA!$B$4),ISNUMBER(SEARCH(PESQUISA!$B$3,D694))),ROW()-1,"")</f>
        <v/>
      </c>
    </row>
    <row r="695" spans="1:14" x14ac:dyDescent="0.3">
      <c r="A695" t="s">
        <v>2130</v>
      </c>
      <c r="B695" t="s">
        <v>29</v>
      </c>
      <c r="C695" t="s">
        <v>2131</v>
      </c>
      <c r="D695" t="s">
        <v>2132</v>
      </c>
      <c r="E695" t="s">
        <v>60</v>
      </c>
      <c r="F695" s="7">
        <v>26.89</v>
      </c>
      <c r="G695" t="s">
        <v>33</v>
      </c>
      <c r="H695" t="s">
        <v>34</v>
      </c>
      <c r="I695" t="s">
        <v>2105</v>
      </c>
      <c r="L695" s="8">
        <v>0.2001</v>
      </c>
      <c r="M695" t="s">
        <v>36</v>
      </c>
      <c r="N695" t="str">
        <f>IF(AND(PESQUISA!$B$3&lt;&gt;"",OR(PESQUISA!$B$4="TODAS",B695=PESQUISA!$B$4),ISNUMBER(SEARCH(PESQUISA!$B$3,D695))),ROW()-1,"")</f>
        <v/>
      </c>
    </row>
    <row r="696" spans="1:14" x14ac:dyDescent="0.3">
      <c r="A696" t="s">
        <v>2133</v>
      </c>
      <c r="B696" t="s">
        <v>29</v>
      </c>
      <c r="C696" t="s">
        <v>2134</v>
      </c>
      <c r="D696" t="s">
        <v>2135</v>
      </c>
      <c r="E696" t="s">
        <v>60</v>
      </c>
      <c r="F696" s="7">
        <v>38.39</v>
      </c>
      <c r="G696" t="s">
        <v>33</v>
      </c>
      <c r="H696" t="s">
        <v>34</v>
      </c>
      <c r="I696" t="s">
        <v>2105</v>
      </c>
      <c r="L696" s="8">
        <v>0.22320000000000001</v>
      </c>
      <c r="M696" t="s">
        <v>36</v>
      </c>
      <c r="N696" t="str">
        <f>IF(AND(PESQUISA!$B$3&lt;&gt;"",OR(PESQUISA!$B$4="TODAS",B696=PESQUISA!$B$4),ISNUMBER(SEARCH(PESQUISA!$B$3,D696))),ROW()-1,"")</f>
        <v/>
      </c>
    </row>
    <row r="697" spans="1:14" x14ac:dyDescent="0.3">
      <c r="A697" t="s">
        <v>2136</v>
      </c>
      <c r="B697" t="s">
        <v>29</v>
      </c>
      <c r="C697" t="s">
        <v>2137</v>
      </c>
      <c r="D697" t="s">
        <v>2138</v>
      </c>
      <c r="E697" t="s">
        <v>60</v>
      </c>
      <c r="F697" s="7">
        <v>33.78</v>
      </c>
      <c r="G697" t="s">
        <v>33</v>
      </c>
      <c r="H697" t="s">
        <v>34</v>
      </c>
      <c r="I697" t="s">
        <v>2105</v>
      </c>
      <c r="L697" s="8">
        <v>0.20749999999999999</v>
      </c>
      <c r="M697" t="s">
        <v>36</v>
      </c>
      <c r="N697" t="str">
        <f>IF(AND(PESQUISA!$B$3&lt;&gt;"",OR(PESQUISA!$B$4="TODAS",B697=PESQUISA!$B$4),ISNUMBER(SEARCH(PESQUISA!$B$3,D697))),ROW()-1,"")</f>
        <v/>
      </c>
    </row>
    <row r="698" spans="1:14" x14ac:dyDescent="0.3">
      <c r="A698" t="s">
        <v>2139</v>
      </c>
      <c r="B698" t="s">
        <v>29</v>
      </c>
      <c r="C698" t="s">
        <v>2140</v>
      </c>
      <c r="D698" t="s">
        <v>2141</v>
      </c>
      <c r="E698" t="s">
        <v>60</v>
      </c>
      <c r="F698" s="7">
        <v>46.63</v>
      </c>
      <c r="G698" t="s">
        <v>33</v>
      </c>
      <c r="H698" t="s">
        <v>34</v>
      </c>
      <c r="I698" t="s">
        <v>2105</v>
      </c>
      <c r="L698" s="8">
        <v>0.22600000000000001</v>
      </c>
      <c r="M698" t="s">
        <v>36</v>
      </c>
      <c r="N698" t="str">
        <f>IF(AND(PESQUISA!$B$3&lt;&gt;"",OR(PESQUISA!$B$4="TODAS",B698=PESQUISA!$B$4),ISNUMBER(SEARCH(PESQUISA!$B$3,D698))),ROW()-1,"")</f>
        <v/>
      </c>
    </row>
    <row r="699" spans="1:14" x14ac:dyDescent="0.3">
      <c r="A699" t="s">
        <v>2142</v>
      </c>
      <c r="B699" t="s">
        <v>29</v>
      </c>
      <c r="C699" t="s">
        <v>2143</v>
      </c>
      <c r="D699" t="s">
        <v>2144</v>
      </c>
      <c r="E699" t="s">
        <v>60</v>
      </c>
      <c r="F699" s="7">
        <v>40.96</v>
      </c>
      <c r="G699" t="s">
        <v>33</v>
      </c>
      <c r="H699" t="s">
        <v>34</v>
      </c>
      <c r="I699" t="s">
        <v>2105</v>
      </c>
      <c r="L699" s="8">
        <v>0.2104</v>
      </c>
      <c r="M699" t="s">
        <v>36</v>
      </c>
      <c r="N699" t="str">
        <f>IF(AND(PESQUISA!$B$3&lt;&gt;"",OR(PESQUISA!$B$4="TODAS",B699=PESQUISA!$B$4),ISNUMBER(SEARCH(PESQUISA!$B$3,D699))),ROW()-1,"")</f>
        <v/>
      </c>
    </row>
    <row r="700" spans="1:14" x14ac:dyDescent="0.3">
      <c r="A700" t="s">
        <v>2145</v>
      </c>
      <c r="B700" t="s">
        <v>29</v>
      </c>
      <c r="C700" t="s">
        <v>2146</v>
      </c>
      <c r="D700" t="s">
        <v>2147</v>
      </c>
      <c r="E700" t="s">
        <v>60</v>
      </c>
      <c r="F700" s="7">
        <v>58.13</v>
      </c>
      <c r="G700" t="s">
        <v>33</v>
      </c>
      <c r="H700" t="s">
        <v>34</v>
      </c>
      <c r="I700" t="s">
        <v>2105</v>
      </c>
      <c r="L700" s="8">
        <v>0.21560000000000001</v>
      </c>
      <c r="M700" t="s">
        <v>36</v>
      </c>
      <c r="N700" t="str">
        <f>IF(AND(PESQUISA!$B$3&lt;&gt;"",OR(PESQUISA!$B$4="TODAS",B700=PESQUISA!$B$4),ISNUMBER(SEARCH(PESQUISA!$B$3,D700))),ROW()-1,"")</f>
        <v/>
      </c>
    </row>
    <row r="701" spans="1:14" x14ac:dyDescent="0.3">
      <c r="A701" t="s">
        <v>2148</v>
      </c>
      <c r="B701" t="s">
        <v>29</v>
      </c>
      <c r="C701" t="s">
        <v>2149</v>
      </c>
      <c r="D701" t="s">
        <v>2150</v>
      </c>
      <c r="E701" t="s">
        <v>60</v>
      </c>
      <c r="F701" s="7">
        <v>51.39</v>
      </c>
      <c r="G701" t="s">
        <v>33</v>
      </c>
      <c r="H701" t="s">
        <v>34</v>
      </c>
      <c r="I701" t="s">
        <v>2105</v>
      </c>
      <c r="L701" s="8">
        <v>0.1993</v>
      </c>
      <c r="M701" t="s">
        <v>36</v>
      </c>
      <c r="N701" t="str">
        <f>IF(AND(PESQUISA!$B$3&lt;&gt;"",OR(PESQUISA!$B$4="TODAS",B701=PESQUISA!$B$4),ISNUMBER(SEARCH(PESQUISA!$B$3,D701))),ROW()-1,"")</f>
        <v/>
      </c>
    </row>
    <row r="702" spans="1:14" x14ac:dyDescent="0.3">
      <c r="A702" t="s">
        <v>2151</v>
      </c>
      <c r="B702" t="s">
        <v>29</v>
      </c>
      <c r="C702" t="s">
        <v>2152</v>
      </c>
      <c r="D702" t="s">
        <v>2153</v>
      </c>
      <c r="E702" t="s">
        <v>60</v>
      </c>
      <c r="F702" s="7">
        <v>68.87</v>
      </c>
      <c r="G702" t="s">
        <v>33</v>
      </c>
      <c r="H702" t="s">
        <v>34</v>
      </c>
      <c r="I702" t="s">
        <v>2105</v>
      </c>
      <c r="L702" s="8">
        <v>0.2104</v>
      </c>
      <c r="M702" t="s">
        <v>36</v>
      </c>
      <c r="N702" t="str">
        <f>IF(AND(PESQUISA!$B$3&lt;&gt;"",OR(PESQUISA!$B$4="TODAS",B702=PESQUISA!$B$4),ISNUMBER(SEARCH(PESQUISA!$B$3,D702))),ROW()-1,"")</f>
        <v/>
      </c>
    </row>
    <row r="703" spans="1:14" x14ac:dyDescent="0.3">
      <c r="A703" t="s">
        <v>2154</v>
      </c>
      <c r="B703" t="s">
        <v>29</v>
      </c>
      <c r="C703" t="s">
        <v>2155</v>
      </c>
      <c r="D703" t="s">
        <v>2156</v>
      </c>
      <c r="E703" t="s">
        <v>60</v>
      </c>
      <c r="F703" s="7">
        <v>61.07</v>
      </c>
      <c r="G703" t="s">
        <v>33</v>
      </c>
      <c r="H703" t="s">
        <v>34</v>
      </c>
      <c r="I703" t="s">
        <v>2105</v>
      </c>
      <c r="L703" s="8">
        <v>0.19389999999999999</v>
      </c>
      <c r="M703" t="s">
        <v>36</v>
      </c>
      <c r="N703" t="str">
        <f>IF(AND(PESQUISA!$B$3&lt;&gt;"",OR(PESQUISA!$B$4="TODAS",B703=PESQUISA!$B$4),ISNUMBER(SEARCH(PESQUISA!$B$3,D703))),ROW()-1,"")</f>
        <v/>
      </c>
    </row>
    <row r="704" spans="1:14" x14ac:dyDescent="0.3">
      <c r="A704" t="s">
        <v>2157</v>
      </c>
      <c r="B704" t="s">
        <v>29</v>
      </c>
      <c r="C704" t="s">
        <v>2158</v>
      </c>
      <c r="D704" t="s">
        <v>2159</v>
      </c>
      <c r="E704" t="s">
        <v>60</v>
      </c>
      <c r="F704" s="7">
        <v>78.88</v>
      </c>
      <c r="G704" t="s">
        <v>33</v>
      </c>
      <c r="H704" t="s">
        <v>34</v>
      </c>
      <c r="I704" t="s">
        <v>2105</v>
      </c>
      <c r="L704" s="8">
        <v>0.2089</v>
      </c>
      <c r="M704" t="s">
        <v>36</v>
      </c>
      <c r="N704" t="str">
        <f>IF(AND(PESQUISA!$B$3&lt;&gt;"",OR(PESQUISA!$B$4="TODAS",B704=PESQUISA!$B$4),ISNUMBER(SEARCH(PESQUISA!$B$3,D704))),ROW()-1,"")</f>
        <v/>
      </c>
    </row>
    <row r="705" spans="1:14" x14ac:dyDescent="0.3">
      <c r="A705" t="s">
        <v>2160</v>
      </c>
      <c r="B705" t="s">
        <v>29</v>
      </c>
      <c r="C705" t="s">
        <v>2161</v>
      </c>
      <c r="D705" t="s">
        <v>2162</v>
      </c>
      <c r="E705" t="s">
        <v>60</v>
      </c>
      <c r="F705" s="7">
        <v>70.040000000000006</v>
      </c>
      <c r="G705" t="s">
        <v>33</v>
      </c>
      <c r="H705" t="s">
        <v>34</v>
      </c>
      <c r="I705" t="s">
        <v>2105</v>
      </c>
      <c r="L705" s="8">
        <v>0.1923</v>
      </c>
      <c r="M705" t="s">
        <v>36</v>
      </c>
      <c r="N705" t="str">
        <f>IF(AND(PESQUISA!$B$3&lt;&gt;"",OR(PESQUISA!$B$4="TODAS",B705=PESQUISA!$B$4),ISNUMBER(SEARCH(PESQUISA!$B$3,D705))),ROW()-1,"")</f>
        <v/>
      </c>
    </row>
    <row r="706" spans="1:14" x14ac:dyDescent="0.3">
      <c r="A706" t="s">
        <v>2163</v>
      </c>
      <c r="B706" t="s">
        <v>29</v>
      </c>
      <c r="C706" t="s">
        <v>2164</v>
      </c>
      <c r="D706" t="s">
        <v>2165</v>
      </c>
      <c r="E706" t="s">
        <v>60</v>
      </c>
      <c r="F706" s="7">
        <v>112.16</v>
      </c>
      <c r="G706" t="s">
        <v>33</v>
      </c>
      <c r="H706" t="s">
        <v>34</v>
      </c>
      <c r="I706" t="s">
        <v>2105</v>
      </c>
      <c r="L706" s="8">
        <v>0.29699999999999999</v>
      </c>
      <c r="M706" t="s">
        <v>36</v>
      </c>
      <c r="N706" t="str">
        <f>IF(AND(PESQUISA!$B$3&lt;&gt;"",OR(PESQUISA!$B$4="TODAS",B706=PESQUISA!$B$4),ISNUMBER(SEARCH(PESQUISA!$B$3,D706))),ROW()-1,"")</f>
        <v/>
      </c>
    </row>
    <row r="707" spans="1:14" x14ac:dyDescent="0.3">
      <c r="A707" t="s">
        <v>2166</v>
      </c>
      <c r="B707" t="s">
        <v>29</v>
      </c>
      <c r="C707" t="s">
        <v>2167</v>
      </c>
      <c r="D707" t="s">
        <v>2168</v>
      </c>
      <c r="E707" t="s">
        <v>60</v>
      </c>
      <c r="F707" s="7">
        <v>102.24</v>
      </c>
      <c r="G707" t="s">
        <v>33</v>
      </c>
      <c r="H707" t="s">
        <v>34</v>
      </c>
      <c r="I707" t="s">
        <v>2105</v>
      </c>
      <c r="L707" s="8">
        <v>0.2928</v>
      </c>
      <c r="M707" t="s">
        <v>36</v>
      </c>
      <c r="N707" t="str">
        <f>IF(AND(PESQUISA!$B$3&lt;&gt;"",OR(PESQUISA!$B$4="TODAS",B707=PESQUISA!$B$4),ISNUMBER(SEARCH(PESQUISA!$B$3,D707))),ROW()-1,"")</f>
        <v/>
      </c>
    </row>
    <row r="708" spans="1:14" x14ac:dyDescent="0.3">
      <c r="A708" t="s">
        <v>2169</v>
      </c>
      <c r="B708" t="s">
        <v>29</v>
      </c>
      <c r="C708" t="s">
        <v>2170</v>
      </c>
      <c r="D708" t="s">
        <v>2171</v>
      </c>
      <c r="E708" t="s">
        <v>60</v>
      </c>
      <c r="F708" s="7">
        <v>139.49</v>
      </c>
      <c r="G708" t="s">
        <v>33</v>
      </c>
      <c r="H708" t="s">
        <v>34</v>
      </c>
      <c r="I708" t="s">
        <v>2105</v>
      </c>
      <c r="L708" s="8">
        <v>0.2883</v>
      </c>
      <c r="M708" t="s">
        <v>36</v>
      </c>
      <c r="N708" t="str">
        <f>IF(AND(PESQUISA!$B$3&lt;&gt;"",OR(PESQUISA!$B$4="TODAS",B708=PESQUISA!$B$4),ISNUMBER(SEARCH(PESQUISA!$B$3,D708))),ROW()-1,"")</f>
        <v/>
      </c>
    </row>
    <row r="709" spans="1:14" x14ac:dyDescent="0.3">
      <c r="A709" t="s">
        <v>2172</v>
      </c>
      <c r="B709" t="s">
        <v>29</v>
      </c>
      <c r="C709" t="s">
        <v>2173</v>
      </c>
      <c r="D709" t="s">
        <v>2174</v>
      </c>
      <c r="E709" t="s">
        <v>60</v>
      </c>
      <c r="F709" s="7">
        <v>127.46</v>
      </c>
      <c r="G709" t="s">
        <v>33</v>
      </c>
      <c r="H709" t="s">
        <v>34</v>
      </c>
      <c r="I709" t="s">
        <v>2105</v>
      </c>
      <c r="L709" s="8">
        <v>0.28339999999999999</v>
      </c>
      <c r="M709" t="s">
        <v>36</v>
      </c>
      <c r="N709" t="str">
        <f>IF(AND(PESQUISA!$B$3&lt;&gt;"",OR(PESQUISA!$B$4="TODAS",B709=PESQUISA!$B$4),ISNUMBER(SEARCH(PESQUISA!$B$3,D709))),ROW()-1,"")</f>
        <v/>
      </c>
    </row>
    <row r="710" spans="1:14" x14ac:dyDescent="0.3">
      <c r="A710" t="s">
        <v>2175</v>
      </c>
      <c r="B710" t="s">
        <v>29</v>
      </c>
      <c r="C710" t="s">
        <v>2176</v>
      </c>
      <c r="D710" t="s">
        <v>2177</v>
      </c>
      <c r="E710" t="s">
        <v>60</v>
      </c>
      <c r="F710" s="7">
        <v>183.02</v>
      </c>
      <c r="G710" t="s">
        <v>33</v>
      </c>
      <c r="H710" t="s">
        <v>34</v>
      </c>
      <c r="I710" t="s">
        <v>2105</v>
      </c>
      <c r="L710" s="8">
        <v>0.27629999999999999</v>
      </c>
      <c r="M710" t="s">
        <v>36</v>
      </c>
      <c r="N710" t="str">
        <f>IF(AND(PESQUISA!$B$3&lt;&gt;"",OR(PESQUISA!$B$4="TODAS",B710=PESQUISA!$B$4),ISNUMBER(SEARCH(PESQUISA!$B$3,D710))),ROW()-1,"")</f>
        <v/>
      </c>
    </row>
    <row r="711" spans="1:14" x14ac:dyDescent="0.3">
      <c r="A711" t="s">
        <v>2178</v>
      </c>
      <c r="B711" t="s">
        <v>29</v>
      </c>
      <c r="C711" t="s">
        <v>2179</v>
      </c>
      <c r="D711" t="s">
        <v>2180</v>
      </c>
      <c r="E711" t="s">
        <v>60</v>
      </c>
      <c r="F711" s="7">
        <v>167.81</v>
      </c>
      <c r="G711" t="s">
        <v>33</v>
      </c>
      <c r="H711" t="s">
        <v>34</v>
      </c>
      <c r="I711" t="s">
        <v>2105</v>
      </c>
      <c r="L711" s="8">
        <v>0.27050000000000002</v>
      </c>
      <c r="M711" t="s">
        <v>36</v>
      </c>
      <c r="N711" t="str">
        <f>IF(AND(PESQUISA!$B$3&lt;&gt;"",OR(PESQUISA!$B$4="TODAS",B711=PESQUISA!$B$4),ISNUMBER(SEARCH(PESQUISA!$B$3,D711))),ROW()-1,"")</f>
        <v/>
      </c>
    </row>
    <row r="712" spans="1:14" x14ac:dyDescent="0.3">
      <c r="A712" t="s">
        <v>2181</v>
      </c>
      <c r="B712" t="s">
        <v>29</v>
      </c>
      <c r="C712" t="s">
        <v>2182</v>
      </c>
      <c r="D712" t="s">
        <v>2183</v>
      </c>
      <c r="E712" t="s">
        <v>60</v>
      </c>
      <c r="F712" s="7">
        <v>27.5</v>
      </c>
      <c r="G712" t="s">
        <v>33</v>
      </c>
      <c r="H712" t="s">
        <v>34</v>
      </c>
      <c r="I712" t="s">
        <v>2105</v>
      </c>
      <c r="L712" s="8">
        <v>0.33160000000000001</v>
      </c>
      <c r="M712" t="s">
        <v>36</v>
      </c>
      <c r="N712" t="str">
        <f>IF(AND(PESQUISA!$B$3&lt;&gt;"",OR(PESQUISA!$B$4="TODAS",B712=PESQUISA!$B$4),ISNUMBER(SEARCH(PESQUISA!$B$3,D712))),ROW()-1,"")</f>
        <v/>
      </c>
    </row>
    <row r="713" spans="1:14" x14ac:dyDescent="0.3">
      <c r="A713" t="s">
        <v>2184</v>
      </c>
      <c r="B713" t="s">
        <v>29</v>
      </c>
      <c r="C713" t="s">
        <v>2185</v>
      </c>
      <c r="D713" t="s">
        <v>2186</v>
      </c>
      <c r="E713" t="s">
        <v>60</v>
      </c>
      <c r="F713" s="7">
        <v>24.99</v>
      </c>
      <c r="G713" t="s">
        <v>33</v>
      </c>
      <c r="H713" t="s">
        <v>34</v>
      </c>
      <c r="I713" t="s">
        <v>2105</v>
      </c>
      <c r="L713" s="8">
        <v>0.33090000000000003</v>
      </c>
      <c r="M713" t="s">
        <v>36</v>
      </c>
      <c r="N713" t="str">
        <f>IF(AND(PESQUISA!$B$3&lt;&gt;"",OR(PESQUISA!$B$4="TODAS",B713=PESQUISA!$B$4),ISNUMBER(SEARCH(PESQUISA!$B$3,D713))),ROW()-1,"")</f>
        <v/>
      </c>
    </row>
    <row r="714" spans="1:14" x14ac:dyDescent="0.3">
      <c r="A714" t="s">
        <v>2187</v>
      </c>
      <c r="B714" t="s">
        <v>29</v>
      </c>
      <c r="C714" t="s">
        <v>2188</v>
      </c>
      <c r="D714" t="s">
        <v>2189</v>
      </c>
      <c r="E714" t="s">
        <v>60</v>
      </c>
      <c r="F714" s="7">
        <v>38.479999999999997</v>
      </c>
      <c r="G714" t="s">
        <v>33</v>
      </c>
      <c r="H714" t="s">
        <v>34</v>
      </c>
      <c r="I714" t="s">
        <v>2105</v>
      </c>
      <c r="L714" s="8">
        <v>0.32669999999999999</v>
      </c>
      <c r="M714" t="s">
        <v>36</v>
      </c>
      <c r="N714" t="str">
        <f>IF(AND(PESQUISA!$B$3&lt;&gt;"",OR(PESQUISA!$B$4="TODAS",B714=PESQUISA!$B$4),ISNUMBER(SEARCH(PESQUISA!$B$3,D714))),ROW()-1,"")</f>
        <v/>
      </c>
    </row>
    <row r="715" spans="1:14" x14ac:dyDescent="0.3">
      <c r="A715" t="s">
        <v>2190</v>
      </c>
      <c r="B715" t="s">
        <v>29</v>
      </c>
      <c r="C715" t="s">
        <v>2191</v>
      </c>
      <c r="D715" t="s">
        <v>2192</v>
      </c>
      <c r="E715" t="s">
        <v>60</v>
      </c>
      <c r="F715" s="7">
        <v>34.93</v>
      </c>
      <c r="G715" t="s">
        <v>33</v>
      </c>
      <c r="H715" t="s">
        <v>34</v>
      </c>
      <c r="I715" t="s">
        <v>2105</v>
      </c>
      <c r="L715" s="8">
        <v>0.32550000000000001</v>
      </c>
      <c r="M715" t="s">
        <v>36</v>
      </c>
      <c r="N715" t="str">
        <f>IF(AND(PESQUISA!$B$3&lt;&gt;"",OR(PESQUISA!$B$4="TODAS",B715=PESQUISA!$B$4),ISNUMBER(SEARCH(PESQUISA!$B$3,D715))),ROW()-1,"")</f>
        <v/>
      </c>
    </row>
    <row r="716" spans="1:14" x14ac:dyDescent="0.3">
      <c r="A716" t="s">
        <v>2193</v>
      </c>
      <c r="B716" t="s">
        <v>29</v>
      </c>
      <c r="C716" t="s">
        <v>2194</v>
      </c>
      <c r="D716" t="s">
        <v>2195</v>
      </c>
      <c r="E716" t="s">
        <v>60</v>
      </c>
      <c r="F716" s="7">
        <v>49.94</v>
      </c>
      <c r="G716" t="s">
        <v>33</v>
      </c>
      <c r="H716" t="s">
        <v>34</v>
      </c>
      <c r="I716" t="s">
        <v>2105</v>
      </c>
      <c r="L716" s="8">
        <v>0.32100000000000001</v>
      </c>
      <c r="M716" t="s">
        <v>36</v>
      </c>
      <c r="N716" t="str">
        <f>IF(AND(PESQUISA!$B$3&lt;&gt;"",OR(PESQUISA!$B$4="TODAS",B716=PESQUISA!$B$4),ISNUMBER(SEARCH(PESQUISA!$B$3,D716))),ROW()-1,"")</f>
        <v/>
      </c>
    </row>
    <row r="717" spans="1:14" x14ac:dyDescent="0.3">
      <c r="A717" t="s">
        <v>2196</v>
      </c>
      <c r="B717" t="s">
        <v>29</v>
      </c>
      <c r="C717" t="s">
        <v>2197</v>
      </c>
      <c r="D717" t="s">
        <v>2198</v>
      </c>
      <c r="E717" t="s">
        <v>60</v>
      </c>
      <c r="F717" s="7">
        <v>45.33</v>
      </c>
      <c r="G717" t="s">
        <v>33</v>
      </c>
      <c r="H717" t="s">
        <v>34</v>
      </c>
      <c r="I717" t="s">
        <v>2105</v>
      </c>
      <c r="L717" s="8">
        <v>0.31900000000000001</v>
      </c>
      <c r="M717" t="s">
        <v>36</v>
      </c>
      <c r="N717" t="str">
        <f>IF(AND(PESQUISA!$B$3&lt;&gt;"",OR(PESQUISA!$B$4="TODAS",B717=PESQUISA!$B$4),ISNUMBER(SEARCH(PESQUISA!$B$3,D717))),ROW()-1,"")</f>
        <v/>
      </c>
    </row>
    <row r="718" spans="1:14" x14ac:dyDescent="0.3">
      <c r="A718" t="s">
        <v>2199</v>
      </c>
      <c r="B718" t="s">
        <v>29</v>
      </c>
      <c r="C718" t="s">
        <v>2200</v>
      </c>
      <c r="D718" t="s">
        <v>2201</v>
      </c>
      <c r="E718" t="s">
        <v>60</v>
      </c>
      <c r="F718" s="7">
        <v>61.66</v>
      </c>
      <c r="G718" t="s">
        <v>33</v>
      </c>
      <c r="H718" t="s">
        <v>34</v>
      </c>
      <c r="I718" t="s">
        <v>2105</v>
      </c>
      <c r="L718" s="8">
        <v>0.31590000000000001</v>
      </c>
      <c r="M718" t="s">
        <v>36</v>
      </c>
      <c r="N718" t="str">
        <f>IF(AND(PESQUISA!$B$3&lt;&gt;"",OR(PESQUISA!$B$4="TODAS",B718=PESQUISA!$B$4),ISNUMBER(SEARCH(PESQUISA!$B$3,D718))),ROW()-1,"")</f>
        <v/>
      </c>
    </row>
    <row r="719" spans="1:14" x14ac:dyDescent="0.3">
      <c r="A719" t="s">
        <v>2202</v>
      </c>
      <c r="B719" t="s">
        <v>29</v>
      </c>
      <c r="C719" t="s">
        <v>2203</v>
      </c>
      <c r="D719" t="s">
        <v>2204</v>
      </c>
      <c r="E719" t="s">
        <v>60</v>
      </c>
      <c r="F719" s="7">
        <v>55.99</v>
      </c>
      <c r="G719" t="s">
        <v>33</v>
      </c>
      <c r="H719" t="s">
        <v>34</v>
      </c>
      <c r="I719" t="s">
        <v>2105</v>
      </c>
      <c r="L719" s="8">
        <v>0.31359999999999999</v>
      </c>
      <c r="M719" t="s">
        <v>36</v>
      </c>
      <c r="N719" t="str">
        <f>IF(AND(PESQUISA!$B$3&lt;&gt;"",OR(PESQUISA!$B$4="TODAS",B719=PESQUISA!$B$4),ISNUMBER(SEARCH(PESQUISA!$B$3,D719))),ROW()-1,"")</f>
        <v/>
      </c>
    </row>
    <row r="720" spans="1:14" x14ac:dyDescent="0.3">
      <c r="A720" t="s">
        <v>2205</v>
      </c>
      <c r="B720" t="s">
        <v>29</v>
      </c>
      <c r="C720" t="s">
        <v>2206</v>
      </c>
      <c r="D720" t="s">
        <v>2207</v>
      </c>
      <c r="E720" t="s">
        <v>60</v>
      </c>
      <c r="F720" s="7">
        <v>73.75</v>
      </c>
      <c r="G720" t="s">
        <v>33</v>
      </c>
      <c r="H720" t="s">
        <v>34</v>
      </c>
      <c r="I720" t="s">
        <v>2105</v>
      </c>
      <c r="L720" s="8">
        <v>0.31090000000000001</v>
      </c>
      <c r="M720" t="s">
        <v>36</v>
      </c>
      <c r="N720" t="str">
        <f>IF(AND(PESQUISA!$B$3&lt;&gt;"",OR(PESQUISA!$B$4="TODAS",B720=PESQUISA!$B$4),ISNUMBER(SEARCH(PESQUISA!$B$3,D720))),ROW()-1,"")</f>
        <v/>
      </c>
    </row>
    <row r="721" spans="1:14" x14ac:dyDescent="0.3">
      <c r="A721" t="s">
        <v>2208</v>
      </c>
      <c r="B721" t="s">
        <v>29</v>
      </c>
      <c r="C721" t="s">
        <v>2209</v>
      </c>
      <c r="D721" t="s">
        <v>2210</v>
      </c>
      <c r="E721" t="s">
        <v>60</v>
      </c>
      <c r="F721" s="7">
        <v>67.040000000000006</v>
      </c>
      <c r="G721" t="s">
        <v>33</v>
      </c>
      <c r="H721" t="s">
        <v>34</v>
      </c>
      <c r="I721" t="s">
        <v>2105</v>
      </c>
      <c r="L721" s="8">
        <v>0.30819999999999997</v>
      </c>
      <c r="M721" t="s">
        <v>36</v>
      </c>
      <c r="N721" t="str">
        <f>IF(AND(PESQUISA!$B$3&lt;&gt;"",OR(PESQUISA!$B$4="TODAS",B721=PESQUISA!$B$4),ISNUMBER(SEARCH(PESQUISA!$B$3,D721))),ROW()-1,"")</f>
        <v/>
      </c>
    </row>
    <row r="722" spans="1:14" x14ac:dyDescent="0.3">
      <c r="A722" t="s">
        <v>2211</v>
      </c>
      <c r="B722" t="s">
        <v>29</v>
      </c>
      <c r="C722" t="s">
        <v>2212</v>
      </c>
      <c r="D722" t="s">
        <v>2213</v>
      </c>
      <c r="E722" t="s">
        <v>60</v>
      </c>
      <c r="F722" s="7">
        <v>86.23</v>
      </c>
      <c r="G722" t="s">
        <v>33</v>
      </c>
      <c r="H722" t="s">
        <v>34</v>
      </c>
      <c r="I722" t="s">
        <v>2105</v>
      </c>
      <c r="L722" s="8">
        <v>0.30599999999999999</v>
      </c>
      <c r="M722" t="s">
        <v>36</v>
      </c>
      <c r="N722" t="str">
        <f>IF(AND(PESQUISA!$B$3&lt;&gt;"",OR(PESQUISA!$B$4="TODAS",B722=PESQUISA!$B$4),ISNUMBER(SEARCH(PESQUISA!$B$3,D722))),ROW()-1,"")</f>
        <v/>
      </c>
    </row>
    <row r="723" spans="1:14" x14ac:dyDescent="0.3">
      <c r="A723" t="s">
        <v>2214</v>
      </c>
      <c r="B723" t="s">
        <v>29</v>
      </c>
      <c r="C723" t="s">
        <v>2215</v>
      </c>
      <c r="D723" t="s">
        <v>2216</v>
      </c>
      <c r="E723" t="s">
        <v>60</v>
      </c>
      <c r="F723" s="7">
        <v>78.44</v>
      </c>
      <c r="G723" t="s">
        <v>33</v>
      </c>
      <c r="H723" t="s">
        <v>34</v>
      </c>
      <c r="I723" t="s">
        <v>2105</v>
      </c>
      <c r="L723" s="8">
        <v>0.30280000000000001</v>
      </c>
      <c r="M723" t="s">
        <v>36</v>
      </c>
      <c r="N723" t="str">
        <f>IF(AND(PESQUISA!$B$3&lt;&gt;"",OR(PESQUISA!$B$4="TODAS",B723=PESQUISA!$B$4),ISNUMBER(SEARCH(PESQUISA!$B$3,D723))),ROW()-1,"")</f>
        <v/>
      </c>
    </row>
    <row r="724" spans="1:14" x14ac:dyDescent="0.3">
      <c r="A724" t="s">
        <v>2217</v>
      </c>
      <c r="B724" t="s">
        <v>29</v>
      </c>
      <c r="C724" t="s">
        <v>2218</v>
      </c>
      <c r="D724" t="s">
        <v>2219</v>
      </c>
      <c r="E724" t="s">
        <v>60</v>
      </c>
      <c r="F724" s="7">
        <v>99.08</v>
      </c>
      <c r="G724" t="s">
        <v>33</v>
      </c>
      <c r="H724" t="s">
        <v>34</v>
      </c>
      <c r="I724" t="s">
        <v>2105</v>
      </c>
      <c r="L724" s="8">
        <v>0.3014</v>
      </c>
      <c r="M724" t="s">
        <v>36</v>
      </c>
      <c r="N724" t="str">
        <f>IF(AND(PESQUISA!$B$3&lt;&gt;"",OR(PESQUISA!$B$4="TODAS",B724=PESQUISA!$B$4),ISNUMBER(SEARCH(PESQUISA!$B$3,D724))),ROW()-1,"")</f>
        <v/>
      </c>
    </row>
    <row r="725" spans="1:14" x14ac:dyDescent="0.3">
      <c r="A725" t="s">
        <v>2220</v>
      </c>
      <c r="B725" t="s">
        <v>29</v>
      </c>
      <c r="C725" t="s">
        <v>2221</v>
      </c>
      <c r="D725" t="s">
        <v>2222</v>
      </c>
      <c r="E725" t="s">
        <v>60</v>
      </c>
      <c r="F725" s="7">
        <v>90.19</v>
      </c>
      <c r="G725" t="s">
        <v>33</v>
      </c>
      <c r="H725" t="s">
        <v>34</v>
      </c>
      <c r="I725" t="s">
        <v>2105</v>
      </c>
      <c r="L725" s="8">
        <v>0.29759999999999998</v>
      </c>
      <c r="M725" t="s">
        <v>36</v>
      </c>
      <c r="N725" t="str">
        <f>IF(AND(PESQUISA!$B$3&lt;&gt;"",OR(PESQUISA!$B$4="TODAS",B725=PESQUISA!$B$4),ISNUMBER(SEARCH(PESQUISA!$B$3,D725))),ROW()-1,"")</f>
        <v/>
      </c>
    </row>
    <row r="726" spans="1:14" x14ac:dyDescent="0.3">
      <c r="A726" t="s">
        <v>2223</v>
      </c>
      <c r="B726" t="s">
        <v>29</v>
      </c>
      <c r="C726" t="s">
        <v>2224</v>
      </c>
      <c r="D726" t="s">
        <v>2225</v>
      </c>
      <c r="E726" t="s">
        <v>60</v>
      </c>
      <c r="F726" s="7">
        <v>101.8</v>
      </c>
      <c r="G726" t="s">
        <v>33</v>
      </c>
      <c r="H726" t="s">
        <v>34</v>
      </c>
      <c r="I726" t="s">
        <v>2105</v>
      </c>
      <c r="L726" s="8">
        <v>0.81940000000000002</v>
      </c>
      <c r="M726" t="s">
        <v>36</v>
      </c>
      <c r="N726" t="str">
        <f>IF(AND(PESQUISA!$B$3&lt;&gt;"",OR(PESQUISA!$B$4="TODAS",B726=PESQUISA!$B$4),ISNUMBER(SEARCH(PESQUISA!$B$3,D726))),ROW()-1,"")</f>
        <v/>
      </c>
    </row>
    <row r="727" spans="1:14" x14ac:dyDescent="0.3">
      <c r="A727" t="s">
        <v>2226</v>
      </c>
      <c r="B727" t="s">
        <v>29</v>
      </c>
      <c r="C727" t="s">
        <v>2227</v>
      </c>
      <c r="D727" t="s">
        <v>2228</v>
      </c>
      <c r="E727" t="s">
        <v>60</v>
      </c>
      <c r="F727" s="7">
        <v>99.29</v>
      </c>
      <c r="G727" t="s">
        <v>33</v>
      </c>
      <c r="H727" t="s">
        <v>34</v>
      </c>
      <c r="I727" t="s">
        <v>2105</v>
      </c>
      <c r="L727" s="8">
        <v>0.83160000000000001</v>
      </c>
      <c r="M727" t="s">
        <v>36</v>
      </c>
      <c r="N727" t="str">
        <f>IF(AND(PESQUISA!$B$3&lt;&gt;"",OR(PESQUISA!$B$4="TODAS",B727=PESQUISA!$B$4),ISNUMBER(SEARCH(PESQUISA!$B$3,D727))),ROW()-1,"")</f>
        <v/>
      </c>
    </row>
    <row r="728" spans="1:14" x14ac:dyDescent="0.3">
      <c r="A728" t="s">
        <v>2229</v>
      </c>
      <c r="B728" t="s">
        <v>29</v>
      </c>
      <c r="C728" t="s">
        <v>2230</v>
      </c>
      <c r="D728" t="s">
        <v>2231</v>
      </c>
      <c r="E728" t="s">
        <v>60</v>
      </c>
      <c r="F728" s="7">
        <v>126.28</v>
      </c>
      <c r="G728" t="s">
        <v>33</v>
      </c>
      <c r="H728" t="s">
        <v>34</v>
      </c>
      <c r="I728" t="s">
        <v>2105</v>
      </c>
      <c r="L728" s="8">
        <v>0.79479999999999995</v>
      </c>
      <c r="M728" t="s">
        <v>36</v>
      </c>
      <c r="N728" t="str">
        <f>IF(AND(PESQUISA!$B$3&lt;&gt;"",OR(PESQUISA!$B$4="TODAS",B728=PESQUISA!$B$4),ISNUMBER(SEARCH(PESQUISA!$B$3,D728))),ROW()-1,"")</f>
        <v/>
      </c>
    </row>
    <row r="729" spans="1:14" x14ac:dyDescent="0.3">
      <c r="A729" t="s">
        <v>2232</v>
      </c>
      <c r="B729" t="s">
        <v>29</v>
      </c>
      <c r="C729" t="s">
        <v>2233</v>
      </c>
      <c r="D729" t="s">
        <v>2234</v>
      </c>
      <c r="E729" t="s">
        <v>60</v>
      </c>
      <c r="F729" s="7">
        <v>122.73</v>
      </c>
      <c r="G729" t="s">
        <v>33</v>
      </c>
      <c r="H729" t="s">
        <v>34</v>
      </c>
      <c r="I729" t="s">
        <v>2105</v>
      </c>
      <c r="L729" s="8">
        <v>0.80800000000000005</v>
      </c>
      <c r="M729" t="s">
        <v>36</v>
      </c>
      <c r="N729" t="str">
        <f>IF(AND(PESQUISA!$B$3&lt;&gt;"",OR(PESQUISA!$B$4="TODAS",B729=PESQUISA!$B$4),ISNUMBER(SEARCH(PESQUISA!$B$3,D729))),ROW()-1,"")</f>
        <v/>
      </c>
    </row>
    <row r="730" spans="1:14" x14ac:dyDescent="0.3">
      <c r="A730" t="s">
        <v>2235</v>
      </c>
      <c r="B730" t="s">
        <v>29</v>
      </c>
      <c r="C730" t="s">
        <v>2236</v>
      </c>
      <c r="D730" t="s">
        <v>2237</v>
      </c>
      <c r="E730" t="s">
        <v>60</v>
      </c>
      <c r="F730" s="7">
        <v>180.61</v>
      </c>
      <c r="G730" t="s">
        <v>33</v>
      </c>
      <c r="H730" t="s">
        <v>34</v>
      </c>
      <c r="I730" t="s">
        <v>2105</v>
      </c>
      <c r="L730" s="8">
        <v>0.81220000000000003</v>
      </c>
      <c r="M730" t="s">
        <v>36</v>
      </c>
      <c r="N730" t="str">
        <f>IF(AND(PESQUISA!$B$3&lt;&gt;"",OR(PESQUISA!$B$4="TODAS",B730=PESQUISA!$B$4),ISNUMBER(SEARCH(PESQUISA!$B$3,D730))),ROW()-1,"")</f>
        <v/>
      </c>
    </row>
    <row r="731" spans="1:14" x14ac:dyDescent="0.3">
      <c r="A731" t="s">
        <v>2238</v>
      </c>
      <c r="B731" t="s">
        <v>29</v>
      </c>
      <c r="C731" t="s">
        <v>2239</v>
      </c>
      <c r="D731" t="s">
        <v>2240</v>
      </c>
      <c r="E731" t="s">
        <v>60</v>
      </c>
      <c r="F731" s="7">
        <v>176</v>
      </c>
      <c r="G731" t="s">
        <v>33</v>
      </c>
      <c r="H731" t="s">
        <v>34</v>
      </c>
      <c r="I731" t="s">
        <v>2105</v>
      </c>
      <c r="L731" s="8">
        <v>0.8246</v>
      </c>
      <c r="M731" t="s">
        <v>36</v>
      </c>
      <c r="N731" t="str">
        <f>IF(AND(PESQUISA!$B$3&lt;&gt;"",OR(PESQUISA!$B$4="TODAS",B731=PESQUISA!$B$4),ISNUMBER(SEARCH(PESQUISA!$B$3,D731))),ROW()-1,"")</f>
        <v/>
      </c>
    </row>
    <row r="732" spans="1:14" x14ac:dyDescent="0.3">
      <c r="A732" t="s">
        <v>2241</v>
      </c>
      <c r="B732" t="s">
        <v>29</v>
      </c>
      <c r="C732" t="s">
        <v>2242</v>
      </c>
      <c r="D732" t="s">
        <v>2243</v>
      </c>
      <c r="E732" t="s">
        <v>60</v>
      </c>
      <c r="F732" s="7">
        <v>1177.46</v>
      </c>
      <c r="G732" t="s">
        <v>33</v>
      </c>
      <c r="H732" t="s">
        <v>34</v>
      </c>
      <c r="I732" t="s">
        <v>2105</v>
      </c>
      <c r="L732" s="8">
        <v>0.93710000000000004</v>
      </c>
      <c r="M732" t="s">
        <v>36</v>
      </c>
      <c r="N732" t="str">
        <f>IF(AND(PESQUISA!$B$3&lt;&gt;"",OR(PESQUISA!$B$4="TODAS",B732=PESQUISA!$B$4),ISNUMBER(SEARCH(PESQUISA!$B$3,D732))),ROW()-1,"")</f>
        <v/>
      </c>
    </row>
    <row r="733" spans="1:14" x14ac:dyDescent="0.3">
      <c r="A733" t="s">
        <v>2244</v>
      </c>
      <c r="B733" t="s">
        <v>29</v>
      </c>
      <c r="C733" t="s">
        <v>2245</v>
      </c>
      <c r="D733" t="s">
        <v>2246</v>
      </c>
      <c r="E733" t="s">
        <v>60</v>
      </c>
      <c r="F733" s="7">
        <v>1167.55</v>
      </c>
      <c r="G733" t="s">
        <v>33</v>
      </c>
      <c r="H733" t="s">
        <v>34</v>
      </c>
      <c r="I733" t="s">
        <v>2105</v>
      </c>
      <c r="L733" s="8">
        <v>0.94220000000000004</v>
      </c>
      <c r="M733" t="s">
        <v>36</v>
      </c>
      <c r="N733" t="str">
        <f>IF(AND(PESQUISA!$B$3&lt;&gt;"",OR(PESQUISA!$B$4="TODAS",B733=PESQUISA!$B$4),ISNUMBER(SEARCH(PESQUISA!$B$3,D733))),ROW()-1,"")</f>
        <v/>
      </c>
    </row>
    <row r="734" spans="1:14" x14ac:dyDescent="0.3">
      <c r="A734" t="s">
        <v>2247</v>
      </c>
      <c r="B734" t="s">
        <v>29</v>
      </c>
      <c r="C734" t="s">
        <v>2248</v>
      </c>
      <c r="D734" t="s">
        <v>2249</v>
      </c>
      <c r="E734" t="s">
        <v>60</v>
      </c>
      <c r="G734" t="s">
        <v>33</v>
      </c>
      <c r="H734" t="s">
        <v>34</v>
      </c>
      <c r="I734" t="s">
        <v>2105</v>
      </c>
      <c r="M734" t="s">
        <v>53</v>
      </c>
      <c r="N734" t="str">
        <f>IF(AND(PESQUISA!$B$3&lt;&gt;"",OR(PESQUISA!$B$4="TODAS",B734=PESQUISA!$B$4),ISNUMBER(SEARCH(PESQUISA!$B$3,D734))),ROW()-1,"")</f>
        <v/>
      </c>
    </row>
    <row r="735" spans="1:14" x14ac:dyDescent="0.3">
      <c r="A735" t="s">
        <v>2250</v>
      </c>
      <c r="B735" t="s">
        <v>29</v>
      </c>
      <c r="C735" t="s">
        <v>2251</v>
      </c>
      <c r="D735" t="s">
        <v>2252</v>
      </c>
      <c r="E735" t="s">
        <v>60</v>
      </c>
      <c r="G735" t="s">
        <v>33</v>
      </c>
      <c r="H735" t="s">
        <v>34</v>
      </c>
      <c r="I735" t="s">
        <v>2105</v>
      </c>
      <c r="M735" t="s">
        <v>53</v>
      </c>
      <c r="N735" t="str">
        <f>IF(AND(PESQUISA!$B$3&lt;&gt;"",OR(PESQUISA!$B$4="TODAS",B735=PESQUISA!$B$4),ISNUMBER(SEARCH(PESQUISA!$B$3,D735))),ROW()-1,"")</f>
        <v/>
      </c>
    </row>
    <row r="736" spans="1:14" x14ac:dyDescent="0.3">
      <c r="A736" t="s">
        <v>2253</v>
      </c>
      <c r="B736" t="s">
        <v>29</v>
      </c>
      <c r="C736" t="s">
        <v>2254</v>
      </c>
      <c r="D736" t="s">
        <v>2255</v>
      </c>
      <c r="E736" t="s">
        <v>60</v>
      </c>
      <c r="G736" t="s">
        <v>33</v>
      </c>
      <c r="H736" t="s">
        <v>34</v>
      </c>
      <c r="I736" t="s">
        <v>2105</v>
      </c>
      <c r="M736" t="s">
        <v>53</v>
      </c>
      <c r="N736" t="str">
        <f>IF(AND(PESQUISA!$B$3&lt;&gt;"",OR(PESQUISA!$B$4="TODAS",B736=PESQUISA!$B$4),ISNUMBER(SEARCH(PESQUISA!$B$3,D736))),ROW()-1,"")</f>
        <v/>
      </c>
    </row>
    <row r="737" spans="1:14" x14ac:dyDescent="0.3">
      <c r="A737" t="s">
        <v>2256</v>
      </c>
      <c r="B737" t="s">
        <v>29</v>
      </c>
      <c r="C737" t="s">
        <v>2257</v>
      </c>
      <c r="D737" t="s">
        <v>2258</v>
      </c>
      <c r="E737" t="s">
        <v>60</v>
      </c>
      <c r="G737" t="s">
        <v>33</v>
      </c>
      <c r="H737" t="s">
        <v>34</v>
      </c>
      <c r="I737" t="s">
        <v>2105</v>
      </c>
      <c r="M737" t="s">
        <v>53</v>
      </c>
      <c r="N737" t="str">
        <f>IF(AND(PESQUISA!$B$3&lt;&gt;"",OR(PESQUISA!$B$4="TODAS",B737=PESQUISA!$B$4),ISNUMBER(SEARCH(PESQUISA!$B$3,D737))),ROW()-1,"")</f>
        <v/>
      </c>
    </row>
    <row r="738" spans="1:14" x14ac:dyDescent="0.3">
      <c r="A738" t="s">
        <v>2259</v>
      </c>
      <c r="B738" t="s">
        <v>29</v>
      </c>
      <c r="C738" t="s">
        <v>2260</v>
      </c>
      <c r="D738" t="s">
        <v>2261</v>
      </c>
      <c r="E738" t="s">
        <v>60</v>
      </c>
      <c r="F738" s="7">
        <v>249.85</v>
      </c>
      <c r="G738" t="s">
        <v>33</v>
      </c>
      <c r="H738" t="s">
        <v>34</v>
      </c>
      <c r="I738" t="s">
        <v>2105</v>
      </c>
      <c r="L738" s="8">
        <v>0.92700000000000005</v>
      </c>
      <c r="M738" t="s">
        <v>36</v>
      </c>
      <c r="N738" t="str">
        <f>IF(AND(PESQUISA!$B$3&lt;&gt;"",OR(PESQUISA!$B$4="TODAS",B738=PESQUISA!$B$4),ISNUMBER(SEARCH(PESQUISA!$B$3,D738))),ROW()-1,"")</f>
        <v/>
      </c>
    </row>
    <row r="739" spans="1:14" x14ac:dyDescent="0.3">
      <c r="A739" t="s">
        <v>2262</v>
      </c>
      <c r="B739" t="s">
        <v>29</v>
      </c>
      <c r="C739" t="s">
        <v>2263</v>
      </c>
      <c r="D739" t="s">
        <v>2264</v>
      </c>
      <c r="E739" t="s">
        <v>60</v>
      </c>
      <c r="F739" s="7">
        <v>247.36</v>
      </c>
      <c r="G739" t="s">
        <v>33</v>
      </c>
      <c r="H739" t="s">
        <v>34</v>
      </c>
      <c r="I739" t="s">
        <v>2105</v>
      </c>
      <c r="L739" s="8">
        <v>0.93300000000000005</v>
      </c>
      <c r="M739" t="s">
        <v>36</v>
      </c>
      <c r="N739" t="str">
        <f>IF(AND(PESQUISA!$B$3&lt;&gt;"",OR(PESQUISA!$B$4="TODAS",B739=PESQUISA!$B$4),ISNUMBER(SEARCH(PESQUISA!$B$3,D739))),ROW()-1,"")</f>
        <v/>
      </c>
    </row>
    <row r="740" spans="1:14" x14ac:dyDescent="0.3">
      <c r="A740" t="s">
        <v>2265</v>
      </c>
      <c r="B740" t="s">
        <v>29</v>
      </c>
      <c r="C740" t="s">
        <v>2266</v>
      </c>
      <c r="D740" t="s">
        <v>2267</v>
      </c>
      <c r="E740" t="s">
        <v>60</v>
      </c>
      <c r="F740" s="7">
        <v>263.26</v>
      </c>
      <c r="G740" t="s">
        <v>33</v>
      </c>
      <c r="H740" t="s">
        <v>34</v>
      </c>
      <c r="I740" t="s">
        <v>2105</v>
      </c>
      <c r="L740" s="8">
        <v>0.90939999999999999</v>
      </c>
      <c r="M740" t="s">
        <v>36</v>
      </c>
      <c r="N740" t="str">
        <f>IF(AND(PESQUISA!$B$3&lt;&gt;"",OR(PESQUISA!$B$4="TODAS",B740=PESQUISA!$B$4),ISNUMBER(SEARCH(PESQUISA!$B$3,D740))),ROW()-1,"")</f>
        <v/>
      </c>
    </row>
    <row r="741" spans="1:14" x14ac:dyDescent="0.3">
      <c r="A741" t="s">
        <v>2268</v>
      </c>
      <c r="B741" t="s">
        <v>29</v>
      </c>
      <c r="C741" t="s">
        <v>2269</v>
      </c>
      <c r="D741" t="s">
        <v>2270</v>
      </c>
      <c r="E741" t="s">
        <v>60</v>
      </c>
      <c r="F741" s="7">
        <v>259.72000000000003</v>
      </c>
      <c r="G741" t="s">
        <v>33</v>
      </c>
      <c r="H741" t="s">
        <v>34</v>
      </c>
      <c r="I741" t="s">
        <v>2105</v>
      </c>
      <c r="L741" s="8">
        <v>0.91720000000000002</v>
      </c>
      <c r="M741" t="s">
        <v>36</v>
      </c>
      <c r="N741" t="str">
        <f>IF(AND(PESQUISA!$B$3&lt;&gt;"",OR(PESQUISA!$B$4="TODAS",B741=PESQUISA!$B$4),ISNUMBER(SEARCH(PESQUISA!$B$3,D741))),ROW()-1,"")</f>
        <v/>
      </c>
    </row>
    <row r="742" spans="1:14" x14ac:dyDescent="0.3">
      <c r="A742" t="s">
        <v>2271</v>
      </c>
      <c r="B742" t="s">
        <v>29</v>
      </c>
      <c r="C742" t="s">
        <v>2272</v>
      </c>
      <c r="D742" t="s">
        <v>2273</v>
      </c>
      <c r="E742" t="s">
        <v>60</v>
      </c>
      <c r="F742" s="7">
        <v>469.12</v>
      </c>
      <c r="G742" t="s">
        <v>33</v>
      </c>
      <c r="H742" t="s">
        <v>34</v>
      </c>
      <c r="I742" t="s">
        <v>2105</v>
      </c>
      <c r="L742" s="8">
        <v>0.93640000000000001</v>
      </c>
      <c r="M742" t="s">
        <v>36</v>
      </c>
      <c r="N742" t="str">
        <f>IF(AND(PESQUISA!$B$3&lt;&gt;"",OR(PESQUISA!$B$4="TODAS",B742=PESQUISA!$B$4),ISNUMBER(SEARCH(PESQUISA!$B$3,D742))),ROW()-1,"")</f>
        <v/>
      </c>
    </row>
    <row r="743" spans="1:14" x14ac:dyDescent="0.3">
      <c r="A743" t="s">
        <v>2274</v>
      </c>
      <c r="B743" t="s">
        <v>29</v>
      </c>
      <c r="C743" t="s">
        <v>2275</v>
      </c>
      <c r="D743" t="s">
        <v>2276</v>
      </c>
      <c r="E743" t="s">
        <v>60</v>
      </c>
      <c r="F743" s="7">
        <v>464.51</v>
      </c>
      <c r="G743" t="s">
        <v>33</v>
      </c>
      <c r="H743" t="s">
        <v>34</v>
      </c>
      <c r="I743" t="s">
        <v>2105</v>
      </c>
      <c r="L743" s="8">
        <v>0.94240000000000002</v>
      </c>
      <c r="M743" t="s">
        <v>36</v>
      </c>
      <c r="N743" t="str">
        <f>IF(AND(PESQUISA!$B$3&lt;&gt;"",OR(PESQUISA!$B$4="TODAS",B743=PESQUISA!$B$4),ISNUMBER(SEARCH(PESQUISA!$B$3,D743))),ROW()-1,"")</f>
        <v/>
      </c>
    </row>
    <row r="744" spans="1:14" x14ac:dyDescent="0.3">
      <c r="A744" t="s">
        <v>2277</v>
      </c>
      <c r="B744" t="s">
        <v>29</v>
      </c>
      <c r="C744" t="s">
        <v>2278</v>
      </c>
      <c r="D744" t="s">
        <v>2279</v>
      </c>
      <c r="E744" t="s">
        <v>60</v>
      </c>
      <c r="F744" s="7">
        <v>575.15</v>
      </c>
      <c r="G744" t="s">
        <v>33</v>
      </c>
      <c r="H744" t="s">
        <v>34</v>
      </c>
      <c r="I744" t="s">
        <v>2105</v>
      </c>
      <c r="L744" s="8">
        <v>0.93730000000000002</v>
      </c>
      <c r="M744" t="s">
        <v>36</v>
      </c>
      <c r="N744" t="str">
        <f>IF(AND(PESQUISA!$B$3&lt;&gt;"",OR(PESQUISA!$B$4="TODAS",B744=PESQUISA!$B$4),ISNUMBER(SEARCH(PESQUISA!$B$3,D744))),ROW()-1,"")</f>
        <v/>
      </c>
    </row>
    <row r="745" spans="1:14" x14ac:dyDescent="0.3">
      <c r="A745" t="s">
        <v>2280</v>
      </c>
      <c r="B745" t="s">
        <v>29</v>
      </c>
      <c r="C745" t="s">
        <v>2281</v>
      </c>
      <c r="D745" t="s">
        <v>2282</v>
      </c>
      <c r="E745" t="s">
        <v>60</v>
      </c>
      <c r="F745" s="7">
        <v>569.48</v>
      </c>
      <c r="G745" t="s">
        <v>33</v>
      </c>
      <c r="H745" t="s">
        <v>34</v>
      </c>
      <c r="I745" t="s">
        <v>2105</v>
      </c>
      <c r="L745" s="8">
        <v>0.94320000000000004</v>
      </c>
      <c r="M745" t="s">
        <v>36</v>
      </c>
      <c r="N745" t="str">
        <f>IF(AND(PESQUISA!$B$3&lt;&gt;"",OR(PESQUISA!$B$4="TODAS",B745=PESQUISA!$B$4),ISNUMBER(SEARCH(PESQUISA!$B$3,D745))),ROW()-1,"")</f>
        <v/>
      </c>
    </row>
    <row r="746" spans="1:14" x14ac:dyDescent="0.3">
      <c r="A746" t="s">
        <v>2283</v>
      </c>
      <c r="B746" t="s">
        <v>29</v>
      </c>
      <c r="C746" t="s">
        <v>2284</v>
      </c>
      <c r="D746" t="s">
        <v>2285</v>
      </c>
      <c r="E746" t="s">
        <v>60</v>
      </c>
      <c r="F746" s="7">
        <v>748.46</v>
      </c>
      <c r="G746" t="s">
        <v>33</v>
      </c>
      <c r="H746" t="s">
        <v>34</v>
      </c>
      <c r="I746" t="s">
        <v>2105</v>
      </c>
      <c r="L746" s="8">
        <v>0.93910000000000005</v>
      </c>
      <c r="M746" t="s">
        <v>36</v>
      </c>
      <c r="N746" t="str">
        <f>IF(AND(PESQUISA!$B$3&lt;&gt;"",OR(PESQUISA!$B$4="TODAS",B746=PESQUISA!$B$4),ISNUMBER(SEARCH(PESQUISA!$B$3,D746))),ROW()-1,"")</f>
        <v/>
      </c>
    </row>
    <row r="747" spans="1:14" x14ac:dyDescent="0.3">
      <c r="A747" t="s">
        <v>2286</v>
      </c>
      <c r="B747" t="s">
        <v>29</v>
      </c>
      <c r="C747" t="s">
        <v>2287</v>
      </c>
      <c r="D747" t="s">
        <v>2288</v>
      </c>
      <c r="E747" t="s">
        <v>60</v>
      </c>
      <c r="F747" s="7">
        <v>741.72</v>
      </c>
      <c r="G747" t="s">
        <v>33</v>
      </c>
      <c r="H747" t="s">
        <v>34</v>
      </c>
      <c r="I747" t="s">
        <v>2105</v>
      </c>
      <c r="L747" s="8">
        <v>0.94450000000000001</v>
      </c>
      <c r="M747" t="s">
        <v>36</v>
      </c>
      <c r="N747" t="str">
        <f>IF(AND(PESQUISA!$B$3&lt;&gt;"",OR(PESQUISA!$B$4="TODAS",B747=PESQUISA!$B$4),ISNUMBER(SEARCH(PESQUISA!$B$3,D747))),ROW()-1,"")</f>
        <v/>
      </c>
    </row>
    <row r="748" spans="1:14" x14ac:dyDescent="0.3">
      <c r="A748" t="s">
        <v>2289</v>
      </c>
      <c r="B748" t="s">
        <v>29</v>
      </c>
      <c r="C748" t="s">
        <v>2290</v>
      </c>
      <c r="D748" t="s">
        <v>2291</v>
      </c>
      <c r="E748" t="s">
        <v>60</v>
      </c>
      <c r="F748" s="7">
        <v>774.46</v>
      </c>
      <c r="G748" t="s">
        <v>33</v>
      </c>
      <c r="H748" t="s">
        <v>34</v>
      </c>
      <c r="I748" t="s">
        <v>2105</v>
      </c>
      <c r="L748" s="8">
        <v>0.92979999999999996</v>
      </c>
      <c r="M748" t="s">
        <v>36</v>
      </c>
      <c r="N748" t="str">
        <f>IF(AND(PESQUISA!$B$3&lt;&gt;"",OR(PESQUISA!$B$4="TODAS",B748=PESQUISA!$B$4),ISNUMBER(SEARCH(PESQUISA!$B$3,D748))),ROW()-1,"")</f>
        <v/>
      </c>
    </row>
    <row r="749" spans="1:14" x14ac:dyDescent="0.3">
      <c r="A749" t="s">
        <v>2292</v>
      </c>
      <c r="B749" t="s">
        <v>29</v>
      </c>
      <c r="C749" t="s">
        <v>2293</v>
      </c>
      <c r="D749" t="s">
        <v>2294</v>
      </c>
      <c r="E749" t="s">
        <v>60</v>
      </c>
      <c r="F749" s="7">
        <v>766.66</v>
      </c>
      <c r="G749" t="s">
        <v>33</v>
      </c>
      <c r="H749" t="s">
        <v>34</v>
      </c>
      <c r="I749" t="s">
        <v>2105</v>
      </c>
      <c r="L749" s="8">
        <v>0.93579999999999997</v>
      </c>
      <c r="M749" t="s">
        <v>36</v>
      </c>
      <c r="N749" t="str">
        <f>IF(AND(PESQUISA!$B$3&lt;&gt;"",OR(PESQUISA!$B$4="TODAS",B749=PESQUISA!$B$4),ISNUMBER(SEARCH(PESQUISA!$B$3,D749))),ROW()-1,"")</f>
        <v/>
      </c>
    </row>
    <row r="750" spans="1:14" x14ac:dyDescent="0.3">
      <c r="A750" t="s">
        <v>2295</v>
      </c>
      <c r="B750" t="s">
        <v>29</v>
      </c>
      <c r="C750" t="s">
        <v>2296</v>
      </c>
      <c r="D750" t="s">
        <v>2297</v>
      </c>
      <c r="E750" t="s">
        <v>60</v>
      </c>
      <c r="F750" s="7">
        <v>1148.74</v>
      </c>
      <c r="G750" t="s">
        <v>33</v>
      </c>
      <c r="H750" t="s">
        <v>34</v>
      </c>
      <c r="I750" t="s">
        <v>2105</v>
      </c>
      <c r="L750" s="8">
        <v>0.94569999999999999</v>
      </c>
      <c r="M750" t="s">
        <v>36</v>
      </c>
      <c r="N750" t="str">
        <f>IF(AND(PESQUISA!$B$3&lt;&gt;"",OR(PESQUISA!$B$4="TODAS",B750=PESQUISA!$B$4),ISNUMBER(SEARCH(PESQUISA!$B$3,D750))),ROW()-1,"")</f>
        <v/>
      </c>
    </row>
    <row r="751" spans="1:14" x14ac:dyDescent="0.3">
      <c r="A751" t="s">
        <v>2298</v>
      </c>
      <c r="B751" t="s">
        <v>29</v>
      </c>
      <c r="C751" t="s">
        <v>2299</v>
      </c>
      <c r="D751" t="s">
        <v>2300</v>
      </c>
      <c r="E751" t="s">
        <v>60</v>
      </c>
      <c r="F751" s="7">
        <v>1139.9000000000001</v>
      </c>
      <c r="G751" t="s">
        <v>33</v>
      </c>
      <c r="H751" t="s">
        <v>34</v>
      </c>
      <c r="I751" t="s">
        <v>2105</v>
      </c>
      <c r="L751" s="8">
        <v>0.95040000000000002</v>
      </c>
      <c r="M751" t="s">
        <v>36</v>
      </c>
      <c r="N751" t="str">
        <f>IF(AND(PESQUISA!$B$3&lt;&gt;"",OR(PESQUISA!$B$4="TODAS",B751=PESQUISA!$B$4),ISNUMBER(SEARCH(PESQUISA!$B$3,D751))),ROW()-1,"")</f>
        <v/>
      </c>
    </row>
    <row r="752" spans="1:14" x14ac:dyDescent="0.3">
      <c r="A752" t="s">
        <v>2301</v>
      </c>
      <c r="B752" t="s">
        <v>29</v>
      </c>
      <c r="C752" t="s">
        <v>2302</v>
      </c>
      <c r="D752" t="s">
        <v>2303</v>
      </c>
      <c r="E752" t="s">
        <v>60</v>
      </c>
      <c r="F752" s="7">
        <v>652.32000000000005</v>
      </c>
      <c r="G752" t="s">
        <v>33</v>
      </c>
      <c r="H752" t="s">
        <v>34</v>
      </c>
      <c r="I752" t="s">
        <v>2105</v>
      </c>
      <c r="L752" s="8">
        <v>0.87909999999999999</v>
      </c>
      <c r="M752" t="s">
        <v>36</v>
      </c>
      <c r="N752" t="str">
        <f>IF(AND(PESQUISA!$B$3&lt;&gt;"",OR(PESQUISA!$B$4="TODAS",B752=PESQUISA!$B$4),ISNUMBER(SEARCH(PESQUISA!$B$3,D752))),ROW()-1,"")</f>
        <v/>
      </c>
    </row>
    <row r="753" spans="1:14" x14ac:dyDescent="0.3">
      <c r="A753" t="s">
        <v>2304</v>
      </c>
      <c r="B753" t="s">
        <v>29</v>
      </c>
      <c r="C753" t="s">
        <v>2305</v>
      </c>
      <c r="D753" t="s">
        <v>2306</v>
      </c>
      <c r="E753" t="s">
        <v>60</v>
      </c>
      <c r="F753" s="7">
        <v>642.4</v>
      </c>
      <c r="G753" t="s">
        <v>33</v>
      </c>
      <c r="H753" t="s">
        <v>34</v>
      </c>
      <c r="I753" t="s">
        <v>2105</v>
      </c>
      <c r="L753" s="8">
        <v>0.88749999999999996</v>
      </c>
      <c r="M753" t="s">
        <v>36</v>
      </c>
      <c r="N753" t="str">
        <f>IF(AND(PESQUISA!$B$3&lt;&gt;"",OR(PESQUISA!$B$4="TODAS",B753=PESQUISA!$B$4),ISNUMBER(SEARCH(PESQUISA!$B$3,D753))),ROW()-1,"")</f>
        <v/>
      </c>
    </row>
    <row r="754" spans="1:14" x14ac:dyDescent="0.3">
      <c r="A754" t="s">
        <v>2307</v>
      </c>
      <c r="B754" t="s">
        <v>29</v>
      </c>
      <c r="C754" t="s">
        <v>2308</v>
      </c>
      <c r="D754" t="s">
        <v>2309</v>
      </c>
      <c r="E754" t="s">
        <v>60</v>
      </c>
      <c r="F754" s="7">
        <v>946.24</v>
      </c>
      <c r="G754" t="s">
        <v>33</v>
      </c>
      <c r="H754" t="s">
        <v>34</v>
      </c>
      <c r="I754" t="s">
        <v>2105</v>
      </c>
      <c r="L754" s="8">
        <v>0.89510000000000001</v>
      </c>
      <c r="M754" t="s">
        <v>36</v>
      </c>
      <c r="N754" t="str">
        <f>IF(AND(PESQUISA!$B$3&lt;&gt;"",OR(PESQUISA!$B$4="TODAS",B754=PESQUISA!$B$4),ISNUMBER(SEARCH(PESQUISA!$B$3,D754))),ROW()-1,"")</f>
        <v/>
      </c>
    </row>
    <row r="755" spans="1:14" x14ac:dyDescent="0.3">
      <c r="A755" t="s">
        <v>2310</v>
      </c>
      <c r="B755" t="s">
        <v>29</v>
      </c>
      <c r="C755" t="s">
        <v>2311</v>
      </c>
      <c r="D755" t="s">
        <v>2312</v>
      </c>
      <c r="E755" t="s">
        <v>60</v>
      </c>
      <c r="F755" s="7">
        <v>934.21</v>
      </c>
      <c r="G755" t="s">
        <v>33</v>
      </c>
      <c r="H755" t="s">
        <v>34</v>
      </c>
      <c r="I755" t="s">
        <v>2105</v>
      </c>
      <c r="L755" s="8">
        <v>0.9022</v>
      </c>
      <c r="M755" t="s">
        <v>36</v>
      </c>
      <c r="N755" t="str">
        <f>IF(AND(PESQUISA!$B$3&lt;&gt;"",OR(PESQUISA!$B$4="TODAS",B755=PESQUISA!$B$4),ISNUMBER(SEARCH(PESQUISA!$B$3,D755))),ROW()-1,"")</f>
        <v/>
      </c>
    </row>
    <row r="756" spans="1:14" x14ac:dyDescent="0.3">
      <c r="A756" t="s">
        <v>2313</v>
      </c>
      <c r="B756" t="s">
        <v>29</v>
      </c>
      <c r="C756" t="s">
        <v>2314</v>
      </c>
      <c r="D756" t="s">
        <v>2315</v>
      </c>
      <c r="E756" t="s">
        <v>60</v>
      </c>
      <c r="F756" s="7">
        <v>1351.83</v>
      </c>
      <c r="G756" t="s">
        <v>33</v>
      </c>
      <c r="H756" t="s">
        <v>34</v>
      </c>
      <c r="I756" t="s">
        <v>2105</v>
      </c>
      <c r="L756" s="8">
        <v>0.90200000000000002</v>
      </c>
      <c r="M756" t="s">
        <v>36</v>
      </c>
      <c r="N756" t="str">
        <f>IF(AND(PESQUISA!$B$3&lt;&gt;"",OR(PESQUISA!$B$4="TODAS",B756=PESQUISA!$B$4),ISNUMBER(SEARCH(PESQUISA!$B$3,D756))),ROW()-1,"")</f>
        <v/>
      </c>
    </row>
    <row r="757" spans="1:14" x14ac:dyDescent="0.3">
      <c r="A757" t="s">
        <v>2316</v>
      </c>
      <c r="B757" t="s">
        <v>29</v>
      </c>
      <c r="C757" t="s">
        <v>2317</v>
      </c>
      <c r="D757" t="s">
        <v>2318</v>
      </c>
      <c r="E757" t="s">
        <v>60</v>
      </c>
      <c r="F757" s="7">
        <v>1336.62</v>
      </c>
      <c r="G757" t="s">
        <v>33</v>
      </c>
      <c r="H757" t="s">
        <v>34</v>
      </c>
      <c r="I757" t="s">
        <v>2105</v>
      </c>
      <c r="L757" s="8">
        <v>0.90839999999999999</v>
      </c>
      <c r="M757" t="s">
        <v>36</v>
      </c>
      <c r="N757" t="str">
        <f>IF(AND(PESQUISA!$B$3&lt;&gt;"",OR(PESQUISA!$B$4="TODAS",B757=PESQUISA!$B$4),ISNUMBER(SEARCH(PESQUISA!$B$3,D757))),ROW()-1,"")</f>
        <v/>
      </c>
    </row>
    <row r="758" spans="1:14" x14ac:dyDescent="0.3">
      <c r="A758" t="s">
        <v>2319</v>
      </c>
      <c r="B758" t="s">
        <v>29</v>
      </c>
      <c r="C758" t="s">
        <v>2320</v>
      </c>
      <c r="D758" t="s">
        <v>2321</v>
      </c>
      <c r="E758" t="s">
        <v>60</v>
      </c>
      <c r="F758" s="7">
        <v>154.38</v>
      </c>
      <c r="G758" t="s">
        <v>33</v>
      </c>
      <c r="H758" t="s">
        <v>34</v>
      </c>
      <c r="I758" t="s">
        <v>2105</v>
      </c>
      <c r="L758" s="8">
        <v>0.88090000000000002</v>
      </c>
      <c r="M758" t="s">
        <v>36</v>
      </c>
      <c r="N758" t="str">
        <f>IF(AND(PESQUISA!$B$3&lt;&gt;"",OR(PESQUISA!$B$4="TODAS",B758=PESQUISA!$B$4),ISNUMBER(SEARCH(PESQUISA!$B$3,D758))),ROW()-1,"")</f>
        <v/>
      </c>
    </row>
    <row r="759" spans="1:14" x14ac:dyDescent="0.3">
      <c r="A759" t="s">
        <v>2322</v>
      </c>
      <c r="B759" t="s">
        <v>29</v>
      </c>
      <c r="C759" t="s">
        <v>2323</v>
      </c>
      <c r="D759" t="s">
        <v>2324</v>
      </c>
      <c r="E759" t="s">
        <v>60</v>
      </c>
      <c r="F759" s="7">
        <v>151.87</v>
      </c>
      <c r="G759" t="s">
        <v>33</v>
      </c>
      <c r="H759" t="s">
        <v>34</v>
      </c>
      <c r="I759" t="s">
        <v>2105</v>
      </c>
      <c r="L759" s="8">
        <v>0.88990000000000002</v>
      </c>
      <c r="M759" t="s">
        <v>36</v>
      </c>
      <c r="N759" t="str">
        <f>IF(AND(PESQUISA!$B$3&lt;&gt;"",OR(PESQUISA!$B$4="TODAS",B759=PESQUISA!$B$4),ISNUMBER(SEARCH(PESQUISA!$B$3,D759))),ROW()-1,"")</f>
        <v/>
      </c>
    </row>
    <row r="760" spans="1:14" x14ac:dyDescent="0.3">
      <c r="A760" t="s">
        <v>2325</v>
      </c>
      <c r="B760" t="s">
        <v>29</v>
      </c>
      <c r="C760" t="s">
        <v>2326</v>
      </c>
      <c r="D760" t="s">
        <v>2327</v>
      </c>
      <c r="E760" t="s">
        <v>60</v>
      </c>
      <c r="F760" s="7">
        <v>181.67</v>
      </c>
      <c r="G760" t="s">
        <v>33</v>
      </c>
      <c r="H760" t="s">
        <v>34</v>
      </c>
      <c r="I760" t="s">
        <v>2105</v>
      </c>
      <c r="L760" s="8">
        <v>0.85740000000000005</v>
      </c>
      <c r="M760" t="s">
        <v>36</v>
      </c>
      <c r="N760" t="str">
        <f>IF(AND(PESQUISA!$B$3&lt;&gt;"",OR(PESQUISA!$B$4="TODAS",B760=PESQUISA!$B$4),ISNUMBER(SEARCH(PESQUISA!$B$3,D760))),ROW()-1,"")</f>
        <v/>
      </c>
    </row>
    <row r="761" spans="1:14" x14ac:dyDescent="0.3">
      <c r="A761" t="s">
        <v>2328</v>
      </c>
      <c r="B761" t="s">
        <v>29</v>
      </c>
      <c r="C761" t="s">
        <v>2329</v>
      </c>
      <c r="D761" t="s">
        <v>2330</v>
      </c>
      <c r="E761" t="s">
        <v>60</v>
      </c>
      <c r="F761" s="7">
        <v>178.12</v>
      </c>
      <c r="G761" t="s">
        <v>33</v>
      </c>
      <c r="H761" t="s">
        <v>34</v>
      </c>
      <c r="I761" t="s">
        <v>2105</v>
      </c>
      <c r="L761" s="8">
        <v>0.86770000000000003</v>
      </c>
      <c r="M761" t="s">
        <v>36</v>
      </c>
      <c r="N761" t="str">
        <f>IF(AND(PESQUISA!$B$3&lt;&gt;"",OR(PESQUISA!$B$4="TODAS",B761=PESQUISA!$B$4),ISNUMBER(SEARCH(PESQUISA!$B$3,D761))),ROW()-1,"")</f>
        <v/>
      </c>
    </row>
    <row r="762" spans="1:14" x14ac:dyDescent="0.3">
      <c r="A762" t="s">
        <v>2331</v>
      </c>
      <c r="B762" t="s">
        <v>29</v>
      </c>
      <c r="C762" t="s">
        <v>2332</v>
      </c>
      <c r="D762" t="s">
        <v>2333</v>
      </c>
      <c r="E762" t="s">
        <v>60</v>
      </c>
      <c r="F762" s="7">
        <v>221.06</v>
      </c>
      <c r="G762" t="s">
        <v>33</v>
      </c>
      <c r="H762" t="s">
        <v>34</v>
      </c>
      <c r="I762" t="s">
        <v>2105</v>
      </c>
      <c r="L762" s="8">
        <v>0.84660000000000002</v>
      </c>
      <c r="M762" t="s">
        <v>36</v>
      </c>
      <c r="N762" t="str">
        <f>IF(AND(PESQUISA!$B$3&lt;&gt;"",OR(PESQUISA!$B$4="TODAS",B762=PESQUISA!$B$4),ISNUMBER(SEARCH(PESQUISA!$B$3,D762))),ROW()-1,"")</f>
        <v/>
      </c>
    </row>
    <row r="763" spans="1:14" x14ac:dyDescent="0.3">
      <c r="A763" t="s">
        <v>2334</v>
      </c>
      <c r="B763" t="s">
        <v>29</v>
      </c>
      <c r="C763" t="s">
        <v>2335</v>
      </c>
      <c r="D763" t="s">
        <v>2336</v>
      </c>
      <c r="E763" t="s">
        <v>60</v>
      </c>
      <c r="F763" s="7">
        <v>216.45</v>
      </c>
      <c r="G763" t="s">
        <v>33</v>
      </c>
      <c r="H763" t="s">
        <v>34</v>
      </c>
      <c r="I763" t="s">
        <v>2105</v>
      </c>
      <c r="L763" s="8">
        <v>0.85740000000000005</v>
      </c>
      <c r="M763" t="s">
        <v>36</v>
      </c>
      <c r="N763" t="str">
        <f>IF(AND(PESQUISA!$B$3&lt;&gt;"",OR(PESQUISA!$B$4="TODAS",B763=PESQUISA!$B$4),ISNUMBER(SEARCH(PESQUISA!$B$3,D763))),ROW()-1,"")</f>
        <v/>
      </c>
    </row>
    <row r="764" spans="1:14" x14ac:dyDescent="0.3">
      <c r="A764" t="s">
        <v>2337</v>
      </c>
      <c r="B764" t="s">
        <v>29</v>
      </c>
      <c r="C764" t="s">
        <v>2338</v>
      </c>
      <c r="D764" t="s">
        <v>2339</v>
      </c>
      <c r="E764" t="s">
        <v>60</v>
      </c>
      <c r="F764" s="7">
        <v>338.73</v>
      </c>
      <c r="G764" t="s">
        <v>33</v>
      </c>
      <c r="H764" t="s">
        <v>34</v>
      </c>
      <c r="I764" t="s">
        <v>2105</v>
      </c>
      <c r="L764" s="8">
        <v>0.87549999999999994</v>
      </c>
      <c r="M764" t="s">
        <v>36</v>
      </c>
      <c r="N764" t="str">
        <f>IF(AND(PESQUISA!$B$3&lt;&gt;"",OR(PESQUISA!$B$4="TODAS",B764=PESQUISA!$B$4),ISNUMBER(SEARCH(PESQUISA!$B$3,D764))),ROW()-1,"")</f>
        <v/>
      </c>
    </row>
    <row r="765" spans="1:14" x14ac:dyDescent="0.3">
      <c r="A765" t="s">
        <v>2340</v>
      </c>
      <c r="B765" t="s">
        <v>29</v>
      </c>
      <c r="C765" t="s">
        <v>2341</v>
      </c>
      <c r="D765" t="s">
        <v>2342</v>
      </c>
      <c r="E765" t="s">
        <v>60</v>
      </c>
      <c r="F765" s="7">
        <v>333.06</v>
      </c>
      <c r="G765" t="s">
        <v>33</v>
      </c>
      <c r="H765" t="s">
        <v>34</v>
      </c>
      <c r="I765" t="s">
        <v>2105</v>
      </c>
      <c r="L765" s="8">
        <v>0.88460000000000005</v>
      </c>
      <c r="M765" t="s">
        <v>36</v>
      </c>
      <c r="N765" t="str">
        <f>IF(AND(PESQUISA!$B$3&lt;&gt;"",OR(PESQUISA!$B$4="TODAS",B765=PESQUISA!$B$4),ISNUMBER(SEARCH(PESQUISA!$B$3,D765))),ROW()-1,"")</f>
        <v/>
      </c>
    </row>
    <row r="766" spans="1:14" x14ac:dyDescent="0.3">
      <c r="A766" t="s">
        <v>2343</v>
      </c>
      <c r="B766" t="s">
        <v>29</v>
      </c>
      <c r="C766" t="s">
        <v>2344</v>
      </c>
      <c r="D766" t="s">
        <v>2345</v>
      </c>
      <c r="E766" t="s">
        <v>60</v>
      </c>
      <c r="F766" s="7">
        <v>451.39</v>
      </c>
      <c r="G766" t="s">
        <v>33</v>
      </c>
      <c r="H766" t="s">
        <v>34</v>
      </c>
      <c r="I766" t="s">
        <v>2105</v>
      </c>
      <c r="L766" s="8">
        <v>0.88739999999999997</v>
      </c>
      <c r="M766" t="s">
        <v>36</v>
      </c>
      <c r="N766" t="str">
        <f>IF(AND(PESQUISA!$B$3&lt;&gt;"",OR(PESQUISA!$B$4="TODAS",B766=PESQUISA!$B$4),ISNUMBER(SEARCH(PESQUISA!$B$3,D766))),ROW()-1,"")</f>
        <v/>
      </c>
    </row>
    <row r="767" spans="1:14" x14ac:dyDescent="0.3">
      <c r="A767" t="s">
        <v>2346</v>
      </c>
      <c r="B767" t="s">
        <v>29</v>
      </c>
      <c r="C767" t="s">
        <v>2347</v>
      </c>
      <c r="D767" t="s">
        <v>2348</v>
      </c>
      <c r="E767" t="s">
        <v>60</v>
      </c>
      <c r="F767" s="7">
        <v>444.68</v>
      </c>
      <c r="G767" t="s">
        <v>33</v>
      </c>
      <c r="H767" t="s">
        <v>34</v>
      </c>
      <c r="I767" t="s">
        <v>2105</v>
      </c>
      <c r="L767" s="8">
        <v>0.89570000000000005</v>
      </c>
      <c r="M767" t="s">
        <v>36</v>
      </c>
      <c r="N767" t="str">
        <f>IF(AND(PESQUISA!$B$3&lt;&gt;"",OR(PESQUISA!$B$4="TODAS",B767=PESQUISA!$B$4),ISNUMBER(SEARCH(PESQUISA!$B$3,D767))),ROW()-1,"")</f>
        <v/>
      </c>
    </row>
    <row r="768" spans="1:14" x14ac:dyDescent="0.3">
      <c r="A768" t="s">
        <v>2349</v>
      </c>
      <c r="B768" t="s">
        <v>29</v>
      </c>
      <c r="C768" t="s">
        <v>2350</v>
      </c>
      <c r="D768" t="s">
        <v>2351</v>
      </c>
      <c r="E768" t="s">
        <v>60</v>
      </c>
      <c r="F768" s="7">
        <v>547.22</v>
      </c>
      <c r="G768" t="s">
        <v>33</v>
      </c>
      <c r="H768" t="s">
        <v>34</v>
      </c>
      <c r="I768" t="s">
        <v>2105</v>
      </c>
      <c r="L768" s="8">
        <v>0.89059999999999995</v>
      </c>
      <c r="M768" t="s">
        <v>36</v>
      </c>
      <c r="N768" t="str">
        <f>IF(AND(PESQUISA!$B$3&lt;&gt;"",OR(PESQUISA!$B$4="TODAS",B768=PESQUISA!$B$4),ISNUMBER(SEARCH(PESQUISA!$B$3,D768))),ROW()-1,"")</f>
        <v/>
      </c>
    </row>
    <row r="769" spans="1:14" x14ac:dyDescent="0.3">
      <c r="A769" t="s">
        <v>2352</v>
      </c>
      <c r="B769" t="s">
        <v>29</v>
      </c>
      <c r="C769" t="s">
        <v>2353</v>
      </c>
      <c r="D769" t="s">
        <v>2354</v>
      </c>
      <c r="E769" t="s">
        <v>60</v>
      </c>
      <c r="F769" s="7">
        <v>539.42999999999995</v>
      </c>
      <c r="G769" t="s">
        <v>33</v>
      </c>
      <c r="H769" t="s">
        <v>34</v>
      </c>
      <c r="I769" t="s">
        <v>2105</v>
      </c>
      <c r="L769" s="8">
        <v>0.89859999999999995</v>
      </c>
      <c r="M769" t="s">
        <v>36</v>
      </c>
      <c r="N769" t="str">
        <f>IF(AND(PESQUISA!$B$3&lt;&gt;"",OR(PESQUISA!$B$4="TODAS",B769=PESQUISA!$B$4),ISNUMBER(SEARCH(PESQUISA!$B$3,D769))),ROW()-1,"")</f>
        <v/>
      </c>
    </row>
    <row r="770" spans="1:14" x14ac:dyDescent="0.3">
      <c r="A770" t="s">
        <v>2355</v>
      </c>
      <c r="B770" t="s">
        <v>29</v>
      </c>
      <c r="C770" t="s">
        <v>2356</v>
      </c>
      <c r="D770" t="s">
        <v>2357</v>
      </c>
      <c r="E770" t="s">
        <v>60</v>
      </c>
      <c r="F770" s="7">
        <v>628.76</v>
      </c>
      <c r="G770" t="s">
        <v>33</v>
      </c>
      <c r="H770" t="s">
        <v>34</v>
      </c>
      <c r="I770" t="s">
        <v>2105</v>
      </c>
      <c r="L770" s="8">
        <v>0.88990000000000002</v>
      </c>
      <c r="M770" t="s">
        <v>36</v>
      </c>
      <c r="N770" t="str">
        <f>IF(AND(PESQUISA!$B$3&lt;&gt;"",OR(PESQUISA!$B$4="TODAS",B770=PESQUISA!$B$4),ISNUMBER(SEARCH(PESQUISA!$B$3,D770))),ROW()-1,"")</f>
        <v/>
      </c>
    </row>
    <row r="771" spans="1:14" x14ac:dyDescent="0.3">
      <c r="A771" t="s">
        <v>2358</v>
      </c>
      <c r="B771" t="s">
        <v>29</v>
      </c>
      <c r="C771" t="s">
        <v>2359</v>
      </c>
      <c r="D771" t="s">
        <v>2360</v>
      </c>
      <c r="E771" t="s">
        <v>60</v>
      </c>
      <c r="F771" s="7">
        <v>619.87</v>
      </c>
      <c r="G771" t="s">
        <v>33</v>
      </c>
      <c r="H771" t="s">
        <v>34</v>
      </c>
      <c r="I771" t="s">
        <v>2105</v>
      </c>
      <c r="L771" s="8">
        <v>0.89780000000000004</v>
      </c>
      <c r="M771" t="s">
        <v>36</v>
      </c>
      <c r="N771" t="str">
        <f>IF(AND(PESQUISA!$B$3&lt;&gt;"",OR(PESQUISA!$B$4="TODAS",B771=PESQUISA!$B$4),ISNUMBER(SEARCH(PESQUISA!$B$3,D771))),ROW()-1,"")</f>
        <v/>
      </c>
    </row>
    <row r="772" spans="1:14" x14ac:dyDescent="0.3">
      <c r="A772" t="s">
        <v>2361</v>
      </c>
      <c r="B772" t="s">
        <v>29</v>
      </c>
      <c r="C772" t="s">
        <v>2362</v>
      </c>
      <c r="D772" t="s">
        <v>2363</v>
      </c>
      <c r="E772" t="s">
        <v>376</v>
      </c>
      <c r="F772" s="7">
        <v>181.44</v>
      </c>
      <c r="G772" t="s">
        <v>33</v>
      </c>
      <c r="H772" t="s">
        <v>34</v>
      </c>
      <c r="I772" t="s">
        <v>2364</v>
      </c>
      <c r="L772" s="8">
        <v>5.1999999999999998E-3</v>
      </c>
      <c r="M772" t="s">
        <v>36</v>
      </c>
      <c r="N772" t="str">
        <f>IF(AND(PESQUISA!$B$3&lt;&gt;"",OR(PESQUISA!$B$4="TODAS",B772=PESQUISA!$B$4),ISNUMBER(SEARCH(PESQUISA!$B$3,D772))),ROW()-1,"")</f>
        <v/>
      </c>
    </row>
    <row r="773" spans="1:14" x14ac:dyDescent="0.3">
      <c r="A773" t="s">
        <v>2365</v>
      </c>
      <c r="B773" t="s">
        <v>29</v>
      </c>
      <c r="C773" t="s">
        <v>2366</v>
      </c>
      <c r="D773" t="s">
        <v>2367</v>
      </c>
      <c r="E773" t="s">
        <v>376</v>
      </c>
      <c r="F773" s="7">
        <v>83.92</v>
      </c>
      <c r="G773" t="s">
        <v>33</v>
      </c>
      <c r="H773" t="s">
        <v>34</v>
      </c>
      <c r="I773" t="s">
        <v>2364</v>
      </c>
      <c r="L773" s="8">
        <v>0.68979999999999997</v>
      </c>
      <c r="M773" t="s">
        <v>36</v>
      </c>
      <c r="N773" t="str">
        <f>IF(AND(PESQUISA!$B$3&lt;&gt;"",OR(PESQUISA!$B$4="TODAS",B773=PESQUISA!$B$4),ISNUMBER(SEARCH(PESQUISA!$B$3,D773))),ROW()-1,"")</f>
        <v/>
      </c>
    </row>
    <row r="774" spans="1:14" x14ac:dyDescent="0.3">
      <c r="A774" t="s">
        <v>2368</v>
      </c>
      <c r="B774" t="s">
        <v>29</v>
      </c>
      <c r="C774" t="s">
        <v>2369</v>
      </c>
      <c r="D774" t="s">
        <v>2370</v>
      </c>
      <c r="E774" t="s">
        <v>376</v>
      </c>
      <c r="F774" s="7">
        <v>80.349999999999994</v>
      </c>
      <c r="G774" t="s">
        <v>33</v>
      </c>
      <c r="H774" t="s">
        <v>34</v>
      </c>
      <c r="I774" t="s">
        <v>2364</v>
      </c>
      <c r="L774" s="8">
        <v>0.83299999999999996</v>
      </c>
      <c r="M774" t="s">
        <v>36</v>
      </c>
      <c r="N774" t="str">
        <f>IF(AND(PESQUISA!$B$3&lt;&gt;"",OR(PESQUISA!$B$4="TODAS",B774=PESQUISA!$B$4),ISNUMBER(SEARCH(PESQUISA!$B$3,D774))),ROW()-1,"")</f>
        <v/>
      </c>
    </row>
    <row r="775" spans="1:14" x14ac:dyDescent="0.3">
      <c r="A775" t="s">
        <v>2371</v>
      </c>
      <c r="B775" t="s">
        <v>29</v>
      </c>
      <c r="C775" t="s">
        <v>2372</v>
      </c>
      <c r="D775" t="s">
        <v>2373</v>
      </c>
      <c r="E775" t="s">
        <v>376</v>
      </c>
      <c r="F775" s="7">
        <v>73.69</v>
      </c>
      <c r="G775" t="s">
        <v>33</v>
      </c>
      <c r="H775" t="s">
        <v>34</v>
      </c>
      <c r="I775" t="s">
        <v>2364</v>
      </c>
      <c r="L775" s="8">
        <v>0.86140000000000005</v>
      </c>
      <c r="M775" t="s">
        <v>36</v>
      </c>
      <c r="N775" t="str">
        <f>IF(AND(PESQUISA!$B$3&lt;&gt;"",OR(PESQUISA!$B$4="TODAS",B775=PESQUISA!$B$4),ISNUMBER(SEARCH(PESQUISA!$B$3,D775))),ROW()-1,"")</f>
        <v/>
      </c>
    </row>
    <row r="776" spans="1:14" x14ac:dyDescent="0.3">
      <c r="A776" t="s">
        <v>2374</v>
      </c>
      <c r="B776" t="s">
        <v>29</v>
      </c>
      <c r="C776" t="s">
        <v>2375</v>
      </c>
      <c r="D776" t="s">
        <v>2376</v>
      </c>
      <c r="E776" t="s">
        <v>376</v>
      </c>
      <c r="F776" s="7">
        <v>177.87</v>
      </c>
      <c r="G776" t="s">
        <v>33</v>
      </c>
      <c r="H776" t="s">
        <v>34</v>
      </c>
      <c r="I776" t="s">
        <v>2364</v>
      </c>
      <c r="L776" s="8">
        <v>5.6099999999999997E-2</v>
      </c>
      <c r="M776" t="s">
        <v>36</v>
      </c>
      <c r="N776" t="str">
        <f>IF(AND(PESQUISA!$B$3&lt;&gt;"",OR(PESQUISA!$B$4="TODAS",B776=PESQUISA!$B$4),ISNUMBER(SEARCH(PESQUISA!$B$3,D776))),ROW()-1,"")</f>
        <v/>
      </c>
    </row>
    <row r="777" spans="1:14" x14ac:dyDescent="0.3">
      <c r="A777" t="s">
        <v>2377</v>
      </c>
      <c r="B777" t="s">
        <v>29</v>
      </c>
      <c r="C777" t="s">
        <v>2378</v>
      </c>
      <c r="D777" t="s">
        <v>2379</v>
      </c>
      <c r="E777" t="s">
        <v>376</v>
      </c>
      <c r="F777" s="7">
        <v>171.21</v>
      </c>
      <c r="G777" t="s">
        <v>33</v>
      </c>
      <c r="H777" t="s">
        <v>34</v>
      </c>
      <c r="I777" t="s">
        <v>2364</v>
      </c>
      <c r="L777" s="8">
        <v>3.8100000000000002E-2</v>
      </c>
      <c r="M777" t="s">
        <v>36</v>
      </c>
      <c r="N777" t="str">
        <f>IF(AND(PESQUISA!$B$3&lt;&gt;"",OR(PESQUISA!$B$4="TODAS",B777=PESQUISA!$B$4),ISNUMBER(SEARCH(PESQUISA!$B$3,D777))),ROW()-1,"")</f>
        <v/>
      </c>
    </row>
    <row r="778" spans="1:14" x14ac:dyDescent="0.3">
      <c r="A778" t="s">
        <v>2380</v>
      </c>
      <c r="B778" t="s">
        <v>29</v>
      </c>
      <c r="C778" t="s">
        <v>2381</v>
      </c>
      <c r="D778" t="s">
        <v>2382</v>
      </c>
      <c r="E778" t="s">
        <v>376</v>
      </c>
      <c r="F778" s="7">
        <v>168.19</v>
      </c>
      <c r="G778" t="s">
        <v>33</v>
      </c>
      <c r="H778" t="s">
        <v>34</v>
      </c>
      <c r="I778" t="s">
        <v>2364</v>
      </c>
      <c r="L778" s="8">
        <v>2.93E-2</v>
      </c>
      <c r="M778" t="s">
        <v>36</v>
      </c>
      <c r="N778" t="str">
        <f>IF(AND(PESQUISA!$B$3&lt;&gt;"",OR(PESQUISA!$B$4="TODAS",B778=PESQUISA!$B$4),ISNUMBER(SEARCH(PESQUISA!$B$3,D778))),ROW()-1,"")</f>
        <v/>
      </c>
    </row>
    <row r="779" spans="1:14" x14ac:dyDescent="0.3">
      <c r="A779" t="s">
        <v>2383</v>
      </c>
      <c r="B779" t="s">
        <v>29</v>
      </c>
      <c r="C779" t="s">
        <v>2384</v>
      </c>
      <c r="D779" t="s">
        <v>2385</v>
      </c>
      <c r="E779" t="s">
        <v>376</v>
      </c>
      <c r="F779" s="7">
        <v>70.67</v>
      </c>
      <c r="G779" t="s">
        <v>33</v>
      </c>
      <c r="H779" t="s">
        <v>34</v>
      </c>
      <c r="I779" t="s">
        <v>2364</v>
      </c>
      <c r="L779" s="8">
        <v>0.87549999999999994</v>
      </c>
      <c r="M779" t="s">
        <v>36</v>
      </c>
      <c r="N779" t="str">
        <f>IF(AND(PESQUISA!$B$3&lt;&gt;"",OR(PESQUISA!$B$4="TODAS",B779=PESQUISA!$B$4),ISNUMBER(SEARCH(PESQUISA!$B$3,D779))),ROW()-1,"")</f>
        <v/>
      </c>
    </row>
    <row r="780" spans="1:14" x14ac:dyDescent="0.3">
      <c r="A780" t="s">
        <v>2386</v>
      </c>
      <c r="B780" t="s">
        <v>29</v>
      </c>
      <c r="C780" t="s">
        <v>2387</v>
      </c>
      <c r="D780" t="s">
        <v>2388</v>
      </c>
      <c r="E780" t="s">
        <v>376</v>
      </c>
      <c r="F780" s="7">
        <v>181.45</v>
      </c>
      <c r="G780" t="s">
        <v>33</v>
      </c>
      <c r="H780" t="s">
        <v>34</v>
      </c>
      <c r="I780" t="s">
        <v>2364</v>
      </c>
      <c r="L780" s="8">
        <v>5.4300000000000001E-2</v>
      </c>
      <c r="M780" t="s">
        <v>36</v>
      </c>
      <c r="N780" t="str">
        <f>IF(AND(PESQUISA!$B$3&lt;&gt;"",OR(PESQUISA!$B$4="TODAS",B780=PESQUISA!$B$4),ISNUMBER(SEARCH(PESQUISA!$B$3,D780))),ROW()-1,"")</f>
        <v/>
      </c>
    </row>
    <row r="781" spans="1:14" x14ac:dyDescent="0.3">
      <c r="A781" t="s">
        <v>2389</v>
      </c>
      <c r="B781" t="s">
        <v>29</v>
      </c>
      <c r="C781" t="s">
        <v>2390</v>
      </c>
      <c r="D781" t="s">
        <v>2391</v>
      </c>
      <c r="E781" t="s">
        <v>376</v>
      </c>
      <c r="F781" s="7">
        <v>83.93</v>
      </c>
      <c r="G781" t="s">
        <v>33</v>
      </c>
      <c r="H781" t="s">
        <v>34</v>
      </c>
      <c r="I781" t="s">
        <v>2364</v>
      </c>
      <c r="L781" s="8">
        <v>0.79590000000000005</v>
      </c>
      <c r="M781" t="s">
        <v>36</v>
      </c>
      <c r="N781" t="str">
        <f>IF(AND(PESQUISA!$B$3&lt;&gt;"",OR(PESQUISA!$B$4="TODAS",B781=PESQUISA!$B$4),ISNUMBER(SEARCH(PESQUISA!$B$3,D781))),ROW()-1,"")</f>
        <v/>
      </c>
    </row>
    <row r="782" spans="1:14" x14ac:dyDescent="0.3">
      <c r="A782" t="s">
        <v>2392</v>
      </c>
      <c r="B782" t="s">
        <v>29</v>
      </c>
      <c r="C782" t="s">
        <v>2393</v>
      </c>
      <c r="D782" t="s">
        <v>2394</v>
      </c>
      <c r="E782" t="s">
        <v>376</v>
      </c>
      <c r="F782" s="7">
        <v>74.39</v>
      </c>
      <c r="G782" t="s">
        <v>33</v>
      </c>
      <c r="H782" t="s">
        <v>34</v>
      </c>
      <c r="I782" t="s">
        <v>2364</v>
      </c>
      <c r="L782" s="8">
        <v>0.77729999999999999</v>
      </c>
      <c r="M782" t="s">
        <v>36</v>
      </c>
      <c r="N782" t="str">
        <f>IF(AND(PESQUISA!$B$3&lt;&gt;"",OR(PESQUISA!$B$4="TODAS",B782=PESQUISA!$B$4),ISNUMBER(SEARCH(PESQUISA!$B$3,D782))),ROW()-1,"")</f>
        <v/>
      </c>
    </row>
    <row r="783" spans="1:14" x14ac:dyDescent="0.3">
      <c r="A783" t="s">
        <v>2395</v>
      </c>
      <c r="B783" t="s">
        <v>29</v>
      </c>
      <c r="C783" t="s">
        <v>2396</v>
      </c>
      <c r="D783" t="s">
        <v>2397</v>
      </c>
      <c r="E783" t="s">
        <v>376</v>
      </c>
      <c r="F783" s="7">
        <v>68.989999999999995</v>
      </c>
      <c r="G783" t="s">
        <v>33</v>
      </c>
      <c r="H783" t="s">
        <v>34</v>
      </c>
      <c r="I783" t="s">
        <v>2364</v>
      </c>
      <c r="L783" s="8">
        <v>0.83720000000000006</v>
      </c>
      <c r="M783" t="s">
        <v>36</v>
      </c>
      <c r="N783" t="str">
        <f>IF(AND(PESQUISA!$B$3&lt;&gt;"",OR(PESQUISA!$B$4="TODAS",B783=PESQUISA!$B$4),ISNUMBER(SEARCH(PESQUISA!$B$3,D783))),ROW()-1,"")</f>
        <v/>
      </c>
    </row>
    <row r="784" spans="1:14" x14ac:dyDescent="0.3">
      <c r="A784" t="s">
        <v>2398</v>
      </c>
      <c r="B784" t="s">
        <v>29</v>
      </c>
      <c r="C784" t="s">
        <v>2399</v>
      </c>
      <c r="D784" t="s">
        <v>2400</v>
      </c>
      <c r="E784" t="s">
        <v>376</v>
      </c>
      <c r="F784" s="7">
        <v>171.91</v>
      </c>
      <c r="G784" t="s">
        <v>33</v>
      </c>
      <c r="H784" t="s">
        <v>34</v>
      </c>
      <c r="I784" t="s">
        <v>2364</v>
      </c>
      <c r="L784" s="8">
        <v>5.1000000000000004E-3</v>
      </c>
      <c r="M784" t="s">
        <v>36</v>
      </c>
      <c r="N784" t="str">
        <f>IF(AND(PESQUISA!$B$3&lt;&gt;"",OR(PESQUISA!$B$4="TODAS",B784=PESQUISA!$B$4),ISNUMBER(SEARCH(PESQUISA!$B$3,D784))),ROW()-1,"")</f>
        <v/>
      </c>
    </row>
    <row r="785" spans="1:14" x14ac:dyDescent="0.3">
      <c r="A785" t="s">
        <v>2401</v>
      </c>
      <c r="B785" t="s">
        <v>29</v>
      </c>
      <c r="C785" t="s">
        <v>2402</v>
      </c>
      <c r="D785" t="s">
        <v>2403</v>
      </c>
      <c r="E785" t="s">
        <v>376</v>
      </c>
      <c r="F785" s="7">
        <v>166.51</v>
      </c>
      <c r="G785" t="s">
        <v>33</v>
      </c>
      <c r="H785" t="s">
        <v>34</v>
      </c>
      <c r="I785" t="s">
        <v>2364</v>
      </c>
      <c r="L785" s="8">
        <v>4.8999999999999998E-3</v>
      </c>
      <c r="M785" t="s">
        <v>36</v>
      </c>
      <c r="N785" t="str">
        <f>IF(AND(PESQUISA!$B$3&lt;&gt;"",OR(PESQUISA!$B$4="TODAS",B785=PESQUISA!$B$4),ISNUMBER(SEARCH(PESQUISA!$B$3,D785))),ROW()-1,"")</f>
        <v/>
      </c>
    </row>
    <row r="786" spans="1:14" x14ac:dyDescent="0.3">
      <c r="A786" t="s">
        <v>2404</v>
      </c>
      <c r="B786" t="s">
        <v>29</v>
      </c>
      <c r="C786" t="s">
        <v>2405</v>
      </c>
      <c r="D786" t="s">
        <v>2406</v>
      </c>
      <c r="E786" t="s">
        <v>32</v>
      </c>
      <c r="F786" s="7">
        <v>7.95</v>
      </c>
      <c r="G786" t="s">
        <v>33</v>
      </c>
      <c r="H786" t="s">
        <v>34</v>
      </c>
      <c r="I786" t="s">
        <v>2364</v>
      </c>
      <c r="L786" s="8">
        <v>0.50190000000000001</v>
      </c>
      <c r="M786" t="s">
        <v>36</v>
      </c>
      <c r="N786" t="str">
        <f>IF(AND(PESQUISA!$B$3&lt;&gt;"",OR(PESQUISA!$B$4="TODAS",B786=PESQUISA!$B$4),ISNUMBER(SEARCH(PESQUISA!$B$3,D786))),ROW()-1,"")</f>
        <v/>
      </c>
    </row>
    <row r="787" spans="1:14" x14ac:dyDescent="0.3">
      <c r="A787" t="s">
        <v>2407</v>
      </c>
      <c r="B787" t="s">
        <v>29</v>
      </c>
      <c r="C787" t="s">
        <v>2408</v>
      </c>
      <c r="D787" t="s">
        <v>2409</v>
      </c>
      <c r="E787" t="s">
        <v>376</v>
      </c>
      <c r="F787" s="7">
        <v>26.97</v>
      </c>
      <c r="G787" t="s">
        <v>33</v>
      </c>
      <c r="H787" t="s">
        <v>34</v>
      </c>
      <c r="I787" t="s">
        <v>2364</v>
      </c>
      <c r="L787" s="8">
        <v>3.49E-2</v>
      </c>
      <c r="M787" t="s">
        <v>36</v>
      </c>
      <c r="N787" t="str">
        <f>IF(AND(PESQUISA!$B$3&lt;&gt;"",OR(PESQUISA!$B$4="TODAS",B787=PESQUISA!$B$4),ISNUMBER(SEARCH(PESQUISA!$B$3,D787))),ROW()-1,"")</f>
        <v/>
      </c>
    </row>
    <row r="788" spans="1:14" x14ac:dyDescent="0.3">
      <c r="A788" t="s">
        <v>2410</v>
      </c>
      <c r="B788" t="s">
        <v>29</v>
      </c>
      <c r="C788" t="s">
        <v>2411</v>
      </c>
      <c r="D788" t="s">
        <v>2412</v>
      </c>
      <c r="E788" t="s">
        <v>376</v>
      </c>
      <c r="F788" s="7">
        <v>23.58</v>
      </c>
      <c r="G788" t="s">
        <v>33</v>
      </c>
      <c r="H788" t="s">
        <v>34</v>
      </c>
      <c r="I788" t="s">
        <v>2364</v>
      </c>
      <c r="L788" s="8">
        <v>2.8799999999999999E-2</v>
      </c>
      <c r="M788" t="s">
        <v>36</v>
      </c>
      <c r="N788" t="str">
        <f>IF(AND(PESQUISA!$B$3&lt;&gt;"",OR(PESQUISA!$B$4="TODAS",B788=PESQUISA!$B$4),ISNUMBER(SEARCH(PESQUISA!$B$3,D788))),ROW()-1,"")</f>
        <v/>
      </c>
    </row>
    <row r="789" spans="1:14" x14ac:dyDescent="0.3">
      <c r="A789" t="s">
        <v>2413</v>
      </c>
      <c r="B789" t="s">
        <v>29</v>
      </c>
      <c r="C789" t="s">
        <v>2414</v>
      </c>
      <c r="D789" t="s">
        <v>2415</v>
      </c>
      <c r="E789" t="s">
        <v>376</v>
      </c>
      <c r="F789" s="7">
        <v>16.739999999999998</v>
      </c>
      <c r="G789" t="s">
        <v>33</v>
      </c>
      <c r="H789" t="s">
        <v>34</v>
      </c>
      <c r="I789" t="s">
        <v>2364</v>
      </c>
      <c r="L789" s="8">
        <v>0.3901</v>
      </c>
      <c r="M789" t="s">
        <v>36</v>
      </c>
      <c r="N789" t="str">
        <f>IF(AND(PESQUISA!$B$3&lt;&gt;"",OR(PESQUISA!$B$4="TODAS",B789=PESQUISA!$B$4),ISNUMBER(SEARCH(PESQUISA!$B$3,D789))),ROW()-1,"")</f>
        <v/>
      </c>
    </row>
    <row r="790" spans="1:14" x14ac:dyDescent="0.3">
      <c r="A790" t="s">
        <v>2416</v>
      </c>
      <c r="B790" t="s">
        <v>29</v>
      </c>
      <c r="C790" t="s">
        <v>2417</v>
      </c>
      <c r="D790" t="s">
        <v>2418</v>
      </c>
      <c r="E790" t="s">
        <v>376</v>
      </c>
      <c r="F790" s="7">
        <v>13.72</v>
      </c>
      <c r="G790" t="s">
        <v>33</v>
      </c>
      <c r="H790" t="s">
        <v>34</v>
      </c>
      <c r="I790" t="s">
        <v>2364</v>
      </c>
      <c r="L790" s="8">
        <v>0.35859999999999997</v>
      </c>
      <c r="M790" t="s">
        <v>36</v>
      </c>
      <c r="N790" t="str">
        <f>IF(AND(PESQUISA!$B$3&lt;&gt;"",OR(PESQUISA!$B$4="TODAS",B790=PESQUISA!$B$4),ISNUMBER(SEARCH(PESQUISA!$B$3,D790))),ROW()-1,"")</f>
        <v/>
      </c>
    </row>
    <row r="791" spans="1:14" x14ac:dyDescent="0.3">
      <c r="A791" t="s">
        <v>2419</v>
      </c>
      <c r="B791" t="s">
        <v>29</v>
      </c>
      <c r="C791" t="s">
        <v>2420</v>
      </c>
      <c r="D791" t="s">
        <v>2421</v>
      </c>
      <c r="E791" t="s">
        <v>376</v>
      </c>
      <c r="F791" s="7">
        <v>20.46</v>
      </c>
      <c r="G791" t="s">
        <v>33</v>
      </c>
      <c r="H791" t="s">
        <v>34</v>
      </c>
      <c r="I791" t="s">
        <v>2364</v>
      </c>
      <c r="L791" s="8">
        <v>0.41499999999999998</v>
      </c>
      <c r="M791" t="s">
        <v>36</v>
      </c>
      <c r="N791" t="str">
        <f>IF(AND(PESQUISA!$B$3&lt;&gt;"",OR(PESQUISA!$B$4="TODAS",B791=PESQUISA!$B$4),ISNUMBER(SEARCH(PESQUISA!$B$3,D791))),ROW()-1,"")</f>
        <v/>
      </c>
    </row>
    <row r="792" spans="1:14" x14ac:dyDescent="0.3">
      <c r="A792" t="s">
        <v>2422</v>
      </c>
      <c r="B792" t="s">
        <v>29</v>
      </c>
      <c r="C792" t="s">
        <v>2423</v>
      </c>
      <c r="D792" t="s">
        <v>2424</v>
      </c>
      <c r="E792" t="s">
        <v>376</v>
      </c>
      <c r="F792" s="7">
        <v>17.02</v>
      </c>
      <c r="G792" t="s">
        <v>33</v>
      </c>
      <c r="H792" t="s">
        <v>34</v>
      </c>
      <c r="I792" t="s">
        <v>2364</v>
      </c>
      <c r="L792" s="8">
        <v>0.48649999999999999</v>
      </c>
      <c r="M792" t="s">
        <v>36</v>
      </c>
      <c r="N792" t="str">
        <f>IF(AND(PESQUISA!$B$3&lt;&gt;"",OR(PESQUISA!$B$4="TODAS",B792=PESQUISA!$B$4),ISNUMBER(SEARCH(PESQUISA!$B$3,D792))),ROW()-1,"")</f>
        <v/>
      </c>
    </row>
    <row r="793" spans="1:14" x14ac:dyDescent="0.3">
      <c r="A793" t="s">
        <v>2425</v>
      </c>
      <c r="B793" t="s">
        <v>29</v>
      </c>
      <c r="C793" t="s">
        <v>2426</v>
      </c>
      <c r="D793" t="s">
        <v>2427</v>
      </c>
      <c r="E793" t="s">
        <v>376</v>
      </c>
      <c r="F793" s="7">
        <v>16.07</v>
      </c>
      <c r="G793" t="s">
        <v>33</v>
      </c>
      <c r="H793" t="s">
        <v>34</v>
      </c>
      <c r="I793" t="s">
        <v>2364</v>
      </c>
      <c r="L793" s="8">
        <v>0.3846</v>
      </c>
      <c r="M793" t="s">
        <v>36</v>
      </c>
      <c r="N793" t="str">
        <f>IF(AND(PESQUISA!$B$3&lt;&gt;"",OR(PESQUISA!$B$4="TODAS",B793=PESQUISA!$B$4),ISNUMBER(SEARCH(PESQUISA!$B$3,D793))),ROW()-1,"")</f>
        <v/>
      </c>
    </row>
    <row r="794" spans="1:14" x14ac:dyDescent="0.3">
      <c r="A794" t="s">
        <v>2428</v>
      </c>
      <c r="B794" t="s">
        <v>29</v>
      </c>
      <c r="C794" t="s">
        <v>2429</v>
      </c>
      <c r="D794" t="s">
        <v>2430</v>
      </c>
      <c r="E794" t="s">
        <v>376</v>
      </c>
      <c r="F794" s="7">
        <v>12.63</v>
      </c>
      <c r="G794" t="s">
        <v>33</v>
      </c>
      <c r="H794" t="s">
        <v>34</v>
      </c>
      <c r="I794" t="s">
        <v>2364</v>
      </c>
      <c r="L794" s="8">
        <v>0.47270000000000001</v>
      </c>
      <c r="M794" t="s">
        <v>36</v>
      </c>
      <c r="N794" t="str">
        <f>IF(AND(PESQUISA!$B$3&lt;&gt;"",OR(PESQUISA!$B$4="TODAS",B794=PESQUISA!$B$4),ISNUMBER(SEARCH(PESQUISA!$B$3,D794))),ROW()-1,"")</f>
        <v/>
      </c>
    </row>
    <row r="795" spans="1:14" x14ac:dyDescent="0.3">
      <c r="A795" t="s">
        <v>2431</v>
      </c>
      <c r="B795" t="s">
        <v>29</v>
      </c>
      <c r="C795" t="s">
        <v>2432</v>
      </c>
      <c r="D795" t="s">
        <v>2433</v>
      </c>
      <c r="E795" t="s">
        <v>376</v>
      </c>
      <c r="F795" s="7">
        <v>23.4</v>
      </c>
      <c r="G795" t="s">
        <v>33</v>
      </c>
      <c r="H795" t="s">
        <v>34</v>
      </c>
      <c r="I795" t="s">
        <v>2364</v>
      </c>
      <c r="L795" s="8">
        <v>0.42649999999999999</v>
      </c>
      <c r="M795" t="s">
        <v>36</v>
      </c>
      <c r="N795" t="str">
        <f>IF(AND(PESQUISA!$B$3&lt;&gt;"",OR(PESQUISA!$B$4="TODAS",B795=PESQUISA!$B$4),ISNUMBER(SEARCH(PESQUISA!$B$3,D795))),ROW()-1,"")</f>
        <v/>
      </c>
    </row>
    <row r="796" spans="1:14" x14ac:dyDescent="0.3">
      <c r="A796" t="s">
        <v>2434</v>
      </c>
      <c r="B796" t="s">
        <v>29</v>
      </c>
      <c r="C796" t="s">
        <v>2435</v>
      </c>
      <c r="D796" t="s">
        <v>2436</v>
      </c>
      <c r="E796" t="s">
        <v>376</v>
      </c>
      <c r="F796" s="7">
        <v>19.97</v>
      </c>
      <c r="G796" t="s">
        <v>33</v>
      </c>
      <c r="H796" t="s">
        <v>34</v>
      </c>
      <c r="I796" t="s">
        <v>2364</v>
      </c>
      <c r="L796" s="8">
        <v>0.48920000000000002</v>
      </c>
      <c r="M796" t="s">
        <v>36</v>
      </c>
      <c r="N796" t="str">
        <f>IF(AND(PESQUISA!$B$3&lt;&gt;"",OR(PESQUISA!$B$4="TODAS",B796=PESQUISA!$B$4),ISNUMBER(SEARCH(PESQUISA!$B$3,D796))),ROW()-1,"")</f>
        <v/>
      </c>
    </row>
    <row r="797" spans="1:14" x14ac:dyDescent="0.3">
      <c r="A797" t="s">
        <v>2437</v>
      </c>
      <c r="B797" t="s">
        <v>29</v>
      </c>
      <c r="C797" t="s">
        <v>2438</v>
      </c>
      <c r="D797" t="s">
        <v>2439</v>
      </c>
      <c r="E797" t="s">
        <v>376</v>
      </c>
      <c r="F797" s="7">
        <v>13.3</v>
      </c>
      <c r="G797" t="s">
        <v>33</v>
      </c>
      <c r="H797" t="s">
        <v>34</v>
      </c>
      <c r="I797" t="s">
        <v>2364</v>
      </c>
      <c r="L797" s="8">
        <v>0.47520000000000001</v>
      </c>
      <c r="M797" t="s">
        <v>36</v>
      </c>
      <c r="N797" t="str">
        <f>IF(AND(PESQUISA!$B$3&lt;&gt;"",OR(PESQUISA!$B$4="TODAS",B797=PESQUISA!$B$4),ISNUMBER(SEARCH(PESQUISA!$B$3,D797))),ROW()-1,"")</f>
        <v/>
      </c>
    </row>
    <row r="798" spans="1:14" x14ac:dyDescent="0.3">
      <c r="A798" t="s">
        <v>2440</v>
      </c>
      <c r="B798" t="s">
        <v>29</v>
      </c>
      <c r="C798" t="s">
        <v>2441</v>
      </c>
      <c r="D798" t="s">
        <v>2442</v>
      </c>
      <c r="E798" t="s">
        <v>376</v>
      </c>
      <c r="F798" s="7">
        <v>10.28</v>
      </c>
      <c r="G798" t="s">
        <v>33</v>
      </c>
      <c r="H798" t="s">
        <v>34</v>
      </c>
      <c r="I798" t="s">
        <v>2364</v>
      </c>
      <c r="L798" s="8">
        <v>0.4582</v>
      </c>
      <c r="M798" t="s">
        <v>36</v>
      </c>
      <c r="N798" t="str">
        <f>IF(AND(PESQUISA!$B$3&lt;&gt;"",OR(PESQUISA!$B$4="TODAS",B798=PESQUISA!$B$4),ISNUMBER(SEARCH(PESQUISA!$B$3,D798))),ROW()-1,"")</f>
        <v/>
      </c>
    </row>
    <row r="799" spans="1:14" x14ac:dyDescent="0.3">
      <c r="A799" t="s">
        <v>2443</v>
      </c>
      <c r="B799" t="s">
        <v>29</v>
      </c>
      <c r="C799" t="s">
        <v>2444</v>
      </c>
      <c r="D799" t="s">
        <v>2445</v>
      </c>
      <c r="E799" t="s">
        <v>376</v>
      </c>
      <c r="F799" s="7">
        <v>26.98</v>
      </c>
      <c r="G799" t="s">
        <v>33</v>
      </c>
      <c r="H799" t="s">
        <v>34</v>
      </c>
      <c r="I799" t="s">
        <v>2364</v>
      </c>
      <c r="L799" s="8">
        <v>0.36509999999999998</v>
      </c>
      <c r="M799" t="s">
        <v>36</v>
      </c>
      <c r="N799" t="str">
        <f>IF(AND(PESQUISA!$B$3&lt;&gt;"",OR(PESQUISA!$B$4="TODAS",B799=PESQUISA!$B$4),ISNUMBER(SEARCH(PESQUISA!$B$3,D799))),ROW()-1,"")</f>
        <v/>
      </c>
    </row>
    <row r="800" spans="1:14" x14ac:dyDescent="0.3">
      <c r="A800" t="s">
        <v>2446</v>
      </c>
      <c r="B800" t="s">
        <v>29</v>
      </c>
      <c r="C800" t="s">
        <v>2447</v>
      </c>
      <c r="D800" t="s">
        <v>2448</v>
      </c>
      <c r="E800" t="s">
        <v>376</v>
      </c>
      <c r="F800" s="7">
        <v>23.59</v>
      </c>
      <c r="G800" t="s">
        <v>33</v>
      </c>
      <c r="H800" t="s">
        <v>34</v>
      </c>
      <c r="I800" t="s">
        <v>2364</v>
      </c>
      <c r="L800" s="8">
        <v>0.40649999999999997</v>
      </c>
      <c r="M800" t="s">
        <v>36</v>
      </c>
      <c r="N800" t="str">
        <f>IF(AND(PESQUISA!$B$3&lt;&gt;"",OR(PESQUISA!$B$4="TODAS",B800=PESQUISA!$B$4),ISNUMBER(SEARCH(PESQUISA!$B$3,D800))),ROW()-1,"")</f>
        <v/>
      </c>
    </row>
    <row r="801" spans="1:14" x14ac:dyDescent="0.3">
      <c r="A801" t="s">
        <v>2449</v>
      </c>
      <c r="B801" t="s">
        <v>29</v>
      </c>
      <c r="C801" t="s">
        <v>2450</v>
      </c>
      <c r="D801" t="s">
        <v>2451</v>
      </c>
      <c r="E801" t="s">
        <v>376</v>
      </c>
      <c r="F801" s="7">
        <v>12.04</v>
      </c>
      <c r="G801" t="s">
        <v>33</v>
      </c>
      <c r="H801" t="s">
        <v>34</v>
      </c>
      <c r="I801" t="s">
        <v>2364</v>
      </c>
      <c r="L801" s="8">
        <v>6.7299999999999999E-2</v>
      </c>
      <c r="M801" t="s">
        <v>36</v>
      </c>
      <c r="N801" t="str">
        <f>IF(AND(PESQUISA!$B$3&lt;&gt;"",OR(PESQUISA!$B$4="TODAS",B801=PESQUISA!$B$4),ISNUMBER(SEARCH(PESQUISA!$B$3,D801))),ROW()-1,"")</f>
        <v/>
      </c>
    </row>
    <row r="802" spans="1:14" x14ac:dyDescent="0.3">
      <c r="A802" t="s">
        <v>2452</v>
      </c>
      <c r="B802" t="s">
        <v>29</v>
      </c>
      <c r="C802" t="s">
        <v>2453</v>
      </c>
      <c r="D802" t="s">
        <v>2454</v>
      </c>
      <c r="E802" t="s">
        <v>376</v>
      </c>
      <c r="F802" s="7">
        <v>17.440000000000001</v>
      </c>
      <c r="G802" t="s">
        <v>33</v>
      </c>
      <c r="H802" t="s">
        <v>34</v>
      </c>
      <c r="I802" t="s">
        <v>2364</v>
      </c>
      <c r="L802" s="8">
        <v>4.99E-2</v>
      </c>
      <c r="M802" t="s">
        <v>36</v>
      </c>
      <c r="N802" t="str">
        <f>IF(AND(PESQUISA!$B$3&lt;&gt;"",OR(PESQUISA!$B$4="TODAS",B802=PESQUISA!$B$4),ISNUMBER(SEARCH(PESQUISA!$B$3,D802))),ROW()-1,"")</f>
        <v/>
      </c>
    </row>
    <row r="803" spans="1:14" x14ac:dyDescent="0.3">
      <c r="A803" t="s">
        <v>2455</v>
      </c>
      <c r="B803" t="s">
        <v>29</v>
      </c>
      <c r="C803" t="s">
        <v>2456</v>
      </c>
      <c r="D803" t="s">
        <v>2457</v>
      </c>
      <c r="E803" t="s">
        <v>376</v>
      </c>
      <c r="F803" s="7">
        <v>14.85</v>
      </c>
      <c r="G803" t="s">
        <v>33</v>
      </c>
      <c r="H803" t="s">
        <v>34</v>
      </c>
      <c r="I803" t="s">
        <v>2364</v>
      </c>
      <c r="L803" s="8">
        <v>5.5899999999999998E-2</v>
      </c>
      <c r="M803" t="s">
        <v>36</v>
      </c>
      <c r="N803" t="str">
        <f>IF(AND(PESQUISA!$B$3&lt;&gt;"",OR(PESQUISA!$B$4="TODAS",B803=PESQUISA!$B$4),ISNUMBER(SEARCH(PESQUISA!$B$3,D803))),ROW()-1,"")</f>
        <v/>
      </c>
    </row>
    <row r="804" spans="1:14" x14ac:dyDescent="0.3">
      <c r="A804" t="s">
        <v>2458</v>
      </c>
      <c r="B804" t="s">
        <v>29</v>
      </c>
      <c r="C804" t="s">
        <v>2459</v>
      </c>
      <c r="D804" t="s">
        <v>2460</v>
      </c>
      <c r="E804" t="s">
        <v>376</v>
      </c>
      <c r="F804" s="7">
        <v>22.67</v>
      </c>
      <c r="G804" t="s">
        <v>33</v>
      </c>
      <c r="H804" t="s">
        <v>34</v>
      </c>
      <c r="I804" t="s">
        <v>2364</v>
      </c>
      <c r="L804" s="8">
        <v>4.1500000000000002E-2</v>
      </c>
      <c r="M804" t="s">
        <v>36</v>
      </c>
      <c r="N804" t="str">
        <f>IF(AND(PESQUISA!$B$3&lt;&gt;"",OR(PESQUISA!$B$4="TODAS",B804=PESQUISA!$B$4),ISNUMBER(SEARCH(PESQUISA!$B$3,D804))),ROW()-1,"")</f>
        <v/>
      </c>
    </row>
    <row r="805" spans="1:14" x14ac:dyDescent="0.3">
      <c r="A805" t="s">
        <v>2461</v>
      </c>
      <c r="B805" t="s">
        <v>29</v>
      </c>
      <c r="C805" t="s">
        <v>2462</v>
      </c>
      <c r="D805" t="s">
        <v>2463</v>
      </c>
      <c r="E805" t="s">
        <v>376</v>
      </c>
      <c r="F805" s="7">
        <v>19.28</v>
      </c>
      <c r="G805" t="s">
        <v>33</v>
      </c>
      <c r="H805" t="s">
        <v>34</v>
      </c>
      <c r="I805" t="s">
        <v>2364</v>
      </c>
      <c r="L805" s="8">
        <v>3.5299999999999998E-2</v>
      </c>
      <c r="M805" t="s">
        <v>36</v>
      </c>
      <c r="N805" t="str">
        <f>IF(AND(PESQUISA!$B$3&lt;&gt;"",OR(PESQUISA!$B$4="TODAS",B805=PESQUISA!$B$4),ISNUMBER(SEARCH(PESQUISA!$B$3,D805))),ROW()-1,"")</f>
        <v/>
      </c>
    </row>
    <row r="806" spans="1:14" x14ac:dyDescent="0.3">
      <c r="A806" t="s">
        <v>2464</v>
      </c>
      <c r="B806" t="s">
        <v>29</v>
      </c>
      <c r="C806" t="s">
        <v>2465</v>
      </c>
      <c r="D806" t="s">
        <v>2466</v>
      </c>
      <c r="E806" t="s">
        <v>376</v>
      </c>
      <c r="F806" s="7">
        <v>11.42</v>
      </c>
      <c r="G806" t="s">
        <v>33</v>
      </c>
      <c r="H806" t="s">
        <v>34</v>
      </c>
      <c r="I806" t="s">
        <v>2364</v>
      </c>
      <c r="L806" s="8">
        <v>5.4300000000000001E-2</v>
      </c>
      <c r="M806" t="s">
        <v>36</v>
      </c>
      <c r="N806" t="str">
        <f>IF(AND(PESQUISA!$B$3&lt;&gt;"",OR(PESQUISA!$B$4="TODAS",B806=PESQUISA!$B$4),ISNUMBER(SEARCH(PESQUISA!$B$3,D806))),ROW()-1,"")</f>
        <v/>
      </c>
    </row>
    <row r="807" spans="1:14" x14ac:dyDescent="0.3">
      <c r="A807" t="s">
        <v>2467</v>
      </c>
      <c r="B807" t="s">
        <v>29</v>
      </c>
      <c r="C807" t="s">
        <v>2468</v>
      </c>
      <c r="D807" t="s">
        <v>2469</v>
      </c>
      <c r="E807" t="s">
        <v>376</v>
      </c>
      <c r="F807" s="7">
        <v>14.03</v>
      </c>
      <c r="G807" t="s">
        <v>33</v>
      </c>
      <c r="H807" t="s">
        <v>34</v>
      </c>
      <c r="I807" t="s">
        <v>2364</v>
      </c>
      <c r="L807" s="8">
        <v>4.5600000000000002E-2</v>
      </c>
      <c r="M807" t="s">
        <v>36</v>
      </c>
      <c r="N807" t="str">
        <f>IF(AND(PESQUISA!$B$3&lt;&gt;"",OR(PESQUISA!$B$4="TODAS",B807=PESQUISA!$B$4),ISNUMBER(SEARCH(PESQUISA!$B$3,D807))),ROW()-1,"")</f>
        <v/>
      </c>
    </row>
    <row r="808" spans="1:14" x14ac:dyDescent="0.3">
      <c r="A808" t="s">
        <v>2470</v>
      </c>
      <c r="B808" t="s">
        <v>29</v>
      </c>
      <c r="C808" t="s">
        <v>2471</v>
      </c>
      <c r="D808" t="s">
        <v>2472</v>
      </c>
      <c r="E808" t="s">
        <v>376</v>
      </c>
      <c r="F808" s="7">
        <v>8.6</v>
      </c>
      <c r="G808" t="s">
        <v>33</v>
      </c>
      <c r="H808" t="s">
        <v>34</v>
      </c>
      <c r="I808" t="s">
        <v>2364</v>
      </c>
      <c r="L808" s="8">
        <v>6.9800000000000001E-2</v>
      </c>
      <c r="M808" t="s">
        <v>36</v>
      </c>
      <c r="N808" t="str">
        <f>IF(AND(PESQUISA!$B$3&lt;&gt;"",OR(PESQUISA!$B$4="TODAS",B808=PESQUISA!$B$4),ISNUMBER(SEARCH(PESQUISA!$B$3,D808))),ROW()-1,"")</f>
        <v/>
      </c>
    </row>
    <row r="809" spans="1:14" x14ac:dyDescent="0.3">
      <c r="A809" t="s">
        <v>2473</v>
      </c>
      <c r="B809" t="s">
        <v>29</v>
      </c>
      <c r="C809" t="s">
        <v>2474</v>
      </c>
      <c r="D809" t="s">
        <v>2475</v>
      </c>
      <c r="E809" t="s">
        <v>376</v>
      </c>
      <c r="F809" s="7">
        <v>344.9</v>
      </c>
      <c r="G809" t="s">
        <v>33</v>
      </c>
      <c r="H809" t="s">
        <v>34</v>
      </c>
      <c r="I809" t="s">
        <v>2476</v>
      </c>
      <c r="L809" s="8">
        <v>3.8300000000000001E-2</v>
      </c>
      <c r="M809" t="s">
        <v>36</v>
      </c>
      <c r="N809" t="str">
        <f>IF(AND(PESQUISA!$B$3&lt;&gt;"",OR(PESQUISA!$B$4="TODAS",B809=PESQUISA!$B$4),ISNUMBER(SEARCH(PESQUISA!$B$3,D809))),ROW()-1,"")</f>
        <v/>
      </c>
    </row>
    <row r="810" spans="1:14" x14ac:dyDescent="0.3">
      <c r="A810" t="s">
        <v>2477</v>
      </c>
      <c r="B810" t="s">
        <v>29</v>
      </c>
      <c r="C810" t="s">
        <v>2478</v>
      </c>
      <c r="D810" t="s">
        <v>2479</v>
      </c>
      <c r="E810" t="s">
        <v>376</v>
      </c>
      <c r="F810" s="7">
        <v>340.53</v>
      </c>
      <c r="G810" t="s">
        <v>33</v>
      </c>
      <c r="H810" t="s">
        <v>34</v>
      </c>
      <c r="I810" t="s">
        <v>2476</v>
      </c>
      <c r="L810" s="8">
        <v>3.15E-2</v>
      </c>
      <c r="M810" t="s">
        <v>36</v>
      </c>
      <c r="N810" t="str">
        <f>IF(AND(PESQUISA!$B$3&lt;&gt;"",OR(PESQUISA!$B$4="TODAS",B810=PESQUISA!$B$4),ISNUMBER(SEARCH(PESQUISA!$B$3,D810))),ROW()-1,"")</f>
        <v/>
      </c>
    </row>
    <row r="811" spans="1:14" x14ac:dyDescent="0.3">
      <c r="A811" t="s">
        <v>2480</v>
      </c>
      <c r="B811" t="s">
        <v>29</v>
      </c>
      <c r="C811" t="s">
        <v>2481</v>
      </c>
      <c r="D811" t="s">
        <v>2482</v>
      </c>
      <c r="E811" t="s">
        <v>376</v>
      </c>
      <c r="F811" s="7">
        <v>338.33</v>
      </c>
      <c r="G811" t="s">
        <v>33</v>
      </c>
      <c r="H811" t="s">
        <v>34</v>
      </c>
      <c r="I811" t="s">
        <v>2476</v>
      </c>
      <c r="L811" s="8">
        <v>2.7900000000000001E-2</v>
      </c>
      <c r="M811" t="s">
        <v>36</v>
      </c>
      <c r="N811" t="str">
        <f>IF(AND(PESQUISA!$B$3&lt;&gt;"",OR(PESQUISA!$B$4="TODAS",B811=PESQUISA!$B$4),ISNUMBER(SEARCH(PESQUISA!$B$3,D811))),ROW()-1,"")</f>
        <v/>
      </c>
    </row>
    <row r="812" spans="1:14" x14ac:dyDescent="0.3">
      <c r="A812" t="s">
        <v>2483</v>
      </c>
      <c r="B812" t="s">
        <v>29</v>
      </c>
      <c r="C812" t="s">
        <v>2484</v>
      </c>
      <c r="D812" t="s">
        <v>2485</v>
      </c>
      <c r="E812" t="s">
        <v>376</v>
      </c>
      <c r="F812" s="7">
        <v>273.24</v>
      </c>
      <c r="G812" t="s">
        <v>33</v>
      </c>
      <c r="H812" t="s">
        <v>34</v>
      </c>
      <c r="I812" t="s">
        <v>2476</v>
      </c>
      <c r="L812" s="8">
        <v>4.2000000000000003E-2</v>
      </c>
      <c r="M812" t="s">
        <v>36</v>
      </c>
      <c r="N812" t="str">
        <f>IF(AND(PESQUISA!$B$3&lt;&gt;"",OR(PESQUISA!$B$4="TODAS",B812=PESQUISA!$B$4),ISNUMBER(SEARCH(PESQUISA!$B$3,D812))),ROW()-1,"")</f>
        <v/>
      </c>
    </row>
    <row r="813" spans="1:14" x14ac:dyDescent="0.3">
      <c r="A813" t="s">
        <v>2486</v>
      </c>
      <c r="B813" t="s">
        <v>29</v>
      </c>
      <c r="C813" t="s">
        <v>2487</v>
      </c>
      <c r="D813" t="s">
        <v>2488</v>
      </c>
      <c r="E813" t="s">
        <v>376</v>
      </c>
      <c r="F813" s="7">
        <v>269.87</v>
      </c>
      <c r="G813" t="s">
        <v>33</v>
      </c>
      <c r="H813" t="s">
        <v>34</v>
      </c>
      <c r="I813" t="s">
        <v>2476</v>
      </c>
      <c r="L813" s="8">
        <v>3.5400000000000001E-2</v>
      </c>
      <c r="M813" t="s">
        <v>36</v>
      </c>
      <c r="N813" t="str">
        <f>IF(AND(PESQUISA!$B$3&lt;&gt;"",OR(PESQUISA!$B$4="TODAS",B813=PESQUISA!$B$4),ISNUMBER(SEARCH(PESQUISA!$B$3,D813))),ROW()-1,"")</f>
        <v/>
      </c>
    </row>
    <row r="814" spans="1:14" x14ac:dyDescent="0.3">
      <c r="A814" t="s">
        <v>2489</v>
      </c>
      <c r="B814" t="s">
        <v>29</v>
      </c>
      <c r="C814" t="s">
        <v>2490</v>
      </c>
      <c r="D814" t="s">
        <v>2491</v>
      </c>
      <c r="E814" t="s">
        <v>376</v>
      </c>
      <c r="F814" s="7">
        <v>268.14</v>
      </c>
      <c r="G814" t="s">
        <v>33</v>
      </c>
      <c r="H814" t="s">
        <v>34</v>
      </c>
      <c r="I814" t="s">
        <v>2476</v>
      </c>
      <c r="L814" s="8">
        <v>3.2000000000000001E-2</v>
      </c>
      <c r="M814" t="s">
        <v>36</v>
      </c>
      <c r="N814" t="str">
        <f>IF(AND(PESQUISA!$B$3&lt;&gt;"",OR(PESQUISA!$B$4="TODAS",B814=PESQUISA!$B$4),ISNUMBER(SEARCH(PESQUISA!$B$3,D814))),ROW()-1,"")</f>
        <v/>
      </c>
    </row>
    <row r="815" spans="1:14" x14ac:dyDescent="0.3">
      <c r="A815" t="s">
        <v>2492</v>
      </c>
      <c r="B815" t="s">
        <v>29</v>
      </c>
      <c r="C815" t="s">
        <v>2493</v>
      </c>
      <c r="D815" t="s">
        <v>2494</v>
      </c>
      <c r="E815" t="s">
        <v>376</v>
      </c>
      <c r="F815" s="7">
        <v>439.1</v>
      </c>
      <c r="G815" t="s">
        <v>33</v>
      </c>
      <c r="H815" t="s">
        <v>34</v>
      </c>
      <c r="I815" t="s">
        <v>2476</v>
      </c>
      <c r="L815" s="8">
        <v>2.5000000000000001E-2</v>
      </c>
      <c r="M815" t="s">
        <v>36</v>
      </c>
      <c r="N815" t="str">
        <f>IF(AND(PESQUISA!$B$3&lt;&gt;"",OR(PESQUISA!$B$4="TODAS",B815=PESQUISA!$B$4),ISNUMBER(SEARCH(PESQUISA!$B$3,D815))),ROW()-1,"")</f>
        <v/>
      </c>
    </row>
    <row r="816" spans="1:14" x14ac:dyDescent="0.3">
      <c r="A816" t="s">
        <v>2495</v>
      </c>
      <c r="B816" t="s">
        <v>29</v>
      </c>
      <c r="C816" t="s">
        <v>2496</v>
      </c>
      <c r="D816" t="s">
        <v>2497</v>
      </c>
      <c r="E816" t="s">
        <v>376</v>
      </c>
      <c r="F816" s="7">
        <v>435.83</v>
      </c>
      <c r="G816" t="s">
        <v>33</v>
      </c>
      <c r="H816" t="s">
        <v>34</v>
      </c>
      <c r="I816" t="s">
        <v>2476</v>
      </c>
      <c r="L816" s="8">
        <v>2.0899999999999998E-2</v>
      </c>
      <c r="M816" t="s">
        <v>36</v>
      </c>
      <c r="N816" t="str">
        <f>IF(AND(PESQUISA!$B$3&lt;&gt;"",OR(PESQUISA!$B$4="TODAS",B816=PESQUISA!$B$4),ISNUMBER(SEARCH(PESQUISA!$B$3,D816))),ROW()-1,"")</f>
        <v/>
      </c>
    </row>
    <row r="817" spans="1:14" x14ac:dyDescent="0.3">
      <c r="A817" t="s">
        <v>2498</v>
      </c>
      <c r="B817" t="s">
        <v>29</v>
      </c>
      <c r="C817" t="s">
        <v>2499</v>
      </c>
      <c r="D817" t="s">
        <v>2500</v>
      </c>
      <c r="E817" t="s">
        <v>376</v>
      </c>
      <c r="F817" s="7">
        <v>434.06</v>
      </c>
      <c r="G817" t="s">
        <v>33</v>
      </c>
      <c r="H817" t="s">
        <v>34</v>
      </c>
      <c r="I817" t="s">
        <v>2476</v>
      </c>
      <c r="L817" s="8">
        <v>1.8700000000000001E-2</v>
      </c>
      <c r="M817" t="s">
        <v>36</v>
      </c>
      <c r="N817" t="str">
        <f>IF(AND(PESQUISA!$B$3&lt;&gt;"",OR(PESQUISA!$B$4="TODAS",B817=PESQUISA!$B$4),ISNUMBER(SEARCH(PESQUISA!$B$3,D817))),ROW()-1,"")</f>
        <v/>
      </c>
    </row>
    <row r="818" spans="1:14" x14ac:dyDescent="0.3">
      <c r="A818" t="s">
        <v>2501</v>
      </c>
      <c r="B818" t="s">
        <v>29</v>
      </c>
      <c r="C818" t="s">
        <v>2502</v>
      </c>
      <c r="D818" t="s">
        <v>2503</v>
      </c>
      <c r="E818" t="s">
        <v>376</v>
      </c>
      <c r="F818" s="7">
        <v>241.9</v>
      </c>
      <c r="G818" t="s">
        <v>33</v>
      </c>
      <c r="H818" t="s">
        <v>34</v>
      </c>
      <c r="I818" t="s">
        <v>2476</v>
      </c>
      <c r="L818" s="8">
        <v>6.3700000000000007E-2</v>
      </c>
      <c r="M818" t="s">
        <v>36</v>
      </c>
      <c r="N818" t="str">
        <f>IF(AND(PESQUISA!$B$3&lt;&gt;"",OR(PESQUISA!$B$4="TODAS",B818=PESQUISA!$B$4),ISNUMBER(SEARCH(PESQUISA!$B$3,D818))),ROW()-1,"")</f>
        <v/>
      </c>
    </row>
    <row r="819" spans="1:14" x14ac:dyDescent="0.3">
      <c r="A819" t="s">
        <v>2504</v>
      </c>
      <c r="B819" t="s">
        <v>29</v>
      </c>
      <c r="C819" t="s">
        <v>2505</v>
      </c>
      <c r="D819" t="s">
        <v>2506</v>
      </c>
      <c r="E819" t="s">
        <v>376</v>
      </c>
      <c r="F819" s="7">
        <v>240.09</v>
      </c>
      <c r="G819" t="s">
        <v>33</v>
      </c>
      <c r="H819" t="s">
        <v>34</v>
      </c>
      <c r="I819" t="s">
        <v>2476</v>
      </c>
      <c r="L819" s="8">
        <v>6.0299999999999999E-2</v>
      </c>
      <c r="M819" t="s">
        <v>36</v>
      </c>
      <c r="N819" t="str">
        <f>IF(AND(PESQUISA!$B$3&lt;&gt;"",OR(PESQUISA!$B$4="TODAS",B819=PESQUISA!$B$4),ISNUMBER(SEARCH(PESQUISA!$B$3,D819))),ROW()-1,"")</f>
        <v/>
      </c>
    </row>
    <row r="820" spans="1:14" x14ac:dyDescent="0.3">
      <c r="A820" t="s">
        <v>2507</v>
      </c>
      <c r="B820" t="s">
        <v>29</v>
      </c>
      <c r="C820" t="s">
        <v>2508</v>
      </c>
      <c r="D820" t="s">
        <v>2509</v>
      </c>
      <c r="E820" t="s">
        <v>376</v>
      </c>
      <c r="F820" s="7">
        <v>238.49</v>
      </c>
      <c r="G820" t="s">
        <v>33</v>
      </c>
      <c r="H820" t="s">
        <v>34</v>
      </c>
      <c r="I820" t="s">
        <v>2476</v>
      </c>
      <c r="L820" s="8">
        <v>5.7099999999999998E-2</v>
      </c>
      <c r="M820" t="s">
        <v>36</v>
      </c>
      <c r="N820" t="str">
        <f>IF(AND(PESQUISA!$B$3&lt;&gt;"",OR(PESQUISA!$B$4="TODAS",B820=PESQUISA!$B$4),ISNUMBER(SEARCH(PESQUISA!$B$3,D820))),ROW()-1,"")</f>
        <v/>
      </c>
    </row>
    <row r="821" spans="1:14" x14ac:dyDescent="0.3">
      <c r="A821" t="s">
        <v>2510</v>
      </c>
      <c r="B821" t="s">
        <v>29</v>
      </c>
      <c r="C821" t="s">
        <v>2511</v>
      </c>
      <c r="D821" t="s">
        <v>2512</v>
      </c>
      <c r="E821" t="s">
        <v>376</v>
      </c>
      <c r="F821" s="7">
        <v>236.99</v>
      </c>
      <c r="G821" t="s">
        <v>33</v>
      </c>
      <c r="H821" t="s">
        <v>34</v>
      </c>
      <c r="I821" t="s">
        <v>2476</v>
      </c>
      <c r="L821" s="8">
        <v>5.3900000000000003E-2</v>
      </c>
      <c r="M821" t="s">
        <v>36</v>
      </c>
      <c r="N821" t="str">
        <f>IF(AND(PESQUISA!$B$3&lt;&gt;"",OR(PESQUISA!$B$4="TODAS",B821=PESQUISA!$B$4),ISNUMBER(SEARCH(PESQUISA!$B$3,D821))),ROW()-1,"")</f>
        <v/>
      </c>
    </row>
    <row r="822" spans="1:14" x14ac:dyDescent="0.3">
      <c r="A822" t="s">
        <v>2513</v>
      </c>
      <c r="B822" t="s">
        <v>29</v>
      </c>
      <c r="C822" t="s">
        <v>2514</v>
      </c>
      <c r="D822" t="s">
        <v>2515</v>
      </c>
      <c r="E822" t="s">
        <v>376</v>
      </c>
      <c r="F822" s="7">
        <v>186.02</v>
      </c>
      <c r="G822" t="s">
        <v>33</v>
      </c>
      <c r="H822" t="s">
        <v>34</v>
      </c>
      <c r="I822" t="s">
        <v>2476</v>
      </c>
      <c r="L822" s="8">
        <v>5.28E-2</v>
      </c>
      <c r="M822" t="s">
        <v>36</v>
      </c>
      <c r="N822" t="str">
        <f>IF(AND(PESQUISA!$B$3&lt;&gt;"",OR(PESQUISA!$B$4="TODAS",B822=PESQUISA!$B$4),ISNUMBER(SEARCH(PESQUISA!$B$3,D822))),ROW()-1,"")</f>
        <v/>
      </c>
    </row>
    <row r="823" spans="1:14" x14ac:dyDescent="0.3">
      <c r="A823" t="s">
        <v>2516</v>
      </c>
      <c r="B823" t="s">
        <v>29</v>
      </c>
      <c r="C823" t="s">
        <v>2517</v>
      </c>
      <c r="D823" t="s">
        <v>2518</v>
      </c>
      <c r="E823" t="s">
        <v>376</v>
      </c>
      <c r="F823" s="7">
        <v>184.46</v>
      </c>
      <c r="G823" t="s">
        <v>33</v>
      </c>
      <c r="H823" t="s">
        <v>34</v>
      </c>
      <c r="I823" t="s">
        <v>2476</v>
      </c>
      <c r="L823" s="8">
        <v>4.8599999999999997E-2</v>
      </c>
      <c r="M823" t="s">
        <v>36</v>
      </c>
      <c r="N823" t="str">
        <f>IF(AND(PESQUISA!$B$3&lt;&gt;"",OR(PESQUISA!$B$4="TODAS",B823=PESQUISA!$B$4),ISNUMBER(SEARCH(PESQUISA!$B$3,D823))),ROW()-1,"")</f>
        <v/>
      </c>
    </row>
    <row r="824" spans="1:14" x14ac:dyDescent="0.3">
      <c r="A824" t="s">
        <v>2519</v>
      </c>
      <c r="B824" t="s">
        <v>29</v>
      </c>
      <c r="C824" t="s">
        <v>2520</v>
      </c>
      <c r="D824" t="s">
        <v>2521</v>
      </c>
      <c r="E824" t="s">
        <v>376</v>
      </c>
      <c r="F824" s="7">
        <v>182.87</v>
      </c>
      <c r="G824" t="s">
        <v>33</v>
      </c>
      <c r="H824" t="s">
        <v>34</v>
      </c>
      <c r="I824" t="s">
        <v>2476</v>
      </c>
      <c r="L824" s="8">
        <v>4.4200000000000003E-2</v>
      </c>
      <c r="M824" t="s">
        <v>36</v>
      </c>
      <c r="N824" t="str">
        <f>IF(AND(PESQUISA!$B$3&lt;&gt;"",OR(PESQUISA!$B$4="TODAS",B824=PESQUISA!$B$4),ISNUMBER(SEARCH(PESQUISA!$B$3,D824))),ROW()-1,"")</f>
        <v/>
      </c>
    </row>
    <row r="825" spans="1:14" x14ac:dyDescent="0.3">
      <c r="A825" t="s">
        <v>2522</v>
      </c>
      <c r="B825" t="s">
        <v>29</v>
      </c>
      <c r="C825" t="s">
        <v>2523</v>
      </c>
      <c r="D825" t="s">
        <v>2524</v>
      </c>
      <c r="E825" t="s">
        <v>376</v>
      </c>
      <c r="F825" s="7">
        <v>181.28</v>
      </c>
      <c r="G825" t="s">
        <v>33</v>
      </c>
      <c r="H825" t="s">
        <v>34</v>
      </c>
      <c r="I825" t="s">
        <v>2476</v>
      </c>
      <c r="L825" s="8">
        <v>3.9699999999999999E-2</v>
      </c>
      <c r="M825" t="s">
        <v>36</v>
      </c>
      <c r="N825" t="str">
        <f>IF(AND(PESQUISA!$B$3&lt;&gt;"",OR(PESQUISA!$B$4="TODAS",B825=PESQUISA!$B$4),ISNUMBER(SEARCH(PESQUISA!$B$3,D825))),ROW()-1,"")</f>
        <v/>
      </c>
    </row>
    <row r="826" spans="1:14" x14ac:dyDescent="0.3">
      <c r="A826" t="s">
        <v>2525</v>
      </c>
      <c r="B826" t="s">
        <v>29</v>
      </c>
      <c r="C826" t="s">
        <v>2526</v>
      </c>
      <c r="D826" t="s">
        <v>2527</v>
      </c>
      <c r="E826" t="s">
        <v>376</v>
      </c>
      <c r="F826" s="7">
        <v>237.53</v>
      </c>
      <c r="G826" t="s">
        <v>33</v>
      </c>
      <c r="H826" t="s">
        <v>34</v>
      </c>
      <c r="I826" t="s">
        <v>2476</v>
      </c>
      <c r="L826" s="8">
        <v>6.13E-2</v>
      </c>
      <c r="M826" t="s">
        <v>36</v>
      </c>
      <c r="N826" t="str">
        <f>IF(AND(PESQUISA!$B$3&lt;&gt;"",OR(PESQUISA!$B$4="TODAS",B826=PESQUISA!$B$4),ISNUMBER(SEARCH(PESQUISA!$B$3,D826))),ROW()-1,"")</f>
        <v/>
      </c>
    </row>
    <row r="827" spans="1:14" x14ac:dyDescent="0.3">
      <c r="A827" t="s">
        <v>2528</v>
      </c>
      <c r="B827" t="s">
        <v>29</v>
      </c>
      <c r="C827" t="s">
        <v>2529</v>
      </c>
      <c r="D827" t="s">
        <v>2530</v>
      </c>
      <c r="E827" t="s">
        <v>376</v>
      </c>
      <c r="F827" s="7">
        <v>230.58</v>
      </c>
      <c r="G827" t="s">
        <v>33</v>
      </c>
      <c r="H827" t="s">
        <v>34</v>
      </c>
      <c r="I827" t="s">
        <v>2476</v>
      </c>
      <c r="L827" s="8">
        <v>4.8399999999999999E-2</v>
      </c>
      <c r="M827" t="s">
        <v>36</v>
      </c>
      <c r="N827" t="str">
        <f>IF(AND(PESQUISA!$B$3&lt;&gt;"",OR(PESQUISA!$B$4="TODAS",B827=PESQUISA!$B$4),ISNUMBER(SEARCH(PESQUISA!$B$3,D827))),ROW()-1,"")</f>
        <v/>
      </c>
    </row>
    <row r="828" spans="1:14" x14ac:dyDescent="0.3">
      <c r="A828" t="s">
        <v>2531</v>
      </c>
      <c r="B828" t="s">
        <v>29</v>
      </c>
      <c r="C828" t="s">
        <v>2532</v>
      </c>
      <c r="D828" t="s">
        <v>2533</v>
      </c>
      <c r="E828" t="s">
        <v>376</v>
      </c>
      <c r="F828" s="7">
        <v>227.08</v>
      </c>
      <c r="G828" t="s">
        <v>33</v>
      </c>
      <c r="H828" t="s">
        <v>34</v>
      </c>
      <c r="I828" t="s">
        <v>2476</v>
      </c>
      <c r="L828" s="8">
        <v>4.1599999999999998E-2</v>
      </c>
      <c r="M828" t="s">
        <v>36</v>
      </c>
      <c r="N828" t="str">
        <f>IF(AND(PESQUISA!$B$3&lt;&gt;"",OR(PESQUISA!$B$4="TODAS",B828=PESQUISA!$B$4),ISNUMBER(SEARCH(PESQUISA!$B$3,D828))),ROW()-1,"")</f>
        <v/>
      </c>
    </row>
    <row r="829" spans="1:14" x14ac:dyDescent="0.3">
      <c r="A829" t="s">
        <v>2534</v>
      </c>
      <c r="B829" t="s">
        <v>29</v>
      </c>
      <c r="C829" t="s">
        <v>2535</v>
      </c>
      <c r="D829" t="s">
        <v>2536</v>
      </c>
      <c r="E829" t="s">
        <v>376</v>
      </c>
      <c r="F829" s="7">
        <v>292.32</v>
      </c>
      <c r="G829" t="s">
        <v>33</v>
      </c>
      <c r="H829" t="s">
        <v>34</v>
      </c>
      <c r="I829" t="s">
        <v>2476</v>
      </c>
      <c r="L829" s="8">
        <v>3.9199999999999999E-2</v>
      </c>
      <c r="M829" t="s">
        <v>36</v>
      </c>
      <c r="N829" t="str">
        <f>IF(AND(PESQUISA!$B$3&lt;&gt;"",OR(PESQUISA!$B$4="TODAS",B829=PESQUISA!$B$4),ISNUMBER(SEARCH(PESQUISA!$B$3,D829))),ROW()-1,"")</f>
        <v/>
      </c>
    </row>
    <row r="830" spans="1:14" x14ac:dyDescent="0.3">
      <c r="A830" t="s">
        <v>2537</v>
      </c>
      <c r="B830" t="s">
        <v>29</v>
      </c>
      <c r="C830" t="s">
        <v>2538</v>
      </c>
      <c r="D830" t="s">
        <v>2539</v>
      </c>
      <c r="E830" t="s">
        <v>376</v>
      </c>
      <c r="F830" s="7">
        <v>288.95</v>
      </c>
      <c r="G830" t="s">
        <v>33</v>
      </c>
      <c r="H830" t="s">
        <v>34</v>
      </c>
      <c r="I830" t="s">
        <v>2476</v>
      </c>
      <c r="L830" s="8">
        <v>3.3099999999999997E-2</v>
      </c>
      <c r="M830" t="s">
        <v>36</v>
      </c>
      <c r="N830" t="str">
        <f>IF(AND(PESQUISA!$B$3&lt;&gt;"",OR(PESQUISA!$B$4="TODAS",B830=PESQUISA!$B$4),ISNUMBER(SEARCH(PESQUISA!$B$3,D830))),ROW()-1,"")</f>
        <v/>
      </c>
    </row>
    <row r="831" spans="1:14" x14ac:dyDescent="0.3">
      <c r="A831" t="s">
        <v>2540</v>
      </c>
      <c r="B831" t="s">
        <v>29</v>
      </c>
      <c r="C831" t="s">
        <v>2541</v>
      </c>
      <c r="D831" t="s">
        <v>2542</v>
      </c>
      <c r="E831" t="s">
        <v>376</v>
      </c>
      <c r="F831" s="7">
        <v>287.22000000000003</v>
      </c>
      <c r="G831" t="s">
        <v>33</v>
      </c>
      <c r="H831" t="s">
        <v>34</v>
      </c>
      <c r="I831" t="s">
        <v>2476</v>
      </c>
      <c r="L831" s="8">
        <v>2.9899999999999999E-2</v>
      </c>
      <c r="M831" t="s">
        <v>36</v>
      </c>
      <c r="N831" t="str">
        <f>IF(AND(PESQUISA!$B$3&lt;&gt;"",OR(PESQUISA!$B$4="TODAS",B831=PESQUISA!$B$4),ISNUMBER(SEARCH(PESQUISA!$B$3,D831))),ROW()-1,"")</f>
        <v/>
      </c>
    </row>
    <row r="832" spans="1:14" x14ac:dyDescent="0.3">
      <c r="A832" t="s">
        <v>2543</v>
      </c>
      <c r="B832" t="s">
        <v>29</v>
      </c>
      <c r="C832" t="s">
        <v>2544</v>
      </c>
      <c r="D832" t="s">
        <v>2545</v>
      </c>
      <c r="E832" t="s">
        <v>376</v>
      </c>
      <c r="F832" s="7">
        <v>271.51</v>
      </c>
      <c r="G832" t="s">
        <v>33</v>
      </c>
      <c r="H832" t="s">
        <v>34</v>
      </c>
      <c r="I832" t="s">
        <v>2476</v>
      </c>
      <c r="L832" s="8">
        <v>5.3600000000000002E-2</v>
      </c>
      <c r="M832" t="s">
        <v>36</v>
      </c>
      <c r="N832" t="str">
        <f>IF(AND(PESQUISA!$B$3&lt;&gt;"",OR(PESQUISA!$B$4="TODAS",B832=PESQUISA!$B$4),ISNUMBER(SEARCH(PESQUISA!$B$3,D832))),ROW()-1,"")</f>
        <v/>
      </c>
    </row>
    <row r="833" spans="1:14" x14ac:dyDescent="0.3">
      <c r="A833" t="s">
        <v>2546</v>
      </c>
      <c r="B833" t="s">
        <v>29</v>
      </c>
      <c r="C833" t="s">
        <v>2547</v>
      </c>
      <c r="D833" t="s">
        <v>2548</v>
      </c>
      <c r="E833" t="s">
        <v>376</v>
      </c>
      <c r="F833" s="7">
        <v>264.56</v>
      </c>
      <c r="G833" t="s">
        <v>33</v>
      </c>
      <c r="H833" t="s">
        <v>34</v>
      </c>
      <c r="I833" t="s">
        <v>2476</v>
      </c>
      <c r="L833" s="8">
        <v>4.2099999999999999E-2</v>
      </c>
      <c r="M833" t="s">
        <v>36</v>
      </c>
      <c r="N833" t="str">
        <f>IF(AND(PESQUISA!$B$3&lt;&gt;"",OR(PESQUISA!$B$4="TODAS",B833=PESQUISA!$B$4),ISNUMBER(SEARCH(PESQUISA!$B$3,D833))),ROW()-1,"")</f>
        <v/>
      </c>
    </row>
    <row r="834" spans="1:14" x14ac:dyDescent="0.3">
      <c r="A834" t="s">
        <v>2549</v>
      </c>
      <c r="B834" t="s">
        <v>29</v>
      </c>
      <c r="C834" t="s">
        <v>2550</v>
      </c>
      <c r="D834" t="s">
        <v>2551</v>
      </c>
      <c r="E834" t="s">
        <v>376</v>
      </c>
      <c r="F834" s="7">
        <v>261.06</v>
      </c>
      <c r="G834" t="s">
        <v>33</v>
      </c>
      <c r="H834" t="s">
        <v>34</v>
      </c>
      <c r="I834" t="s">
        <v>2476</v>
      </c>
      <c r="L834" s="8">
        <v>3.6200000000000003E-2</v>
      </c>
      <c r="M834" t="s">
        <v>36</v>
      </c>
      <c r="N834" t="str">
        <f>IF(AND(PESQUISA!$B$3&lt;&gt;"",OR(PESQUISA!$B$4="TODAS",B834=PESQUISA!$B$4),ISNUMBER(SEARCH(PESQUISA!$B$3,D834))),ROW()-1,"")</f>
        <v/>
      </c>
    </row>
    <row r="835" spans="1:14" x14ac:dyDescent="0.3">
      <c r="A835" t="s">
        <v>2552</v>
      </c>
      <c r="B835" t="s">
        <v>29</v>
      </c>
      <c r="C835" t="s">
        <v>2553</v>
      </c>
      <c r="D835" t="s">
        <v>2554</v>
      </c>
      <c r="E835" t="s">
        <v>376</v>
      </c>
      <c r="F835" s="7">
        <v>323.51</v>
      </c>
      <c r="G835" t="s">
        <v>33</v>
      </c>
      <c r="H835" t="s">
        <v>34</v>
      </c>
      <c r="I835" t="s">
        <v>2476</v>
      </c>
      <c r="L835" s="8">
        <v>3.5499999999999997E-2</v>
      </c>
      <c r="M835" t="s">
        <v>36</v>
      </c>
      <c r="N835" t="str">
        <f>IF(AND(PESQUISA!$B$3&lt;&gt;"",OR(PESQUISA!$B$4="TODAS",B835=PESQUISA!$B$4),ISNUMBER(SEARCH(PESQUISA!$B$3,D835))),ROW()-1,"")</f>
        <v/>
      </c>
    </row>
    <row r="836" spans="1:14" x14ac:dyDescent="0.3">
      <c r="A836" t="s">
        <v>2555</v>
      </c>
      <c r="B836" t="s">
        <v>29</v>
      </c>
      <c r="C836" t="s">
        <v>2556</v>
      </c>
      <c r="D836" t="s">
        <v>2557</v>
      </c>
      <c r="E836" t="s">
        <v>376</v>
      </c>
      <c r="F836" s="7">
        <v>320.14</v>
      </c>
      <c r="G836" t="s">
        <v>33</v>
      </c>
      <c r="H836" t="s">
        <v>34</v>
      </c>
      <c r="I836" t="s">
        <v>2476</v>
      </c>
      <c r="L836" s="8">
        <v>2.98E-2</v>
      </c>
      <c r="M836" t="s">
        <v>36</v>
      </c>
      <c r="N836" t="str">
        <f>IF(AND(PESQUISA!$B$3&lt;&gt;"",OR(PESQUISA!$B$4="TODAS",B836=PESQUISA!$B$4),ISNUMBER(SEARCH(PESQUISA!$B$3,D836))),ROW()-1,"")</f>
        <v/>
      </c>
    </row>
    <row r="837" spans="1:14" x14ac:dyDescent="0.3">
      <c r="A837" t="s">
        <v>2558</v>
      </c>
      <c r="B837" t="s">
        <v>29</v>
      </c>
      <c r="C837" t="s">
        <v>2559</v>
      </c>
      <c r="D837" t="s">
        <v>2560</v>
      </c>
      <c r="E837" t="s">
        <v>376</v>
      </c>
      <c r="F837" s="7">
        <v>318.41000000000003</v>
      </c>
      <c r="G837" t="s">
        <v>33</v>
      </c>
      <c r="H837" t="s">
        <v>34</v>
      </c>
      <c r="I837" t="s">
        <v>2476</v>
      </c>
      <c r="L837" s="8">
        <v>2.69E-2</v>
      </c>
      <c r="M837" t="s">
        <v>36</v>
      </c>
      <c r="N837" t="str">
        <f>IF(AND(PESQUISA!$B$3&lt;&gt;"",OR(PESQUISA!$B$4="TODAS",B837=PESQUISA!$B$4),ISNUMBER(SEARCH(PESQUISA!$B$3,D837))),ROW()-1,"")</f>
        <v/>
      </c>
    </row>
    <row r="838" spans="1:14" x14ac:dyDescent="0.3">
      <c r="A838" t="s">
        <v>2561</v>
      </c>
      <c r="B838" t="s">
        <v>29</v>
      </c>
      <c r="C838" t="s">
        <v>2562</v>
      </c>
      <c r="D838" t="s">
        <v>2563</v>
      </c>
      <c r="E838" t="s">
        <v>376</v>
      </c>
      <c r="F838" s="7">
        <v>305.01</v>
      </c>
      <c r="G838" t="s">
        <v>33</v>
      </c>
      <c r="H838" t="s">
        <v>34</v>
      </c>
      <c r="I838" t="s">
        <v>2476</v>
      </c>
      <c r="L838" s="8">
        <v>4.7699999999999999E-2</v>
      </c>
      <c r="M838" t="s">
        <v>36</v>
      </c>
      <c r="N838" t="str">
        <f>IF(AND(PESQUISA!$B$3&lt;&gt;"",OR(PESQUISA!$B$4="TODAS",B838=PESQUISA!$B$4),ISNUMBER(SEARCH(PESQUISA!$B$3,D838))),ROW()-1,"")</f>
        <v/>
      </c>
    </row>
    <row r="839" spans="1:14" x14ac:dyDescent="0.3">
      <c r="A839" t="s">
        <v>2564</v>
      </c>
      <c r="B839" t="s">
        <v>29</v>
      </c>
      <c r="C839" t="s">
        <v>2565</v>
      </c>
      <c r="D839" t="s">
        <v>2566</v>
      </c>
      <c r="E839" t="s">
        <v>376</v>
      </c>
      <c r="F839" s="7">
        <v>298.06</v>
      </c>
      <c r="G839" t="s">
        <v>33</v>
      </c>
      <c r="H839" t="s">
        <v>34</v>
      </c>
      <c r="I839" t="s">
        <v>2476</v>
      </c>
      <c r="L839" s="8">
        <v>3.7400000000000003E-2</v>
      </c>
      <c r="M839" t="s">
        <v>36</v>
      </c>
      <c r="N839" t="str">
        <f>IF(AND(PESQUISA!$B$3&lt;&gt;"",OR(PESQUISA!$B$4="TODAS",B839=PESQUISA!$B$4),ISNUMBER(SEARCH(PESQUISA!$B$3,D839))),ROW()-1,"")</f>
        <v/>
      </c>
    </row>
    <row r="840" spans="1:14" x14ac:dyDescent="0.3">
      <c r="A840" t="s">
        <v>2567</v>
      </c>
      <c r="B840" t="s">
        <v>29</v>
      </c>
      <c r="C840" t="s">
        <v>2568</v>
      </c>
      <c r="D840" t="s">
        <v>2569</v>
      </c>
      <c r="E840" t="s">
        <v>376</v>
      </c>
      <c r="F840" s="7">
        <v>294.56</v>
      </c>
      <c r="G840" t="s">
        <v>33</v>
      </c>
      <c r="H840" t="s">
        <v>34</v>
      </c>
      <c r="I840" t="s">
        <v>2476</v>
      </c>
      <c r="L840" s="8">
        <v>3.2000000000000001E-2</v>
      </c>
      <c r="M840" t="s">
        <v>36</v>
      </c>
      <c r="N840" t="str">
        <f>IF(AND(PESQUISA!$B$3&lt;&gt;"",OR(PESQUISA!$B$4="TODAS",B840=PESQUISA!$B$4),ISNUMBER(SEARCH(PESQUISA!$B$3,D840))),ROW()-1,"")</f>
        <v/>
      </c>
    </row>
    <row r="841" spans="1:14" x14ac:dyDescent="0.3">
      <c r="A841" t="s">
        <v>2570</v>
      </c>
      <c r="B841" t="s">
        <v>29</v>
      </c>
      <c r="C841" t="s">
        <v>2571</v>
      </c>
      <c r="D841" t="s">
        <v>2572</v>
      </c>
      <c r="E841" t="s">
        <v>376</v>
      </c>
      <c r="F841" s="7">
        <v>354.69</v>
      </c>
      <c r="G841" t="s">
        <v>33</v>
      </c>
      <c r="H841" t="s">
        <v>34</v>
      </c>
      <c r="I841" t="s">
        <v>2476</v>
      </c>
      <c r="L841" s="8">
        <v>3.2300000000000002E-2</v>
      </c>
      <c r="M841" t="s">
        <v>36</v>
      </c>
      <c r="N841" t="str">
        <f>IF(AND(PESQUISA!$B$3&lt;&gt;"",OR(PESQUISA!$B$4="TODAS",B841=PESQUISA!$B$4),ISNUMBER(SEARCH(PESQUISA!$B$3,D841))),ROW()-1,"")</f>
        <v/>
      </c>
    </row>
    <row r="842" spans="1:14" x14ac:dyDescent="0.3">
      <c r="A842" t="s">
        <v>2573</v>
      </c>
      <c r="B842" t="s">
        <v>29</v>
      </c>
      <c r="C842" t="s">
        <v>2574</v>
      </c>
      <c r="D842" t="s">
        <v>2575</v>
      </c>
      <c r="E842" t="s">
        <v>376</v>
      </c>
      <c r="F842" s="7">
        <v>351.32</v>
      </c>
      <c r="G842" t="s">
        <v>33</v>
      </c>
      <c r="H842" t="s">
        <v>34</v>
      </c>
      <c r="I842" t="s">
        <v>2476</v>
      </c>
      <c r="L842" s="8">
        <v>2.7199999999999998E-2</v>
      </c>
      <c r="M842" t="s">
        <v>36</v>
      </c>
      <c r="N842" t="str">
        <f>IF(AND(PESQUISA!$B$3&lt;&gt;"",OR(PESQUISA!$B$4="TODAS",B842=PESQUISA!$B$4),ISNUMBER(SEARCH(PESQUISA!$B$3,D842))),ROW()-1,"")</f>
        <v/>
      </c>
    </row>
    <row r="843" spans="1:14" x14ac:dyDescent="0.3">
      <c r="A843" t="s">
        <v>2576</v>
      </c>
      <c r="B843" t="s">
        <v>29</v>
      </c>
      <c r="C843" t="s">
        <v>2577</v>
      </c>
      <c r="D843" t="s">
        <v>2578</v>
      </c>
      <c r="E843" t="s">
        <v>376</v>
      </c>
      <c r="F843" s="7">
        <v>349.59</v>
      </c>
      <c r="G843" t="s">
        <v>33</v>
      </c>
      <c r="H843" t="s">
        <v>34</v>
      </c>
      <c r="I843" t="s">
        <v>2476</v>
      </c>
      <c r="L843" s="8">
        <v>2.4500000000000001E-2</v>
      </c>
      <c r="M843" t="s">
        <v>36</v>
      </c>
      <c r="N843" t="str">
        <f>IF(AND(PESQUISA!$B$3&lt;&gt;"",OR(PESQUISA!$B$4="TODAS",B843=PESQUISA!$B$4),ISNUMBER(SEARCH(PESQUISA!$B$3,D843))),ROW()-1,"")</f>
        <v/>
      </c>
    </row>
    <row r="844" spans="1:14" x14ac:dyDescent="0.3">
      <c r="A844" t="s">
        <v>2579</v>
      </c>
      <c r="B844" t="s">
        <v>29</v>
      </c>
      <c r="C844" t="s">
        <v>2580</v>
      </c>
      <c r="D844" t="s">
        <v>2581</v>
      </c>
      <c r="E844" t="s">
        <v>376</v>
      </c>
      <c r="F844" s="7">
        <v>164.87</v>
      </c>
      <c r="G844" t="s">
        <v>33</v>
      </c>
      <c r="H844" t="s">
        <v>34</v>
      </c>
      <c r="I844" t="s">
        <v>2476</v>
      </c>
      <c r="L844" s="8">
        <v>8.8400000000000006E-2</v>
      </c>
      <c r="M844" t="s">
        <v>36</v>
      </c>
      <c r="N844" t="str">
        <f>IF(AND(PESQUISA!$B$3&lt;&gt;"",OR(PESQUISA!$B$4="TODAS",B844=PESQUISA!$B$4),ISNUMBER(SEARCH(PESQUISA!$B$3,D844))),ROW()-1,"")</f>
        <v/>
      </c>
    </row>
    <row r="845" spans="1:14" x14ac:dyDescent="0.3">
      <c r="A845" t="s">
        <v>2582</v>
      </c>
      <c r="B845" t="s">
        <v>29</v>
      </c>
      <c r="C845" t="s">
        <v>2583</v>
      </c>
      <c r="D845" t="s">
        <v>2584</v>
      </c>
      <c r="E845" t="s">
        <v>376</v>
      </c>
      <c r="F845" s="7">
        <v>157.91999999999999</v>
      </c>
      <c r="G845" t="s">
        <v>33</v>
      </c>
      <c r="H845" t="s">
        <v>34</v>
      </c>
      <c r="I845" t="s">
        <v>2476</v>
      </c>
      <c r="L845" s="8">
        <v>7.0699999999999999E-2</v>
      </c>
      <c r="M845" t="s">
        <v>36</v>
      </c>
      <c r="N845" t="str">
        <f>IF(AND(PESQUISA!$B$3&lt;&gt;"",OR(PESQUISA!$B$4="TODAS",B845=PESQUISA!$B$4),ISNUMBER(SEARCH(PESQUISA!$B$3,D845))),ROW()-1,"")</f>
        <v/>
      </c>
    </row>
    <row r="846" spans="1:14" x14ac:dyDescent="0.3">
      <c r="A846" t="s">
        <v>2585</v>
      </c>
      <c r="B846" t="s">
        <v>29</v>
      </c>
      <c r="C846" t="s">
        <v>2586</v>
      </c>
      <c r="D846" t="s">
        <v>2587</v>
      </c>
      <c r="E846" t="s">
        <v>376</v>
      </c>
      <c r="F846" s="7">
        <v>154.41999999999999</v>
      </c>
      <c r="G846" t="s">
        <v>33</v>
      </c>
      <c r="H846" t="s">
        <v>34</v>
      </c>
      <c r="I846" t="s">
        <v>2476</v>
      </c>
      <c r="L846" s="8">
        <v>6.13E-2</v>
      </c>
      <c r="M846" t="s">
        <v>36</v>
      </c>
      <c r="N846" t="str">
        <f>IF(AND(PESQUISA!$B$3&lt;&gt;"",OR(PESQUISA!$B$4="TODAS",B846=PESQUISA!$B$4),ISNUMBER(SEARCH(PESQUISA!$B$3,D846))),ROW()-1,"")</f>
        <v/>
      </c>
    </row>
    <row r="847" spans="1:14" x14ac:dyDescent="0.3">
      <c r="A847" t="s">
        <v>2588</v>
      </c>
      <c r="B847" t="s">
        <v>29</v>
      </c>
      <c r="C847" t="s">
        <v>2589</v>
      </c>
      <c r="D847" t="s">
        <v>2590</v>
      </c>
      <c r="E847" t="s">
        <v>376</v>
      </c>
      <c r="F847" s="7">
        <v>229.97</v>
      </c>
      <c r="G847" t="s">
        <v>33</v>
      </c>
      <c r="H847" t="s">
        <v>34</v>
      </c>
      <c r="I847" t="s">
        <v>2476</v>
      </c>
      <c r="L847" s="8">
        <v>4.99E-2</v>
      </c>
      <c r="M847" t="s">
        <v>36</v>
      </c>
      <c r="N847" t="str">
        <f>IF(AND(PESQUISA!$B$3&lt;&gt;"",OR(PESQUISA!$B$4="TODAS",B847=PESQUISA!$B$4),ISNUMBER(SEARCH(PESQUISA!$B$3,D847))),ROW()-1,"")</f>
        <v/>
      </c>
    </row>
    <row r="848" spans="1:14" x14ac:dyDescent="0.3">
      <c r="A848" t="s">
        <v>2591</v>
      </c>
      <c r="B848" t="s">
        <v>29</v>
      </c>
      <c r="C848" t="s">
        <v>2592</v>
      </c>
      <c r="D848" t="s">
        <v>2593</v>
      </c>
      <c r="E848" t="s">
        <v>376</v>
      </c>
      <c r="F848" s="7">
        <v>226.6</v>
      </c>
      <c r="G848" t="s">
        <v>33</v>
      </c>
      <c r="H848" t="s">
        <v>34</v>
      </c>
      <c r="I848" t="s">
        <v>2476</v>
      </c>
      <c r="L848" s="8">
        <v>4.2099999999999999E-2</v>
      </c>
      <c r="M848" t="s">
        <v>36</v>
      </c>
      <c r="N848" t="str">
        <f>IF(AND(PESQUISA!$B$3&lt;&gt;"",OR(PESQUISA!$B$4="TODAS",B848=PESQUISA!$B$4),ISNUMBER(SEARCH(PESQUISA!$B$3,D848))),ROW()-1,"")</f>
        <v/>
      </c>
    </row>
    <row r="849" spans="1:14" x14ac:dyDescent="0.3">
      <c r="A849" t="s">
        <v>2594</v>
      </c>
      <c r="B849" t="s">
        <v>29</v>
      </c>
      <c r="C849" t="s">
        <v>2595</v>
      </c>
      <c r="D849" t="s">
        <v>2596</v>
      </c>
      <c r="E849" t="s">
        <v>376</v>
      </c>
      <c r="F849" s="7">
        <v>224.87</v>
      </c>
      <c r="G849" t="s">
        <v>33</v>
      </c>
      <c r="H849" t="s">
        <v>34</v>
      </c>
      <c r="I849" t="s">
        <v>2476</v>
      </c>
      <c r="L849" s="8">
        <v>3.8199999999999998E-2</v>
      </c>
      <c r="M849" t="s">
        <v>36</v>
      </c>
      <c r="N849" t="str">
        <f>IF(AND(PESQUISA!$B$3&lt;&gt;"",OR(PESQUISA!$B$4="TODAS",B849=PESQUISA!$B$4),ISNUMBER(SEARCH(PESQUISA!$B$3,D849))),ROW()-1,"")</f>
        <v/>
      </c>
    </row>
    <row r="850" spans="1:14" x14ac:dyDescent="0.3">
      <c r="A850" t="s">
        <v>2597</v>
      </c>
      <c r="B850" t="s">
        <v>29</v>
      </c>
      <c r="C850" t="s">
        <v>2598</v>
      </c>
      <c r="D850" t="s">
        <v>2599</v>
      </c>
      <c r="E850" t="s">
        <v>376</v>
      </c>
      <c r="F850" s="7">
        <v>216.07</v>
      </c>
      <c r="G850" t="s">
        <v>33</v>
      </c>
      <c r="H850" t="s">
        <v>34</v>
      </c>
      <c r="I850" t="s">
        <v>2476</v>
      </c>
      <c r="L850" s="8">
        <v>6.7299999999999999E-2</v>
      </c>
      <c r="M850" t="s">
        <v>36</v>
      </c>
      <c r="N850" t="str">
        <f>IF(AND(PESQUISA!$B$3&lt;&gt;"",OR(PESQUISA!$B$4="TODAS",B850=PESQUISA!$B$4),ISNUMBER(SEARCH(PESQUISA!$B$3,D850))),ROW()-1,"")</f>
        <v/>
      </c>
    </row>
    <row r="851" spans="1:14" x14ac:dyDescent="0.3">
      <c r="A851" t="s">
        <v>2600</v>
      </c>
      <c r="B851" t="s">
        <v>29</v>
      </c>
      <c r="C851" t="s">
        <v>2601</v>
      </c>
      <c r="D851" t="s">
        <v>2602</v>
      </c>
      <c r="E851" t="s">
        <v>376</v>
      </c>
      <c r="F851" s="7">
        <v>209.12</v>
      </c>
      <c r="G851" t="s">
        <v>33</v>
      </c>
      <c r="H851" t="s">
        <v>34</v>
      </c>
      <c r="I851" t="s">
        <v>2476</v>
      </c>
      <c r="L851" s="8">
        <v>5.33E-2</v>
      </c>
      <c r="M851" t="s">
        <v>36</v>
      </c>
      <c r="N851" t="str">
        <f>IF(AND(PESQUISA!$B$3&lt;&gt;"",OR(PESQUISA!$B$4="TODAS",B851=PESQUISA!$B$4),ISNUMBER(SEARCH(PESQUISA!$B$3,D851))),ROW()-1,"")</f>
        <v/>
      </c>
    </row>
    <row r="852" spans="1:14" x14ac:dyDescent="0.3">
      <c r="A852" t="s">
        <v>2603</v>
      </c>
      <c r="B852" t="s">
        <v>29</v>
      </c>
      <c r="C852" t="s">
        <v>2604</v>
      </c>
      <c r="D852" t="s">
        <v>2605</v>
      </c>
      <c r="E852" t="s">
        <v>376</v>
      </c>
      <c r="F852" s="7">
        <v>205.62</v>
      </c>
      <c r="G852" t="s">
        <v>33</v>
      </c>
      <c r="H852" t="s">
        <v>34</v>
      </c>
      <c r="I852" t="s">
        <v>2476</v>
      </c>
      <c r="L852" s="8">
        <v>4.5900000000000003E-2</v>
      </c>
      <c r="M852" t="s">
        <v>36</v>
      </c>
      <c r="N852" t="str">
        <f>IF(AND(PESQUISA!$B$3&lt;&gt;"",OR(PESQUISA!$B$4="TODAS",B852=PESQUISA!$B$4),ISNUMBER(SEARCH(PESQUISA!$B$3,D852))),ROW()-1,"")</f>
        <v/>
      </c>
    </row>
    <row r="853" spans="1:14" x14ac:dyDescent="0.3">
      <c r="A853" t="s">
        <v>2606</v>
      </c>
      <c r="B853" t="s">
        <v>29</v>
      </c>
      <c r="C853" t="s">
        <v>2607</v>
      </c>
      <c r="D853" t="s">
        <v>2608</v>
      </c>
      <c r="E853" t="s">
        <v>376</v>
      </c>
      <c r="F853" s="7">
        <v>259.7</v>
      </c>
      <c r="G853" t="s">
        <v>33</v>
      </c>
      <c r="H853" t="s">
        <v>34</v>
      </c>
      <c r="I853" t="s">
        <v>2476</v>
      </c>
      <c r="L853" s="8">
        <v>4.4200000000000003E-2</v>
      </c>
      <c r="M853" t="s">
        <v>36</v>
      </c>
      <c r="N853" t="str">
        <f>IF(AND(PESQUISA!$B$3&lt;&gt;"",OR(PESQUISA!$B$4="TODAS",B853=PESQUISA!$B$4),ISNUMBER(SEARCH(PESQUISA!$B$3,D853))),ROW()-1,"")</f>
        <v/>
      </c>
    </row>
    <row r="854" spans="1:14" x14ac:dyDescent="0.3">
      <c r="A854" t="s">
        <v>2609</v>
      </c>
      <c r="B854" t="s">
        <v>29</v>
      </c>
      <c r="C854" t="s">
        <v>2610</v>
      </c>
      <c r="D854" t="s">
        <v>2611</v>
      </c>
      <c r="E854" t="s">
        <v>376</v>
      </c>
      <c r="F854" s="7">
        <v>256.33</v>
      </c>
      <c r="G854" t="s">
        <v>33</v>
      </c>
      <c r="H854" t="s">
        <v>34</v>
      </c>
      <c r="I854" t="s">
        <v>2476</v>
      </c>
      <c r="L854" s="8">
        <v>3.73E-2</v>
      </c>
      <c r="M854" t="s">
        <v>36</v>
      </c>
      <c r="N854" t="str">
        <f>IF(AND(PESQUISA!$B$3&lt;&gt;"",OR(PESQUISA!$B$4="TODAS",B854=PESQUISA!$B$4),ISNUMBER(SEARCH(PESQUISA!$B$3,D854))),ROW()-1,"")</f>
        <v/>
      </c>
    </row>
    <row r="855" spans="1:14" x14ac:dyDescent="0.3">
      <c r="A855" t="s">
        <v>2612</v>
      </c>
      <c r="B855" t="s">
        <v>29</v>
      </c>
      <c r="C855" t="s">
        <v>2613</v>
      </c>
      <c r="D855" t="s">
        <v>2614</v>
      </c>
      <c r="E855" t="s">
        <v>376</v>
      </c>
      <c r="F855" s="7">
        <v>254.6</v>
      </c>
      <c r="G855" t="s">
        <v>33</v>
      </c>
      <c r="H855" t="s">
        <v>34</v>
      </c>
      <c r="I855" t="s">
        <v>2476</v>
      </c>
      <c r="L855" s="8">
        <v>3.3700000000000001E-2</v>
      </c>
      <c r="M855" t="s">
        <v>36</v>
      </c>
      <c r="N855" t="str">
        <f>IF(AND(PESQUISA!$B$3&lt;&gt;"",OR(PESQUISA!$B$4="TODAS",B855=PESQUISA!$B$4),ISNUMBER(SEARCH(PESQUISA!$B$3,D855))),ROW()-1,"")</f>
        <v/>
      </c>
    </row>
    <row r="856" spans="1:14" x14ac:dyDescent="0.3">
      <c r="A856" t="s">
        <v>2615</v>
      </c>
      <c r="B856" t="s">
        <v>29</v>
      </c>
      <c r="C856" t="s">
        <v>2616</v>
      </c>
      <c r="D856" t="s">
        <v>2617</v>
      </c>
      <c r="E856" t="s">
        <v>376</v>
      </c>
      <c r="F856" s="7">
        <v>250.5</v>
      </c>
      <c r="G856" t="s">
        <v>33</v>
      </c>
      <c r="H856" t="s">
        <v>34</v>
      </c>
      <c r="I856" t="s">
        <v>2476</v>
      </c>
      <c r="L856" s="8">
        <v>5.8099999999999999E-2</v>
      </c>
      <c r="M856" t="s">
        <v>36</v>
      </c>
      <c r="N856" t="str">
        <f>IF(AND(PESQUISA!$B$3&lt;&gt;"",OR(PESQUISA!$B$4="TODAS",B856=PESQUISA!$B$4),ISNUMBER(SEARCH(PESQUISA!$B$3,D856))),ROW()-1,"")</f>
        <v/>
      </c>
    </row>
    <row r="857" spans="1:14" x14ac:dyDescent="0.3">
      <c r="A857" t="s">
        <v>2618</v>
      </c>
      <c r="B857" t="s">
        <v>29</v>
      </c>
      <c r="C857" t="s">
        <v>2619</v>
      </c>
      <c r="D857" t="s">
        <v>2620</v>
      </c>
      <c r="E857" t="s">
        <v>376</v>
      </c>
      <c r="F857" s="7">
        <v>243.55</v>
      </c>
      <c r="G857" t="s">
        <v>33</v>
      </c>
      <c r="H857" t="s">
        <v>34</v>
      </c>
      <c r="I857" t="s">
        <v>2476</v>
      </c>
      <c r="L857" s="8">
        <v>4.58E-2</v>
      </c>
      <c r="M857" t="s">
        <v>36</v>
      </c>
      <c r="N857" t="str">
        <f>IF(AND(PESQUISA!$B$3&lt;&gt;"",OR(PESQUISA!$B$4="TODAS",B857=PESQUISA!$B$4),ISNUMBER(SEARCH(PESQUISA!$B$3,D857))),ROW()-1,"")</f>
        <v/>
      </c>
    </row>
    <row r="858" spans="1:14" x14ac:dyDescent="0.3">
      <c r="A858" t="s">
        <v>2621</v>
      </c>
      <c r="B858" t="s">
        <v>29</v>
      </c>
      <c r="C858" t="s">
        <v>2622</v>
      </c>
      <c r="D858" t="s">
        <v>2623</v>
      </c>
      <c r="E858" t="s">
        <v>376</v>
      </c>
      <c r="F858" s="7">
        <v>240.05</v>
      </c>
      <c r="G858" t="s">
        <v>33</v>
      </c>
      <c r="H858" t="s">
        <v>34</v>
      </c>
      <c r="I858" t="s">
        <v>2476</v>
      </c>
      <c r="L858" s="8">
        <v>3.9300000000000002E-2</v>
      </c>
      <c r="M858" t="s">
        <v>36</v>
      </c>
      <c r="N858" t="str">
        <f>IF(AND(PESQUISA!$B$3&lt;&gt;"",OR(PESQUISA!$B$4="TODAS",B858=PESQUISA!$B$4),ISNUMBER(SEARCH(PESQUISA!$B$3,D858))),ROW()-1,"")</f>
        <v/>
      </c>
    </row>
    <row r="859" spans="1:14" x14ac:dyDescent="0.3">
      <c r="A859" t="s">
        <v>2624</v>
      </c>
      <c r="B859" t="s">
        <v>29</v>
      </c>
      <c r="C859" t="s">
        <v>2625</v>
      </c>
      <c r="D859" t="s">
        <v>2626</v>
      </c>
      <c r="E859" t="s">
        <v>376</v>
      </c>
      <c r="F859" s="7">
        <v>291.55</v>
      </c>
      <c r="G859" t="s">
        <v>33</v>
      </c>
      <c r="H859" t="s">
        <v>34</v>
      </c>
      <c r="I859" t="s">
        <v>2476</v>
      </c>
      <c r="L859" s="8">
        <v>3.9300000000000002E-2</v>
      </c>
      <c r="M859" t="s">
        <v>36</v>
      </c>
      <c r="N859" t="str">
        <f>IF(AND(PESQUISA!$B$3&lt;&gt;"",OR(PESQUISA!$B$4="TODAS",B859=PESQUISA!$B$4),ISNUMBER(SEARCH(PESQUISA!$B$3,D859))),ROW()-1,"")</f>
        <v/>
      </c>
    </row>
    <row r="860" spans="1:14" x14ac:dyDescent="0.3">
      <c r="A860" t="s">
        <v>2627</v>
      </c>
      <c r="B860" t="s">
        <v>29</v>
      </c>
      <c r="C860" t="s">
        <v>2628</v>
      </c>
      <c r="D860" t="s">
        <v>2629</v>
      </c>
      <c r="E860" t="s">
        <v>376</v>
      </c>
      <c r="F860" s="7">
        <v>288.18</v>
      </c>
      <c r="G860" t="s">
        <v>33</v>
      </c>
      <c r="H860" t="s">
        <v>34</v>
      </c>
      <c r="I860" t="s">
        <v>2476</v>
      </c>
      <c r="L860" s="8">
        <v>3.3099999999999997E-2</v>
      </c>
      <c r="M860" t="s">
        <v>36</v>
      </c>
      <c r="N860" t="str">
        <f>IF(AND(PESQUISA!$B$3&lt;&gt;"",OR(PESQUISA!$B$4="TODAS",B860=PESQUISA!$B$4),ISNUMBER(SEARCH(PESQUISA!$B$3,D860))),ROW()-1,"")</f>
        <v/>
      </c>
    </row>
    <row r="861" spans="1:14" x14ac:dyDescent="0.3">
      <c r="A861" t="s">
        <v>2630</v>
      </c>
      <c r="B861" t="s">
        <v>29</v>
      </c>
      <c r="C861" t="s">
        <v>2631</v>
      </c>
      <c r="D861" t="s">
        <v>2632</v>
      </c>
      <c r="E861" t="s">
        <v>376</v>
      </c>
      <c r="F861" s="7">
        <v>286.45</v>
      </c>
      <c r="G861" t="s">
        <v>33</v>
      </c>
      <c r="H861" t="s">
        <v>34</v>
      </c>
      <c r="I861" t="s">
        <v>2476</v>
      </c>
      <c r="L861" s="8">
        <v>0.03</v>
      </c>
      <c r="M861" t="s">
        <v>36</v>
      </c>
      <c r="N861" t="str">
        <f>IF(AND(PESQUISA!$B$3&lt;&gt;"",OR(PESQUISA!$B$4="TODAS",B861=PESQUISA!$B$4),ISNUMBER(SEARCH(PESQUISA!$B$3,D861))),ROW()-1,"")</f>
        <v/>
      </c>
    </row>
    <row r="862" spans="1:14" x14ac:dyDescent="0.3">
      <c r="A862" t="s">
        <v>2633</v>
      </c>
      <c r="B862" t="s">
        <v>29</v>
      </c>
      <c r="C862" t="s">
        <v>2634</v>
      </c>
      <c r="D862" t="s">
        <v>2635</v>
      </c>
      <c r="E862" t="s">
        <v>376</v>
      </c>
      <c r="F862" s="7">
        <v>284.44</v>
      </c>
      <c r="G862" t="s">
        <v>33</v>
      </c>
      <c r="H862" t="s">
        <v>34</v>
      </c>
      <c r="I862" t="s">
        <v>2476</v>
      </c>
      <c r="L862" s="8">
        <v>5.1200000000000002E-2</v>
      </c>
      <c r="M862" t="s">
        <v>36</v>
      </c>
      <c r="N862" t="str">
        <f>IF(AND(PESQUISA!$B$3&lt;&gt;"",OR(PESQUISA!$B$4="TODAS",B862=PESQUISA!$B$4),ISNUMBER(SEARCH(PESQUISA!$B$3,D862))),ROW()-1,"")</f>
        <v/>
      </c>
    </row>
    <row r="863" spans="1:14" x14ac:dyDescent="0.3">
      <c r="A863" t="s">
        <v>2636</v>
      </c>
      <c r="B863" t="s">
        <v>29</v>
      </c>
      <c r="C863" t="s">
        <v>2637</v>
      </c>
      <c r="D863" t="s">
        <v>2638</v>
      </c>
      <c r="E863" t="s">
        <v>376</v>
      </c>
      <c r="F863" s="7">
        <v>277.49</v>
      </c>
      <c r="G863" t="s">
        <v>33</v>
      </c>
      <c r="H863" t="s">
        <v>34</v>
      </c>
      <c r="I863" t="s">
        <v>2476</v>
      </c>
      <c r="L863" s="8">
        <v>4.02E-2</v>
      </c>
      <c r="M863" t="s">
        <v>36</v>
      </c>
      <c r="N863" t="str">
        <f>IF(AND(PESQUISA!$B$3&lt;&gt;"",OR(PESQUISA!$B$4="TODAS",B863=PESQUISA!$B$4),ISNUMBER(SEARCH(PESQUISA!$B$3,D863))),ROW()-1,"")</f>
        <v/>
      </c>
    </row>
    <row r="864" spans="1:14" x14ac:dyDescent="0.3">
      <c r="A864" t="s">
        <v>2639</v>
      </c>
      <c r="B864" t="s">
        <v>29</v>
      </c>
      <c r="C864" t="s">
        <v>2640</v>
      </c>
      <c r="D864" t="s">
        <v>2641</v>
      </c>
      <c r="E864" t="s">
        <v>376</v>
      </c>
      <c r="F864" s="7">
        <v>273.99</v>
      </c>
      <c r="G864" t="s">
        <v>33</v>
      </c>
      <c r="H864" t="s">
        <v>34</v>
      </c>
      <c r="I864" t="s">
        <v>2476</v>
      </c>
      <c r="L864" s="8">
        <v>3.4500000000000003E-2</v>
      </c>
      <c r="M864" t="s">
        <v>36</v>
      </c>
      <c r="N864" t="str">
        <f>IF(AND(PESQUISA!$B$3&lt;&gt;"",OR(PESQUISA!$B$4="TODAS",B864=PESQUISA!$B$4),ISNUMBER(SEARCH(PESQUISA!$B$3,D864))),ROW()-1,"")</f>
        <v/>
      </c>
    </row>
    <row r="865" spans="1:14" x14ac:dyDescent="0.3">
      <c r="A865" t="s">
        <v>2642</v>
      </c>
      <c r="B865" t="s">
        <v>29</v>
      </c>
      <c r="C865" t="s">
        <v>2643</v>
      </c>
      <c r="D865" t="s">
        <v>2644</v>
      </c>
      <c r="E865" t="s">
        <v>376</v>
      </c>
      <c r="F865" s="7">
        <v>323.42</v>
      </c>
      <c r="G865" t="s">
        <v>33</v>
      </c>
      <c r="H865" t="s">
        <v>34</v>
      </c>
      <c r="I865" t="s">
        <v>2476</v>
      </c>
      <c r="L865" s="8">
        <v>3.5499999999999997E-2</v>
      </c>
      <c r="M865" t="s">
        <v>36</v>
      </c>
      <c r="N865" t="str">
        <f>IF(AND(PESQUISA!$B$3&lt;&gt;"",OR(PESQUISA!$B$4="TODAS",B865=PESQUISA!$B$4),ISNUMBER(SEARCH(PESQUISA!$B$3,D865))),ROW()-1,"")</f>
        <v/>
      </c>
    </row>
    <row r="866" spans="1:14" x14ac:dyDescent="0.3">
      <c r="A866" t="s">
        <v>2645</v>
      </c>
      <c r="B866" t="s">
        <v>29</v>
      </c>
      <c r="C866" t="s">
        <v>2646</v>
      </c>
      <c r="D866" t="s">
        <v>2647</v>
      </c>
      <c r="E866" t="s">
        <v>376</v>
      </c>
      <c r="F866" s="7">
        <v>320.05</v>
      </c>
      <c r="G866" t="s">
        <v>33</v>
      </c>
      <c r="H866" t="s">
        <v>34</v>
      </c>
      <c r="I866" t="s">
        <v>2476</v>
      </c>
      <c r="L866" s="8">
        <v>2.98E-2</v>
      </c>
      <c r="M866" t="s">
        <v>36</v>
      </c>
      <c r="N866" t="str">
        <f>IF(AND(PESQUISA!$B$3&lt;&gt;"",OR(PESQUISA!$B$4="TODAS",B866=PESQUISA!$B$4),ISNUMBER(SEARCH(PESQUISA!$B$3,D866))),ROW()-1,"")</f>
        <v/>
      </c>
    </row>
    <row r="867" spans="1:14" x14ac:dyDescent="0.3">
      <c r="A867" t="s">
        <v>2648</v>
      </c>
      <c r="B867" t="s">
        <v>29</v>
      </c>
      <c r="C867" t="s">
        <v>2649</v>
      </c>
      <c r="D867" t="s">
        <v>2650</v>
      </c>
      <c r="E867" t="s">
        <v>376</v>
      </c>
      <c r="F867" s="7">
        <v>318.32</v>
      </c>
      <c r="G867" t="s">
        <v>33</v>
      </c>
      <c r="H867" t="s">
        <v>34</v>
      </c>
      <c r="I867" t="s">
        <v>2476</v>
      </c>
      <c r="L867" s="8">
        <v>2.7E-2</v>
      </c>
      <c r="M867" t="s">
        <v>36</v>
      </c>
      <c r="N867" t="str">
        <f>IF(AND(PESQUISA!$B$3&lt;&gt;"",OR(PESQUISA!$B$4="TODAS",B867=PESQUISA!$B$4),ISNUMBER(SEARCH(PESQUISA!$B$3,D867))),ROW()-1,"")</f>
        <v/>
      </c>
    </row>
    <row r="868" spans="1:14" x14ac:dyDescent="0.3">
      <c r="A868" t="s">
        <v>2651</v>
      </c>
      <c r="B868" t="s">
        <v>29</v>
      </c>
      <c r="C868" t="s">
        <v>2652</v>
      </c>
      <c r="D868" t="s">
        <v>2653</v>
      </c>
      <c r="E868" t="s">
        <v>376</v>
      </c>
      <c r="F868" s="7">
        <v>142.51</v>
      </c>
      <c r="G868" t="s">
        <v>33</v>
      </c>
      <c r="H868" t="s">
        <v>34</v>
      </c>
      <c r="I868" t="s">
        <v>2476</v>
      </c>
      <c r="L868" s="8">
        <v>0.1022</v>
      </c>
      <c r="M868" t="s">
        <v>36</v>
      </c>
      <c r="N868" t="str">
        <f>IF(AND(PESQUISA!$B$3&lt;&gt;"",OR(PESQUISA!$B$4="TODAS",B868=PESQUISA!$B$4),ISNUMBER(SEARCH(PESQUISA!$B$3,D868))),ROW()-1,"")</f>
        <v/>
      </c>
    </row>
    <row r="869" spans="1:14" x14ac:dyDescent="0.3">
      <c r="A869" t="s">
        <v>2654</v>
      </c>
      <c r="B869" t="s">
        <v>29</v>
      </c>
      <c r="C869" t="s">
        <v>2655</v>
      </c>
      <c r="D869" t="s">
        <v>2656</v>
      </c>
      <c r="E869" t="s">
        <v>376</v>
      </c>
      <c r="F869" s="7">
        <v>135.56</v>
      </c>
      <c r="G869" t="s">
        <v>33</v>
      </c>
      <c r="H869" t="s">
        <v>34</v>
      </c>
      <c r="I869" t="s">
        <v>2476</v>
      </c>
      <c r="L869" s="8">
        <v>8.2400000000000001E-2</v>
      </c>
      <c r="M869" t="s">
        <v>36</v>
      </c>
      <c r="N869" t="str">
        <f>IF(AND(PESQUISA!$B$3&lt;&gt;"",OR(PESQUISA!$B$4="TODAS",B869=PESQUISA!$B$4),ISNUMBER(SEARCH(PESQUISA!$B$3,D869))),ROW()-1,"")</f>
        <v/>
      </c>
    </row>
    <row r="870" spans="1:14" x14ac:dyDescent="0.3">
      <c r="A870" t="s">
        <v>2657</v>
      </c>
      <c r="B870" t="s">
        <v>29</v>
      </c>
      <c r="C870" t="s">
        <v>2658</v>
      </c>
      <c r="D870" t="s">
        <v>2659</v>
      </c>
      <c r="E870" t="s">
        <v>376</v>
      </c>
      <c r="F870" s="7">
        <v>132.06</v>
      </c>
      <c r="G870" t="s">
        <v>33</v>
      </c>
      <c r="H870" t="s">
        <v>34</v>
      </c>
      <c r="I870" t="s">
        <v>2476</v>
      </c>
      <c r="L870" s="8">
        <v>7.1599999999999997E-2</v>
      </c>
      <c r="M870" t="s">
        <v>36</v>
      </c>
      <c r="N870" t="str">
        <f>IF(AND(PESQUISA!$B$3&lt;&gt;"",OR(PESQUISA!$B$4="TODAS",B870=PESQUISA!$B$4),ISNUMBER(SEARCH(PESQUISA!$B$3,D870))),ROW()-1,"")</f>
        <v/>
      </c>
    </row>
    <row r="871" spans="1:14" x14ac:dyDescent="0.3">
      <c r="A871" t="s">
        <v>2660</v>
      </c>
      <c r="B871" t="s">
        <v>29</v>
      </c>
      <c r="C871" t="s">
        <v>2661</v>
      </c>
      <c r="D871" t="s">
        <v>2662</v>
      </c>
      <c r="E871" t="s">
        <v>376</v>
      </c>
      <c r="F871" s="7">
        <v>195.97</v>
      </c>
      <c r="G871" t="s">
        <v>33</v>
      </c>
      <c r="H871" t="s">
        <v>34</v>
      </c>
      <c r="I871" t="s">
        <v>2476</v>
      </c>
      <c r="L871" s="8">
        <v>5.8500000000000003E-2</v>
      </c>
      <c r="M871" t="s">
        <v>36</v>
      </c>
      <c r="N871" t="str">
        <f>IF(AND(PESQUISA!$B$3&lt;&gt;"",OR(PESQUISA!$B$4="TODAS",B871=PESQUISA!$B$4),ISNUMBER(SEARCH(PESQUISA!$B$3,D871))),ROW()-1,"")</f>
        <v/>
      </c>
    </row>
    <row r="872" spans="1:14" x14ac:dyDescent="0.3">
      <c r="A872" t="s">
        <v>2663</v>
      </c>
      <c r="B872" t="s">
        <v>29</v>
      </c>
      <c r="C872" t="s">
        <v>2664</v>
      </c>
      <c r="D872" t="s">
        <v>2665</v>
      </c>
      <c r="E872" t="s">
        <v>376</v>
      </c>
      <c r="F872" s="7">
        <v>192.6</v>
      </c>
      <c r="G872" t="s">
        <v>33</v>
      </c>
      <c r="H872" t="s">
        <v>34</v>
      </c>
      <c r="I872" t="s">
        <v>2476</v>
      </c>
      <c r="L872" s="8">
        <v>4.9599999999999998E-2</v>
      </c>
      <c r="M872" t="s">
        <v>36</v>
      </c>
      <c r="N872" t="str">
        <f>IF(AND(PESQUISA!$B$3&lt;&gt;"",OR(PESQUISA!$B$4="TODAS",B872=PESQUISA!$B$4),ISNUMBER(SEARCH(PESQUISA!$B$3,D872))),ROW()-1,"")</f>
        <v/>
      </c>
    </row>
    <row r="873" spans="1:14" x14ac:dyDescent="0.3">
      <c r="A873" t="s">
        <v>2666</v>
      </c>
      <c r="B873" t="s">
        <v>29</v>
      </c>
      <c r="C873" t="s">
        <v>2667</v>
      </c>
      <c r="D873" t="s">
        <v>2668</v>
      </c>
      <c r="E873" t="s">
        <v>376</v>
      </c>
      <c r="F873" s="7">
        <v>190.87</v>
      </c>
      <c r="G873" t="s">
        <v>33</v>
      </c>
      <c r="H873" t="s">
        <v>34</v>
      </c>
      <c r="I873" t="s">
        <v>2476</v>
      </c>
      <c r="L873" s="8">
        <v>4.4999999999999998E-2</v>
      </c>
      <c r="M873" t="s">
        <v>36</v>
      </c>
      <c r="N873" t="str">
        <f>IF(AND(PESQUISA!$B$3&lt;&gt;"",OR(PESQUISA!$B$4="TODAS",B873=PESQUISA!$B$4),ISNUMBER(SEARCH(PESQUISA!$B$3,D873))),ROW()-1,"")</f>
        <v/>
      </c>
    </row>
    <row r="874" spans="1:14" x14ac:dyDescent="0.3">
      <c r="A874" t="s">
        <v>2669</v>
      </c>
      <c r="B874" t="s">
        <v>29</v>
      </c>
      <c r="C874" t="s">
        <v>2670</v>
      </c>
      <c r="D874" t="s">
        <v>2671</v>
      </c>
      <c r="E874" t="s">
        <v>376</v>
      </c>
      <c r="F874" s="7">
        <v>133.72999999999999</v>
      </c>
      <c r="G874" t="s">
        <v>33</v>
      </c>
      <c r="H874" t="s">
        <v>34</v>
      </c>
      <c r="I874" t="s">
        <v>2476</v>
      </c>
      <c r="L874" s="8">
        <v>6.59E-2</v>
      </c>
      <c r="M874" t="s">
        <v>36</v>
      </c>
      <c r="N874" t="str">
        <f>IF(AND(PESQUISA!$B$3&lt;&gt;"",OR(PESQUISA!$B$4="TODAS",B874=PESQUISA!$B$4),ISNUMBER(SEARCH(PESQUISA!$B$3,D874))),ROW()-1,"")</f>
        <v/>
      </c>
    </row>
    <row r="875" spans="1:14" x14ac:dyDescent="0.3">
      <c r="A875" t="s">
        <v>2672</v>
      </c>
      <c r="B875" t="s">
        <v>29</v>
      </c>
      <c r="C875" t="s">
        <v>2673</v>
      </c>
      <c r="D875" t="s">
        <v>2674</v>
      </c>
      <c r="E875" t="s">
        <v>376</v>
      </c>
      <c r="F875" s="7">
        <v>128.16</v>
      </c>
      <c r="G875" t="s">
        <v>33</v>
      </c>
      <c r="H875" t="s">
        <v>34</v>
      </c>
      <c r="I875" t="s">
        <v>2476</v>
      </c>
      <c r="L875" s="8">
        <v>4.7500000000000001E-2</v>
      </c>
      <c r="M875" t="s">
        <v>36</v>
      </c>
      <c r="N875" t="str">
        <f>IF(AND(PESQUISA!$B$3&lt;&gt;"",OR(PESQUISA!$B$4="TODAS",B875=PESQUISA!$B$4),ISNUMBER(SEARCH(PESQUISA!$B$3,D875))),ROW()-1,"")</f>
        <v/>
      </c>
    </row>
    <row r="876" spans="1:14" x14ac:dyDescent="0.3">
      <c r="A876" t="s">
        <v>2675</v>
      </c>
      <c r="B876" t="s">
        <v>29</v>
      </c>
      <c r="C876" t="s">
        <v>2676</v>
      </c>
      <c r="D876" t="s">
        <v>2677</v>
      </c>
      <c r="E876" t="s">
        <v>376</v>
      </c>
      <c r="F876" s="7">
        <v>127.24</v>
      </c>
      <c r="G876" t="s">
        <v>33</v>
      </c>
      <c r="H876" t="s">
        <v>34</v>
      </c>
      <c r="I876" t="s">
        <v>2476</v>
      </c>
      <c r="L876" s="8">
        <v>4.4299999999999999E-2</v>
      </c>
      <c r="M876" t="s">
        <v>36</v>
      </c>
      <c r="N876" t="str">
        <f>IF(AND(PESQUISA!$B$3&lt;&gt;"",OR(PESQUISA!$B$4="TODAS",B876=PESQUISA!$B$4),ISNUMBER(SEARCH(PESQUISA!$B$3,D876))),ROW()-1,"")</f>
        <v/>
      </c>
    </row>
    <row r="877" spans="1:14" x14ac:dyDescent="0.3">
      <c r="A877" t="s">
        <v>2678</v>
      </c>
      <c r="B877" t="s">
        <v>29</v>
      </c>
      <c r="C877" t="s">
        <v>2679</v>
      </c>
      <c r="D877" t="s">
        <v>2680</v>
      </c>
      <c r="E877" t="s">
        <v>376</v>
      </c>
      <c r="F877" s="7">
        <v>125.28</v>
      </c>
      <c r="G877" t="s">
        <v>33</v>
      </c>
      <c r="H877" t="s">
        <v>34</v>
      </c>
      <c r="I877" t="s">
        <v>2476</v>
      </c>
      <c r="L877" s="8">
        <v>6.1499999999999999E-2</v>
      </c>
      <c r="M877" t="s">
        <v>36</v>
      </c>
      <c r="N877" t="str">
        <f>IF(AND(PESQUISA!$B$3&lt;&gt;"",OR(PESQUISA!$B$4="TODAS",B877=PESQUISA!$B$4),ISNUMBER(SEARCH(PESQUISA!$B$3,D877))),ROW()-1,"")</f>
        <v/>
      </c>
    </row>
    <row r="878" spans="1:14" x14ac:dyDescent="0.3">
      <c r="A878" t="s">
        <v>2681</v>
      </c>
      <c r="B878" t="s">
        <v>29</v>
      </c>
      <c r="C878" t="s">
        <v>2682</v>
      </c>
      <c r="D878" t="s">
        <v>2683</v>
      </c>
      <c r="E878" t="s">
        <v>376</v>
      </c>
      <c r="F878" s="7">
        <v>123.06</v>
      </c>
      <c r="G878" t="s">
        <v>33</v>
      </c>
      <c r="H878" t="s">
        <v>34</v>
      </c>
      <c r="I878" t="s">
        <v>2476</v>
      </c>
      <c r="L878" s="8">
        <v>5.2699999999999997E-2</v>
      </c>
      <c r="M878" t="s">
        <v>36</v>
      </c>
      <c r="N878" t="str">
        <f>IF(AND(PESQUISA!$B$3&lt;&gt;"",OR(PESQUISA!$B$4="TODAS",B878=PESQUISA!$B$4),ISNUMBER(SEARCH(PESQUISA!$B$3,D878))),ROW()-1,"")</f>
        <v/>
      </c>
    </row>
    <row r="879" spans="1:14" x14ac:dyDescent="0.3">
      <c r="A879" t="s">
        <v>2684</v>
      </c>
      <c r="B879" t="s">
        <v>29</v>
      </c>
      <c r="C879" t="s">
        <v>2685</v>
      </c>
      <c r="D879" t="s">
        <v>2686</v>
      </c>
      <c r="E879" t="s">
        <v>376</v>
      </c>
      <c r="F879" s="7">
        <v>121.47</v>
      </c>
      <c r="G879" t="s">
        <v>33</v>
      </c>
      <c r="H879" t="s">
        <v>34</v>
      </c>
      <c r="I879" t="s">
        <v>2476</v>
      </c>
      <c r="L879" s="8">
        <v>4.5600000000000002E-2</v>
      </c>
      <c r="M879" t="s">
        <v>36</v>
      </c>
      <c r="N879" t="str">
        <f>IF(AND(PESQUISA!$B$3&lt;&gt;"",OR(PESQUISA!$B$4="TODAS",B879=PESQUISA!$B$4),ISNUMBER(SEARCH(PESQUISA!$B$3,D879))),ROW()-1,"")</f>
        <v/>
      </c>
    </row>
    <row r="880" spans="1:14" x14ac:dyDescent="0.3">
      <c r="A880" t="s">
        <v>2687</v>
      </c>
      <c r="B880" t="s">
        <v>29</v>
      </c>
      <c r="C880" t="s">
        <v>2688</v>
      </c>
      <c r="D880" t="s">
        <v>2689</v>
      </c>
      <c r="E880" t="s">
        <v>376</v>
      </c>
      <c r="F880" s="7">
        <v>169.91</v>
      </c>
      <c r="G880" t="s">
        <v>33</v>
      </c>
      <c r="H880" t="s">
        <v>34</v>
      </c>
      <c r="I880" t="s">
        <v>2476</v>
      </c>
      <c r="L880" s="8">
        <v>5.1900000000000002E-2</v>
      </c>
      <c r="M880" t="s">
        <v>36</v>
      </c>
      <c r="N880" t="str">
        <f>IF(AND(PESQUISA!$B$3&lt;&gt;"",OR(PESQUISA!$B$4="TODAS",B880=PESQUISA!$B$4),ISNUMBER(SEARCH(PESQUISA!$B$3,D880))),ROW()-1,"")</f>
        <v/>
      </c>
    </row>
    <row r="881" spans="1:14" x14ac:dyDescent="0.3">
      <c r="A881" t="s">
        <v>2690</v>
      </c>
      <c r="B881" t="s">
        <v>29</v>
      </c>
      <c r="C881" t="s">
        <v>2691</v>
      </c>
      <c r="D881" t="s">
        <v>2692</v>
      </c>
      <c r="E881" t="s">
        <v>376</v>
      </c>
      <c r="F881" s="7">
        <v>164.34</v>
      </c>
      <c r="G881" t="s">
        <v>33</v>
      </c>
      <c r="H881" t="s">
        <v>34</v>
      </c>
      <c r="I881" t="s">
        <v>2476</v>
      </c>
      <c r="L881" s="8">
        <v>3.7100000000000001E-2</v>
      </c>
      <c r="M881" t="s">
        <v>36</v>
      </c>
      <c r="N881" t="str">
        <f>IF(AND(PESQUISA!$B$3&lt;&gt;"",OR(PESQUISA!$B$4="TODAS",B881=PESQUISA!$B$4),ISNUMBER(SEARCH(PESQUISA!$B$3,D881))),ROW()-1,"")</f>
        <v/>
      </c>
    </row>
    <row r="882" spans="1:14" x14ac:dyDescent="0.3">
      <c r="A882" t="s">
        <v>2693</v>
      </c>
      <c r="B882" t="s">
        <v>29</v>
      </c>
      <c r="C882" t="s">
        <v>2694</v>
      </c>
      <c r="D882" t="s">
        <v>2695</v>
      </c>
      <c r="E882" t="s">
        <v>376</v>
      </c>
      <c r="F882" s="7">
        <v>163.41999999999999</v>
      </c>
      <c r="G882" t="s">
        <v>33</v>
      </c>
      <c r="H882" t="s">
        <v>34</v>
      </c>
      <c r="I882" t="s">
        <v>2476</v>
      </c>
      <c r="L882" s="8">
        <v>3.4500000000000003E-2</v>
      </c>
      <c r="M882" t="s">
        <v>36</v>
      </c>
      <c r="N882" t="str">
        <f>IF(AND(PESQUISA!$B$3&lt;&gt;"",OR(PESQUISA!$B$4="TODAS",B882=PESQUISA!$B$4),ISNUMBER(SEARCH(PESQUISA!$B$3,D882))),ROW()-1,"")</f>
        <v/>
      </c>
    </row>
    <row r="883" spans="1:14" x14ac:dyDescent="0.3">
      <c r="A883" t="s">
        <v>2696</v>
      </c>
      <c r="B883" t="s">
        <v>29</v>
      </c>
      <c r="C883" t="s">
        <v>2697</v>
      </c>
      <c r="D883" t="s">
        <v>2698</v>
      </c>
      <c r="E883" t="s">
        <v>376</v>
      </c>
      <c r="F883" s="7">
        <v>160.55000000000001</v>
      </c>
      <c r="G883" t="s">
        <v>33</v>
      </c>
      <c r="H883" t="s">
        <v>34</v>
      </c>
      <c r="I883" t="s">
        <v>2476</v>
      </c>
      <c r="L883" s="8">
        <v>4.8000000000000001E-2</v>
      </c>
      <c r="M883" t="s">
        <v>36</v>
      </c>
      <c r="N883" t="str">
        <f>IF(AND(PESQUISA!$B$3&lt;&gt;"",OR(PESQUISA!$B$4="TODAS",B883=PESQUISA!$B$4),ISNUMBER(SEARCH(PESQUISA!$B$3,D883))),ROW()-1,"")</f>
        <v/>
      </c>
    </row>
    <row r="884" spans="1:14" x14ac:dyDescent="0.3">
      <c r="A884" t="s">
        <v>2699</v>
      </c>
      <c r="B884" t="s">
        <v>29</v>
      </c>
      <c r="C884" t="s">
        <v>2700</v>
      </c>
      <c r="D884" t="s">
        <v>2701</v>
      </c>
      <c r="E884" t="s">
        <v>376</v>
      </c>
      <c r="F884" s="7">
        <v>158.33000000000001</v>
      </c>
      <c r="G884" t="s">
        <v>33</v>
      </c>
      <c r="H884" t="s">
        <v>34</v>
      </c>
      <c r="I884" t="s">
        <v>2476</v>
      </c>
      <c r="L884" s="8">
        <v>4.0899999999999999E-2</v>
      </c>
      <c r="M884" t="s">
        <v>36</v>
      </c>
      <c r="N884" t="str">
        <f>IF(AND(PESQUISA!$B$3&lt;&gt;"",OR(PESQUISA!$B$4="TODAS",B884=PESQUISA!$B$4),ISNUMBER(SEARCH(PESQUISA!$B$3,D884))),ROW()-1,"")</f>
        <v/>
      </c>
    </row>
    <row r="885" spans="1:14" x14ac:dyDescent="0.3">
      <c r="A885" t="s">
        <v>2702</v>
      </c>
      <c r="B885" t="s">
        <v>29</v>
      </c>
      <c r="C885" t="s">
        <v>2703</v>
      </c>
      <c r="D885" t="s">
        <v>2704</v>
      </c>
      <c r="E885" t="s">
        <v>376</v>
      </c>
      <c r="F885" s="7">
        <v>156.74</v>
      </c>
      <c r="G885" t="s">
        <v>33</v>
      </c>
      <c r="H885" t="s">
        <v>34</v>
      </c>
      <c r="I885" t="s">
        <v>2476</v>
      </c>
      <c r="L885" s="8">
        <v>3.5299999999999998E-2</v>
      </c>
      <c r="M885" t="s">
        <v>36</v>
      </c>
      <c r="N885" t="str">
        <f>IF(AND(PESQUISA!$B$3&lt;&gt;"",OR(PESQUISA!$B$4="TODAS",B885=PESQUISA!$B$4),ISNUMBER(SEARCH(PESQUISA!$B$3,D885))),ROW()-1,"")</f>
        <v/>
      </c>
    </row>
    <row r="886" spans="1:14" x14ac:dyDescent="0.3">
      <c r="A886" t="s">
        <v>2705</v>
      </c>
      <c r="B886" t="s">
        <v>29</v>
      </c>
      <c r="C886" t="s">
        <v>2706</v>
      </c>
      <c r="D886" t="s">
        <v>2707</v>
      </c>
      <c r="E886" t="s">
        <v>376</v>
      </c>
      <c r="F886" s="7">
        <v>59.4</v>
      </c>
      <c r="G886" t="s">
        <v>33</v>
      </c>
      <c r="H886" t="s">
        <v>34</v>
      </c>
      <c r="I886" t="s">
        <v>2476</v>
      </c>
      <c r="L886" s="8">
        <v>0.14829999999999999</v>
      </c>
      <c r="M886" t="s">
        <v>36</v>
      </c>
      <c r="N886" t="str">
        <f>IF(AND(PESQUISA!$B$3&lt;&gt;"",OR(PESQUISA!$B$4="TODAS",B886=PESQUISA!$B$4),ISNUMBER(SEARCH(PESQUISA!$B$3,D886))),ROW()-1,"")</f>
        <v/>
      </c>
    </row>
    <row r="887" spans="1:14" x14ac:dyDescent="0.3">
      <c r="A887" t="s">
        <v>2708</v>
      </c>
      <c r="B887" t="s">
        <v>29</v>
      </c>
      <c r="C887" t="s">
        <v>2709</v>
      </c>
      <c r="D887" t="s">
        <v>2710</v>
      </c>
      <c r="E887" t="s">
        <v>376</v>
      </c>
      <c r="F887" s="7">
        <v>53.83</v>
      </c>
      <c r="G887" t="s">
        <v>33</v>
      </c>
      <c r="H887" t="s">
        <v>34</v>
      </c>
      <c r="I887" t="s">
        <v>2476</v>
      </c>
      <c r="L887" s="8">
        <v>0.11310000000000001</v>
      </c>
      <c r="M887" t="s">
        <v>36</v>
      </c>
      <c r="N887" t="str">
        <f>IF(AND(PESQUISA!$B$3&lt;&gt;"",OR(PESQUISA!$B$4="TODAS",B887=PESQUISA!$B$4),ISNUMBER(SEARCH(PESQUISA!$B$3,D887))),ROW()-1,"")</f>
        <v/>
      </c>
    </row>
    <row r="888" spans="1:14" x14ac:dyDescent="0.3">
      <c r="A888" t="s">
        <v>2711</v>
      </c>
      <c r="B888" t="s">
        <v>29</v>
      </c>
      <c r="C888" t="s">
        <v>2712</v>
      </c>
      <c r="D888" t="s">
        <v>2713</v>
      </c>
      <c r="E888" t="s">
        <v>376</v>
      </c>
      <c r="F888" s="7">
        <v>52.91</v>
      </c>
      <c r="G888" t="s">
        <v>33</v>
      </c>
      <c r="H888" t="s">
        <v>34</v>
      </c>
      <c r="I888" t="s">
        <v>2476</v>
      </c>
      <c r="L888" s="8">
        <v>0.1066</v>
      </c>
      <c r="M888" t="s">
        <v>36</v>
      </c>
      <c r="N888" t="str">
        <f>IF(AND(PESQUISA!$B$3&lt;&gt;"",OR(PESQUISA!$B$4="TODAS",B888=PESQUISA!$B$4),ISNUMBER(SEARCH(PESQUISA!$B$3,D888))),ROW()-1,"")</f>
        <v/>
      </c>
    </row>
    <row r="889" spans="1:14" x14ac:dyDescent="0.3">
      <c r="A889" t="s">
        <v>2714</v>
      </c>
      <c r="B889" t="s">
        <v>29</v>
      </c>
      <c r="C889" t="s">
        <v>2715</v>
      </c>
      <c r="D889" t="s">
        <v>2716</v>
      </c>
      <c r="E889" t="s">
        <v>376</v>
      </c>
      <c r="F889" s="7">
        <v>54.76</v>
      </c>
      <c r="G889" t="s">
        <v>33</v>
      </c>
      <c r="H889" t="s">
        <v>34</v>
      </c>
      <c r="I889" t="s">
        <v>2476</v>
      </c>
      <c r="L889" s="8">
        <v>0.1406</v>
      </c>
      <c r="M889" t="s">
        <v>36</v>
      </c>
      <c r="N889" t="str">
        <f>IF(AND(PESQUISA!$B$3&lt;&gt;"",OR(PESQUISA!$B$4="TODAS",B889=PESQUISA!$B$4),ISNUMBER(SEARCH(PESQUISA!$B$3,D889))),ROW()-1,"")</f>
        <v/>
      </c>
    </row>
    <row r="890" spans="1:14" x14ac:dyDescent="0.3">
      <c r="A890" t="s">
        <v>2717</v>
      </c>
      <c r="B890" t="s">
        <v>29</v>
      </c>
      <c r="C890" t="s">
        <v>2718</v>
      </c>
      <c r="D890" t="s">
        <v>2719</v>
      </c>
      <c r="E890" t="s">
        <v>376</v>
      </c>
      <c r="F890" s="7">
        <v>52.54</v>
      </c>
      <c r="G890" t="s">
        <v>33</v>
      </c>
      <c r="H890" t="s">
        <v>34</v>
      </c>
      <c r="I890" t="s">
        <v>2476</v>
      </c>
      <c r="L890" s="8">
        <v>0.12330000000000001</v>
      </c>
      <c r="M890" t="s">
        <v>36</v>
      </c>
      <c r="N890" t="str">
        <f>IF(AND(PESQUISA!$B$3&lt;&gt;"",OR(PESQUISA!$B$4="TODAS",B890=PESQUISA!$B$4),ISNUMBER(SEARCH(PESQUISA!$B$3,D890))),ROW()-1,"")</f>
        <v/>
      </c>
    </row>
    <row r="891" spans="1:14" x14ac:dyDescent="0.3">
      <c r="A891" t="s">
        <v>2720</v>
      </c>
      <c r="B891" t="s">
        <v>29</v>
      </c>
      <c r="C891" t="s">
        <v>2721</v>
      </c>
      <c r="D891" t="s">
        <v>2722</v>
      </c>
      <c r="E891" t="s">
        <v>376</v>
      </c>
      <c r="F891" s="7">
        <v>50.95</v>
      </c>
      <c r="G891" t="s">
        <v>33</v>
      </c>
      <c r="H891" t="s">
        <v>34</v>
      </c>
      <c r="I891" t="s">
        <v>2476</v>
      </c>
      <c r="L891" s="8">
        <v>0.1087</v>
      </c>
      <c r="M891" t="s">
        <v>36</v>
      </c>
      <c r="N891" t="str">
        <f>IF(AND(PESQUISA!$B$3&lt;&gt;"",OR(PESQUISA!$B$4="TODAS",B891=PESQUISA!$B$4),ISNUMBER(SEARCH(PESQUISA!$B$3,D891))),ROW()-1,"")</f>
        <v/>
      </c>
    </row>
    <row r="892" spans="1:14" x14ac:dyDescent="0.3">
      <c r="A892" t="s">
        <v>2723</v>
      </c>
      <c r="B892" t="s">
        <v>29</v>
      </c>
      <c r="C892" t="s">
        <v>2724</v>
      </c>
      <c r="D892" t="s">
        <v>2725</v>
      </c>
      <c r="E892" t="s">
        <v>376</v>
      </c>
      <c r="F892" s="7">
        <v>97.07</v>
      </c>
      <c r="G892" t="s">
        <v>33</v>
      </c>
      <c r="H892" t="s">
        <v>34</v>
      </c>
      <c r="I892" t="s">
        <v>2476</v>
      </c>
      <c r="L892" s="8">
        <v>9.0800000000000006E-2</v>
      </c>
      <c r="M892" t="s">
        <v>36</v>
      </c>
      <c r="N892" t="str">
        <f>IF(AND(PESQUISA!$B$3&lt;&gt;"",OR(PESQUISA!$B$4="TODAS",B892=PESQUISA!$B$4),ISNUMBER(SEARCH(PESQUISA!$B$3,D892))),ROW()-1,"")</f>
        <v/>
      </c>
    </row>
    <row r="893" spans="1:14" x14ac:dyDescent="0.3">
      <c r="A893" t="s">
        <v>2726</v>
      </c>
      <c r="B893" t="s">
        <v>29</v>
      </c>
      <c r="C893" t="s">
        <v>2727</v>
      </c>
      <c r="D893" t="s">
        <v>2728</v>
      </c>
      <c r="E893" t="s">
        <v>376</v>
      </c>
      <c r="F893" s="7">
        <v>91.5</v>
      </c>
      <c r="G893" t="s">
        <v>33</v>
      </c>
      <c r="H893" t="s">
        <v>34</v>
      </c>
      <c r="I893" t="s">
        <v>2476</v>
      </c>
      <c r="L893" s="8">
        <v>6.6600000000000006E-2</v>
      </c>
      <c r="M893" t="s">
        <v>36</v>
      </c>
      <c r="N893" t="str">
        <f>IF(AND(PESQUISA!$B$3&lt;&gt;"",OR(PESQUISA!$B$4="TODAS",B893=PESQUISA!$B$4),ISNUMBER(SEARCH(PESQUISA!$B$3,D893))),ROW()-1,"")</f>
        <v/>
      </c>
    </row>
    <row r="894" spans="1:14" x14ac:dyDescent="0.3">
      <c r="A894" t="s">
        <v>2729</v>
      </c>
      <c r="B894" t="s">
        <v>29</v>
      </c>
      <c r="C894" t="s">
        <v>2730</v>
      </c>
      <c r="D894" t="s">
        <v>2731</v>
      </c>
      <c r="E894" t="s">
        <v>376</v>
      </c>
      <c r="F894" s="7">
        <v>90.58</v>
      </c>
      <c r="G894" t="s">
        <v>33</v>
      </c>
      <c r="H894" t="s">
        <v>34</v>
      </c>
      <c r="I894" t="s">
        <v>2476</v>
      </c>
      <c r="L894" s="8">
        <v>6.2300000000000001E-2</v>
      </c>
      <c r="M894" t="s">
        <v>36</v>
      </c>
      <c r="N894" t="str">
        <f>IF(AND(PESQUISA!$B$3&lt;&gt;"",OR(PESQUISA!$B$4="TODAS",B894=PESQUISA!$B$4),ISNUMBER(SEARCH(PESQUISA!$B$3,D894))),ROW()-1,"")</f>
        <v/>
      </c>
    </row>
    <row r="895" spans="1:14" x14ac:dyDescent="0.3">
      <c r="A895" t="s">
        <v>2732</v>
      </c>
      <c r="B895" t="s">
        <v>29</v>
      </c>
      <c r="C895" t="s">
        <v>2733</v>
      </c>
      <c r="D895" t="s">
        <v>2734</v>
      </c>
      <c r="E895" t="s">
        <v>376</v>
      </c>
      <c r="F895" s="7">
        <v>90.03</v>
      </c>
      <c r="G895" t="s">
        <v>33</v>
      </c>
      <c r="H895" t="s">
        <v>34</v>
      </c>
      <c r="I895" t="s">
        <v>2476</v>
      </c>
      <c r="L895" s="8">
        <v>8.5500000000000007E-2</v>
      </c>
      <c r="M895" t="s">
        <v>36</v>
      </c>
      <c r="N895" t="str">
        <f>IF(AND(PESQUISA!$B$3&lt;&gt;"",OR(PESQUISA!$B$4="TODAS",B895=PESQUISA!$B$4),ISNUMBER(SEARCH(PESQUISA!$B$3,D895))),ROW()-1,"")</f>
        <v/>
      </c>
    </row>
    <row r="896" spans="1:14" x14ac:dyDescent="0.3">
      <c r="A896" t="s">
        <v>2735</v>
      </c>
      <c r="B896" t="s">
        <v>29</v>
      </c>
      <c r="C896" t="s">
        <v>2736</v>
      </c>
      <c r="D896" t="s">
        <v>2737</v>
      </c>
      <c r="E896" t="s">
        <v>376</v>
      </c>
      <c r="F896" s="7">
        <v>87.81</v>
      </c>
      <c r="G896" t="s">
        <v>33</v>
      </c>
      <c r="H896" t="s">
        <v>34</v>
      </c>
      <c r="I896" t="s">
        <v>2476</v>
      </c>
      <c r="L896" s="8">
        <v>7.3800000000000004E-2</v>
      </c>
      <c r="M896" t="s">
        <v>36</v>
      </c>
      <c r="N896" t="str">
        <f>IF(AND(PESQUISA!$B$3&lt;&gt;"",OR(PESQUISA!$B$4="TODAS",B896=PESQUISA!$B$4),ISNUMBER(SEARCH(PESQUISA!$B$3,D896))),ROW()-1,"")</f>
        <v/>
      </c>
    </row>
    <row r="897" spans="1:14" x14ac:dyDescent="0.3">
      <c r="A897" t="s">
        <v>2738</v>
      </c>
      <c r="B897" t="s">
        <v>29</v>
      </c>
      <c r="C897" t="s">
        <v>2739</v>
      </c>
      <c r="D897" t="s">
        <v>2740</v>
      </c>
      <c r="E897" t="s">
        <v>376</v>
      </c>
      <c r="F897" s="7">
        <v>86.22</v>
      </c>
      <c r="G897" t="s">
        <v>33</v>
      </c>
      <c r="H897" t="s">
        <v>34</v>
      </c>
      <c r="I897" t="s">
        <v>2476</v>
      </c>
      <c r="L897" s="8">
        <v>6.4299999999999996E-2</v>
      </c>
      <c r="M897" t="s">
        <v>36</v>
      </c>
      <c r="N897" t="str">
        <f>IF(AND(PESQUISA!$B$3&lt;&gt;"",OR(PESQUISA!$B$4="TODAS",B897=PESQUISA!$B$4),ISNUMBER(SEARCH(PESQUISA!$B$3,D897))),ROW()-1,"")</f>
        <v/>
      </c>
    </row>
    <row r="898" spans="1:14" x14ac:dyDescent="0.3">
      <c r="A898" t="s">
        <v>2741</v>
      </c>
      <c r="B898" t="s">
        <v>29</v>
      </c>
      <c r="C898" t="s">
        <v>2742</v>
      </c>
      <c r="D898" t="s">
        <v>2743</v>
      </c>
      <c r="E898" t="s">
        <v>376</v>
      </c>
      <c r="F898" s="7">
        <v>172.61</v>
      </c>
      <c r="G898" t="s">
        <v>33</v>
      </c>
      <c r="H898" t="s">
        <v>34</v>
      </c>
      <c r="I898" t="s">
        <v>2476</v>
      </c>
      <c r="L898" s="8">
        <v>0.10680000000000001</v>
      </c>
      <c r="M898" t="s">
        <v>36</v>
      </c>
      <c r="N898" t="str">
        <f>IF(AND(PESQUISA!$B$3&lt;&gt;"",OR(PESQUISA!$B$4="TODAS",B898=PESQUISA!$B$4),ISNUMBER(SEARCH(PESQUISA!$B$3,D898))),ROW()-1,"")</f>
        <v/>
      </c>
    </row>
    <row r="899" spans="1:14" x14ac:dyDescent="0.3">
      <c r="A899" t="s">
        <v>2744</v>
      </c>
      <c r="B899" t="s">
        <v>29</v>
      </c>
      <c r="C899" t="s">
        <v>2745</v>
      </c>
      <c r="D899" t="s">
        <v>2746</v>
      </c>
      <c r="E899" t="s">
        <v>376</v>
      </c>
      <c r="F899" s="7">
        <v>163.09</v>
      </c>
      <c r="G899" t="s">
        <v>33</v>
      </c>
      <c r="H899" t="s">
        <v>34</v>
      </c>
      <c r="I899" t="s">
        <v>2476</v>
      </c>
      <c r="L899" s="8">
        <v>8.4400000000000003E-2</v>
      </c>
      <c r="M899" t="s">
        <v>36</v>
      </c>
      <c r="N899" t="str">
        <f>IF(AND(PESQUISA!$B$3&lt;&gt;"",OR(PESQUISA!$B$4="TODAS",B899=PESQUISA!$B$4),ISNUMBER(SEARCH(PESQUISA!$B$3,D899))),ROW()-1,"")</f>
        <v/>
      </c>
    </row>
    <row r="900" spans="1:14" x14ac:dyDescent="0.3">
      <c r="A900" t="s">
        <v>2747</v>
      </c>
      <c r="B900" t="s">
        <v>29</v>
      </c>
      <c r="C900" t="s">
        <v>2748</v>
      </c>
      <c r="D900" t="s">
        <v>2749</v>
      </c>
      <c r="E900" t="s">
        <v>376</v>
      </c>
      <c r="F900" s="7">
        <v>162.13999999999999</v>
      </c>
      <c r="G900" t="s">
        <v>33</v>
      </c>
      <c r="H900" t="s">
        <v>34</v>
      </c>
      <c r="I900" t="s">
        <v>2476</v>
      </c>
      <c r="L900" s="8">
        <v>8.2000000000000003E-2</v>
      </c>
      <c r="M900" t="s">
        <v>36</v>
      </c>
      <c r="N900" t="str">
        <f>IF(AND(PESQUISA!$B$3&lt;&gt;"",OR(PESQUISA!$B$4="TODAS",B900=PESQUISA!$B$4),ISNUMBER(SEARCH(PESQUISA!$B$3,D900))),ROW()-1,"")</f>
        <v/>
      </c>
    </row>
    <row r="901" spans="1:14" x14ac:dyDescent="0.3">
      <c r="A901" t="s">
        <v>2750</v>
      </c>
      <c r="B901" t="s">
        <v>29</v>
      </c>
      <c r="C901" t="s">
        <v>2751</v>
      </c>
      <c r="D901" t="s">
        <v>2752</v>
      </c>
      <c r="E901" t="s">
        <v>376</v>
      </c>
      <c r="F901" s="7">
        <v>235.85</v>
      </c>
      <c r="G901" t="s">
        <v>33</v>
      </c>
      <c r="H901" t="s">
        <v>34</v>
      </c>
      <c r="I901" t="s">
        <v>2476</v>
      </c>
      <c r="L901" s="8">
        <v>6.3500000000000001E-2</v>
      </c>
      <c r="M901" t="s">
        <v>36</v>
      </c>
      <c r="N901" t="str">
        <f>IF(AND(PESQUISA!$B$3&lt;&gt;"",OR(PESQUISA!$B$4="TODAS",B901=PESQUISA!$B$4),ISNUMBER(SEARCH(PESQUISA!$B$3,D901))),ROW()-1,"")</f>
        <v/>
      </c>
    </row>
    <row r="902" spans="1:14" x14ac:dyDescent="0.3">
      <c r="A902" t="s">
        <v>2753</v>
      </c>
      <c r="B902" t="s">
        <v>29</v>
      </c>
      <c r="C902" t="s">
        <v>2754</v>
      </c>
      <c r="D902" t="s">
        <v>2755</v>
      </c>
      <c r="E902" t="s">
        <v>376</v>
      </c>
      <c r="F902" s="7">
        <v>230.52</v>
      </c>
      <c r="G902" t="s">
        <v>33</v>
      </c>
      <c r="H902" t="s">
        <v>34</v>
      </c>
      <c r="I902" t="s">
        <v>2476</v>
      </c>
      <c r="L902" s="8">
        <v>5.1499999999999997E-2</v>
      </c>
      <c r="M902" t="s">
        <v>36</v>
      </c>
      <c r="N902" t="str">
        <f>IF(AND(PESQUISA!$B$3&lt;&gt;"",OR(PESQUISA!$B$4="TODAS",B902=PESQUISA!$B$4),ISNUMBER(SEARCH(PESQUISA!$B$3,D902))),ROW()-1,"")</f>
        <v/>
      </c>
    </row>
    <row r="903" spans="1:14" x14ac:dyDescent="0.3">
      <c r="A903" t="s">
        <v>2756</v>
      </c>
      <c r="B903" t="s">
        <v>29</v>
      </c>
      <c r="C903" t="s">
        <v>2757</v>
      </c>
      <c r="D903" t="s">
        <v>2758</v>
      </c>
      <c r="E903" t="s">
        <v>376</v>
      </c>
      <c r="F903" s="7">
        <v>230.75</v>
      </c>
      <c r="G903" t="s">
        <v>33</v>
      </c>
      <c r="H903" t="s">
        <v>34</v>
      </c>
      <c r="I903" t="s">
        <v>2476</v>
      </c>
      <c r="L903" s="8">
        <v>5.2200000000000003E-2</v>
      </c>
      <c r="M903" t="s">
        <v>36</v>
      </c>
      <c r="N903" t="str">
        <f>IF(AND(PESQUISA!$B$3&lt;&gt;"",OR(PESQUISA!$B$4="TODAS",B903=PESQUISA!$B$4),ISNUMBER(SEARCH(PESQUISA!$B$3,D903))),ROW()-1,"")</f>
        <v/>
      </c>
    </row>
    <row r="904" spans="1:14" x14ac:dyDescent="0.3">
      <c r="A904" t="s">
        <v>2759</v>
      </c>
      <c r="B904" t="s">
        <v>29</v>
      </c>
      <c r="C904" t="s">
        <v>2760</v>
      </c>
      <c r="D904" t="s">
        <v>2761</v>
      </c>
      <c r="E904" t="s">
        <v>376</v>
      </c>
      <c r="F904" s="7">
        <v>150.25</v>
      </c>
      <c r="G904" t="s">
        <v>33</v>
      </c>
      <c r="H904" t="s">
        <v>34</v>
      </c>
      <c r="I904" t="s">
        <v>2476</v>
      </c>
      <c r="L904" s="8">
        <v>0.1227</v>
      </c>
      <c r="M904" t="s">
        <v>36</v>
      </c>
      <c r="N904" t="str">
        <f>IF(AND(PESQUISA!$B$3&lt;&gt;"",OR(PESQUISA!$B$4="TODAS",B904=PESQUISA!$B$4),ISNUMBER(SEARCH(PESQUISA!$B$3,D904))),ROW()-1,"")</f>
        <v/>
      </c>
    </row>
    <row r="905" spans="1:14" x14ac:dyDescent="0.3">
      <c r="A905" t="s">
        <v>2762</v>
      </c>
      <c r="B905" t="s">
        <v>29</v>
      </c>
      <c r="C905" t="s">
        <v>2763</v>
      </c>
      <c r="D905" t="s">
        <v>2764</v>
      </c>
      <c r="E905" t="s">
        <v>376</v>
      </c>
      <c r="F905" s="7">
        <v>140.72999999999999</v>
      </c>
      <c r="G905" t="s">
        <v>33</v>
      </c>
      <c r="H905" t="s">
        <v>34</v>
      </c>
      <c r="I905" t="s">
        <v>2476</v>
      </c>
      <c r="L905" s="8">
        <v>9.7799999999999998E-2</v>
      </c>
      <c r="M905" t="s">
        <v>36</v>
      </c>
      <c r="N905" t="str">
        <f>IF(AND(PESQUISA!$B$3&lt;&gt;"",OR(PESQUISA!$B$4="TODAS",B905=PESQUISA!$B$4),ISNUMBER(SEARCH(PESQUISA!$B$3,D905))),ROW()-1,"")</f>
        <v/>
      </c>
    </row>
    <row r="906" spans="1:14" x14ac:dyDescent="0.3">
      <c r="A906" t="s">
        <v>2765</v>
      </c>
      <c r="B906" t="s">
        <v>29</v>
      </c>
      <c r="C906" t="s">
        <v>2766</v>
      </c>
      <c r="D906" t="s">
        <v>2767</v>
      </c>
      <c r="E906" t="s">
        <v>376</v>
      </c>
      <c r="F906" s="7">
        <v>139.78</v>
      </c>
      <c r="G906" t="s">
        <v>33</v>
      </c>
      <c r="H906" t="s">
        <v>34</v>
      </c>
      <c r="I906" t="s">
        <v>2476</v>
      </c>
      <c r="L906" s="8">
        <v>9.5100000000000004E-2</v>
      </c>
      <c r="M906" t="s">
        <v>36</v>
      </c>
      <c r="N906" t="str">
        <f>IF(AND(PESQUISA!$B$3&lt;&gt;"",OR(PESQUISA!$B$4="TODAS",B906=PESQUISA!$B$4),ISNUMBER(SEARCH(PESQUISA!$B$3,D906))),ROW()-1,"")</f>
        <v/>
      </c>
    </row>
    <row r="907" spans="1:14" x14ac:dyDescent="0.3">
      <c r="A907" t="s">
        <v>2768</v>
      </c>
      <c r="B907" t="s">
        <v>29</v>
      </c>
      <c r="C907" t="s">
        <v>2769</v>
      </c>
      <c r="D907" t="s">
        <v>2770</v>
      </c>
      <c r="E907" t="s">
        <v>376</v>
      </c>
      <c r="F907" s="7">
        <v>201.85</v>
      </c>
      <c r="G907" t="s">
        <v>33</v>
      </c>
      <c r="H907" t="s">
        <v>34</v>
      </c>
      <c r="I907" t="s">
        <v>2476</v>
      </c>
      <c r="L907" s="8">
        <v>7.4200000000000002E-2</v>
      </c>
      <c r="M907" t="s">
        <v>36</v>
      </c>
      <c r="N907" t="str">
        <f>IF(AND(PESQUISA!$B$3&lt;&gt;"",OR(PESQUISA!$B$4="TODAS",B907=PESQUISA!$B$4),ISNUMBER(SEARCH(PESQUISA!$B$3,D907))),ROW()-1,"")</f>
        <v/>
      </c>
    </row>
    <row r="908" spans="1:14" x14ac:dyDescent="0.3">
      <c r="A908" t="s">
        <v>2771</v>
      </c>
      <c r="B908" t="s">
        <v>29</v>
      </c>
      <c r="C908" t="s">
        <v>2772</v>
      </c>
      <c r="D908" t="s">
        <v>2773</v>
      </c>
      <c r="E908" t="s">
        <v>376</v>
      </c>
      <c r="F908" s="7">
        <v>196.52</v>
      </c>
      <c r="G908" t="s">
        <v>33</v>
      </c>
      <c r="H908" t="s">
        <v>34</v>
      </c>
      <c r="I908" t="s">
        <v>2476</v>
      </c>
      <c r="L908" s="8">
        <v>6.0499999999999998E-2</v>
      </c>
      <c r="M908" t="s">
        <v>36</v>
      </c>
      <c r="N908" t="str">
        <f>IF(AND(PESQUISA!$B$3&lt;&gt;"",OR(PESQUISA!$B$4="TODAS",B908=PESQUISA!$B$4),ISNUMBER(SEARCH(PESQUISA!$B$3,D908))),ROW()-1,"")</f>
        <v/>
      </c>
    </row>
    <row r="909" spans="1:14" x14ac:dyDescent="0.3">
      <c r="A909" t="s">
        <v>2774</v>
      </c>
      <c r="B909" t="s">
        <v>29</v>
      </c>
      <c r="C909" t="s">
        <v>2775</v>
      </c>
      <c r="D909" t="s">
        <v>2776</v>
      </c>
      <c r="E909" t="s">
        <v>376</v>
      </c>
      <c r="F909" s="7">
        <v>196.75</v>
      </c>
      <c r="G909" t="s">
        <v>33</v>
      </c>
      <c r="H909" t="s">
        <v>34</v>
      </c>
      <c r="I909" t="s">
        <v>2476</v>
      </c>
      <c r="L909" s="8">
        <v>6.1199999999999997E-2</v>
      </c>
      <c r="M909" t="s">
        <v>36</v>
      </c>
      <c r="N909" t="str">
        <f>IF(AND(PESQUISA!$B$3&lt;&gt;"",OR(PESQUISA!$B$4="TODAS",B909=PESQUISA!$B$4),ISNUMBER(SEARCH(PESQUISA!$B$3,D909))),ROW()-1,"")</f>
        <v/>
      </c>
    </row>
    <row r="910" spans="1:14" x14ac:dyDescent="0.3">
      <c r="A910" t="s">
        <v>2777</v>
      </c>
      <c r="B910" t="s">
        <v>29</v>
      </c>
      <c r="C910" t="s">
        <v>2778</v>
      </c>
      <c r="D910" t="s">
        <v>2779</v>
      </c>
      <c r="E910" t="s">
        <v>376</v>
      </c>
      <c r="F910" s="7">
        <v>11.17</v>
      </c>
      <c r="G910" t="s">
        <v>33</v>
      </c>
      <c r="H910" t="s">
        <v>34</v>
      </c>
      <c r="I910" t="s">
        <v>2476</v>
      </c>
      <c r="L910" s="8">
        <v>0.53269999999999995</v>
      </c>
      <c r="M910" t="s">
        <v>36</v>
      </c>
      <c r="N910" t="str">
        <f>IF(AND(PESQUISA!$B$3&lt;&gt;"",OR(PESQUISA!$B$4="TODAS",B910=PESQUISA!$B$4),ISNUMBER(SEARCH(PESQUISA!$B$3,D910))),ROW()-1,"")</f>
        <v/>
      </c>
    </row>
    <row r="911" spans="1:14" x14ac:dyDescent="0.3">
      <c r="A911" t="s">
        <v>2780</v>
      </c>
      <c r="B911" t="s">
        <v>29</v>
      </c>
      <c r="C911" t="s">
        <v>2781</v>
      </c>
      <c r="D911" t="s">
        <v>2782</v>
      </c>
      <c r="E911" t="s">
        <v>376</v>
      </c>
      <c r="F911" s="7">
        <v>8.9499999999999993</v>
      </c>
      <c r="G911" t="s">
        <v>33</v>
      </c>
      <c r="H911" t="s">
        <v>34</v>
      </c>
      <c r="I911" t="s">
        <v>2476</v>
      </c>
      <c r="L911" s="8">
        <v>0.52849999999999997</v>
      </c>
      <c r="M911" t="s">
        <v>36</v>
      </c>
      <c r="N911" t="str">
        <f>IF(AND(PESQUISA!$B$3&lt;&gt;"",OR(PESQUISA!$B$4="TODAS",B911=PESQUISA!$B$4),ISNUMBER(SEARCH(PESQUISA!$B$3,D911))),ROW()-1,"")</f>
        <v/>
      </c>
    </row>
    <row r="912" spans="1:14" x14ac:dyDescent="0.3">
      <c r="A912" t="s">
        <v>2783</v>
      </c>
      <c r="B912" t="s">
        <v>29</v>
      </c>
      <c r="C912" t="s">
        <v>2784</v>
      </c>
      <c r="D912" t="s">
        <v>2785</v>
      </c>
      <c r="E912" t="s">
        <v>376</v>
      </c>
      <c r="F912" s="7">
        <v>7.44</v>
      </c>
      <c r="G912" t="s">
        <v>33</v>
      </c>
      <c r="H912" t="s">
        <v>34</v>
      </c>
      <c r="I912" t="s">
        <v>2476</v>
      </c>
      <c r="L912" s="8">
        <v>0.51480000000000004</v>
      </c>
      <c r="M912" t="s">
        <v>36</v>
      </c>
      <c r="N912" t="str">
        <f>IF(AND(PESQUISA!$B$3&lt;&gt;"",OR(PESQUISA!$B$4="TODAS",B912=PESQUISA!$B$4),ISNUMBER(SEARCH(PESQUISA!$B$3,D912))),ROW()-1,"")</f>
        <v/>
      </c>
    </row>
    <row r="913" spans="1:14" x14ac:dyDescent="0.3">
      <c r="A913" t="s">
        <v>2786</v>
      </c>
      <c r="B913" t="s">
        <v>29</v>
      </c>
      <c r="C913" t="s">
        <v>2787</v>
      </c>
      <c r="D913" t="s">
        <v>2788</v>
      </c>
      <c r="E913" t="s">
        <v>376</v>
      </c>
      <c r="F913" s="7">
        <v>29.31</v>
      </c>
      <c r="G913" t="s">
        <v>33</v>
      </c>
      <c r="H913" t="s">
        <v>34</v>
      </c>
      <c r="I913" t="s">
        <v>2476</v>
      </c>
      <c r="L913" s="8">
        <v>0.47189999999999999</v>
      </c>
      <c r="M913" t="s">
        <v>36</v>
      </c>
      <c r="N913" t="str">
        <f>IF(AND(PESQUISA!$B$3&lt;&gt;"",OR(PESQUISA!$B$4="TODAS",B913=PESQUISA!$B$4),ISNUMBER(SEARCH(PESQUISA!$B$3,D913))),ROW()-1,"")</f>
        <v/>
      </c>
    </row>
    <row r="914" spans="1:14" x14ac:dyDescent="0.3">
      <c r="A914" t="s">
        <v>2789</v>
      </c>
      <c r="B914" t="s">
        <v>29</v>
      </c>
      <c r="C914" t="s">
        <v>2790</v>
      </c>
      <c r="D914" t="s">
        <v>2791</v>
      </c>
      <c r="E914" t="s">
        <v>376</v>
      </c>
      <c r="F914" s="7">
        <v>25.15</v>
      </c>
      <c r="G914" t="s">
        <v>33</v>
      </c>
      <c r="H914" t="s">
        <v>34</v>
      </c>
      <c r="I914" t="s">
        <v>2476</v>
      </c>
      <c r="L914" s="8">
        <v>0.54159999999999997</v>
      </c>
      <c r="M914" t="s">
        <v>36</v>
      </c>
      <c r="N914" t="str">
        <f>IF(AND(PESQUISA!$B$3&lt;&gt;"",OR(PESQUISA!$B$4="TODAS",B914=PESQUISA!$B$4),ISNUMBER(SEARCH(PESQUISA!$B$3,D914))),ROW()-1,"")</f>
        <v/>
      </c>
    </row>
    <row r="915" spans="1:14" x14ac:dyDescent="0.3">
      <c r="A915" t="s">
        <v>2792</v>
      </c>
      <c r="B915" t="s">
        <v>29</v>
      </c>
      <c r="C915" t="s">
        <v>2793</v>
      </c>
      <c r="D915" t="s">
        <v>2794</v>
      </c>
      <c r="E915" t="s">
        <v>376</v>
      </c>
      <c r="F915" s="7">
        <v>1.39</v>
      </c>
      <c r="G915" t="s">
        <v>33</v>
      </c>
      <c r="H915" t="s">
        <v>34</v>
      </c>
      <c r="I915" t="s">
        <v>2476</v>
      </c>
      <c r="L915" s="8">
        <v>0.5252</v>
      </c>
      <c r="M915" t="s">
        <v>36</v>
      </c>
      <c r="N915" t="str">
        <f>IF(AND(PESQUISA!$B$3&lt;&gt;"",OR(PESQUISA!$B$4="TODAS",B915=PESQUISA!$B$4),ISNUMBER(SEARCH(PESQUISA!$B$3,D915))),ROW()-1,"")</f>
        <v/>
      </c>
    </row>
    <row r="916" spans="1:14" x14ac:dyDescent="0.3">
      <c r="A916" t="s">
        <v>2795</v>
      </c>
      <c r="B916" t="s">
        <v>29</v>
      </c>
      <c r="C916" t="s">
        <v>2796</v>
      </c>
      <c r="D916" t="s">
        <v>2797</v>
      </c>
      <c r="E916" t="s">
        <v>32</v>
      </c>
      <c r="G916" t="s">
        <v>33</v>
      </c>
      <c r="H916" t="s">
        <v>34</v>
      </c>
      <c r="I916" t="s">
        <v>2476</v>
      </c>
      <c r="M916" t="s">
        <v>53</v>
      </c>
      <c r="N916" t="str">
        <f>IF(AND(PESQUISA!$B$3&lt;&gt;"",OR(PESQUISA!$B$4="TODAS",B916=PESQUISA!$B$4),ISNUMBER(SEARCH(PESQUISA!$B$3,D916))),ROW()-1,"")</f>
        <v/>
      </c>
    </row>
    <row r="917" spans="1:14" x14ac:dyDescent="0.3">
      <c r="A917" t="s">
        <v>2798</v>
      </c>
      <c r="B917" t="s">
        <v>29</v>
      </c>
      <c r="C917" t="s">
        <v>2799</v>
      </c>
      <c r="D917" t="s">
        <v>2800</v>
      </c>
      <c r="E917" t="s">
        <v>32</v>
      </c>
      <c r="G917" t="s">
        <v>33</v>
      </c>
      <c r="H917" t="s">
        <v>34</v>
      </c>
      <c r="I917" t="s">
        <v>2476</v>
      </c>
      <c r="M917" t="s">
        <v>53</v>
      </c>
      <c r="N917" t="str">
        <f>IF(AND(PESQUISA!$B$3&lt;&gt;"",OR(PESQUISA!$B$4="TODAS",B917=PESQUISA!$B$4),ISNUMBER(SEARCH(PESQUISA!$B$3,D917))),ROW()-1,"")</f>
        <v/>
      </c>
    </row>
    <row r="918" spans="1:14" x14ac:dyDescent="0.3">
      <c r="A918" t="s">
        <v>2801</v>
      </c>
      <c r="B918" t="s">
        <v>29</v>
      </c>
      <c r="C918" t="s">
        <v>2802</v>
      </c>
      <c r="D918" t="s">
        <v>2803</v>
      </c>
      <c r="E918" t="s">
        <v>32</v>
      </c>
      <c r="G918" t="s">
        <v>33</v>
      </c>
      <c r="H918" t="s">
        <v>34</v>
      </c>
      <c r="I918" t="s">
        <v>2476</v>
      </c>
      <c r="M918" t="s">
        <v>53</v>
      </c>
      <c r="N918" t="str">
        <f>IF(AND(PESQUISA!$B$3&lt;&gt;"",OR(PESQUISA!$B$4="TODAS",B918=PESQUISA!$B$4),ISNUMBER(SEARCH(PESQUISA!$B$3,D918))),ROW()-1,"")</f>
        <v/>
      </c>
    </row>
    <row r="919" spans="1:14" x14ac:dyDescent="0.3">
      <c r="A919" t="s">
        <v>2804</v>
      </c>
      <c r="B919" t="s">
        <v>29</v>
      </c>
      <c r="C919" t="s">
        <v>2805</v>
      </c>
      <c r="D919" t="s">
        <v>2806</v>
      </c>
      <c r="E919" t="s">
        <v>32</v>
      </c>
      <c r="G919" t="s">
        <v>33</v>
      </c>
      <c r="H919" t="s">
        <v>34</v>
      </c>
      <c r="I919" t="s">
        <v>2476</v>
      </c>
      <c r="M919" t="s">
        <v>53</v>
      </c>
      <c r="N919" t="str">
        <f>IF(AND(PESQUISA!$B$3&lt;&gt;"",OR(PESQUISA!$B$4="TODAS",B919=PESQUISA!$B$4),ISNUMBER(SEARCH(PESQUISA!$B$3,D919))),ROW()-1,"")</f>
        <v/>
      </c>
    </row>
    <row r="920" spans="1:14" x14ac:dyDescent="0.3">
      <c r="A920" t="s">
        <v>2807</v>
      </c>
      <c r="B920" t="s">
        <v>29</v>
      </c>
      <c r="C920" t="s">
        <v>2808</v>
      </c>
      <c r="D920" t="s">
        <v>2809</v>
      </c>
      <c r="E920" t="s">
        <v>376</v>
      </c>
      <c r="F920" s="7">
        <v>8.34</v>
      </c>
      <c r="G920" t="s">
        <v>33</v>
      </c>
      <c r="H920" t="s">
        <v>34</v>
      </c>
      <c r="I920" t="s">
        <v>2476</v>
      </c>
      <c r="L920" s="8">
        <v>0.52280000000000004</v>
      </c>
      <c r="M920" t="s">
        <v>36</v>
      </c>
      <c r="N920" t="str">
        <f>IF(AND(PESQUISA!$B$3&lt;&gt;"",OR(PESQUISA!$B$4="TODAS",B920=PESQUISA!$B$4),ISNUMBER(SEARCH(PESQUISA!$B$3,D920))),ROW()-1,"")</f>
        <v/>
      </c>
    </row>
    <row r="921" spans="1:14" x14ac:dyDescent="0.3">
      <c r="A921" t="s">
        <v>2810</v>
      </c>
      <c r="B921" t="s">
        <v>29</v>
      </c>
      <c r="C921" t="s">
        <v>2811</v>
      </c>
      <c r="D921" t="s">
        <v>2812</v>
      </c>
      <c r="E921" t="s">
        <v>376</v>
      </c>
      <c r="F921" s="7">
        <v>6.74</v>
      </c>
      <c r="G921" t="s">
        <v>33</v>
      </c>
      <c r="H921" t="s">
        <v>34</v>
      </c>
      <c r="I921" t="s">
        <v>2476</v>
      </c>
      <c r="L921" s="8">
        <v>0.51339999999999997</v>
      </c>
      <c r="M921" t="s">
        <v>36</v>
      </c>
      <c r="N921" t="str">
        <f>IF(AND(PESQUISA!$B$3&lt;&gt;"",OR(PESQUISA!$B$4="TODAS",B921=PESQUISA!$B$4),ISNUMBER(SEARCH(PESQUISA!$B$3,D921))),ROW()-1,"")</f>
        <v/>
      </c>
    </row>
    <row r="922" spans="1:14" x14ac:dyDescent="0.3">
      <c r="A922" t="s">
        <v>2813</v>
      </c>
      <c r="B922" t="s">
        <v>29</v>
      </c>
      <c r="C922" t="s">
        <v>2814</v>
      </c>
      <c r="D922" t="s">
        <v>2815</v>
      </c>
      <c r="E922" t="s">
        <v>376</v>
      </c>
      <c r="F922" s="7">
        <v>6.26</v>
      </c>
      <c r="G922" t="s">
        <v>33</v>
      </c>
      <c r="H922" t="s">
        <v>34</v>
      </c>
      <c r="I922" t="s">
        <v>2476</v>
      </c>
      <c r="L922" s="8">
        <v>0.51119999999999999</v>
      </c>
      <c r="M922" t="s">
        <v>36</v>
      </c>
      <c r="N922" t="str">
        <f>IF(AND(PESQUISA!$B$3&lt;&gt;"",OR(PESQUISA!$B$4="TODAS",B922=PESQUISA!$B$4),ISNUMBER(SEARCH(PESQUISA!$B$3,D922))),ROW()-1,"")</f>
        <v/>
      </c>
    </row>
    <row r="923" spans="1:14" x14ac:dyDescent="0.3">
      <c r="A923" t="s">
        <v>2816</v>
      </c>
      <c r="B923" t="s">
        <v>29</v>
      </c>
      <c r="C923" t="s">
        <v>2817</v>
      </c>
      <c r="D923" t="s">
        <v>2818</v>
      </c>
      <c r="E923" t="s">
        <v>376</v>
      </c>
      <c r="F923" s="7">
        <v>15.91</v>
      </c>
      <c r="G923" t="s">
        <v>33</v>
      </c>
      <c r="H923" t="s">
        <v>34</v>
      </c>
      <c r="I923" t="s">
        <v>2476</v>
      </c>
      <c r="L923" s="8">
        <v>0.51919999999999999</v>
      </c>
      <c r="M923" t="s">
        <v>36</v>
      </c>
      <c r="N923" t="str">
        <f>IF(AND(PESQUISA!$B$3&lt;&gt;"",OR(PESQUISA!$B$4="TODAS",B923=PESQUISA!$B$4),ISNUMBER(SEARCH(PESQUISA!$B$3,D923))),ROW()-1,"")</f>
        <v/>
      </c>
    </row>
    <row r="924" spans="1:14" x14ac:dyDescent="0.3">
      <c r="A924" t="s">
        <v>2819</v>
      </c>
      <c r="B924" t="s">
        <v>29</v>
      </c>
      <c r="C924" t="s">
        <v>2820</v>
      </c>
      <c r="D924" t="s">
        <v>2821</v>
      </c>
      <c r="E924" t="s">
        <v>376</v>
      </c>
      <c r="F924" s="7">
        <v>13.69</v>
      </c>
      <c r="G924" t="s">
        <v>33</v>
      </c>
      <c r="H924" t="s">
        <v>34</v>
      </c>
      <c r="I924" t="s">
        <v>2476</v>
      </c>
      <c r="L924" s="8">
        <v>0.51719999999999999</v>
      </c>
      <c r="M924" t="s">
        <v>36</v>
      </c>
      <c r="N924" t="str">
        <f>IF(AND(PESQUISA!$B$3&lt;&gt;"",OR(PESQUISA!$B$4="TODAS",B924=PESQUISA!$B$4),ISNUMBER(SEARCH(PESQUISA!$B$3,D924))),ROW()-1,"")</f>
        <v/>
      </c>
    </row>
    <row r="925" spans="1:14" x14ac:dyDescent="0.3">
      <c r="A925" t="s">
        <v>2822</v>
      </c>
      <c r="B925" t="s">
        <v>29</v>
      </c>
      <c r="C925" t="s">
        <v>2823</v>
      </c>
      <c r="D925" t="s">
        <v>2824</v>
      </c>
      <c r="E925" t="s">
        <v>376</v>
      </c>
      <c r="F925" s="7">
        <v>12.5</v>
      </c>
      <c r="G925" t="s">
        <v>33</v>
      </c>
      <c r="H925" t="s">
        <v>34</v>
      </c>
      <c r="I925" t="s">
        <v>2476</v>
      </c>
      <c r="L925" s="8">
        <v>0.51439999999999997</v>
      </c>
      <c r="M925" t="s">
        <v>36</v>
      </c>
      <c r="N925" t="str">
        <f>IF(AND(PESQUISA!$B$3&lt;&gt;"",OR(PESQUISA!$B$4="TODAS",B925=PESQUISA!$B$4),ISNUMBER(SEARCH(PESQUISA!$B$3,D925))),ROW()-1,"")</f>
        <v/>
      </c>
    </row>
    <row r="926" spans="1:14" x14ac:dyDescent="0.3">
      <c r="A926" t="s">
        <v>2825</v>
      </c>
      <c r="B926" t="s">
        <v>29</v>
      </c>
      <c r="C926" t="s">
        <v>2826</v>
      </c>
      <c r="D926" t="s">
        <v>2827</v>
      </c>
      <c r="E926" t="s">
        <v>376</v>
      </c>
      <c r="F926" s="7">
        <v>6.68</v>
      </c>
      <c r="G926" t="s">
        <v>33</v>
      </c>
      <c r="H926" t="s">
        <v>34</v>
      </c>
      <c r="I926" t="s">
        <v>2476</v>
      </c>
      <c r="L926" s="8">
        <v>0.51349999999999996</v>
      </c>
      <c r="M926" t="s">
        <v>36</v>
      </c>
      <c r="N926" t="str">
        <f>IF(AND(PESQUISA!$B$3&lt;&gt;"",OR(PESQUISA!$B$4="TODAS",B926=PESQUISA!$B$4),ISNUMBER(SEARCH(PESQUISA!$B$3,D926))),ROW()-1,"")</f>
        <v/>
      </c>
    </row>
    <row r="927" spans="1:14" x14ac:dyDescent="0.3">
      <c r="A927" t="s">
        <v>2828</v>
      </c>
      <c r="B927" t="s">
        <v>29</v>
      </c>
      <c r="C927" t="s">
        <v>2829</v>
      </c>
      <c r="D927" t="s">
        <v>2830</v>
      </c>
      <c r="E927" t="s">
        <v>376</v>
      </c>
      <c r="F927" s="7">
        <v>6.21</v>
      </c>
      <c r="G927" t="s">
        <v>33</v>
      </c>
      <c r="H927" t="s">
        <v>34</v>
      </c>
      <c r="I927" t="s">
        <v>2476</v>
      </c>
      <c r="L927" s="8">
        <v>0.51370000000000005</v>
      </c>
      <c r="M927" t="s">
        <v>36</v>
      </c>
      <c r="N927" t="str">
        <f>IF(AND(PESQUISA!$B$3&lt;&gt;"",OR(PESQUISA!$B$4="TODAS",B927=PESQUISA!$B$4),ISNUMBER(SEARCH(PESQUISA!$B$3,D927))),ROW()-1,"")</f>
        <v/>
      </c>
    </row>
    <row r="928" spans="1:14" x14ac:dyDescent="0.3">
      <c r="A928" t="s">
        <v>2831</v>
      </c>
      <c r="B928" t="s">
        <v>29</v>
      </c>
      <c r="C928" t="s">
        <v>2832</v>
      </c>
      <c r="D928" t="s">
        <v>2833</v>
      </c>
      <c r="E928" t="s">
        <v>376</v>
      </c>
      <c r="F928" s="7">
        <v>8.17</v>
      </c>
      <c r="G928" t="s">
        <v>33</v>
      </c>
      <c r="H928" t="s">
        <v>34</v>
      </c>
      <c r="I928" t="s">
        <v>2476</v>
      </c>
      <c r="L928" s="8">
        <v>0.52390000000000003</v>
      </c>
      <c r="M928" t="s">
        <v>36</v>
      </c>
      <c r="N928" t="str">
        <f>IF(AND(PESQUISA!$B$3&lt;&gt;"",OR(PESQUISA!$B$4="TODAS",B928=PESQUISA!$B$4),ISNUMBER(SEARCH(PESQUISA!$B$3,D928))),ROW()-1,"")</f>
        <v/>
      </c>
    </row>
    <row r="929" spans="1:14" x14ac:dyDescent="0.3">
      <c r="A929" t="s">
        <v>2834</v>
      </c>
      <c r="B929" t="s">
        <v>29</v>
      </c>
      <c r="C929" t="s">
        <v>2835</v>
      </c>
      <c r="D929" t="s">
        <v>2836</v>
      </c>
      <c r="E929" t="s">
        <v>376</v>
      </c>
      <c r="F929" s="7">
        <v>12.37</v>
      </c>
      <c r="G929" t="s">
        <v>33</v>
      </c>
      <c r="H929" t="s">
        <v>34</v>
      </c>
      <c r="I929" t="s">
        <v>2476</v>
      </c>
      <c r="L929" s="8">
        <v>0.5141</v>
      </c>
      <c r="M929" t="s">
        <v>36</v>
      </c>
      <c r="N929" t="str">
        <f>IF(AND(PESQUISA!$B$3&lt;&gt;"",OR(PESQUISA!$B$4="TODAS",B929=PESQUISA!$B$4),ISNUMBER(SEARCH(PESQUISA!$B$3,D929))),ROW()-1,"")</f>
        <v/>
      </c>
    </row>
    <row r="930" spans="1:14" x14ac:dyDescent="0.3">
      <c r="A930" t="s">
        <v>2837</v>
      </c>
      <c r="B930" t="s">
        <v>29</v>
      </c>
      <c r="C930" t="s">
        <v>2838</v>
      </c>
      <c r="D930" t="s">
        <v>2839</v>
      </c>
      <c r="E930" t="s">
        <v>376</v>
      </c>
      <c r="F930" s="7">
        <v>13.91</v>
      </c>
      <c r="G930" t="s">
        <v>33</v>
      </c>
      <c r="H930" t="s">
        <v>34</v>
      </c>
      <c r="I930" t="s">
        <v>2476</v>
      </c>
      <c r="L930" s="8">
        <v>0.51549999999999996</v>
      </c>
      <c r="M930" t="s">
        <v>36</v>
      </c>
      <c r="N930" t="str">
        <f>IF(AND(PESQUISA!$B$3&lt;&gt;"",OR(PESQUISA!$B$4="TODAS",B930=PESQUISA!$B$4),ISNUMBER(SEARCH(PESQUISA!$B$3,D930))),ROW()-1,"")</f>
        <v/>
      </c>
    </row>
    <row r="931" spans="1:14" x14ac:dyDescent="0.3">
      <c r="A931" t="s">
        <v>2840</v>
      </c>
      <c r="B931" t="s">
        <v>29</v>
      </c>
      <c r="C931" t="s">
        <v>2841</v>
      </c>
      <c r="D931" t="s">
        <v>2842</v>
      </c>
      <c r="E931" t="s">
        <v>376</v>
      </c>
      <c r="F931" s="7">
        <v>10.52</v>
      </c>
      <c r="G931" t="s">
        <v>33</v>
      </c>
      <c r="H931" t="s">
        <v>34</v>
      </c>
      <c r="I931" t="s">
        <v>2476</v>
      </c>
      <c r="L931" s="8">
        <v>0.50860000000000005</v>
      </c>
      <c r="M931" t="s">
        <v>36</v>
      </c>
      <c r="N931" t="str">
        <f>IF(AND(PESQUISA!$B$3&lt;&gt;"",OR(PESQUISA!$B$4="TODAS",B931=PESQUISA!$B$4),ISNUMBER(SEARCH(PESQUISA!$B$3,D931))),ROW()-1,"")</f>
        <v/>
      </c>
    </row>
    <row r="932" spans="1:14" x14ac:dyDescent="0.3">
      <c r="A932" t="s">
        <v>2843</v>
      </c>
      <c r="B932" t="s">
        <v>29</v>
      </c>
      <c r="C932" t="s">
        <v>2844</v>
      </c>
      <c r="D932" t="s">
        <v>2845</v>
      </c>
      <c r="E932" t="s">
        <v>376</v>
      </c>
      <c r="F932" s="7">
        <v>352.37</v>
      </c>
      <c r="G932" t="s">
        <v>33</v>
      </c>
      <c r="H932" t="s">
        <v>34</v>
      </c>
      <c r="I932" t="s">
        <v>2476</v>
      </c>
      <c r="L932" s="8">
        <v>5.0200000000000002E-2</v>
      </c>
      <c r="M932" t="s">
        <v>36</v>
      </c>
      <c r="N932" t="str">
        <f>IF(AND(PESQUISA!$B$3&lt;&gt;"",OR(PESQUISA!$B$4="TODAS",B932=PESQUISA!$B$4),ISNUMBER(SEARCH(PESQUISA!$B$3,D932))),ROW()-1,"")</f>
        <v/>
      </c>
    </row>
    <row r="933" spans="1:14" x14ac:dyDescent="0.3">
      <c r="A933" t="s">
        <v>2846</v>
      </c>
      <c r="B933" t="s">
        <v>29</v>
      </c>
      <c r="C933" t="s">
        <v>2847</v>
      </c>
      <c r="D933" t="s">
        <v>2848</v>
      </c>
      <c r="E933" t="s">
        <v>376</v>
      </c>
      <c r="F933" s="7">
        <v>346.33</v>
      </c>
      <c r="G933" t="s">
        <v>33</v>
      </c>
      <c r="H933" t="s">
        <v>34</v>
      </c>
      <c r="I933" t="s">
        <v>2476</v>
      </c>
      <c r="L933" s="8">
        <v>4.1000000000000002E-2</v>
      </c>
      <c r="M933" t="s">
        <v>36</v>
      </c>
      <c r="N933" t="str">
        <f>IF(AND(PESQUISA!$B$3&lt;&gt;"",OR(PESQUISA!$B$4="TODAS",B933=PESQUISA!$B$4),ISNUMBER(SEARCH(PESQUISA!$B$3,D933))),ROW()-1,"")</f>
        <v/>
      </c>
    </row>
    <row r="934" spans="1:14" x14ac:dyDescent="0.3">
      <c r="A934" t="s">
        <v>2849</v>
      </c>
      <c r="B934" t="s">
        <v>29</v>
      </c>
      <c r="C934" t="s">
        <v>2850</v>
      </c>
      <c r="D934" t="s">
        <v>2851</v>
      </c>
      <c r="E934" t="s">
        <v>376</v>
      </c>
      <c r="F934" s="7">
        <v>343.29</v>
      </c>
      <c r="G934" t="s">
        <v>33</v>
      </c>
      <c r="H934" t="s">
        <v>34</v>
      </c>
      <c r="I934" t="s">
        <v>2476</v>
      </c>
      <c r="L934" s="8">
        <v>3.6200000000000003E-2</v>
      </c>
      <c r="M934" t="s">
        <v>36</v>
      </c>
      <c r="N934" t="str">
        <f>IF(AND(PESQUISA!$B$3&lt;&gt;"",OR(PESQUISA!$B$4="TODAS",B934=PESQUISA!$B$4),ISNUMBER(SEARCH(PESQUISA!$B$3,D934))),ROW()-1,"")</f>
        <v/>
      </c>
    </row>
    <row r="935" spans="1:14" x14ac:dyDescent="0.3">
      <c r="A935" t="s">
        <v>2852</v>
      </c>
      <c r="B935" t="s">
        <v>29</v>
      </c>
      <c r="C935" t="s">
        <v>2853</v>
      </c>
      <c r="D935" t="s">
        <v>2854</v>
      </c>
      <c r="E935" t="s">
        <v>376</v>
      </c>
      <c r="F935" s="7">
        <v>279.45</v>
      </c>
      <c r="G935" t="s">
        <v>33</v>
      </c>
      <c r="H935" t="s">
        <v>34</v>
      </c>
      <c r="I935" t="s">
        <v>2476</v>
      </c>
      <c r="L935" s="8">
        <v>5.4399999999999997E-2</v>
      </c>
      <c r="M935" t="s">
        <v>36</v>
      </c>
      <c r="N935" t="str">
        <f>IF(AND(PESQUISA!$B$3&lt;&gt;"",OR(PESQUISA!$B$4="TODAS",B935=PESQUISA!$B$4),ISNUMBER(SEARCH(PESQUISA!$B$3,D935))),ROW()-1,"")</f>
        <v/>
      </c>
    </row>
    <row r="936" spans="1:14" x14ac:dyDescent="0.3">
      <c r="A936" t="s">
        <v>2855</v>
      </c>
      <c r="B936" t="s">
        <v>29</v>
      </c>
      <c r="C936" t="s">
        <v>2856</v>
      </c>
      <c r="D936" t="s">
        <v>2857</v>
      </c>
      <c r="E936" t="s">
        <v>376</v>
      </c>
      <c r="F936" s="7">
        <v>274.83</v>
      </c>
      <c r="G936" t="s">
        <v>33</v>
      </c>
      <c r="H936" t="s">
        <v>34</v>
      </c>
      <c r="I936" t="s">
        <v>2476</v>
      </c>
      <c r="L936" s="8">
        <v>4.5600000000000002E-2</v>
      </c>
      <c r="M936" t="s">
        <v>36</v>
      </c>
      <c r="N936" t="str">
        <f>IF(AND(PESQUISA!$B$3&lt;&gt;"",OR(PESQUISA!$B$4="TODAS",B936=PESQUISA!$B$4),ISNUMBER(SEARCH(PESQUISA!$B$3,D936))),ROW()-1,"")</f>
        <v/>
      </c>
    </row>
    <row r="937" spans="1:14" x14ac:dyDescent="0.3">
      <c r="A937" t="s">
        <v>2858</v>
      </c>
      <c r="B937" t="s">
        <v>29</v>
      </c>
      <c r="C937" t="s">
        <v>2859</v>
      </c>
      <c r="D937" t="s">
        <v>2860</v>
      </c>
      <c r="E937" t="s">
        <v>376</v>
      </c>
      <c r="F937" s="7">
        <v>272.5</v>
      </c>
      <c r="G937" t="s">
        <v>33</v>
      </c>
      <c r="H937" t="s">
        <v>34</v>
      </c>
      <c r="I937" t="s">
        <v>2476</v>
      </c>
      <c r="L937" s="8">
        <v>4.1000000000000002E-2</v>
      </c>
      <c r="M937" t="s">
        <v>36</v>
      </c>
      <c r="N937" t="str">
        <f>IF(AND(PESQUISA!$B$3&lt;&gt;"",OR(PESQUISA!$B$4="TODAS",B937=PESQUISA!$B$4),ISNUMBER(SEARCH(PESQUISA!$B$3,D937))),ROW()-1,"")</f>
        <v/>
      </c>
    </row>
    <row r="938" spans="1:14" x14ac:dyDescent="0.3">
      <c r="A938" t="s">
        <v>2861</v>
      </c>
      <c r="B938" t="s">
        <v>29</v>
      </c>
      <c r="C938" t="s">
        <v>2862</v>
      </c>
      <c r="D938" t="s">
        <v>2863</v>
      </c>
      <c r="E938" t="s">
        <v>376</v>
      </c>
      <c r="F938" s="7">
        <v>445.31</v>
      </c>
      <c r="G938" t="s">
        <v>33</v>
      </c>
      <c r="H938" t="s">
        <v>34</v>
      </c>
      <c r="I938" t="s">
        <v>2476</v>
      </c>
      <c r="L938" s="8">
        <v>3.3099999999999997E-2</v>
      </c>
      <c r="M938" t="s">
        <v>36</v>
      </c>
      <c r="N938" t="str">
        <f>IF(AND(PESQUISA!$B$3&lt;&gt;"",OR(PESQUISA!$B$4="TODAS",B938=PESQUISA!$B$4),ISNUMBER(SEARCH(PESQUISA!$B$3,D938))),ROW()-1,"")</f>
        <v/>
      </c>
    </row>
    <row r="939" spans="1:14" x14ac:dyDescent="0.3">
      <c r="A939" t="s">
        <v>2864</v>
      </c>
      <c r="B939" t="s">
        <v>29</v>
      </c>
      <c r="C939" t="s">
        <v>2865</v>
      </c>
      <c r="D939" t="s">
        <v>2866</v>
      </c>
      <c r="E939" t="s">
        <v>376</v>
      </c>
      <c r="F939" s="7">
        <v>440.79</v>
      </c>
      <c r="G939" t="s">
        <v>33</v>
      </c>
      <c r="H939" t="s">
        <v>34</v>
      </c>
      <c r="I939" t="s">
        <v>2476</v>
      </c>
      <c r="L939" s="8">
        <v>2.75E-2</v>
      </c>
      <c r="M939" t="s">
        <v>36</v>
      </c>
      <c r="N939" t="str">
        <f>IF(AND(PESQUISA!$B$3&lt;&gt;"",OR(PESQUISA!$B$4="TODAS",B939=PESQUISA!$B$4),ISNUMBER(SEARCH(PESQUISA!$B$3,D939))),ROW()-1,"")</f>
        <v/>
      </c>
    </row>
    <row r="940" spans="1:14" x14ac:dyDescent="0.3">
      <c r="A940" t="s">
        <v>2867</v>
      </c>
      <c r="B940" t="s">
        <v>29</v>
      </c>
      <c r="C940" t="s">
        <v>2868</v>
      </c>
      <c r="D940" t="s">
        <v>2869</v>
      </c>
      <c r="E940" t="s">
        <v>376</v>
      </c>
      <c r="F940" s="7">
        <v>438.42</v>
      </c>
      <c r="G940" t="s">
        <v>33</v>
      </c>
      <c r="H940" t="s">
        <v>34</v>
      </c>
      <c r="I940" t="s">
        <v>2476</v>
      </c>
      <c r="L940" s="8">
        <v>2.4400000000000002E-2</v>
      </c>
      <c r="M940" t="s">
        <v>36</v>
      </c>
      <c r="N940" t="str">
        <f>IF(AND(PESQUISA!$B$3&lt;&gt;"",OR(PESQUISA!$B$4="TODAS",B940=PESQUISA!$B$4),ISNUMBER(SEARCH(PESQUISA!$B$3,D940))),ROW()-1,"")</f>
        <v/>
      </c>
    </row>
    <row r="941" spans="1:14" x14ac:dyDescent="0.3">
      <c r="A941" t="s">
        <v>2870</v>
      </c>
      <c r="B941" t="s">
        <v>29</v>
      </c>
      <c r="C941" t="s">
        <v>2871</v>
      </c>
      <c r="D941" t="s">
        <v>2872</v>
      </c>
      <c r="E941" t="s">
        <v>376</v>
      </c>
      <c r="F941" s="7">
        <v>251.92</v>
      </c>
      <c r="G941" t="s">
        <v>33</v>
      </c>
      <c r="H941" t="s">
        <v>34</v>
      </c>
      <c r="I941" t="s">
        <v>2476</v>
      </c>
      <c r="L941" s="8">
        <v>8.43E-2</v>
      </c>
      <c r="M941" t="s">
        <v>36</v>
      </c>
      <c r="N941" t="str">
        <f>IF(AND(PESQUISA!$B$3&lt;&gt;"",OR(PESQUISA!$B$4="TODAS",B941=PESQUISA!$B$4),ISNUMBER(SEARCH(PESQUISA!$B$3,D941))),ROW()-1,"")</f>
        <v/>
      </c>
    </row>
    <row r="942" spans="1:14" x14ac:dyDescent="0.3">
      <c r="A942" t="s">
        <v>2873</v>
      </c>
      <c r="B942" t="s">
        <v>29</v>
      </c>
      <c r="C942" t="s">
        <v>2874</v>
      </c>
      <c r="D942" t="s">
        <v>2875</v>
      </c>
      <c r="E942" t="s">
        <v>376</v>
      </c>
      <c r="F942" s="7">
        <v>249.57</v>
      </c>
      <c r="G942" t="s">
        <v>33</v>
      </c>
      <c r="H942" t="s">
        <v>34</v>
      </c>
      <c r="I942" t="s">
        <v>2476</v>
      </c>
      <c r="L942" s="8">
        <v>8.0100000000000005E-2</v>
      </c>
      <c r="M942" t="s">
        <v>36</v>
      </c>
      <c r="N942" t="str">
        <f>IF(AND(PESQUISA!$B$3&lt;&gt;"",OR(PESQUISA!$B$4="TODAS",B942=PESQUISA!$B$4),ISNUMBER(SEARCH(PESQUISA!$B$3,D942))),ROW()-1,"")</f>
        <v/>
      </c>
    </row>
    <row r="943" spans="1:14" x14ac:dyDescent="0.3">
      <c r="A943" t="s">
        <v>2876</v>
      </c>
      <c r="B943" t="s">
        <v>29</v>
      </c>
      <c r="C943" t="s">
        <v>2877</v>
      </c>
      <c r="D943" t="s">
        <v>2878</v>
      </c>
      <c r="E943" t="s">
        <v>376</v>
      </c>
      <c r="F943" s="7">
        <v>247.44</v>
      </c>
      <c r="G943" t="s">
        <v>33</v>
      </c>
      <c r="H943" t="s">
        <v>34</v>
      </c>
      <c r="I943" t="s">
        <v>2476</v>
      </c>
      <c r="L943" s="8">
        <v>7.5899999999999995E-2</v>
      </c>
      <c r="M943" t="s">
        <v>36</v>
      </c>
      <c r="N943" t="str">
        <f>IF(AND(PESQUISA!$B$3&lt;&gt;"",OR(PESQUISA!$B$4="TODAS",B943=PESQUISA!$B$4),ISNUMBER(SEARCH(PESQUISA!$B$3,D943))),ROW()-1,"")</f>
        <v/>
      </c>
    </row>
    <row r="944" spans="1:14" x14ac:dyDescent="0.3">
      <c r="A944" t="s">
        <v>2879</v>
      </c>
      <c r="B944" t="s">
        <v>29</v>
      </c>
      <c r="C944" t="s">
        <v>2880</v>
      </c>
      <c r="D944" t="s">
        <v>2881</v>
      </c>
      <c r="E944" t="s">
        <v>376</v>
      </c>
      <c r="F944" s="7">
        <v>245.4</v>
      </c>
      <c r="G944" t="s">
        <v>33</v>
      </c>
      <c r="H944" t="s">
        <v>34</v>
      </c>
      <c r="I944" t="s">
        <v>2476</v>
      </c>
      <c r="L944" s="8">
        <v>7.1900000000000006E-2</v>
      </c>
      <c r="M944" t="s">
        <v>36</v>
      </c>
      <c r="N944" t="str">
        <f>IF(AND(PESQUISA!$B$3&lt;&gt;"",OR(PESQUISA!$B$4="TODAS",B944=PESQUISA!$B$4),ISNUMBER(SEARCH(PESQUISA!$B$3,D944))),ROW()-1,"")</f>
        <v/>
      </c>
    </row>
    <row r="945" spans="1:14" x14ac:dyDescent="0.3">
      <c r="A945" t="s">
        <v>2882</v>
      </c>
      <c r="B945" t="s">
        <v>29</v>
      </c>
      <c r="C945" t="s">
        <v>2883</v>
      </c>
      <c r="D945" t="s">
        <v>2884</v>
      </c>
      <c r="E945" t="s">
        <v>376</v>
      </c>
      <c r="F945" s="7">
        <v>192.76</v>
      </c>
      <c r="G945" t="s">
        <v>33</v>
      </c>
      <c r="H945" t="s">
        <v>34</v>
      </c>
      <c r="I945" t="s">
        <v>2476</v>
      </c>
      <c r="L945" s="8">
        <v>7.0800000000000002E-2</v>
      </c>
      <c r="M945" t="s">
        <v>36</v>
      </c>
      <c r="N945" t="str">
        <f>IF(AND(PESQUISA!$B$3&lt;&gt;"",OR(PESQUISA!$B$4="TODAS",B945=PESQUISA!$B$4),ISNUMBER(SEARCH(PESQUISA!$B$3,D945))),ROW()-1,"")</f>
        <v/>
      </c>
    </row>
    <row r="946" spans="1:14" x14ac:dyDescent="0.3">
      <c r="A946" t="s">
        <v>2885</v>
      </c>
      <c r="B946" t="s">
        <v>29</v>
      </c>
      <c r="C946" t="s">
        <v>2886</v>
      </c>
      <c r="D946" t="s">
        <v>2887</v>
      </c>
      <c r="E946" t="s">
        <v>376</v>
      </c>
      <c r="F946" s="7">
        <v>190.57</v>
      </c>
      <c r="G946" t="s">
        <v>33</v>
      </c>
      <c r="H946" t="s">
        <v>34</v>
      </c>
      <c r="I946" t="s">
        <v>2476</v>
      </c>
      <c r="L946" s="8">
        <v>6.5199999999999994E-2</v>
      </c>
      <c r="M946" t="s">
        <v>36</v>
      </c>
      <c r="N946" t="str">
        <f>IF(AND(PESQUISA!$B$3&lt;&gt;"",OR(PESQUISA!$B$4="TODAS",B946=PESQUISA!$B$4),ISNUMBER(SEARCH(PESQUISA!$B$3,D946))),ROW()-1,"")</f>
        <v/>
      </c>
    </row>
    <row r="947" spans="1:14" x14ac:dyDescent="0.3">
      <c r="A947" t="s">
        <v>2888</v>
      </c>
      <c r="B947" t="s">
        <v>29</v>
      </c>
      <c r="C947" t="s">
        <v>2889</v>
      </c>
      <c r="D947" t="s">
        <v>2890</v>
      </c>
      <c r="E947" t="s">
        <v>376</v>
      </c>
      <c r="F947" s="7">
        <v>188.37</v>
      </c>
      <c r="G947" t="s">
        <v>33</v>
      </c>
      <c r="H947" t="s">
        <v>34</v>
      </c>
      <c r="I947" t="s">
        <v>2476</v>
      </c>
      <c r="L947" s="8">
        <v>5.9400000000000001E-2</v>
      </c>
      <c r="M947" t="s">
        <v>36</v>
      </c>
      <c r="N947" t="str">
        <f>IF(AND(PESQUISA!$B$3&lt;&gt;"",OR(PESQUISA!$B$4="TODAS",B947=PESQUISA!$B$4),ISNUMBER(SEARCH(PESQUISA!$B$3,D947))),ROW()-1,"")</f>
        <v/>
      </c>
    </row>
    <row r="948" spans="1:14" x14ac:dyDescent="0.3">
      <c r="A948" t="s">
        <v>2891</v>
      </c>
      <c r="B948" t="s">
        <v>29</v>
      </c>
      <c r="C948" t="s">
        <v>2892</v>
      </c>
      <c r="D948" t="s">
        <v>2893</v>
      </c>
      <c r="E948" t="s">
        <v>376</v>
      </c>
      <c r="F948" s="7">
        <v>186.16</v>
      </c>
      <c r="G948" t="s">
        <v>33</v>
      </c>
      <c r="H948" t="s">
        <v>34</v>
      </c>
      <c r="I948" t="s">
        <v>2476</v>
      </c>
      <c r="L948" s="8">
        <v>5.3400000000000003E-2</v>
      </c>
      <c r="M948" t="s">
        <v>36</v>
      </c>
      <c r="N948" t="str">
        <f>IF(AND(PESQUISA!$B$3&lt;&gt;"",OR(PESQUISA!$B$4="TODAS",B948=PESQUISA!$B$4),ISNUMBER(SEARCH(PESQUISA!$B$3,D948))),ROW()-1,"")</f>
        <v/>
      </c>
    </row>
    <row r="949" spans="1:14" x14ac:dyDescent="0.3">
      <c r="A949" t="s">
        <v>2894</v>
      </c>
      <c r="B949" t="s">
        <v>29</v>
      </c>
      <c r="C949" t="s">
        <v>2895</v>
      </c>
      <c r="D949" t="s">
        <v>2896</v>
      </c>
      <c r="E949" t="s">
        <v>376</v>
      </c>
      <c r="F949" s="7">
        <v>249.13</v>
      </c>
      <c r="G949" t="s">
        <v>33</v>
      </c>
      <c r="H949" t="s">
        <v>34</v>
      </c>
      <c r="I949" t="s">
        <v>2476</v>
      </c>
      <c r="L949" s="8">
        <v>8.1500000000000003E-2</v>
      </c>
      <c r="M949" t="s">
        <v>36</v>
      </c>
      <c r="N949" t="str">
        <f>IF(AND(PESQUISA!$B$3&lt;&gt;"",OR(PESQUISA!$B$4="TODAS",B949=PESQUISA!$B$4),ISNUMBER(SEARCH(PESQUISA!$B$3,D949))),ROW()-1,"")</f>
        <v/>
      </c>
    </row>
    <row r="950" spans="1:14" x14ac:dyDescent="0.3">
      <c r="A950" t="s">
        <v>2897</v>
      </c>
      <c r="B950" t="s">
        <v>29</v>
      </c>
      <c r="C950" t="s">
        <v>2898</v>
      </c>
      <c r="D950" t="s">
        <v>2899</v>
      </c>
      <c r="E950" t="s">
        <v>376</v>
      </c>
      <c r="F950" s="7">
        <v>239.42</v>
      </c>
      <c r="G950" t="s">
        <v>33</v>
      </c>
      <c r="H950" t="s">
        <v>34</v>
      </c>
      <c r="I950" t="s">
        <v>2476</v>
      </c>
      <c r="L950" s="8">
        <v>6.4899999999999999E-2</v>
      </c>
      <c r="M950" t="s">
        <v>36</v>
      </c>
      <c r="N950" t="str">
        <f>IF(AND(PESQUISA!$B$3&lt;&gt;"",OR(PESQUISA!$B$4="TODAS",B950=PESQUISA!$B$4),ISNUMBER(SEARCH(PESQUISA!$B$3,D950))),ROW()-1,"")</f>
        <v/>
      </c>
    </row>
    <row r="951" spans="1:14" x14ac:dyDescent="0.3">
      <c r="A951" t="s">
        <v>2900</v>
      </c>
      <c r="B951" t="s">
        <v>29</v>
      </c>
      <c r="C951" t="s">
        <v>2901</v>
      </c>
      <c r="D951" t="s">
        <v>2902</v>
      </c>
      <c r="E951" t="s">
        <v>376</v>
      </c>
      <c r="F951" s="7">
        <v>234.54</v>
      </c>
      <c r="G951" t="s">
        <v>33</v>
      </c>
      <c r="H951" t="s">
        <v>34</v>
      </c>
      <c r="I951" t="s">
        <v>2476</v>
      </c>
      <c r="L951" s="8">
        <v>5.5899999999999998E-2</v>
      </c>
      <c r="M951" t="s">
        <v>36</v>
      </c>
      <c r="N951" t="str">
        <f>IF(AND(PESQUISA!$B$3&lt;&gt;"",OR(PESQUISA!$B$4="TODAS",B951=PESQUISA!$B$4),ISNUMBER(SEARCH(PESQUISA!$B$3,D951))),ROW()-1,"")</f>
        <v/>
      </c>
    </row>
    <row r="952" spans="1:14" x14ac:dyDescent="0.3">
      <c r="A952" t="s">
        <v>2903</v>
      </c>
      <c r="B952" t="s">
        <v>29</v>
      </c>
      <c r="C952" t="s">
        <v>2904</v>
      </c>
      <c r="D952" t="s">
        <v>2905</v>
      </c>
      <c r="E952" t="s">
        <v>376</v>
      </c>
      <c r="F952" s="7">
        <v>298.52999999999997</v>
      </c>
      <c r="G952" t="s">
        <v>33</v>
      </c>
      <c r="H952" t="s">
        <v>34</v>
      </c>
      <c r="I952" t="s">
        <v>2476</v>
      </c>
      <c r="L952" s="8">
        <v>5.0900000000000001E-2</v>
      </c>
      <c r="M952" t="s">
        <v>36</v>
      </c>
      <c r="N952" t="str">
        <f>IF(AND(PESQUISA!$B$3&lt;&gt;"",OR(PESQUISA!$B$4="TODAS",B952=PESQUISA!$B$4),ISNUMBER(SEARCH(PESQUISA!$B$3,D952))),ROW()-1,"")</f>
        <v/>
      </c>
    </row>
    <row r="953" spans="1:14" x14ac:dyDescent="0.3">
      <c r="A953" t="s">
        <v>2906</v>
      </c>
      <c r="B953" t="s">
        <v>29</v>
      </c>
      <c r="C953" t="s">
        <v>2907</v>
      </c>
      <c r="D953" t="s">
        <v>2908</v>
      </c>
      <c r="E953" t="s">
        <v>376</v>
      </c>
      <c r="F953" s="7">
        <v>293.91000000000003</v>
      </c>
      <c r="G953" t="s">
        <v>33</v>
      </c>
      <c r="H953" t="s">
        <v>34</v>
      </c>
      <c r="I953" t="s">
        <v>2476</v>
      </c>
      <c r="L953" s="8">
        <v>4.2700000000000002E-2</v>
      </c>
      <c r="M953" t="s">
        <v>36</v>
      </c>
      <c r="N953" t="str">
        <f>IF(AND(PESQUISA!$B$3&lt;&gt;"",OR(PESQUISA!$B$4="TODAS",B953=PESQUISA!$B$4),ISNUMBER(SEARCH(PESQUISA!$B$3,D953))),ROW()-1,"")</f>
        <v/>
      </c>
    </row>
    <row r="954" spans="1:14" x14ac:dyDescent="0.3">
      <c r="A954" t="s">
        <v>2909</v>
      </c>
      <c r="B954" t="s">
        <v>29</v>
      </c>
      <c r="C954" t="s">
        <v>2910</v>
      </c>
      <c r="D954" t="s">
        <v>2911</v>
      </c>
      <c r="E954" t="s">
        <v>376</v>
      </c>
      <c r="F954" s="7">
        <v>291.58</v>
      </c>
      <c r="G954" t="s">
        <v>33</v>
      </c>
      <c r="H954" t="s">
        <v>34</v>
      </c>
      <c r="I954" t="s">
        <v>2476</v>
      </c>
      <c r="L954" s="8">
        <v>3.8300000000000001E-2</v>
      </c>
      <c r="M954" t="s">
        <v>36</v>
      </c>
      <c r="N954" t="str">
        <f>IF(AND(PESQUISA!$B$3&lt;&gt;"",OR(PESQUISA!$B$4="TODAS",B954=PESQUISA!$B$4),ISNUMBER(SEARCH(PESQUISA!$B$3,D954))),ROW()-1,"")</f>
        <v/>
      </c>
    </row>
    <row r="955" spans="1:14" x14ac:dyDescent="0.3">
      <c r="A955" t="s">
        <v>2912</v>
      </c>
      <c r="B955" t="s">
        <v>29</v>
      </c>
      <c r="C955" t="s">
        <v>2913</v>
      </c>
      <c r="D955" t="s">
        <v>2914</v>
      </c>
      <c r="E955" t="s">
        <v>376</v>
      </c>
      <c r="F955" s="7">
        <v>283.11</v>
      </c>
      <c r="G955" t="s">
        <v>33</v>
      </c>
      <c r="H955" t="s">
        <v>34</v>
      </c>
      <c r="I955" t="s">
        <v>2476</v>
      </c>
      <c r="L955" s="8">
        <v>7.17E-2</v>
      </c>
      <c r="M955" t="s">
        <v>36</v>
      </c>
      <c r="N955" t="str">
        <f>IF(AND(PESQUISA!$B$3&lt;&gt;"",OR(PESQUISA!$B$4="TODAS",B955=PESQUISA!$B$4),ISNUMBER(SEARCH(PESQUISA!$B$3,D955))),ROW()-1,"")</f>
        <v/>
      </c>
    </row>
    <row r="956" spans="1:14" x14ac:dyDescent="0.3">
      <c r="A956" t="s">
        <v>2915</v>
      </c>
      <c r="B956" t="s">
        <v>29</v>
      </c>
      <c r="C956" t="s">
        <v>2916</v>
      </c>
      <c r="D956" t="s">
        <v>2917</v>
      </c>
      <c r="E956" t="s">
        <v>376</v>
      </c>
      <c r="F956" s="7">
        <v>273.39999999999998</v>
      </c>
      <c r="G956" t="s">
        <v>33</v>
      </c>
      <c r="H956" t="s">
        <v>34</v>
      </c>
      <c r="I956" t="s">
        <v>2476</v>
      </c>
      <c r="L956" s="8">
        <v>5.6800000000000003E-2</v>
      </c>
      <c r="M956" t="s">
        <v>36</v>
      </c>
      <c r="N956" t="str">
        <f>IF(AND(PESQUISA!$B$3&lt;&gt;"",OR(PESQUISA!$B$4="TODAS",B956=PESQUISA!$B$4),ISNUMBER(SEARCH(PESQUISA!$B$3,D956))),ROW()-1,"")</f>
        <v/>
      </c>
    </row>
    <row r="957" spans="1:14" x14ac:dyDescent="0.3">
      <c r="A957" t="s">
        <v>2918</v>
      </c>
      <c r="B957" t="s">
        <v>29</v>
      </c>
      <c r="C957" t="s">
        <v>2919</v>
      </c>
      <c r="D957" t="s">
        <v>2920</v>
      </c>
      <c r="E957" t="s">
        <v>376</v>
      </c>
      <c r="F957" s="7">
        <v>268.52</v>
      </c>
      <c r="G957" t="s">
        <v>33</v>
      </c>
      <c r="H957" t="s">
        <v>34</v>
      </c>
      <c r="I957" t="s">
        <v>2476</v>
      </c>
      <c r="L957" s="8">
        <v>4.8899999999999999E-2</v>
      </c>
      <c r="M957" t="s">
        <v>36</v>
      </c>
      <c r="N957" t="str">
        <f>IF(AND(PESQUISA!$B$3&lt;&gt;"",OR(PESQUISA!$B$4="TODAS",B957=PESQUISA!$B$4),ISNUMBER(SEARCH(PESQUISA!$B$3,D957))),ROW()-1,"")</f>
        <v/>
      </c>
    </row>
    <row r="958" spans="1:14" x14ac:dyDescent="0.3">
      <c r="A958" t="s">
        <v>2921</v>
      </c>
      <c r="B958" t="s">
        <v>29</v>
      </c>
      <c r="C958" t="s">
        <v>2922</v>
      </c>
      <c r="D958" t="s">
        <v>2923</v>
      </c>
      <c r="E958" t="s">
        <v>376</v>
      </c>
      <c r="F958" s="7">
        <v>329.72</v>
      </c>
      <c r="G958" t="s">
        <v>33</v>
      </c>
      <c r="H958" t="s">
        <v>34</v>
      </c>
      <c r="I958" t="s">
        <v>2476</v>
      </c>
      <c r="L958" s="8">
        <v>4.6100000000000002E-2</v>
      </c>
      <c r="M958" t="s">
        <v>36</v>
      </c>
      <c r="N958" t="str">
        <f>IF(AND(PESQUISA!$B$3&lt;&gt;"",OR(PESQUISA!$B$4="TODAS",B958=PESQUISA!$B$4),ISNUMBER(SEARCH(PESQUISA!$B$3,D958))),ROW()-1,"")</f>
        <v/>
      </c>
    </row>
    <row r="959" spans="1:14" x14ac:dyDescent="0.3">
      <c r="A959" t="s">
        <v>2924</v>
      </c>
      <c r="B959" t="s">
        <v>29</v>
      </c>
      <c r="C959" t="s">
        <v>2925</v>
      </c>
      <c r="D959" t="s">
        <v>2926</v>
      </c>
      <c r="E959" t="s">
        <v>376</v>
      </c>
      <c r="F959" s="7">
        <v>325.10000000000002</v>
      </c>
      <c r="G959" t="s">
        <v>33</v>
      </c>
      <c r="H959" t="s">
        <v>34</v>
      </c>
      <c r="I959" t="s">
        <v>2476</v>
      </c>
      <c r="L959" s="8">
        <v>3.8600000000000002E-2</v>
      </c>
      <c r="M959" t="s">
        <v>36</v>
      </c>
      <c r="N959" t="str">
        <f>IF(AND(PESQUISA!$B$3&lt;&gt;"",OR(PESQUISA!$B$4="TODAS",B959=PESQUISA!$B$4),ISNUMBER(SEARCH(PESQUISA!$B$3,D959))),ROW()-1,"")</f>
        <v/>
      </c>
    </row>
    <row r="960" spans="1:14" x14ac:dyDescent="0.3">
      <c r="A960" t="s">
        <v>2927</v>
      </c>
      <c r="B960" t="s">
        <v>29</v>
      </c>
      <c r="C960" t="s">
        <v>2928</v>
      </c>
      <c r="D960" t="s">
        <v>2929</v>
      </c>
      <c r="E960" t="s">
        <v>376</v>
      </c>
      <c r="F960" s="7">
        <v>322.77</v>
      </c>
      <c r="G960" t="s">
        <v>33</v>
      </c>
      <c r="H960" t="s">
        <v>34</v>
      </c>
      <c r="I960" t="s">
        <v>2476</v>
      </c>
      <c r="L960" s="8">
        <v>3.4599999999999999E-2</v>
      </c>
      <c r="M960" t="s">
        <v>36</v>
      </c>
      <c r="N960" t="str">
        <f>IF(AND(PESQUISA!$B$3&lt;&gt;"",OR(PESQUISA!$B$4="TODAS",B960=PESQUISA!$B$4),ISNUMBER(SEARCH(PESQUISA!$B$3,D960))),ROW()-1,"")</f>
        <v/>
      </c>
    </row>
    <row r="961" spans="1:14" x14ac:dyDescent="0.3">
      <c r="A961" t="s">
        <v>2930</v>
      </c>
      <c r="B961" t="s">
        <v>29</v>
      </c>
      <c r="C961" t="s">
        <v>2931</v>
      </c>
      <c r="D961" t="s">
        <v>2932</v>
      </c>
      <c r="E961" t="s">
        <v>376</v>
      </c>
      <c r="F961" s="7">
        <v>316.61</v>
      </c>
      <c r="G961" t="s">
        <v>33</v>
      </c>
      <c r="H961" t="s">
        <v>34</v>
      </c>
      <c r="I961" t="s">
        <v>2476</v>
      </c>
      <c r="L961" s="8">
        <v>6.4100000000000004E-2</v>
      </c>
      <c r="M961" t="s">
        <v>36</v>
      </c>
      <c r="N961" t="str">
        <f>IF(AND(PESQUISA!$B$3&lt;&gt;"",OR(PESQUISA!$B$4="TODAS",B961=PESQUISA!$B$4),ISNUMBER(SEARCH(PESQUISA!$B$3,D961))),ROW()-1,"")</f>
        <v/>
      </c>
    </row>
    <row r="962" spans="1:14" x14ac:dyDescent="0.3">
      <c r="A962" t="s">
        <v>2933</v>
      </c>
      <c r="B962" t="s">
        <v>29</v>
      </c>
      <c r="C962" t="s">
        <v>2934</v>
      </c>
      <c r="D962" t="s">
        <v>2935</v>
      </c>
      <c r="E962" t="s">
        <v>376</v>
      </c>
      <c r="F962" s="7">
        <v>306.89999999999998</v>
      </c>
      <c r="G962" t="s">
        <v>33</v>
      </c>
      <c r="H962" t="s">
        <v>34</v>
      </c>
      <c r="I962" t="s">
        <v>2476</v>
      </c>
      <c r="L962" s="8">
        <v>5.0599999999999999E-2</v>
      </c>
      <c r="M962" t="s">
        <v>36</v>
      </c>
      <c r="N962" t="str">
        <f>IF(AND(PESQUISA!$B$3&lt;&gt;"",OR(PESQUISA!$B$4="TODAS",B962=PESQUISA!$B$4),ISNUMBER(SEARCH(PESQUISA!$B$3,D962))),ROW()-1,"")</f>
        <v/>
      </c>
    </row>
    <row r="963" spans="1:14" x14ac:dyDescent="0.3">
      <c r="A963" t="s">
        <v>2936</v>
      </c>
      <c r="B963" t="s">
        <v>29</v>
      </c>
      <c r="C963" t="s">
        <v>2937</v>
      </c>
      <c r="D963" t="s">
        <v>2938</v>
      </c>
      <c r="E963" t="s">
        <v>376</v>
      </c>
      <c r="F963" s="7">
        <v>302.02</v>
      </c>
      <c r="G963" t="s">
        <v>33</v>
      </c>
      <c r="H963" t="s">
        <v>34</v>
      </c>
      <c r="I963" t="s">
        <v>2476</v>
      </c>
      <c r="L963" s="8">
        <v>4.3400000000000001E-2</v>
      </c>
      <c r="M963" t="s">
        <v>36</v>
      </c>
      <c r="N963" t="str">
        <f>IF(AND(PESQUISA!$B$3&lt;&gt;"",OR(PESQUISA!$B$4="TODAS",B963=PESQUISA!$B$4),ISNUMBER(SEARCH(PESQUISA!$B$3,D963))),ROW()-1,"")</f>
        <v/>
      </c>
    </row>
    <row r="964" spans="1:14" x14ac:dyDescent="0.3">
      <c r="A964" t="s">
        <v>2939</v>
      </c>
      <c r="B964" t="s">
        <v>29</v>
      </c>
      <c r="C964" t="s">
        <v>2940</v>
      </c>
      <c r="D964" t="s">
        <v>2941</v>
      </c>
      <c r="E964" t="s">
        <v>376</v>
      </c>
      <c r="F964" s="7">
        <v>360.9</v>
      </c>
      <c r="G964" t="s">
        <v>33</v>
      </c>
      <c r="H964" t="s">
        <v>34</v>
      </c>
      <c r="I964" t="s">
        <v>2476</v>
      </c>
      <c r="L964" s="8">
        <v>4.2099999999999999E-2</v>
      </c>
      <c r="M964" t="s">
        <v>36</v>
      </c>
      <c r="N964" t="str">
        <f>IF(AND(PESQUISA!$B$3&lt;&gt;"",OR(PESQUISA!$B$4="TODAS",B964=PESQUISA!$B$4),ISNUMBER(SEARCH(PESQUISA!$B$3,D964))),ROW()-1,"")</f>
        <v/>
      </c>
    </row>
    <row r="965" spans="1:14" x14ac:dyDescent="0.3">
      <c r="A965" t="s">
        <v>2942</v>
      </c>
      <c r="B965" t="s">
        <v>29</v>
      </c>
      <c r="C965" t="s">
        <v>2943</v>
      </c>
      <c r="D965" t="s">
        <v>2944</v>
      </c>
      <c r="E965" t="s">
        <v>376</v>
      </c>
      <c r="F965" s="7">
        <v>356.28</v>
      </c>
      <c r="G965" t="s">
        <v>33</v>
      </c>
      <c r="H965" t="s">
        <v>34</v>
      </c>
      <c r="I965" t="s">
        <v>2476</v>
      </c>
      <c r="L965" s="8">
        <v>3.5200000000000002E-2</v>
      </c>
      <c r="M965" t="s">
        <v>36</v>
      </c>
      <c r="N965" t="str">
        <f>IF(AND(PESQUISA!$B$3&lt;&gt;"",OR(PESQUISA!$B$4="TODAS",B965=PESQUISA!$B$4),ISNUMBER(SEARCH(PESQUISA!$B$3,D965))),ROW()-1,"")</f>
        <v/>
      </c>
    </row>
    <row r="966" spans="1:14" x14ac:dyDescent="0.3">
      <c r="A966" t="s">
        <v>2945</v>
      </c>
      <c r="B966" t="s">
        <v>29</v>
      </c>
      <c r="C966" t="s">
        <v>2946</v>
      </c>
      <c r="D966" t="s">
        <v>2947</v>
      </c>
      <c r="E966" t="s">
        <v>376</v>
      </c>
      <c r="F966" s="7">
        <v>353.95</v>
      </c>
      <c r="G966" t="s">
        <v>33</v>
      </c>
      <c r="H966" t="s">
        <v>34</v>
      </c>
      <c r="I966" t="s">
        <v>2476</v>
      </c>
      <c r="L966" s="8">
        <v>3.1600000000000003E-2</v>
      </c>
      <c r="M966" t="s">
        <v>36</v>
      </c>
      <c r="N966" t="str">
        <f>IF(AND(PESQUISA!$B$3&lt;&gt;"",OR(PESQUISA!$B$4="TODAS",B966=PESQUISA!$B$4),ISNUMBER(SEARCH(PESQUISA!$B$3,D966))),ROW()-1,"")</f>
        <v/>
      </c>
    </row>
    <row r="967" spans="1:14" x14ac:dyDescent="0.3">
      <c r="A967" t="s">
        <v>2948</v>
      </c>
      <c r="B967" t="s">
        <v>29</v>
      </c>
      <c r="C967" t="s">
        <v>2949</v>
      </c>
      <c r="D967" t="s">
        <v>2950</v>
      </c>
      <c r="E967" t="s">
        <v>376</v>
      </c>
      <c r="F967" s="7">
        <v>176.47</v>
      </c>
      <c r="G967" t="s">
        <v>33</v>
      </c>
      <c r="H967" t="s">
        <v>34</v>
      </c>
      <c r="I967" t="s">
        <v>2476</v>
      </c>
      <c r="L967" s="8">
        <v>0.11509999999999999</v>
      </c>
      <c r="M967" t="s">
        <v>36</v>
      </c>
      <c r="N967" t="str">
        <f>IF(AND(PESQUISA!$B$3&lt;&gt;"",OR(PESQUISA!$B$4="TODAS",B967=PESQUISA!$B$4),ISNUMBER(SEARCH(PESQUISA!$B$3,D967))),ROW()-1,"")</f>
        <v/>
      </c>
    </row>
    <row r="968" spans="1:14" x14ac:dyDescent="0.3">
      <c r="A968" t="s">
        <v>2951</v>
      </c>
      <c r="B968" t="s">
        <v>29</v>
      </c>
      <c r="C968" t="s">
        <v>2952</v>
      </c>
      <c r="D968" t="s">
        <v>2953</v>
      </c>
      <c r="E968" t="s">
        <v>376</v>
      </c>
      <c r="F968" s="7">
        <v>166.76</v>
      </c>
      <c r="G968" t="s">
        <v>33</v>
      </c>
      <c r="H968" t="s">
        <v>34</v>
      </c>
      <c r="I968" t="s">
        <v>2476</v>
      </c>
      <c r="L968" s="8">
        <v>9.3200000000000005E-2</v>
      </c>
      <c r="M968" t="s">
        <v>36</v>
      </c>
      <c r="N968" t="str">
        <f>IF(AND(PESQUISA!$B$3&lt;&gt;"",OR(PESQUISA!$B$4="TODAS",B968=PESQUISA!$B$4),ISNUMBER(SEARCH(PESQUISA!$B$3,D968))),ROW()-1,"")</f>
        <v/>
      </c>
    </row>
    <row r="969" spans="1:14" x14ac:dyDescent="0.3">
      <c r="A969" t="s">
        <v>2954</v>
      </c>
      <c r="B969" t="s">
        <v>29</v>
      </c>
      <c r="C969" t="s">
        <v>2955</v>
      </c>
      <c r="D969" t="s">
        <v>2956</v>
      </c>
      <c r="E969" t="s">
        <v>376</v>
      </c>
      <c r="F969" s="7">
        <v>161.87</v>
      </c>
      <c r="G969" t="s">
        <v>33</v>
      </c>
      <c r="H969" t="s">
        <v>34</v>
      </c>
      <c r="I969" t="s">
        <v>2476</v>
      </c>
      <c r="L969" s="8">
        <v>8.1199999999999994E-2</v>
      </c>
      <c r="M969" t="s">
        <v>36</v>
      </c>
      <c r="N969" t="str">
        <f>IF(AND(PESQUISA!$B$3&lt;&gt;"",OR(PESQUISA!$B$4="TODAS",B969=PESQUISA!$B$4),ISNUMBER(SEARCH(PESQUISA!$B$3,D969))),ROW()-1,"")</f>
        <v/>
      </c>
    </row>
    <row r="970" spans="1:14" x14ac:dyDescent="0.3">
      <c r="A970" t="s">
        <v>2957</v>
      </c>
      <c r="B970" t="s">
        <v>29</v>
      </c>
      <c r="C970" t="s">
        <v>2958</v>
      </c>
      <c r="D970" t="s">
        <v>2959</v>
      </c>
      <c r="E970" t="s">
        <v>376</v>
      </c>
      <c r="F970" s="7">
        <v>236.18</v>
      </c>
      <c r="G970" t="s">
        <v>33</v>
      </c>
      <c r="H970" t="s">
        <v>34</v>
      </c>
      <c r="I970" t="s">
        <v>2476</v>
      </c>
      <c r="L970" s="8">
        <v>6.4399999999999999E-2</v>
      </c>
      <c r="M970" t="s">
        <v>36</v>
      </c>
      <c r="N970" t="str">
        <f>IF(AND(PESQUISA!$B$3&lt;&gt;"",OR(PESQUISA!$B$4="TODAS",B970=PESQUISA!$B$4),ISNUMBER(SEARCH(PESQUISA!$B$3,D970))),ROW()-1,"")</f>
        <v/>
      </c>
    </row>
    <row r="971" spans="1:14" x14ac:dyDescent="0.3">
      <c r="A971" t="s">
        <v>2960</v>
      </c>
      <c r="B971" t="s">
        <v>29</v>
      </c>
      <c r="C971" t="s">
        <v>2961</v>
      </c>
      <c r="D971" t="s">
        <v>2962</v>
      </c>
      <c r="E971" t="s">
        <v>376</v>
      </c>
      <c r="F971" s="7">
        <v>231.56</v>
      </c>
      <c r="G971" t="s">
        <v>33</v>
      </c>
      <c r="H971" t="s">
        <v>34</v>
      </c>
      <c r="I971" t="s">
        <v>2476</v>
      </c>
      <c r="L971" s="8">
        <v>5.4199999999999998E-2</v>
      </c>
      <c r="M971" t="s">
        <v>36</v>
      </c>
      <c r="N971" t="str">
        <f>IF(AND(PESQUISA!$B$3&lt;&gt;"",OR(PESQUISA!$B$4="TODAS",B971=PESQUISA!$B$4),ISNUMBER(SEARCH(PESQUISA!$B$3,D971))),ROW()-1,"")</f>
        <v/>
      </c>
    </row>
    <row r="972" spans="1:14" x14ac:dyDescent="0.3">
      <c r="A972" t="s">
        <v>2963</v>
      </c>
      <c r="B972" t="s">
        <v>29</v>
      </c>
      <c r="C972" t="s">
        <v>2964</v>
      </c>
      <c r="D972" t="s">
        <v>2965</v>
      </c>
      <c r="E972" t="s">
        <v>376</v>
      </c>
      <c r="F972" s="7">
        <v>229.23</v>
      </c>
      <c r="G972" t="s">
        <v>33</v>
      </c>
      <c r="H972" t="s">
        <v>34</v>
      </c>
      <c r="I972" t="s">
        <v>2476</v>
      </c>
      <c r="L972" s="8">
        <v>4.87E-2</v>
      </c>
      <c r="M972" t="s">
        <v>36</v>
      </c>
      <c r="N972" t="str">
        <f>IF(AND(PESQUISA!$B$3&lt;&gt;"",OR(PESQUISA!$B$4="TODAS",B972=PESQUISA!$B$4),ISNUMBER(SEARCH(PESQUISA!$B$3,D972))),ROW()-1,"")</f>
        <v/>
      </c>
    </row>
    <row r="973" spans="1:14" x14ac:dyDescent="0.3">
      <c r="A973" t="s">
        <v>2966</v>
      </c>
      <c r="B973" t="s">
        <v>29</v>
      </c>
      <c r="C973" t="s">
        <v>2967</v>
      </c>
      <c r="D973" t="s">
        <v>2968</v>
      </c>
      <c r="E973" t="s">
        <v>376</v>
      </c>
      <c r="F973" s="7">
        <v>227.67</v>
      </c>
      <c r="G973" t="s">
        <v>33</v>
      </c>
      <c r="H973" t="s">
        <v>34</v>
      </c>
      <c r="I973" t="s">
        <v>2476</v>
      </c>
      <c r="L973" s="8">
        <v>8.9200000000000002E-2</v>
      </c>
      <c r="M973" t="s">
        <v>36</v>
      </c>
      <c r="N973" t="str">
        <f>IF(AND(PESQUISA!$B$3&lt;&gt;"",OR(PESQUISA!$B$4="TODAS",B973=PESQUISA!$B$4),ISNUMBER(SEARCH(PESQUISA!$B$3,D973))),ROW()-1,"")</f>
        <v/>
      </c>
    </row>
    <row r="974" spans="1:14" x14ac:dyDescent="0.3">
      <c r="A974" t="s">
        <v>2969</v>
      </c>
      <c r="B974" t="s">
        <v>29</v>
      </c>
      <c r="C974" t="s">
        <v>2970</v>
      </c>
      <c r="D974" t="s">
        <v>2971</v>
      </c>
      <c r="E974" t="s">
        <v>376</v>
      </c>
      <c r="F974" s="7">
        <v>217.96</v>
      </c>
      <c r="G974" t="s">
        <v>33</v>
      </c>
      <c r="H974" t="s">
        <v>34</v>
      </c>
      <c r="I974" t="s">
        <v>2476</v>
      </c>
      <c r="L974" s="8">
        <v>7.1300000000000002E-2</v>
      </c>
      <c r="M974" t="s">
        <v>36</v>
      </c>
      <c r="N974" t="str">
        <f>IF(AND(PESQUISA!$B$3&lt;&gt;"",OR(PESQUISA!$B$4="TODAS",B974=PESQUISA!$B$4),ISNUMBER(SEARCH(PESQUISA!$B$3,D974))),ROW()-1,"")</f>
        <v/>
      </c>
    </row>
    <row r="975" spans="1:14" x14ac:dyDescent="0.3">
      <c r="A975" t="s">
        <v>2972</v>
      </c>
      <c r="B975" t="s">
        <v>29</v>
      </c>
      <c r="C975" t="s">
        <v>2973</v>
      </c>
      <c r="D975" t="s">
        <v>2974</v>
      </c>
      <c r="E975" t="s">
        <v>376</v>
      </c>
      <c r="F975" s="7">
        <v>213.08</v>
      </c>
      <c r="G975" t="s">
        <v>33</v>
      </c>
      <c r="H975" t="s">
        <v>34</v>
      </c>
      <c r="I975" t="s">
        <v>2476</v>
      </c>
      <c r="L975" s="8">
        <v>6.1600000000000002E-2</v>
      </c>
      <c r="M975" t="s">
        <v>36</v>
      </c>
      <c r="N975" t="str">
        <f>IF(AND(PESQUISA!$B$3&lt;&gt;"",OR(PESQUISA!$B$4="TODAS",B975=PESQUISA!$B$4),ISNUMBER(SEARCH(PESQUISA!$B$3,D975))),ROW()-1,"")</f>
        <v/>
      </c>
    </row>
    <row r="976" spans="1:14" x14ac:dyDescent="0.3">
      <c r="A976" t="s">
        <v>2975</v>
      </c>
      <c r="B976" t="s">
        <v>29</v>
      </c>
      <c r="C976" t="s">
        <v>2976</v>
      </c>
      <c r="D976" t="s">
        <v>2977</v>
      </c>
      <c r="E976" t="s">
        <v>376</v>
      </c>
      <c r="F976" s="7">
        <v>265.91000000000003</v>
      </c>
      <c r="G976" t="s">
        <v>33</v>
      </c>
      <c r="H976" t="s">
        <v>34</v>
      </c>
      <c r="I976" t="s">
        <v>2476</v>
      </c>
      <c r="L976" s="8">
        <v>5.7200000000000001E-2</v>
      </c>
      <c r="M976" t="s">
        <v>36</v>
      </c>
      <c r="N976" t="str">
        <f>IF(AND(PESQUISA!$B$3&lt;&gt;"",OR(PESQUISA!$B$4="TODAS",B976=PESQUISA!$B$4),ISNUMBER(SEARCH(PESQUISA!$B$3,D976))),ROW()-1,"")</f>
        <v/>
      </c>
    </row>
    <row r="977" spans="1:14" x14ac:dyDescent="0.3">
      <c r="A977" t="s">
        <v>2978</v>
      </c>
      <c r="B977" t="s">
        <v>29</v>
      </c>
      <c r="C977" t="s">
        <v>2979</v>
      </c>
      <c r="D977" t="s">
        <v>2980</v>
      </c>
      <c r="E977" t="s">
        <v>376</v>
      </c>
      <c r="F977" s="7">
        <v>261.29000000000002</v>
      </c>
      <c r="G977" t="s">
        <v>33</v>
      </c>
      <c r="H977" t="s">
        <v>34</v>
      </c>
      <c r="I977" t="s">
        <v>2476</v>
      </c>
      <c r="L977" s="8">
        <v>4.8000000000000001E-2</v>
      </c>
      <c r="M977" t="s">
        <v>36</v>
      </c>
      <c r="N977" t="str">
        <f>IF(AND(PESQUISA!$B$3&lt;&gt;"",OR(PESQUISA!$B$4="TODAS",B977=PESQUISA!$B$4),ISNUMBER(SEARCH(PESQUISA!$B$3,D977))),ROW()-1,"")</f>
        <v/>
      </c>
    </row>
    <row r="978" spans="1:14" x14ac:dyDescent="0.3">
      <c r="A978" t="s">
        <v>2981</v>
      </c>
      <c r="B978" t="s">
        <v>29</v>
      </c>
      <c r="C978" t="s">
        <v>2982</v>
      </c>
      <c r="D978" t="s">
        <v>2983</v>
      </c>
      <c r="E978" t="s">
        <v>376</v>
      </c>
      <c r="F978" s="7">
        <v>258.95999999999998</v>
      </c>
      <c r="G978" t="s">
        <v>33</v>
      </c>
      <c r="H978" t="s">
        <v>34</v>
      </c>
      <c r="I978" t="s">
        <v>2476</v>
      </c>
      <c r="L978" s="8">
        <v>4.3099999999999999E-2</v>
      </c>
      <c r="M978" t="s">
        <v>36</v>
      </c>
      <c r="N978" t="str">
        <f>IF(AND(PESQUISA!$B$3&lt;&gt;"",OR(PESQUISA!$B$4="TODAS",B978=PESQUISA!$B$4),ISNUMBER(SEARCH(PESQUISA!$B$3,D978))),ROW()-1,"")</f>
        <v/>
      </c>
    </row>
    <row r="979" spans="1:14" x14ac:dyDescent="0.3">
      <c r="A979" t="s">
        <v>2984</v>
      </c>
      <c r="B979" t="s">
        <v>29</v>
      </c>
      <c r="C979" t="s">
        <v>2985</v>
      </c>
      <c r="D979" t="s">
        <v>2986</v>
      </c>
      <c r="E979" t="s">
        <v>376</v>
      </c>
      <c r="F979" s="7">
        <v>262.10000000000002</v>
      </c>
      <c r="G979" t="s">
        <v>33</v>
      </c>
      <c r="H979" t="s">
        <v>34</v>
      </c>
      <c r="I979" t="s">
        <v>2476</v>
      </c>
      <c r="L979" s="8">
        <v>7.7499999999999999E-2</v>
      </c>
      <c r="M979" t="s">
        <v>36</v>
      </c>
      <c r="N979" t="str">
        <f>IF(AND(PESQUISA!$B$3&lt;&gt;"",OR(PESQUISA!$B$4="TODAS",B979=PESQUISA!$B$4),ISNUMBER(SEARCH(PESQUISA!$B$3,D979))),ROW()-1,"")</f>
        <v/>
      </c>
    </row>
    <row r="980" spans="1:14" x14ac:dyDescent="0.3">
      <c r="A980" t="s">
        <v>2987</v>
      </c>
      <c r="B980" t="s">
        <v>29</v>
      </c>
      <c r="C980" t="s">
        <v>2988</v>
      </c>
      <c r="D980" t="s">
        <v>2989</v>
      </c>
      <c r="E980" t="s">
        <v>376</v>
      </c>
      <c r="F980" s="7">
        <v>252.39</v>
      </c>
      <c r="G980" t="s">
        <v>33</v>
      </c>
      <c r="H980" t="s">
        <v>34</v>
      </c>
      <c r="I980" t="s">
        <v>2476</v>
      </c>
      <c r="L980" s="8">
        <v>6.1499999999999999E-2</v>
      </c>
      <c r="M980" t="s">
        <v>36</v>
      </c>
      <c r="N980" t="str">
        <f>IF(AND(PESQUISA!$B$3&lt;&gt;"",OR(PESQUISA!$B$4="TODAS",B980=PESQUISA!$B$4),ISNUMBER(SEARCH(PESQUISA!$B$3,D980))),ROW()-1,"")</f>
        <v/>
      </c>
    </row>
    <row r="981" spans="1:14" x14ac:dyDescent="0.3">
      <c r="A981" t="s">
        <v>2990</v>
      </c>
      <c r="B981" t="s">
        <v>29</v>
      </c>
      <c r="C981" t="s">
        <v>2991</v>
      </c>
      <c r="D981" t="s">
        <v>2992</v>
      </c>
      <c r="E981" t="s">
        <v>376</v>
      </c>
      <c r="F981" s="7">
        <v>247.51</v>
      </c>
      <c r="G981" t="s">
        <v>33</v>
      </c>
      <c r="H981" t="s">
        <v>34</v>
      </c>
      <c r="I981" t="s">
        <v>2476</v>
      </c>
      <c r="L981" s="8">
        <v>5.2999999999999999E-2</v>
      </c>
      <c r="M981" t="s">
        <v>36</v>
      </c>
      <c r="N981" t="str">
        <f>IF(AND(PESQUISA!$B$3&lt;&gt;"",OR(PESQUISA!$B$4="TODAS",B981=PESQUISA!$B$4),ISNUMBER(SEARCH(PESQUISA!$B$3,D981))),ROW()-1,"")</f>
        <v/>
      </c>
    </row>
    <row r="982" spans="1:14" x14ac:dyDescent="0.3">
      <c r="A982" t="s">
        <v>2993</v>
      </c>
      <c r="B982" t="s">
        <v>29</v>
      </c>
      <c r="C982" t="s">
        <v>2994</v>
      </c>
      <c r="D982" t="s">
        <v>2995</v>
      </c>
      <c r="E982" t="s">
        <v>376</v>
      </c>
      <c r="F982" s="7">
        <v>297.76</v>
      </c>
      <c r="G982" t="s">
        <v>33</v>
      </c>
      <c r="H982" t="s">
        <v>34</v>
      </c>
      <c r="I982" t="s">
        <v>2476</v>
      </c>
      <c r="L982" s="8">
        <v>5.0999999999999997E-2</v>
      </c>
      <c r="M982" t="s">
        <v>36</v>
      </c>
      <c r="N982" t="str">
        <f>IF(AND(PESQUISA!$B$3&lt;&gt;"",OR(PESQUISA!$B$4="TODAS",B982=PESQUISA!$B$4),ISNUMBER(SEARCH(PESQUISA!$B$3,D982))),ROW()-1,"")</f>
        <v/>
      </c>
    </row>
    <row r="983" spans="1:14" x14ac:dyDescent="0.3">
      <c r="A983" t="s">
        <v>2996</v>
      </c>
      <c r="B983" t="s">
        <v>29</v>
      </c>
      <c r="C983" t="s">
        <v>2997</v>
      </c>
      <c r="D983" t="s">
        <v>2998</v>
      </c>
      <c r="E983" t="s">
        <v>376</v>
      </c>
      <c r="F983" s="7">
        <v>293.14</v>
      </c>
      <c r="G983" t="s">
        <v>33</v>
      </c>
      <c r="H983" t="s">
        <v>34</v>
      </c>
      <c r="I983" t="s">
        <v>2476</v>
      </c>
      <c r="L983" s="8">
        <v>4.2799999999999998E-2</v>
      </c>
      <c r="M983" t="s">
        <v>36</v>
      </c>
      <c r="N983" t="str">
        <f>IF(AND(PESQUISA!$B$3&lt;&gt;"",OR(PESQUISA!$B$4="TODAS",B983=PESQUISA!$B$4),ISNUMBER(SEARCH(PESQUISA!$B$3,D983))),ROW()-1,"")</f>
        <v/>
      </c>
    </row>
    <row r="984" spans="1:14" x14ac:dyDescent="0.3">
      <c r="A984" t="s">
        <v>2999</v>
      </c>
      <c r="B984" t="s">
        <v>29</v>
      </c>
      <c r="C984" t="s">
        <v>3000</v>
      </c>
      <c r="D984" t="s">
        <v>3001</v>
      </c>
      <c r="E984" t="s">
        <v>376</v>
      </c>
      <c r="F984" s="7">
        <v>290.81</v>
      </c>
      <c r="G984" t="s">
        <v>33</v>
      </c>
      <c r="H984" t="s">
        <v>34</v>
      </c>
      <c r="I984" t="s">
        <v>2476</v>
      </c>
      <c r="L984" s="8">
        <v>3.8399999999999997E-2</v>
      </c>
      <c r="M984" t="s">
        <v>36</v>
      </c>
      <c r="N984" t="str">
        <f>IF(AND(PESQUISA!$B$3&lt;&gt;"",OR(PESQUISA!$B$4="TODAS",B984=PESQUISA!$B$4),ISNUMBER(SEARCH(PESQUISA!$B$3,D984))),ROW()-1,"")</f>
        <v/>
      </c>
    </row>
    <row r="985" spans="1:14" x14ac:dyDescent="0.3">
      <c r="A985" t="s">
        <v>3002</v>
      </c>
      <c r="B985" t="s">
        <v>29</v>
      </c>
      <c r="C985" t="s">
        <v>3003</v>
      </c>
      <c r="D985" t="s">
        <v>3004</v>
      </c>
      <c r="E985" t="s">
        <v>376</v>
      </c>
      <c r="F985" s="7">
        <v>296.04000000000002</v>
      </c>
      <c r="G985" t="s">
        <v>33</v>
      </c>
      <c r="H985" t="s">
        <v>34</v>
      </c>
      <c r="I985" t="s">
        <v>2476</v>
      </c>
      <c r="L985" s="8">
        <v>6.8599999999999994E-2</v>
      </c>
      <c r="M985" t="s">
        <v>36</v>
      </c>
      <c r="N985" t="str">
        <f>IF(AND(PESQUISA!$B$3&lt;&gt;"",OR(PESQUISA!$B$4="TODAS",B985=PESQUISA!$B$4),ISNUMBER(SEARCH(PESQUISA!$B$3,D985))),ROW()-1,"")</f>
        <v/>
      </c>
    </row>
    <row r="986" spans="1:14" x14ac:dyDescent="0.3">
      <c r="A986" t="s">
        <v>3005</v>
      </c>
      <c r="B986" t="s">
        <v>29</v>
      </c>
      <c r="C986" t="s">
        <v>3006</v>
      </c>
      <c r="D986" t="s">
        <v>3007</v>
      </c>
      <c r="E986" t="s">
        <v>376</v>
      </c>
      <c r="F986" s="7">
        <v>286.33</v>
      </c>
      <c r="G986" t="s">
        <v>33</v>
      </c>
      <c r="H986" t="s">
        <v>34</v>
      </c>
      <c r="I986" t="s">
        <v>2476</v>
      </c>
      <c r="L986" s="8">
        <v>5.4199999999999998E-2</v>
      </c>
      <c r="M986" t="s">
        <v>36</v>
      </c>
      <c r="N986" t="str">
        <f>IF(AND(PESQUISA!$B$3&lt;&gt;"",OR(PESQUISA!$B$4="TODAS",B986=PESQUISA!$B$4),ISNUMBER(SEARCH(PESQUISA!$B$3,D986))),ROW()-1,"")</f>
        <v/>
      </c>
    </row>
    <row r="987" spans="1:14" x14ac:dyDescent="0.3">
      <c r="A987" t="s">
        <v>3008</v>
      </c>
      <c r="B987" t="s">
        <v>29</v>
      </c>
      <c r="C987" t="s">
        <v>3009</v>
      </c>
      <c r="D987" t="s">
        <v>3010</v>
      </c>
      <c r="E987" t="s">
        <v>376</v>
      </c>
      <c r="F987" s="7">
        <v>281.45</v>
      </c>
      <c r="G987" t="s">
        <v>33</v>
      </c>
      <c r="H987" t="s">
        <v>34</v>
      </c>
      <c r="I987" t="s">
        <v>2476</v>
      </c>
      <c r="L987" s="8">
        <v>4.6600000000000003E-2</v>
      </c>
      <c r="M987" t="s">
        <v>36</v>
      </c>
      <c r="N987" t="str">
        <f>IF(AND(PESQUISA!$B$3&lt;&gt;"",OR(PESQUISA!$B$4="TODAS",B987=PESQUISA!$B$4),ISNUMBER(SEARCH(PESQUISA!$B$3,D987))),ROW()-1,"")</f>
        <v/>
      </c>
    </row>
    <row r="988" spans="1:14" x14ac:dyDescent="0.3">
      <c r="A988" t="s">
        <v>3011</v>
      </c>
      <c r="B988" t="s">
        <v>29</v>
      </c>
      <c r="C988" t="s">
        <v>3012</v>
      </c>
      <c r="D988" t="s">
        <v>3013</v>
      </c>
      <c r="E988" t="s">
        <v>376</v>
      </c>
      <c r="F988" s="7">
        <v>329.63</v>
      </c>
      <c r="G988" t="s">
        <v>33</v>
      </c>
      <c r="H988" t="s">
        <v>34</v>
      </c>
      <c r="I988" t="s">
        <v>2476</v>
      </c>
      <c r="L988" s="8">
        <v>4.6100000000000002E-2</v>
      </c>
      <c r="M988" t="s">
        <v>36</v>
      </c>
      <c r="N988" t="str">
        <f>IF(AND(PESQUISA!$B$3&lt;&gt;"",OR(PESQUISA!$B$4="TODAS",B988=PESQUISA!$B$4),ISNUMBER(SEARCH(PESQUISA!$B$3,D988))),ROW()-1,"")</f>
        <v/>
      </c>
    </row>
    <row r="989" spans="1:14" x14ac:dyDescent="0.3">
      <c r="A989" t="s">
        <v>3014</v>
      </c>
      <c r="B989" t="s">
        <v>29</v>
      </c>
      <c r="C989" t="s">
        <v>3015</v>
      </c>
      <c r="D989" t="s">
        <v>3016</v>
      </c>
      <c r="E989" t="s">
        <v>376</v>
      </c>
      <c r="F989" s="7">
        <v>325.01</v>
      </c>
      <c r="G989" t="s">
        <v>33</v>
      </c>
      <c r="H989" t="s">
        <v>34</v>
      </c>
      <c r="I989" t="s">
        <v>2476</v>
      </c>
      <c r="L989" s="8">
        <v>3.8600000000000002E-2</v>
      </c>
      <c r="M989" t="s">
        <v>36</v>
      </c>
      <c r="N989" t="str">
        <f>IF(AND(PESQUISA!$B$3&lt;&gt;"",OR(PESQUISA!$B$4="TODAS",B989=PESQUISA!$B$4),ISNUMBER(SEARCH(PESQUISA!$B$3,D989))),ROW()-1,"")</f>
        <v/>
      </c>
    </row>
    <row r="990" spans="1:14" x14ac:dyDescent="0.3">
      <c r="A990" t="s">
        <v>3017</v>
      </c>
      <c r="B990" t="s">
        <v>29</v>
      </c>
      <c r="C990" t="s">
        <v>3018</v>
      </c>
      <c r="D990" t="s">
        <v>3019</v>
      </c>
      <c r="E990" t="s">
        <v>376</v>
      </c>
      <c r="F990" s="7">
        <v>322.68</v>
      </c>
      <c r="G990" t="s">
        <v>33</v>
      </c>
      <c r="H990" t="s">
        <v>34</v>
      </c>
      <c r="I990" t="s">
        <v>2476</v>
      </c>
      <c r="L990" s="8">
        <v>3.4599999999999999E-2</v>
      </c>
      <c r="M990" t="s">
        <v>36</v>
      </c>
      <c r="N990" t="str">
        <f>IF(AND(PESQUISA!$B$3&lt;&gt;"",OR(PESQUISA!$B$4="TODAS",B990=PESQUISA!$B$4),ISNUMBER(SEARCH(PESQUISA!$B$3,D990))),ROW()-1,"")</f>
        <v/>
      </c>
    </row>
    <row r="991" spans="1:14" x14ac:dyDescent="0.3">
      <c r="A991" t="s">
        <v>3020</v>
      </c>
      <c r="B991" t="s">
        <v>29</v>
      </c>
      <c r="C991" t="s">
        <v>3021</v>
      </c>
      <c r="D991" t="s">
        <v>3022</v>
      </c>
      <c r="E991" t="s">
        <v>376</v>
      </c>
      <c r="F991" s="7">
        <v>154.11000000000001</v>
      </c>
      <c r="G991" t="s">
        <v>33</v>
      </c>
      <c r="H991" t="s">
        <v>34</v>
      </c>
      <c r="I991" t="s">
        <v>2476</v>
      </c>
      <c r="L991" s="8">
        <v>0.13189999999999999</v>
      </c>
      <c r="M991" t="s">
        <v>36</v>
      </c>
      <c r="N991" t="str">
        <f>IF(AND(PESQUISA!$B$3&lt;&gt;"",OR(PESQUISA!$B$4="TODAS",B991=PESQUISA!$B$4),ISNUMBER(SEARCH(PESQUISA!$B$3,D991))),ROW()-1,"")</f>
        <v/>
      </c>
    </row>
    <row r="992" spans="1:14" x14ac:dyDescent="0.3">
      <c r="A992" t="s">
        <v>3023</v>
      </c>
      <c r="B992" t="s">
        <v>29</v>
      </c>
      <c r="C992" t="s">
        <v>3024</v>
      </c>
      <c r="D992" t="s">
        <v>3025</v>
      </c>
      <c r="E992" t="s">
        <v>376</v>
      </c>
      <c r="F992" s="7">
        <v>144.4</v>
      </c>
      <c r="G992" t="s">
        <v>33</v>
      </c>
      <c r="H992" t="s">
        <v>34</v>
      </c>
      <c r="I992" t="s">
        <v>2476</v>
      </c>
      <c r="L992" s="8">
        <v>0.1077</v>
      </c>
      <c r="M992" t="s">
        <v>36</v>
      </c>
      <c r="N992" t="str">
        <f>IF(AND(PESQUISA!$B$3&lt;&gt;"",OR(PESQUISA!$B$4="TODAS",B992=PESQUISA!$B$4),ISNUMBER(SEARCH(PESQUISA!$B$3,D992))),ROW()-1,"")</f>
        <v/>
      </c>
    </row>
    <row r="993" spans="1:14" x14ac:dyDescent="0.3">
      <c r="A993" t="s">
        <v>3026</v>
      </c>
      <c r="B993" t="s">
        <v>29</v>
      </c>
      <c r="C993" t="s">
        <v>3027</v>
      </c>
      <c r="D993" t="s">
        <v>3028</v>
      </c>
      <c r="E993" t="s">
        <v>376</v>
      </c>
      <c r="F993" s="7">
        <v>139.51</v>
      </c>
      <c r="G993" t="s">
        <v>33</v>
      </c>
      <c r="H993" t="s">
        <v>34</v>
      </c>
      <c r="I993" t="s">
        <v>2476</v>
      </c>
      <c r="L993" s="8">
        <v>9.4299999999999995E-2</v>
      </c>
      <c r="M993" t="s">
        <v>36</v>
      </c>
      <c r="N993" t="str">
        <f>IF(AND(PESQUISA!$B$3&lt;&gt;"",OR(PESQUISA!$B$4="TODAS",B993=PESQUISA!$B$4),ISNUMBER(SEARCH(PESQUISA!$B$3,D993))),ROW()-1,"")</f>
        <v/>
      </c>
    </row>
    <row r="994" spans="1:14" x14ac:dyDescent="0.3">
      <c r="A994" t="s">
        <v>3029</v>
      </c>
      <c r="B994" t="s">
        <v>29</v>
      </c>
      <c r="C994" t="s">
        <v>3030</v>
      </c>
      <c r="D994" t="s">
        <v>3031</v>
      </c>
      <c r="E994" t="s">
        <v>376</v>
      </c>
      <c r="F994" s="7">
        <v>202.18</v>
      </c>
      <c r="G994" t="s">
        <v>33</v>
      </c>
      <c r="H994" t="s">
        <v>34</v>
      </c>
      <c r="I994" t="s">
        <v>2476</v>
      </c>
      <c r="L994" s="8">
        <v>7.5200000000000003E-2</v>
      </c>
      <c r="M994" t="s">
        <v>36</v>
      </c>
      <c r="N994" t="str">
        <f>IF(AND(PESQUISA!$B$3&lt;&gt;"",OR(PESQUISA!$B$4="TODAS",B994=PESQUISA!$B$4),ISNUMBER(SEARCH(PESQUISA!$B$3,D994))),ROW()-1,"")</f>
        <v/>
      </c>
    </row>
    <row r="995" spans="1:14" x14ac:dyDescent="0.3">
      <c r="A995" t="s">
        <v>3032</v>
      </c>
      <c r="B995" t="s">
        <v>29</v>
      </c>
      <c r="C995" t="s">
        <v>3033</v>
      </c>
      <c r="D995" t="s">
        <v>3034</v>
      </c>
      <c r="E995" t="s">
        <v>376</v>
      </c>
      <c r="F995" s="7">
        <v>197.56</v>
      </c>
      <c r="G995" t="s">
        <v>33</v>
      </c>
      <c r="H995" t="s">
        <v>34</v>
      </c>
      <c r="I995" t="s">
        <v>2476</v>
      </c>
      <c r="L995" s="8">
        <v>6.3500000000000001E-2</v>
      </c>
      <c r="M995" t="s">
        <v>36</v>
      </c>
      <c r="N995" t="str">
        <f>IF(AND(PESQUISA!$B$3&lt;&gt;"",OR(PESQUISA!$B$4="TODAS",B995=PESQUISA!$B$4),ISNUMBER(SEARCH(PESQUISA!$B$3,D995))),ROW()-1,"")</f>
        <v/>
      </c>
    </row>
    <row r="996" spans="1:14" x14ac:dyDescent="0.3">
      <c r="A996" t="s">
        <v>3035</v>
      </c>
      <c r="B996" t="s">
        <v>29</v>
      </c>
      <c r="C996" t="s">
        <v>3036</v>
      </c>
      <c r="D996" t="s">
        <v>3037</v>
      </c>
      <c r="E996" t="s">
        <v>376</v>
      </c>
      <c r="F996" s="7">
        <v>195.23</v>
      </c>
      <c r="G996" t="s">
        <v>33</v>
      </c>
      <c r="H996" t="s">
        <v>34</v>
      </c>
      <c r="I996" t="s">
        <v>2476</v>
      </c>
      <c r="L996" s="8">
        <v>5.7200000000000001E-2</v>
      </c>
      <c r="M996" t="s">
        <v>36</v>
      </c>
      <c r="N996" t="str">
        <f>IF(AND(PESQUISA!$B$3&lt;&gt;"",OR(PESQUISA!$B$4="TODAS",B996=PESQUISA!$B$4),ISNUMBER(SEARCH(PESQUISA!$B$3,D996))),ROW()-1,"")</f>
        <v/>
      </c>
    </row>
    <row r="997" spans="1:14" x14ac:dyDescent="0.3">
      <c r="A997" t="s">
        <v>3038</v>
      </c>
      <c r="B997" t="s">
        <v>29</v>
      </c>
      <c r="C997" t="s">
        <v>3039</v>
      </c>
      <c r="D997" t="s">
        <v>3040</v>
      </c>
      <c r="E997" t="s">
        <v>376</v>
      </c>
      <c r="F997" s="7">
        <v>140.37</v>
      </c>
      <c r="G997" t="s">
        <v>33</v>
      </c>
      <c r="H997" t="s">
        <v>34</v>
      </c>
      <c r="I997" t="s">
        <v>2476</v>
      </c>
      <c r="L997" s="8">
        <v>8.6199999999999999E-2</v>
      </c>
      <c r="M997" t="s">
        <v>36</v>
      </c>
      <c r="N997" t="str">
        <f>IF(AND(PESQUISA!$B$3&lt;&gt;"",OR(PESQUISA!$B$4="TODAS",B997=PESQUISA!$B$4),ISNUMBER(SEARCH(PESQUISA!$B$3,D997))),ROW()-1,"")</f>
        <v/>
      </c>
    </row>
    <row r="998" spans="1:14" x14ac:dyDescent="0.3">
      <c r="A998" t="s">
        <v>3041</v>
      </c>
      <c r="B998" t="s">
        <v>29</v>
      </c>
      <c r="C998" t="s">
        <v>3042</v>
      </c>
      <c r="D998" t="s">
        <v>3043</v>
      </c>
      <c r="E998" t="s">
        <v>376</v>
      </c>
      <c r="F998" s="7">
        <v>132.57</v>
      </c>
      <c r="G998" t="s">
        <v>33</v>
      </c>
      <c r="H998" t="s">
        <v>34</v>
      </c>
      <c r="I998" t="s">
        <v>2476</v>
      </c>
      <c r="L998" s="8">
        <v>6.25E-2</v>
      </c>
      <c r="M998" t="s">
        <v>36</v>
      </c>
      <c r="N998" t="str">
        <f>IF(AND(PESQUISA!$B$3&lt;&gt;"",OR(PESQUISA!$B$4="TODAS",B998=PESQUISA!$B$4),ISNUMBER(SEARCH(PESQUISA!$B$3,D998))),ROW()-1,"")</f>
        <v/>
      </c>
    </row>
    <row r="999" spans="1:14" x14ac:dyDescent="0.3">
      <c r="A999" t="s">
        <v>3044</v>
      </c>
      <c r="B999" t="s">
        <v>29</v>
      </c>
      <c r="C999" t="s">
        <v>3045</v>
      </c>
      <c r="D999" t="s">
        <v>3046</v>
      </c>
      <c r="E999" t="s">
        <v>376</v>
      </c>
      <c r="F999" s="7">
        <v>131.44999999999999</v>
      </c>
      <c r="G999" t="s">
        <v>33</v>
      </c>
      <c r="H999" t="s">
        <v>34</v>
      </c>
      <c r="I999" t="s">
        <v>2476</v>
      </c>
      <c r="L999" s="8">
        <v>5.8900000000000001E-2</v>
      </c>
      <c r="M999" t="s">
        <v>36</v>
      </c>
      <c r="N999" t="str">
        <f>IF(AND(PESQUISA!$B$3&lt;&gt;"",OR(PESQUISA!$B$4="TODAS",B999=PESQUISA!$B$4),ISNUMBER(SEARCH(PESQUISA!$B$3,D999))),ROW()-1,"")</f>
        <v/>
      </c>
    </row>
    <row r="1000" spans="1:14" x14ac:dyDescent="0.3">
      <c r="A1000" t="s">
        <v>3047</v>
      </c>
      <c r="B1000" t="s">
        <v>29</v>
      </c>
      <c r="C1000" t="s">
        <v>3048</v>
      </c>
      <c r="D1000" t="s">
        <v>3049</v>
      </c>
      <c r="E1000" t="s">
        <v>376</v>
      </c>
      <c r="F1000" s="7">
        <v>128.85</v>
      </c>
      <c r="G1000" t="s">
        <v>33</v>
      </c>
      <c r="H1000" t="s">
        <v>34</v>
      </c>
      <c r="I1000" t="s">
        <v>2476</v>
      </c>
      <c r="L1000" s="8">
        <v>7.6499999999999999E-2</v>
      </c>
      <c r="M1000" t="s">
        <v>36</v>
      </c>
      <c r="N1000" t="str">
        <f>IF(AND(PESQUISA!$B$3&lt;&gt;"",OR(PESQUISA!$B$4="TODAS",B1000=PESQUISA!$B$4),ISNUMBER(SEARCH(PESQUISA!$B$3,D1000))),ROW()-1,"")</f>
        <v/>
      </c>
    </row>
    <row r="1001" spans="1:14" x14ac:dyDescent="0.3">
      <c r="A1001" t="s">
        <v>3050</v>
      </c>
      <c r="B1001" t="s">
        <v>29</v>
      </c>
      <c r="C1001" t="s">
        <v>3051</v>
      </c>
      <c r="D1001" t="s">
        <v>3052</v>
      </c>
      <c r="E1001" t="s">
        <v>376</v>
      </c>
      <c r="F1001" s="7">
        <v>125.88</v>
      </c>
      <c r="G1001" t="s">
        <v>33</v>
      </c>
      <c r="H1001" t="s">
        <v>34</v>
      </c>
      <c r="I1001" t="s">
        <v>2476</v>
      </c>
      <c r="L1001" s="8">
        <v>6.4699999999999994E-2</v>
      </c>
      <c r="M1001" t="s">
        <v>36</v>
      </c>
      <c r="N1001" t="str">
        <f>IF(AND(PESQUISA!$B$3&lt;&gt;"",OR(PESQUISA!$B$4="TODAS",B1001=PESQUISA!$B$4),ISNUMBER(SEARCH(PESQUISA!$B$3,D1001))),ROW()-1,"")</f>
        <v/>
      </c>
    </row>
    <row r="1002" spans="1:14" x14ac:dyDescent="0.3">
      <c r="A1002" t="s">
        <v>3053</v>
      </c>
      <c r="B1002" t="s">
        <v>29</v>
      </c>
      <c r="C1002" t="s">
        <v>3054</v>
      </c>
      <c r="D1002" t="s">
        <v>3055</v>
      </c>
      <c r="E1002" t="s">
        <v>376</v>
      </c>
      <c r="F1002" s="7">
        <v>123.72</v>
      </c>
      <c r="G1002" t="s">
        <v>33</v>
      </c>
      <c r="H1002" t="s">
        <v>34</v>
      </c>
      <c r="I1002" t="s">
        <v>2476</v>
      </c>
      <c r="L1002" s="8">
        <v>5.5599999999999997E-2</v>
      </c>
      <c r="M1002" t="s">
        <v>36</v>
      </c>
      <c r="N1002" t="str">
        <f>IF(AND(PESQUISA!$B$3&lt;&gt;"",OR(PESQUISA!$B$4="TODAS",B1002=PESQUISA!$B$4),ISNUMBER(SEARCH(PESQUISA!$B$3,D1002))),ROW()-1,"")</f>
        <v/>
      </c>
    </row>
    <row r="1003" spans="1:14" x14ac:dyDescent="0.3">
      <c r="A1003" t="s">
        <v>3056</v>
      </c>
      <c r="B1003" t="s">
        <v>29</v>
      </c>
      <c r="C1003" t="s">
        <v>3057</v>
      </c>
      <c r="D1003" t="s">
        <v>3058</v>
      </c>
      <c r="E1003" t="s">
        <v>376</v>
      </c>
      <c r="F1003" s="7">
        <v>176.55</v>
      </c>
      <c r="G1003" t="s">
        <v>33</v>
      </c>
      <c r="H1003" t="s">
        <v>34</v>
      </c>
      <c r="I1003" t="s">
        <v>2476</v>
      </c>
      <c r="L1003" s="8">
        <v>6.8500000000000005E-2</v>
      </c>
      <c r="M1003" t="s">
        <v>36</v>
      </c>
      <c r="N1003" t="str">
        <f>IF(AND(PESQUISA!$B$3&lt;&gt;"",OR(PESQUISA!$B$4="TODAS",B1003=PESQUISA!$B$4),ISNUMBER(SEARCH(PESQUISA!$B$3,D1003))),ROW()-1,"")</f>
        <v/>
      </c>
    </row>
    <row r="1004" spans="1:14" x14ac:dyDescent="0.3">
      <c r="A1004" t="s">
        <v>3059</v>
      </c>
      <c r="B1004" t="s">
        <v>29</v>
      </c>
      <c r="C1004" t="s">
        <v>3060</v>
      </c>
      <c r="D1004" t="s">
        <v>3061</v>
      </c>
      <c r="E1004" t="s">
        <v>376</v>
      </c>
      <c r="F1004" s="7">
        <v>168.75</v>
      </c>
      <c r="G1004" t="s">
        <v>33</v>
      </c>
      <c r="H1004" t="s">
        <v>34</v>
      </c>
      <c r="I1004" t="s">
        <v>2476</v>
      </c>
      <c r="L1004" s="8">
        <v>4.9099999999999998E-2</v>
      </c>
      <c r="M1004" t="s">
        <v>36</v>
      </c>
      <c r="N1004" t="str">
        <f>IF(AND(PESQUISA!$B$3&lt;&gt;"",OR(PESQUISA!$B$4="TODAS",B1004=PESQUISA!$B$4),ISNUMBER(SEARCH(PESQUISA!$B$3,D1004))),ROW()-1,"")</f>
        <v/>
      </c>
    </row>
    <row r="1005" spans="1:14" x14ac:dyDescent="0.3">
      <c r="A1005" t="s">
        <v>3062</v>
      </c>
      <c r="B1005" t="s">
        <v>29</v>
      </c>
      <c r="C1005" t="s">
        <v>3063</v>
      </c>
      <c r="D1005" t="s">
        <v>3064</v>
      </c>
      <c r="E1005" t="s">
        <v>376</v>
      </c>
      <c r="F1005" s="7">
        <v>167.63</v>
      </c>
      <c r="G1005" t="s">
        <v>33</v>
      </c>
      <c r="H1005" t="s">
        <v>34</v>
      </c>
      <c r="I1005" t="s">
        <v>2476</v>
      </c>
      <c r="L1005" s="8">
        <v>4.6199999999999998E-2</v>
      </c>
      <c r="M1005" t="s">
        <v>36</v>
      </c>
      <c r="N1005" t="str">
        <f>IF(AND(PESQUISA!$B$3&lt;&gt;"",OR(PESQUISA!$B$4="TODAS",B1005=PESQUISA!$B$4),ISNUMBER(SEARCH(PESQUISA!$B$3,D1005))),ROW()-1,"")</f>
        <v/>
      </c>
    </row>
    <row r="1006" spans="1:14" x14ac:dyDescent="0.3">
      <c r="A1006" t="s">
        <v>3065</v>
      </c>
      <c r="B1006" t="s">
        <v>29</v>
      </c>
      <c r="C1006" t="s">
        <v>3066</v>
      </c>
      <c r="D1006" t="s">
        <v>3067</v>
      </c>
      <c r="E1006" t="s">
        <v>376</v>
      </c>
      <c r="F1006" s="7">
        <v>164.12</v>
      </c>
      <c r="G1006" t="s">
        <v>33</v>
      </c>
      <c r="H1006" t="s">
        <v>34</v>
      </c>
      <c r="I1006" t="s">
        <v>2476</v>
      </c>
      <c r="L1006" s="8">
        <v>6.0100000000000001E-2</v>
      </c>
      <c r="M1006" t="s">
        <v>36</v>
      </c>
      <c r="N1006" t="str">
        <f>IF(AND(PESQUISA!$B$3&lt;&gt;"",OR(PESQUISA!$B$4="TODAS",B1006=PESQUISA!$B$4),ISNUMBER(SEARCH(PESQUISA!$B$3,D1006))),ROW()-1,"")</f>
        <v/>
      </c>
    </row>
    <row r="1007" spans="1:14" x14ac:dyDescent="0.3">
      <c r="A1007" t="s">
        <v>3068</v>
      </c>
      <c r="B1007" t="s">
        <v>29</v>
      </c>
      <c r="C1007" t="s">
        <v>3069</v>
      </c>
      <c r="D1007" t="s">
        <v>3070</v>
      </c>
      <c r="E1007" t="s">
        <v>376</v>
      </c>
      <c r="F1007" s="7">
        <v>161.15</v>
      </c>
      <c r="G1007" t="s">
        <v>33</v>
      </c>
      <c r="H1007" t="s">
        <v>34</v>
      </c>
      <c r="I1007" t="s">
        <v>2476</v>
      </c>
      <c r="L1007" s="8">
        <v>5.0500000000000003E-2</v>
      </c>
      <c r="M1007" t="s">
        <v>36</v>
      </c>
      <c r="N1007" t="str">
        <f>IF(AND(PESQUISA!$B$3&lt;&gt;"",OR(PESQUISA!$B$4="TODAS",B1007=PESQUISA!$B$4),ISNUMBER(SEARCH(PESQUISA!$B$3,D1007))),ROW()-1,"")</f>
        <v/>
      </c>
    </row>
    <row r="1008" spans="1:14" x14ac:dyDescent="0.3">
      <c r="A1008" t="s">
        <v>3071</v>
      </c>
      <c r="B1008" t="s">
        <v>29</v>
      </c>
      <c r="C1008" t="s">
        <v>3072</v>
      </c>
      <c r="D1008" t="s">
        <v>3073</v>
      </c>
      <c r="E1008" t="s">
        <v>376</v>
      </c>
      <c r="F1008" s="7">
        <v>158.99</v>
      </c>
      <c r="G1008" t="s">
        <v>33</v>
      </c>
      <c r="H1008" t="s">
        <v>34</v>
      </c>
      <c r="I1008" t="s">
        <v>2476</v>
      </c>
      <c r="L1008" s="8">
        <v>4.3299999999999998E-2</v>
      </c>
      <c r="M1008" t="s">
        <v>36</v>
      </c>
      <c r="N1008" t="str">
        <f>IF(AND(PESQUISA!$B$3&lt;&gt;"",OR(PESQUISA!$B$4="TODAS",B1008=PESQUISA!$B$4),ISNUMBER(SEARCH(PESQUISA!$B$3,D1008))),ROW()-1,"")</f>
        <v/>
      </c>
    </row>
    <row r="1009" spans="1:14" x14ac:dyDescent="0.3">
      <c r="A1009" t="s">
        <v>3074</v>
      </c>
      <c r="B1009" t="s">
        <v>29</v>
      </c>
      <c r="C1009" t="s">
        <v>3075</v>
      </c>
      <c r="D1009" t="s">
        <v>3076</v>
      </c>
      <c r="E1009" t="s">
        <v>376</v>
      </c>
      <c r="F1009" s="7">
        <v>66.040000000000006</v>
      </c>
      <c r="G1009" t="s">
        <v>33</v>
      </c>
      <c r="H1009" t="s">
        <v>34</v>
      </c>
      <c r="I1009" t="s">
        <v>2476</v>
      </c>
      <c r="L1009" s="8">
        <v>0.1832</v>
      </c>
      <c r="M1009" t="s">
        <v>36</v>
      </c>
      <c r="N1009" t="str">
        <f>IF(AND(PESQUISA!$B$3&lt;&gt;"",OR(PESQUISA!$B$4="TODAS",B1009=PESQUISA!$B$4),ISNUMBER(SEARCH(PESQUISA!$B$3,D1009))),ROW()-1,"")</f>
        <v/>
      </c>
    </row>
    <row r="1010" spans="1:14" x14ac:dyDescent="0.3">
      <c r="A1010" t="s">
        <v>3077</v>
      </c>
      <c r="B1010" t="s">
        <v>29</v>
      </c>
      <c r="C1010" t="s">
        <v>3078</v>
      </c>
      <c r="D1010" t="s">
        <v>3079</v>
      </c>
      <c r="E1010" t="s">
        <v>376</v>
      </c>
      <c r="F1010" s="7">
        <v>58.24</v>
      </c>
      <c r="G1010" t="s">
        <v>33</v>
      </c>
      <c r="H1010" t="s">
        <v>34</v>
      </c>
      <c r="I1010" t="s">
        <v>2476</v>
      </c>
      <c r="L1010" s="8">
        <v>0.14219999999999999</v>
      </c>
      <c r="M1010" t="s">
        <v>36</v>
      </c>
      <c r="N1010" t="str">
        <f>IF(AND(PESQUISA!$B$3&lt;&gt;"",OR(PESQUISA!$B$4="TODAS",B1010=PESQUISA!$B$4),ISNUMBER(SEARCH(PESQUISA!$B$3,D1010))),ROW()-1,"")</f>
        <v/>
      </c>
    </row>
    <row r="1011" spans="1:14" x14ac:dyDescent="0.3">
      <c r="A1011" t="s">
        <v>3080</v>
      </c>
      <c r="B1011" t="s">
        <v>29</v>
      </c>
      <c r="C1011" t="s">
        <v>3081</v>
      </c>
      <c r="D1011" t="s">
        <v>3082</v>
      </c>
      <c r="E1011" t="s">
        <v>376</v>
      </c>
      <c r="F1011" s="7">
        <v>57.12</v>
      </c>
      <c r="G1011" t="s">
        <v>33</v>
      </c>
      <c r="H1011" t="s">
        <v>34</v>
      </c>
      <c r="I1011" t="s">
        <v>2476</v>
      </c>
      <c r="L1011" s="8">
        <v>0.13550000000000001</v>
      </c>
      <c r="M1011" t="s">
        <v>36</v>
      </c>
      <c r="N1011" t="str">
        <f>IF(AND(PESQUISA!$B$3&lt;&gt;"",OR(PESQUISA!$B$4="TODAS",B1011=PESQUISA!$B$4),ISNUMBER(SEARCH(PESQUISA!$B$3,D1011))),ROW()-1,"")</f>
        <v/>
      </c>
    </row>
    <row r="1012" spans="1:14" x14ac:dyDescent="0.3">
      <c r="A1012" t="s">
        <v>3083</v>
      </c>
      <c r="B1012" t="s">
        <v>29</v>
      </c>
      <c r="C1012" t="s">
        <v>3084</v>
      </c>
      <c r="D1012" t="s">
        <v>3085</v>
      </c>
      <c r="E1012" t="s">
        <v>376</v>
      </c>
      <c r="F1012" s="7">
        <v>58.33</v>
      </c>
      <c r="G1012" t="s">
        <v>33</v>
      </c>
      <c r="H1012" t="s">
        <v>34</v>
      </c>
      <c r="I1012" t="s">
        <v>2476</v>
      </c>
      <c r="L1012" s="8">
        <v>0.16900000000000001</v>
      </c>
      <c r="M1012" t="s">
        <v>36</v>
      </c>
      <c r="N1012" t="str">
        <f>IF(AND(PESQUISA!$B$3&lt;&gt;"",OR(PESQUISA!$B$4="TODAS",B1012=PESQUISA!$B$4),ISNUMBER(SEARCH(PESQUISA!$B$3,D1012))),ROW()-1,"")</f>
        <v/>
      </c>
    </row>
    <row r="1013" spans="1:14" x14ac:dyDescent="0.3">
      <c r="A1013" t="s">
        <v>3086</v>
      </c>
      <c r="B1013" t="s">
        <v>29</v>
      </c>
      <c r="C1013" t="s">
        <v>3087</v>
      </c>
      <c r="D1013" t="s">
        <v>3088</v>
      </c>
      <c r="E1013" t="s">
        <v>376</v>
      </c>
      <c r="F1013" s="7">
        <v>55.36</v>
      </c>
      <c r="G1013" t="s">
        <v>33</v>
      </c>
      <c r="H1013" t="s">
        <v>34</v>
      </c>
      <c r="I1013" t="s">
        <v>2476</v>
      </c>
      <c r="L1013" s="8">
        <v>0.14699999999999999</v>
      </c>
      <c r="M1013" t="s">
        <v>36</v>
      </c>
      <c r="N1013" t="str">
        <f>IF(AND(PESQUISA!$B$3&lt;&gt;"",OR(PESQUISA!$B$4="TODAS",B1013=PESQUISA!$B$4),ISNUMBER(SEARCH(PESQUISA!$B$3,D1013))),ROW()-1,"")</f>
        <v/>
      </c>
    </row>
    <row r="1014" spans="1:14" x14ac:dyDescent="0.3">
      <c r="A1014" t="s">
        <v>3089</v>
      </c>
      <c r="B1014" t="s">
        <v>29</v>
      </c>
      <c r="C1014" t="s">
        <v>3090</v>
      </c>
      <c r="D1014" t="s">
        <v>3091</v>
      </c>
      <c r="E1014" t="s">
        <v>376</v>
      </c>
      <c r="F1014" s="7">
        <v>53.2</v>
      </c>
      <c r="G1014" t="s">
        <v>33</v>
      </c>
      <c r="H1014" t="s">
        <v>34</v>
      </c>
      <c r="I1014" t="s">
        <v>2476</v>
      </c>
      <c r="L1014" s="8">
        <v>0.1293</v>
      </c>
      <c r="M1014" t="s">
        <v>36</v>
      </c>
      <c r="N1014" t="str">
        <f>IF(AND(PESQUISA!$B$3&lt;&gt;"",OR(PESQUISA!$B$4="TODAS",B1014=PESQUISA!$B$4),ISNUMBER(SEARCH(PESQUISA!$B$3,D1014))),ROW()-1,"")</f>
        <v/>
      </c>
    </row>
    <row r="1015" spans="1:14" x14ac:dyDescent="0.3">
      <c r="A1015" t="s">
        <v>3092</v>
      </c>
      <c r="B1015" t="s">
        <v>29</v>
      </c>
      <c r="C1015" t="s">
        <v>3093</v>
      </c>
      <c r="D1015" t="s">
        <v>3094</v>
      </c>
      <c r="E1015" t="s">
        <v>376</v>
      </c>
      <c r="F1015" s="7">
        <v>103.71</v>
      </c>
      <c r="G1015" t="s">
        <v>33</v>
      </c>
      <c r="H1015" t="s">
        <v>34</v>
      </c>
      <c r="I1015" t="s">
        <v>2476</v>
      </c>
      <c r="L1015" s="8">
        <v>0.1167</v>
      </c>
      <c r="M1015" t="s">
        <v>36</v>
      </c>
      <c r="N1015" t="str">
        <f>IF(AND(PESQUISA!$B$3&lt;&gt;"",OR(PESQUISA!$B$4="TODAS",B1015=PESQUISA!$B$4),ISNUMBER(SEARCH(PESQUISA!$B$3,D1015))),ROW()-1,"")</f>
        <v/>
      </c>
    </row>
    <row r="1016" spans="1:14" x14ac:dyDescent="0.3">
      <c r="A1016" t="s">
        <v>3095</v>
      </c>
      <c r="B1016" t="s">
        <v>29</v>
      </c>
      <c r="C1016" t="s">
        <v>3096</v>
      </c>
      <c r="D1016" t="s">
        <v>3097</v>
      </c>
      <c r="E1016" t="s">
        <v>376</v>
      </c>
      <c r="F1016" s="7">
        <v>95.91</v>
      </c>
      <c r="G1016" t="s">
        <v>33</v>
      </c>
      <c r="H1016" t="s">
        <v>34</v>
      </c>
      <c r="I1016" t="s">
        <v>2476</v>
      </c>
      <c r="L1016" s="8">
        <v>8.6300000000000002E-2</v>
      </c>
      <c r="M1016" t="s">
        <v>36</v>
      </c>
      <c r="N1016" t="str">
        <f>IF(AND(PESQUISA!$B$3&lt;&gt;"",OR(PESQUISA!$B$4="TODAS",B1016=PESQUISA!$B$4),ISNUMBER(SEARCH(PESQUISA!$B$3,D1016))),ROW()-1,"")</f>
        <v/>
      </c>
    </row>
    <row r="1017" spans="1:14" x14ac:dyDescent="0.3">
      <c r="A1017" t="s">
        <v>3098</v>
      </c>
      <c r="B1017" t="s">
        <v>29</v>
      </c>
      <c r="C1017" t="s">
        <v>3099</v>
      </c>
      <c r="D1017" t="s">
        <v>3100</v>
      </c>
      <c r="E1017" t="s">
        <v>376</v>
      </c>
      <c r="F1017" s="7">
        <v>94.79</v>
      </c>
      <c r="G1017" t="s">
        <v>33</v>
      </c>
      <c r="H1017" t="s">
        <v>34</v>
      </c>
      <c r="I1017" t="s">
        <v>2476</v>
      </c>
      <c r="L1017" s="8">
        <v>8.1699999999999995E-2</v>
      </c>
      <c r="M1017" t="s">
        <v>36</v>
      </c>
      <c r="N1017" t="str">
        <f>IF(AND(PESQUISA!$B$3&lt;&gt;"",OR(PESQUISA!$B$4="TODAS",B1017=PESQUISA!$B$4),ISNUMBER(SEARCH(PESQUISA!$B$3,D1017))),ROW()-1,"")</f>
        <v/>
      </c>
    </row>
    <row r="1018" spans="1:14" x14ac:dyDescent="0.3">
      <c r="A1018" t="s">
        <v>3101</v>
      </c>
      <c r="B1018" t="s">
        <v>29</v>
      </c>
      <c r="C1018" t="s">
        <v>3102</v>
      </c>
      <c r="D1018" t="s">
        <v>3103</v>
      </c>
      <c r="E1018" t="s">
        <v>376</v>
      </c>
      <c r="F1018" s="7">
        <v>93.6</v>
      </c>
      <c r="G1018" t="s">
        <v>33</v>
      </c>
      <c r="H1018" t="s">
        <v>34</v>
      </c>
      <c r="I1018" t="s">
        <v>2476</v>
      </c>
      <c r="L1018" s="8">
        <v>0.1053</v>
      </c>
      <c r="M1018" t="s">
        <v>36</v>
      </c>
      <c r="N1018" t="str">
        <f>IF(AND(PESQUISA!$B$3&lt;&gt;"",OR(PESQUISA!$B$4="TODAS",B1018=PESQUISA!$B$4),ISNUMBER(SEARCH(PESQUISA!$B$3,D1018))),ROW()-1,"")</f>
        <v/>
      </c>
    </row>
    <row r="1019" spans="1:14" x14ac:dyDescent="0.3">
      <c r="A1019" t="s">
        <v>3104</v>
      </c>
      <c r="B1019" t="s">
        <v>29</v>
      </c>
      <c r="C1019" t="s">
        <v>3105</v>
      </c>
      <c r="D1019" t="s">
        <v>3106</v>
      </c>
      <c r="E1019" t="s">
        <v>376</v>
      </c>
      <c r="F1019" s="7">
        <v>90.63</v>
      </c>
      <c r="G1019" t="s">
        <v>33</v>
      </c>
      <c r="H1019" t="s">
        <v>34</v>
      </c>
      <c r="I1019" t="s">
        <v>2476</v>
      </c>
      <c r="L1019" s="8">
        <v>8.9800000000000005E-2</v>
      </c>
      <c r="M1019" t="s">
        <v>36</v>
      </c>
      <c r="N1019" t="str">
        <f>IF(AND(PESQUISA!$B$3&lt;&gt;"",OR(PESQUISA!$B$4="TODAS",B1019=PESQUISA!$B$4),ISNUMBER(SEARCH(PESQUISA!$B$3,D1019))),ROW()-1,"")</f>
        <v/>
      </c>
    </row>
    <row r="1020" spans="1:14" x14ac:dyDescent="0.3">
      <c r="A1020" t="s">
        <v>3107</v>
      </c>
      <c r="B1020" t="s">
        <v>29</v>
      </c>
      <c r="C1020" t="s">
        <v>3108</v>
      </c>
      <c r="D1020" t="s">
        <v>3109</v>
      </c>
      <c r="E1020" t="s">
        <v>376</v>
      </c>
      <c r="F1020" s="7">
        <v>88.47</v>
      </c>
      <c r="G1020" t="s">
        <v>33</v>
      </c>
      <c r="H1020" t="s">
        <v>34</v>
      </c>
      <c r="I1020" t="s">
        <v>2476</v>
      </c>
      <c r="L1020" s="8">
        <v>7.7799999999999994E-2</v>
      </c>
      <c r="M1020" t="s">
        <v>36</v>
      </c>
      <c r="N1020" t="str">
        <f>IF(AND(PESQUISA!$B$3&lt;&gt;"",OR(PESQUISA!$B$4="TODAS",B1020=PESQUISA!$B$4),ISNUMBER(SEARCH(PESQUISA!$B$3,D1020))),ROW()-1,"")</f>
        <v/>
      </c>
    </row>
    <row r="1021" spans="1:14" x14ac:dyDescent="0.3">
      <c r="A1021" t="s">
        <v>3110</v>
      </c>
      <c r="B1021" t="s">
        <v>29</v>
      </c>
      <c r="C1021" t="s">
        <v>3111</v>
      </c>
      <c r="D1021" t="s">
        <v>3112</v>
      </c>
      <c r="E1021" t="s">
        <v>376</v>
      </c>
      <c r="F1021" s="7">
        <v>187.58</v>
      </c>
      <c r="G1021" t="s">
        <v>33</v>
      </c>
      <c r="H1021" t="s">
        <v>34</v>
      </c>
      <c r="I1021" t="s">
        <v>2476</v>
      </c>
      <c r="L1021" s="8">
        <v>0.13789999999999999</v>
      </c>
      <c r="M1021" t="s">
        <v>36</v>
      </c>
      <c r="N1021" t="str">
        <f>IF(AND(PESQUISA!$B$3&lt;&gt;"",OR(PESQUISA!$B$4="TODAS",B1021=PESQUISA!$B$4),ISNUMBER(SEARCH(PESQUISA!$B$3,D1021))),ROW()-1,"")</f>
        <v/>
      </c>
    </row>
    <row r="1022" spans="1:14" x14ac:dyDescent="0.3">
      <c r="A1022" t="s">
        <v>3113</v>
      </c>
      <c r="B1022" t="s">
        <v>29</v>
      </c>
      <c r="C1022" t="s">
        <v>3114</v>
      </c>
      <c r="D1022" t="s">
        <v>3115</v>
      </c>
      <c r="E1022" t="s">
        <v>376</v>
      </c>
      <c r="F1022" s="7">
        <v>174.17</v>
      </c>
      <c r="G1022" t="s">
        <v>33</v>
      </c>
      <c r="H1022" t="s">
        <v>34</v>
      </c>
      <c r="I1022" t="s">
        <v>2476</v>
      </c>
      <c r="L1022" s="8">
        <v>0.11070000000000001</v>
      </c>
      <c r="M1022" t="s">
        <v>36</v>
      </c>
      <c r="N1022" t="str">
        <f>IF(AND(PESQUISA!$B$3&lt;&gt;"",OR(PESQUISA!$B$4="TODAS",B1022=PESQUISA!$B$4),ISNUMBER(SEARCH(PESQUISA!$B$3,D1022))),ROW()-1,"")</f>
        <v/>
      </c>
    </row>
    <row r="1023" spans="1:14" x14ac:dyDescent="0.3">
      <c r="A1023" t="s">
        <v>3116</v>
      </c>
      <c r="B1023" t="s">
        <v>29</v>
      </c>
      <c r="C1023" t="s">
        <v>3117</v>
      </c>
      <c r="D1023" t="s">
        <v>3118</v>
      </c>
      <c r="E1023" t="s">
        <v>376</v>
      </c>
      <c r="F1023" s="7">
        <v>172.93</v>
      </c>
      <c r="G1023" t="s">
        <v>33</v>
      </c>
      <c r="H1023" t="s">
        <v>34</v>
      </c>
      <c r="I1023" t="s">
        <v>2476</v>
      </c>
      <c r="L1023" s="8">
        <v>0.108</v>
      </c>
      <c r="M1023" t="s">
        <v>36</v>
      </c>
      <c r="N1023" t="str">
        <f>IF(AND(PESQUISA!$B$3&lt;&gt;"",OR(PESQUISA!$B$4="TODAS",B1023=PESQUISA!$B$4),ISNUMBER(SEARCH(PESQUISA!$B$3,D1023))),ROW()-1,"")</f>
        <v/>
      </c>
    </row>
    <row r="1024" spans="1:14" x14ac:dyDescent="0.3">
      <c r="A1024" t="s">
        <v>3119</v>
      </c>
      <c r="B1024" t="s">
        <v>29</v>
      </c>
      <c r="C1024" t="s">
        <v>3120</v>
      </c>
      <c r="D1024" t="s">
        <v>3121</v>
      </c>
      <c r="E1024" t="s">
        <v>376</v>
      </c>
      <c r="F1024" s="7">
        <v>244.6</v>
      </c>
      <c r="G1024" t="s">
        <v>33</v>
      </c>
      <c r="H1024" t="s">
        <v>34</v>
      </c>
      <c r="I1024" t="s">
        <v>2476</v>
      </c>
      <c r="L1024" s="8">
        <v>8.2699999999999996E-2</v>
      </c>
      <c r="M1024" t="s">
        <v>36</v>
      </c>
      <c r="N1024" t="str">
        <f>IF(AND(PESQUISA!$B$3&lt;&gt;"",OR(PESQUISA!$B$4="TODAS",B1024=PESQUISA!$B$4),ISNUMBER(SEARCH(PESQUISA!$B$3,D1024))),ROW()-1,"")</f>
        <v/>
      </c>
    </row>
    <row r="1025" spans="1:14" x14ac:dyDescent="0.3">
      <c r="A1025" t="s">
        <v>3122</v>
      </c>
      <c r="B1025" t="s">
        <v>29</v>
      </c>
      <c r="C1025" t="s">
        <v>3123</v>
      </c>
      <c r="D1025" t="s">
        <v>3124</v>
      </c>
      <c r="E1025" t="s">
        <v>376</v>
      </c>
      <c r="F1025" s="7">
        <v>237.19</v>
      </c>
      <c r="G1025" t="s">
        <v>33</v>
      </c>
      <c r="H1025" t="s">
        <v>34</v>
      </c>
      <c r="I1025" t="s">
        <v>2476</v>
      </c>
      <c r="L1025" s="8">
        <v>6.7000000000000004E-2</v>
      </c>
      <c r="M1025" t="s">
        <v>36</v>
      </c>
      <c r="N1025" t="str">
        <f>IF(AND(PESQUISA!$B$3&lt;&gt;"",OR(PESQUISA!$B$4="TODAS",B1025=PESQUISA!$B$4),ISNUMBER(SEARCH(PESQUISA!$B$3,D1025))),ROW()-1,"")</f>
        <v/>
      </c>
    </row>
    <row r="1026" spans="1:14" x14ac:dyDescent="0.3">
      <c r="A1026" t="s">
        <v>3125</v>
      </c>
      <c r="B1026" t="s">
        <v>29</v>
      </c>
      <c r="C1026" t="s">
        <v>3126</v>
      </c>
      <c r="D1026" t="s">
        <v>3127</v>
      </c>
      <c r="E1026" t="s">
        <v>376</v>
      </c>
      <c r="F1026" s="7">
        <v>237.6</v>
      </c>
      <c r="G1026" t="s">
        <v>33</v>
      </c>
      <c r="H1026" t="s">
        <v>34</v>
      </c>
      <c r="I1026" t="s">
        <v>2476</v>
      </c>
      <c r="L1026" s="8">
        <v>6.8099999999999994E-2</v>
      </c>
      <c r="M1026" t="s">
        <v>36</v>
      </c>
      <c r="N1026" t="str">
        <f>IF(AND(PESQUISA!$B$3&lt;&gt;"",OR(PESQUISA!$B$4="TODAS",B1026=PESQUISA!$B$4),ISNUMBER(SEARCH(PESQUISA!$B$3,D1026))),ROW()-1,"")</f>
        <v/>
      </c>
    </row>
    <row r="1027" spans="1:14" x14ac:dyDescent="0.3">
      <c r="A1027" t="s">
        <v>3128</v>
      </c>
      <c r="B1027" t="s">
        <v>29</v>
      </c>
      <c r="C1027" t="s">
        <v>3129</v>
      </c>
      <c r="D1027" t="s">
        <v>3130</v>
      </c>
      <c r="E1027" t="s">
        <v>376</v>
      </c>
      <c r="F1027" s="7">
        <v>165.22</v>
      </c>
      <c r="G1027" t="s">
        <v>33</v>
      </c>
      <c r="H1027" t="s">
        <v>34</v>
      </c>
      <c r="I1027" t="s">
        <v>2476</v>
      </c>
      <c r="L1027" s="8">
        <v>0.15659999999999999</v>
      </c>
      <c r="M1027" t="s">
        <v>36</v>
      </c>
      <c r="N1027" t="str">
        <f>IF(AND(PESQUISA!$B$3&lt;&gt;"",OR(PESQUISA!$B$4="TODAS",B1027=PESQUISA!$B$4),ISNUMBER(SEARCH(PESQUISA!$B$3,D1027))),ROW()-1,"")</f>
        <v/>
      </c>
    </row>
    <row r="1028" spans="1:14" x14ac:dyDescent="0.3">
      <c r="A1028" t="s">
        <v>3131</v>
      </c>
      <c r="B1028" t="s">
        <v>29</v>
      </c>
      <c r="C1028" t="s">
        <v>3132</v>
      </c>
      <c r="D1028" t="s">
        <v>3133</v>
      </c>
      <c r="E1028" t="s">
        <v>376</v>
      </c>
      <c r="F1028" s="7">
        <v>151.81</v>
      </c>
      <c r="G1028" t="s">
        <v>33</v>
      </c>
      <c r="H1028" t="s">
        <v>34</v>
      </c>
      <c r="I1028" t="s">
        <v>2476</v>
      </c>
      <c r="L1028" s="8">
        <v>0.127</v>
      </c>
      <c r="M1028" t="s">
        <v>36</v>
      </c>
      <c r="N1028" t="str">
        <f>IF(AND(PESQUISA!$B$3&lt;&gt;"",OR(PESQUISA!$B$4="TODAS",B1028=PESQUISA!$B$4),ISNUMBER(SEARCH(PESQUISA!$B$3,D1028))),ROW()-1,"")</f>
        <v/>
      </c>
    </row>
    <row r="1029" spans="1:14" x14ac:dyDescent="0.3">
      <c r="A1029" t="s">
        <v>3134</v>
      </c>
      <c r="B1029" t="s">
        <v>29</v>
      </c>
      <c r="C1029" t="s">
        <v>3135</v>
      </c>
      <c r="D1029" t="s">
        <v>3136</v>
      </c>
      <c r="E1029" t="s">
        <v>376</v>
      </c>
      <c r="F1029" s="7">
        <v>150.57</v>
      </c>
      <c r="G1029" t="s">
        <v>33</v>
      </c>
      <c r="H1029" t="s">
        <v>34</v>
      </c>
      <c r="I1029" t="s">
        <v>2476</v>
      </c>
      <c r="L1029" s="8">
        <v>0.1241</v>
      </c>
      <c r="M1029" t="s">
        <v>36</v>
      </c>
      <c r="N1029" t="str">
        <f>IF(AND(PESQUISA!$B$3&lt;&gt;"",OR(PESQUISA!$B$4="TODAS",B1029=PESQUISA!$B$4),ISNUMBER(SEARCH(PESQUISA!$B$3,D1029))),ROW()-1,"")</f>
        <v/>
      </c>
    </row>
    <row r="1030" spans="1:14" x14ac:dyDescent="0.3">
      <c r="A1030" t="s">
        <v>3137</v>
      </c>
      <c r="B1030" t="s">
        <v>29</v>
      </c>
      <c r="C1030" t="s">
        <v>3138</v>
      </c>
      <c r="D1030" t="s">
        <v>3139</v>
      </c>
      <c r="E1030" t="s">
        <v>376</v>
      </c>
      <c r="F1030" s="7">
        <v>210.6</v>
      </c>
      <c r="G1030" t="s">
        <v>33</v>
      </c>
      <c r="H1030" t="s">
        <v>34</v>
      </c>
      <c r="I1030" t="s">
        <v>2476</v>
      </c>
      <c r="L1030" s="8">
        <v>9.6000000000000002E-2</v>
      </c>
      <c r="M1030" t="s">
        <v>36</v>
      </c>
      <c r="N1030" t="str">
        <f>IF(AND(PESQUISA!$B$3&lt;&gt;"",OR(PESQUISA!$B$4="TODAS",B1030=PESQUISA!$B$4),ISNUMBER(SEARCH(PESQUISA!$B$3,D1030))),ROW()-1,"")</f>
        <v/>
      </c>
    </row>
    <row r="1031" spans="1:14" x14ac:dyDescent="0.3">
      <c r="A1031" t="s">
        <v>3140</v>
      </c>
      <c r="B1031" t="s">
        <v>29</v>
      </c>
      <c r="C1031" t="s">
        <v>3141</v>
      </c>
      <c r="D1031" t="s">
        <v>3142</v>
      </c>
      <c r="E1031" t="s">
        <v>376</v>
      </c>
      <c r="F1031" s="7">
        <v>203.19</v>
      </c>
      <c r="G1031" t="s">
        <v>33</v>
      </c>
      <c r="H1031" t="s">
        <v>34</v>
      </c>
      <c r="I1031" t="s">
        <v>2476</v>
      </c>
      <c r="L1031" s="8">
        <v>7.8200000000000006E-2</v>
      </c>
      <c r="M1031" t="s">
        <v>36</v>
      </c>
      <c r="N1031" t="str">
        <f>IF(AND(PESQUISA!$B$3&lt;&gt;"",OR(PESQUISA!$B$4="TODAS",B1031=PESQUISA!$B$4),ISNUMBER(SEARCH(PESQUISA!$B$3,D1031))),ROW()-1,"")</f>
        <v/>
      </c>
    </row>
    <row r="1032" spans="1:14" x14ac:dyDescent="0.3">
      <c r="A1032" t="s">
        <v>3143</v>
      </c>
      <c r="B1032" t="s">
        <v>29</v>
      </c>
      <c r="C1032" t="s">
        <v>3144</v>
      </c>
      <c r="D1032" t="s">
        <v>3145</v>
      </c>
      <c r="E1032" t="s">
        <v>376</v>
      </c>
      <c r="F1032" s="7">
        <v>203.6</v>
      </c>
      <c r="G1032" t="s">
        <v>33</v>
      </c>
      <c r="H1032" t="s">
        <v>34</v>
      </c>
      <c r="I1032" t="s">
        <v>2476</v>
      </c>
      <c r="L1032" s="8">
        <v>7.9399999999999998E-2</v>
      </c>
      <c r="M1032" t="s">
        <v>36</v>
      </c>
      <c r="N1032" t="str">
        <f>IF(AND(PESQUISA!$B$3&lt;&gt;"",OR(PESQUISA!$B$4="TODAS",B1032=PESQUISA!$B$4),ISNUMBER(SEARCH(PESQUISA!$B$3,D1032))),ROW()-1,"")</f>
        <v/>
      </c>
    </row>
    <row r="1033" spans="1:14" x14ac:dyDescent="0.3">
      <c r="A1033" t="s">
        <v>3146</v>
      </c>
      <c r="B1033" t="s">
        <v>29</v>
      </c>
      <c r="C1033" t="s">
        <v>3147</v>
      </c>
      <c r="D1033" t="s">
        <v>3148</v>
      </c>
      <c r="E1033" t="s">
        <v>376</v>
      </c>
      <c r="F1033" s="7">
        <v>14.73</v>
      </c>
      <c r="G1033" t="s">
        <v>33</v>
      </c>
      <c r="H1033" t="s">
        <v>34</v>
      </c>
      <c r="I1033" t="s">
        <v>2476</v>
      </c>
      <c r="L1033" s="8">
        <v>0.55059999999999998</v>
      </c>
      <c r="M1033" t="s">
        <v>36</v>
      </c>
      <c r="N1033" t="str">
        <f>IF(AND(PESQUISA!$B$3&lt;&gt;"",OR(PESQUISA!$B$4="TODAS",B1033=PESQUISA!$B$4),ISNUMBER(SEARCH(PESQUISA!$B$3,D1033))),ROW()-1,"")</f>
        <v/>
      </c>
    </row>
    <row r="1034" spans="1:14" x14ac:dyDescent="0.3">
      <c r="A1034" t="s">
        <v>3149</v>
      </c>
      <c r="B1034" t="s">
        <v>29</v>
      </c>
      <c r="C1034" t="s">
        <v>3150</v>
      </c>
      <c r="D1034" t="s">
        <v>3151</v>
      </c>
      <c r="E1034" t="s">
        <v>376</v>
      </c>
      <c r="F1034" s="7">
        <v>11.77</v>
      </c>
      <c r="G1034" t="s">
        <v>33</v>
      </c>
      <c r="H1034" t="s">
        <v>34</v>
      </c>
      <c r="I1034" t="s">
        <v>2476</v>
      </c>
      <c r="L1034" s="8">
        <v>0.54290000000000005</v>
      </c>
      <c r="M1034" t="s">
        <v>36</v>
      </c>
      <c r="N1034" t="str">
        <f>IF(AND(PESQUISA!$B$3&lt;&gt;"",OR(PESQUISA!$B$4="TODAS",B1034=PESQUISA!$B$4),ISNUMBER(SEARCH(PESQUISA!$B$3,D1034))),ROW()-1,"")</f>
        <v/>
      </c>
    </row>
    <row r="1035" spans="1:14" x14ac:dyDescent="0.3">
      <c r="A1035" t="s">
        <v>3152</v>
      </c>
      <c r="B1035" t="s">
        <v>29</v>
      </c>
      <c r="C1035" t="s">
        <v>3153</v>
      </c>
      <c r="D1035" t="s">
        <v>3154</v>
      </c>
      <c r="E1035" t="s">
        <v>376</v>
      </c>
      <c r="F1035" s="7">
        <v>9.7100000000000009</v>
      </c>
      <c r="G1035" t="s">
        <v>33</v>
      </c>
      <c r="H1035" t="s">
        <v>34</v>
      </c>
      <c r="I1035" t="s">
        <v>2476</v>
      </c>
      <c r="L1035" s="8">
        <v>0.53549999999999998</v>
      </c>
      <c r="M1035" t="s">
        <v>36</v>
      </c>
      <c r="N1035" t="str">
        <f>IF(AND(PESQUISA!$B$3&lt;&gt;"",OR(PESQUISA!$B$4="TODAS",B1035=PESQUISA!$B$4),ISNUMBER(SEARCH(PESQUISA!$B$3,D1035))),ROW()-1,"")</f>
        <v/>
      </c>
    </row>
    <row r="1036" spans="1:14" x14ac:dyDescent="0.3">
      <c r="A1036" t="s">
        <v>3155</v>
      </c>
      <c r="B1036" t="s">
        <v>29</v>
      </c>
      <c r="C1036" t="s">
        <v>3156</v>
      </c>
      <c r="D1036" t="s">
        <v>3157</v>
      </c>
      <c r="E1036" t="s">
        <v>32</v>
      </c>
      <c r="F1036" s="7">
        <v>0.55000000000000004</v>
      </c>
      <c r="G1036" t="s">
        <v>33</v>
      </c>
      <c r="H1036" t="s">
        <v>34</v>
      </c>
      <c r="I1036" t="s">
        <v>2476</v>
      </c>
      <c r="L1036" s="8">
        <v>0.56359999999999999</v>
      </c>
      <c r="M1036" t="s">
        <v>36</v>
      </c>
      <c r="N1036" t="str">
        <f>IF(AND(PESQUISA!$B$3&lt;&gt;"",OR(PESQUISA!$B$4="TODAS",B1036=PESQUISA!$B$4),ISNUMBER(SEARCH(PESQUISA!$B$3,D1036))),ROW()-1,"")</f>
        <v/>
      </c>
    </row>
    <row r="1037" spans="1:14" x14ac:dyDescent="0.3">
      <c r="A1037" t="s">
        <v>3158</v>
      </c>
      <c r="B1037" t="s">
        <v>29</v>
      </c>
      <c r="C1037" t="s">
        <v>3159</v>
      </c>
      <c r="D1037" t="s">
        <v>3160</v>
      </c>
      <c r="E1037" t="s">
        <v>32</v>
      </c>
      <c r="F1037" s="7">
        <v>1.44</v>
      </c>
      <c r="G1037" t="s">
        <v>33</v>
      </c>
      <c r="H1037" t="s">
        <v>34</v>
      </c>
      <c r="I1037" t="s">
        <v>2476</v>
      </c>
      <c r="L1037" s="8">
        <v>0.50690000000000002</v>
      </c>
      <c r="M1037" t="s">
        <v>36</v>
      </c>
      <c r="N1037" t="str">
        <f>IF(AND(PESQUISA!$B$3&lt;&gt;"",OR(PESQUISA!$B$4="TODAS",B1037=PESQUISA!$B$4),ISNUMBER(SEARCH(PESQUISA!$B$3,D1037))),ROW()-1,"")</f>
        <v/>
      </c>
    </row>
    <row r="1038" spans="1:14" x14ac:dyDescent="0.3">
      <c r="A1038" t="s">
        <v>3161</v>
      </c>
      <c r="B1038" t="s">
        <v>29</v>
      </c>
      <c r="C1038" t="s">
        <v>3162</v>
      </c>
      <c r="D1038" t="s">
        <v>3163</v>
      </c>
      <c r="E1038" t="s">
        <v>32</v>
      </c>
      <c r="F1038" s="7">
        <v>1.93</v>
      </c>
      <c r="G1038" t="s">
        <v>33</v>
      </c>
      <c r="H1038" t="s">
        <v>34</v>
      </c>
      <c r="I1038" t="s">
        <v>2476</v>
      </c>
      <c r="L1038" s="8">
        <v>0.53369999999999995</v>
      </c>
      <c r="M1038" t="s">
        <v>36</v>
      </c>
      <c r="N1038" t="str">
        <f>IF(AND(PESQUISA!$B$3&lt;&gt;"",OR(PESQUISA!$B$4="TODAS",B1038=PESQUISA!$B$4),ISNUMBER(SEARCH(PESQUISA!$B$3,D1038))),ROW()-1,"")</f>
        <v/>
      </c>
    </row>
    <row r="1039" spans="1:14" x14ac:dyDescent="0.3">
      <c r="A1039" t="s">
        <v>3164</v>
      </c>
      <c r="B1039" t="s">
        <v>29</v>
      </c>
      <c r="C1039" t="s">
        <v>3165</v>
      </c>
      <c r="D1039" t="s">
        <v>3166</v>
      </c>
      <c r="E1039" t="s">
        <v>32</v>
      </c>
      <c r="F1039" s="7">
        <v>2.85</v>
      </c>
      <c r="G1039" t="s">
        <v>33</v>
      </c>
      <c r="H1039" t="s">
        <v>34</v>
      </c>
      <c r="I1039" t="s">
        <v>2476</v>
      </c>
      <c r="L1039" s="8">
        <v>0.50880000000000003</v>
      </c>
      <c r="M1039" t="s">
        <v>36</v>
      </c>
      <c r="N1039" t="str">
        <f>IF(AND(PESQUISA!$B$3&lt;&gt;"",OR(PESQUISA!$B$4="TODAS",B1039=PESQUISA!$B$4),ISNUMBER(SEARCH(PESQUISA!$B$3,D1039))),ROW()-1,"")</f>
        <v/>
      </c>
    </row>
    <row r="1040" spans="1:14" x14ac:dyDescent="0.3">
      <c r="A1040" t="s">
        <v>3167</v>
      </c>
      <c r="B1040" t="s">
        <v>29</v>
      </c>
      <c r="C1040" t="s">
        <v>3168</v>
      </c>
      <c r="D1040" t="s">
        <v>3169</v>
      </c>
      <c r="E1040" t="s">
        <v>32</v>
      </c>
      <c r="F1040" s="7">
        <v>3.89</v>
      </c>
      <c r="G1040" t="s">
        <v>33</v>
      </c>
      <c r="H1040" t="s">
        <v>34</v>
      </c>
      <c r="I1040" t="s">
        <v>2476</v>
      </c>
      <c r="L1040" s="8">
        <v>0.52439999999999998</v>
      </c>
      <c r="M1040" t="s">
        <v>36</v>
      </c>
      <c r="N1040" t="str">
        <f>IF(AND(PESQUISA!$B$3&lt;&gt;"",OR(PESQUISA!$B$4="TODAS",B1040=PESQUISA!$B$4),ISNUMBER(SEARCH(PESQUISA!$B$3,D1040))),ROW()-1,"")</f>
        <v/>
      </c>
    </row>
    <row r="1041" spans="1:14" x14ac:dyDescent="0.3">
      <c r="A1041" t="s">
        <v>3170</v>
      </c>
      <c r="B1041" t="s">
        <v>29</v>
      </c>
      <c r="C1041" t="s">
        <v>3171</v>
      </c>
      <c r="D1041" t="s">
        <v>3172</v>
      </c>
      <c r="E1041" t="s">
        <v>859</v>
      </c>
      <c r="F1041" s="7">
        <v>11.18</v>
      </c>
      <c r="G1041" t="s">
        <v>33</v>
      </c>
      <c r="H1041" t="s">
        <v>34</v>
      </c>
      <c r="I1041" t="s">
        <v>3173</v>
      </c>
      <c r="L1041" s="8">
        <v>9.7999999999999997E-3</v>
      </c>
      <c r="M1041" t="s">
        <v>36</v>
      </c>
      <c r="N1041" t="str">
        <f>IF(AND(PESQUISA!$B$3&lt;&gt;"",OR(PESQUISA!$B$4="TODAS",B1041=PESQUISA!$B$4),ISNUMBER(SEARCH(PESQUISA!$B$3,D1041))),ROW()-1,"")</f>
        <v/>
      </c>
    </row>
    <row r="1042" spans="1:14" x14ac:dyDescent="0.3">
      <c r="A1042" t="s">
        <v>3174</v>
      </c>
      <c r="B1042" t="s">
        <v>29</v>
      </c>
      <c r="C1042" t="s">
        <v>3175</v>
      </c>
      <c r="D1042" t="s">
        <v>3176</v>
      </c>
      <c r="E1042" t="s">
        <v>859</v>
      </c>
      <c r="F1042" s="7">
        <v>9.2899999999999991</v>
      </c>
      <c r="G1042" t="s">
        <v>33</v>
      </c>
      <c r="H1042" t="s">
        <v>34</v>
      </c>
      <c r="I1042" t="s">
        <v>3173</v>
      </c>
      <c r="L1042" s="8">
        <v>8.6E-3</v>
      </c>
      <c r="M1042" t="s">
        <v>36</v>
      </c>
      <c r="N1042" t="str">
        <f>IF(AND(PESQUISA!$B$3&lt;&gt;"",OR(PESQUISA!$B$4="TODAS",B1042=PESQUISA!$B$4),ISNUMBER(SEARCH(PESQUISA!$B$3,D1042))),ROW()-1,"")</f>
        <v/>
      </c>
    </row>
    <row r="1043" spans="1:14" x14ac:dyDescent="0.3">
      <c r="A1043" t="s">
        <v>3177</v>
      </c>
      <c r="B1043" t="s">
        <v>29</v>
      </c>
      <c r="C1043" t="s">
        <v>3178</v>
      </c>
      <c r="D1043" t="s">
        <v>3179</v>
      </c>
      <c r="E1043" t="s">
        <v>859</v>
      </c>
      <c r="F1043" s="7">
        <v>8.57</v>
      </c>
      <c r="G1043" t="s">
        <v>33</v>
      </c>
      <c r="H1043" t="s">
        <v>34</v>
      </c>
      <c r="I1043" t="s">
        <v>3173</v>
      </c>
      <c r="L1043" s="8">
        <v>4.7000000000000002E-3</v>
      </c>
      <c r="M1043" t="s">
        <v>36</v>
      </c>
      <c r="N1043" t="str">
        <f>IF(AND(PESQUISA!$B$3&lt;&gt;"",OR(PESQUISA!$B$4="TODAS",B1043=PESQUISA!$B$4),ISNUMBER(SEARCH(PESQUISA!$B$3,D1043))),ROW()-1,"")</f>
        <v/>
      </c>
    </row>
    <row r="1044" spans="1:14" x14ac:dyDescent="0.3">
      <c r="A1044" t="s">
        <v>3180</v>
      </c>
      <c r="B1044" t="s">
        <v>29</v>
      </c>
      <c r="C1044" t="s">
        <v>3181</v>
      </c>
      <c r="D1044" t="s">
        <v>3182</v>
      </c>
      <c r="E1044" t="s">
        <v>859</v>
      </c>
      <c r="F1044" s="7">
        <v>9.32</v>
      </c>
      <c r="G1044" t="s">
        <v>33</v>
      </c>
      <c r="H1044" t="s">
        <v>34</v>
      </c>
      <c r="I1044" t="s">
        <v>3173</v>
      </c>
      <c r="L1044" s="8">
        <v>2.0999999999999999E-3</v>
      </c>
      <c r="M1044" t="s">
        <v>36</v>
      </c>
      <c r="N1044" t="str">
        <f>IF(AND(PESQUISA!$B$3&lt;&gt;"",OR(PESQUISA!$B$4="TODAS",B1044=PESQUISA!$B$4),ISNUMBER(SEARCH(PESQUISA!$B$3,D1044))),ROW()-1,"")</f>
        <v/>
      </c>
    </row>
    <row r="1045" spans="1:14" x14ac:dyDescent="0.3">
      <c r="A1045" t="s">
        <v>3183</v>
      </c>
      <c r="B1045" t="s">
        <v>29</v>
      </c>
      <c r="C1045" t="s">
        <v>3184</v>
      </c>
      <c r="D1045" t="s">
        <v>3185</v>
      </c>
      <c r="E1045" t="s">
        <v>859</v>
      </c>
      <c r="F1045" s="7">
        <v>14.22</v>
      </c>
      <c r="G1045" t="s">
        <v>33</v>
      </c>
      <c r="H1045" t="s">
        <v>34</v>
      </c>
      <c r="I1045" t="s">
        <v>3173</v>
      </c>
      <c r="L1045" s="8">
        <v>1.4800000000000001E-2</v>
      </c>
      <c r="M1045" t="s">
        <v>36</v>
      </c>
      <c r="N1045" t="str">
        <f>IF(AND(PESQUISA!$B$3&lt;&gt;"",OR(PESQUISA!$B$4="TODAS",B1045=PESQUISA!$B$4),ISNUMBER(SEARCH(PESQUISA!$B$3,D1045))),ROW()-1,"")</f>
        <v/>
      </c>
    </row>
    <row r="1046" spans="1:14" x14ac:dyDescent="0.3">
      <c r="A1046" t="s">
        <v>3186</v>
      </c>
      <c r="B1046" t="s">
        <v>29</v>
      </c>
      <c r="C1046" t="s">
        <v>3187</v>
      </c>
      <c r="D1046" t="s">
        <v>3188</v>
      </c>
      <c r="E1046" t="s">
        <v>859</v>
      </c>
      <c r="F1046" s="7">
        <v>12.82</v>
      </c>
      <c r="G1046" t="s">
        <v>33</v>
      </c>
      <c r="H1046" t="s">
        <v>34</v>
      </c>
      <c r="I1046" t="s">
        <v>3173</v>
      </c>
      <c r="L1046" s="8">
        <v>1.2500000000000001E-2</v>
      </c>
      <c r="M1046" t="s">
        <v>36</v>
      </c>
      <c r="N1046" t="str">
        <f>IF(AND(PESQUISA!$B$3&lt;&gt;"",OR(PESQUISA!$B$4="TODAS",B1046=PESQUISA!$B$4),ISNUMBER(SEARCH(PESQUISA!$B$3,D1046))),ROW()-1,"")</f>
        <v/>
      </c>
    </row>
    <row r="1047" spans="1:14" x14ac:dyDescent="0.3">
      <c r="A1047" t="s">
        <v>3189</v>
      </c>
      <c r="B1047" t="s">
        <v>29</v>
      </c>
      <c r="C1047" t="s">
        <v>3190</v>
      </c>
      <c r="D1047" t="s">
        <v>3191</v>
      </c>
      <c r="E1047" t="s">
        <v>859</v>
      </c>
      <c r="F1047" s="7">
        <v>13.07</v>
      </c>
      <c r="G1047" t="s">
        <v>33</v>
      </c>
      <c r="H1047" t="s">
        <v>34</v>
      </c>
      <c r="I1047" t="s">
        <v>3173</v>
      </c>
      <c r="L1047" s="8">
        <v>3.7499999999999999E-2</v>
      </c>
      <c r="M1047" t="s">
        <v>36</v>
      </c>
      <c r="N1047" t="str">
        <f>IF(AND(PESQUISA!$B$3&lt;&gt;"",OR(PESQUISA!$B$4="TODAS",B1047=PESQUISA!$B$4),ISNUMBER(SEARCH(PESQUISA!$B$3,D1047))),ROW()-1,"")</f>
        <v/>
      </c>
    </row>
    <row r="1048" spans="1:14" x14ac:dyDescent="0.3">
      <c r="A1048" t="s">
        <v>3192</v>
      </c>
      <c r="B1048" t="s">
        <v>29</v>
      </c>
      <c r="C1048" t="s">
        <v>3193</v>
      </c>
      <c r="D1048" t="s">
        <v>3194</v>
      </c>
      <c r="E1048" t="s">
        <v>859</v>
      </c>
      <c r="F1048" s="7">
        <v>11.82</v>
      </c>
      <c r="G1048" t="s">
        <v>33</v>
      </c>
      <c r="H1048" t="s">
        <v>34</v>
      </c>
      <c r="I1048" t="s">
        <v>3173</v>
      </c>
      <c r="L1048" s="8">
        <v>2.1999999999999999E-2</v>
      </c>
      <c r="M1048" t="s">
        <v>36</v>
      </c>
      <c r="N1048" t="str">
        <f>IF(AND(PESQUISA!$B$3&lt;&gt;"",OR(PESQUISA!$B$4="TODAS",B1048=PESQUISA!$B$4),ISNUMBER(SEARCH(PESQUISA!$B$3,D1048))),ROW()-1,"")</f>
        <v/>
      </c>
    </row>
    <row r="1049" spans="1:14" x14ac:dyDescent="0.3">
      <c r="A1049" t="s">
        <v>3195</v>
      </c>
      <c r="B1049" t="s">
        <v>29</v>
      </c>
      <c r="C1049" t="s">
        <v>3196</v>
      </c>
      <c r="D1049" t="s">
        <v>3197</v>
      </c>
      <c r="E1049" t="s">
        <v>40</v>
      </c>
      <c r="F1049" s="7">
        <v>17723.28</v>
      </c>
      <c r="G1049" t="s">
        <v>33</v>
      </c>
      <c r="H1049" t="s">
        <v>34</v>
      </c>
      <c r="I1049" t="s">
        <v>3173</v>
      </c>
      <c r="L1049" s="8">
        <v>5.1999999999999998E-3</v>
      </c>
      <c r="M1049" t="s">
        <v>36</v>
      </c>
      <c r="N1049" t="str">
        <f>IF(AND(PESQUISA!$B$3&lt;&gt;"",OR(PESQUISA!$B$4="TODAS",B1049=PESQUISA!$B$4),ISNUMBER(SEARCH(PESQUISA!$B$3,D1049))),ROW()-1,"")</f>
        <v/>
      </c>
    </row>
    <row r="1050" spans="1:14" x14ac:dyDescent="0.3">
      <c r="A1050" t="s">
        <v>3198</v>
      </c>
      <c r="B1050" t="s">
        <v>29</v>
      </c>
      <c r="C1050" t="s">
        <v>3199</v>
      </c>
      <c r="D1050" t="s">
        <v>3200</v>
      </c>
      <c r="E1050" t="s">
        <v>40</v>
      </c>
      <c r="F1050" s="7">
        <v>34999.24</v>
      </c>
      <c r="G1050" t="s">
        <v>33</v>
      </c>
      <c r="H1050" t="s">
        <v>34</v>
      </c>
      <c r="I1050" t="s">
        <v>3173</v>
      </c>
      <c r="L1050" s="8">
        <v>8.2699999999999996E-2</v>
      </c>
      <c r="M1050" t="s">
        <v>36</v>
      </c>
      <c r="N1050" t="str">
        <f>IF(AND(PESQUISA!$B$3&lt;&gt;"",OR(PESQUISA!$B$4="TODAS",B1050=PESQUISA!$B$4),ISNUMBER(SEARCH(PESQUISA!$B$3,D1050))),ROW()-1,"")</f>
        <v/>
      </c>
    </row>
    <row r="1051" spans="1:14" x14ac:dyDescent="0.3">
      <c r="A1051" t="s">
        <v>3201</v>
      </c>
      <c r="B1051" t="s">
        <v>29</v>
      </c>
      <c r="C1051" t="s">
        <v>3202</v>
      </c>
      <c r="D1051" t="s">
        <v>3203</v>
      </c>
      <c r="E1051" t="s">
        <v>40</v>
      </c>
      <c r="F1051" s="7">
        <v>26608.42</v>
      </c>
      <c r="G1051" t="s">
        <v>33</v>
      </c>
      <c r="H1051" t="s">
        <v>34</v>
      </c>
      <c r="I1051" t="s">
        <v>3173</v>
      </c>
      <c r="L1051" s="8">
        <v>5.7999999999999996E-3</v>
      </c>
      <c r="M1051" t="s">
        <v>36</v>
      </c>
      <c r="N1051" t="str">
        <f>IF(AND(PESQUISA!$B$3&lt;&gt;"",OR(PESQUISA!$B$4="TODAS",B1051=PESQUISA!$B$4),ISNUMBER(SEARCH(PESQUISA!$B$3,D1051))),ROW()-1,"")</f>
        <v/>
      </c>
    </row>
    <row r="1052" spans="1:14" x14ac:dyDescent="0.3">
      <c r="A1052" t="s">
        <v>3204</v>
      </c>
      <c r="B1052" t="s">
        <v>29</v>
      </c>
      <c r="C1052" t="s">
        <v>3205</v>
      </c>
      <c r="D1052" t="s">
        <v>3206</v>
      </c>
      <c r="E1052" t="s">
        <v>40</v>
      </c>
      <c r="F1052" s="7">
        <v>56415.43</v>
      </c>
      <c r="G1052" t="s">
        <v>33</v>
      </c>
      <c r="H1052" t="s">
        <v>34</v>
      </c>
      <c r="I1052" t="s">
        <v>3173</v>
      </c>
      <c r="L1052" s="8">
        <v>7.7799999999999994E-2</v>
      </c>
      <c r="M1052" t="s">
        <v>36</v>
      </c>
      <c r="N1052" t="str">
        <f>IF(AND(PESQUISA!$B$3&lt;&gt;"",OR(PESQUISA!$B$4="TODAS",B1052=PESQUISA!$B$4),ISNUMBER(SEARCH(PESQUISA!$B$3,D1052))),ROW()-1,"")</f>
        <v/>
      </c>
    </row>
    <row r="1053" spans="1:14" x14ac:dyDescent="0.3">
      <c r="A1053" t="s">
        <v>3207</v>
      </c>
      <c r="B1053" t="s">
        <v>29</v>
      </c>
      <c r="C1053" t="s">
        <v>3208</v>
      </c>
      <c r="D1053" t="s">
        <v>3209</v>
      </c>
      <c r="E1053" t="s">
        <v>40</v>
      </c>
      <c r="F1053" s="7">
        <v>36997.370000000003</v>
      </c>
      <c r="G1053" t="s">
        <v>33</v>
      </c>
      <c r="H1053" t="s">
        <v>34</v>
      </c>
      <c r="I1053" t="s">
        <v>3173</v>
      </c>
      <c r="L1053" s="8">
        <v>6.0000000000000001E-3</v>
      </c>
      <c r="M1053" t="s">
        <v>36</v>
      </c>
      <c r="N1053" t="str">
        <f>IF(AND(PESQUISA!$B$3&lt;&gt;"",OR(PESQUISA!$B$4="TODAS",B1053=PESQUISA!$B$4),ISNUMBER(SEARCH(PESQUISA!$B$3,D1053))),ROW()-1,"")</f>
        <v/>
      </c>
    </row>
    <row r="1054" spans="1:14" x14ac:dyDescent="0.3">
      <c r="A1054" t="s">
        <v>3210</v>
      </c>
      <c r="B1054" t="s">
        <v>29</v>
      </c>
      <c r="C1054" t="s">
        <v>3211</v>
      </c>
      <c r="D1054" t="s">
        <v>3212</v>
      </c>
      <c r="E1054" t="s">
        <v>40</v>
      </c>
      <c r="F1054" s="7">
        <v>79862.570000000007</v>
      </c>
      <c r="G1054" t="s">
        <v>33</v>
      </c>
      <c r="H1054" t="s">
        <v>34</v>
      </c>
      <c r="I1054" t="s">
        <v>3173</v>
      </c>
      <c r="L1054" s="8">
        <v>7.6100000000000001E-2</v>
      </c>
      <c r="M1054" t="s">
        <v>36</v>
      </c>
      <c r="N1054" t="str">
        <f>IF(AND(PESQUISA!$B$3&lt;&gt;"",OR(PESQUISA!$B$4="TODAS",B1054=PESQUISA!$B$4),ISNUMBER(SEARCH(PESQUISA!$B$3,D1054))),ROW()-1,"")</f>
        <v/>
      </c>
    </row>
    <row r="1055" spans="1:14" x14ac:dyDescent="0.3">
      <c r="A1055" t="s">
        <v>3213</v>
      </c>
      <c r="B1055" t="s">
        <v>29</v>
      </c>
      <c r="C1055" t="s">
        <v>3214</v>
      </c>
      <c r="D1055" t="s">
        <v>3215</v>
      </c>
      <c r="E1055" t="s">
        <v>40</v>
      </c>
      <c r="F1055" s="7">
        <v>51437.39</v>
      </c>
      <c r="G1055" t="s">
        <v>33</v>
      </c>
      <c r="H1055" t="s">
        <v>34</v>
      </c>
      <c r="I1055" t="s">
        <v>3173</v>
      </c>
      <c r="L1055" s="8">
        <v>4.8999999999999998E-3</v>
      </c>
      <c r="M1055" t="s">
        <v>36</v>
      </c>
      <c r="N1055" t="str">
        <f>IF(AND(PESQUISA!$B$3&lt;&gt;"",OR(PESQUISA!$B$4="TODAS",B1055=PESQUISA!$B$4),ISNUMBER(SEARCH(PESQUISA!$B$3,D1055))),ROW()-1,"")</f>
        <v/>
      </c>
    </row>
    <row r="1056" spans="1:14" x14ac:dyDescent="0.3">
      <c r="A1056" t="s">
        <v>3216</v>
      </c>
      <c r="B1056" t="s">
        <v>29</v>
      </c>
      <c r="C1056" t="s">
        <v>3217</v>
      </c>
      <c r="D1056" t="s">
        <v>3218</v>
      </c>
      <c r="E1056" t="s">
        <v>40</v>
      </c>
      <c r="F1056" s="7">
        <v>97860.67</v>
      </c>
      <c r="G1056" t="s">
        <v>33</v>
      </c>
      <c r="H1056" t="s">
        <v>34</v>
      </c>
      <c r="I1056" t="s">
        <v>3173</v>
      </c>
      <c r="L1056" s="8">
        <v>7.4700000000000003E-2</v>
      </c>
      <c r="M1056" t="s">
        <v>36</v>
      </c>
      <c r="N1056" t="str">
        <f>IF(AND(PESQUISA!$B$3&lt;&gt;"",OR(PESQUISA!$B$4="TODAS",B1056=PESQUISA!$B$4),ISNUMBER(SEARCH(PESQUISA!$B$3,D1056))),ROW()-1,"")</f>
        <v/>
      </c>
    </row>
    <row r="1057" spans="1:14" x14ac:dyDescent="0.3">
      <c r="A1057" t="s">
        <v>3219</v>
      </c>
      <c r="B1057" t="s">
        <v>29</v>
      </c>
      <c r="C1057" t="s">
        <v>3220</v>
      </c>
      <c r="D1057" t="s">
        <v>3221</v>
      </c>
      <c r="E1057" t="s">
        <v>40</v>
      </c>
      <c r="F1057" s="7">
        <v>7380.73</v>
      </c>
      <c r="G1057" t="s">
        <v>33</v>
      </c>
      <c r="H1057" t="s">
        <v>34</v>
      </c>
      <c r="I1057" t="s">
        <v>3173</v>
      </c>
      <c r="L1057" s="8">
        <v>6.1000000000000004E-3</v>
      </c>
      <c r="M1057" t="s">
        <v>36</v>
      </c>
      <c r="N1057" t="str">
        <f>IF(AND(PESQUISA!$B$3&lt;&gt;"",OR(PESQUISA!$B$4="TODAS",B1057=PESQUISA!$B$4),ISNUMBER(SEARCH(PESQUISA!$B$3,D1057))),ROW()-1,"")</f>
        <v/>
      </c>
    </row>
    <row r="1058" spans="1:14" x14ac:dyDescent="0.3">
      <c r="A1058" t="s">
        <v>3222</v>
      </c>
      <c r="B1058" t="s">
        <v>29</v>
      </c>
      <c r="C1058" t="s">
        <v>3223</v>
      </c>
      <c r="D1058" t="s">
        <v>3224</v>
      </c>
      <c r="E1058" t="s">
        <v>40</v>
      </c>
      <c r="F1058" s="7">
        <v>11336.78</v>
      </c>
      <c r="G1058" t="s">
        <v>33</v>
      </c>
      <c r="H1058" t="s">
        <v>34</v>
      </c>
      <c r="I1058" t="s">
        <v>3173</v>
      </c>
      <c r="L1058" s="8">
        <v>6.7000000000000002E-3</v>
      </c>
      <c r="M1058" t="s">
        <v>36</v>
      </c>
      <c r="N1058" t="str">
        <f>IF(AND(PESQUISA!$B$3&lt;&gt;"",OR(PESQUISA!$B$4="TODAS",B1058=PESQUISA!$B$4),ISNUMBER(SEARCH(PESQUISA!$B$3,D1058))),ROW()-1,"")</f>
        <v/>
      </c>
    </row>
    <row r="1059" spans="1:14" x14ac:dyDescent="0.3">
      <c r="A1059" t="s">
        <v>3225</v>
      </c>
      <c r="B1059" t="s">
        <v>29</v>
      </c>
      <c r="C1059" t="s">
        <v>3226</v>
      </c>
      <c r="D1059" t="s">
        <v>3227</v>
      </c>
      <c r="E1059" t="s">
        <v>40</v>
      </c>
      <c r="F1059" s="7">
        <v>17082.34</v>
      </c>
      <c r="G1059" t="s">
        <v>33</v>
      </c>
      <c r="H1059" t="s">
        <v>34</v>
      </c>
      <c r="I1059" t="s">
        <v>3173</v>
      </c>
      <c r="L1059" s="8">
        <v>8.43E-2</v>
      </c>
      <c r="M1059" t="s">
        <v>36</v>
      </c>
      <c r="N1059" t="str">
        <f>IF(AND(PESQUISA!$B$3&lt;&gt;"",OR(PESQUISA!$B$4="TODAS",B1059=PESQUISA!$B$4),ISNUMBER(SEARCH(PESQUISA!$B$3,D1059))),ROW()-1,"")</f>
        <v/>
      </c>
    </row>
    <row r="1060" spans="1:14" x14ac:dyDescent="0.3">
      <c r="A1060" t="s">
        <v>3228</v>
      </c>
      <c r="B1060" t="s">
        <v>29</v>
      </c>
      <c r="C1060" t="s">
        <v>3229</v>
      </c>
      <c r="D1060" t="s">
        <v>3230</v>
      </c>
      <c r="E1060" t="s">
        <v>40</v>
      </c>
      <c r="F1060" s="7">
        <v>10341.57</v>
      </c>
      <c r="G1060" t="s">
        <v>33</v>
      </c>
      <c r="H1060" t="s">
        <v>34</v>
      </c>
      <c r="I1060" t="s">
        <v>3173</v>
      </c>
      <c r="L1060" s="8">
        <v>6.3E-3</v>
      </c>
      <c r="M1060" t="s">
        <v>36</v>
      </c>
      <c r="N1060" t="str">
        <f>IF(AND(PESQUISA!$B$3&lt;&gt;"",OR(PESQUISA!$B$4="TODAS",B1060=PESQUISA!$B$4),ISNUMBER(SEARCH(PESQUISA!$B$3,D1060))),ROW()-1,"")</f>
        <v/>
      </c>
    </row>
    <row r="1061" spans="1:14" x14ac:dyDescent="0.3">
      <c r="A1061" t="s">
        <v>3231</v>
      </c>
      <c r="B1061" t="s">
        <v>29</v>
      </c>
      <c r="C1061" t="s">
        <v>3232</v>
      </c>
      <c r="D1061" t="s">
        <v>3233</v>
      </c>
      <c r="E1061" t="s">
        <v>40</v>
      </c>
      <c r="F1061" s="7">
        <v>16765.84</v>
      </c>
      <c r="G1061" t="s">
        <v>33</v>
      </c>
      <c r="H1061" t="s">
        <v>34</v>
      </c>
      <c r="I1061" t="s">
        <v>3173</v>
      </c>
      <c r="L1061" s="8">
        <v>7.0000000000000001E-3</v>
      </c>
      <c r="M1061" t="s">
        <v>36</v>
      </c>
      <c r="N1061" t="str">
        <f>IF(AND(PESQUISA!$B$3&lt;&gt;"",OR(PESQUISA!$B$4="TODAS",B1061=PESQUISA!$B$4),ISNUMBER(SEARCH(PESQUISA!$B$3,D1061))),ROW()-1,"")</f>
        <v/>
      </c>
    </row>
    <row r="1062" spans="1:14" x14ac:dyDescent="0.3">
      <c r="A1062" t="s">
        <v>3234</v>
      </c>
      <c r="B1062" t="s">
        <v>29</v>
      </c>
      <c r="C1062" t="s">
        <v>3235</v>
      </c>
      <c r="D1062" t="s">
        <v>3236</v>
      </c>
      <c r="E1062" t="s">
        <v>40</v>
      </c>
      <c r="F1062" s="7">
        <v>22701.57</v>
      </c>
      <c r="G1062" t="s">
        <v>33</v>
      </c>
      <c r="H1062" t="s">
        <v>34</v>
      </c>
      <c r="I1062" t="s">
        <v>3173</v>
      </c>
      <c r="L1062" s="8">
        <v>8.5300000000000001E-2</v>
      </c>
      <c r="M1062" t="s">
        <v>36</v>
      </c>
      <c r="N1062" t="str">
        <f>IF(AND(PESQUISA!$B$3&lt;&gt;"",OR(PESQUISA!$B$4="TODAS",B1062=PESQUISA!$B$4),ISNUMBER(SEARCH(PESQUISA!$B$3,D1062))),ROW()-1,"")</f>
        <v/>
      </c>
    </row>
    <row r="1063" spans="1:14" x14ac:dyDescent="0.3">
      <c r="A1063" t="s">
        <v>3237</v>
      </c>
      <c r="B1063" t="s">
        <v>29</v>
      </c>
      <c r="C1063" t="s">
        <v>3238</v>
      </c>
      <c r="D1063" t="s">
        <v>3239</v>
      </c>
      <c r="E1063" t="s">
        <v>40</v>
      </c>
      <c r="F1063" s="7">
        <v>17882.68</v>
      </c>
      <c r="G1063" t="s">
        <v>33</v>
      </c>
      <c r="H1063" t="s">
        <v>34</v>
      </c>
      <c r="I1063" t="s">
        <v>3173</v>
      </c>
      <c r="L1063" s="8">
        <v>6.6E-3</v>
      </c>
      <c r="M1063" t="s">
        <v>36</v>
      </c>
      <c r="N1063" t="str">
        <f>IF(AND(PESQUISA!$B$3&lt;&gt;"",OR(PESQUISA!$B$4="TODAS",B1063=PESQUISA!$B$4),ISNUMBER(SEARCH(PESQUISA!$B$3,D1063))),ROW()-1,"")</f>
        <v/>
      </c>
    </row>
    <row r="1064" spans="1:14" x14ac:dyDescent="0.3">
      <c r="A1064" t="s">
        <v>3240</v>
      </c>
      <c r="B1064" t="s">
        <v>29</v>
      </c>
      <c r="C1064" t="s">
        <v>3241</v>
      </c>
      <c r="D1064" t="s">
        <v>3242</v>
      </c>
      <c r="E1064" t="s">
        <v>40</v>
      </c>
      <c r="F1064" s="7">
        <v>31122.45</v>
      </c>
      <c r="G1064" t="s">
        <v>33</v>
      </c>
      <c r="H1064" t="s">
        <v>34</v>
      </c>
      <c r="I1064" t="s">
        <v>3173</v>
      </c>
      <c r="L1064" s="8">
        <v>7.3000000000000001E-3</v>
      </c>
      <c r="M1064" t="s">
        <v>36</v>
      </c>
      <c r="N1064" t="str">
        <f>IF(AND(PESQUISA!$B$3&lt;&gt;"",OR(PESQUISA!$B$4="TODAS",B1064=PESQUISA!$B$4),ISNUMBER(SEARCH(PESQUISA!$B$3,D1064))),ROW()-1,"")</f>
        <v/>
      </c>
    </row>
    <row r="1065" spans="1:14" x14ac:dyDescent="0.3">
      <c r="A1065" t="s">
        <v>3243</v>
      </c>
      <c r="B1065" t="s">
        <v>29</v>
      </c>
      <c r="C1065" t="s">
        <v>3244</v>
      </c>
      <c r="D1065" t="s">
        <v>3245</v>
      </c>
      <c r="E1065" t="s">
        <v>40</v>
      </c>
      <c r="F1065" s="7">
        <v>34995.15</v>
      </c>
      <c r="G1065" t="s">
        <v>33</v>
      </c>
      <c r="H1065" t="s">
        <v>34</v>
      </c>
      <c r="I1065" t="s">
        <v>3173</v>
      </c>
      <c r="L1065" s="8">
        <v>6.3299999999999995E-2</v>
      </c>
      <c r="M1065" t="s">
        <v>36</v>
      </c>
      <c r="N1065" t="str">
        <f>IF(AND(PESQUISA!$B$3&lt;&gt;"",OR(PESQUISA!$B$4="TODAS",B1065=PESQUISA!$B$4),ISNUMBER(SEARCH(PESQUISA!$B$3,D1065))),ROW()-1,"")</f>
        <v/>
      </c>
    </row>
    <row r="1066" spans="1:14" x14ac:dyDescent="0.3">
      <c r="A1066" t="s">
        <v>3246</v>
      </c>
      <c r="B1066" t="s">
        <v>29</v>
      </c>
      <c r="C1066" t="s">
        <v>3247</v>
      </c>
      <c r="D1066" t="s">
        <v>3248</v>
      </c>
      <c r="E1066" t="s">
        <v>40</v>
      </c>
      <c r="F1066" s="7">
        <v>8989.14</v>
      </c>
      <c r="G1066" t="s">
        <v>33</v>
      </c>
      <c r="H1066" t="s">
        <v>34</v>
      </c>
      <c r="I1066" t="s">
        <v>3173</v>
      </c>
      <c r="L1066" s="8">
        <v>9.0800000000000006E-2</v>
      </c>
      <c r="M1066" t="s">
        <v>36</v>
      </c>
      <c r="N1066" t="str">
        <f>IF(AND(PESQUISA!$B$3&lt;&gt;"",OR(PESQUISA!$B$4="TODAS",B1066=PESQUISA!$B$4),ISNUMBER(SEARCH(PESQUISA!$B$3,D1066))),ROW()-1,"")</f>
        <v/>
      </c>
    </row>
    <row r="1067" spans="1:14" x14ac:dyDescent="0.3">
      <c r="A1067" t="s">
        <v>3249</v>
      </c>
      <c r="B1067" t="s">
        <v>29</v>
      </c>
      <c r="C1067" t="s">
        <v>3250</v>
      </c>
      <c r="D1067" t="s">
        <v>3251</v>
      </c>
      <c r="E1067" t="s">
        <v>40</v>
      </c>
      <c r="F1067" s="7">
        <v>10337.43</v>
      </c>
      <c r="G1067" t="s">
        <v>33</v>
      </c>
      <c r="H1067" t="s">
        <v>34</v>
      </c>
      <c r="I1067" t="s">
        <v>3173</v>
      </c>
      <c r="L1067" s="8">
        <v>9.0899999999999995E-2</v>
      </c>
      <c r="M1067" t="s">
        <v>36</v>
      </c>
      <c r="N1067" t="str">
        <f>IF(AND(PESQUISA!$B$3&lt;&gt;"",OR(PESQUISA!$B$4="TODAS",B1067=PESQUISA!$B$4),ISNUMBER(SEARCH(PESQUISA!$B$3,D1067))),ROW()-1,"")</f>
        <v/>
      </c>
    </row>
    <row r="1068" spans="1:14" x14ac:dyDescent="0.3">
      <c r="A1068" t="s">
        <v>3252</v>
      </c>
      <c r="B1068" t="s">
        <v>29</v>
      </c>
      <c r="C1068" t="s">
        <v>3253</v>
      </c>
      <c r="D1068" t="s">
        <v>3254</v>
      </c>
      <c r="E1068" t="s">
        <v>40</v>
      </c>
      <c r="F1068" s="7">
        <v>4945.5200000000004</v>
      </c>
      <c r="G1068" t="s">
        <v>33</v>
      </c>
      <c r="H1068" t="s">
        <v>34</v>
      </c>
      <c r="I1068" t="s">
        <v>3173</v>
      </c>
      <c r="L1068" s="8">
        <v>5.8999999999999999E-3</v>
      </c>
      <c r="M1068" t="s">
        <v>36</v>
      </c>
      <c r="N1068" t="str">
        <f>IF(AND(PESQUISA!$B$3&lt;&gt;"",OR(PESQUISA!$B$4="TODAS",B1068=PESQUISA!$B$4),ISNUMBER(SEARCH(PESQUISA!$B$3,D1068))),ROW()-1,"")</f>
        <v/>
      </c>
    </row>
    <row r="1069" spans="1:14" x14ac:dyDescent="0.3">
      <c r="A1069" t="s">
        <v>3255</v>
      </c>
      <c r="B1069" t="s">
        <v>29</v>
      </c>
      <c r="C1069" t="s">
        <v>3256</v>
      </c>
      <c r="D1069" t="s">
        <v>3257</v>
      </c>
      <c r="E1069" t="s">
        <v>40</v>
      </c>
      <c r="F1069" s="7">
        <v>15394.73</v>
      </c>
      <c r="G1069" t="s">
        <v>33</v>
      </c>
      <c r="H1069" t="s">
        <v>34</v>
      </c>
      <c r="I1069" t="s">
        <v>3173</v>
      </c>
      <c r="L1069" s="8">
        <v>9.01E-2</v>
      </c>
      <c r="M1069" t="s">
        <v>36</v>
      </c>
      <c r="N1069" t="str">
        <f>IF(AND(PESQUISA!$B$3&lt;&gt;"",OR(PESQUISA!$B$4="TODAS",B1069=PESQUISA!$B$4),ISNUMBER(SEARCH(PESQUISA!$B$3,D1069))),ROW()-1,"")</f>
        <v/>
      </c>
    </row>
    <row r="1070" spans="1:14" x14ac:dyDescent="0.3">
      <c r="A1070" t="s">
        <v>3258</v>
      </c>
      <c r="B1070" t="s">
        <v>29</v>
      </c>
      <c r="C1070" t="s">
        <v>3259</v>
      </c>
      <c r="D1070" t="s">
        <v>3260</v>
      </c>
      <c r="E1070" t="s">
        <v>40</v>
      </c>
      <c r="F1070" s="7">
        <v>14131.85</v>
      </c>
      <c r="G1070" t="s">
        <v>33</v>
      </c>
      <c r="H1070" t="s">
        <v>34</v>
      </c>
      <c r="I1070" t="s">
        <v>3173</v>
      </c>
      <c r="L1070" s="8">
        <v>5.1999999999999998E-3</v>
      </c>
      <c r="M1070" t="s">
        <v>36</v>
      </c>
      <c r="N1070" t="str">
        <f>IF(AND(PESQUISA!$B$3&lt;&gt;"",OR(PESQUISA!$B$4="TODAS",B1070=PESQUISA!$B$4),ISNUMBER(SEARCH(PESQUISA!$B$3,D1070))),ROW()-1,"")</f>
        <v/>
      </c>
    </row>
    <row r="1071" spans="1:14" x14ac:dyDescent="0.3">
      <c r="A1071" t="s">
        <v>3261</v>
      </c>
      <c r="B1071" t="s">
        <v>29</v>
      </c>
      <c r="C1071" t="s">
        <v>3262</v>
      </c>
      <c r="D1071" t="s">
        <v>3263</v>
      </c>
      <c r="E1071" t="s">
        <v>40</v>
      </c>
      <c r="F1071" s="7">
        <v>32855.269999999997</v>
      </c>
      <c r="G1071" t="s">
        <v>33</v>
      </c>
      <c r="H1071" t="s">
        <v>34</v>
      </c>
      <c r="I1071" t="s">
        <v>3173</v>
      </c>
      <c r="L1071" s="8">
        <v>8.2299999999999998E-2</v>
      </c>
      <c r="M1071" t="s">
        <v>36</v>
      </c>
      <c r="N1071" t="str">
        <f>IF(AND(PESQUISA!$B$3&lt;&gt;"",OR(PESQUISA!$B$4="TODAS",B1071=PESQUISA!$B$4),ISNUMBER(SEARCH(PESQUISA!$B$3,D1071))),ROW()-1,"")</f>
        <v/>
      </c>
    </row>
    <row r="1072" spans="1:14" x14ac:dyDescent="0.3">
      <c r="A1072" t="s">
        <v>3264</v>
      </c>
      <c r="B1072" t="s">
        <v>29</v>
      </c>
      <c r="C1072" t="s">
        <v>3265</v>
      </c>
      <c r="D1072" t="s">
        <v>3266</v>
      </c>
      <c r="E1072" t="s">
        <v>40</v>
      </c>
      <c r="F1072" s="7">
        <v>21760.58</v>
      </c>
      <c r="G1072" t="s">
        <v>33</v>
      </c>
      <c r="H1072" t="s">
        <v>34</v>
      </c>
      <c r="I1072" t="s">
        <v>3173</v>
      </c>
      <c r="L1072" s="8">
        <v>5.4999999999999997E-3</v>
      </c>
      <c r="M1072" t="s">
        <v>36</v>
      </c>
      <c r="N1072" t="str">
        <f>IF(AND(PESQUISA!$B$3&lt;&gt;"",OR(PESQUISA!$B$4="TODAS",B1072=PESQUISA!$B$4),ISNUMBER(SEARCH(PESQUISA!$B$3,D1072))),ROW()-1,"")</f>
        <v/>
      </c>
    </row>
    <row r="1073" spans="1:14" x14ac:dyDescent="0.3">
      <c r="A1073" t="s">
        <v>3267</v>
      </c>
      <c r="B1073" t="s">
        <v>29</v>
      </c>
      <c r="C1073" t="s">
        <v>3268</v>
      </c>
      <c r="D1073" t="s">
        <v>3269</v>
      </c>
      <c r="E1073" t="s">
        <v>40</v>
      </c>
      <c r="F1073" s="7">
        <v>53409.09</v>
      </c>
      <c r="G1073" t="s">
        <v>33</v>
      </c>
      <c r="H1073" t="s">
        <v>34</v>
      </c>
      <c r="I1073" t="s">
        <v>3173</v>
      </c>
      <c r="L1073" s="8">
        <v>7.8100000000000003E-2</v>
      </c>
      <c r="M1073" t="s">
        <v>36</v>
      </c>
      <c r="N1073" t="str">
        <f>IF(AND(PESQUISA!$B$3&lt;&gt;"",OR(PESQUISA!$B$4="TODAS",B1073=PESQUISA!$B$4),ISNUMBER(SEARCH(PESQUISA!$B$3,D1073))),ROW()-1,"")</f>
        <v/>
      </c>
    </row>
    <row r="1074" spans="1:14" x14ac:dyDescent="0.3">
      <c r="A1074" t="s">
        <v>3270</v>
      </c>
      <c r="B1074" t="s">
        <v>29</v>
      </c>
      <c r="C1074" t="s">
        <v>3271</v>
      </c>
      <c r="D1074" t="s">
        <v>3272</v>
      </c>
      <c r="E1074" t="s">
        <v>40</v>
      </c>
      <c r="F1074" s="7">
        <v>30135.68</v>
      </c>
      <c r="G1074" t="s">
        <v>33</v>
      </c>
      <c r="H1074" t="s">
        <v>34</v>
      </c>
      <c r="I1074" t="s">
        <v>3173</v>
      </c>
      <c r="L1074" s="8">
        <v>5.7000000000000002E-3</v>
      </c>
      <c r="M1074" t="s">
        <v>36</v>
      </c>
      <c r="N1074" t="str">
        <f>IF(AND(PESQUISA!$B$3&lt;&gt;"",OR(PESQUISA!$B$4="TODAS",B1074=PESQUISA!$B$4),ISNUMBER(SEARCH(PESQUISA!$B$3,D1074))),ROW()-1,"")</f>
        <v/>
      </c>
    </row>
    <row r="1075" spans="1:14" x14ac:dyDescent="0.3">
      <c r="A1075" t="s">
        <v>3273</v>
      </c>
      <c r="B1075" t="s">
        <v>29</v>
      </c>
      <c r="C1075" t="s">
        <v>3274</v>
      </c>
      <c r="D1075" t="s">
        <v>3275</v>
      </c>
      <c r="E1075" t="s">
        <v>40</v>
      </c>
      <c r="F1075" s="7">
        <v>71746.740000000005</v>
      </c>
      <c r="G1075" t="s">
        <v>33</v>
      </c>
      <c r="H1075" t="s">
        <v>34</v>
      </c>
      <c r="I1075" t="s">
        <v>3173</v>
      </c>
      <c r="L1075" s="8">
        <v>7.3300000000000004E-2</v>
      </c>
      <c r="M1075" t="s">
        <v>36</v>
      </c>
      <c r="N1075" t="str">
        <f>IF(AND(PESQUISA!$B$3&lt;&gt;"",OR(PESQUISA!$B$4="TODAS",B1075=PESQUISA!$B$4),ISNUMBER(SEARCH(PESQUISA!$B$3,D1075))),ROW()-1,"")</f>
        <v/>
      </c>
    </row>
    <row r="1076" spans="1:14" x14ac:dyDescent="0.3">
      <c r="A1076" t="s">
        <v>3276</v>
      </c>
      <c r="B1076" t="s">
        <v>29</v>
      </c>
      <c r="C1076" t="s">
        <v>3277</v>
      </c>
      <c r="D1076" t="s">
        <v>3278</v>
      </c>
      <c r="E1076" t="s">
        <v>40</v>
      </c>
      <c r="F1076" s="7">
        <v>42301.7</v>
      </c>
      <c r="G1076" t="s">
        <v>33</v>
      </c>
      <c r="H1076" t="s">
        <v>34</v>
      </c>
      <c r="I1076" t="s">
        <v>3173</v>
      </c>
      <c r="L1076" s="8">
        <v>4.8999999999999998E-3</v>
      </c>
      <c r="M1076" t="s">
        <v>36</v>
      </c>
      <c r="N1076" t="str">
        <f>IF(AND(PESQUISA!$B$3&lt;&gt;"",OR(PESQUISA!$B$4="TODAS",B1076=PESQUISA!$B$4),ISNUMBER(SEARCH(PESQUISA!$B$3,D1076))),ROW()-1,"")</f>
        <v/>
      </c>
    </row>
    <row r="1077" spans="1:14" x14ac:dyDescent="0.3">
      <c r="A1077" t="s">
        <v>3279</v>
      </c>
      <c r="B1077" t="s">
        <v>29</v>
      </c>
      <c r="C1077" t="s">
        <v>3280</v>
      </c>
      <c r="D1077" t="s">
        <v>3281</v>
      </c>
      <c r="E1077" t="s">
        <v>40</v>
      </c>
      <c r="F1077" s="7">
        <v>102947.1</v>
      </c>
      <c r="G1077" t="s">
        <v>33</v>
      </c>
      <c r="H1077" t="s">
        <v>34</v>
      </c>
      <c r="I1077" t="s">
        <v>3173</v>
      </c>
      <c r="L1077" s="8">
        <v>7.1400000000000005E-2</v>
      </c>
      <c r="M1077" t="s">
        <v>36</v>
      </c>
      <c r="N1077" t="str">
        <f>IF(AND(PESQUISA!$B$3&lt;&gt;"",OR(PESQUISA!$B$4="TODAS",B1077=PESQUISA!$B$4),ISNUMBER(SEARCH(PESQUISA!$B$3,D1077))),ROW()-1,"")</f>
        <v/>
      </c>
    </row>
    <row r="1078" spans="1:14" x14ac:dyDescent="0.3">
      <c r="A1078" t="s">
        <v>3282</v>
      </c>
      <c r="B1078" t="s">
        <v>29</v>
      </c>
      <c r="C1078" t="s">
        <v>3283</v>
      </c>
      <c r="D1078" t="s">
        <v>3284</v>
      </c>
      <c r="E1078" t="s">
        <v>40</v>
      </c>
      <c r="F1078" s="7">
        <v>6062.92</v>
      </c>
      <c r="G1078" t="s">
        <v>33</v>
      </c>
      <c r="H1078" t="s">
        <v>34</v>
      </c>
      <c r="I1078" t="s">
        <v>3173</v>
      </c>
      <c r="L1078" s="8">
        <v>5.8999999999999999E-3</v>
      </c>
      <c r="M1078" t="s">
        <v>36</v>
      </c>
      <c r="N1078" t="str">
        <f>IF(AND(PESQUISA!$B$3&lt;&gt;"",OR(PESQUISA!$B$4="TODAS",B1078=PESQUISA!$B$4),ISNUMBER(SEARCH(PESQUISA!$B$3,D1078))),ROW()-1,"")</f>
        <v/>
      </c>
    </row>
    <row r="1079" spans="1:14" x14ac:dyDescent="0.3">
      <c r="A1079" t="s">
        <v>3285</v>
      </c>
      <c r="B1079" t="s">
        <v>29</v>
      </c>
      <c r="C1079" t="s">
        <v>3286</v>
      </c>
      <c r="D1079" t="s">
        <v>3287</v>
      </c>
      <c r="E1079" t="s">
        <v>40</v>
      </c>
      <c r="F1079" s="7">
        <v>8111.23</v>
      </c>
      <c r="G1079" t="s">
        <v>33</v>
      </c>
      <c r="H1079" t="s">
        <v>34</v>
      </c>
      <c r="I1079" t="s">
        <v>3173</v>
      </c>
      <c r="L1079" s="8">
        <v>6.3E-3</v>
      </c>
      <c r="M1079" t="s">
        <v>36</v>
      </c>
      <c r="N1079" t="str">
        <f>IF(AND(PESQUISA!$B$3&lt;&gt;"",OR(PESQUISA!$B$4="TODAS",B1079=PESQUISA!$B$4),ISNUMBER(SEARCH(PESQUISA!$B$3,D1079))),ROW()-1,"")</f>
        <v/>
      </c>
    </row>
    <row r="1080" spans="1:14" x14ac:dyDescent="0.3">
      <c r="A1080" t="s">
        <v>3288</v>
      </c>
      <c r="B1080" t="s">
        <v>29</v>
      </c>
      <c r="C1080" t="s">
        <v>3289</v>
      </c>
      <c r="D1080" t="s">
        <v>3290</v>
      </c>
      <c r="E1080" t="s">
        <v>40</v>
      </c>
      <c r="F1080" s="7">
        <v>13484.52</v>
      </c>
      <c r="G1080" t="s">
        <v>33</v>
      </c>
      <c r="H1080" t="s">
        <v>34</v>
      </c>
      <c r="I1080" t="s">
        <v>3173</v>
      </c>
      <c r="L1080" s="8">
        <v>0.09</v>
      </c>
      <c r="M1080" t="s">
        <v>36</v>
      </c>
      <c r="N1080" t="str">
        <f>IF(AND(PESQUISA!$B$3&lt;&gt;"",OR(PESQUISA!$B$4="TODAS",B1080=PESQUISA!$B$4),ISNUMBER(SEARCH(PESQUISA!$B$3,D1080))),ROW()-1,"")</f>
        <v/>
      </c>
    </row>
    <row r="1081" spans="1:14" x14ac:dyDescent="0.3">
      <c r="A1081" t="s">
        <v>3291</v>
      </c>
      <c r="B1081" t="s">
        <v>29</v>
      </c>
      <c r="C1081" t="s">
        <v>3292</v>
      </c>
      <c r="D1081" t="s">
        <v>3293</v>
      </c>
      <c r="E1081" t="s">
        <v>40</v>
      </c>
      <c r="F1081" s="7">
        <v>8486.69</v>
      </c>
      <c r="G1081" t="s">
        <v>33</v>
      </c>
      <c r="H1081" t="s">
        <v>34</v>
      </c>
      <c r="I1081" t="s">
        <v>3173</v>
      </c>
      <c r="L1081" s="8">
        <v>6.1000000000000004E-3</v>
      </c>
      <c r="M1081" t="s">
        <v>36</v>
      </c>
      <c r="N1081" t="str">
        <f>IF(AND(PESQUISA!$B$3&lt;&gt;"",OR(PESQUISA!$B$4="TODAS",B1081=PESQUISA!$B$4),ISNUMBER(SEARCH(PESQUISA!$B$3,D1081))),ROW()-1,"")</f>
        <v/>
      </c>
    </row>
    <row r="1082" spans="1:14" x14ac:dyDescent="0.3">
      <c r="A1082" t="s">
        <v>3294</v>
      </c>
      <c r="B1082" t="s">
        <v>29</v>
      </c>
      <c r="C1082" t="s">
        <v>3295</v>
      </c>
      <c r="D1082" t="s">
        <v>3296</v>
      </c>
      <c r="E1082" t="s">
        <v>40</v>
      </c>
      <c r="F1082" s="7">
        <v>11959.81</v>
      </c>
      <c r="G1082" t="s">
        <v>33</v>
      </c>
      <c r="H1082" t="s">
        <v>34</v>
      </c>
      <c r="I1082" t="s">
        <v>3173</v>
      </c>
      <c r="L1082" s="8">
        <v>6.6E-3</v>
      </c>
      <c r="M1082" t="s">
        <v>36</v>
      </c>
      <c r="N1082" t="str">
        <f>IF(AND(PESQUISA!$B$3&lt;&gt;"",OR(PESQUISA!$B$4="TODAS",B1082=PESQUISA!$B$4),ISNUMBER(SEARCH(PESQUISA!$B$3,D1082))),ROW()-1,"")</f>
        <v/>
      </c>
    </row>
    <row r="1083" spans="1:14" x14ac:dyDescent="0.3">
      <c r="A1083" t="s">
        <v>3297</v>
      </c>
      <c r="B1083" t="s">
        <v>29</v>
      </c>
      <c r="C1083" t="s">
        <v>3298</v>
      </c>
      <c r="D1083" t="s">
        <v>3299</v>
      </c>
      <c r="E1083" t="s">
        <v>40</v>
      </c>
      <c r="F1083" s="7">
        <v>20452.03</v>
      </c>
      <c r="G1083" t="s">
        <v>33</v>
      </c>
      <c r="H1083" t="s">
        <v>34</v>
      </c>
      <c r="I1083" t="s">
        <v>3173</v>
      </c>
      <c r="L1083" s="8">
        <v>8.9599999999999999E-2</v>
      </c>
      <c r="M1083" t="s">
        <v>36</v>
      </c>
      <c r="N1083" t="str">
        <f>IF(AND(PESQUISA!$B$3&lt;&gt;"",OR(PESQUISA!$B$4="TODAS",B1083=PESQUISA!$B$4),ISNUMBER(SEARCH(PESQUISA!$B$3,D1083))),ROW()-1,"")</f>
        <v/>
      </c>
    </row>
    <row r="1084" spans="1:14" x14ac:dyDescent="0.3">
      <c r="A1084" t="s">
        <v>3300</v>
      </c>
      <c r="B1084" t="s">
        <v>29</v>
      </c>
      <c r="C1084" t="s">
        <v>3301</v>
      </c>
      <c r="D1084" t="s">
        <v>3302</v>
      </c>
      <c r="E1084" t="s">
        <v>40</v>
      </c>
      <c r="F1084" s="7">
        <v>14659.86</v>
      </c>
      <c r="G1084" t="s">
        <v>33</v>
      </c>
      <c r="H1084" t="s">
        <v>34</v>
      </c>
      <c r="I1084" t="s">
        <v>3173</v>
      </c>
      <c r="L1084" s="8">
        <v>6.3E-3</v>
      </c>
      <c r="M1084" t="s">
        <v>36</v>
      </c>
      <c r="N1084" t="str">
        <f>IF(AND(PESQUISA!$B$3&lt;&gt;"",OR(PESQUISA!$B$4="TODAS",B1084=PESQUISA!$B$4),ISNUMBER(SEARCH(PESQUISA!$B$3,D1084))),ROW()-1,"")</f>
        <v/>
      </c>
    </row>
    <row r="1085" spans="1:14" x14ac:dyDescent="0.3">
      <c r="A1085" t="s">
        <v>3303</v>
      </c>
      <c r="B1085" t="s">
        <v>29</v>
      </c>
      <c r="C1085" t="s">
        <v>3304</v>
      </c>
      <c r="D1085" t="s">
        <v>3305</v>
      </c>
      <c r="E1085" t="s">
        <v>40</v>
      </c>
      <c r="F1085" s="7">
        <v>22688.29</v>
      </c>
      <c r="G1085" t="s">
        <v>33</v>
      </c>
      <c r="H1085" t="s">
        <v>34</v>
      </c>
      <c r="I1085" t="s">
        <v>3173</v>
      </c>
      <c r="L1085" s="8">
        <v>6.7999999999999996E-3</v>
      </c>
      <c r="M1085" t="s">
        <v>36</v>
      </c>
      <c r="N1085" t="str">
        <f>IF(AND(PESQUISA!$B$3&lt;&gt;"",OR(PESQUISA!$B$4="TODAS",B1085=PESQUISA!$B$4),ISNUMBER(SEARCH(PESQUISA!$B$3,D1085))),ROW()-1,"")</f>
        <v/>
      </c>
    </row>
    <row r="1086" spans="1:14" x14ac:dyDescent="0.3">
      <c r="A1086" t="s">
        <v>3306</v>
      </c>
      <c r="B1086" t="s">
        <v>29</v>
      </c>
      <c r="C1086" t="s">
        <v>3307</v>
      </c>
      <c r="D1086" t="s">
        <v>3308</v>
      </c>
      <c r="E1086" t="s">
        <v>40</v>
      </c>
      <c r="F1086" s="7">
        <v>30147.439999999999</v>
      </c>
      <c r="G1086" t="s">
        <v>33</v>
      </c>
      <c r="H1086" t="s">
        <v>34</v>
      </c>
      <c r="I1086" t="s">
        <v>3173</v>
      </c>
      <c r="L1086" s="8">
        <v>6.93E-2</v>
      </c>
      <c r="M1086" t="s">
        <v>36</v>
      </c>
      <c r="N1086" t="str">
        <f>IF(AND(PESQUISA!$B$3&lt;&gt;"",OR(PESQUISA!$B$4="TODAS",B1086=PESQUISA!$B$4),ISNUMBER(SEARCH(PESQUISA!$B$3,D1086))),ROW()-1,"")</f>
        <v/>
      </c>
    </row>
    <row r="1087" spans="1:14" x14ac:dyDescent="0.3">
      <c r="A1087" t="s">
        <v>3309</v>
      </c>
      <c r="B1087" t="s">
        <v>29</v>
      </c>
      <c r="C1087" t="s">
        <v>3310</v>
      </c>
      <c r="D1087" t="s">
        <v>3311</v>
      </c>
      <c r="E1087" t="s">
        <v>40</v>
      </c>
      <c r="F1087" s="7">
        <v>1193.9000000000001</v>
      </c>
      <c r="G1087" t="s">
        <v>33</v>
      </c>
      <c r="H1087" t="s">
        <v>34</v>
      </c>
      <c r="I1087" t="s">
        <v>3173</v>
      </c>
      <c r="L1087" s="8">
        <v>5.1000000000000004E-3</v>
      </c>
      <c r="M1087" t="s">
        <v>36</v>
      </c>
      <c r="N1087" t="str">
        <f>IF(AND(PESQUISA!$B$3&lt;&gt;"",OR(PESQUISA!$B$4="TODAS",B1087=PESQUISA!$B$4),ISNUMBER(SEARCH(PESQUISA!$B$3,D1087))),ROW()-1,"")</f>
        <v/>
      </c>
    </row>
    <row r="1088" spans="1:14" x14ac:dyDescent="0.3">
      <c r="A1088" t="s">
        <v>3312</v>
      </c>
      <c r="B1088" t="s">
        <v>29</v>
      </c>
      <c r="C1088" t="s">
        <v>3313</v>
      </c>
      <c r="D1088" t="s">
        <v>3314</v>
      </c>
      <c r="E1088" t="s">
        <v>40</v>
      </c>
      <c r="F1088" s="7">
        <v>8989.14</v>
      </c>
      <c r="G1088" t="s">
        <v>33</v>
      </c>
      <c r="H1088" t="s">
        <v>34</v>
      </c>
      <c r="I1088" t="s">
        <v>3173</v>
      </c>
      <c r="L1088" s="8">
        <v>9.0800000000000006E-2</v>
      </c>
      <c r="M1088" t="s">
        <v>36</v>
      </c>
      <c r="N1088" t="str">
        <f>IF(AND(PESQUISA!$B$3&lt;&gt;"",OR(PESQUISA!$B$4="TODAS",B1088=PESQUISA!$B$4),ISNUMBER(SEARCH(PESQUISA!$B$3,D1088))),ROW()-1,"")</f>
        <v/>
      </c>
    </row>
    <row r="1089" spans="1:14" x14ac:dyDescent="0.3">
      <c r="A1089" t="s">
        <v>3315</v>
      </c>
      <c r="B1089" t="s">
        <v>29</v>
      </c>
      <c r="C1089" t="s">
        <v>3316</v>
      </c>
      <c r="D1089" t="s">
        <v>3317</v>
      </c>
      <c r="E1089" t="s">
        <v>40</v>
      </c>
      <c r="F1089" s="7">
        <v>2434.17</v>
      </c>
      <c r="G1089" t="s">
        <v>33</v>
      </c>
      <c r="H1089" t="s">
        <v>34</v>
      </c>
      <c r="I1089" t="s">
        <v>3173</v>
      </c>
      <c r="L1089" s="8">
        <v>5.4999999999999997E-3</v>
      </c>
      <c r="M1089" t="s">
        <v>36</v>
      </c>
      <c r="N1089" t="str">
        <f>IF(AND(PESQUISA!$B$3&lt;&gt;"",OR(PESQUISA!$B$4="TODAS",B1089=PESQUISA!$B$4),ISNUMBER(SEARCH(PESQUISA!$B$3,D1089))),ROW()-1,"")</f>
        <v/>
      </c>
    </row>
    <row r="1090" spans="1:14" x14ac:dyDescent="0.3">
      <c r="A1090" t="s">
        <v>3318</v>
      </c>
      <c r="B1090" t="s">
        <v>29</v>
      </c>
      <c r="C1090" t="s">
        <v>3319</v>
      </c>
      <c r="D1090" t="s">
        <v>3320</v>
      </c>
      <c r="E1090" t="s">
        <v>40</v>
      </c>
      <c r="F1090" s="7">
        <v>2962.54</v>
      </c>
      <c r="G1090" t="s">
        <v>33</v>
      </c>
      <c r="H1090" t="s">
        <v>34</v>
      </c>
      <c r="I1090" t="s">
        <v>3173</v>
      </c>
      <c r="L1090" s="8">
        <v>5.5999999999999999E-3</v>
      </c>
      <c r="M1090" t="s">
        <v>36</v>
      </c>
      <c r="N1090" t="str">
        <f>IF(AND(PESQUISA!$B$3&lt;&gt;"",OR(PESQUISA!$B$4="TODAS",B1090=PESQUISA!$B$4),ISNUMBER(SEARCH(PESQUISA!$B$3,D1090))),ROW()-1,"")</f>
        <v/>
      </c>
    </row>
    <row r="1091" spans="1:14" x14ac:dyDescent="0.3">
      <c r="A1091" t="s">
        <v>3321</v>
      </c>
      <c r="B1091" t="s">
        <v>29</v>
      </c>
      <c r="C1091" t="s">
        <v>3322</v>
      </c>
      <c r="D1091" t="s">
        <v>3323</v>
      </c>
      <c r="E1091" t="s">
        <v>40</v>
      </c>
      <c r="F1091" s="7">
        <v>8989.14</v>
      </c>
      <c r="G1091" t="s">
        <v>33</v>
      </c>
      <c r="H1091" t="s">
        <v>34</v>
      </c>
      <c r="I1091" t="s">
        <v>3173</v>
      </c>
      <c r="L1091" s="8">
        <v>9.0800000000000006E-2</v>
      </c>
      <c r="M1091" t="s">
        <v>36</v>
      </c>
      <c r="N1091" t="str">
        <f>IF(AND(PESQUISA!$B$3&lt;&gt;"",OR(PESQUISA!$B$4="TODAS",B1091=PESQUISA!$B$4),ISNUMBER(SEARCH(PESQUISA!$B$3,D1091))),ROW()-1,"")</f>
        <v/>
      </c>
    </row>
    <row r="1092" spans="1:14" x14ac:dyDescent="0.3">
      <c r="A1092" t="s">
        <v>3324</v>
      </c>
      <c r="B1092" t="s">
        <v>29</v>
      </c>
      <c r="C1092" t="s">
        <v>3325</v>
      </c>
      <c r="D1092" t="s">
        <v>3326</v>
      </c>
      <c r="E1092" t="s">
        <v>40</v>
      </c>
      <c r="F1092" s="7">
        <v>4058.29</v>
      </c>
      <c r="G1092" t="s">
        <v>33</v>
      </c>
      <c r="H1092" t="s">
        <v>34</v>
      </c>
      <c r="I1092" t="s">
        <v>3173</v>
      </c>
      <c r="L1092" s="8">
        <v>5.7000000000000002E-3</v>
      </c>
      <c r="M1092" t="s">
        <v>36</v>
      </c>
      <c r="N1092" t="str">
        <f>IF(AND(PESQUISA!$B$3&lt;&gt;"",OR(PESQUISA!$B$4="TODAS",B1092=PESQUISA!$B$4),ISNUMBER(SEARCH(PESQUISA!$B$3,D1092))),ROW()-1,"")</f>
        <v/>
      </c>
    </row>
    <row r="1093" spans="1:14" x14ac:dyDescent="0.3">
      <c r="A1093" t="s">
        <v>3327</v>
      </c>
      <c r="B1093" t="s">
        <v>29</v>
      </c>
      <c r="C1093" t="s">
        <v>3328</v>
      </c>
      <c r="D1093" t="s">
        <v>3329</v>
      </c>
      <c r="E1093" t="s">
        <v>40</v>
      </c>
      <c r="F1093" s="7">
        <v>5114.33</v>
      </c>
      <c r="G1093" t="s">
        <v>33</v>
      </c>
      <c r="H1093" t="s">
        <v>34</v>
      </c>
      <c r="I1093" t="s">
        <v>3173</v>
      </c>
      <c r="L1093" s="8">
        <v>6.0000000000000001E-3</v>
      </c>
      <c r="M1093" t="s">
        <v>36</v>
      </c>
      <c r="N1093" t="str">
        <f>IF(AND(PESQUISA!$B$3&lt;&gt;"",OR(PESQUISA!$B$4="TODAS",B1093=PESQUISA!$B$4),ISNUMBER(SEARCH(PESQUISA!$B$3,D1093))),ROW()-1,"")</f>
        <v/>
      </c>
    </row>
    <row r="1094" spans="1:14" x14ac:dyDescent="0.3">
      <c r="A1094" t="s">
        <v>3330</v>
      </c>
      <c r="B1094" t="s">
        <v>29</v>
      </c>
      <c r="C1094" t="s">
        <v>3331</v>
      </c>
      <c r="D1094" t="s">
        <v>3332</v>
      </c>
      <c r="E1094" t="s">
        <v>40</v>
      </c>
      <c r="F1094" s="7">
        <v>13484.52</v>
      </c>
      <c r="G1094" t="s">
        <v>33</v>
      </c>
      <c r="H1094" t="s">
        <v>34</v>
      </c>
      <c r="I1094" t="s">
        <v>3173</v>
      </c>
      <c r="L1094" s="8">
        <v>0.09</v>
      </c>
      <c r="M1094" t="s">
        <v>36</v>
      </c>
      <c r="N1094" t="str">
        <f>IF(AND(PESQUISA!$B$3&lt;&gt;"",OR(PESQUISA!$B$4="TODAS",B1094=PESQUISA!$B$4),ISNUMBER(SEARCH(PESQUISA!$B$3,D1094))),ROW()-1,"")</f>
        <v/>
      </c>
    </row>
    <row r="1095" spans="1:14" x14ac:dyDescent="0.3">
      <c r="A1095" t="s">
        <v>3333</v>
      </c>
      <c r="B1095" t="s">
        <v>29</v>
      </c>
      <c r="C1095" t="s">
        <v>3334</v>
      </c>
      <c r="D1095" t="s">
        <v>3335</v>
      </c>
      <c r="E1095" t="s">
        <v>40</v>
      </c>
      <c r="F1095" s="7">
        <v>20602.66</v>
      </c>
      <c r="G1095" t="s">
        <v>33</v>
      </c>
      <c r="H1095" t="s">
        <v>34</v>
      </c>
      <c r="I1095" t="s">
        <v>3173</v>
      </c>
      <c r="L1095" s="8">
        <v>5.3E-3</v>
      </c>
      <c r="M1095" t="s">
        <v>36</v>
      </c>
      <c r="N1095" t="str">
        <f>IF(AND(PESQUISA!$B$3&lt;&gt;"",OR(PESQUISA!$B$4="TODAS",B1095=PESQUISA!$B$4),ISNUMBER(SEARCH(PESQUISA!$B$3,D1095))),ROW()-1,"")</f>
        <v/>
      </c>
    </row>
    <row r="1096" spans="1:14" x14ac:dyDescent="0.3">
      <c r="A1096" t="s">
        <v>3336</v>
      </c>
      <c r="B1096" t="s">
        <v>29</v>
      </c>
      <c r="C1096" t="s">
        <v>3337</v>
      </c>
      <c r="D1096" t="s">
        <v>3338</v>
      </c>
      <c r="E1096" t="s">
        <v>40</v>
      </c>
      <c r="F1096" s="7">
        <v>35748.47</v>
      </c>
      <c r="G1096" t="s">
        <v>33</v>
      </c>
      <c r="H1096" t="s">
        <v>34</v>
      </c>
      <c r="I1096" t="s">
        <v>3173</v>
      </c>
      <c r="L1096" s="8">
        <v>8.2799999999999999E-2</v>
      </c>
      <c r="M1096" t="s">
        <v>36</v>
      </c>
      <c r="N1096" t="str">
        <f>IF(AND(PESQUISA!$B$3&lt;&gt;"",OR(PESQUISA!$B$4="TODAS",B1096=PESQUISA!$B$4),ISNUMBER(SEARCH(PESQUISA!$B$3,D1096))),ROW()-1,"")</f>
        <v/>
      </c>
    </row>
    <row r="1097" spans="1:14" x14ac:dyDescent="0.3">
      <c r="A1097" t="s">
        <v>3339</v>
      </c>
      <c r="B1097" t="s">
        <v>29</v>
      </c>
      <c r="C1097" t="s">
        <v>3340</v>
      </c>
      <c r="D1097" t="s">
        <v>3341</v>
      </c>
      <c r="E1097" t="s">
        <v>40</v>
      </c>
      <c r="F1097" s="7">
        <v>31502.51</v>
      </c>
      <c r="G1097" t="s">
        <v>33</v>
      </c>
      <c r="H1097" t="s">
        <v>34</v>
      </c>
      <c r="I1097" t="s">
        <v>3173</v>
      </c>
      <c r="L1097" s="8">
        <v>6.0000000000000001E-3</v>
      </c>
      <c r="M1097" t="s">
        <v>36</v>
      </c>
      <c r="N1097" t="str">
        <f>IF(AND(PESQUISA!$B$3&lt;&gt;"",OR(PESQUISA!$B$4="TODAS",B1097=PESQUISA!$B$4),ISNUMBER(SEARCH(PESQUISA!$B$3,D1097))),ROW()-1,"")</f>
        <v/>
      </c>
    </row>
    <row r="1098" spans="1:14" x14ac:dyDescent="0.3">
      <c r="A1098" t="s">
        <v>3342</v>
      </c>
      <c r="B1098" t="s">
        <v>29</v>
      </c>
      <c r="C1098" t="s">
        <v>3343</v>
      </c>
      <c r="D1098" t="s">
        <v>3344</v>
      </c>
      <c r="E1098" t="s">
        <v>40</v>
      </c>
      <c r="F1098" s="7">
        <v>61884.6</v>
      </c>
      <c r="G1098" t="s">
        <v>33</v>
      </c>
      <c r="H1098" t="s">
        <v>34</v>
      </c>
      <c r="I1098" t="s">
        <v>3173</v>
      </c>
      <c r="L1098" s="8">
        <v>7.8200000000000006E-2</v>
      </c>
      <c r="M1098" t="s">
        <v>36</v>
      </c>
      <c r="N1098" t="str">
        <f>IF(AND(PESQUISA!$B$3&lt;&gt;"",OR(PESQUISA!$B$4="TODAS",B1098=PESQUISA!$B$4),ISNUMBER(SEARCH(PESQUISA!$B$3,D1098))),ROW()-1,"")</f>
        <v/>
      </c>
    </row>
    <row r="1099" spans="1:14" x14ac:dyDescent="0.3">
      <c r="A1099" t="s">
        <v>3345</v>
      </c>
      <c r="B1099" t="s">
        <v>29</v>
      </c>
      <c r="C1099" t="s">
        <v>3346</v>
      </c>
      <c r="D1099" t="s">
        <v>3347</v>
      </c>
      <c r="E1099" t="s">
        <v>40</v>
      </c>
      <c r="F1099" s="7">
        <v>43793.27</v>
      </c>
      <c r="G1099" t="s">
        <v>33</v>
      </c>
      <c r="H1099" t="s">
        <v>34</v>
      </c>
      <c r="I1099" t="s">
        <v>3173</v>
      </c>
      <c r="L1099" s="8">
        <v>6.1000000000000004E-3</v>
      </c>
      <c r="M1099" t="s">
        <v>36</v>
      </c>
      <c r="N1099" t="str">
        <f>IF(AND(PESQUISA!$B$3&lt;&gt;"",OR(PESQUISA!$B$4="TODAS",B1099=PESQUISA!$B$4),ISNUMBER(SEARCH(PESQUISA!$B$3,D1099))),ROW()-1,"")</f>
        <v/>
      </c>
    </row>
    <row r="1100" spans="1:14" x14ac:dyDescent="0.3">
      <c r="A1100" t="s">
        <v>3348</v>
      </c>
      <c r="B1100" t="s">
        <v>29</v>
      </c>
      <c r="C1100" t="s">
        <v>3349</v>
      </c>
      <c r="D1100" t="s">
        <v>3350</v>
      </c>
      <c r="E1100" t="s">
        <v>40</v>
      </c>
      <c r="F1100" s="7">
        <v>86513.08</v>
      </c>
      <c r="G1100" t="s">
        <v>33</v>
      </c>
      <c r="H1100" t="s">
        <v>34</v>
      </c>
      <c r="I1100" t="s">
        <v>3173</v>
      </c>
      <c r="L1100" s="8">
        <v>7.5800000000000006E-2</v>
      </c>
      <c r="M1100" t="s">
        <v>36</v>
      </c>
      <c r="N1100" t="str">
        <f>IF(AND(PESQUISA!$B$3&lt;&gt;"",OR(PESQUISA!$B$4="TODAS",B1100=PESQUISA!$B$4),ISNUMBER(SEARCH(PESQUISA!$B$3,D1100))),ROW()-1,"")</f>
        <v/>
      </c>
    </row>
    <row r="1101" spans="1:14" x14ac:dyDescent="0.3">
      <c r="A1101" t="s">
        <v>3351</v>
      </c>
      <c r="B1101" t="s">
        <v>29</v>
      </c>
      <c r="C1101" t="s">
        <v>3352</v>
      </c>
      <c r="D1101" t="s">
        <v>3353</v>
      </c>
      <c r="E1101" t="s">
        <v>40</v>
      </c>
      <c r="F1101" s="7">
        <v>61126.25</v>
      </c>
      <c r="G1101" t="s">
        <v>33</v>
      </c>
      <c r="H1101" t="s">
        <v>34</v>
      </c>
      <c r="I1101" t="s">
        <v>3173</v>
      </c>
      <c r="L1101" s="8">
        <v>5.0000000000000001E-3</v>
      </c>
      <c r="M1101" t="s">
        <v>36</v>
      </c>
      <c r="N1101" t="str">
        <f>IF(AND(PESQUISA!$B$3&lt;&gt;"",OR(PESQUISA!$B$4="TODAS",B1101=PESQUISA!$B$4),ISNUMBER(SEARCH(PESQUISA!$B$3,D1101))),ROW()-1,"")</f>
        <v/>
      </c>
    </row>
    <row r="1102" spans="1:14" x14ac:dyDescent="0.3">
      <c r="A1102" t="s">
        <v>3354</v>
      </c>
      <c r="B1102" t="s">
        <v>29</v>
      </c>
      <c r="C1102" t="s">
        <v>3355</v>
      </c>
      <c r="D1102" t="s">
        <v>3356</v>
      </c>
      <c r="E1102" t="s">
        <v>40</v>
      </c>
      <c r="F1102" s="7">
        <v>103797.35</v>
      </c>
      <c r="G1102" t="s">
        <v>33</v>
      </c>
      <c r="H1102" t="s">
        <v>34</v>
      </c>
      <c r="I1102" t="s">
        <v>3173</v>
      </c>
      <c r="L1102" s="8">
        <v>7.51E-2</v>
      </c>
      <c r="M1102" t="s">
        <v>36</v>
      </c>
      <c r="N1102" t="str">
        <f>IF(AND(PESQUISA!$B$3&lt;&gt;"",OR(PESQUISA!$B$4="TODAS",B1102=PESQUISA!$B$4),ISNUMBER(SEARCH(PESQUISA!$B$3,D1102))),ROW()-1,"")</f>
        <v/>
      </c>
    </row>
    <row r="1103" spans="1:14" x14ac:dyDescent="0.3">
      <c r="A1103" t="s">
        <v>3357</v>
      </c>
      <c r="B1103" t="s">
        <v>29</v>
      </c>
      <c r="C1103" t="s">
        <v>3358</v>
      </c>
      <c r="D1103" t="s">
        <v>3359</v>
      </c>
      <c r="E1103" t="s">
        <v>40</v>
      </c>
      <c r="F1103" s="7">
        <v>9177.98</v>
      </c>
      <c r="G1103" t="s">
        <v>33</v>
      </c>
      <c r="H1103" t="s">
        <v>34</v>
      </c>
      <c r="I1103" t="s">
        <v>3173</v>
      </c>
      <c r="L1103" s="8">
        <v>6.4000000000000003E-3</v>
      </c>
      <c r="M1103" t="s">
        <v>36</v>
      </c>
      <c r="N1103" t="str">
        <f>IF(AND(PESQUISA!$B$3&lt;&gt;"",OR(PESQUISA!$B$4="TODAS",B1103=PESQUISA!$B$4),ISNUMBER(SEARCH(PESQUISA!$B$3,D1103))),ROW()-1,"")</f>
        <v/>
      </c>
    </row>
    <row r="1104" spans="1:14" x14ac:dyDescent="0.3">
      <c r="A1104" t="s">
        <v>3360</v>
      </c>
      <c r="B1104" t="s">
        <v>29</v>
      </c>
      <c r="C1104" t="s">
        <v>3361</v>
      </c>
      <c r="D1104" t="s">
        <v>3362</v>
      </c>
      <c r="E1104" t="s">
        <v>40</v>
      </c>
      <c r="F1104" s="7">
        <v>14576.14</v>
      </c>
      <c r="G1104" t="s">
        <v>33</v>
      </c>
      <c r="H1104" t="s">
        <v>34</v>
      </c>
      <c r="I1104" t="s">
        <v>3173</v>
      </c>
      <c r="L1104" s="8">
        <v>7.1000000000000004E-3</v>
      </c>
      <c r="M1104" t="s">
        <v>36</v>
      </c>
      <c r="N1104" t="str">
        <f>IF(AND(PESQUISA!$B$3&lt;&gt;"",OR(PESQUISA!$B$4="TODAS",B1104=PESQUISA!$B$4),ISNUMBER(SEARCH(PESQUISA!$B$3,D1104))),ROW()-1,"")</f>
        <v/>
      </c>
    </row>
    <row r="1105" spans="1:14" x14ac:dyDescent="0.3">
      <c r="A1105" t="s">
        <v>3363</v>
      </c>
      <c r="B1105" t="s">
        <v>29</v>
      </c>
      <c r="C1105" t="s">
        <v>3364</v>
      </c>
      <c r="D1105" t="s">
        <v>3365</v>
      </c>
      <c r="E1105" t="s">
        <v>40</v>
      </c>
      <c r="F1105" s="7">
        <v>18728.21</v>
      </c>
      <c r="G1105" t="s">
        <v>33</v>
      </c>
      <c r="H1105" t="s">
        <v>34</v>
      </c>
      <c r="I1105" t="s">
        <v>3173</v>
      </c>
      <c r="L1105" s="8">
        <v>7.85E-2</v>
      </c>
      <c r="M1105" t="s">
        <v>36</v>
      </c>
      <c r="N1105" t="str">
        <f>IF(AND(PESQUISA!$B$3&lt;&gt;"",OR(PESQUISA!$B$4="TODAS",B1105=PESQUISA!$B$4),ISNUMBER(SEARCH(PESQUISA!$B$3,D1105))),ROW()-1,"")</f>
        <v/>
      </c>
    </row>
    <row r="1106" spans="1:14" x14ac:dyDescent="0.3">
      <c r="A1106" t="s">
        <v>3366</v>
      </c>
      <c r="B1106" t="s">
        <v>29</v>
      </c>
      <c r="C1106" t="s">
        <v>3367</v>
      </c>
      <c r="D1106" t="s">
        <v>3368</v>
      </c>
      <c r="E1106" t="s">
        <v>40</v>
      </c>
      <c r="F1106" s="7">
        <v>12804.52</v>
      </c>
      <c r="G1106" t="s">
        <v>33</v>
      </c>
      <c r="H1106" t="s">
        <v>34</v>
      </c>
      <c r="I1106" t="s">
        <v>3173</v>
      </c>
      <c r="L1106" s="8">
        <v>6.6E-3</v>
      </c>
      <c r="M1106" t="s">
        <v>36</v>
      </c>
      <c r="N1106" t="str">
        <f>IF(AND(PESQUISA!$B$3&lt;&gt;"",OR(PESQUISA!$B$4="TODAS",B1106=PESQUISA!$B$4),ISNUMBER(SEARCH(PESQUISA!$B$3,D1106))),ROW()-1,"")</f>
        <v/>
      </c>
    </row>
    <row r="1107" spans="1:14" x14ac:dyDescent="0.3">
      <c r="A1107" t="s">
        <v>3369</v>
      </c>
      <c r="B1107" t="s">
        <v>29</v>
      </c>
      <c r="C1107" t="s">
        <v>3370</v>
      </c>
      <c r="D1107" t="s">
        <v>3371</v>
      </c>
      <c r="E1107" t="s">
        <v>40</v>
      </c>
      <c r="F1107" s="7">
        <v>21592.7</v>
      </c>
      <c r="G1107" t="s">
        <v>33</v>
      </c>
      <c r="H1107" t="s">
        <v>34</v>
      </c>
      <c r="I1107" t="s">
        <v>3173</v>
      </c>
      <c r="L1107" s="8">
        <v>7.4000000000000003E-3</v>
      </c>
      <c r="M1107" t="s">
        <v>36</v>
      </c>
      <c r="N1107" t="str">
        <f>IF(AND(PESQUISA!$B$3&lt;&gt;"",OR(PESQUISA!$B$4="TODAS",B1107=PESQUISA!$B$4),ISNUMBER(SEARCH(PESQUISA!$B$3,D1107))),ROW()-1,"")</f>
        <v/>
      </c>
    </row>
    <row r="1108" spans="1:14" x14ac:dyDescent="0.3">
      <c r="A1108" t="s">
        <v>3372</v>
      </c>
      <c r="B1108" t="s">
        <v>29</v>
      </c>
      <c r="C1108" t="s">
        <v>3373</v>
      </c>
      <c r="D1108" t="s">
        <v>3374</v>
      </c>
      <c r="E1108" t="s">
        <v>40</v>
      </c>
      <c r="F1108" s="7">
        <v>24700.68</v>
      </c>
      <c r="G1108" t="s">
        <v>33</v>
      </c>
      <c r="H1108" t="s">
        <v>34</v>
      </c>
      <c r="I1108" t="s">
        <v>3173</v>
      </c>
      <c r="L1108" s="8">
        <v>7.7100000000000002E-2</v>
      </c>
      <c r="M1108" t="s">
        <v>36</v>
      </c>
      <c r="N1108" t="str">
        <f>IF(AND(PESQUISA!$B$3&lt;&gt;"",OR(PESQUISA!$B$4="TODAS",B1108=PESQUISA!$B$4),ISNUMBER(SEARCH(PESQUISA!$B$3,D1108))),ROW()-1,"")</f>
        <v/>
      </c>
    </row>
    <row r="1109" spans="1:14" x14ac:dyDescent="0.3">
      <c r="A1109" t="s">
        <v>3375</v>
      </c>
      <c r="B1109" t="s">
        <v>29</v>
      </c>
      <c r="C1109" t="s">
        <v>3376</v>
      </c>
      <c r="D1109" t="s">
        <v>3377</v>
      </c>
      <c r="E1109" t="s">
        <v>40</v>
      </c>
      <c r="F1109" s="7">
        <v>21933.03</v>
      </c>
      <c r="G1109" t="s">
        <v>33</v>
      </c>
      <c r="H1109" t="s">
        <v>34</v>
      </c>
      <c r="I1109" t="s">
        <v>3173</v>
      </c>
      <c r="L1109" s="8">
        <v>6.8999999999999999E-3</v>
      </c>
      <c r="M1109" t="s">
        <v>36</v>
      </c>
      <c r="N1109" t="str">
        <f>IF(AND(PESQUISA!$B$3&lt;&gt;"",OR(PESQUISA!$B$4="TODAS",B1109=PESQUISA!$B$4),ISNUMBER(SEARCH(PESQUISA!$B$3,D1109))),ROW()-1,"")</f>
        <v/>
      </c>
    </row>
    <row r="1110" spans="1:14" x14ac:dyDescent="0.3">
      <c r="A1110" t="s">
        <v>3378</v>
      </c>
      <c r="B1110" t="s">
        <v>29</v>
      </c>
      <c r="C1110" t="s">
        <v>3379</v>
      </c>
      <c r="D1110" t="s">
        <v>3380</v>
      </c>
      <c r="E1110" t="s">
        <v>40</v>
      </c>
      <c r="F1110" s="7">
        <v>39712.620000000003</v>
      </c>
      <c r="G1110" t="s">
        <v>33</v>
      </c>
      <c r="H1110" t="s">
        <v>34</v>
      </c>
      <c r="I1110" t="s">
        <v>3173</v>
      </c>
      <c r="L1110" s="8">
        <v>7.6E-3</v>
      </c>
      <c r="M1110" t="s">
        <v>36</v>
      </c>
      <c r="N1110" t="str">
        <f>IF(AND(PESQUISA!$B$3&lt;&gt;"",OR(PESQUISA!$B$4="TODAS",B1110=PESQUISA!$B$4),ISNUMBER(SEARCH(PESQUISA!$B$3,D1110))),ROW()-1,"")</f>
        <v/>
      </c>
    </row>
    <row r="1111" spans="1:14" x14ac:dyDescent="0.3">
      <c r="A1111" t="s">
        <v>3381</v>
      </c>
      <c r="B1111" t="s">
        <v>29</v>
      </c>
      <c r="C1111" t="s">
        <v>3382</v>
      </c>
      <c r="D1111" t="s">
        <v>3383</v>
      </c>
      <c r="E1111" t="s">
        <v>40</v>
      </c>
      <c r="F1111" s="7">
        <v>40538.480000000003</v>
      </c>
      <c r="G1111" t="s">
        <v>33</v>
      </c>
      <c r="H1111" t="s">
        <v>34</v>
      </c>
      <c r="I1111" t="s">
        <v>3173</v>
      </c>
      <c r="L1111" s="8">
        <v>6.7100000000000007E-2</v>
      </c>
      <c r="M1111" t="s">
        <v>36</v>
      </c>
      <c r="N1111" t="str">
        <f>IF(AND(PESQUISA!$B$3&lt;&gt;"",OR(PESQUISA!$B$4="TODAS",B1111=PESQUISA!$B$4),ISNUMBER(SEARCH(PESQUISA!$B$3,D1111))),ROW()-1,"")</f>
        <v/>
      </c>
    </row>
    <row r="1112" spans="1:14" x14ac:dyDescent="0.3">
      <c r="A1112" t="s">
        <v>3384</v>
      </c>
      <c r="B1112" t="s">
        <v>29</v>
      </c>
      <c r="C1112" t="s">
        <v>3385</v>
      </c>
      <c r="D1112" t="s">
        <v>3386</v>
      </c>
      <c r="E1112" t="s">
        <v>40</v>
      </c>
      <c r="F1112" s="7">
        <v>10337.43</v>
      </c>
      <c r="G1112" t="s">
        <v>33</v>
      </c>
      <c r="H1112" t="s">
        <v>34</v>
      </c>
      <c r="I1112" t="s">
        <v>3173</v>
      </c>
      <c r="L1112" s="8">
        <v>9.0899999999999995E-2</v>
      </c>
      <c r="M1112" t="s">
        <v>36</v>
      </c>
      <c r="N1112" t="str">
        <f>IF(AND(PESQUISA!$B$3&lt;&gt;"",OR(PESQUISA!$B$4="TODAS",B1112=PESQUISA!$B$4),ISNUMBER(SEARCH(PESQUISA!$B$3,D1112))),ROW()-1,"")</f>
        <v/>
      </c>
    </row>
    <row r="1113" spans="1:14" x14ac:dyDescent="0.3">
      <c r="A1113" t="s">
        <v>3387</v>
      </c>
      <c r="B1113" t="s">
        <v>29</v>
      </c>
      <c r="C1113" t="s">
        <v>3388</v>
      </c>
      <c r="D1113" t="s">
        <v>3389</v>
      </c>
      <c r="E1113" t="s">
        <v>40</v>
      </c>
      <c r="F1113" s="7">
        <v>11463.12</v>
      </c>
      <c r="G1113" t="s">
        <v>33</v>
      </c>
      <c r="H1113" t="s">
        <v>34</v>
      </c>
      <c r="I1113" t="s">
        <v>3173</v>
      </c>
      <c r="L1113" s="8">
        <v>8.2299999999999998E-2</v>
      </c>
      <c r="M1113" t="s">
        <v>36</v>
      </c>
      <c r="N1113" t="str">
        <f>IF(AND(PESQUISA!$B$3&lt;&gt;"",OR(PESQUISA!$B$4="TODAS",B1113=PESQUISA!$B$4),ISNUMBER(SEARCH(PESQUISA!$B$3,D1113))),ROW()-1,"")</f>
        <v/>
      </c>
    </row>
    <row r="1114" spans="1:14" x14ac:dyDescent="0.3">
      <c r="A1114" t="s">
        <v>3390</v>
      </c>
      <c r="B1114" t="s">
        <v>29</v>
      </c>
      <c r="C1114" t="s">
        <v>3391</v>
      </c>
      <c r="D1114" t="s">
        <v>3392</v>
      </c>
      <c r="E1114" t="s">
        <v>40</v>
      </c>
      <c r="F1114" s="7">
        <v>17082.34</v>
      </c>
      <c r="G1114" t="s">
        <v>33</v>
      </c>
      <c r="H1114" t="s">
        <v>34</v>
      </c>
      <c r="I1114" t="s">
        <v>3173</v>
      </c>
      <c r="L1114" s="8">
        <v>8.43E-2</v>
      </c>
      <c r="M1114" t="s">
        <v>36</v>
      </c>
      <c r="N1114" t="str">
        <f>IF(AND(PESQUISA!$B$3&lt;&gt;"",OR(PESQUISA!$B$4="TODAS",B1114=PESQUISA!$B$4),ISNUMBER(SEARCH(PESQUISA!$B$3,D1114))),ROW()-1,"")</f>
        <v/>
      </c>
    </row>
    <row r="1115" spans="1:14" x14ac:dyDescent="0.3">
      <c r="A1115" t="s">
        <v>3393</v>
      </c>
      <c r="B1115" t="s">
        <v>29</v>
      </c>
      <c r="C1115" t="s">
        <v>3394</v>
      </c>
      <c r="D1115" t="s">
        <v>3395</v>
      </c>
      <c r="E1115" t="s">
        <v>376</v>
      </c>
      <c r="F1115" s="7">
        <v>779.77</v>
      </c>
      <c r="G1115" t="s">
        <v>33</v>
      </c>
      <c r="H1115" t="s">
        <v>34</v>
      </c>
      <c r="I1115" t="s">
        <v>3173</v>
      </c>
      <c r="L1115" s="8">
        <v>0</v>
      </c>
      <c r="M1115" t="s">
        <v>36</v>
      </c>
      <c r="N1115" t="str">
        <f>IF(AND(PESQUISA!$B$3&lt;&gt;"",OR(PESQUISA!$B$4="TODAS",B1115=PESQUISA!$B$4),ISNUMBER(SEARCH(PESQUISA!$B$3,D1115))),ROW()-1,"")</f>
        <v/>
      </c>
    </row>
    <row r="1116" spans="1:14" x14ac:dyDescent="0.3">
      <c r="A1116" t="s">
        <v>3396</v>
      </c>
      <c r="B1116" t="s">
        <v>29</v>
      </c>
      <c r="C1116" t="s">
        <v>3397</v>
      </c>
      <c r="D1116" t="s">
        <v>3398</v>
      </c>
      <c r="E1116" t="s">
        <v>32</v>
      </c>
      <c r="F1116" s="7">
        <v>111.15</v>
      </c>
      <c r="G1116" t="s">
        <v>33</v>
      </c>
      <c r="H1116" t="s">
        <v>34</v>
      </c>
      <c r="I1116" t="s">
        <v>3173</v>
      </c>
      <c r="L1116" s="8">
        <v>0</v>
      </c>
      <c r="M1116" t="s">
        <v>36</v>
      </c>
      <c r="N1116" t="str">
        <f>IF(AND(PESQUISA!$B$3&lt;&gt;"",OR(PESQUISA!$B$4="TODAS",B1116=PESQUISA!$B$4),ISNUMBER(SEARCH(PESQUISA!$B$3,D1116))),ROW()-1,"")</f>
        <v/>
      </c>
    </row>
    <row r="1117" spans="1:14" x14ac:dyDescent="0.3">
      <c r="A1117" t="s">
        <v>3399</v>
      </c>
      <c r="B1117" t="s">
        <v>29</v>
      </c>
      <c r="C1117" t="s">
        <v>3400</v>
      </c>
      <c r="D1117" t="s">
        <v>3401</v>
      </c>
      <c r="E1117" t="s">
        <v>40</v>
      </c>
      <c r="F1117" s="7">
        <v>994.18</v>
      </c>
      <c r="G1117" t="s">
        <v>33</v>
      </c>
      <c r="H1117" t="s">
        <v>34</v>
      </c>
      <c r="I1117" t="s">
        <v>3402</v>
      </c>
      <c r="L1117" s="8">
        <v>4.7000000000000002E-3</v>
      </c>
      <c r="M1117" t="s">
        <v>36</v>
      </c>
      <c r="N1117" t="str">
        <f>IF(AND(PESQUISA!$B$3&lt;&gt;"",OR(PESQUISA!$B$4="TODAS",B1117=PESQUISA!$B$4),ISNUMBER(SEARCH(PESQUISA!$B$3,D1117))),ROW()-1,"")</f>
        <v/>
      </c>
    </row>
    <row r="1118" spans="1:14" x14ac:dyDescent="0.3">
      <c r="A1118" t="s">
        <v>3403</v>
      </c>
      <c r="B1118" t="s">
        <v>29</v>
      </c>
      <c r="C1118" t="s">
        <v>3404</v>
      </c>
      <c r="D1118" t="s">
        <v>3405</v>
      </c>
      <c r="E1118" t="s">
        <v>40</v>
      </c>
      <c r="F1118" s="7">
        <v>1530.36</v>
      </c>
      <c r="G1118" t="s">
        <v>33</v>
      </c>
      <c r="H1118" t="s">
        <v>34</v>
      </c>
      <c r="I1118" t="s">
        <v>3402</v>
      </c>
      <c r="L1118" s="8">
        <v>3.0000000000000001E-3</v>
      </c>
      <c r="M1118" t="s">
        <v>36</v>
      </c>
      <c r="N1118" t="str">
        <f>IF(AND(PESQUISA!$B$3&lt;&gt;"",OR(PESQUISA!$B$4="TODAS",B1118=PESQUISA!$B$4),ISNUMBER(SEARCH(PESQUISA!$B$3,D1118))),ROW()-1,"")</f>
        <v/>
      </c>
    </row>
    <row r="1119" spans="1:14" x14ac:dyDescent="0.3">
      <c r="A1119" t="s">
        <v>3406</v>
      </c>
      <c r="B1119" t="s">
        <v>29</v>
      </c>
      <c r="C1119" t="s">
        <v>3407</v>
      </c>
      <c r="D1119" t="s">
        <v>3408</v>
      </c>
      <c r="E1119" t="s">
        <v>40</v>
      </c>
      <c r="F1119" s="7">
        <v>1629.17</v>
      </c>
      <c r="G1119" t="s">
        <v>33</v>
      </c>
      <c r="H1119" t="s">
        <v>34</v>
      </c>
      <c r="I1119" t="s">
        <v>3402</v>
      </c>
      <c r="L1119" s="8">
        <v>2.8E-3</v>
      </c>
      <c r="M1119" t="s">
        <v>36</v>
      </c>
      <c r="N1119" t="str">
        <f>IF(AND(PESQUISA!$B$3&lt;&gt;"",OR(PESQUISA!$B$4="TODAS",B1119=PESQUISA!$B$4),ISNUMBER(SEARCH(PESQUISA!$B$3,D1119))),ROW()-1,"")</f>
        <v/>
      </c>
    </row>
    <row r="1120" spans="1:14" x14ac:dyDescent="0.3">
      <c r="A1120" t="s">
        <v>3409</v>
      </c>
      <c r="B1120" t="s">
        <v>29</v>
      </c>
      <c r="C1120" t="s">
        <v>3410</v>
      </c>
      <c r="D1120" t="s">
        <v>3411</v>
      </c>
      <c r="E1120" t="s">
        <v>40</v>
      </c>
      <c r="G1120" t="s">
        <v>33</v>
      </c>
      <c r="H1120" t="s">
        <v>34</v>
      </c>
      <c r="I1120" t="s">
        <v>3402</v>
      </c>
      <c r="M1120" t="s">
        <v>53</v>
      </c>
      <c r="N1120" t="str">
        <f>IF(AND(PESQUISA!$B$3&lt;&gt;"",OR(PESQUISA!$B$4="TODAS",B1120=PESQUISA!$B$4),ISNUMBER(SEARCH(PESQUISA!$B$3,D1120))),ROW()-1,"")</f>
        <v/>
      </c>
    </row>
    <row r="1121" spans="1:14" x14ac:dyDescent="0.3">
      <c r="A1121" t="s">
        <v>3412</v>
      </c>
      <c r="B1121" t="s">
        <v>29</v>
      </c>
      <c r="C1121" t="s">
        <v>3413</v>
      </c>
      <c r="D1121" t="s">
        <v>3414</v>
      </c>
      <c r="E1121" t="s">
        <v>40</v>
      </c>
      <c r="F1121" s="7">
        <v>2554.4499999999998</v>
      </c>
      <c r="G1121" t="s">
        <v>33</v>
      </c>
      <c r="H1121" t="s">
        <v>34</v>
      </c>
      <c r="I1121" t="s">
        <v>3402</v>
      </c>
      <c r="L1121" s="8">
        <v>1.8E-3</v>
      </c>
      <c r="M1121" t="s">
        <v>36</v>
      </c>
      <c r="N1121" t="str">
        <f>IF(AND(PESQUISA!$B$3&lt;&gt;"",OR(PESQUISA!$B$4="TODAS",B1121=PESQUISA!$B$4),ISNUMBER(SEARCH(PESQUISA!$B$3,D1121))),ROW()-1,"")</f>
        <v/>
      </c>
    </row>
    <row r="1122" spans="1:14" x14ac:dyDescent="0.3">
      <c r="A1122" t="s">
        <v>3415</v>
      </c>
      <c r="B1122" t="s">
        <v>29</v>
      </c>
      <c r="C1122" t="s">
        <v>3416</v>
      </c>
      <c r="D1122" t="s">
        <v>3417</v>
      </c>
      <c r="E1122" t="s">
        <v>40</v>
      </c>
      <c r="F1122" s="7">
        <v>7187.72</v>
      </c>
      <c r="G1122" t="s">
        <v>33</v>
      </c>
      <c r="H1122" t="s">
        <v>34</v>
      </c>
      <c r="I1122" t="s">
        <v>3402</v>
      </c>
      <c r="L1122" s="8">
        <v>5.9999999999999995E-4</v>
      </c>
      <c r="M1122" t="s">
        <v>36</v>
      </c>
      <c r="N1122" t="str">
        <f>IF(AND(PESQUISA!$B$3&lt;&gt;"",OR(PESQUISA!$B$4="TODAS",B1122=PESQUISA!$B$4),ISNUMBER(SEARCH(PESQUISA!$B$3,D1122))),ROW()-1,"")</f>
        <v/>
      </c>
    </row>
    <row r="1123" spans="1:14" x14ac:dyDescent="0.3">
      <c r="A1123" t="s">
        <v>3418</v>
      </c>
      <c r="B1123" t="s">
        <v>29</v>
      </c>
      <c r="C1123" t="s">
        <v>3419</v>
      </c>
      <c r="D1123" t="s">
        <v>3420</v>
      </c>
      <c r="E1123" t="s">
        <v>40</v>
      </c>
      <c r="F1123" s="7">
        <v>2187.7800000000002</v>
      </c>
      <c r="G1123" t="s">
        <v>33</v>
      </c>
      <c r="H1123" t="s">
        <v>34</v>
      </c>
      <c r="I1123" t="s">
        <v>3402</v>
      </c>
      <c r="L1123" s="8">
        <v>2.0999999999999999E-3</v>
      </c>
      <c r="M1123" t="s">
        <v>36</v>
      </c>
      <c r="N1123" t="str">
        <f>IF(AND(PESQUISA!$B$3&lt;&gt;"",OR(PESQUISA!$B$4="TODAS",B1123=PESQUISA!$B$4),ISNUMBER(SEARCH(PESQUISA!$B$3,D1123))),ROW()-1,"")</f>
        <v/>
      </c>
    </row>
    <row r="1124" spans="1:14" x14ac:dyDescent="0.3">
      <c r="A1124" t="s">
        <v>3421</v>
      </c>
      <c r="B1124" t="s">
        <v>29</v>
      </c>
      <c r="C1124" t="s">
        <v>3422</v>
      </c>
      <c r="D1124" t="s">
        <v>3423</v>
      </c>
      <c r="E1124" t="s">
        <v>40</v>
      </c>
      <c r="G1124" t="s">
        <v>33</v>
      </c>
      <c r="H1124" t="s">
        <v>34</v>
      </c>
      <c r="I1124" t="s">
        <v>3402</v>
      </c>
      <c r="M1124" t="s">
        <v>53</v>
      </c>
      <c r="N1124" t="str">
        <f>IF(AND(PESQUISA!$B$3&lt;&gt;"",OR(PESQUISA!$B$4="TODAS",B1124=PESQUISA!$B$4),ISNUMBER(SEARCH(PESQUISA!$B$3,D1124))),ROW()-1,"")</f>
        <v/>
      </c>
    </row>
    <row r="1125" spans="1:14" x14ac:dyDescent="0.3">
      <c r="A1125" t="s">
        <v>3424</v>
      </c>
      <c r="B1125" t="s">
        <v>29</v>
      </c>
      <c r="C1125" t="s">
        <v>3425</v>
      </c>
      <c r="D1125" t="s">
        <v>3426</v>
      </c>
      <c r="E1125" t="s">
        <v>40</v>
      </c>
      <c r="F1125" s="7">
        <v>12290.37</v>
      </c>
      <c r="G1125" t="s">
        <v>33</v>
      </c>
      <c r="H1125" t="s">
        <v>34</v>
      </c>
      <c r="I1125" t="s">
        <v>3402</v>
      </c>
      <c r="L1125" s="8">
        <v>0</v>
      </c>
      <c r="M1125" t="s">
        <v>36</v>
      </c>
      <c r="N1125" t="str">
        <f>IF(AND(PESQUISA!$B$3&lt;&gt;"",OR(PESQUISA!$B$4="TODAS",B1125=PESQUISA!$B$4),ISNUMBER(SEARCH(PESQUISA!$B$3,D1125))),ROW()-1,"")</f>
        <v/>
      </c>
    </row>
    <row r="1126" spans="1:14" x14ac:dyDescent="0.3">
      <c r="A1126" t="s">
        <v>3427</v>
      </c>
      <c r="B1126" t="s">
        <v>29</v>
      </c>
      <c r="C1126" t="s">
        <v>3428</v>
      </c>
      <c r="D1126" t="s">
        <v>3429</v>
      </c>
      <c r="E1126" t="s">
        <v>40</v>
      </c>
      <c r="F1126" s="7">
        <v>136.6</v>
      </c>
      <c r="G1126" t="s">
        <v>33</v>
      </c>
      <c r="H1126" t="s">
        <v>34</v>
      </c>
      <c r="I1126" t="s">
        <v>3402</v>
      </c>
      <c r="L1126" s="8">
        <v>0</v>
      </c>
      <c r="M1126" t="s">
        <v>36</v>
      </c>
      <c r="N1126" t="str">
        <f>IF(AND(PESQUISA!$B$3&lt;&gt;"",OR(PESQUISA!$B$4="TODAS",B1126=PESQUISA!$B$4),ISNUMBER(SEARCH(PESQUISA!$B$3,D1126))),ROW()-1,"")</f>
        <v/>
      </c>
    </row>
    <row r="1127" spans="1:14" x14ac:dyDescent="0.3">
      <c r="A1127" t="s">
        <v>3430</v>
      </c>
      <c r="B1127" t="s">
        <v>29</v>
      </c>
      <c r="C1127" t="s">
        <v>3431</v>
      </c>
      <c r="D1127" t="s">
        <v>3432</v>
      </c>
      <c r="E1127" t="s">
        <v>40</v>
      </c>
      <c r="G1127" t="s">
        <v>33</v>
      </c>
      <c r="H1127" t="s">
        <v>34</v>
      </c>
      <c r="I1127" t="s">
        <v>3402</v>
      </c>
      <c r="M1127" t="s">
        <v>53</v>
      </c>
      <c r="N1127" t="str">
        <f>IF(AND(PESQUISA!$B$3&lt;&gt;"",OR(PESQUISA!$B$4="TODAS",B1127=PESQUISA!$B$4),ISNUMBER(SEARCH(PESQUISA!$B$3,D1127))),ROW()-1,"")</f>
        <v/>
      </c>
    </row>
    <row r="1128" spans="1:14" x14ac:dyDescent="0.3">
      <c r="A1128" t="s">
        <v>3433</v>
      </c>
      <c r="B1128" t="s">
        <v>29</v>
      </c>
      <c r="C1128" t="s">
        <v>3434</v>
      </c>
      <c r="D1128" t="s">
        <v>3435</v>
      </c>
      <c r="E1128" t="s">
        <v>40</v>
      </c>
      <c r="F1128" s="7">
        <v>217.74</v>
      </c>
      <c r="G1128" t="s">
        <v>33</v>
      </c>
      <c r="H1128" t="s">
        <v>34</v>
      </c>
      <c r="I1128" t="s">
        <v>3402</v>
      </c>
      <c r="L1128" s="8">
        <v>2.1299999999999999E-2</v>
      </c>
      <c r="M1128" t="s">
        <v>36</v>
      </c>
      <c r="N1128" t="str">
        <f>IF(AND(PESQUISA!$B$3&lt;&gt;"",OR(PESQUISA!$B$4="TODAS",B1128=PESQUISA!$B$4),ISNUMBER(SEARCH(PESQUISA!$B$3,D1128))),ROW()-1,"")</f>
        <v/>
      </c>
    </row>
    <row r="1129" spans="1:14" x14ac:dyDescent="0.3">
      <c r="A1129" t="s">
        <v>3436</v>
      </c>
      <c r="B1129" t="s">
        <v>29</v>
      </c>
      <c r="C1129" t="s">
        <v>3437</v>
      </c>
      <c r="D1129" t="s">
        <v>3438</v>
      </c>
      <c r="E1129" t="s">
        <v>40</v>
      </c>
      <c r="F1129" s="7">
        <v>221.53</v>
      </c>
      <c r="G1129" t="s">
        <v>33</v>
      </c>
      <c r="H1129" t="s">
        <v>34</v>
      </c>
      <c r="I1129" t="s">
        <v>3402</v>
      </c>
      <c r="L1129" s="8">
        <v>2.0899999999999998E-2</v>
      </c>
      <c r="M1129" t="s">
        <v>36</v>
      </c>
      <c r="N1129" t="str">
        <f>IF(AND(PESQUISA!$B$3&lt;&gt;"",OR(PESQUISA!$B$4="TODAS",B1129=PESQUISA!$B$4),ISNUMBER(SEARCH(PESQUISA!$B$3,D1129))),ROW()-1,"")</f>
        <v/>
      </c>
    </row>
    <row r="1130" spans="1:14" x14ac:dyDescent="0.3">
      <c r="A1130" t="s">
        <v>3439</v>
      </c>
      <c r="B1130" t="s">
        <v>29</v>
      </c>
      <c r="C1130" t="s">
        <v>3440</v>
      </c>
      <c r="D1130" t="s">
        <v>3441</v>
      </c>
      <c r="E1130" t="s">
        <v>40</v>
      </c>
      <c r="F1130" s="7">
        <v>226.11</v>
      </c>
      <c r="G1130" t="s">
        <v>33</v>
      </c>
      <c r="H1130" t="s">
        <v>34</v>
      </c>
      <c r="I1130" t="s">
        <v>3402</v>
      </c>
      <c r="L1130" s="8">
        <v>2.0500000000000001E-2</v>
      </c>
      <c r="M1130" t="s">
        <v>36</v>
      </c>
      <c r="N1130" t="str">
        <f>IF(AND(PESQUISA!$B$3&lt;&gt;"",OR(PESQUISA!$B$4="TODAS",B1130=PESQUISA!$B$4),ISNUMBER(SEARCH(PESQUISA!$B$3,D1130))),ROW()-1,"")</f>
        <v/>
      </c>
    </row>
    <row r="1131" spans="1:14" x14ac:dyDescent="0.3">
      <c r="A1131" t="s">
        <v>3442</v>
      </c>
      <c r="B1131" t="s">
        <v>29</v>
      </c>
      <c r="C1131" t="s">
        <v>3443</v>
      </c>
      <c r="D1131" t="s">
        <v>3444</v>
      </c>
      <c r="E1131" t="s">
        <v>40</v>
      </c>
      <c r="F1131" s="7">
        <v>283.14999999999998</v>
      </c>
      <c r="G1131" t="s">
        <v>33</v>
      </c>
      <c r="H1131" t="s">
        <v>34</v>
      </c>
      <c r="I1131" t="s">
        <v>3402</v>
      </c>
      <c r="L1131" s="8">
        <v>1.6400000000000001E-2</v>
      </c>
      <c r="M1131" t="s">
        <v>36</v>
      </c>
      <c r="N1131" t="str">
        <f>IF(AND(PESQUISA!$B$3&lt;&gt;"",OR(PESQUISA!$B$4="TODAS",B1131=PESQUISA!$B$4),ISNUMBER(SEARCH(PESQUISA!$B$3,D1131))),ROW()-1,"")</f>
        <v/>
      </c>
    </row>
    <row r="1132" spans="1:14" x14ac:dyDescent="0.3">
      <c r="A1132" t="s">
        <v>3445</v>
      </c>
      <c r="B1132" t="s">
        <v>29</v>
      </c>
      <c r="C1132" t="s">
        <v>3446</v>
      </c>
      <c r="D1132" t="s">
        <v>3447</v>
      </c>
      <c r="E1132" t="s">
        <v>40</v>
      </c>
      <c r="F1132" s="7">
        <v>230.07</v>
      </c>
      <c r="G1132" t="s">
        <v>33</v>
      </c>
      <c r="H1132" t="s">
        <v>34</v>
      </c>
      <c r="I1132" t="s">
        <v>3402</v>
      </c>
      <c r="L1132" s="8">
        <v>2.0199999999999999E-2</v>
      </c>
      <c r="M1132" t="s">
        <v>36</v>
      </c>
      <c r="N1132" t="str">
        <f>IF(AND(PESQUISA!$B$3&lt;&gt;"",OR(PESQUISA!$B$4="TODAS",B1132=PESQUISA!$B$4),ISNUMBER(SEARCH(PESQUISA!$B$3,D1132))),ROW()-1,"")</f>
        <v/>
      </c>
    </row>
    <row r="1133" spans="1:14" x14ac:dyDescent="0.3">
      <c r="A1133" t="s">
        <v>3448</v>
      </c>
      <c r="B1133" t="s">
        <v>29</v>
      </c>
      <c r="C1133" t="s">
        <v>3449</v>
      </c>
      <c r="D1133" t="s">
        <v>3450</v>
      </c>
      <c r="E1133" t="s">
        <v>40</v>
      </c>
      <c r="F1133" s="7">
        <v>852.87</v>
      </c>
      <c r="G1133" t="s">
        <v>33</v>
      </c>
      <c r="H1133" t="s">
        <v>34</v>
      </c>
      <c r="I1133" t="s">
        <v>3402</v>
      </c>
      <c r="L1133" s="8">
        <v>0</v>
      </c>
      <c r="M1133" t="s">
        <v>36</v>
      </c>
      <c r="N1133" t="str">
        <f>IF(AND(PESQUISA!$B$3&lt;&gt;"",OR(PESQUISA!$B$4="TODAS",B1133=PESQUISA!$B$4),ISNUMBER(SEARCH(PESQUISA!$B$3,D1133))),ROW()-1,"")</f>
        <v/>
      </c>
    </row>
    <row r="1134" spans="1:14" x14ac:dyDescent="0.3">
      <c r="A1134" t="s">
        <v>3451</v>
      </c>
      <c r="B1134" t="s">
        <v>29</v>
      </c>
      <c r="C1134" t="s">
        <v>3452</v>
      </c>
      <c r="D1134" t="s">
        <v>3453</v>
      </c>
      <c r="E1134" t="s">
        <v>40</v>
      </c>
      <c r="F1134" s="7">
        <v>271.38</v>
      </c>
      <c r="G1134" t="s">
        <v>33</v>
      </c>
      <c r="H1134" t="s">
        <v>34</v>
      </c>
      <c r="I1134" t="s">
        <v>3402</v>
      </c>
      <c r="L1134" s="8">
        <v>1.7100000000000001E-2</v>
      </c>
      <c r="M1134" t="s">
        <v>36</v>
      </c>
      <c r="N1134" t="str">
        <f>IF(AND(PESQUISA!$B$3&lt;&gt;"",OR(PESQUISA!$B$4="TODAS",B1134=PESQUISA!$B$4),ISNUMBER(SEARCH(PESQUISA!$B$3,D1134))),ROW()-1,"")</f>
        <v/>
      </c>
    </row>
    <row r="1135" spans="1:14" x14ac:dyDescent="0.3">
      <c r="A1135" t="s">
        <v>3454</v>
      </c>
      <c r="B1135" t="s">
        <v>29</v>
      </c>
      <c r="C1135" t="s">
        <v>3455</v>
      </c>
      <c r="D1135" t="s">
        <v>3456</v>
      </c>
      <c r="E1135" t="s">
        <v>40</v>
      </c>
      <c r="F1135" s="7">
        <v>302.31</v>
      </c>
      <c r="G1135" t="s">
        <v>33</v>
      </c>
      <c r="H1135" t="s">
        <v>34</v>
      </c>
      <c r="I1135" t="s">
        <v>3402</v>
      </c>
      <c r="L1135" s="8">
        <v>1.5299999999999999E-2</v>
      </c>
      <c r="M1135" t="s">
        <v>36</v>
      </c>
      <c r="N1135" t="str">
        <f>IF(AND(PESQUISA!$B$3&lt;&gt;"",OR(PESQUISA!$B$4="TODAS",B1135=PESQUISA!$B$4),ISNUMBER(SEARCH(PESQUISA!$B$3,D1135))),ROW()-1,"")</f>
        <v/>
      </c>
    </row>
    <row r="1136" spans="1:14" x14ac:dyDescent="0.3">
      <c r="A1136" t="s">
        <v>3457</v>
      </c>
      <c r="B1136" t="s">
        <v>29</v>
      </c>
      <c r="C1136" t="s">
        <v>3458</v>
      </c>
      <c r="D1136" t="s">
        <v>3459</v>
      </c>
      <c r="E1136" t="s">
        <v>40</v>
      </c>
      <c r="F1136" s="7">
        <v>1132.71</v>
      </c>
      <c r="G1136" t="s">
        <v>33</v>
      </c>
      <c r="H1136" t="s">
        <v>34</v>
      </c>
      <c r="I1136" t="s">
        <v>3402</v>
      </c>
      <c r="L1136" s="8">
        <v>0</v>
      </c>
      <c r="M1136" t="s">
        <v>36</v>
      </c>
      <c r="N1136" t="str">
        <f>IF(AND(PESQUISA!$B$3&lt;&gt;"",OR(PESQUISA!$B$4="TODAS",B1136=PESQUISA!$B$4),ISNUMBER(SEARCH(PESQUISA!$B$3,D1136))),ROW()-1,"")</f>
        <v/>
      </c>
    </row>
    <row r="1137" spans="1:14" x14ac:dyDescent="0.3">
      <c r="A1137" t="s">
        <v>3460</v>
      </c>
      <c r="B1137" t="s">
        <v>29</v>
      </c>
      <c r="C1137" t="s">
        <v>3461</v>
      </c>
      <c r="D1137" t="s">
        <v>3462</v>
      </c>
      <c r="E1137" t="s">
        <v>40</v>
      </c>
      <c r="F1137" s="7">
        <v>1217.28</v>
      </c>
      <c r="G1137" t="s">
        <v>33</v>
      </c>
      <c r="H1137" t="s">
        <v>34</v>
      </c>
      <c r="I1137" t="s">
        <v>3402</v>
      </c>
      <c r="L1137" s="8">
        <v>0</v>
      </c>
      <c r="M1137" t="s">
        <v>36</v>
      </c>
      <c r="N1137" t="str">
        <f>IF(AND(PESQUISA!$B$3&lt;&gt;"",OR(PESQUISA!$B$4="TODAS",B1137=PESQUISA!$B$4),ISNUMBER(SEARCH(PESQUISA!$B$3,D1137))),ROW()-1,"")</f>
        <v/>
      </c>
    </row>
    <row r="1138" spans="1:14" x14ac:dyDescent="0.3">
      <c r="A1138" t="s">
        <v>3463</v>
      </c>
      <c r="B1138" t="s">
        <v>29</v>
      </c>
      <c r="C1138" t="s">
        <v>3464</v>
      </c>
      <c r="D1138" t="s">
        <v>3465</v>
      </c>
      <c r="E1138" t="s">
        <v>40</v>
      </c>
      <c r="G1138" t="s">
        <v>33</v>
      </c>
      <c r="H1138" t="s">
        <v>34</v>
      </c>
      <c r="I1138" t="s">
        <v>3402</v>
      </c>
      <c r="M1138" t="s">
        <v>53</v>
      </c>
      <c r="N1138" t="str">
        <f>IF(AND(PESQUISA!$B$3&lt;&gt;"",OR(PESQUISA!$B$4="TODAS",B1138=PESQUISA!$B$4),ISNUMBER(SEARCH(PESQUISA!$B$3,D1138))),ROW()-1,"")</f>
        <v/>
      </c>
    </row>
    <row r="1139" spans="1:14" x14ac:dyDescent="0.3">
      <c r="A1139" t="s">
        <v>3466</v>
      </c>
      <c r="B1139" t="s">
        <v>29</v>
      </c>
      <c r="C1139" t="s">
        <v>3467</v>
      </c>
      <c r="D1139" t="s">
        <v>3468</v>
      </c>
      <c r="E1139" t="s">
        <v>40</v>
      </c>
      <c r="G1139" t="s">
        <v>33</v>
      </c>
      <c r="H1139" t="s">
        <v>34</v>
      </c>
      <c r="I1139" t="s">
        <v>3402</v>
      </c>
      <c r="M1139" t="s">
        <v>53</v>
      </c>
      <c r="N1139" t="str">
        <f>IF(AND(PESQUISA!$B$3&lt;&gt;"",OR(PESQUISA!$B$4="TODAS",B1139=PESQUISA!$B$4),ISNUMBER(SEARCH(PESQUISA!$B$3,D1139))),ROW()-1,"")</f>
        <v/>
      </c>
    </row>
    <row r="1140" spans="1:14" x14ac:dyDescent="0.3">
      <c r="A1140" t="s">
        <v>3469</v>
      </c>
      <c r="B1140" t="s">
        <v>29</v>
      </c>
      <c r="C1140" t="s">
        <v>3470</v>
      </c>
      <c r="D1140" t="s">
        <v>3471</v>
      </c>
      <c r="E1140" t="s">
        <v>40</v>
      </c>
      <c r="G1140" t="s">
        <v>33</v>
      </c>
      <c r="H1140" t="s">
        <v>34</v>
      </c>
      <c r="I1140" t="s">
        <v>3402</v>
      </c>
      <c r="M1140" t="s">
        <v>53</v>
      </c>
      <c r="N1140" t="str">
        <f>IF(AND(PESQUISA!$B$3&lt;&gt;"",OR(PESQUISA!$B$4="TODAS",B1140=PESQUISA!$B$4),ISNUMBER(SEARCH(PESQUISA!$B$3,D1140))),ROW()-1,"")</f>
        <v/>
      </c>
    </row>
    <row r="1141" spans="1:14" x14ac:dyDescent="0.3">
      <c r="A1141" t="s">
        <v>3472</v>
      </c>
      <c r="B1141" t="s">
        <v>29</v>
      </c>
      <c r="C1141" t="s">
        <v>3473</v>
      </c>
      <c r="D1141" t="s">
        <v>3474</v>
      </c>
      <c r="E1141" t="s">
        <v>40</v>
      </c>
      <c r="G1141" t="s">
        <v>33</v>
      </c>
      <c r="H1141" t="s">
        <v>34</v>
      </c>
      <c r="I1141" t="s">
        <v>3402</v>
      </c>
      <c r="M1141" t="s">
        <v>53</v>
      </c>
      <c r="N1141" t="str">
        <f>IF(AND(PESQUISA!$B$3&lt;&gt;"",OR(PESQUISA!$B$4="TODAS",B1141=PESQUISA!$B$4),ISNUMBER(SEARCH(PESQUISA!$B$3,D1141))),ROW()-1,"")</f>
        <v/>
      </c>
    </row>
    <row r="1142" spans="1:14" x14ac:dyDescent="0.3">
      <c r="A1142" t="s">
        <v>3475</v>
      </c>
      <c r="B1142" t="s">
        <v>29</v>
      </c>
      <c r="C1142" t="s">
        <v>3476</v>
      </c>
      <c r="D1142" t="s">
        <v>3477</v>
      </c>
      <c r="E1142" t="s">
        <v>32</v>
      </c>
      <c r="G1142" t="s">
        <v>33</v>
      </c>
      <c r="H1142" t="s">
        <v>34</v>
      </c>
      <c r="I1142" t="s">
        <v>3478</v>
      </c>
      <c r="M1142" t="s">
        <v>53</v>
      </c>
      <c r="N1142" t="str">
        <f>IF(AND(PESQUISA!$B$3&lt;&gt;"",OR(PESQUISA!$B$4="TODAS",B1142=PESQUISA!$B$4),ISNUMBER(SEARCH(PESQUISA!$B$3,D1142))),ROW()-1,"")</f>
        <v/>
      </c>
    </row>
    <row r="1143" spans="1:14" x14ac:dyDescent="0.3">
      <c r="A1143" t="s">
        <v>3479</v>
      </c>
      <c r="B1143" t="s">
        <v>29</v>
      </c>
      <c r="C1143" t="s">
        <v>3480</v>
      </c>
      <c r="D1143" t="s">
        <v>3481</v>
      </c>
      <c r="E1143" t="s">
        <v>32</v>
      </c>
      <c r="G1143" t="s">
        <v>33</v>
      </c>
      <c r="H1143" t="s">
        <v>34</v>
      </c>
      <c r="I1143" t="s">
        <v>3478</v>
      </c>
      <c r="M1143" t="s">
        <v>53</v>
      </c>
      <c r="N1143" t="str">
        <f>IF(AND(PESQUISA!$B$3&lt;&gt;"",OR(PESQUISA!$B$4="TODAS",B1143=PESQUISA!$B$4),ISNUMBER(SEARCH(PESQUISA!$B$3,D1143))),ROW()-1,"")</f>
        <v/>
      </c>
    </row>
    <row r="1144" spans="1:14" x14ac:dyDescent="0.3">
      <c r="A1144" t="s">
        <v>3482</v>
      </c>
      <c r="B1144" t="s">
        <v>29</v>
      </c>
      <c r="C1144" t="s">
        <v>3483</v>
      </c>
      <c r="D1144" t="s">
        <v>3484</v>
      </c>
      <c r="E1144" t="s">
        <v>40</v>
      </c>
      <c r="G1144" t="s">
        <v>33</v>
      </c>
      <c r="H1144" t="s">
        <v>34</v>
      </c>
      <c r="I1144" t="s">
        <v>3478</v>
      </c>
      <c r="M1144" t="s">
        <v>53</v>
      </c>
      <c r="N1144" t="str">
        <f>IF(AND(PESQUISA!$B$3&lt;&gt;"",OR(PESQUISA!$B$4="TODAS",B1144=PESQUISA!$B$4),ISNUMBER(SEARCH(PESQUISA!$B$3,D1144))),ROW()-1,"")</f>
        <v/>
      </c>
    </row>
    <row r="1145" spans="1:14" x14ac:dyDescent="0.3">
      <c r="A1145" t="s">
        <v>3485</v>
      </c>
      <c r="B1145" t="s">
        <v>29</v>
      </c>
      <c r="C1145" t="s">
        <v>3486</v>
      </c>
      <c r="D1145" t="s">
        <v>3487</v>
      </c>
      <c r="E1145" t="s">
        <v>32</v>
      </c>
      <c r="G1145" t="s">
        <v>33</v>
      </c>
      <c r="H1145" t="s">
        <v>34</v>
      </c>
      <c r="I1145" t="s">
        <v>3478</v>
      </c>
      <c r="M1145" t="s">
        <v>53</v>
      </c>
      <c r="N1145" t="str">
        <f>IF(AND(PESQUISA!$B$3&lt;&gt;"",OR(PESQUISA!$B$4="TODAS",B1145=PESQUISA!$B$4),ISNUMBER(SEARCH(PESQUISA!$B$3,D1145))),ROW()-1,"")</f>
        <v/>
      </c>
    </row>
    <row r="1146" spans="1:14" x14ac:dyDescent="0.3">
      <c r="A1146" t="s">
        <v>3488</v>
      </c>
      <c r="B1146" t="s">
        <v>29</v>
      </c>
      <c r="C1146" t="s">
        <v>3489</v>
      </c>
      <c r="D1146" t="s">
        <v>3490</v>
      </c>
      <c r="E1146" t="s">
        <v>40</v>
      </c>
      <c r="F1146" s="7">
        <v>1163.58</v>
      </c>
      <c r="G1146" t="s">
        <v>33</v>
      </c>
      <c r="H1146" t="s">
        <v>34</v>
      </c>
      <c r="I1146" t="s">
        <v>3491</v>
      </c>
      <c r="L1146" s="8">
        <v>0.27360000000000001</v>
      </c>
      <c r="M1146" t="s">
        <v>36</v>
      </c>
      <c r="N1146" t="str">
        <f>IF(AND(PESQUISA!$B$3&lt;&gt;"",OR(PESQUISA!$B$4="TODAS",B1146=PESQUISA!$B$4),ISNUMBER(SEARCH(PESQUISA!$B$3,D1146))),ROW()-1,"")</f>
        <v/>
      </c>
    </row>
    <row r="1147" spans="1:14" x14ac:dyDescent="0.3">
      <c r="A1147" t="s">
        <v>3492</v>
      </c>
      <c r="B1147" t="s">
        <v>29</v>
      </c>
      <c r="C1147" t="s">
        <v>3493</v>
      </c>
      <c r="D1147" t="s">
        <v>3494</v>
      </c>
      <c r="E1147" t="s">
        <v>40</v>
      </c>
      <c r="F1147" s="7">
        <v>1758.76</v>
      </c>
      <c r="G1147" t="s">
        <v>33</v>
      </c>
      <c r="H1147" t="s">
        <v>34</v>
      </c>
      <c r="I1147" t="s">
        <v>3491</v>
      </c>
      <c r="L1147" s="8">
        <v>0.18099999999999999</v>
      </c>
      <c r="M1147" t="s">
        <v>36</v>
      </c>
      <c r="N1147" t="str">
        <f>IF(AND(PESQUISA!$B$3&lt;&gt;"",OR(PESQUISA!$B$4="TODAS",B1147=PESQUISA!$B$4),ISNUMBER(SEARCH(PESQUISA!$B$3,D1147))),ROW()-1,"")</f>
        <v/>
      </c>
    </row>
    <row r="1148" spans="1:14" x14ac:dyDescent="0.3">
      <c r="A1148" t="s">
        <v>3495</v>
      </c>
      <c r="B1148" t="s">
        <v>29</v>
      </c>
      <c r="C1148" t="s">
        <v>3496</v>
      </c>
      <c r="D1148" t="s">
        <v>3497</v>
      </c>
      <c r="E1148" t="s">
        <v>40</v>
      </c>
      <c r="F1148" s="7">
        <v>576.87</v>
      </c>
      <c r="G1148" t="s">
        <v>33</v>
      </c>
      <c r="H1148" t="s">
        <v>34</v>
      </c>
      <c r="I1148" t="s">
        <v>3491</v>
      </c>
      <c r="L1148" s="8">
        <v>1E-3</v>
      </c>
      <c r="M1148" t="s">
        <v>36</v>
      </c>
      <c r="N1148" t="str">
        <f>IF(AND(PESQUISA!$B$3&lt;&gt;"",OR(PESQUISA!$B$4="TODAS",B1148=PESQUISA!$B$4),ISNUMBER(SEARCH(PESQUISA!$B$3,D1148))),ROW()-1,"")</f>
        <v/>
      </c>
    </row>
    <row r="1149" spans="1:14" x14ac:dyDescent="0.3">
      <c r="A1149" t="s">
        <v>3498</v>
      </c>
      <c r="B1149" t="s">
        <v>29</v>
      </c>
      <c r="C1149" t="s">
        <v>3499</v>
      </c>
      <c r="D1149" t="s">
        <v>3500</v>
      </c>
      <c r="E1149" t="s">
        <v>40</v>
      </c>
      <c r="F1149" s="7">
        <v>786.02</v>
      </c>
      <c r="G1149" t="s">
        <v>33</v>
      </c>
      <c r="H1149" t="s">
        <v>34</v>
      </c>
      <c r="I1149" t="s">
        <v>3491</v>
      </c>
      <c r="L1149" s="8">
        <v>6.9999999999999999E-4</v>
      </c>
      <c r="M1149" t="s">
        <v>36</v>
      </c>
      <c r="N1149" t="str">
        <f>IF(AND(PESQUISA!$B$3&lt;&gt;"",OR(PESQUISA!$B$4="TODAS",B1149=PESQUISA!$B$4),ISNUMBER(SEARCH(PESQUISA!$B$3,D1149))),ROW()-1,"")</f>
        <v/>
      </c>
    </row>
    <row r="1150" spans="1:14" x14ac:dyDescent="0.3">
      <c r="A1150" t="s">
        <v>3501</v>
      </c>
      <c r="B1150" t="s">
        <v>29</v>
      </c>
      <c r="C1150" t="s">
        <v>3502</v>
      </c>
      <c r="D1150" t="s">
        <v>3503</v>
      </c>
      <c r="E1150" t="s">
        <v>40</v>
      </c>
      <c r="F1150" s="7">
        <v>937.46</v>
      </c>
      <c r="G1150" t="s">
        <v>33</v>
      </c>
      <c r="H1150" t="s">
        <v>34</v>
      </c>
      <c r="I1150" t="s">
        <v>3491</v>
      </c>
      <c r="L1150" s="8">
        <v>8.0000000000000004E-4</v>
      </c>
      <c r="M1150" t="s">
        <v>36</v>
      </c>
      <c r="N1150" t="str">
        <f>IF(AND(PESQUISA!$B$3&lt;&gt;"",OR(PESQUISA!$B$4="TODAS",B1150=PESQUISA!$B$4),ISNUMBER(SEARCH(PESQUISA!$B$3,D1150))),ROW()-1,"")</f>
        <v/>
      </c>
    </row>
    <row r="1151" spans="1:14" x14ac:dyDescent="0.3">
      <c r="A1151" t="s">
        <v>3504</v>
      </c>
      <c r="B1151" t="s">
        <v>29</v>
      </c>
      <c r="C1151" t="s">
        <v>3505</v>
      </c>
      <c r="D1151" t="s">
        <v>3506</v>
      </c>
      <c r="E1151" t="s">
        <v>40</v>
      </c>
      <c r="F1151" s="7">
        <v>1299.79</v>
      </c>
      <c r="G1151" t="s">
        <v>33</v>
      </c>
      <c r="H1151" t="s">
        <v>34</v>
      </c>
      <c r="I1151" t="s">
        <v>3491</v>
      </c>
      <c r="L1151" s="8">
        <v>5.9999999999999995E-4</v>
      </c>
      <c r="M1151" t="s">
        <v>36</v>
      </c>
      <c r="N1151" t="str">
        <f>IF(AND(PESQUISA!$B$3&lt;&gt;"",OR(PESQUISA!$B$4="TODAS",B1151=PESQUISA!$B$4),ISNUMBER(SEARCH(PESQUISA!$B$3,D1151))),ROW()-1,"")</f>
        <v/>
      </c>
    </row>
    <row r="1152" spans="1:14" x14ac:dyDescent="0.3">
      <c r="A1152" t="s">
        <v>3507</v>
      </c>
      <c r="B1152" t="s">
        <v>29</v>
      </c>
      <c r="C1152" t="s">
        <v>3508</v>
      </c>
      <c r="D1152" t="s">
        <v>3509</v>
      </c>
      <c r="E1152" t="s">
        <v>40</v>
      </c>
      <c r="F1152" s="7">
        <v>535.13</v>
      </c>
      <c r="G1152" t="s">
        <v>33</v>
      </c>
      <c r="H1152" t="s">
        <v>34</v>
      </c>
      <c r="I1152" t="s">
        <v>3491</v>
      </c>
      <c r="L1152" s="8">
        <v>0</v>
      </c>
      <c r="M1152" t="s">
        <v>36</v>
      </c>
      <c r="N1152" t="str">
        <f>IF(AND(PESQUISA!$B$3&lt;&gt;"",OR(PESQUISA!$B$4="TODAS",B1152=PESQUISA!$B$4),ISNUMBER(SEARCH(PESQUISA!$B$3,D1152))),ROW()-1,"")</f>
        <v/>
      </c>
    </row>
    <row r="1153" spans="1:14" x14ac:dyDescent="0.3">
      <c r="A1153" t="s">
        <v>3510</v>
      </c>
      <c r="B1153" t="s">
        <v>29</v>
      </c>
      <c r="C1153" t="s">
        <v>3511</v>
      </c>
      <c r="D1153" t="s">
        <v>3512</v>
      </c>
      <c r="E1153" t="s">
        <v>40</v>
      </c>
      <c r="F1153" s="7">
        <v>322.42</v>
      </c>
      <c r="G1153" t="s">
        <v>33</v>
      </c>
      <c r="H1153" t="s">
        <v>34</v>
      </c>
      <c r="I1153" t="s">
        <v>3491</v>
      </c>
      <c r="L1153" s="8">
        <v>1.1000000000000001E-3</v>
      </c>
      <c r="M1153" t="s">
        <v>36</v>
      </c>
      <c r="N1153" t="str">
        <f>IF(AND(PESQUISA!$B$3&lt;&gt;"",OR(PESQUISA!$B$4="TODAS",B1153=PESQUISA!$B$4),ISNUMBER(SEARCH(PESQUISA!$B$3,D1153))),ROW()-1,"")</f>
        <v/>
      </c>
    </row>
    <row r="1154" spans="1:14" x14ac:dyDescent="0.3">
      <c r="A1154" t="s">
        <v>3513</v>
      </c>
      <c r="B1154" t="s">
        <v>29</v>
      </c>
      <c r="C1154" t="s">
        <v>3514</v>
      </c>
      <c r="D1154" t="s">
        <v>3515</v>
      </c>
      <c r="E1154" t="s">
        <v>40</v>
      </c>
      <c r="F1154" s="7">
        <v>451.96</v>
      </c>
      <c r="G1154" t="s">
        <v>33</v>
      </c>
      <c r="H1154" t="s">
        <v>34</v>
      </c>
      <c r="I1154" t="s">
        <v>3491</v>
      </c>
      <c r="L1154" s="8">
        <v>8.0000000000000004E-4</v>
      </c>
      <c r="M1154" t="s">
        <v>36</v>
      </c>
      <c r="N1154" t="str">
        <f>IF(AND(PESQUISA!$B$3&lt;&gt;"",OR(PESQUISA!$B$4="TODAS",B1154=PESQUISA!$B$4),ISNUMBER(SEARCH(PESQUISA!$B$3,D1154))),ROW()-1,"")</f>
        <v/>
      </c>
    </row>
    <row r="1155" spans="1:14" x14ac:dyDescent="0.3">
      <c r="A1155" t="s">
        <v>3516</v>
      </c>
      <c r="B1155" t="s">
        <v>29</v>
      </c>
      <c r="C1155" t="s">
        <v>3517</v>
      </c>
      <c r="D1155" t="s">
        <v>3518</v>
      </c>
      <c r="E1155" t="s">
        <v>40</v>
      </c>
      <c r="F1155" s="7">
        <v>205.77</v>
      </c>
      <c r="G1155" t="s">
        <v>33</v>
      </c>
      <c r="H1155" t="s">
        <v>34</v>
      </c>
      <c r="I1155" t="s">
        <v>3491</v>
      </c>
      <c r="L1155" s="8">
        <v>0.93379999999999996</v>
      </c>
      <c r="M1155" t="s">
        <v>36</v>
      </c>
      <c r="N1155" t="str">
        <f>IF(AND(PESQUISA!$B$3&lt;&gt;"",OR(PESQUISA!$B$4="TODAS",B1155=PESQUISA!$B$4),ISNUMBER(SEARCH(PESQUISA!$B$3,D1155))),ROW()-1,"")</f>
        <v/>
      </c>
    </row>
    <row r="1156" spans="1:14" x14ac:dyDescent="0.3">
      <c r="A1156" t="s">
        <v>3519</v>
      </c>
      <c r="B1156" t="s">
        <v>29</v>
      </c>
      <c r="C1156" t="s">
        <v>3520</v>
      </c>
      <c r="D1156" t="s">
        <v>3521</v>
      </c>
      <c r="E1156" t="s">
        <v>40</v>
      </c>
      <c r="F1156" s="7">
        <v>71.89</v>
      </c>
      <c r="G1156" t="s">
        <v>33</v>
      </c>
      <c r="H1156" t="s">
        <v>34</v>
      </c>
      <c r="I1156" t="s">
        <v>3491</v>
      </c>
      <c r="L1156" s="8">
        <v>0</v>
      </c>
      <c r="M1156" t="s">
        <v>36</v>
      </c>
      <c r="N1156" t="str">
        <f>IF(AND(PESQUISA!$B$3&lt;&gt;"",OR(PESQUISA!$B$4="TODAS",B1156=PESQUISA!$B$4),ISNUMBER(SEARCH(PESQUISA!$B$3,D1156))),ROW()-1,"")</f>
        <v/>
      </c>
    </row>
    <row r="1157" spans="1:14" x14ac:dyDescent="0.3">
      <c r="A1157" t="s">
        <v>3522</v>
      </c>
      <c r="B1157" t="s">
        <v>29</v>
      </c>
      <c r="C1157" t="s">
        <v>3523</v>
      </c>
      <c r="D1157" t="s">
        <v>3524</v>
      </c>
      <c r="E1157" t="s">
        <v>40</v>
      </c>
      <c r="F1157" s="7">
        <v>239.52</v>
      </c>
      <c r="G1157" t="s">
        <v>33</v>
      </c>
      <c r="H1157" t="s">
        <v>34</v>
      </c>
      <c r="I1157" t="s">
        <v>3491</v>
      </c>
      <c r="L1157" s="8">
        <v>1.8E-3</v>
      </c>
      <c r="M1157" t="s">
        <v>36</v>
      </c>
      <c r="N1157" t="str">
        <f>IF(AND(PESQUISA!$B$3&lt;&gt;"",OR(PESQUISA!$B$4="TODAS",B1157=PESQUISA!$B$4),ISNUMBER(SEARCH(PESQUISA!$B$3,D1157))),ROW()-1,"")</f>
        <v/>
      </c>
    </row>
    <row r="1158" spans="1:14" x14ac:dyDescent="0.3">
      <c r="A1158" t="s">
        <v>3525</v>
      </c>
      <c r="B1158" t="s">
        <v>29</v>
      </c>
      <c r="C1158" t="s">
        <v>3526</v>
      </c>
      <c r="D1158" t="s">
        <v>3527</v>
      </c>
      <c r="E1158" t="s">
        <v>40</v>
      </c>
      <c r="F1158" s="7">
        <v>450.13</v>
      </c>
      <c r="G1158" t="s">
        <v>33</v>
      </c>
      <c r="H1158" t="s">
        <v>34</v>
      </c>
      <c r="I1158" t="s">
        <v>3491</v>
      </c>
      <c r="L1158" s="8">
        <v>1.8E-3</v>
      </c>
      <c r="M1158" t="s">
        <v>36</v>
      </c>
      <c r="N1158" t="str">
        <f>IF(AND(PESQUISA!$B$3&lt;&gt;"",OR(PESQUISA!$B$4="TODAS",B1158=PESQUISA!$B$4),ISNUMBER(SEARCH(PESQUISA!$B$3,D1158))),ROW()-1,"")</f>
        <v/>
      </c>
    </row>
    <row r="1159" spans="1:14" x14ac:dyDescent="0.3">
      <c r="A1159" t="s">
        <v>3528</v>
      </c>
      <c r="B1159" t="s">
        <v>29</v>
      </c>
      <c r="C1159" t="s">
        <v>3529</v>
      </c>
      <c r="D1159" t="s">
        <v>3530</v>
      </c>
      <c r="E1159" t="s">
        <v>40</v>
      </c>
      <c r="F1159" s="7">
        <v>621.22</v>
      </c>
      <c r="G1159" t="s">
        <v>33</v>
      </c>
      <c r="H1159" t="s">
        <v>34</v>
      </c>
      <c r="I1159" t="s">
        <v>3491</v>
      </c>
      <c r="L1159" s="8">
        <v>2E-3</v>
      </c>
      <c r="M1159" t="s">
        <v>36</v>
      </c>
      <c r="N1159" t="str">
        <f>IF(AND(PESQUISA!$B$3&lt;&gt;"",OR(PESQUISA!$B$4="TODAS",B1159=PESQUISA!$B$4),ISNUMBER(SEARCH(PESQUISA!$B$3,D1159))),ROW()-1,"")</f>
        <v/>
      </c>
    </row>
    <row r="1160" spans="1:14" x14ac:dyDescent="0.3">
      <c r="A1160" t="s">
        <v>3531</v>
      </c>
      <c r="B1160" t="s">
        <v>29</v>
      </c>
      <c r="C1160" t="s">
        <v>3532</v>
      </c>
      <c r="D1160" t="s">
        <v>3533</v>
      </c>
      <c r="E1160" t="s">
        <v>40</v>
      </c>
      <c r="F1160" s="7">
        <v>702.53</v>
      </c>
      <c r="G1160" t="s">
        <v>33</v>
      </c>
      <c r="H1160" t="s">
        <v>34</v>
      </c>
      <c r="I1160" t="s">
        <v>3491</v>
      </c>
      <c r="L1160" s="8">
        <v>1.78E-2</v>
      </c>
      <c r="M1160" t="s">
        <v>36</v>
      </c>
      <c r="N1160" t="str">
        <f>IF(AND(PESQUISA!$B$3&lt;&gt;"",OR(PESQUISA!$B$4="TODAS",B1160=PESQUISA!$B$4),ISNUMBER(SEARCH(PESQUISA!$B$3,D1160))),ROW()-1,"")</f>
        <v/>
      </c>
    </row>
    <row r="1161" spans="1:14" x14ac:dyDescent="0.3">
      <c r="A1161" t="s">
        <v>3534</v>
      </c>
      <c r="B1161" t="s">
        <v>29</v>
      </c>
      <c r="C1161" t="s">
        <v>3535</v>
      </c>
      <c r="D1161" t="s">
        <v>3536</v>
      </c>
      <c r="E1161" t="s">
        <v>40</v>
      </c>
      <c r="F1161" s="7">
        <v>202.97</v>
      </c>
      <c r="G1161" t="s">
        <v>33</v>
      </c>
      <c r="H1161" t="s">
        <v>34</v>
      </c>
      <c r="I1161" t="s">
        <v>3491</v>
      </c>
      <c r="L1161" s="8">
        <v>1.4E-3</v>
      </c>
      <c r="M1161" t="s">
        <v>36</v>
      </c>
      <c r="N1161" t="str">
        <f>IF(AND(PESQUISA!$B$3&lt;&gt;"",OR(PESQUISA!$B$4="TODAS",B1161=PESQUISA!$B$4),ISNUMBER(SEARCH(PESQUISA!$B$3,D1161))),ROW()-1,"")</f>
        <v/>
      </c>
    </row>
    <row r="1162" spans="1:14" x14ac:dyDescent="0.3">
      <c r="A1162" t="s">
        <v>3537</v>
      </c>
      <c r="B1162" t="s">
        <v>29</v>
      </c>
      <c r="C1162" t="s">
        <v>3538</v>
      </c>
      <c r="D1162" t="s">
        <v>3539</v>
      </c>
      <c r="E1162" t="s">
        <v>40</v>
      </c>
      <c r="F1162" s="7">
        <v>320.43</v>
      </c>
      <c r="G1162" t="s">
        <v>33</v>
      </c>
      <c r="H1162" t="s">
        <v>34</v>
      </c>
      <c r="I1162" t="s">
        <v>3491</v>
      </c>
      <c r="L1162" s="8">
        <v>1.2999999999999999E-3</v>
      </c>
      <c r="M1162" t="s">
        <v>36</v>
      </c>
      <c r="N1162" t="str">
        <f>IF(AND(PESQUISA!$B$3&lt;&gt;"",OR(PESQUISA!$B$4="TODAS",B1162=PESQUISA!$B$4),ISNUMBER(SEARCH(PESQUISA!$B$3,D1162))),ROW()-1,"")</f>
        <v/>
      </c>
    </row>
    <row r="1163" spans="1:14" x14ac:dyDescent="0.3">
      <c r="A1163" t="s">
        <v>3540</v>
      </c>
      <c r="B1163" t="s">
        <v>29</v>
      </c>
      <c r="C1163" t="s">
        <v>3541</v>
      </c>
      <c r="D1163" t="s">
        <v>3542</v>
      </c>
      <c r="E1163" t="s">
        <v>40</v>
      </c>
      <c r="F1163" s="7">
        <v>621.19000000000005</v>
      </c>
      <c r="G1163" t="s">
        <v>33</v>
      </c>
      <c r="H1163" t="s">
        <v>34</v>
      </c>
      <c r="I1163" t="s">
        <v>3491</v>
      </c>
      <c r="L1163" s="8">
        <v>1.2999999999999999E-3</v>
      </c>
      <c r="M1163" t="s">
        <v>36</v>
      </c>
      <c r="N1163" t="str">
        <f>IF(AND(PESQUISA!$B$3&lt;&gt;"",OR(PESQUISA!$B$4="TODAS",B1163=PESQUISA!$B$4),ISNUMBER(SEARCH(PESQUISA!$B$3,D1163))),ROW()-1,"")</f>
        <v/>
      </c>
    </row>
    <row r="1164" spans="1:14" x14ac:dyDescent="0.3">
      <c r="A1164" t="s">
        <v>3543</v>
      </c>
      <c r="B1164" t="s">
        <v>29</v>
      </c>
      <c r="C1164" t="s">
        <v>3544</v>
      </c>
      <c r="D1164" t="s">
        <v>3545</v>
      </c>
      <c r="E1164" t="s">
        <v>40</v>
      </c>
      <c r="F1164" s="7">
        <v>839.38</v>
      </c>
      <c r="G1164" t="s">
        <v>33</v>
      </c>
      <c r="H1164" t="s">
        <v>34</v>
      </c>
      <c r="I1164" t="s">
        <v>3491</v>
      </c>
      <c r="L1164" s="8">
        <v>1.5E-3</v>
      </c>
      <c r="M1164" t="s">
        <v>36</v>
      </c>
      <c r="N1164" t="str">
        <f>IF(AND(PESQUISA!$B$3&lt;&gt;"",OR(PESQUISA!$B$4="TODAS",B1164=PESQUISA!$B$4),ISNUMBER(SEARCH(PESQUISA!$B$3,D1164))),ROW()-1,"")</f>
        <v/>
      </c>
    </row>
    <row r="1165" spans="1:14" x14ac:dyDescent="0.3">
      <c r="A1165" t="s">
        <v>3546</v>
      </c>
      <c r="B1165" t="s">
        <v>29</v>
      </c>
      <c r="C1165" t="s">
        <v>3547</v>
      </c>
      <c r="D1165" t="s">
        <v>3548</v>
      </c>
      <c r="E1165" t="s">
        <v>40</v>
      </c>
      <c r="F1165" s="7">
        <v>966.89</v>
      </c>
      <c r="G1165" t="s">
        <v>33</v>
      </c>
      <c r="H1165" t="s">
        <v>34</v>
      </c>
      <c r="I1165" t="s">
        <v>3491</v>
      </c>
      <c r="L1165" s="8">
        <v>1.29E-2</v>
      </c>
      <c r="M1165" t="s">
        <v>36</v>
      </c>
      <c r="N1165" t="str">
        <f>IF(AND(PESQUISA!$B$3&lt;&gt;"",OR(PESQUISA!$B$4="TODAS",B1165=PESQUISA!$B$4),ISNUMBER(SEARCH(PESQUISA!$B$3,D1165))),ROW()-1,"")</f>
        <v/>
      </c>
    </row>
    <row r="1166" spans="1:14" x14ac:dyDescent="0.3">
      <c r="A1166" t="s">
        <v>3549</v>
      </c>
      <c r="B1166" t="s">
        <v>29</v>
      </c>
      <c r="C1166" t="s">
        <v>3550</v>
      </c>
      <c r="D1166" t="s">
        <v>3551</v>
      </c>
      <c r="E1166" t="s">
        <v>40</v>
      </c>
      <c r="F1166" s="7">
        <v>157.38999999999999</v>
      </c>
      <c r="G1166" t="s">
        <v>33</v>
      </c>
      <c r="H1166" t="s">
        <v>34</v>
      </c>
      <c r="I1166" t="s">
        <v>3491</v>
      </c>
      <c r="L1166" s="8">
        <v>0.68879999999999997</v>
      </c>
      <c r="M1166" t="s">
        <v>36</v>
      </c>
      <c r="N1166" t="str">
        <f>IF(AND(PESQUISA!$B$3&lt;&gt;"",OR(PESQUISA!$B$4="TODAS",B1166=PESQUISA!$B$4),ISNUMBER(SEARCH(PESQUISA!$B$3,D1166))),ROW()-1,"")</f>
        <v/>
      </c>
    </row>
    <row r="1167" spans="1:14" x14ac:dyDescent="0.3">
      <c r="A1167" t="s">
        <v>3552</v>
      </c>
      <c r="B1167" t="s">
        <v>29</v>
      </c>
      <c r="C1167" t="s">
        <v>3553</v>
      </c>
      <c r="D1167" t="s">
        <v>3554</v>
      </c>
      <c r="E1167" t="s">
        <v>40</v>
      </c>
      <c r="F1167" s="7">
        <v>249.35</v>
      </c>
      <c r="G1167" t="s">
        <v>33</v>
      </c>
      <c r="H1167" t="s">
        <v>34</v>
      </c>
      <c r="I1167" t="s">
        <v>3491</v>
      </c>
      <c r="L1167" s="8">
        <v>0.7218</v>
      </c>
      <c r="M1167" t="s">
        <v>36</v>
      </c>
      <c r="N1167" t="str">
        <f>IF(AND(PESQUISA!$B$3&lt;&gt;"",OR(PESQUISA!$B$4="TODAS",B1167=PESQUISA!$B$4),ISNUMBER(SEARCH(PESQUISA!$B$3,D1167))),ROW()-1,"")</f>
        <v/>
      </c>
    </row>
    <row r="1168" spans="1:14" x14ac:dyDescent="0.3">
      <c r="A1168" t="s">
        <v>3555</v>
      </c>
      <c r="B1168" t="s">
        <v>29</v>
      </c>
      <c r="C1168" t="s">
        <v>3556</v>
      </c>
      <c r="D1168" t="s">
        <v>3557</v>
      </c>
      <c r="E1168" t="s">
        <v>40</v>
      </c>
      <c r="F1168" s="7">
        <v>479.96</v>
      </c>
      <c r="G1168" t="s">
        <v>33</v>
      </c>
      <c r="H1168" t="s">
        <v>34</v>
      </c>
      <c r="I1168" t="s">
        <v>3491</v>
      </c>
      <c r="L1168" s="8">
        <v>0.72650000000000003</v>
      </c>
      <c r="M1168" t="s">
        <v>36</v>
      </c>
      <c r="N1168" t="str">
        <f>IF(AND(PESQUISA!$B$3&lt;&gt;"",OR(PESQUISA!$B$4="TODAS",B1168=PESQUISA!$B$4),ISNUMBER(SEARCH(PESQUISA!$B$3,D1168))),ROW()-1,"")</f>
        <v/>
      </c>
    </row>
    <row r="1169" spans="1:14" x14ac:dyDescent="0.3">
      <c r="A1169" t="s">
        <v>3558</v>
      </c>
      <c r="B1169" t="s">
        <v>29</v>
      </c>
      <c r="C1169" t="s">
        <v>3559</v>
      </c>
      <c r="D1169" t="s">
        <v>3560</v>
      </c>
      <c r="E1169" t="s">
        <v>40</v>
      </c>
      <c r="F1169" s="7">
        <v>942.77</v>
      </c>
      <c r="G1169" t="s">
        <v>33</v>
      </c>
      <c r="H1169" t="s">
        <v>34</v>
      </c>
      <c r="I1169" t="s">
        <v>3491</v>
      </c>
      <c r="L1169" s="8">
        <v>0.76839999999999997</v>
      </c>
      <c r="M1169" t="s">
        <v>36</v>
      </c>
      <c r="N1169" t="str">
        <f>IF(AND(PESQUISA!$B$3&lt;&gt;"",OR(PESQUISA!$B$4="TODAS",B1169=PESQUISA!$B$4),ISNUMBER(SEARCH(PESQUISA!$B$3,D1169))),ROW()-1,"")</f>
        <v/>
      </c>
    </row>
    <row r="1170" spans="1:14" x14ac:dyDescent="0.3">
      <c r="A1170" t="s">
        <v>3561</v>
      </c>
      <c r="B1170" t="s">
        <v>29</v>
      </c>
      <c r="C1170" t="s">
        <v>3562</v>
      </c>
      <c r="D1170" t="s">
        <v>3563</v>
      </c>
      <c r="E1170" t="s">
        <v>40</v>
      </c>
      <c r="F1170" s="7">
        <v>1460.65</v>
      </c>
      <c r="G1170" t="s">
        <v>33</v>
      </c>
      <c r="H1170" t="s">
        <v>34</v>
      </c>
      <c r="I1170" t="s">
        <v>3491</v>
      </c>
      <c r="L1170" s="8">
        <v>0.78180000000000005</v>
      </c>
      <c r="M1170" t="s">
        <v>36</v>
      </c>
      <c r="N1170" t="str">
        <f>IF(AND(PESQUISA!$B$3&lt;&gt;"",OR(PESQUISA!$B$4="TODAS",B1170=PESQUISA!$B$4),ISNUMBER(SEARCH(PESQUISA!$B$3,D1170))),ROW()-1,"")</f>
        <v/>
      </c>
    </row>
    <row r="1171" spans="1:14" x14ac:dyDescent="0.3">
      <c r="A1171" t="s">
        <v>3564</v>
      </c>
      <c r="B1171" t="s">
        <v>29</v>
      </c>
      <c r="C1171" t="s">
        <v>3565</v>
      </c>
      <c r="D1171" t="s">
        <v>3566</v>
      </c>
      <c r="E1171" t="s">
        <v>40</v>
      </c>
      <c r="F1171" s="7">
        <v>221.04</v>
      </c>
      <c r="G1171" t="s">
        <v>33</v>
      </c>
      <c r="H1171" t="s">
        <v>34</v>
      </c>
      <c r="I1171" t="s">
        <v>3491</v>
      </c>
      <c r="L1171" s="8">
        <v>1.2999999999999999E-3</v>
      </c>
      <c r="M1171" t="s">
        <v>36</v>
      </c>
      <c r="N1171" t="str">
        <f>IF(AND(PESQUISA!$B$3&lt;&gt;"",OR(PESQUISA!$B$4="TODAS",B1171=PESQUISA!$B$4),ISNUMBER(SEARCH(PESQUISA!$B$3,D1171))),ROW()-1,"")</f>
        <v/>
      </c>
    </row>
    <row r="1172" spans="1:14" x14ac:dyDescent="0.3">
      <c r="A1172" t="s">
        <v>3567</v>
      </c>
      <c r="B1172" t="s">
        <v>29</v>
      </c>
      <c r="C1172" t="s">
        <v>3568</v>
      </c>
      <c r="D1172" t="s">
        <v>3569</v>
      </c>
      <c r="E1172" t="s">
        <v>40</v>
      </c>
      <c r="F1172" s="7">
        <v>225.43</v>
      </c>
      <c r="G1172" t="s">
        <v>33</v>
      </c>
      <c r="H1172" t="s">
        <v>34</v>
      </c>
      <c r="I1172" t="s">
        <v>3491</v>
      </c>
      <c r="L1172" s="8">
        <v>1.2999999999999999E-3</v>
      </c>
      <c r="M1172" t="s">
        <v>36</v>
      </c>
      <c r="N1172" t="str">
        <f>IF(AND(PESQUISA!$B$3&lt;&gt;"",OR(PESQUISA!$B$4="TODAS",B1172=PESQUISA!$B$4),ISNUMBER(SEARCH(PESQUISA!$B$3,D1172))),ROW()-1,"")</f>
        <v/>
      </c>
    </row>
    <row r="1173" spans="1:14" x14ac:dyDescent="0.3">
      <c r="A1173" t="s">
        <v>3570</v>
      </c>
      <c r="B1173" t="s">
        <v>29</v>
      </c>
      <c r="C1173" t="s">
        <v>3571</v>
      </c>
      <c r="D1173" t="s">
        <v>3572</v>
      </c>
      <c r="E1173" t="s">
        <v>40</v>
      </c>
      <c r="F1173" s="7">
        <v>347.71</v>
      </c>
      <c r="G1173" t="s">
        <v>33</v>
      </c>
      <c r="H1173" t="s">
        <v>34</v>
      </c>
      <c r="I1173" t="s">
        <v>3491</v>
      </c>
      <c r="L1173" s="8">
        <v>1.1999999999999999E-3</v>
      </c>
      <c r="M1173" t="s">
        <v>36</v>
      </c>
      <c r="N1173" t="str">
        <f>IF(AND(PESQUISA!$B$3&lt;&gt;"",OR(PESQUISA!$B$4="TODAS",B1173=PESQUISA!$B$4),ISNUMBER(SEARCH(PESQUISA!$B$3,D1173))),ROW()-1,"")</f>
        <v/>
      </c>
    </row>
    <row r="1174" spans="1:14" x14ac:dyDescent="0.3">
      <c r="A1174" t="s">
        <v>3573</v>
      </c>
      <c r="B1174" t="s">
        <v>29</v>
      </c>
      <c r="C1174" t="s">
        <v>3574</v>
      </c>
      <c r="D1174" t="s">
        <v>3575</v>
      </c>
      <c r="E1174" t="s">
        <v>40</v>
      </c>
      <c r="F1174" s="7">
        <v>355.23</v>
      </c>
      <c r="G1174" t="s">
        <v>33</v>
      </c>
      <c r="H1174" t="s">
        <v>34</v>
      </c>
      <c r="I1174" t="s">
        <v>3491</v>
      </c>
      <c r="L1174" s="8">
        <v>1.1999999999999999E-3</v>
      </c>
      <c r="M1174" t="s">
        <v>36</v>
      </c>
      <c r="N1174" t="str">
        <f>IF(AND(PESQUISA!$B$3&lt;&gt;"",OR(PESQUISA!$B$4="TODAS",B1174=PESQUISA!$B$4),ISNUMBER(SEARCH(PESQUISA!$B$3,D1174))),ROW()-1,"")</f>
        <v/>
      </c>
    </row>
    <row r="1175" spans="1:14" x14ac:dyDescent="0.3">
      <c r="A1175" t="s">
        <v>3576</v>
      </c>
      <c r="B1175" t="s">
        <v>29</v>
      </c>
      <c r="C1175" t="s">
        <v>3577</v>
      </c>
      <c r="D1175" t="s">
        <v>3578</v>
      </c>
      <c r="E1175" t="s">
        <v>40</v>
      </c>
      <c r="F1175" s="7">
        <v>676.82</v>
      </c>
      <c r="G1175" t="s">
        <v>33</v>
      </c>
      <c r="H1175" t="s">
        <v>34</v>
      </c>
      <c r="I1175" t="s">
        <v>3491</v>
      </c>
      <c r="L1175" s="8">
        <v>1.1999999999999999E-3</v>
      </c>
      <c r="M1175" t="s">
        <v>36</v>
      </c>
      <c r="N1175" t="str">
        <f>IF(AND(PESQUISA!$B$3&lt;&gt;"",OR(PESQUISA!$B$4="TODAS",B1175=PESQUISA!$B$4),ISNUMBER(SEARCH(PESQUISA!$B$3,D1175))),ROW()-1,"")</f>
        <v/>
      </c>
    </row>
    <row r="1176" spans="1:14" x14ac:dyDescent="0.3">
      <c r="A1176" t="s">
        <v>3579</v>
      </c>
      <c r="B1176" t="s">
        <v>29</v>
      </c>
      <c r="C1176" t="s">
        <v>3580</v>
      </c>
      <c r="D1176" t="s">
        <v>3581</v>
      </c>
      <c r="E1176" t="s">
        <v>40</v>
      </c>
      <c r="F1176" s="7">
        <v>693.7</v>
      </c>
      <c r="G1176" t="s">
        <v>33</v>
      </c>
      <c r="H1176" t="s">
        <v>34</v>
      </c>
      <c r="I1176" t="s">
        <v>3491</v>
      </c>
      <c r="L1176" s="8">
        <v>1.1000000000000001E-3</v>
      </c>
      <c r="M1176" t="s">
        <v>36</v>
      </c>
      <c r="N1176" t="str">
        <f>IF(AND(PESQUISA!$B$3&lt;&gt;"",OR(PESQUISA!$B$4="TODAS",B1176=PESQUISA!$B$4),ISNUMBER(SEARCH(PESQUISA!$B$3,D1176))),ROW()-1,"")</f>
        <v/>
      </c>
    </row>
    <row r="1177" spans="1:14" x14ac:dyDescent="0.3">
      <c r="A1177" t="s">
        <v>3582</v>
      </c>
      <c r="B1177" t="s">
        <v>29</v>
      </c>
      <c r="C1177" t="s">
        <v>3583</v>
      </c>
      <c r="D1177" t="s">
        <v>3584</v>
      </c>
      <c r="E1177" t="s">
        <v>40</v>
      </c>
      <c r="F1177" s="7">
        <v>939.61</v>
      </c>
      <c r="G1177" t="s">
        <v>33</v>
      </c>
      <c r="H1177" t="s">
        <v>34</v>
      </c>
      <c r="I1177" t="s">
        <v>3491</v>
      </c>
      <c r="L1177" s="8">
        <v>1.2999999999999999E-3</v>
      </c>
      <c r="M1177" t="s">
        <v>36</v>
      </c>
      <c r="N1177" t="str">
        <f>IF(AND(PESQUISA!$B$3&lt;&gt;"",OR(PESQUISA!$B$4="TODAS",B1177=PESQUISA!$B$4),ISNUMBER(SEARCH(PESQUISA!$B$3,D1177))),ROW()-1,"")</f>
        <v/>
      </c>
    </row>
    <row r="1178" spans="1:14" x14ac:dyDescent="0.3">
      <c r="A1178" t="s">
        <v>3585</v>
      </c>
      <c r="B1178" t="s">
        <v>29</v>
      </c>
      <c r="C1178" t="s">
        <v>3586</v>
      </c>
      <c r="D1178" t="s">
        <v>3587</v>
      </c>
      <c r="E1178" t="s">
        <v>40</v>
      </c>
      <c r="F1178" s="7">
        <v>962.76</v>
      </c>
      <c r="G1178" t="s">
        <v>33</v>
      </c>
      <c r="H1178" t="s">
        <v>34</v>
      </c>
      <c r="I1178" t="s">
        <v>3491</v>
      </c>
      <c r="L1178" s="8">
        <v>1.2999999999999999E-3</v>
      </c>
      <c r="M1178" t="s">
        <v>36</v>
      </c>
      <c r="N1178" t="str">
        <f>IF(AND(PESQUISA!$B$3&lt;&gt;"",OR(PESQUISA!$B$4="TODAS",B1178=PESQUISA!$B$4),ISNUMBER(SEARCH(PESQUISA!$B$3,D1178))),ROW()-1,"")</f>
        <v/>
      </c>
    </row>
    <row r="1179" spans="1:14" x14ac:dyDescent="0.3">
      <c r="A1179" t="s">
        <v>3588</v>
      </c>
      <c r="B1179" t="s">
        <v>29</v>
      </c>
      <c r="C1179" t="s">
        <v>3589</v>
      </c>
      <c r="D1179" t="s">
        <v>3590</v>
      </c>
      <c r="E1179" t="s">
        <v>40</v>
      </c>
      <c r="F1179" s="7">
        <v>1109.51</v>
      </c>
      <c r="G1179" t="s">
        <v>33</v>
      </c>
      <c r="H1179" t="s">
        <v>34</v>
      </c>
      <c r="I1179" t="s">
        <v>3491</v>
      </c>
      <c r="L1179" s="8">
        <v>1.12E-2</v>
      </c>
      <c r="M1179" t="s">
        <v>36</v>
      </c>
      <c r="N1179" t="str">
        <f>IF(AND(PESQUISA!$B$3&lt;&gt;"",OR(PESQUISA!$B$4="TODAS",B1179=PESQUISA!$B$4),ISNUMBER(SEARCH(PESQUISA!$B$3,D1179))),ROW()-1,"")</f>
        <v/>
      </c>
    </row>
    <row r="1180" spans="1:14" x14ac:dyDescent="0.3">
      <c r="A1180" t="s">
        <v>3591</v>
      </c>
      <c r="B1180" t="s">
        <v>29</v>
      </c>
      <c r="C1180" t="s">
        <v>3592</v>
      </c>
      <c r="D1180" t="s">
        <v>3593</v>
      </c>
      <c r="E1180" t="s">
        <v>40</v>
      </c>
      <c r="F1180" s="7">
        <v>1139.46</v>
      </c>
      <c r="G1180" t="s">
        <v>33</v>
      </c>
      <c r="H1180" t="s">
        <v>34</v>
      </c>
      <c r="I1180" t="s">
        <v>3491</v>
      </c>
      <c r="L1180" s="8">
        <v>1.09E-2</v>
      </c>
      <c r="M1180" t="s">
        <v>36</v>
      </c>
      <c r="N1180" t="str">
        <f>IF(AND(PESQUISA!$B$3&lt;&gt;"",OR(PESQUISA!$B$4="TODAS",B1180=PESQUISA!$B$4),ISNUMBER(SEARCH(PESQUISA!$B$3,D1180))),ROW()-1,"")</f>
        <v/>
      </c>
    </row>
    <row r="1181" spans="1:14" x14ac:dyDescent="0.3">
      <c r="A1181" t="s">
        <v>3594</v>
      </c>
      <c r="B1181" t="s">
        <v>29</v>
      </c>
      <c r="C1181" t="s">
        <v>3595</v>
      </c>
      <c r="D1181" t="s">
        <v>3596</v>
      </c>
      <c r="E1181" t="s">
        <v>40</v>
      </c>
      <c r="F1181" s="7">
        <v>277.74</v>
      </c>
      <c r="G1181" t="s">
        <v>33</v>
      </c>
      <c r="H1181" t="s">
        <v>34</v>
      </c>
      <c r="I1181" t="s">
        <v>3491</v>
      </c>
      <c r="L1181" s="8">
        <v>1.5E-3</v>
      </c>
      <c r="M1181" t="s">
        <v>36</v>
      </c>
      <c r="N1181" t="str">
        <f>IF(AND(PESQUISA!$B$3&lt;&gt;"",OR(PESQUISA!$B$4="TODAS",B1181=PESQUISA!$B$4),ISNUMBER(SEARCH(PESQUISA!$B$3,D1181))),ROW()-1,"")</f>
        <v/>
      </c>
    </row>
    <row r="1182" spans="1:14" x14ac:dyDescent="0.3">
      <c r="A1182" t="s">
        <v>3597</v>
      </c>
      <c r="B1182" t="s">
        <v>29</v>
      </c>
      <c r="C1182" t="s">
        <v>3598</v>
      </c>
      <c r="D1182" t="s">
        <v>3599</v>
      </c>
      <c r="E1182" t="s">
        <v>40</v>
      </c>
      <c r="F1182" s="7">
        <v>282.51</v>
      </c>
      <c r="G1182" t="s">
        <v>33</v>
      </c>
      <c r="H1182" t="s">
        <v>34</v>
      </c>
      <c r="I1182" t="s">
        <v>3491</v>
      </c>
      <c r="L1182" s="8">
        <v>1.5E-3</v>
      </c>
      <c r="M1182" t="s">
        <v>36</v>
      </c>
      <c r="N1182" t="str">
        <f>IF(AND(PESQUISA!$B$3&lt;&gt;"",OR(PESQUISA!$B$4="TODAS",B1182=PESQUISA!$B$4),ISNUMBER(SEARCH(PESQUISA!$B$3,D1182))),ROW()-1,"")</f>
        <v/>
      </c>
    </row>
    <row r="1183" spans="1:14" x14ac:dyDescent="0.3">
      <c r="A1183" t="s">
        <v>3600</v>
      </c>
      <c r="B1183" t="s">
        <v>29</v>
      </c>
      <c r="C1183" t="s">
        <v>3601</v>
      </c>
      <c r="D1183" t="s">
        <v>3602</v>
      </c>
      <c r="E1183" t="s">
        <v>40</v>
      </c>
      <c r="F1183" s="7">
        <v>515.71</v>
      </c>
      <c r="G1183" t="s">
        <v>33</v>
      </c>
      <c r="H1183" t="s">
        <v>34</v>
      </c>
      <c r="I1183" t="s">
        <v>3491</v>
      </c>
      <c r="L1183" s="8">
        <v>1.5E-3</v>
      </c>
      <c r="M1183" t="s">
        <v>36</v>
      </c>
      <c r="N1183" t="str">
        <f>IF(AND(PESQUISA!$B$3&lt;&gt;"",OR(PESQUISA!$B$4="TODAS",B1183=PESQUISA!$B$4),ISNUMBER(SEARCH(PESQUISA!$B$3,D1183))),ROW()-1,"")</f>
        <v/>
      </c>
    </row>
    <row r="1184" spans="1:14" x14ac:dyDescent="0.3">
      <c r="A1184" t="s">
        <v>3603</v>
      </c>
      <c r="B1184" t="s">
        <v>29</v>
      </c>
      <c r="C1184" t="s">
        <v>3604</v>
      </c>
      <c r="D1184" t="s">
        <v>3605</v>
      </c>
      <c r="E1184" t="s">
        <v>40</v>
      </c>
      <c r="F1184" s="7">
        <v>526.34</v>
      </c>
      <c r="G1184" t="s">
        <v>33</v>
      </c>
      <c r="H1184" t="s">
        <v>34</v>
      </c>
      <c r="I1184" t="s">
        <v>3491</v>
      </c>
      <c r="L1184" s="8">
        <v>1.5E-3</v>
      </c>
      <c r="M1184" t="s">
        <v>36</v>
      </c>
      <c r="N1184" t="str">
        <f>IF(AND(PESQUISA!$B$3&lt;&gt;"",OR(PESQUISA!$B$4="TODAS",B1184=PESQUISA!$B$4),ISNUMBER(SEARCH(PESQUISA!$B$3,D1184))),ROW()-1,"")</f>
        <v/>
      </c>
    </row>
    <row r="1185" spans="1:14" x14ac:dyDescent="0.3">
      <c r="A1185" t="s">
        <v>3606</v>
      </c>
      <c r="B1185" t="s">
        <v>29</v>
      </c>
      <c r="C1185" t="s">
        <v>3607</v>
      </c>
      <c r="D1185" t="s">
        <v>3608</v>
      </c>
      <c r="E1185" t="s">
        <v>40</v>
      </c>
      <c r="F1185" s="7">
        <v>734.01</v>
      </c>
      <c r="G1185" t="s">
        <v>33</v>
      </c>
      <c r="H1185" t="s">
        <v>34</v>
      </c>
      <c r="I1185" t="s">
        <v>3491</v>
      </c>
      <c r="L1185" s="8">
        <v>1.6999999999999999E-3</v>
      </c>
      <c r="M1185" t="s">
        <v>36</v>
      </c>
      <c r="N1185" t="str">
        <f>IF(AND(PESQUISA!$B$3&lt;&gt;"",OR(PESQUISA!$B$4="TODAS",B1185=PESQUISA!$B$4),ISNUMBER(SEARCH(PESQUISA!$B$3,D1185))),ROW()-1,"")</f>
        <v/>
      </c>
    </row>
    <row r="1186" spans="1:14" x14ac:dyDescent="0.3">
      <c r="A1186" t="s">
        <v>3609</v>
      </c>
      <c r="B1186" t="s">
        <v>29</v>
      </c>
      <c r="C1186" t="s">
        <v>3610</v>
      </c>
      <c r="D1186" t="s">
        <v>3611</v>
      </c>
      <c r="E1186" t="s">
        <v>40</v>
      </c>
      <c r="F1186" s="7">
        <v>749.18</v>
      </c>
      <c r="G1186" t="s">
        <v>33</v>
      </c>
      <c r="H1186" t="s">
        <v>34</v>
      </c>
      <c r="I1186" t="s">
        <v>3491</v>
      </c>
      <c r="L1186" s="8">
        <v>1.6999999999999999E-3</v>
      </c>
      <c r="M1186" t="s">
        <v>36</v>
      </c>
      <c r="N1186" t="str">
        <f>IF(AND(PESQUISA!$B$3&lt;&gt;"",OR(PESQUISA!$B$4="TODAS",B1186=PESQUISA!$B$4),ISNUMBER(SEARCH(PESQUISA!$B$3,D1186))),ROW()-1,"")</f>
        <v/>
      </c>
    </row>
    <row r="1187" spans="1:14" x14ac:dyDescent="0.3">
      <c r="A1187" t="s">
        <v>3612</v>
      </c>
      <c r="B1187" t="s">
        <v>29</v>
      </c>
      <c r="C1187" t="s">
        <v>3613</v>
      </c>
      <c r="D1187" t="s">
        <v>3614</v>
      </c>
      <c r="E1187" t="s">
        <v>40</v>
      </c>
      <c r="F1187" s="7">
        <v>866.24</v>
      </c>
      <c r="G1187" t="s">
        <v>33</v>
      </c>
      <c r="H1187" t="s">
        <v>34</v>
      </c>
      <c r="I1187" t="s">
        <v>3491</v>
      </c>
      <c r="L1187" s="8">
        <v>1.44E-2</v>
      </c>
      <c r="M1187" t="s">
        <v>36</v>
      </c>
      <c r="N1187" t="str">
        <f>IF(AND(PESQUISA!$B$3&lt;&gt;"",OR(PESQUISA!$B$4="TODAS",B1187=PESQUISA!$B$4),ISNUMBER(SEARCH(PESQUISA!$B$3,D1187))),ROW()-1,"")</f>
        <v/>
      </c>
    </row>
    <row r="1188" spans="1:14" x14ac:dyDescent="0.3">
      <c r="A1188" t="s">
        <v>3615</v>
      </c>
      <c r="B1188" t="s">
        <v>29</v>
      </c>
      <c r="C1188" t="s">
        <v>3616</v>
      </c>
      <c r="D1188" t="s">
        <v>3617</v>
      </c>
      <c r="E1188" t="s">
        <v>40</v>
      </c>
      <c r="F1188" s="7">
        <v>886.75</v>
      </c>
      <c r="G1188" t="s">
        <v>33</v>
      </c>
      <c r="H1188" t="s">
        <v>34</v>
      </c>
      <c r="I1188" t="s">
        <v>3491</v>
      </c>
      <c r="L1188" s="8">
        <v>1.4E-2</v>
      </c>
      <c r="M1188" t="s">
        <v>36</v>
      </c>
      <c r="N1188" t="str">
        <f>IF(AND(PESQUISA!$B$3&lt;&gt;"",OR(PESQUISA!$B$4="TODAS",B1188=PESQUISA!$B$4),ISNUMBER(SEARCH(PESQUISA!$B$3,D1188))),ROW()-1,"")</f>
        <v/>
      </c>
    </row>
    <row r="1189" spans="1:14" x14ac:dyDescent="0.3">
      <c r="A1189" t="s">
        <v>3618</v>
      </c>
      <c r="B1189" t="s">
        <v>29</v>
      </c>
      <c r="C1189" t="s">
        <v>3619</v>
      </c>
      <c r="D1189" t="s">
        <v>3620</v>
      </c>
      <c r="E1189" t="s">
        <v>40</v>
      </c>
      <c r="F1189" s="7">
        <v>217.3</v>
      </c>
      <c r="G1189" t="s">
        <v>33</v>
      </c>
      <c r="H1189" t="s">
        <v>34</v>
      </c>
      <c r="I1189" t="s">
        <v>3491</v>
      </c>
      <c r="L1189" s="8">
        <v>0.96220000000000006</v>
      </c>
      <c r="M1189" t="s">
        <v>36</v>
      </c>
      <c r="N1189" t="str">
        <f>IF(AND(PESQUISA!$B$3&lt;&gt;"",OR(PESQUISA!$B$4="TODAS",B1189=PESQUISA!$B$4),ISNUMBER(SEARCH(PESQUISA!$B$3,D1189))),ROW()-1,"")</f>
        <v/>
      </c>
    </row>
    <row r="1190" spans="1:14" x14ac:dyDescent="0.3">
      <c r="A1190" t="s">
        <v>3621</v>
      </c>
      <c r="B1190" t="s">
        <v>29</v>
      </c>
      <c r="C1190" t="s">
        <v>3622</v>
      </c>
      <c r="D1190" t="s">
        <v>3623</v>
      </c>
      <c r="E1190" t="s">
        <v>40</v>
      </c>
      <c r="F1190" s="7">
        <v>401.03</v>
      </c>
      <c r="G1190" t="s">
        <v>33</v>
      </c>
      <c r="H1190" t="s">
        <v>34</v>
      </c>
      <c r="I1190" t="s">
        <v>3491</v>
      </c>
      <c r="L1190" s="8">
        <v>0.95820000000000005</v>
      </c>
      <c r="M1190" t="s">
        <v>36</v>
      </c>
      <c r="N1190" t="str">
        <f>IF(AND(PESQUISA!$B$3&lt;&gt;"",OR(PESQUISA!$B$4="TODAS",B1190=PESQUISA!$B$4),ISNUMBER(SEARCH(PESQUISA!$B$3,D1190))),ROW()-1,"")</f>
        <v/>
      </c>
    </row>
    <row r="1191" spans="1:14" x14ac:dyDescent="0.3">
      <c r="A1191" t="s">
        <v>3624</v>
      </c>
      <c r="B1191" t="s">
        <v>29</v>
      </c>
      <c r="C1191" t="s">
        <v>3625</v>
      </c>
      <c r="D1191" t="s">
        <v>3626</v>
      </c>
      <c r="E1191" t="s">
        <v>40</v>
      </c>
      <c r="F1191" s="7">
        <v>519.88</v>
      </c>
      <c r="G1191" t="s">
        <v>33</v>
      </c>
      <c r="H1191" t="s">
        <v>34</v>
      </c>
      <c r="I1191" t="s">
        <v>3491</v>
      </c>
      <c r="L1191" s="8">
        <v>0.93920000000000003</v>
      </c>
      <c r="M1191" t="s">
        <v>36</v>
      </c>
      <c r="N1191" t="str">
        <f>IF(AND(PESQUISA!$B$3&lt;&gt;"",OR(PESQUISA!$B$4="TODAS",B1191=PESQUISA!$B$4),ISNUMBER(SEARCH(PESQUISA!$B$3,D1191))),ROW()-1,"")</f>
        <v/>
      </c>
    </row>
    <row r="1192" spans="1:14" x14ac:dyDescent="0.3">
      <c r="A1192" t="s">
        <v>3627</v>
      </c>
      <c r="B1192" t="s">
        <v>29</v>
      </c>
      <c r="C1192" t="s">
        <v>3628</v>
      </c>
      <c r="D1192" t="s">
        <v>3629</v>
      </c>
      <c r="E1192" t="s">
        <v>40</v>
      </c>
      <c r="F1192" s="7">
        <v>997.58</v>
      </c>
      <c r="G1192" t="s">
        <v>33</v>
      </c>
      <c r="H1192" t="s">
        <v>34</v>
      </c>
      <c r="I1192" t="s">
        <v>3491</v>
      </c>
      <c r="L1192" s="8">
        <v>0.79179999999999995</v>
      </c>
      <c r="M1192" t="s">
        <v>36</v>
      </c>
      <c r="N1192" t="str">
        <f>IF(AND(PESQUISA!$B$3&lt;&gt;"",OR(PESQUISA!$B$4="TODAS",B1192=PESQUISA!$B$4),ISNUMBER(SEARCH(PESQUISA!$B$3,D1192))),ROW()-1,"")</f>
        <v/>
      </c>
    </row>
    <row r="1193" spans="1:14" x14ac:dyDescent="0.3">
      <c r="A1193" t="s">
        <v>3630</v>
      </c>
      <c r="B1193" t="s">
        <v>29</v>
      </c>
      <c r="C1193" t="s">
        <v>3631</v>
      </c>
      <c r="D1193" t="s">
        <v>3632</v>
      </c>
      <c r="E1193" t="s">
        <v>40</v>
      </c>
      <c r="G1193" t="s">
        <v>33</v>
      </c>
      <c r="H1193" t="s">
        <v>34</v>
      </c>
      <c r="I1193" t="s">
        <v>3491</v>
      </c>
      <c r="M1193" t="s">
        <v>53</v>
      </c>
      <c r="N1193" t="str">
        <f>IF(AND(PESQUISA!$B$3&lt;&gt;"",OR(PESQUISA!$B$4="TODAS",B1193=PESQUISA!$B$4),ISNUMBER(SEARCH(PESQUISA!$B$3,D1193))),ROW()-1,"")</f>
        <v/>
      </c>
    </row>
    <row r="1194" spans="1:14" x14ac:dyDescent="0.3">
      <c r="A1194" t="s">
        <v>3633</v>
      </c>
      <c r="B1194" t="s">
        <v>29</v>
      </c>
      <c r="C1194" t="s">
        <v>3634</v>
      </c>
      <c r="D1194" t="s">
        <v>3635</v>
      </c>
      <c r="E1194" t="s">
        <v>40</v>
      </c>
      <c r="F1194" s="7">
        <v>691.6</v>
      </c>
      <c r="G1194" t="s">
        <v>33</v>
      </c>
      <c r="H1194" t="s">
        <v>34</v>
      </c>
      <c r="I1194" t="s">
        <v>3491</v>
      </c>
      <c r="L1194" s="8">
        <v>1.2999999999999999E-3</v>
      </c>
      <c r="M1194" t="s">
        <v>36</v>
      </c>
      <c r="N1194" t="str">
        <f>IF(AND(PESQUISA!$B$3&lt;&gt;"",OR(PESQUISA!$B$4="TODAS",B1194=PESQUISA!$B$4),ISNUMBER(SEARCH(PESQUISA!$B$3,D1194))),ROW()-1,"")</f>
        <v/>
      </c>
    </row>
    <row r="1195" spans="1:14" x14ac:dyDescent="0.3">
      <c r="A1195" t="s">
        <v>3636</v>
      </c>
      <c r="B1195" t="s">
        <v>29</v>
      </c>
      <c r="C1195" t="s">
        <v>3637</v>
      </c>
      <c r="D1195" t="s">
        <v>3638</v>
      </c>
      <c r="E1195" t="s">
        <v>40</v>
      </c>
      <c r="G1195" t="s">
        <v>33</v>
      </c>
      <c r="H1195" t="s">
        <v>34</v>
      </c>
      <c r="I1195" t="s">
        <v>3491</v>
      </c>
      <c r="M1195" t="s">
        <v>53</v>
      </c>
      <c r="N1195" t="str">
        <f>IF(AND(PESQUISA!$B$3&lt;&gt;"",OR(PESQUISA!$B$4="TODAS",B1195=PESQUISA!$B$4),ISNUMBER(SEARCH(PESQUISA!$B$3,D1195))),ROW()-1,"")</f>
        <v/>
      </c>
    </row>
    <row r="1196" spans="1:14" x14ac:dyDescent="0.3">
      <c r="A1196" t="s">
        <v>3639</v>
      </c>
      <c r="B1196" t="s">
        <v>29</v>
      </c>
      <c r="C1196" t="s">
        <v>3640</v>
      </c>
      <c r="D1196" t="s">
        <v>3641</v>
      </c>
      <c r="E1196" t="s">
        <v>40</v>
      </c>
      <c r="G1196" t="s">
        <v>33</v>
      </c>
      <c r="H1196" t="s">
        <v>34</v>
      </c>
      <c r="I1196" t="s">
        <v>3491</v>
      </c>
      <c r="M1196" t="s">
        <v>53</v>
      </c>
      <c r="N1196" t="str">
        <f>IF(AND(PESQUISA!$B$3&lt;&gt;"",OR(PESQUISA!$B$4="TODAS",B1196=PESQUISA!$B$4),ISNUMBER(SEARCH(PESQUISA!$B$3,D1196))),ROW()-1,"")</f>
        <v/>
      </c>
    </row>
    <row r="1197" spans="1:14" x14ac:dyDescent="0.3">
      <c r="A1197" t="s">
        <v>3642</v>
      </c>
      <c r="B1197" t="s">
        <v>29</v>
      </c>
      <c r="C1197" t="s">
        <v>3643</v>
      </c>
      <c r="D1197" t="s">
        <v>3644</v>
      </c>
      <c r="E1197" t="s">
        <v>40</v>
      </c>
      <c r="F1197" s="7">
        <v>2043.17</v>
      </c>
      <c r="G1197" t="s">
        <v>33</v>
      </c>
      <c r="H1197" t="s">
        <v>34</v>
      </c>
      <c r="I1197" t="s">
        <v>3491</v>
      </c>
      <c r="L1197" s="8">
        <v>1.01E-2</v>
      </c>
      <c r="M1197" t="s">
        <v>36</v>
      </c>
      <c r="N1197" t="str">
        <f>IF(AND(PESQUISA!$B$3&lt;&gt;"",OR(PESQUISA!$B$4="TODAS",B1197=PESQUISA!$B$4),ISNUMBER(SEARCH(PESQUISA!$B$3,D1197))),ROW()-1,"")</f>
        <v/>
      </c>
    </row>
    <row r="1198" spans="1:14" x14ac:dyDescent="0.3">
      <c r="A1198" t="s">
        <v>3645</v>
      </c>
      <c r="B1198" t="s">
        <v>29</v>
      </c>
      <c r="C1198" t="s">
        <v>3646</v>
      </c>
      <c r="D1198" t="s">
        <v>3647</v>
      </c>
      <c r="E1198" t="s">
        <v>40</v>
      </c>
      <c r="F1198" s="7">
        <v>1289.0999999999999</v>
      </c>
      <c r="G1198" t="s">
        <v>33</v>
      </c>
      <c r="H1198" t="s">
        <v>34</v>
      </c>
      <c r="I1198" t="s">
        <v>3491</v>
      </c>
      <c r="L1198" s="8">
        <v>1.1000000000000001E-3</v>
      </c>
      <c r="M1198" t="s">
        <v>36</v>
      </c>
      <c r="N1198" t="str">
        <f>IF(AND(PESQUISA!$B$3&lt;&gt;"",OR(PESQUISA!$B$4="TODAS",B1198=PESQUISA!$B$4),ISNUMBER(SEARCH(PESQUISA!$B$3,D1198))),ROW()-1,"")</f>
        <v/>
      </c>
    </row>
    <row r="1199" spans="1:14" x14ac:dyDescent="0.3">
      <c r="A1199" t="s">
        <v>3648</v>
      </c>
      <c r="B1199" t="s">
        <v>29</v>
      </c>
      <c r="C1199" t="s">
        <v>3649</v>
      </c>
      <c r="D1199" t="s">
        <v>3650</v>
      </c>
      <c r="E1199" t="s">
        <v>40</v>
      </c>
      <c r="F1199" s="7">
        <v>1624.29</v>
      </c>
      <c r="G1199" t="s">
        <v>33</v>
      </c>
      <c r="H1199" t="s">
        <v>34</v>
      </c>
      <c r="I1199" t="s">
        <v>3491</v>
      </c>
      <c r="L1199" s="8">
        <v>8.8999999999999999E-3</v>
      </c>
      <c r="M1199" t="s">
        <v>36</v>
      </c>
      <c r="N1199" t="str">
        <f>IF(AND(PESQUISA!$B$3&lt;&gt;"",OR(PESQUISA!$B$4="TODAS",B1199=PESQUISA!$B$4),ISNUMBER(SEARCH(PESQUISA!$B$3,D1199))),ROW()-1,"")</f>
        <v/>
      </c>
    </row>
    <row r="1200" spans="1:14" x14ac:dyDescent="0.3">
      <c r="A1200" t="s">
        <v>3651</v>
      </c>
      <c r="B1200" t="s">
        <v>29</v>
      </c>
      <c r="C1200" t="s">
        <v>3652</v>
      </c>
      <c r="D1200" t="s">
        <v>3653</v>
      </c>
      <c r="E1200" t="s">
        <v>40</v>
      </c>
      <c r="F1200" s="7">
        <v>2067.46</v>
      </c>
      <c r="G1200" t="s">
        <v>33</v>
      </c>
      <c r="H1200" t="s">
        <v>34</v>
      </c>
      <c r="I1200" t="s">
        <v>3491</v>
      </c>
      <c r="L1200" s="8">
        <v>1.0200000000000001E-2</v>
      </c>
      <c r="M1200" t="s">
        <v>36</v>
      </c>
      <c r="N1200" t="str">
        <f>IF(AND(PESQUISA!$B$3&lt;&gt;"",OR(PESQUISA!$B$4="TODAS",B1200=PESQUISA!$B$4),ISNUMBER(SEARCH(PESQUISA!$B$3,D1200))),ROW()-1,"")</f>
        <v/>
      </c>
    </row>
    <row r="1201" spans="1:14" x14ac:dyDescent="0.3">
      <c r="A1201" t="s">
        <v>3654</v>
      </c>
      <c r="B1201" t="s">
        <v>29</v>
      </c>
      <c r="C1201" t="s">
        <v>3655</v>
      </c>
      <c r="D1201" t="s">
        <v>3656</v>
      </c>
      <c r="E1201" t="s">
        <v>40</v>
      </c>
      <c r="F1201" s="7">
        <v>112.69</v>
      </c>
      <c r="G1201" t="s">
        <v>33</v>
      </c>
      <c r="H1201" t="s">
        <v>34</v>
      </c>
      <c r="I1201" t="s">
        <v>3491</v>
      </c>
      <c r="L1201" s="8">
        <v>5.8999999999999999E-3</v>
      </c>
      <c r="M1201" t="s">
        <v>36</v>
      </c>
      <c r="N1201" t="str">
        <f>IF(AND(PESQUISA!$B$3&lt;&gt;"",OR(PESQUISA!$B$4="TODAS",B1201=PESQUISA!$B$4),ISNUMBER(SEARCH(PESQUISA!$B$3,D1201))),ROW()-1,"")</f>
        <v/>
      </c>
    </row>
    <row r="1202" spans="1:14" x14ac:dyDescent="0.3">
      <c r="A1202" t="s">
        <v>3657</v>
      </c>
      <c r="B1202" t="s">
        <v>29</v>
      </c>
      <c r="C1202" t="s">
        <v>3658</v>
      </c>
      <c r="D1202" t="s">
        <v>3659</v>
      </c>
      <c r="E1202" t="s">
        <v>40</v>
      </c>
      <c r="F1202" s="7">
        <v>596.74</v>
      </c>
      <c r="G1202" t="s">
        <v>33</v>
      </c>
      <c r="H1202" t="s">
        <v>34</v>
      </c>
      <c r="I1202" t="s">
        <v>3491</v>
      </c>
      <c r="L1202" s="8">
        <v>0.87070000000000003</v>
      </c>
      <c r="M1202" t="s">
        <v>36</v>
      </c>
      <c r="N1202" t="str">
        <f>IF(AND(PESQUISA!$B$3&lt;&gt;"",OR(PESQUISA!$B$4="TODAS",B1202=PESQUISA!$B$4),ISNUMBER(SEARCH(PESQUISA!$B$3,D1202))),ROW()-1,"")</f>
        <v/>
      </c>
    </row>
    <row r="1203" spans="1:14" x14ac:dyDescent="0.3">
      <c r="A1203" t="s">
        <v>3660</v>
      </c>
      <c r="B1203" t="s">
        <v>29</v>
      </c>
      <c r="C1203" t="s">
        <v>3661</v>
      </c>
      <c r="D1203" t="s">
        <v>3662</v>
      </c>
      <c r="E1203" t="s">
        <v>40</v>
      </c>
      <c r="F1203" s="7">
        <v>115.2</v>
      </c>
      <c r="G1203" t="s">
        <v>33</v>
      </c>
      <c r="H1203" t="s">
        <v>34</v>
      </c>
      <c r="I1203" t="s">
        <v>3491</v>
      </c>
      <c r="L1203" s="8">
        <v>0</v>
      </c>
      <c r="M1203" t="s">
        <v>36</v>
      </c>
      <c r="N1203" t="str">
        <f>IF(AND(PESQUISA!$B$3&lt;&gt;"",OR(PESQUISA!$B$4="TODAS",B1203=PESQUISA!$B$4),ISNUMBER(SEARCH(PESQUISA!$B$3,D1203))),ROW()-1,"")</f>
        <v/>
      </c>
    </row>
    <row r="1204" spans="1:14" x14ac:dyDescent="0.3">
      <c r="A1204" t="s">
        <v>3663</v>
      </c>
      <c r="B1204" t="s">
        <v>29</v>
      </c>
      <c r="C1204" t="s">
        <v>3664</v>
      </c>
      <c r="D1204" t="s">
        <v>3665</v>
      </c>
      <c r="E1204" t="s">
        <v>40</v>
      </c>
      <c r="F1204" s="7">
        <v>1878.68</v>
      </c>
      <c r="G1204" t="s">
        <v>33</v>
      </c>
      <c r="H1204" t="s">
        <v>34</v>
      </c>
      <c r="I1204" t="s">
        <v>3491</v>
      </c>
      <c r="L1204" s="8">
        <v>0</v>
      </c>
      <c r="M1204" t="s">
        <v>36</v>
      </c>
      <c r="N1204" t="str">
        <f>IF(AND(PESQUISA!$B$3&lt;&gt;"",OR(PESQUISA!$B$4="TODAS",B1204=PESQUISA!$B$4),ISNUMBER(SEARCH(PESQUISA!$B$3,D1204))),ROW()-1,"")</f>
        <v/>
      </c>
    </row>
    <row r="1205" spans="1:14" x14ac:dyDescent="0.3">
      <c r="A1205" t="s">
        <v>3666</v>
      </c>
      <c r="B1205" t="s">
        <v>29</v>
      </c>
      <c r="C1205" t="s">
        <v>3667</v>
      </c>
      <c r="D1205" t="s">
        <v>3668</v>
      </c>
      <c r="E1205" t="s">
        <v>40</v>
      </c>
      <c r="F1205" s="7">
        <v>892.8</v>
      </c>
      <c r="G1205" t="s">
        <v>33</v>
      </c>
      <c r="H1205" t="s">
        <v>34</v>
      </c>
      <c r="I1205" t="s">
        <v>3669</v>
      </c>
      <c r="L1205" s="8">
        <v>0</v>
      </c>
      <c r="M1205" t="s">
        <v>36</v>
      </c>
      <c r="N1205" t="str">
        <f>IF(AND(PESQUISA!$B$3&lt;&gt;"",OR(PESQUISA!$B$4="TODAS",B1205=PESQUISA!$B$4),ISNUMBER(SEARCH(PESQUISA!$B$3,D1205))),ROW()-1,"")</f>
        <v/>
      </c>
    </row>
    <row r="1206" spans="1:14" x14ac:dyDescent="0.3">
      <c r="A1206" t="s">
        <v>3670</v>
      </c>
      <c r="B1206" t="s">
        <v>29</v>
      </c>
      <c r="C1206" t="s">
        <v>3671</v>
      </c>
      <c r="D1206" t="s">
        <v>3672</v>
      </c>
      <c r="E1206" t="s">
        <v>40</v>
      </c>
      <c r="F1206" s="7">
        <v>498.47</v>
      </c>
      <c r="G1206" t="s">
        <v>33</v>
      </c>
      <c r="H1206" t="s">
        <v>34</v>
      </c>
      <c r="I1206" t="s">
        <v>3669</v>
      </c>
      <c r="L1206" s="8">
        <v>0</v>
      </c>
      <c r="M1206" t="s">
        <v>36</v>
      </c>
      <c r="N1206" t="str">
        <f>IF(AND(PESQUISA!$B$3&lt;&gt;"",OR(PESQUISA!$B$4="TODAS",B1206=PESQUISA!$B$4),ISNUMBER(SEARCH(PESQUISA!$B$3,D1206))),ROW()-1,"")</f>
        <v/>
      </c>
    </row>
    <row r="1207" spans="1:14" x14ac:dyDescent="0.3">
      <c r="A1207" t="s">
        <v>3673</v>
      </c>
      <c r="B1207" t="s">
        <v>29</v>
      </c>
      <c r="C1207" t="s">
        <v>3674</v>
      </c>
      <c r="D1207" t="s">
        <v>3675</v>
      </c>
      <c r="E1207" t="s">
        <v>40</v>
      </c>
      <c r="F1207" s="7">
        <v>1142.23</v>
      </c>
      <c r="G1207" t="s">
        <v>33</v>
      </c>
      <c r="H1207" t="s">
        <v>34</v>
      </c>
      <c r="I1207" t="s">
        <v>3669</v>
      </c>
      <c r="L1207" s="8">
        <v>0</v>
      </c>
      <c r="M1207" t="s">
        <v>36</v>
      </c>
      <c r="N1207" t="str">
        <f>IF(AND(PESQUISA!$B$3&lt;&gt;"",OR(PESQUISA!$B$4="TODAS",B1207=PESQUISA!$B$4),ISNUMBER(SEARCH(PESQUISA!$B$3,D1207))),ROW()-1,"")</f>
        <v/>
      </c>
    </row>
    <row r="1208" spans="1:14" x14ac:dyDescent="0.3">
      <c r="A1208" t="s">
        <v>3676</v>
      </c>
      <c r="B1208" t="s">
        <v>29</v>
      </c>
      <c r="C1208" t="s">
        <v>3677</v>
      </c>
      <c r="D1208" t="s">
        <v>3678</v>
      </c>
      <c r="E1208" t="s">
        <v>40</v>
      </c>
      <c r="F1208" s="7">
        <v>1297.99</v>
      </c>
      <c r="G1208" t="s">
        <v>33</v>
      </c>
      <c r="H1208" t="s">
        <v>34</v>
      </c>
      <c r="I1208" t="s">
        <v>3669</v>
      </c>
      <c r="L1208" s="8">
        <v>0</v>
      </c>
      <c r="M1208" t="s">
        <v>36</v>
      </c>
      <c r="N1208" t="str">
        <f>IF(AND(PESQUISA!$B$3&lt;&gt;"",OR(PESQUISA!$B$4="TODAS",B1208=PESQUISA!$B$4),ISNUMBER(SEARCH(PESQUISA!$B$3,D1208))),ROW()-1,"")</f>
        <v/>
      </c>
    </row>
    <row r="1209" spans="1:14" x14ac:dyDescent="0.3">
      <c r="A1209" t="s">
        <v>3679</v>
      </c>
      <c r="B1209" t="s">
        <v>29</v>
      </c>
      <c r="C1209" t="s">
        <v>3680</v>
      </c>
      <c r="D1209" t="s">
        <v>3681</v>
      </c>
      <c r="E1209" t="s">
        <v>40</v>
      </c>
      <c r="F1209" s="7">
        <v>2230.54</v>
      </c>
      <c r="G1209" t="s">
        <v>33</v>
      </c>
      <c r="H1209" t="s">
        <v>34</v>
      </c>
      <c r="I1209" t="s">
        <v>3669</v>
      </c>
      <c r="L1209" s="8">
        <v>0</v>
      </c>
      <c r="M1209" t="s">
        <v>36</v>
      </c>
      <c r="N1209" t="str">
        <f>IF(AND(PESQUISA!$B$3&lt;&gt;"",OR(PESQUISA!$B$4="TODAS",B1209=PESQUISA!$B$4),ISNUMBER(SEARCH(PESQUISA!$B$3,D1209))),ROW()-1,"")</f>
        <v/>
      </c>
    </row>
    <row r="1210" spans="1:14" x14ac:dyDescent="0.3">
      <c r="A1210" t="s">
        <v>3682</v>
      </c>
      <c r="B1210" t="s">
        <v>29</v>
      </c>
      <c r="C1210" t="s">
        <v>3683</v>
      </c>
      <c r="D1210" t="s">
        <v>3684</v>
      </c>
      <c r="E1210" t="s">
        <v>40</v>
      </c>
      <c r="F1210" s="7">
        <v>639.27</v>
      </c>
      <c r="G1210" t="s">
        <v>33</v>
      </c>
      <c r="H1210" t="s">
        <v>34</v>
      </c>
      <c r="I1210" t="s">
        <v>3669</v>
      </c>
      <c r="L1210" s="8">
        <v>0</v>
      </c>
      <c r="M1210" t="s">
        <v>36</v>
      </c>
      <c r="N1210" t="str">
        <f>IF(AND(PESQUISA!$B$3&lt;&gt;"",OR(PESQUISA!$B$4="TODAS",B1210=PESQUISA!$B$4),ISNUMBER(SEARCH(PESQUISA!$B$3,D1210))),ROW()-1,"")</f>
        <v/>
      </c>
    </row>
    <row r="1211" spans="1:14" x14ac:dyDescent="0.3">
      <c r="A1211" t="s">
        <v>3685</v>
      </c>
      <c r="B1211" t="s">
        <v>29</v>
      </c>
      <c r="C1211" t="s">
        <v>3686</v>
      </c>
      <c r="D1211" t="s">
        <v>3687</v>
      </c>
      <c r="E1211" t="s">
        <v>40</v>
      </c>
      <c r="F1211" s="7">
        <v>302.23</v>
      </c>
      <c r="G1211" t="s">
        <v>33</v>
      </c>
      <c r="H1211" t="s">
        <v>34</v>
      </c>
      <c r="I1211" t="s">
        <v>3669</v>
      </c>
      <c r="L1211" s="8">
        <v>0</v>
      </c>
      <c r="M1211" t="s">
        <v>36</v>
      </c>
      <c r="N1211" t="str">
        <f>IF(AND(PESQUISA!$B$3&lt;&gt;"",OR(PESQUISA!$B$4="TODAS",B1211=PESQUISA!$B$4),ISNUMBER(SEARCH(PESQUISA!$B$3,D1211))),ROW()-1,"")</f>
        <v/>
      </c>
    </row>
    <row r="1212" spans="1:14" x14ac:dyDescent="0.3">
      <c r="A1212" t="s">
        <v>3688</v>
      </c>
      <c r="B1212" t="s">
        <v>29</v>
      </c>
      <c r="C1212" t="s">
        <v>3689</v>
      </c>
      <c r="D1212" t="s">
        <v>3690</v>
      </c>
      <c r="E1212" t="s">
        <v>40</v>
      </c>
      <c r="F1212" s="7">
        <v>465.63</v>
      </c>
      <c r="G1212" t="s">
        <v>33</v>
      </c>
      <c r="H1212" t="s">
        <v>34</v>
      </c>
      <c r="I1212" t="s">
        <v>3669</v>
      </c>
      <c r="L1212" s="8">
        <v>0</v>
      </c>
      <c r="M1212" t="s">
        <v>36</v>
      </c>
      <c r="N1212" t="str">
        <f>IF(AND(PESQUISA!$B$3&lt;&gt;"",OR(PESQUISA!$B$4="TODAS",B1212=PESQUISA!$B$4),ISNUMBER(SEARCH(PESQUISA!$B$3,D1212))),ROW()-1,"")</f>
        <v/>
      </c>
    </row>
    <row r="1213" spans="1:14" x14ac:dyDescent="0.3">
      <c r="A1213" t="s">
        <v>3691</v>
      </c>
      <c r="B1213" t="s">
        <v>29</v>
      </c>
      <c r="C1213" t="s">
        <v>3692</v>
      </c>
      <c r="D1213" t="s">
        <v>3693</v>
      </c>
      <c r="E1213" t="s">
        <v>40</v>
      </c>
      <c r="F1213" s="7">
        <v>698.62</v>
      </c>
      <c r="G1213" t="s">
        <v>33</v>
      </c>
      <c r="H1213" t="s">
        <v>34</v>
      </c>
      <c r="I1213" t="s">
        <v>3669</v>
      </c>
      <c r="L1213" s="8">
        <v>0</v>
      </c>
      <c r="M1213" t="s">
        <v>36</v>
      </c>
      <c r="N1213" t="str">
        <f>IF(AND(PESQUISA!$B$3&lt;&gt;"",OR(PESQUISA!$B$4="TODAS",B1213=PESQUISA!$B$4),ISNUMBER(SEARCH(PESQUISA!$B$3,D1213))),ROW()-1,"")</f>
        <v/>
      </c>
    </row>
    <row r="1214" spans="1:14" x14ac:dyDescent="0.3">
      <c r="A1214" t="s">
        <v>3694</v>
      </c>
      <c r="B1214" t="s">
        <v>29</v>
      </c>
      <c r="C1214" t="s">
        <v>3695</v>
      </c>
      <c r="D1214" t="s">
        <v>3696</v>
      </c>
      <c r="E1214" t="s">
        <v>40</v>
      </c>
      <c r="F1214" s="7">
        <v>5923.57</v>
      </c>
      <c r="G1214" t="s">
        <v>33</v>
      </c>
      <c r="H1214" t="s">
        <v>34</v>
      </c>
      <c r="I1214" t="s">
        <v>3669</v>
      </c>
      <c r="L1214" s="8">
        <v>7.3099999999999998E-2</v>
      </c>
      <c r="M1214" t="s">
        <v>36</v>
      </c>
      <c r="N1214" t="str">
        <f>IF(AND(PESQUISA!$B$3&lt;&gt;"",OR(PESQUISA!$B$4="TODAS",B1214=PESQUISA!$B$4),ISNUMBER(SEARCH(PESQUISA!$B$3,D1214))),ROW()-1,"")</f>
        <v/>
      </c>
    </row>
    <row r="1215" spans="1:14" x14ac:dyDescent="0.3">
      <c r="A1215" t="s">
        <v>3697</v>
      </c>
      <c r="B1215" t="s">
        <v>29</v>
      </c>
      <c r="C1215" t="s">
        <v>3698</v>
      </c>
      <c r="D1215" t="s">
        <v>3699</v>
      </c>
      <c r="E1215" t="s">
        <v>40</v>
      </c>
      <c r="F1215" s="7">
        <v>1074.1199999999999</v>
      </c>
      <c r="G1215" t="s">
        <v>33</v>
      </c>
      <c r="H1215" t="s">
        <v>34</v>
      </c>
      <c r="I1215" t="s">
        <v>3669</v>
      </c>
      <c r="L1215" s="8">
        <v>0</v>
      </c>
      <c r="M1215" t="s">
        <v>36</v>
      </c>
      <c r="N1215" t="str">
        <f>IF(AND(PESQUISA!$B$3&lt;&gt;"",OR(PESQUISA!$B$4="TODAS",B1215=PESQUISA!$B$4),ISNUMBER(SEARCH(PESQUISA!$B$3,D1215))),ROW()-1,"")</f>
        <v/>
      </c>
    </row>
    <row r="1216" spans="1:14" x14ac:dyDescent="0.3">
      <c r="A1216" t="s">
        <v>3700</v>
      </c>
      <c r="B1216" t="s">
        <v>29</v>
      </c>
      <c r="C1216" t="s">
        <v>3701</v>
      </c>
      <c r="D1216" t="s">
        <v>3702</v>
      </c>
      <c r="E1216" t="s">
        <v>40</v>
      </c>
      <c r="F1216" s="7">
        <v>8618.16</v>
      </c>
      <c r="G1216" t="s">
        <v>33</v>
      </c>
      <c r="H1216" t="s">
        <v>34</v>
      </c>
      <c r="I1216" t="s">
        <v>3669</v>
      </c>
      <c r="L1216" s="8">
        <v>5.0299999999999997E-2</v>
      </c>
      <c r="M1216" t="s">
        <v>36</v>
      </c>
      <c r="N1216" t="str">
        <f>IF(AND(PESQUISA!$B$3&lt;&gt;"",OR(PESQUISA!$B$4="TODAS",B1216=PESQUISA!$B$4),ISNUMBER(SEARCH(PESQUISA!$B$3,D1216))),ROW()-1,"")</f>
        <v/>
      </c>
    </row>
    <row r="1217" spans="1:14" x14ac:dyDescent="0.3">
      <c r="A1217" t="s">
        <v>3703</v>
      </c>
      <c r="B1217" t="s">
        <v>29</v>
      </c>
      <c r="C1217" t="s">
        <v>3704</v>
      </c>
      <c r="D1217" t="s">
        <v>3705</v>
      </c>
      <c r="E1217" t="s">
        <v>40</v>
      </c>
      <c r="F1217" s="7">
        <v>1348.02</v>
      </c>
      <c r="G1217" t="s">
        <v>33</v>
      </c>
      <c r="H1217" t="s">
        <v>34</v>
      </c>
      <c r="I1217" t="s">
        <v>3669</v>
      </c>
      <c r="L1217" s="8">
        <v>0</v>
      </c>
      <c r="M1217" t="s">
        <v>36</v>
      </c>
      <c r="N1217" t="str">
        <f>IF(AND(PESQUISA!$B$3&lt;&gt;"",OR(PESQUISA!$B$4="TODAS",B1217=PESQUISA!$B$4),ISNUMBER(SEARCH(PESQUISA!$B$3,D1217))),ROW()-1,"")</f>
        <v/>
      </c>
    </row>
    <row r="1218" spans="1:14" x14ac:dyDescent="0.3">
      <c r="A1218" t="s">
        <v>3706</v>
      </c>
      <c r="B1218" t="s">
        <v>29</v>
      </c>
      <c r="C1218" t="s">
        <v>3707</v>
      </c>
      <c r="D1218" t="s">
        <v>3708</v>
      </c>
      <c r="E1218" t="s">
        <v>40</v>
      </c>
      <c r="F1218" s="7">
        <v>13261.63</v>
      </c>
      <c r="G1218" t="s">
        <v>33</v>
      </c>
      <c r="H1218" t="s">
        <v>34</v>
      </c>
      <c r="I1218" t="s">
        <v>3669</v>
      </c>
      <c r="L1218" s="8">
        <v>3.27E-2</v>
      </c>
      <c r="M1218" t="s">
        <v>36</v>
      </c>
      <c r="N1218" t="str">
        <f>IF(AND(PESQUISA!$B$3&lt;&gt;"",OR(PESQUISA!$B$4="TODAS",B1218=PESQUISA!$B$4),ISNUMBER(SEARCH(PESQUISA!$B$3,D1218))),ROW()-1,"")</f>
        <v/>
      </c>
    </row>
    <row r="1219" spans="1:14" x14ac:dyDescent="0.3">
      <c r="A1219" t="s">
        <v>3709</v>
      </c>
      <c r="B1219" t="s">
        <v>29</v>
      </c>
      <c r="C1219" t="s">
        <v>3710</v>
      </c>
      <c r="D1219" t="s">
        <v>3711</v>
      </c>
      <c r="E1219" t="s">
        <v>40</v>
      </c>
      <c r="F1219" s="7">
        <v>1995.39</v>
      </c>
      <c r="G1219" t="s">
        <v>33</v>
      </c>
      <c r="H1219" t="s">
        <v>34</v>
      </c>
      <c r="I1219" t="s">
        <v>3669</v>
      </c>
      <c r="L1219" s="8">
        <v>0</v>
      </c>
      <c r="M1219" t="s">
        <v>36</v>
      </c>
      <c r="N1219" t="str">
        <f>IF(AND(PESQUISA!$B$3&lt;&gt;"",OR(PESQUISA!$B$4="TODAS",B1219=PESQUISA!$B$4),ISNUMBER(SEARCH(PESQUISA!$B$3,D1219))),ROW()-1,"")</f>
        <v/>
      </c>
    </row>
    <row r="1220" spans="1:14" x14ac:dyDescent="0.3">
      <c r="A1220" t="s">
        <v>3712</v>
      </c>
      <c r="B1220" t="s">
        <v>29</v>
      </c>
      <c r="C1220" t="s">
        <v>3713</v>
      </c>
      <c r="D1220" t="s">
        <v>3714</v>
      </c>
      <c r="E1220" t="s">
        <v>40</v>
      </c>
      <c r="F1220" s="7">
        <v>501.99</v>
      </c>
      <c r="G1220" t="s">
        <v>33</v>
      </c>
      <c r="H1220" t="s">
        <v>34</v>
      </c>
      <c r="I1220" t="s">
        <v>3669</v>
      </c>
      <c r="L1220" s="8">
        <v>0</v>
      </c>
      <c r="M1220" t="s">
        <v>36</v>
      </c>
      <c r="N1220" t="str">
        <f>IF(AND(PESQUISA!$B$3&lt;&gt;"",OR(PESQUISA!$B$4="TODAS",B1220=PESQUISA!$B$4),ISNUMBER(SEARCH(PESQUISA!$B$3,D1220))),ROW()-1,"")</f>
        <v/>
      </c>
    </row>
    <row r="1221" spans="1:14" x14ac:dyDescent="0.3">
      <c r="A1221" t="s">
        <v>3715</v>
      </c>
      <c r="B1221" t="s">
        <v>29</v>
      </c>
      <c r="C1221" t="s">
        <v>3716</v>
      </c>
      <c r="D1221" t="s">
        <v>3717</v>
      </c>
      <c r="E1221" t="s">
        <v>40</v>
      </c>
      <c r="F1221" s="7">
        <v>3657.53</v>
      </c>
      <c r="G1221" t="s">
        <v>33</v>
      </c>
      <c r="H1221" t="s">
        <v>34</v>
      </c>
      <c r="I1221" t="s">
        <v>3669</v>
      </c>
      <c r="L1221" s="8">
        <v>0.11840000000000001</v>
      </c>
      <c r="M1221" t="s">
        <v>36</v>
      </c>
      <c r="N1221" t="str">
        <f>IF(AND(PESQUISA!$B$3&lt;&gt;"",OR(PESQUISA!$B$4="TODAS",B1221=PESQUISA!$B$4),ISNUMBER(SEARCH(PESQUISA!$B$3,D1221))),ROW()-1,"")</f>
        <v/>
      </c>
    </row>
    <row r="1222" spans="1:14" x14ac:dyDescent="0.3">
      <c r="A1222" t="s">
        <v>3718</v>
      </c>
      <c r="B1222" t="s">
        <v>29</v>
      </c>
      <c r="C1222" t="s">
        <v>3719</v>
      </c>
      <c r="D1222" t="s">
        <v>3720</v>
      </c>
      <c r="E1222" t="s">
        <v>40</v>
      </c>
      <c r="F1222" s="7">
        <v>4405.6899999999996</v>
      </c>
      <c r="G1222" t="s">
        <v>33</v>
      </c>
      <c r="H1222" t="s">
        <v>34</v>
      </c>
      <c r="I1222" t="s">
        <v>3669</v>
      </c>
      <c r="L1222" s="8">
        <v>9.8299999999999998E-2</v>
      </c>
      <c r="M1222" t="s">
        <v>36</v>
      </c>
      <c r="N1222" t="str">
        <f>IF(AND(PESQUISA!$B$3&lt;&gt;"",OR(PESQUISA!$B$4="TODAS",B1222=PESQUISA!$B$4),ISNUMBER(SEARCH(PESQUISA!$B$3,D1222))),ROW()-1,"")</f>
        <v/>
      </c>
    </row>
    <row r="1223" spans="1:14" x14ac:dyDescent="0.3">
      <c r="A1223" t="s">
        <v>3721</v>
      </c>
      <c r="B1223" t="s">
        <v>29</v>
      </c>
      <c r="C1223" t="s">
        <v>3722</v>
      </c>
      <c r="D1223" t="s">
        <v>3723</v>
      </c>
      <c r="E1223" t="s">
        <v>40</v>
      </c>
      <c r="F1223" s="7">
        <v>720.62</v>
      </c>
      <c r="G1223" t="s">
        <v>33</v>
      </c>
      <c r="H1223" t="s">
        <v>34</v>
      </c>
      <c r="I1223" t="s">
        <v>3669</v>
      </c>
      <c r="L1223" s="8">
        <v>0</v>
      </c>
      <c r="M1223" t="s">
        <v>36</v>
      </c>
      <c r="N1223" t="str">
        <f>IF(AND(PESQUISA!$B$3&lt;&gt;"",OR(PESQUISA!$B$4="TODAS",B1223=PESQUISA!$B$4),ISNUMBER(SEARCH(PESQUISA!$B$3,D1223))),ROW()-1,"")</f>
        <v/>
      </c>
    </row>
    <row r="1224" spans="1:14" x14ac:dyDescent="0.3">
      <c r="A1224" t="s">
        <v>3724</v>
      </c>
      <c r="B1224" t="s">
        <v>29</v>
      </c>
      <c r="C1224" t="s">
        <v>3725</v>
      </c>
      <c r="D1224" t="s">
        <v>3726</v>
      </c>
      <c r="E1224" t="s">
        <v>40</v>
      </c>
      <c r="F1224" s="7">
        <v>11.51</v>
      </c>
      <c r="G1224" t="s">
        <v>33</v>
      </c>
      <c r="H1224" t="s">
        <v>34</v>
      </c>
      <c r="I1224" t="s">
        <v>3669</v>
      </c>
      <c r="L1224" s="8">
        <v>0</v>
      </c>
      <c r="M1224" t="s">
        <v>36</v>
      </c>
      <c r="N1224" t="str">
        <f>IF(AND(PESQUISA!$B$3&lt;&gt;"",OR(PESQUISA!$B$4="TODAS",B1224=PESQUISA!$B$4),ISNUMBER(SEARCH(PESQUISA!$B$3,D1224))),ROW()-1,"")</f>
        <v/>
      </c>
    </row>
    <row r="1225" spans="1:14" x14ac:dyDescent="0.3">
      <c r="A1225" t="s">
        <v>3727</v>
      </c>
      <c r="B1225" t="s">
        <v>29</v>
      </c>
      <c r="C1225" t="s">
        <v>3728</v>
      </c>
      <c r="D1225" t="s">
        <v>3729</v>
      </c>
      <c r="E1225" t="s">
        <v>40</v>
      </c>
      <c r="F1225" s="7">
        <v>3.95</v>
      </c>
      <c r="G1225" t="s">
        <v>33</v>
      </c>
      <c r="H1225" t="s">
        <v>34</v>
      </c>
      <c r="I1225" t="s">
        <v>3669</v>
      </c>
      <c r="L1225" s="8">
        <v>0</v>
      </c>
      <c r="M1225" t="s">
        <v>36</v>
      </c>
      <c r="N1225" t="str">
        <f>IF(AND(PESQUISA!$B$3&lt;&gt;"",OR(PESQUISA!$B$4="TODAS",B1225=PESQUISA!$B$4),ISNUMBER(SEARCH(PESQUISA!$B$3,D1225))),ROW()-1,"")</f>
        <v/>
      </c>
    </row>
    <row r="1226" spans="1:14" x14ac:dyDescent="0.3">
      <c r="A1226" t="s">
        <v>3730</v>
      </c>
      <c r="B1226" t="s">
        <v>29</v>
      </c>
      <c r="C1226" t="s">
        <v>3731</v>
      </c>
      <c r="D1226" t="s">
        <v>3732</v>
      </c>
      <c r="E1226" t="s">
        <v>40</v>
      </c>
      <c r="F1226" s="7">
        <v>4.3899999999999997</v>
      </c>
      <c r="G1226" t="s">
        <v>33</v>
      </c>
      <c r="H1226" t="s">
        <v>34</v>
      </c>
      <c r="I1226" t="s">
        <v>3669</v>
      </c>
      <c r="L1226" s="8">
        <v>0</v>
      </c>
      <c r="M1226" t="s">
        <v>36</v>
      </c>
      <c r="N1226" t="str">
        <f>IF(AND(PESQUISA!$B$3&lt;&gt;"",OR(PESQUISA!$B$4="TODAS",B1226=PESQUISA!$B$4),ISNUMBER(SEARCH(PESQUISA!$B$3,D1226))),ROW()-1,"")</f>
        <v/>
      </c>
    </row>
    <row r="1227" spans="1:14" x14ac:dyDescent="0.3">
      <c r="A1227" t="s">
        <v>3733</v>
      </c>
      <c r="B1227" t="s">
        <v>29</v>
      </c>
      <c r="C1227" t="s">
        <v>3734</v>
      </c>
      <c r="D1227" t="s">
        <v>3735</v>
      </c>
      <c r="E1227" t="s">
        <v>40</v>
      </c>
      <c r="F1227" s="7">
        <v>4.83</v>
      </c>
      <c r="G1227" t="s">
        <v>33</v>
      </c>
      <c r="H1227" t="s">
        <v>34</v>
      </c>
      <c r="I1227" t="s">
        <v>3669</v>
      </c>
      <c r="L1227" s="8">
        <v>0</v>
      </c>
      <c r="M1227" t="s">
        <v>36</v>
      </c>
      <c r="N1227" t="str">
        <f>IF(AND(PESQUISA!$B$3&lt;&gt;"",OR(PESQUISA!$B$4="TODAS",B1227=PESQUISA!$B$4),ISNUMBER(SEARCH(PESQUISA!$B$3,D1227))),ROW()-1,"")</f>
        <v/>
      </c>
    </row>
    <row r="1228" spans="1:14" x14ac:dyDescent="0.3">
      <c r="A1228" t="s">
        <v>3736</v>
      </c>
      <c r="B1228" t="s">
        <v>29</v>
      </c>
      <c r="C1228" t="s">
        <v>3737</v>
      </c>
      <c r="D1228" t="s">
        <v>3738</v>
      </c>
      <c r="E1228" t="s">
        <v>40</v>
      </c>
      <c r="F1228" s="7">
        <v>5.45</v>
      </c>
      <c r="G1228" t="s">
        <v>33</v>
      </c>
      <c r="H1228" t="s">
        <v>34</v>
      </c>
      <c r="I1228" t="s">
        <v>3669</v>
      </c>
      <c r="L1228" s="8">
        <v>0</v>
      </c>
      <c r="M1228" t="s">
        <v>36</v>
      </c>
      <c r="N1228" t="str">
        <f>IF(AND(PESQUISA!$B$3&lt;&gt;"",OR(PESQUISA!$B$4="TODAS",B1228=PESQUISA!$B$4),ISNUMBER(SEARCH(PESQUISA!$B$3,D1228))),ROW()-1,"")</f>
        <v/>
      </c>
    </row>
    <row r="1229" spans="1:14" x14ac:dyDescent="0.3">
      <c r="A1229" t="s">
        <v>3739</v>
      </c>
      <c r="B1229" t="s">
        <v>29</v>
      </c>
      <c r="C1229" t="s">
        <v>3740</v>
      </c>
      <c r="D1229" t="s">
        <v>3741</v>
      </c>
      <c r="E1229" t="s">
        <v>40</v>
      </c>
      <c r="F1229" s="7">
        <v>6.17</v>
      </c>
      <c r="G1229" t="s">
        <v>33</v>
      </c>
      <c r="H1229" t="s">
        <v>34</v>
      </c>
      <c r="I1229" t="s">
        <v>3669</v>
      </c>
      <c r="L1229" s="8">
        <v>0</v>
      </c>
      <c r="M1229" t="s">
        <v>36</v>
      </c>
      <c r="N1229" t="str">
        <f>IF(AND(PESQUISA!$B$3&lt;&gt;"",OR(PESQUISA!$B$4="TODAS",B1229=PESQUISA!$B$4),ISNUMBER(SEARCH(PESQUISA!$B$3,D1229))),ROW()-1,"")</f>
        <v/>
      </c>
    </row>
    <row r="1230" spans="1:14" x14ac:dyDescent="0.3">
      <c r="A1230" t="s">
        <v>3742</v>
      </c>
      <c r="B1230" t="s">
        <v>29</v>
      </c>
      <c r="C1230" t="s">
        <v>3743</v>
      </c>
      <c r="D1230" t="s">
        <v>3744</v>
      </c>
      <c r="E1230" t="s">
        <v>40</v>
      </c>
      <c r="F1230" s="7">
        <v>7.06</v>
      </c>
      <c r="G1230" t="s">
        <v>33</v>
      </c>
      <c r="H1230" t="s">
        <v>34</v>
      </c>
      <c r="I1230" t="s">
        <v>3669</v>
      </c>
      <c r="L1230" s="8">
        <v>0</v>
      </c>
      <c r="M1230" t="s">
        <v>36</v>
      </c>
      <c r="N1230" t="str">
        <f>IF(AND(PESQUISA!$B$3&lt;&gt;"",OR(PESQUISA!$B$4="TODAS",B1230=PESQUISA!$B$4),ISNUMBER(SEARCH(PESQUISA!$B$3,D1230))),ROW()-1,"")</f>
        <v/>
      </c>
    </row>
    <row r="1231" spans="1:14" x14ac:dyDescent="0.3">
      <c r="A1231" t="s">
        <v>3745</v>
      </c>
      <c r="B1231" t="s">
        <v>29</v>
      </c>
      <c r="C1231" t="s">
        <v>3746</v>
      </c>
      <c r="D1231" t="s">
        <v>3747</v>
      </c>
      <c r="E1231" t="s">
        <v>40</v>
      </c>
      <c r="F1231" s="7">
        <v>7.94</v>
      </c>
      <c r="G1231" t="s">
        <v>33</v>
      </c>
      <c r="H1231" t="s">
        <v>34</v>
      </c>
      <c r="I1231" t="s">
        <v>3669</v>
      </c>
      <c r="L1231" s="8">
        <v>0</v>
      </c>
      <c r="M1231" t="s">
        <v>36</v>
      </c>
      <c r="N1231" t="str">
        <f>IF(AND(PESQUISA!$B$3&lt;&gt;"",OR(PESQUISA!$B$4="TODAS",B1231=PESQUISA!$B$4),ISNUMBER(SEARCH(PESQUISA!$B$3,D1231))),ROW()-1,"")</f>
        <v/>
      </c>
    </row>
    <row r="1232" spans="1:14" x14ac:dyDescent="0.3">
      <c r="A1232" t="s">
        <v>3748</v>
      </c>
      <c r="B1232" t="s">
        <v>29</v>
      </c>
      <c r="C1232" t="s">
        <v>3749</v>
      </c>
      <c r="D1232" t="s">
        <v>3750</v>
      </c>
      <c r="E1232" t="s">
        <v>40</v>
      </c>
      <c r="F1232" s="7">
        <v>9.2899999999999991</v>
      </c>
      <c r="G1232" t="s">
        <v>33</v>
      </c>
      <c r="H1232" t="s">
        <v>34</v>
      </c>
      <c r="I1232" t="s">
        <v>3669</v>
      </c>
      <c r="L1232" s="8">
        <v>0</v>
      </c>
      <c r="M1232" t="s">
        <v>36</v>
      </c>
      <c r="N1232" t="str">
        <f>IF(AND(PESQUISA!$B$3&lt;&gt;"",OR(PESQUISA!$B$4="TODAS",B1232=PESQUISA!$B$4),ISNUMBER(SEARCH(PESQUISA!$B$3,D1232))),ROW()-1,"")</f>
        <v/>
      </c>
    </row>
    <row r="1233" spans="1:14" x14ac:dyDescent="0.3">
      <c r="A1233" t="s">
        <v>3751</v>
      </c>
      <c r="B1233" t="s">
        <v>29</v>
      </c>
      <c r="C1233" t="s">
        <v>3752</v>
      </c>
      <c r="D1233" t="s">
        <v>3753</v>
      </c>
      <c r="E1233" t="s">
        <v>40</v>
      </c>
      <c r="F1233" s="7">
        <v>13.27</v>
      </c>
      <c r="G1233" t="s">
        <v>33</v>
      </c>
      <c r="H1233" t="s">
        <v>34</v>
      </c>
      <c r="I1233" t="s">
        <v>3669</v>
      </c>
      <c r="L1233" s="8">
        <v>0</v>
      </c>
      <c r="M1233" t="s">
        <v>36</v>
      </c>
      <c r="N1233" t="str">
        <f>IF(AND(PESQUISA!$B$3&lt;&gt;"",OR(PESQUISA!$B$4="TODAS",B1233=PESQUISA!$B$4),ISNUMBER(SEARCH(PESQUISA!$B$3,D1233))),ROW()-1,"")</f>
        <v/>
      </c>
    </row>
    <row r="1234" spans="1:14" x14ac:dyDescent="0.3">
      <c r="A1234" t="s">
        <v>3754</v>
      </c>
      <c r="B1234" t="s">
        <v>29</v>
      </c>
      <c r="C1234" t="s">
        <v>3755</v>
      </c>
      <c r="D1234" t="s">
        <v>3756</v>
      </c>
      <c r="E1234" t="s">
        <v>40</v>
      </c>
      <c r="F1234" s="7">
        <v>5.71</v>
      </c>
      <c r="G1234" t="s">
        <v>33</v>
      </c>
      <c r="H1234" t="s">
        <v>34</v>
      </c>
      <c r="I1234" t="s">
        <v>3669</v>
      </c>
      <c r="L1234" s="8">
        <v>0</v>
      </c>
      <c r="M1234" t="s">
        <v>36</v>
      </c>
      <c r="N1234" t="str">
        <f>IF(AND(PESQUISA!$B$3&lt;&gt;"",OR(PESQUISA!$B$4="TODAS",B1234=PESQUISA!$B$4),ISNUMBER(SEARCH(PESQUISA!$B$3,D1234))),ROW()-1,"")</f>
        <v/>
      </c>
    </row>
    <row r="1235" spans="1:14" x14ac:dyDescent="0.3">
      <c r="A1235" t="s">
        <v>3757</v>
      </c>
      <c r="B1235" t="s">
        <v>29</v>
      </c>
      <c r="C1235" t="s">
        <v>3758</v>
      </c>
      <c r="D1235" t="s">
        <v>3759</v>
      </c>
      <c r="E1235" t="s">
        <v>40</v>
      </c>
      <c r="F1235" s="7">
        <v>6.16</v>
      </c>
      <c r="G1235" t="s">
        <v>33</v>
      </c>
      <c r="H1235" t="s">
        <v>34</v>
      </c>
      <c r="I1235" t="s">
        <v>3669</v>
      </c>
      <c r="L1235" s="8">
        <v>0</v>
      </c>
      <c r="M1235" t="s">
        <v>36</v>
      </c>
      <c r="N1235" t="str">
        <f>IF(AND(PESQUISA!$B$3&lt;&gt;"",OR(PESQUISA!$B$4="TODAS",B1235=PESQUISA!$B$4),ISNUMBER(SEARCH(PESQUISA!$B$3,D1235))),ROW()-1,"")</f>
        <v/>
      </c>
    </row>
    <row r="1236" spans="1:14" x14ac:dyDescent="0.3">
      <c r="A1236" t="s">
        <v>3760</v>
      </c>
      <c r="B1236" t="s">
        <v>29</v>
      </c>
      <c r="C1236" t="s">
        <v>3761</v>
      </c>
      <c r="D1236" t="s">
        <v>3762</v>
      </c>
      <c r="E1236" t="s">
        <v>40</v>
      </c>
      <c r="F1236" s="7">
        <v>6.59</v>
      </c>
      <c r="G1236" t="s">
        <v>33</v>
      </c>
      <c r="H1236" t="s">
        <v>34</v>
      </c>
      <c r="I1236" t="s">
        <v>3669</v>
      </c>
      <c r="L1236" s="8">
        <v>0</v>
      </c>
      <c r="M1236" t="s">
        <v>36</v>
      </c>
      <c r="N1236" t="str">
        <f>IF(AND(PESQUISA!$B$3&lt;&gt;"",OR(PESQUISA!$B$4="TODAS",B1236=PESQUISA!$B$4),ISNUMBER(SEARCH(PESQUISA!$B$3,D1236))),ROW()-1,"")</f>
        <v/>
      </c>
    </row>
    <row r="1237" spans="1:14" x14ac:dyDescent="0.3">
      <c r="A1237" t="s">
        <v>3763</v>
      </c>
      <c r="B1237" t="s">
        <v>29</v>
      </c>
      <c r="C1237" t="s">
        <v>3764</v>
      </c>
      <c r="D1237" t="s">
        <v>3765</v>
      </c>
      <c r="E1237" t="s">
        <v>40</v>
      </c>
      <c r="F1237" s="7">
        <v>7.22</v>
      </c>
      <c r="G1237" t="s">
        <v>33</v>
      </c>
      <c r="H1237" t="s">
        <v>34</v>
      </c>
      <c r="I1237" t="s">
        <v>3669</v>
      </c>
      <c r="L1237" s="8">
        <v>0</v>
      </c>
      <c r="M1237" t="s">
        <v>36</v>
      </c>
      <c r="N1237" t="str">
        <f>IF(AND(PESQUISA!$B$3&lt;&gt;"",OR(PESQUISA!$B$4="TODAS",B1237=PESQUISA!$B$4),ISNUMBER(SEARCH(PESQUISA!$B$3,D1237))),ROW()-1,"")</f>
        <v/>
      </c>
    </row>
    <row r="1238" spans="1:14" x14ac:dyDescent="0.3">
      <c r="A1238" t="s">
        <v>3766</v>
      </c>
      <c r="B1238" t="s">
        <v>29</v>
      </c>
      <c r="C1238" t="s">
        <v>3767</v>
      </c>
      <c r="D1238" t="s">
        <v>3768</v>
      </c>
      <c r="E1238" t="s">
        <v>40</v>
      </c>
      <c r="F1238" s="7">
        <v>7.94</v>
      </c>
      <c r="G1238" t="s">
        <v>33</v>
      </c>
      <c r="H1238" t="s">
        <v>34</v>
      </c>
      <c r="I1238" t="s">
        <v>3669</v>
      </c>
      <c r="L1238" s="8">
        <v>0</v>
      </c>
      <c r="M1238" t="s">
        <v>36</v>
      </c>
      <c r="N1238" t="str">
        <f>IF(AND(PESQUISA!$B$3&lt;&gt;"",OR(PESQUISA!$B$4="TODAS",B1238=PESQUISA!$B$4),ISNUMBER(SEARCH(PESQUISA!$B$3,D1238))),ROW()-1,"")</f>
        <v/>
      </c>
    </row>
    <row r="1239" spans="1:14" x14ac:dyDescent="0.3">
      <c r="A1239" t="s">
        <v>3769</v>
      </c>
      <c r="B1239" t="s">
        <v>29</v>
      </c>
      <c r="C1239" t="s">
        <v>3770</v>
      </c>
      <c r="D1239" t="s">
        <v>3771</v>
      </c>
      <c r="E1239" t="s">
        <v>40</v>
      </c>
      <c r="F1239" s="7">
        <v>8.83</v>
      </c>
      <c r="G1239" t="s">
        <v>33</v>
      </c>
      <c r="H1239" t="s">
        <v>34</v>
      </c>
      <c r="I1239" t="s">
        <v>3669</v>
      </c>
      <c r="L1239" s="8">
        <v>0</v>
      </c>
      <c r="M1239" t="s">
        <v>36</v>
      </c>
      <c r="N1239" t="str">
        <f>IF(AND(PESQUISA!$B$3&lt;&gt;"",OR(PESQUISA!$B$4="TODAS",B1239=PESQUISA!$B$4),ISNUMBER(SEARCH(PESQUISA!$B$3,D1239))),ROW()-1,"")</f>
        <v/>
      </c>
    </row>
    <row r="1240" spans="1:14" x14ac:dyDescent="0.3">
      <c r="A1240" t="s">
        <v>3772</v>
      </c>
      <c r="B1240" t="s">
        <v>29</v>
      </c>
      <c r="C1240" t="s">
        <v>3773</v>
      </c>
      <c r="D1240" t="s">
        <v>3774</v>
      </c>
      <c r="E1240" t="s">
        <v>40</v>
      </c>
      <c r="F1240" s="7">
        <v>9.7200000000000006</v>
      </c>
      <c r="G1240" t="s">
        <v>33</v>
      </c>
      <c r="H1240" t="s">
        <v>34</v>
      </c>
      <c r="I1240" t="s">
        <v>3669</v>
      </c>
      <c r="L1240" s="8">
        <v>0</v>
      </c>
      <c r="M1240" t="s">
        <v>36</v>
      </c>
      <c r="N1240" t="str">
        <f>IF(AND(PESQUISA!$B$3&lt;&gt;"",OR(PESQUISA!$B$4="TODAS",B1240=PESQUISA!$B$4),ISNUMBER(SEARCH(PESQUISA!$B$3,D1240))),ROW()-1,"")</f>
        <v/>
      </c>
    </row>
    <row r="1241" spans="1:14" x14ac:dyDescent="0.3">
      <c r="A1241" t="s">
        <v>3775</v>
      </c>
      <c r="B1241" t="s">
        <v>29</v>
      </c>
      <c r="C1241" t="s">
        <v>3776</v>
      </c>
      <c r="D1241" t="s">
        <v>3777</v>
      </c>
      <c r="E1241" t="s">
        <v>40</v>
      </c>
      <c r="F1241" s="7">
        <v>11.05</v>
      </c>
      <c r="G1241" t="s">
        <v>33</v>
      </c>
      <c r="H1241" t="s">
        <v>34</v>
      </c>
      <c r="I1241" t="s">
        <v>3669</v>
      </c>
      <c r="L1241" s="8">
        <v>0</v>
      </c>
      <c r="M1241" t="s">
        <v>36</v>
      </c>
      <c r="N1241" t="str">
        <f>IF(AND(PESQUISA!$B$3&lt;&gt;"",OR(PESQUISA!$B$4="TODAS",B1241=PESQUISA!$B$4),ISNUMBER(SEARCH(PESQUISA!$B$3,D1241))),ROW()-1,"")</f>
        <v/>
      </c>
    </row>
    <row r="1242" spans="1:14" x14ac:dyDescent="0.3">
      <c r="A1242" t="s">
        <v>3778</v>
      </c>
      <c r="B1242" t="s">
        <v>29</v>
      </c>
      <c r="C1242" t="s">
        <v>3779</v>
      </c>
      <c r="D1242" t="s">
        <v>3780</v>
      </c>
      <c r="E1242" t="s">
        <v>40</v>
      </c>
      <c r="F1242" s="7">
        <v>699.83</v>
      </c>
      <c r="G1242" t="s">
        <v>33</v>
      </c>
      <c r="H1242" t="s">
        <v>34</v>
      </c>
      <c r="I1242" t="s">
        <v>3781</v>
      </c>
      <c r="L1242" s="8">
        <v>0.25090000000000001</v>
      </c>
      <c r="M1242" t="s">
        <v>36</v>
      </c>
      <c r="N1242" t="str">
        <f>IF(AND(PESQUISA!$B$3&lt;&gt;"",OR(PESQUISA!$B$4="TODAS",B1242=PESQUISA!$B$4),ISNUMBER(SEARCH(PESQUISA!$B$3,D1242))),ROW()-1,"")</f>
        <v/>
      </c>
    </row>
    <row r="1243" spans="1:14" x14ac:dyDescent="0.3">
      <c r="A1243" t="s">
        <v>3782</v>
      </c>
      <c r="B1243" t="s">
        <v>29</v>
      </c>
      <c r="C1243" t="s">
        <v>3783</v>
      </c>
      <c r="D1243" t="s">
        <v>3784</v>
      </c>
      <c r="E1243" t="s">
        <v>40</v>
      </c>
      <c r="F1243" s="7">
        <v>895.78</v>
      </c>
      <c r="G1243" t="s">
        <v>33</v>
      </c>
      <c r="H1243" t="s">
        <v>34</v>
      </c>
      <c r="I1243" t="s">
        <v>3781</v>
      </c>
      <c r="L1243" s="8">
        <v>0.2492</v>
      </c>
      <c r="M1243" t="s">
        <v>36</v>
      </c>
      <c r="N1243" t="str">
        <f>IF(AND(PESQUISA!$B$3&lt;&gt;"",OR(PESQUISA!$B$4="TODAS",B1243=PESQUISA!$B$4),ISNUMBER(SEARCH(PESQUISA!$B$3,D1243))),ROW()-1,"")</f>
        <v/>
      </c>
    </row>
    <row r="1244" spans="1:14" x14ac:dyDescent="0.3">
      <c r="A1244" t="s">
        <v>3785</v>
      </c>
      <c r="B1244" t="s">
        <v>29</v>
      </c>
      <c r="C1244" t="s">
        <v>3786</v>
      </c>
      <c r="D1244" t="s">
        <v>3787</v>
      </c>
      <c r="E1244" t="s">
        <v>40</v>
      </c>
      <c r="F1244" s="7">
        <v>1185.1300000000001</v>
      </c>
      <c r="G1244" t="s">
        <v>33</v>
      </c>
      <c r="H1244" t="s">
        <v>34</v>
      </c>
      <c r="I1244" t="s">
        <v>3781</v>
      </c>
      <c r="L1244" s="8">
        <v>0.26860000000000001</v>
      </c>
      <c r="M1244" t="s">
        <v>36</v>
      </c>
      <c r="N1244" t="str">
        <f>IF(AND(PESQUISA!$B$3&lt;&gt;"",OR(PESQUISA!$B$4="TODAS",B1244=PESQUISA!$B$4),ISNUMBER(SEARCH(PESQUISA!$B$3,D1244))),ROW()-1,"")</f>
        <v/>
      </c>
    </row>
    <row r="1245" spans="1:14" x14ac:dyDescent="0.3">
      <c r="A1245" t="s">
        <v>3788</v>
      </c>
      <c r="B1245" t="s">
        <v>29</v>
      </c>
      <c r="C1245" t="s">
        <v>3789</v>
      </c>
      <c r="D1245" t="s">
        <v>3790</v>
      </c>
      <c r="E1245" t="s">
        <v>60</v>
      </c>
      <c r="G1245" t="s">
        <v>33</v>
      </c>
      <c r="H1245" t="s">
        <v>34</v>
      </c>
      <c r="I1245" t="s">
        <v>3781</v>
      </c>
      <c r="M1245" t="s">
        <v>53</v>
      </c>
      <c r="N1245" t="str">
        <f>IF(AND(PESQUISA!$B$3&lt;&gt;"",OR(PESQUISA!$B$4="TODAS",B1245=PESQUISA!$B$4),ISNUMBER(SEARCH(PESQUISA!$B$3,D1245))),ROW()-1,"")</f>
        <v/>
      </c>
    </row>
    <row r="1246" spans="1:14" x14ac:dyDescent="0.3">
      <c r="A1246" t="s">
        <v>3791</v>
      </c>
      <c r="B1246" t="s">
        <v>29</v>
      </c>
      <c r="C1246" t="s">
        <v>3792</v>
      </c>
      <c r="D1246" t="s">
        <v>3793</v>
      </c>
      <c r="E1246" t="s">
        <v>60</v>
      </c>
      <c r="F1246" s="7">
        <v>45.24</v>
      </c>
      <c r="G1246" t="s">
        <v>33</v>
      </c>
      <c r="H1246" t="s">
        <v>34</v>
      </c>
      <c r="I1246" t="s">
        <v>3781</v>
      </c>
      <c r="L1246" s="8">
        <v>0.66559999999999997</v>
      </c>
      <c r="M1246" t="s">
        <v>36</v>
      </c>
      <c r="N1246" t="str">
        <f>IF(AND(PESQUISA!$B$3&lt;&gt;"",OR(PESQUISA!$B$4="TODAS",B1246=PESQUISA!$B$4),ISNUMBER(SEARCH(PESQUISA!$B$3,D1246))),ROW()-1,"")</f>
        <v/>
      </c>
    </row>
    <row r="1247" spans="1:14" x14ac:dyDescent="0.3">
      <c r="A1247" t="s">
        <v>3794</v>
      </c>
      <c r="B1247" t="s">
        <v>29</v>
      </c>
      <c r="C1247" t="s">
        <v>3795</v>
      </c>
      <c r="D1247" t="s">
        <v>3796</v>
      </c>
      <c r="E1247" t="s">
        <v>60</v>
      </c>
      <c r="F1247" s="7">
        <v>56.84</v>
      </c>
      <c r="G1247" t="s">
        <v>33</v>
      </c>
      <c r="H1247" t="s">
        <v>34</v>
      </c>
      <c r="I1247" t="s">
        <v>3781</v>
      </c>
      <c r="L1247" s="8">
        <v>0.64739999999999998</v>
      </c>
      <c r="M1247" t="s">
        <v>36</v>
      </c>
      <c r="N1247" t="str">
        <f>IF(AND(PESQUISA!$B$3&lt;&gt;"",OR(PESQUISA!$B$4="TODAS",B1247=PESQUISA!$B$4),ISNUMBER(SEARCH(PESQUISA!$B$3,D1247))),ROW()-1,"")</f>
        <v/>
      </c>
    </row>
    <row r="1248" spans="1:14" x14ac:dyDescent="0.3">
      <c r="A1248" t="s">
        <v>3797</v>
      </c>
      <c r="B1248" t="s">
        <v>29</v>
      </c>
      <c r="C1248" t="s">
        <v>3798</v>
      </c>
      <c r="D1248" t="s">
        <v>3799</v>
      </c>
      <c r="E1248" t="s">
        <v>60</v>
      </c>
      <c r="F1248" s="7">
        <v>74.81</v>
      </c>
      <c r="G1248" t="s">
        <v>33</v>
      </c>
      <c r="H1248" t="s">
        <v>34</v>
      </c>
      <c r="I1248" t="s">
        <v>3781</v>
      </c>
      <c r="L1248" s="8">
        <v>0.64339999999999997</v>
      </c>
      <c r="M1248" t="s">
        <v>36</v>
      </c>
      <c r="N1248" t="str">
        <f>IF(AND(PESQUISA!$B$3&lt;&gt;"",OR(PESQUISA!$B$4="TODAS",B1248=PESQUISA!$B$4),ISNUMBER(SEARCH(PESQUISA!$B$3,D1248))),ROW()-1,"")</f>
        <v/>
      </c>
    </row>
    <row r="1249" spans="1:14" x14ac:dyDescent="0.3">
      <c r="A1249" t="s">
        <v>3800</v>
      </c>
      <c r="B1249" t="s">
        <v>29</v>
      </c>
      <c r="C1249" t="s">
        <v>3801</v>
      </c>
      <c r="D1249" t="s">
        <v>3802</v>
      </c>
      <c r="E1249" t="s">
        <v>60</v>
      </c>
      <c r="F1249" s="7">
        <v>110.19</v>
      </c>
      <c r="G1249" t="s">
        <v>33</v>
      </c>
      <c r="H1249" t="s">
        <v>34</v>
      </c>
      <c r="I1249" t="s">
        <v>3781</v>
      </c>
      <c r="L1249" s="8">
        <v>0.80530000000000002</v>
      </c>
      <c r="M1249" t="s">
        <v>36</v>
      </c>
      <c r="N1249" t="str">
        <f>IF(AND(PESQUISA!$B$3&lt;&gt;"",OR(PESQUISA!$B$4="TODAS",B1249=PESQUISA!$B$4),ISNUMBER(SEARCH(PESQUISA!$B$3,D1249))),ROW()-1,"")</f>
        <v/>
      </c>
    </row>
    <row r="1250" spans="1:14" x14ac:dyDescent="0.3">
      <c r="A1250" t="s">
        <v>3803</v>
      </c>
      <c r="B1250" t="s">
        <v>29</v>
      </c>
      <c r="C1250" t="s">
        <v>3804</v>
      </c>
      <c r="D1250" t="s">
        <v>3805</v>
      </c>
      <c r="E1250" t="s">
        <v>60</v>
      </c>
      <c r="F1250" s="7">
        <v>143.21</v>
      </c>
      <c r="G1250" t="s">
        <v>33</v>
      </c>
      <c r="H1250" t="s">
        <v>34</v>
      </c>
      <c r="I1250" t="s">
        <v>3781</v>
      </c>
      <c r="L1250" s="8">
        <v>0.8034</v>
      </c>
      <c r="M1250" t="s">
        <v>36</v>
      </c>
      <c r="N1250" t="str">
        <f>IF(AND(PESQUISA!$B$3&lt;&gt;"",OR(PESQUISA!$B$4="TODAS",B1250=PESQUISA!$B$4),ISNUMBER(SEARCH(PESQUISA!$B$3,D1250))),ROW()-1,"")</f>
        <v/>
      </c>
    </row>
    <row r="1251" spans="1:14" x14ac:dyDescent="0.3">
      <c r="A1251" t="s">
        <v>3806</v>
      </c>
      <c r="B1251" t="s">
        <v>29</v>
      </c>
      <c r="C1251" t="s">
        <v>3807</v>
      </c>
      <c r="D1251" t="s">
        <v>3808</v>
      </c>
      <c r="E1251" t="s">
        <v>60</v>
      </c>
      <c r="F1251" s="7">
        <v>267.16000000000003</v>
      </c>
      <c r="G1251" t="s">
        <v>33</v>
      </c>
      <c r="H1251" t="s">
        <v>34</v>
      </c>
      <c r="I1251" t="s">
        <v>3781</v>
      </c>
      <c r="L1251" s="8">
        <v>0.80559999999999998</v>
      </c>
      <c r="M1251" t="s">
        <v>36</v>
      </c>
      <c r="N1251" t="str">
        <f>IF(AND(PESQUISA!$B$3&lt;&gt;"",OR(PESQUISA!$B$4="TODAS",B1251=PESQUISA!$B$4),ISNUMBER(SEARCH(PESQUISA!$B$3,D1251))),ROW()-1,"")</f>
        <v/>
      </c>
    </row>
    <row r="1252" spans="1:14" x14ac:dyDescent="0.3">
      <c r="A1252" t="s">
        <v>3809</v>
      </c>
      <c r="B1252" t="s">
        <v>29</v>
      </c>
      <c r="C1252" t="s">
        <v>3810</v>
      </c>
      <c r="D1252" t="s">
        <v>3811</v>
      </c>
      <c r="E1252" t="s">
        <v>40</v>
      </c>
      <c r="G1252" t="s">
        <v>33</v>
      </c>
      <c r="H1252" t="s">
        <v>34</v>
      </c>
      <c r="I1252" t="s">
        <v>3781</v>
      </c>
      <c r="M1252" t="s">
        <v>53</v>
      </c>
      <c r="N1252" t="str">
        <f>IF(AND(PESQUISA!$B$3&lt;&gt;"",OR(PESQUISA!$B$4="TODAS",B1252=PESQUISA!$B$4),ISNUMBER(SEARCH(PESQUISA!$B$3,D1252))),ROW()-1,"")</f>
        <v/>
      </c>
    </row>
    <row r="1253" spans="1:14" x14ac:dyDescent="0.3">
      <c r="A1253" t="s">
        <v>3812</v>
      </c>
      <c r="B1253" t="s">
        <v>29</v>
      </c>
      <c r="C1253" t="s">
        <v>3813</v>
      </c>
      <c r="D1253" t="s">
        <v>3814</v>
      </c>
      <c r="E1253" t="s">
        <v>376</v>
      </c>
      <c r="F1253" s="7">
        <v>981.81</v>
      </c>
      <c r="G1253" t="s">
        <v>33</v>
      </c>
      <c r="H1253" t="s">
        <v>34</v>
      </c>
      <c r="I1253" t="s">
        <v>3781</v>
      </c>
      <c r="L1253" s="8">
        <v>0</v>
      </c>
      <c r="M1253" t="s">
        <v>36</v>
      </c>
      <c r="N1253" t="str">
        <f>IF(AND(PESQUISA!$B$3&lt;&gt;"",OR(PESQUISA!$B$4="TODAS",B1253=PESQUISA!$B$4),ISNUMBER(SEARCH(PESQUISA!$B$3,D1253))),ROW()-1,"")</f>
        <v/>
      </c>
    </row>
    <row r="1254" spans="1:14" x14ac:dyDescent="0.3">
      <c r="A1254" t="s">
        <v>3815</v>
      </c>
      <c r="B1254" t="s">
        <v>29</v>
      </c>
      <c r="C1254" t="s">
        <v>3816</v>
      </c>
      <c r="D1254" t="s">
        <v>3817</v>
      </c>
      <c r="E1254" t="s">
        <v>60</v>
      </c>
      <c r="F1254" s="7">
        <v>199.01</v>
      </c>
      <c r="G1254" t="s">
        <v>33</v>
      </c>
      <c r="H1254" t="s">
        <v>34</v>
      </c>
      <c r="I1254" t="s">
        <v>3781</v>
      </c>
      <c r="L1254" s="8">
        <v>3.3999999999999998E-3</v>
      </c>
      <c r="M1254" t="s">
        <v>36</v>
      </c>
      <c r="N1254" t="str">
        <f>IF(AND(PESQUISA!$B$3&lt;&gt;"",OR(PESQUISA!$B$4="TODAS",B1254=PESQUISA!$B$4),ISNUMBER(SEARCH(PESQUISA!$B$3,D1254))),ROW()-1,"")</f>
        <v/>
      </c>
    </row>
    <row r="1255" spans="1:14" x14ac:dyDescent="0.3">
      <c r="A1255" t="s">
        <v>3818</v>
      </c>
      <c r="B1255" t="s">
        <v>29</v>
      </c>
      <c r="C1255" t="s">
        <v>3819</v>
      </c>
      <c r="D1255" t="s">
        <v>3820</v>
      </c>
      <c r="E1255" t="s">
        <v>60</v>
      </c>
      <c r="F1255" s="7">
        <v>235.45</v>
      </c>
      <c r="G1255" t="s">
        <v>33</v>
      </c>
      <c r="H1255" t="s">
        <v>34</v>
      </c>
      <c r="I1255" t="s">
        <v>3781</v>
      </c>
      <c r="L1255" s="8">
        <v>3.3E-3</v>
      </c>
      <c r="M1255" t="s">
        <v>36</v>
      </c>
      <c r="N1255" t="str">
        <f>IF(AND(PESQUISA!$B$3&lt;&gt;"",OR(PESQUISA!$B$4="TODAS",B1255=PESQUISA!$B$4),ISNUMBER(SEARCH(PESQUISA!$B$3,D1255))),ROW()-1,"")</f>
        <v/>
      </c>
    </row>
    <row r="1256" spans="1:14" x14ac:dyDescent="0.3">
      <c r="A1256" t="s">
        <v>3821</v>
      </c>
      <c r="B1256" t="s">
        <v>29</v>
      </c>
      <c r="C1256" t="s">
        <v>3822</v>
      </c>
      <c r="D1256" t="s">
        <v>3823</v>
      </c>
      <c r="E1256" t="s">
        <v>60</v>
      </c>
      <c r="F1256" s="7">
        <v>279.82</v>
      </c>
      <c r="G1256" t="s">
        <v>33</v>
      </c>
      <c r="H1256" t="s">
        <v>34</v>
      </c>
      <c r="I1256" t="s">
        <v>3781</v>
      </c>
      <c r="L1256" s="8">
        <v>3.5999999999999999E-3</v>
      </c>
      <c r="M1256" t="s">
        <v>36</v>
      </c>
      <c r="N1256" t="str">
        <f>IF(AND(PESQUISA!$B$3&lt;&gt;"",OR(PESQUISA!$B$4="TODAS",B1256=PESQUISA!$B$4),ISNUMBER(SEARCH(PESQUISA!$B$3,D1256))),ROW()-1,"")</f>
        <v/>
      </c>
    </row>
    <row r="1257" spans="1:14" x14ac:dyDescent="0.3">
      <c r="A1257" t="s">
        <v>3824</v>
      </c>
      <c r="B1257" t="s">
        <v>29</v>
      </c>
      <c r="C1257" t="s">
        <v>3825</v>
      </c>
      <c r="D1257" t="s">
        <v>3826</v>
      </c>
      <c r="E1257" t="s">
        <v>60</v>
      </c>
      <c r="F1257" s="7">
        <v>318.91000000000003</v>
      </c>
      <c r="G1257" t="s">
        <v>33</v>
      </c>
      <c r="H1257" t="s">
        <v>34</v>
      </c>
      <c r="I1257" t="s">
        <v>3781</v>
      </c>
      <c r="L1257" s="8">
        <v>3.5999999999999999E-3</v>
      </c>
      <c r="M1257" t="s">
        <v>36</v>
      </c>
      <c r="N1257" t="str">
        <f>IF(AND(PESQUISA!$B$3&lt;&gt;"",OR(PESQUISA!$B$4="TODAS",B1257=PESQUISA!$B$4),ISNUMBER(SEARCH(PESQUISA!$B$3,D1257))),ROW()-1,"")</f>
        <v/>
      </c>
    </row>
    <row r="1258" spans="1:14" x14ac:dyDescent="0.3">
      <c r="A1258" t="s">
        <v>3827</v>
      </c>
      <c r="B1258" t="s">
        <v>29</v>
      </c>
      <c r="C1258" t="s">
        <v>3828</v>
      </c>
      <c r="D1258" t="s">
        <v>3829</v>
      </c>
      <c r="E1258" t="s">
        <v>60</v>
      </c>
      <c r="F1258" s="7">
        <v>358</v>
      </c>
      <c r="G1258" t="s">
        <v>33</v>
      </c>
      <c r="H1258" t="s">
        <v>34</v>
      </c>
      <c r="I1258" t="s">
        <v>3781</v>
      </c>
      <c r="L1258" s="8">
        <v>3.5999999999999999E-3</v>
      </c>
      <c r="M1258" t="s">
        <v>36</v>
      </c>
      <c r="N1258" t="str">
        <f>IF(AND(PESQUISA!$B$3&lt;&gt;"",OR(PESQUISA!$B$4="TODAS",B1258=PESQUISA!$B$4),ISNUMBER(SEARCH(PESQUISA!$B$3,D1258))),ROW()-1,"")</f>
        <v/>
      </c>
    </row>
    <row r="1259" spans="1:14" x14ac:dyDescent="0.3">
      <c r="A1259" t="s">
        <v>3830</v>
      </c>
      <c r="B1259" t="s">
        <v>29</v>
      </c>
      <c r="C1259" t="s">
        <v>3831</v>
      </c>
      <c r="D1259" t="s">
        <v>3832</v>
      </c>
      <c r="E1259" t="s">
        <v>60</v>
      </c>
      <c r="F1259" s="7">
        <v>441.45</v>
      </c>
      <c r="G1259" t="s">
        <v>33</v>
      </c>
      <c r="H1259" t="s">
        <v>34</v>
      </c>
      <c r="I1259" t="s">
        <v>3781</v>
      </c>
      <c r="L1259" s="8">
        <v>3.7000000000000002E-3</v>
      </c>
      <c r="M1259" t="s">
        <v>36</v>
      </c>
      <c r="N1259" t="str">
        <f>IF(AND(PESQUISA!$B$3&lt;&gt;"",OR(PESQUISA!$B$4="TODAS",B1259=PESQUISA!$B$4),ISNUMBER(SEARCH(PESQUISA!$B$3,D1259))),ROW()-1,"")</f>
        <v/>
      </c>
    </row>
    <row r="1260" spans="1:14" x14ac:dyDescent="0.3">
      <c r="A1260" t="s">
        <v>3833</v>
      </c>
      <c r="B1260" t="s">
        <v>29</v>
      </c>
      <c r="C1260" t="s">
        <v>3834</v>
      </c>
      <c r="D1260" t="s">
        <v>3835</v>
      </c>
      <c r="E1260" t="s">
        <v>60</v>
      </c>
      <c r="F1260" s="7">
        <v>516.98</v>
      </c>
      <c r="G1260" t="s">
        <v>33</v>
      </c>
      <c r="H1260" t="s">
        <v>34</v>
      </c>
      <c r="I1260" t="s">
        <v>3781</v>
      </c>
      <c r="L1260" s="8">
        <v>3.5999999999999999E-3</v>
      </c>
      <c r="M1260" t="s">
        <v>36</v>
      </c>
      <c r="N1260" t="str">
        <f>IF(AND(PESQUISA!$B$3&lt;&gt;"",OR(PESQUISA!$B$4="TODAS",B1260=PESQUISA!$B$4),ISNUMBER(SEARCH(PESQUISA!$B$3,D1260))),ROW()-1,"")</f>
        <v/>
      </c>
    </row>
    <row r="1261" spans="1:14" x14ac:dyDescent="0.3">
      <c r="A1261" t="s">
        <v>3836</v>
      </c>
      <c r="B1261" t="s">
        <v>29</v>
      </c>
      <c r="C1261" t="s">
        <v>3837</v>
      </c>
      <c r="D1261" t="s">
        <v>3838</v>
      </c>
      <c r="E1261" t="s">
        <v>60</v>
      </c>
      <c r="F1261" s="7">
        <v>917.11</v>
      </c>
      <c r="G1261" t="s">
        <v>33</v>
      </c>
      <c r="H1261" t="s">
        <v>34</v>
      </c>
      <c r="I1261" t="s">
        <v>3781</v>
      </c>
      <c r="L1261" s="8">
        <v>5.1999999999999998E-3</v>
      </c>
      <c r="M1261" t="s">
        <v>36</v>
      </c>
      <c r="N1261" t="str">
        <f>IF(AND(PESQUISA!$B$3&lt;&gt;"",OR(PESQUISA!$B$4="TODAS",B1261=PESQUISA!$B$4),ISNUMBER(SEARCH(PESQUISA!$B$3,D1261))),ROW()-1,"")</f>
        <v/>
      </c>
    </row>
    <row r="1262" spans="1:14" x14ac:dyDescent="0.3">
      <c r="A1262" t="s">
        <v>3839</v>
      </c>
      <c r="B1262" t="s">
        <v>29</v>
      </c>
      <c r="C1262" t="s">
        <v>3840</v>
      </c>
      <c r="D1262" t="s">
        <v>3841</v>
      </c>
      <c r="E1262" t="s">
        <v>60</v>
      </c>
      <c r="F1262" s="7">
        <v>1146.52</v>
      </c>
      <c r="G1262" t="s">
        <v>33</v>
      </c>
      <c r="H1262" t="s">
        <v>34</v>
      </c>
      <c r="I1262" t="s">
        <v>3781</v>
      </c>
      <c r="L1262" s="8">
        <v>4.8999999999999998E-3</v>
      </c>
      <c r="M1262" t="s">
        <v>36</v>
      </c>
      <c r="N1262" t="str">
        <f>IF(AND(PESQUISA!$B$3&lt;&gt;"",OR(PESQUISA!$B$4="TODAS",B1262=PESQUISA!$B$4),ISNUMBER(SEARCH(PESQUISA!$B$3,D1262))),ROW()-1,"")</f>
        <v/>
      </c>
    </row>
    <row r="1263" spans="1:14" x14ac:dyDescent="0.3">
      <c r="A1263" t="s">
        <v>3842</v>
      </c>
      <c r="B1263" t="s">
        <v>29</v>
      </c>
      <c r="C1263" t="s">
        <v>3843</v>
      </c>
      <c r="D1263" t="s">
        <v>3844</v>
      </c>
      <c r="E1263" t="s">
        <v>60</v>
      </c>
      <c r="F1263" s="7">
        <v>1009.26</v>
      </c>
      <c r="G1263" t="s">
        <v>33</v>
      </c>
      <c r="H1263" t="s">
        <v>34</v>
      </c>
      <c r="I1263" t="s">
        <v>3781</v>
      </c>
      <c r="L1263" s="8">
        <v>5.4000000000000003E-3</v>
      </c>
      <c r="M1263" t="s">
        <v>36</v>
      </c>
      <c r="N1263" t="str">
        <f>IF(AND(PESQUISA!$B$3&lt;&gt;"",OR(PESQUISA!$B$4="TODAS",B1263=PESQUISA!$B$4),ISNUMBER(SEARCH(PESQUISA!$B$3,D1263))),ROW()-1,"")</f>
        <v/>
      </c>
    </row>
    <row r="1264" spans="1:14" x14ac:dyDescent="0.3">
      <c r="A1264" t="s">
        <v>3845</v>
      </c>
      <c r="B1264" t="s">
        <v>29</v>
      </c>
      <c r="C1264" t="s">
        <v>3846</v>
      </c>
      <c r="D1264" t="s">
        <v>3847</v>
      </c>
      <c r="E1264" t="s">
        <v>60</v>
      </c>
      <c r="F1264" s="7">
        <v>1268.53</v>
      </c>
      <c r="G1264" t="s">
        <v>33</v>
      </c>
      <c r="H1264" t="s">
        <v>34</v>
      </c>
      <c r="I1264" t="s">
        <v>3781</v>
      </c>
      <c r="L1264" s="8">
        <v>7.0000000000000001E-3</v>
      </c>
      <c r="M1264" t="s">
        <v>36</v>
      </c>
      <c r="N1264" t="str">
        <f>IF(AND(PESQUISA!$B$3&lt;&gt;"",OR(PESQUISA!$B$4="TODAS",B1264=PESQUISA!$B$4),ISNUMBER(SEARCH(PESQUISA!$B$3,D1264))),ROW()-1,"")</f>
        <v/>
      </c>
    </row>
    <row r="1265" spans="1:14" x14ac:dyDescent="0.3">
      <c r="A1265" t="s">
        <v>3848</v>
      </c>
      <c r="B1265" t="s">
        <v>29</v>
      </c>
      <c r="C1265" t="s">
        <v>3849</v>
      </c>
      <c r="D1265" t="s">
        <v>3850</v>
      </c>
      <c r="E1265" t="s">
        <v>60</v>
      </c>
      <c r="F1265" s="7">
        <v>1525.56</v>
      </c>
      <c r="G1265" t="s">
        <v>33</v>
      </c>
      <c r="H1265" t="s">
        <v>34</v>
      </c>
      <c r="I1265" t="s">
        <v>3781</v>
      </c>
      <c r="L1265" s="8">
        <v>6.1999999999999998E-3</v>
      </c>
      <c r="M1265" t="s">
        <v>36</v>
      </c>
      <c r="N1265" t="str">
        <f>IF(AND(PESQUISA!$B$3&lt;&gt;"",OR(PESQUISA!$B$4="TODAS",B1265=PESQUISA!$B$4),ISNUMBER(SEARCH(PESQUISA!$B$3,D1265))),ROW()-1,"")</f>
        <v/>
      </c>
    </row>
    <row r="1266" spans="1:14" x14ac:dyDescent="0.3">
      <c r="A1266" t="s">
        <v>3851</v>
      </c>
      <c r="B1266" t="s">
        <v>29</v>
      </c>
      <c r="C1266" t="s">
        <v>3852</v>
      </c>
      <c r="D1266" t="s">
        <v>3853</v>
      </c>
      <c r="E1266" t="s">
        <v>60</v>
      </c>
      <c r="F1266" s="7">
        <v>1796.79</v>
      </c>
      <c r="G1266" t="s">
        <v>33</v>
      </c>
      <c r="H1266" t="s">
        <v>34</v>
      </c>
      <c r="I1266" t="s">
        <v>3781</v>
      </c>
      <c r="L1266" s="8">
        <v>5.7000000000000002E-3</v>
      </c>
      <c r="M1266" t="s">
        <v>36</v>
      </c>
      <c r="N1266" t="str">
        <f>IF(AND(PESQUISA!$B$3&lt;&gt;"",OR(PESQUISA!$B$4="TODAS",B1266=PESQUISA!$B$4),ISNUMBER(SEARCH(PESQUISA!$B$3,D1266))),ROW()-1,"")</f>
        <v/>
      </c>
    </row>
    <row r="1267" spans="1:14" x14ac:dyDescent="0.3">
      <c r="A1267" t="s">
        <v>3854</v>
      </c>
      <c r="B1267" t="s">
        <v>29</v>
      </c>
      <c r="C1267" t="s">
        <v>3855</v>
      </c>
      <c r="D1267" t="s">
        <v>3856</v>
      </c>
      <c r="E1267" t="s">
        <v>60</v>
      </c>
      <c r="F1267" s="7">
        <v>197.92</v>
      </c>
      <c r="G1267" t="s">
        <v>33</v>
      </c>
      <c r="H1267" t="s">
        <v>34</v>
      </c>
      <c r="I1267" t="s">
        <v>3781</v>
      </c>
      <c r="L1267" s="8">
        <v>0</v>
      </c>
      <c r="M1267" t="s">
        <v>36</v>
      </c>
      <c r="N1267" t="str">
        <f>IF(AND(PESQUISA!$B$3&lt;&gt;"",OR(PESQUISA!$B$4="TODAS",B1267=PESQUISA!$B$4),ISNUMBER(SEARCH(PESQUISA!$B$3,D1267))),ROW()-1,"")</f>
        <v/>
      </c>
    </row>
    <row r="1268" spans="1:14" x14ac:dyDescent="0.3">
      <c r="A1268" t="s">
        <v>3857</v>
      </c>
      <c r="B1268" t="s">
        <v>29</v>
      </c>
      <c r="C1268" t="s">
        <v>3858</v>
      </c>
      <c r="D1268" t="s">
        <v>3859</v>
      </c>
      <c r="E1268" t="s">
        <v>60</v>
      </c>
      <c r="F1268" s="7">
        <v>108.23</v>
      </c>
      <c r="G1268" t="s">
        <v>33</v>
      </c>
      <c r="H1268" t="s">
        <v>34</v>
      </c>
      <c r="I1268" t="s">
        <v>3781</v>
      </c>
      <c r="L1268" s="8">
        <v>0</v>
      </c>
      <c r="M1268" t="s">
        <v>36</v>
      </c>
      <c r="N1268" t="str">
        <f>IF(AND(PESQUISA!$B$3&lt;&gt;"",OR(PESQUISA!$B$4="TODAS",B1268=PESQUISA!$B$4),ISNUMBER(SEARCH(PESQUISA!$B$3,D1268))),ROW()-1,"")</f>
        <v/>
      </c>
    </row>
    <row r="1269" spans="1:14" x14ac:dyDescent="0.3">
      <c r="A1269" t="s">
        <v>3860</v>
      </c>
      <c r="B1269" t="s">
        <v>29</v>
      </c>
      <c r="C1269" t="s">
        <v>3861</v>
      </c>
      <c r="D1269" t="s">
        <v>3862</v>
      </c>
      <c r="E1269" t="s">
        <v>60</v>
      </c>
      <c r="F1269" s="7">
        <v>119.95</v>
      </c>
      <c r="G1269" t="s">
        <v>33</v>
      </c>
      <c r="H1269" t="s">
        <v>34</v>
      </c>
      <c r="I1269" t="s">
        <v>3781</v>
      </c>
      <c r="L1269" s="8">
        <v>0</v>
      </c>
      <c r="M1269" t="s">
        <v>36</v>
      </c>
      <c r="N1269" t="str">
        <f>IF(AND(PESQUISA!$B$3&lt;&gt;"",OR(PESQUISA!$B$4="TODAS",B1269=PESQUISA!$B$4),ISNUMBER(SEARCH(PESQUISA!$B$3,D1269))),ROW()-1,"")</f>
        <v/>
      </c>
    </row>
    <row r="1270" spans="1:14" x14ac:dyDescent="0.3">
      <c r="A1270" t="s">
        <v>3863</v>
      </c>
      <c r="B1270" t="s">
        <v>29</v>
      </c>
      <c r="C1270" t="s">
        <v>3864</v>
      </c>
      <c r="D1270" t="s">
        <v>3865</v>
      </c>
      <c r="E1270" t="s">
        <v>60</v>
      </c>
      <c r="F1270" s="7">
        <v>136.51</v>
      </c>
      <c r="G1270" t="s">
        <v>33</v>
      </c>
      <c r="H1270" t="s">
        <v>34</v>
      </c>
      <c r="I1270" t="s">
        <v>3781</v>
      </c>
      <c r="L1270" s="8">
        <v>0</v>
      </c>
      <c r="M1270" t="s">
        <v>36</v>
      </c>
      <c r="N1270" t="str">
        <f>IF(AND(PESQUISA!$B$3&lt;&gt;"",OR(PESQUISA!$B$4="TODAS",B1270=PESQUISA!$B$4),ISNUMBER(SEARCH(PESQUISA!$B$3,D1270))),ROW()-1,"")</f>
        <v/>
      </c>
    </row>
    <row r="1271" spans="1:14" x14ac:dyDescent="0.3">
      <c r="A1271" t="s">
        <v>3866</v>
      </c>
      <c r="B1271" t="s">
        <v>29</v>
      </c>
      <c r="C1271" t="s">
        <v>3867</v>
      </c>
      <c r="D1271" t="s">
        <v>3868</v>
      </c>
      <c r="E1271" t="s">
        <v>60</v>
      </c>
      <c r="F1271" s="7">
        <v>153.07</v>
      </c>
      <c r="G1271" t="s">
        <v>33</v>
      </c>
      <c r="H1271" t="s">
        <v>34</v>
      </c>
      <c r="I1271" t="s">
        <v>3781</v>
      </c>
      <c r="L1271" s="8">
        <v>0</v>
      </c>
      <c r="M1271" t="s">
        <v>36</v>
      </c>
      <c r="N1271" t="str">
        <f>IF(AND(PESQUISA!$B$3&lt;&gt;"",OR(PESQUISA!$B$4="TODAS",B1271=PESQUISA!$B$4),ISNUMBER(SEARCH(PESQUISA!$B$3,D1271))),ROW()-1,"")</f>
        <v/>
      </c>
    </row>
    <row r="1272" spans="1:14" x14ac:dyDescent="0.3">
      <c r="A1272" t="s">
        <v>3869</v>
      </c>
      <c r="B1272" t="s">
        <v>29</v>
      </c>
      <c r="C1272" t="s">
        <v>3870</v>
      </c>
      <c r="D1272" t="s">
        <v>3871</v>
      </c>
      <c r="E1272" t="s">
        <v>60</v>
      </c>
      <c r="F1272" s="7">
        <v>164.79</v>
      </c>
      <c r="G1272" t="s">
        <v>33</v>
      </c>
      <c r="H1272" t="s">
        <v>34</v>
      </c>
      <c r="I1272" t="s">
        <v>3781</v>
      </c>
      <c r="L1272" s="8">
        <v>0</v>
      </c>
      <c r="M1272" t="s">
        <v>36</v>
      </c>
      <c r="N1272" t="str">
        <f>IF(AND(PESQUISA!$B$3&lt;&gt;"",OR(PESQUISA!$B$4="TODAS",B1272=PESQUISA!$B$4),ISNUMBER(SEARCH(PESQUISA!$B$3,D1272))),ROW()-1,"")</f>
        <v/>
      </c>
    </row>
    <row r="1273" spans="1:14" x14ac:dyDescent="0.3">
      <c r="A1273" t="s">
        <v>3872</v>
      </c>
      <c r="B1273" t="s">
        <v>29</v>
      </c>
      <c r="C1273" t="s">
        <v>3873</v>
      </c>
      <c r="D1273" t="s">
        <v>3874</v>
      </c>
      <c r="E1273" t="s">
        <v>60</v>
      </c>
      <c r="F1273" s="7">
        <v>181.36</v>
      </c>
      <c r="G1273" t="s">
        <v>33</v>
      </c>
      <c r="H1273" t="s">
        <v>34</v>
      </c>
      <c r="I1273" t="s">
        <v>3781</v>
      </c>
      <c r="L1273" s="8">
        <v>0</v>
      </c>
      <c r="M1273" t="s">
        <v>36</v>
      </c>
      <c r="N1273" t="str">
        <f>IF(AND(PESQUISA!$B$3&lt;&gt;"",OR(PESQUISA!$B$4="TODAS",B1273=PESQUISA!$B$4),ISNUMBER(SEARCH(PESQUISA!$B$3,D1273))),ROW()-1,"")</f>
        <v/>
      </c>
    </row>
    <row r="1274" spans="1:14" x14ac:dyDescent="0.3">
      <c r="A1274" t="s">
        <v>3875</v>
      </c>
      <c r="B1274" t="s">
        <v>29</v>
      </c>
      <c r="C1274" t="s">
        <v>3876</v>
      </c>
      <c r="D1274" t="s">
        <v>3877</v>
      </c>
      <c r="E1274" t="s">
        <v>60</v>
      </c>
      <c r="F1274" s="7">
        <v>123.43</v>
      </c>
      <c r="G1274" t="s">
        <v>33</v>
      </c>
      <c r="H1274" t="s">
        <v>34</v>
      </c>
      <c r="I1274" t="s">
        <v>3781</v>
      </c>
      <c r="L1274" s="8">
        <v>0</v>
      </c>
      <c r="M1274" t="s">
        <v>36</v>
      </c>
      <c r="N1274" t="str">
        <f>IF(AND(PESQUISA!$B$3&lt;&gt;"",OR(PESQUISA!$B$4="TODAS",B1274=PESQUISA!$B$4),ISNUMBER(SEARCH(PESQUISA!$B$3,D1274))),ROW()-1,"")</f>
        <v/>
      </c>
    </row>
    <row r="1275" spans="1:14" x14ac:dyDescent="0.3">
      <c r="A1275" t="s">
        <v>3878</v>
      </c>
      <c r="B1275" t="s">
        <v>29</v>
      </c>
      <c r="C1275" t="s">
        <v>3879</v>
      </c>
      <c r="D1275" t="s">
        <v>3880</v>
      </c>
      <c r="E1275" t="s">
        <v>60</v>
      </c>
      <c r="F1275" s="7">
        <v>148.16999999999999</v>
      </c>
      <c r="G1275" t="s">
        <v>33</v>
      </c>
      <c r="H1275" t="s">
        <v>34</v>
      </c>
      <c r="I1275" t="s">
        <v>3781</v>
      </c>
      <c r="L1275" s="8">
        <v>0</v>
      </c>
      <c r="M1275" t="s">
        <v>36</v>
      </c>
      <c r="N1275" t="str">
        <f>IF(AND(PESQUISA!$B$3&lt;&gt;"",OR(PESQUISA!$B$4="TODAS",B1275=PESQUISA!$B$4),ISNUMBER(SEARCH(PESQUISA!$B$3,D1275))),ROW()-1,"")</f>
        <v/>
      </c>
    </row>
    <row r="1276" spans="1:14" x14ac:dyDescent="0.3">
      <c r="A1276" t="s">
        <v>3881</v>
      </c>
      <c r="B1276" t="s">
        <v>29</v>
      </c>
      <c r="C1276" t="s">
        <v>3882</v>
      </c>
      <c r="D1276" t="s">
        <v>3883</v>
      </c>
      <c r="E1276" t="s">
        <v>60</v>
      </c>
      <c r="F1276" s="7">
        <v>181.66</v>
      </c>
      <c r="G1276" t="s">
        <v>33</v>
      </c>
      <c r="H1276" t="s">
        <v>34</v>
      </c>
      <c r="I1276" t="s">
        <v>3781</v>
      </c>
      <c r="L1276" s="8">
        <v>0</v>
      </c>
      <c r="M1276" t="s">
        <v>36</v>
      </c>
      <c r="N1276" t="str">
        <f>IF(AND(PESQUISA!$B$3&lt;&gt;"",OR(PESQUISA!$B$4="TODAS",B1276=PESQUISA!$B$4),ISNUMBER(SEARCH(PESQUISA!$B$3,D1276))),ROW()-1,"")</f>
        <v/>
      </c>
    </row>
    <row r="1277" spans="1:14" x14ac:dyDescent="0.3">
      <c r="A1277" t="s">
        <v>3884</v>
      </c>
      <c r="B1277" t="s">
        <v>29</v>
      </c>
      <c r="C1277" t="s">
        <v>3885</v>
      </c>
      <c r="D1277" t="s">
        <v>3886</v>
      </c>
      <c r="E1277" t="s">
        <v>60</v>
      </c>
      <c r="F1277" s="7">
        <v>215.26</v>
      </c>
      <c r="G1277" t="s">
        <v>33</v>
      </c>
      <c r="H1277" t="s">
        <v>34</v>
      </c>
      <c r="I1277" t="s">
        <v>3781</v>
      </c>
      <c r="L1277" s="8">
        <v>0</v>
      </c>
      <c r="M1277" t="s">
        <v>36</v>
      </c>
      <c r="N1277" t="str">
        <f>IF(AND(PESQUISA!$B$3&lt;&gt;"",OR(PESQUISA!$B$4="TODAS",B1277=PESQUISA!$B$4),ISNUMBER(SEARCH(PESQUISA!$B$3,D1277))),ROW()-1,"")</f>
        <v/>
      </c>
    </row>
    <row r="1278" spans="1:14" x14ac:dyDescent="0.3">
      <c r="A1278" t="s">
        <v>3887</v>
      </c>
      <c r="B1278" t="s">
        <v>29</v>
      </c>
      <c r="C1278" t="s">
        <v>3888</v>
      </c>
      <c r="D1278" t="s">
        <v>3889</v>
      </c>
      <c r="E1278" t="s">
        <v>60</v>
      </c>
      <c r="F1278" s="7">
        <v>232.76</v>
      </c>
      <c r="G1278" t="s">
        <v>33</v>
      </c>
      <c r="H1278" t="s">
        <v>34</v>
      </c>
      <c r="I1278" t="s">
        <v>3781</v>
      </c>
      <c r="L1278" s="8">
        <v>0</v>
      </c>
      <c r="M1278" t="s">
        <v>36</v>
      </c>
      <c r="N1278" t="str">
        <f>IF(AND(PESQUISA!$B$3&lt;&gt;"",OR(PESQUISA!$B$4="TODAS",B1278=PESQUISA!$B$4),ISNUMBER(SEARCH(PESQUISA!$B$3,D1278))),ROW()-1,"")</f>
        <v/>
      </c>
    </row>
    <row r="1279" spans="1:14" x14ac:dyDescent="0.3">
      <c r="A1279" t="s">
        <v>3890</v>
      </c>
      <c r="B1279" t="s">
        <v>29</v>
      </c>
      <c r="C1279" t="s">
        <v>3891</v>
      </c>
      <c r="D1279" t="s">
        <v>3892</v>
      </c>
      <c r="E1279" t="s">
        <v>60</v>
      </c>
      <c r="F1279" s="7">
        <v>81.19</v>
      </c>
      <c r="G1279" t="s">
        <v>33</v>
      </c>
      <c r="H1279" t="s">
        <v>34</v>
      </c>
      <c r="I1279" t="s">
        <v>3781</v>
      </c>
      <c r="L1279" s="8">
        <v>0</v>
      </c>
      <c r="M1279" t="s">
        <v>36</v>
      </c>
      <c r="N1279" t="str">
        <f>IF(AND(PESQUISA!$B$3&lt;&gt;"",OR(PESQUISA!$B$4="TODAS",B1279=PESQUISA!$B$4),ISNUMBER(SEARCH(PESQUISA!$B$3,D1279))),ROW()-1,"")</f>
        <v/>
      </c>
    </row>
    <row r="1280" spans="1:14" x14ac:dyDescent="0.3">
      <c r="A1280" t="s">
        <v>3893</v>
      </c>
      <c r="B1280" t="s">
        <v>29</v>
      </c>
      <c r="C1280" t="s">
        <v>3894</v>
      </c>
      <c r="D1280" t="s">
        <v>3895</v>
      </c>
      <c r="E1280" t="s">
        <v>60</v>
      </c>
      <c r="F1280" s="7">
        <v>89.94</v>
      </c>
      <c r="G1280" t="s">
        <v>33</v>
      </c>
      <c r="H1280" t="s">
        <v>34</v>
      </c>
      <c r="I1280" t="s">
        <v>3781</v>
      </c>
      <c r="L1280" s="8">
        <v>0</v>
      </c>
      <c r="M1280" t="s">
        <v>36</v>
      </c>
      <c r="N1280" t="str">
        <f>IF(AND(PESQUISA!$B$3&lt;&gt;"",OR(PESQUISA!$B$4="TODAS",B1280=PESQUISA!$B$4),ISNUMBER(SEARCH(PESQUISA!$B$3,D1280))),ROW()-1,"")</f>
        <v/>
      </c>
    </row>
    <row r="1281" spans="1:14" x14ac:dyDescent="0.3">
      <c r="A1281" t="s">
        <v>3896</v>
      </c>
      <c r="B1281" t="s">
        <v>29</v>
      </c>
      <c r="C1281" t="s">
        <v>3897</v>
      </c>
      <c r="D1281" t="s">
        <v>3898</v>
      </c>
      <c r="E1281" t="s">
        <v>60</v>
      </c>
      <c r="F1281" s="7">
        <v>102.31</v>
      </c>
      <c r="G1281" t="s">
        <v>33</v>
      </c>
      <c r="H1281" t="s">
        <v>34</v>
      </c>
      <c r="I1281" t="s">
        <v>3781</v>
      </c>
      <c r="L1281" s="8">
        <v>0</v>
      </c>
      <c r="M1281" t="s">
        <v>36</v>
      </c>
      <c r="N1281" t="str">
        <f>IF(AND(PESQUISA!$B$3&lt;&gt;"",OR(PESQUISA!$B$4="TODAS",B1281=PESQUISA!$B$4),ISNUMBER(SEARCH(PESQUISA!$B$3,D1281))),ROW()-1,"")</f>
        <v/>
      </c>
    </row>
    <row r="1282" spans="1:14" x14ac:dyDescent="0.3">
      <c r="A1282" t="s">
        <v>3899</v>
      </c>
      <c r="B1282" t="s">
        <v>29</v>
      </c>
      <c r="C1282" t="s">
        <v>3900</v>
      </c>
      <c r="D1282" t="s">
        <v>3901</v>
      </c>
      <c r="E1282" t="s">
        <v>60</v>
      </c>
      <c r="F1282" s="7">
        <v>114.68</v>
      </c>
      <c r="G1282" t="s">
        <v>33</v>
      </c>
      <c r="H1282" t="s">
        <v>34</v>
      </c>
      <c r="I1282" t="s">
        <v>3781</v>
      </c>
      <c r="L1282" s="8">
        <v>0</v>
      </c>
      <c r="M1282" t="s">
        <v>36</v>
      </c>
      <c r="N1282" t="str">
        <f>IF(AND(PESQUISA!$B$3&lt;&gt;"",OR(PESQUISA!$B$4="TODAS",B1282=PESQUISA!$B$4),ISNUMBER(SEARCH(PESQUISA!$B$3,D1282))),ROW()-1,"")</f>
        <v/>
      </c>
    </row>
    <row r="1283" spans="1:14" x14ac:dyDescent="0.3">
      <c r="A1283" t="s">
        <v>3902</v>
      </c>
      <c r="B1283" t="s">
        <v>29</v>
      </c>
      <c r="C1283" t="s">
        <v>3903</v>
      </c>
      <c r="D1283" t="s">
        <v>3904</v>
      </c>
      <c r="E1283" t="s">
        <v>60</v>
      </c>
      <c r="F1283" s="7">
        <v>140.93</v>
      </c>
      <c r="G1283" t="s">
        <v>33</v>
      </c>
      <c r="H1283" t="s">
        <v>34</v>
      </c>
      <c r="I1283" t="s">
        <v>3781</v>
      </c>
      <c r="L1283" s="8">
        <v>0</v>
      </c>
      <c r="M1283" t="s">
        <v>36</v>
      </c>
      <c r="N1283" t="str">
        <f>IF(AND(PESQUISA!$B$3&lt;&gt;"",OR(PESQUISA!$B$4="TODAS",B1283=PESQUISA!$B$4),ISNUMBER(SEARCH(PESQUISA!$B$3,D1283))),ROW()-1,"")</f>
        <v/>
      </c>
    </row>
    <row r="1284" spans="1:14" x14ac:dyDescent="0.3">
      <c r="A1284" t="s">
        <v>3905</v>
      </c>
      <c r="B1284" t="s">
        <v>29</v>
      </c>
      <c r="C1284" t="s">
        <v>3906</v>
      </c>
      <c r="D1284" t="s">
        <v>3907</v>
      </c>
      <c r="E1284" t="s">
        <v>60</v>
      </c>
      <c r="F1284" s="7">
        <v>175.96</v>
      </c>
      <c r="G1284" t="s">
        <v>33</v>
      </c>
      <c r="H1284" t="s">
        <v>34</v>
      </c>
      <c r="I1284" t="s">
        <v>3781</v>
      </c>
      <c r="L1284" s="8">
        <v>0</v>
      </c>
      <c r="M1284" t="s">
        <v>36</v>
      </c>
      <c r="N1284" t="str">
        <f>IF(AND(PESQUISA!$B$3&lt;&gt;"",OR(PESQUISA!$B$4="TODAS",B1284=PESQUISA!$B$4),ISNUMBER(SEARCH(PESQUISA!$B$3,D1284))),ROW()-1,"")</f>
        <v/>
      </c>
    </row>
    <row r="1285" spans="1:14" x14ac:dyDescent="0.3">
      <c r="A1285" t="s">
        <v>3908</v>
      </c>
      <c r="B1285" t="s">
        <v>29</v>
      </c>
      <c r="C1285" t="s">
        <v>3909</v>
      </c>
      <c r="D1285" t="s">
        <v>3910</v>
      </c>
      <c r="E1285" t="s">
        <v>40</v>
      </c>
      <c r="G1285" t="s">
        <v>33</v>
      </c>
      <c r="H1285" t="s">
        <v>34</v>
      </c>
      <c r="I1285" t="s">
        <v>3781</v>
      </c>
      <c r="M1285" t="s">
        <v>53</v>
      </c>
      <c r="N1285" t="str">
        <f>IF(AND(PESQUISA!$B$3&lt;&gt;"",OR(PESQUISA!$B$4="TODAS",B1285=PESQUISA!$B$4),ISNUMBER(SEARCH(PESQUISA!$B$3,D1285))),ROW()-1,"")</f>
        <v/>
      </c>
    </row>
    <row r="1286" spans="1:14" x14ac:dyDescent="0.3">
      <c r="A1286" t="s">
        <v>3911</v>
      </c>
      <c r="B1286" t="s">
        <v>29</v>
      </c>
      <c r="C1286" t="s">
        <v>3912</v>
      </c>
      <c r="D1286" t="s">
        <v>3913</v>
      </c>
      <c r="E1286" t="s">
        <v>40</v>
      </c>
      <c r="F1286" s="7">
        <v>194.36</v>
      </c>
      <c r="G1286" t="s">
        <v>33</v>
      </c>
      <c r="H1286" t="s">
        <v>34</v>
      </c>
      <c r="I1286" t="s">
        <v>3781</v>
      </c>
      <c r="L1286" s="8">
        <v>0.90359999999999996</v>
      </c>
      <c r="M1286" t="s">
        <v>36</v>
      </c>
      <c r="N1286" t="str">
        <f>IF(AND(PESQUISA!$B$3&lt;&gt;"",OR(PESQUISA!$B$4="TODAS",B1286=PESQUISA!$B$4),ISNUMBER(SEARCH(PESQUISA!$B$3,D1286))),ROW()-1,"")</f>
        <v/>
      </c>
    </row>
    <row r="1287" spans="1:14" x14ac:dyDescent="0.3">
      <c r="A1287" t="s">
        <v>3914</v>
      </c>
      <c r="B1287" t="s">
        <v>29</v>
      </c>
      <c r="C1287" t="s">
        <v>3915</v>
      </c>
      <c r="D1287" t="s">
        <v>3916</v>
      </c>
      <c r="E1287" t="s">
        <v>40</v>
      </c>
      <c r="F1287" s="7">
        <v>242.71</v>
      </c>
      <c r="G1287" t="s">
        <v>33</v>
      </c>
      <c r="H1287" t="s">
        <v>34</v>
      </c>
      <c r="I1287" t="s">
        <v>3781</v>
      </c>
      <c r="L1287" s="8">
        <v>0.91959999999999997</v>
      </c>
      <c r="M1287" t="s">
        <v>36</v>
      </c>
      <c r="N1287" t="str">
        <f>IF(AND(PESQUISA!$B$3&lt;&gt;"",OR(PESQUISA!$B$4="TODAS",B1287=PESQUISA!$B$4),ISNUMBER(SEARCH(PESQUISA!$B$3,D1287))),ROW()-1,"")</f>
        <v/>
      </c>
    </row>
    <row r="1288" spans="1:14" x14ac:dyDescent="0.3">
      <c r="A1288" t="s">
        <v>3917</v>
      </c>
      <c r="B1288" t="s">
        <v>29</v>
      </c>
      <c r="C1288" t="s">
        <v>3918</v>
      </c>
      <c r="D1288" t="s">
        <v>3919</v>
      </c>
      <c r="E1288" t="s">
        <v>40</v>
      </c>
      <c r="F1288" s="7">
        <v>339.42</v>
      </c>
      <c r="G1288" t="s">
        <v>33</v>
      </c>
      <c r="H1288" t="s">
        <v>34</v>
      </c>
      <c r="I1288" t="s">
        <v>3781</v>
      </c>
      <c r="L1288" s="8">
        <v>0.93779999999999997</v>
      </c>
      <c r="M1288" t="s">
        <v>36</v>
      </c>
      <c r="N1288" t="str">
        <f>IF(AND(PESQUISA!$B$3&lt;&gt;"",OR(PESQUISA!$B$4="TODAS",B1288=PESQUISA!$B$4),ISNUMBER(SEARCH(PESQUISA!$B$3,D1288))),ROW()-1,"")</f>
        <v/>
      </c>
    </row>
    <row r="1289" spans="1:14" x14ac:dyDescent="0.3">
      <c r="A1289" t="s">
        <v>3920</v>
      </c>
      <c r="B1289" t="s">
        <v>29</v>
      </c>
      <c r="C1289" t="s">
        <v>3921</v>
      </c>
      <c r="D1289" t="s">
        <v>3922</v>
      </c>
      <c r="E1289" t="s">
        <v>40</v>
      </c>
      <c r="G1289" t="s">
        <v>33</v>
      </c>
      <c r="H1289" t="s">
        <v>34</v>
      </c>
      <c r="I1289" t="s">
        <v>3781</v>
      </c>
      <c r="M1289" t="s">
        <v>53</v>
      </c>
      <c r="N1289" t="str">
        <f>IF(AND(PESQUISA!$B$3&lt;&gt;"",OR(PESQUISA!$B$4="TODAS",B1289=PESQUISA!$B$4),ISNUMBER(SEARCH(PESQUISA!$B$3,D1289))),ROW()-1,"")</f>
        <v/>
      </c>
    </row>
    <row r="1290" spans="1:14" x14ac:dyDescent="0.3">
      <c r="A1290" t="s">
        <v>3923</v>
      </c>
      <c r="B1290" t="s">
        <v>29</v>
      </c>
      <c r="C1290" t="s">
        <v>3924</v>
      </c>
      <c r="D1290" t="s">
        <v>3925</v>
      </c>
      <c r="E1290" t="s">
        <v>32</v>
      </c>
      <c r="F1290" s="7">
        <v>8.94</v>
      </c>
      <c r="G1290" t="s">
        <v>33</v>
      </c>
      <c r="H1290" t="s">
        <v>34</v>
      </c>
      <c r="I1290" t="s">
        <v>3781</v>
      </c>
      <c r="L1290" s="8">
        <v>0</v>
      </c>
      <c r="M1290" t="s">
        <v>36</v>
      </c>
      <c r="N1290" t="str">
        <f>IF(AND(PESQUISA!$B$3&lt;&gt;"",OR(PESQUISA!$B$4="TODAS",B1290=PESQUISA!$B$4),ISNUMBER(SEARCH(PESQUISA!$B$3,D1290))),ROW()-1,"")</f>
        <v/>
      </c>
    </row>
    <row r="1291" spans="1:14" x14ac:dyDescent="0.3">
      <c r="A1291" t="s">
        <v>3926</v>
      </c>
      <c r="B1291" t="s">
        <v>29</v>
      </c>
      <c r="C1291" t="s">
        <v>3927</v>
      </c>
      <c r="D1291" t="s">
        <v>3928</v>
      </c>
      <c r="E1291" t="s">
        <v>60</v>
      </c>
      <c r="F1291" s="7">
        <v>185.95</v>
      </c>
      <c r="G1291" t="s">
        <v>33</v>
      </c>
      <c r="H1291" t="s">
        <v>34</v>
      </c>
      <c r="I1291" t="s">
        <v>3929</v>
      </c>
      <c r="L1291" s="8">
        <v>0</v>
      </c>
      <c r="M1291" t="s">
        <v>36</v>
      </c>
      <c r="N1291" t="str">
        <f>IF(AND(PESQUISA!$B$3&lt;&gt;"",OR(PESQUISA!$B$4="TODAS",B1291=PESQUISA!$B$4),ISNUMBER(SEARCH(PESQUISA!$B$3,D1291))),ROW()-1,"")</f>
        <v/>
      </c>
    </row>
    <row r="1292" spans="1:14" x14ac:dyDescent="0.3">
      <c r="A1292" t="s">
        <v>3930</v>
      </c>
      <c r="B1292" t="s">
        <v>29</v>
      </c>
      <c r="C1292" t="s">
        <v>3931</v>
      </c>
      <c r="D1292" t="s">
        <v>3932</v>
      </c>
      <c r="E1292" t="s">
        <v>60</v>
      </c>
      <c r="G1292" t="s">
        <v>33</v>
      </c>
      <c r="H1292" t="s">
        <v>34</v>
      </c>
      <c r="I1292" t="s">
        <v>3929</v>
      </c>
      <c r="M1292" t="s">
        <v>53</v>
      </c>
      <c r="N1292" t="str">
        <f>IF(AND(PESQUISA!$B$3&lt;&gt;"",OR(PESQUISA!$B$4="TODAS",B1292=PESQUISA!$B$4),ISNUMBER(SEARCH(PESQUISA!$B$3,D1292))),ROW()-1,"")</f>
        <v/>
      </c>
    </row>
    <row r="1293" spans="1:14" x14ac:dyDescent="0.3">
      <c r="A1293" t="s">
        <v>3933</v>
      </c>
      <c r="B1293" t="s">
        <v>29</v>
      </c>
      <c r="C1293" t="s">
        <v>3934</v>
      </c>
      <c r="D1293" t="s">
        <v>3935</v>
      </c>
      <c r="E1293" t="s">
        <v>32</v>
      </c>
      <c r="F1293" s="7">
        <v>206.39</v>
      </c>
      <c r="G1293" t="s">
        <v>33</v>
      </c>
      <c r="H1293" t="s">
        <v>34</v>
      </c>
      <c r="I1293" t="s">
        <v>3929</v>
      </c>
      <c r="L1293" s="8">
        <v>0.43030000000000002</v>
      </c>
      <c r="M1293" t="s">
        <v>36</v>
      </c>
      <c r="N1293" t="str">
        <f>IF(AND(PESQUISA!$B$3&lt;&gt;"",OR(PESQUISA!$B$4="TODAS",B1293=PESQUISA!$B$4),ISNUMBER(SEARCH(PESQUISA!$B$3,D1293))),ROW()-1,"")</f>
        <v/>
      </c>
    </row>
    <row r="1294" spans="1:14" x14ac:dyDescent="0.3">
      <c r="A1294" t="s">
        <v>3936</v>
      </c>
      <c r="B1294" t="s">
        <v>29</v>
      </c>
      <c r="C1294" t="s">
        <v>3937</v>
      </c>
      <c r="D1294" t="s">
        <v>3938</v>
      </c>
      <c r="E1294" t="s">
        <v>32</v>
      </c>
      <c r="F1294" s="7">
        <v>177.71</v>
      </c>
      <c r="G1294" t="s">
        <v>33</v>
      </c>
      <c r="H1294" t="s">
        <v>34</v>
      </c>
      <c r="I1294" t="s">
        <v>3929</v>
      </c>
      <c r="L1294" s="8">
        <v>0.49969999999999998</v>
      </c>
      <c r="M1294" t="s">
        <v>36</v>
      </c>
      <c r="N1294" t="str">
        <f>IF(AND(PESQUISA!$B$3&lt;&gt;"",OR(PESQUISA!$B$4="TODAS",B1294=PESQUISA!$B$4),ISNUMBER(SEARCH(PESQUISA!$B$3,D1294))),ROW()-1,"")</f>
        <v/>
      </c>
    </row>
    <row r="1295" spans="1:14" x14ac:dyDescent="0.3">
      <c r="A1295" t="s">
        <v>3939</v>
      </c>
      <c r="B1295" t="s">
        <v>29</v>
      </c>
      <c r="C1295" t="s">
        <v>3940</v>
      </c>
      <c r="D1295" t="s">
        <v>3941</v>
      </c>
      <c r="E1295" t="s">
        <v>32</v>
      </c>
      <c r="F1295" s="7">
        <v>161.49</v>
      </c>
      <c r="G1295" t="s">
        <v>33</v>
      </c>
      <c r="H1295" t="s">
        <v>34</v>
      </c>
      <c r="I1295" t="s">
        <v>3929</v>
      </c>
      <c r="L1295" s="8">
        <v>0.54990000000000006</v>
      </c>
      <c r="M1295" t="s">
        <v>36</v>
      </c>
      <c r="N1295" t="str">
        <f>IF(AND(PESQUISA!$B$3&lt;&gt;"",OR(PESQUISA!$B$4="TODAS",B1295=PESQUISA!$B$4),ISNUMBER(SEARCH(PESQUISA!$B$3,D1295))),ROW()-1,"")</f>
        <v/>
      </c>
    </row>
    <row r="1296" spans="1:14" x14ac:dyDescent="0.3">
      <c r="A1296" t="s">
        <v>3942</v>
      </c>
      <c r="B1296" t="s">
        <v>29</v>
      </c>
      <c r="C1296" t="s">
        <v>3943</v>
      </c>
      <c r="D1296" t="s">
        <v>3944</v>
      </c>
      <c r="E1296" t="s">
        <v>60</v>
      </c>
      <c r="G1296" t="s">
        <v>33</v>
      </c>
      <c r="H1296" t="s">
        <v>34</v>
      </c>
      <c r="I1296" t="s">
        <v>3929</v>
      </c>
      <c r="M1296" t="s">
        <v>53</v>
      </c>
      <c r="N1296" t="str">
        <f>IF(AND(PESQUISA!$B$3&lt;&gt;"",OR(PESQUISA!$B$4="TODAS",B1296=PESQUISA!$B$4),ISNUMBER(SEARCH(PESQUISA!$B$3,D1296))),ROW()-1,"")</f>
        <v/>
      </c>
    </row>
    <row r="1297" spans="1:14" x14ac:dyDescent="0.3">
      <c r="A1297" t="s">
        <v>3945</v>
      </c>
      <c r="B1297" t="s">
        <v>29</v>
      </c>
      <c r="C1297" t="s">
        <v>3946</v>
      </c>
      <c r="D1297" t="s">
        <v>3947</v>
      </c>
      <c r="E1297" t="s">
        <v>60</v>
      </c>
      <c r="G1297" t="s">
        <v>33</v>
      </c>
      <c r="H1297" t="s">
        <v>34</v>
      </c>
      <c r="I1297" t="s">
        <v>3929</v>
      </c>
      <c r="M1297" t="s">
        <v>53</v>
      </c>
      <c r="N1297" t="str">
        <f>IF(AND(PESQUISA!$B$3&lt;&gt;"",OR(PESQUISA!$B$4="TODAS",B1297=PESQUISA!$B$4),ISNUMBER(SEARCH(PESQUISA!$B$3,D1297))),ROW()-1,"")</f>
        <v/>
      </c>
    </row>
    <row r="1298" spans="1:14" x14ac:dyDescent="0.3">
      <c r="A1298" t="s">
        <v>3948</v>
      </c>
      <c r="B1298" t="s">
        <v>29</v>
      </c>
      <c r="C1298" t="s">
        <v>3949</v>
      </c>
      <c r="D1298" t="s">
        <v>3950</v>
      </c>
      <c r="E1298" t="s">
        <v>60</v>
      </c>
      <c r="F1298" s="7">
        <v>60.3</v>
      </c>
      <c r="G1298" t="s">
        <v>33</v>
      </c>
      <c r="H1298" t="s">
        <v>34</v>
      </c>
      <c r="I1298" t="s">
        <v>3929</v>
      </c>
      <c r="L1298" s="8">
        <v>0</v>
      </c>
      <c r="M1298" t="s">
        <v>36</v>
      </c>
      <c r="N1298" t="str">
        <f>IF(AND(PESQUISA!$B$3&lt;&gt;"",OR(PESQUISA!$B$4="TODAS",B1298=PESQUISA!$B$4),ISNUMBER(SEARCH(PESQUISA!$B$3,D1298))),ROW()-1,"")</f>
        <v/>
      </c>
    </row>
    <row r="1299" spans="1:14" x14ac:dyDescent="0.3">
      <c r="A1299" t="s">
        <v>3951</v>
      </c>
      <c r="B1299" t="s">
        <v>29</v>
      </c>
      <c r="C1299" t="s">
        <v>3952</v>
      </c>
      <c r="D1299" t="s">
        <v>3953</v>
      </c>
      <c r="E1299" t="s">
        <v>60</v>
      </c>
      <c r="F1299" s="7">
        <v>60.44</v>
      </c>
      <c r="G1299" t="s">
        <v>33</v>
      </c>
      <c r="H1299" t="s">
        <v>34</v>
      </c>
      <c r="I1299" t="s">
        <v>3929</v>
      </c>
      <c r="L1299" s="8">
        <v>0</v>
      </c>
      <c r="M1299" t="s">
        <v>36</v>
      </c>
      <c r="N1299" t="str">
        <f>IF(AND(PESQUISA!$B$3&lt;&gt;"",OR(PESQUISA!$B$4="TODAS",B1299=PESQUISA!$B$4),ISNUMBER(SEARCH(PESQUISA!$B$3,D1299))),ROW()-1,"")</f>
        <v/>
      </c>
    </row>
    <row r="1300" spans="1:14" x14ac:dyDescent="0.3">
      <c r="A1300" t="s">
        <v>3954</v>
      </c>
      <c r="B1300" t="s">
        <v>29</v>
      </c>
      <c r="C1300" t="s">
        <v>3955</v>
      </c>
      <c r="D1300" t="s">
        <v>3956</v>
      </c>
      <c r="E1300" t="s">
        <v>60</v>
      </c>
      <c r="F1300" s="7">
        <v>60.63</v>
      </c>
      <c r="G1300" t="s">
        <v>33</v>
      </c>
      <c r="H1300" t="s">
        <v>34</v>
      </c>
      <c r="I1300" t="s">
        <v>3929</v>
      </c>
      <c r="L1300" s="8">
        <v>0</v>
      </c>
      <c r="M1300" t="s">
        <v>36</v>
      </c>
      <c r="N1300" t="str">
        <f>IF(AND(PESQUISA!$B$3&lt;&gt;"",OR(PESQUISA!$B$4="TODAS",B1300=PESQUISA!$B$4),ISNUMBER(SEARCH(PESQUISA!$B$3,D1300))),ROW()-1,"")</f>
        <v/>
      </c>
    </row>
    <row r="1301" spans="1:14" x14ac:dyDescent="0.3">
      <c r="A1301" t="s">
        <v>3957</v>
      </c>
      <c r="B1301" t="s">
        <v>29</v>
      </c>
      <c r="C1301" t="s">
        <v>3958</v>
      </c>
      <c r="D1301" t="s">
        <v>3959</v>
      </c>
      <c r="E1301" t="s">
        <v>60</v>
      </c>
      <c r="F1301" s="7">
        <v>66.63</v>
      </c>
      <c r="G1301" t="s">
        <v>33</v>
      </c>
      <c r="H1301" t="s">
        <v>34</v>
      </c>
      <c r="I1301" t="s">
        <v>3929</v>
      </c>
      <c r="L1301" s="8">
        <v>0</v>
      </c>
      <c r="M1301" t="s">
        <v>36</v>
      </c>
      <c r="N1301" t="str">
        <f>IF(AND(PESQUISA!$B$3&lt;&gt;"",OR(PESQUISA!$B$4="TODAS",B1301=PESQUISA!$B$4),ISNUMBER(SEARCH(PESQUISA!$B$3,D1301))),ROW()-1,"")</f>
        <v/>
      </c>
    </row>
    <row r="1302" spans="1:14" x14ac:dyDescent="0.3">
      <c r="A1302" t="s">
        <v>3960</v>
      </c>
      <c r="B1302" t="s">
        <v>29</v>
      </c>
      <c r="C1302" t="s">
        <v>3961</v>
      </c>
      <c r="D1302" t="s">
        <v>3962</v>
      </c>
      <c r="E1302" t="s">
        <v>60</v>
      </c>
      <c r="F1302" s="7">
        <v>66.77</v>
      </c>
      <c r="G1302" t="s">
        <v>33</v>
      </c>
      <c r="H1302" t="s">
        <v>34</v>
      </c>
      <c r="I1302" t="s">
        <v>3929</v>
      </c>
      <c r="L1302" s="8">
        <v>0</v>
      </c>
      <c r="M1302" t="s">
        <v>36</v>
      </c>
      <c r="N1302" t="str">
        <f>IF(AND(PESQUISA!$B$3&lt;&gt;"",OR(PESQUISA!$B$4="TODAS",B1302=PESQUISA!$B$4),ISNUMBER(SEARCH(PESQUISA!$B$3,D1302))),ROW()-1,"")</f>
        <v/>
      </c>
    </row>
    <row r="1303" spans="1:14" x14ac:dyDescent="0.3">
      <c r="A1303" t="s">
        <v>3963</v>
      </c>
      <c r="B1303" t="s">
        <v>29</v>
      </c>
      <c r="C1303" t="s">
        <v>3964</v>
      </c>
      <c r="D1303" t="s">
        <v>3965</v>
      </c>
      <c r="E1303" t="s">
        <v>60</v>
      </c>
      <c r="F1303" s="7">
        <v>66.959999999999994</v>
      </c>
      <c r="G1303" t="s">
        <v>33</v>
      </c>
      <c r="H1303" t="s">
        <v>34</v>
      </c>
      <c r="I1303" t="s">
        <v>3929</v>
      </c>
      <c r="L1303" s="8">
        <v>0</v>
      </c>
      <c r="M1303" t="s">
        <v>36</v>
      </c>
      <c r="N1303" t="str">
        <f>IF(AND(PESQUISA!$B$3&lt;&gt;"",OR(PESQUISA!$B$4="TODAS",B1303=PESQUISA!$B$4),ISNUMBER(SEARCH(PESQUISA!$B$3,D1303))),ROW()-1,"")</f>
        <v/>
      </c>
    </row>
    <row r="1304" spans="1:14" x14ac:dyDescent="0.3">
      <c r="A1304" t="s">
        <v>3966</v>
      </c>
      <c r="B1304" t="s">
        <v>29</v>
      </c>
      <c r="C1304" t="s">
        <v>3967</v>
      </c>
      <c r="D1304" t="s">
        <v>3968</v>
      </c>
      <c r="E1304" t="s">
        <v>60</v>
      </c>
      <c r="F1304" s="7">
        <v>92.54</v>
      </c>
      <c r="G1304" t="s">
        <v>33</v>
      </c>
      <c r="H1304" t="s">
        <v>34</v>
      </c>
      <c r="I1304" t="s">
        <v>3929</v>
      </c>
      <c r="L1304" s="8">
        <v>0</v>
      </c>
      <c r="M1304" t="s">
        <v>36</v>
      </c>
      <c r="N1304" t="str">
        <f>IF(AND(PESQUISA!$B$3&lt;&gt;"",OR(PESQUISA!$B$4="TODAS",B1304=PESQUISA!$B$4),ISNUMBER(SEARCH(PESQUISA!$B$3,D1304))),ROW()-1,"")</f>
        <v/>
      </c>
    </row>
    <row r="1305" spans="1:14" x14ac:dyDescent="0.3">
      <c r="A1305" t="s">
        <v>3969</v>
      </c>
      <c r="B1305" t="s">
        <v>29</v>
      </c>
      <c r="C1305" t="s">
        <v>3970</v>
      </c>
      <c r="D1305" t="s">
        <v>3971</v>
      </c>
      <c r="E1305" t="s">
        <v>60</v>
      </c>
      <c r="F1305" s="7">
        <v>92.92</v>
      </c>
      <c r="G1305" t="s">
        <v>33</v>
      </c>
      <c r="H1305" t="s">
        <v>34</v>
      </c>
      <c r="I1305" t="s">
        <v>3929</v>
      </c>
      <c r="L1305" s="8">
        <v>0</v>
      </c>
      <c r="M1305" t="s">
        <v>36</v>
      </c>
      <c r="N1305" t="str">
        <f>IF(AND(PESQUISA!$B$3&lt;&gt;"",OR(PESQUISA!$B$4="TODAS",B1305=PESQUISA!$B$4),ISNUMBER(SEARCH(PESQUISA!$B$3,D1305))),ROW()-1,"")</f>
        <v/>
      </c>
    </row>
    <row r="1306" spans="1:14" x14ac:dyDescent="0.3">
      <c r="A1306" t="s">
        <v>3972</v>
      </c>
      <c r="B1306" t="s">
        <v>29</v>
      </c>
      <c r="C1306" t="s">
        <v>3973</v>
      </c>
      <c r="D1306" t="s">
        <v>3974</v>
      </c>
      <c r="E1306" t="s">
        <v>60</v>
      </c>
      <c r="F1306" s="7">
        <v>93.36</v>
      </c>
      <c r="G1306" t="s">
        <v>33</v>
      </c>
      <c r="H1306" t="s">
        <v>34</v>
      </c>
      <c r="I1306" t="s">
        <v>3929</v>
      </c>
      <c r="L1306" s="8">
        <v>0</v>
      </c>
      <c r="M1306" t="s">
        <v>36</v>
      </c>
      <c r="N1306" t="str">
        <f>IF(AND(PESQUISA!$B$3&lt;&gt;"",OR(PESQUISA!$B$4="TODAS",B1306=PESQUISA!$B$4),ISNUMBER(SEARCH(PESQUISA!$B$3,D1306))),ROW()-1,"")</f>
        <v/>
      </c>
    </row>
    <row r="1307" spans="1:14" x14ac:dyDescent="0.3">
      <c r="A1307" t="s">
        <v>3975</v>
      </c>
      <c r="B1307" t="s">
        <v>29</v>
      </c>
      <c r="C1307" t="s">
        <v>3976</v>
      </c>
      <c r="D1307" t="s">
        <v>3977</v>
      </c>
      <c r="E1307" t="s">
        <v>60</v>
      </c>
      <c r="F1307" s="7">
        <v>39.380000000000003</v>
      </c>
      <c r="G1307" t="s">
        <v>33</v>
      </c>
      <c r="H1307" t="s">
        <v>34</v>
      </c>
      <c r="I1307" t="s">
        <v>3929</v>
      </c>
      <c r="L1307" s="8">
        <v>0</v>
      </c>
      <c r="M1307" t="s">
        <v>36</v>
      </c>
      <c r="N1307" t="str">
        <f>IF(AND(PESQUISA!$B$3&lt;&gt;"",OR(PESQUISA!$B$4="TODAS",B1307=PESQUISA!$B$4),ISNUMBER(SEARCH(PESQUISA!$B$3,D1307))),ROW()-1,"")</f>
        <v/>
      </c>
    </row>
    <row r="1308" spans="1:14" x14ac:dyDescent="0.3">
      <c r="A1308" t="s">
        <v>3978</v>
      </c>
      <c r="B1308" t="s">
        <v>29</v>
      </c>
      <c r="C1308" t="s">
        <v>3979</v>
      </c>
      <c r="D1308" t="s">
        <v>3980</v>
      </c>
      <c r="E1308" t="s">
        <v>60</v>
      </c>
      <c r="F1308" s="7">
        <v>39.700000000000003</v>
      </c>
      <c r="G1308" t="s">
        <v>33</v>
      </c>
      <c r="H1308" t="s">
        <v>34</v>
      </c>
      <c r="I1308" t="s">
        <v>3929</v>
      </c>
      <c r="L1308" s="8">
        <v>0</v>
      </c>
      <c r="M1308" t="s">
        <v>36</v>
      </c>
      <c r="N1308" t="str">
        <f>IF(AND(PESQUISA!$B$3&lt;&gt;"",OR(PESQUISA!$B$4="TODAS",B1308=PESQUISA!$B$4),ISNUMBER(SEARCH(PESQUISA!$B$3,D1308))),ROW()-1,"")</f>
        <v/>
      </c>
    </row>
    <row r="1309" spans="1:14" x14ac:dyDescent="0.3">
      <c r="A1309" t="s">
        <v>3981</v>
      </c>
      <c r="B1309" t="s">
        <v>29</v>
      </c>
      <c r="C1309" t="s">
        <v>3982</v>
      </c>
      <c r="D1309" t="s">
        <v>3983</v>
      </c>
      <c r="E1309" t="s">
        <v>60</v>
      </c>
      <c r="F1309" s="7">
        <v>39.549999999999997</v>
      </c>
      <c r="G1309" t="s">
        <v>33</v>
      </c>
      <c r="H1309" t="s">
        <v>34</v>
      </c>
      <c r="I1309" t="s">
        <v>3929</v>
      </c>
      <c r="L1309" s="8">
        <v>0</v>
      </c>
      <c r="M1309" t="s">
        <v>36</v>
      </c>
      <c r="N1309" t="str">
        <f>IF(AND(PESQUISA!$B$3&lt;&gt;"",OR(PESQUISA!$B$4="TODAS",B1309=PESQUISA!$B$4),ISNUMBER(SEARCH(PESQUISA!$B$3,D1309))),ROW()-1,"")</f>
        <v/>
      </c>
    </row>
    <row r="1310" spans="1:14" x14ac:dyDescent="0.3">
      <c r="A1310" t="s">
        <v>3984</v>
      </c>
      <c r="B1310" t="s">
        <v>29</v>
      </c>
      <c r="C1310" t="s">
        <v>3985</v>
      </c>
      <c r="D1310" t="s">
        <v>3986</v>
      </c>
      <c r="E1310" t="s">
        <v>60</v>
      </c>
      <c r="F1310" s="7">
        <v>48.01</v>
      </c>
      <c r="G1310" t="s">
        <v>33</v>
      </c>
      <c r="H1310" t="s">
        <v>34</v>
      </c>
      <c r="I1310" t="s">
        <v>3929</v>
      </c>
      <c r="L1310" s="8">
        <v>0</v>
      </c>
      <c r="M1310" t="s">
        <v>36</v>
      </c>
      <c r="N1310" t="str">
        <f>IF(AND(PESQUISA!$B$3&lt;&gt;"",OR(PESQUISA!$B$4="TODAS",B1310=PESQUISA!$B$4),ISNUMBER(SEARCH(PESQUISA!$B$3,D1310))),ROW()-1,"")</f>
        <v/>
      </c>
    </row>
    <row r="1311" spans="1:14" x14ac:dyDescent="0.3">
      <c r="A1311" t="s">
        <v>3987</v>
      </c>
      <c r="B1311" t="s">
        <v>29</v>
      </c>
      <c r="C1311" t="s">
        <v>3988</v>
      </c>
      <c r="D1311" t="s">
        <v>3989</v>
      </c>
      <c r="E1311" t="s">
        <v>60</v>
      </c>
      <c r="F1311" s="7">
        <v>60.8</v>
      </c>
      <c r="G1311" t="s">
        <v>33</v>
      </c>
      <c r="H1311" t="s">
        <v>34</v>
      </c>
      <c r="I1311" t="s">
        <v>3929</v>
      </c>
      <c r="L1311" s="8">
        <v>0</v>
      </c>
      <c r="M1311" t="s">
        <v>36</v>
      </c>
      <c r="N1311" t="str">
        <f>IF(AND(PESQUISA!$B$3&lt;&gt;"",OR(PESQUISA!$B$4="TODAS",B1311=PESQUISA!$B$4),ISNUMBER(SEARCH(PESQUISA!$B$3,D1311))),ROW()-1,"")</f>
        <v/>
      </c>
    </row>
    <row r="1312" spans="1:14" x14ac:dyDescent="0.3">
      <c r="A1312" t="s">
        <v>3990</v>
      </c>
      <c r="B1312" t="s">
        <v>29</v>
      </c>
      <c r="C1312" t="s">
        <v>3991</v>
      </c>
      <c r="D1312" t="s">
        <v>3992</v>
      </c>
      <c r="E1312" t="s">
        <v>60</v>
      </c>
      <c r="F1312" s="7">
        <v>66.05</v>
      </c>
      <c r="G1312" t="s">
        <v>33</v>
      </c>
      <c r="H1312" t="s">
        <v>34</v>
      </c>
      <c r="I1312" t="s">
        <v>3929</v>
      </c>
      <c r="L1312" s="8">
        <v>0.73160000000000003</v>
      </c>
      <c r="M1312" t="s">
        <v>36</v>
      </c>
      <c r="N1312" t="str">
        <f>IF(AND(PESQUISA!$B$3&lt;&gt;"",OR(PESQUISA!$B$4="TODAS",B1312=PESQUISA!$B$4),ISNUMBER(SEARCH(PESQUISA!$B$3,D1312))),ROW()-1,"")</f>
        <v/>
      </c>
    </row>
    <row r="1313" spans="1:14" x14ac:dyDescent="0.3">
      <c r="A1313" t="s">
        <v>3993</v>
      </c>
      <c r="B1313" t="s">
        <v>29</v>
      </c>
      <c r="C1313" t="s">
        <v>3994</v>
      </c>
      <c r="D1313" t="s">
        <v>3995</v>
      </c>
      <c r="E1313" t="s">
        <v>40</v>
      </c>
      <c r="F1313" s="7">
        <v>116.93</v>
      </c>
      <c r="G1313" t="s">
        <v>33</v>
      </c>
      <c r="H1313" t="s">
        <v>34</v>
      </c>
      <c r="I1313" t="s">
        <v>3929</v>
      </c>
      <c r="L1313" s="8">
        <v>0</v>
      </c>
      <c r="M1313" t="s">
        <v>36</v>
      </c>
      <c r="N1313" t="str">
        <f>IF(AND(PESQUISA!$B$3&lt;&gt;"",OR(PESQUISA!$B$4="TODAS",B1313=PESQUISA!$B$4),ISNUMBER(SEARCH(PESQUISA!$B$3,D1313))),ROW()-1,"")</f>
        <v/>
      </c>
    </row>
    <row r="1314" spans="1:14" x14ac:dyDescent="0.3">
      <c r="A1314" t="s">
        <v>3996</v>
      </c>
      <c r="B1314" t="s">
        <v>29</v>
      </c>
      <c r="C1314" t="s">
        <v>3997</v>
      </c>
      <c r="D1314" t="s">
        <v>3998</v>
      </c>
      <c r="E1314" t="s">
        <v>40</v>
      </c>
      <c r="F1314" s="7">
        <v>126.29</v>
      </c>
      <c r="G1314" t="s">
        <v>33</v>
      </c>
      <c r="H1314" t="s">
        <v>34</v>
      </c>
      <c r="I1314" t="s">
        <v>3929</v>
      </c>
      <c r="L1314" s="8">
        <v>0</v>
      </c>
      <c r="M1314" t="s">
        <v>36</v>
      </c>
      <c r="N1314" t="str">
        <f>IF(AND(PESQUISA!$B$3&lt;&gt;"",OR(PESQUISA!$B$4="TODAS",B1314=PESQUISA!$B$4),ISNUMBER(SEARCH(PESQUISA!$B$3,D1314))),ROW()-1,"")</f>
        <v/>
      </c>
    </row>
    <row r="1315" spans="1:14" x14ac:dyDescent="0.3">
      <c r="A1315" t="s">
        <v>3999</v>
      </c>
      <c r="B1315" t="s">
        <v>29</v>
      </c>
      <c r="C1315" t="s">
        <v>4000</v>
      </c>
      <c r="D1315" t="s">
        <v>4001</v>
      </c>
      <c r="E1315" t="s">
        <v>40</v>
      </c>
      <c r="F1315" s="7">
        <v>112.58</v>
      </c>
      <c r="G1315" t="s">
        <v>33</v>
      </c>
      <c r="H1315" t="s">
        <v>34</v>
      </c>
      <c r="I1315" t="s">
        <v>3929</v>
      </c>
      <c r="L1315" s="8">
        <v>0</v>
      </c>
      <c r="M1315" t="s">
        <v>36</v>
      </c>
      <c r="N1315" t="str">
        <f>IF(AND(PESQUISA!$B$3&lt;&gt;"",OR(PESQUISA!$B$4="TODAS",B1315=PESQUISA!$B$4),ISNUMBER(SEARCH(PESQUISA!$B$3,D1315))),ROW()-1,"")</f>
        <v/>
      </c>
    </row>
    <row r="1316" spans="1:14" x14ac:dyDescent="0.3">
      <c r="A1316" t="s">
        <v>4002</v>
      </c>
      <c r="B1316" t="s">
        <v>29</v>
      </c>
      <c r="C1316" t="s">
        <v>4003</v>
      </c>
      <c r="D1316" t="s">
        <v>4004</v>
      </c>
      <c r="E1316" t="s">
        <v>40</v>
      </c>
      <c r="G1316" t="s">
        <v>33</v>
      </c>
      <c r="H1316" t="s">
        <v>34</v>
      </c>
      <c r="I1316" t="s">
        <v>3929</v>
      </c>
      <c r="M1316" t="s">
        <v>53</v>
      </c>
      <c r="N1316" t="str">
        <f>IF(AND(PESQUISA!$B$3&lt;&gt;"",OR(PESQUISA!$B$4="TODAS",B1316=PESQUISA!$B$4),ISNUMBER(SEARCH(PESQUISA!$B$3,D1316))),ROW()-1,"")</f>
        <v/>
      </c>
    </row>
    <row r="1317" spans="1:14" x14ac:dyDescent="0.3">
      <c r="A1317" t="s">
        <v>4005</v>
      </c>
      <c r="B1317" t="s">
        <v>29</v>
      </c>
      <c r="C1317" t="s">
        <v>4006</v>
      </c>
      <c r="D1317" t="s">
        <v>4007</v>
      </c>
      <c r="E1317" t="s">
        <v>40</v>
      </c>
      <c r="F1317" s="7">
        <v>128.4</v>
      </c>
      <c r="G1317" t="s">
        <v>33</v>
      </c>
      <c r="H1317" t="s">
        <v>34</v>
      </c>
      <c r="I1317" t="s">
        <v>3929</v>
      </c>
      <c r="L1317" s="8">
        <v>0</v>
      </c>
      <c r="M1317" t="s">
        <v>36</v>
      </c>
      <c r="N1317" t="str">
        <f>IF(AND(PESQUISA!$B$3&lt;&gt;"",OR(PESQUISA!$B$4="TODAS",B1317=PESQUISA!$B$4),ISNUMBER(SEARCH(PESQUISA!$B$3,D1317))),ROW()-1,"")</f>
        <v/>
      </c>
    </row>
    <row r="1318" spans="1:14" x14ac:dyDescent="0.3">
      <c r="A1318" t="s">
        <v>4008</v>
      </c>
      <c r="B1318" t="s">
        <v>29</v>
      </c>
      <c r="C1318" t="s">
        <v>4009</v>
      </c>
      <c r="D1318" t="s">
        <v>4010</v>
      </c>
      <c r="E1318" t="s">
        <v>32</v>
      </c>
      <c r="G1318" t="s">
        <v>33</v>
      </c>
      <c r="H1318" t="s">
        <v>34</v>
      </c>
      <c r="I1318" t="s">
        <v>3929</v>
      </c>
      <c r="M1318" t="s">
        <v>53</v>
      </c>
      <c r="N1318" t="str">
        <f>IF(AND(PESQUISA!$B$3&lt;&gt;"",OR(PESQUISA!$B$4="TODAS",B1318=PESQUISA!$B$4),ISNUMBER(SEARCH(PESQUISA!$B$3,D1318))),ROW()-1,"")</f>
        <v/>
      </c>
    </row>
    <row r="1319" spans="1:14" x14ac:dyDescent="0.3">
      <c r="A1319" t="s">
        <v>4011</v>
      </c>
      <c r="B1319" t="s">
        <v>29</v>
      </c>
      <c r="C1319" t="s">
        <v>4012</v>
      </c>
      <c r="D1319" t="s">
        <v>4013</v>
      </c>
      <c r="E1319" t="s">
        <v>32</v>
      </c>
      <c r="G1319" t="s">
        <v>33</v>
      </c>
      <c r="H1319" t="s">
        <v>34</v>
      </c>
      <c r="I1319" t="s">
        <v>3929</v>
      </c>
      <c r="M1319" t="s">
        <v>53</v>
      </c>
      <c r="N1319" t="str">
        <f>IF(AND(PESQUISA!$B$3&lt;&gt;"",OR(PESQUISA!$B$4="TODAS",B1319=PESQUISA!$B$4),ISNUMBER(SEARCH(PESQUISA!$B$3,D1319))),ROW()-1,"")</f>
        <v/>
      </c>
    </row>
    <row r="1320" spans="1:14" x14ac:dyDescent="0.3">
      <c r="A1320" t="s">
        <v>4014</v>
      </c>
      <c r="B1320" t="s">
        <v>29</v>
      </c>
      <c r="C1320" t="s">
        <v>4015</v>
      </c>
      <c r="D1320" t="s">
        <v>4016</v>
      </c>
      <c r="E1320" t="s">
        <v>32</v>
      </c>
      <c r="F1320" s="7">
        <v>42.28</v>
      </c>
      <c r="G1320" t="s">
        <v>33</v>
      </c>
      <c r="H1320" t="s">
        <v>34</v>
      </c>
      <c r="I1320" t="s">
        <v>3929</v>
      </c>
      <c r="L1320" s="8">
        <v>0</v>
      </c>
      <c r="M1320" t="s">
        <v>36</v>
      </c>
      <c r="N1320" t="str">
        <f>IF(AND(PESQUISA!$B$3&lt;&gt;"",OR(PESQUISA!$B$4="TODAS",B1320=PESQUISA!$B$4),ISNUMBER(SEARCH(PESQUISA!$B$3,D1320))),ROW()-1,"")</f>
        <v/>
      </c>
    </row>
    <row r="1321" spans="1:14" x14ac:dyDescent="0.3">
      <c r="A1321" t="s">
        <v>4017</v>
      </c>
      <c r="B1321" t="s">
        <v>29</v>
      </c>
      <c r="C1321" t="s">
        <v>4018</v>
      </c>
      <c r="D1321" t="s">
        <v>4019</v>
      </c>
      <c r="E1321" t="s">
        <v>32</v>
      </c>
      <c r="F1321" s="7">
        <v>26.07</v>
      </c>
      <c r="G1321" t="s">
        <v>33</v>
      </c>
      <c r="H1321" t="s">
        <v>34</v>
      </c>
      <c r="I1321" t="s">
        <v>3929</v>
      </c>
      <c r="L1321" s="8">
        <v>0</v>
      </c>
      <c r="M1321" t="s">
        <v>36</v>
      </c>
      <c r="N1321" t="str">
        <f>IF(AND(PESQUISA!$B$3&lt;&gt;"",OR(PESQUISA!$B$4="TODAS",B1321=PESQUISA!$B$4),ISNUMBER(SEARCH(PESQUISA!$B$3,D1321))),ROW()-1,"")</f>
        <v/>
      </c>
    </row>
    <row r="1322" spans="1:14" x14ac:dyDescent="0.3">
      <c r="A1322" t="s">
        <v>4020</v>
      </c>
      <c r="B1322" t="s">
        <v>29</v>
      </c>
      <c r="C1322" t="s">
        <v>4021</v>
      </c>
      <c r="D1322" t="s">
        <v>4022</v>
      </c>
      <c r="E1322" t="s">
        <v>32</v>
      </c>
      <c r="F1322" s="7">
        <v>52.54</v>
      </c>
      <c r="G1322" t="s">
        <v>33</v>
      </c>
      <c r="H1322" t="s">
        <v>34</v>
      </c>
      <c r="I1322" t="s">
        <v>3929</v>
      </c>
      <c r="L1322" s="8">
        <v>0</v>
      </c>
      <c r="M1322" t="s">
        <v>36</v>
      </c>
      <c r="N1322" t="str">
        <f>IF(AND(PESQUISA!$B$3&lt;&gt;"",OR(PESQUISA!$B$4="TODAS",B1322=PESQUISA!$B$4),ISNUMBER(SEARCH(PESQUISA!$B$3,D1322))),ROW()-1,"")</f>
        <v/>
      </c>
    </row>
    <row r="1323" spans="1:14" x14ac:dyDescent="0.3">
      <c r="A1323" t="s">
        <v>4023</v>
      </c>
      <c r="B1323" t="s">
        <v>29</v>
      </c>
      <c r="C1323" t="s">
        <v>4024</v>
      </c>
      <c r="D1323" t="s">
        <v>4025</v>
      </c>
      <c r="E1323" t="s">
        <v>32</v>
      </c>
      <c r="F1323" s="7">
        <v>70.72</v>
      </c>
      <c r="G1323" t="s">
        <v>33</v>
      </c>
      <c r="H1323" t="s">
        <v>34</v>
      </c>
      <c r="I1323" t="s">
        <v>3929</v>
      </c>
      <c r="L1323" s="8">
        <v>0</v>
      </c>
      <c r="M1323" t="s">
        <v>36</v>
      </c>
      <c r="N1323" t="str">
        <f>IF(AND(PESQUISA!$B$3&lt;&gt;"",OR(PESQUISA!$B$4="TODAS",B1323=PESQUISA!$B$4),ISNUMBER(SEARCH(PESQUISA!$B$3,D1323))),ROW()-1,"")</f>
        <v/>
      </c>
    </row>
    <row r="1324" spans="1:14" x14ac:dyDescent="0.3">
      <c r="A1324" t="s">
        <v>4026</v>
      </c>
      <c r="B1324" t="s">
        <v>29</v>
      </c>
      <c r="C1324" t="s">
        <v>4027</v>
      </c>
      <c r="D1324" t="s">
        <v>4028</v>
      </c>
      <c r="E1324" t="s">
        <v>60</v>
      </c>
      <c r="F1324" s="7">
        <v>62.26</v>
      </c>
      <c r="G1324" t="s">
        <v>33</v>
      </c>
      <c r="H1324" t="s">
        <v>34</v>
      </c>
      <c r="I1324" t="s">
        <v>3929</v>
      </c>
      <c r="L1324" s="8">
        <v>0.77610000000000001</v>
      </c>
      <c r="M1324" t="s">
        <v>36</v>
      </c>
      <c r="N1324" t="str">
        <f>IF(AND(PESQUISA!$B$3&lt;&gt;"",OR(PESQUISA!$B$4="TODAS",B1324=PESQUISA!$B$4),ISNUMBER(SEARCH(PESQUISA!$B$3,D1324))),ROW()-1,"")</f>
        <v/>
      </c>
    </row>
    <row r="1325" spans="1:14" x14ac:dyDescent="0.3">
      <c r="A1325" t="s">
        <v>4029</v>
      </c>
      <c r="B1325" t="s">
        <v>29</v>
      </c>
      <c r="C1325" t="s">
        <v>4030</v>
      </c>
      <c r="D1325" t="s">
        <v>4031</v>
      </c>
      <c r="E1325" t="s">
        <v>60</v>
      </c>
      <c r="F1325" s="7">
        <v>52.26</v>
      </c>
      <c r="G1325" t="s">
        <v>33</v>
      </c>
      <c r="H1325" t="s">
        <v>34</v>
      </c>
      <c r="I1325" t="s">
        <v>3929</v>
      </c>
      <c r="L1325" s="8">
        <v>0.73329999999999995</v>
      </c>
      <c r="M1325" t="s">
        <v>36</v>
      </c>
      <c r="N1325" t="str">
        <f>IF(AND(PESQUISA!$B$3&lt;&gt;"",OR(PESQUISA!$B$4="TODAS",B1325=PESQUISA!$B$4),ISNUMBER(SEARCH(PESQUISA!$B$3,D1325))),ROW()-1,"")</f>
        <v/>
      </c>
    </row>
    <row r="1326" spans="1:14" x14ac:dyDescent="0.3">
      <c r="A1326" t="s">
        <v>4032</v>
      </c>
      <c r="B1326" t="s">
        <v>29</v>
      </c>
      <c r="C1326" t="s">
        <v>4033</v>
      </c>
      <c r="D1326" t="s">
        <v>4034</v>
      </c>
      <c r="E1326" t="s">
        <v>60</v>
      </c>
      <c r="F1326" s="7">
        <v>114.41</v>
      </c>
      <c r="G1326" t="s">
        <v>33</v>
      </c>
      <c r="H1326" t="s">
        <v>34</v>
      </c>
      <c r="I1326" t="s">
        <v>3929</v>
      </c>
      <c r="L1326" s="8">
        <v>0.87819999999999998</v>
      </c>
      <c r="M1326" t="s">
        <v>36</v>
      </c>
      <c r="N1326" t="str">
        <f>IF(AND(PESQUISA!$B$3&lt;&gt;"",OR(PESQUISA!$B$4="TODAS",B1326=PESQUISA!$B$4),ISNUMBER(SEARCH(PESQUISA!$B$3,D1326))),ROW()-1,"")</f>
        <v/>
      </c>
    </row>
    <row r="1327" spans="1:14" x14ac:dyDescent="0.3">
      <c r="A1327" t="s">
        <v>4035</v>
      </c>
      <c r="B1327" t="s">
        <v>29</v>
      </c>
      <c r="C1327" t="s">
        <v>4036</v>
      </c>
      <c r="D1327" t="s">
        <v>4037</v>
      </c>
      <c r="E1327" t="s">
        <v>60</v>
      </c>
      <c r="F1327" s="7">
        <v>146.82</v>
      </c>
      <c r="G1327" t="s">
        <v>33</v>
      </c>
      <c r="H1327" t="s">
        <v>34</v>
      </c>
      <c r="I1327" t="s">
        <v>3929</v>
      </c>
      <c r="L1327" s="8">
        <v>0.68430000000000002</v>
      </c>
      <c r="M1327" t="s">
        <v>36</v>
      </c>
      <c r="N1327" t="str">
        <f>IF(AND(PESQUISA!$B$3&lt;&gt;"",OR(PESQUISA!$B$4="TODAS",B1327=PESQUISA!$B$4),ISNUMBER(SEARCH(PESQUISA!$B$3,D1327))),ROW()-1,"")</f>
        <v/>
      </c>
    </row>
    <row r="1328" spans="1:14" x14ac:dyDescent="0.3">
      <c r="A1328" t="s">
        <v>4038</v>
      </c>
      <c r="B1328" t="s">
        <v>29</v>
      </c>
      <c r="C1328" t="s">
        <v>4039</v>
      </c>
      <c r="D1328" t="s">
        <v>4040</v>
      </c>
      <c r="E1328" t="s">
        <v>60</v>
      </c>
      <c r="F1328" s="7">
        <v>127.67</v>
      </c>
      <c r="G1328" t="s">
        <v>33</v>
      </c>
      <c r="H1328" t="s">
        <v>34</v>
      </c>
      <c r="I1328" t="s">
        <v>3929</v>
      </c>
      <c r="L1328" s="8">
        <v>0.6341</v>
      </c>
      <c r="M1328" t="s">
        <v>36</v>
      </c>
      <c r="N1328" t="str">
        <f>IF(AND(PESQUISA!$B$3&lt;&gt;"",OR(PESQUISA!$B$4="TODAS",B1328=PESQUISA!$B$4),ISNUMBER(SEARCH(PESQUISA!$B$3,D1328))),ROW()-1,"")</f>
        <v/>
      </c>
    </row>
    <row r="1329" spans="1:14" x14ac:dyDescent="0.3">
      <c r="A1329" t="s">
        <v>4041</v>
      </c>
      <c r="B1329" t="s">
        <v>29</v>
      </c>
      <c r="C1329" t="s">
        <v>4042</v>
      </c>
      <c r="D1329" t="s">
        <v>4043</v>
      </c>
      <c r="E1329" t="s">
        <v>60</v>
      </c>
      <c r="F1329" s="7">
        <v>181.12</v>
      </c>
      <c r="G1329" t="s">
        <v>33</v>
      </c>
      <c r="H1329" t="s">
        <v>34</v>
      </c>
      <c r="I1329" t="s">
        <v>3929</v>
      </c>
      <c r="L1329" s="8">
        <v>0.74650000000000005</v>
      </c>
      <c r="M1329" t="s">
        <v>36</v>
      </c>
      <c r="N1329" t="str">
        <f>IF(AND(PESQUISA!$B$3&lt;&gt;"",OR(PESQUISA!$B$4="TODAS",B1329=PESQUISA!$B$4),ISNUMBER(SEARCH(PESQUISA!$B$3,D1329))),ROW()-1,"")</f>
        <v/>
      </c>
    </row>
    <row r="1330" spans="1:14" x14ac:dyDescent="0.3">
      <c r="A1330" t="s">
        <v>4044</v>
      </c>
      <c r="B1330" t="s">
        <v>29</v>
      </c>
      <c r="C1330" t="s">
        <v>4045</v>
      </c>
      <c r="D1330" t="s">
        <v>4046</v>
      </c>
      <c r="E1330" t="s">
        <v>60</v>
      </c>
      <c r="F1330" s="7">
        <v>146.66999999999999</v>
      </c>
      <c r="G1330" t="s">
        <v>33</v>
      </c>
      <c r="H1330" t="s">
        <v>34</v>
      </c>
      <c r="I1330" t="s">
        <v>3929</v>
      </c>
      <c r="L1330" s="8">
        <v>0.92179999999999995</v>
      </c>
      <c r="M1330" t="s">
        <v>36</v>
      </c>
      <c r="N1330" t="str">
        <f>IF(AND(PESQUISA!$B$3&lt;&gt;"",OR(PESQUISA!$B$4="TODAS",B1330=PESQUISA!$B$4),ISNUMBER(SEARCH(PESQUISA!$B$3,D1330))),ROW()-1,"")</f>
        <v/>
      </c>
    </row>
    <row r="1331" spans="1:14" x14ac:dyDescent="0.3">
      <c r="A1331" t="s">
        <v>4047</v>
      </c>
      <c r="B1331" t="s">
        <v>29</v>
      </c>
      <c r="C1331" t="s">
        <v>4048</v>
      </c>
      <c r="D1331" t="s">
        <v>4049</v>
      </c>
      <c r="E1331" t="s">
        <v>60</v>
      </c>
      <c r="F1331" s="7">
        <v>112.04</v>
      </c>
      <c r="G1331" t="s">
        <v>33</v>
      </c>
      <c r="H1331" t="s">
        <v>34</v>
      </c>
      <c r="I1331" t="s">
        <v>3929</v>
      </c>
      <c r="L1331" s="8">
        <v>0.89670000000000005</v>
      </c>
      <c r="M1331" t="s">
        <v>36</v>
      </c>
      <c r="N1331" t="str">
        <f>IF(AND(PESQUISA!$B$3&lt;&gt;"",OR(PESQUISA!$B$4="TODAS",B1331=PESQUISA!$B$4),ISNUMBER(SEARCH(PESQUISA!$B$3,D1331))),ROW()-1,"")</f>
        <v/>
      </c>
    </row>
    <row r="1332" spans="1:14" x14ac:dyDescent="0.3">
      <c r="A1332" t="s">
        <v>4050</v>
      </c>
      <c r="B1332" t="s">
        <v>29</v>
      </c>
      <c r="C1332" t="s">
        <v>4051</v>
      </c>
      <c r="D1332" t="s">
        <v>4052</v>
      </c>
      <c r="E1332" t="s">
        <v>60</v>
      </c>
      <c r="F1332" s="7">
        <v>92.62</v>
      </c>
      <c r="G1332" t="s">
        <v>33</v>
      </c>
      <c r="H1332" t="s">
        <v>34</v>
      </c>
      <c r="I1332" t="s">
        <v>3929</v>
      </c>
      <c r="L1332" s="8">
        <v>0.87409999999999999</v>
      </c>
      <c r="M1332" t="s">
        <v>36</v>
      </c>
      <c r="N1332" t="str">
        <f>IF(AND(PESQUISA!$B$3&lt;&gt;"",OR(PESQUISA!$B$4="TODAS",B1332=PESQUISA!$B$4),ISNUMBER(SEARCH(PESQUISA!$B$3,D1332))),ROW()-1,"")</f>
        <v/>
      </c>
    </row>
    <row r="1333" spans="1:14" x14ac:dyDescent="0.3">
      <c r="A1333" t="s">
        <v>4053</v>
      </c>
      <c r="B1333" t="s">
        <v>29</v>
      </c>
      <c r="C1333" t="s">
        <v>4054</v>
      </c>
      <c r="D1333" t="s">
        <v>4055</v>
      </c>
      <c r="E1333" t="s">
        <v>60</v>
      </c>
      <c r="F1333" s="7">
        <v>39.549999999999997</v>
      </c>
      <c r="G1333" t="s">
        <v>33</v>
      </c>
      <c r="H1333" t="s">
        <v>34</v>
      </c>
      <c r="I1333" t="s">
        <v>3929</v>
      </c>
      <c r="L1333" s="8">
        <v>0</v>
      </c>
      <c r="M1333" t="s">
        <v>36</v>
      </c>
      <c r="N1333" t="str">
        <f>IF(AND(PESQUISA!$B$3&lt;&gt;"",OR(PESQUISA!$B$4="TODAS",B1333=PESQUISA!$B$4),ISNUMBER(SEARCH(PESQUISA!$B$3,D1333))),ROW()-1,"")</f>
        <v/>
      </c>
    </row>
    <row r="1334" spans="1:14" x14ac:dyDescent="0.3">
      <c r="A1334" t="s">
        <v>4056</v>
      </c>
      <c r="B1334" t="s">
        <v>29</v>
      </c>
      <c r="C1334" t="s">
        <v>4057</v>
      </c>
      <c r="D1334" t="s">
        <v>4058</v>
      </c>
      <c r="E1334" t="s">
        <v>32</v>
      </c>
      <c r="G1334" t="s">
        <v>33</v>
      </c>
      <c r="H1334" t="s">
        <v>34</v>
      </c>
      <c r="I1334" t="s">
        <v>3929</v>
      </c>
      <c r="M1334" t="s">
        <v>53</v>
      </c>
      <c r="N1334" t="str">
        <f>IF(AND(PESQUISA!$B$3&lt;&gt;"",OR(PESQUISA!$B$4="TODAS",B1334=PESQUISA!$B$4),ISNUMBER(SEARCH(PESQUISA!$B$3,D1334))),ROW()-1,"")</f>
        <v/>
      </c>
    </row>
    <row r="1335" spans="1:14" x14ac:dyDescent="0.3">
      <c r="A1335" t="s">
        <v>4059</v>
      </c>
      <c r="B1335" t="s">
        <v>29</v>
      </c>
      <c r="C1335" t="s">
        <v>4060</v>
      </c>
      <c r="D1335" t="s">
        <v>4061</v>
      </c>
      <c r="E1335" t="s">
        <v>60</v>
      </c>
      <c r="F1335" s="7">
        <v>6.36</v>
      </c>
      <c r="G1335" t="s">
        <v>33</v>
      </c>
      <c r="H1335" t="s">
        <v>34</v>
      </c>
      <c r="I1335" t="s">
        <v>3929</v>
      </c>
      <c r="L1335" s="8">
        <v>0</v>
      </c>
      <c r="M1335" t="s">
        <v>36</v>
      </c>
      <c r="N1335" t="str">
        <f>IF(AND(PESQUISA!$B$3&lt;&gt;"",OR(PESQUISA!$B$4="TODAS",B1335=PESQUISA!$B$4),ISNUMBER(SEARCH(PESQUISA!$B$3,D1335))),ROW()-1,"")</f>
        <v/>
      </c>
    </row>
    <row r="1336" spans="1:14" x14ac:dyDescent="0.3">
      <c r="A1336" t="s">
        <v>4062</v>
      </c>
      <c r="B1336" t="s">
        <v>29</v>
      </c>
      <c r="C1336" t="s">
        <v>4063</v>
      </c>
      <c r="D1336" t="s">
        <v>4064</v>
      </c>
      <c r="E1336" t="s">
        <v>32</v>
      </c>
      <c r="F1336" s="7">
        <v>9.6300000000000008</v>
      </c>
      <c r="G1336" t="s">
        <v>33</v>
      </c>
      <c r="H1336" t="s">
        <v>34</v>
      </c>
      <c r="I1336" t="s">
        <v>4065</v>
      </c>
      <c r="L1336" s="8">
        <v>0</v>
      </c>
      <c r="M1336" t="s">
        <v>36</v>
      </c>
      <c r="N1336" t="str">
        <f>IF(AND(PESQUISA!$B$3&lt;&gt;"",OR(PESQUISA!$B$4="TODAS",B1336=PESQUISA!$B$4),ISNUMBER(SEARCH(PESQUISA!$B$3,D1336))),ROW()-1,"")</f>
        <v/>
      </c>
    </row>
    <row r="1337" spans="1:14" x14ac:dyDescent="0.3">
      <c r="A1337" t="s">
        <v>4066</v>
      </c>
      <c r="B1337" t="s">
        <v>29</v>
      </c>
      <c r="C1337" t="s">
        <v>4067</v>
      </c>
      <c r="D1337" t="s">
        <v>4068</v>
      </c>
      <c r="E1337" t="s">
        <v>32</v>
      </c>
      <c r="F1337" s="7">
        <v>10.26</v>
      </c>
      <c r="G1337" t="s">
        <v>33</v>
      </c>
      <c r="H1337" t="s">
        <v>34</v>
      </c>
      <c r="I1337" t="s">
        <v>4065</v>
      </c>
      <c r="L1337" s="8">
        <v>0</v>
      </c>
      <c r="M1337" t="s">
        <v>36</v>
      </c>
      <c r="N1337" t="str">
        <f>IF(AND(PESQUISA!$B$3&lt;&gt;"",OR(PESQUISA!$B$4="TODAS",B1337=PESQUISA!$B$4),ISNUMBER(SEARCH(PESQUISA!$B$3,D1337))),ROW()-1,"")</f>
        <v/>
      </c>
    </row>
    <row r="1338" spans="1:14" x14ac:dyDescent="0.3">
      <c r="A1338" t="s">
        <v>4069</v>
      </c>
      <c r="B1338" t="s">
        <v>29</v>
      </c>
      <c r="C1338" t="s">
        <v>4070</v>
      </c>
      <c r="D1338" t="s">
        <v>4071</v>
      </c>
      <c r="E1338" t="s">
        <v>32</v>
      </c>
      <c r="F1338" s="7">
        <v>7.34</v>
      </c>
      <c r="G1338" t="s">
        <v>33</v>
      </c>
      <c r="H1338" t="s">
        <v>34</v>
      </c>
      <c r="I1338" t="s">
        <v>4065</v>
      </c>
      <c r="L1338" s="8">
        <v>0.1172</v>
      </c>
      <c r="M1338" t="s">
        <v>36</v>
      </c>
      <c r="N1338" t="str">
        <f>IF(AND(PESQUISA!$B$3&lt;&gt;"",OR(PESQUISA!$B$4="TODAS",B1338=PESQUISA!$B$4),ISNUMBER(SEARCH(PESQUISA!$B$3,D1338))),ROW()-1,"")</f>
        <v/>
      </c>
    </row>
    <row r="1339" spans="1:14" x14ac:dyDescent="0.3">
      <c r="A1339" t="s">
        <v>4072</v>
      </c>
      <c r="B1339" t="s">
        <v>29</v>
      </c>
      <c r="C1339" t="s">
        <v>4073</v>
      </c>
      <c r="D1339" t="s">
        <v>4074</v>
      </c>
      <c r="E1339" t="s">
        <v>32</v>
      </c>
      <c r="F1339" s="7">
        <v>7.97</v>
      </c>
      <c r="G1339" t="s">
        <v>33</v>
      </c>
      <c r="H1339" t="s">
        <v>34</v>
      </c>
      <c r="I1339" t="s">
        <v>4065</v>
      </c>
      <c r="L1339" s="8">
        <v>0.1079</v>
      </c>
      <c r="M1339" t="s">
        <v>36</v>
      </c>
      <c r="N1339" t="str">
        <f>IF(AND(PESQUISA!$B$3&lt;&gt;"",OR(PESQUISA!$B$4="TODAS",B1339=PESQUISA!$B$4),ISNUMBER(SEARCH(PESQUISA!$B$3,D1339))),ROW()-1,"")</f>
        <v/>
      </c>
    </row>
    <row r="1340" spans="1:14" x14ac:dyDescent="0.3">
      <c r="A1340" t="s">
        <v>4075</v>
      </c>
      <c r="B1340" t="s">
        <v>29</v>
      </c>
      <c r="C1340" t="s">
        <v>4076</v>
      </c>
      <c r="D1340" t="s">
        <v>4077</v>
      </c>
      <c r="E1340" t="s">
        <v>32</v>
      </c>
      <c r="F1340" s="7">
        <v>12.96</v>
      </c>
      <c r="G1340" t="s">
        <v>33</v>
      </c>
      <c r="H1340" t="s">
        <v>34</v>
      </c>
      <c r="I1340" t="s">
        <v>4065</v>
      </c>
      <c r="L1340" s="8">
        <v>0</v>
      </c>
      <c r="M1340" t="s">
        <v>36</v>
      </c>
      <c r="N1340" t="str">
        <f>IF(AND(PESQUISA!$B$3&lt;&gt;"",OR(PESQUISA!$B$4="TODAS",B1340=PESQUISA!$B$4),ISNUMBER(SEARCH(PESQUISA!$B$3,D1340))),ROW()-1,"")</f>
        <v/>
      </c>
    </row>
    <row r="1341" spans="1:14" x14ac:dyDescent="0.3">
      <c r="A1341" t="s">
        <v>4078</v>
      </c>
      <c r="B1341" t="s">
        <v>29</v>
      </c>
      <c r="C1341" t="s">
        <v>4079</v>
      </c>
      <c r="D1341" t="s">
        <v>4080</v>
      </c>
      <c r="E1341" t="s">
        <v>32</v>
      </c>
      <c r="F1341" s="7">
        <v>13.37</v>
      </c>
      <c r="G1341" t="s">
        <v>33</v>
      </c>
      <c r="H1341" t="s">
        <v>34</v>
      </c>
      <c r="I1341" t="s">
        <v>4065</v>
      </c>
      <c r="L1341" s="8">
        <v>0</v>
      </c>
      <c r="M1341" t="s">
        <v>36</v>
      </c>
      <c r="N1341" t="str">
        <f>IF(AND(PESQUISA!$B$3&lt;&gt;"",OR(PESQUISA!$B$4="TODAS",B1341=PESQUISA!$B$4),ISNUMBER(SEARCH(PESQUISA!$B$3,D1341))),ROW()-1,"")</f>
        <v/>
      </c>
    </row>
    <row r="1342" spans="1:14" x14ac:dyDescent="0.3">
      <c r="A1342" t="s">
        <v>4081</v>
      </c>
      <c r="B1342" t="s">
        <v>29</v>
      </c>
      <c r="C1342" t="s">
        <v>4082</v>
      </c>
      <c r="D1342" t="s">
        <v>4083</v>
      </c>
      <c r="E1342" t="s">
        <v>32</v>
      </c>
      <c r="F1342" s="7">
        <v>8.4</v>
      </c>
      <c r="G1342" t="s">
        <v>33</v>
      </c>
      <c r="H1342" t="s">
        <v>34</v>
      </c>
      <c r="I1342" t="s">
        <v>4065</v>
      </c>
      <c r="L1342" s="8">
        <v>0</v>
      </c>
      <c r="M1342" t="s">
        <v>36</v>
      </c>
      <c r="N1342" t="str">
        <f>IF(AND(PESQUISA!$B$3&lt;&gt;"",OR(PESQUISA!$B$4="TODAS",B1342=PESQUISA!$B$4),ISNUMBER(SEARCH(PESQUISA!$B$3,D1342))),ROW()-1,"")</f>
        <v/>
      </c>
    </row>
    <row r="1343" spans="1:14" x14ac:dyDescent="0.3">
      <c r="A1343" t="s">
        <v>4084</v>
      </c>
      <c r="B1343" t="s">
        <v>29</v>
      </c>
      <c r="C1343" t="s">
        <v>4085</v>
      </c>
      <c r="D1343" t="s">
        <v>4086</v>
      </c>
      <c r="E1343" t="s">
        <v>32</v>
      </c>
      <c r="F1343" s="7">
        <v>8.61</v>
      </c>
      <c r="G1343" t="s">
        <v>33</v>
      </c>
      <c r="H1343" t="s">
        <v>34</v>
      </c>
      <c r="I1343" t="s">
        <v>4065</v>
      </c>
      <c r="L1343" s="8">
        <v>0</v>
      </c>
      <c r="M1343" t="s">
        <v>36</v>
      </c>
      <c r="N1343" t="str">
        <f>IF(AND(PESQUISA!$B$3&lt;&gt;"",OR(PESQUISA!$B$4="TODAS",B1343=PESQUISA!$B$4),ISNUMBER(SEARCH(PESQUISA!$B$3,D1343))),ROW()-1,"")</f>
        <v/>
      </c>
    </row>
    <row r="1344" spans="1:14" x14ac:dyDescent="0.3">
      <c r="A1344" t="s">
        <v>4087</v>
      </c>
      <c r="B1344" t="s">
        <v>29</v>
      </c>
      <c r="C1344" t="s">
        <v>4088</v>
      </c>
      <c r="D1344" t="s">
        <v>4089</v>
      </c>
      <c r="E1344" t="s">
        <v>32</v>
      </c>
      <c r="F1344" s="7">
        <v>8.27</v>
      </c>
      <c r="G1344" t="s">
        <v>33</v>
      </c>
      <c r="H1344" t="s">
        <v>34</v>
      </c>
      <c r="I1344" t="s">
        <v>4065</v>
      </c>
      <c r="L1344" s="8">
        <v>0</v>
      </c>
      <c r="M1344" t="s">
        <v>36</v>
      </c>
      <c r="N1344" t="str">
        <f>IF(AND(PESQUISA!$B$3&lt;&gt;"",OR(PESQUISA!$B$4="TODAS",B1344=PESQUISA!$B$4),ISNUMBER(SEARCH(PESQUISA!$B$3,D1344))),ROW()-1,"")</f>
        <v/>
      </c>
    </row>
    <row r="1345" spans="1:14" x14ac:dyDescent="0.3">
      <c r="A1345" t="s">
        <v>4090</v>
      </c>
      <c r="B1345" t="s">
        <v>29</v>
      </c>
      <c r="C1345" t="s">
        <v>4091</v>
      </c>
      <c r="D1345" t="s">
        <v>4092</v>
      </c>
      <c r="E1345" t="s">
        <v>32</v>
      </c>
      <c r="F1345" s="7">
        <v>8.9</v>
      </c>
      <c r="G1345" t="s">
        <v>33</v>
      </c>
      <c r="H1345" t="s">
        <v>34</v>
      </c>
      <c r="I1345" t="s">
        <v>4065</v>
      </c>
      <c r="L1345" s="8">
        <v>0</v>
      </c>
      <c r="M1345" t="s">
        <v>36</v>
      </c>
      <c r="N1345" t="str">
        <f>IF(AND(PESQUISA!$B$3&lt;&gt;"",OR(PESQUISA!$B$4="TODAS",B1345=PESQUISA!$B$4),ISNUMBER(SEARCH(PESQUISA!$B$3,D1345))),ROW()-1,"")</f>
        <v/>
      </c>
    </row>
    <row r="1346" spans="1:14" x14ac:dyDescent="0.3">
      <c r="A1346" t="s">
        <v>4093</v>
      </c>
      <c r="B1346" t="s">
        <v>29</v>
      </c>
      <c r="C1346" t="s">
        <v>4094</v>
      </c>
      <c r="D1346" t="s">
        <v>4095</v>
      </c>
      <c r="E1346" t="s">
        <v>32</v>
      </c>
      <c r="F1346" s="7">
        <v>6.08</v>
      </c>
      <c r="G1346" t="s">
        <v>33</v>
      </c>
      <c r="H1346" t="s">
        <v>34</v>
      </c>
      <c r="I1346" t="s">
        <v>4065</v>
      </c>
      <c r="L1346" s="8">
        <v>0.1053</v>
      </c>
      <c r="M1346" t="s">
        <v>36</v>
      </c>
      <c r="N1346" t="str">
        <f>IF(AND(PESQUISA!$B$3&lt;&gt;"",OR(PESQUISA!$B$4="TODAS",B1346=PESQUISA!$B$4),ISNUMBER(SEARCH(PESQUISA!$B$3,D1346))),ROW()-1,"")</f>
        <v/>
      </c>
    </row>
    <row r="1347" spans="1:14" x14ac:dyDescent="0.3">
      <c r="A1347" t="s">
        <v>4096</v>
      </c>
      <c r="B1347" t="s">
        <v>29</v>
      </c>
      <c r="C1347" t="s">
        <v>4097</v>
      </c>
      <c r="D1347" t="s">
        <v>4098</v>
      </c>
      <c r="E1347" t="s">
        <v>32</v>
      </c>
      <c r="F1347" s="7">
        <v>6.71</v>
      </c>
      <c r="G1347" t="s">
        <v>33</v>
      </c>
      <c r="H1347" t="s">
        <v>34</v>
      </c>
      <c r="I1347" t="s">
        <v>4065</v>
      </c>
      <c r="L1347" s="8">
        <v>9.5399999999999999E-2</v>
      </c>
      <c r="M1347" t="s">
        <v>36</v>
      </c>
      <c r="N1347" t="str">
        <f>IF(AND(PESQUISA!$B$3&lt;&gt;"",OR(PESQUISA!$B$4="TODAS",B1347=PESQUISA!$B$4),ISNUMBER(SEARCH(PESQUISA!$B$3,D1347))),ROW()-1,"")</f>
        <v/>
      </c>
    </row>
    <row r="1348" spans="1:14" x14ac:dyDescent="0.3">
      <c r="A1348" t="s">
        <v>4099</v>
      </c>
      <c r="B1348" t="s">
        <v>29</v>
      </c>
      <c r="C1348" t="s">
        <v>4100</v>
      </c>
      <c r="D1348" t="s">
        <v>4101</v>
      </c>
      <c r="E1348" t="s">
        <v>32</v>
      </c>
      <c r="F1348" s="7">
        <v>12.11</v>
      </c>
      <c r="G1348" t="s">
        <v>33</v>
      </c>
      <c r="H1348" t="s">
        <v>34</v>
      </c>
      <c r="I1348" t="s">
        <v>4065</v>
      </c>
      <c r="L1348" s="8">
        <v>0</v>
      </c>
      <c r="M1348" t="s">
        <v>36</v>
      </c>
      <c r="N1348" t="str">
        <f>IF(AND(PESQUISA!$B$3&lt;&gt;"",OR(PESQUISA!$B$4="TODAS",B1348=PESQUISA!$B$4),ISNUMBER(SEARCH(PESQUISA!$B$3,D1348))),ROW()-1,"")</f>
        <v/>
      </c>
    </row>
    <row r="1349" spans="1:14" x14ac:dyDescent="0.3">
      <c r="A1349" t="s">
        <v>4102</v>
      </c>
      <c r="B1349" t="s">
        <v>29</v>
      </c>
      <c r="C1349" t="s">
        <v>4103</v>
      </c>
      <c r="D1349" t="s">
        <v>4104</v>
      </c>
      <c r="E1349" t="s">
        <v>32</v>
      </c>
      <c r="F1349" s="7">
        <v>12.52</v>
      </c>
      <c r="G1349" t="s">
        <v>33</v>
      </c>
      <c r="H1349" t="s">
        <v>34</v>
      </c>
      <c r="I1349" t="s">
        <v>4065</v>
      </c>
      <c r="L1349" s="8">
        <v>0</v>
      </c>
      <c r="M1349" t="s">
        <v>36</v>
      </c>
      <c r="N1349" t="str">
        <f>IF(AND(PESQUISA!$B$3&lt;&gt;"",OR(PESQUISA!$B$4="TODAS",B1349=PESQUISA!$B$4),ISNUMBER(SEARCH(PESQUISA!$B$3,D1349))),ROW()-1,"")</f>
        <v/>
      </c>
    </row>
    <row r="1350" spans="1:14" x14ac:dyDescent="0.3">
      <c r="A1350" t="s">
        <v>4105</v>
      </c>
      <c r="B1350" t="s">
        <v>29</v>
      </c>
      <c r="C1350" t="s">
        <v>4106</v>
      </c>
      <c r="D1350" t="s">
        <v>4107</v>
      </c>
      <c r="E1350" t="s">
        <v>32</v>
      </c>
      <c r="F1350" s="7">
        <v>7.55</v>
      </c>
      <c r="G1350" t="s">
        <v>33</v>
      </c>
      <c r="H1350" t="s">
        <v>34</v>
      </c>
      <c r="I1350" t="s">
        <v>4065</v>
      </c>
      <c r="L1350" s="8">
        <v>0</v>
      </c>
      <c r="M1350" t="s">
        <v>36</v>
      </c>
      <c r="N1350" t="str">
        <f>IF(AND(PESQUISA!$B$3&lt;&gt;"",OR(PESQUISA!$B$4="TODAS",B1350=PESQUISA!$B$4),ISNUMBER(SEARCH(PESQUISA!$B$3,D1350))),ROW()-1,"")</f>
        <v/>
      </c>
    </row>
    <row r="1351" spans="1:14" x14ac:dyDescent="0.3">
      <c r="A1351" t="s">
        <v>4108</v>
      </c>
      <c r="B1351" t="s">
        <v>29</v>
      </c>
      <c r="C1351" t="s">
        <v>4109</v>
      </c>
      <c r="D1351" t="s">
        <v>4110</v>
      </c>
      <c r="E1351" t="s">
        <v>32</v>
      </c>
      <c r="F1351" s="7">
        <v>7.76</v>
      </c>
      <c r="G1351" t="s">
        <v>33</v>
      </c>
      <c r="H1351" t="s">
        <v>34</v>
      </c>
      <c r="I1351" t="s">
        <v>4065</v>
      </c>
      <c r="L1351" s="8">
        <v>0</v>
      </c>
      <c r="M1351" t="s">
        <v>36</v>
      </c>
      <c r="N1351" t="str">
        <f>IF(AND(PESQUISA!$B$3&lt;&gt;"",OR(PESQUISA!$B$4="TODAS",B1351=PESQUISA!$B$4),ISNUMBER(SEARCH(PESQUISA!$B$3,D1351))),ROW()-1,"")</f>
        <v/>
      </c>
    </row>
    <row r="1352" spans="1:14" x14ac:dyDescent="0.3">
      <c r="A1352" t="s">
        <v>4111</v>
      </c>
      <c r="B1352" t="s">
        <v>29</v>
      </c>
      <c r="C1352" t="s">
        <v>4112</v>
      </c>
      <c r="D1352" t="s">
        <v>4113</v>
      </c>
      <c r="E1352" t="s">
        <v>32</v>
      </c>
      <c r="F1352" s="7">
        <v>5.49</v>
      </c>
      <c r="G1352" t="s">
        <v>33</v>
      </c>
      <c r="H1352" t="s">
        <v>34</v>
      </c>
      <c r="I1352" t="s">
        <v>4065</v>
      </c>
      <c r="L1352" s="8">
        <v>8.5599999999999996E-2</v>
      </c>
      <c r="M1352" t="s">
        <v>36</v>
      </c>
      <c r="N1352" t="str">
        <f>IF(AND(PESQUISA!$B$3&lt;&gt;"",OR(PESQUISA!$B$4="TODAS",B1352=PESQUISA!$B$4),ISNUMBER(SEARCH(PESQUISA!$B$3,D1352))),ROW()-1,"")</f>
        <v/>
      </c>
    </row>
    <row r="1353" spans="1:14" x14ac:dyDescent="0.3">
      <c r="A1353" t="s">
        <v>4114</v>
      </c>
      <c r="B1353" t="s">
        <v>29</v>
      </c>
      <c r="C1353" t="s">
        <v>4115</v>
      </c>
      <c r="D1353" t="s">
        <v>4116</v>
      </c>
      <c r="E1353" t="s">
        <v>32</v>
      </c>
      <c r="F1353" s="7">
        <v>6.22</v>
      </c>
      <c r="G1353" t="s">
        <v>33</v>
      </c>
      <c r="H1353" t="s">
        <v>34</v>
      </c>
      <c r="I1353" t="s">
        <v>4065</v>
      </c>
      <c r="L1353" s="8">
        <v>7.5600000000000001E-2</v>
      </c>
      <c r="M1353" t="s">
        <v>36</v>
      </c>
      <c r="N1353" t="str">
        <f>IF(AND(PESQUISA!$B$3&lt;&gt;"",OR(PESQUISA!$B$4="TODAS",B1353=PESQUISA!$B$4),ISNUMBER(SEARCH(PESQUISA!$B$3,D1353))),ROW()-1,"")</f>
        <v/>
      </c>
    </row>
    <row r="1354" spans="1:14" x14ac:dyDescent="0.3">
      <c r="A1354" t="s">
        <v>4117</v>
      </c>
      <c r="B1354" t="s">
        <v>29</v>
      </c>
      <c r="C1354" t="s">
        <v>4118</v>
      </c>
      <c r="D1354" t="s">
        <v>4119</v>
      </c>
      <c r="E1354" t="s">
        <v>32</v>
      </c>
      <c r="F1354" s="7">
        <v>5.38</v>
      </c>
      <c r="G1354" t="s">
        <v>33</v>
      </c>
      <c r="H1354" t="s">
        <v>34</v>
      </c>
      <c r="I1354" t="s">
        <v>4065</v>
      </c>
      <c r="L1354" s="8">
        <v>0</v>
      </c>
      <c r="M1354" t="s">
        <v>36</v>
      </c>
      <c r="N1354" t="str">
        <f>IF(AND(PESQUISA!$B$3&lt;&gt;"",OR(PESQUISA!$B$4="TODAS",B1354=PESQUISA!$B$4),ISNUMBER(SEARCH(PESQUISA!$B$3,D1354))),ROW()-1,"")</f>
        <v/>
      </c>
    </row>
    <row r="1355" spans="1:14" x14ac:dyDescent="0.3">
      <c r="A1355" t="s">
        <v>4120</v>
      </c>
      <c r="B1355" t="s">
        <v>29</v>
      </c>
      <c r="C1355" t="s">
        <v>4121</v>
      </c>
      <c r="D1355" t="s">
        <v>4122</v>
      </c>
      <c r="E1355" t="s">
        <v>32</v>
      </c>
      <c r="F1355" s="7">
        <v>6.01</v>
      </c>
      <c r="G1355" t="s">
        <v>33</v>
      </c>
      <c r="H1355" t="s">
        <v>34</v>
      </c>
      <c r="I1355" t="s">
        <v>4065</v>
      </c>
      <c r="L1355" s="8">
        <v>0</v>
      </c>
      <c r="M1355" t="s">
        <v>36</v>
      </c>
      <c r="N1355" t="str">
        <f>IF(AND(PESQUISA!$B$3&lt;&gt;"",OR(PESQUISA!$B$4="TODAS",B1355=PESQUISA!$B$4),ISNUMBER(SEARCH(PESQUISA!$B$3,D1355))),ROW()-1,"")</f>
        <v/>
      </c>
    </row>
    <row r="1356" spans="1:14" x14ac:dyDescent="0.3">
      <c r="A1356" t="s">
        <v>4123</v>
      </c>
      <c r="B1356" t="s">
        <v>29</v>
      </c>
      <c r="C1356" t="s">
        <v>4124</v>
      </c>
      <c r="D1356" t="s">
        <v>4125</v>
      </c>
      <c r="E1356" t="s">
        <v>32</v>
      </c>
      <c r="F1356" s="7">
        <v>10.16</v>
      </c>
      <c r="G1356" t="s">
        <v>33</v>
      </c>
      <c r="H1356" t="s">
        <v>34</v>
      </c>
      <c r="I1356" t="s">
        <v>4065</v>
      </c>
      <c r="L1356" s="8">
        <v>0</v>
      </c>
      <c r="M1356" t="s">
        <v>36</v>
      </c>
      <c r="N1356" t="str">
        <f>IF(AND(PESQUISA!$B$3&lt;&gt;"",OR(PESQUISA!$B$4="TODAS",B1356=PESQUISA!$B$4),ISNUMBER(SEARCH(PESQUISA!$B$3,D1356))),ROW()-1,"")</f>
        <v/>
      </c>
    </row>
    <row r="1357" spans="1:14" x14ac:dyDescent="0.3">
      <c r="A1357" t="s">
        <v>4126</v>
      </c>
      <c r="B1357" t="s">
        <v>29</v>
      </c>
      <c r="C1357" t="s">
        <v>4127</v>
      </c>
      <c r="D1357" t="s">
        <v>4128</v>
      </c>
      <c r="E1357" t="s">
        <v>32</v>
      </c>
      <c r="F1357" s="7">
        <v>10.57</v>
      </c>
      <c r="G1357" t="s">
        <v>33</v>
      </c>
      <c r="H1357" t="s">
        <v>34</v>
      </c>
      <c r="I1357" t="s">
        <v>4065</v>
      </c>
      <c r="L1357" s="8">
        <v>0</v>
      </c>
      <c r="M1357" t="s">
        <v>36</v>
      </c>
      <c r="N1357" t="str">
        <f>IF(AND(PESQUISA!$B$3&lt;&gt;"",OR(PESQUISA!$B$4="TODAS",B1357=PESQUISA!$B$4),ISNUMBER(SEARCH(PESQUISA!$B$3,D1357))),ROW()-1,"")</f>
        <v/>
      </c>
    </row>
    <row r="1358" spans="1:14" x14ac:dyDescent="0.3">
      <c r="A1358" t="s">
        <v>4129</v>
      </c>
      <c r="B1358" t="s">
        <v>29</v>
      </c>
      <c r="C1358" t="s">
        <v>4130</v>
      </c>
      <c r="D1358" t="s">
        <v>4131</v>
      </c>
      <c r="E1358" t="s">
        <v>32</v>
      </c>
      <c r="F1358" s="7">
        <v>5.6</v>
      </c>
      <c r="G1358" t="s">
        <v>33</v>
      </c>
      <c r="H1358" t="s">
        <v>34</v>
      </c>
      <c r="I1358" t="s">
        <v>4065</v>
      </c>
      <c r="L1358" s="8">
        <v>0</v>
      </c>
      <c r="M1358" t="s">
        <v>36</v>
      </c>
      <c r="N1358" t="str">
        <f>IF(AND(PESQUISA!$B$3&lt;&gt;"",OR(PESQUISA!$B$4="TODAS",B1358=PESQUISA!$B$4),ISNUMBER(SEARCH(PESQUISA!$B$3,D1358))),ROW()-1,"")</f>
        <v/>
      </c>
    </row>
    <row r="1359" spans="1:14" x14ac:dyDescent="0.3">
      <c r="A1359" t="s">
        <v>4132</v>
      </c>
      <c r="B1359" t="s">
        <v>29</v>
      </c>
      <c r="C1359" t="s">
        <v>4133</v>
      </c>
      <c r="D1359" t="s">
        <v>4134</v>
      </c>
      <c r="E1359" t="s">
        <v>32</v>
      </c>
      <c r="F1359" s="7">
        <v>5.81</v>
      </c>
      <c r="G1359" t="s">
        <v>33</v>
      </c>
      <c r="H1359" t="s">
        <v>34</v>
      </c>
      <c r="I1359" t="s">
        <v>4065</v>
      </c>
      <c r="L1359" s="8">
        <v>0</v>
      </c>
      <c r="M1359" t="s">
        <v>36</v>
      </c>
      <c r="N1359" t="str">
        <f>IF(AND(PESQUISA!$B$3&lt;&gt;"",OR(PESQUISA!$B$4="TODAS",B1359=PESQUISA!$B$4),ISNUMBER(SEARCH(PESQUISA!$B$3,D1359))),ROW()-1,"")</f>
        <v/>
      </c>
    </row>
    <row r="1360" spans="1:14" x14ac:dyDescent="0.3">
      <c r="A1360" t="s">
        <v>4135</v>
      </c>
      <c r="B1360" t="s">
        <v>29</v>
      </c>
      <c r="C1360" t="s">
        <v>4136</v>
      </c>
      <c r="D1360" t="s">
        <v>4137</v>
      </c>
      <c r="E1360" t="s">
        <v>32</v>
      </c>
      <c r="F1360" s="7">
        <v>17.62</v>
      </c>
      <c r="G1360" t="s">
        <v>33</v>
      </c>
      <c r="H1360" t="s">
        <v>34</v>
      </c>
      <c r="I1360" t="s">
        <v>4065</v>
      </c>
      <c r="L1360" s="8">
        <v>0</v>
      </c>
      <c r="M1360" t="s">
        <v>36</v>
      </c>
      <c r="N1360" t="str">
        <f>IF(AND(PESQUISA!$B$3&lt;&gt;"",OR(PESQUISA!$B$4="TODAS",B1360=PESQUISA!$B$4),ISNUMBER(SEARCH(PESQUISA!$B$3,D1360))),ROW()-1,"")</f>
        <v/>
      </c>
    </row>
    <row r="1361" spans="1:14" x14ac:dyDescent="0.3">
      <c r="A1361" t="s">
        <v>4138</v>
      </c>
      <c r="B1361" t="s">
        <v>29</v>
      </c>
      <c r="C1361" t="s">
        <v>4139</v>
      </c>
      <c r="D1361" t="s">
        <v>4140</v>
      </c>
      <c r="E1361" t="s">
        <v>32</v>
      </c>
      <c r="F1361" s="7">
        <v>18.55</v>
      </c>
      <c r="G1361" t="s">
        <v>33</v>
      </c>
      <c r="H1361" t="s">
        <v>34</v>
      </c>
      <c r="I1361" t="s">
        <v>4065</v>
      </c>
      <c r="L1361" s="8">
        <v>0</v>
      </c>
      <c r="M1361" t="s">
        <v>36</v>
      </c>
      <c r="N1361" t="str">
        <f>IF(AND(PESQUISA!$B$3&lt;&gt;"",OR(PESQUISA!$B$4="TODAS",B1361=PESQUISA!$B$4),ISNUMBER(SEARCH(PESQUISA!$B$3,D1361))),ROW()-1,"")</f>
        <v/>
      </c>
    </row>
    <row r="1362" spans="1:14" x14ac:dyDescent="0.3">
      <c r="A1362" t="s">
        <v>4141</v>
      </c>
      <c r="B1362" t="s">
        <v>29</v>
      </c>
      <c r="C1362" t="s">
        <v>4142</v>
      </c>
      <c r="D1362" t="s">
        <v>4143</v>
      </c>
      <c r="E1362" t="s">
        <v>32</v>
      </c>
      <c r="F1362" s="7">
        <v>24.11</v>
      </c>
      <c r="G1362" t="s">
        <v>33</v>
      </c>
      <c r="H1362" t="s">
        <v>34</v>
      </c>
      <c r="I1362" t="s">
        <v>4065</v>
      </c>
      <c r="L1362" s="8">
        <v>0</v>
      </c>
      <c r="M1362" t="s">
        <v>36</v>
      </c>
      <c r="N1362" t="str">
        <f>IF(AND(PESQUISA!$B$3&lt;&gt;"",OR(PESQUISA!$B$4="TODAS",B1362=PESQUISA!$B$4),ISNUMBER(SEARCH(PESQUISA!$B$3,D1362))),ROW()-1,"")</f>
        <v/>
      </c>
    </row>
    <row r="1363" spans="1:14" x14ac:dyDescent="0.3">
      <c r="A1363" t="s">
        <v>4144</v>
      </c>
      <c r="B1363" t="s">
        <v>29</v>
      </c>
      <c r="C1363" t="s">
        <v>4145</v>
      </c>
      <c r="D1363" t="s">
        <v>4146</v>
      </c>
      <c r="E1363" t="s">
        <v>32</v>
      </c>
      <c r="F1363" s="7">
        <v>25.04</v>
      </c>
      <c r="G1363" t="s">
        <v>33</v>
      </c>
      <c r="H1363" t="s">
        <v>34</v>
      </c>
      <c r="I1363" t="s">
        <v>4065</v>
      </c>
      <c r="L1363" s="8">
        <v>0</v>
      </c>
      <c r="M1363" t="s">
        <v>36</v>
      </c>
      <c r="N1363" t="str">
        <f>IF(AND(PESQUISA!$B$3&lt;&gt;"",OR(PESQUISA!$B$4="TODAS",B1363=PESQUISA!$B$4),ISNUMBER(SEARCH(PESQUISA!$B$3,D1363))),ROW()-1,"")</f>
        <v/>
      </c>
    </row>
    <row r="1364" spans="1:14" x14ac:dyDescent="0.3">
      <c r="A1364" t="s">
        <v>4147</v>
      </c>
      <c r="B1364" t="s">
        <v>29</v>
      </c>
      <c r="C1364" t="s">
        <v>4148</v>
      </c>
      <c r="D1364" t="s">
        <v>4149</v>
      </c>
      <c r="E1364" t="s">
        <v>376</v>
      </c>
      <c r="F1364" s="7">
        <v>877.98</v>
      </c>
      <c r="G1364" t="s">
        <v>33</v>
      </c>
      <c r="H1364" t="s">
        <v>34</v>
      </c>
      <c r="I1364" t="s">
        <v>4150</v>
      </c>
      <c r="L1364" s="8">
        <v>0</v>
      </c>
      <c r="M1364" t="s">
        <v>36</v>
      </c>
      <c r="N1364" t="str">
        <f>IF(AND(PESQUISA!$B$3&lt;&gt;"",OR(PESQUISA!$B$4="TODAS",B1364=PESQUISA!$B$4),ISNUMBER(SEARCH(PESQUISA!$B$3,D1364))),ROW()-1,"")</f>
        <v/>
      </c>
    </row>
    <row r="1365" spans="1:14" x14ac:dyDescent="0.3">
      <c r="A1365" t="s">
        <v>4151</v>
      </c>
      <c r="B1365" t="s">
        <v>29</v>
      </c>
      <c r="C1365" t="s">
        <v>4152</v>
      </c>
      <c r="D1365" t="s">
        <v>4153</v>
      </c>
      <c r="E1365" t="s">
        <v>376</v>
      </c>
      <c r="F1365" s="7">
        <v>803.91</v>
      </c>
      <c r="G1365" t="s">
        <v>33</v>
      </c>
      <c r="H1365" t="s">
        <v>34</v>
      </c>
      <c r="I1365" t="s">
        <v>4150</v>
      </c>
      <c r="L1365" s="8">
        <v>0</v>
      </c>
      <c r="M1365" t="s">
        <v>36</v>
      </c>
      <c r="N1365" t="str">
        <f>IF(AND(PESQUISA!$B$3&lt;&gt;"",OR(PESQUISA!$B$4="TODAS",B1365=PESQUISA!$B$4),ISNUMBER(SEARCH(PESQUISA!$B$3,D1365))),ROW()-1,"")</f>
        <v/>
      </c>
    </row>
    <row r="1366" spans="1:14" x14ac:dyDescent="0.3">
      <c r="A1366" t="s">
        <v>4154</v>
      </c>
      <c r="B1366" t="s">
        <v>29</v>
      </c>
      <c r="C1366" t="s">
        <v>4155</v>
      </c>
      <c r="D1366" t="s">
        <v>4156</v>
      </c>
      <c r="E1366" t="s">
        <v>376</v>
      </c>
      <c r="F1366" s="7">
        <v>1134.98</v>
      </c>
      <c r="G1366" t="s">
        <v>33</v>
      </c>
      <c r="H1366" t="s">
        <v>34</v>
      </c>
      <c r="I1366" t="s">
        <v>4150</v>
      </c>
      <c r="L1366" s="8">
        <v>0</v>
      </c>
      <c r="M1366" t="s">
        <v>36</v>
      </c>
      <c r="N1366" t="str">
        <f>IF(AND(PESQUISA!$B$3&lt;&gt;"",OR(PESQUISA!$B$4="TODAS",B1366=PESQUISA!$B$4),ISNUMBER(SEARCH(PESQUISA!$B$3,D1366))),ROW()-1,"")</f>
        <v/>
      </c>
    </row>
    <row r="1367" spans="1:14" x14ac:dyDescent="0.3">
      <c r="A1367" t="s">
        <v>4157</v>
      </c>
      <c r="B1367" t="s">
        <v>29</v>
      </c>
      <c r="C1367" t="s">
        <v>4158</v>
      </c>
      <c r="D1367" t="s">
        <v>4159</v>
      </c>
      <c r="E1367" t="s">
        <v>376</v>
      </c>
      <c r="F1367" s="7">
        <v>796.21</v>
      </c>
      <c r="G1367" t="s">
        <v>33</v>
      </c>
      <c r="H1367" t="s">
        <v>34</v>
      </c>
      <c r="I1367" t="s">
        <v>4150</v>
      </c>
      <c r="L1367" s="8">
        <v>0</v>
      </c>
      <c r="M1367" t="s">
        <v>36</v>
      </c>
      <c r="N1367" t="str">
        <f>IF(AND(PESQUISA!$B$3&lt;&gt;"",OR(PESQUISA!$B$4="TODAS",B1367=PESQUISA!$B$4),ISNUMBER(SEARCH(PESQUISA!$B$3,D1367))),ROW()-1,"")</f>
        <v/>
      </c>
    </row>
    <row r="1368" spans="1:14" x14ac:dyDescent="0.3">
      <c r="A1368" t="s">
        <v>4160</v>
      </c>
      <c r="B1368" t="s">
        <v>29</v>
      </c>
      <c r="C1368" t="s">
        <v>4161</v>
      </c>
      <c r="D1368" t="s">
        <v>4162</v>
      </c>
      <c r="E1368" t="s">
        <v>376</v>
      </c>
      <c r="F1368" s="7">
        <v>850.29</v>
      </c>
      <c r="G1368" t="s">
        <v>33</v>
      </c>
      <c r="H1368" t="s">
        <v>34</v>
      </c>
      <c r="I1368" t="s">
        <v>4150</v>
      </c>
      <c r="L1368" s="8">
        <v>0</v>
      </c>
      <c r="M1368" t="s">
        <v>36</v>
      </c>
      <c r="N1368" t="str">
        <f>IF(AND(PESQUISA!$B$3&lt;&gt;"",OR(PESQUISA!$B$4="TODAS",B1368=PESQUISA!$B$4),ISNUMBER(SEARCH(PESQUISA!$B$3,D1368))),ROW()-1,"")</f>
        <v/>
      </c>
    </row>
    <row r="1369" spans="1:14" x14ac:dyDescent="0.3">
      <c r="A1369" t="s">
        <v>4163</v>
      </c>
      <c r="B1369" t="s">
        <v>29</v>
      </c>
      <c r="C1369" t="s">
        <v>4164</v>
      </c>
      <c r="D1369" t="s">
        <v>4165</v>
      </c>
      <c r="E1369" t="s">
        <v>376</v>
      </c>
      <c r="F1369" s="7">
        <v>995.63</v>
      </c>
      <c r="G1369" t="s">
        <v>33</v>
      </c>
      <c r="H1369" t="s">
        <v>34</v>
      </c>
      <c r="I1369" t="s">
        <v>4150</v>
      </c>
      <c r="L1369" s="8">
        <v>0</v>
      </c>
      <c r="M1369" t="s">
        <v>36</v>
      </c>
      <c r="N1369" t="str">
        <f>IF(AND(PESQUISA!$B$3&lt;&gt;"",OR(PESQUISA!$B$4="TODAS",B1369=PESQUISA!$B$4),ISNUMBER(SEARCH(PESQUISA!$B$3,D1369))),ROW()-1,"")</f>
        <v/>
      </c>
    </row>
    <row r="1370" spans="1:14" x14ac:dyDescent="0.3">
      <c r="A1370" t="s">
        <v>4166</v>
      </c>
      <c r="B1370" t="s">
        <v>29</v>
      </c>
      <c r="C1370" t="s">
        <v>4167</v>
      </c>
      <c r="D1370" t="s">
        <v>4168</v>
      </c>
      <c r="E1370" t="s">
        <v>376</v>
      </c>
      <c r="F1370" s="7">
        <v>1274.18</v>
      </c>
      <c r="G1370" t="s">
        <v>33</v>
      </c>
      <c r="H1370" t="s">
        <v>34</v>
      </c>
      <c r="I1370" t="s">
        <v>4150</v>
      </c>
      <c r="L1370" s="8">
        <v>0</v>
      </c>
      <c r="M1370" t="s">
        <v>36</v>
      </c>
      <c r="N1370" t="str">
        <f>IF(AND(PESQUISA!$B$3&lt;&gt;"",OR(PESQUISA!$B$4="TODAS",B1370=PESQUISA!$B$4),ISNUMBER(SEARCH(PESQUISA!$B$3,D1370))),ROW()-1,"")</f>
        <v/>
      </c>
    </row>
    <row r="1371" spans="1:14" x14ac:dyDescent="0.3">
      <c r="A1371" t="s">
        <v>4169</v>
      </c>
      <c r="B1371" t="s">
        <v>29</v>
      </c>
      <c r="C1371" t="s">
        <v>4170</v>
      </c>
      <c r="D1371" t="s">
        <v>4171</v>
      </c>
      <c r="E1371" t="s">
        <v>376</v>
      </c>
      <c r="F1371" s="7">
        <v>818.28</v>
      </c>
      <c r="G1371" t="s">
        <v>33</v>
      </c>
      <c r="H1371" t="s">
        <v>34</v>
      </c>
      <c r="I1371" t="s">
        <v>4150</v>
      </c>
      <c r="L1371" s="8">
        <v>0</v>
      </c>
      <c r="M1371" t="s">
        <v>36</v>
      </c>
      <c r="N1371" t="str">
        <f>IF(AND(PESQUISA!$B$3&lt;&gt;"",OR(PESQUISA!$B$4="TODAS",B1371=PESQUISA!$B$4),ISNUMBER(SEARCH(PESQUISA!$B$3,D1371))),ROW()-1,"")</f>
        <v/>
      </c>
    </row>
    <row r="1372" spans="1:14" x14ac:dyDescent="0.3">
      <c r="A1372" t="s">
        <v>4172</v>
      </c>
      <c r="B1372" t="s">
        <v>29</v>
      </c>
      <c r="C1372" t="s">
        <v>4173</v>
      </c>
      <c r="D1372" t="s">
        <v>4174</v>
      </c>
      <c r="E1372" t="s">
        <v>376</v>
      </c>
      <c r="F1372" s="7">
        <v>882.27</v>
      </c>
      <c r="G1372" t="s">
        <v>33</v>
      </c>
      <c r="H1372" t="s">
        <v>34</v>
      </c>
      <c r="I1372" t="s">
        <v>4150</v>
      </c>
      <c r="L1372" s="8">
        <v>0</v>
      </c>
      <c r="M1372" t="s">
        <v>36</v>
      </c>
      <c r="N1372" t="str">
        <f>IF(AND(PESQUISA!$B$3&lt;&gt;"",OR(PESQUISA!$B$4="TODAS",B1372=PESQUISA!$B$4),ISNUMBER(SEARCH(PESQUISA!$B$3,D1372))),ROW()-1,"")</f>
        <v/>
      </c>
    </row>
    <row r="1373" spans="1:14" x14ac:dyDescent="0.3">
      <c r="A1373" t="s">
        <v>4175</v>
      </c>
      <c r="B1373" t="s">
        <v>29</v>
      </c>
      <c r="C1373" t="s">
        <v>4176</v>
      </c>
      <c r="D1373" t="s">
        <v>4177</v>
      </c>
      <c r="E1373" t="s">
        <v>376</v>
      </c>
      <c r="F1373" s="7">
        <v>953.86</v>
      </c>
      <c r="G1373" t="s">
        <v>33</v>
      </c>
      <c r="H1373" t="s">
        <v>34</v>
      </c>
      <c r="I1373" t="s">
        <v>4150</v>
      </c>
      <c r="L1373" s="8">
        <v>0</v>
      </c>
      <c r="M1373" t="s">
        <v>36</v>
      </c>
      <c r="N1373" t="str">
        <f>IF(AND(PESQUISA!$B$3&lt;&gt;"",OR(PESQUISA!$B$4="TODAS",B1373=PESQUISA!$B$4),ISNUMBER(SEARCH(PESQUISA!$B$3,D1373))),ROW()-1,"")</f>
        <v/>
      </c>
    </row>
    <row r="1374" spans="1:14" x14ac:dyDescent="0.3">
      <c r="A1374" t="s">
        <v>4178</v>
      </c>
      <c r="B1374" t="s">
        <v>29</v>
      </c>
      <c r="C1374" t="s">
        <v>4179</v>
      </c>
      <c r="D1374" t="s">
        <v>4180</v>
      </c>
      <c r="E1374" t="s">
        <v>376</v>
      </c>
      <c r="F1374" s="7">
        <v>1002.24</v>
      </c>
      <c r="G1374" t="s">
        <v>33</v>
      </c>
      <c r="H1374" t="s">
        <v>34</v>
      </c>
      <c r="I1374" t="s">
        <v>4150</v>
      </c>
      <c r="L1374" s="8">
        <v>0</v>
      </c>
      <c r="M1374" t="s">
        <v>36</v>
      </c>
      <c r="N1374" t="str">
        <f>IF(AND(PESQUISA!$B$3&lt;&gt;"",OR(PESQUISA!$B$4="TODAS",B1374=PESQUISA!$B$4),ISNUMBER(SEARCH(PESQUISA!$B$3,D1374))),ROW()-1,"")</f>
        <v/>
      </c>
    </row>
    <row r="1375" spans="1:14" x14ac:dyDescent="0.3">
      <c r="A1375" t="s">
        <v>4181</v>
      </c>
      <c r="B1375" t="s">
        <v>29</v>
      </c>
      <c r="C1375" t="s">
        <v>4182</v>
      </c>
      <c r="D1375" t="s">
        <v>4183</v>
      </c>
      <c r="E1375" t="s">
        <v>376</v>
      </c>
      <c r="F1375" s="7">
        <v>798.54</v>
      </c>
      <c r="G1375" t="s">
        <v>33</v>
      </c>
      <c r="H1375" t="s">
        <v>34</v>
      </c>
      <c r="I1375" t="s">
        <v>4150</v>
      </c>
      <c r="L1375" s="8">
        <v>0</v>
      </c>
      <c r="M1375" t="s">
        <v>36</v>
      </c>
      <c r="N1375" t="str">
        <f>IF(AND(PESQUISA!$B$3&lt;&gt;"",OR(PESQUISA!$B$4="TODAS",B1375=PESQUISA!$B$4),ISNUMBER(SEARCH(PESQUISA!$B$3,D1375))),ROW()-1,"")</f>
        <v/>
      </c>
    </row>
    <row r="1376" spans="1:14" x14ac:dyDescent="0.3">
      <c r="A1376" t="s">
        <v>4184</v>
      </c>
      <c r="B1376" t="s">
        <v>29</v>
      </c>
      <c r="C1376" t="s">
        <v>4185</v>
      </c>
      <c r="D1376" t="s">
        <v>4186</v>
      </c>
      <c r="E1376" t="s">
        <v>376</v>
      </c>
      <c r="F1376" s="7">
        <v>1016.58</v>
      </c>
      <c r="G1376" t="s">
        <v>33</v>
      </c>
      <c r="H1376" t="s">
        <v>34</v>
      </c>
      <c r="I1376" t="s">
        <v>4150</v>
      </c>
      <c r="L1376" s="8">
        <v>0</v>
      </c>
      <c r="M1376" t="s">
        <v>36</v>
      </c>
      <c r="N1376" t="str">
        <f>IF(AND(PESQUISA!$B$3&lt;&gt;"",OR(PESQUISA!$B$4="TODAS",B1376=PESQUISA!$B$4),ISNUMBER(SEARCH(PESQUISA!$B$3,D1376))),ROW()-1,"")</f>
        <v/>
      </c>
    </row>
    <row r="1377" spans="1:14" x14ac:dyDescent="0.3">
      <c r="A1377" t="s">
        <v>4187</v>
      </c>
      <c r="B1377" t="s">
        <v>29</v>
      </c>
      <c r="C1377" t="s">
        <v>4188</v>
      </c>
      <c r="D1377" t="s">
        <v>4189</v>
      </c>
      <c r="E1377" t="s">
        <v>376</v>
      </c>
      <c r="F1377" s="7">
        <v>1085.93</v>
      </c>
      <c r="G1377" t="s">
        <v>33</v>
      </c>
      <c r="H1377" t="s">
        <v>34</v>
      </c>
      <c r="I1377" t="s">
        <v>4150</v>
      </c>
      <c r="L1377" s="8">
        <v>0</v>
      </c>
      <c r="M1377" t="s">
        <v>36</v>
      </c>
      <c r="N1377" t="str">
        <f>IF(AND(PESQUISA!$B$3&lt;&gt;"",OR(PESQUISA!$B$4="TODAS",B1377=PESQUISA!$B$4),ISNUMBER(SEARCH(PESQUISA!$B$3,D1377))),ROW()-1,"")</f>
        <v/>
      </c>
    </row>
    <row r="1378" spans="1:14" x14ac:dyDescent="0.3">
      <c r="A1378" t="s">
        <v>4190</v>
      </c>
      <c r="B1378" t="s">
        <v>29</v>
      </c>
      <c r="C1378" t="s">
        <v>4191</v>
      </c>
      <c r="D1378" t="s">
        <v>4192</v>
      </c>
      <c r="E1378" t="s">
        <v>376</v>
      </c>
      <c r="F1378" s="7">
        <v>1194.69</v>
      </c>
      <c r="G1378" t="s">
        <v>33</v>
      </c>
      <c r="H1378" t="s">
        <v>34</v>
      </c>
      <c r="I1378" t="s">
        <v>4150</v>
      </c>
      <c r="L1378" s="8">
        <v>0</v>
      </c>
      <c r="M1378" t="s">
        <v>36</v>
      </c>
      <c r="N1378" t="str">
        <f>IF(AND(PESQUISA!$B$3&lt;&gt;"",OR(PESQUISA!$B$4="TODAS",B1378=PESQUISA!$B$4),ISNUMBER(SEARCH(PESQUISA!$B$3,D1378))),ROW()-1,"")</f>
        <v/>
      </c>
    </row>
    <row r="1379" spans="1:14" x14ac:dyDescent="0.3">
      <c r="A1379" t="s">
        <v>4193</v>
      </c>
      <c r="B1379" t="s">
        <v>29</v>
      </c>
      <c r="C1379" t="s">
        <v>4194</v>
      </c>
      <c r="D1379" t="s">
        <v>4195</v>
      </c>
      <c r="E1379" t="s">
        <v>376</v>
      </c>
      <c r="F1379" s="7">
        <v>821.6</v>
      </c>
      <c r="G1379" t="s">
        <v>33</v>
      </c>
      <c r="H1379" t="s">
        <v>34</v>
      </c>
      <c r="I1379" t="s">
        <v>4150</v>
      </c>
      <c r="L1379" s="8">
        <v>0</v>
      </c>
      <c r="M1379" t="s">
        <v>36</v>
      </c>
      <c r="N1379" t="str">
        <f>IF(AND(PESQUISA!$B$3&lt;&gt;"",OR(PESQUISA!$B$4="TODAS",B1379=PESQUISA!$B$4),ISNUMBER(SEARCH(PESQUISA!$B$3,D1379))),ROW()-1,"")</f>
        <v/>
      </c>
    </row>
    <row r="1380" spans="1:14" x14ac:dyDescent="0.3">
      <c r="A1380" t="s">
        <v>4196</v>
      </c>
      <c r="B1380" t="s">
        <v>29</v>
      </c>
      <c r="C1380" t="s">
        <v>4197</v>
      </c>
      <c r="D1380" t="s">
        <v>4198</v>
      </c>
      <c r="E1380" t="s">
        <v>376</v>
      </c>
      <c r="F1380" s="7">
        <v>1482.26</v>
      </c>
      <c r="G1380" t="s">
        <v>33</v>
      </c>
      <c r="H1380" t="s">
        <v>34</v>
      </c>
      <c r="I1380" t="s">
        <v>4150</v>
      </c>
      <c r="L1380" s="8">
        <v>0</v>
      </c>
      <c r="M1380" t="s">
        <v>36</v>
      </c>
      <c r="N1380" t="str">
        <f>IF(AND(PESQUISA!$B$3&lt;&gt;"",OR(PESQUISA!$B$4="TODAS",B1380=PESQUISA!$B$4),ISNUMBER(SEARCH(PESQUISA!$B$3,D1380))),ROW()-1,"")</f>
        <v/>
      </c>
    </row>
    <row r="1381" spans="1:14" x14ac:dyDescent="0.3">
      <c r="A1381" t="s">
        <v>4199</v>
      </c>
      <c r="B1381" t="s">
        <v>29</v>
      </c>
      <c r="C1381" t="s">
        <v>4200</v>
      </c>
      <c r="D1381" t="s">
        <v>4201</v>
      </c>
      <c r="E1381" t="s">
        <v>376</v>
      </c>
      <c r="F1381" s="7">
        <v>1153.83</v>
      </c>
      <c r="G1381" t="s">
        <v>33</v>
      </c>
      <c r="H1381" t="s">
        <v>34</v>
      </c>
      <c r="I1381" t="s">
        <v>4150</v>
      </c>
      <c r="L1381" s="8">
        <v>0</v>
      </c>
      <c r="M1381" t="s">
        <v>36</v>
      </c>
      <c r="N1381" t="str">
        <f>IF(AND(PESQUISA!$B$3&lt;&gt;"",OR(PESQUISA!$B$4="TODAS",B1381=PESQUISA!$B$4),ISNUMBER(SEARCH(PESQUISA!$B$3,D1381))),ROW()-1,"")</f>
        <v/>
      </c>
    </row>
    <row r="1382" spans="1:14" x14ac:dyDescent="0.3">
      <c r="A1382" t="s">
        <v>4202</v>
      </c>
      <c r="B1382" t="s">
        <v>29</v>
      </c>
      <c r="C1382" t="s">
        <v>4203</v>
      </c>
      <c r="D1382" t="s">
        <v>4204</v>
      </c>
      <c r="E1382" t="s">
        <v>376</v>
      </c>
      <c r="F1382" s="7">
        <v>339.78</v>
      </c>
      <c r="G1382" t="s">
        <v>33</v>
      </c>
      <c r="H1382" t="s">
        <v>34</v>
      </c>
      <c r="I1382" t="s">
        <v>4150</v>
      </c>
      <c r="L1382" s="8">
        <v>0</v>
      </c>
      <c r="M1382" t="s">
        <v>36</v>
      </c>
      <c r="N1382" t="str">
        <f>IF(AND(PESQUISA!$B$3&lt;&gt;"",OR(PESQUISA!$B$4="TODAS",B1382=PESQUISA!$B$4),ISNUMBER(SEARCH(PESQUISA!$B$3,D1382))),ROW()-1,"")</f>
        <v/>
      </c>
    </row>
    <row r="1383" spans="1:14" x14ac:dyDescent="0.3">
      <c r="A1383" t="s">
        <v>4205</v>
      </c>
      <c r="B1383" t="s">
        <v>29</v>
      </c>
      <c r="C1383" t="s">
        <v>4206</v>
      </c>
      <c r="D1383" t="s">
        <v>4207</v>
      </c>
      <c r="E1383" t="s">
        <v>376</v>
      </c>
      <c r="F1383" s="7">
        <v>46.77</v>
      </c>
      <c r="G1383" t="s">
        <v>33</v>
      </c>
      <c r="H1383" t="s">
        <v>34</v>
      </c>
      <c r="I1383" t="s">
        <v>4150</v>
      </c>
      <c r="L1383" s="8">
        <v>0</v>
      </c>
      <c r="M1383" t="s">
        <v>36</v>
      </c>
      <c r="N1383" t="str">
        <f>IF(AND(PESQUISA!$B$3&lt;&gt;"",OR(PESQUISA!$B$4="TODAS",B1383=PESQUISA!$B$4),ISNUMBER(SEARCH(PESQUISA!$B$3,D1383))),ROW()-1,"")</f>
        <v/>
      </c>
    </row>
    <row r="1384" spans="1:14" x14ac:dyDescent="0.3">
      <c r="A1384" t="s">
        <v>4208</v>
      </c>
      <c r="B1384" t="s">
        <v>29</v>
      </c>
      <c r="C1384" t="s">
        <v>4209</v>
      </c>
      <c r="D1384" t="s">
        <v>4210</v>
      </c>
      <c r="E1384" t="s">
        <v>32</v>
      </c>
      <c r="F1384" s="7">
        <v>163.63999999999999</v>
      </c>
      <c r="G1384" t="s">
        <v>33</v>
      </c>
      <c r="H1384" t="s">
        <v>34</v>
      </c>
      <c r="I1384" t="s">
        <v>4211</v>
      </c>
      <c r="L1384" s="8">
        <v>4.4900000000000002E-2</v>
      </c>
      <c r="M1384" t="s">
        <v>36</v>
      </c>
      <c r="N1384" t="str">
        <f>IF(AND(PESQUISA!$B$3&lt;&gt;"",OR(PESQUISA!$B$4="TODAS",B1384=PESQUISA!$B$4),ISNUMBER(SEARCH(PESQUISA!$B$3,D1384))),ROW()-1,"")</f>
        <v/>
      </c>
    </row>
    <row r="1385" spans="1:14" x14ac:dyDescent="0.3">
      <c r="A1385" t="s">
        <v>4212</v>
      </c>
      <c r="B1385" t="s">
        <v>29</v>
      </c>
      <c r="C1385" t="s">
        <v>4213</v>
      </c>
      <c r="D1385" t="s">
        <v>4214</v>
      </c>
      <c r="E1385" t="s">
        <v>32</v>
      </c>
      <c r="F1385" s="7">
        <v>204.82</v>
      </c>
      <c r="G1385" t="s">
        <v>33</v>
      </c>
      <c r="H1385" t="s">
        <v>34</v>
      </c>
      <c r="I1385" t="s">
        <v>4211</v>
      </c>
      <c r="L1385" s="8">
        <v>3.56E-2</v>
      </c>
      <c r="M1385" t="s">
        <v>36</v>
      </c>
      <c r="N1385" t="str">
        <f>IF(AND(PESQUISA!$B$3&lt;&gt;"",OR(PESQUISA!$B$4="TODAS",B1385=PESQUISA!$B$4),ISNUMBER(SEARCH(PESQUISA!$B$3,D1385))),ROW()-1,"")</f>
        <v/>
      </c>
    </row>
    <row r="1386" spans="1:14" x14ac:dyDescent="0.3">
      <c r="A1386" t="s">
        <v>4215</v>
      </c>
      <c r="B1386" t="s">
        <v>29</v>
      </c>
      <c r="C1386" t="s">
        <v>4216</v>
      </c>
      <c r="D1386" t="s">
        <v>4217</v>
      </c>
      <c r="E1386" t="s">
        <v>32</v>
      </c>
      <c r="F1386" s="7">
        <v>246.29</v>
      </c>
      <c r="G1386" t="s">
        <v>33</v>
      </c>
      <c r="H1386" t="s">
        <v>34</v>
      </c>
      <c r="I1386" t="s">
        <v>4211</v>
      </c>
      <c r="L1386" s="8">
        <v>2.9600000000000001E-2</v>
      </c>
      <c r="M1386" t="s">
        <v>36</v>
      </c>
      <c r="N1386" t="str">
        <f>IF(AND(PESQUISA!$B$3&lt;&gt;"",OR(PESQUISA!$B$4="TODAS",B1386=PESQUISA!$B$4),ISNUMBER(SEARCH(PESQUISA!$B$3,D1386))),ROW()-1,"")</f>
        <v/>
      </c>
    </row>
    <row r="1387" spans="1:14" x14ac:dyDescent="0.3">
      <c r="A1387" t="s">
        <v>4218</v>
      </c>
      <c r="B1387" t="s">
        <v>29</v>
      </c>
      <c r="C1387" t="s">
        <v>4219</v>
      </c>
      <c r="D1387" t="s">
        <v>4220</v>
      </c>
      <c r="E1387" t="s">
        <v>32</v>
      </c>
      <c r="F1387" s="7">
        <v>123.59</v>
      </c>
      <c r="G1387" t="s">
        <v>33</v>
      </c>
      <c r="H1387" t="s">
        <v>34</v>
      </c>
      <c r="I1387" t="s">
        <v>4211</v>
      </c>
      <c r="L1387" s="8">
        <v>6.0699999999999997E-2</v>
      </c>
      <c r="M1387" t="s">
        <v>36</v>
      </c>
      <c r="N1387" t="str">
        <f>IF(AND(PESQUISA!$B$3&lt;&gt;"",OR(PESQUISA!$B$4="TODAS",B1387=PESQUISA!$B$4),ISNUMBER(SEARCH(PESQUISA!$B$3,D1387))),ROW()-1,"")</f>
        <v/>
      </c>
    </row>
    <row r="1388" spans="1:14" x14ac:dyDescent="0.3">
      <c r="A1388" t="s">
        <v>4221</v>
      </c>
      <c r="B1388" t="s">
        <v>29</v>
      </c>
      <c r="C1388" t="s">
        <v>4222</v>
      </c>
      <c r="D1388" t="s">
        <v>4223</v>
      </c>
      <c r="E1388" t="s">
        <v>32</v>
      </c>
      <c r="F1388" s="7">
        <v>289.58</v>
      </c>
      <c r="G1388" t="s">
        <v>33</v>
      </c>
      <c r="H1388" t="s">
        <v>34</v>
      </c>
      <c r="I1388" t="s">
        <v>4211</v>
      </c>
      <c r="L1388" s="8">
        <v>3.49E-2</v>
      </c>
      <c r="M1388" t="s">
        <v>36</v>
      </c>
      <c r="N1388" t="str">
        <f>IF(AND(PESQUISA!$B$3&lt;&gt;"",OR(PESQUISA!$B$4="TODAS",B1388=PESQUISA!$B$4),ISNUMBER(SEARCH(PESQUISA!$B$3,D1388))),ROW()-1,"")</f>
        <v/>
      </c>
    </row>
    <row r="1389" spans="1:14" x14ac:dyDescent="0.3">
      <c r="A1389" t="s">
        <v>4224</v>
      </c>
      <c r="B1389" t="s">
        <v>29</v>
      </c>
      <c r="C1389" t="s">
        <v>4225</v>
      </c>
      <c r="D1389" t="s">
        <v>4226</v>
      </c>
      <c r="E1389" t="s">
        <v>32</v>
      </c>
      <c r="F1389" s="7">
        <v>253.66</v>
      </c>
      <c r="G1389" t="s">
        <v>33</v>
      </c>
      <c r="H1389" t="s">
        <v>34</v>
      </c>
      <c r="I1389" t="s">
        <v>4211</v>
      </c>
      <c r="L1389" s="8">
        <v>2.6800000000000001E-2</v>
      </c>
      <c r="M1389" t="s">
        <v>36</v>
      </c>
      <c r="N1389" t="str">
        <f>IF(AND(PESQUISA!$B$3&lt;&gt;"",OR(PESQUISA!$B$4="TODAS",B1389=PESQUISA!$B$4),ISNUMBER(SEARCH(PESQUISA!$B$3,D1389))),ROW()-1,"")</f>
        <v/>
      </c>
    </row>
    <row r="1390" spans="1:14" x14ac:dyDescent="0.3">
      <c r="A1390" t="s">
        <v>4227</v>
      </c>
      <c r="B1390" t="s">
        <v>29</v>
      </c>
      <c r="C1390" t="s">
        <v>4228</v>
      </c>
      <c r="D1390" t="s">
        <v>4229</v>
      </c>
      <c r="E1390" t="s">
        <v>32</v>
      </c>
      <c r="F1390" s="7">
        <v>298.07</v>
      </c>
      <c r="G1390" t="s">
        <v>33</v>
      </c>
      <c r="H1390" t="s">
        <v>34</v>
      </c>
      <c r="I1390" t="s">
        <v>4211</v>
      </c>
      <c r="L1390" s="8">
        <v>3.6400000000000002E-2</v>
      </c>
      <c r="M1390" t="s">
        <v>36</v>
      </c>
      <c r="N1390" t="str">
        <f>IF(AND(PESQUISA!$B$3&lt;&gt;"",OR(PESQUISA!$B$4="TODAS",B1390=PESQUISA!$B$4),ISNUMBER(SEARCH(PESQUISA!$B$3,D1390))),ROW()-1,"")</f>
        <v/>
      </c>
    </row>
    <row r="1391" spans="1:14" x14ac:dyDescent="0.3">
      <c r="A1391" t="s">
        <v>4230</v>
      </c>
      <c r="B1391" t="s">
        <v>29</v>
      </c>
      <c r="C1391" t="s">
        <v>4231</v>
      </c>
      <c r="D1391" t="s">
        <v>4232</v>
      </c>
      <c r="E1391" t="s">
        <v>32</v>
      </c>
      <c r="F1391" s="7">
        <v>257.75</v>
      </c>
      <c r="G1391" t="s">
        <v>33</v>
      </c>
      <c r="H1391" t="s">
        <v>34</v>
      </c>
      <c r="I1391" t="s">
        <v>4211</v>
      </c>
      <c r="L1391" s="8">
        <v>2.7699999999999999E-2</v>
      </c>
      <c r="M1391" t="s">
        <v>36</v>
      </c>
      <c r="N1391" t="str">
        <f>IF(AND(PESQUISA!$B$3&lt;&gt;"",OR(PESQUISA!$B$4="TODAS",B1391=PESQUISA!$B$4),ISNUMBER(SEARCH(PESQUISA!$B$3,D1391))),ROW()-1,"")</f>
        <v/>
      </c>
    </row>
    <row r="1392" spans="1:14" x14ac:dyDescent="0.3">
      <c r="A1392" t="s">
        <v>4233</v>
      </c>
      <c r="B1392" t="s">
        <v>29</v>
      </c>
      <c r="C1392" t="s">
        <v>4234</v>
      </c>
      <c r="D1392" t="s">
        <v>4235</v>
      </c>
      <c r="E1392" t="s">
        <v>32</v>
      </c>
      <c r="F1392" s="7">
        <v>250.22</v>
      </c>
      <c r="G1392" t="s">
        <v>33</v>
      </c>
      <c r="H1392" t="s">
        <v>34</v>
      </c>
      <c r="I1392" t="s">
        <v>4211</v>
      </c>
      <c r="L1392" s="8">
        <v>2.9499999999999998E-2</v>
      </c>
      <c r="M1392" t="s">
        <v>36</v>
      </c>
      <c r="N1392" t="str">
        <f>IF(AND(PESQUISA!$B$3&lt;&gt;"",OR(PESQUISA!$B$4="TODAS",B1392=PESQUISA!$B$4),ISNUMBER(SEARCH(PESQUISA!$B$3,D1392))),ROW()-1,"")</f>
        <v/>
      </c>
    </row>
    <row r="1393" spans="1:14" x14ac:dyDescent="0.3">
      <c r="A1393" t="s">
        <v>4236</v>
      </c>
      <c r="B1393" t="s">
        <v>29</v>
      </c>
      <c r="C1393" t="s">
        <v>4237</v>
      </c>
      <c r="D1393" t="s">
        <v>4238</v>
      </c>
      <c r="E1393" t="s">
        <v>32</v>
      </c>
      <c r="F1393" s="7">
        <v>231.75</v>
      </c>
      <c r="G1393" t="s">
        <v>33</v>
      </c>
      <c r="H1393" t="s">
        <v>34</v>
      </c>
      <c r="I1393" t="s">
        <v>4211</v>
      </c>
      <c r="L1393" s="8">
        <v>2.35E-2</v>
      </c>
      <c r="M1393" t="s">
        <v>36</v>
      </c>
      <c r="N1393" t="str">
        <f>IF(AND(PESQUISA!$B$3&lt;&gt;"",OR(PESQUISA!$B$4="TODAS",B1393=PESQUISA!$B$4),ISNUMBER(SEARCH(PESQUISA!$B$3,D1393))),ROW()-1,"")</f>
        <v/>
      </c>
    </row>
    <row r="1394" spans="1:14" x14ac:dyDescent="0.3">
      <c r="A1394" t="s">
        <v>4239</v>
      </c>
      <c r="B1394" t="s">
        <v>29</v>
      </c>
      <c r="C1394" t="s">
        <v>4240</v>
      </c>
      <c r="D1394" t="s">
        <v>4241</v>
      </c>
      <c r="E1394" t="s">
        <v>32</v>
      </c>
      <c r="F1394" s="7">
        <v>254.43</v>
      </c>
      <c r="G1394" t="s">
        <v>33</v>
      </c>
      <c r="H1394" t="s">
        <v>34</v>
      </c>
      <c r="I1394" t="s">
        <v>4211</v>
      </c>
      <c r="L1394" s="8">
        <v>3.0499999999999999E-2</v>
      </c>
      <c r="M1394" t="s">
        <v>36</v>
      </c>
      <c r="N1394" t="str">
        <f>IF(AND(PESQUISA!$B$3&lt;&gt;"",OR(PESQUISA!$B$4="TODAS",B1394=PESQUISA!$B$4),ISNUMBER(SEARCH(PESQUISA!$B$3,D1394))),ROW()-1,"")</f>
        <v/>
      </c>
    </row>
    <row r="1395" spans="1:14" x14ac:dyDescent="0.3">
      <c r="A1395" t="s">
        <v>4242</v>
      </c>
      <c r="B1395" t="s">
        <v>29</v>
      </c>
      <c r="C1395" t="s">
        <v>4243</v>
      </c>
      <c r="D1395" t="s">
        <v>4244</v>
      </c>
      <c r="E1395" t="s">
        <v>32</v>
      </c>
      <c r="F1395" s="7">
        <v>234.31</v>
      </c>
      <c r="G1395" t="s">
        <v>33</v>
      </c>
      <c r="H1395" t="s">
        <v>34</v>
      </c>
      <c r="I1395" t="s">
        <v>4211</v>
      </c>
      <c r="L1395" s="8">
        <v>2.41E-2</v>
      </c>
      <c r="M1395" t="s">
        <v>36</v>
      </c>
      <c r="N1395" t="str">
        <f>IF(AND(PESQUISA!$B$3&lt;&gt;"",OR(PESQUISA!$B$4="TODAS",B1395=PESQUISA!$B$4),ISNUMBER(SEARCH(PESQUISA!$B$3,D1395))),ROW()-1,"")</f>
        <v/>
      </c>
    </row>
    <row r="1396" spans="1:14" x14ac:dyDescent="0.3">
      <c r="A1396" t="s">
        <v>4245</v>
      </c>
      <c r="B1396" t="s">
        <v>29</v>
      </c>
      <c r="C1396" t="s">
        <v>4246</v>
      </c>
      <c r="D1396" t="s">
        <v>4247</v>
      </c>
      <c r="E1396" t="s">
        <v>32</v>
      </c>
      <c r="F1396" s="7">
        <v>350.27</v>
      </c>
      <c r="G1396" t="s">
        <v>33</v>
      </c>
      <c r="H1396" t="s">
        <v>34</v>
      </c>
      <c r="I1396" t="s">
        <v>4211</v>
      </c>
      <c r="L1396" s="8">
        <v>5.8999999999999997E-2</v>
      </c>
      <c r="M1396" t="s">
        <v>36</v>
      </c>
      <c r="N1396" t="str">
        <f>IF(AND(PESQUISA!$B$3&lt;&gt;"",OR(PESQUISA!$B$4="TODAS",B1396=PESQUISA!$B$4),ISNUMBER(SEARCH(PESQUISA!$B$3,D1396))),ROW()-1,"")</f>
        <v/>
      </c>
    </row>
    <row r="1397" spans="1:14" x14ac:dyDescent="0.3">
      <c r="A1397" t="s">
        <v>4248</v>
      </c>
      <c r="B1397" t="s">
        <v>29</v>
      </c>
      <c r="C1397" t="s">
        <v>4249</v>
      </c>
      <c r="D1397" t="s">
        <v>4250</v>
      </c>
      <c r="E1397" t="s">
        <v>32</v>
      </c>
      <c r="F1397" s="7">
        <v>311.85000000000002</v>
      </c>
      <c r="G1397" t="s">
        <v>33</v>
      </c>
      <c r="H1397" t="s">
        <v>34</v>
      </c>
      <c r="I1397" t="s">
        <v>4211</v>
      </c>
      <c r="L1397" s="8">
        <v>5.4899999999999997E-2</v>
      </c>
      <c r="M1397" t="s">
        <v>36</v>
      </c>
      <c r="N1397" t="str">
        <f>IF(AND(PESQUISA!$B$3&lt;&gt;"",OR(PESQUISA!$B$4="TODAS",B1397=PESQUISA!$B$4),ISNUMBER(SEARCH(PESQUISA!$B$3,D1397))),ROW()-1,"")</f>
        <v/>
      </c>
    </row>
    <row r="1398" spans="1:14" x14ac:dyDescent="0.3">
      <c r="A1398" t="s">
        <v>4251</v>
      </c>
      <c r="B1398" t="s">
        <v>29</v>
      </c>
      <c r="C1398" t="s">
        <v>4252</v>
      </c>
      <c r="D1398" t="s">
        <v>4253</v>
      </c>
      <c r="E1398" t="s">
        <v>32</v>
      </c>
      <c r="F1398" s="7">
        <v>381.45</v>
      </c>
      <c r="G1398" t="s">
        <v>33</v>
      </c>
      <c r="H1398" t="s">
        <v>34</v>
      </c>
      <c r="I1398" t="s">
        <v>4211</v>
      </c>
      <c r="L1398" s="8">
        <v>6.08E-2</v>
      </c>
      <c r="M1398" t="s">
        <v>36</v>
      </c>
      <c r="N1398" t="str">
        <f>IF(AND(PESQUISA!$B$3&lt;&gt;"",OR(PESQUISA!$B$4="TODAS",B1398=PESQUISA!$B$4),ISNUMBER(SEARCH(PESQUISA!$B$3,D1398))),ROW()-1,"")</f>
        <v/>
      </c>
    </row>
    <row r="1399" spans="1:14" x14ac:dyDescent="0.3">
      <c r="A1399" t="s">
        <v>4254</v>
      </c>
      <c r="B1399" t="s">
        <v>29</v>
      </c>
      <c r="C1399" t="s">
        <v>4255</v>
      </c>
      <c r="D1399" t="s">
        <v>4256</v>
      </c>
      <c r="E1399" t="s">
        <v>32</v>
      </c>
      <c r="F1399" s="7">
        <v>338.16</v>
      </c>
      <c r="G1399" t="s">
        <v>33</v>
      </c>
      <c r="H1399" t="s">
        <v>34</v>
      </c>
      <c r="I1399" t="s">
        <v>4211</v>
      </c>
      <c r="L1399" s="8">
        <v>5.6800000000000003E-2</v>
      </c>
      <c r="M1399" t="s">
        <v>36</v>
      </c>
      <c r="N1399" t="str">
        <f>IF(AND(PESQUISA!$B$3&lt;&gt;"",OR(PESQUISA!$B$4="TODAS",B1399=PESQUISA!$B$4),ISNUMBER(SEARCH(PESQUISA!$B$3,D1399))),ROW()-1,"")</f>
        <v/>
      </c>
    </row>
    <row r="1400" spans="1:14" x14ac:dyDescent="0.3">
      <c r="A1400" t="s">
        <v>4257</v>
      </c>
      <c r="B1400" t="s">
        <v>29</v>
      </c>
      <c r="C1400" t="s">
        <v>4258</v>
      </c>
      <c r="D1400" t="s">
        <v>4259</v>
      </c>
      <c r="E1400" t="s">
        <v>32</v>
      </c>
      <c r="F1400" s="7">
        <v>219.56</v>
      </c>
      <c r="G1400" t="s">
        <v>33</v>
      </c>
      <c r="H1400" t="s">
        <v>34</v>
      </c>
      <c r="I1400" t="s">
        <v>4211</v>
      </c>
      <c r="L1400" s="8">
        <v>5.0500000000000003E-2</v>
      </c>
      <c r="M1400" t="s">
        <v>36</v>
      </c>
      <c r="N1400" t="str">
        <f>IF(AND(PESQUISA!$B$3&lt;&gt;"",OR(PESQUISA!$B$4="TODAS",B1400=PESQUISA!$B$4),ISNUMBER(SEARCH(PESQUISA!$B$3,D1400))),ROW()-1,"")</f>
        <v/>
      </c>
    </row>
    <row r="1401" spans="1:14" x14ac:dyDescent="0.3">
      <c r="A1401" t="s">
        <v>4260</v>
      </c>
      <c r="B1401" t="s">
        <v>29</v>
      </c>
      <c r="C1401" t="s">
        <v>4261</v>
      </c>
      <c r="D1401" t="s">
        <v>4262</v>
      </c>
      <c r="E1401" t="s">
        <v>32</v>
      </c>
      <c r="F1401" s="7">
        <v>200.13</v>
      </c>
      <c r="G1401" t="s">
        <v>33</v>
      </c>
      <c r="H1401" t="s">
        <v>34</v>
      </c>
      <c r="I1401" t="s">
        <v>4211</v>
      </c>
      <c r="L1401" s="8">
        <v>4.5199999999999997E-2</v>
      </c>
      <c r="M1401" t="s">
        <v>36</v>
      </c>
      <c r="N1401" t="str">
        <f>IF(AND(PESQUISA!$B$3&lt;&gt;"",OR(PESQUISA!$B$4="TODAS",B1401=PESQUISA!$B$4),ISNUMBER(SEARCH(PESQUISA!$B$3,D1401))),ROW()-1,"")</f>
        <v/>
      </c>
    </row>
    <row r="1402" spans="1:14" x14ac:dyDescent="0.3">
      <c r="A1402" t="s">
        <v>4263</v>
      </c>
      <c r="B1402" t="s">
        <v>29</v>
      </c>
      <c r="C1402" t="s">
        <v>4264</v>
      </c>
      <c r="D1402" t="s">
        <v>4265</v>
      </c>
      <c r="E1402" t="s">
        <v>32</v>
      </c>
      <c r="F1402" s="7">
        <v>243.41</v>
      </c>
      <c r="G1402" t="s">
        <v>33</v>
      </c>
      <c r="H1402" t="s">
        <v>34</v>
      </c>
      <c r="I1402" t="s">
        <v>4211</v>
      </c>
      <c r="L1402" s="8">
        <v>5.4399999999999997E-2</v>
      </c>
      <c r="M1402" t="s">
        <v>36</v>
      </c>
      <c r="N1402" t="str">
        <f>IF(AND(PESQUISA!$B$3&lt;&gt;"",OR(PESQUISA!$B$4="TODAS",B1402=PESQUISA!$B$4),ISNUMBER(SEARCH(PESQUISA!$B$3,D1402))),ROW()-1,"")</f>
        <v/>
      </c>
    </row>
    <row r="1403" spans="1:14" x14ac:dyDescent="0.3">
      <c r="A1403" t="s">
        <v>4266</v>
      </c>
      <c r="B1403" t="s">
        <v>29</v>
      </c>
      <c r="C1403" t="s">
        <v>4267</v>
      </c>
      <c r="D1403" t="s">
        <v>4268</v>
      </c>
      <c r="E1403" t="s">
        <v>32</v>
      </c>
      <c r="F1403" s="7">
        <v>222.2</v>
      </c>
      <c r="G1403" t="s">
        <v>33</v>
      </c>
      <c r="H1403" t="s">
        <v>34</v>
      </c>
      <c r="I1403" t="s">
        <v>4211</v>
      </c>
      <c r="L1403" s="8">
        <v>4.9500000000000002E-2</v>
      </c>
      <c r="M1403" t="s">
        <v>36</v>
      </c>
      <c r="N1403" t="str">
        <f>IF(AND(PESQUISA!$B$3&lt;&gt;"",OR(PESQUISA!$B$4="TODAS",B1403=PESQUISA!$B$4),ISNUMBER(SEARCH(PESQUISA!$B$3,D1403))),ROW()-1,"")</f>
        <v/>
      </c>
    </row>
    <row r="1404" spans="1:14" x14ac:dyDescent="0.3">
      <c r="A1404" t="s">
        <v>4269</v>
      </c>
      <c r="B1404" t="s">
        <v>29</v>
      </c>
      <c r="C1404" t="s">
        <v>4270</v>
      </c>
      <c r="D1404" t="s">
        <v>4271</v>
      </c>
      <c r="E1404" t="s">
        <v>32</v>
      </c>
      <c r="F1404" s="7">
        <v>267.10000000000002</v>
      </c>
      <c r="G1404" t="s">
        <v>33</v>
      </c>
      <c r="H1404" t="s">
        <v>34</v>
      </c>
      <c r="I1404" t="s">
        <v>4211</v>
      </c>
      <c r="L1404" s="8">
        <v>4.58E-2</v>
      </c>
      <c r="M1404" t="s">
        <v>36</v>
      </c>
      <c r="N1404" t="str">
        <f>IF(AND(PESQUISA!$B$3&lt;&gt;"",OR(PESQUISA!$B$4="TODAS",B1404=PESQUISA!$B$4),ISNUMBER(SEARCH(PESQUISA!$B$3,D1404))),ROW()-1,"")</f>
        <v/>
      </c>
    </row>
    <row r="1405" spans="1:14" x14ac:dyDescent="0.3">
      <c r="A1405" t="s">
        <v>4272</v>
      </c>
      <c r="B1405" t="s">
        <v>29</v>
      </c>
      <c r="C1405" t="s">
        <v>4273</v>
      </c>
      <c r="D1405" t="s">
        <v>4274</v>
      </c>
      <c r="E1405" t="s">
        <v>32</v>
      </c>
      <c r="F1405" s="7">
        <v>206.32</v>
      </c>
      <c r="G1405" t="s">
        <v>33</v>
      </c>
      <c r="H1405" t="s">
        <v>34</v>
      </c>
      <c r="I1405" t="s">
        <v>4211</v>
      </c>
      <c r="L1405" s="8">
        <v>3.2300000000000002E-2</v>
      </c>
      <c r="M1405" t="s">
        <v>36</v>
      </c>
      <c r="N1405" t="str">
        <f>IF(AND(PESQUISA!$B$3&lt;&gt;"",OR(PESQUISA!$B$4="TODAS",B1405=PESQUISA!$B$4),ISNUMBER(SEARCH(PESQUISA!$B$3,D1405))),ROW()-1,"")</f>
        <v/>
      </c>
    </row>
    <row r="1406" spans="1:14" x14ac:dyDescent="0.3">
      <c r="A1406" t="s">
        <v>4275</v>
      </c>
      <c r="B1406" t="s">
        <v>29</v>
      </c>
      <c r="C1406" t="s">
        <v>4276</v>
      </c>
      <c r="D1406" t="s">
        <v>4277</v>
      </c>
      <c r="E1406" t="s">
        <v>32</v>
      </c>
      <c r="F1406" s="7">
        <v>285.07</v>
      </c>
      <c r="G1406" t="s">
        <v>33</v>
      </c>
      <c r="H1406" t="s">
        <v>34</v>
      </c>
      <c r="I1406" t="s">
        <v>4211</v>
      </c>
      <c r="L1406" s="8">
        <v>4.8500000000000001E-2</v>
      </c>
      <c r="M1406" t="s">
        <v>36</v>
      </c>
      <c r="N1406" t="str">
        <f>IF(AND(PESQUISA!$B$3&lt;&gt;"",OR(PESQUISA!$B$4="TODAS",B1406=PESQUISA!$B$4),ISNUMBER(SEARCH(PESQUISA!$B$3,D1406))),ROW()-1,"")</f>
        <v/>
      </c>
    </row>
    <row r="1407" spans="1:14" x14ac:dyDescent="0.3">
      <c r="A1407" t="s">
        <v>4278</v>
      </c>
      <c r="B1407" t="s">
        <v>29</v>
      </c>
      <c r="C1407" t="s">
        <v>4279</v>
      </c>
      <c r="D1407" t="s">
        <v>4280</v>
      </c>
      <c r="E1407" t="s">
        <v>32</v>
      </c>
      <c r="F1407" s="7">
        <v>211.77</v>
      </c>
      <c r="G1407" t="s">
        <v>33</v>
      </c>
      <c r="H1407" t="s">
        <v>34</v>
      </c>
      <c r="I1407" t="s">
        <v>4211</v>
      </c>
      <c r="L1407" s="8">
        <v>3.3500000000000002E-2</v>
      </c>
      <c r="M1407" t="s">
        <v>36</v>
      </c>
      <c r="N1407" t="str">
        <f>IF(AND(PESQUISA!$B$3&lt;&gt;"",OR(PESQUISA!$B$4="TODAS",B1407=PESQUISA!$B$4),ISNUMBER(SEARCH(PESQUISA!$B$3,D1407))),ROW()-1,"")</f>
        <v/>
      </c>
    </row>
    <row r="1408" spans="1:14" x14ac:dyDescent="0.3">
      <c r="A1408" t="s">
        <v>4281</v>
      </c>
      <c r="B1408" t="s">
        <v>29</v>
      </c>
      <c r="C1408" t="s">
        <v>4282</v>
      </c>
      <c r="D1408" t="s">
        <v>4283</v>
      </c>
      <c r="E1408" t="s">
        <v>32</v>
      </c>
      <c r="F1408" s="7">
        <v>205.32</v>
      </c>
      <c r="G1408" t="s">
        <v>33</v>
      </c>
      <c r="H1408" t="s">
        <v>34</v>
      </c>
      <c r="I1408" t="s">
        <v>4211</v>
      </c>
      <c r="L1408" s="8">
        <v>3.6299999999999999E-2</v>
      </c>
      <c r="M1408" t="s">
        <v>36</v>
      </c>
      <c r="N1408" t="str">
        <f>IF(AND(PESQUISA!$B$3&lt;&gt;"",OR(PESQUISA!$B$4="TODAS",B1408=PESQUISA!$B$4),ISNUMBER(SEARCH(PESQUISA!$B$3,D1408))),ROW()-1,"")</f>
        <v/>
      </c>
    </row>
    <row r="1409" spans="1:14" x14ac:dyDescent="0.3">
      <c r="A1409" t="s">
        <v>4284</v>
      </c>
      <c r="B1409" t="s">
        <v>29</v>
      </c>
      <c r="C1409" t="s">
        <v>4285</v>
      </c>
      <c r="D1409" t="s">
        <v>4286</v>
      </c>
      <c r="E1409" t="s">
        <v>32</v>
      </c>
      <c r="F1409" s="7">
        <v>181.17</v>
      </c>
      <c r="G1409" t="s">
        <v>33</v>
      </c>
      <c r="H1409" t="s">
        <v>34</v>
      </c>
      <c r="I1409" t="s">
        <v>4211</v>
      </c>
      <c r="L1409" s="8">
        <v>2.7199999999999998E-2</v>
      </c>
      <c r="M1409" t="s">
        <v>36</v>
      </c>
      <c r="N1409" t="str">
        <f>IF(AND(PESQUISA!$B$3&lt;&gt;"",OR(PESQUISA!$B$4="TODAS",B1409=PESQUISA!$B$4),ISNUMBER(SEARCH(PESQUISA!$B$3,D1409))),ROW()-1,"")</f>
        <v/>
      </c>
    </row>
    <row r="1410" spans="1:14" x14ac:dyDescent="0.3">
      <c r="A1410" t="s">
        <v>4287</v>
      </c>
      <c r="B1410" t="s">
        <v>29</v>
      </c>
      <c r="C1410" t="s">
        <v>4288</v>
      </c>
      <c r="D1410" t="s">
        <v>4289</v>
      </c>
      <c r="E1410" t="s">
        <v>32</v>
      </c>
      <c r="F1410" s="7">
        <v>211.32</v>
      </c>
      <c r="G1410" t="s">
        <v>33</v>
      </c>
      <c r="H1410" t="s">
        <v>34</v>
      </c>
      <c r="I1410" t="s">
        <v>4211</v>
      </c>
      <c r="L1410" s="8">
        <v>3.7900000000000003E-2</v>
      </c>
      <c r="M1410" t="s">
        <v>36</v>
      </c>
      <c r="N1410" t="str">
        <f>IF(AND(PESQUISA!$B$3&lt;&gt;"",OR(PESQUISA!$B$4="TODAS",B1410=PESQUISA!$B$4),ISNUMBER(SEARCH(PESQUISA!$B$3,D1410))),ROW()-1,"")</f>
        <v/>
      </c>
    </row>
    <row r="1411" spans="1:14" x14ac:dyDescent="0.3">
      <c r="A1411" t="s">
        <v>4290</v>
      </c>
      <c r="B1411" t="s">
        <v>29</v>
      </c>
      <c r="C1411" t="s">
        <v>4291</v>
      </c>
      <c r="D1411" t="s">
        <v>4292</v>
      </c>
      <c r="E1411" t="s">
        <v>32</v>
      </c>
      <c r="F1411" s="7">
        <v>184.07</v>
      </c>
      <c r="G1411" t="s">
        <v>33</v>
      </c>
      <c r="H1411" t="s">
        <v>34</v>
      </c>
      <c r="I1411" t="s">
        <v>4211</v>
      </c>
      <c r="L1411" s="8">
        <v>2.81E-2</v>
      </c>
      <c r="M1411" t="s">
        <v>36</v>
      </c>
      <c r="N1411" t="str">
        <f>IF(AND(PESQUISA!$B$3&lt;&gt;"",OR(PESQUISA!$B$4="TODAS",B1411=PESQUISA!$B$4),ISNUMBER(SEARCH(PESQUISA!$B$3,D1411))),ROW()-1,"")</f>
        <v/>
      </c>
    </row>
    <row r="1412" spans="1:14" x14ac:dyDescent="0.3">
      <c r="A1412" t="s">
        <v>4293</v>
      </c>
      <c r="B1412" t="s">
        <v>29</v>
      </c>
      <c r="C1412" t="s">
        <v>4294</v>
      </c>
      <c r="D1412" t="s">
        <v>4295</v>
      </c>
      <c r="E1412" t="s">
        <v>32</v>
      </c>
      <c r="F1412" s="7">
        <v>354.82</v>
      </c>
      <c r="G1412" t="s">
        <v>33</v>
      </c>
      <c r="H1412" t="s">
        <v>34</v>
      </c>
      <c r="I1412" t="s">
        <v>4211</v>
      </c>
      <c r="L1412" s="8">
        <v>6.5699999999999995E-2</v>
      </c>
      <c r="M1412" t="s">
        <v>36</v>
      </c>
      <c r="N1412" t="str">
        <f>IF(AND(PESQUISA!$B$3&lt;&gt;"",OR(PESQUISA!$B$4="TODAS",B1412=PESQUISA!$B$4),ISNUMBER(SEARCH(PESQUISA!$B$3,D1412))),ROW()-1,"")</f>
        <v/>
      </c>
    </row>
    <row r="1413" spans="1:14" x14ac:dyDescent="0.3">
      <c r="A1413" t="s">
        <v>4296</v>
      </c>
      <c r="B1413" t="s">
        <v>29</v>
      </c>
      <c r="C1413" t="s">
        <v>4297</v>
      </c>
      <c r="D1413" t="s">
        <v>4298</v>
      </c>
      <c r="E1413" t="s">
        <v>32</v>
      </c>
      <c r="F1413" s="7">
        <v>286.81</v>
      </c>
      <c r="G1413" t="s">
        <v>33</v>
      </c>
      <c r="H1413" t="s">
        <v>34</v>
      </c>
      <c r="I1413" t="s">
        <v>4211</v>
      </c>
      <c r="L1413" s="8">
        <v>5.9400000000000001E-2</v>
      </c>
      <c r="M1413" t="s">
        <v>36</v>
      </c>
      <c r="N1413" t="str">
        <f>IF(AND(PESQUISA!$B$3&lt;&gt;"",OR(PESQUISA!$B$4="TODAS",B1413=PESQUISA!$B$4),ISNUMBER(SEARCH(PESQUISA!$B$3,D1413))),ROW()-1,"")</f>
        <v/>
      </c>
    </row>
    <row r="1414" spans="1:14" x14ac:dyDescent="0.3">
      <c r="A1414" t="s">
        <v>4299</v>
      </c>
      <c r="B1414" t="s">
        <v>29</v>
      </c>
      <c r="C1414" t="s">
        <v>4300</v>
      </c>
      <c r="D1414" t="s">
        <v>4301</v>
      </c>
      <c r="E1414" t="s">
        <v>32</v>
      </c>
      <c r="F1414" s="7">
        <v>397.82</v>
      </c>
      <c r="G1414" t="s">
        <v>33</v>
      </c>
      <c r="H1414" t="s">
        <v>34</v>
      </c>
      <c r="I1414" t="s">
        <v>4211</v>
      </c>
      <c r="L1414" s="8">
        <v>6.7699999999999996E-2</v>
      </c>
      <c r="M1414" t="s">
        <v>36</v>
      </c>
      <c r="N1414" t="str">
        <f>IF(AND(PESQUISA!$B$3&lt;&gt;"",OR(PESQUISA!$B$4="TODAS",B1414=PESQUISA!$B$4),ISNUMBER(SEARCH(PESQUISA!$B$3,D1414))),ROW()-1,"")</f>
        <v/>
      </c>
    </row>
    <row r="1415" spans="1:14" x14ac:dyDescent="0.3">
      <c r="A1415" t="s">
        <v>4302</v>
      </c>
      <c r="B1415" t="s">
        <v>29</v>
      </c>
      <c r="C1415" t="s">
        <v>4303</v>
      </c>
      <c r="D1415" t="s">
        <v>4304</v>
      </c>
      <c r="E1415" t="s">
        <v>32</v>
      </c>
      <c r="F1415" s="7">
        <v>314.68</v>
      </c>
      <c r="G1415" t="s">
        <v>33</v>
      </c>
      <c r="H1415" t="s">
        <v>34</v>
      </c>
      <c r="I1415" t="s">
        <v>4211</v>
      </c>
      <c r="L1415" s="8">
        <v>6.1199999999999997E-2</v>
      </c>
      <c r="M1415" t="s">
        <v>36</v>
      </c>
      <c r="N1415" t="str">
        <f>IF(AND(PESQUISA!$B$3&lt;&gt;"",OR(PESQUISA!$B$4="TODAS",B1415=PESQUISA!$B$4),ISNUMBER(SEARCH(PESQUISA!$B$3,D1415))),ROW()-1,"")</f>
        <v/>
      </c>
    </row>
    <row r="1416" spans="1:14" x14ac:dyDescent="0.3">
      <c r="A1416" t="s">
        <v>4305</v>
      </c>
      <c r="B1416" t="s">
        <v>29</v>
      </c>
      <c r="C1416" t="s">
        <v>4306</v>
      </c>
      <c r="D1416" t="s">
        <v>4307</v>
      </c>
      <c r="E1416" t="s">
        <v>32</v>
      </c>
      <c r="F1416" s="7">
        <v>197.19</v>
      </c>
      <c r="G1416" t="s">
        <v>33</v>
      </c>
      <c r="H1416" t="s">
        <v>34</v>
      </c>
      <c r="I1416" t="s">
        <v>4211</v>
      </c>
      <c r="L1416" s="8">
        <v>5.7200000000000001E-2</v>
      </c>
      <c r="M1416" t="s">
        <v>36</v>
      </c>
      <c r="N1416" t="str">
        <f>IF(AND(PESQUISA!$B$3&lt;&gt;"",OR(PESQUISA!$B$4="TODAS",B1416=PESQUISA!$B$4),ISNUMBER(SEARCH(PESQUISA!$B$3,D1416))),ROW()-1,"")</f>
        <v/>
      </c>
    </row>
    <row r="1417" spans="1:14" x14ac:dyDescent="0.3">
      <c r="A1417" t="s">
        <v>4308</v>
      </c>
      <c r="B1417" t="s">
        <v>29</v>
      </c>
      <c r="C1417" t="s">
        <v>4309</v>
      </c>
      <c r="D1417" t="s">
        <v>4310</v>
      </c>
      <c r="E1417" t="s">
        <v>32</v>
      </c>
      <c r="F1417" s="7">
        <v>171.19</v>
      </c>
      <c r="G1417" t="s">
        <v>33</v>
      </c>
      <c r="H1417" t="s">
        <v>34</v>
      </c>
      <c r="I1417" t="s">
        <v>4211</v>
      </c>
      <c r="L1417" s="8">
        <v>4.99E-2</v>
      </c>
      <c r="M1417" t="s">
        <v>36</v>
      </c>
      <c r="N1417" t="str">
        <f>IF(AND(PESQUISA!$B$3&lt;&gt;"",OR(PESQUISA!$B$4="TODAS",B1417=PESQUISA!$B$4),ISNUMBER(SEARCH(PESQUISA!$B$3,D1417))),ROW()-1,"")</f>
        <v/>
      </c>
    </row>
    <row r="1418" spans="1:14" x14ac:dyDescent="0.3">
      <c r="A1418" t="s">
        <v>4311</v>
      </c>
      <c r="B1418" t="s">
        <v>29</v>
      </c>
      <c r="C1418" t="s">
        <v>4312</v>
      </c>
      <c r="D1418" t="s">
        <v>4313</v>
      </c>
      <c r="E1418" t="s">
        <v>32</v>
      </c>
      <c r="F1418" s="7">
        <v>223.12</v>
      </c>
      <c r="G1418" t="s">
        <v>33</v>
      </c>
      <c r="H1418" t="s">
        <v>34</v>
      </c>
      <c r="I1418" t="s">
        <v>4211</v>
      </c>
      <c r="L1418" s="8">
        <v>6.1100000000000002E-2</v>
      </c>
      <c r="M1418" t="s">
        <v>36</v>
      </c>
      <c r="N1418" t="str">
        <f>IF(AND(PESQUISA!$B$3&lt;&gt;"",OR(PESQUISA!$B$4="TODAS",B1418=PESQUISA!$B$4),ISNUMBER(SEARCH(PESQUISA!$B$3,D1418))),ROW()-1,"")</f>
        <v/>
      </c>
    </row>
    <row r="1419" spans="1:14" x14ac:dyDescent="0.3">
      <c r="A1419" t="s">
        <v>4314</v>
      </c>
      <c r="B1419" t="s">
        <v>29</v>
      </c>
      <c r="C1419" t="s">
        <v>4315</v>
      </c>
      <c r="D1419" t="s">
        <v>4316</v>
      </c>
      <c r="E1419" t="s">
        <v>32</v>
      </c>
      <c r="F1419" s="7">
        <v>193.67</v>
      </c>
      <c r="G1419" t="s">
        <v>33</v>
      </c>
      <c r="H1419" t="s">
        <v>34</v>
      </c>
      <c r="I1419" t="s">
        <v>4211</v>
      </c>
      <c r="L1419" s="8">
        <v>5.45E-2</v>
      </c>
      <c r="M1419" t="s">
        <v>36</v>
      </c>
      <c r="N1419" t="str">
        <f>IF(AND(PESQUISA!$B$3&lt;&gt;"",OR(PESQUISA!$B$4="TODAS",B1419=PESQUISA!$B$4),ISNUMBER(SEARCH(PESQUISA!$B$3,D1419))),ROW()-1,"")</f>
        <v/>
      </c>
    </row>
    <row r="1420" spans="1:14" x14ac:dyDescent="0.3">
      <c r="A1420" t="s">
        <v>4317</v>
      </c>
      <c r="B1420" t="s">
        <v>29</v>
      </c>
      <c r="C1420" t="s">
        <v>4318</v>
      </c>
      <c r="D1420" t="s">
        <v>4319</v>
      </c>
      <c r="E1420" t="s">
        <v>859</v>
      </c>
      <c r="F1420" s="7">
        <v>45.1</v>
      </c>
      <c r="G1420" t="s">
        <v>33</v>
      </c>
      <c r="H1420" t="s">
        <v>34</v>
      </c>
      <c r="I1420" t="s">
        <v>4211</v>
      </c>
      <c r="L1420" s="8">
        <v>0</v>
      </c>
      <c r="M1420" t="s">
        <v>36</v>
      </c>
      <c r="N1420" t="str">
        <f>IF(AND(PESQUISA!$B$3&lt;&gt;"",OR(PESQUISA!$B$4="TODAS",B1420=PESQUISA!$B$4),ISNUMBER(SEARCH(PESQUISA!$B$3,D1420))),ROW()-1,"")</f>
        <v/>
      </c>
    </row>
    <row r="1421" spans="1:14" x14ac:dyDescent="0.3">
      <c r="A1421" t="s">
        <v>4320</v>
      </c>
      <c r="B1421" t="s">
        <v>29</v>
      </c>
      <c r="C1421" t="s">
        <v>4321</v>
      </c>
      <c r="D1421" t="s">
        <v>4322</v>
      </c>
      <c r="E1421" t="s">
        <v>859</v>
      </c>
      <c r="F1421" s="7">
        <v>34.76</v>
      </c>
      <c r="G1421" t="s">
        <v>33</v>
      </c>
      <c r="H1421" t="s">
        <v>34</v>
      </c>
      <c r="I1421" t="s">
        <v>4211</v>
      </c>
      <c r="L1421" s="8">
        <v>0</v>
      </c>
      <c r="M1421" t="s">
        <v>36</v>
      </c>
      <c r="N1421" t="str">
        <f>IF(AND(PESQUISA!$B$3&lt;&gt;"",OR(PESQUISA!$B$4="TODAS",B1421=PESQUISA!$B$4),ISNUMBER(SEARCH(PESQUISA!$B$3,D1421))),ROW()-1,"")</f>
        <v/>
      </c>
    </row>
    <row r="1422" spans="1:14" x14ac:dyDescent="0.3">
      <c r="A1422" t="s">
        <v>4323</v>
      </c>
      <c r="B1422" t="s">
        <v>29</v>
      </c>
      <c r="C1422" t="s">
        <v>4324</v>
      </c>
      <c r="D1422" t="s">
        <v>4325</v>
      </c>
      <c r="E1422" t="s">
        <v>859</v>
      </c>
      <c r="F1422" s="7">
        <v>26.96</v>
      </c>
      <c r="G1422" t="s">
        <v>33</v>
      </c>
      <c r="H1422" t="s">
        <v>34</v>
      </c>
      <c r="I1422" t="s">
        <v>4211</v>
      </c>
      <c r="L1422" s="8">
        <v>0</v>
      </c>
      <c r="M1422" t="s">
        <v>36</v>
      </c>
      <c r="N1422" t="str">
        <f>IF(AND(PESQUISA!$B$3&lt;&gt;"",OR(PESQUISA!$B$4="TODAS",B1422=PESQUISA!$B$4),ISNUMBER(SEARCH(PESQUISA!$B$3,D1422))),ROW()-1,"")</f>
        <v/>
      </c>
    </row>
    <row r="1423" spans="1:14" x14ac:dyDescent="0.3">
      <c r="A1423" t="s">
        <v>4326</v>
      </c>
      <c r="B1423" t="s">
        <v>29</v>
      </c>
      <c r="C1423" t="s">
        <v>4327</v>
      </c>
      <c r="D1423" t="s">
        <v>4328</v>
      </c>
      <c r="E1423" t="s">
        <v>859</v>
      </c>
      <c r="G1423" t="s">
        <v>33</v>
      </c>
      <c r="H1423" t="s">
        <v>34</v>
      </c>
      <c r="I1423" t="s">
        <v>4211</v>
      </c>
      <c r="M1423" t="s">
        <v>53</v>
      </c>
      <c r="N1423" t="str">
        <f>IF(AND(PESQUISA!$B$3&lt;&gt;"",OR(PESQUISA!$B$4="TODAS",B1423=PESQUISA!$B$4),ISNUMBER(SEARCH(PESQUISA!$B$3,D1423))),ROW()-1,"")</f>
        <v/>
      </c>
    </row>
    <row r="1424" spans="1:14" x14ac:dyDescent="0.3">
      <c r="A1424" t="s">
        <v>4329</v>
      </c>
      <c r="B1424" t="s">
        <v>29</v>
      </c>
      <c r="C1424" t="s">
        <v>4330</v>
      </c>
      <c r="D1424" t="s">
        <v>4331</v>
      </c>
      <c r="E1424" t="s">
        <v>32</v>
      </c>
      <c r="G1424" t="s">
        <v>33</v>
      </c>
      <c r="H1424" t="s">
        <v>34</v>
      </c>
      <c r="I1424" t="s">
        <v>4211</v>
      </c>
      <c r="M1424" t="s">
        <v>53</v>
      </c>
      <c r="N1424" t="str">
        <f>IF(AND(PESQUISA!$B$3&lt;&gt;"",OR(PESQUISA!$B$4="TODAS",B1424=PESQUISA!$B$4),ISNUMBER(SEARCH(PESQUISA!$B$3,D1424))),ROW()-1,"")</f>
        <v/>
      </c>
    </row>
    <row r="1425" spans="1:14" x14ac:dyDescent="0.3">
      <c r="A1425" t="s">
        <v>4332</v>
      </c>
      <c r="B1425" t="s">
        <v>29</v>
      </c>
      <c r="C1425" t="s">
        <v>4333</v>
      </c>
      <c r="D1425" t="s">
        <v>4334</v>
      </c>
      <c r="E1425" t="s">
        <v>40</v>
      </c>
      <c r="G1425" t="s">
        <v>33</v>
      </c>
      <c r="H1425" t="s">
        <v>34</v>
      </c>
      <c r="I1425" t="s">
        <v>4335</v>
      </c>
      <c r="M1425" t="s">
        <v>53</v>
      </c>
      <c r="N1425" t="str">
        <f>IF(AND(PESQUISA!$B$3&lt;&gt;"",OR(PESQUISA!$B$4="TODAS",B1425=PESQUISA!$B$4),ISNUMBER(SEARCH(PESQUISA!$B$3,D1425))),ROW()-1,"")</f>
        <v/>
      </c>
    </row>
    <row r="1426" spans="1:14" x14ac:dyDescent="0.3">
      <c r="A1426" t="s">
        <v>4336</v>
      </c>
      <c r="B1426" t="s">
        <v>29</v>
      </c>
      <c r="C1426" t="s">
        <v>4337</v>
      </c>
      <c r="D1426" t="s">
        <v>4338</v>
      </c>
      <c r="E1426" t="s">
        <v>40</v>
      </c>
      <c r="G1426" t="s">
        <v>33</v>
      </c>
      <c r="H1426" t="s">
        <v>34</v>
      </c>
      <c r="I1426" t="s">
        <v>4335</v>
      </c>
      <c r="M1426" t="s">
        <v>53</v>
      </c>
      <c r="N1426" t="str">
        <f>IF(AND(PESQUISA!$B$3&lt;&gt;"",OR(PESQUISA!$B$4="TODAS",B1426=PESQUISA!$B$4),ISNUMBER(SEARCH(PESQUISA!$B$3,D1426))),ROW()-1,"")</f>
        <v/>
      </c>
    </row>
    <row r="1427" spans="1:14" x14ac:dyDescent="0.3">
      <c r="A1427" t="s">
        <v>4339</v>
      </c>
      <c r="B1427" t="s">
        <v>29</v>
      </c>
      <c r="C1427" t="s">
        <v>4340</v>
      </c>
      <c r="D1427" t="s">
        <v>4341</v>
      </c>
      <c r="E1427" t="s">
        <v>40</v>
      </c>
      <c r="G1427" t="s">
        <v>33</v>
      </c>
      <c r="H1427" t="s">
        <v>34</v>
      </c>
      <c r="I1427" t="s">
        <v>4335</v>
      </c>
      <c r="M1427" t="s">
        <v>53</v>
      </c>
      <c r="N1427" t="str">
        <f>IF(AND(PESQUISA!$B$3&lt;&gt;"",OR(PESQUISA!$B$4="TODAS",B1427=PESQUISA!$B$4),ISNUMBER(SEARCH(PESQUISA!$B$3,D1427))),ROW()-1,"")</f>
        <v/>
      </c>
    </row>
    <row r="1428" spans="1:14" x14ac:dyDescent="0.3">
      <c r="A1428" t="s">
        <v>4342</v>
      </c>
      <c r="B1428" t="s">
        <v>29</v>
      </c>
      <c r="C1428" t="s">
        <v>4343</v>
      </c>
      <c r="D1428" t="s">
        <v>4344</v>
      </c>
      <c r="E1428" t="s">
        <v>40</v>
      </c>
      <c r="G1428" t="s">
        <v>33</v>
      </c>
      <c r="H1428" t="s">
        <v>34</v>
      </c>
      <c r="I1428" t="s">
        <v>4335</v>
      </c>
      <c r="M1428" t="s">
        <v>53</v>
      </c>
      <c r="N1428" t="str">
        <f>IF(AND(PESQUISA!$B$3&lt;&gt;"",OR(PESQUISA!$B$4="TODAS",B1428=PESQUISA!$B$4),ISNUMBER(SEARCH(PESQUISA!$B$3,D1428))),ROW()-1,"")</f>
        <v/>
      </c>
    </row>
    <row r="1429" spans="1:14" x14ac:dyDescent="0.3">
      <c r="A1429" t="s">
        <v>4345</v>
      </c>
      <c r="B1429" t="s">
        <v>29</v>
      </c>
      <c r="C1429" t="s">
        <v>4346</v>
      </c>
      <c r="D1429" t="s">
        <v>4347</v>
      </c>
      <c r="E1429" t="s">
        <v>40</v>
      </c>
      <c r="G1429" t="s">
        <v>33</v>
      </c>
      <c r="H1429" t="s">
        <v>34</v>
      </c>
      <c r="I1429" t="s">
        <v>4335</v>
      </c>
      <c r="M1429" t="s">
        <v>53</v>
      </c>
      <c r="N1429" t="str">
        <f>IF(AND(PESQUISA!$B$3&lt;&gt;"",OR(PESQUISA!$B$4="TODAS",B1429=PESQUISA!$B$4),ISNUMBER(SEARCH(PESQUISA!$B$3,D1429))),ROW()-1,"")</f>
        <v/>
      </c>
    </row>
    <row r="1430" spans="1:14" x14ac:dyDescent="0.3">
      <c r="A1430" t="s">
        <v>4348</v>
      </c>
      <c r="B1430" t="s">
        <v>29</v>
      </c>
      <c r="C1430" t="s">
        <v>4349</v>
      </c>
      <c r="D1430" t="s">
        <v>4350</v>
      </c>
      <c r="E1430" t="s">
        <v>40</v>
      </c>
      <c r="G1430" t="s">
        <v>33</v>
      </c>
      <c r="H1430" t="s">
        <v>34</v>
      </c>
      <c r="I1430" t="s">
        <v>4335</v>
      </c>
      <c r="M1430" t="s">
        <v>53</v>
      </c>
      <c r="N1430" t="str">
        <f>IF(AND(PESQUISA!$B$3&lt;&gt;"",OR(PESQUISA!$B$4="TODAS",B1430=PESQUISA!$B$4),ISNUMBER(SEARCH(PESQUISA!$B$3,D1430))),ROW()-1,"")</f>
        <v/>
      </c>
    </row>
    <row r="1431" spans="1:14" x14ac:dyDescent="0.3">
      <c r="A1431" t="s">
        <v>4351</v>
      </c>
      <c r="B1431" t="s">
        <v>29</v>
      </c>
      <c r="C1431" t="s">
        <v>4352</v>
      </c>
      <c r="D1431" t="s">
        <v>4353</v>
      </c>
      <c r="E1431" t="s">
        <v>40</v>
      </c>
      <c r="G1431" t="s">
        <v>33</v>
      </c>
      <c r="H1431" t="s">
        <v>34</v>
      </c>
      <c r="I1431" t="s">
        <v>4335</v>
      </c>
      <c r="M1431" t="s">
        <v>53</v>
      </c>
      <c r="N1431" t="str">
        <f>IF(AND(PESQUISA!$B$3&lt;&gt;"",OR(PESQUISA!$B$4="TODAS",B1431=PESQUISA!$B$4),ISNUMBER(SEARCH(PESQUISA!$B$3,D1431))),ROW()-1,"")</f>
        <v/>
      </c>
    </row>
    <row r="1432" spans="1:14" x14ac:dyDescent="0.3">
      <c r="A1432" t="s">
        <v>4354</v>
      </c>
      <c r="B1432" t="s">
        <v>29</v>
      </c>
      <c r="C1432" t="s">
        <v>4355</v>
      </c>
      <c r="D1432" t="s">
        <v>4356</v>
      </c>
      <c r="E1432" t="s">
        <v>40</v>
      </c>
      <c r="G1432" t="s">
        <v>33</v>
      </c>
      <c r="H1432" t="s">
        <v>34</v>
      </c>
      <c r="I1432" t="s">
        <v>4335</v>
      </c>
      <c r="M1432" t="s">
        <v>53</v>
      </c>
      <c r="N1432" t="str">
        <f>IF(AND(PESQUISA!$B$3&lt;&gt;"",OR(PESQUISA!$B$4="TODAS",B1432=PESQUISA!$B$4),ISNUMBER(SEARCH(PESQUISA!$B$3,D1432))),ROW()-1,"")</f>
        <v/>
      </c>
    </row>
    <row r="1433" spans="1:14" x14ac:dyDescent="0.3">
      <c r="A1433" t="s">
        <v>4357</v>
      </c>
      <c r="B1433" t="s">
        <v>29</v>
      </c>
      <c r="C1433" t="s">
        <v>4358</v>
      </c>
      <c r="D1433" t="s">
        <v>4359</v>
      </c>
      <c r="E1433" t="s">
        <v>40</v>
      </c>
      <c r="G1433" t="s">
        <v>33</v>
      </c>
      <c r="H1433" t="s">
        <v>34</v>
      </c>
      <c r="I1433" t="s">
        <v>4335</v>
      </c>
      <c r="M1433" t="s">
        <v>53</v>
      </c>
      <c r="N1433" t="str">
        <f>IF(AND(PESQUISA!$B$3&lt;&gt;"",OR(PESQUISA!$B$4="TODAS",B1433=PESQUISA!$B$4),ISNUMBER(SEARCH(PESQUISA!$B$3,D1433))),ROW()-1,"")</f>
        <v/>
      </c>
    </row>
    <row r="1434" spans="1:14" x14ac:dyDescent="0.3">
      <c r="A1434" t="s">
        <v>4360</v>
      </c>
      <c r="B1434" t="s">
        <v>29</v>
      </c>
      <c r="C1434" t="s">
        <v>4361</v>
      </c>
      <c r="D1434" t="s">
        <v>4362</v>
      </c>
      <c r="E1434" t="s">
        <v>40</v>
      </c>
      <c r="G1434" t="s">
        <v>33</v>
      </c>
      <c r="H1434" t="s">
        <v>34</v>
      </c>
      <c r="I1434" t="s">
        <v>4335</v>
      </c>
      <c r="M1434" t="s">
        <v>53</v>
      </c>
      <c r="N1434" t="str">
        <f>IF(AND(PESQUISA!$B$3&lt;&gt;"",OR(PESQUISA!$B$4="TODAS",B1434=PESQUISA!$B$4),ISNUMBER(SEARCH(PESQUISA!$B$3,D1434))),ROW()-1,"")</f>
        <v/>
      </c>
    </row>
    <row r="1435" spans="1:14" x14ac:dyDescent="0.3">
      <c r="A1435" t="s">
        <v>4363</v>
      </c>
      <c r="B1435" t="s">
        <v>29</v>
      </c>
      <c r="C1435" t="s">
        <v>4364</v>
      </c>
      <c r="D1435" t="s">
        <v>4365</v>
      </c>
      <c r="E1435" t="s">
        <v>40</v>
      </c>
      <c r="G1435" t="s">
        <v>33</v>
      </c>
      <c r="H1435" t="s">
        <v>34</v>
      </c>
      <c r="I1435" t="s">
        <v>4335</v>
      </c>
      <c r="M1435" t="s">
        <v>53</v>
      </c>
      <c r="N1435" t="str">
        <f>IF(AND(PESQUISA!$B$3&lt;&gt;"",OR(PESQUISA!$B$4="TODAS",B1435=PESQUISA!$B$4),ISNUMBER(SEARCH(PESQUISA!$B$3,D1435))),ROW()-1,"")</f>
        <v/>
      </c>
    </row>
    <row r="1436" spans="1:14" x14ac:dyDescent="0.3">
      <c r="A1436" t="s">
        <v>4366</v>
      </c>
      <c r="B1436" t="s">
        <v>29</v>
      </c>
      <c r="C1436" t="s">
        <v>4367</v>
      </c>
      <c r="D1436" t="s">
        <v>4368</v>
      </c>
      <c r="E1436" t="s">
        <v>40</v>
      </c>
      <c r="G1436" t="s">
        <v>33</v>
      </c>
      <c r="H1436" t="s">
        <v>34</v>
      </c>
      <c r="I1436" t="s">
        <v>4335</v>
      </c>
      <c r="M1436" t="s">
        <v>53</v>
      </c>
      <c r="N1436" t="str">
        <f>IF(AND(PESQUISA!$B$3&lt;&gt;"",OR(PESQUISA!$B$4="TODAS",B1436=PESQUISA!$B$4),ISNUMBER(SEARCH(PESQUISA!$B$3,D1436))),ROW()-1,"")</f>
        <v/>
      </c>
    </row>
    <row r="1437" spans="1:14" x14ac:dyDescent="0.3">
      <c r="A1437" t="s">
        <v>4369</v>
      </c>
      <c r="B1437" t="s">
        <v>29</v>
      </c>
      <c r="C1437" t="s">
        <v>4370</v>
      </c>
      <c r="D1437" t="s">
        <v>4371</v>
      </c>
      <c r="E1437" t="s">
        <v>40</v>
      </c>
      <c r="G1437" t="s">
        <v>33</v>
      </c>
      <c r="H1437" t="s">
        <v>34</v>
      </c>
      <c r="I1437" t="s">
        <v>4335</v>
      </c>
      <c r="M1437" t="s">
        <v>53</v>
      </c>
      <c r="N1437" t="str">
        <f>IF(AND(PESQUISA!$B$3&lt;&gt;"",OR(PESQUISA!$B$4="TODAS",B1437=PESQUISA!$B$4),ISNUMBER(SEARCH(PESQUISA!$B$3,D1437))),ROW()-1,"")</f>
        <v/>
      </c>
    </row>
    <row r="1438" spans="1:14" x14ac:dyDescent="0.3">
      <c r="A1438" t="s">
        <v>4372</v>
      </c>
      <c r="B1438" t="s">
        <v>29</v>
      </c>
      <c r="C1438" t="s">
        <v>4373</v>
      </c>
      <c r="D1438" t="s">
        <v>4374</v>
      </c>
      <c r="E1438" t="s">
        <v>40</v>
      </c>
      <c r="G1438" t="s">
        <v>33</v>
      </c>
      <c r="H1438" t="s">
        <v>34</v>
      </c>
      <c r="I1438" t="s">
        <v>4335</v>
      </c>
      <c r="M1438" t="s">
        <v>53</v>
      </c>
      <c r="N1438" t="str">
        <f>IF(AND(PESQUISA!$B$3&lt;&gt;"",OR(PESQUISA!$B$4="TODAS",B1438=PESQUISA!$B$4),ISNUMBER(SEARCH(PESQUISA!$B$3,D1438))),ROW()-1,"")</f>
        <v/>
      </c>
    </row>
    <row r="1439" spans="1:14" x14ac:dyDescent="0.3">
      <c r="A1439" t="s">
        <v>4375</v>
      </c>
      <c r="B1439" t="s">
        <v>29</v>
      </c>
      <c r="C1439" t="s">
        <v>4376</v>
      </c>
      <c r="D1439" t="s">
        <v>4377</v>
      </c>
      <c r="E1439" t="s">
        <v>40</v>
      </c>
      <c r="G1439" t="s">
        <v>33</v>
      </c>
      <c r="H1439" t="s">
        <v>34</v>
      </c>
      <c r="I1439" t="s">
        <v>4335</v>
      </c>
      <c r="M1439" t="s">
        <v>53</v>
      </c>
      <c r="N1439" t="str">
        <f>IF(AND(PESQUISA!$B$3&lt;&gt;"",OR(PESQUISA!$B$4="TODAS",B1439=PESQUISA!$B$4),ISNUMBER(SEARCH(PESQUISA!$B$3,D1439))),ROW()-1,"")</f>
        <v/>
      </c>
    </row>
    <row r="1440" spans="1:14" x14ac:dyDescent="0.3">
      <c r="A1440" t="s">
        <v>4378</v>
      </c>
      <c r="B1440" t="s">
        <v>29</v>
      </c>
      <c r="C1440" t="s">
        <v>4379</v>
      </c>
      <c r="D1440" t="s">
        <v>4380</v>
      </c>
      <c r="E1440" t="s">
        <v>40</v>
      </c>
      <c r="G1440" t="s">
        <v>33</v>
      </c>
      <c r="H1440" t="s">
        <v>34</v>
      </c>
      <c r="I1440" t="s">
        <v>4335</v>
      </c>
      <c r="M1440" t="s">
        <v>53</v>
      </c>
      <c r="N1440" t="str">
        <f>IF(AND(PESQUISA!$B$3&lt;&gt;"",OR(PESQUISA!$B$4="TODAS",B1440=PESQUISA!$B$4),ISNUMBER(SEARCH(PESQUISA!$B$3,D1440))),ROW()-1,"")</f>
        <v/>
      </c>
    </row>
    <row r="1441" spans="1:14" x14ac:dyDescent="0.3">
      <c r="A1441" t="s">
        <v>4381</v>
      </c>
      <c r="B1441" t="s">
        <v>29</v>
      </c>
      <c r="C1441" t="s">
        <v>4382</v>
      </c>
      <c r="D1441" t="s">
        <v>4383</v>
      </c>
      <c r="E1441" t="s">
        <v>40</v>
      </c>
      <c r="G1441" t="s">
        <v>33</v>
      </c>
      <c r="H1441" t="s">
        <v>34</v>
      </c>
      <c r="I1441" t="s">
        <v>4335</v>
      </c>
      <c r="M1441" t="s">
        <v>53</v>
      </c>
      <c r="N1441" t="str">
        <f>IF(AND(PESQUISA!$B$3&lt;&gt;"",OR(PESQUISA!$B$4="TODAS",B1441=PESQUISA!$B$4),ISNUMBER(SEARCH(PESQUISA!$B$3,D1441))),ROW()-1,"")</f>
        <v/>
      </c>
    </row>
    <row r="1442" spans="1:14" x14ac:dyDescent="0.3">
      <c r="A1442" t="s">
        <v>4384</v>
      </c>
      <c r="B1442" t="s">
        <v>29</v>
      </c>
      <c r="C1442" t="s">
        <v>4385</v>
      </c>
      <c r="D1442" t="s">
        <v>4386</v>
      </c>
      <c r="E1442" t="s">
        <v>40</v>
      </c>
      <c r="G1442" t="s">
        <v>33</v>
      </c>
      <c r="H1442" t="s">
        <v>34</v>
      </c>
      <c r="I1442" t="s">
        <v>4335</v>
      </c>
      <c r="M1442" t="s">
        <v>53</v>
      </c>
      <c r="N1442" t="str">
        <f>IF(AND(PESQUISA!$B$3&lt;&gt;"",OR(PESQUISA!$B$4="TODAS",B1442=PESQUISA!$B$4),ISNUMBER(SEARCH(PESQUISA!$B$3,D1442))),ROW()-1,"")</f>
        <v/>
      </c>
    </row>
    <row r="1443" spans="1:14" x14ac:dyDescent="0.3">
      <c r="A1443" t="s">
        <v>4387</v>
      </c>
      <c r="B1443" t="s">
        <v>29</v>
      </c>
      <c r="C1443" t="s">
        <v>4388</v>
      </c>
      <c r="D1443" t="s">
        <v>4389</v>
      </c>
      <c r="E1443" t="s">
        <v>40</v>
      </c>
      <c r="G1443" t="s">
        <v>33</v>
      </c>
      <c r="H1443" t="s">
        <v>34</v>
      </c>
      <c r="I1443" t="s">
        <v>4335</v>
      </c>
      <c r="M1443" t="s">
        <v>53</v>
      </c>
      <c r="N1443" t="str">
        <f>IF(AND(PESQUISA!$B$3&lt;&gt;"",OR(PESQUISA!$B$4="TODAS",B1443=PESQUISA!$B$4),ISNUMBER(SEARCH(PESQUISA!$B$3,D1443))),ROW()-1,"")</f>
        <v/>
      </c>
    </row>
    <row r="1444" spans="1:14" x14ac:dyDescent="0.3">
      <c r="A1444" t="s">
        <v>4390</v>
      </c>
      <c r="B1444" t="s">
        <v>29</v>
      </c>
      <c r="C1444" t="s">
        <v>4391</v>
      </c>
      <c r="D1444" t="s">
        <v>4392</v>
      </c>
      <c r="E1444" t="s">
        <v>40</v>
      </c>
      <c r="G1444" t="s">
        <v>33</v>
      </c>
      <c r="H1444" t="s">
        <v>34</v>
      </c>
      <c r="I1444" t="s">
        <v>4335</v>
      </c>
      <c r="M1444" t="s">
        <v>53</v>
      </c>
      <c r="N1444" t="str">
        <f>IF(AND(PESQUISA!$B$3&lt;&gt;"",OR(PESQUISA!$B$4="TODAS",B1444=PESQUISA!$B$4),ISNUMBER(SEARCH(PESQUISA!$B$3,D1444))),ROW()-1,"")</f>
        <v/>
      </c>
    </row>
    <row r="1445" spans="1:14" x14ac:dyDescent="0.3">
      <c r="A1445" t="s">
        <v>4393</v>
      </c>
      <c r="B1445" t="s">
        <v>29</v>
      </c>
      <c r="C1445" t="s">
        <v>4394</v>
      </c>
      <c r="D1445" t="s">
        <v>4395</v>
      </c>
      <c r="E1445" t="s">
        <v>40</v>
      </c>
      <c r="G1445" t="s">
        <v>33</v>
      </c>
      <c r="H1445" t="s">
        <v>34</v>
      </c>
      <c r="I1445" t="s">
        <v>4335</v>
      </c>
      <c r="M1445" t="s">
        <v>53</v>
      </c>
      <c r="N1445" t="str">
        <f>IF(AND(PESQUISA!$B$3&lt;&gt;"",OR(PESQUISA!$B$4="TODAS",B1445=PESQUISA!$B$4),ISNUMBER(SEARCH(PESQUISA!$B$3,D1445))),ROW()-1,"")</f>
        <v/>
      </c>
    </row>
    <row r="1446" spans="1:14" x14ac:dyDescent="0.3">
      <c r="A1446" t="s">
        <v>4396</v>
      </c>
      <c r="B1446" t="s">
        <v>29</v>
      </c>
      <c r="C1446" t="s">
        <v>4397</v>
      </c>
      <c r="D1446" t="s">
        <v>4398</v>
      </c>
      <c r="E1446" t="s">
        <v>40</v>
      </c>
      <c r="G1446" t="s">
        <v>33</v>
      </c>
      <c r="H1446" t="s">
        <v>34</v>
      </c>
      <c r="I1446" t="s">
        <v>4335</v>
      </c>
      <c r="M1446" t="s">
        <v>53</v>
      </c>
      <c r="N1446" t="str">
        <f>IF(AND(PESQUISA!$B$3&lt;&gt;"",OR(PESQUISA!$B$4="TODAS",B1446=PESQUISA!$B$4),ISNUMBER(SEARCH(PESQUISA!$B$3,D1446))),ROW()-1,"")</f>
        <v/>
      </c>
    </row>
    <row r="1447" spans="1:14" x14ac:dyDescent="0.3">
      <c r="A1447" t="s">
        <v>4399</v>
      </c>
      <c r="B1447" t="s">
        <v>29</v>
      </c>
      <c r="C1447" t="s">
        <v>4400</v>
      </c>
      <c r="D1447" t="s">
        <v>4401</v>
      </c>
      <c r="E1447" t="s">
        <v>40</v>
      </c>
      <c r="G1447" t="s">
        <v>33</v>
      </c>
      <c r="H1447" t="s">
        <v>34</v>
      </c>
      <c r="I1447" t="s">
        <v>4335</v>
      </c>
      <c r="M1447" t="s">
        <v>53</v>
      </c>
      <c r="N1447" t="str">
        <f>IF(AND(PESQUISA!$B$3&lt;&gt;"",OR(PESQUISA!$B$4="TODAS",B1447=PESQUISA!$B$4),ISNUMBER(SEARCH(PESQUISA!$B$3,D1447))),ROW()-1,"")</f>
        <v/>
      </c>
    </row>
    <row r="1448" spans="1:14" x14ac:dyDescent="0.3">
      <c r="A1448" t="s">
        <v>4402</v>
      </c>
      <c r="B1448" t="s">
        <v>29</v>
      </c>
      <c r="C1448" t="s">
        <v>4403</v>
      </c>
      <c r="D1448" t="s">
        <v>4404</v>
      </c>
      <c r="E1448" t="s">
        <v>40</v>
      </c>
      <c r="G1448" t="s">
        <v>33</v>
      </c>
      <c r="H1448" t="s">
        <v>34</v>
      </c>
      <c r="I1448" t="s">
        <v>4335</v>
      </c>
      <c r="M1448" t="s">
        <v>53</v>
      </c>
      <c r="N1448" t="str">
        <f>IF(AND(PESQUISA!$B$3&lt;&gt;"",OR(PESQUISA!$B$4="TODAS",B1448=PESQUISA!$B$4),ISNUMBER(SEARCH(PESQUISA!$B$3,D1448))),ROW()-1,"")</f>
        <v/>
      </c>
    </row>
    <row r="1449" spans="1:14" x14ac:dyDescent="0.3">
      <c r="A1449" t="s">
        <v>4405</v>
      </c>
      <c r="B1449" t="s">
        <v>29</v>
      </c>
      <c r="C1449" t="s">
        <v>4406</v>
      </c>
      <c r="D1449" t="s">
        <v>4407</v>
      </c>
      <c r="E1449" t="s">
        <v>40</v>
      </c>
      <c r="G1449" t="s">
        <v>33</v>
      </c>
      <c r="H1449" t="s">
        <v>34</v>
      </c>
      <c r="I1449" t="s">
        <v>4335</v>
      </c>
      <c r="M1449" t="s">
        <v>53</v>
      </c>
      <c r="N1449" t="str">
        <f>IF(AND(PESQUISA!$B$3&lt;&gt;"",OR(PESQUISA!$B$4="TODAS",B1449=PESQUISA!$B$4),ISNUMBER(SEARCH(PESQUISA!$B$3,D1449))),ROW()-1,"")</f>
        <v/>
      </c>
    </row>
    <row r="1450" spans="1:14" x14ac:dyDescent="0.3">
      <c r="A1450" t="s">
        <v>4408</v>
      </c>
      <c r="B1450" t="s">
        <v>29</v>
      </c>
      <c r="C1450" t="s">
        <v>4409</v>
      </c>
      <c r="D1450" t="s">
        <v>4410</v>
      </c>
      <c r="E1450" t="s">
        <v>40</v>
      </c>
      <c r="G1450" t="s">
        <v>33</v>
      </c>
      <c r="H1450" t="s">
        <v>34</v>
      </c>
      <c r="I1450" t="s">
        <v>4335</v>
      </c>
      <c r="M1450" t="s">
        <v>53</v>
      </c>
      <c r="N1450" t="str">
        <f>IF(AND(PESQUISA!$B$3&lt;&gt;"",OR(PESQUISA!$B$4="TODAS",B1450=PESQUISA!$B$4),ISNUMBER(SEARCH(PESQUISA!$B$3,D1450))),ROW()-1,"")</f>
        <v/>
      </c>
    </row>
    <row r="1451" spans="1:14" x14ac:dyDescent="0.3">
      <c r="A1451" t="s">
        <v>4411</v>
      </c>
      <c r="B1451" t="s">
        <v>29</v>
      </c>
      <c r="C1451" t="s">
        <v>4412</v>
      </c>
      <c r="D1451" t="s">
        <v>4413</v>
      </c>
      <c r="E1451" t="s">
        <v>40</v>
      </c>
      <c r="G1451" t="s">
        <v>33</v>
      </c>
      <c r="H1451" t="s">
        <v>34</v>
      </c>
      <c r="I1451" t="s">
        <v>4335</v>
      </c>
      <c r="M1451" t="s">
        <v>53</v>
      </c>
      <c r="N1451" t="str">
        <f>IF(AND(PESQUISA!$B$3&lt;&gt;"",OR(PESQUISA!$B$4="TODAS",B1451=PESQUISA!$B$4),ISNUMBER(SEARCH(PESQUISA!$B$3,D1451))),ROW()-1,"")</f>
        <v/>
      </c>
    </row>
    <row r="1452" spans="1:14" x14ac:dyDescent="0.3">
      <c r="A1452" t="s">
        <v>4414</v>
      </c>
      <c r="B1452" t="s">
        <v>29</v>
      </c>
      <c r="C1452" t="s">
        <v>4415</v>
      </c>
      <c r="D1452" t="s">
        <v>4416</v>
      </c>
      <c r="E1452" t="s">
        <v>40</v>
      </c>
      <c r="G1452" t="s">
        <v>33</v>
      </c>
      <c r="H1452" t="s">
        <v>34</v>
      </c>
      <c r="I1452" t="s">
        <v>4335</v>
      </c>
      <c r="M1452" t="s">
        <v>53</v>
      </c>
      <c r="N1452" t="str">
        <f>IF(AND(PESQUISA!$B$3&lt;&gt;"",OR(PESQUISA!$B$4="TODAS",B1452=PESQUISA!$B$4),ISNUMBER(SEARCH(PESQUISA!$B$3,D1452))),ROW()-1,"")</f>
        <v/>
      </c>
    </row>
    <row r="1453" spans="1:14" x14ac:dyDescent="0.3">
      <c r="A1453" t="s">
        <v>4417</v>
      </c>
      <c r="B1453" t="s">
        <v>29</v>
      </c>
      <c r="C1453" t="s">
        <v>4418</v>
      </c>
      <c r="D1453" t="s">
        <v>4419</v>
      </c>
      <c r="E1453" t="s">
        <v>60</v>
      </c>
      <c r="G1453" t="s">
        <v>33</v>
      </c>
      <c r="H1453" t="s">
        <v>34</v>
      </c>
      <c r="I1453" t="s">
        <v>4335</v>
      </c>
      <c r="M1453" t="s">
        <v>53</v>
      </c>
      <c r="N1453" t="str">
        <f>IF(AND(PESQUISA!$B$3&lt;&gt;"",OR(PESQUISA!$B$4="TODAS",B1453=PESQUISA!$B$4),ISNUMBER(SEARCH(PESQUISA!$B$3,D1453))),ROW()-1,"")</f>
        <v/>
      </c>
    </row>
    <row r="1454" spans="1:14" x14ac:dyDescent="0.3">
      <c r="A1454" t="s">
        <v>4420</v>
      </c>
      <c r="B1454" t="s">
        <v>29</v>
      </c>
      <c r="C1454" t="s">
        <v>4421</v>
      </c>
      <c r="D1454" t="s">
        <v>4422</v>
      </c>
      <c r="E1454" t="s">
        <v>60</v>
      </c>
      <c r="G1454" t="s">
        <v>33</v>
      </c>
      <c r="H1454" t="s">
        <v>34</v>
      </c>
      <c r="I1454" t="s">
        <v>4335</v>
      </c>
      <c r="M1454" t="s">
        <v>53</v>
      </c>
      <c r="N1454" t="str">
        <f>IF(AND(PESQUISA!$B$3&lt;&gt;"",OR(PESQUISA!$B$4="TODAS",B1454=PESQUISA!$B$4),ISNUMBER(SEARCH(PESQUISA!$B$3,D1454))),ROW()-1,"")</f>
        <v/>
      </c>
    </row>
    <row r="1455" spans="1:14" x14ac:dyDescent="0.3">
      <c r="A1455" t="s">
        <v>4423</v>
      </c>
      <c r="B1455" t="s">
        <v>29</v>
      </c>
      <c r="C1455" t="s">
        <v>4424</v>
      </c>
      <c r="D1455" t="s">
        <v>4425</v>
      </c>
      <c r="E1455" t="s">
        <v>60</v>
      </c>
      <c r="G1455" t="s">
        <v>33</v>
      </c>
      <c r="H1455" t="s">
        <v>34</v>
      </c>
      <c r="I1455" t="s">
        <v>4335</v>
      </c>
      <c r="M1455" t="s">
        <v>53</v>
      </c>
      <c r="N1455" t="str">
        <f>IF(AND(PESQUISA!$B$3&lt;&gt;"",OR(PESQUISA!$B$4="TODAS",B1455=PESQUISA!$B$4),ISNUMBER(SEARCH(PESQUISA!$B$3,D1455))),ROW()-1,"")</f>
        <v/>
      </c>
    </row>
    <row r="1456" spans="1:14" x14ac:dyDescent="0.3">
      <c r="A1456" t="s">
        <v>4426</v>
      </c>
      <c r="B1456" t="s">
        <v>29</v>
      </c>
      <c r="C1456" t="s">
        <v>4427</v>
      </c>
      <c r="D1456" t="s">
        <v>4428</v>
      </c>
      <c r="E1456" t="s">
        <v>60</v>
      </c>
      <c r="G1456" t="s">
        <v>33</v>
      </c>
      <c r="H1456" t="s">
        <v>34</v>
      </c>
      <c r="I1456" t="s">
        <v>4335</v>
      </c>
      <c r="M1456" t="s">
        <v>53</v>
      </c>
      <c r="N1456" t="str">
        <f>IF(AND(PESQUISA!$B$3&lt;&gt;"",OR(PESQUISA!$B$4="TODAS",B1456=PESQUISA!$B$4),ISNUMBER(SEARCH(PESQUISA!$B$3,D1456))),ROW()-1,"")</f>
        <v/>
      </c>
    </row>
    <row r="1457" spans="1:14" x14ac:dyDescent="0.3">
      <c r="A1457" t="s">
        <v>4429</v>
      </c>
      <c r="B1457" t="s">
        <v>29</v>
      </c>
      <c r="C1457" t="s">
        <v>4430</v>
      </c>
      <c r="D1457" t="s">
        <v>4431</v>
      </c>
      <c r="E1457" t="s">
        <v>60</v>
      </c>
      <c r="G1457" t="s">
        <v>33</v>
      </c>
      <c r="H1457" t="s">
        <v>34</v>
      </c>
      <c r="I1457" t="s">
        <v>4335</v>
      </c>
      <c r="M1457" t="s">
        <v>53</v>
      </c>
      <c r="N1457" t="str">
        <f>IF(AND(PESQUISA!$B$3&lt;&gt;"",OR(PESQUISA!$B$4="TODAS",B1457=PESQUISA!$B$4),ISNUMBER(SEARCH(PESQUISA!$B$3,D1457))),ROW()-1,"")</f>
        <v/>
      </c>
    </row>
    <row r="1458" spans="1:14" x14ac:dyDescent="0.3">
      <c r="A1458" t="s">
        <v>4432</v>
      </c>
      <c r="B1458" t="s">
        <v>29</v>
      </c>
      <c r="C1458" t="s">
        <v>4433</v>
      </c>
      <c r="D1458" t="s">
        <v>4434</v>
      </c>
      <c r="E1458" t="s">
        <v>60</v>
      </c>
      <c r="G1458" t="s">
        <v>33</v>
      </c>
      <c r="H1458" t="s">
        <v>34</v>
      </c>
      <c r="I1458" t="s">
        <v>4335</v>
      </c>
      <c r="M1458" t="s">
        <v>53</v>
      </c>
      <c r="N1458" t="str">
        <f>IF(AND(PESQUISA!$B$3&lt;&gt;"",OR(PESQUISA!$B$4="TODAS",B1458=PESQUISA!$B$4),ISNUMBER(SEARCH(PESQUISA!$B$3,D1458))),ROW()-1,"")</f>
        <v/>
      </c>
    </row>
    <row r="1459" spans="1:14" x14ac:dyDescent="0.3">
      <c r="A1459" t="s">
        <v>4435</v>
      </c>
      <c r="B1459" t="s">
        <v>29</v>
      </c>
      <c r="C1459" t="s">
        <v>4436</v>
      </c>
      <c r="D1459" t="s">
        <v>4437</v>
      </c>
      <c r="E1459" t="s">
        <v>60</v>
      </c>
      <c r="G1459" t="s">
        <v>33</v>
      </c>
      <c r="H1459" t="s">
        <v>34</v>
      </c>
      <c r="I1459" t="s">
        <v>4335</v>
      </c>
      <c r="M1459" t="s">
        <v>53</v>
      </c>
      <c r="N1459" t="str">
        <f>IF(AND(PESQUISA!$B$3&lt;&gt;"",OR(PESQUISA!$B$4="TODAS",B1459=PESQUISA!$B$4),ISNUMBER(SEARCH(PESQUISA!$B$3,D1459))),ROW()-1,"")</f>
        <v/>
      </c>
    </row>
    <row r="1460" spans="1:14" x14ac:dyDescent="0.3">
      <c r="A1460" t="s">
        <v>4438</v>
      </c>
      <c r="B1460" t="s">
        <v>29</v>
      </c>
      <c r="C1460" t="s">
        <v>4439</v>
      </c>
      <c r="D1460" t="s">
        <v>4440</v>
      </c>
      <c r="E1460" t="s">
        <v>859</v>
      </c>
      <c r="G1460" t="s">
        <v>33</v>
      </c>
      <c r="H1460" t="s">
        <v>34</v>
      </c>
      <c r="I1460" t="s">
        <v>4335</v>
      </c>
      <c r="M1460" t="s">
        <v>53</v>
      </c>
      <c r="N1460" t="str">
        <f>IF(AND(PESQUISA!$B$3&lt;&gt;"",OR(PESQUISA!$B$4="TODAS",B1460=PESQUISA!$B$4),ISNUMBER(SEARCH(PESQUISA!$B$3,D1460))),ROW()-1,"")</f>
        <v/>
      </c>
    </row>
    <row r="1461" spans="1:14" x14ac:dyDescent="0.3">
      <c r="A1461" t="s">
        <v>4441</v>
      </c>
      <c r="B1461" t="s">
        <v>29</v>
      </c>
      <c r="C1461" t="s">
        <v>4442</v>
      </c>
      <c r="D1461" t="s">
        <v>4443</v>
      </c>
      <c r="E1461" t="s">
        <v>859</v>
      </c>
      <c r="G1461" t="s">
        <v>33</v>
      </c>
      <c r="H1461" t="s">
        <v>34</v>
      </c>
      <c r="I1461" t="s">
        <v>4335</v>
      </c>
      <c r="M1461" t="s">
        <v>53</v>
      </c>
      <c r="N1461" t="str">
        <f>IF(AND(PESQUISA!$B$3&lt;&gt;"",OR(PESQUISA!$B$4="TODAS",B1461=PESQUISA!$B$4),ISNUMBER(SEARCH(PESQUISA!$B$3,D1461))),ROW()-1,"")</f>
        <v/>
      </c>
    </row>
    <row r="1462" spans="1:14" x14ac:dyDescent="0.3">
      <c r="A1462" t="s">
        <v>4444</v>
      </c>
      <c r="B1462" t="s">
        <v>29</v>
      </c>
      <c r="C1462" t="s">
        <v>4445</v>
      </c>
      <c r="D1462" t="s">
        <v>4446</v>
      </c>
      <c r="E1462" t="s">
        <v>859</v>
      </c>
      <c r="G1462" t="s">
        <v>33</v>
      </c>
      <c r="H1462" t="s">
        <v>34</v>
      </c>
      <c r="I1462" t="s">
        <v>4335</v>
      </c>
      <c r="M1462" t="s">
        <v>53</v>
      </c>
      <c r="N1462" t="str">
        <f>IF(AND(PESQUISA!$B$3&lt;&gt;"",OR(PESQUISA!$B$4="TODAS",B1462=PESQUISA!$B$4),ISNUMBER(SEARCH(PESQUISA!$B$3,D1462))),ROW()-1,"")</f>
        <v/>
      </c>
    </row>
    <row r="1463" spans="1:14" x14ac:dyDescent="0.3">
      <c r="A1463" t="s">
        <v>4447</v>
      </c>
      <c r="B1463" t="s">
        <v>29</v>
      </c>
      <c r="C1463" t="s">
        <v>4448</v>
      </c>
      <c r="D1463" t="s">
        <v>4449</v>
      </c>
      <c r="E1463" t="s">
        <v>859</v>
      </c>
      <c r="G1463" t="s">
        <v>33</v>
      </c>
      <c r="H1463" t="s">
        <v>34</v>
      </c>
      <c r="I1463" t="s">
        <v>4335</v>
      </c>
      <c r="M1463" t="s">
        <v>53</v>
      </c>
      <c r="N1463" t="str">
        <f>IF(AND(PESQUISA!$B$3&lt;&gt;"",OR(PESQUISA!$B$4="TODAS",B1463=PESQUISA!$B$4),ISNUMBER(SEARCH(PESQUISA!$B$3,D1463))),ROW()-1,"")</f>
        <v/>
      </c>
    </row>
    <row r="1464" spans="1:14" x14ac:dyDescent="0.3">
      <c r="A1464" t="s">
        <v>4450</v>
      </c>
      <c r="B1464" t="s">
        <v>29</v>
      </c>
      <c r="C1464" t="s">
        <v>4451</v>
      </c>
      <c r="D1464" t="s">
        <v>4452</v>
      </c>
      <c r="E1464" t="s">
        <v>859</v>
      </c>
      <c r="G1464" t="s">
        <v>33</v>
      </c>
      <c r="H1464" t="s">
        <v>34</v>
      </c>
      <c r="I1464" t="s">
        <v>4335</v>
      </c>
      <c r="M1464" t="s">
        <v>53</v>
      </c>
      <c r="N1464" t="str">
        <f>IF(AND(PESQUISA!$B$3&lt;&gt;"",OR(PESQUISA!$B$4="TODAS",B1464=PESQUISA!$B$4),ISNUMBER(SEARCH(PESQUISA!$B$3,D1464))),ROW()-1,"")</f>
        <v/>
      </c>
    </row>
    <row r="1465" spans="1:14" x14ac:dyDescent="0.3">
      <c r="A1465" t="s">
        <v>4453</v>
      </c>
      <c r="B1465" t="s">
        <v>29</v>
      </c>
      <c r="C1465" t="s">
        <v>4454</v>
      </c>
      <c r="D1465" t="s">
        <v>4455</v>
      </c>
      <c r="E1465" t="s">
        <v>859</v>
      </c>
      <c r="G1465" t="s">
        <v>33</v>
      </c>
      <c r="H1465" t="s">
        <v>34</v>
      </c>
      <c r="I1465" t="s">
        <v>4335</v>
      </c>
      <c r="M1465" t="s">
        <v>53</v>
      </c>
      <c r="N1465" t="str">
        <f>IF(AND(PESQUISA!$B$3&lt;&gt;"",OR(PESQUISA!$B$4="TODAS",B1465=PESQUISA!$B$4),ISNUMBER(SEARCH(PESQUISA!$B$3,D1465))),ROW()-1,"")</f>
        <v/>
      </c>
    </row>
    <row r="1466" spans="1:14" x14ac:dyDescent="0.3">
      <c r="A1466" t="s">
        <v>4456</v>
      </c>
      <c r="B1466" t="s">
        <v>29</v>
      </c>
      <c r="C1466" t="s">
        <v>4457</v>
      </c>
      <c r="D1466" t="s">
        <v>4458</v>
      </c>
      <c r="E1466" t="s">
        <v>859</v>
      </c>
      <c r="G1466" t="s">
        <v>33</v>
      </c>
      <c r="H1466" t="s">
        <v>34</v>
      </c>
      <c r="I1466" t="s">
        <v>4335</v>
      </c>
      <c r="M1466" t="s">
        <v>53</v>
      </c>
      <c r="N1466" t="str">
        <f>IF(AND(PESQUISA!$B$3&lt;&gt;"",OR(PESQUISA!$B$4="TODAS",B1466=PESQUISA!$B$4),ISNUMBER(SEARCH(PESQUISA!$B$3,D1466))),ROW()-1,"")</f>
        <v/>
      </c>
    </row>
    <row r="1467" spans="1:14" x14ac:dyDescent="0.3">
      <c r="A1467" t="s">
        <v>4459</v>
      </c>
      <c r="B1467" t="s">
        <v>29</v>
      </c>
      <c r="C1467" t="s">
        <v>4460</v>
      </c>
      <c r="D1467" t="s">
        <v>4461</v>
      </c>
      <c r="E1467" t="s">
        <v>859</v>
      </c>
      <c r="G1467" t="s">
        <v>33</v>
      </c>
      <c r="H1467" t="s">
        <v>34</v>
      </c>
      <c r="I1467" t="s">
        <v>4335</v>
      </c>
      <c r="M1467" t="s">
        <v>53</v>
      </c>
      <c r="N1467" t="str">
        <f>IF(AND(PESQUISA!$B$3&lt;&gt;"",OR(PESQUISA!$B$4="TODAS",B1467=PESQUISA!$B$4),ISNUMBER(SEARCH(PESQUISA!$B$3,D1467))),ROW()-1,"")</f>
        <v/>
      </c>
    </row>
    <row r="1468" spans="1:14" x14ac:dyDescent="0.3">
      <c r="A1468" t="s">
        <v>4462</v>
      </c>
      <c r="B1468" t="s">
        <v>29</v>
      </c>
      <c r="C1468" t="s">
        <v>4463</v>
      </c>
      <c r="D1468" t="s">
        <v>4464</v>
      </c>
      <c r="E1468" t="s">
        <v>859</v>
      </c>
      <c r="G1468" t="s">
        <v>33</v>
      </c>
      <c r="H1468" t="s">
        <v>34</v>
      </c>
      <c r="I1468" t="s">
        <v>4335</v>
      </c>
      <c r="M1468" t="s">
        <v>53</v>
      </c>
      <c r="N1468" t="str">
        <f>IF(AND(PESQUISA!$B$3&lt;&gt;"",OR(PESQUISA!$B$4="TODAS",B1468=PESQUISA!$B$4),ISNUMBER(SEARCH(PESQUISA!$B$3,D1468))),ROW()-1,"")</f>
        <v/>
      </c>
    </row>
    <row r="1469" spans="1:14" x14ac:dyDescent="0.3">
      <c r="A1469" t="s">
        <v>4465</v>
      </c>
      <c r="B1469" t="s">
        <v>29</v>
      </c>
      <c r="C1469" t="s">
        <v>4466</v>
      </c>
      <c r="D1469" t="s">
        <v>4467</v>
      </c>
      <c r="E1469" t="s">
        <v>859</v>
      </c>
      <c r="G1469" t="s">
        <v>33</v>
      </c>
      <c r="H1469" t="s">
        <v>34</v>
      </c>
      <c r="I1469" t="s">
        <v>4335</v>
      </c>
      <c r="M1469" t="s">
        <v>53</v>
      </c>
      <c r="N1469" t="str">
        <f>IF(AND(PESQUISA!$B$3&lt;&gt;"",OR(PESQUISA!$B$4="TODAS",B1469=PESQUISA!$B$4),ISNUMBER(SEARCH(PESQUISA!$B$3,D1469))),ROW()-1,"")</f>
        <v/>
      </c>
    </row>
    <row r="1470" spans="1:14" x14ac:dyDescent="0.3">
      <c r="A1470" t="s">
        <v>4468</v>
      </c>
      <c r="B1470" t="s">
        <v>29</v>
      </c>
      <c r="C1470" t="s">
        <v>4469</v>
      </c>
      <c r="D1470" t="s">
        <v>4470</v>
      </c>
      <c r="E1470" t="s">
        <v>859</v>
      </c>
      <c r="G1470" t="s">
        <v>33</v>
      </c>
      <c r="H1470" t="s">
        <v>34</v>
      </c>
      <c r="I1470" t="s">
        <v>4335</v>
      </c>
      <c r="M1470" t="s">
        <v>53</v>
      </c>
      <c r="N1470" t="str">
        <f>IF(AND(PESQUISA!$B$3&lt;&gt;"",OR(PESQUISA!$B$4="TODAS",B1470=PESQUISA!$B$4),ISNUMBER(SEARCH(PESQUISA!$B$3,D1470))),ROW()-1,"")</f>
        <v/>
      </c>
    </row>
    <row r="1471" spans="1:14" x14ac:dyDescent="0.3">
      <c r="A1471" t="s">
        <v>4471</v>
      </c>
      <c r="B1471" t="s">
        <v>29</v>
      </c>
      <c r="C1471" t="s">
        <v>4472</v>
      </c>
      <c r="D1471" t="s">
        <v>4473</v>
      </c>
      <c r="E1471" t="s">
        <v>859</v>
      </c>
      <c r="G1471" t="s">
        <v>33</v>
      </c>
      <c r="H1471" t="s">
        <v>34</v>
      </c>
      <c r="I1471" t="s">
        <v>4335</v>
      </c>
      <c r="M1471" t="s">
        <v>53</v>
      </c>
      <c r="N1471" t="str">
        <f>IF(AND(PESQUISA!$B$3&lt;&gt;"",OR(PESQUISA!$B$4="TODAS",B1471=PESQUISA!$B$4),ISNUMBER(SEARCH(PESQUISA!$B$3,D1471))),ROW()-1,"")</f>
        <v/>
      </c>
    </row>
    <row r="1472" spans="1:14" x14ac:dyDescent="0.3">
      <c r="A1472" t="s">
        <v>4474</v>
      </c>
      <c r="B1472" t="s">
        <v>29</v>
      </c>
      <c r="C1472" t="s">
        <v>4475</v>
      </c>
      <c r="D1472" t="s">
        <v>4476</v>
      </c>
      <c r="E1472" t="s">
        <v>32</v>
      </c>
      <c r="F1472" s="7">
        <v>205.28</v>
      </c>
      <c r="G1472" t="s">
        <v>33</v>
      </c>
      <c r="H1472" t="s">
        <v>34</v>
      </c>
      <c r="I1472" t="s">
        <v>4477</v>
      </c>
      <c r="L1472" s="8">
        <v>0</v>
      </c>
      <c r="M1472" t="s">
        <v>36</v>
      </c>
      <c r="N1472" t="str">
        <f>IF(AND(PESQUISA!$B$3&lt;&gt;"",OR(PESQUISA!$B$4="TODAS",B1472=PESQUISA!$B$4),ISNUMBER(SEARCH(PESQUISA!$B$3,D1472))),ROW()-1,"")</f>
        <v/>
      </c>
    </row>
    <row r="1473" spans="1:14" x14ac:dyDescent="0.3">
      <c r="A1473" t="s">
        <v>4478</v>
      </c>
      <c r="B1473" t="s">
        <v>29</v>
      </c>
      <c r="C1473" t="s">
        <v>4479</v>
      </c>
      <c r="D1473" t="s">
        <v>4480</v>
      </c>
      <c r="E1473" t="s">
        <v>32</v>
      </c>
      <c r="F1473" s="7">
        <v>190.39</v>
      </c>
      <c r="G1473" t="s">
        <v>33</v>
      </c>
      <c r="H1473" t="s">
        <v>34</v>
      </c>
      <c r="I1473" t="s">
        <v>4477</v>
      </c>
      <c r="L1473" s="8">
        <v>0</v>
      </c>
      <c r="M1473" t="s">
        <v>36</v>
      </c>
      <c r="N1473" t="str">
        <f>IF(AND(PESQUISA!$B$3&lt;&gt;"",OR(PESQUISA!$B$4="TODAS",B1473=PESQUISA!$B$4),ISNUMBER(SEARCH(PESQUISA!$B$3,D1473))),ROW()-1,"")</f>
        <v/>
      </c>
    </row>
    <row r="1474" spans="1:14" x14ac:dyDescent="0.3">
      <c r="A1474" t="s">
        <v>4481</v>
      </c>
      <c r="B1474" t="s">
        <v>29</v>
      </c>
      <c r="C1474" t="s">
        <v>4482</v>
      </c>
      <c r="D1474" t="s">
        <v>4483</v>
      </c>
      <c r="E1474" t="s">
        <v>32</v>
      </c>
      <c r="F1474" s="7">
        <v>232.56</v>
      </c>
      <c r="G1474" t="s">
        <v>33</v>
      </c>
      <c r="H1474" t="s">
        <v>34</v>
      </c>
      <c r="I1474" t="s">
        <v>4477</v>
      </c>
      <c r="L1474" s="8">
        <v>0</v>
      </c>
      <c r="M1474" t="s">
        <v>36</v>
      </c>
      <c r="N1474" t="str">
        <f>IF(AND(PESQUISA!$B$3&lt;&gt;"",OR(PESQUISA!$B$4="TODAS",B1474=PESQUISA!$B$4),ISNUMBER(SEARCH(PESQUISA!$B$3,D1474))),ROW()-1,"")</f>
        <v/>
      </c>
    </row>
    <row r="1475" spans="1:14" x14ac:dyDescent="0.3">
      <c r="A1475" t="s">
        <v>4484</v>
      </c>
      <c r="B1475" t="s">
        <v>29</v>
      </c>
      <c r="C1475" t="s">
        <v>4485</v>
      </c>
      <c r="D1475" t="s">
        <v>4486</v>
      </c>
      <c r="E1475" t="s">
        <v>32</v>
      </c>
      <c r="F1475" s="7">
        <v>175.15</v>
      </c>
      <c r="G1475" t="s">
        <v>33</v>
      </c>
      <c r="H1475" t="s">
        <v>34</v>
      </c>
      <c r="I1475" t="s">
        <v>4477</v>
      </c>
      <c r="L1475" s="8">
        <v>0</v>
      </c>
      <c r="M1475" t="s">
        <v>36</v>
      </c>
      <c r="N1475" t="str">
        <f>IF(AND(PESQUISA!$B$3&lt;&gt;"",OR(PESQUISA!$B$4="TODAS",B1475=PESQUISA!$B$4),ISNUMBER(SEARCH(PESQUISA!$B$3,D1475))),ROW()-1,"")</f>
        <v/>
      </c>
    </row>
    <row r="1476" spans="1:14" x14ac:dyDescent="0.3">
      <c r="A1476" t="s">
        <v>4487</v>
      </c>
      <c r="B1476" t="s">
        <v>29</v>
      </c>
      <c r="C1476" t="s">
        <v>4488</v>
      </c>
      <c r="D1476" t="s">
        <v>4489</v>
      </c>
      <c r="E1476" t="s">
        <v>32</v>
      </c>
      <c r="F1476" s="7">
        <v>188.68</v>
      </c>
      <c r="G1476" t="s">
        <v>33</v>
      </c>
      <c r="H1476" t="s">
        <v>34</v>
      </c>
      <c r="I1476" t="s">
        <v>4477</v>
      </c>
      <c r="L1476" s="8">
        <v>0</v>
      </c>
      <c r="M1476" t="s">
        <v>36</v>
      </c>
      <c r="N1476" t="str">
        <f>IF(AND(PESQUISA!$B$3&lt;&gt;"",OR(PESQUISA!$B$4="TODAS",B1476=PESQUISA!$B$4),ISNUMBER(SEARCH(PESQUISA!$B$3,D1476))),ROW()-1,"")</f>
        <v/>
      </c>
    </row>
    <row r="1477" spans="1:14" x14ac:dyDescent="0.3">
      <c r="A1477" t="s">
        <v>4490</v>
      </c>
      <c r="B1477" t="s">
        <v>29</v>
      </c>
      <c r="C1477" t="s">
        <v>4491</v>
      </c>
      <c r="D1477" t="s">
        <v>4492</v>
      </c>
      <c r="E1477" t="s">
        <v>32</v>
      </c>
      <c r="F1477" s="7">
        <v>213.47</v>
      </c>
      <c r="G1477" t="s">
        <v>33</v>
      </c>
      <c r="H1477" t="s">
        <v>34</v>
      </c>
      <c r="I1477" t="s">
        <v>4477</v>
      </c>
      <c r="L1477" s="8">
        <v>0</v>
      </c>
      <c r="M1477" t="s">
        <v>36</v>
      </c>
      <c r="N1477" t="str">
        <f>IF(AND(PESQUISA!$B$3&lt;&gt;"",OR(PESQUISA!$B$4="TODAS",B1477=PESQUISA!$B$4),ISNUMBER(SEARCH(PESQUISA!$B$3,D1477))),ROW()-1,"")</f>
        <v/>
      </c>
    </row>
    <row r="1478" spans="1:14" x14ac:dyDescent="0.3">
      <c r="A1478" t="s">
        <v>4493</v>
      </c>
      <c r="B1478" t="s">
        <v>29</v>
      </c>
      <c r="C1478" t="s">
        <v>4494</v>
      </c>
      <c r="D1478" t="s">
        <v>4495</v>
      </c>
      <c r="E1478" t="s">
        <v>32</v>
      </c>
      <c r="F1478" s="7">
        <v>105.85</v>
      </c>
      <c r="G1478" t="s">
        <v>33</v>
      </c>
      <c r="H1478" t="s">
        <v>34</v>
      </c>
      <c r="I1478" t="s">
        <v>4477</v>
      </c>
      <c r="L1478" s="8">
        <v>0</v>
      </c>
      <c r="M1478" t="s">
        <v>36</v>
      </c>
      <c r="N1478" t="str">
        <f>IF(AND(PESQUISA!$B$3&lt;&gt;"",OR(PESQUISA!$B$4="TODAS",B1478=PESQUISA!$B$4),ISNUMBER(SEARCH(PESQUISA!$B$3,D1478))),ROW()-1,"")</f>
        <v/>
      </c>
    </row>
    <row r="1479" spans="1:14" x14ac:dyDescent="0.3">
      <c r="A1479" t="s">
        <v>4496</v>
      </c>
      <c r="B1479" t="s">
        <v>29</v>
      </c>
      <c r="C1479" t="s">
        <v>4497</v>
      </c>
      <c r="D1479" t="s">
        <v>4498</v>
      </c>
      <c r="E1479" t="s">
        <v>32</v>
      </c>
      <c r="F1479" s="7">
        <v>113.21</v>
      </c>
      <c r="G1479" t="s">
        <v>33</v>
      </c>
      <c r="H1479" t="s">
        <v>34</v>
      </c>
      <c r="I1479" t="s">
        <v>4477</v>
      </c>
      <c r="L1479" s="8">
        <v>0</v>
      </c>
      <c r="M1479" t="s">
        <v>36</v>
      </c>
      <c r="N1479" t="str">
        <f>IF(AND(PESQUISA!$B$3&lt;&gt;"",OR(PESQUISA!$B$4="TODAS",B1479=PESQUISA!$B$4),ISNUMBER(SEARCH(PESQUISA!$B$3,D1479))),ROW()-1,"")</f>
        <v/>
      </c>
    </row>
    <row r="1480" spans="1:14" x14ac:dyDescent="0.3">
      <c r="A1480" t="s">
        <v>4499</v>
      </c>
      <c r="B1480" t="s">
        <v>29</v>
      </c>
      <c r="C1480" t="s">
        <v>4500</v>
      </c>
      <c r="D1480" t="s">
        <v>4501</v>
      </c>
      <c r="E1480" t="s">
        <v>32</v>
      </c>
      <c r="F1480" s="7">
        <v>126.7</v>
      </c>
      <c r="G1480" t="s">
        <v>33</v>
      </c>
      <c r="H1480" t="s">
        <v>34</v>
      </c>
      <c r="I1480" t="s">
        <v>4477</v>
      </c>
      <c r="L1480" s="8">
        <v>0</v>
      </c>
      <c r="M1480" t="s">
        <v>36</v>
      </c>
      <c r="N1480" t="str">
        <f>IF(AND(PESQUISA!$B$3&lt;&gt;"",OR(PESQUISA!$B$4="TODAS",B1480=PESQUISA!$B$4),ISNUMBER(SEARCH(PESQUISA!$B$3,D1480))),ROW()-1,"")</f>
        <v/>
      </c>
    </row>
    <row r="1481" spans="1:14" x14ac:dyDescent="0.3">
      <c r="A1481" t="s">
        <v>4502</v>
      </c>
      <c r="B1481" t="s">
        <v>29</v>
      </c>
      <c r="C1481" t="s">
        <v>4503</v>
      </c>
      <c r="D1481" t="s">
        <v>4504</v>
      </c>
      <c r="E1481" t="s">
        <v>32</v>
      </c>
      <c r="F1481" s="7">
        <v>96.3</v>
      </c>
      <c r="G1481" t="s">
        <v>33</v>
      </c>
      <c r="H1481" t="s">
        <v>34</v>
      </c>
      <c r="I1481" t="s">
        <v>4477</v>
      </c>
      <c r="L1481" s="8">
        <v>0</v>
      </c>
      <c r="M1481" t="s">
        <v>36</v>
      </c>
      <c r="N1481" t="str">
        <f>IF(AND(PESQUISA!$B$3&lt;&gt;"",OR(PESQUISA!$B$4="TODAS",B1481=PESQUISA!$B$4),ISNUMBER(SEARCH(PESQUISA!$B$3,D1481))),ROW()-1,"")</f>
        <v/>
      </c>
    </row>
    <row r="1482" spans="1:14" x14ac:dyDescent="0.3">
      <c r="A1482" t="s">
        <v>4505</v>
      </c>
      <c r="B1482" t="s">
        <v>29</v>
      </c>
      <c r="C1482" t="s">
        <v>4506</v>
      </c>
      <c r="D1482" t="s">
        <v>4507</v>
      </c>
      <c r="E1482" t="s">
        <v>32</v>
      </c>
      <c r="F1482" s="7">
        <v>102.82</v>
      </c>
      <c r="G1482" t="s">
        <v>33</v>
      </c>
      <c r="H1482" t="s">
        <v>34</v>
      </c>
      <c r="I1482" t="s">
        <v>4477</v>
      </c>
      <c r="L1482" s="8">
        <v>0</v>
      </c>
      <c r="M1482" t="s">
        <v>36</v>
      </c>
      <c r="N1482" t="str">
        <f>IF(AND(PESQUISA!$B$3&lt;&gt;"",OR(PESQUISA!$B$4="TODAS",B1482=PESQUISA!$B$4),ISNUMBER(SEARCH(PESQUISA!$B$3,D1482))),ROW()-1,"")</f>
        <v/>
      </c>
    </row>
    <row r="1483" spans="1:14" x14ac:dyDescent="0.3">
      <c r="A1483" t="s">
        <v>4508</v>
      </c>
      <c r="B1483" t="s">
        <v>29</v>
      </c>
      <c r="C1483" t="s">
        <v>4509</v>
      </c>
      <c r="D1483" t="s">
        <v>4510</v>
      </c>
      <c r="E1483" t="s">
        <v>32</v>
      </c>
      <c r="F1483" s="7">
        <v>114.75</v>
      </c>
      <c r="G1483" t="s">
        <v>33</v>
      </c>
      <c r="H1483" t="s">
        <v>34</v>
      </c>
      <c r="I1483" t="s">
        <v>4477</v>
      </c>
      <c r="L1483" s="8">
        <v>0</v>
      </c>
      <c r="M1483" t="s">
        <v>36</v>
      </c>
      <c r="N1483" t="str">
        <f>IF(AND(PESQUISA!$B$3&lt;&gt;"",OR(PESQUISA!$B$4="TODAS",B1483=PESQUISA!$B$4),ISNUMBER(SEARCH(PESQUISA!$B$3,D1483))),ROW()-1,"")</f>
        <v/>
      </c>
    </row>
    <row r="1484" spans="1:14" x14ac:dyDescent="0.3">
      <c r="A1484" t="s">
        <v>4511</v>
      </c>
      <c r="B1484" t="s">
        <v>29</v>
      </c>
      <c r="C1484" t="s">
        <v>4512</v>
      </c>
      <c r="D1484" t="s">
        <v>4513</v>
      </c>
      <c r="E1484" t="s">
        <v>32</v>
      </c>
      <c r="F1484" s="7">
        <v>25.36</v>
      </c>
      <c r="G1484" t="s">
        <v>33</v>
      </c>
      <c r="H1484" t="s">
        <v>34</v>
      </c>
      <c r="I1484" t="s">
        <v>4477</v>
      </c>
      <c r="L1484" s="8">
        <v>0</v>
      </c>
      <c r="M1484" t="s">
        <v>36</v>
      </c>
      <c r="N1484" t="str">
        <f>IF(AND(PESQUISA!$B$3&lt;&gt;"",OR(PESQUISA!$B$4="TODAS",B1484=PESQUISA!$B$4),ISNUMBER(SEARCH(PESQUISA!$B$3,D1484))),ROW()-1,"")</f>
        <v/>
      </c>
    </row>
    <row r="1485" spans="1:14" x14ac:dyDescent="0.3">
      <c r="A1485" t="s">
        <v>4514</v>
      </c>
      <c r="B1485" t="s">
        <v>29</v>
      </c>
      <c r="C1485" t="s">
        <v>4515</v>
      </c>
      <c r="D1485" t="s">
        <v>4516</v>
      </c>
      <c r="E1485" t="s">
        <v>32</v>
      </c>
      <c r="F1485" s="7">
        <v>35.49</v>
      </c>
      <c r="G1485" t="s">
        <v>33</v>
      </c>
      <c r="H1485" t="s">
        <v>34</v>
      </c>
      <c r="I1485" t="s">
        <v>4477</v>
      </c>
      <c r="L1485" s="8">
        <v>0</v>
      </c>
      <c r="M1485" t="s">
        <v>36</v>
      </c>
      <c r="N1485" t="str">
        <f>IF(AND(PESQUISA!$B$3&lt;&gt;"",OR(PESQUISA!$B$4="TODAS",B1485=PESQUISA!$B$4),ISNUMBER(SEARCH(PESQUISA!$B$3,D1485))),ROW()-1,"")</f>
        <v/>
      </c>
    </row>
    <row r="1486" spans="1:14" x14ac:dyDescent="0.3">
      <c r="A1486" t="s">
        <v>4517</v>
      </c>
      <c r="B1486" t="s">
        <v>29</v>
      </c>
      <c r="C1486" t="s">
        <v>4518</v>
      </c>
      <c r="D1486" t="s">
        <v>4519</v>
      </c>
      <c r="E1486" t="s">
        <v>32</v>
      </c>
      <c r="F1486" s="7">
        <v>43.87</v>
      </c>
      <c r="G1486" t="s">
        <v>33</v>
      </c>
      <c r="H1486" t="s">
        <v>34</v>
      </c>
      <c r="I1486" t="s">
        <v>4477</v>
      </c>
      <c r="L1486" s="8">
        <v>0</v>
      </c>
      <c r="M1486" t="s">
        <v>36</v>
      </c>
      <c r="N1486" t="str">
        <f>IF(AND(PESQUISA!$B$3&lt;&gt;"",OR(PESQUISA!$B$4="TODAS",B1486=PESQUISA!$B$4),ISNUMBER(SEARCH(PESQUISA!$B$3,D1486))),ROW()-1,"")</f>
        <v/>
      </c>
    </row>
    <row r="1487" spans="1:14" x14ac:dyDescent="0.3">
      <c r="A1487" t="s">
        <v>4520</v>
      </c>
      <c r="B1487" t="s">
        <v>29</v>
      </c>
      <c r="C1487" t="s">
        <v>4521</v>
      </c>
      <c r="D1487" t="s">
        <v>4522</v>
      </c>
      <c r="E1487" t="s">
        <v>32</v>
      </c>
      <c r="F1487" s="7">
        <v>32.380000000000003</v>
      </c>
      <c r="G1487" t="s">
        <v>33</v>
      </c>
      <c r="H1487" t="s">
        <v>34</v>
      </c>
      <c r="I1487" t="s">
        <v>4477</v>
      </c>
      <c r="L1487" s="8">
        <v>0</v>
      </c>
      <c r="M1487" t="s">
        <v>36</v>
      </c>
      <c r="N1487" t="str">
        <f>IF(AND(PESQUISA!$B$3&lt;&gt;"",OR(PESQUISA!$B$4="TODAS",B1487=PESQUISA!$B$4),ISNUMBER(SEARCH(PESQUISA!$B$3,D1487))),ROW()-1,"")</f>
        <v/>
      </c>
    </row>
    <row r="1488" spans="1:14" x14ac:dyDescent="0.3">
      <c r="A1488" t="s">
        <v>4523</v>
      </c>
      <c r="B1488" t="s">
        <v>29</v>
      </c>
      <c r="C1488" t="s">
        <v>4524</v>
      </c>
      <c r="D1488" t="s">
        <v>4525</v>
      </c>
      <c r="E1488" t="s">
        <v>32</v>
      </c>
      <c r="F1488" s="7">
        <v>40.49</v>
      </c>
      <c r="G1488" t="s">
        <v>33</v>
      </c>
      <c r="H1488" t="s">
        <v>34</v>
      </c>
      <c r="I1488" t="s">
        <v>4477</v>
      </c>
      <c r="L1488" s="8">
        <v>0</v>
      </c>
      <c r="M1488" t="s">
        <v>36</v>
      </c>
      <c r="N1488" t="str">
        <f>IF(AND(PESQUISA!$B$3&lt;&gt;"",OR(PESQUISA!$B$4="TODAS",B1488=PESQUISA!$B$4),ISNUMBER(SEARCH(PESQUISA!$B$3,D1488))),ROW()-1,"")</f>
        <v/>
      </c>
    </row>
    <row r="1489" spans="1:14" x14ac:dyDescent="0.3">
      <c r="A1489" t="s">
        <v>4526</v>
      </c>
      <c r="B1489" t="s">
        <v>29</v>
      </c>
      <c r="C1489" t="s">
        <v>4527</v>
      </c>
      <c r="D1489" t="s">
        <v>4528</v>
      </c>
      <c r="E1489" t="s">
        <v>32</v>
      </c>
      <c r="F1489" s="7">
        <v>46.94</v>
      </c>
      <c r="G1489" t="s">
        <v>33</v>
      </c>
      <c r="H1489" t="s">
        <v>34</v>
      </c>
      <c r="I1489" t="s">
        <v>4477</v>
      </c>
      <c r="L1489" s="8">
        <v>0</v>
      </c>
      <c r="M1489" t="s">
        <v>36</v>
      </c>
      <c r="N1489" t="str">
        <f>IF(AND(PESQUISA!$B$3&lt;&gt;"",OR(PESQUISA!$B$4="TODAS",B1489=PESQUISA!$B$4),ISNUMBER(SEARCH(PESQUISA!$B$3,D1489))),ROW()-1,"")</f>
        <v/>
      </c>
    </row>
    <row r="1490" spans="1:14" x14ac:dyDescent="0.3">
      <c r="A1490" t="s">
        <v>4529</v>
      </c>
      <c r="B1490" t="s">
        <v>29</v>
      </c>
      <c r="C1490" t="s">
        <v>4530</v>
      </c>
      <c r="D1490" t="s">
        <v>4531</v>
      </c>
      <c r="E1490" t="s">
        <v>32</v>
      </c>
      <c r="F1490" s="7">
        <v>128.62</v>
      </c>
      <c r="G1490" t="s">
        <v>33</v>
      </c>
      <c r="H1490" t="s">
        <v>34</v>
      </c>
      <c r="I1490" t="s">
        <v>4477</v>
      </c>
      <c r="L1490" s="8">
        <v>0</v>
      </c>
      <c r="M1490" t="s">
        <v>36</v>
      </c>
      <c r="N1490" t="str">
        <f>IF(AND(PESQUISA!$B$3&lt;&gt;"",OR(PESQUISA!$B$4="TODAS",B1490=PESQUISA!$B$4),ISNUMBER(SEARCH(PESQUISA!$B$3,D1490))),ROW()-1,"")</f>
        <v/>
      </c>
    </row>
    <row r="1491" spans="1:14" x14ac:dyDescent="0.3">
      <c r="A1491" t="s">
        <v>4532</v>
      </c>
      <c r="B1491" t="s">
        <v>29</v>
      </c>
      <c r="C1491" t="s">
        <v>4533</v>
      </c>
      <c r="D1491" t="s">
        <v>4534</v>
      </c>
      <c r="E1491" t="s">
        <v>32</v>
      </c>
      <c r="F1491" s="7">
        <v>153.16999999999999</v>
      </c>
      <c r="G1491" t="s">
        <v>33</v>
      </c>
      <c r="H1491" t="s">
        <v>34</v>
      </c>
      <c r="I1491" t="s">
        <v>4477</v>
      </c>
      <c r="L1491" s="8">
        <v>0</v>
      </c>
      <c r="M1491" t="s">
        <v>36</v>
      </c>
      <c r="N1491" t="str">
        <f>IF(AND(PESQUISA!$B$3&lt;&gt;"",OR(PESQUISA!$B$4="TODAS",B1491=PESQUISA!$B$4),ISNUMBER(SEARCH(PESQUISA!$B$3,D1491))),ROW()-1,"")</f>
        <v/>
      </c>
    </row>
    <row r="1492" spans="1:14" x14ac:dyDescent="0.3">
      <c r="A1492" t="s">
        <v>4535</v>
      </c>
      <c r="B1492" t="s">
        <v>29</v>
      </c>
      <c r="C1492" t="s">
        <v>4536</v>
      </c>
      <c r="D1492" t="s">
        <v>4537</v>
      </c>
      <c r="E1492" t="s">
        <v>32</v>
      </c>
      <c r="F1492" s="7">
        <v>99.77</v>
      </c>
      <c r="G1492" t="s">
        <v>33</v>
      </c>
      <c r="H1492" t="s">
        <v>34</v>
      </c>
      <c r="I1492" t="s">
        <v>4477</v>
      </c>
      <c r="L1492" s="8">
        <v>0</v>
      </c>
      <c r="M1492" t="s">
        <v>36</v>
      </c>
      <c r="N1492" t="str">
        <f>IF(AND(PESQUISA!$B$3&lt;&gt;"",OR(PESQUISA!$B$4="TODAS",B1492=PESQUISA!$B$4),ISNUMBER(SEARCH(PESQUISA!$B$3,D1492))),ROW()-1,"")</f>
        <v/>
      </c>
    </row>
    <row r="1493" spans="1:14" x14ac:dyDescent="0.3">
      <c r="A1493" t="s">
        <v>4538</v>
      </c>
      <c r="B1493" t="s">
        <v>29</v>
      </c>
      <c r="C1493" t="s">
        <v>4539</v>
      </c>
      <c r="D1493" t="s">
        <v>4540</v>
      </c>
      <c r="E1493" t="s">
        <v>32</v>
      </c>
      <c r="F1493" s="7">
        <v>129.69999999999999</v>
      </c>
      <c r="G1493" t="s">
        <v>33</v>
      </c>
      <c r="H1493" t="s">
        <v>34</v>
      </c>
      <c r="I1493" t="s">
        <v>4477</v>
      </c>
      <c r="L1493" s="8">
        <v>0</v>
      </c>
      <c r="M1493" t="s">
        <v>36</v>
      </c>
      <c r="N1493" t="str">
        <f>IF(AND(PESQUISA!$B$3&lt;&gt;"",OR(PESQUISA!$B$4="TODAS",B1493=PESQUISA!$B$4),ISNUMBER(SEARCH(PESQUISA!$B$3,D1493))),ROW()-1,"")</f>
        <v/>
      </c>
    </row>
    <row r="1494" spans="1:14" x14ac:dyDescent="0.3">
      <c r="A1494" t="s">
        <v>4541</v>
      </c>
      <c r="B1494" t="s">
        <v>29</v>
      </c>
      <c r="C1494" t="s">
        <v>4542</v>
      </c>
      <c r="D1494" t="s">
        <v>4543</v>
      </c>
      <c r="E1494" t="s">
        <v>32</v>
      </c>
      <c r="F1494" s="7">
        <v>85.47</v>
      </c>
      <c r="G1494" t="s">
        <v>33</v>
      </c>
      <c r="H1494" t="s">
        <v>34</v>
      </c>
      <c r="I1494" t="s">
        <v>4477</v>
      </c>
      <c r="L1494" s="8">
        <v>0</v>
      </c>
      <c r="M1494" t="s">
        <v>36</v>
      </c>
      <c r="N1494" t="str">
        <f>IF(AND(PESQUISA!$B$3&lt;&gt;"",OR(PESQUISA!$B$4="TODAS",B1494=PESQUISA!$B$4),ISNUMBER(SEARCH(PESQUISA!$B$3,D1494))),ROW()-1,"")</f>
        <v/>
      </c>
    </row>
    <row r="1495" spans="1:14" x14ac:dyDescent="0.3">
      <c r="A1495" t="s">
        <v>4544</v>
      </c>
      <c r="B1495" t="s">
        <v>29</v>
      </c>
      <c r="C1495" t="s">
        <v>4545</v>
      </c>
      <c r="D1495" t="s">
        <v>4546</v>
      </c>
      <c r="E1495" t="s">
        <v>32</v>
      </c>
      <c r="F1495" s="7">
        <v>115.4</v>
      </c>
      <c r="G1495" t="s">
        <v>33</v>
      </c>
      <c r="H1495" t="s">
        <v>34</v>
      </c>
      <c r="I1495" t="s">
        <v>4477</v>
      </c>
      <c r="L1495" s="8">
        <v>0</v>
      </c>
      <c r="M1495" t="s">
        <v>36</v>
      </c>
      <c r="N1495" t="str">
        <f>IF(AND(PESQUISA!$B$3&lt;&gt;"",OR(PESQUISA!$B$4="TODAS",B1495=PESQUISA!$B$4),ISNUMBER(SEARCH(PESQUISA!$B$3,D1495))),ROW()-1,"")</f>
        <v/>
      </c>
    </row>
    <row r="1496" spans="1:14" x14ac:dyDescent="0.3">
      <c r="A1496" t="s">
        <v>4547</v>
      </c>
      <c r="B1496" t="s">
        <v>29</v>
      </c>
      <c r="C1496" t="s">
        <v>4548</v>
      </c>
      <c r="D1496" t="s">
        <v>4549</v>
      </c>
      <c r="E1496" t="s">
        <v>32</v>
      </c>
      <c r="F1496" s="7">
        <v>139.9</v>
      </c>
      <c r="G1496" t="s">
        <v>33</v>
      </c>
      <c r="H1496" t="s">
        <v>34</v>
      </c>
      <c r="I1496" t="s">
        <v>4477</v>
      </c>
      <c r="L1496" s="8">
        <v>0</v>
      </c>
      <c r="M1496" t="s">
        <v>36</v>
      </c>
      <c r="N1496" t="str">
        <f>IF(AND(PESQUISA!$B$3&lt;&gt;"",OR(PESQUISA!$B$4="TODAS",B1496=PESQUISA!$B$4),ISNUMBER(SEARCH(PESQUISA!$B$3,D1496))),ROW()-1,"")</f>
        <v/>
      </c>
    </row>
    <row r="1497" spans="1:14" x14ac:dyDescent="0.3">
      <c r="A1497" t="s">
        <v>4550</v>
      </c>
      <c r="B1497" t="s">
        <v>29</v>
      </c>
      <c r="C1497" t="s">
        <v>4551</v>
      </c>
      <c r="D1497" t="s">
        <v>4552</v>
      </c>
      <c r="E1497" t="s">
        <v>32</v>
      </c>
      <c r="F1497" s="7">
        <v>136.06</v>
      </c>
      <c r="G1497" t="s">
        <v>33</v>
      </c>
      <c r="H1497" t="s">
        <v>34</v>
      </c>
      <c r="I1497" t="s">
        <v>4477</v>
      </c>
      <c r="L1497" s="8">
        <v>0</v>
      </c>
      <c r="M1497" t="s">
        <v>36</v>
      </c>
      <c r="N1497" t="str">
        <f>IF(AND(PESQUISA!$B$3&lt;&gt;"",OR(PESQUISA!$B$4="TODAS",B1497=PESQUISA!$B$4),ISNUMBER(SEARCH(PESQUISA!$B$3,D1497))),ROW()-1,"")</f>
        <v/>
      </c>
    </row>
    <row r="1498" spans="1:14" x14ac:dyDescent="0.3">
      <c r="A1498" t="s">
        <v>4553</v>
      </c>
      <c r="B1498" t="s">
        <v>29</v>
      </c>
      <c r="C1498" t="s">
        <v>4554</v>
      </c>
      <c r="D1498" t="s">
        <v>4555</v>
      </c>
      <c r="E1498" t="s">
        <v>32</v>
      </c>
      <c r="F1498" s="7">
        <v>155.88</v>
      </c>
      <c r="G1498" t="s">
        <v>33</v>
      </c>
      <c r="H1498" t="s">
        <v>34</v>
      </c>
      <c r="I1498" t="s">
        <v>4477</v>
      </c>
      <c r="L1498" s="8">
        <v>0</v>
      </c>
      <c r="M1498" t="s">
        <v>36</v>
      </c>
      <c r="N1498" t="str">
        <f>IF(AND(PESQUISA!$B$3&lt;&gt;"",OR(PESQUISA!$B$4="TODAS",B1498=PESQUISA!$B$4),ISNUMBER(SEARCH(PESQUISA!$B$3,D1498))),ROW()-1,"")</f>
        <v/>
      </c>
    </row>
    <row r="1499" spans="1:14" x14ac:dyDescent="0.3">
      <c r="A1499" t="s">
        <v>4556</v>
      </c>
      <c r="B1499" t="s">
        <v>29</v>
      </c>
      <c r="C1499" t="s">
        <v>4557</v>
      </c>
      <c r="D1499" t="s">
        <v>4558</v>
      </c>
      <c r="E1499" t="s">
        <v>32</v>
      </c>
      <c r="F1499" s="7">
        <v>169.23</v>
      </c>
      <c r="G1499" t="s">
        <v>33</v>
      </c>
      <c r="H1499" t="s">
        <v>34</v>
      </c>
      <c r="I1499" t="s">
        <v>4477</v>
      </c>
      <c r="L1499" s="8">
        <v>0</v>
      </c>
      <c r="M1499" t="s">
        <v>36</v>
      </c>
      <c r="N1499" t="str">
        <f>IF(AND(PESQUISA!$B$3&lt;&gt;"",OR(PESQUISA!$B$4="TODAS",B1499=PESQUISA!$B$4),ISNUMBER(SEARCH(PESQUISA!$B$3,D1499))),ROW()-1,"")</f>
        <v/>
      </c>
    </row>
    <row r="1500" spans="1:14" x14ac:dyDescent="0.3">
      <c r="A1500" t="s">
        <v>4559</v>
      </c>
      <c r="B1500" t="s">
        <v>29</v>
      </c>
      <c r="C1500" t="s">
        <v>4560</v>
      </c>
      <c r="D1500" t="s">
        <v>4561</v>
      </c>
      <c r="E1500" t="s">
        <v>32</v>
      </c>
      <c r="F1500" s="7">
        <v>117.79</v>
      </c>
      <c r="G1500" t="s">
        <v>33</v>
      </c>
      <c r="H1500" t="s">
        <v>34</v>
      </c>
      <c r="I1500" t="s">
        <v>4477</v>
      </c>
      <c r="L1500" s="8">
        <v>0</v>
      </c>
      <c r="M1500" t="s">
        <v>36</v>
      </c>
      <c r="N1500" t="str">
        <f>IF(AND(PESQUISA!$B$3&lt;&gt;"",OR(PESQUISA!$B$4="TODAS",B1500=PESQUISA!$B$4),ISNUMBER(SEARCH(PESQUISA!$B$3,D1500))),ROW()-1,"")</f>
        <v/>
      </c>
    </row>
    <row r="1501" spans="1:14" x14ac:dyDescent="0.3">
      <c r="A1501" t="s">
        <v>4562</v>
      </c>
      <c r="B1501" t="s">
        <v>29</v>
      </c>
      <c r="C1501" t="s">
        <v>4563</v>
      </c>
      <c r="D1501" t="s">
        <v>4564</v>
      </c>
      <c r="E1501" t="s">
        <v>32</v>
      </c>
      <c r="F1501" s="7">
        <v>139.86000000000001</v>
      </c>
      <c r="G1501" t="s">
        <v>33</v>
      </c>
      <c r="H1501" t="s">
        <v>34</v>
      </c>
      <c r="I1501" t="s">
        <v>4477</v>
      </c>
      <c r="L1501" s="8">
        <v>0</v>
      </c>
      <c r="M1501" t="s">
        <v>36</v>
      </c>
      <c r="N1501" t="str">
        <f>IF(AND(PESQUISA!$B$3&lt;&gt;"",OR(PESQUISA!$B$4="TODAS",B1501=PESQUISA!$B$4),ISNUMBER(SEARCH(PESQUISA!$B$3,D1501))),ROW()-1,"")</f>
        <v/>
      </c>
    </row>
    <row r="1502" spans="1:14" x14ac:dyDescent="0.3">
      <c r="A1502" t="s">
        <v>4565</v>
      </c>
      <c r="B1502" t="s">
        <v>29</v>
      </c>
      <c r="C1502" t="s">
        <v>4566</v>
      </c>
      <c r="D1502" t="s">
        <v>4567</v>
      </c>
      <c r="E1502" t="s">
        <v>32</v>
      </c>
      <c r="F1502" s="7">
        <v>91.99</v>
      </c>
      <c r="G1502" t="s">
        <v>33</v>
      </c>
      <c r="H1502" t="s">
        <v>34</v>
      </c>
      <c r="I1502" t="s">
        <v>4477</v>
      </c>
      <c r="L1502" s="8">
        <v>0</v>
      </c>
      <c r="M1502" t="s">
        <v>36</v>
      </c>
      <c r="N1502" t="str">
        <f>IF(AND(PESQUISA!$B$3&lt;&gt;"",OR(PESQUISA!$B$4="TODAS",B1502=PESQUISA!$B$4),ISNUMBER(SEARCH(PESQUISA!$B$3,D1502))),ROW()-1,"")</f>
        <v/>
      </c>
    </row>
    <row r="1503" spans="1:14" x14ac:dyDescent="0.3">
      <c r="A1503" t="s">
        <v>4568</v>
      </c>
      <c r="B1503" t="s">
        <v>29</v>
      </c>
      <c r="C1503" t="s">
        <v>4569</v>
      </c>
      <c r="D1503" t="s">
        <v>4570</v>
      </c>
      <c r="E1503" t="s">
        <v>32</v>
      </c>
      <c r="F1503" s="7">
        <v>118.87</v>
      </c>
      <c r="G1503" t="s">
        <v>33</v>
      </c>
      <c r="H1503" t="s">
        <v>34</v>
      </c>
      <c r="I1503" t="s">
        <v>4477</v>
      </c>
      <c r="L1503" s="8">
        <v>0</v>
      </c>
      <c r="M1503" t="s">
        <v>36</v>
      </c>
      <c r="N1503" t="str">
        <f>IF(AND(PESQUISA!$B$3&lt;&gt;"",OR(PESQUISA!$B$4="TODAS",B1503=PESQUISA!$B$4),ISNUMBER(SEARCH(PESQUISA!$B$3,D1503))),ROW()-1,"")</f>
        <v/>
      </c>
    </row>
    <row r="1504" spans="1:14" x14ac:dyDescent="0.3">
      <c r="A1504" t="s">
        <v>4571</v>
      </c>
      <c r="B1504" t="s">
        <v>29</v>
      </c>
      <c r="C1504" t="s">
        <v>4572</v>
      </c>
      <c r="D1504" t="s">
        <v>4573</v>
      </c>
      <c r="E1504" t="s">
        <v>32</v>
      </c>
      <c r="F1504" s="7">
        <v>77.69</v>
      </c>
      <c r="G1504" t="s">
        <v>33</v>
      </c>
      <c r="H1504" t="s">
        <v>34</v>
      </c>
      <c r="I1504" t="s">
        <v>4477</v>
      </c>
      <c r="L1504" s="8">
        <v>0</v>
      </c>
      <c r="M1504" t="s">
        <v>36</v>
      </c>
      <c r="N1504" t="str">
        <f>IF(AND(PESQUISA!$B$3&lt;&gt;"",OR(PESQUISA!$B$4="TODAS",B1504=PESQUISA!$B$4),ISNUMBER(SEARCH(PESQUISA!$B$3,D1504))),ROW()-1,"")</f>
        <v/>
      </c>
    </row>
    <row r="1505" spans="1:14" x14ac:dyDescent="0.3">
      <c r="A1505" t="s">
        <v>4574</v>
      </c>
      <c r="B1505" t="s">
        <v>29</v>
      </c>
      <c r="C1505" t="s">
        <v>4575</v>
      </c>
      <c r="D1505" t="s">
        <v>4576</v>
      </c>
      <c r="E1505" t="s">
        <v>32</v>
      </c>
      <c r="F1505" s="7">
        <v>104.57</v>
      </c>
      <c r="G1505" t="s">
        <v>33</v>
      </c>
      <c r="H1505" t="s">
        <v>34</v>
      </c>
      <c r="I1505" t="s">
        <v>4477</v>
      </c>
      <c r="L1505" s="8">
        <v>0</v>
      </c>
      <c r="M1505" t="s">
        <v>36</v>
      </c>
      <c r="N1505" t="str">
        <f>IF(AND(PESQUISA!$B$3&lt;&gt;"",OR(PESQUISA!$B$4="TODAS",B1505=PESQUISA!$B$4),ISNUMBER(SEARCH(PESQUISA!$B$3,D1505))),ROW()-1,"")</f>
        <v/>
      </c>
    </row>
    <row r="1506" spans="1:14" x14ac:dyDescent="0.3">
      <c r="A1506" t="s">
        <v>4577</v>
      </c>
      <c r="B1506" t="s">
        <v>29</v>
      </c>
      <c r="C1506" t="s">
        <v>4578</v>
      </c>
      <c r="D1506" t="s">
        <v>4579</v>
      </c>
      <c r="E1506" t="s">
        <v>32</v>
      </c>
      <c r="F1506" s="7">
        <v>126.59</v>
      </c>
      <c r="G1506" t="s">
        <v>33</v>
      </c>
      <c r="H1506" t="s">
        <v>34</v>
      </c>
      <c r="I1506" t="s">
        <v>4477</v>
      </c>
      <c r="L1506" s="8">
        <v>0</v>
      </c>
      <c r="M1506" t="s">
        <v>36</v>
      </c>
      <c r="N1506" t="str">
        <f>IF(AND(PESQUISA!$B$3&lt;&gt;"",OR(PESQUISA!$B$4="TODAS",B1506=PESQUISA!$B$4),ISNUMBER(SEARCH(PESQUISA!$B$3,D1506))),ROW()-1,"")</f>
        <v/>
      </c>
    </row>
    <row r="1507" spans="1:14" x14ac:dyDescent="0.3">
      <c r="A1507" t="s">
        <v>4580</v>
      </c>
      <c r="B1507" t="s">
        <v>29</v>
      </c>
      <c r="C1507" t="s">
        <v>4581</v>
      </c>
      <c r="D1507" t="s">
        <v>4582</v>
      </c>
      <c r="E1507" t="s">
        <v>32</v>
      </c>
      <c r="F1507" s="7">
        <v>122.75</v>
      </c>
      <c r="G1507" t="s">
        <v>33</v>
      </c>
      <c r="H1507" t="s">
        <v>34</v>
      </c>
      <c r="I1507" t="s">
        <v>4477</v>
      </c>
      <c r="L1507" s="8">
        <v>0</v>
      </c>
      <c r="M1507" t="s">
        <v>36</v>
      </c>
      <c r="N1507" t="str">
        <f>IF(AND(PESQUISA!$B$3&lt;&gt;"",OR(PESQUISA!$B$4="TODAS",B1507=PESQUISA!$B$4),ISNUMBER(SEARCH(PESQUISA!$B$3,D1507))),ROW()-1,"")</f>
        <v/>
      </c>
    </row>
    <row r="1508" spans="1:14" x14ac:dyDescent="0.3">
      <c r="A1508" t="s">
        <v>4583</v>
      </c>
      <c r="B1508" t="s">
        <v>29</v>
      </c>
      <c r="C1508" t="s">
        <v>4584</v>
      </c>
      <c r="D1508" t="s">
        <v>4585</v>
      </c>
      <c r="E1508" t="s">
        <v>32</v>
      </c>
      <c r="F1508" s="7">
        <v>152.63</v>
      </c>
      <c r="G1508" t="s">
        <v>33</v>
      </c>
      <c r="H1508" t="s">
        <v>34</v>
      </c>
      <c r="I1508" t="s">
        <v>4477</v>
      </c>
      <c r="L1508" s="8">
        <v>0</v>
      </c>
      <c r="M1508" t="s">
        <v>36</v>
      </c>
      <c r="N1508" t="str">
        <f>IF(AND(PESQUISA!$B$3&lt;&gt;"",OR(PESQUISA!$B$4="TODAS",B1508=PESQUISA!$B$4),ISNUMBER(SEARCH(PESQUISA!$B$3,D1508))),ROW()-1,"")</f>
        <v/>
      </c>
    </row>
    <row r="1509" spans="1:14" x14ac:dyDescent="0.3">
      <c r="A1509" t="s">
        <v>4586</v>
      </c>
      <c r="B1509" t="s">
        <v>29</v>
      </c>
      <c r="C1509" t="s">
        <v>4587</v>
      </c>
      <c r="D1509" t="s">
        <v>4588</v>
      </c>
      <c r="E1509" t="s">
        <v>32</v>
      </c>
      <c r="F1509" s="7">
        <v>140.63999999999999</v>
      </c>
      <c r="G1509" t="s">
        <v>33</v>
      </c>
      <c r="H1509" t="s">
        <v>34</v>
      </c>
      <c r="I1509" t="s">
        <v>4477</v>
      </c>
      <c r="L1509" s="8">
        <v>0</v>
      </c>
      <c r="M1509" t="s">
        <v>36</v>
      </c>
      <c r="N1509" t="str">
        <f>IF(AND(PESQUISA!$B$3&lt;&gt;"",OR(PESQUISA!$B$4="TODAS",B1509=PESQUISA!$B$4),ISNUMBER(SEARCH(PESQUISA!$B$3,D1509))),ROW()-1,"")</f>
        <v/>
      </c>
    </row>
    <row r="1510" spans="1:14" x14ac:dyDescent="0.3">
      <c r="A1510" t="s">
        <v>4589</v>
      </c>
      <c r="B1510" t="s">
        <v>29</v>
      </c>
      <c r="C1510" t="s">
        <v>4590</v>
      </c>
      <c r="D1510" t="s">
        <v>4591</v>
      </c>
      <c r="E1510" t="s">
        <v>32</v>
      </c>
      <c r="F1510" s="7">
        <v>68.58</v>
      </c>
      <c r="G1510" t="s">
        <v>33</v>
      </c>
      <c r="H1510" t="s">
        <v>34</v>
      </c>
      <c r="I1510" t="s">
        <v>4477</v>
      </c>
      <c r="L1510" s="8">
        <v>0</v>
      </c>
      <c r="M1510" t="s">
        <v>36</v>
      </c>
      <c r="N1510" t="str">
        <f>IF(AND(PESQUISA!$B$3&lt;&gt;"",OR(PESQUISA!$B$4="TODAS",B1510=PESQUISA!$B$4),ISNUMBER(SEARCH(PESQUISA!$B$3,D1510))),ROW()-1,"")</f>
        <v/>
      </c>
    </row>
    <row r="1511" spans="1:14" x14ac:dyDescent="0.3">
      <c r="A1511" t="s">
        <v>4592</v>
      </c>
      <c r="B1511" t="s">
        <v>29</v>
      </c>
      <c r="C1511" t="s">
        <v>4593</v>
      </c>
      <c r="D1511" t="s">
        <v>4594</v>
      </c>
      <c r="E1511" t="s">
        <v>32</v>
      </c>
      <c r="F1511" s="7">
        <v>79.349999999999994</v>
      </c>
      <c r="G1511" t="s">
        <v>33</v>
      </c>
      <c r="H1511" t="s">
        <v>34</v>
      </c>
      <c r="I1511" t="s">
        <v>4477</v>
      </c>
      <c r="L1511" s="8">
        <v>0</v>
      </c>
      <c r="M1511" t="s">
        <v>36</v>
      </c>
      <c r="N1511" t="str">
        <f>IF(AND(PESQUISA!$B$3&lt;&gt;"",OR(PESQUISA!$B$4="TODAS",B1511=PESQUISA!$B$4),ISNUMBER(SEARCH(PESQUISA!$B$3,D1511))),ROW()-1,"")</f>
        <v/>
      </c>
    </row>
    <row r="1512" spans="1:14" x14ac:dyDescent="0.3">
      <c r="A1512" t="s">
        <v>4595</v>
      </c>
      <c r="B1512" t="s">
        <v>29</v>
      </c>
      <c r="C1512" t="s">
        <v>4596</v>
      </c>
      <c r="D1512" t="s">
        <v>4597</v>
      </c>
      <c r="E1512" t="s">
        <v>32</v>
      </c>
      <c r="F1512" s="7">
        <v>56.6</v>
      </c>
      <c r="G1512" t="s">
        <v>33</v>
      </c>
      <c r="H1512" t="s">
        <v>34</v>
      </c>
      <c r="I1512" t="s">
        <v>4477</v>
      </c>
      <c r="L1512" s="8">
        <v>0</v>
      </c>
      <c r="M1512" t="s">
        <v>36</v>
      </c>
      <c r="N1512" t="str">
        <f>IF(AND(PESQUISA!$B$3&lt;&gt;"",OR(PESQUISA!$B$4="TODAS",B1512=PESQUISA!$B$4),ISNUMBER(SEARCH(PESQUISA!$B$3,D1512))),ROW()-1,"")</f>
        <v/>
      </c>
    </row>
    <row r="1513" spans="1:14" x14ac:dyDescent="0.3">
      <c r="A1513" t="s">
        <v>4598</v>
      </c>
      <c r="B1513" t="s">
        <v>29</v>
      </c>
      <c r="C1513" t="s">
        <v>4599</v>
      </c>
      <c r="D1513" t="s">
        <v>4600</v>
      </c>
      <c r="E1513" t="s">
        <v>32</v>
      </c>
      <c r="F1513" s="7">
        <v>69.66</v>
      </c>
      <c r="G1513" t="s">
        <v>33</v>
      </c>
      <c r="H1513" t="s">
        <v>34</v>
      </c>
      <c r="I1513" t="s">
        <v>4477</v>
      </c>
      <c r="L1513" s="8">
        <v>0</v>
      </c>
      <c r="M1513" t="s">
        <v>36</v>
      </c>
      <c r="N1513" t="str">
        <f>IF(AND(PESQUISA!$B$3&lt;&gt;"",OR(PESQUISA!$B$4="TODAS",B1513=PESQUISA!$B$4),ISNUMBER(SEARCH(PESQUISA!$B$3,D1513))),ROW()-1,"")</f>
        <v/>
      </c>
    </row>
    <row r="1514" spans="1:14" x14ac:dyDescent="0.3">
      <c r="A1514" t="s">
        <v>4601</v>
      </c>
      <c r="B1514" t="s">
        <v>29</v>
      </c>
      <c r="C1514" t="s">
        <v>4602</v>
      </c>
      <c r="D1514" t="s">
        <v>4603</v>
      </c>
      <c r="E1514" t="s">
        <v>32</v>
      </c>
      <c r="F1514" s="7">
        <v>42.3</v>
      </c>
      <c r="G1514" t="s">
        <v>33</v>
      </c>
      <c r="H1514" t="s">
        <v>34</v>
      </c>
      <c r="I1514" t="s">
        <v>4477</v>
      </c>
      <c r="L1514" s="8">
        <v>0</v>
      </c>
      <c r="M1514" t="s">
        <v>36</v>
      </c>
      <c r="N1514" t="str">
        <f>IF(AND(PESQUISA!$B$3&lt;&gt;"",OR(PESQUISA!$B$4="TODAS",B1514=PESQUISA!$B$4),ISNUMBER(SEARCH(PESQUISA!$B$3,D1514))),ROW()-1,"")</f>
        <v/>
      </c>
    </row>
    <row r="1515" spans="1:14" x14ac:dyDescent="0.3">
      <c r="A1515" t="s">
        <v>4604</v>
      </c>
      <c r="B1515" t="s">
        <v>29</v>
      </c>
      <c r="C1515" t="s">
        <v>4605</v>
      </c>
      <c r="D1515" t="s">
        <v>4606</v>
      </c>
      <c r="E1515" t="s">
        <v>32</v>
      </c>
      <c r="F1515" s="7">
        <v>55.36</v>
      </c>
      <c r="G1515" t="s">
        <v>33</v>
      </c>
      <c r="H1515" t="s">
        <v>34</v>
      </c>
      <c r="I1515" t="s">
        <v>4477</v>
      </c>
      <c r="L1515" s="8">
        <v>0</v>
      </c>
      <c r="M1515" t="s">
        <v>36</v>
      </c>
      <c r="N1515" t="str">
        <f>IF(AND(PESQUISA!$B$3&lt;&gt;"",OR(PESQUISA!$B$4="TODAS",B1515=PESQUISA!$B$4),ISNUMBER(SEARCH(PESQUISA!$B$3,D1515))),ROW()-1,"")</f>
        <v/>
      </c>
    </row>
    <row r="1516" spans="1:14" x14ac:dyDescent="0.3">
      <c r="A1516" t="s">
        <v>4607</v>
      </c>
      <c r="B1516" t="s">
        <v>29</v>
      </c>
      <c r="C1516" t="s">
        <v>4608</v>
      </c>
      <c r="D1516" t="s">
        <v>4609</v>
      </c>
      <c r="E1516" t="s">
        <v>32</v>
      </c>
      <c r="F1516" s="7">
        <v>66.08</v>
      </c>
      <c r="G1516" t="s">
        <v>33</v>
      </c>
      <c r="H1516" t="s">
        <v>34</v>
      </c>
      <c r="I1516" t="s">
        <v>4477</v>
      </c>
      <c r="L1516" s="8">
        <v>0</v>
      </c>
      <c r="M1516" t="s">
        <v>36</v>
      </c>
      <c r="N1516" t="str">
        <f>IF(AND(PESQUISA!$B$3&lt;&gt;"",OR(PESQUISA!$B$4="TODAS",B1516=PESQUISA!$B$4),ISNUMBER(SEARCH(PESQUISA!$B$3,D1516))),ROW()-1,"")</f>
        <v/>
      </c>
    </row>
    <row r="1517" spans="1:14" x14ac:dyDescent="0.3">
      <c r="A1517" t="s">
        <v>4610</v>
      </c>
      <c r="B1517" t="s">
        <v>29</v>
      </c>
      <c r="C1517" t="s">
        <v>4611</v>
      </c>
      <c r="D1517" t="s">
        <v>4612</v>
      </c>
      <c r="E1517" t="s">
        <v>32</v>
      </c>
      <c r="F1517" s="7">
        <v>62.24</v>
      </c>
      <c r="G1517" t="s">
        <v>33</v>
      </c>
      <c r="H1517" t="s">
        <v>34</v>
      </c>
      <c r="I1517" t="s">
        <v>4477</v>
      </c>
      <c r="L1517" s="8">
        <v>0</v>
      </c>
      <c r="M1517" t="s">
        <v>36</v>
      </c>
      <c r="N1517" t="str">
        <f>IF(AND(PESQUISA!$B$3&lt;&gt;"",OR(PESQUISA!$B$4="TODAS",B1517=PESQUISA!$B$4),ISNUMBER(SEARCH(PESQUISA!$B$3,D1517))),ROW()-1,"")</f>
        <v/>
      </c>
    </row>
    <row r="1518" spans="1:14" x14ac:dyDescent="0.3">
      <c r="A1518" t="s">
        <v>4613</v>
      </c>
      <c r="B1518" t="s">
        <v>29</v>
      </c>
      <c r="C1518" t="s">
        <v>4614</v>
      </c>
      <c r="D1518" t="s">
        <v>4615</v>
      </c>
      <c r="E1518" t="s">
        <v>32</v>
      </c>
      <c r="F1518" s="7">
        <v>71.34</v>
      </c>
      <c r="G1518" t="s">
        <v>33</v>
      </c>
      <c r="H1518" t="s">
        <v>34</v>
      </c>
      <c r="I1518" t="s">
        <v>4477</v>
      </c>
      <c r="L1518" s="8">
        <v>0</v>
      </c>
      <c r="M1518" t="s">
        <v>36</v>
      </c>
      <c r="N1518" t="str">
        <f>IF(AND(PESQUISA!$B$3&lt;&gt;"",OR(PESQUISA!$B$4="TODAS",B1518=PESQUISA!$B$4),ISNUMBER(SEARCH(PESQUISA!$B$3,D1518))),ROW()-1,"")</f>
        <v/>
      </c>
    </row>
    <row r="1519" spans="1:14" x14ac:dyDescent="0.3">
      <c r="A1519" t="s">
        <v>4616</v>
      </c>
      <c r="B1519" t="s">
        <v>29</v>
      </c>
      <c r="C1519" t="s">
        <v>4617</v>
      </c>
      <c r="D1519" t="s">
        <v>4618</v>
      </c>
      <c r="E1519" t="s">
        <v>32</v>
      </c>
      <c r="F1519" s="7">
        <v>77.16</v>
      </c>
      <c r="G1519" t="s">
        <v>33</v>
      </c>
      <c r="H1519" t="s">
        <v>34</v>
      </c>
      <c r="I1519" t="s">
        <v>4477</v>
      </c>
      <c r="L1519" s="8">
        <v>0</v>
      </c>
      <c r="M1519" t="s">
        <v>36</v>
      </c>
      <c r="N1519" t="str">
        <f>IF(AND(PESQUISA!$B$3&lt;&gt;"",OR(PESQUISA!$B$4="TODAS",B1519=PESQUISA!$B$4),ISNUMBER(SEARCH(PESQUISA!$B$3,D1519))),ROW()-1,"")</f>
        <v/>
      </c>
    </row>
    <row r="1520" spans="1:14" x14ac:dyDescent="0.3">
      <c r="A1520" t="s">
        <v>4619</v>
      </c>
      <c r="B1520" t="s">
        <v>29</v>
      </c>
      <c r="C1520" t="s">
        <v>4620</v>
      </c>
      <c r="D1520" t="s">
        <v>4621</v>
      </c>
      <c r="E1520" t="s">
        <v>32</v>
      </c>
      <c r="F1520" s="7">
        <v>61.8</v>
      </c>
      <c r="G1520" t="s">
        <v>33</v>
      </c>
      <c r="H1520" t="s">
        <v>34</v>
      </c>
      <c r="I1520" t="s">
        <v>4477</v>
      </c>
      <c r="L1520" s="8">
        <v>0</v>
      </c>
      <c r="M1520" t="s">
        <v>36</v>
      </c>
      <c r="N1520" t="str">
        <f>IF(AND(PESQUISA!$B$3&lt;&gt;"",OR(PESQUISA!$B$4="TODAS",B1520=PESQUISA!$B$4),ISNUMBER(SEARCH(PESQUISA!$B$3,D1520))),ROW()-1,"")</f>
        <v/>
      </c>
    </row>
    <row r="1521" spans="1:14" x14ac:dyDescent="0.3">
      <c r="A1521" t="s">
        <v>4622</v>
      </c>
      <c r="B1521" t="s">
        <v>29</v>
      </c>
      <c r="C1521" t="s">
        <v>4623</v>
      </c>
      <c r="D1521" t="s">
        <v>4624</v>
      </c>
      <c r="E1521" t="s">
        <v>32</v>
      </c>
      <c r="F1521" s="7">
        <v>71.02</v>
      </c>
      <c r="G1521" t="s">
        <v>33</v>
      </c>
      <c r="H1521" t="s">
        <v>34</v>
      </c>
      <c r="I1521" t="s">
        <v>4477</v>
      </c>
      <c r="L1521" s="8">
        <v>0</v>
      </c>
      <c r="M1521" t="s">
        <v>36</v>
      </c>
      <c r="N1521" t="str">
        <f>IF(AND(PESQUISA!$B$3&lt;&gt;"",OR(PESQUISA!$B$4="TODAS",B1521=PESQUISA!$B$4),ISNUMBER(SEARCH(PESQUISA!$B$3,D1521))),ROW()-1,"")</f>
        <v/>
      </c>
    </row>
    <row r="1522" spans="1:14" x14ac:dyDescent="0.3">
      <c r="A1522" t="s">
        <v>4625</v>
      </c>
      <c r="B1522" t="s">
        <v>29</v>
      </c>
      <c r="C1522" t="s">
        <v>4626</v>
      </c>
      <c r="D1522" t="s">
        <v>4627</v>
      </c>
      <c r="E1522" t="s">
        <v>32</v>
      </c>
      <c r="F1522" s="7">
        <v>51.72</v>
      </c>
      <c r="G1522" t="s">
        <v>33</v>
      </c>
      <c r="H1522" t="s">
        <v>34</v>
      </c>
      <c r="I1522" t="s">
        <v>4477</v>
      </c>
      <c r="L1522" s="8">
        <v>0</v>
      </c>
      <c r="M1522" t="s">
        <v>36</v>
      </c>
      <c r="N1522" t="str">
        <f>IF(AND(PESQUISA!$B$3&lt;&gt;"",OR(PESQUISA!$B$4="TODAS",B1522=PESQUISA!$B$4),ISNUMBER(SEARCH(PESQUISA!$B$3,D1522))),ROW()-1,"")</f>
        <v/>
      </c>
    </row>
    <row r="1523" spans="1:14" x14ac:dyDescent="0.3">
      <c r="A1523" t="s">
        <v>4628</v>
      </c>
      <c r="B1523" t="s">
        <v>29</v>
      </c>
      <c r="C1523" t="s">
        <v>4629</v>
      </c>
      <c r="D1523" t="s">
        <v>4630</v>
      </c>
      <c r="E1523" t="s">
        <v>32</v>
      </c>
      <c r="F1523" s="7">
        <v>62.88</v>
      </c>
      <c r="G1523" t="s">
        <v>33</v>
      </c>
      <c r="H1523" t="s">
        <v>34</v>
      </c>
      <c r="I1523" t="s">
        <v>4477</v>
      </c>
      <c r="L1523" s="8">
        <v>0</v>
      </c>
      <c r="M1523" t="s">
        <v>36</v>
      </c>
      <c r="N1523" t="str">
        <f>IF(AND(PESQUISA!$B$3&lt;&gt;"",OR(PESQUISA!$B$4="TODAS",B1523=PESQUISA!$B$4),ISNUMBER(SEARCH(PESQUISA!$B$3,D1523))),ROW()-1,"")</f>
        <v/>
      </c>
    </row>
    <row r="1524" spans="1:14" x14ac:dyDescent="0.3">
      <c r="A1524" t="s">
        <v>4631</v>
      </c>
      <c r="B1524" t="s">
        <v>29</v>
      </c>
      <c r="C1524" t="s">
        <v>4632</v>
      </c>
      <c r="D1524" t="s">
        <v>4633</v>
      </c>
      <c r="E1524" t="s">
        <v>32</v>
      </c>
      <c r="F1524" s="7">
        <v>37.42</v>
      </c>
      <c r="G1524" t="s">
        <v>33</v>
      </c>
      <c r="H1524" t="s">
        <v>34</v>
      </c>
      <c r="I1524" t="s">
        <v>4477</v>
      </c>
      <c r="L1524" s="8">
        <v>0</v>
      </c>
      <c r="M1524" t="s">
        <v>36</v>
      </c>
      <c r="N1524" t="str">
        <f>IF(AND(PESQUISA!$B$3&lt;&gt;"",OR(PESQUISA!$B$4="TODAS",B1524=PESQUISA!$B$4),ISNUMBER(SEARCH(PESQUISA!$B$3,D1524))),ROW()-1,"")</f>
        <v/>
      </c>
    </row>
    <row r="1525" spans="1:14" x14ac:dyDescent="0.3">
      <c r="A1525" t="s">
        <v>4634</v>
      </c>
      <c r="B1525" t="s">
        <v>29</v>
      </c>
      <c r="C1525" t="s">
        <v>4635</v>
      </c>
      <c r="D1525" t="s">
        <v>4636</v>
      </c>
      <c r="E1525" t="s">
        <v>32</v>
      </c>
      <c r="F1525" s="7">
        <v>48.58</v>
      </c>
      <c r="G1525" t="s">
        <v>33</v>
      </c>
      <c r="H1525" t="s">
        <v>34</v>
      </c>
      <c r="I1525" t="s">
        <v>4477</v>
      </c>
      <c r="L1525" s="8">
        <v>0</v>
      </c>
      <c r="M1525" t="s">
        <v>36</v>
      </c>
      <c r="N1525" t="str">
        <f>IF(AND(PESQUISA!$B$3&lt;&gt;"",OR(PESQUISA!$B$4="TODAS",B1525=PESQUISA!$B$4),ISNUMBER(SEARCH(PESQUISA!$B$3,D1525))),ROW()-1,"")</f>
        <v/>
      </c>
    </row>
    <row r="1526" spans="1:14" x14ac:dyDescent="0.3">
      <c r="A1526" t="s">
        <v>4637</v>
      </c>
      <c r="B1526" t="s">
        <v>29</v>
      </c>
      <c r="C1526" t="s">
        <v>4638</v>
      </c>
      <c r="D1526" t="s">
        <v>4639</v>
      </c>
      <c r="E1526" t="s">
        <v>32</v>
      </c>
      <c r="F1526" s="7">
        <v>57.75</v>
      </c>
      <c r="G1526" t="s">
        <v>33</v>
      </c>
      <c r="H1526" t="s">
        <v>34</v>
      </c>
      <c r="I1526" t="s">
        <v>4477</v>
      </c>
      <c r="L1526" s="8">
        <v>0</v>
      </c>
      <c r="M1526" t="s">
        <v>36</v>
      </c>
      <c r="N1526" t="str">
        <f>IF(AND(PESQUISA!$B$3&lt;&gt;"",OR(PESQUISA!$B$4="TODAS",B1526=PESQUISA!$B$4),ISNUMBER(SEARCH(PESQUISA!$B$3,D1526))),ROW()-1,"")</f>
        <v/>
      </c>
    </row>
    <row r="1527" spans="1:14" x14ac:dyDescent="0.3">
      <c r="A1527" t="s">
        <v>4640</v>
      </c>
      <c r="B1527" t="s">
        <v>29</v>
      </c>
      <c r="C1527" t="s">
        <v>4641</v>
      </c>
      <c r="D1527" t="s">
        <v>4642</v>
      </c>
      <c r="E1527" t="s">
        <v>32</v>
      </c>
      <c r="F1527" s="7">
        <v>53.91</v>
      </c>
      <c r="G1527" t="s">
        <v>33</v>
      </c>
      <c r="H1527" t="s">
        <v>34</v>
      </c>
      <c r="I1527" t="s">
        <v>4477</v>
      </c>
      <c r="L1527" s="8">
        <v>0</v>
      </c>
      <c r="M1527" t="s">
        <v>36</v>
      </c>
      <c r="N1527" t="str">
        <f>IF(AND(PESQUISA!$B$3&lt;&gt;"",OR(PESQUISA!$B$4="TODAS",B1527=PESQUISA!$B$4),ISNUMBER(SEARCH(PESQUISA!$B$3,D1527))),ROW()-1,"")</f>
        <v/>
      </c>
    </row>
    <row r="1528" spans="1:14" x14ac:dyDescent="0.3">
      <c r="A1528" t="s">
        <v>4643</v>
      </c>
      <c r="B1528" t="s">
        <v>29</v>
      </c>
      <c r="C1528" t="s">
        <v>4644</v>
      </c>
      <c r="D1528" t="s">
        <v>4645</v>
      </c>
      <c r="E1528" t="s">
        <v>32</v>
      </c>
      <c r="F1528" s="7">
        <v>61.79</v>
      </c>
      <c r="G1528" t="s">
        <v>33</v>
      </c>
      <c r="H1528" t="s">
        <v>34</v>
      </c>
      <c r="I1528" t="s">
        <v>4477</v>
      </c>
      <c r="L1528" s="8">
        <v>0</v>
      </c>
      <c r="M1528" t="s">
        <v>36</v>
      </c>
      <c r="N1528" t="str">
        <f>IF(AND(PESQUISA!$B$3&lt;&gt;"",OR(PESQUISA!$B$4="TODAS",B1528=PESQUISA!$B$4),ISNUMBER(SEARCH(PESQUISA!$B$3,D1528))),ROW()-1,"")</f>
        <v/>
      </c>
    </row>
    <row r="1529" spans="1:14" x14ac:dyDescent="0.3">
      <c r="A1529" t="s">
        <v>4646</v>
      </c>
      <c r="B1529" t="s">
        <v>29</v>
      </c>
      <c r="C1529" t="s">
        <v>4647</v>
      </c>
      <c r="D1529" t="s">
        <v>4648</v>
      </c>
      <c r="E1529" t="s">
        <v>32</v>
      </c>
      <c r="F1529" s="7">
        <v>66.77</v>
      </c>
      <c r="G1529" t="s">
        <v>33</v>
      </c>
      <c r="H1529" t="s">
        <v>34</v>
      </c>
      <c r="I1529" t="s">
        <v>4477</v>
      </c>
      <c r="L1529" s="8">
        <v>0</v>
      </c>
      <c r="M1529" t="s">
        <v>36</v>
      </c>
      <c r="N1529" t="str">
        <f>IF(AND(PESQUISA!$B$3&lt;&gt;"",OR(PESQUISA!$B$4="TODAS",B1529=PESQUISA!$B$4),ISNUMBER(SEARCH(PESQUISA!$B$3,D1529))),ROW()-1,"")</f>
        <v/>
      </c>
    </row>
    <row r="1530" spans="1:14" x14ac:dyDescent="0.3">
      <c r="A1530" t="s">
        <v>4649</v>
      </c>
      <c r="B1530" t="s">
        <v>29</v>
      </c>
      <c r="C1530" t="s">
        <v>4650</v>
      </c>
      <c r="D1530" t="s">
        <v>4651</v>
      </c>
      <c r="E1530" t="s">
        <v>32</v>
      </c>
      <c r="F1530" s="7">
        <v>2.77</v>
      </c>
      <c r="G1530" t="s">
        <v>33</v>
      </c>
      <c r="H1530" t="s">
        <v>34</v>
      </c>
      <c r="I1530" t="s">
        <v>4477</v>
      </c>
      <c r="L1530" s="8">
        <v>0</v>
      </c>
      <c r="M1530" t="s">
        <v>36</v>
      </c>
      <c r="N1530" t="str">
        <f>IF(AND(PESQUISA!$B$3&lt;&gt;"",OR(PESQUISA!$B$4="TODAS",B1530=PESQUISA!$B$4),ISNUMBER(SEARCH(PESQUISA!$B$3,D1530))),ROW()-1,"")</f>
        <v/>
      </c>
    </row>
    <row r="1531" spans="1:14" x14ac:dyDescent="0.3">
      <c r="A1531" t="s">
        <v>4652</v>
      </c>
      <c r="B1531" t="s">
        <v>29</v>
      </c>
      <c r="C1531" t="s">
        <v>4653</v>
      </c>
      <c r="D1531" t="s">
        <v>4654</v>
      </c>
      <c r="E1531" t="s">
        <v>4655</v>
      </c>
      <c r="F1531" s="7">
        <v>0.32</v>
      </c>
      <c r="G1531" t="s">
        <v>33</v>
      </c>
      <c r="H1531" t="s">
        <v>34</v>
      </c>
      <c r="I1531" t="s">
        <v>4656</v>
      </c>
      <c r="L1531" s="8">
        <v>0</v>
      </c>
      <c r="M1531" t="s">
        <v>36</v>
      </c>
      <c r="N1531" t="str">
        <f>IF(AND(PESQUISA!$B$3&lt;&gt;"",OR(PESQUISA!$B$4="TODAS",B1531=PESQUISA!$B$4),ISNUMBER(SEARCH(PESQUISA!$B$3,D1531))),ROW()-1,"")</f>
        <v/>
      </c>
    </row>
    <row r="1532" spans="1:14" x14ac:dyDescent="0.3">
      <c r="A1532" t="s">
        <v>4657</v>
      </c>
      <c r="B1532" t="s">
        <v>29</v>
      </c>
      <c r="C1532" t="s">
        <v>4658</v>
      </c>
      <c r="D1532" t="s">
        <v>4659</v>
      </c>
      <c r="E1532" t="s">
        <v>4660</v>
      </c>
      <c r="F1532" s="7">
        <v>94.52</v>
      </c>
      <c r="G1532" t="s">
        <v>33</v>
      </c>
      <c r="H1532" t="s">
        <v>34</v>
      </c>
      <c r="I1532" t="s">
        <v>4656</v>
      </c>
      <c r="L1532" s="8">
        <v>0</v>
      </c>
      <c r="M1532" t="s">
        <v>36</v>
      </c>
      <c r="N1532" t="str">
        <f>IF(AND(PESQUISA!$B$3&lt;&gt;"",OR(PESQUISA!$B$4="TODAS",B1532=PESQUISA!$B$4),ISNUMBER(SEARCH(PESQUISA!$B$3,D1532))),ROW()-1,"")</f>
        <v/>
      </c>
    </row>
    <row r="1533" spans="1:14" x14ac:dyDescent="0.3">
      <c r="A1533" t="s">
        <v>4661</v>
      </c>
      <c r="B1533" t="s">
        <v>29</v>
      </c>
      <c r="C1533" t="s">
        <v>4662</v>
      </c>
      <c r="D1533" t="s">
        <v>4663</v>
      </c>
      <c r="E1533" t="s">
        <v>4655</v>
      </c>
      <c r="G1533" t="s">
        <v>33</v>
      </c>
      <c r="H1533" t="s">
        <v>34</v>
      </c>
      <c r="I1533" t="s">
        <v>4656</v>
      </c>
      <c r="M1533" t="s">
        <v>53</v>
      </c>
      <c r="N1533" t="str">
        <f>IF(AND(PESQUISA!$B$3&lt;&gt;"",OR(PESQUISA!$B$4="TODAS",B1533=PESQUISA!$B$4),ISNUMBER(SEARCH(PESQUISA!$B$3,D1533))),ROW()-1,"")</f>
        <v/>
      </c>
    </row>
    <row r="1534" spans="1:14" x14ac:dyDescent="0.3">
      <c r="A1534" t="s">
        <v>4664</v>
      </c>
      <c r="B1534" t="s">
        <v>29</v>
      </c>
      <c r="C1534" t="s">
        <v>4665</v>
      </c>
      <c r="D1534" t="s">
        <v>4666</v>
      </c>
      <c r="E1534" t="s">
        <v>4660</v>
      </c>
      <c r="G1534" t="s">
        <v>33</v>
      </c>
      <c r="H1534" t="s">
        <v>34</v>
      </c>
      <c r="I1534" t="s">
        <v>4656</v>
      </c>
      <c r="M1534" t="s">
        <v>53</v>
      </c>
      <c r="N1534" t="str">
        <f>IF(AND(PESQUISA!$B$3&lt;&gt;"",OR(PESQUISA!$B$4="TODAS",B1534=PESQUISA!$B$4),ISNUMBER(SEARCH(PESQUISA!$B$3,D1534))),ROW()-1,"")</f>
        <v/>
      </c>
    </row>
    <row r="1535" spans="1:14" x14ac:dyDescent="0.3">
      <c r="A1535" t="s">
        <v>4667</v>
      </c>
      <c r="B1535" t="s">
        <v>29</v>
      </c>
      <c r="C1535" t="s">
        <v>4668</v>
      </c>
      <c r="D1535" t="s">
        <v>4669</v>
      </c>
      <c r="E1535" t="s">
        <v>4655</v>
      </c>
      <c r="F1535" s="7">
        <v>119.96</v>
      </c>
      <c r="G1535" t="s">
        <v>33</v>
      </c>
      <c r="H1535" t="s">
        <v>34</v>
      </c>
      <c r="I1535" t="s">
        <v>4656</v>
      </c>
      <c r="L1535" s="8">
        <v>0.3246</v>
      </c>
      <c r="M1535" t="s">
        <v>36</v>
      </c>
      <c r="N1535" t="str">
        <f>IF(AND(PESQUISA!$B$3&lt;&gt;"",OR(PESQUISA!$B$4="TODAS",B1535=PESQUISA!$B$4),ISNUMBER(SEARCH(PESQUISA!$B$3,D1535))),ROW()-1,"")</f>
        <v/>
      </c>
    </row>
    <row r="1536" spans="1:14" x14ac:dyDescent="0.3">
      <c r="A1536" t="s">
        <v>4670</v>
      </c>
      <c r="B1536" t="s">
        <v>29</v>
      </c>
      <c r="C1536" t="s">
        <v>4671</v>
      </c>
      <c r="D1536" t="s">
        <v>4672</v>
      </c>
      <c r="E1536" t="s">
        <v>4660</v>
      </c>
      <c r="F1536" s="7">
        <v>243.81</v>
      </c>
      <c r="G1536" t="s">
        <v>33</v>
      </c>
      <c r="H1536" t="s">
        <v>34</v>
      </c>
      <c r="I1536" t="s">
        <v>4656</v>
      </c>
      <c r="L1536" s="8">
        <v>0.27429999999999999</v>
      </c>
      <c r="M1536" t="s">
        <v>36</v>
      </c>
      <c r="N1536" t="str">
        <f>IF(AND(PESQUISA!$B$3&lt;&gt;"",OR(PESQUISA!$B$4="TODAS",B1536=PESQUISA!$B$4),ISNUMBER(SEARCH(PESQUISA!$B$3,D1536))),ROW()-1,"")</f>
        <v/>
      </c>
    </row>
    <row r="1537" spans="1:14" x14ac:dyDescent="0.3">
      <c r="A1537" t="s">
        <v>4673</v>
      </c>
      <c r="B1537" t="s">
        <v>29</v>
      </c>
      <c r="C1537" t="s">
        <v>4674</v>
      </c>
      <c r="D1537" t="s">
        <v>4675</v>
      </c>
      <c r="E1537" t="s">
        <v>4655</v>
      </c>
      <c r="F1537" s="7">
        <v>0.61</v>
      </c>
      <c r="G1537" t="s">
        <v>33</v>
      </c>
      <c r="H1537" t="s">
        <v>34</v>
      </c>
      <c r="I1537" t="s">
        <v>4656</v>
      </c>
      <c r="L1537" s="8">
        <v>0</v>
      </c>
      <c r="M1537" t="s">
        <v>36</v>
      </c>
      <c r="N1537" t="str">
        <f>IF(AND(PESQUISA!$B$3&lt;&gt;"",OR(PESQUISA!$B$4="TODAS",B1537=PESQUISA!$B$4),ISNUMBER(SEARCH(PESQUISA!$B$3,D1537))),ROW()-1,"")</f>
        <v/>
      </c>
    </row>
    <row r="1538" spans="1:14" x14ac:dyDescent="0.3">
      <c r="A1538" t="s">
        <v>4676</v>
      </c>
      <c r="B1538" t="s">
        <v>29</v>
      </c>
      <c r="C1538" t="s">
        <v>4677</v>
      </c>
      <c r="D1538" t="s">
        <v>4678</v>
      </c>
      <c r="E1538" t="s">
        <v>4660</v>
      </c>
      <c r="F1538" s="7">
        <v>5.56</v>
      </c>
      <c r="G1538" t="s">
        <v>33</v>
      </c>
      <c r="H1538" t="s">
        <v>34</v>
      </c>
      <c r="I1538" t="s">
        <v>4656</v>
      </c>
      <c r="L1538" s="8">
        <v>0</v>
      </c>
      <c r="M1538" t="s">
        <v>36</v>
      </c>
      <c r="N1538" t="str">
        <f>IF(AND(PESQUISA!$B$3&lt;&gt;"",OR(PESQUISA!$B$4="TODAS",B1538=PESQUISA!$B$4),ISNUMBER(SEARCH(PESQUISA!$B$3,D1538))),ROW()-1,"")</f>
        <v/>
      </c>
    </row>
    <row r="1539" spans="1:14" x14ac:dyDescent="0.3">
      <c r="A1539" t="s">
        <v>4679</v>
      </c>
      <c r="B1539" t="s">
        <v>29</v>
      </c>
      <c r="C1539" t="s">
        <v>4680</v>
      </c>
      <c r="D1539" t="s">
        <v>4681</v>
      </c>
      <c r="E1539" t="s">
        <v>4655</v>
      </c>
      <c r="F1539" s="7">
        <v>0.56000000000000005</v>
      </c>
      <c r="G1539" t="s">
        <v>33</v>
      </c>
      <c r="H1539" t="s">
        <v>34</v>
      </c>
      <c r="I1539" t="s">
        <v>4656</v>
      </c>
      <c r="L1539" s="8">
        <v>0</v>
      </c>
      <c r="M1539" t="s">
        <v>36</v>
      </c>
      <c r="N1539" t="str">
        <f>IF(AND(PESQUISA!$B$3&lt;&gt;"",OR(PESQUISA!$B$4="TODAS",B1539=PESQUISA!$B$4),ISNUMBER(SEARCH(PESQUISA!$B$3,D1539))),ROW()-1,"")</f>
        <v/>
      </c>
    </row>
    <row r="1540" spans="1:14" x14ac:dyDescent="0.3">
      <c r="A1540" t="s">
        <v>4682</v>
      </c>
      <c r="B1540" t="s">
        <v>29</v>
      </c>
      <c r="C1540" t="s">
        <v>4683</v>
      </c>
      <c r="D1540" t="s">
        <v>4684</v>
      </c>
      <c r="E1540" t="s">
        <v>4660</v>
      </c>
      <c r="F1540" s="7">
        <v>6.26</v>
      </c>
      <c r="G1540" t="s">
        <v>33</v>
      </c>
      <c r="H1540" t="s">
        <v>34</v>
      </c>
      <c r="I1540" t="s">
        <v>4656</v>
      </c>
      <c r="L1540" s="8">
        <v>0</v>
      </c>
      <c r="M1540" t="s">
        <v>36</v>
      </c>
      <c r="N1540" t="str">
        <f>IF(AND(PESQUISA!$B$3&lt;&gt;"",OR(PESQUISA!$B$4="TODAS",B1540=PESQUISA!$B$4),ISNUMBER(SEARCH(PESQUISA!$B$3,D1540))),ROW()-1,"")</f>
        <v/>
      </c>
    </row>
    <row r="1541" spans="1:14" x14ac:dyDescent="0.3">
      <c r="A1541" t="s">
        <v>4685</v>
      </c>
      <c r="B1541" t="s">
        <v>29</v>
      </c>
      <c r="C1541" t="s">
        <v>4686</v>
      </c>
      <c r="D1541" t="s">
        <v>4687</v>
      </c>
      <c r="E1541" t="s">
        <v>4655</v>
      </c>
      <c r="G1541" t="s">
        <v>33</v>
      </c>
      <c r="H1541" t="s">
        <v>34</v>
      </c>
      <c r="I1541" t="s">
        <v>4656</v>
      </c>
      <c r="M1541" t="s">
        <v>53</v>
      </c>
      <c r="N1541" t="str">
        <f>IF(AND(PESQUISA!$B$3&lt;&gt;"",OR(PESQUISA!$B$4="TODAS",B1541=PESQUISA!$B$4),ISNUMBER(SEARCH(PESQUISA!$B$3,D1541))),ROW()-1,"")</f>
        <v/>
      </c>
    </row>
    <row r="1542" spans="1:14" x14ac:dyDescent="0.3">
      <c r="A1542" t="s">
        <v>4688</v>
      </c>
      <c r="B1542" t="s">
        <v>29</v>
      </c>
      <c r="C1542" t="s">
        <v>4689</v>
      </c>
      <c r="D1542" t="s">
        <v>4690</v>
      </c>
      <c r="E1542" t="s">
        <v>4660</v>
      </c>
      <c r="G1542" t="s">
        <v>33</v>
      </c>
      <c r="H1542" t="s">
        <v>34</v>
      </c>
      <c r="I1542" t="s">
        <v>4656</v>
      </c>
      <c r="M1542" t="s">
        <v>53</v>
      </c>
      <c r="N1542" t="str">
        <f>IF(AND(PESQUISA!$B$3&lt;&gt;"",OR(PESQUISA!$B$4="TODAS",B1542=PESQUISA!$B$4),ISNUMBER(SEARCH(PESQUISA!$B$3,D1542))),ROW()-1,"")</f>
        <v/>
      </c>
    </row>
    <row r="1543" spans="1:14" x14ac:dyDescent="0.3">
      <c r="A1543" t="s">
        <v>4691</v>
      </c>
      <c r="B1543" t="s">
        <v>29</v>
      </c>
      <c r="C1543" t="s">
        <v>4692</v>
      </c>
      <c r="D1543" t="s">
        <v>4693</v>
      </c>
      <c r="E1543" t="s">
        <v>4655</v>
      </c>
      <c r="F1543" s="7">
        <v>0.45</v>
      </c>
      <c r="G1543" t="s">
        <v>33</v>
      </c>
      <c r="H1543" t="s">
        <v>34</v>
      </c>
      <c r="I1543" t="s">
        <v>4656</v>
      </c>
      <c r="L1543" s="8">
        <v>0</v>
      </c>
      <c r="M1543" t="s">
        <v>36</v>
      </c>
      <c r="N1543" t="str">
        <f>IF(AND(PESQUISA!$B$3&lt;&gt;"",OR(PESQUISA!$B$4="TODAS",B1543=PESQUISA!$B$4),ISNUMBER(SEARCH(PESQUISA!$B$3,D1543))),ROW()-1,"")</f>
        <v/>
      </c>
    </row>
    <row r="1544" spans="1:14" x14ac:dyDescent="0.3">
      <c r="A1544" t="s">
        <v>4694</v>
      </c>
      <c r="B1544" t="s">
        <v>29</v>
      </c>
      <c r="C1544" t="s">
        <v>4695</v>
      </c>
      <c r="D1544" t="s">
        <v>4696</v>
      </c>
      <c r="E1544" t="s">
        <v>4660</v>
      </c>
      <c r="F1544" s="7">
        <v>2.3199999999999998</v>
      </c>
      <c r="G1544" t="s">
        <v>33</v>
      </c>
      <c r="H1544" t="s">
        <v>34</v>
      </c>
      <c r="I1544" t="s">
        <v>4656</v>
      </c>
      <c r="L1544" s="8">
        <v>0</v>
      </c>
      <c r="M1544" t="s">
        <v>36</v>
      </c>
      <c r="N1544" t="str">
        <f>IF(AND(PESQUISA!$B$3&lt;&gt;"",OR(PESQUISA!$B$4="TODAS",B1544=PESQUISA!$B$4),ISNUMBER(SEARCH(PESQUISA!$B$3,D1544))),ROW()-1,"")</f>
        <v/>
      </c>
    </row>
    <row r="1545" spans="1:14" x14ac:dyDescent="0.3">
      <c r="A1545" t="s">
        <v>4697</v>
      </c>
      <c r="B1545" t="s">
        <v>29</v>
      </c>
      <c r="C1545" t="s">
        <v>4698</v>
      </c>
      <c r="D1545" t="s">
        <v>4699</v>
      </c>
      <c r="E1545" t="s">
        <v>4655</v>
      </c>
      <c r="F1545" s="7">
        <v>1.84</v>
      </c>
      <c r="G1545" t="s">
        <v>33</v>
      </c>
      <c r="H1545" t="s">
        <v>34</v>
      </c>
      <c r="I1545" t="s">
        <v>4656</v>
      </c>
      <c r="L1545" s="8">
        <v>0</v>
      </c>
      <c r="M1545" t="s">
        <v>36</v>
      </c>
      <c r="N1545" t="str">
        <f>IF(AND(PESQUISA!$B$3&lt;&gt;"",OR(PESQUISA!$B$4="TODAS",B1545=PESQUISA!$B$4),ISNUMBER(SEARCH(PESQUISA!$B$3,D1545))),ROW()-1,"")</f>
        <v/>
      </c>
    </row>
    <row r="1546" spans="1:14" x14ac:dyDescent="0.3">
      <c r="A1546" t="s">
        <v>4700</v>
      </c>
      <c r="B1546" t="s">
        <v>29</v>
      </c>
      <c r="C1546" t="s">
        <v>4701</v>
      </c>
      <c r="D1546" t="s">
        <v>4702</v>
      </c>
      <c r="E1546" t="s">
        <v>4660</v>
      </c>
      <c r="F1546" s="7">
        <v>6.44</v>
      </c>
      <c r="G1546" t="s">
        <v>33</v>
      </c>
      <c r="H1546" t="s">
        <v>34</v>
      </c>
      <c r="I1546" t="s">
        <v>4656</v>
      </c>
      <c r="L1546" s="8">
        <v>0</v>
      </c>
      <c r="M1546" t="s">
        <v>36</v>
      </c>
      <c r="N1546" t="str">
        <f>IF(AND(PESQUISA!$B$3&lt;&gt;"",OR(PESQUISA!$B$4="TODAS",B1546=PESQUISA!$B$4),ISNUMBER(SEARCH(PESQUISA!$B$3,D1546))),ROW()-1,"")</f>
        <v/>
      </c>
    </row>
    <row r="1547" spans="1:14" x14ac:dyDescent="0.3">
      <c r="A1547" t="s">
        <v>4703</v>
      </c>
      <c r="B1547" t="s">
        <v>29</v>
      </c>
      <c r="C1547" t="s">
        <v>4704</v>
      </c>
      <c r="D1547" t="s">
        <v>4705</v>
      </c>
      <c r="E1547" t="s">
        <v>4655</v>
      </c>
      <c r="F1547" s="7">
        <v>2.25</v>
      </c>
      <c r="G1547" t="s">
        <v>33</v>
      </c>
      <c r="H1547" t="s">
        <v>34</v>
      </c>
      <c r="I1547" t="s">
        <v>4656</v>
      </c>
      <c r="L1547" s="8">
        <v>0</v>
      </c>
      <c r="M1547" t="s">
        <v>36</v>
      </c>
      <c r="N1547" t="str">
        <f>IF(AND(PESQUISA!$B$3&lt;&gt;"",OR(PESQUISA!$B$4="TODAS",B1547=PESQUISA!$B$4),ISNUMBER(SEARCH(PESQUISA!$B$3,D1547))),ROW()-1,"")</f>
        <v/>
      </c>
    </row>
    <row r="1548" spans="1:14" x14ac:dyDescent="0.3">
      <c r="A1548" t="s">
        <v>4706</v>
      </c>
      <c r="B1548" t="s">
        <v>29</v>
      </c>
      <c r="C1548" t="s">
        <v>4707</v>
      </c>
      <c r="D1548" t="s">
        <v>4708</v>
      </c>
      <c r="E1548" t="s">
        <v>4660</v>
      </c>
      <c r="F1548" s="7">
        <v>13.19</v>
      </c>
      <c r="G1548" t="s">
        <v>33</v>
      </c>
      <c r="H1548" t="s">
        <v>34</v>
      </c>
      <c r="I1548" t="s">
        <v>4656</v>
      </c>
      <c r="L1548" s="8">
        <v>0</v>
      </c>
      <c r="M1548" t="s">
        <v>36</v>
      </c>
      <c r="N1548" t="str">
        <f>IF(AND(PESQUISA!$B$3&lt;&gt;"",OR(PESQUISA!$B$4="TODAS",B1548=PESQUISA!$B$4),ISNUMBER(SEARCH(PESQUISA!$B$3,D1548))),ROW()-1,"")</f>
        <v/>
      </c>
    </row>
    <row r="1549" spans="1:14" x14ac:dyDescent="0.3">
      <c r="A1549" t="s">
        <v>4709</v>
      </c>
      <c r="B1549" t="s">
        <v>29</v>
      </c>
      <c r="C1549" t="s">
        <v>4710</v>
      </c>
      <c r="D1549" t="s">
        <v>4711</v>
      </c>
      <c r="E1549" t="s">
        <v>4655</v>
      </c>
      <c r="F1549" s="7">
        <v>0.9</v>
      </c>
      <c r="G1549" t="s">
        <v>33</v>
      </c>
      <c r="H1549" t="s">
        <v>34</v>
      </c>
      <c r="I1549" t="s">
        <v>4656</v>
      </c>
      <c r="L1549" s="8">
        <v>0</v>
      </c>
      <c r="M1549" t="s">
        <v>36</v>
      </c>
      <c r="N1549" t="str">
        <f>IF(AND(PESQUISA!$B$3&lt;&gt;"",OR(PESQUISA!$B$4="TODAS",B1549=PESQUISA!$B$4),ISNUMBER(SEARCH(PESQUISA!$B$3,D1549))),ROW()-1,"")</f>
        <v/>
      </c>
    </row>
    <row r="1550" spans="1:14" x14ac:dyDescent="0.3">
      <c r="A1550" t="s">
        <v>4712</v>
      </c>
      <c r="B1550" t="s">
        <v>29</v>
      </c>
      <c r="C1550" t="s">
        <v>4713</v>
      </c>
      <c r="D1550" t="s">
        <v>4714</v>
      </c>
      <c r="E1550" t="s">
        <v>4660</v>
      </c>
      <c r="F1550" s="7">
        <v>13.11</v>
      </c>
      <c r="G1550" t="s">
        <v>33</v>
      </c>
      <c r="H1550" t="s">
        <v>34</v>
      </c>
      <c r="I1550" t="s">
        <v>4656</v>
      </c>
      <c r="L1550" s="8">
        <v>0</v>
      </c>
      <c r="M1550" t="s">
        <v>36</v>
      </c>
      <c r="N1550" t="str">
        <f>IF(AND(PESQUISA!$B$3&lt;&gt;"",OR(PESQUISA!$B$4="TODAS",B1550=PESQUISA!$B$4),ISNUMBER(SEARCH(PESQUISA!$B$3,D1550))),ROW()-1,"")</f>
        <v/>
      </c>
    </row>
    <row r="1551" spans="1:14" x14ac:dyDescent="0.3">
      <c r="A1551" t="s">
        <v>4715</v>
      </c>
      <c r="B1551" t="s">
        <v>29</v>
      </c>
      <c r="C1551" t="s">
        <v>4716</v>
      </c>
      <c r="D1551" t="s">
        <v>4717</v>
      </c>
      <c r="E1551" t="s">
        <v>4655</v>
      </c>
      <c r="G1551" t="s">
        <v>33</v>
      </c>
      <c r="H1551" t="s">
        <v>34</v>
      </c>
      <c r="I1551" t="s">
        <v>4656</v>
      </c>
      <c r="M1551" t="s">
        <v>53</v>
      </c>
      <c r="N1551" t="str">
        <f>IF(AND(PESQUISA!$B$3&lt;&gt;"",OR(PESQUISA!$B$4="TODAS",B1551=PESQUISA!$B$4),ISNUMBER(SEARCH(PESQUISA!$B$3,D1551))),ROW()-1,"")</f>
        <v/>
      </c>
    </row>
    <row r="1552" spans="1:14" x14ac:dyDescent="0.3">
      <c r="A1552" t="s">
        <v>4718</v>
      </c>
      <c r="B1552" t="s">
        <v>29</v>
      </c>
      <c r="C1552" t="s">
        <v>4719</v>
      </c>
      <c r="D1552" t="s">
        <v>4720</v>
      </c>
      <c r="E1552" t="s">
        <v>4660</v>
      </c>
      <c r="G1552" t="s">
        <v>33</v>
      </c>
      <c r="H1552" t="s">
        <v>34</v>
      </c>
      <c r="I1552" t="s">
        <v>4656</v>
      </c>
      <c r="M1552" t="s">
        <v>53</v>
      </c>
      <c r="N1552" t="str">
        <f>IF(AND(PESQUISA!$B$3&lt;&gt;"",OR(PESQUISA!$B$4="TODAS",B1552=PESQUISA!$B$4),ISNUMBER(SEARCH(PESQUISA!$B$3,D1552))),ROW()-1,"")</f>
        <v/>
      </c>
    </row>
    <row r="1553" spans="1:14" x14ac:dyDescent="0.3">
      <c r="A1553" t="s">
        <v>4721</v>
      </c>
      <c r="B1553" t="s">
        <v>29</v>
      </c>
      <c r="C1553" t="s">
        <v>4722</v>
      </c>
      <c r="D1553" t="s">
        <v>4723</v>
      </c>
      <c r="E1553" t="s">
        <v>4655</v>
      </c>
      <c r="F1553" s="7">
        <v>5.56</v>
      </c>
      <c r="G1553" t="s">
        <v>33</v>
      </c>
      <c r="H1553" t="s">
        <v>34</v>
      </c>
      <c r="I1553" t="s">
        <v>4656</v>
      </c>
      <c r="L1553" s="8">
        <v>0</v>
      </c>
      <c r="M1553" t="s">
        <v>36</v>
      </c>
      <c r="N1553" t="str">
        <f>IF(AND(PESQUISA!$B$3&lt;&gt;"",OR(PESQUISA!$B$4="TODAS",B1553=PESQUISA!$B$4),ISNUMBER(SEARCH(PESQUISA!$B$3,D1553))),ROW()-1,"")</f>
        <v/>
      </c>
    </row>
    <row r="1554" spans="1:14" x14ac:dyDescent="0.3">
      <c r="A1554" t="s">
        <v>4724</v>
      </c>
      <c r="B1554" t="s">
        <v>29</v>
      </c>
      <c r="C1554" t="s">
        <v>4725</v>
      </c>
      <c r="D1554" t="s">
        <v>4726</v>
      </c>
      <c r="E1554" t="s">
        <v>4660</v>
      </c>
      <c r="F1554" s="7">
        <v>18.010000000000002</v>
      </c>
      <c r="G1554" t="s">
        <v>33</v>
      </c>
      <c r="H1554" t="s">
        <v>34</v>
      </c>
      <c r="I1554" t="s">
        <v>4656</v>
      </c>
      <c r="L1554" s="8">
        <v>0</v>
      </c>
      <c r="M1554" t="s">
        <v>36</v>
      </c>
      <c r="N1554" t="str">
        <f>IF(AND(PESQUISA!$B$3&lt;&gt;"",OR(PESQUISA!$B$4="TODAS",B1554=PESQUISA!$B$4),ISNUMBER(SEARCH(PESQUISA!$B$3,D1554))),ROW()-1,"")</f>
        <v/>
      </c>
    </row>
    <row r="1555" spans="1:14" x14ac:dyDescent="0.3">
      <c r="A1555" t="s">
        <v>4727</v>
      </c>
      <c r="B1555" t="s">
        <v>29</v>
      </c>
      <c r="C1555" t="s">
        <v>4728</v>
      </c>
      <c r="D1555" t="s">
        <v>4729</v>
      </c>
      <c r="E1555" t="s">
        <v>4655</v>
      </c>
      <c r="F1555" s="7">
        <v>5.96</v>
      </c>
      <c r="G1555" t="s">
        <v>33</v>
      </c>
      <c r="H1555" t="s">
        <v>34</v>
      </c>
      <c r="I1555" t="s">
        <v>4656</v>
      </c>
      <c r="L1555" s="8">
        <v>0</v>
      </c>
      <c r="M1555" t="s">
        <v>36</v>
      </c>
      <c r="N1555" t="str">
        <f>IF(AND(PESQUISA!$B$3&lt;&gt;"",OR(PESQUISA!$B$4="TODAS",B1555=PESQUISA!$B$4),ISNUMBER(SEARCH(PESQUISA!$B$3,D1555))),ROW()-1,"")</f>
        <v/>
      </c>
    </row>
    <row r="1556" spans="1:14" x14ac:dyDescent="0.3">
      <c r="A1556" t="s">
        <v>4730</v>
      </c>
      <c r="B1556" t="s">
        <v>29</v>
      </c>
      <c r="C1556" t="s">
        <v>4731</v>
      </c>
      <c r="D1556" t="s">
        <v>4732</v>
      </c>
      <c r="E1556" t="s">
        <v>4660</v>
      </c>
      <c r="F1556" s="7">
        <v>18.77</v>
      </c>
      <c r="G1556" t="s">
        <v>33</v>
      </c>
      <c r="H1556" t="s">
        <v>34</v>
      </c>
      <c r="I1556" t="s">
        <v>4656</v>
      </c>
      <c r="L1556" s="8">
        <v>0</v>
      </c>
      <c r="M1556" t="s">
        <v>36</v>
      </c>
      <c r="N1556" t="str">
        <f>IF(AND(PESQUISA!$B$3&lt;&gt;"",OR(PESQUISA!$B$4="TODAS",B1556=PESQUISA!$B$4),ISNUMBER(SEARCH(PESQUISA!$B$3,D1556))),ROW()-1,"")</f>
        <v/>
      </c>
    </row>
    <row r="1557" spans="1:14" x14ac:dyDescent="0.3">
      <c r="A1557" t="s">
        <v>4733</v>
      </c>
      <c r="B1557" t="s">
        <v>29</v>
      </c>
      <c r="C1557" t="s">
        <v>4734</v>
      </c>
      <c r="D1557" t="s">
        <v>4735</v>
      </c>
      <c r="E1557" t="s">
        <v>4655</v>
      </c>
      <c r="F1557" s="7">
        <v>0.56000000000000005</v>
      </c>
      <c r="G1557" t="s">
        <v>33</v>
      </c>
      <c r="H1557" t="s">
        <v>34</v>
      </c>
      <c r="I1557" t="s">
        <v>4656</v>
      </c>
      <c r="L1557" s="8">
        <v>0</v>
      </c>
      <c r="M1557" t="s">
        <v>36</v>
      </c>
      <c r="N1557" t="str">
        <f>IF(AND(PESQUISA!$B$3&lt;&gt;"",OR(PESQUISA!$B$4="TODAS",B1557=PESQUISA!$B$4),ISNUMBER(SEARCH(PESQUISA!$B$3,D1557))),ROW()-1,"")</f>
        <v/>
      </c>
    </row>
    <row r="1558" spans="1:14" x14ac:dyDescent="0.3">
      <c r="A1558" t="s">
        <v>4736</v>
      </c>
      <c r="B1558" t="s">
        <v>29</v>
      </c>
      <c r="C1558" t="s">
        <v>4737</v>
      </c>
      <c r="D1558" t="s">
        <v>4738</v>
      </c>
      <c r="E1558" t="s">
        <v>4660</v>
      </c>
      <c r="F1558" s="7">
        <v>3.31</v>
      </c>
      <c r="G1558" t="s">
        <v>33</v>
      </c>
      <c r="H1558" t="s">
        <v>34</v>
      </c>
      <c r="I1558" t="s">
        <v>4656</v>
      </c>
      <c r="L1558" s="8">
        <v>0</v>
      </c>
      <c r="M1558" t="s">
        <v>36</v>
      </c>
      <c r="N1558" t="str">
        <f>IF(AND(PESQUISA!$B$3&lt;&gt;"",OR(PESQUISA!$B$4="TODAS",B1558=PESQUISA!$B$4),ISNUMBER(SEARCH(PESQUISA!$B$3,D1558))),ROW()-1,"")</f>
        <v/>
      </c>
    </row>
    <row r="1559" spans="1:14" x14ac:dyDescent="0.3">
      <c r="A1559" t="s">
        <v>4739</v>
      </c>
      <c r="B1559" t="s">
        <v>29</v>
      </c>
      <c r="C1559" t="s">
        <v>4740</v>
      </c>
      <c r="D1559" t="s">
        <v>4741</v>
      </c>
      <c r="E1559" t="s">
        <v>4655</v>
      </c>
      <c r="F1559" s="7">
        <v>8.5500000000000007</v>
      </c>
      <c r="G1559" t="s">
        <v>33</v>
      </c>
      <c r="H1559" t="s">
        <v>34</v>
      </c>
      <c r="I1559" t="s">
        <v>4656</v>
      </c>
      <c r="L1559" s="8">
        <v>0</v>
      </c>
      <c r="M1559" t="s">
        <v>36</v>
      </c>
      <c r="N1559" t="str">
        <f>IF(AND(PESQUISA!$B$3&lt;&gt;"",OR(PESQUISA!$B$4="TODAS",B1559=PESQUISA!$B$4),ISNUMBER(SEARCH(PESQUISA!$B$3,D1559))),ROW()-1,"")</f>
        <v/>
      </c>
    </row>
    <row r="1560" spans="1:14" x14ac:dyDescent="0.3">
      <c r="A1560" t="s">
        <v>4742</v>
      </c>
      <c r="B1560" t="s">
        <v>29</v>
      </c>
      <c r="C1560" t="s">
        <v>4743</v>
      </c>
      <c r="D1560" t="s">
        <v>4744</v>
      </c>
      <c r="E1560" t="s">
        <v>4660</v>
      </c>
      <c r="F1560" s="7">
        <v>29.12</v>
      </c>
      <c r="G1560" t="s">
        <v>33</v>
      </c>
      <c r="H1560" t="s">
        <v>34</v>
      </c>
      <c r="I1560" t="s">
        <v>4656</v>
      </c>
      <c r="L1560" s="8">
        <v>0</v>
      </c>
      <c r="M1560" t="s">
        <v>36</v>
      </c>
      <c r="N1560" t="str">
        <f>IF(AND(PESQUISA!$B$3&lt;&gt;"",OR(PESQUISA!$B$4="TODAS",B1560=PESQUISA!$B$4),ISNUMBER(SEARCH(PESQUISA!$B$3,D1560))),ROW()-1,"")</f>
        <v/>
      </c>
    </row>
    <row r="1561" spans="1:14" x14ac:dyDescent="0.3">
      <c r="A1561" t="s">
        <v>4745</v>
      </c>
      <c r="B1561" t="s">
        <v>29</v>
      </c>
      <c r="C1561" t="s">
        <v>4746</v>
      </c>
      <c r="D1561" t="s">
        <v>4747</v>
      </c>
      <c r="E1561" t="s">
        <v>4655</v>
      </c>
      <c r="G1561" t="s">
        <v>33</v>
      </c>
      <c r="H1561" t="s">
        <v>34</v>
      </c>
      <c r="I1561" t="s">
        <v>4656</v>
      </c>
      <c r="M1561" t="s">
        <v>53</v>
      </c>
      <c r="N1561" t="str">
        <f>IF(AND(PESQUISA!$B$3&lt;&gt;"",OR(PESQUISA!$B$4="TODAS",B1561=PESQUISA!$B$4),ISNUMBER(SEARCH(PESQUISA!$B$3,D1561))),ROW()-1,"")</f>
        <v/>
      </c>
    </row>
    <row r="1562" spans="1:14" x14ac:dyDescent="0.3">
      <c r="A1562" t="s">
        <v>4748</v>
      </c>
      <c r="B1562" t="s">
        <v>29</v>
      </c>
      <c r="C1562" t="s">
        <v>4749</v>
      </c>
      <c r="D1562" t="s">
        <v>4750</v>
      </c>
      <c r="E1562" t="s">
        <v>4660</v>
      </c>
      <c r="G1562" t="s">
        <v>33</v>
      </c>
      <c r="H1562" t="s">
        <v>34</v>
      </c>
      <c r="I1562" t="s">
        <v>4656</v>
      </c>
      <c r="M1562" t="s">
        <v>53</v>
      </c>
      <c r="N1562" t="str">
        <f>IF(AND(PESQUISA!$B$3&lt;&gt;"",OR(PESQUISA!$B$4="TODAS",B1562=PESQUISA!$B$4),ISNUMBER(SEARCH(PESQUISA!$B$3,D1562))),ROW()-1,"")</f>
        <v/>
      </c>
    </row>
    <row r="1563" spans="1:14" x14ac:dyDescent="0.3">
      <c r="A1563" t="s">
        <v>4751</v>
      </c>
      <c r="B1563" t="s">
        <v>29</v>
      </c>
      <c r="C1563" t="s">
        <v>4752</v>
      </c>
      <c r="D1563" t="s">
        <v>4753</v>
      </c>
      <c r="E1563" t="s">
        <v>4655</v>
      </c>
      <c r="F1563" s="7">
        <v>35.28</v>
      </c>
      <c r="G1563" t="s">
        <v>33</v>
      </c>
      <c r="H1563" t="s">
        <v>34</v>
      </c>
      <c r="I1563" t="s">
        <v>4656</v>
      </c>
      <c r="L1563" s="8">
        <v>0</v>
      </c>
      <c r="M1563" t="s">
        <v>36</v>
      </c>
      <c r="N1563" t="str">
        <f>IF(AND(PESQUISA!$B$3&lt;&gt;"",OR(PESQUISA!$B$4="TODAS",B1563=PESQUISA!$B$4),ISNUMBER(SEARCH(PESQUISA!$B$3,D1563))),ROW()-1,"")</f>
        <v/>
      </c>
    </row>
    <row r="1564" spans="1:14" x14ac:dyDescent="0.3">
      <c r="A1564" t="s">
        <v>4754</v>
      </c>
      <c r="B1564" t="s">
        <v>29</v>
      </c>
      <c r="C1564" t="s">
        <v>4755</v>
      </c>
      <c r="D1564" t="s">
        <v>4756</v>
      </c>
      <c r="E1564" t="s">
        <v>4660</v>
      </c>
      <c r="F1564" s="7">
        <v>86.24</v>
      </c>
      <c r="G1564" t="s">
        <v>33</v>
      </c>
      <c r="H1564" t="s">
        <v>34</v>
      </c>
      <c r="I1564" t="s">
        <v>4656</v>
      </c>
      <c r="L1564" s="8">
        <v>0</v>
      </c>
      <c r="M1564" t="s">
        <v>36</v>
      </c>
      <c r="N1564" t="str">
        <f>IF(AND(PESQUISA!$B$3&lt;&gt;"",OR(PESQUISA!$B$4="TODAS",B1564=PESQUISA!$B$4),ISNUMBER(SEARCH(PESQUISA!$B$3,D1564))),ROW()-1,"")</f>
        <v/>
      </c>
    </row>
    <row r="1565" spans="1:14" x14ac:dyDescent="0.3">
      <c r="A1565" t="s">
        <v>4757</v>
      </c>
      <c r="B1565" t="s">
        <v>29</v>
      </c>
      <c r="C1565" t="s">
        <v>4758</v>
      </c>
      <c r="D1565" t="s">
        <v>4759</v>
      </c>
      <c r="E1565" t="s">
        <v>4655</v>
      </c>
      <c r="F1565" s="7">
        <v>48.16</v>
      </c>
      <c r="G1565" t="s">
        <v>33</v>
      </c>
      <c r="H1565" t="s">
        <v>34</v>
      </c>
      <c r="I1565" t="s">
        <v>4656</v>
      </c>
      <c r="L1565" s="8">
        <v>0</v>
      </c>
      <c r="M1565" t="s">
        <v>36</v>
      </c>
      <c r="N1565" t="str">
        <f>IF(AND(PESQUISA!$B$3&lt;&gt;"",OR(PESQUISA!$B$4="TODAS",B1565=PESQUISA!$B$4),ISNUMBER(SEARCH(PESQUISA!$B$3,D1565))),ROW()-1,"")</f>
        <v/>
      </c>
    </row>
    <row r="1566" spans="1:14" x14ac:dyDescent="0.3">
      <c r="A1566" t="s">
        <v>4760</v>
      </c>
      <c r="B1566" t="s">
        <v>29</v>
      </c>
      <c r="C1566" t="s">
        <v>4761</v>
      </c>
      <c r="D1566" t="s">
        <v>4762</v>
      </c>
      <c r="E1566" t="s">
        <v>4660</v>
      </c>
      <c r="F1566" s="7">
        <v>102.26</v>
      </c>
      <c r="G1566" t="s">
        <v>33</v>
      </c>
      <c r="H1566" t="s">
        <v>34</v>
      </c>
      <c r="I1566" t="s">
        <v>4656</v>
      </c>
      <c r="L1566" s="8">
        <v>0</v>
      </c>
      <c r="M1566" t="s">
        <v>36</v>
      </c>
      <c r="N1566" t="str">
        <f>IF(AND(PESQUISA!$B$3&lt;&gt;"",OR(PESQUISA!$B$4="TODAS",B1566=PESQUISA!$B$4),ISNUMBER(SEARCH(PESQUISA!$B$3,D1566))),ROW()-1,"")</f>
        <v/>
      </c>
    </row>
    <row r="1567" spans="1:14" x14ac:dyDescent="0.3">
      <c r="A1567" t="s">
        <v>4763</v>
      </c>
      <c r="B1567" t="s">
        <v>29</v>
      </c>
      <c r="C1567" t="s">
        <v>4764</v>
      </c>
      <c r="D1567" t="s">
        <v>4765</v>
      </c>
      <c r="E1567" t="s">
        <v>4655</v>
      </c>
      <c r="F1567" s="7">
        <v>80.55</v>
      </c>
      <c r="G1567" t="s">
        <v>33</v>
      </c>
      <c r="H1567" t="s">
        <v>34</v>
      </c>
      <c r="I1567" t="s">
        <v>4656</v>
      </c>
      <c r="L1567" s="8">
        <v>0.58830000000000005</v>
      </c>
      <c r="M1567" t="s">
        <v>36</v>
      </c>
      <c r="N1567" t="str">
        <f>IF(AND(PESQUISA!$B$3&lt;&gt;"",OR(PESQUISA!$B$4="TODAS",B1567=PESQUISA!$B$4),ISNUMBER(SEARCH(PESQUISA!$B$3,D1567))),ROW()-1,"")</f>
        <v/>
      </c>
    </row>
    <row r="1568" spans="1:14" x14ac:dyDescent="0.3">
      <c r="A1568" t="s">
        <v>4766</v>
      </c>
      <c r="B1568" t="s">
        <v>29</v>
      </c>
      <c r="C1568" t="s">
        <v>4767</v>
      </c>
      <c r="D1568" t="s">
        <v>4768</v>
      </c>
      <c r="E1568" t="s">
        <v>4660</v>
      </c>
      <c r="F1568" s="7">
        <v>282.47000000000003</v>
      </c>
      <c r="G1568" t="s">
        <v>33</v>
      </c>
      <c r="H1568" t="s">
        <v>34</v>
      </c>
      <c r="I1568" t="s">
        <v>4656</v>
      </c>
      <c r="L1568" s="8">
        <v>0.36409999999999998</v>
      </c>
      <c r="M1568" t="s">
        <v>36</v>
      </c>
      <c r="N1568" t="str">
        <f>IF(AND(PESQUISA!$B$3&lt;&gt;"",OR(PESQUISA!$B$4="TODAS",B1568=PESQUISA!$B$4),ISNUMBER(SEARCH(PESQUISA!$B$3,D1568))),ROW()-1,"")</f>
        <v/>
      </c>
    </row>
    <row r="1569" spans="1:14" x14ac:dyDescent="0.3">
      <c r="A1569" t="s">
        <v>4769</v>
      </c>
      <c r="B1569" t="s">
        <v>29</v>
      </c>
      <c r="C1569" t="s">
        <v>4770</v>
      </c>
      <c r="D1569" t="s">
        <v>4771</v>
      </c>
      <c r="E1569" t="s">
        <v>4655</v>
      </c>
      <c r="F1569" s="7">
        <v>90.24</v>
      </c>
      <c r="G1569" t="s">
        <v>33</v>
      </c>
      <c r="H1569" t="s">
        <v>34</v>
      </c>
      <c r="I1569" t="s">
        <v>4656</v>
      </c>
      <c r="L1569" s="8">
        <v>0.63249999999999995</v>
      </c>
      <c r="M1569" t="s">
        <v>36</v>
      </c>
      <c r="N1569" t="str">
        <f>IF(AND(PESQUISA!$B$3&lt;&gt;"",OR(PESQUISA!$B$4="TODAS",B1569=PESQUISA!$B$4),ISNUMBER(SEARCH(PESQUISA!$B$3,D1569))),ROW()-1,"")</f>
        <v/>
      </c>
    </row>
    <row r="1570" spans="1:14" x14ac:dyDescent="0.3">
      <c r="A1570" t="s">
        <v>4772</v>
      </c>
      <c r="B1570" t="s">
        <v>29</v>
      </c>
      <c r="C1570" t="s">
        <v>4773</v>
      </c>
      <c r="D1570" t="s">
        <v>4774</v>
      </c>
      <c r="E1570" t="s">
        <v>4660</v>
      </c>
      <c r="F1570" s="7">
        <v>298.45</v>
      </c>
      <c r="G1570" t="s">
        <v>33</v>
      </c>
      <c r="H1570" t="s">
        <v>34</v>
      </c>
      <c r="I1570" t="s">
        <v>4656</v>
      </c>
      <c r="L1570" s="8">
        <v>0.3982</v>
      </c>
      <c r="M1570" t="s">
        <v>36</v>
      </c>
      <c r="N1570" t="str">
        <f>IF(AND(PESQUISA!$B$3&lt;&gt;"",OR(PESQUISA!$B$4="TODAS",B1570=PESQUISA!$B$4),ISNUMBER(SEARCH(PESQUISA!$B$3,D1570))),ROW()-1,"")</f>
        <v/>
      </c>
    </row>
    <row r="1571" spans="1:14" x14ac:dyDescent="0.3">
      <c r="A1571" t="s">
        <v>4775</v>
      </c>
      <c r="B1571" t="s">
        <v>29</v>
      </c>
      <c r="C1571" t="s">
        <v>4776</v>
      </c>
      <c r="D1571" t="s">
        <v>4777</v>
      </c>
      <c r="E1571" t="s">
        <v>4655</v>
      </c>
      <c r="F1571" s="7">
        <v>92.96</v>
      </c>
      <c r="G1571" t="s">
        <v>33</v>
      </c>
      <c r="H1571" t="s">
        <v>34</v>
      </c>
      <c r="I1571" t="s">
        <v>4656</v>
      </c>
      <c r="L1571" s="8">
        <v>0.64329999999999998</v>
      </c>
      <c r="M1571" t="s">
        <v>36</v>
      </c>
      <c r="N1571" t="str">
        <f>IF(AND(PESQUISA!$B$3&lt;&gt;"",OR(PESQUISA!$B$4="TODAS",B1571=PESQUISA!$B$4),ISNUMBER(SEARCH(PESQUISA!$B$3,D1571))),ROW()-1,"")</f>
        <v/>
      </c>
    </row>
    <row r="1572" spans="1:14" x14ac:dyDescent="0.3">
      <c r="A1572" t="s">
        <v>4778</v>
      </c>
      <c r="B1572" t="s">
        <v>29</v>
      </c>
      <c r="C1572" t="s">
        <v>4779</v>
      </c>
      <c r="D1572" t="s">
        <v>4780</v>
      </c>
      <c r="E1572" t="s">
        <v>4660</v>
      </c>
      <c r="F1572" s="7">
        <v>343.53</v>
      </c>
      <c r="G1572" t="s">
        <v>33</v>
      </c>
      <c r="H1572" t="s">
        <v>34</v>
      </c>
      <c r="I1572" t="s">
        <v>4656</v>
      </c>
      <c r="L1572" s="8">
        <v>0.37330000000000002</v>
      </c>
      <c r="M1572" t="s">
        <v>36</v>
      </c>
      <c r="N1572" t="str">
        <f>IF(AND(PESQUISA!$B$3&lt;&gt;"",OR(PESQUISA!$B$4="TODAS",B1572=PESQUISA!$B$4),ISNUMBER(SEARCH(PESQUISA!$B$3,D1572))),ROW()-1,"")</f>
        <v/>
      </c>
    </row>
    <row r="1573" spans="1:14" x14ac:dyDescent="0.3">
      <c r="A1573" t="s">
        <v>4781</v>
      </c>
      <c r="B1573" t="s">
        <v>29</v>
      </c>
      <c r="C1573" t="s">
        <v>4782</v>
      </c>
      <c r="D1573" t="s">
        <v>4783</v>
      </c>
      <c r="E1573" t="s">
        <v>4655</v>
      </c>
      <c r="F1573" s="7">
        <v>96.81</v>
      </c>
      <c r="G1573" t="s">
        <v>33</v>
      </c>
      <c r="H1573" t="s">
        <v>34</v>
      </c>
      <c r="I1573" t="s">
        <v>4656</v>
      </c>
      <c r="L1573" s="8">
        <v>0.65749999999999997</v>
      </c>
      <c r="M1573" t="s">
        <v>36</v>
      </c>
      <c r="N1573" t="str">
        <f>IF(AND(PESQUISA!$B$3&lt;&gt;"",OR(PESQUISA!$B$4="TODAS",B1573=PESQUISA!$B$4),ISNUMBER(SEARCH(PESQUISA!$B$3,D1573))),ROW()-1,"")</f>
        <v/>
      </c>
    </row>
    <row r="1574" spans="1:14" x14ac:dyDescent="0.3">
      <c r="A1574" t="s">
        <v>4784</v>
      </c>
      <c r="B1574" t="s">
        <v>29</v>
      </c>
      <c r="C1574" t="s">
        <v>4785</v>
      </c>
      <c r="D1574" t="s">
        <v>4786</v>
      </c>
      <c r="E1574" t="s">
        <v>4660</v>
      </c>
      <c r="F1574" s="7">
        <v>379.52</v>
      </c>
      <c r="G1574" t="s">
        <v>33</v>
      </c>
      <c r="H1574" t="s">
        <v>34</v>
      </c>
      <c r="I1574" t="s">
        <v>4656</v>
      </c>
      <c r="L1574" s="8">
        <v>0.35899999999999999</v>
      </c>
      <c r="M1574" t="s">
        <v>36</v>
      </c>
      <c r="N1574" t="str">
        <f>IF(AND(PESQUISA!$B$3&lt;&gt;"",OR(PESQUISA!$B$4="TODAS",B1574=PESQUISA!$B$4),ISNUMBER(SEARCH(PESQUISA!$B$3,D1574))),ROW()-1,"")</f>
        <v/>
      </c>
    </row>
    <row r="1575" spans="1:14" x14ac:dyDescent="0.3">
      <c r="A1575" t="s">
        <v>4787</v>
      </c>
      <c r="B1575" t="s">
        <v>29</v>
      </c>
      <c r="C1575" t="s">
        <v>4788</v>
      </c>
      <c r="D1575" t="s">
        <v>4789</v>
      </c>
      <c r="E1575" t="s">
        <v>4655</v>
      </c>
      <c r="F1575" s="7">
        <v>70.47</v>
      </c>
      <c r="G1575" t="s">
        <v>33</v>
      </c>
      <c r="H1575" t="s">
        <v>34</v>
      </c>
      <c r="I1575" t="s">
        <v>4656</v>
      </c>
      <c r="L1575" s="8">
        <v>0.52939999999999998</v>
      </c>
      <c r="M1575" t="s">
        <v>36</v>
      </c>
      <c r="N1575" t="str">
        <f>IF(AND(PESQUISA!$B$3&lt;&gt;"",OR(PESQUISA!$B$4="TODAS",B1575=PESQUISA!$B$4),ISNUMBER(SEARCH(PESQUISA!$B$3,D1575))),ROW()-1,"")</f>
        <v/>
      </c>
    </row>
    <row r="1576" spans="1:14" x14ac:dyDescent="0.3">
      <c r="A1576" t="s">
        <v>4790</v>
      </c>
      <c r="B1576" t="s">
        <v>29</v>
      </c>
      <c r="C1576" t="s">
        <v>4791</v>
      </c>
      <c r="D1576" t="s">
        <v>4792</v>
      </c>
      <c r="E1576" t="s">
        <v>4660</v>
      </c>
      <c r="F1576" s="7">
        <v>198.35</v>
      </c>
      <c r="G1576" t="s">
        <v>33</v>
      </c>
      <c r="H1576" t="s">
        <v>34</v>
      </c>
      <c r="I1576" t="s">
        <v>4656</v>
      </c>
      <c r="L1576" s="8">
        <v>0.40849999999999997</v>
      </c>
      <c r="M1576" t="s">
        <v>36</v>
      </c>
      <c r="N1576" t="str">
        <f>IF(AND(PESQUISA!$B$3&lt;&gt;"",OR(PESQUISA!$B$4="TODAS",B1576=PESQUISA!$B$4),ISNUMBER(SEARCH(PESQUISA!$B$3,D1576))),ROW()-1,"")</f>
        <v/>
      </c>
    </row>
    <row r="1577" spans="1:14" x14ac:dyDescent="0.3">
      <c r="A1577" t="s">
        <v>4793</v>
      </c>
      <c r="B1577" t="s">
        <v>29</v>
      </c>
      <c r="C1577" t="s">
        <v>4794</v>
      </c>
      <c r="D1577" t="s">
        <v>4795</v>
      </c>
      <c r="E1577" t="s">
        <v>4655</v>
      </c>
      <c r="F1577" s="7">
        <v>69.2</v>
      </c>
      <c r="G1577" t="s">
        <v>33</v>
      </c>
      <c r="H1577" t="s">
        <v>34</v>
      </c>
      <c r="I1577" t="s">
        <v>4656</v>
      </c>
      <c r="L1577" s="8">
        <v>0.52080000000000004</v>
      </c>
      <c r="M1577" t="s">
        <v>36</v>
      </c>
      <c r="N1577" t="str">
        <f>IF(AND(PESQUISA!$B$3&lt;&gt;"",OR(PESQUISA!$B$4="TODAS",B1577=PESQUISA!$B$4),ISNUMBER(SEARCH(PESQUISA!$B$3,D1577))),ROW()-1,"")</f>
        <v/>
      </c>
    </row>
    <row r="1578" spans="1:14" x14ac:dyDescent="0.3">
      <c r="A1578" t="s">
        <v>4796</v>
      </c>
      <c r="B1578" t="s">
        <v>29</v>
      </c>
      <c r="C1578" t="s">
        <v>4797</v>
      </c>
      <c r="D1578" t="s">
        <v>4798</v>
      </c>
      <c r="E1578" t="s">
        <v>4660</v>
      </c>
      <c r="F1578" s="7">
        <v>216.06</v>
      </c>
      <c r="G1578" t="s">
        <v>33</v>
      </c>
      <c r="H1578" t="s">
        <v>34</v>
      </c>
      <c r="I1578" t="s">
        <v>4656</v>
      </c>
      <c r="L1578" s="8">
        <v>0.36230000000000001</v>
      </c>
      <c r="M1578" t="s">
        <v>36</v>
      </c>
      <c r="N1578" t="str">
        <f>IF(AND(PESQUISA!$B$3&lt;&gt;"",OR(PESQUISA!$B$4="TODAS",B1578=PESQUISA!$B$4),ISNUMBER(SEARCH(PESQUISA!$B$3,D1578))),ROW()-1,"")</f>
        <v/>
      </c>
    </row>
    <row r="1579" spans="1:14" x14ac:dyDescent="0.3">
      <c r="A1579" t="s">
        <v>4799</v>
      </c>
      <c r="B1579" t="s">
        <v>29</v>
      </c>
      <c r="C1579" t="s">
        <v>4800</v>
      </c>
      <c r="D1579" t="s">
        <v>4801</v>
      </c>
      <c r="E1579" t="s">
        <v>4655</v>
      </c>
      <c r="G1579" t="s">
        <v>33</v>
      </c>
      <c r="H1579" t="s">
        <v>34</v>
      </c>
      <c r="I1579" t="s">
        <v>4656</v>
      </c>
      <c r="M1579" t="s">
        <v>53</v>
      </c>
      <c r="N1579" t="str">
        <f>IF(AND(PESQUISA!$B$3&lt;&gt;"",OR(PESQUISA!$B$4="TODAS",B1579=PESQUISA!$B$4),ISNUMBER(SEARCH(PESQUISA!$B$3,D1579))),ROW()-1,"")</f>
        <v/>
      </c>
    </row>
    <row r="1580" spans="1:14" x14ac:dyDescent="0.3">
      <c r="A1580" t="s">
        <v>4802</v>
      </c>
      <c r="B1580" t="s">
        <v>29</v>
      </c>
      <c r="C1580" t="s">
        <v>4803</v>
      </c>
      <c r="D1580" t="s">
        <v>4804</v>
      </c>
      <c r="E1580" t="s">
        <v>4660</v>
      </c>
      <c r="G1580" t="s">
        <v>33</v>
      </c>
      <c r="H1580" t="s">
        <v>34</v>
      </c>
      <c r="I1580" t="s">
        <v>4656</v>
      </c>
      <c r="M1580" t="s">
        <v>53</v>
      </c>
      <c r="N1580" t="str">
        <f>IF(AND(PESQUISA!$B$3&lt;&gt;"",OR(PESQUISA!$B$4="TODAS",B1580=PESQUISA!$B$4),ISNUMBER(SEARCH(PESQUISA!$B$3,D1580))),ROW()-1,"")</f>
        <v/>
      </c>
    </row>
    <row r="1581" spans="1:14" x14ac:dyDescent="0.3">
      <c r="A1581" t="s">
        <v>4805</v>
      </c>
      <c r="B1581" t="s">
        <v>29</v>
      </c>
      <c r="C1581" t="s">
        <v>4806</v>
      </c>
      <c r="D1581" t="s">
        <v>4807</v>
      </c>
      <c r="E1581" t="s">
        <v>4655</v>
      </c>
      <c r="G1581" t="s">
        <v>33</v>
      </c>
      <c r="H1581" t="s">
        <v>34</v>
      </c>
      <c r="I1581" t="s">
        <v>4656</v>
      </c>
      <c r="M1581" t="s">
        <v>53</v>
      </c>
      <c r="N1581" t="str">
        <f>IF(AND(PESQUISA!$B$3&lt;&gt;"",OR(PESQUISA!$B$4="TODAS",B1581=PESQUISA!$B$4),ISNUMBER(SEARCH(PESQUISA!$B$3,D1581))),ROW()-1,"")</f>
        <v/>
      </c>
    </row>
    <row r="1582" spans="1:14" x14ac:dyDescent="0.3">
      <c r="A1582" t="s">
        <v>4808</v>
      </c>
      <c r="B1582" t="s">
        <v>29</v>
      </c>
      <c r="C1582" t="s">
        <v>4809</v>
      </c>
      <c r="D1582" t="s">
        <v>4810</v>
      </c>
      <c r="E1582" t="s">
        <v>4660</v>
      </c>
      <c r="G1582" t="s">
        <v>33</v>
      </c>
      <c r="H1582" t="s">
        <v>34</v>
      </c>
      <c r="I1582" t="s">
        <v>4656</v>
      </c>
      <c r="M1582" t="s">
        <v>53</v>
      </c>
      <c r="N1582" t="str">
        <f>IF(AND(PESQUISA!$B$3&lt;&gt;"",OR(PESQUISA!$B$4="TODAS",B1582=PESQUISA!$B$4),ISNUMBER(SEARCH(PESQUISA!$B$3,D1582))),ROW()-1,"")</f>
        <v/>
      </c>
    </row>
    <row r="1583" spans="1:14" x14ac:dyDescent="0.3">
      <c r="A1583" t="s">
        <v>4811</v>
      </c>
      <c r="B1583" t="s">
        <v>29</v>
      </c>
      <c r="C1583" t="s">
        <v>4812</v>
      </c>
      <c r="D1583" t="s">
        <v>4813</v>
      </c>
      <c r="E1583" t="s">
        <v>4655</v>
      </c>
      <c r="F1583" s="7">
        <v>85.58</v>
      </c>
      <c r="G1583" t="s">
        <v>33</v>
      </c>
      <c r="H1583" t="s">
        <v>34</v>
      </c>
      <c r="I1583" t="s">
        <v>4656</v>
      </c>
      <c r="L1583" s="8">
        <v>0.55149999999999999</v>
      </c>
      <c r="M1583" t="s">
        <v>36</v>
      </c>
      <c r="N1583" t="str">
        <f>IF(AND(PESQUISA!$B$3&lt;&gt;"",OR(PESQUISA!$B$4="TODAS",B1583=PESQUISA!$B$4),ISNUMBER(SEARCH(PESQUISA!$B$3,D1583))),ROW()-1,"")</f>
        <v/>
      </c>
    </row>
    <row r="1584" spans="1:14" x14ac:dyDescent="0.3">
      <c r="A1584" t="s">
        <v>4814</v>
      </c>
      <c r="B1584" t="s">
        <v>29</v>
      </c>
      <c r="C1584" t="s">
        <v>4815</v>
      </c>
      <c r="D1584" t="s">
        <v>4816</v>
      </c>
      <c r="E1584" t="s">
        <v>4660</v>
      </c>
      <c r="F1584" s="7">
        <v>424.8</v>
      </c>
      <c r="G1584" t="s">
        <v>33</v>
      </c>
      <c r="H1584" t="s">
        <v>34</v>
      </c>
      <c r="I1584" t="s">
        <v>4656</v>
      </c>
      <c r="L1584" s="8">
        <v>0.23830000000000001</v>
      </c>
      <c r="M1584" t="s">
        <v>36</v>
      </c>
      <c r="N1584" t="str">
        <f>IF(AND(PESQUISA!$B$3&lt;&gt;"",OR(PESQUISA!$B$4="TODAS",B1584=PESQUISA!$B$4),ISNUMBER(SEARCH(PESQUISA!$B$3,D1584))),ROW()-1,"")</f>
        <v/>
      </c>
    </row>
    <row r="1585" spans="1:14" x14ac:dyDescent="0.3">
      <c r="A1585" t="s">
        <v>4817</v>
      </c>
      <c r="B1585" t="s">
        <v>29</v>
      </c>
      <c r="C1585" t="s">
        <v>4818</v>
      </c>
      <c r="D1585" t="s">
        <v>4819</v>
      </c>
      <c r="E1585" t="s">
        <v>4655</v>
      </c>
      <c r="F1585" s="7">
        <v>103.21</v>
      </c>
      <c r="G1585" t="s">
        <v>33</v>
      </c>
      <c r="H1585" t="s">
        <v>34</v>
      </c>
      <c r="I1585" t="s">
        <v>4656</v>
      </c>
      <c r="L1585" s="8">
        <v>0.62809999999999999</v>
      </c>
      <c r="M1585" t="s">
        <v>36</v>
      </c>
      <c r="N1585" t="str">
        <f>IF(AND(PESQUISA!$B$3&lt;&gt;"",OR(PESQUISA!$B$4="TODAS",B1585=PESQUISA!$B$4),ISNUMBER(SEARCH(PESQUISA!$B$3,D1585))),ROW()-1,"")</f>
        <v/>
      </c>
    </row>
    <row r="1586" spans="1:14" x14ac:dyDescent="0.3">
      <c r="A1586" t="s">
        <v>4820</v>
      </c>
      <c r="B1586" t="s">
        <v>29</v>
      </c>
      <c r="C1586" t="s">
        <v>4821</v>
      </c>
      <c r="D1586" t="s">
        <v>4822</v>
      </c>
      <c r="E1586" t="s">
        <v>4660</v>
      </c>
      <c r="F1586" s="7">
        <v>488.78</v>
      </c>
      <c r="G1586" t="s">
        <v>33</v>
      </c>
      <c r="H1586" t="s">
        <v>34</v>
      </c>
      <c r="I1586" t="s">
        <v>4656</v>
      </c>
      <c r="L1586" s="8">
        <v>0.28499999999999998</v>
      </c>
      <c r="M1586" t="s">
        <v>36</v>
      </c>
      <c r="N1586" t="str">
        <f>IF(AND(PESQUISA!$B$3&lt;&gt;"",OR(PESQUISA!$B$4="TODAS",B1586=PESQUISA!$B$4),ISNUMBER(SEARCH(PESQUISA!$B$3,D1586))),ROW()-1,"")</f>
        <v/>
      </c>
    </row>
    <row r="1587" spans="1:14" x14ac:dyDescent="0.3">
      <c r="A1587" t="s">
        <v>4823</v>
      </c>
      <c r="B1587" t="s">
        <v>29</v>
      </c>
      <c r="C1587" t="s">
        <v>4824</v>
      </c>
      <c r="D1587" t="s">
        <v>4825</v>
      </c>
      <c r="E1587" t="s">
        <v>4655</v>
      </c>
      <c r="F1587" s="7">
        <v>100.98</v>
      </c>
      <c r="G1587" t="s">
        <v>33</v>
      </c>
      <c r="H1587" t="s">
        <v>34</v>
      </c>
      <c r="I1587" t="s">
        <v>4656</v>
      </c>
      <c r="L1587" s="8">
        <v>0.68159999999999998</v>
      </c>
      <c r="M1587" t="s">
        <v>36</v>
      </c>
      <c r="N1587" t="str">
        <f>IF(AND(PESQUISA!$B$3&lt;&gt;"",OR(PESQUISA!$B$4="TODAS",B1587=PESQUISA!$B$4),ISNUMBER(SEARCH(PESQUISA!$B$3,D1587))),ROW()-1,"")</f>
        <v/>
      </c>
    </row>
    <row r="1588" spans="1:14" x14ac:dyDescent="0.3">
      <c r="A1588" t="s">
        <v>4826</v>
      </c>
      <c r="B1588" t="s">
        <v>29</v>
      </c>
      <c r="C1588" t="s">
        <v>4827</v>
      </c>
      <c r="D1588" t="s">
        <v>4828</v>
      </c>
      <c r="E1588" t="s">
        <v>4660</v>
      </c>
      <c r="F1588" s="7">
        <v>375.14</v>
      </c>
      <c r="G1588" t="s">
        <v>33</v>
      </c>
      <c r="H1588" t="s">
        <v>34</v>
      </c>
      <c r="I1588" t="s">
        <v>4656</v>
      </c>
      <c r="L1588" s="8">
        <v>0.38450000000000001</v>
      </c>
      <c r="M1588" t="s">
        <v>36</v>
      </c>
      <c r="N1588" t="str">
        <f>IF(AND(PESQUISA!$B$3&lt;&gt;"",OR(PESQUISA!$B$4="TODAS",B1588=PESQUISA!$B$4),ISNUMBER(SEARCH(PESQUISA!$B$3,D1588))),ROW()-1,"")</f>
        <v/>
      </c>
    </row>
    <row r="1589" spans="1:14" x14ac:dyDescent="0.3">
      <c r="A1589" t="s">
        <v>4829</v>
      </c>
      <c r="B1589" t="s">
        <v>29</v>
      </c>
      <c r="C1589" t="s">
        <v>4830</v>
      </c>
      <c r="D1589" t="s">
        <v>4831</v>
      </c>
      <c r="E1589" t="s">
        <v>4655</v>
      </c>
      <c r="F1589" s="7">
        <v>79.930000000000007</v>
      </c>
      <c r="G1589" t="s">
        <v>33</v>
      </c>
      <c r="H1589" t="s">
        <v>34</v>
      </c>
      <c r="I1589" t="s">
        <v>4656</v>
      </c>
      <c r="L1589" s="8">
        <v>0.5978</v>
      </c>
      <c r="M1589" t="s">
        <v>36</v>
      </c>
      <c r="N1589" t="str">
        <f>IF(AND(PESQUISA!$B$3&lt;&gt;"",OR(PESQUISA!$B$4="TODAS",B1589=PESQUISA!$B$4),ISNUMBER(SEARCH(PESQUISA!$B$3,D1589))),ROW()-1,"")</f>
        <v/>
      </c>
    </row>
    <row r="1590" spans="1:14" x14ac:dyDescent="0.3">
      <c r="A1590" t="s">
        <v>4832</v>
      </c>
      <c r="B1590" t="s">
        <v>29</v>
      </c>
      <c r="C1590" t="s">
        <v>4833</v>
      </c>
      <c r="D1590" t="s">
        <v>4834</v>
      </c>
      <c r="E1590" t="s">
        <v>4660</v>
      </c>
      <c r="F1590" s="7">
        <v>333.6</v>
      </c>
      <c r="G1590" t="s">
        <v>33</v>
      </c>
      <c r="H1590" t="s">
        <v>34</v>
      </c>
      <c r="I1590" t="s">
        <v>4656</v>
      </c>
      <c r="L1590" s="8">
        <v>0.30790000000000001</v>
      </c>
      <c r="M1590" t="s">
        <v>36</v>
      </c>
      <c r="N1590" t="str">
        <f>IF(AND(PESQUISA!$B$3&lt;&gt;"",OR(PESQUISA!$B$4="TODAS",B1590=PESQUISA!$B$4),ISNUMBER(SEARCH(PESQUISA!$B$3,D1590))),ROW()-1,"")</f>
        <v/>
      </c>
    </row>
    <row r="1591" spans="1:14" x14ac:dyDescent="0.3">
      <c r="A1591" t="s">
        <v>4835</v>
      </c>
      <c r="B1591" t="s">
        <v>29</v>
      </c>
      <c r="C1591" t="s">
        <v>4836</v>
      </c>
      <c r="D1591" t="s">
        <v>4837</v>
      </c>
      <c r="E1591" t="s">
        <v>4655</v>
      </c>
      <c r="F1591" s="7">
        <v>79.44</v>
      </c>
      <c r="G1591" t="s">
        <v>33</v>
      </c>
      <c r="H1591" t="s">
        <v>34</v>
      </c>
      <c r="I1591" t="s">
        <v>4656</v>
      </c>
      <c r="L1591" s="8">
        <v>0.59530000000000005</v>
      </c>
      <c r="M1591" t="s">
        <v>36</v>
      </c>
      <c r="N1591" t="str">
        <f>IF(AND(PESQUISA!$B$3&lt;&gt;"",OR(PESQUISA!$B$4="TODAS",B1591=PESQUISA!$B$4),ISNUMBER(SEARCH(PESQUISA!$B$3,D1591))),ROW()-1,"")</f>
        <v/>
      </c>
    </row>
    <row r="1592" spans="1:14" x14ac:dyDescent="0.3">
      <c r="A1592" t="s">
        <v>4838</v>
      </c>
      <c r="B1592" t="s">
        <v>29</v>
      </c>
      <c r="C1592" t="s">
        <v>4839</v>
      </c>
      <c r="D1592" t="s">
        <v>4840</v>
      </c>
      <c r="E1592" t="s">
        <v>4660</v>
      </c>
      <c r="F1592" s="7">
        <v>296.35000000000002</v>
      </c>
      <c r="G1592" t="s">
        <v>33</v>
      </c>
      <c r="H1592" t="s">
        <v>34</v>
      </c>
      <c r="I1592" t="s">
        <v>4656</v>
      </c>
      <c r="L1592" s="8">
        <v>0.34139999999999998</v>
      </c>
      <c r="M1592" t="s">
        <v>36</v>
      </c>
      <c r="N1592" t="str">
        <f>IF(AND(PESQUISA!$B$3&lt;&gt;"",OR(PESQUISA!$B$4="TODAS",B1592=PESQUISA!$B$4),ISNUMBER(SEARCH(PESQUISA!$B$3,D1592))),ROW()-1,"")</f>
        <v/>
      </c>
    </row>
    <row r="1593" spans="1:14" x14ac:dyDescent="0.3">
      <c r="A1593" t="s">
        <v>4841</v>
      </c>
      <c r="B1593" t="s">
        <v>29</v>
      </c>
      <c r="C1593" t="s">
        <v>4842</v>
      </c>
      <c r="D1593" t="s">
        <v>4843</v>
      </c>
      <c r="E1593" t="s">
        <v>4655</v>
      </c>
      <c r="F1593" s="7">
        <v>66.48</v>
      </c>
      <c r="G1593" t="s">
        <v>33</v>
      </c>
      <c r="H1593" t="s">
        <v>34</v>
      </c>
      <c r="I1593" t="s">
        <v>4656</v>
      </c>
      <c r="L1593" s="8">
        <v>0.51639999999999997</v>
      </c>
      <c r="M1593" t="s">
        <v>36</v>
      </c>
      <c r="N1593" t="str">
        <f>IF(AND(PESQUISA!$B$3&lt;&gt;"",OR(PESQUISA!$B$4="TODAS",B1593=PESQUISA!$B$4),ISNUMBER(SEARCH(PESQUISA!$B$3,D1593))),ROW()-1,"")</f>
        <v/>
      </c>
    </row>
    <row r="1594" spans="1:14" x14ac:dyDescent="0.3">
      <c r="A1594" t="s">
        <v>4844</v>
      </c>
      <c r="B1594" t="s">
        <v>29</v>
      </c>
      <c r="C1594" t="s">
        <v>4845</v>
      </c>
      <c r="D1594" t="s">
        <v>4846</v>
      </c>
      <c r="E1594" t="s">
        <v>4660</v>
      </c>
      <c r="F1594" s="7">
        <v>269.05</v>
      </c>
      <c r="G1594" t="s">
        <v>33</v>
      </c>
      <c r="H1594" t="s">
        <v>34</v>
      </c>
      <c r="I1594" t="s">
        <v>4656</v>
      </c>
      <c r="L1594" s="8">
        <v>0.27339999999999998</v>
      </c>
      <c r="M1594" t="s">
        <v>36</v>
      </c>
      <c r="N1594" t="str">
        <f>IF(AND(PESQUISA!$B$3&lt;&gt;"",OR(PESQUISA!$B$4="TODAS",B1594=PESQUISA!$B$4),ISNUMBER(SEARCH(PESQUISA!$B$3,D1594))),ROW()-1,"")</f>
        <v/>
      </c>
    </row>
    <row r="1595" spans="1:14" x14ac:dyDescent="0.3">
      <c r="A1595" t="s">
        <v>4847</v>
      </c>
      <c r="B1595" t="s">
        <v>29</v>
      </c>
      <c r="C1595" t="s">
        <v>4848</v>
      </c>
      <c r="D1595" t="s">
        <v>4849</v>
      </c>
      <c r="E1595" t="s">
        <v>4655</v>
      </c>
      <c r="G1595" t="s">
        <v>33</v>
      </c>
      <c r="H1595" t="s">
        <v>34</v>
      </c>
      <c r="I1595" t="s">
        <v>4656</v>
      </c>
      <c r="M1595" t="s">
        <v>53</v>
      </c>
      <c r="N1595" t="str">
        <f>IF(AND(PESQUISA!$B$3&lt;&gt;"",OR(PESQUISA!$B$4="TODAS",B1595=PESQUISA!$B$4),ISNUMBER(SEARCH(PESQUISA!$B$3,D1595))),ROW()-1,"")</f>
        <v/>
      </c>
    </row>
    <row r="1596" spans="1:14" x14ac:dyDescent="0.3">
      <c r="A1596" t="s">
        <v>4850</v>
      </c>
      <c r="B1596" t="s">
        <v>29</v>
      </c>
      <c r="C1596" t="s">
        <v>4851</v>
      </c>
      <c r="D1596" t="s">
        <v>4852</v>
      </c>
      <c r="E1596" t="s">
        <v>4660</v>
      </c>
      <c r="G1596" t="s">
        <v>33</v>
      </c>
      <c r="H1596" t="s">
        <v>34</v>
      </c>
      <c r="I1596" t="s">
        <v>4656</v>
      </c>
      <c r="M1596" t="s">
        <v>53</v>
      </c>
      <c r="N1596" t="str">
        <f>IF(AND(PESQUISA!$B$3&lt;&gt;"",OR(PESQUISA!$B$4="TODAS",B1596=PESQUISA!$B$4),ISNUMBER(SEARCH(PESQUISA!$B$3,D1596))),ROW()-1,"")</f>
        <v/>
      </c>
    </row>
    <row r="1597" spans="1:14" x14ac:dyDescent="0.3">
      <c r="A1597" t="s">
        <v>4853</v>
      </c>
      <c r="B1597" t="s">
        <v>29</v>
      </c>
      <c r="C1597" t="s">
        <v>4854</v>
      </c>
      <c r="D1597" t="s">
        <v>4855</v>
      </c>
      <c r="E1597" t="s">
        <v>4655</v>
      </c>
      <c r="F1597" s="7">
        <v>63.94</v>
      </c>
      <c r="G1597" t="s">
        <v>33</v>
      </c>
      <c r="H1597" t="s">
        <v>34</v>
      </c>
      <c r="I1597" t="s">
        <v>4656</v>
      </c>
      <c r="L1597" s="8">
        <v>0.49719999999999998</v>
      </c>
      <c r="M1597" t="s">
        <v>36</v>
      </c>
      <c r="N1597" t="str">
        <f>IF(AND(PESQUISA!$B$3&lt;&gt;"",OR(PESQUISA!$B$4="TODAS",B1597=PESQUISA!$B$4),ISNUMBER(SEARCH(PESQUISA!$B$3,D1597))),ROW()-1,"")</f>
        <v/>
      </c>
    </row>
    <row r="1598" spans="1:14" x14ac:dyDescent="0.3">
      <c r="A1598" t="s">
        <v>4856</v>
      </c>
      <c r="B1598" t="s">
        <v>29</v>
      </c>
      <c r="C1598" t="s">
        <v>4857</v>
      </c>
      <c r="D1598" t="s">
        <v>4858</v>
      </c>
      <c r="E1598" t="s">
        <v>4660</v>
      </c>
      <c r="F1598" s="7">
        <v>261.01</v>
      </c>
      <c r="G1598" t="s">
        <v>33</v>
      </c>
      <c r="H1598" t="s">
        <v>34</v>
      </c>
      <c r="I1598" t="s">
        <v>4656</v>
      </c>
      <c r="L1598" s="8">
        <v>0.26429999999999998</v>
      </c>
      <c r="M1598" t="s">
        <v>36</v>
      </c>
      <c r="N1598" t="str">
        <f>IF(AND(PESQUISA!$B$3&lt;&gt;"",OR(PESQUISA!$B$4="TODAS",B1598=PESQUISA!$B$4),ISNUMBER(SEARCH(PESQUISA!$B$3,D1598))),ROW()-1,"")</f>
        <v/>
      </c>
    </row>
    <row r="1599" spans="1:14" x14ac:dyDescent="0.3">
      <c r="A1599" t="s">
        <v>4859</v>
      </c>
      <c r="B1599" t="s">
        <v>29</v>
      </c>
      <c r="C1599" t="s">
        <v>4860</v>
      </c>
      <c r="D1599" t="s">
        <v>4861</v>
      </c>
      <c r="E1599" t="s">
        <v>4655</v>
      </c>
      <c r="F1599" s="7">
        <v>66.989999999999995</v>
      </c>
      <c r="G1599" t="s">
        <v>33</v>
      </c>
      <c r="H1599" t="s">
        <v>34</v>
      </c>
      <c r="I1599" t="s">
        <v>4656</v>
      </c>
      <c r="L1599" s="8">
        <v>0.52010000000000001</v>
      </c>
      <c r="M1599" t="s">
        <v>36</v>
      </c>
      <c r="N1599" t="str">
        <f>IF(AND(PESQUISA!$B$3&lt;&gt;"",OR(PESQUISA!$B$4="TODAS",B1599=PESQUISA!$B$4),ISNUMBER(SEARCH(PESQUISA!$B$3,D1599))),ROW()-1,"")</f>
        <v/>
      </c>
    </row>
    <row r="1600" spans="1:14" x14ac:dyDescent="0.3">
      <c r="A1600" t="s">
        <v>4862</v>
      </c>
      <c r="B1600" t="s">
        <v>29</v>
      </c>
      <c r="C1600" t="s">
        <v>4863</v>
      </c>
      <c r="D1600" t="s">
        <v>4864</v>
      </c>
      <c r="E1600" t="s">
        <v>4660</v>
      </c>
      <c r="F1600" s="7">
        <v>228.1</v>
      </c>
      <c r="G1600" t="s">
        <v>33</v>
      </c>
      <c r="H1600" t="s">
        <v>34</v>
      </c>
      <c r="I1600" t="s">
        <v>4656</v>
      </c>
      <c r="L1600" s="8">
        <v>0.33160000000000001</v>
      </c>
      <c r="M1600" t="s">
        <v>36</v>
      </c>
      <c r="N1600" t="str">
        <f>IF(AND(PESQUISA!$B$3&lt;&gt;"",OR(PESQUISA!$B$4="TODAS",B1600=PESQUISA!$B$4),ISNUMBER(SEARCH(PESQUISA!$B$3,D1600))),ROW()-1,"")</f>
        <v/>
      </c>
    </row>
    <row r="1601" spans="1:14" x14ac:dyDescent="0.3">
      <c r="A1601" t="s">
        <v>4865</v>
      </c>
      <c r="B1601" t="s">
        <v>29</v>
      </c>
      <c r="C1601" t="s">
        <v>4866</v>
      </c>
      <c r="D1601" t="s">
        <v>4867</v>
      </c>
      <c r="E1601" t="s">
        <v>4655</v>
      </c>
      <c r="G1601" t="s">
        <v>33</v>
      </c>
      <c r="H1601" t="s">
        <v>34</v>
      </c>
      <c r="I1601" t="s">
        <v>4656</v>
      </c>
      <c r="M1601" t="s">
        <v>53</v>
      </c>
      <c r="N1601" t="str">
        <f>IF(AND(PESQUISA!$B$3&lt;&gt;"",OR(PESQUISA!$B$4="TODAS",B1601=PESQUISA!$B$4),ISNUMBER(SEARCH(PESQUISA!$B$3,D1601))),ROW()-1,"")</f>
        <v/>
      </c>
    </row>
    <row r="1602" spans="1:14" x14ac:dyDescent="0.3">
      <c r="A1602" t="s">
        <v>4868</v>
      </c>
      <c r="B1602" t="s">
        <v>29</v>
      </c>
      <c r="C1602" t="s">
        <v>4869</v>
      </c>
      <c r="D1602" t="s">
        <v>4870</v>
      </c>
      <c r="E1602" t="s">
        <v>4660</v>
      </c>
      <c r="G1602" t="s">
        <v>33</v>
      </c>
      <c r="H1602" t="s">
        <v>34</v>
      </c>
      <c r="I1602" t="s">
        <v>4656</v>
      </c>
      <c r="M1602" t="s">
        <v>53</v>
      </c>
      <c r="N1602" t="str">
        <f>IF(AND(PESQUISA!$B$3&lt;&gt;"",OR(PESQUISA!$B$4="TODAS",B1602=PESQUISA!$B$4),ISNUMBER(SEARCH(PESQUISA!$B$3,D1602))),ROW()-1,"")</f>
        <v/>
      </c>
    </row>
    <row r="1603" spans="1:14" x14ac:dyDescent="0.3">
      <c r="A1603" t="s">
        <v>4871</v>
      </c>
      <c r="B1603" t="s">
        <v>29</v>
      </c>
      <c r="C1603" t="s">
        <v>4872</v>
      </c>
      <c r="D1603" t="s">
        <v>4873</v>
      </c>
      <c r="E1603" t="s">
        <v>4655</v>
      </c>
      <c r="F1603" s="7">
        <v>82.6</v>
      </c>
      <c r="G1603" t="s">
        <v>33</v>
      </c>
      <c r="H1603" t="s">
        <v>34</v>
      </c>
      <c r="I1603" t="s">
        <v>4656</v>
      </c>
      <c r="L1603" s="8">
        <v>0.61080000000000001</v>
      </c>
      <c r="M1603" t="s">
        <v>36</v>
      </c>
      <c r="N1603" t="str">
        <f>IF(AND(PESQUISA!$B$3&lt;&gt;"",OR(PESQUISA!$B$4="TODAS",B1603=PESQUISA!$B$4),ISNUMBER(SEARCH(PESQUISA!$B$3,D1603))),ROW()-1,"")</f>
        <v/>
      </c>
    </row>
    <row r="1604" spans="1:14" x14ac:dyDescent="0.3">
      <c r="A1604" t="s">
        <v>4874</v>
      </c>
      <c r="B1604" t="s">
        <v>29</v>
      </c>
      <c r="C1604" t="s">
        <v>4875</v>
      </c>
      <c r="D1604" t="s">
        <v>4876</v>
      </c>
      <c r="E1604" t="s">
        <v>4660</v>
      </c>
      <c r="F1604" s="7">
        <v>305.62</v>
      </c>
      <c r="G1604" t="s">
        <v>33</v>
      </c>
      <c r="H1604" t="s">
        <v>34</v>
      </c>
      <c r="I1604" t="s">
        <v>4656</v>
      </c>
      <c r="L1604" s="8">
        <v>0.3614</v>
      </c>
      <c r="M1604" t="s">
        <v>36</v>
      </c>
      <c r="N1604" t="str">
        <f>IF(AND(PESQUISA!$B$3&lt;&gt;"",OR(PESQUISA!$B$4="TODAS",B1604=PESQUISA!$B$4),ISNUMBER(SEARCH(PESQUISA!$B$3,D1604))),ROW()-1,"")</f>
        <v/>
      </c>
    </row>
    <row r="1605" spans="1:14" x14ac:dyDescent="0.3">
      <c r="A1605" t="s">
        <v>4877</v>
      </c>
      <c r="B1605" t="s">
        <v>29</v>
      </c>
      <c r="C1605" t="s">
        <v>4878</v>
      </c>
      <c r="D1605" t="s">
        <v>4879</v>
      </c>
      <c r="E1605" t="s">
        <v>4655</v>
      </c>
      <c r="G1605" t="s">
        <v>33</v>
      </c>
      <c r="H1605" t="s">
        <v>34</v>
      </c>
      <c r="I1605" t="s">
        <v>4656</v>
      </c>
      <c r="M1605" t="s">
        <v>53</v>
      </c>
      <c r="N1605" t="str">
        <f>IF(AND(PESQUISA!$B$3&lt;&gt;"",OR(PESQUISA!$B$4="TODAS",B1605=PESQUISA!$B$4),ISNUMBER(SEARCH(PESQUISA!$B$3,D1605))),ROW()-1,"")</f>
        <v/>
      </c>
    </row>
    <row r="1606" spans="1:14" x14ac:dyDescent="0.3">
      <c r="A1606" t="s">
        <v>4880</v>
      </c>
      <c r="B1606" t="s">
        <v>29</v>
      </c>
      <c r="C1606" t="s">
        <v>4881</v>
      </c>
      <c r="D1606" t="s">
        <v>4882</v>
      </c>
      <c r="E1606" t="s">
        <v>4660</v>
      </c>
      <c r="G1606" t="s">
        <v>33</v>
      </c>
      <c r="H1606" t="s">
        <v>34</v>
      </c>
      <c r="I1606" t="s">
        <v>4656</v>
      </c>
      <c r="M1606" t="s">
        <v>53</v>
      </c>
      <c r="N1606" t="str">
        <f>IF(AND(PESQUISA!$B$3&lt;&gt;"",OR(PESQUISA!$B$4="TODAS",B1606=PESQUISA!$B$4),ISNUMBER(SEARCH(PESQUISA!$B$3,D1606))),ROW()-1,"")</f>
        <v/>
      </c>
    </row>
    <row r="1607" spans="1:14" x14ac:dyDescent="0.3">
      <c r="A1607" t="s">
        <v>4883</v>
      </c>
      <c r="B1607" t="s">
        <v>29</v>
      </c>
      <c r="C1607" t="s">
        <v>4884</v>
      </c>
      <c r="D1607" t="s">
        <v>4885</v>
      </c>
      <c r="E1607" t="s">
        <v>4655</v>
      </c>
      <c r="G1607" t="s">
        <v>33</v>
      </c>
      <c r="H1607" t="s">
        <v>34</v>
      </c>
      <c r="I1607" t="s">
        <v>4656</v>
      </c>
      <c r="M1607" t="s">
        <v>53</v>
      </c>
      <c r="N1607" t="str">
        <f>IF(AND(PESQUISA!$B$3&lt;&gt;"",OR(PESQUISA!$B$4="TODAS",B1607=PESQUISA!$B$4),ISNUMBER(SEARCH(PESQUISA!$B$3,D1607))),ROW()-1,"")</f>
        <v/>
      </c>
    </row>
    <row r="1608" spans="1:14" x14ac:dyDescent="0.3">
      <c r="A1608" t="s">
        <v>4886</v>
      </c>
      <c r="B1608" t="s">
        <v>29</v>
      </c>
      <c r="C1608" t="s">
        <v>4887</v>
      </c>
      <c r="D1608" t="s">
        <v>4888</v>
      </c>
      <c r="E1608" t="s">
        <v>4660</v>
      </c>
      <c r="G1608" t="s">
        <v>33</v>
      </c>
      <c r="H1608" t="s">
        <v>34</v>
      </c>
      <c r="I1608" t="s">
        <v>4656</v>
      </c>
      <c r="M1608" t="s">
        <v>53</v>
      </c>
      <c r="N1608" t="str">
        <f>IF(AND(PESQUISA!$B$3&lt;&gt;"",OR(PESQUISA!$B$4="TODAS",B1608=PESQUISA!$B$4),ISNUMBER(SEARCH(PESQUISA!$B$3,D1608))),ROW()-1,"")</f>
        <v/>
      </c>
    </row>
    <row r="1609" spans="1:14" x14ac:dyDescent="0.3">
      <c r="A1609" t="s">
        <v>4889</v>
      </c>
      <c r="B1609" t="s">
        <v>29</v>
      </c>
      <c r="C1609" t="s">
        <v>4890</v>
      </c>
      <c r="D1609" t="s">
        <v>4891</v>
      </c>
      <c r="E1609" t="s">
        <v>4655</v>
      </c>
      <c r="F1609" s="7">
        <v>61.69</v>
      </c>
      <c r="G1609" t="s">
        <v>33</v>
      </c>
      <c r="H1609" t="s">
        <v>34</v>
      </c>
      <c r="I1609" t="s">
        <v>4656</v>
      </c>
      <c r="L1609" s="8">
        <v>0.4788</v>
      </c>
      <c r="M1609" t="s">
        <v>36</v>
      </c>
      <c r="N1609" t="str">
        <f>IF(AND(PESQUISA!$B$3&lt;&gt;"",OR(PESQUISA!$B$4="TODAS",B1609=PESQUISA!$B$4),ISNUMBER(SEARCH(PESQUISA!$B$3,D1609))),ROW()-1,"")</f>
        <v/>
      </c>
    </row>
    <row r="1610" spans="1:14" x14ac:dyDescent="0.3">
      <c r="A1610" t="s">
        <v>4892</v>
      </c>
      <c r="B1610" t="s">
        <v>29</v>
      </c>
      <c r="C1610" t="s">
        <v>4893</v>
      </c>
      <c r="D1610" t="s">
        <v>4894</v>
      </c>
      <c r="E1610" t="s">
        <v>4660</v>
      </c>
      <c r="F1610" s="7">
        <v>214.61</v>
      </c>
      <c r="G1610" t="s">
        <v>33</v>
      </c>
      <c r="H1610" t="s">
        <v>34</v>
      </c>
      <c r="I1610" t="s">
        <v>4656</v>
      </c>
      <c r="L1610" s="8">
        <v>0.30130000000000001</v>
      </c>
      <c r="M1610" t="s">
        <v>36</v>
      </c>
      <c r="N1610" t="str">
        <f>IF(AND(PESQUISA!$B$3&lt;&gt;"",OR(PESQUISA!$B$4="TODAS",B1610=PESQUISA!$B$4),ISNUMBER(SEARCH(PESQUISA!$B$3,D1610))),ROW()-1,"")</f>
        <v/>
      </c>
    </row>
    <row r="1611" spans="1:14" x14ac:dyDescent="0.3">
      <c r="A1611" t="s">
        <v>4895</v>
      </c>
      <c r="B1611" t="s">
        <v>29</v>
      </c>
      <c r="C1611" t="s">
        <v>4896</v>
      </c>
      <c r="D1611" t="s">
        <v>4897</v>
      </c>
      <c r="E1611" t="s">
        <v>4655</v>
      </c>
      <c r="F1611" s="7">
        <v>64.58</v>
      </c>
      <c r="G1611" t="s">
        <v>33</v>
      </c>
      <c r="H1611" t="s">
        <v>34</v>
      </c>
      <c r="I1611" t="s">
        <v>4656</v>
      </c>
      <c r="L1611" s="8">
        <v>0.50219999999999998</v>
      </c>
      <c r="M1611" t="s">
        <v>36</v>
      </c>
      <c r="N1611" t="str">
        <f>IF(AND(PESQUISA!$B$3&lt;&gt;"",OR(PESQUISA!$B$4="TODAS",B1611=PESQUISA!$B$4),ISNUMBER(SEARCH(PESQUISA!$B$3,D1611))),ROW()-1,"")</f>
        <v/>
      </c>
    </row>
    <row r="1612" spans="1:14" x14ac:dyDescent="0.3">
      <c r="A1612" t="s">
        <v>4898</v>
      </c>
      <c r="B1612" t="s">
        <v>29</v>
      </c>
      <c r="C1612" t="s">
        <v>4899</v>
      </c>
      <c r="D1612" t="s">
        <v>4900</v>
      </c>
      <c r="E1612" t="s">
        <v>4660</v>
      </c>
      <c r="F1612" s="7">
        <v>223.47</v>
      </c>
      <c r="G1612" t="s">
        <v>33</v>
      </c>
      <c r="H1612" t="s">
        <v>34</v>
      </c>
      <c r="I1612" t="s">
        <v>4656</v>
      </c>
      <c r="L1612" s="8">
        <v>0.31769999999999998</v>
      </c>
      <c r="M1612" t="s">
        <v>36</v>
      </c>
      <c r="N1612" t="str">
        <f>IF(AND(PESQUISA!$B$3&lt;&gt;"",OR(PESQUISA!$B$4="TODAS",B1612=PESQUISA!$B$4),ISNUMBER(SEARCH(PESQUISA!$B$3,D1612))),ROW()-1,"")</f>
        <v/>
      </c>
    </row>
    <row r="1613" spans="1:14" x14ac:dyDescent="0.3">
      <c r="A1613" t="s">
        <v>4901</v>
      </c>
      <c r="B1613" t="s">
        <v>29</v>
      </c>
      <c r="C1613" t="s">
        <v>4902</v>
      </c>
      <c r="D1613" t="s">
        <v>4903</v>
      </c>
      <c r="E1613" t="s">
        <v>4655</v>
      </c>
      <c r="F1613" s="7">
        <v>73.17</v>
      </c>
      <c r="G1613" t="s">
        <v>33</v>
      </c>
      <c r="H1613" t="s">
        <v>34</v>
      </c>
      <c r="I1613" t="s">
        <v>4656</v>
      </c>
      <c r="L1613" s="8">
        <v>0.56059999999999999</v>
      </c>
      <c r="M1613" t="s">
        <v>36</v>
      </c>
      <c r="N1613" t="str">
        <f>IF(AND(PESQUISA!$B$3&lt;&gt;"",OR(PESQUISA!$B$4="TODAS",B1613=PESQUISA!$B$4),ISNUMBER(SEARCH(PESQUISA!$B$3,D1613))),ROW()-1,"")</f>
        <v/>
      </c>
    </row>
    <row r="1614" spans="1:14" x14ac:dyDescent="0.3">
      <c r="A1614" t="s">
        <v>4904</v>
      </c>
      <c r="B1614" t="s">
        <v>29</v>
      </c>
      <c r="C1614" t="s">
        <v>4905</v>
      </c>
      <c r="D1614" t="s">
        <v>4906</v>
      </c>
      <c r="E1614" t="s">
        <v>4660</v>
      </c>
      <c r="F1614" s="7">
        <v>272.87</v>
      </c>
      <c r="G1614" t="s">
        <v>33</v>
      </c>
      <c r="H1614" t="s">
        <v>34</v>
      </c>
      <c r="I1614" t="s">
        <v>4656</v>
      </c>
      <c r="L1614" s="8">
        <v>0.32690000000000002</v>
      </c>
      <c r="M1614" t="s">
        <v>36</v>
      </c>
      <c r="N1614" t="str">
        <f>IF(AND(PESQUISA!$B$3&lt;&gt;"",OR(PESQUISA!$B$4="TODAS",B1614=PESQUISA!$B$4),ISNUMBER(SEARCH(PESQUISA!$B$3,D1614))),ROW()-1,"")</f>
        <v/>
      </c>
    </row>
    <row r="1615" spans="1:14" x14ac:dyDescent="0.3">
      <c r="A1615" t="s">
        <v>4907</v>
      </c>
      <c r="B1615" t="s">
        <v>29</v>
      </c>
      <c r="C1615" t="s">
        <v>4908</v>
      </c>
      <c r="D1615" t="s">
        <v>4909</v>
      </c>
      <c r="E1615" t="s">
        <v>4655</v>
      </c>
      <c r="G1615" t="s">
        <v>33</v>
      </c>
      <c r="H1615" t="s">
        <v>34</v>
      </c>
      <c r="I1615" t="s">
        <v>4656</v>
      </c>
      <c r="M1615" t="s">
        <v>53</v>
      </c>
      <c r="N1615" t="str">
        <f>IF(AND(PESQUISA!$B$3&lt;&gt;"",OR(PESQUISA!$B$4="TODAS",B1615=PESQUISA!$B$4),ISNUMBER(SEARCH(PESQUISA!$B$3,D1615))),ROW()-1,"")</f>
        <v/>
      </c>
    </row>
    <row r="1616" spans="1:14" x14ac:dyDescent="0.3">
      <c r="A1616" t="s">
        <v>4910</v>
      </c>
      <c r="B1616" t="s">
        <v>29</v>
      </c>
      <c r="C1616" t="s">
        <v>4911</v>
      </c>
      <c r="D1616" t="s">
        <v>4912</v>
      </c>
      <c r="E1616" t="s">
        <v>4660</v>
      </c>
      <c r="G1616" t="s">
        <v>33</v>
      </c>
      <c r="H1616" t="s">
        <v>34</v>
      </c>
      <c r="I1616" t="s">
        <v>4656</v>
      </c>
      <c r="M1616" t="s">
        <v>53</v>
      </c>
      <c r="N1616" t="str">
        <f>IF(AND(PESQUISA!$B$3&lt;&gt;"",OR(PESQUISA!$B$4="TODAS",B1616=PESQUISA!$B$4),ISNUMBER(SEARCH(PESQUISA!$B$3,D1616))),ROW()-1,"")</f>
        <v/>
      </c>
    </row>
    <row r="1617" spans="1:14" x14ac:dyDescent="0.3">
      <c r="A1617" t="s">
        <v>4913</v>
      </c>
      <c r="B1617" t="s">
        <v>29</v>
      </c>
      <c r="C1617" t="s">
        <v>4914</v>
      </c>
      <c r="D1617" t="s">
        <v>4915</v>
      </c>
      <c r="E1617" t="s">
        <v>4655</v>
      </c>
      <c r="G1617" t="s">
        <v>33</v>
      </c>
      <c r="H1617" t="s">
        <v>34</v>
      </c>
      <c r="I1617" t="s">
        <v>4656</v>
      </c>
      <c r="M1617" t="s">
        <v>53</v>
      </c>
      <c r="N1617" t="str">
        <f>IF(AND(PESQUISA!$B$3&lt;&gt;"",OR(PESQUISA!$B$4="TODAS",B1617=PESQUISA!$B$4),ISNUMBER(SEARCH(PESQUISA!$B$3,D1617))),ROW()-1,"")</f>
        <v/>
      </c>
    </row>
    <row r="1618" spans="1:14" x14ac:dyDescent="0.3">
      <c r="A1618" t="s">
        <v>4916</v>
      </c>
      <c r="B1618" t="s">
        <v>29</v>
      </c>
      <c r="C1618" t="s">
        <v>4917</v>
      </c>
      <c r="D1618" t="s">
        <v>4918</v>
      </c>
      <c r="E1618" t="s">
        <v>4660</v>
      </c>
      <c r="G1618" t="s">
        <v>33</v>
      </c>
      <c r="H1618" t="s">
        <v>34</v>
      </c>
      <c r="I1618" t="s">
        <v>4656</v>
      </c>
      <c r="M1618" t="s">
        <v>53</v>
      </c>
      <c r="N1618" t="str">
        <f>IF(AND(PESQUISA!$B$3&lt;&gt;"",OR(PESQUISA!$B$4="TODAS",B1618=PESQUISA!$B$4),ISNUMBER(SEARCH(PESQUISA!$B$3,D1618))),ROW()-1,"")</f>
        <v/>
      </c>
    </row>
    <row r="1619" spans="1:14" x14ac:dyDescent="0.3">
      <c r="A1619" t="s">
        <v>4919</v>
      </c>
      <c r="B1619" t="s">
        <v>29</v>
      </c>
      <c r="C1619" t="s">
        <v>4920</v>
      </c>
      <c r="D1619" t="s">
        <v>4921</v>
      </c>
      <c r="E1619" t="s">
        <v>4655</v>
      </c>
      <c r="G1619" t="s">
        <v>33</v>
      </c>
      <c r="H1619" t="s">
        <v>34</v>
      </c>
      <c r="I1619" t="s">
        <v>4656</v>
      </c>
      <c r="M1619" t="s">
        <v>53</v>
      </c>
      <c r="N1619" t="str">
        <f>IF(AND(PESQUISA!$B$3&lt;&gt;"",OR(PESQUISA!$B$4="TODAS",B1619=PESQUISA!$B$4),ISNUMBER(SEARCH(PESQUISA!$B$3,D1619))),ROW()-1,"")</f>
        <v/>
      </c>
    </row>
    <row r="1620" spans="1:14" x14ac:dyDescent="0.3">
      <c r="A1620" t="s">
        <v>4922</v>
      </c>
      <c r="B1620" t="s">
        <v>29</v>
      </c>
      <c r="C1620" t="s">
        <v>4923</v>
      </c>
      <c r="D1620" t="s">
        <v>4924</v>
      </c>
      <c r="E1620" t="s">
        <v>4660</v>
      </c>
      <c r="G1620" t="s">
        <v>33</v>
      </c>
      <c r="H1620" t="s">
        <v>34</v>
      </c>
      <c r="I1620" t="s">
        <v>4656</v>
      </c>
      <c r="M1620" t="s">
        <v>53</v>
      </c>
      <c r="N1620" t="str">
        <f>IF(AND(PESQUISA!$B$3&lt;&gt;"",OR(PESQUISA!$B$4="TODAS",B1620=PESQUISA!$B$4),ISNUMBER(SEARCH(PESQUISA!$B$3,D1620))),ROW()-1,"")</f>
        <v/>
      </c>
    </row>
    <row r="1621" spans="1:14" x14ac:dyDescent="0.3">
      <c r="A1621" t="s">
        <v>4925</v>
      </c>
      <c r="B1621" t="s">
        <v>29</v>
      </c>
      <c r="C1621" t="s">
        <v>4926</v>
      </c>
      <c r="D1621" t="s">
        <v>4927</v>
      </c>
      <c r="E1621" t="s">
        <v>4655</v>
      </c>
      <c r="G1621" t="s">
        <v>33</v>
      </c>
      <c r="H1621" t="s">
        <v>34</v>
      </c>
      <c r="I1621" t="s">
        <v>4656</v>
      </c>
      <c r="M1621" t="s">
        <v>53</v>
      </c>
      <c r="N1621" t="str">
        <f>IF(AND(PESQUISA!$B$3&lt;&gt;"",OR(PESQUISA!$B$4="TODAS",B1621=PESQUISA!$B$4),ISNUMBER(SEARCH(PESQUISA!$B$3,D1621))),ROW()-1,"")</f>
        <v/>
      </c>
    </row>
    <row r="1622" spans="1:14" x14ac:dyDescent="0.3">
      <c r="A1622" t="s">
        <v>4928</v>
      </c>
      <c r="B1622" t="s">
        <v>29</v>
      </c>
      <c r="C1622" t="s">
        <v>4929</v>
      </c>
      <c r="D1622" t="s">
        <v>4930</v>
      </c>
      <c r="E1622" t="s">
        <v>4660</v>
      </c>
      <c r="G1622" t="s">
        <v>33</v>
      </c>
      <c r="H1622" t="s">
        <v>34</v>
      </c>
      <c r="I1622" t="s">
        <v>4656</v>
      </c>
      <c r="M1622" t="s">
        <v>53</v>
      </c>
      <c r="N1622" t="str">
        <f>IF(AND(PESQUISA!$B$3&lt;&gt;"",OR(PESQUISA!$B$4="TODAS",B1622=PESQUISA!$B$4),ISNUMBER(SEARCH(PESQUISA!$B$3,D1622))),ROW()-1,"")</f>
        <v/>
      </c>
    </row>
    <row r="1623" spans="1:14" x14ac:dyDescent="0.3">
      <c r="A1623" t="s">
        <v>4931</v>
      </c>
      <c r="B1623" t="s">
        <v>29</v>
      </c>
      <c r="C1623" t="s">
        <v>4932</v>
      </c>
      <c r="D1623" t="s">
        <v>4933</v>
      </c>
      <c r="E1623" t="s">
        <v>4655</v>
      </c>
      <c r="F1623" s="7">
        <v>26.03</v>
      </c>
      <c r="G1623" t="s">
        <v>33</v>
      </c>
      <c r="H1623" t="s">
        <v>34</v>
      </c>
      <c r="I1623" t="s">
        <v>4656</v>
      </c>
      <c r="L1623" s="8">
        <v>3.6499999999999998E-2</v>
      </c>
      <c r="M1623" t="s">
        <v>36</v>
      </c>
      <c r="N1623" t="str">
        <f>IF(AND(PESQUISA!$B$3&lt;&gt;"",OR(PESQUISA!$B$4="TODAS",B1623=PESQUISA!$B$4),ISNUMBER(SEARCH(PESQUISA!$B$3,D1623))),ROW()-1,"")</f>
        <v/>
      </c>
    </row>
    <row r="1624" spans="1:14" x14ac:dyDescent="0.3">
      <c r="A1624" t="s">
        <v>4934</v>
      </c>
      <c r="B1624" t="s">
        <v>29</v>
      </c>
      <c r="C1624" t="s">
        <v>4935</v>
      </c>
      <c r="D1624" t="s">
        <v>4936</v>
      </c>
      <c r="E1624" t="s">
        <v>4660</v>
      </c>
      <c r="F1624" s="7">
        <v>33.81</v>
      </c>
      <c r="G1624" t="s">
        <v>33</v>
      </c>
      <c r="H1624" t="s">
        <v>34</v>
      </c>
      <c r="I1624" t="s">
        <v>4656</v>
      </c>
      <c r="L1624" s="8">
        <v>5.5899999999999998E-2</v>
      </c>
      <c r="M1624" t="s">
        <v>36</v>
      </c>
      <c r="N1624" t="str">
        <f>IF(AND(PESQUISA!$B$3&lt;&gt;"",OR(PESQUISA!$B$4="TODAS",B1624=PESQUISA!$B$4),ISNUMBER(SEARCH(PESQUISA!$B$3,D1624))),ROW()-1,"")</f>
        <v/>
      </c>
    </row>
    <row r="1625" spans="1:14" x14ac:dyDescent="0.3">
      <c r="A1625" t="s">
        <v>4937</v>
      </c>
      <c r="B1625" t="s">
        <v>29</v>
      </c>
      <c r="C1625" t="s">
        <v>4938</v>
      </c>
      <c r="D1625" t="s">
        <v>4939</v>
      </c>
      <c r="E1625" t="s">
        <v>4655</v>
      </c>
      <c r="F1625" s="7">
        <v>0.76</v>
      </c>
      <c r="G1625" t="s">
        <v>33</v>
      </c>
      <c r="H1625" t="s">
        <v>34</v>
      </c>
      <c r="I1625" t="s">
        <v>4656</v>
      </c>
      <c r="L1625" s="8">
        <v>1</v>
      </c>
      <c r="M1625" t="s">
        <v>36</v>
      </c>
      <c r="N1625" t="str">
        <f>IF(AND(PESQUISA!$B$3&lt;&gt;"",OR(PESQUISA!$B$4="TODAS",B1625=PESQUISA!$B$4),ISNUMBER(SEARCH(PESQUISA!$B$3,D1625))),ROW()-1,"")</f>
        <v/>
      </c>
    </row>
    <row r="1626" spans="1:14" x14ac:dyDescent="0.3">
      <c r="A1626" t="s">
        <v>4940</v>
      </c>
      <c r="B1626" t="s">
        <v>29</v>
      </c>
      <c r="C1626" t="s">
        <v>4941</v>
      </c>
      <c r="D1626" t="s">
        <v>4942</v>
      </c>
      <c r="E1626" t="s">
        <v>4660</v>
      </c>
      <c r="F1626" s="7">
        <v>6.7</v>
      </c>
      <c r="G1626" t="s">
        <v>33</v>
      </c>
      <c r="H1626" t="s">
        <v>34</v>
      </c>
      <c r="I1626" t="s">
        <v>4656</v>
      </c>
      <c r="L1626" s="8">
        <v>0.22689999999999999</v>
      </c>
      <c r="M1626" t="s">
        <v>36</v>
      </c>
      <c r="N1626" t="str">
        <f>IF(AND(PESQUISA!$B$3&lt;&gt;"",OR(PESQUISA!$B$4="TODAS",B1626=PESQUISA!$B$4),ISNUMBER(SEARCH(PESQUISA!$B$3,D1626))),ROW()-1,"")</f>
        <v/>
      </c>
    </row>
    <row r="1627" spans="1:14" x14ac:dyDescent="0.3">
      <c r="A1627" t="s">
        <v>4943</v>
      </c>
      <c r="B1627" t="s">
        <v>29</v>
      </c>
      <c r="C1627" t="s">
        <v>4944</v>
      </c>
      <c r="D1627" t="s">
        <v>4945</v>
      </c>
      <c r="E1627" t="s">
        <v>4655</v>
      </c>
      <c r="F1627" s="7">
        <v>8.93</v>
      </c>
      <c r="G1627" t="s">
        <v>33</v>
      </c>
      <c r="H1627" t="s">
        <v>34</v>
      </c>
      <c r="I1627" t="s">
        <v>4656</v>
      </c>
      <c r="L1627" s="8">
        <v>1</v>
      </c>
      <c r="M1627" t="s">
        <v>36</v>
      </c>
      <c r="N1627" t="str">
        <f>IF(AND(PESQUISA!$B$3&lt;&gt;"",OR(PESQUISA!$B$4="TODAS",B1627=PESQUISA!$B$4),ISNUMBER(SEARCH(PESQUISA!$B$3,D1627))),ROW()-1,"")</f>
        <v/>
      </c>
    </row>
    <row r="1628" spans="1:14" x14ac:dyDescent="0.3">
      <c r="A1628" t="s">
        <v>4946</v>
      </c>
      <c r="B1628" t="s">
        <v>29</v>
      </c>
      <c r="C1628" t="s">
        <v>4947</v>
      </c>
      <c r="D1628" t="s">
        <v>4948</v>
      </c>
      <c r="E1628" t="s">
        <v>4660</v>
      </c>
      <c r="F1628" s="7">
        <v>80.34</v>
      </c>
      <c r="G1628" t="s">
        <v>33</v>
      </c>
      <c r="H1628" t="s">
        <v>34</v>
      </c>
      <c r="I1628" t="s">
        <v>4656</v>
      </c>
      <c r="L1628" s="8">
        <v>0.2208</v>
      </c>
      <c r="M1628" t="s">
        <v>36</v>
      </c>
      <c r="N1628" t="str">
        <f>IF(AND(PESQUISA!$B$3&lt;&gt;"",OR(PESQUISA!$B$4="TODAS",B1628=PESQUISA!$B$4),ISNUMBER(SEARCH(PESQUISA!$B$3,D1628))),ROW()-1,"")</f>
        <v/>
      </c>
    </row>
    <row r="1629" spans="1:14" x14ac:dyDescent="0.3">
      <c r="A1629" t="s">
        <v>4949</v>
      </c>
      <c r="B1629" t="s">
        <v>29</v>
      </c>
      <c r="C1629" t="s">
        <v>4950</v>
      </c>
      <c r="D1629" t="s">
        <v>4951</v>
      </c>
      <c r="E1629" t="s">
        <v>4655</v>
      </c>
      <c r="F1629" s="7">
        <v>10.59</v>
      </c>
      <c r="G1629" t="s">
        <v>33</v>
      </c>
      <c r="H1629" t="s">
        <v>34</v>
      </c>
      <c r="I1629" t="s">
        <v>4656</v>
      </c>
      <c r="L1629" s="8">
        <v>1</v>
      </c>
      <c r="M1629" t="s">
        <v>36</v>
      </c>
      <c r="N1629" t="str">
        <f>IF(AND(PESQUISA!$B$3&lt;&gt;"",OR(PESQUISA!$B$4="TODAS",B1629=PESQUISA!$B$4),ISNUMBER(SEARCH(PESQUISA!$B$3,D1629))),ROW()-1,"")</f>
        <v/>
      </c>
    </row>
    <row r="1630" spans="1:14" x14ac:dyDescent="0.3">
      <c r="A1630" t="s">
        <v>4952</v>
      </c>
      <c r="B1630" t="s">
        <v>29</v>
      </c>
      <c r="C1630" t="s">
        <v>4953</v>
      </c>
      <c r="D1630" t="s">
        <v>4954</v>
      </c>
      <c r="E1630" t="s">
        <v>4660</v>
      </c>
      <c r="F1630" s="7">
        <v>106.07</v>
      </c>
      <c r="G1630" t="s">
        <v>33</v>
      </c>
      <c r="H1630" t="s">
        <v>34</v>
      </c>
      <c r="I1630" t="s">
        <v>4656</v>
      </c>
      <c r="L1630" s="8">
        <v>0.19839999999999999</v>
      </c>
      <c r="M1630" t="s">
        <v>36</v>
      </c>
      <c r="N1630" t="str">
        <f>IF(AND(PESQUISA!$B$3&lt;&gt;"",OR(PESQUISA!$B$4="TODAS",B1630=PESQUISA!$B$4),ISNUMBER(SEARCH(PESQUISA!$B$3,D1630))),ROW()-1,"")</f>
        <v/>
      </c>
    </row>
    <row r="1631" spans="1:14" x14ac:dyDescent="0.3">
      <c r="A1631" t="s">
        <v>4955</v>
      </c>
      <c r="B1631" t="s">
        <v>29</v>
      </c>
      <c r="C1631" t="s">
        <v>4956</v>
      </c>
      <c r="D1631" t="s">
        <v>4957</v>
      </c>
      <c r="E1631" t="s">
        <v>4655</v>
      </c>
      <c r="F1631" s="7">
        <v>6.67</v>
      </c>
      <c r="G1631" t="s">
        <v>33</v>
      </c>
      <c r="H1631" t="s">
        <v>34</v>
      </c>
      <c r="I1631" t="s">
        <v>4656</v>
      </c>
      <c r="L1631" s="8">
        <v>1</v>
      </c>
      <c r="M1631" t="s">
        <v>36</v>
      </c>
      <c r="N1631" t="str">
        <f>IF(AND(PESQUISA!$B$3&lt;&gt;"",OR(PESQUISA!$B$4="TODAS",B1631=PESQUISA!$B$4),ISNUMBER(SEARCH(PESQUISA!$B$3,D1631))),ROW()-1,"")</f>
        <v/>
      </c>
    </row>
    <row r="1632" spans="1:14" x14ac:dyDescent="0.3">
      <c r="A1632" t="s">
        <v>4958</v>
      </c>
      <c r="B1632" t="s">
        <v>29</v>
      </c>
      <c r="C1632" t="s">
        <v>4959</v>
      </c>
      <c r="D1632" t="s">
        <v>4960</v>
      </c>
      <c r="E1632" t="s">
        <v>4660</v>
      </c>
      <c r="F1632" s="7">
        <v>61.94</v>
      </c>
      <c r="G1632" t="s">
        <v>33</v>
      </c>
      <c r="H1632" t="s">
        <v>34</v>
      </c>
      <c r="I1632" t="s">
        <v>4656</v>
      </c>
      <c r="L1632" s="8">
        <v>0.21390000000000001</v>
      </c>
      <c r="M1632" t="s">
        <v>36</v>
      </c>
      <c r="N1632" t="str">
        <f>IF(AND(PESQUISA!$B$3&lt;&gt;"",OR(PESQUISA!$B$4="TODAS",B1632=PESQUISA!$B$4),ISNUMBER(SEARCH(PESQUISA!$B$3,D1632))),ROW()-1,"")</f>
        <v/>
      </c>
    </row>
    <row r="1633" spans="1:14" x14ac:dyDescent="0.3">
      <c r="A1633" t="s">
        <v>4961</v>
      </c>
      <c r="B1633" t="s">
        <v>29</v>
      </c>
      <c r="C1633" t="s">
        <v>4962</v>
      </c>
      <c r="D1633" t="s">
        <v>4963</v>
      </c>
      <c r="E1633" t="s">
        <v>4655</v>
      </c>
      <c r="F1633" s="7">
        <v>22.69</v>
      </c>
      <c r="G1633" t="s">
        <v>33</v>
      </c>
      <c r="H1633" t="s">
        <v>34</v>
      </c>
      <c r="I1633" t="s">
        <v>4656</v>
      </c>
      <c r="L1633" s="8">
        <v>1</v>
      </c>
      <c r="M1633" t="s">
        <v>36</v>
      </c>
      <c r="N1633" t="str">
        <f>IF(AND(PESQUISA!$B$3&lt;&gt;"",OR(PESQUISA!$B$4="TODAS",B1633=PESQUISA!$B$4),ISNUMBER(SEARCH(PESQUISA!$B$3,D1633))),ROW()-1,"")</f>
        <v/>
      </c>
    </row>
    <row r="1634" spans="1:14" x14ac:dyDescent="0.3">
      <c r="A1634" t="s">
        <v>4964</v>
      </c>
      <c r="B1634" t="s">
        <v>29</v>
      </c>
      <c r="C1634" t="s">
        <v>4965</v>
      </c>
      <c r="D1634" t="s">
        <v>4966</v>
      </c>
      <c r="E1634" t="s">
        <v>4660</v>
      </c>
      <c r="F1634" s="7">
        <v>207.49</v>
      </c>
      <c r="G1634" t="s">
        <v>33</v>
      </c>
      <c r="H1634" t="s">
        <v>34</v>
      </c>
      <c r="I1634" t="s">
        <v>4656</v>
      </c>
      <c r="L1634" s="8">
        <v>0.21729999999999999</v>
      </c>
      <c r="M1634" t="s">
        <v>36</v>
      </c>
      <c r="N1634" t="str">
        <f>IF(AND(PESQUISA!$B$3&lt;&gt;"",OR(PESQUISA!$B$4="TODAS",B1634=PESQUISA!$B$4),ISNUMBER(SEARCH(PESQUISA!$B$3,D1634))),ROW()-1,"")</f>
        <v/>
      </c>
    </row>
    <row r="1635" spans="1:14" x14ac:dyDescent="0.3">
      <c r="A1635" t="s">
        <v>4967</v>
      </c>
      <c r="B1635" t="s">
        <v>29</v>
      </c>
      <c r="C1635" t="s">
        <v>4968</v>
      </c>
      <c r="D1635" t="s">
        <v>4969</v>
      </c>
      <c r="E1635" t="s">
        <v>4655</v>
      </c>
      <c r="F1635" s="7">
        <v>8.9</v>
      </c>
      <c r="G1635" t="s">
        <v>33</v>
      </c>
      <c r="H1635" t="s">
        <v>34</v>
      </c>
      <c r="I1635" t="s">
        <v>4656</v>
      </c>
      <c r="L1635" s="8">
        <v>1</v>
      </c>
      <c r="M1635" t="s">
        <v>36</v>
      </c>
      <c r="N1635" t="str">
        <f>IF(AND(PESQUISA!$B$3&lt;&gt;"",OR(PESQUISA!$B$4="TODAS",B1635=PESQUISA!$B$4),ISNUMBER(SEARCH(PESQUISA!$B$3,D1635))),ROW()-1,"")</f>
        <v/>
      </c>
    </row>
    <row r="1636" spans="1:14" x14ac:dyDescent="0.3">
      <c r="A1636" t="s">
        <v>4970</v>
      </c>
      <c r="B1636" t="s">
        <v>29</v>
      </c>
      <c r="C1636" t="s">
        <v>4971</v>
      </c>
      <c r="D1636" t="s">
        <v>4972</v>
      </c>
      <c r="E1636" t="s">
        <v>4660</v>
      </c>
      <c r="F1636" s="7">
        <v>33.14</v>
      </c>
      <c r="G1636" t="s">
        <v>33</v>
      </c>
      <c r="H1636" t="s">
        <v>34</v>
      </c>
      <c r="I1636" t="s">
        <v>4656</v>
      </c>
      <c r="L1636" s="8">
        <v>0.53380000000000005</v>
      </c>
      <c r="M1636" t="s">
        <v>36</v>
      </c>
      <c r="N1636" t="str">
        <f>IF(AND(PESQUISA!$B$3&lt;&gt;"",OR(PESQUISA!$B$4="TODAS",B1636=PESQUISA!$B$4),ISNUMBER(SEARCH(PESQUISA!$B$3,D1636))),ROW()-1,"")</f>
        <v/>
      </c>
    </row>
    <row r="1637" spans="1:14" x14ac:dyDescent="0.3">
      <c r="A1637" t="s">
        <v>4973</v>
      </c>
      <c r="B1637" t="s">
        <v>29</v>
      </c>
      <c r="C1637" t="s">
        <v>4974</v>
      </c>
      <c r="D1637" t="s">
        <v>4975</v>
      </c>
      <c r="E1637" t="s">
        <v>4655</v>
      </c>
      <c r="F1637" s="7">
        <v>0.19</v>
      </c>
      <c r="G1637" t="s">
        <v>33</v>
      </c>
      <c r="H1637" t="s">
        <v>34</v>
      </c>
      <c r="I1637" t="s">
        <v>4656</v>
      </c>
      <c r="L1637" s="8">
        <v>0</v>
      </c>
      <c r="M1637" t="s">
        <v>36</v>
      </c>
      <c r="N1637" t="str">
        <f>IF(AND(PESQUISA!$B$3&lt;&gt;"",OR(PESQUISA!$B$4="TODAS",B1637=PESQUISA!$B$4),ISNUMBER(SEARCH(PESQUISA!$B$3,D1637))),ROW()-1,"")</f>
        <v/>
      </c>
    </row>
    <row r="1638" spans="1:14" x14ac:dyDescent="0.3">
      <c r="A1638" t="s">
        <v>4976</v>
      </c>
      <c r="B1638" t="s">
        <v>29</v>
      </c>
      <c r="C1638" t="s">
        <v>4977</v>
      </c>
      <c r="D1638" t="s">
        <v>4978</v>
      </c>
      <c r="E1638" t="s">
        <v>4660</v>
      </c>
      <c r="F1638" s="7">
        <v>0.51</v>
      </c>
      <c r="G1638" t="s">
        <v>33</v>
      </c>
      <c r="H1638" t="s">
        <v>34</v>
      </c>
      <c r="I1638" t="s">
        <v>4656</v>
      </c>
      <c r="L1638" s="8">
        <v>0</v>
      </c>
      <c r="M1638" t="s">
        <v>36</v>
      </c>
      <c r="N1638" t="str">
        <f>IF(AND(PESQUISA!$B$3&lt;&gt;"",OR(PESQUISA!$B$4="TODAS",B1638=PESQUISA!$B$4),ISNUMBER(SEARCH(PESQUISA!$B$3,D1638))),ROW()-1,"")</f>
        <v/>
      </c>
    </row>
    <row r="1639" spans="1:14" x14ac:dyDescent="0.3">
      <c r="A1639" t="s">
        <v>4979</v>
      </c>
      <c r="B1639" t="s">
        <v>29</v>
      </c>
      <c r="C1639" t="s">
        <v>4980</v>
      </c>
      <c r="D1639" t="s">
        <v>4981</v>
      </c>
      <c r="E1639" t="s">
        <v>4655</v>
      </c>
      <c r="G1639" t="s">
        <v>33</v>
      </c>
      <c r="H1639" t="s">
        <v>34</v>
      </c>
      <c r="I1639" t="s">
        <v>4656</v>
      </c>
      <c r="M1639" t="s">
        <v>53</v>
      </c>
      <c r="N1639" t="str">
        <f>IF(AND(PESQUISA!$B$3&lt;&gt;"",OR(PESQUISA!$B$4="TODAS",B1639=PESQUISA!$B$4),ISNUMBER(SEARCH(PESQUISA!$B$3,D1639))),ROW()-1,"")</f>
        <v/>
      </c>
    </row>
    <row r="1640" spans="1:14" x14ac:dyDescent="0.3">
      <c r="A1640" t="s">
        <v>4982</v>
      </c>
      <c r="B1640" t="s">
        <v>29</v>
      </c>
      <c r="C1640" t="s">
        <v>4983</v>
      </c>
      <c r="D1640" t="s">
        <v>4984</v>
      </c>
      <c r="E1640" t="s">
        <v>4660</v>
      </c>
      <c r="G1640" t="s">
        <v>33</v>
      </c>
      <c r="H1640" t="s">
        <v>34</v>
      </c>
      <c r="I1640" t="s">
        <v>4656</v>
      </c>
      <c r="M1640" t="s">
        <v>53</v>
      </c>
      <c r="N1640" t="str">
        <f>IF(AND(PESQUISA!$B$3&lt;&gt;"",OR(PESQUISA!$B$4="TODAS",B1640=PESQUISA!$B$4),ISNUMBER(SEARCH(PESQUISA!$B$3,D1640))),ROW()-1,"")</f>
        <v/>
      </c>
    </row>
    <row r="1641" spans="1:14" x14ac:dyDescent="0.3">
      <c r="A1641" t="s">
        <v>4985</v>
      </c>
      <c r="B1641" t="s">
        <v>29</v>
      </c>
      <c r="C1641" t="s">
        <v>4986</v>
      </c>
      <c r="D1641" t="s">
        <v>4987</v>
      </c>
      <c r="E1641" t="s">
        <v>4655</v>
      </c>
      <c r="G1641" t="s">
        <v>33</v>
      </c>
      <c r="H1641" t="s">
        <v>34</v>
      </c>
      <c r="I1641" t="s">
        <v>4656</v>
      </c>
      <c r="M1641" t="s">
        <v>53</v>
      </c>
      <c r="N1641" t="str">
        <f>IF(AND(PESQUISA!$B$3&lt;&gt;"",OR(PESQUISA!$B$4="TODAS",B1641=PESQUISA!$B$4),ISNUMBER(SEARCH(PESQUISA!$B$3,D1641))),ROW()-1,"")</f>
        <v/>
      </c>
    </row>
    <row r="1642" spans="1:14" x14ac:dyDescent="0.3">
      <c r="A1642" t="s">
        <v>4988</v>
      </c>
      <c r="B1642" t="s">
        <v>29</v>
      </c>
      <c r="C1642" t="s">
        <v>4989</v>
      </c>
      <c r="D1642" t="s">
        <v>4990</v>
      </c>
      <c r="E1642" t="s">
        <v>4660</v>
      </c>
      <c r="G1642" t="s">
        <v>33</v>
      </c>
      <c r="H1642" t="s">
        <v>34</v>
      </c>
      <c r="I1642" t="s">
        <v>4656</v>
      </c>
      <c r="M1642" t="s">
        <v>53</v>
      </c>
      <c r="N1642" t="str">
        <f>IF(AND(PESQUISA!$B$3&lt;&gt;"",OR(PESQUISA!$B$4="TODAS",B1642=PESQUISA!$B$4),ISNUMBER(SEARCH(PESQUISA!$B$3,D1642))),ROW()-1,"")</f>
        <v/>
      </c>
    </row>
    <row r="1643" spans="1:14" x14ac:dyDescent="0.3">
      <c r="A1643" t="s">
        <v>4991</v>
      </c>
      <c r="B1643" t="s">
        <v>29</v>
      </c>
      <c r="C1643" t="s">
        <v>4992</v>
      </c>
      <c r="D1643" t="s">
        <v>4993</v>
      </c>
      <c r="E1643" t="s">
        <v>4655</v>
      </c>
      <c r="G1643" t="s">
        <v>33</v>
      </c>
      <c r="H1643" t="s">
        <v>34</v>
      </c>
      <c r="I1643" t="s">
        <v>4656</v>
      </c>
      <c r="M1643" t="s">
        <v>53</v>
      </c>
      <c r="N1643" t="str">
        <f>IF(AND(PESQUISA!$B$3&lt;&gt;"",OR(PESQUISA!$B$4="TODAS",B1643=PESQUISA!$B$4),ISNUMBER(SEARCH(PESQUISA!$B$3,D1643))),ROW()-1,"")</f>
        <v/>
      </c>
    </row>
    <row r="1644" spans="1:14" x14ac:dyDescent="0.3">
      <c r="A1644" t="s">
        <v>4994</v>
      </c>
      <c r="B1644" t="s">
        <v>29</v>
      </c>
      <c r="C1644" t="s">
        <v>4995</v>
      </c>
      <c r="D1644" t="s">
        <v>4996</v>
      </c>
      <c r="E1644" t="s">
        <v>4660</v>
      </c>
      <c r="G1644" t="s">
        <v>33</v>
      </c>
      <c r="H1644" t="s">
        <v>34</v>
      </c>
      <c r="I1644" t="s">
        <v>4656</v>
      </c>
      <c r="M1644" t="s">
        <v>53</v>
      </c>
      <c r="N1644" t="str">
        <f>IF(AND(PESQUISA!$B$3&lt;&gt;"",OR(PESQUISA!$B$4="TODAS",B1644=PESQUISA!$B$4),ISNUMBER(SEARCH(PESQUISA!$B$3,D1644))),ROW()-1,"")</f>
        <v/>
      </c>
    </row>
    <row r="1645" spans="1:14" x14ac:dyDescent="0.3">
      <c r="A1645" t="s">
        <v>4997</v>
      </c>
      <c r="B1645" t="s">
        <v>29</v>
      </c>
      <c r="C1645" t="s">
        <v>4998</v>
      </c>
      <c r="D1645" t="s">
        <v>4999</v>
      </c>
      <c r="E1645" t="s">
        <v>4655</v>
      </c>
      <c r="G1645" t="s">
        <v>33</v>
      </c>
      <c r="H1645" t="s">
        <v>34</v>
      </c>
      <c r="I1645" t="s">
        <v>4656</v>
      </c>
      <c r="M1645" t="s">
        <v>53</v>
      </c>
      <c r="N1645" t="str">
        <f>IF(AND(PESQUISA!$B$3&lt;&gt;"",OR(PESQUISA!$B$4="TODAS",B1645=PESQUISA!$B$4),ISNUMBER(SEARCH(PESQUISA!$B$3,D1645))),ROW()-1,"")</f>
        <v/>
      </c>
    </row>
    <row r="1646" spans="1:14" x14ac:dyDescent="0.3">
      <c r="A1646" t="s">
        <v>5000</v>
      </c>
      <c r="B1646" t="s">
        <v>29</v>
      </c>
      <c r="C1646" t="s">
        <v>5001</v>
      </c>
      <c r="D1646" t="s">
        <v>5002</v>
      </c>
      <c r="E1646" t="s">
        <v>4660</v>
      </c>
      <c r="G1646" t="s">
        <v>33</v>
      </c>
      <c r="H1646" t="s">
        <v>34</v>
      </c>
      <c r="I1646" t="s">
        <v>4656</v>
      </c>
      <c r="M1646" t="s">
        <v>53</v>
      </c>
      <c r="N1646" t="str">
        <f>IF(AND(PESQUISA!$B$3&lt;&gt;"",OR(PESQUISA!$B$4="TODAS",B1646=PESQUISA!$B$4),ISNUMBER(SEARCH(PESQUISA!$B$3,D1646))),ROW()-1,"")</f>
        <v/>
      </c>
    </row>
    <row r="1647" spans="1:14" x14ac:dyDescent="0.3">
      <c r="A1647" t="s">
        <v>5003</v>
      </c>
      <c r="B1647" t="s">
        <v>29</v>
      </c>
      <c r="C1647" t="s">
        <v>5004</v>
      </c>
      <c r="D1647" t="s">
        <v>5005</v>
      </c>
      <c r="E1647" t="s">
        <v>4655</v>
      </c>
      <c r="F1647" s="7">
        <v>11.45</v>
      </c>
      <c r="G1647" t="s">
        <v>33</v>
      </c>
      <c r="H1647" t="s">
        <v>34</v>
      </c>
      <c r="I1647" t="s">
        <v>4656</v>
      </c>
      <c r="L1647" s="8">
        <v>0</v>
      </c>
      <c r="M1647" t="s">
        <v>36</v>
      </c>
      <c r="N1647" t="str">
        <f>IF(AND(PESQUISA!$B$3&lt;&gt;"",OR(PESQUISA!$B$4="TODAS",B1647=PESQUISA!$B$4),ISNUMBER(SEARCH(PESQUISA!$B$3,D1647))),ROW()-1,"")</f>
        <v/>
      </c>
    </row>
    <row r="1648" spans="1:14" x14ac:dyDescent="0.3">
      <c r="A1648" t="s">
        <v>5006</v>
      </c>
      <c r="B1648" t="s">
        <v>29</v>
      </c>
      <c r="C1648" t="s">
        <v>5007</v>
      </c>
      <c r="D1648" t="s">
        <v>5008</v>
      </c>
      <c r="E1648" t="s">
        <v>4660</v>
      </c>
      <c r="F1648" s="7">
        <v>22.91</v>
      </c>
      <c r="G1648" t="s">
        <v>33</v>
      </c>
      <c r="H1648" t="s">
        <v>34</v>
      </c>
      <c r="I1648" t="s">
        <v>4656</v>
      </c>
      <c r="L1648" s="8">
        <v>0</v>
      </c>
      <c r="M1648" t="s">
        <v>36</v>
      </c>
      <c r="N1648" t="str">
        <f>IF(AND(PESQUISA!$B$3&lt;&gt;"",OR(PESQUISA!$B$4="TODAS",B1648=PESQUISA!$B$4),ISNUMBER(SEARCH(PESQUISA!$B$3,D1648))),ROW()-1,"")</f>
        <v/>
      </c>
    </row>
    <row r="1649" spans="1:14" x14ac:dyDescent="0.3">
      <c r="A1649" t="s">
        <v>5009</v>
      </c>
      <c r="B1649" t="s">
        <v>29</v>
      </c>
      <c r="C1649" t="s">
        <v>5010</v>
      </c>
      <c r="D1649" t="s">
        <v>5011</v>
      </c>
      <c r="E1649" t="s">
        <v>4655</v>
      </c>
      <c r="F1649" s="7">
        <v>0.47</v>
      </c>
      <c r="G1649" t="s">
        <v>33</v>
      </c>
      <c r="H1649" t="s">
        <v>34</v>
      </c>
      <c r="I1649" t="s">
        <v>4656</v>
      </c>
      <c r="L1649" s="8">
        <v>0</v>
      </c>
      <c r="M1649" t="s">
        <v>36</v>
      </c>
      <c r="N1649" t="str">
        <f>IF(AND(PESQUISA!$B$3&lt;&gt;"",OR(PESQUISA!$B$4="TODAS",B1649=PESQUISA!$B$4),ISNUMBER(SEARCH(PESQUISA!$B$3,D1649))),ROW()-1,"")</f>
        <v/>
      </c>
    </row>
    <row r="1650" spans="1:14" x14ac:dyDescent="0.3">
      <c r="A1650" t="s">
        <v>5012</v>
      </c>
      <c r="B1650" t="s">
        <v>29</v>
      </c>
      <c r="C1650" t="s">
        <v>5013</v>
      </c>
      <c r="D1650" t="s">
        <v>5014</v>
      </c>
      <c r="E1650" t="s">
        <v>4660</v>
      </c>
      <c r="F1650" s="7">
        <v>10.59</v>
      </c>
      <c r="G1650" t="s">
        <v>33</v>
      </c>
      <c r="H1650" t="s">
        <v>34</v>
      </c>
      <c r="I1650" t="s">
        <v>4656</v>
      </c>
      <c r="L1650" s="8">
        <v>0</v>
      </c>
      <c r="M1650" t="s">
        <v>36</v>
      </c>
      <c r="N1650" t="str">
        <f>IF(AND(PESQUISA!$B$3&lt;&gt;"",OR(PESQUISA!$B$4="TODAS",B1650=PESQUISA!$B$4),ISNUMBER(SEARCH(PESQUISA!$B$3,D1650))),ROW()-1,"")</f>
        <v/>
      </c>
    </row>
    <row r="1651" spans="1:14" x14ac:dyDescent="0.3">
      <c r="A1651" t="s">
        <v>5015</v>
      </c>
      <c r="B1651" t="s">
        <v>29</v>
      </c>
      <c r="C1651" t="s">
        <v>5016</v>
      </c>
      <c r="D1651" t="s">
        <v>5017</v>
      </c>
      <c r="E1651" t="s">
        <v>4655</v>
      </c>
      <c r="F1651" s="7">
        <v>0.86</v>
      </c>
      <c r="G1651" t="s">
        <v>33</v>
      </c>
      <c r="H1651" t="s">
        <v>34</v>
      </c>
      <c r="I1651" t="s">
        <v>4656</v>
      </c>
      <c r="L1651" s="8">
        <v>1</v>
      </c>
      <c r="M1651" t="s">
        <v>36</v>
      </c>
      <c r="N1651" t="str">
        <f>IF(AND(PESQUISA!$B$3&lt;&gt;"",OR(PESQUISA!$B$4="TODAS",B1651=PESQUISA!$B$4),ISNUMBER(SEARCH(PESQUISA!$B$3,D1651))),ROW()-1,"")</f>
        <v/>
      </c>
    </row>
    <row r="1652" spans="1:14" x14ac:dyDescent="0.3">
      <c r="A1652" t="s">
        <v>5018</v>
      </c>
      <c r="B1652" t="s">
        <v>29</v>
      </c>
      <c r="C1652" t="s">
        <v>5019</v>
      </c>
      <c r="D1652" t="s">
        <v>5020</v>
      </c>
      <c r="E1652" t="s">
        <v>4660</v>
      </c>
      <c r="F1652" s="7">
        <v>11.13</v>
      </c>
      <c r="G1652" t="s">
        <v>33</v>
      </c>
      <c r="H1652" t="s">
        <v>34</v>
      </c>
      <c r="I1652" t="s">
        <v>4656</v>
      </c>
      <c r="L1652" s="8">
        <v>0.14019999999999999</v>
      </c>
      <c r="M1652" t="s">
        <v>36</v>
      </c>
      <c r="N1652" t="str">
        <f>IF(AND(PESQUISA!$B$3&lt;&gt;"",OR(PESQUISA!$B$4="TODAS",B1652=PESQUISA!$B$4),ISNUMBER(SEARCH(PESQUISA!$B$3,D1652))),ROW()-1,"")</f>
        <v/>
      </c>
    </row>
    <row r="1653" spans="1:14" x14ac:dyDescent="0.3">
      <c r="A1653" t="s">
        <v>5021</v>
      </c>
      <c r="B1653" t="s">
        <v>29</v>
      </c>
      <c r="C1653" t="s">
        <v>5022</v>
      </c>
      <c r="D1653" t="s">
        <v>5023</v>
      </c>
      <c r="E1653" t="s">
        <v>4655</v>
      </c>
      <c r="F1653" s="7">
        <v>52.33</v>
      </c>
      <c r="G1653" t="s">
        <v>33</v>
      </c>
      <c r="H1653" t="s">
        <v>34</v>
      </c>
      <c r="I1653" t="s">
        <v>4656</v>
      </c>
      <c r="L1653" s="8">
        <v>0.52070000000000005</v>
      </c>
      <c r="M1653" t="s">
        <v>36</v>
      </c>
      <c r="N1653" t="str">
        <f>IF(AND(PESQUISA!$B$3&lt;&gt;"",OR(PESQUISA!$B$4="TODAS",B1653=PESQUISA!$B$4),ISNUMBER(SEARCH(PESQUISA!$B$3,D1653))),ROW()-1,"")</f>
        <v/>
      </c>
    </row>
    <row r="1654" spans="1:14" x14ac:dyDescent="0.3">
      <c r="A1654" t="s">
        <v>5024</v>
      </c>
      <c r="B1654" t="s">
        <v>29</v>
      </c>
      <c r="C1654" t="s">
        <v>5025</v>
      </c>
      <c r="D1654" t="s">
        <v>5026</v>
      </c>
      <c r="E1654" t="s">
        <v>4660</v>
      </c>
      <c r="F1654" s="7">
        <v>227.2</v>
      </c>
      <c r="G1654" t="s">
        <v>33</v>
      </c>
      <c r="H1654" t="s">
        <v>34</v>
      </c>
      <c r="I1654" t="s">
        <v>4656</v>
      </c>
      <c r="L1654" s="8">
        <v>0.22020000000000001</v>
      </c>
      <c r="M1654" t="s">
        <v>36</v>
      </c>
      <c r="N1654" t="str">
        <f>IF(AND(PESQUISA!$B$3&lt;&gt;"",OR(PESQUISA!$B$4="TODAS",B1654=PESQUISA!$B$4),ISNUMBER(SEARCH(PESQUISA!$B$3,D1654))),ROW()-1,"")</f>
        <v/>
      </c>
    </row>
    <row r="1655" spans="1:14" x14ac:dyDescent="0.3">
      <c r="A1655" t="s">
        <v>5027</v>
      </c>
      <c r="B1655" t="s">
        <v>29</v>
      </c>
      <c r="C1655" t="s">
        <v>5028</v>
      </c>
      <c r="D1655" t="s">
        <v>5029</v>
      </c>
      <c r="E1655" t="s">
        <v>4655</v>
      </c>
      <c r="F1655" s="7">
        <v>9.1</v>
      </c>
      <c r="G1655" t="s">
        <v>33</v>
      </c>
      <c r="H1655" t="s">
        <v>34</v>
      </c>
      <c r="I1655" t="s">
        <v>4656</v>
      </c>
      <c r="L1655" s="8">
        <v>1</v>
      </c>
      <c r="M1655" t="s">
        <v>36</v>
      </c>
      <c r="N1655" t="str">
        <f>IF(AND(PESQUISA!$B$3&lt;&gt;"",OR(PESQUISA!$B$4="TODAS",B1655=PESQUISA!$B$4),ISNUMBER(SEARCH(PESQUISA!$B$3,D1655))),ROW()-1,"")</f>
        <v/>
      </c>
    </row>
    <row r="1656" spans="1:14" x14ac:dyDescent="0.3">
      <c r="A1656" t="s">
        <v>5030</v>
      </c>
      <c r="B1656" t="s">
        <v>29</v>
      </c>
      <c r="C1656" t="s">
        <v>5031</v>
      </c>
      <c r="D1656" t="s">
        <v>5032</v>
      </c>
      <c r="E1656" t="s">
        <v>4660</v>
      </c>
      <c r="F1656" s="7">
        <v>15.39</v>
      </c>
      <c r="G1656" t="s">
        <v>33</v>
      </c>
      <c r="H1656" t="s">
        <v>34</v>
      </c>
      <c r="I1656" t="s">
        <v>4656</v>
      </c>
      <c r="L1656" s="8">
        <v>1</v>
      </c>
      <c r="M1656" t="s">
        <v>36</v>
      </c>
      <c r="N1656" t="str">
        <f>IF(AND(PESQUISA!$B$3&lt;&gt;"",OR(PESQUISA!$B$4="TODAS",B1656=PESQUISA!$B$4),ISNUMBER(SEARCH(PESQUISA!$B$3,D1656))),ROW()-1,"")</f>
        <v/>
      </c>
    </row>
    <row r="1657" spans="1:14" x14ac:dyDescent="0.3">
      <c r="A1657" t="s">
        <v>5033</v>
      </c>
      <c r="B1657" t="s">
        <v>29</v>
      </c>
      <c r="C1657" t="s">
        <v>5034</v>
      </c>
      <c r="D1657" t="s">
        <v>5035</v>
      </c>
      <c r="E1657" t="s">
        <v>4655</v>
      </c>
      <c r="F1657" s="7">
        <v>6.52</v>
      </c>
      <c r="G1657" t="s">
        <v>33</v>
      </c>
      <c r="H1657" t="s">
        <v>34</v>
      </c>
      <c r="I1657" t="s">
        <v>4656</v>
      </c>
      <c r="L1657" s="8">
        <v>0</v>
      </c>
      <c r="M1657" t="s">
        <v>36</v>
      </c>
      <c r="N1657" t="str">
        <f>IF(AND(PESQUISA!$B$3&lt;&gt;"",OR(PESQUISA!$B$4="TODAS",B1657=PESQUISA!$B$4),ISNUMBER(SEARCH(PESQUISA!$B$3,D1657))),ROW()-1,"")</f>
        <v/>
      </c>
    </row>
    <row r="1658" spans="1:14" x14ac:dyDescent="0.3">
      <c r="A1658" t="s">
        <v>5036</v>
      </c>
      <c r="B1658" t="s">
        <v>29</v>
      </c>
      <c r="C1658" t="s">
        <v>5037</v>
      </c>
      <c r="D1658" t="s">
        <v>5038</v>
      </c>
      <c r="E1658" t="s">
        <v>4660</v>
      </c>
      <c r="F1658" s="7">
        <v>14.52</v>
      </c>
      <c r="G1658" t="s">
        <v>33</v>
      </c>
      <c r="H1658" t="s">
        <v>34</v>
      </c>
      <c r="I1658" t="s">
        <v>4656</v>
      </c>
      <c r="L1658" s="8">
        <v>0</v>
      </c>
      <c r="M1658" t="s">
        <v>36</v>
      </c>
      <c r="N1658" t="str">
        <f>IF(AND(PESQUISA!$B$3&lt;&gt;"",OR(PESQUISA!$B$4="TODAS",B1658=PESQUISA!$B$4),ISNUMBER(SEARCH(PESQUISA!$B$3,D1658))),ROW()-1,"")</f>
        <v/>
      </c>
    </row>
    <row r="1659" spans="1:14" x14ac:dyDescent="0.3">
      <c r="A1659" t="s">
        <v>5039</v>
      </c>
      <c r="B1659" t="s">
        <v>29</v>
      </c>
      <c r="C1659" t="s">
        <v>5040</v>
      </c>
      <c r="D1659" t="s">
        <v>5041</v>
      </c>
      <c r="E1659" t="s">
        <v>4655</v>
      </c>
      <c r="G1659" t="s">
        <v>33</v>
      </c>
      <c r="H1659" t="s">
        <v>34</v>
      </c>
      <c r="I1659" t="s">
        <v>4656</v>
      </c>
      <c r="M1659" t="s">
        <v>53</v>
      </c>
      <c r="N1659" t="str">
        <f>IF(AND(PESQUISA!$B$3&lt;&gt;"",OR(PESQUISA!$B$4="TODAS",B1659=PESQUISA!$B$4),ISNUMBER(SEARCH(PESQUISA!$B$3,D1659))),ROW()-1,"")</f>
        <v/>
      </c>
    </row>
    <row r="1660" spans="1:14" x14ac:dyDescent="0.3">
      <c r="A1660" t="s">
        <v>5042</v>
      </c>
      <c r="B1660" t="s">
        <v>29</v>
      </c>
      <c r="C1660" t="s">
        <v>5043</v>
      </c>
      <c r="D1660" t="s">
        <v>5044</v>
      </c>
      <c r="E1660" t="s">
        <v>4660</v>
      </c>
      <c r="G1660" t="s">
        <v>33</v>
      </c>
      <c r="H1660" t="s">
        <v>34</v>
      </c>
      <c r="I1660" t="s">
        <v>4656</v>
      </c>
      <c r="M1660" t="s">
        <v>53</v>
      </c>
      <c r="N1660" t="str">
        <f>IF(AND(PESQUISA!$B$3&lt;&gt;"",OR(PESQUISA!$B$4="TODAS",B1660=PESQUISA!$B$4),ISNUMBER(SEARCH(PESQUISA!$B$3,D1660))),ROW()-1,"")</f>
        <v/>
      </c>
    </row>
    <row r="1661" spans="1:14" x14ac:dyDescent="0.3">
      <c r="A1661" t="s">
        <v>5045</v>
      </c>
      <c r="B1661" t="s">
        <v>29</v>
      </c>
      <c r="C1661" t="s">
        <v>5046</v>
      </c>
      <c r="D1661" t="s">
        <v>5047</v>
      </c>
      <c r="E1661" t="s">
        <v>4655</v>
      </c>
      <c r="F1661" s="7">
        <v>0.32</v>
      </c>
      <c r="G1661" t="s">
        <v>33</v>
      </c>
      <c r="H1661" t="s">
        <v>34</v>
      </c>
      <c r="I1661" t="s">
        <v>4656</v>
      </c>
      <c r="L1661" s="8">
        <v>0</v>
      </c>
      <c r="M1661" t="s">
        <v>36</v>
      </c>
      <c r="N1661" t="str">
        <f>IF(AND(PESQUISA!$B$3&lt;&gt;"",OR(PESQUISA!$B$4="TODAS",B1661=PESQUISA!$B$4),ISNUMBER(SEARCH(PESQUISA!$B$3,D1661))),ROW()-1,"")</f>
        <v/>
      </c>
    </row>
    <row r="1662" spans="1:14" x14ac:dyDescent="0.3">
      <c r="A1662" t="s">
        <v>5048</v>
      </c>
      <c r="B1662" t="s">
        <v>29</v>
      </c>
      <c r="C1662" t="s">
        <v>5049</v>
      </c>
      <c r="D1662" t="s">
        <v>5050</v>
      </c>
      <c r="E1662" t="s">
        <v>4660</v>
      </c>
      <c r="F1662" s="7">
        <v>0.51</v>
      </c>
      <c r="G1662" t="s">
        <v>33</v>
      </c>
      <c r="H1662" t="s">
        <v>34</v>
      </c>
      <c r="I1662" t="s">
        <v>4656</v>
      </c>
      <c r="L1662" s="8">
        <v>0</v>
      </c>
      <c r="M1662" t="s">
        <v>36</v>
      </c>
      <c r="N1662" t="str">
        <f>IF(AND(PESQUISA!$B$3&lt;&gt;"",OR(PESQUISA!$B$4="TODAS",B1662=PESQUISA!$B$4),ISNUMBER(SEARCH(PESQUISA!$B$3,D1662))),ROW()-1,"")</f>
        <v/>
      </c>
    </row>
    <row r="1663" spans="1:14" x14ac:dyDescent="0.3">
      <c r="A1663" t="s">
        <v>5051</v>
      </c>
      <c r="B1663" t="s">
        <v>29</v>
      </c>
      <c r="C1663" t="s">
        <v>5052</v>
      </c>
      <c r="D1663" t="s">
        <v>5053</v>
      </c>
      <c r="E1663" t="s">
        <v>4655</v>
      </c>
      <c r="G1663" t="s">
        <v>33</v>
      </c>
      <c r="H1663" t="s">
        <v>34</v>
      </c>
      <c r="I1663" t="s">
        <v>4656</v>
      </c>
      <c r="M1663" t="s">
        <v>53</v>
      </c>
      <c r="N1663" t="str">
        <f>IF(AND(PESQUISA!$B$3&lt;&gt;"",OR(PESQUISA!$B$4="TODAS",B1663=PESQUISA!$B$4),ISNUMBER(SEARCH(PESQUISA!$B$3,D1663))),ROW()-1,"")</f>
        <v/>
      </c>
    </row>
    <row r="1664" spans="1:14" x14ac:dyDescent="0.3">
      <c r="A1664" t="s">
        <v>5054</v>
      </c>
      <c r="B1664" t="s">
        <v>29</v>
      </c>
      <c r="C1664" t="s">
        <v>5055</v>
      </c>
      <c r="D1664" t="s">
        <v>5056</v>
      </c>
      <c r="E1664" t="s">
        <v>4660</v>
      </c>
      <c r="G1664" t="s">
        <v>33</v>
      </c>
      <c r="H1664" t="s">
        <v>34</v>
      </c>
      <c r="I1664" t="s">
        <v>4656</v>
      </c>
      <c r="M1664" t="s">
        <v>53</v>
      </c>
      <c r="N1664" t="str">
        <f>IF(AND(PESQUISA!$B$3&lt;&gt;"",OR(PESQUISA!$B$4="TODAS",B1664=PESQUISA!$B$4),ISNUMBER(SEARCH(PESQUISA!$B$3,D1664))),ROW()-1,"")</f>
        <v/>
      </c>
    </row>
    <row r="1665" spans="1:14" x14ac:dyDescent="0.3">
      <c r="A1665" t="s">
        <v>5057</v>
      </c>
      <c r="B1665" t="s">
        <v>29</v>
      </c>
      <c r="C1665" t="s">
        <v>5058</v>
      </c>
      <c r="D1665" t="s">
        <v>5059</v>
      </c>
      <c r="E1665" t="s">
        <v>4655</v>
      </c>
      <c r="F1665" s="7">
        <v>115.65</v>
      </c>
      <c r="G1665" t="s">
        <v>33</v>
      </c>
      <c r="H1665" t="s">
        <v>34</v>
      </c>
      <c r="I1665" t="s">
        <v>4656</v>
      </c>
      <c r="L1665" s="8">
        <v>0.72050000000000003</v>
      </c>
      <c r="M1665" t="s">
        <v>36</v>
      </c>
      <c r="N1665" t="str">
        <f>IF(AND(PESQUISA!$B$3&lt;&gt;"",OR(PESQUISA!$B$4="TODAS",B1665=PESQUISA!$B$4),ISNUMBER(SEARCH(PESQUISA!$B$3,D1665))),ROW()-1,"")</f>
        <v/>
      </c>
    </row>
    <row r="1666" spans="1:14" x14ac:dyDescent="0.3">
      <c r="A1666" t="s">
        <v>5060</v>
      </c>
      <c r="B1666" t="s">
        <v>29</v>
      </c>
      <c r="C1666" t="s">
        <v>5061</v>
      </c>
      <c r="D1666" t="s">
        <v>5062</v>
      </c>
      <c r="E1666" t="s">
        <v>4660</v>
      </c>
      <c r="F1666" s="7">
        <v>290.92</v>
      </c>
      <c r="G1666" t="s">
        <v>33</v>
      </c>
      <c r="H1666" t="s">
        <v>34</v>
      </c>
      <c r="I1666" t="s">
        <v>4656</v>
      </c>
      <c r="L1666" s="8">
        <v>0.5696</v>
      </c>
      <c r="M1666" t="s">
        <v>36</v>
      </c>
      <c r="N1666" t="str">
        <f>IF(AND(PESQUISA!$B$3&lt;&gt;"",OR(PESQUISA!$B$4="TODAS",B1666=PESQUISA!$B$4),ISNUMBER(SEARCH(PESQUISA!$B$3,D1666))),ROW()-1,"")</f>
        <v/>
      </c>
    </row>
    <row r="1667" spans="1:14" x14ac:dyDescent="0.3">
      <c r="A1667" t="s">
        <v>5063</v>
      </c>
      <c r="B1667" t="s">
        <v>29</v>
      </c>
      <c r="C1667" t="s">
        <v>5064</v>
      </c>
      <c r="D1667" t="s">
        <v>5065</v>
      </c>
      <c r="E1667" t="s">
        <v>4655</v>
      </c>
      <c r="F1667" s="7">
        <v>110.64</v>
      </c>
      <c r="G1667" t="s">
        <v>33</v>
      </c>
      <c r="H1667" t="s">
        <v>34</v>
      </c>
      <c r="I1667" t="s">
        <v>4656</v>
      </c>
      <c r="L1667" s="8">
        <v>0.70789999999999997</v>
      </c>
      <c r="M1667" t="s">
        <v>36</v>
      </c>
      <c r="N1667" t="str">
        <f>IF(AND(PESQUISA!$B$3&lt;&gt;"",OR(PESQUISA!$B$4="TODAS",B1667=PESQUISA!$B$4),ISNUMBER(SEARCH(PESQUISA!$B$3,D1667))),ROW()-1,"")</f>
        <v/>
      </c>
    </row>
    <row r="1668" spans="1:14" x14ac:dyDescent="0.3">
      <c r="A1668" t="s">
        <v>5066</v>
      </c>
      <c r="B1668" t="s">
        <v>29</v>
      </c>
      <c r="C1668" t="s">
        <v>5067</v>
      </c>
      <c r="D1668" t="s">
        <v>5068</v>
      </c>
      <c r="E1668" t="s">
        <v>4660</v>
      </c>
      <c r="F1668" s="7">
        <v>280.95</v>
      </c>
      <c r="G1668" t="s">
        <v>33</v>
      </c>
      <c r="H1668" t="s">
        <v>34</v>
      </c>
      <c r="I1668" t="s">
        <v>4656</v>
      </c>
      <c r="L1668" s="8">
        <v>0.5544</v>
      </c>
      <c r="M1668" t="s">
        <v>36</v>
      </c>
      <c r="N1668" t="str">
        <f>IF(AND(PESQUISA!$B$3&lt;&gt;"",OR(PESQUISA!$B$4="TODAS",B1668=PESQUISA!$B$4),ISNUMBER(SEARCH(PESQUISA!$B$3,D1668))),ROW()-1,"")</f>
        <v/>
      </c>
    </row>
    <row r="1669" spans="1:14" x14ac:dyDescent="0.3">
      <c r="A1669" t="s">
        <v>5069</v>
      </c>
      <c r="B1669" t="s">
        <v>29</v>
      </c>
      <c r="C1669" t="s">
        <v>5070</v>
      </c>
      <c r="D1669" t="s">
        <v>5071</v>
      </c>
      <c r="E1669" t="s">
        <v>4655</v>
      </c>
      <c r="G1669" t="s">
        <v>33</v>
      </c>
      <c r="H1669" t="s">
        <v>34</v>
      </c>
      <c r="I1669" t="s">
        <v>4656</v>
      </c>
      <c r="M1669" t="s">
        <v>53</v>
      </c>
      <c r="N1669" t="str">
        <f>IF(AND(PESQUISA!$B$3&lt;&gt;"",OR(PESQUISA!$B$4="TODAS",B1669=PESQUISA!$B$4),ISNUMBER(SEARCH(PESQUISA!$B$3,D1669))),ROW()-1,"")</f>
        <v/>
      </c>
    </row>
    <row r="1670" spans="1:14" x14ac:dyDescent="0.3">
      <c r="A1670" t="s">
        <v>5072</v>
      </c>
      <c r="B1670" t="s">
        <v>29</v>
      </c>
      <c r="C1670" t="s">
        <v>5073</v>
      </c>
      <c r="D1670" t="s">
        <v>5074</v>
      </c>
      <c r="E1670" t="s">
        <v>4660</v>
      </c>
      <c r="G1670" t="s">
        <v>33</v>
      </c>
      <c r="H1670" t="s">
        <v>34</v>
      </c>
      <c r="I1670" t="s">
        <v>4656</v>
      </c>
      <c r="M1670" t="s">
        <v>53</v>
      </c>
      <c r="N1670" t="str">
        <f>IF(AND(PESQUISA!$B$3&lt;&gt;"",OR(PESQUISA!$B$4="TODAS",B1670=PESQUISA!$B$4),ISNUMBER(SEARCH(PESQUISA!$B$3,D1670))),ROW()-1,"")</f>
        <v/>
      </c>
    </row>
    <row r="1671" spans="1:14" x14ac:dyDescent="0.3">
      <c r="A1671" t="s">
        <v>5075</v>
      </c>
      <c r="B1671" t="s">
        <v>29</v>
      </c>
      <c r="C1671" t="s">
        <v>5076</v>
      </c>
      <c r="D1671" t="s">
        <v>5077</v>
      </c>
      <c r="E1671" t="s">
        <v>4655</v>
      </c>
      <c r="G1671" t="s">
        <v>33</v>
      </c>
      <c r="H1671" t="s">
        <v>34</v>
      </c>
      <c r="I1671" t="s">
        <v>4656</v>
      </c>
      <c r="M1671" t="s">
        <v>53</v>
      </c>
      <c r="N1671" t="str">
        <f>IF(AND(PESQUISA!$B$3&lt;&gt;"",OR(PESQUISA!$B$4="TODAS",B1671=PESQUISA!$B$4),ISNUMBER(SEARCH(PESQUISA!$B$3,D1671))),ROW()-1,"")</f>
        <v/>
      </c>
    </row>
    <row r="1672" spans="1:14" x14ac:dyDescent="0.3">
      <c r="A1672" t="s">
        <v>5078</v>
      </c>
      <c r="B1672" t="s">
        <v>29</v>
      </c>
      <c r="C1672" t="s">
        <v>5079</v>
      </c>
      <c r="D1672" t="s">
        <v>5080</v>
      </c>
      <c r="E1672" t="s">
        <v>4660</v>
      </c>
      <c r="G1672" t="s">
        <v>33</v>
      </c>
      <c r="H1672" t="s">
        <v>34</v>
      </c>
      <c r="I1672" t="s">
        <v>4656</v>
      </c>
      <c r="M1672" t="s">
        <v>53</v>
      </c>
      <c r="N1672" t="str">
        <f>IF(AND(PESQUISA!$B$3&lt;&gt;"",OR(PESQUISA!$B$4="TODAS",B1672=PESQUISA!$B$4),ISNUMBER(SEARCH(PESQUISA!$B$3,D1672))),ROW()-1,"")</f>
        <v/>
      </c>
    </row>
    <row r="1673" spans="1:14" x14ac:dyDescent="0.3">
      <c r="A1673" t="s">
        <v>5081</v>
      </c>
      <c r="B1673" t="s">
        <v>29</v>
      </c>
      <c r="C1673" t="s">
        <v>5082</v>
      </c>
      <c r="D1673" t="s">
        <v>5083</v>
      </c>
      <c r="E1673" t="s">
        <v>4655</v>
      </c>
      <c r="G1673" t="s">
        <v>33</v>
      </c>
      <c r="H1673" t="s">
        <v>34</v>
      </c>
      <c r="I1673" t="s">
        <v>4656</v>
      </c>
      <c r="M1673" t="s">
        <v>53</v>
      </c>
      <c r="N1673" t="str">
        <f>IF(AND(PESQUISA!$B$3&lt;&gt;"",OR(PESQUISA!$B$4="TODAS",B1673=PESQUISA!$B$4),ISNUMBER(SEARCH(PESQUISA!$B$3,D1673))),ROW()-1,"")</f>
        <v/>
      </c>
    </row>
    <row r="1674" spans="1:14" x14ac:dyDescent="0.3">
      <c r="A1674" t="s">
        <v>5084</v>
      </c>
      <c r="B1674" t="s">
        <v>29</v>
      </c>
      <c r="C1674" t="s">
        <v>5085</v>
      </c>
      <c r="D1674" t="s">
        <v>5086</v>
      </c>
      <c r="E1674" t="s">
        <v>4660</v>
      </c>
      <c r="G1674" t="s">
        <v>33</v>
      </c>
      <c r="H1674" t="s">
        <v>34</v>
      </c>
      <c r="I1674" t="s">
        <v>4656</v>
      </c>
      <c r="M1674" t="s">
        <v>53</v>
      </c>
      <c r="N1674" t="str">
        <f>IF(AND(PESQUISA!$B$3&lt;&gt;"",OR(PESQUISA!$B$4="TODAS",B1674=PESQUISA!$B$4),ISNUMBER(SEARCH(PESQUISA!$B$3,D1674))),ROW()-1,"")</f>
        <v/>
      </c>
    </row>
    <row r="1675" spans="1:14" x14ac:dyDescent="0.3">
      <c r="A1675" t="s">
        <v>5087</v>
      </c>
      <c r="B1675" t="s">
        <v>29</v>
      </c>
      <c r="C1675" t="s">
        <v>5088</v>
      </c>
      <c r="D1675" t="s">
        <v>5089</v>
      </c>
      <c r="E1675" t="s">
        <v>4655</v>
      </c>
      <c r="F1675" s="7">
        <v>92.5</v>
      </c>
      <c r="G1675" t="s">
        <v>33</v>
      </c>
      <c r="H1675" t="s">
        <v>34</v>
      </c>
      <c r="I1675" t="s">
        <v>4656</v>
      </c>
      <c r="L1675" s="8">
        <v>0.65059999999999996</v>
      </c>
      <c r="M1675" t="s">
        <v>36</v>
      </c>
      <c r="N1675" t="str">
        <f>IF(AND(PESQUISA!$B$3&lt;&gt;"",OR(PESQUISA!$B$4="TODAS",B1675=PESQUISA!$B$4),ISNUMBER(SEARCH(PESQUISA!$B$3,D1675))),ROW()-1,"")</f>
        <v/>
      </c>
    </row>
    <row r="1676" spans="1:14" x14ac:dyDescent="0.3">
      <c r="A1676" t="s">
        <v>5090</v>
      </c>
      <c r="B1676" t="s">
        <v>29</v>
      </c>
      <c r="C1676" t="s">
        <v>5091</v>
      </c>
      <c r="D1676" t="s">
        <v>5092</v>
      </c>
      <c r="E1676" t="s">
        <v>4660</v>
      </c>
      <c r="F1676" s="7">
        <v>218.55</v>
      </c>
      <c r="G1676" t="s">
        <v>33</v>
      </c>
      <c r="H1676" t="s">
        <v>34</v>
      </c>
      <c r="I1676" t="s">
        <v>4656</v>
      </c>
      <c r="L1676" s="8">
        <v>0.54759999999999998</v>
      </c>
      <c r="M1676" t="s">
        <v>36</v>
      </c>
      <c r="N1676" t="str">
        <f>IF(AND(PESQUISA!$B$3&lt;&gt;"",OR(PESQUISA!$B$4="TODAS",B1676=PESQUISA!$B$4),ISNUMBER(SEARCH(PESQUISA!$B$3,D1676))),ROW()-1,"")</f>
        <v/>
      </c>
    </row>
    <row r="1677" spans="1:14" x14ac:dyDescent="0.3">
      <c r="A1677" t="s">
        <v>5093</v>
      </c>
      <c r="B1677" t="s">
        <v>29</v>
      </c>
      <c r="C1677" t="s">
        <v>5094</v>
      </c>
      <c r="D1677" t="s">
        <v>5095</v>
      </c>
      <c r="E1677" t="s">
        <v>4655</v>
      </c>
      <c r="F1677" s="7">
        <v>100.41</v>
      </c>
      <c r="G1677" t="s">
        <v>33</v>
      </c>
      <c r="H1677" t="s">
        <v>34</v>
      </c>
      <c r="I1677" t="s">
        <v>4656</v>
      </c>
      <c r="L1677" s="8">
        <v>0.67810000000000004</v>
      </c>
      <c r="M1677" t="s">
        <v>36</v>
      </c>
      <c r="N1677" t="str">
        <f>IF(AND(PESQUISA!$B$3&lt;&gt;"",OR(PESQUISA!$B$4="TODAS",B1677=PESQUISA!$B$4),ISNUMBER(SEARCH(PESQUISA!$B$3,D1677))),ROW()-1,"")</f>
        <v/>
      </c>
    </row>
    <row r="1678" spans="1:14" x14ac:dyDescent="0.3">
      <c r="A1678" t="s">
        <v>5096</v>
      </c>
      <c r="B1678" t="s">
        <v>29</v>
      </c>
      <c r="C1678" t="s">
        <v>5097</v>
      </c>
      <c r="D1678" t="s">
        <v>5098</v>
      </c>
      <c r="E1678" t="s">
        <v>4660</v>
      </c>
      <c r="F1678" s="7">
        <v>260.61</v>
      </c>
      <c r="G1678" t="s">
        <v>33</v>
      </c>
      <c r="H1678" t="s">
        <v>34</v>
      </c>
      <c r="I1678" t="s">
        <v>4656</v>
      </c>
      <c r="L1678" s="8">
        <v>0.51959999999999995</v>
      </c>
      <c r="M1678" t="s">
        <v>36</v>
      </c>
      <c r="N1678" t="str">
        <f>IF(AND(PESQUISA!$B$3&lt;&gt;"",OR(PESQUISA!$B$4="TODAS",B1678=PESQUISA!$B$4),ISNUMBER(SEARCH(PESQUISA!$B$3,D1678))),ROW()-1,"")</f>
        <v/>
      </c>
    </row>
    <row r="1679" spans="1:14" x14ac:dyDescent="0.3">
      <c r="A1679" t="s">
        <v>5099</v>
      </c>
      <c r="B1679" t="s">
        <v>29</v>
      </c>
      <c r="C1679" t="s">
        <v>5100</v>
      </c>
      <c r="D1679" t="s">
        <v>5101</v>
      </c>
      <c r="E1679" t="s">
        <v>4655</v>
      </c>
      <c r="F1679" s="7">
        <v>29.35</v>
      </c>
      <c r="G1679" t="s">
        <v>33</v>
      </c>
      <c r="H1679" t="s">
        <v>34</v>
      </c>
      <c r="I1679" t="s">
        <v>4656</v>
      </c>
      <c r="L1679" s="8">
        <v>0.1983</v>
      </c>
      <c r="M1679" t="s">
        <v>36</v>
      </c>
      <c r="N1679" t="str">
        <f>IF(AND(PESQUISA!$B$3&lt;&gt;"",OR(PESQUISA!$B$4="TODAS",B1679=PESQUISA!$B$4),ISNUMBER(SEARCH(PESQUISA!$B$3,D1679))),ROW()-1,"")</f>
        <v/>
      </c>
    </row>
    <row r="1680" spans="1:14" x14ac:dyDescent="0.3">
      <c r="A1680" t="s">
        <v>5102</v>
      </c>
      <c r="B1680" t="s">
        <v>29</v>
      </c>
      <c r="C1680" t="s">
        <v>5103</v>
      </c>
      <c r="D1680" t="s">
        <v>5104</v>
      </c>
      <c r="E1680" t="s">
        <v>4660</v>
      </c>
      <c r="F1680" s="7">
        <v>37.94</v>
      </c>
      <c r="G1680" t="s">
        <v>33</v>
      </c>
      <c r="H1680" t="s">
        <v>34</v>
      </c>
      <c r="I1680" t="s">
        <v>4656</v>
      </c>
      <c r="L1680" s="8">
        <v>0.29570000000000002</v>
      </c>
      <c r="M1680" t="s">
        <v>36</v>
      </c>
      <c r="N1680" t="str">
        <f>IF(AND(PESQUISA!$B$3&lt;&gt;"",OR(PESQUISA!$B$4="TODAS",B1680=PESQUISA!$B$4),ISNUMBER(SEARCH(PESQUISA!$B$3,D1680))),ROW()-1,"")</f>
        <v/>
      </c>
    </row>
    <row r="1681" spans="1:14" x14ac:dyDescent="0.3">
      <c r="A1681" t="s">
        <v>5105</v>
      </c>
      <c r="B1681" t="s">
        <v>29</v>
      </c>
      <c r="C1681" t="s">
        <v>5106</v>
      </c>
      <c r="D1681" t="s">
        <v>5107</v>
      </c>
      <c r="E1681" t="s">
        <v>4655</v>
      </c>
      <c r="F1681" s="7">
        <v>75.34</v>
      </c>
      <c r="G1681" t="s">
        <v>33</v>
      </c>
      <c r="H1681" t="s">
        <v>34</v>
      </c>
      <c r="I1681" t="s">
        <v>4656</v>
      </c>
      <c r="L1681" s="8">
        <v>0.57330000000000003</v>
      </c>
      <c r="M1681" t="s">
        <v>36</v>
      </c>
      <c r="N1681" t="str">
        <f>IF(AND(PESQUISA!$B$3&lt;&gt;"",OR(PESQUISA!$B$4="TODAS",B1681=PESQUISA!$B$4),ISNUMBER(SEARCH(PESQUISA!$B$3,D1681))),ROW()-1,"")</f>
        <v/>
      </c>
    </row>
    <row r="1682" spans="1:14" x14ac:dyDescent="0.3">
      <c r="A1682" t="s">
        <v>5108</v>
      </c>
      <c r="B1682" t="s">
        <v>29</v>
      </c>
      <c r="C1682" t="s">
        <v>5109</v>
      </c>
      <c r="D1682" t="s">
        <v>5110</v>
      </c>
      <c r="E1682" t="s">
        <v>4660</v>
      </c>
      <c r="F1682" s="7">
        <v>281.75</v>
      </c>
      <c r="G1682" t="s">
        <v>33</v>
      </c>
      <c r="H1682" t="s">
        <v>34</v>
      </c>
      <c r="I1682" t="s">
        <v>4656</v>
      </c>
      <c r="L1682" s="8">
        <v>0.31850000000000001</v>
      </c>
      <c r="M1682" t="s">
        <v>36</v>
      </c>
      <c r="N1682" t="str">
        <f>IF(AND(PESQUISA!$B$3&lt;&gt;"",OR(PESQUISA!$B$4="TODAS",B1682=PESQUISA!$B$4),ISNUMBER(SEARCH(PESQUISA!$B$3,D1682))),ROW()-1,"")</f>
        <v/>
      </c>
    </row>
    <row r="1683" spans="1:14" x14ac:dyDescent="0.3">
      <c r="A1683" t="s">
        <v>5111</v>
      </c>
      <c r="B1683" t="s">
        <v>29</v>
      </c>
      <c r="C1683" t="s">
        <v>5112</v>
      </c>
      <c r="D1683" t="s">
        <v>5113</v>
      </c>
      <c r="E1683" t="s">
        <v>4655</v>
      </c>
      <c r="G1683" t="s">
        <v>33</v>
      </c>
      <c r="H1683" t="s">
        <v>34</v>
      </c>
      <c r="I1683" t="s">
        <v>4656</v>
      </c>
      <c r="M1683" t="s">
        <v>53</v>
      </c>
      <c r="N1683" t="str">
        <f>IF(AND(PESQUISA!$B$3&lt;&gt;"",OR(PESQUISA!$B$4="TODAS",B1683=PESQUISA!$B$4),ISNUMBER(SEARCH(PESQUISA!$B$3,D1683))),ROW()-1,"")</f>
        <v/>
      </c>
    </row>
    <row r="1684" spans="1:14" x14ac:dyDescent="0.3">
      <c r="A1684" t="s">
        <v>5114</v>
      </c>
      <c r="B1684" t="s">
        <v>29</v>
      </c>
      <c r="C1684" t="s">
        <v>5115</v>
      </c>
      <c r="D1684" t="s">
        <v>5116</v>
      </c>
      <c r="E1684" t="s">
        <v>4660</v>
      </c>
      <c r="G1684" t="s">
        <v>33</v>
      </c>
      <c r="H1684" t="s">
        <v>34</v>
      </c>
      <c r="I1684" t="s">
        <v>4656</v>
      </c>
      <c r="M1684" t="s">
        <v>53</v>
      </c>
      <c r="N1684" t="str">
        <f>IF(AND(PESQUISA!$B$3&lt;&gt;"",OR(PESQUISA!$B$4="TODAS",B1684=PESQUISA!$B$4),ISNUMBER(SEARCH(PESQUISA!$B$3,D1684))),ROW()-1,"")</f>
        <v/>
      </c>
    </row>
    <row r="1685" spans="1:14" x14ac:dyDescent="0.3">
      <c r="A1685" t="s">
        <v>5117</v>
      </c>
      <c r="B1685" t="s">
        <v>29</v>
      </c>
      <c r="C1685" t="s">
        <v>5118</v>
      </c>
      <c r="D1685" t="s">
        <v>5119</v>
      </c>
      <c r="E1685" t="s">
        <v>4655</v>
      </c>
      <c r="F1685" s="7">
        <v>186.33</v>
      </c>
      <c r="G1685" t="s">
        <v>33</v>
      </c>
      <c r="H1685" t="s">
        <v>34</v>
      </c>
      <c r="I1685" t="s">
        <v>4656</v>
      </c>
      <c r="L1685" s="8">
        <v>0.87670000000000003</v>
      </c>
      <c r="M1685" t="s">
        <v>36</v>
      </c>
      <c r="N1685" t="str">
        <f>IF(AND(PESQUISA!$B$3&lt;&gt;"",OR(PESQUISA!$B$4="TODAS",B1685=PESQUISA!$B$4),ISNUMBER(SEARCH(PESQUISA!$B$3,D1685))),ROW()-1,"")</f>
        <v/>
      </c>
    </row>
    <row r="1686" spans="1:14" x14ac:dyDescent="0.3">
      <c r="A1686" t="s">
        <v>5120</v>
      </c>
      <c r="B1686" t="s">
        <v>29</v>
      </c>
      <c r="C1686" t="s">
        <v>5121</v>
      </c>
      <c r="D1686" t="s">
        <v>5122</v>
      </c>
      <c r="E1686" t="s">
        <v>4660</v>
      </c>
      <c r="F1686" s="7">
        <v>582.01</v>
      </c>
      <c r="G1686" t="s">
        <v>33</v>
      </c>
      <c r="H1686" t="s">
        <v>34</v>
      </c>
      <c r="I1686" t="s">
        <v>4656</v>
      </c>
      <c r="L1686" s="8">
        <v>0.66400000000000003</v>
      </c>
      <c r="M1686" t="s">
        <v>36</v>
      </c>
      <c r="N1686" t="str">
        <f>IF(AND(PESQUISA!$B$3&lt;&gt;"",OR(PESQUISA!$B$4="TODAS",B1686=PESQUISA!$B$4),ISNUMBER(SEARCH(PESQUISA!$B$3,D1686))),ROW()-1,"")</f>
        <v/>
      </c>
    </row>
    <row r="1687" spans="1:14" x14ac:dyDescent="0.3">
      <c r="A1687" t="s">
        <v>5123</v>
      </c>
      <c r="B1687" t="s">
        <v>29</v>
      </c>
      <c r="C1687" t="s">
        <v>5124</v>
      </c>
      <c r="D1687" t="s">
        <v>5125</v>
      </c>
      <c r="E1687" t="s">
        <v>4655</v>
      </c>
      <c r="F1687" s="7">
        <v>404.59</v>
      </c>
      <c r="G1687" t="s">
        <v>33</v>
      </c>
      <c r="H1687" t="s">
        <v>34</v>
      </c>
      <c r="I1687" t="s">
        <v>4656</v>
      </c>
      <c r="L1687" s="8">
        <v>0.94320000000000004</v>
      </c>
      <c r="M1687" t="s">
        <v>36</v>
      </c>
      <c r="N1687" t="str">
        <f>IF(AND(PESQUISA!$B$3&lt;&gt;"",OR(PESQUISA!$B$4="TODAS",B1687=PESQUISA!$B$4),ISNUMBER(SEARCH(PESQUISA!$B$3,D1687))),ROW()-1,"")</f>
        <v/>
      </c>
    </row>
    <row r="1688" spans="1:14" x14ac:dyDescent="0.3">
      <c r="A1688" t="s">
        <v>5126</v>
      </c>
      <c r="B1688" t="s">
        <v>29</v>
      </c>
      <c r="C1688" t="s">
        <v>5127</v>
      </c>
      <c r="D1688" t="s">
        <v>5128</v>
      </c>
      <c r="E1688" t="s">
        <v>4660</v>
      </c>
      <c r="F1688" s="7">
        <v>1382.16</v>
      </c>
      <c r="G1688" t="s">
        <v>33</v>
      </c>
      <c r="H1688" t="s">
        <v>34</v>
      </c>
      <c r="I1688" t="s">
        <v>4656</v>
      </c>
      <c r="L1688" s="8">
        <v>0.65310000000000001</v>
      </c>
      <c r="M1688" t="s">
        <v>36</v>
      </c>
      <c r="N1688" t="str">
        <f>IF(AND(PESQUISA!$B$3&lt;&gt;"",OR(PESQUISA!$B$4="TODAS",B1688=PESQUISA!$B$4),ISNUMBER(SEARCH(PESQUISA!$B$3,D1688))),ROW()-1,"")</f>
        <v/>
      </c>
    </row>
    <row r="1689" spans="1:14" x14ac:dyDescent="0.3">
      <c r="A1689" t="s">
        <v>5129</v>
      </c>
      <c r="B1689" t="s">
        <v>29</v>
      </c>
      <c r="C1689" t="s">
        <v>5130</v>
      </c>
      <c r="D1689" t="s">
        <v>5131</v>
      </c>
      <c r="E1689" t="s">
        <v>4655</v>
      </c>
      <c r="G1689" t="s">
        <v>33</v>
      </c>
      <c r="H1689" t="s">
        <v>34</v>
      </c>
      <c r="I1689" t="s">
        <v>4656</v>
      </c>
      <c r="M1689" t="s">
        <v>53</v>
      </c>
      <c r="N1689" t="str">
        <f>IF(AND(PESQUISA!$B$3&lt;&gt;"",OR(PESQUISA!$B$4="TODAS",B1689=PESQUISA!$B$4),ISNUMBER(SEARCH(PESQUISA!$B$3,D1689))),ROW()-1,"")</f>
        <v/>
      </c>
    </row>
    <row r="1690" spans="1:14" x14ac:dyDescent="0.3">
      <c r="A1690" t="s">
        <v>5132</v>
      </c>
      <c r="B1690" t="s">
        <v>29</v>
      </c>
      <c r="C1690" t="s">
        <v>5133</v>
      </c>
      <c r="D1690" t="s">
        <v>5134</v>
      </c>
      <c r="E1690" t="s">
        <v>4660</v>
      </c>
      <c r="G1690" t="s">
        <v>33</v>
      </c>
      <c r="H1690" t="s">
        <v>34</v>
      </c>
      <c r="I1690" t="s">
        <v>4656</v>
      </c>
      <c r="M1690" t="s">
        <v>53</v>
      </c>
      <c r="N1690" t="str">
        <f>IF(AND(PESQUISA!$B$3&lt;&gt;"",OR(PESQUISA!$B$4="TODAS",B1690=PESQUISA!$B$4),ISNUMBER(SEARCH(PESQUISA!$B$3,D1690))),ROW()-1,"")</f>
        <v/>
      </c>
    </row>
    <row r="1691" spans="1:14" x14ac:dyDescent="0.3">
      <c r="A1691" t="s">
        <v>5135</v>
      </c>
      <c r="B1691" t="s">
        <v>29</v>
      </c>
      <c r="C1691" t="s">
        <v>5136</v>
      </c>
      <c r="D1691" t="s">
        <v>5137</v>
      </c>
      <c r="E1691" t="s">
        <v>4655</v>
      </c>
      <c r="F1691" s="7">
        <v>0.42</v>
      </c>
      <c r="G1691" t="s">
        <v>33</v>
      </c>
      <c r="H1691" t="s">
        <v>34</v>
      </c>
      <c r="I1691" t="s">
        <v>4656</v>
      </c>
      <c r="L1691" s="8">
        <v>0</v>
      </c>
      <c r="M1691" t="s">
        <v>36</v>
      </c>
      <c r="N1691" t="str">
        <f>IF(AND(PESQUISA!$B$3&lt;&gt;"",OR(PESQUISA!$B$4="TODAS",B1691=PESQUISA!$B$4),ISNUMBER(SEARCH(PESQUISA!$B$3,D1691))),ROW()-1,"")</f>
        <v/>
      </c>
    </row>
    <row r="1692" spans="1:14" x14ac:dyDescent="0.3">
      <c r="A1692" t="s">
        <v>5138</v>
      </c>
      <c r="B1692" t="s">
        <v>29</v>
      </c>
      <c r="C1692" t="s">
        <v>5139</v>
      </c>
      <c r="D1692" t="s">
        <v>5140</v>
      </c>
      <c r="E1692" t="s">
        <v>4660</v>
      </c>
      <c r="F1692" s="7">
        <v>12.8</v>
      </c>
      <c r="G1692" t="s">
        <v>33</v>
      </c>
      <c r="H1692" t="s">
        <v>34</v>
      </c>
      <c r="I1692" t="s">
        <v>4656</v>
      </c>
      <c r="L1692" s="8">
        <v>0</v>
      </c>
      <c r="M1692" t="s">
        <v>36</v>
      </c>
      <c r="N1692" t="str">
        <f>IF(AND(PESQUISA!$B$3&lt;&gt;"",OR(PESQUISA!$B$4="TODAS",B1692=PESQUISA!$B$4),ISNUMBER(SEARCH(PESQUISA!$B$3,D1692))),ROW()-1,"")</f>
        <v/>
      </c>
    </row>
    <row r="1693" spans="1:14" x14ac:dyDescent="0.3">
      <c r="A1693" t="s">
        <v>5141</v>
      </c>
      <c r="B1693" t="s">
        <v>29</v>
      </c>
      <c r="C1693" t="s">
        <v>5142</v>
      </c>
      <c r="D1693" t="s">
        <v>5143</v>
      </c>
      <c r="E1693" t="s">
        <v>4660</v>
      </c>
      <c r="F1693" s="7">
        <v>6.69</v>
      </c>
      <c r="G1693" t="s">
        <v>33</v>
      </c>
      <c r="H1693" t="s">
        <v>34</v>
      </c>
      <c r="I1693" t="s">
        <v>4656</v>
      </c>
      <c r="L1693" s="8">
        <v>1</v>
      </c>
      <c r="M1693" t="s">
        <v>36</v>
      </c>
      <c r="N1693" t="str">
        <f>IF(AND(PESQUISA!$B$3&lt;&gt;"",OR(PESQUISA!$B$4="TODAS",B1693=PESQUISA!$B$4),ISNUMBER(SEARCH(PESQUISA!$B$3,D1693))),ROW()-1,"")</f>
        <v/>
      </c>
    </row>
    <row r="1694" spans="1:14" x14ac:dyDescent="0.3">
      <c r="A1694" t="s">
        <v>5144</v>
      </c>
      <c r="B1694" t="s">
        <v>29</v>
      </c>
      <c r="C1694" t="s">
        <v>5145</v>
      </c>
      <c r="D1694" t="s">
        <v>5146</v>
      </c>
      <c r="E1694" t="s">
        <v>4655</v>
      </c>
      <c r="F1694" s="7">
        <v>4.33</v>
      </c>
      <c r="G1694" t="s">
        <v>33</v>
      </c>
      <c r="H1694" t="s">
        <v>34</v>
      </c>
      <c r="I1694" t="s">
        <v>4656</v>
      </c>
      <c r="L1694" s="8">
        <v>1</v>
      </c>
      <c r="M1694" t="s">
        <v>36</v>
      </c>
      <c r="N1694" t="str">
        <f>IF(AND(PESQUISA!$B$3&lt;&gt;"",OR(PESQUISA!$B$4="TODAS",B1694=PESQUISA!$B$4),ISNUMBER(SEARCH(PESQUISA!$B$3,D1694))),ROW()-1,"")</f>
        <v/>
      </c>
    </row>
    <row r="1695" spans="1:14" x14ac:dyDescent="0.3">
      <c r="A1695" t="s">
        <v>5147</v>
      </c>
      <c r="B1695" t="s">
        <v>29</v>
      </c>
      <c r="C1695" t="s">
        <v>5148</v>
      </c>
      <c r="D1695" t="s">
        <v>5149</v>
      </c>
      <c r="E1695" t="s">
        <v>4655</v>
      </c>
      <c r="F1695" s="7">
        <v>3.4</v>
      </c>
      <c r="G1695" t="s">
        <v>33</v>
      </c>
      <c r="H1695" t="s">
        <v>34</v>
      </c>
      <c r="I1695" t="s">
        <v>4656</v>
      </c>
      <c r="L1695" s="8">
        <v>1</v>
      </c>
      <c r="M1695" t="s">
        <v>36</v>
      </c>
      <c r="N1695" t="str">
        <f>IF(AND(PESQUISA!$B$3&lt;&gt;"",OR(PESQUISA!$B$4="TODAS",B1695=PESQUISA!$B$4),ISNUMBER(SEARCH(PESQUISA!$B$3,D1695))),ROW()-1,"")</f>
        <v/>
      </c>
    </row>
    <row r="1696" spans="1:14" x14ac:dyDescent="0.3">
      <c r="A1696" t="s">
        <v>5150</v>
      </c>
      <c r="B1696" t="s">
        <v>29</v>
      </c>
      <c r="C1696" t="s">
        <v>5151</v>
      </c>
      <c r="D1696" t="s">
        <v>5152</v>
      </c>
      <c r="E1696" t="s">
        <v>4660</v>
      </c>
      <c r="F1696" s="7">
        <v>5.25</v>
      </c>
      <c r="G1696" t="s">
        <v>33</v>
      </c>
      <c r="H1696" t="s">
        <v>34</v>
      </c>
      <c r="I1696" t="s">
        <v>4656</v>
      </c>
      <c r="L1696" s="8">
        <v>1</v>
      </c>
      <c r="M1696" t="s">
        <v>36</v>
      </c>
      <c r="N1696" t="str">
        <f>IF(AND(PESQUISA!$B$3&lt;&gt;"",OR(PESQUISA!$B$4="TODAS",B1696=PESQUISA!$B$4),ISNUMBER(SEARCH(PESQUISA!$B$3,D1696))),ROW()-1,"")</f>
        <v/>
      </c>
    </row>
    <row r="1697" spans="1:14" x14ac:dyDescent="0.3">
      <c r="A1697" t="s">
        <v>5153</v>
      </c>
      <c r="B1697" t="s">
        <v>29</v>
      </c>
      <c r="C1697" t="s">
        <v>5154</v>
      </c>
      <c r="D1697" t="s">
        <v>5155</v>
      </c>
      <c r="E1697" t="s">
        <v>4660</v>
      </c>
      <c r="F1697" s="7">
        <v>169.36</v>
      </c>
      <c r="G1697" t="s">
        <v>33</v>
      </c>
      <c r="H1697" t="s">
        <v>34</v>
      </c>
      <c r="I1697" t="s">
        <v>4656</v>
      </c>
      <c r="L1697" s="8">
        <v>0.73729999999999996</v>
      </c>
      <c r="M1697" t="s">
        <v>36</v>
      </c>
      <c r="N1697" t="str">
        <f>IF(AND(PESQUISA!$B$3&lt;&gt;"",OR(PESQUISA!$B$4="TODAS",B1697=PESQUISA!$B$4),ISNUMBER(SEARCH(PESQUISA!$B$3,D1697))),ROW()-1,"")</f>
        <v/>
      </c>
    </row>
    <row r="1698" spans="1:14" x14ac:dyDescent="0.3">
      <c r="A1698" t="s">
        <v>5156</v>
      </c>
      <c r="B1698" t="s">
        <v>29</v>
      </c>
      <c r="C1698" t="s">
        <v>5157</v>
      </c>
      <c r="D1698" t="s">
        <v>5158</v>
      </c>
      <c r="E1698" t="s">
        <v>4655</v>
      </c>
      <c r="F1698" s="7">
        <v>99.59</v>
      </c>
      <c r="G1698" t="s">
        <v>33</v>
      </c>
      <c r="H1698" t="s">
        <v>34</v>
      </c>
      <c r="I1698" t="s">
        <v>4656</v>
      </c>
      <c r="L1698" s="8">
        <v>0.66400000000000003</v>
      </c>
      <c r="M1698" t="s">
        <v>36</v>
      </c>
      <c r="N1698" t="str">
        <f>IF(AND(PESQUISA!$B$3&lt;&gt;"",OR(PESQUISA!$B$4="TODAS",B1698=PESQUISA!$B$4),ISNUMBER(SEARCH(PESQUISA!$B$3,D1698))),ROW()-1,"")</f>
        <v/>
      </c>
    </row>
    <row r="1699" spans="1:14" x14ac:dyDescent="0.3">
      <c r="A1699" t="s">
        <v>5159</v>
      </c>
      <c r="B1699" t="s">
        <v>29</v>
      </c>
      <c r="C1699" t="s">
        <v>5160</v>
      </c>
      <c r="D1699" t="s">
        <v>5161</v>
      </c>
      <c r="E1699" t="s">
        <v>4660</v>
      </c>
      <c r="F1699" s="7">
        <v>107.07</v>
      </c>
      <c r="G1699" t="s">
        <v>33</v>
      </c>
      <c r="H1699" t="s">
        <v>34</v>
      </c>
      <c r="I1699" t="s">
        <v>4656</v>
      </c>
      <c r="L1699" s="8">
        <v>0.58450000000000002</v>
      </c>
      <c r="M1699" t="s">
        <v>36</v>
      </c>
      <c r="N1699" t="str">
        <f>IF(AND(PESQUISA!$B$3&lt;&gt;"",OR(PESQUISA!$B$4="TODAS",B1699=PESQUISA!$B$4),ISNUMBER(SEARCH(PESQUISA!$B$3,D1699))),ROW()-1,"")</f>
        <v/>
      </c>
    </row>
    <row r="1700" spans="1:14" x14ac:dyDescent="0.3">
      <c r="A1700" t="s">
        <v>5162</v>
      </c>
      <c r="B1700" t="s">
        <v>29</v>
      </c>
      <c r="C1700" t="s">
        <v>5163</v>
      </c>
      <c r="D1700" t="s">
        <v>5164</v>
      </c>
      <c r="E1700" t="s">
        <v>4655</v>
      </c>
      <c r="F1700" s="7">
        <v>70.12</v>
      </c>
      <c r="G1700" t="s">
        <v>33</v>
      </c>
      <c r="H1700" t="s">
        <v>34</v>
      </c>
      <c r="I1700" t="s">
        <v>4656</v>
      </c>
      <c r="L1700" s="8">
        <v>0.52280000000000004</v>
      </c>
      <c r="M1700" t="s">
        <v>36</v>
      </c>
      <c r="N1700" t="str">
        <f>IF(AND(PESQUISA!$B$3&lt;&gt;"",OR(PESQUISA!$B$4="TODAS",B1700=PESQUISA!$B$4),ISNUMBER(SEARCH(PESQUISA!$B$3,D1700))),ROW()-1,"")</f>
        <v/>
      </c>
    </row>
    <row r="1701" spans="1:14" x14ac:dyDescent="0.3">
      <c r="A1701" t="s">
        <v>5165</v>
      </c>
      <c r="B1701" t="s">
        <v>29</v>
      </c>
      <c r="C1701" t="s">
        <v>5166</v>
      </c>
      <c r="D1701" t="s">
        <v>5167</v>
      </c>
      <c r="E1701" t="s">
        <v>4655</v>
      </c>
      <c r="F1701" s="7">
        <v>46.37</v>
      </c>
      <c r="G1701" t="s">
        <v>33</v>
      </c>
      <c r="H1701" t="s">
        <v>34</v>
      </c>
      <c r="I1701" t="s">
        <v>4656</v>
      </c>
      <c r="L1701" s="8">
        <v>0</v>
      </c>
      <c r="M1701" t="s">
        <v>36</v>
      </c>
      <c r="N1701" t="str">
        <f>IF(AND(PESQUISA!$B$3&lt;&gt;"",OR(PESQUISA!$B$4="TODAS",B1701=PESQUISA!$B$4),ISNUMBER(SEARCH(PESQUISA!$B$3,D1701))),ROW()-1,"")</f>
        <v/>
      </c>
    </row>
    <row r="1702" spans="1:14" x14ac:dyDescent="0.3">
      <c r="A1702" t="s">
        <v>5168</v>
      </c>
      <c r="B1702" t="s">
        <v>29</v>
      </c>
      <c r="C1702" t="s">
        <v>5169</v>
      </c>
      <c r="D1702" t="s">
        <v>5170</v>
      </c>
      <c r="E1702" t="s">
        <v>4660</v>
      </c>
      <c r="F1702" s="7">
        <v>106.05</v>
      </c>
      <c r="G1702" t="s">
        <v>33</v>
      </c>
      <c r="H1702" t="s">
        <v>34</v>
      </c>
      <c r="I1702" t="s">
        <v>4656</v>
      </c>
      <c r="L1702" s="8">
        <v>0</v>
      </c>
      <c r="M1702" t="s">
        <v>36</v>
      </c>
      <c r="N1702" t="str">
        <f>IF(AND(PESQUISA!$B$3&lt;&gt;"",OR(PESQUISA!$B$4="TODAS",B1702=PESQUISA!$B$4),ISNUMBER(SEARCH(PESQUISA!$B$3,D1702))),ROW()-1,"")</f>
        <v/>
      </c>
    </row>
    <row r="1703" spans="1:14" x14ac:dyDescent="0.3">
      <c r="A1703" t="s">
        <v>5171</v>
      </c>
      <c r="B1703" t="s">
        <v>29</v>
      </c>
      <c r="C1703" t="s">
        <v>5172</v>
      </c>
      <c r="D1703" t="s">
        <v>5173</v>
      </c>
      <c r="E1703" t="s">
        <v>4655</v>
      </c>
      <c r="F1703" s="7">
        <v>12.67</v>
      </c>
      <c r="G1703" t="s">
        <v>33</v>
      </c>
      <c r="H1703" t="s">
        <v>34</v>
      </c>
      <c r="I1703" t="s">
        <v>4656</v>
      </c>
      <c r="L1703" s="8">
        <v>0</v>
      </c>
      <c r="M1703" t="s">
        <v>36</v>
      </c>
      <c r="N1703" t="str">
        <f>IF(AND(PESQUISA!$B$3&lt;&gt;"",OR(PESQUISA!$B$4="TODAS",B1703=PESQUISA!$B$4),ISNUMBER(SEARCH(PESQUISA!$B$3,D1703))),ROW()-1,"")</f>
        <v/>
      </c>
    </row>
    <row r="1704" spans="1:14" x14ac:dyDescent="0.3">
      <c r="A1704" t="s">
        <v>5174</v>
      </c>
      <c r="B1704" t="s">
        <v>29</v>
      </c>
      <c r="C1704" t="s">
        <v>5175</v>
      </c>
      <c r="D1704" t="s">
        <v>5176</v>
      </c>
      <c r="E1704" t="s">
        <v>4660</v>
      </c>
      <c r="F1704" s="7">
        <v>303.08</v>
      </c>
      <c r="G1704" t="s">
        <v>33</v>
      </c>
      <c r="H1704" t="s">
        <v>34</v>
      </c>
      <c r="I1704" t="s">
        <v>4656</v>
      </c>
      <c r="L1704" s="8">
        <v>0</v>
      </c>
      <c r="M1704" t="s">
        <v>36</v>
      </c>
      <c r="N1704" t="str">
        <f>IF(AND(PESQUISA!$B$3&lt;&gt;"",OR(PESQUISA!$B$4="TODAS",B1704=PESQUISA!$B$4),ISNUMBER(SEARCH(PESQUISA!$B$3,D1704))),ROW()-1,"")</f>
        <v/>
      </c>
    </row>
    <row r="1705" spans="1:14" x14ac:dyDescent="0.3">
      <c r="A1705" t="s">
        <v>5177</v>
      </c>
      <c r="B1705" t="s">
        <v>29</v>
      </c>
      <c r="C1705" t="s">
        <v>5178</v>
      </c>
      <c r="D1705" t="s">
        <v>5179</v>
      </c>
      <c r="E1705" t="s">
        <v>4655</v>
      </c>
      <c r="G1705" t="s">
        <v>33</v>
      </c>
      <c r="H1705" t="s">
        <v>34</v>
      </c>
      <c r="I1705" t="s">
        <v>4656</v>
      </c>
      <c r="M1705" t="s">
        <v>53</v>
      </c>
      <c r="N1705" t="str">
        <f>IF(AND(PESQUISA!$B$3&lt;&gt;"",OR(PESQUISA!$B$4="TODAS",B1705=PESQUISA!$B$4),ISNUMBER(SEARCH(PESQUISA!$B$3,D1705))),ROW()-1,"")</f>
        <v/>
      </c>
    </row>
    <row r="1706" spans="1:14" x14ac:dyDescent="0.3">
      <c r="A1706" t="s">
        <v>5180</v>
      </c>
      <c r="B1706" t="s">
        <v>29</v>
      </c>
      <c r="C1706" t="s">
        <v>5181</v>
      </c>
      <c r="D1706" t="s">
        <v>5182</v>
      </c>
      <c r="E1706" t="s">
        <v>4660</v>
      </c>
      <c r="G1706" t="s">
        <v>33</v>
      </c>
      <c r="H1706" t="s">
        <v>34</v>
      </c>
      <c r="I1706" t="s">
        <v>4656</v>
      </c>
      <c r="M1706" t="s">
        <v>53</v>
      </c>
      <c r="N1706" t="str">
        <f>IF(AND(PESQUISA!$B$3&lt;&gt;"",OR(PESQUISA!$B$4="TODAS",B1706=PESQUISA!$B$4),ISNUMBER(SEARCH(PESQUISA!$B$3,D1706))),ROW()-1,"")</f>
        <v/>
      </c>
    </row>
    <row r="1707" spans="1:14" x14ac:dyDescent="0.3">
      <c r="A1707" t="s">
        <v>5183</v>
      </c>
      <c r="B1707" t="s">
        <v>29</v>
      </c>
      <c r="C1707" t="s">
        <v>5184</v>
      </c>
      <c r="D1707" t="s">
        <v>5185</v>
      </c>
      <c r="E1707" t="s">
        <v>4655</v>
      </c>
      <c r="F1707" s="7">
        <v>8.9</v>
      </c>
      <c r="G1707" t="s">
        <v>33</v>
      </c>
      <c r="H1707" t="s">
        <v>34</v>
      </c>
      <c r="I1707" t="s">
        <v>4656</v>
      </c>
      <c r="L1707" s="8">
        <v>0</v>
      </c>
      <c r="M1707" t="s">
        <v>36</v>
      </c>
      <c r="N1707" t="str">
        <f>IF(AND(PESQUISA!$B$3&lt;&gt;"",OR(PESQUISA!$B$4="TODAS",B1707=PESQUISA!$B$4),ISNUMBER(SEARCH(PESQUISA!$B$3,D1707))),ROW()-1,"")</f>
        <v/>
      </c>
    </row>
    <row r="1708" spans="1:14" x14ac:dyDescent="0.3">
      <c r="A1708" t="s">
        <v>5186</v>
      </c>
      <c r="B1708" t="s">
        <v>29</v>
      </c>
      <c r="C1708" t="s">
        <v>5187</v>
      </c>
      <c r="D1708" t="s">
        <v>5188</v>
      </c>
      <c r="E1708" t="s">
        <v>4660</v>
      </c>
      <c r="F1708" s="7">
        <v>196.42</v>
      </c>
      <c r="G1708" t="s">
        <v>33</v>
      </c>
      <c r="H1708" t="s">
        <v>34</v>
      </c>
      <c r="I1708" t="s">
        <v>4656</v>
      </c>
      <c r="L1708" s="8">
        <v>0</v>
      </c>
      <c r="M1708" t="s">
        <v>36</v>
      </c>
      <c r="N1708" t="str">
        <f>IF(AND(PESQUISA!$B$3&lt;&gt;"",OR(PESQUISA!$B$4="TODAS",B1708=PESQUISA!$B$4),ISNUMBER(SEARCH(PESQUISA!$B$3,D1708))),ROW()-1,"")</f>
        <v/>
      </c>
    </row>
    <row r="1709" spans="1:14" x14ac:dyDescent="0.3">
      <c r="A1709" t="s">
        <v>5189</v>
      </c>
      <c r="B1709" t="s">
        <v>29</v>
      </c>
      <c r="C1709" t="s">
        <v>5190</v>
      </c>
      <c r="D1709" t="s">
        <v>5191</v>
      </c>
      <c r="E1709" t="s">
        <v>4655</v>
      </c>
      <c r="F1709" s="7">
        <v>7.92</v>
      </c>
      <c r="G1709" t="s">
        <v>33</v>
      </c>
      <c r="H1709" t="s">
        <v>34</v>
      </c>
      <c r="I1709" t="s">
        <v>4656</v>
      </c>
      <c r="L1709" s="8">
        <v>0</v>
      </c>
      <c r="M1709" t="s">
        <v>36</v>
      </c>
      <c r="N1709" t="str">
        <f>IF(AND(PESQUISA!$B$3&lt;&gt;"",OR(PESQUISA!$B$4="TODAS",B1709=PESQUISA!$B$4),ISNUMBER(SEARCH(PESQUISA!$B$3,D1709))),ROW()-1,"")</f>
        <v/>
      </c>
    </row>
    <row r="1710" spans="1:14" x14ac:dyDescent="0.3">
      <c r="A1710" t="s">
        <v>5192</v>
      </c>
      <c r="B1710" t="s">
        <v>29</v>
      </c>
      <c r="C1710" t="s">
        <v>5193</v>
      </c>
      <c r="D1710" t="s">
        <v>5194</v>
      </c>
      <c r="E1710" t="s">
        <v>4660</v>
      </c>
      <c r="F1710" s="7">
        <v>178.71</v>
      </c>
      <c r="G1710" t="s">
        <v>33</v>
      </c>
      <c r="H1710" t="s">
        <v>34</v>
      </c>
      <c r="I1710" t="s">
        <v>4656</v>
      </c>
      <c r="L1710" s="8">
        <v>0</v>
      </c>
      <c r="M1710" t="s">
        <v>36</v>
      </c>
      <c r="N1710" t="str">
        <f>IF(AND(PESQUISA!$B$3&lt;&gt;"",OR(PESQUISA!$B$4="TODAS",B1710=PESQUISA!$B$4),ISNUMBER(SEARCH(PESQUISA!$B$3,D1710))),ROW()-1,"")</f>
        <v/>
      </c>
    </row>
    <row r="1711" spans="1:14" x14ac:dyDescent="0.3">
      <c r="A1711" t="s">
        <v>5195</v>
      </c>
      <c r="B1711" t="s">
        <v>29</v>
      </c>
      <c r="C1711" t="s">
        <v>5196</v>
      </c>
      <c r="D1711" t="s">
        <v>5197</v>
      </c>
      <c r="E1711" t="s">
        <v>4655</v>
      </c>
      <c r="F1711" s="7">
        <v>5.6</v>
      </c>
      <c r="G1711" t="s">
        <v>33</v>
      </c>
      <c r="H1711" t="s">
        <v>34</v>
      </c>
      <c r="I1711" t="s">
        <v>4656</v>
      </c>
      <c r="L1711" s="8">
        <v>0</v>
      </c>
      <c r="M1711" t="s">
        <v>36</v>
      </c>
      <c r="N1711" t="str">
        <f>IF(AND(PESQUISA!$B$3&lt;&gt;"",OR(PESQUISA!$B$4="TODAS",B1711=PESQUISA!$B$4),ISNUMBER(SEARCH(PESQUISA!$B$3,D1711))),ROW()-1,"")</f>
        <v/>
      </c>
    </row>
    <row r="1712" spans="1:14" x14ac:dyDescent="0.3">
      <c r="A1712" t="s">
        <v>5198</v>
      </c>
      <c r="B1712" t="s">
        <v>29</v>
      </c>
      <c r="C1712" t="s">
        <v>5199</v>
      </c>
      <c r="D1712" t="s">
        <v>5200</v>
      </c>
      <c r="E1712" t="s">
        <v>4660</v>
      </c>
      <c r="F1712" s="7">
        <v>78.56</v>
      </c>
      <c r="G1712" t="s">
        <v>33</v>
      </c>
      <c r="H1712" t="s">
        <v>34</v>
      </c>
      <c r="I1712" t="s">
        <v>4656</v>
      </c>
      <c r="L1712" s="8">
        <v>0</v>
      </c>
      <c r="M1712" t="s">
        <v>36</v>
      </c>
      <c r="N1712" t="str">
        <f>IF(AND(PESQUISA!$B$3&lt;&gt;"",OR(PESQUISA!$B$4="TODAS",B1712=PESQUISA!$B$4),ISNUMBER(SEARCH(PESQUISA!$B$3,D1712))),ROW()-1,"")</f>
        <v/>
      </c>
    </row>
    <row r="1713" spans="1:14" x14ac:dyDescent="0.3">
      <c r="A1713" t="s">
        <v>5201</v>
      </c>
      <c r="B1713" t="s">
        <v>29</v>
      </c>
      <c r="C1713" t="s">
        <v>5202</v>
      </c>
      <c r="D1713" t="s">
        <v>5203</v>
      </c>
      <c r="E1713" t="s">
        <v>4655</v>
      </c>
      <c r="F1713" s="7">
        <v>20.75</v>
      </c>
      <c r="G1713" t="s">
        <v>33</v>
      </c>
      <c r="H1713" t="s">
        <v>34</v>
      </c>
      <c r="I1713" t="s">
        <v>4656</v>
      </c>
      <c r="L1713" s="8">
        <v>0</v>
      </c>
      <c r="M1713" t="s">
        <v>36</v>
      </c>
      <c r="N1713" t="str">
        <f>IF(AND(PESQUISA!$B$3&lt;&gt;"",OR(PESQUISA!$B$4="TODAS",B1713=PESQUISA!$B$4),ISNUMBER(SEARCH(PESQUISA!$B$3,D1713))),ROW()-1,"")</f>
        <v/>
      </c>
    </row>
    <row r="1714" spans="1:14" x14ac:dyDescent="0.3">
      <c r="A1714" t="s">
        <v>5204</v>
      </c>
      <c r="B1714" t="s">
        <v>29</v>
      </c>
      <c r="C1714" t="s">
        <v>5205</v>
      </c>
      <c r="D1714" t="s">
        <v>5206</v>
      </c>
      <c r="E1714" t="s">
        <v>4660</v>
      </c>
      <c r="F1714" s="7">
        <v>21.91</v>
      </c>
      <c r="G1714" t="s">
        <v>33</v>
      </c>
      <c r="H1714" t="s">
        <v>34</v>
      </c>
      <c r="I1714" t="s">
        <v>4656</v>
      </c>
      <c r="L1714" s="8">
        <v>0</v>
      </c>
      <c r="M1714" t="s">
        <v>36</v>
      </c>
      <c r="N1714" t="str">
        <f>IF(AND(PESQUISA!$B$3&lt;&gt;"",OR(PESQUISA!$B$4="TODAS",B1714=PESQUISA!$B$4),ISNUMBER(SEARCH(PESQUISA!$B$3,D1714))),ROW()-1,"")</f>
        <v/>
      </c>
    </row>
    <row r="1715" spans="1:14" x14ac:dyDescent="0.3">
      <c r="A1715" t="s">
        <v>5207</v>
      </c>
      <c r="B1715" t="s">
        <v>29</v>
      </c>
      <c r="C1715" t="s">
        <v>5208</v>
      </c>
      <c r="D1715" t="s">
        <v>5209</v>
      </c>
      <c r="E1715" t="s">
        <v>4655</v>
      </c>
      <c r="G1715" t="s">
        <v>33</v>
      </c>
      <c r="H1715" t="s">
        <v>34</v>
      </c>
      <c r="I1715" t="s">
        <v>4656</v>
      </c>
      <c r="M1715" t="s">
        <v>53</v>
      </c>
      <c r="N1715" t="str">
        <f>IF(AND(PESQUISA!$B$3&lt;&gt;"",OR(PESQUISA!$B$4="TODAS",B1715=PESQUISA!$B$4),ISNUMBER(SEARCH(PESQUISA!$B$3,D1715))),ROW()-1,"")</f>
        <v/>
      </c>
    </row>
    <row r="1716" spans="1:14" x14ac:dyDescent="0.3">
      <c r="A1716" t="s">
        <v>5210</v>
      </c>
      <c r="B1716" t="s">
        <v>29</v>
      </c>
      <c r="C1716" t="s">
        <v>5211</v>
      </c>
      <c r="D1716" t="s">
        <v>5212</v>
      </c>
      <c r="E1716" t="s">
        <v>4660</v>
      </c>
      <c r="G1716" t="s">
        <v>33</v>
      </c>
      <c r="H1716" t="s">
        <v>34</v>
      </c>
      <c r="I1716" t="s">
        <v>4656</v>
      </c>
      <c r="M1716" t="s">
        <v>53</v>
      </c>
      <c r="N1716" t="str">
        <f>IF(AND(PESQUISA!$B$3&lt;&gt;"",OR(PESQUISA!$B$4="TODAS",B1716=PESQUISA!$B$4),ISNUMBER(SEARCH(PESQUISA!$B$3,D1716))),ROW()-1,"")</f>
        <v/>
      </c>
    </row>
    <row r="1717" spans="1:14" x14ac:dyDescent="0.3">
      <c r="A1717" t="s">
        <v>5213</v>
      </c>
      <c r="B1717" t="s">
        <v>29</v>
      </c>
      <c r="C1717" t="s">
        <v>5214</v>
      </c>
      <c r="D1717" t="s">
        <v>5215</v>
      </c>
      <c r="E1717" t="s">
        <v>4655</v>
      </c>
      <c r="G1717" t="s">
        <v>33</v>
      </c>
      <c r="H1717" t="s">
        <v>34</v>
      </c>
      <c r="I1717" t="s">
        <v>4656</v>
      </c>
      <c r="M1717" t="s">
        <v>53</v>
      </c>
      <c r="N1717" t="str">
        <f>IF(AND(PESQUISA!$B$3&lt;&gt;"",OR(PESQUISA!$B$4="TODAS",B1717=PESQUISA!$B$4),ISNUMBER(SEARCH(PESQUISA!$B$3,D1717))),ROW()-1,"")</f>
        <v/>
      </c>
    </row>
    <row r="1718" spans="1:14" x14ac:dyDescent="0.3">
      <c r="A1718" t="s">
        <v>5216</v>
      </c>
      <c r="B1718" t="s">
        <v>29</v>
      </c>
      <c r="C1718" t="s">
        <v>5217</v>
      </c>
      <c r="D1718" t="s">
        <v>5218</v>
      </c>
      <c r="E1718" t="s">
        <v>4660</v>
      </c>
      <c r="G1718" t="s">
        <v>33</v>
      </c>
      <c r="H1718" t="s">
        <v>34</v>
      </c>
      <c r="I1718" t="s">
        <v>4656</v>
      </c>
      <c r="M1718" t="s">
        <v>53</v>
      </c>
      <c r="N1718" t="str">
        <f>IF(AND(PESQUISA!$B$3&lt;&gt;"",OR(PESQUISA!$B$4="TODAS",B1718=PESQUISA!$B$4),ISNUMBER(SEARCH(PESQUISA!$B$3,D1718))),ROW()-1,"")</f>
        <v/>
      </c>
    </row>
    <row r="1719" spans="1:14" x14ac:dyDescent="0.3">
      <c r="A1719" t="s">
        <v>5219</v>
      </c>
      <c r="B1719" t="s">
        <v>29</v>
      </c>
      <c r="C1719" t="s">
        <v>5220</v>
      </c>
      <c r="D1719" t="s">
        <v>5221</v>
      </c>
      <c r="E1719" t="s">
        <v>4655</v>
      </c>
      <c r="F1719" s="7">
        <v>110.91</v>
      </c>
      <c r="G1719" t="s">
        <v>33</v>
      </c>
      <c r="H1719" t="s">
        <v>34</v>
      </c>
      <c r="I1719" t="s">
        <v>4656</v>
      </c>
      <c r="L1719" s="8">
        <v>0.69830000000000003</v>
      </c>
      <c r="M1719" t="s">
        <v>36</v>
      </c>
      <c r="N1719" t="str">
        <f>IF(AND(PESQUISA!$B$3&lt;&gt;"",OR(PESQUISA!$B$4="TODAS",B1719=PESQUISA!$B$4),ISNUMBER(SEARCH(PESQUISA!$B$3,D1719))),ROW()-1,"")</f>
        <v/>
      </c>
    </row>
    <row r="1720" spans="1:14" x14ac:dyDescent="0.3">
      <c r="A1720" t="s">
        <v>5222</v>
      </c>
      <c r="B1720" t="s">
        <v>29</v>
      </c>
      <c r="C1720" t="s">
        <v>5223</v>
      </c>
      <c r="D1720" t="s">
        <v>5224</v>
      </c>
      <c r="E1720" t="s">
        <v>4660</v>
      </c>
      <c r="F1720" s="7">
        <v>224.17</v>
      </c>
      <c r="G1720" t="s">
        <v>33</v>
      </c>
      <c r="H1720" t="s">
        <v>34</v>
      </c>
      <c r="I1720" t="s">
        <v>4656</v>
      </c>
      <c r="L1720" s="8">
        <v>0.71699999999999997</v>
      </c>
      <c r="M1720" t="s">
        <v>36</v>
      </c>
      <c r="N1720" t="str">
        <f>IF(AND(PESQUISA!$B$3&lt;&gt;"",OR(PESQUISA!$B$4="TODAS",B1720=PESQUISA!$B$4),ISNUMBER(SEARCH(PESQUISA!$B$3,D1720))),ROW()-1,"")</f>
        <v/>
      </c>
    </row>
    <row r="1721" spans="1:14" x14ac:dyDescent="0.3">
      <c r="A1721" t="s">
        <v>5225</v>
      </c>
      <c r="B1721" t="s">
        <v>29</v>
      </c>
      <c r="C1721" t="s">
        <v>5226</v>
      </c>
      <c r="D1721" t="s">
        <v>5227</v>
      </c>
      <c r="E1721" t="s">
        <v>4655</v>
      </c>
      <c r="F1721" s="7">
        <v>182.41</v>
      </c>
      <c r="G1721" t="s">
        <v>33</v>
      </c>
      <c r="H1721" t="s">
        <v>34</v>
      </c>
      <c r="I1721" t="s">
        <v>4656</v>
      </c>
      <c r="L1721" s="8">
        <v>0.81659999999999999</v>
      </c>
      <c r="M1721" t="s">
        <v>36</v>
      </c>
      <c r="N1721" t="str">
        <f>IF(AND(PESQUISA!$B$3&lt;&gt;"",OR(PESQUISA!$B$4="TODAS",B1721=PESQUISA!$B$4),ISNUMBER(SEARCH(PESQUISA!$B$3,D1721))),ROW()-1,"")</f>
        <v/>
      </c>
    </row>
    <row r="1722" spans="1:14" x14ac:dyDescent="0.3">
      <c r="A1722" t="s">
        <v>5228</v>
      </c>
      <c r="B1722" t="s">
        <v>29</v>
      </c>
      <c r="C1722" t="s">
        <v>5229</v>
      </c>
      <c r="D1722" t="s">
        <v>5230</v>
      </c>
      <c r="E1722" t="s">
        <v>4660</v>
      </c>
      <c r="F1722" s="7">
        <v>357.92</v>
      </c>
      <c r="G1722" t="s">
        <v>33</v>
      </c>
      <c r="H1722" t="s">
        <v>34</v>
      </c>
      <c r="I1722" t="s">
        <v>4656</v>
      </c>
      <c r="L1722" s="8">
        <v>0.86370000000000002</v>
      </c>
      <c r="M1722" t="s">
        <v>36</v>
      </c>
      <c r="N1722" t="str">
        <f>IF(AND(PESQUISA!$B$3&lt;&gt;"",OR(PESQUISA!$B$4="TODAS",B1722=PESQUISA!$B$4),ISNUMBER(SEARCH(PESQUISA!$B$3,D1722))),ROW()-1,"")</f>
        <v/>
      </c>
    </row>
    <row r="1723" spans="1:14" x14ac:dyDescent="0.3">
      <c r="A1723" t="s">
        <v>5231</v>
      </c>
      <c r="B1723" t="s">
        <v>29</v>
      </c>
      <c r="C1723" t="s">
        <v>5232</v>
      </c>
      <c r="D1723" t="s">
        <v>5233</v>
      </c>
      <c r="E1723" t="s">
        <v>4655</v>
      </c>
      <c r="G1723" t="s">
        <v>33</v>
      </c>
      <c r="H1723" t="s">
        <v>34</v>
      </c>
      <c r="I1723" t="s">
        <v>4656</v>
      </c>
      <c r="M1723" t="s">
        <v>53</v>
      </c>
      <c r="N1723" t="str">
        <f>IF(AND(PESQUISA!$B$3&lt;&gt;"",OR(PESQUISA!$B$4="TODAS",B1723=PESQUISA!$B$4),ISNUMBER(SEARCH(PESQUISA!$B$3,D1723))),ROW()-1,"")</f>
        <v/>
      </c>
    </row>
    <row r="1724" spans="1:14" x14ac:dyDescent="0.3">
      <c r="A1724" t="s">
        <v>5234</v>
      </c>
      <c r="B1724" t="s">
        <v>29</v>
      </c>
      <c r="C1724" t="s">
        <v>5235</v>
      </c>
      <c r="D1724" t="s">
        <v>5236</v>
      </c>
      <c r="E1724" t="s">
        <v>4660</v>
      </c>
      <c r="G1724" t="s">
        <v>33</v>
      </c>
      <c r="H1724" t="s">
        <v>34</v>
      </c>
      <c r="I1724" t="s">
        <v>4656</v>
      </c>
      <c r="M1724" t="s">
        <v>53</v>
      </c>
      <c r="N1724" t="str">
        <f>IF(AND(PESQUISA!$B$3&lt;&gt;"",OR(PESQUISA!$B$4="TODAS",B1724=PESQUISA!$B$4),ISNUMBER(SEARCH(PESQUISA!$B$3,D1724))),ROW()-1,"")</f>
        <v/>
      </c>
    </row>
    <row r="1725" spans="1:14" x14ac:dyDescent="0.3">
      <c r="A1725" t="s">
        <v>5237</v>
      </c>
      <c r="B1725" t="s">
        <v>29</v>
      </c>
      <c r="C1725" t="s">
        <v>5238</v>
      </c>
      <c r="D1725" t="s">
        <v>5239</v>
      </c>
      <c r="E1725" t="s">
        <v>4655</v>
      </c>
      <c r="G1725" t="s">
        <v>33</v>
      </c>
      <c r="H1725" t="s">
        <v>34</v>
      </c>
      <c r="I1725" t="s">
        <v>4656</v>
      </c>
      <c r="M1725" t="s">
        <v>53</v>
      </c>
      <c r="N1725" t="str">
        <f>IF(AND(PESQUISA!$B$3&lt;&gt;"",OR(PESQUISA!$B$4="TODAS",B1725=PESQUISA!$B$4),ISNUMBER(SEARCH(PESQUISA!$B$3,D1725))),ROW()-1,"")</f>
        <v/>
      </c>
    </row>
    <row r="1726" spans="1:14" x14ac:dyDescent="0.3">
      <c r="A1726" t="s">
        <v>5240</v>
      </c>
      <c r="B1726" t="s">
        <v>29</v>
      </c>
      <c r="C1726" t="s">
        <v>5241</v>
      </c>
      <c r="D1726" t="s">
        <v>5242</v>
      </c>
      <c r="E1726" t="s">
        <v>4660</v>
      </c>
      <c r="G1726" t="s">
        <v>33</v>
      </c>
      <c r="H1726" t="s">
        <v>34</v>
      </c>
      <c r="I1726" t="s">
        <v>4656</v>
      </c>
      <c r="M1726" t="s">
        <v>53</v>
      </c>
      <c r="N1726" t="str">
        <f>IF(AND(PESQUISA!$B$3&lt;&gt;"",OR(PESQUISA!$B$4="TODAS",B1726=PESQUISA!$B$4),ISNUMBER(SEARCH(PESQUISA!$B$3,D1726))),ROW()-1,"")</f>
        <v/>
      </c>
    </row>
    <row r="1727" spans="1:14" x14ac:dyDescent="0.3">
      <c r="A1727" t="s">
        <v>5243</v>
      </c>
      <c r="B1727" t="s">
        <v>29</v>
      </c>
      <c r="C1727" t="s">
        <v>5244</v>
      </c>
      <c r="D1727" t="s">
        <v>5245</v>
      </c>
      <c r="E1727" t="s">
        <v>4655</v>
      </c>
      <c r="G1727" t="s">
        <v>33</v>
      </c>
      <c r="H1727" t="s">
        <v>34</v>
      </c>
      <c r="I1727" t="s">
        <v>4656</v>
      </c>
      <c r="M1727" t="s">
        <v>53</v>
      </c>
      <c r="N1727" t="str">
        <f>IF(AND(PESQUISA!$B$3&lt;&gt;"",OR(PESQUISA!$B$4="TODAS",B1727=PESQUISA!$B$4),ISNUMBER(SEARCH(PESQUISA!$B$3,D1727))),ROW()-1,"")</f>
        <v/>
      </c>
    </row>
    <row r="1728" spans="1:14" x14ac:dyDescent="0.3">
      <c r="A1728" t="s">
        <v>5246</v>
      </c>
      <c r="B1728" t="s">
        <v>29</v>
      </c>
      <c r="C1728" t="s">
        <v>5247</v>
      </c>
      <c r="D1728" t="s">
        <v>5248</v>
      </c>
      <c r="E1728" t="s">
        <v>4660</v>
      </c>
      <c r="G1728" t="s">
        <v>33</v>
      </c>
      <c r="H1728" t="s">
        <v>34</v>
      </c>
      <c r="I1728" t="s">
        <v>4656</v>
      </c>
      <c r="M1728" t="s">
        <v>53</v>
      </c>
      <c r="N1728" t="str">
        <f>IF(AND(PESQUISA!$B$3&lt;&gt;"",OR(PESQUISA!$B$4="TODAS",B1728=PESQUISA!$B$4),ISNUMBER(SEARCH(PESQUISA!$B$3,D1728))),ROW()-1,"")</f>
        <v/>
      </c>
    </row>
    <row r="1729" spans="1:14" x14ac:dyDescent="0.3">
      <c r="A1729" t="s">
        <v>5249</v>
      </c>
      <c r="B1729" t="s">
        <v>29</v>
      </c>
      <c r="C1729" t="s">
        <v>5250</v>
      </c>
      <c r="D1729" t="s">
        <v>5251</v>
      </c>
      <c r="E1729" t="s">
        <v>4655</v>
      </c>
      <c r="G1729" t="s">
        <v>33</v>
      </c>
      <c r="H1729" t="s">
        <v>34</v>
      </c>
      <c r="I1729" t="s">
        <v>4656</v>
      </c>
      <c r="M1729" t="s">
        <v>53</v>
      </c>
      <c r="N1729" t="str">
        <f>IF(AND(PESQUISA!$B$3&lt;&gt;"",OR(PESQUISA!$B$4="TODAS",B1729=PESQUISA!$B$4),ISNUMBER(SEARCH(PESQUISA!$B$3,D1729))),ROW()-1,"")</f>
        <v/>
      </c>
    </row>
    <row r="1730" spans="1:14" x14ac:dyDescent="0.3">
      <c r="A1730" t="s">
        <v>5252</v>
      </c>
      <c r="B1730" t="s">
        <v>29</v>
      </c>
      <c r="C1730" t="s">
        <v>5253</v>
      </c>
      <c r="D1730" t="s">
        <v>5254</v>
      </c>
      <c r="E1730" t="s">
        <v>4660</v>
      </c>
      <c r="G1730" t="s">
        <v>33</v>
      </c>
      <c r="H1730" t="s">
        <v>34</v>
      </c>
      <c r="I1730" t="s">
        <v>4656</v>
      </c>
      <c r="M1730" t="s">
        <v>53</v>
      </c>
      <c r="N1730" t="str">
        <f>IF(AND(PESQUISA!$B$3&lt;&gt;"",OR(PESQUISA!$B$4="TODAS",B1730=PESQUISA!$B$4),ISNUMBER(SEARCH(PESQUISA!$B$3,D1730))),ROW()-1,"")</f>
        <v/>
      </c>
    </row>
    <row r="1731" spans="1:14" x14ac:dyDescent="0.3">
      <c r="A1731" t="s">
        <v>5255</v>
      </c>
      <c r="B1731" t="s">
        <v>29</v>
      </c>
      <c r="C1731" t="s">
        <v>5256</v>
      </c>
      <c r="D1731" t="s">
        <v>5257</v>
      </c>
      <c r="E1731" t="s">
        <v>4655</v>
      </c>
      <c r="F1731" s="7">
        <v>104.45</v>
      </c>
      <c r="G1731" t="s">
        <v>33</v>
      </c>
      <c r="H1731" t="s">
        <v>34</v>
      </c>
      <c r="I1731" t="s">
        <v>4656</v>
      </c>
      <c r="L1731" s="8">
        <v>0.66690000000000005</v>
      </c>
      <c r="M1731" t="s">
        <v>36</v>
      </c>
      <c r="N1731" t="str">
        <f>IF(AND(PESQUISA!$B$3&lt;&gt;"",OR(PESQUISA!$B$4="TODAS",B1731=PESQUISA!$B$4),ISNUMBER(SEARCH(PESQUISA!$B$3,D1731))),ROW()-1,"")</f>
        <v/>
      </c>
    </row>
    <row r="1732" spans="1:14" x14ac:dyDescent="0.3">
      <c r="A1732" t="s">
        <v>5258</v>
      </c>
      <c r="B1732" t="s">
        <v>29</v>
      </c>
      <c r="C1732" t="s">
        <v>5259</v>
      </c>
      <c r="D1732" t="s">
        <v>5260</v>
      </c>
      <c r="E1732" t="s">
        <v>4660</v>
      </c>
      <c r="F1732" s="7">
        <v>341.77</v>
      </c>
      <c r="G1732" t="s">
        <v>33</v>
      </c>
      <c r="H1732" t="s">
        <v>34</v>
      </c>
      <c r="I1732" t="s">
        <v>4656</v>
      </c>
      <c r="L1732" s="8">
        <v>0.42120000000000002</v>
      </c>
      <c r="M1732" t="s">
        <v>36</v>
      </c>
      <c r="N1732" t="str">
        <f>IF(AND(PESQUISA!$B$3&lt;&gt;"",OR(PESQUISA!$B$4="TODAS",B1732=PESQUISA!$B$4),ISNUMBER(SEARCH(PESQUISA!$B$3,D1732))),ROW()-1,"")</f>
        <v/>
      </c>
    </row>
    <row r="1733" spans="1:14" x14ac:dyDescent="0.3">
      <c r="A1733" t="s">
        <v>5261</v>
      </c>
      <c r="B1733" t="s">
        <v>29</v>
      </c>
      <c r="C1733" t="s">
        <v>5262</v>
      </c>
      <c r="D1733" t="s">
        <v>5263</v>
      </c>
      <c r="E1733" t="s">
        <v>4655</v>
      </c>
      <c r="F1733" s="7">
        <v>74.91</v>
      </c>
      <c r="G1733" t="s">
        <v>33</v>
      </c>
      <c r="H1733" t="s">
        <v>34</v>
      </c>
      <c r="I1733" t="s">
        <v>4656</v>
      </c>
      <c r="L1733" s="8">
        <v>0.53559999999999997</v>
      </c>
      <c r="M1733" t="s">
        <v>36</v>
      </c>
      <c r="N1733" t="str">
        <f>IF(AND(PESQUISA!$B$3&lt;&gt;"",OR(PESQUISA!$B$4="TODAS",B1733=PESQUISA!$B$4),ISNUMBER(SEARCH(PESQUISA!$B$3,D1733))),ROW()-1,"")</f>
        <v/>
      </c>
    </row>
    <row r="1734" spans="1:14" x14ac:dyDescent="0.3">
      <c r="A1734" t="s">
        <v>5264</v>
      </c>
      <c r="B1734" t="s">
        <v>29</v>
      </c>
      <c r="C1734" t="s">
        <v>5265</v>
      </c>
      <c r="D1734" t="s">
        <v>5266</v>
      </c>
      <c r="E1734" t="s">
        <v>4660</v>
      </c>
      <c r="F1734" s="7">
        <v>283.85000000000002</v>
      </c>
      <c r="G1734" t="s">
        <v>33</v>
      </c>
      <c r="H1734" t="s">
        <v>34</v>
      </c>
      <c r="I1734" t="s">
        <v>4656</v>
      </c>
      <c r="L1734" s="8">
        <v>0.30199999999999999</v>
      </c>
      <c r="M1734" t="s">
        <v>36</v>
      </c>
      <c r="N1734" t="str">
        <f>IF(AND(PESQUISA!$B$3&lt;&gt;"",OR(PESQUISA!$B$4="TODAS",B1734=PESQUISA!$B$4),ISNUMBER(SEARCH(PESQUISA!$B$3,D1734))),ROW()-1,"")</f>
        <v/>
      </c>
    </row>
    <row r="1735" spans="1:14" x14ac:dyDescent="0.3">
      <c r="A1735" t="s">
        <v>5267</v>
      </c>
      <c r="B1735" t="s">
        <v>29</v>
      </c>
      <c r="C1735" t="s">
        <v>5268</v>
      </c>
      <c r="D1735" t="s">
        <v>5269</v>
      </c>
      <c r="E1735" t="s">
        <v>4655</v>
      </c>
      <c r="F1735" s="7">
        <v>78.040000000000006</v>
      </c>
      <c r="G1735" t="s">
        <v>33</v>
      </c>
      <c r="H1735" t="s">
        <v>34</v>
      </c>
      <c r="I1735" t="s">
        <v>4656</v>
      </c>
      <c r="L1735" s="8">
        <v>0.55420000000000003</v>
      </c>
      <c r="M1735" t="s">
        <v>36</v>
      </c>
      <c r="N1735" t="str">
        <f>IF(AND(PESQUISA!$B$3&lt;&gt;"",OR(PESQUISA!$B$4="TODAS",B1735=PESQUISA!$B$4),ISNUMBER(SEARCH(PESQUISA!$B$3,D1735))),ROW()-1,"")</f>
        <v/>
      </c>
    </row>
    <row r="1736" spans="1:14" x14ac:dyDescent="0.3">
      <c r="A1736" t="s">
        <v>5270</v>
      </c>
      <c r="B1736" t="s">
        <v>29</v>
      </c>
      <c r="C1736" t="s">
        <v>5271</v>
      </c>
      <c r="D1736" t="s">
        <v>5272</v>
      </c>
      <c r="E1736" t="s">
        <v>4660</v>
      </c>
      <c r="F1736" s="7">
        <v>289.83999999999997</v>
      </c>
      <c r="G1736" t="s">
        <v>33</v>
      </c>
      <c r="H1736" t="s">
        <v>34</v>
      </c>
      <c r="I1736" t="s">
        <v>4656</v>
      </c>
      <c r="L1736" s="8">
        <v>0.3165</v>
      </c>
      <c r="M1736" t="s">
        <v>36</v>
      </c>
      <c r="N1736" t="str">
        <f>IF(AND(PESQUISA!$B$3&lt;&gt;"",OR(PESQUISA!$B$4="TODAS",B1736=PESQUISA!$B$4),ISNUMBER(SEARCH(PESQUISA!$B$3,D1736))),ROW()-1,"")</f>
        <v/>
      </c>
    </row>
    <row r="1737" spans="1:14" x14ac:dyDescent="0.3">
      <c r="A1737" t="s">
        <v>5273</v>
      </c>
      <c r="B1737" t="s">
        <v>29</v>
      </c>
      <c r="C1737" t="s">
        <v>5274</v>
      </c>
      <c r="D1737" t="s">
        <v>5275</v>
      </c>
      <c r="E1737" t="s">
        <v>4655</v>
      </c>
      <c r="G1737" t="s">
        <v>33</v>
      </c>
      <c r="H1737" t="s">
        <v>34</v>
      </c>
      <c r="I1737" t="s">
        <v>4656</v>
      </c>
      <c r="M1737" t="s">
        <v>53</v>
      </c>
      <c r="N1737" t="str">
        <f>IF(AND(PESQUISA!$B$3&lt;&gt;"",OR(PESQUISA!$B$4="TODAS",B1737=PESQUISA!$B$4),ISNUMBER(SEARCH(PESQUISA!$B$3,D1737))),ROW()-1,"")</f>
        <v/>
      </c>
    </row>
    <row r="1738" spans="1:14" x14ac:dyDescent="0.3">
      <c r="A1738" t="s">
        <v>5276</v>
      </c>
      <c r="B1738" t="s">
        <v>29</v>
      </c>
      <c r="C1738" t="s">
        <v>5277</v>
      </c>
      <c r="D1738" t="s">
        <v>5278</v>
      </c>
      <c r="E1738" t="s">
        <v>4660</v>
      </c>
      <c r="G1738" t="s">
        <v>33</v>
      </c>
      <c r="H1738" t="s">
        <v>34</v>
      </c>
      <c r="I1738" t="s">
        <v>4656</v>
      </c>
      <c r="M1738" t="s">
        <v>53</v>
      </c>
      <c r="N1738" t="str">
        <f>IF(AND(PESQUISA!$B$3&lt;&gt;"",OR(PESQUISA!$B$4="TODAS",B1738=PESQUISA!$B$4),ISNUMBER(SEARCH(PESQUISA!$B$3,D1738))),ROW()-1,"")</f>
        <v/>
      </c>
    </row>
    <row r="1739" spans="1:14" x14ac:dyDescent="0.3">
      <c r="A1739" t="s">
        <v>5279</v>
      </c>
      <c r="B1739" t="s">
        <v>29</v>
      </c>
      <c r="C1739" t="s">
        <v>5280</v>
      </c>
      <c r="D1739" t="s">
        <v>5281</v>
      </c>
      <c r="E1739" t="s">
        <v>4655</v>
      </c>
      <c r="F1739" s="7">
        <v>69.260000000000005</v>
      </c>
      <c r="G1739" t="s">
        <v>33</v>
      </c>
      <c r="H1739" t="s">
        <v>34</v>
      </c>
      <c r="I1739" t="s">
        <v>4656</v>
      </c>
      <c r="L1739" s="8">
        <v>0.49769999999999998</v>
      </c>
      <c r="M1739" t="s">
        <v>36</v>
      </c>
      <c r="N1739" t="str">
        <f>IF(AND(PESQUISA!$B$3&lt;&gt;"",OR(PESQUISA!$B$4="TODAS",B1739=PESQUISA!$B$4),ISNUMBER(SEARCH(PESQUISA!$B$3,D1739))),ROW()-1,"")</f>
        <v/>
      </c>
    </row>
    <row r="1740" spans="1:14" x14ac:dyDescent="0.3">
      <c r="A1740" t="s">
        <v>5282</v>
      </c>
      <c r="B1740" t="s">
        <v>29</v>
      </c>
      <c r="C1740" t="s">
        <v>5283</v>
      </c>
      <c r="D1740" t="s">
        <v>5284</v>
      </c>
      <c r="E1740" t="s">
        <v>4660</v>
      </c>
      <c r="F1740" s="7">
        <v>246.37</v>
      </c>
      <c r="G1740" t="s">
        <v>33</v>
      </c>
      <c r="H1740" t="s">
        <v>34</v>
      </c>
      <c r="I1740" t="s">
        <v>4656</v>
      </c>
      <c r="L1740" s="8">
        <v>0.29770000000000002</v>
      </c>
      <c r="M1740" t="s">
        <v>36</v>
      </c>
      <c r="N1740" t="str">
        <f>IF(AND(PESQUISA!$B$3&lt;&gt;"",OR(PESQUISA!$B$4="TODAS",B1740=PESQUISA!$B$4),ISNUMBER(SEARCH(PESQUISA!$B$3,D1740))),ROW()-1,"")</f>
        <v/>
      </c>
    </row>
    <row r="1741" spans="1:14" x14ac:dyDescent="0.3">
      <c r="A1741" t="s">
        <v>5285</v>
      </c>
      <c r="B1741" t="s">
        <v>29</v>
      </c>
      <c r="C1741" t="s">
        <v>5286</v>
      </c>
      <c r="D1741" t="s">
        <v>5287</v>
      </c>
      <c r="E1741" t="s">
        <v>4655</v>
      </c>
      <c r="F1741" s="7">
        <v>101.71</v>
      </c>
      <c r="G1741" t="s">
        <v>33</v>
      </c>
      <c r="H1741" t="s">
        <v>34</v>
      </c>
      <c r="I1741" t="s">
        <v>4656</v>
      </c>
      <c r="L1741" s="8">
        <v>0.65790000000000004</v>
      </c>
      <c r="M1741" t="s">
        <v>36</v>
      </c>
      <c r="N1741" t="str">
        <f>IF(AND(PESQUISA!$B$3&lt;&gt;"",OR(PESQUISA!$B$4="TODAS",B1741=PESQUISA!$B$4),ISNUMBER(SEARCH(PESQUISA!$B$3,D1741))),ROW()-1,"")</f>
        <v/>
      </c>
    </row>
    <row r="1742" spans="1:14" x14ac:dyDescent="0.3">
      <c r="A1742" t="s">
        <v>5288</v>
      </c>
      <c r="B1742" t="s">
        <v>29</v>
      </c>
      <c r="C1742" t="s">
        <v>5289</v>
      </c>
      <c r="D1742" t="s">
        <v>5290</v>
      </c>
      <c r="E1742" t="s">
        <v>4660</v>
      </c>
      <c r="F1742" s="7">
        <v>336.54</v>
      </c>
      <c r="G1742" t="s">
        <v>33</v>
      </c>
      <c r="H1742" t="s">
        <v>34</v>
      </c>
      <c r="I1742" t="s">
        <v>4656</v>
      </c>
      <c r="L1742" s="8">
        <v>0.41220000000000001</v>
      </c>
      <c r="M1742" t="s">
        <v>36</v>
      </c>
      <c r="N1742" t="str">
        <f>IF(AND(PESQUISA!$B$3&lt;&gt;"",OR(PESQUISA!$B$4="TODAS",B1742=PESQUISA!$B$4),ISNUMBER(SEARCH(PESQUISA!$B$3,D1742))),ROW()-1,"")</f>
        <v/>
      </c>
    </row>
    <row r="1743" spans="1:14" x14ac:dyDescent="0.3">
      <c r="A1743" t="s">
        <v>5291</v>
      </c>
      <c r="B1743" t="s">
        <v>29</v>
      </c>
      <c r="C1743" t="s">
        <v>5292</v>
      </c>
      <c r="D1743" t="s">
        <v>5293</v>
      </c>
      <c r="E1743" t="s">
        <v>4655</v>
      </c>
      <c r="F1743" s="7">
        <v>0.08</v>
      </c>
      <c r="G1743" t="s">
        <v>33</v>
      </c>
      <c r="H1743" t="s">
        <v>34</v>
      </c>
      <c r="I1743" t="s">
        <v>4656</v>
      </c>
      <c r="L1743" s="8">
        <v>0</v>
      </c>
      <c r="M1743" t="s">
        <v>36</v>
      </c>
      <c r="N1743" t="str">
        <f>IF(AND(PESQUISA!$B$3&lt;&gt;"",OR(PESQUISA!$B$4="TODAS",B1743=PESQUISA!$B$4),ISNUMBER(SEARCH(PESQUISA!$B$3,D1743))),ROW()-1,"")</f>
        <v/>
      </c>
    </row>
    <row r="1744" spans="1:14" x14ac:dyDescent="0.3">
      <c r="A1744" t="s">
        <v>5294</v>
      </c>
      <c r="B1744" t="s">
        <v>29</v>
      </c>
      <c r="C1744" t="s">
        <v>5295</v>
      </c>
      <c r="D1744" t="s">
        <v>5296</v>
      </c>
      <c r="E1744" t="s">
        <v>4660</v>
      </c>
      <c r="F1744" s="7">
        <v>7.19</v>
      </c>
      <c r="G1744" t="s">
        <v>33</v>
      </c>
      <c r="H1744" t="s">
        <v>34</v>
      </c>
      <c r="I1744" t="s">
        <v>4656</v>
      </c>
      <c r="L1744" s="8">
        <v>0</v>
      </c>
      <c r="M1744" t="s">
        <v>36</v>
      </c>
      <c r="N1744" t="str">
        <f>IF(AND(PESQUISA!$B$3&lt;&gt;"",OR(PESQUISA!$B$4="TODAS",B1744=PESQUISA!$B$4),ISNUMBER(SEARCH(PESQUISA!$B$3,D1744))),ROW()-1,"")</f>
        <v/>
      </c>
    </row>
    <row r="1745" spans="1:14" x14ac:dyDescent="0.3">
      <c r="A1745" t="s">
        <v>5297</v>
      </c>
      <c r="B1745" t="s">
        <v>29</v>
      </c>
      <c r="C1745" t="s">
        <v>5298</v>
      </c>
      <c r="D1745" t="s">
        <v>5299</v>
      </c>
      <c r="E1745" t="s">
        <v>4655</v>
      </c>
      <c r="F1745" s="7">
        <v>0.24</v>
      </c>
      <c r="G1745" t="s">
        <v>33</v>
      </c>
      <c r="H1745" t="s">
        <v>34</v>
      </c>
      <c r="I1745" t="s">
        <v>4656</v>
      </c>
      <c r="L1745" s="8">
        <v>0</v>
      </c>
      <c r="M1745" t="s">
        <v>36</v>
      </c>
      <c r="N1745" t="str">
        <f>IF(AND(PESQUISA!$B$3&lt;&gt;"",OR(PESQUISA!$B$4="TODAS",B1745=PESQUISA!$B$4),ISNUMBER(SEARCH(PESQUISA!$B$3,D1745))),ROW()-1,"")</f>
        <v/>
      </c>
    </row>
    <row r="1746" spans="1:14" x14ac:dyDescent="0.3">
      <c r="A1746" t="s">
        <v>5300</v>
      </c>
      <c r="B1746" t="s">
        <v>29</v>
      </c>
      <c r="C1746" t="s">
        <v>5301</v>
      </c>
      <c r="D1746" t="s">
        <v>5302</v>
      </c>
      <c r="E1746" t="s">
        <v>4660</v>
      </c>
      <c r="F1746" s="7">
        <v>5.58</v>
      </c>
      <c r="G1746" t="s">
        <v>33</v>
      </c>
      <c r="H1746" t="s">
        <v>34</v>
      </c>
      <c r="I1746" t="s">
        <v>4656</v>
      </c>
      <c r="L1746" s="8">
        <v>0</v>
      </c>
      <c r="M1746" t="s">
        <v>36</v>
      </c>
      <c r="N1746" t="str">
        <f>IF(AND(PESQUISA!$B$3&lt;&gt;"",OR(PESQUISA!$B$4="TODAS",B1746=PESQUISA!$B$4),ISNUMBER(SEARCH(PESQUISA!$B$3,D1746))),ROW()-1,"")</f>
        <v/>
      </c>
    </row>
    <row r="1747" spans="1:14" x14ac:dyDescent="0.3">
      <c r="A1747" t="s">
        <v>5303</v>
      </c>
      <c r="B1747" t="s">
        <v>29</v>
      </c>
      <c r="C1747" t="s">
        <v>5304</v>
      </c>
      <c r="D1747" t="s">
        <v>5305</v>
      </c>
      <c r="E1747" t="s">
        <v>4655</v>
      </c>
      <c r="G1747" t="s">
        <v>33</v>
      </c>
      <c r="H1747" t="s">
        <v>34</v>
      </c>
      <c r="I1747" t="s">
        <v>4656</v>
      </c>
      <c r="M1747" t="s">
        <v>53</v>
      </c>
      <c r="N1747" t="str">
        <f>IF(AND(PESQUISA!$B$3&lt;&gt;"",OR(PESQUISA!$B$4="TODAS",B1747=PESQUISA!$B$4),ISNUMBER(SEARCH(PESQUISA!$B$3,D1747))),ROW()-1,"")</f>
        <v/>
      </c>
    </row>
    <row r="1748" spans="1:14" x14ac:dyDescent="0.3">
      <c r="A1748" t="s">
        <v>5306</v>
      </c>
      <c r="B1748" t="s">
        <v>29</v>
      </c>
      <c r="C1748" t="s">
        <v>5307</v>
      </c>
      <c r="D1748" t="s">
        <v>5308</v>
      </c>
      <c r="E1748" t="s">
        <v>4660</v>
      </c>
      <c r="G1748" t="s">
        <v>33</v>
      </c>
      <c r="H1748" t="s">
        <v>34</v>
      </c>
      <c r="I1748" t="s">
        <v>4656</v>
      </c>
      <c r="M1748" t="s">
        <v>53</v>
      </c>
      <c r="N1748" t="str">
        <f>IF(AND(PESQUISA!$B$3&lt;&gt;"",OR(PESQUISA!$B$4="TODAS",B1748=PESQUISA!$B$4),ISNUMBER(SEARCH(PESQUISA!$B$3,D1748))),ROW()-1,"")</f>
        <v/>
      </c>
    </row>
    <row r="1749" spans="1:14" x14ac:dyDescent="0.3">
      <c r="A1749" t="s">
        <v>5309</v>
      </c>
      <c r="B1749" t="s">
        <v>29</v>
      </c>
      <c r="C1749" t="s">
        <v>5310</v>
      </c>
      <c r="D1749" t="s">
        <v>5311</v>
      </c>
      <c r="E1749" t="s">
        <v>4655</v>
      </c>
      <c r="F1749" s="7">
        <v>69.25</v>
      </c>
      <c r="G1749" t="s">
        <v>33</v>
      </c>
      <c r="H1749" t="s">
        <v>34</v>
      </c>
      <c r="I1749" t="s">
        <v>4656</v>
      </c>
      <c r="L1749" s="8">
        <v>0.66820000000000002</v>
      </c>
      <c r="M1749" t="s">
        <v>36</v>
      </c>
      <c r="N1749" t="str">
        <f>IF(AND(PESQUISA!$B$3&lt;&gt;"",OR(PESQUISA!$B$4="TODAS",B1749=PESQUISA!$B$4),ISNUMBER(SEARCH(PESQUISA!$B$3,D1749))),ROW()-1,"")</f>
        <v/>
      </c>
    </row>
    <row r="1750" spans="1:14" x14ac:dyDescent="0.3">
      <c r="A1750" t="s">
        <v>5312</v>
      </c>
      <c r="B1750" t="s">
        <v>29</v>
      </c>
      <c r="C1750" t="s">
        <v>5313</v>
      </c>
      <c r="D1750" t="s">
        <v>5314</v>
      </c>
      <c r="E1750" t="s">
        <v>4660</v>
      </c>
      <c r="F1750" s="7">
        <v>169.13</v>
      </c>
      <c r="G1750" t="s">
        <v>33</v>
      </c>
      <c r="H1750" t="s">
        <v>34</v>
      </c>
      <c r="I1750" t="s">
        <v>4656</v>
      </c>
      <c r="L1750" s="8">
        <v>0.51659999999999995</v>
      </c>
      <c r="M1750" t="s">
        <v>36</v>
      </c>
      <c r="N1750" t="str">
        <f>IF(AND(PESQUISA!$B$3&lt;&gt;"",OR(PESQUISA!$B$4="TODAS",B1750=PESQUISA!$B$4),ISNUMBER(SEARCH(PESQUISA!$B$3,D1750))),ROW()-1,"")</f>
        <v/>
      </c>
    </row>
    <row r="1751" spans="1:14" x14ac:dyDescent="0.3">
      <c r="A1751" t="s">
        <v>5315</v>
      </c>
      <c r="B1751" t="s">
        <v>29</v>
      </c>
      <c r="C1751" t="s">
        <v>5316</v>
      </c>
      <c r="D1751" t="s">
        <v>5317</v>
      </c>
      <c r="E1751" t="s">
        <v>4655</v>
      </c>
      <c r="F1751" s="7">
        <v>26.21</v>
      </c>
      <c r="G1751" t="s">
        <v>33</v>
      </c>
      <c r="H1751" t="s">
        <v>34</v>
      </c>
      <c r="I1751" t="s">
        <v>4656</v>
      </c>
      <c r="L1751" s="8">
        <v>0</v>
      </c>
      <c r="M1751" t="s">
        <v>36</v>
      </c>
      <c r="N1751" t="str">
        <f>IF(AND(PESQUISA!$B$3&lt;&gt;"",OR(PESQUISA!$B$4="TODAS",B1751=PESQUISA!$B$4),ISNUMBER(SEARCH(PESQUISA!$B$3,D1751))),ROW()-1,"")</f>
        <v/>
      </c>
    </row>
    <row r="1752" spans="1:14" x14ac:dyDescent="0.3">
      <c r="A1752" t="s">
        <v>5318</v>
      </c>
      <c r="B1752" t="s">
        <v>29</v>
      </c>
      <c r="C1752" t="s">
        <v>5319</v>
      </c>
      <c r="D1752" t="s">
        <v>5320</v>
      </c>
      <c r="E1752" t="s">
        <v>4660</v>
      </c>
      <c r="F1752" s="7">
        <v>26.68</v>
      </c>
      <c r="G1752" t="s">
        <v>33</v>
      </c>
      <c r="H1752" t="s">
        <v>34</v>
      </c>
      <c r="I1752" t="s">
        <v>4656</v>
      </c>
      <c r="L1752" s="8">
        <v>0</v>
      </c>
      <c r="M1752" t="s">
        <v>36</v>
      </c>
      <c r="N1752" t="str">
        <f>IF(AND(PESQUISA!$B$3&lt;&gt;"",OR(PESQUISA!$B$4="TODAS",B1752=PESQUISA!$B$4),ISNUMBER(SEARCH(PESQUISA!$B$3,D1752))),ROW()-1,"")</f>
        <v/>
      </c>
    </row>
    <row r="1753" spans="1:14" x14ac:dyDescent="0.3">
      <c r="A1753" t="s">
        <v>5321</v>
      </c>
      <c r="B1753" t="s">
        <v>29</v>
      </c>
      <c r="C1753" t="s">
        <v>5322</v>
      </c>
      <c r="D1753" t="s">
        <v>5323</v>
      </c>
      <c r="E1753" t="s">
        <v>4655</v>
      </c>
      <c r="G1753" t="s">
        <v>33</v>
      </c>
      <c r="H1753" t="s">
        <v>34</v>
      </c>
      <c r="I1753" t="s">
        <v>4656</v>
      </c>
      <c r="M1753" t="s">
        <v>53</v>
      </c>
      <c r="N1753" t="str">
        <f>IF(AND(PESQUISA!$B$3&lt;&gt;"",OR(PESQUISA!$B$4="TODAS",B1753=PESQUISA!$B$4),ISNUMBER(SEARCH(PESQUISA!$B$3,D1753))),ROW()-1,"")</f>
        <v/>
      </c>
    </row>
    <row r="1754" spans="1:14" x14ac:dyDescent="0.3">
      <c r="A1754" t="s">
        <v>5324</v>
      </c>
      <c r="B1754" t="s">
        <v>29</v>
      </c>
      <c r="C1754" t="s">
        <v>5325</v>
      </c>
      <c r="D1754" t="s">
        <v>5326</v>
      </c>
      <c r="E1754" t="s">
        <v>4660</v>
      </c>
      <c r="G1754" t="s">
        <v>33</v>
      </c>
      <c r="H1754" t="s">
        <v>34</v>
      </c>
      <c r="I1754" t="s">
        <v>4656</v>
      </c>
      <c r="M1754" t="s">
        <v>53</v>
      </c>
      <c r="N1754" t="str">
        <f>IF(AND(PESQUISA!$B$3&lt;&gt;"",OR(PESQUISA!$B$4="TODAS",B1754=PESQUISA!$B$4),ISNUMBER(SEARCH(PESQUISA!$B$3,D1754))),ROW()-1,"")</f>
        <v/>
      </c>
    </row>
    <row r="1755" spans="1:14" x14ac:dyDescent="0.3">
      <c r="A1755" t="s">
        <v>5327</v>
      </c>
      <c r="B1755" t="s">
        <v>29</v>
      </c>
      <c r="C1755" t="s">
        <v>5328</v>
      </c>
      <c r="D1755" t="s">
        <v>5329</v>
      </c>
      <c r="E1755" t="s">
        <v>4655</v>
      </c>
      <c r="F1755" s="7">
        <v>26.54</v>
      </c>
      <c r="G1755" t="s">
        <v>33</v>
      </c>
      <c r="H1755" t="s">
        <v>34</v>
      </c>
      <c r="I1755" t="s">
        <v>4656</v>
      </c>
      <c r="L1755" s="8">
        <v>0</v>
      </c>
      <c r="M1755" t="s">
        <v>36</v>
      </c>
      <c r="N1755" t="str">
        <f>IF(AND(PESQUISA!$B$3&lt;&gt;"",OR(PESQUISA!$B$4="TODAS",B1755=PESQUISA!$B$4),ISNUMBER(SEARCH(PESQUISA!$B$3,D1755))),ROW()-1,"")</f>
        <v/>
      </c>
    </row>
    <row r="1756" spans="1:14" x14ac:dyDescent="0.3">
      <c r="A1756" t="s">
        <v>5330</v>
      </c>
      <c r="B1756" t="s">
        <v>29</v>
      </c>
      <c r="C1756" t="s">
        <v>5331</v>
      </c>
      <c r="D1756" t="s">
        <v>5332</v>
      </c>
      <c r="E1756" t="s">
        <v>4660</v>
      </c>
      <c r="F1756" s="7">
        <v>29.34</v>
      </c>
      <c r="G1756" t="s">
        <v>33</v>
      </c>
      <c r="H1756" t="s">
        <v>34</v>
      </c>
      <c r="I1756" t="s">
        <v>4656</v>
      </c>
      <c r="L1756" s="8">
        <v>0</v>
      </c>
      <c r="M1756" t="s">
        <v>36</v>
      </c>
      <c r="N1756" t="str">
        <f>IF(AND(PESQUISA!$B$3&lt;&gt;"",OR(PESQUISA!$B$4="TODAS",B1756=PESQUISA!$B$4),ISNUMBER(SEARCH(PESQUISA!$B$3,D1756))),ROW()-1,"")</f>
        <v/>
      </c>
    </row>
    <row r="1757" spans="1:14" x14ac:dyDescent="0.3">
      <c r="A1757" t="s">
        <v>5333</v>
      </c>
      <c r="B1757" t="s">
        <v>29</v>
      </c>
      <c r="C1757" t="s">
        <v>5334</v>
      </c>
      <c r="D1757" t="s">
        <v>5335</v>
      </c>
      <c r="E1757" t="s">
        <v>4655</v>
      </c>
      <c r="F1757" s="7">
        <v>26.69</v>
      </c>
      <c r="G1757" t="s">
        <v>33</v>
      </c>
      <c r="H1757" t="s">
        <v>34</v>
      </c>
      <c r="I1757" t="s">
        <v>4656</v>
      </c>
      <c r="L1757" s="8">
        <v>0</v>
      </c>
      <c r="M1757" t="s">
        <v>36</v>
      </c>
      <c r="N1757" t="str">
        <f>IF(AND(PESQUISA!$B$3&lt;&gt;"",OR(PESQUISA!$B$4="TODAS",B1757=PESQUISA!$B$4),ISNUMBER(SEARCH(PESQUISA!$B$3,D1757))),ROW()-1,"")</f>
        <v/>
      </c>
    </row>
    <row r="1758" spans="1:14" x14ac:dyDescent="0.3">
      <c r="A1758" t="s">
        <v>5336</v>
      </c>
      <c r="B1758" t="s">
        <v>29</v>
      </c>
      <c r="C1758" t="s">
        <v>5337</v>
      </c>
      <c r="D1758" t="s">
        <v>5338</v>
      </c>
      <c r="E1758" t="s">
        <v>4660</v>
      </c>
      <c r="F1758" s="7">
        <v>27.65</v>
      </c>
      <c r="G1758" t="s">
        <v>33</v>
      </c>
      <c r="H1758" t="s">
        <v>34</v>
      </c>
      <c r="I1758" t="s">
        <v>4656</v>
      </c>
      <c r="L1758" s="8">
        <v>0</v>
      </c>
      <c r="M1758" t="s">
        <v>36</v>
      </c>
      <c r="N1758" t="str">
        <f>IF(AND(PESQUISA!$B$3&lt;&gt;"",OR(PESQUISA!$B$4="TODAS",B1758=PESQUISA!$B$4),ISNUMBER(SEARCH(PESQUISA!$B$3,D1758))),ROW()-1,"")</f>
        <v/>
      </c>
    </row>
    <row r="1759" spans="1:14" x14ac:dyDescent="0.3">
      <c r="A1759" t="s">
        <v>5339</v>
      </c>
      <c r="B1759" t="s">
        <v>29</v>
      </c>
      <c r="C1759" t="s">
        <v>5340</v>
      </c>
      <c r="D1759" t="s">
        <v>5341</v>
      </c>
      <c r="E1759" t="s">
        <v>4655</v>
      </c>
      <c r="F1759" s="7">
        <v>26.56</v>
      </c>
      <c r="G1759" t="s">
        <v>33</v>
      </c>
      <c r="H1759" t="s">
        <v>34</v>
      </c>
      <c r="I1759" t="s">
        <v>4656</v>
      </c>
      <c r="L1759" s="8">
        <v>0</v>
      </c>
      <c r="M1759" t="s">
        <v>36</v>
      </c>
      <c r="N1759" t="str">
        <f>IF(AND(PESQUISA!$B$3&lt;&gt;"",OR(PESQUISA!$B$4="TODAS",B1759=PESQUISA!$B$4),ISNUMBER(SEARCH(PESQUISA!$B$3,D1759))),ROW()-1,"")</f>
        <v/>
      </c>
    </row>
    <row r="1760" spans="1:14" x14ac:dyDescent="0.3">
      <c r="A1760" t="s">
        <v>5342</v>
      </c>
      <c r="B1760" t="s">
        <v>29</v>
      </c>
      <c r="C1760" t="s">
        <v>5343</v>
      </c>
      <c r="D1760" t="s">
        <v>5344</v>
      </c>
      <c r="E1760" t="s">
        <v>4660</v>
      </c>
      <c r="F1760" s="7">
        <v>27.37</v>
      </c>
      <c r="G1760" t="s">
        <v>33</v>
      </c>
      <c r="H1760" t="s">
        <v>34</v>
      </c>
      <c r="I1760" t="s">
        <v>4656</v>
      </c>
      <c r="L1760" s="8">
        <v>0</v>
      </c>
      <c r="M1760" t="s">
        <v>36</v>
      </c>
      <c r="N1760" t="str">
        <f>IF(AND(PESQUISA!$B$3&lt;&gt;"",OR(PESQUISA!$B$4="TODAS",B1760=PESQUISA!$B$4),ISNUMBER(SEARCH(PESQUISA!$B$3,D1760))),ROW()-1,"")</f>
        <v/>
      </c>
    </row>
    <row r="1761" spans="1:14" x14ac:dyDescent="0.3">
      <c r="A1761" t="s">
        <v>5345</v>
      </c>
      <c r="B1761" t="s">
        <v>29</v>
      </c>
      <c r="C1761" t="s">
        <v>5346</v>
      </c>
      <c r="D1761" t="s">
        <v>5347</v>
      </c>
      <c r="E1761" t="s">
        <v>4655</v>
      </c>
      <c r="G1761" t="s">
        <v>33</v>
      </c>
      <c r="H1761" t="s">
        <v>34</v>
      </c>
      <c r="I1761" t="s">
        <v>4656</v>
      </c>
      <c r="M1761" t="s">
        <v>53</v>
      </c>
      <c r="N1761" t="str">
        <f>IF(AND(PESQUISA!$B$3&lt;&gt;"",OR(PESQUISA!$B$4="TODAS",B1761=PESQUISA!$B$4),ISNUMBER(SEARCH(PESQUISA!$B$3,D1761))),ROW()-1,"")</f>
        <v/>
      </c>
    </row>
    <row r="1762" spans="1:14" x14ac:dyDescent="0.3">
      <c r="A1762" t="s">
        <v>5348</v>
      </c>
      <c r="B1762" t="s">
        <v>29</v>
      </c>
      <c r="C1762" t="s">
        <v>5349</v>
      </c>
      <c r="D1762" t="s">
        <v>5350</v>
      </c>
      <c r="E1762" t="s">
        <v>4660</v>
      </c>
      <c r="G1762" t="s">
        <v>33</v>
      </c>
      <c r="H1762" t="s">
        <v>34</v>
      </c>
      <c r="I1762" t="s">
        <v>4656</v>
      </c>
      <c r="M1762" t="s">
        <v>53</v>
      </c>
      <c r="N1762" t="str">
        <f>IF(AND(PESQUISA!$B$3&lt;&gt;"",OR(PESQUISA!$B$4="TODAS",B1762=PESQUISA!$B$4),ISNUMBER(SEARCH(PESQUISA!$B$3,D1762))),ROW()-1,"")</f>
        <v/>
      </c>
    </row>
    <row r="1763" spans="1:14" x14ac:dyDescent="0.3">
      <c r="A1763" t="s">
        <v>5351</v>
      </c>
      <c r="B1763" t="s">
        <v>29</v>
      </c>
      <c r="C1763" t="s">
        <v>5352</v>
      </c>
      <c r="D1763" t="s">
        <v>5353</v>
      </c>
      <c r="E1763" t="s">
        <v>4655</v>
      </c>
      <c r="F1763" s="7">
        <v>62.43</v>
      </c>
      <c r="G1763" t="s">
        <v>33</v>
      </c>
      <c r="H1763" t="s">
        <v>34</v>
      </c>
      <c r="I1763" t="s">
        <v>4656</v>
      </c>
      <c r="L1763" s="8">
        <v>0.63190000000000002</v>
      </c>
      <c r="M1763" t="s">
        <v>36</v>
      </c>
      <c r="N1763" t="str">
        <f>IF(AND(PESQUISA!$B$3&lt;&gt;"",OR(PESQUISA!$B$4="TODAS",B1763=PESQUISA!$B$4),ISNUMBER(SEARCH(PESQUISA!$B$3,D1763))),ROW()-1,"")</f>
        <v/>
      </c>
    </row>
    <row r="1764" spans="1:14" x14ac:dyDescent="0.3">
      <c r="A1764" t="s">
        <v>5354</v>
      </c>
      <c r="B1764" t="s">
        <v>29</v>
      </c>
      <c r="C1764" t="s">
        <v>5355</v>
      </c>
      <c r="D1764" t="s">
        <v>5356</v>
      </c>
      <c r="E1764" t="s">
        <v>4660</v>
      </c>
      <c r="F1764" s="7">
        <v>144.5</v>
      </c>
      <c r="G1764" t="s">
        <v>33</v>
      </c>
      <c r="H1764" t="s">
        <v>34</v>
      </c>
      <c r="I1764" t="s">
        <v>4656</v>
      </c>
      <c r="L1764" s="8">
        <v>0.55620000000000003</v>
      </c>
      <c r="M1764" t="s">
        <v>36</v>
      </c>
      <c r="N1764" t="str">
        <f>IF(AND(PESQUISA!$B$3&lt;&gt;"",OR(PESQUISA!$B$4="TODAS",B1764=PESQUISA!$B$4),ISNUMBER(SEARCH(PESQUISA!$B$3,D1764))),ROW()-1,"")</f>
        <v/>
      </c>
    </row>
    <row r="1765" spans="1:14" x14ac:dyDescent="0.3">
      <c r="A1765" t="s">
        <v>5357</v>
      </c>
      <c r="B1765" t="s">
        <v>29</v>
      </c>
      <c r="C1765" t="s">
        <v>5358</v>
      </c>
      <c r="D1765" t="s">
        <v>5359</v>
      </c>
      <c r="E1765" t="s">
        <v>4655</v>
      </c>
      <c r="F1765" s="7">
        <v>57.46</v>
      </c>
      <c r="G1765" t="s">
        <v>33</v>
      </c>
      <c r="H1765" t="s">
        <v>34</v>
      </c>
      <c r="I1765" t="s">
        <v>4656</v>
      </c>
      <c r="L1765" s="8">
        <v>0.60009999999999997</v>
      </c>
      <c r="M1765" t="s">
        <v>36</v>
      </c>
      <c r="N1765" t="str">
        <f>IF(AND(PESQUISA!$B$3&lt;&gt;"",OR(PESQUISA!$B$4="TODAS",B1765=PESQUISA!$B$4),ISNUMBER(SEARCH(PESQUISA!$B$3,D1765))),ROW()-1,"")</f>
        <v/>
      </c>
    </row>
    <row r="1766" spans="1:14" x14ac:dyDescent="0.3">
      <c r="A1766" t="s">
        <v>5360</v>
      </c>
      <c r="B1766" t="s">
        <v>29</v>
      </c>
      <c r="C1766" t="s">
        <v>5361</v>
      </c>
      <c r="D1766" t="s">
        <v>5362</v>
      </c>
      <c r="E1766" t="s">
        <v>4660</v>
      </c>
      <c r="F1766" s="7">
        <v>134.61000000000001</v>
      </c>
      <c r="G1766" t="s">
        <v>33</v>
      </c>
      <c r="H1766" t="s">
        <v>34</v>
      </c>
      <c r="I1766" t="s">
        <v>4656</v>
      </c>
      <c r="L1766" s="8">
        <v>0.52359999999999995</v>
      </c>
      <c r="M1766" t="s">
        <v>36</v>
      </c>
      <c r="N1766" t="str">
        <f>IF(AND(PESQUISA!$B$3&lt;&gt;"",OR(PESQUISA!$B$4="TODAS",B1766=PESQUISA!$B$4),ISNUMBER(SEARCH(PESQUISA!$B$3,D1766))),ROW()-1,"")</f>
        <v/>
      </c>
    </row>
    <row r="1767" spans="1:14" x14ac:dyDescent="0.3">
      <c r="A1767" t="s">
        <v>5363</v>
      </c>
      <c r="B1767" t="s">
        <v>29</v>
      </c>
      <c r="C1767" t="s">
        <v>5364</v>
      </c>
      <c r="D1767" t="s">
        <v>5365</v>
      </c>
      <c r="E1767" t="s">
        <v>4655</v>
      </c>
      <c r="F1767" s="7">
        <v>71</v>
      </c>
      <c r="G1767" t="s">
        <v>33</v>
      </c>
      <c r="H1767" t="s">
        <v>34</v>
      </c>
      <c r="I1767" t="s">
        <v>4656</v>
      </c>
      <c r="L1767" s="8">
        <v>0.54479999999999995</v>
      </c>
      <c r="M1767" t="s">
        <v>36</v>
      </c>
      <c r="N1767" t="str">
        <f>IF(AND(PESQUISA!$B$3&lt;&gt;"",OR(PESQUISA!$B$4="TODAS",B1767=PESQUISA!$B$4),ISNUMBER(SEARCH(PESQUISA!$B$3,D1767))),ROW()-1,"")</f>
        <v/>
      </c>
    </row>
    <row r="1768" spans="1:14" x14ac:dyDescent="0.3">
      <c r="A1768" t="s">
        <v>5366</v>
      </c>
      <c r="B1768" t="s">
        <v>29</v>
      </c>
      <c r="C1768" t="s">
        <v>5367</v>
      </c>
      <c r="D1768" t="s">
        <v>5368</v>
      </c>
      <c r="E1768" t="s">
        <v>4660</v>
      </c>
      <c r="F1768" s="7">
        <v>127.23</v>
      </c>
      <c r="G1768" t="s">
        <v>33</v>
      </c>
      <c r="H1768" t="s">
        <v>34</v>
      </c>
      <c r="I1768" t="s">
        <v>4656</v>
      </c>
      <c r="L1768" s="8">
        <v>0.60470000000000002</v>
      </c>
      <c r="M1768" t="s">
        <v>36</v>
      </c>
      <c r="N1768" t="str">
        <f>IF(AND(PESQUISA!$B$3&lt;&gt;"",OR(PESQUISA!$B$4="TODAS",B1768=PESQUISA!$B$4),ISNUMBER(SEARCH(PESQUISA!$B$3,D1768))),ROW()-1,"")</f>
        <v/>
      </c>
    </row>
    <row r="1769" spans="1:14" x14ac:dyDescent="0.3">
      <c r="A1769" t="s">
        <v>5369</v>
      </c>
      <c r="B1769" t="s">
        <v>29</v>
      </c>
      <c r="C1769" t="s">
        <v>5370</v>
      </c>
      <c r="D1769" t="s">
        <v>5371</v>
      </c>
      <c r="E1769" t="s">
        <v>4655</v>
      </c>
      <c r="F1769" s="7">
        <v>1.1399999999999999</v>
      </c>
      <c r="G1769" t="s">
        <v>33</v>
      </c>
      <c r="H1769" t="s">
        <v>34</v>
      </c>
      <c r="I1769" t="s">
        <v>4656</v>
      </c>
      <c r="L1769" s="8">
        <v>0</v>
      </c>
      <c r="M1769" t="s">
        <v>36</v>
      </c>
      <c r="N1769" t="str">
        <f>IF(AND(PESQUISA!$B$3&lt;&gt;"",OR(PESQUISA!$B$4="TODAS",B1769=PESQUISA!$B$4),ISNUMBER(SEARCH(PESQUISA!$B$3,D1769))),ROW()-1,"")</f>
        <v/>
      </c>
    </row>
    <row r="1770" spans="1:14" x14ac:dyDescent="0.3">
      <c r="A1770" t="s">
        <v>5372</v>
      </c>
      <c r="B1770" t="s">
        <v>29</v>
      </c>
      <c r="C1770" t="s">
        <v>5373</v>
      </c>
      <c r="D1770" t="s">
        <v>5374</v>
      </c>
      <c r="E1770" t="s">
        <v>4660</v>
      </c>
      <c r="F1770" s="7">
        <v>4.3600000000000003</v>
      </c>
      <c r="G1770" t="s">
        <v>33</v>
      </c>
      <c r="H1770" t="s">
        <v>34</v>
      </c>
      <c r="I1770" t="s">
        <v>4656</v>
      </c>
      <c r="L1770" s="8">
        <v>0</v>
      </c>
      <c r="M1770" t="s">
        <v>36</v>
      </c>
      <c r="N1770" t="str">
        <f>IF(AND(PESQUISA!$B$3&lt;&gt;"",OR(PESQUISA!$B$4="TODAS",B1770=PESQUISA!$B$4),ISNUMBER(SEARCH(PESQUISA!$B$3,D1770))),ROW()-1,"")</f>
        <v/>
      </c>
    </row>
    <row r="1771" spans="1:14" x14ac:dyDescent="0.3">
      <c r="A1771" t="s">
        <v>5375</v>
      </c>
      <c r="B1771" t="s">
        <v>29</v>
      </c>
      <c r="C1771" t="s">
        <v>5376</v>
      </c>
      <c r="D1771" t="s">
        <v>5377</v>
      </c>
      <c r="E1771" t="s">
        <v>4655</v>
      </c>
      <c r="F1771" s="7">
        <v>1.2</v>
      </c>
      <c r="G1771" t="s">
        <v>33</v>
      </c>
      <c r="H1771" t="s">
        <v>34</v>
      </c>
      <c r="I1771" t="s">
        <v>4656</v>
      </c>
      <c r="L1771" s="8">
        <v>0</v>
      </c>
      <c r="M1771" t="s">
        <v>36</v>
      </c>
      <c r="N1771" t="str">
        <f>IF(AND(PESQUISA!$B$3&lt;&gt;"",OR(PESQUISA!$B$4="TODAS",B1771=PESQUISA!$B$4),ISNUMBER(SEARCH(PESQUISA!$B$3,D1771))),ROW()-1,"")</f>
        <v/>
      </c>
    </row>
    <row r="1772" spans="1:14" x14ac:dyDescent="0.3">
      <c r="A1772" t="s">
        <v>5378</v>
      </c>
      <c r="B1772" t="s">
        <v>29</v>
      </c>
      <c r="C1772" t="s">
        <v>5379</v>
      </c>
      <c r="D1772" t="s">
        <v>5380</v>
      </c>
      <c r="E1772" t="s">
        <v>4660</v>
      </c>
      <c r="F1772" s="7">
        <v>5.96</v>
      </c>
      <c r="G1772" t="s">
        <v>33</v>
      </c>
      <c r="H1772" t="s">
        <v>34</v>
      </c>
      <c r="I1772" t="s">
        <v>4656</v>
      </c>
      <c r="L1772" s="8">
        <v>0</v>
      </c>
      <c r="M1772" t="s">
        <v>36</v>
      </c>
      <c r="N1772" t="str">
        <f>IF(AND(PESQUISA!$B$3&lt;&gt;"",OR(PESQUISA!$B$4="TODAS",B1772=PESQUISA!$B$4),ISNUMBER(SEARCH(PESQUISA!$B$3,D1772))),ROW()-1,"")</f>
        <v/>
      </c>
    </row>
    <row r="1773" spans="1:14" x14ac:dyDescent="0.3">
      <c r="A1773" t="s">
        <v>5381</v>
      </c>
      <c r="B1773" t="s">
        <v>29</v>
      </c>
      <c r="C1773" t="s">
        <v>5382</v>
      </c>
      <c r="D1773" t="s">
        <v>5383</v>
      </c>
      <c r="E1773" t="s">
        <v>4655</v>
      </c>
      <c r="F1773" s="7">
        <v>1.44</v>
      </c>
      <c r="G1773" t="s">
        <v>33</v>
      </c>
      <c r="H1773" t="s">
        <v>34</v>
      </c>
      <c r="I1773" t="s">
        <v>4656</v>
      </c>
      <c r="L1773" s="8">
        <v>0</v>
      </c>
      <c r="M1773" t="s">
        <v>36</v>
      </c>
      <c r="N1773" t="str">
        <f>IF(AND(PESQUISA!$B$3&lt;&gt;"",OR(PESQUISA!$B$4="TODAS",B1773=PESQUISA!$B$4),ISNUMBER(SEARCH(PESQUISA!$B$3,D1773))),ROW()-1,"")</f>
        <v/>
      </c>
    </row>
    <row r="1774" spans="1:14" x14ac:dyDescent="0.3">
      <c r="A1774" t="s">
        <v>5384</v>
      </c>
      <c r="B1774" t="s">
        <v>29</v>
      </c>
      <c r="C1774" t="s">
        <v>5385</v>
      </c>
      <c r="D1774" t="s">
        <v>5386</v>
      </c>
      <c r="E1774" t="s">
        <v>4660</v>
      </c>
      <c r="F1774" s="7">
        <v>8.25</v>
      </c>
      <c r="G1774" t="s">
        <v>33</v>
      </c>
      <c r="H1774" t="s">
        <v>34</v>
      </c>
      <c r="I1774" t="s">
        <v>4656</v>
      </c>
      <c r="L1774" s="8">
        <v>0</v>
      </c>
      <c r="M1774" t="s">
        <v>36</v>
      </c>
      <c r="N1774" t="str">
        <f>IF(AND(PESQUISA!$B$3&lt;&gt;"",OR(PESQUISA!$B$4="TODAS",B1774=PESQUISA!$B$4),ISNUMBER(SEARCH(PESQUISA!$B$3,D1774))),ROW()-1,"")</f>
        <v/>
      </c>
    </row>
    <row r="1775" spans="1:14" x14ac:dyDescent="0.3">
      <c r="A1775" t="s">
        <v>5387</v>
      </c>
      <c r="B1775" t="s">
        <v>29</v>
      </c>
      <c r="C1775" t="s">
        <v>5388</v>
      </c>
      <c r="D1775" t="s">
        <v>5389</v>
      </c>
      <c r="E1775" t="s">
        <v>4655</v>
      </c>
      <c r="F1775" s="7">
        <v>5.72</v>
      </c>
      <c r="G1775" t="s">
        <v>33</v>
      </c>
      <c r="H1775" t="s">
        <v>34</v>
      </c>
      <c r="I1775" t="s">
        <v>4656</v>
      </c>
      <c r="L1775" s="8">
        <v>0</v>
      </c>
      <c r="M1775" t="s">
        <v>36</v>
      </c>
      <c r="N1775" t="str">
        <f>IF(AND(PESQUISA!$B$3&lt;&gt;"",OR(PESQUISA!$B$4="TODAS",B1775=PESQUISA!$B$4),ISNUMBER(SEARCH(PESQUISA!$B$3,D1775))),ROW()-1,"")</f>
        <v/>
      </c>
    </row>
    <row r="1776" spans="1:14" x14ac:dyDescent="0.3">
      <c r="A1776" t="s">
        <v>5390</v>
      </c>
      <c r="B1776" t="s">
        <v>29</v>
      </c>
      <c r="C1776" t="s">
        <v>5391</v>
      </c>
      <c r="D1776" t="s">
        <v>5392</v>
      </c>
      <c r="E1776" t="s">
        <v>4660</v>
      </c>
      <c r="F1776" s="7">
        <v>18.190000000000001</v>
      </c>
      <c r="G1776" t="s">
        <v>33</v>
      </c>
      <c r="H1776" t="s">
        <v>34</v>
      </c>
      <c r="I1776" t="s">
        <v>4656</v>
      </c>
      <c r="L1776" s="8">
        <v>0</v>
      </c>
      <c r="M1776" t="s">
        <v>36</v>
      </c>
      <c r="N1776" t="str">
        <f>IF(AND(PESQUISA!$B$3&lt;&gt;"",OR(PESQUISA!$B$4="TODAS",B1776=PESQUISA!$B$4),ISNUMBER(SEARCH(PESQUISA!$B$3,D1776))),ROW()-1,"")</f>
        <v/>
      </c>
    </row>
    <row r="1777" spans="1:14" x14ac:dyDescent="0.3">
      <c r="A1777" t="s">
        <v>5393</v>
      </c>
      <c r="B1777" t="s">
        <v>29</v>
      </c>
      <c r="C1777" t="s">
        <v>5394</v>
      </c>
      <c r="D1777" t="s">
        <v>5395</v>
      </c>
      <c r="E1777" t="s">
        <v>4655</v>
      </c>
      <c r="G1777" t="s">
        <v>33</v>
      </c>
      <c r="H1777" t="s">
        <v>34</v>
      </c>
      <c r="I1777" t="s">
        <v>4656</v>
      </c>
      <c r="M1777" t="s">
        <v>53</v>
      </c>
      <c r="N1777" t="str">
        <f>IF(AND(PESQUISA!$B$3&lt;&gt;"",OR(PESQUISA!$B$4="TODAS",B1777=PESQUISA!$B$4),ISNUMBER(SEARCH(PESQUISA!$B$3,D1777))),ROW()-1,"")</f>
        <v/>
      </c>
    </row>
    <row r="1778" spans="1:14" x14ac:dyDescent="0.3">
      <c r="A1778" t="s">
        <v>5396</v>
      </c>
      <c r="B1778" t="s">
        <v>29</v>
      </c>
      <c r="C1778" t="s">
        <v>5397</v>
      </c>
      <c r="D1778" t="s">
        <v>5398</v>
      </c>
      <c r="E1778" t="s">
        <v>4660</v>
      </c>
      <c r="G1778" t="s">
        <v>33</v>
      </c>
      <c r="H1778" t="s">
        <v>34</v>
      </c>
      <c r="I1778" t="s">
        <v>4656</v>
      </c>
      <c r="M1778" t="s">
        <v>53</v>
      </c>
      <c r="N1778" t="str">
        <f>IF(AND(PESQUISA!$B$3&lt;&gt;"",OR(PESQUISA!$B$4="TODAS",B1778=PESQUISA!$B$4),ISNUMBER(SEARCH(PESQUISA!$B$3,D1778))),ROW()-1,"")</f>
        <v/>
      </c>
    </row>
    <row r="1779" spans="1:14" x14ac:dyDescent="0.3">
      <c r="A1779" t="s">
        <v>5399</v>
      </c>
      <c r="B1779" t="s">
        <v>29</v>
      </c>
      <c r="C1779" t="s">
        <v>5400</v>
      </c>
      <c r="D1779" t="s">
        <v>5401</v>
      </c>
      <c r="E1779" t="s">
        <v>4655</v>
      </c>
      <c r="F1779" s="7">
        <v>0.25</v>
      </c>
      <c r="G1779" t="s">
        <v>33</v>
      </c>
      <c r="H1779" t="s">
        <v>34</v>
      </c>
      <c r="I1779" t="s">
        <v>4656</v>
      </c>
      <c r="L1779" s="8">
        <v>0</v>
      </c>
      <c r="M1779" t="s">
        <v>36</v>
      </c>
      <c r="N1779" t="str">
        <f>IF(AND(PESQUISA!$B$3&lt;&gt;"",OR(PESQUISA!$B$4="TODAS",B1779=PESQUISA!$B$4),ISNUMBER(SEARCH(PESQUISA!$B$3,D1779))),ROW()-1,"")</f>
        <v/>
      </c>
    </row>
    <row r="1780" spans="1:14" x14ac:dyDescent="0.3">
      <c r="A1780" t="s">
        <v>5402</v>
      </c>
      <c r="B1780" t="s">
        <v>29</v>
      </c>
      <c r="C1780" t="s">
        <v>5403</v>
      </c>
      <c r="D1780" t="s">
        <v>5404</v>
      </c>
      <c r="E1780" t="s">
        <v>4660</v>
      </c>
      <c r="F1780" s="7">
        <v>23.35</v>
      </c>
      <c r="G1780" t="s">
        <v>33</v>
      </c>
      <c r="H1780" t="s">
        <v>34</v>
      </c>
      <c r="I1780" t="s">
        <v>4656</v>
      </c>
      <c r="L1780" s="8">
        <v>0</v>
      </c>
      <c r="M1780" t="s">
        <v>36</v>
      </c>
      <c r="N1780" t="str">
        <f>IF(AND(PESQUISA!$B$3&lt;&gt;"",OR(PESQUISA!$B$4="TODAS",B1780=PESQUISA!$B$4),ISNUMBER(SEARCH(PESQUISA!$B$3,D1780))),ROW()-1,"")</f>
        <v/>
      </c>
    </row>
    <row r="1781" spans="1:14" x14ac:dyDescent="0.3">
      <c r="A1781" t="s">
        <v>5405</v>
      </c>
      <c r="B1781" t="s">
        <v>29</v>
      </c>
      <c r="C1781" t="s">
        <v>5406</v>
      </c>
      <c r="D1781" t="s">
        <v>5407</v>
      </c>
      <c r="E1781" t="s">
        <v>4655</v>
      </c>
      <c r="F1781" s="7">
        <v>0.32</v>
      </c>
      <c r="G1781" t="s">
        <v>33</v>
      </c>
      <c r="H1781" t="s">
        <v>34</v>
      </c>
      <c r="I1781" t="s">
        <v>4656</v>
      </c>
      <c r="L1781" s="8">
        <v>0</v>
      </c>
      <c r="M1781" t="s">
        <v>36</v>
      </c>
      <c r="N1781" t="str">
        <f>IF(AND(PESQUISA!$B$3&lt;&gt;"",OR(PESQUISA!$B$4="TODAS",B1781=PESQUISA!$B$4),ISNUMBER(SEARCH(PESQUISA!$B$3,D1781))),ROW()-1,"")</f>
        <v/>
      </c>
    </row>
    <row r="1782" spans="1:14" x14ac:dyDescent="0.3">
      <c r="A1782" t="s">
        <v>5408</v>
      </c>
      <c r="B1782" t="s">
        <v>29</v>
      </c>
      <c r="C1782" t="s">
        <v>5409</v>
      </c>
      <c r="D1782" t="s">
        <v>5410</v>
      </c>
      <c r="E1782" t="s">
        <v>4660</v>
      </c>
      <c r="F1782" s="7">
        <v>27.59</v>
      </c>
      <c r="G1782" t="s">
        <v>33</v>
      </c>
      <c r="H1782" t="s">
        <v>34</v>
      </c>
      <c r="I1782" t="s">
        <v>4656</v>
      </c>
      <c r="L1782" s="8">
        <v>0</v>
      </c>
      <c r="M1782" t="s">
        <v>36</v>
      </c>
      <c r="N1782" t="str">
        <f>IF(AND(PESQUISA!$B$3&lt;&gt;"",OR(PESQUISA!$B$4="TODAS",B1782=PESQUISA!$B$4),ISNUMBER(SEARCH(PESQUISA!$B$3,D1782))),ROW()-1,"")</f>
        <v/>
      </c>
    </row>
    <row r="1783" spans="1:14" x14ac:dyDescent="0.3">
      <c r="A1783" t="s">
        <v>5411</v>
      </c>
      <c r="B1783" t="s">
        <v>29</v>
      </c>
      <c r="C1783" t="s">
        <v>5412</v>
      </c>
      <c r="D1783" t="s">
        <v>5413</v>
      </c>
      <c r="E1783" t="s">
        <v>4655</v>
      </c>
      <c r="F1783" s="7">
        <v>102.17</v>
      </c>
      <c r="G1783" t="s">
        <v>33</v>
      </c>
      <c r="H1783" t="s">
        <v>34</v>
      </c>
      <c r="I1783" t="s">
        <v>4656</v>
      </c>
      <c r="L1783" s="8">
        <v>0.63539999999999996</v>
      </c>
      <c r="M1783" t="s">
        <v>36</v>
      </c>
      <c r="N1783" t="str">
        <f>IF(AND(PESQUISA!$B$3&lt;&gt;"",OR(PESQUISA!$B$4="TODAS",B1783=PESQUISA!$B$4),ISNUMBER(SEARCH(PESQUISA!$B$3,D1783))),ROW()-1,"")</f>
        <v/>
      </c>
    </row>
    <row r="1784" spans="1:14" x14ac:dyDescent="0.3">
      <c r="A1784" t="s">
        <v>5414</v>
      </c>
      <c r="B1784" t="s">
        <v>29</v>
      </c>
      <c r="C1784" t="s">
        <v>5415</v>
      </c>
      <c r="D1784" t="s">
        <v>5416</v>
      </c>
      <c r="E1784" t="s">
        <v>4660</v>
      </c>
      <c r="F1784" s="7">
        <v>265.77999999999997</v>
      </c>
      <c r="G1784" t="s">
        <v>33</v>
      </c>
      <c r="H1784" t="s">
        <v>34</v>
      </c>
      <c r="I1784" t="s">
        <v>4656</v>
      </c>
      <c r="L1784" s="8">
        <v>0.53459999999999996</v>
      </c>
      <c r="M1784" t="s">
        <v>36</v>
      </c>
      <c r="N1784" t="str">
        <f>IF(AND(PESQUISA!$B$3&lt;&gt;"",OR(PESQUISA!$B$4="TODAS",B1784=PESQUISA!$B$4),ISNUMBER(SEARCH(PESQUISA!$B$3,D1784))),ROW()-1,"")</f>
        <v/>
      </c>
    </row>
    <row r="1785" spans="1:14" x14ac:dyDescent="0.3">
      <c r="A1785" t="s">
        <v>5417</v>
      </c>
      <c r="B1785" t="s">
        <v>29</v>
      </c>
      <c r="C1785" t="s">
        <v>5418</v>
      </c>
      <c r="D1785" t="s">
        <v>5419</v>
      </c>
      <c r="E1785" t="s">
        <v>4655</v>
      </c>
      <c r="F1785" s="7">
        <v>99.04</v>
      </c>
      <c r="G1785" t="s">
        <v>33</v>
      </c>
      <c r="H1785" t="s">
        <v>34</v>
      </c>
      <c r="I1785" t="s">
        <v>4656</v>
      </c>
      <c r="L1785" s="8">
        <v>0.76800000000000002</v>
      </c>
      <c r="M1785" t="s">
        <v>36</v>
      </c>
      <c r="N1785" t="str">
        <f>IF(AND(PESQUISA!$B$3&lt;&gt;"",OR(PESQUISA!$B$4="TODAS",B1785=PESQUISA!$B$4),ISNUMBER(SEARCH(PESQUISA!$B$3,D1785))),ROW()-1,"")</f>
        <v/>
      </c>
    </row>
    <row r="1786" spans="1:14" x14ac:dyDescent="0.3">
      <c r="A1786" t="s">
        <v>5420</v>
      </c>
      <c r="B1786" t="s">
        <v>29</v>
      </c>
      <c r="C1786" t="s">
        <v>5421</v>
      </c>
      <c r="D1786" t="s">
        <v>5422</v>
      </c>
      <c r="E1786" t="s">
        <v>4660</v>
      </c>
      <c r="F1786" s="7">
        <v>198.06</v>
      </c>
      <c r="G1786" t="s">
        <v>33</v>
      </c>
      <c r="H1786" t="s">
        <v>34</v>
      </c>
      <c r="I1786" t="s">
        <v>4656</v>
      </c>
      <c r="L1786" s="8">
        <v>0.71579999999999999</v>
      </c>
      <c r="M1786" t="s">
        <v>36</v>
      </c>
      <c r="N1786" t="str">
        <f>IF(AND(PESQUISA!$B$3&lt;&gt;"",OR(PESQUISA!$B$4="TODAS",B1786=PESQUISA!$B$4),ISNUMBER(SEARCH(PESQUISA!$B$3,D1786))),ROW()-1,"")</f>
        <v/>
      </c>
    </row>
    <row r="1787" spans="1:14" x14ac:dyDescent="0.3">
      <c r="A1787" t="s">
        <v>5423</v>
      </c>
      <c r="B1787" t="s">
        <v>29</v>
      </c>
      <c r="C1787" t="s">
        <v>5424</v>
      </c>
      <c r="D1787" t="s">
        <v>5425</v>
      </c>
      <c r="E1787" t="s">
        <v>4655</v>
      </c>
      <c r="G1787" t="s">
        <v>33</v>
      </c>
      <c r="H1787" t="s">
        <v>34</v>
      </c>
      <c r="I1787" t="s">
        <v>4656</v>
      </c>
      <c r="M1787" t="s">
        <v>53</v>
      </c>
      <c r="N1787" t="str">
        <f>IF(AND(PESQUISA!$B$3&lt;&gt;"",OR(PESQUISA!$B$4="TODAS",B1787=PESQUISA!$B$4),ISNUMBER(SEARCH(PESQUISA!$B$3,D1787))),ROW()-1,"")</f>
        <v/>
      </c>
    </row>
    <row r="1788" spans="1:14" x14ac:dyDescent="0.3">
      <c r="A1788" t="s">
        <v>5426</v>
      </c>
      <c r="B1788" t="s">
        <v>29</v>
      </c>
      <c r="C1788" t="s">
        <v>5427</v>
      </c>
      <c r="D1788" t="s">
        <v>5428</v>
      </c>
      <c r="E1788" t="s">
        <v>4660</v>
      </c>
      <c r="G1788" t="s">
        <v>33</v>
      </c>
      <c r="H1788" t="s">
        <v>34</v>
      </c>
      <c r="I1788" t="s">
        <v>4656</v>
      </c>
      <c r="M1788" t="s">
        <v>53</v>
      </c>
      <c r="N1788" t="str">
        <f>IF(AND(PESQUISA!$B$3&lt;&gt;"",OR(PESQUISA!$B$4="TODAS",B1788=PESQUISA!$B$4),ISNUMBER(SEARCH(PESQUISA!$B$3,D1788))),ROW()-1,"")</f>
        <v/>
      </c>
    </row>
    <row r="1789" spans="1:14" x14ac:dyDescent="0.3">
      <c r="A1789" t="s">
        <v>5429</v>
      </c>
      <c r="B1789" t="s">
        <v>29</v>
      </c>
      <c r="C1789" t="s">
        <v>5430</v>
      </c>
      <c r="D1789" t="s">
        <v>5431</v>
      </c>
      <c r="E1789" t="s">
        <v>4655</v>
      </c>
      <c r="F1789" s="7">
        <v>6.1</v>
      </c>
      <c r="G1789" t="s">
        <v>33</v>
      </c>
      <c r="H1789" t="s">
        <v>34</v>
      </c>
      <c r="I1789" t="s">
        <v>4656</v>
      </c>
      <c r="L1789" s="8">
        <v>1</v>
      </c>
      <c r="M1789" t="s">
        <v>36</v>
      </c>
      <c r="N1789" t="str">
        <f>IF(AND(PESQUISA!$B$3&lt;&gt;"",OR(PESQUISA!$B$4="TODAS",B1789=PESQUISA!$B$4),ISNUMBER(SEARCH(PESQUISA!$B$3,D1789))),ROW()-1,"")</f>
        <v/>
      </c>
    </row>
    <row r="1790" spans="1:14" x14ac:dyDescent="0.3">
      <c r="A1790" t="s">
        <v>5432</v>
      </c>
      <c r="B1790" t="s">
        <v>29</v>
      </c>
      <c r="C1790" t="s">
        <v>5433</v>
      </c>
      <c r="D1790" t="s">
        <v>5434</v>
      </c>
      <c r="E1790" t="s">
        <v>4660</v>
      </c>
      <c r="F1790" s="7">
        <v>21.1</v>
      </c>
      <c r="G1790" t="s">
        <v>33</v>
      </c>
      <c r="H1790" t="s">
        <v>34</v>
      </c>
      <c r="I1790" t="s">
        <v>4656</v>
      </c>
      <c r="L1790" s="8">
        <v>0.5464</v>
      </c>
      <c r="M1790" t="s">
        <v>36</v>
      </c>
      <c r="N1790" t="str">
        <f>IF(AND(PESQUISA!$B$3&lt;&gt;"",OR(PESQUISA!$B$4="TODAS",B1790=PESQUISA!$B$4),ISNUMBER(SEARCH(PESQUISA!$B$3,D1790))),ROW()-1,"")</f>
        <v/>
      </c>
    </row>
    <row r="1791" spans="1:14" x14ac:dyDescent="0.3">
      <c r="A1791" t="s">
        <v>5435</v>
      </c>
      <c r="B1791" t="s">
        <v>29</v>
      </c>
      <c r="C1791" t="s">
        <v>5436</v>
      </c>
      <c r="D1791" t="s">
        <v>5437</v>
      </c>
      <c r="E1791" t="s">
        <v>4655</v>
      </c>
      <c r="G1791" t="s">
        <v>33</v>
      </c>
      <c r="H1791" t="s">
        <v>34</v>
      </c>
      <c r="I1791" t="s">
        <v>4656</v>
      </c>
      <c r="M1791" t="s">
        <v>53</v>
      </c>
      <c r="N1791" t="str">
        <f>IF(AND(PESQUISA!$B$3&lt;&gt;"",OR(PESQUISA!$B$4="TODAS",B1791=PESQUISA!$B$4),ISNUMBER(SEARCH(PESQUISA!$B$3,D1791))),ROW()-1,"")</f>
        <v/>
      </c>
    </row>
    <row r="1792" spans="1:14" x14ac:dyDescent="0.3">
      <c r="A1792" t="s">
        <v>5438</v>
      </c>
      <c r="B1792" t="s">
        <v>29</v>
      </c>
      <c r="C1792" t="s">
        <v>5439</v>
      </c>
      <c r="D1792" t="s">
        <v>5440</v>
      </c>
      <c r="E1792" t="s">
        <v>4660</v>
      </c>
      <c r="G1792" t="s">
        <v>33</v>
      </c>
      <c r="H1792" t="s">
        <v>34</v>
      </c>
      <c r="I1792" t="s">
        <v>4656</v>
      </c>
      <c r="M1792" t="s">
        <v>53</v>
      </c>
      <c r="N1792" t="str">
        <f>IF(AND(PESQUISA!$B$3&lt;&gt;"",OR(PESQUISA!$B$4="TODAS",B1792=PESQUISA!$B$4),ISNUMBER(SEARCH(PESQUISA!$B$3,D1792))),ROW()-1,"")</f>
        <v/>
      </c>
    </row>
    <row r="1793" spans="1:14" x14ac:dyDescent="0.3">
      <c r="A1793" t="s">
        <v>5441</v>
      </c>
      <c r="B1793" t="s">
        <v>29</v>
      </c>
      <c r="C1793" t="s">
        <v>5442</v>
      </c>
      <c r="D1793" t="s">
        <v>5443</v>
      </c>
      <c r="E1793" t="s">
        <v>4655</v>
      </c>
      <c r="F1793" s="7">
        <v>39.74</v>
      </c>
      <c r="G1793" t="s">
        <v>33</v>
      </c>
      <c r="H1793" t="s">
        <v>34</v>
      </c>
      <c r="I1793" t="s">
        <v>4656</v>
      </c>
      <c r="L1793" s="8">
        <v>0.24479999999999999</v>
      </c>
      <c r="M1793" t="s">
        <v>36</v>
      </c>
      <c r="N1793" t="str">
        <f>IF(AND(PESQUISA!$B$3&lt;&gt;"",OR(PESQUISA!$B$4="TODAS",B1793=PESQUISA!$B$4),ISNUMBER(SEARCH(PESQUISA!$B$3,D1793))),ROW()-1,"")</f>
        <v/>
      </c>
    </row>
    <row r="1794" spans="1:14" x14ac:dyDescent="0.3">
      <c r="A1794" t="s">
        <v>5444</v>
      </c>
      <c r="B1794" t="s">
        <v>29</v>
      </c>
      <c r="C1794" t="s">
        <v>5445</v>
      </c>
      <c r="D1794" t="s">
        <v>5446</v>
      </c>
      <c r="E1794" t="s">
        <v>4660</v>
      </c>
      <c r="F1794" s="7">
        <v>97.73</v>
      </c>
      <c r="G1794" t="s">
        <v>33</v>
      </c>
      <c r="H1794" t="s">
        <v>34</v>
      </c>
      <c r="I1794" t="s">
        <v>4656</v>
      </c>
      <c r="L1794" s="8">
        <v>0.19470000000000001</v>
      </c>
      <c r="M1794" t="s">
        <v>36</v>
      </c>
      <c r="N1794" t="str">
        <f>IF(AND(PESQUISA!$B$3&lt;&gt;"",OR(PESQUISA!$B$4="TODAS",B1794=PESQUISA!$B$4),ISNUMBER(SEARCH(PESQUISA!$B$3,D1794))),ROW()-1,"")</f>
        <v/>
      </c>
    </row>
    <row r="1795" spans="1:14" x14ac:dyDescent="0.3">
      <c r="A1795" t="s">
        <v>5447</v>
      </c>
      <c r="B1795" t="s">
        <v>29</v>
      </c>
      <c r="C1795" t="s">
        <v>5448</v>
      </c>
      <c r="D1795" t="s">
        <v>5449</v>
      </c>
      <c r="E1795" t="s">
        <v>4655</v>
      </c>
      <c r="G1795" t="s">
        <v>33</v>
      </c>
      <c r="H1795" t="s">
        <v>34</v>
      </c>
      <c r="I1795" t="s">
        <v>4656</v>
      </c>
      <c r="M1795" t="s">
        <v>53</v>
      </c>
      <c r="N1795" t="str">
        <f>IF(AND(PESQUISA!$B$3&lt;&gt;"",OR(PESQUISA!$B$4="TODAS",B1795=PESQUISA!$B$4),ISNUMBER(SEARCH(PESQUISA!$B$3,D1795))),ROW()-1,"")</f>
        <v/>
      </c>
    </row>
    <row r="1796" spans="1:14" x14ac:dyDescent="0.3">
      <c r="A1796" t="s">
        <v>5450</v>
      </c>
      <c r="B1796" t="s">
        <v>29</v>
      </c>
      <c r="C1796" t="s">
        <v>5451</v>
      </c>
      <c r="D1796" t="s">
        <v>5452</v>
      </c>
      <c r="E1796" t="s">
        <v>4660</v>
      </c>
      <c r="G1796" t="s">
        <v>33</v>
      </c>
      <c r="H1796" t="s">
        <v>34</v>
      </c>
      <c r="I1796" t="s">
        <v>4656</v>
      </c>
      <c r="M1796" t="s">
        <v>53</v>
      </c>
      <c r="N1796" t="str">
        <f>IF(AND(PESQUISA!$B$3&lt;&gt;"",OR(PESQUISA!$B$4="TODAS",B1796=PESQUISA!$B$4),ISNUMBER(SEARCH(PESQUISA!$B$3,D1796))),ROW()-1,"")</f>
        <v/>
      </c>
    </row>
    <row r="1797" spans="1:14" x14ac:dyDescent="0.3">
      <c r="A1797" t="s">
        <v>5453</v>
      </c>
      <c r="B1797" t="s">
        <v>29</v>
      </c>
      <c r="C1797" t="s">
        <v>5454</v>
      </c>
      <c r="D1797" t="s">
        <v>5455</v>
      </c>
      <c r="E1797" t="s">
        <v>4655</v>
      </c>
      <c r="G1797" t="s">
        <v>33</v>
      </c>
      <c r="H1797" t="s">
        <v>34</v>
      </c>
      <c r="I1797" t="s">
        <v>4656</v>
      </c>
      <c r="M1797" t="s">
        <v>53</v>
      </c>
      <c r="N1797" t="str">
        <f>IF(AND(PESQUISA!$B$3&lt;&gt;"",OR(PESQUISA!$B$4="TODAS",B1797=PESQUISA!$B$4),ISNUMBER(SEARCH(PESQUISA!$B$3,D1797))),ROW()-1,"")</f>
        <v/>
      </c>
    </row>
    <row r="1798" spans="1:14" x14ac:dyDescent="0.3">
      <c r="A1798" t="s">
        <v>5456</v>
      </c>
      <c r="B1798" t="s">
        <v>29</v>
      </c>
      <c r="C1798" t="s">
        <v>5457</v>
      </c>
      <c r="D1798" t="s">
        <v>5458</v>
      </c>
      <c r="E1798" t="s">
        <v>4660</v>
      </c>
      <c r="G1798" t="s">
        <v>33</v>
      </c>
      <c r="H1798" t="s">
        <v>34</v>
      </c>
      <c r="I1798" t="s">
        <v>4656</v>
      </c>
      <c r="M1798" t="s">
        <v>53</v>
      </c>
      <c r="N1798" t="str">
        <f>IF(AND(PESQUISA!$B$3&lt;&gt;"",OR(PESQUISA!$B$4="TODAS",B1798=PESQUISA!$B$4),ISNUMBER(SEARCH(PESQUISA!$B$3,D1798))),ROW()-1,"")</f>
        <v/>
      </c>
    </row>
    <row r="1799" spans="1:14" x14ac:dyDescent="0.3">
      <c r="A1799" t="s">
        <v>5459</v>
      </c>
      <c r="B1799" t="s">
        <v>29</v>
      </c>
      <c r="C1799" t="s">
        <v>5460</v>
      </c>
      <c r="D1799" t="s">
        <v>5461</v>
      </c>
      <c r="E1799" t="s">
        <v>4655</v>
      </c>
      <c r="G1799" t="s">
        <v>33</v>
      </c>
      <c r="H1799" t="s">
        <v>34</v>
      </c>
      <c r="I1799" t="s">
        <v>4656</v>
      </c>
      <c r="M1799" t="s">
        <v>53</v>
      </c>
      <c r="N1799" t="str">
        <f>IF(AND(PESQUISA!$B$3&lt;&gt;"",OR(PESQUISA!$B$4="TODAS",B1799=PESQUISA!$B$4),ISNUMBER(SEARCH(PESQUISA!$B$3,D1799))),ROW()-1,"")</f>
        <v/>
      </c>
    </row>
    <row r="1800" spans="1:14" x14ac:dyDescent="0.3">
      <c r="A1800" t="s">
        <v>5462</v>
      </c>
      <c r="B1800" t="s">
        <v>29</v>
      </c>
      <c r="C1800" t="s">
        <v>5463</v>
      </c>
      <c r="D1800" t="s">
        <v>5464</v>
      </c>
      <c r="E1800" t="s">
        <v>4660</v>
      </c>
      <c r="G1800" t="s">
        <v>33</v>
      </c>
      <c r="H1800" t="s">
        <v>34</v>
      </c>
      <c r="I1800" t="s">
        <v>4656</v>
      </c>
      <c r="M1800" t="s">
        <v>53</v>
      </c>
      <c r="N1800" t="str">
        <f>IF(AND(PESQUISA!$B$3&lt;&gt;"",OR(PESQUISA!$B$4="TODAS",B1800=PESQUISA!$B$4),ISNUMBER(SEARCH(PESQUISA!$B$3,D1800))),ROW()-1,"")</f>
        <v/>
      </c>
    </row>
    <row r="1801" spans="1:14" x14ac:dyDescent="0.3">
      <c r="A1801" t="s">
        <v>5465</v>
      </c>
      <c r="B1801" t="s">
        <v>29</v>
      </c>
      <c r="C1801" t="s">
        <v>5466</v>
      </c>
      <c r="D1801" t="s">
        <v>5467</v>
      </c>
      <c r="E1801" t="s">
        <v>4655</v>
      </c>
      <c r="G1801" t="s">
        <v>33</v>
      </c>
      <c r="H1801" t="s">
        <v>34</v>
      </c>
      <c r="I1801" t="s">
        <v>4656</v>
      </c>
      <c r="M1801" t="s">
        <v>53</v>
      </c>
      <c r="N1801" t="str">
        <f>IF(AND(PESQUISA!$B$3&lt;&gt;"",OR(PESQUISA!$B$4="TODAS",B1801=PESQUISA!$B$4),ISNUMBER(SEARCH(PESQUISA!$B$3,D1801))),ROW()-1,"")</f>
        <v/>
      </c>
    </row>
    <row r="1802" spans="1:14" x14ac:dyDescent="0.3">
      <c r="A1802" t="s">
        <v>5468</v>
      </c>
      <c r="B1802" t="s">
        <v>29</v>
      </c>
      <c r="C1802" t="s">
        <v>5469</v>
      </c>
      <c r="D1802" t="s">
        <v>5470</v>
      </c>
      <c r="E1802" t="s">
        <v>4660</v>
      </c>
      <c r="G1802" t="s">
        <v>33</v>
      </c>
      <c r="H1802" t="s">
        <v>34</v>
      </c>
      <c r="I1802" t="s">
        <v>4656</v>
      </c>
      <c r="M1802" t="s">
        <v>53</v>
      </c>
      <c r="N1802" t="str">
        <f>IF(AND(PESQUISA!$B$3&lt;&gt;"",OR(PESQUISA!$B$4="TODAS",B1802=PESQUISA!$B$4),ISNUMBER(SEARCH(PESQUISA!$B$3,D1802))),ROW()-1,"")</f>
        <v/>
      </c>
    </row>
    <row r="1803" spans="1:14" x14ac:dyDescent="0.3">
      <c r="A1803" t="s">
        <v>5471</v>
      </c>
      <c r="B1803" t="s">
        <v>29</v>
      </c>
      <c r="C1803" t="s">
        <v>5472</v>
      </c>
      <c r="D1803" t="s">
        <v>5473</v>
      </c>
      <c r="E1803" t="s">
        <v>4655</v>
      </c>
      <c r="G1803" t="s">
        <v>33</v>
      </c>
      <c r="H1803" t="s">
        <v>34</v>
      </c>
      <c r="I1803" t="s">
        <v>4656</v>
      </c>
      <c r="M1803" t="s">
        <v>53</v>
      </c>
      <c r="N1803" t="str">
        <f>IF(AND(PESQUISA!$B$3&lt;&gt;"",OR(PESQUISA!$B$4="TODAS",B1803=PESQUISA!$B$4),ISNUMBER(SEARCH(PESQUISA!$B$3,D1803))),ROW()-1,"")</f>
        <v/>
      </c>
    </row>
    <row r="1804" spans="1:14" x14ac:dyDescent="0.3">
      <c r="A1804" t="s">
        <v>5474</v>
      </c>
      <c r="B1804" t="s">
        <v>29</v>
      </c>
      <c r="C1804" t="s">
        <v>5475</v>
      </c>
      <c r="D1804" t="s">
        <v>5476</v>
      </c>
      <c r="E1804" t="s">
        <v>4660</v>
      </c>
      <c r="G1804" t="s">
        <v>33</v>
      </c>
      <c r="H1804" t="s">
        <v>34</v>
      </c>
      <c r="I1804" t="s">
        <v>4656</v>
      </c>
      <c r="M1804" t="s">
        <v>53</v>
      </c>
      <c r="N1804" t="str">
        <f>IF(AND(PESQUISA!$B$3&lt;&gt;"",OR(PESQUISA!$B$4="TODAS",B1804=PESQUISA!$B$4),ISNUMBER(SEARCH(PESQUISA!$B$3,D1804))),ROW()-1,"")</f>
        <v/>
      </c>
    </row>
    <row r="1805" spans="1:14" x14ac:dyDescent="0.3">
      <c r="A1805" t="s">
        <v>5477</v>
      </c>
      <c r="B1805" t="s">
        <v>29</v>
      </c>
      <c r="C1805" t="s">
        <v>5478</v>
      </c>
      <c r="D1805" t="s">
        <v>5479</v>
      </c>
      <c r="E1805" t="s">
        <v>4655</v>
      </c>
      <c r="G1805" t="s">
        <v>33</v>
      </c>
      <c r="H1805" t="s">
        <v>34</v>
      </c>
      <c r="I1805" t="s">
        <v>4656</v>
      </c>
      <c r="M1805" t="s">
        <v>53</v>
      </c>
      <c r="N1805" t="str">
        <f>IF(AND(PESQUISA!$B$3&lt;&gt;"",OR(PESQUISA!$B$4="TODAS",B1805=PESQUISA!$B$4),ISNUMBER(SEARCH(PESQUISA!$B$3,D1805))),ROW()-1,"")</f>
        <v/>
      </c>
    </row>
    <row r="1806" spans="1:14" x14ac:dyDescent="0.3">
      <c r="A1806" t="s">
        <v>5480</v>
      </c>
      <c r="B1806" t="s">
        <v>29</v>
      </c>
      <c r="C1806" t="s">
        <v>5481</v>
      </c>
      <c r="D1806" t="s">
        <v>5482</v>
      </c>
      <c r="E1806" t="s">
        <v>4660</v>
      </c>
      <c r="G1806" t="s">
        <v>33</v>
      </c>
      <c r="H1806" t="s">
        <v>34</v>
      </c>
      <c r="I1806" t="s">
        <v>4656</v>
      </c>
      <c r="M1806" t="s">
        <v>53</v>
      </c>
      <c r="N1806" t="str">
        <f>IF(AND(PESQUISA!$B$3&lt;&gt;"",OR(PESQUISA!$B$4="TODAS",B1806=PESQUISA!$B$4),ISNUMBER(SEARCH(PESQUISA!$B$3,D1806))),ROW()-1,"")</f>
        <v/>
      </c>
    </row>
    <row r="1807" spans="1:14" x14ac:dyDescent="0.3">
      <c r="A1807" t="s">
        <v>5483</v>
      </c>
      <c r="B1807" t="s">
        <v>29</v>
      </c>
      <c r="C1807" t="s">
        <v>5484</v>
      </c>
      <c r="D1807" t="s">
        <v>5485</v>
      </c>
      <c r="E1807" t="s">
        <v>4655</v>
      </c>
      <c r="G1807" t="s">
        <v>33</v>
      </c>
      <c r="H1807" t="s">
        <v>34</v>
      </c>
      <c r="I1807" t="s">
        <v>4656</v>
      </c>
      <c r="M1807" t="s">
        <v>53</v>
      </c>
      <c r="N1807" t="str">
        <f>IF(AND(PESQUISA!$B$3&lt;&gt;"",OR(PESQUISA!$B$4="TODAS",B1807=PESQUISA!$B$4),ISNUMBER(SEARCH(PESQUISA!$B$3,D1807))),ROW()-1,"")</f>
        <v/>
      </c>
    </row>
    <row r="1808" spans="1:14" x14ac:dyDescent="0.3">
      <c r="A1808" t="s">
        <v>5486</v>
      </c>
      <c r="B1808" t="s">
        <v>29</v>
      </c>
      <c r="C1808" t="s">
        <v>5487</v>
      </c>
      <c r="D1808" t="s">
        <v>5488</v>
      </c>
      <c r="E1808" t="s">
        <v>4660</v>
      </c>
      <c r="G1808" t="s">
        <v>33</v>
      </c>
      <c r="H1808" t="s">
        <v>34</v>
      </c>
      <c r="I1808" t="s">
        <v>4656</v>
      </c>
      <c r="M1808" t="s">
        <v>53</v>
      </c>
      <c r="N1808" t="str">
        <f>IF(AND(PESQUISA!$B$3&lt;&gt;"",OR(PESQUISA!$B$4="TODAS",B1808=PESQUISA!$B$4),ISNUMBER(SEARCH(PESQUISA!$B$3,D1808))),ROW()-1,"")</f>
        <v/>
      </c>
    </row>
    <row r="1809" spans="1:14" x14ac:dyDescent="0.3">
      <c r="A1809" t="s">
        <v>5489</v>
      </c>
      <c r="B1809" t="s">
        <v>29</v>
      </c>
      <c r="C1809" t="s">
        <v>5490</v>
      </c>
      <c r="D1809" t="s">
        <v>5491</v>
      </c>
      <c r="E1809" t="s">
        <v>4655</v>
      </c>
      <c r="G1809" t="s">
        <v>33</v>
      </c>
      <c r="H1809" t="s">
        <v>34</v>
      </c>
      <c r="I1809" t="s">
        <v>4656</v>
      </c>
      <c r="M1809" t="s">
        <v>53</v>
      </c>
      <c r="N1809" t="str">
        <f>IF(AND(PESQUISA!$B$3&lt;&gt;"",OR(PESQUISA!$B$4="TODAS",B1809=PESQUISA!$B$4),ISNUMBER(SEARCH(PESQUISA!$B$3,D1809))),ROW()-1,"")</f>
        <v/>
      </c>
    </row>
    <row r="1810" spans="1:14" x14ac:dyDescent="0.3">
      <c r="A1810" t="s">
        <v>5492</v>
      </c>
      <c r="B1810" t="s">
        <v>29</v>
      </c>
      <c r="C1810" t="s">
        <v>5493</v>
      </c>
      <c r="D1810" t="s">
        <v>5494</v>
      </c>
      <c r="E1810" t="s">
        <v>4660</v>
      </c>
      <c r="G1810" t="s">
        <v>33</v>
      </c>
      <c r="H1810" t="s">
        <v>34</v>
      </c>
      <c r="I1810" t="s">
        <v>4656</v>
      </c>
      <c r="M1810" t="s">
        <v>53</v>
      </c>
      <c r="N1810" t="str">
        <f>IF(AND(PESQUISA!$B$3&lt;&gt;"",OR(PESQUISA!$B$4="TODAS",B1810=PESQUISA!$B$4),ISNUMBER(SEARCH(PESQUISA!$B$3,D1810))),ROW()-1,"")</f>
        <v/>
      </c>
    </row>
    <row r="1811" spans="1:14" x14ac:dyDescent="0.3">
      <c r="A1811" t="s">
        <v>5495</v>
      </c>
      <c r="B1811" t="s">
        <v>29</v>
      </c>
      <c r="C1811" t="s">
        <v>5496</v>
      </c>
      <c r="D1811" t="s">
        <v>5497</v>
      </c>
      <c r="E1811" t="s">
        <v>4655</v>
      </c>
      <c r="F1811" s="7">
        <v>1.33</v>
      </c>
      <c r="G1811" t="s">
        <v>33</v>
      </c>
      <c r="H1811" t="s">
        <v>34</v>
      </c>
      <c r="I1811" t="s">
        <v>4656</v>
      </c>
      <c r="L1811" s="8">
        <v>0</v>
      </c>
      <c r="M1811" t="s">
        <v>36</v>
      </c>
      <c r="N1811" t="str">
        <f>IF(AND(PESQUISA!$B$3&lt;&gt;"",OR(PESQUISA!$B$4="TODAS",B1811=PESQUISA!$B$4),ISNUMBER(SEARCH(PESQUISA!$B$3,D1811))),ROW()-1,"")</f>
        <v/>
      </c>
    </row>
    <row r="1812" spans="1:14" x14ac:dyDescent="0.3">
      <c r="A1812" t="s">
        <v>5498</v>
      </c>
      <c r="B1812" t="s">
        <v>29</v>
      </c>
      <c r="C1812" t="s">
        <v>5499</v>
      </c>
      <c r="D1812" t="s">
        <v>5500</v>
      </c>
      <c r="E1812" t="s">
        <v>4660</v>
      </c>
      <c r="F1812" s="7">
        <v>4.16</v>
      </c>
      <c r="G1812" t="s">
        <v>33</v>
      </c>
      <c r="H1812" t="s">
        <v>34</v>
      </c>
      <c r="I1812" t="s">
        <v>4656</v>
      </c>
      <c r="L1812" s="8">
        <v>0</v>
      </c>
      <c r="M1812" t="s">
        <v>36</v>
      </c>
      <c r="N1812" t="str">
        <f>IF(AND(PESQUISA!$B$3&lt;&gt;"",OR(PESQUISA!$B$4="TODAS",B1812=PESQUISA!$B$4),ISNUMBER(SEARCH(PESQUISA!$B$3,D1812))),ROW()-1,"")</f>
        <v/>
      </c>
    </row>
    <row r="1813" spans="1:14" x14ac:dyDescent="0.3">
      <c r="A1813" t="s">
        <v>5501</v>
      </c>
      <c r="B1813" t="s">
        <v>29</v>
      </c>
      <c r="C1813" t="s">
        <v>5502</v>
      </c>
      <c r="D1813" t="s">
        <v>5503</v>
      </c>
      <c r="E1813" t="s">
        <v>4655</v>
      </c>
      <c r="F1813" s="7">
        <v>335.67</v>
      </c>
      <c r="G1813" t="s">
        <v>33</v>
      </c>
      <c r="H1813" t="s">
        <v>34</v>
      </c>
      <c r="I1813" t="s">
        <v>4656</v>
      </c>
      <c r="L1813" s="8">
        <v>0.92530000000000001</v>
      </c>
      <c r="M1813" t="s">
        <v>36</v>
      </c>
      <c r="N1813" t="str">
        <f>IF(AND(PESQUISA!$B$3&lt;&gt;"",OR(PESQUISA!$B$4="TODAS",B1813=PESQUISA!$B$4),ISNUMBER(SEARCH(PESQUISA!$B$3,D1813))),ROW()-1,"")</f>
        <v/>
      </c>
    </row>
    <row r="1814" spans="1:14" x14ac:dyDescent="0.3">
      <c r="A1814" t="s">
        <v>5504</v>
      </c>
      <c r="B1814" t="s">
        <v>29</v>
      </c>
      <c r="C1814" t="s">
        <v>5505</v>
      </c>
      <c r="D1814" t="s">
        <v>5506</v>
      </c>
      <c r="E1814" t="s">
        <v>4660</v>
      </c>
      <c r="F1814" s="7">
        <v>765.65</v>
      </c>
      <c r="G1814" t="s">
        <v>33</v>
      </c>
      <c r="H1814" t="s">
        <v>34</v>
      </c>
      <c r="I1814" t="s">
        <v>4656</v>
      </c>
      <c r="L1814" s="8">
        <v>0.80589999999999995</v>
      </c>
      <c r="M1814" t="s">
        <v>36</v>
      </c>
      <c r="N1814" t="str">
        <f>IF(AND(PESQUISA!$B$3&lt;&gt;"",OR(PESQUISA!$B$4="TODAS",B1814=PESQUISA!$B$4),ISNUMBER(SEARCH(PESQUISA!$B$3,D1814))),ROW()-1,"")</f>
        <v/>
      </c>
    </row>
    <row r="1815" spans="1:14" x14ac:dyDescent="0.3">
      <c r="A1815" t="s">
        <v>5507</v>
      </c>
      <c r="B1815" t="s">
        <v>29</v>
      </c>
      <c r="C1815" t="s">
        <v>5508</v>
      </c>
      <c r="D1815" t="s">
        <v>5509</v>
      </c>
      <c r="E1815" t="s">
        <v>4655</v>
      </c>
      <c r="F1815" s="7">
        <v>501.32</v>
      </c>
      <c r="G1815" t="s">
        <v>33</v>
      </c>
      <c r="H1815" t="s">
        <v>34</v>
      </c>
      <c r="I1815" t="s">
        <v>4656</v>
      </c>
      <c r="L1815" s="8">
        <v>0.95</v>
      </c>
      <c r="M1815" t="s">
        <v>36</v>
      </c>
      <c r="N1815" t="str">
        <f>IF(AND(PESQUISA!$B$3&lt;&gt;"",OR(PESQUISA!$B$4="TODAS",B1815=PESQUISA!$B$4),ISNUMBER(SEARCH(PESQUISA!$B$3,D1815))),ROW()-1,"")</f>
        <v/>
      </c>
    </row>
    <row r="1816" spans="1:14" x14ac:dyDescent="0.3">
      <c r="A1816" t="s">
        <v>5510</v>
      </c>
      <c r="B1816" t="s">
        <v>29</v>
      </c>
      <c r="C1816" t="s">
        <v>5511</v>
      </c>
      <c r="D1816" t="s">
        <v>5512</v>
      </c>
      <c r="E1816" t="s">
        <v>4660</v>
      </c>
      <c r="F1816" s="7">
        <v>1132.57</v>
      </c>
      <c r="G1816" t="s">
        <v>33</v>
      </c>
      <c r="H1816" t="s">
        <v>34</v>
      </c>
      <c r="I1816" t="s">
        <v>4656</v>
      </c>
      <c r="L1816" s="8">
        <v>0.83540000000000003</v>
      </c>
      <c r="M1816" t="s">
        <v>36</v>
      </c>
      <c r="N1816" t="str">
        <f>IF(AND(PESQUISA!$B$3&lt;&gt;"",OR(PESQUISA!$B$4="TODAS",B1816=PESQUISA!$B$4),ISNUMBER(SEARCH(PESQUISA!$B$3,D1816))),ROW()-1,"")</f>
        <v/>
      </c>
    </row>
    <row r="1817" spans="1:14" x14ac:dyDescent="0.3">
      <c r="A1817" t="s">
        <v>5513</v>
      </c>
      <c r="B1817" t="s">
        <v>29</v>
      </c>
      <c r="C1817" t="s">
        <v>5514</v>
      </c>
      <c r="D1817" t="s">
        <v>5515</v>
      </c>
      <c r="E1817" t="s">
        <v>4655</v>
      </c>
      <c r="F1817" s="7">
        <v>26.27</v>
      </c>
      <c r="G1817" t="s">
        <v>33</v>
      </c>
      <c r="H1817" t="s">
        <v>34</v>
      </c>
      <c r="I1817" t="s">
        <v>4656</v>
      </c>
      <c r="L1817" s="8">
        <v>4.53E-2</v>
      </c>
      <c r="M1817" t="s">
        <v>36</v>
      </c>
      <c r="N1817" t="str">
        <f>IF(AND(PESQUISA!$B$3&lt;&gt;"",OR(PESQUISA!$B$4="TODAS",B1817=PESQUISA!$B$4),ISNUMBER(SEARCH(PESQUISA!$B$3,D1817))),ROW()-1,"")</f>
        <v/>
      </c>
    </row>
    <row r="1818" spans="1:14" x14ac:dyDescent="0.3">
      <c r="A1818" t="s">
        <v>5516</v>
      </c>
      <c r="B1818" t="s">
        <v>29</v>
      </c>
      <c r="C1818" t="s">
        <v>5517</v>
      </c>
      <c r="D1818" t="s">
        <v>5518</v>
      </c>
      <c r="E1818" t="s">
        <v>4660</v>
      </c>
      <c r="F1818" s="7">
        <v>30</v>
      </c>
      <c r="G1818" t="s">
        <v>33</v>
      </c>
      <c r="H1818" t="s">
        <v>34</v>
      </c>
      <c r="I1818" t="s">
        <v>4656</v>
      </c>
      <c r="L1818" s="8">
        <v>8.0299999999999996E-2</v>
      </c>
      <c r="M1818" t="s">
        <v>36</v>
      </c>
      <c r="N1818" t="str">
        <f>IF(AND(PESQUISA!$B$3&lt;&gt;"",OR(PESQUISA!$B$4="TODAS",B1818=PESQUISA!$B$4),ISNUMBER(SEARCH(PESQUISA!$B$3,D1818))),ROW()-1,"")</f>
        <v/>
      </c>
    </row>
    <row r="1819" spans="1:14" x14ac:dyDescent="0.3">
      <c r="A1819" t="s">
        <v>5519</v>
      </c>
      <c r="B1819" t="s">
        <v>29</v>
      </c>
      <c r="C1819" t="s">
        <v>5520</v>
      </c>
      <c r="D1819" t="s">
        <v>5521</v>
      </c>
      <c r="E1819" t="s">
        <v>4655</v>
      </c>
      <c r="F1819" s="7">
        <v>169.07</v>
      </c>
      <c r="G1819" t="s">
        <v>33</v>
      </c>
      <c r="H1819" t="s">
        <v>34</v>
      </c>
      <c r="I1819" t="s">
        <v>4656</v>
      </c>
      <c r="L1819" s="8">
        <v>0.85170000000000001</v>
      </c>
      <c r="M1819" t="s">
        <v>36</v>
      </c>
      <c r="N1819" t="str">
        <f>IF(AND(PESQUISA!$B$3&lt;&gt;"",OR(PESQUISA!$B$4="TODAS",B1819=PESQUISA!$B$4),ISNUMBER(SEARCH(PESQUISA!$B$3,D1819))),ROW()-1,"")</f>
        <v/>
      </c>
    </row>
    <row r="1820" spans="1:14" x14ac:dyDescent="0.3">
      <c r="A1820" t="s">
        <v>5522</v>
      </c>
      <c r="B1820" t="s">
        <v>29</v>
      </c>
      <c r="C1820" t="s">
        <v>5523</v>
      </c>
      <c r="D1820" t="s">
        <v>5524</v>
      </c>
      <c r="E1820" t="s">
        <v>4660</v>
      </c>
      <c r="F1820" s="7">
        <v>405.5</v>
      </c>
      <c r="G1820" t="s">
        <v>33</v>
      </c>
      <c r="H1820" t="s">
        <v>34</v>
      </c>
      <c r="I1820" t="s">
        <v>4656</v>
      </c>
      <c r="L1820" s="8">
        <v>0.70450000000000002</v>
      </c>
      <c r="M1820" t="s">
        <v>36</v>
      </c>
      <c r="N1820" t="str">
        <f>IF(AND(PESQUISA!$B$3&lt;&gt;"",OR(PESQUISA!$B$4="TODAS",B1820=PESQUISA!$B$4),ISNUMBER(SEARCH(PESQUISA!$B$3,D1820))),ROW()-1,"")</f>
        <v/>
      </c>
    </row>
    <row r="1821" spans="1:14" x14ac:dyDescent="0.3">
      <c r="A1821" t="s">
        <v>5525</v>
      </c>
      <c r="B1821" t="s">
        <v>29</v>
      </c>
      <c r="C1821" t="s">
        <v>5526</v>
      </c>
      <c r="D1821" t="s">
        <v>5527</v>
      </c>
      <c r="E1821" t="s">
        <v>4655</v>
      </c>
      <c r="F1821" s="7">
        <v>478.7</v>
      </c>
      <c r="G1821" t="s">
        <v>33</v>
      </c>
      <c r="H1821" t="s">
        <v>34</v>
      </c>
      <c r="I1821" t="s">
        <v>4656</v>
      </c>
      <c r="L1821" s="8">
        <v>0.9476</v>
      </c>
      <c r="M1821" t="s">
        <v>36</v>
      </c>
      <c r="N1821" t="str">
        <f>IF(AND(PESQUISA!$B$3&lt;&gt;"",OR(PESQUISA!$B$4="TODAS",B1821=PESQUISA!$B$4),ISNUMBER(SEARCH(PESQUISA!$B$3,D1821))),ROW()-1,"")</f>
        <v/>
      </c>
    </row>
    <row r="1822" spans="1:14" x14ac:dyDescent="0.3">
      <c r="A1822" t="s">
        <v>5528</v>
      </c>
      <c r="B1822" t="s">
        <v>29</v>
      </c>
      <c r="C1822" t="s">
        <v>5529</v>
      </c>
      <c r="D1822" t="s">
        <v>5530</v>
      </c>
      <c r="E1822" t="s">
        <v>4660</v>
      </c>
      <c r="F1822" s="7">
        <v>1049.1600000000001</v>
      </c>
      <c r="G1822" t="s">
        <v>33</v>
      </c>
      <c r="H1822" t="s">
        <v>34</v>
      </c>
      <c r="I1822" t="s">
        <v>4656</v>
      </c>
      <c r="L1822" s="8">
        <v>0.85840000000000005</v>
      </c>
      <c r="M1822" t="s">
        <v>36</v>
      </c>
      <c r="N1822" t="str">
        <f>IF(AND(PESQUISA!$B$3&lt;&gt;"",OR(PESQUISA!$B$4="TODAS",B1822=PESQUISA!$B$4),ISNUMBER(SEARCH(PESQUISA!$B$3,D1822))),ROW()-1,"")</f>
        <v/>
      </c>
    </row>
    <row r="1823" spans="1:14" x14ac:dyDescent="0.3">
      <c r="A1823" t="s">
        <v>5531</v>
      </c>
      <c r="B1823" t="s">
        <v>29</v>
      </c>
      <c r="C1823" t="s">
        <v>5532</v>
      </c>
      <c r="D1823" t="s">
        <v>5533</v>
      </c>
      <c r="E1823" t="s">
        <v>4655</v>
      </c>
      <c r="F1823" s="7">
        <v>245.22</v>
      </c>
      <c r="G1823" t="s">
        <v>33</v>
      </c>
      <c r="H1823" t="s">
        <v>34</v>
      </c>
      <c r="I1823" t="s">
        <v>4656</v>
      </c>
      <c r="L1823" s="8">
        <v>0.89770000000000005</v>
      </c>
      <c r="M1823" t="s">
        <v>36</v>
      </c>
      <c r="N1823" t="str">
        <f>IF(AND(PESQUISA!$B$3&lt;&gt;"",OR(PESQUISA!$B$4="TODAS",B1823=PESQUISA!$B$4),ISNUMBER(SEARCH(PESQUISA!$B$3,D1823))),ROW()-1,"")</f>
        <v/>
      </c>
    </row>
    <row r="1824" spans="1:14" x14ac:dyDescent="0.3">
      <c r="A1824" t="s">
        <v>5534</v>
      </c>
      <c r="B1824" t="s">
        <v>29</v>
      </c>
      <c r="C1824" t="s">
        <v>5535</v>
      </c>
      <c r="D1824" t="s">
        <v>5536</v>
      </c>
      <c r="E1824" t="s">
        <v>4660</v>
      </c>
      <c r="F1824" s="7">
        <v>495.38</v>
      </c>
      <c r="G1824" t="s">
        <v>33</v>
      </c>
      <c r="H1824" t="s">
        <v>34</v>
      </c>
      <c r="I1824" t="s">
        <v>4656</v>
      </c>
      <c r="L1824" s="8">
        <v>0.77259999999999995</v>
      </c>
      <c r="M1824" t="s">
        <v>36</v>
      </c>
      <c r="N1824" t="str">
        <f>IF(AND(PESQUISA!$B$3&lt;&gt;"",OR(PESQUISA!$B$4="TODAS",B1824=PESQUISA!$B$4),ISNUMBER(SEARCH(PESQUISA!$B$3,D1824))),ROW()-1,"")</f>
        <v/>
      </c>
    </row>
    <row r="1825" spans="1:14" x14ac:dyDescent="0.3">
      <c r="A1825" t="s">
        <v>5537</v>
      </c>
      <c r="B1825" t="s">
        <v>29</v>
      </c>
      <c r="C1825" t="s">
        <v>5538</v>
      </c>
      <c r="D1825" t="s">
        <v>5539</v>
      </c>
      <c r="E1825" t="s">
        <v>4655</v>
      </c>
      <c r="F1825" s="7">
        <v>2.94</v>
      </c>
      <c r="G1825" t="s">
        <v>33</v>
      </c>
      <c r="H1825" t="s">
        <v>34</v>
      </c>
      <c r="I1825" t="s">
        <v>4656</v>
      </c>
      <c r="L1825" s="8">
        <v>0</v>
      </c>
      <c r="M1825" t="s">
        <v>36</v>
      </c>
      <c r="N1825" t="str">
        <f>IF(AND(PESQUISA!$B$3&lt;&gt;"",OR(PESQUISA!$B$4="TODAS",B1825=PESQUISA!$B$4),ISNUMBER(SEARCH(PESQUISA!$B$3,D1825))),ROW()-1,"")</f>
        <v/>
      </c>
    </row>
    <row r="1826" spans="1:14" x14ac:dyDescent="0.3">
      <c r="A1826" t="s">
        <v>5540</v>
      </c>
      <c r="B1826" t="s">
        <v>29</v>
      </c>
      <c r="C1826" t="s">
        <v>5541</v>
      </c>
      <c r="D1826" t="s">
        <v>5542</v>
      </c>
      <c r="E1826" t="s">
        <v>4660</v>
      </c>
      <c r="F1826" s="7">
        <v>9.6199999999999992</v>
      </c>
      <c r="G1826" t="s">
        <v>33</v>
      </c>
      <c r="H1826" t="s">
        <v>34</v>
      </c>
      <c r="I1826" t="s">
        <v>4656</v>
      </c>
      <c r="L1826" s="8">
        <v>0</v>
      </c>
      <c r="M1826" t="s">
        <v>36</v>
      </c>
      <c r="N1826" t="str">
        <f>IF(AND(PESQUISA!$B$3&lt;&gt;"",OR(PESQUISA!$B$4="TODAS",B1826=PESQUISA!$B$4),ISNUMBER(SEARCH(PESQUISA!$B$3,D1826))),ROW()-1,"")</f>
        <v/>
      </c>
    </row>
    <row r="1827" spans="1:14" x14ac:dyDescent="0.3">
      <c r="A1827" t="s">
        <v>5543</v>
      </c>
      <c r="B1827" t="s">
        <v>29</v>
      </c>
      <c r="C1827" t="s">
        <v>5544</v>
      </c>
      <c r="D1827" t="s">
        <v>5545</v>
      </c>
      <c r="E1827" t="s">
        <v>4655</v>
      </c>
      <c r="F1827" s="7">
        <v>655.47</v>
      </c>
      <c r="G1827" t="s">
        <v>33</v>
      </c>
      <c r="H1827" t="s">
        <v>34</v>
      </c>
      <c r="I1827" t="s">
        <v>4656</v>
      </c>
      <c r="L1827" s="8">
        <v>0.9617</v>
      </c>
      <c r="M1827" t="s">
        <v>36</v>
      </c>
      <c r="N1827" t="str">
        <f>IF(AND(PESQUISA!$B$3&lt;&gt;"",OR(PESQUISA!$B$4="TODAS",B1827=PESQUISA!$B$4),ISNUMBER(SEARCH(PESQUISA!$B$3,D1827))),ROW()-1,"")</f>
        <v/>
      </c>
    </row>
    <row r="1828" spans="1:14" x14ac:dyDescent="0.3">
      <c r="A1828" t="s">
        <v>5546</v>
      </c>
      <c r="B1828" t="s">
        <v>29</v>
      </c>
      <c r="C1828" t="s">
        <v>5547</v>
      </c>
      <c r="D1828" t="s">
        <v>5548</v>
      </c>
      <c r="E1828" t="s">
        <v>4660</v>
      </c>
      <c r="F1828" s="7">
        <v>1461.96</v>
      </c>
      <c r="G1828" t="s">
        <v>33</v>
      </c>
      <c r="H1828" t="s">
        <v>34</v>
      </c>
      <c r="I1828" t="s">
        <v>4656</v>
      </c>
      <c r="L1828" s="8">
        <v>0.85599999999999998</v>
      </c>
      <c r="M1828" t="s">
        <v>36</v>
      </c>
      <c r="N1828" t="str">
        <f>IF(AND(PESQUISA!$B$3&lt;&gt;"",OR(PESQUISA!$B$4="TODAS",B1828=PESQUISA!$B$4),ISNUMBER(SEARCH(PESQUISA!$B$3,D1828))),ROW()-1,"")</f>
        <v/>
      </c>
    </row>
    <row r="1829" spans="1:14" x14ac:dyDescent="0.3">
      <c r="A1829" t="s">
        <v>5549</v>
      </c>
      <c r="B1829" t="s">
        <v>29</v>
      </c>
      <c r="C1829" t="s">
        <v>5550</v>
      </c>
      <c r="D1829" t="s">
        <v>5551</v>
      </c>
      <c r="E1829" t="s">
        <v>4655</v>
      </c>
      <c r="F1829" s="7">
        <v>217.86</v>
      </c>
      <c r="G1829" t="s">
        <v>33</v>
      </c>
      <c r="H1829" t="s">
        <v>34</v>
      </c>
      <c r="I1829" t="s">
        <v>4656</v>
      </c>
      <c r="L1829" s="8">
        <v>0.88490000000000002</v>
      </c>
      <c r="M1829" t="s">
        <v>36</v>
      </c>
      <c r="N1829" t="str">
        <f>IF(AND(PESQUISA!$B$3&lt;&gt;"",OR(PESQUISA!$B$4="TODAS",B1829=PESQUISA!$B$4),ISNUMBER(SEARCH(PESQUISA!$B$3,D1829))),ROW()-1,"")</f>
        <v/>
      </c>
    </row>
    <row r="1830" spans="1:14" x14ac:dyDescent="0.3">
      <c r="A1830" t="s">
        <v>5552</v>
      </c>
      <c r="B1830" t="s">
        <v>29</v>
      </c>
      <c r="C1830" t="s">
        <v>5553</v>
      </c>
      <c r="D1830" t="s">
        <v>5554</v>
      </c>
      <c r="E1830" t="s">
        <v>4660</v>
      </c>
      <c r="F1830" s="7">
        <v>444.01</v>
      </c>
      <c r="G1830" t="s">
        <v>33</v>
      </c>
      <c r="H1830" t="s">
        <v>34</v>
      </c>
      <c r="I1830" t="s">
        <v>4656</v>
      </c>
      <c r="L1830" s="8">
        <v>0.86199999999999999</v>
      </c>
      <c r="M1830" t="s">
        <v>36</v>
      </c>
      <c r="N1830" t="str">
        <f>IF(AND(PESQUISA!$B$3&lt;&gt;"",OR(PESQUISA!$B$4="TODAS",B1830=PESQUISA!$B$4),ISNUMBER(SEARCH(PESQUISA!$B$3,D1830))),ROW()-1,"")</f>
        <v/>
      </c>
    </row>
    <row r="1831" spans="1:14" x14ac:dyDescent="0.3">
      <c r="A1831" t="s">
        <v>5555</v>
      </c>
      <c r="B1831" t="s">
        <v>29</v>
      </c>
      <c r="C1831" t="s">
        <v>5556</v>
      </c>
      <c r="D1831" t="s">
        <v>5557</v>
      </c>
      <c r="E1831" t="s">
        <v>4655</v>
      </c>
      <c r="F1831" s="7">
        <v>629.92999999999995</v>
      </c>
      <c r="G1831" t="s">
        <v>33</v>
      </c>
      <c r="H1831" t="s">
        <v>34</v>
      </c>
      <c r="I1831" t="s">
        <v>4656</v>
      </c>
      <c r="L1831" s="8">
        <v>0.96020000000000005</v>
      </c>
      <c r="M1831" t="s">
        <v>36</v>
      </c>
      <c r="N1831" t="str">
        <f>IF(AND(PESQUISA!$B$3&lt;&gt;"",OR(PESQUISA!$B$4="TODAS",B1831=PESQUISA!$B$4),ISNUMBER(SEARCH(PESQUISA!$B$3,D1831))),ROW()-1,"")</f>
        <v/>
      </c>
    </row>
    <row r="1832" spans="1:14" x14ac:dyDescent="0.3">
      <c r="A1832" t="s">
        <v>5558</v>
      </c>
      <c r="B1832" t="s">
        <v>29</v>
      </c>
      <c r="C1832" t="s">
        <v>5559</v>
      </c>
      <c r="D1832" t="s">
        <v>5560</v>
      </c>
      <c r="E1832" t="s">
        <v>4660</v>
      </c>
      <c r="F1832" s="7">
        <v>1361.36</v>
      </c>
      <c r="G1832" t="s">
        <v>33</v>
      </c>
      <c r="H1832" t="s">
        <v>34</v>
      </c>
      <c r="I1832" t="s">
        <v>4656</v>
      </c>
      <c r="L1832" s="8">
        <v>0.90369999999999995</v>
      </c>
      <c r="M1832" t="s">
        <v>36</v>
      </c>
      <c r="N1832" t="str">
        <f>IF(AND(PESQUISA!$B$3&lt;&gt;"",OR(PESQUISA!$B$4="TODAS",B1832=PESQUISA!$B$4),ISNUMBER(SEARCH(PESQUISA!$B$3,D1832))),ROW()-1,"")</f>
        <v/>
      </c>
    </row>
    <row r="1833" spans="1:14" x14ac:dyDescent="0.3">
      <c r="A1833" t="s">
        <v>5561</v>
      </c>
      <c r="B1833" t="s">
        <v>29</v>
      </c>
      <c r="C1833" t="s">
        <v>5562</v>
      </c>
      <c r="D1833" t="s">
        <v>5563</v>
      </c>
      <c r="E1833" t="s">
        <v>4655</v>
      </c>
      <c r="F1833" s="7">
        <v>467.37</v>
      </c>
      <c r="G1833" t="s">
        <v>33</v>
      </c>
      <c r="H1833" t="s">
        <v>34</v>
      </c>
      <c r="I1833" t="s">
        <v>4656</v>
      </c>
      <c r="L1833" s="8">
        <v>0.94630000000000003</v>
      </c>
      <c r="M1833" t="s">
        <v>36</v>
      </c>
      <c r="N1833" t="str">
        <f>IF(AND(PESQUISA!$B$3&lt;&gt;"",OR(PESQUISA!$B$4="TODAS",B1833=PESQUISA!$B$4),ISNUMBER(SEARCH(PESQUISA!$B$3,D1833))),ROW()-1,"")</f>
        <v/>
      </c>
    </row>
    <row r="1834" spans="1:14" x14ac:dyDescent="0.3">
      <c r="A1834" t="s">
        <v>5564</v>
      </c>
      <c r="B1834" t="s">
        <v>29</v>
      </c>
      <c r="C1834" t="s">
        <v>5565</v>
      </c>
      <c r="D1834" t="s">
        <v>5566</v>
      </c>
      <c r="E1834" t="s">
        <v>4660</v>
      </c>
      <c r="F1834" s="7">
        <v>993.04</v>
      </c>
      <c r="G1834" t="s">
        <v>33</v>
      </c>
      <c r="H1834" t="s">
        <v>34</v>
      </c>
      <c r="I1834" t="s">
        <v>4656</v>
      </c>
      <c r="L1834" s="8">
        <v>0.88419999999999999</v>
      </c>
      <c r="M1834" t="s">
        <v>36</v>
      </c>
      <c r="N1834" t="str">
        <f>IF(AND(PESQUISA!$B$3&lt;&gt;"",OR(PESQUISA!$B$4="TODAS",B1834=PESQUISA!$B$4),ISNUMBER(SEARCH(PESQUISA!$B$3,D1834))),ROW()-1,"")</f>
        <v/>
      </c>
    </row>
    <row r="1835" spans="1:14" x14ac:dyDescent="0.3">
      <c r="A1835" t="s">
        <v>5567</v>
      </c>
      <c r="B1835" t="s">
        <v>29</v>
      </c>
      <c r="C1835" t="s">
        <v>5568</v>
      </c>
      <c r="D1835" t="s">
        <v>5569</v>
      </c>
      <c r="E1835" t="s">
        <v>4655</v>
      </c>
      <c r="F1835" s="7">
        <v>143.27000000000001</v>
      </c>
      <c r="G1835" t="s">
        <v>33</v>
      </c>
      <c r="H1835" t="s">
        <v>34</v>
      </c>
      <c r="I1835" t="s">
        <v>4656</v>
      </c>
      <c r="L1835" s="8">
        <v>0.82489999999999997</v>
      </c>
      <c r="M1835" t="s">
        <v>36</v>
      </c>
      <c r="N1835" t="str">
        <f>IF(AND(PESQUISA!$B$3&lt;&gt;"",OR(PESQUISA!$B$4="TODAS",B1835=PESQUISA!$B$4),ISNUMBER(SEARCH(PESQUISA!$B$3,D1835))),ROW()-1,"")</f>
        <v/>
      </c>
    </row>
    <row r="1836" spans="1:14" x14ac:dyDescent="0.3">
      <c r="A1836" t="s">
        <v>5570</v>
      </c>
      <c r="B1836" t="s">
        <v>29</v>
      </c>
      <c r="C1836" t="s">
        <v>5571</v>
      </c>
      <c r="D1836" t="s">
        <v>5572</v>
      </c>
      <c r="E1836" t="s">
        <v>4660</v>
      </c>
      <c r="F1836" s="7">
        <v>280.77999999999997</v>
      </c>
      <c r="G1836" t="s">
        <v>33</v>
      </c>
      <c r="H1836" t="s">
        <v>34</v>
      </c>
      <c r="I1836" t="s">
        <v>4656</v>
      </c>
      <c r="L1836" s="8">
        <v>0.73</v>
      </c>
      <c r="M1836" t="s">
        <v>36</v>
      </c>
      <c r="N1836" t="str">
        <f>IF(AND(PESQUISA!$B$3&lt;&gt;"",OR(PESQUISA!$B$4="TODAS",B1836=PESQUISA!$B$4),ISNUMBER(SEARCH(PESQUISA!$B$3,D1836))),ROW()-1,"")</f>
        <v/>
      </c>
    </row>
    <row r="1837" spans="1:14" x14ac:dyDescent="0.3">
      <c r="A1837" t="s">
        <v>5573</v>
      </c>
      <c r="B1837" t="s">
        <v>29</v>
      </c>
      <c r="C1837" t="s">
        <v>5574</v>
      </c>
      <c r="D1837" t="s">
        <v>5575</v>
      </c>
      <c r="E1837" t="s">
        <v>4655</v>
      </c>
      <c r="F1837" s="7">
        <v>93.92</v>
      </c>
      <c r="G1837" t="s">
        <v>33</v>
      </c>
      <c r="H1837" t="s">
        <v>34</v>
      </c>
      <c r="I1837" t="s">
        <v>4656</v>
      </c>
      <c r="L1837" s="8">
        <v>0.73299999999999998</v>
      </c>
      <c r="M1837" t="s">
        <v>36</v>
      </c>
      <c r="N1837" t="str">
        <f>IF(AND(PESQUISA!$B$3&lt;&gt;"",OR(PESQUISA!$B$4="TODAS",B1837=PESQUISA!$B$4),ISNUMBER(SEARCH(PESQUISA!$B$3,D1837))),ROW()-1,"")</f>
        <v/>
      </c>
    </row>
    <row r="1838" spans="1:14" x14ac:dyDescent="0.3">
      <c r="A1838" t="s">
        <v>5576</v>
      </c>
      <c r="B1838" t="s">
        <v>29</v>
      </c>
      <c r="C1838" t="s">
        <v>5577</v>
      </c>
      <c r="D1838" t="s">
        <v>5578</v>
      </c>
      <c r="E1838" t="s">
        <v>4660</v>
      </c>
      <c r="F1838" s="7">
        <v>163.6</v>
      </c>
      <c r="G1838" t="s">
        <v>33</v>
      </c>
      <c r="H1838" t="s">
        <v>34</v>
      </c>
      <c r="I1838" t="s">
        <v>4656</v>
      </c>
      <c r="L1838" s="8">
        <v>0.83599999999999997</v>
      </c>
      <c r="M1838" t="s">
        <v>36</v>
      </c>
      <c r="N1838" t="str">
        <f>IF(AND(PESQUISA!$B$3&lt;&gt;"",OR(PESQUISA!$B$4="TODAS",B1838=PESQUISA!$B$4),ISNUMBER(SEARCH(PESQUISA!$B$3,D1838))),ROW()-1,"")</f>
        <v/>
      </c>
    </row>
    <row r="1839" spans="1:14" x14ac:dyDescent="0.3">
      <c r="A1839" t="s">
        <v>5579</v>
      </c>
      <c r="B1839" t="s">
        <v>29</v>
      </c>
      <c r="C1839" t="s">
        <v>5580</v>
      </c>
      <c r="D1839" t="s">
        <v>5581</v>
      </c>
      <c r="E1839" t="s">
        <v>4655</v>
      </c>
      <c r="F1839" s="7">
        <v>94.59</v>
      </c>
      <c r="G1839" t="s">
        <v>33</v>
      </c>
      <c r="H1839" t="s">
        <v>34</v>
      </c>
      <c r="I1839" t="s">
        <v>4656</v>
      </c>
      <c r="L1839" s="8">
        <v>0.7349</v>
      </c>
      <c r="M1839" t="s">
        <v>36</v>
      </c>
      <c r="N1839" t="str">
        <f>IF(AND(PESQUISA!$B$3&lt;&gt;"",OR(PESQUISA!$B$4="TODAS",B1839=PESQUISA!$B$4),ISNUMBER(SEARCH(PESQUISA!$B$3,D1839))),ROW()-1,"")</f>
        <v/>
      </c>
    </row>
    <row r="1840" spans="1:14" x14ac:dyDescent="0.3">
      <c r="A1840" t="s">
        <v>5582</v>
      </c>
      <c r="B1840" t="s">
        <v>29</v>
      </c>
      <c r="C1840" t="s">
        <v>5583</v>
      </c>
      <c r="D1840" t="s">
        <v>5584</v>
      </c>
      <c r="E1840" t="s">
        <v>4660</v>
      </c>
      <c r="F1840" s="7">
        <v>168.01</v>
      </c>
      <c r="G1840" t="s">
        <v>33</v>
      </c>
      <c r="H1840" t="s">
        <v>34</v>
      </c>
      <c r="I1840" t="s">
        <v>4656</v>
      </c>
      <c r="L1840" s="8">
        <v>0.82199999999999995</v>
      </c>
      <c r="M1840" t="s">
        <v>36</v>
      </c>
      <c r="N1840" t="str">
        <f>IF(AND(PESQUISA!$B$3&lt;&gt;"",OR(PESQUISA!$B$4="TODAS",B1840=PESQUISA!$B$4),ISNUMBER(SEARCH(PESQUISA!$B$3,D1840))),ROW()-1,"")</f>
        <v/>
      </c>
    </row>
    <row r="1841" spans="1:14" x14ac:dyDescent="0.3">
      <c r="A1841" t="s">
        <v>5585</v>
      </c>
      <c r="B1841" t="s">
        <v>29</v>
      </c>
      <c r="C1841" t="s">
        <v>5586</v>
      </c>
      <c r="D1841" t="s">
        <v>5587</v>
      </c>
      <c r="E1841" t="s">
        <v>4655</v>
      </c>
      <c r="F1841" s="7">
        <v>0.64</v>
      </c>
      <c r="G1841" t="s">
        <v>33</v>
      </c>
      <c r="H1841" t="s">
        <v>34</v>
      </c>
      <c r="I1841" t="s">
        <v>4656</v>
      </c>
      <c r="L1841" s="8">
        <v>1</v>
      </c>
      <c r="M1841" t="s">
        <v>36</v>
      </c>
      <c r="N1841" t="str">
        <f>IF(AND(PESQUISA!$B$3&lt;&gt;"",OR(PESQUISA!$B$4="TODAS",B1841=PESQUISA!$B$4),ISNUMBER(SEARCH(PESQUISA!$B$3,D1841))),ROW()-1,"")</f>
        <v/>
      </c>
    </row>
    <row r="1842" spans="1:14" x14ac:dyDescent="0.3">
      <c r="A1842" t="s">
        <v>5588</v>
      </c>
      <c r="B1842" t="s">
        <v>29</v>
      </c>
      <c r="C1842" t="s">
        <v>5589</v>
      </c>
      <c r="D1842" t="s">
        <v>5590</v>
      </c>
      <c r="E1842" t="s">
        <v>4660</v>
      </c>
      <c r="F1842" s="7">
        <v>10.84</v>
      </c>
      <c r="G1842" t="s">
        <v>33</v>
      </c>
      <c r="H1842" t="s">
        <v>34</v>
      </c>
      <c r="I1842" t="s">
        <v>4656</v>
      </c>
      <c r="L1842" s="8">
        <v>0.1172</v>
      </c>
      <c r="M1842" t="s">
        <v>36</v>
      </c>
      <c r="N1842" t="str">
        <f>IF(AND(PESQUISA!$B$3&lt;&gt;"",OR(PESQUISA!$B$4="TODAS",B1842=PESQUISA!$B$4),ISNUMBER(SEARCH(PESQUISA!$B$3,D1842))),ROW()-1,"")</f>
        <v/>
      </c>
    </row>
    <row r="1843" spans="1:14" x14ac:dyDescent="0.3">
      <c r="A1843" t="s">
        <v>5591</v>
      </c>
      <c r="B1843" t="s">
        <v>29</v>
      </c>
      <c r="C1843" t="s">
        <v>5592</v>
      </c>
      <c r="D1843" t="s">
        <v>5593</v>
      </c>
      <c r="E1843" t="s">
        <v>4655</v>
      </c>
      <c r="G1843" t="s">
        <v>33</v>
      </c>
      <c r="H1843" t="s">
        <v>34</v>
      </c>
      <c r="I1843" t="s">
        <v>4656</v>
      </c>
      <c r="M1843" t="s">
        <v>53</v>
      </c>
      <c r="N1843" t="str">
        <f>IF(AND(PESQUISA!$B$3&lt;&gt;"",OR(PESQUISA!$B$4="TODAS",B1843=PESQUISA!$B$4),ISNUMBER(SEARCH(PESQUISA!$B$3,D1843))),ROW()-1,"")</f>
        <v/>
      </c>
    </row>
    <row r="1844" spans="1:14" x14ac:dyDescent="0.3">
      <c r="A1844" t="s">
        <v>5594</v>
      </c>
      <c r="B1844" t="s">
        <v>29</v>
      </c>
      <c r="C1844" t="s">
        <v>5595</v>
      </c>
      <c r="D1844" t="s">
        <v>5596</v>
      </c>
      <c r="E1844" t="s">
        <v>4660</v>
      </c>
      <c r="G1844" t="s">
        <v>33</v>
      </c>
      <c r="H1844" t="s">
        <v>34</v>
      </c>
      <c r="I1844" t="s">
        <v>4656</v>
      </c>
      <c r="M1844" t="s">
        <v>53</v>
      </c>
      <c r="N1844" t="str">
        <f>IF(AND(PESQUISA!$B$3&lt;&gt;"",OR(PESQUISA!$B$4="TODAS",B1844=PESQUISA!$B$4),ISNUMBER(SEARCH(PESQUISA!$B$3,D1844))),ROW()-1,"")</f>
        <v/>
      </c>
    </row>
    <row r="1845" spans="1:14" x14ac:dyDescent="0.3">
      <c r="A1845" t="s">
        <v>5597</v>
      </c>
      <c r="B1845" t="s">
        <v>29</v>
      </c>
      <c r="C1845" t="s">
        <v>5598</v>
      </c>
      <c r="D1845" t="s">
        <v>5599</v>
      </c>
      <c r="E1845" t="s">
        <v>4655</v>
      </c>
      <c r="F1845" s="7">
        <v>0.72</v>
      </c>
      <c r="G1845" t="s">
        <v>33</v>
      </c>
      <c r="H1845" t="s">
        <v>34</v>
      </c>
      <c r="I1845" t="s">
        <v>4656</v>
      </c>
      <c r="L1845" s="8">
        <v>1</v>
      </c>
      <c r="M1845" t="s">
        <v>36</v>
      </c>
      <c r="N1845" t="str">
        <f>IF(AND(PESQUISA!$B$3&lt;&gt;"",OR(PESQUISA!$B$4="TODAS",B1845=PESQUISA!$B$4),ISNUMBER(SEARCH(PESQUISA!$B$3,D1845))),ROW()-1,"")</f>
        <v/>
      </c>
    </row>
    <row r="1846" spans="1:14" x14ac:dyDescent="0.3">
      <c r="A1846" t="s">
        <v>5600</v>
      </c>
      <c r="B1846" t="s">
        <v>29</v>
      </c>
      <c r="C1846" t="s">
        <v>5601</v>
      </c>
      <c r="D1846" t="s">
        <v>5602</v>
      </c>
      <c r="E1846" t="s">
        <v>4660</v>
      </c>
      <c r="F1846" s="7">
        <v>4.17</v>
      </c>
      <c r="G1846" t="s">
        <v>33</v>
      </c>
      <c r="H1846" t="s">
        <v>34</v>
      </c>
      <c r="I1846" t="s">
        <v>4656</v>
      </c>
      <c r="L1846" s="8">
        <v>0.28299999999999997</v>
      </c>
      <c r="M1846" t="s">
        <v>36</v>
      </c>
      <c r="N1846" t="str">
        <f>IF(AND(PESQUISA!$B$3&lt;&gt;"",OR(PESQUISA!$B$4="TODAS",B1846=PESQUISA!$B$4),ISNUMBER(SEARCH(PESQUISA!$B$3,D1846))),ROW()-1,"")</f>
        <v/>
      </c>
    </row>
    <row r="1847" spans="1:14" x14ac:dyDescent="0.3">
      <c r="A1847" t="s">
        <v>5603</v>
      </c>
      <c r="B1847" t="s">
        <v>29</v>
      </c>
      <c r="C1847" t="s">
        <v>5604</v>
      </c>
      <c r="D1847" t="s">
        <v>5605</v>
      </c>
      <c r="E1847" t="s">
        <v>4655</v>
      </c>
      <c r="G1847" t="s">
        <v>33</v>
      </c>
      <c r="H1847" t="s">
        <v>34</v>
      </c>
      <c r="I1847" t="s">
        <v>4656</v>
      </c>
      <c r="M1847" t="s">
        <v>53</v>
      </c>
      <c r="N1847" t="str">
        <f>IF(AND(PESQUISA!$B$3&lt;&gt;"",OR(PESQUISA!$B$4="TODAS",B1847=PESQUISA!$B$4),ISNUMBER(SEARCH(PESQUISA!$B$3,D1847))),ROW()-1,"")</f>
        <v/>
      </c>
    </row>
    <row r="1848" spans="1:14" x14ac:dyDescent="0.3">
      <c r="A1848" t="s">
        <v>5606</v>
      </c>
      <c r="B1848" t="s">
        <v>29</v>
      </c>
      <c r="C1848" t="s">
        <v>5607</v>
      </c>
      <c r="D1848" t="s">
        <v>5608</v>
      </c>
      <c r="E1848" t="s">
        <v>4660</v>
      </c>
      <c r="G1848" t="s">
        <v>33</v>
      </c>
      <c r="H1848" t="s">
        <v>34</v>
      </c>
      <c r="I1848" t="s">
        <v>4656</v>
      </c>
      <c r="M1848" t="s">
        <v>53</v>
      </c>
      <c r="N1848" t="str">
        <f>IF(AND(PESQUISA!$B$3&lt;&gt;"",OR(PESQUISA!$B$4="TODAS",B1848=PESQUISA!$B$4),ISNUMBER(SEARCH(PESQUISA!$B$3,D1848))),ROW()-1,"")</f>
        <v/>
      </c>
    </row>
    <row r="1849" spans="1:14" x14ac:dyDescent="0.3">
      <c r="A1849" t="s">
        <v>5609</v>
      </c>
      <c r="B1849" t="s">
        <v>29</v>
      </c>
      <c r="C1849" t="s">
        <v>5610</v>
      </c>
      <c r="D1849" t="s">
        <v>5611</v>
      </c>
      <c r="E1849" t="s">
        <v>4655</v>
      </c>
      <c r="F1849" s="7">
        <v>7.44</v>
      </c>
      <c r="G1849" t="s">
        <v>33</v>
      </c>
      <c r="H1849" t="s">
        <v>34</v>
      </c>
      <c r="I1849" t="s">
        <v>4656</v>
      </c>
      <c r="L1849" s="8">
        <v>0</v>
      </c>
      <c r="M1849" t="s">
        <v>36</v>
      </c>
      <c r="N1849" t="str">
        <f>IF(AND(PESQUISA!$B$3&lt;&gt;"",OR(PESQUISA!$B$4="TODAS",B1849=PESQUISA!$B$4),ISNUMBER(SEARCH(PESQUISA!$B$3,D1849))),ROW()-1,"")</f>
        <v/>
      </c>
    </row>
    <row r="1850" spans="1:14" x14ac:dyDescent="0.3">
      <c r="A1850" t="s">
        <v>5612</v>
      </c>
      <c r="B1850" t="s">
        <v>29</v>
      </c>
      <c r="C1850" t="s">
        <v>5613</v>
      </c>
      <c r="D1850" t="s">
        <v>5614</v>
      </c>
      <c r="E1850" t="s">
        <v>4660</v>
      </c>
      <c r="F1850" s="7">
        <v>16.25</v>
      </c>
      <c r="G1850" t="s">
        <v>33</v>
      </c>
      <c r="H1850" t="s">
        <v>34</v>
      </c>
      <c r="I1850" t="s">
        <v>4656</v>
      </c>
      <c r="L1850" s="8">
        <v>0</v>
      </c>
      <c r="M1850" t="s">
        <v>36</v>
      </c>
      <c r="N1850" t="str">
        <f>IF(AND(PESQUISA!$B$3&lt;&gt;"",OR(PESQUISA!$B$4="TODAS",B1850=PESQUISA!$B$4),ISNUMBER(SEARCH(PESQUISA!$B$3,D1850))),ROW()-1,"")</f>
        <v/>
      </c>
    </row>
    <row r="1851" spans="1:14" x14ac:dyDescent="0.3">
      <c r="A1851" t="s">
        <v>5615</v>
      </c>
      <c r="B1851" t="s">
        <v>29</v>
      </c>
      <c r="C1851" t="s">
        <v>5616</v>
      </c>
      <c r="D1851" t="s">
        <v>5617</v>
      </c>
      <c r="E1851" t="s">
        <v>4655</v>
      </c>
      <c r="F1851" s="7">
        <v>9.8699999999999992</v>
      </c>
      <c r="G1851" t="s">
        <v>33</v>
      </c>
      <c r="H1851" t="s">
        <v>34</v>
      </c>
      <c r="I1851" t="s">
        <v>4656</v>
      </c>
      <c r="L1851" s="8">
        <v>0</v>
      </c>
      <c r="M1851" t="s">
        <v>36</v>
      </c>
      <c r="N1851" t="str">
        <f>IF(AND(PESQUISA!$B$3&lt;&gt;"",OR(PESQUISA!$B$4="TODAS",B1851=PESQUISA!$B$4),ISNUMBER(SEARCH(PESQUISA!$B$3,D1851))),ROW()-1,"")</f>
        <v/>
      </c>
    </row>
    <row r="1852" spans="1:14" x14ac:dyDescent="0.3">
      <c r="A1852" t="s">
        <v>5618</v>
      </c>
      <c r="B1852" t="s">
        <v>29</v>
      </c>
      <c r="C1852" t="s">
        <v>5619</v>
      </c>
      <c r="D1852" t="s">
        <v>5620</v>
      </c>
      <c r="E1852" t="s">
        <v>4660</v>
      </c>
      <c r="F1852" s="7">
        <v>21.14</v>
      </c>
      <c r="G1852" t="s">
        <v>33</v>
      </c>
      <c r="H1852" t="s">
        <v>34</v>
      </c>
      <c r="I1852" t="s">
        <v>4656</v>
      </c>
      <c r="L1852" s="8">
        <v>0</v>
      </c>
      <c r="M1852" t="s">
        <v>36</v>
      </c>
      <c r="N1852" t="str">
        <f>IF(AND(PESQUISA!$B$3&lt;&gt;"",OR(PESQUISA!$B$4="TODAS",B1852=PESQUISA!$B$4),ISNUMBER(SEARCH(PESQUISA!$B$3,D1852))),ROW()-1,"")</f>
        <v/>
      </c>
    </row>
    <row r="1853" spans="1:14" x14ac:dyDescent="0.3">
      <c r="A1853" t="s">
        <v>5621</v>
      </c>
      <c r="B1853" t="s">
        <v>29</v>
      </c>
      <c r="C1853" t="s">
        <v>5622</v>
      </c>
      <c r="D1853" t="s">
        <v>5623</v>
      </c>
      <c r="E1853" t="s">
        <v>4655</v>
      </c>
      <c r="F1853" s="7">
        <v>8.9499999999999993</v>
      </c>
      <c r="G1853" t="s">
        <v>33</v>
      </c>
      <c r="H1853" t="s">
        <v>34</v>
      </c>
      <c r="I1853" t="s">
        <v>4656</v>
      </c>
      <c r="L1853" s="8">
        <v>0.99439999999999995</v>
      </c>
      <c r="M1853" t="s">
        <v>36</v>
      </c>
      <c r="N1853" t="str">
        <f>IF(AND(PESQUISA!$B$3&lt;&gt;"",OR(PESQUISA!$B$4="TODAS",B1853=PESQUISA!$B$4),ISNUMBER(SEARCH(PESQUISA!$B$3,D1853))),ROW()-1,"")</f>
        <v/>
      </c>
    </row>
    <row r="1854" spans="1:14" x14ac:dyDescent="0.3">
      <c r="A1854" t="s">
        <v>5624</v>
      </c>
      <c r="B1854" t="s">
        <v>29</v>
      </c>
      <c r="C1854" t="s">
        <v>5625</v>
      </c>
      <c r="D1854" t="s">
        <v>5626</v>
      </c>
      <c r="E1854" t="s">
        <v>4660</v>
      </c>
      <c r="F1854" s="7">
        <v>33.25</v>
      </c>
      <c r="G1854" t="s">
        <v>33</v>
      </c>
      <c r="H1854" t="s">
        <v>34</v>
      </c>
      <c r="I1854" t="s">
        <v>4656</v>
      </c>
      <c r="L1854" s="8">
        <v>0.53200000000000003</v>
      </c>
      <c r="M1854" t="s">
        <v>36</v>
      </c>
      <c r="N1854" t="str">
        <f>IF(AND(PESQUISA!$B$3&lt;&gt;"",OR(PESQUISA!$B$4="TODAS",B1854=PESQUISA!$B$4),ISNUMBER(SEARCH(PESQUISA!$B$3,D1854))),ROW()-1,"")</f>
        <v/>
      </c>
    </row>
    <row r="1855" spans="1:14" x14ac:dyDescent="0.3">
      <c r="A1855" t="s">
        <v>5627</v>
      </c>
      <c r="B1855" t="s">
        <v>29</v>
      </c>
      <c r="C1855" t="s">
        <v>5628</v>
      </c>
      <c r="D1855" t="s">
        <v>5629</v>
      </c>
      <c r="E1855" t="s">
        <v>4655</v>
      </c>
      <c r="G1855" t="s">
        <v>33</v>
      </c>
      <c r="H1855" t="s">
        <v>34</v>
      </c>
      <c r="I1855" t="s">
        <v>4656</v>
      </c>
      <c r="M1855" t="s">
        <v>53</v>
      </c>
      <c r="N1855" t="str">
        <f>IF(AND(PESQUISA!$B$3&lt;&gt;"",OR(PESQUISA!$B$4="TODAS",B1855=PESQUISA!$B$4),ISNUMBER(SEARCH(PESQUISA!$B$3,D1855))),ROW()-1,"")</f>
        <v/>
      </c>
    </row>
    <row r="1856" spans="1:14" x14ac:dyDescent="0.3">
      <c r="A1856" t="s">
        <v>5630</v>
      </c>
      <c r="B1856" t="s">
        <v>29</v>
      </c>
      <c r="C1856" t="s">
        <v>5631</v>
      </c>
      <c r="D1856" t="s">
        <v>5632</v>
      </c>
      <c r="E1856" t="s">
        <v>4660</v>
      </c>
      <c r="G1856" t="s">
        <v>33</v>
      </c>
      <c r="H1856" t="s">
        <v>34</v>
      </c>
      <c r="I1856" t="s">
        <v>4656</v>
      </c>
      <c r="M1856" t="s">
        <v>53</v>
      </c>
      <c r="N1856" t="str">
        <f>IF(AND(PESQUISA!$B$3&lt;&gt;"",OR(PESQUISA!$B$4="TODAS",B1856=PESQUISA!$B$4),ISNUMBER(SEARCH(PESQUISA!$B$3,D1856))),ROW()-1,"")</f>
        <v/>
      </c>
    </row>
    <row r="1857" spans="1:14" x14ac:dyDescent="0.3">
      <c r="A1857" t="s">
        <v>5633</v>
      </c>
      <c r="B1857" t="s">
        <v>29</v>
      </c>
      <c r="C1857" t="s">
        <v>5634</v>
      </c>
      <c r="D1857" t="s">
        <v>5635</v>
      </c>
      <c r="E1857" t="s">
        <v>4655</v>
      </c>
      <c r="F1857" s="7">
        <v>79.91</v>
      </c>
      <c r="G1857" t="s">
        <v>33</v>
      </c>
      <c r="H1857" t="s">
        <v>34</v>
      </c>
      <c r="I1857" t="s">
        <v>4656</v>
      </c>
      <c r="L1857" s="8">
        <v>0</v>
      </c>
      <c r="M1857" t="s">
        <v>36</v>
      </c>
      <c r="N1857" t="str">
        <f>IF(AND(PESQUISA!$B$3&lt;&gt;"",OR(PESQUISA!$B$4="TODAS",B1857=PESQUISA!$B$4),ISNUMBER(SEARCH(PESQUISA!$B$3,D1857))),ROW()-1,"")</f>
        <v/>
      </c>
    </row>
    <row r="1858" spans="1:14" x14ac:dyDescent="0.3">
      <c r="A1858" t="s">
        <v>5636</v>
      </c>
      <c r="B1858" t="s">
        <v>29</v>
      </c>
      <c r="C1858" t="s">
        <v>5637</v>
      </c>
      <c r="D1858" t="s">
        <v>5638</v>
      </c>
      <c r="E1858" t="s">
        <v>4660</v>
      </c>
      <c r="F1858" s="7">
        <v>208.87</v>
      </c>
      <c r="G1858" t="s">
        <v>33</v>
      </c>
      <c r="H1858" t="s">
        <v>34</v>
      </c>
      <c r="I1858" t="s">
        <v>4656</v>
      </c>
      <c r="L1858" s="8">
        <v>0</v>
      </c>
      <c r="M1858" t="s">
        <v>36</v>
      </c>
      <c r="N1858" t="str">
        <f>IF(AND(PESQUISA!$B$3&lt;&gt;"",OR(PESQUISA!$B$4="TODAS",B1858=PESQUISA!$B$4),ISNUMBER(SEARCH(PESQUISA!$B$3,D1858))),ROW()-1,"")</f>
        <v/>
      </c>
    </row>
    <row r="1859" spans="1:14" x14ac:dyDescent="0.3">
      <c r="A1859" t="s">
        <v>5639</v>
      </c>
      <c r="B1859" t="s">
        <v>29</v>
      </c>
      <c r="C1859" t="s">
        <v>5640</v>
      </c>
      <c r="D1859" t="s">
        <v>5641</v>
      </c>
      <c r="E1859" t="s">
        <v>4655</v>
      </c>
      <c r="F1859" s="7">
        <v>64.040000000000006</v>
      </c>
      <c r="G1859" t="s">
        <v>33</v>
      </c>
      <c r="H1859" t="s">
        <v>34</v>
      </c>
      <c r="I1859" t="s">
        <v>4656</v>
      </c>
      <c r="L1859" s="8">
        <v>0</v>
      </c>
      <c r="M1859" t="s">
        <v>36</v>
      </c>
      <c r="N1859" t="str">
        <f>IF(AND(PESQUISA!$B$3&lt;&gt;"",OR(PESQUISA!$B$4="TODAS",B1859=PESQUISA!$B$4),ISNUMBER(SEARCH(PESQUISA!$B$3,D1859))),ROW()-1,"")</f>
        <v/>
      </c>
    </row>
    <row r="1860" spans="1:14" x14ac:dyDescent="0.3">
      <c r="A1860" t="s">
        <v>5642</v>
      </c>
      <c r="B1860" t="s">
        <v>29</v>
      </c>
      <c r="C1860" t="s">
        <v>5643</v>
      </c>
      <c r="D1860" t="s">
        <v>5644</v>
      </c>
      <c r="E1860" t="s">
        <v>4660</v>
      </c>
      <c r="F1860" s="7">
        <v>151.85</v>
      </c>
      <c r="G1860" t="s">
        <v>33</v>
      </c>
      <c r="H1860" t="s">
        <v>34</v>
      </c>
      <c r="I1860" t="s">
        <v>4656</v>
      </c>
      <c r="L1860" s="8">
        <v>0</v>
      </c>
      <c r="M1860" t="s">
        <v>36</v>
      </c>
      <c r="N1860" t="str">
        <f>IF(AND(PESQUISA!$B$3&lt;&gt;"",OR(PESQUISA!$B$4="TODAS",B1860=PESQUISA!$B$4),ISNUMBER(SEARCH(PESQUISA!$B$3,D1860))),ROW()-1,"")</f>
        <v/>
      </c>
    </row>
    <row r="1861" spans="1:14" x14ac:dyDescent="0.3">
      <c r="A1861" t="s">
        <v>5645</v>
      </c>
      <c r="B1861" t="s">
        <v>29</v>
      </c>
      <c r="C1861" t="s">
        <v>5646</v>
      </c>
      <c r="D1861" t="s">
        <v>5647</v>
      </c>
      <c r="E1861" t="s">
        <v>4655</v>
      </c>
      <c r="G1861" t="s">
        <v>33</v>
      </c>
      <c r="H1861" t="s">
        <v>34</v>
      </c>
      <c r="I1861" t="s">
        <v>4656</v>
      </c>
      <c r="M1861" t="s">
        <v>53</v>
      </c>
      <c r="N1861" t="str">
        <f>IF(AND(PESQUISA!$B$3&lt;&gt;"",OR(PESQUISA!$B$4="TODAS",B1861=PESQUISA!$B$4),ISNUMBER(SEARCH(PESQUISA!$B$3,D1861))),ROW()-1,"")</f>
        <v/>
      </c>
    </row>
    <row r="1862" spans="1:14" x14ac:dyDescent="0.3">
      <c r="A1862" t="s">
        <v>5648</v>
      </c>
      <c r="B1862" t="s">
        <v>29</v>
      </c>
      <c r="C1862" t="s">
        <v>5649</v>
      </c>
      <c r="D1862" t="s">
        <v>5650</v>
      </c>
      <c r="E1862" t="s">
        <v>4660</v>
      </c>
      <c r="G1862" t="s">
        <v>33</v>
      </c>
      <c r="H1862" t="s">
        <v>34</v>
      </c>
      <c r="I1862" t="s">
        <v>4656</v>
      </c>
      <c r="M1862" t="s">
        <v>53</v>
      </c>
      <c r="N1862" t="str">
        <f>IF(AND(PESQUISA!$B$3&lt;&gt;"",OR(PESQUISA!$B$4="TODAS",B1862=PESQUISA!$B$4),ISNUMBER(SEARCH(PESQUISA!$B$3,D1862))),ROW()-1,"")</f>
        <v/>
      </c>
    </row>
    <row r="1863" spans="1:14" x14ac:dyDescent="0.3">
      <c r="A1863" t="s">
        <v>5651</v>
      </c>
      <c r="B1863" t="s">
        <v>29</v>
      </c>
      <c r="C1863" t="s">
        <v>5652</v>
      </c>
      <c r="D1863" t="s">
        <v>5653</v>
      </c>
      <c r="E1863" t="s">
        <v>4655</v>
      </c>
      <c r="F1863" s="7">
        <v>354.57</v>
      </c>
      <c r="G1863" t="s">
        <v>33</v>
      </c>
      <c r="H1863" t="s">
        <v>34</v>
      </c>
      <c r="I1863" t="s">
        <v>4656</v>
      </c>
      <c r="L1863" s="8">
        <v>0.93520000000000003</v>
      </c>
      <c r="M1863" t="s">
        <v>36</v>
      </c>
      <c r="N1863" t="str">
        <f>IF(AND(PESQUISA!$B$3&lt;&gt;"",OR(PESQUISA!$B$4="TODAS",B1863=PESQUISA!$B$4),ISNUMBER(SEARCH(PESQUISA!$B$3,D1863))),ROW()-1,"")</f>
        <v/>
      </c>
    </row>
    <row r="1864" spans="1:14" x14ac:dyDescent="0.3">
      <c r="A1864" t="s">
        <v>5654</v>
      </c>
      <c r="B1864" t="s">
        <v>29</v>
      </c>
      <c r="C1864" t="s">
        <v>5655</v>
      </c>
      <c r="D1864" t="s">
        <v>5656</v>
      </c>
      <c r="E1864" t="s">
        <v>4660</v>
      </c>
      <c r="F1864" s="7">
        <v>1196.48</v>
      </c>
      <c r="G1864" t="s">
        <v>33</v>
      </c>
      <c r="H1864" t="s">
        <v>34</v>
      </c>
      <c r="I1864" t="s">
        <v>4656</v>
      </c>
      <c r="L1864" s="8">
        <v>0.65559999999999996</v>
      </c>
      <c r="M1864" t="s">
        <v>36</v>
      </c>
      <c r="N1864" t="str">
        <f>IF(AND(PESQUISA!$B$3&lt;&gt;"",OR(PESQUISA!$B$4="TODAS",B1864=PESQUISA!$B$4),ISNUMBER(SEARCH(PESQUISA!$B$3,D1864))),ROW()-1,"")</f>
        <v/>
      </c>
    </row>
    <row r="1865" spans="1:14" x14ac:dyDescent="0.3">
      <c r="A1865" t="s">
        <v>5657</v>
      </c>
      <c r="B1865" t="s">
        <v>29</v>
      </c>
      <c r="C1865" t="s">
        <v>5658</v>
      </c>
      <c r="D1865" t="s">
        <v>5659</v>
      </c>
      <c r="E1865" t="s">
        <v>4655</v>
      </c>
      <c r="G1865" t="s">
        <v>33</v>
      </c>
      <c r="H1865" t="s">
        <v>34</v>
      </c>
      <c r="I1865" t="s">
        <v>4656</v>
      </c>
      <c r="M1865" t="s">
        <v>53</v>
      </c>
      <c r="N1865" t="str">
        <f>IF(AND(PESQUISA!$B$3&lt;&gt;"",OR(PESQUISA!$B$4="TODAS",B1865=PESQUISA!$B$4),ISNUMBER(SEARCH(PESQUISA!$B$3,D1865))),ROW()-1,"")</f>
        <v/>
      </c>
    </row>
    <row r="1866" spans="1:14" x14ac:dyDescent="0.3">
      <c r="A1866" t="s">
        <v>5660</v>
      </c>
      <c r="B1866" t="s">
        <v>29</v>
      </c>
      <c r="C1866" t="s">
        <v>5661</v>
      </c>
      <c r="D1866" t="s">
        <v>5662</v>
      </c>
      <c r="E1866" t="s">
        <v>4660</v>
      </c>
      <c r="G1866" t="s">
        <v>33</v>
      </c>
      <c r="H1866" t="s">
        <v>34</v>
      </c>
      <c r="I1866" t="s">
        <v>4656</v>
      </c>
      <c r="M1866" t="s">
        <v>53</v>
      </c>
      <c r="N1866" t="str">
        <f>IF(AND(PESQUISA!$B$3&lt;&gt;"",OR(PESQUISA!$B$4="TODAS",B1866=PESQUISA!$B$4),ISNUMBER(SEARCH(PESQUISA!$B$3,D1866))),ROW()-1,"")</f>
        <v/>
      </c>
    </row>
    <row r="1867" spans="1:14" x14ac:dyDescent="0.3">
      <c r="A1867" t="s">
        <v>5663</v>
      </c>
      <c r="B1867" t="s">
        <v>29</v>
      </c>
      <c r="C1867" t="s">
        <v>5664</v>
      </c>
      <c r="D1867" t="s">
        <v>5665</v>
      </c>
      <c r="E1867" t="s">
        <v>4655</v>
      </c>
      <c r="F1867" s="7">
        <v>58.36</v>
      </c>
      <c r="G1867" t="s">
        <v>33</v>
      </c>
      <c r="H1867" t="s">
        <v>34</v>
      </c>
      <c r="I1867" t="s">
        <v>4656</v>
      </c>
      <c r="L1867" s="8">
        <v>0</v>
      </c>
      <c r="M1867" t="s">
        <v>36</v>
      </c>
      <c r="N1867" t="str">
        <f>IF(AND(PESQUISA!$B$3&lt;&gt;"",OR(PESQUISA!$B$4="TODAS",B1867=PESQUISA!$B$4),ISNUMBER(SEARCH(PESQUISA!$B$3,D1867))),ROW()-1,"")</f>
        <v/>
      </c>
    </row>
    <row r="1868" spans="1:14" x14ac:dyDescent="0.3">
      <c r="A1868" t="s">
        <v>5666</v>
      </c>
      <c r="B1868" t="s">
        <v>29</v>
      </c>
      <c r="C1868" t="s">
        <v>5667</v>
      </c>
      <c r="D1868" t="s">
        <v>5668</v>
      </c>
      <c r="E1868" t="s">
        <v>4660</v>
      </c>
      <c r="F1868" s="7">
        <v>131.44</v>
      </c>
      <c r="G1868" t="s">
        <v>33</v>
      </c>
      <c r="H1868" t="s">
        <v>34</v>
      </c>
      <c r="I1868" t="s">
        <v>4656</v>
      </c>
      <c r="L1868" s="8">
        <v>0</v>
      </c>
      <c r="M1868" t="s">
        <v>36</v>
      </c>
      <c r="N1868" t="str">
        <f>IF(AND(PESQUISA!$B$3&lt;&gt;"",OR(PESQUISA!$B$4="TODAS",B1868=PESQUISA!$B$4),ISNUMBER(SEARCH(PESQUISA!$B$3,D1868))),ROW()-1,"")</f>
        <v/>
      </c>
    </row>
    <row r="1869" spans="1:14" x14ac:dyDescent="0.3">
      <c r="A1869" t="s">
        <v>5669</v>
      </c>
      <c r="B1869" t="s">
        <v>29</v>
      </c>
      <c r="C1869" t="s">
        <v>5670</v>
      </c>
      <c r="D1869" t="s">
        <v>5671</v>
      </c>
      <c r="E1869" t="s">
        <v>4655</v>
      </c>
      <c r="F1869" s="7">
        <v>60.56</v>
      </c>
      <c r="G1869" t="s">
        <v>33</v>
      </c>
      <c r="H1869" t="s">
        <v>34</v>
      </c>
      <c r="I1869" t="s">
        <v>4656</v>
      </c>
      <c r="L1869" s="8">
        <v>0</v>
      </c>
      <c r="M1869" t="s">
        <v>36</v>
      </c>
      <c r="N1869" t="str">
        <f>IF(AND(PESQUISA!$B$3&lt;&gt;"",OR(PESQUISA!$B$4="TODAS",B1869=PESQUISA!$B$4),ISNUMBER(SEARCH(PESQUISA!$B$3,D1869))),ROW()-1,"")</f>
        <v/>
      </c>
    </row>
    <row r="1870" spans="1:14" x14ac:dyDescent="0.3">
      <c r="A1870" t="s">
        <v>5672</v>
      </c>
      <c r="B1870" t="s">
        <v>29</v>
      </c>
      <c r="C1870" t="s">
        <v>5673</v>
      </c>
      <c r="D1870" t="s">
        <v>5674</v>
      </c>
      <c r="E1870" t="s">
        <v>4660</v>
      </c>
      <c r="F1870" s="7">
        <v>131.62</v>
      </c>
      <c r="G1870" t="s">
        <v>33</v>
      </c>
      <c r="H1870" t="s">
        <v>34</v>
      </c>
      <c r="I1870" t="s">
        <v>4656</v>
      </c>
      <c r="L1870" s="8">
        <v>0</v>
      </c>
      <c r="M1870" t="s">
        <v>36</v>
      </c>
      <c r="N1870" t="str">
        <f>IF(AND(PESQUISA!$B$3&lt;&gt;"",OR(PESQUISA!$B$4="TODAS",B1870=PESQUISA!$B$4),ISNUMBER(SEARCH(PESQUISA!$B$3,D1870))),ROW()-1,"")</f>
        <v/>
      </c>
    </row>
    <row r="1871" spans="1:14" x14ac:dyDescent="0.3">
      <c r="A1871" t="s">
        <v>5675</v>
      </c>
      <c r="B1871" t="s">
        <v>29</v>
      </c>
      <c r="C1871" t="s">
        <v>5676</v>
      </c>
      <c r="D1871" t="s">
        <v>5677</v>
      </c>
      <c r="E1871" t="s">
        <v>4655</v>
      </c>
      <c r="F1871" s="7">
        <v>61.6</v>
      </c>
      <c r="G1871" t="s">
        <v>33</v>
      </c>
      <c r="H1871" t="s">
        <v>34</v>
      </c>
      <c r="I1871" t="s">
        <v>4656</v>
      </c>
      <c r="L1871" s="8">
        <v>0</v>
      </c>
      <c r="M1871" t="s">
        <v>36</v>
      </c>
      <c r="N1871" t="str">
        <f>IF(AND(PESQUISA!$B$3&lt;&gt;"",OR(PESQUISA!$B$4="TODAS",B1871=PESQUISA!$B$4),ISNUMBER(SEARCH(PESQUISA!$B$3,D1871))),ROW()-1,"")</f>
        <v/>
      </c>
    </row>
    <row r="1872" spans="1:14" x14ac:dyDescent="0.3">
      <c r="A1872" t="s">
        <v>5678</v>
      </c>
      <c r="B1872" t="s">
        <v>29</v>
      </c>
      <c r="C1872" t="s">
        <v>5679</v>
      </c>
      <c r="D1872" t="s">
        <v>5680</v>
      </c>
      <c r="E1872" t="s">
        <v>4660</v>
      </c>
      <c r="F1872" s="7">
        <v>143.26</v>
      </c>
      <c r="G1872" t="s">
        <v>33</v>
      </c>
      <c r="H1872" t="s">
        <v>34</v>
      </c>
      <c r="I1872" t="s">
        <v>4656</v>
      </c>
      <c r="L1872" s="8">
        <v>0</v>
      </c>
      <c r="M1872" t="s">
        <v>36</v>
      </c>
      <c r="N1872" t="str">
        <f>IF(AND(PESQUISA!$B$3&lt;&gt;"",OR(PESQUISA!$B$4="TODAS",B1872=PESQUISA!$B$4),ISNUMBER(SEARCH(PESQUISA!$B$3,D1872))),ROW()-1,"")</f>
        <v/>
      </c>
    </row>
    <row r="1873" spans="1:14" x14ac:dyDescent="0.3">
      <c r="A1873" t="s">
        <v>5681</v>
      </c>
      <c r="B1873" t="s">
        <v>29</v>
      </c>
      <c r="C1873" t="s">
        <v>5682</v>
      </c>
      <c r="D1873" t="s">
        <v>5683</v>
      </c>
      <c r="E1873" t="s">
        <v>4655</v>
      </c>
      <c r="F1873" s="7">
        <v>82.31</v>
      </c>
      <c r="G1873" t="s">
        <v>33</v>
      </c>
      <c r="H1873" t="s">
        <v>34</v>
      </c>
      <c r="I1873" t="s">
        <v>4656</v>
      </c>
      <c r="L1873" s="8">
        <v>0.70550000000000002</v>
      </c>
      <c r="M1873" t="s">
        <v>36</v>
      </c>
      <c r="N1873" t="str">
        <f>IF(AND(PESQUISA!$B$3&lt;&gt;"",OR(PESQUISA!$B$4="TODAS",B1873=PESQUISA!$B$4),ISNUMBER(SEARCH(PESQUISA!$B$3,D1873))),ROW()-1,"")</f>
        <v/>
      </c>
    </row>
    <row r="1874" spans="1:14" x14ac:dyDescent="0.3">
      <c r="A1874" t="s">
        <v>5684</v>
      </c>
      <c r="B1874" t="s">
        <v>29</v>
      </c>
      <c r="C1874" t="s">
        <v>5685</v>
      </c>
      <c r="D1874" t="s">
        <v>5686</v>
      </c>
      <c r="E1874" t="s">
        <v>4660</v>
      </c>
      <c r="F1874" s="7">
        <v>206.16</v>
      </c>
      <c r="G1874" t="s">
        <v>33</v>
      </c>
      <c r="H1874" t="s">
        <v>34</v>
      </c>
      <c r="I1874" t="s">
        <v>4656</v>
      </c>
      <c r="L1874" s="8">
        <v>0.55959999999999999</v>
      </c>
      <c r="M1874" t="s">
        <v>36</v>
      </c>
      <c r="N1874" t="str">
        <f>IF(AND(PESQUISA!$B$3&lt;&gt;"",OR(PESQUISA!$B$4="TODAS",B1874=PESQUISA!$B$4),ISNUMBER(SEARCH(PESQUISA!$B$3,D1874))),ROW()-1,"")</f>
        <v/>
      </c>
    </row>
    <row r="1875" spans="1:14" x14ac:dyDescent="0.3">
      <c r="A1875" t="s">
        <v>5687</v>
      </c>
      <c r="B1875" t="s">
        <v>29</v>
      </c>
      <c r="C1875" t="s">
        <v>5688</v>
      </c>
      <c r="D1875" t="s">
        <v>5689</v>
      </c>
      <c r="E1875" t="s">
        <v>4655</v>
      </c>
      <c r="F1875" s="7">
        <v>85.88</v>
      </c>
      <c r="G1875" t="s">
        <v>33</v>
      </c>
      <c r="H1875" t="s">
        <v>34</v>
      </c>
      <c r="I1875" t="s">
        <v>4656</v>
      </c>
      <c r="L1875" s="8">
        <v>0.7177</v>
      </c>
      <c r="M1875" t="s">
        <v>36</v>
      </c>
      <c r="N1875" t="str">
        <f>IF(AND(PESQUISA!$B$3&lt;&gt;"",OR(PESQUISA!$B$4="TODAS",B1875=PESQUISA!$B$4),ISNUMBER(SEARCH(PESQUISA!$B$3,D1875))),ROW()-1,"")</f>
        <v/>
      </c>
    </row>
    <row r="1876" spans="1:14" x14ac:dyDescent="0.3">
      <c r="A1876" t="s">
        <v>5690</v>
      </c>
      <c r="B1876" t="s">
        <v>29</v>
      </c>
      <c r="C1876" t="s">
        <v>5691</v>
      </c>
      <c r="D1876" t="s">
        <v>5692</v>
      </c>
      <c r="E1876" t="s">
        <v>4660</v>
      </c>
      <c r="F1876" s="7">
        <v>212.65</v>
      </c>
      <c r="G1876" t="s">
        <v>33</v>
      </c>
      <c r="H1876" t="s">
        <v>34</v>
      </c>
      <c r="I1876" t="s">
        <v>4656</v>
      </c>
      <c r="L1876" s="8">
        <v>0.57589999999999997</v>
      </c>
      <c r="M1876" t="s">
        <v>36</v>
      </c>
      <c r="N1876" t="str">
        <f>IF(AND(PESQUISA!$B$3&lt;&gt;"",OR(PESQUISA!$B$4="TODAS",B1876=PESQUISA!$B$4),ISNUMBER(SEARCH(PESQUISA!$B$3,D1876))),ROW()-1,"")</f>
        <v/>
      </c>
    </row>
    <row r="1877" spans="1:14" x14ac:dyDescent="0.3">
      <c r="A1877" t="s">
        <v>5693</v>
      </c>
      <c r="B1877" t="s">
        <v>29</v>
      </c>
      <c r="C1877" t="s">
        <v>5694</v>
      </c>
      <c r="D1877" t="s">
        <v>5695</v>
      </c>
      <c r="E1877" t="s">
        <v>4655</v>
      </c>
      <c r="F1877" s="7">
        <v>75.819999999999993</v>
      </c>
      <c r="G1877" t="s">
        <v>33</v>
      </c>
      <c r="H1877" t="s">
        <v>34</v>
      </c>
      <c r="I1877" t="s">
        <v>4656</v>
      </c>
      <c r="L1877" s="8">
        <v>0.68030000000000002</v>
      </c>
      <c r="M1877" t="s">
        <v>36</v>
      </c>
      <c r="N1877" t="str">
        <f>IF(AND(PESQUISA!$B$3&lt;&gt;"",OR(PESQUISA!$B$4="TODAS",B1877=PESQUISA!$B$4),ISNUMBER(SEARCH(PESQUISA!$B$3,D1877))),ROW()-1,"")</f>
        <v/>
      </c>
    </row>
    <row r="1878" spans="1:14" x14ac:dyDescent="0.3">
      <c r="A1878" t="s">
        <v>5696</v>
      </c>
      <c r="B1878" t="s">
        <v>29</v>
      </c>
      <c r="C1878" t="s">
        <v>5697</v>
      </c>
      <c r="D1878" t="s">
        <v>5698</v>
      </c>
      <c r="E1878" t="s">
        <v>4660</v>
      </c>
      <c r="F1878" s="7">
        <v>218.84</v>
      </c>
      <c r="G1878" t="s">
        <v>33</v>
      </c>
      <c r="H1878" t="s">
        <v>34</v>
      </c>
      <c r="I1878" t="s">
        <v>4656</v>
      </c>
      <c r="L1878" s="8">
        <v>0.46789999999999998</v>
      </c>
      <c r="M1878" t="s">
        <v>36</v>
      </c>
      <c r="N1878" t="str">
        <f>IF(AND(PESQUISA!$B$3&lt;&gt;"",OR(PESQUISA!$B$4="TODAS",B1878=PESQUISA!$B$4),ISNUMBER(SEARCH(PESQUISA!$B$3,D1878))),ROW()-1,"")</f>
        <v/>
      </c>
    </row>
    <row r="1879" spans="1:14" x14ac:dyDescent="0.3">
      <c r="A1879" t="s">
        <v>5699</v>
      </c>
      <c r="B1879" t="s">
        <v>29</v>
      </c>
      <c r="C1879" t="s">
        <v>5700</v>
      </c>
      <c r="D1879" t="s">
        <v>5701</v>
      </c>
      <c r="E1879" t="s">
        <v>4655</v>
      </c>
      <c r="F1879" s="7">
        <v>79.819999999999993</v>
      </c>
      <c r="G1879" t="s">
        <v>33</v>
      </c>
      <c r="H1879" t="s">
        <v>34</v>
      </c>
      <c r="I1879" t="s">
        <v>4656</v>
      </c>
      <c r="L1879" s="8">
        <v>0.69630000000000003</v>
      </c>
      <c r="M1879" t="s">
        <v>36</v>
      </c>
      <c r="N1879" t="str">
        <f>IF(AND(PESQUISA!$B$3&lt;&gt;"",OR(PESQUISA!$B$4="TODAS",B1879=PESQUISA!$B$4),ISNUMBER(SEARCH(PESQUISA!$B$3,D1879))),ROW()-1,"")</f>
        <v/>
      </c>
    </row>
    <row r="1880" spans="1:14" x14ac:dyDescent="0.3">
      <c r="A1880" t="s">
        <v>5702</v>
      </c>
      <c r="B1880" t="s">
        <v>29</v>
      </c>
      <c r="C1880" t="s">
        <v>5703</v>
      </c>
      <c r="D1880" t="s">
        <v>5704</v>
      </c>
      <c r="E1880" t="s">
        <v>4660</v>
      </c>
      <c r="F1880" s="7">
        <v>226.86</v>
      </c>
      <c r="G1880" t="s">
        <v>33</v>
      </c>
      <c r="H1880" t="s">
        <v>34</v>
      </c>
      <c r="I1880" t="s">
        <v>4656</v>
      </c>
      <c r="L1880" s="8">
        <v>0.48670000000000002</v>
      </c>
      <c r="M1880" t="s">
        <v>36</v>
      </c>
      <c r="N1880" t="str">
        <f>IF(AND(PESQUISA!$B$3&lt;&gt;"",OR(PESQUISA!$B$4="TODAS",B1880=PESQUISA!$B$4),ISNUMBER(SEARCH(PESQUISA!$B$3,D1880))),ROW()-1,"")</f>
        <v/>
      </c>
    </row>
    <row r="1881" spans="1:14" x14ac:dyDescent="0.3">
      <c r="A1881" t="s">
        <v>5705</v>
      </c>
      <c r="B1881" t="s">
        <v>29</v>
      </c>
      <c r="C1881" t="s">
        <v>5706</v>
      </c>
      <c r="D1881" t="s">
        <v>5707</v>
      </c>
      <c r="E1881" t="s">
        <v>4655</v>
      </c>
      <c r="F1881" s="7">
        <v>61.4</v>
      </c>
      <c r="G1881" t="s">
        <v>33</v>
      </c>
      <c r="H1881" t="s">
        <v>34</v>
      </c>
      <c r="I1881" t="s">
        <v>4656</v>
      </c>
      <c r="L1881" s="8">
        <v>0.60519999999999996</v>
      </c>
      <c r="M1881" t="s">
        <v>36</v>
      </c>
      <c r="N1881" t="str">
        <f>IF(AND(PESQUISA!$B$3&lt;&gt;"",OR(PESQUISA!$B$4="TODAS",B1881=PESQUISA!$B$4),ISNUMBER(SEARCH(PESQUISA!$B$3,D1881))),ROW()-1,"")</f>
        <v/>
      </c>
    </row>
    <row r="1882" spans="1:14" x14ac:dyDescent="0.3">
      <c r="A1882" t="s">
        <v>5708</v>
      </c>
      <c r="B1882" t="s">
        <v>29</v>
      </c>
      <c r="C1882" t="s">
        <v>5709</v>
      </c>
      <c r="D1882" t="s">
        <v>5710</v>
      </c>
      <c r="E1882" t="s">
        <v>4660</v>
      </c>
      <c r="F1882" s="7">
        <v>157.07</v>
      </c>
      <c r="G1882" t="s">
        <v>33</v>
      </c>
      <c r="H1882" t="s">
        <v>34</v>
      </c>
      <c r="I1882" t="s">
        <v>4656</v>
      </c>
      <c r="L1882" s="8">
        <v>0.47</v>
      </c>
      <c r="M1882" t="s">
        <v>36</v>
      </c>
      <c r="N1882" t="str">
        <f>IF(AND(PESQUISA!$B$3&lt;&gt;"",OR(PESQUISA!$B$4="TODAS",B1882=PESQUISA!$B$4),ISNUMBER(SEARCH(PESQUISA!$B$3,D1882))),ROW()-1,"")</f>
        <v/>
      </c>
    </row>
    <row r="1883" spans="1:14" x14ac:dyDescent="0.3">
      <c r="A1883" t="s">
        <v>5711</v>
      </c>
      <c r="B1883" t="s">
        <v>29</v>
      </c>
      <c r="C1883" t="s">
        <v>5712</v>
      </c>
      <c r="D1883" t="s">
        <v>5713</v>
      </c>
      <c r="E1883" t="s">
        <v>4655</v>
      </c>
      <c r="F1883" s="7">
        <v>62.93</v>
      </c>
      <c r="G1883" t="s">
        <v>33</v>
      </c>
      <c r="H1883" t="s">
        <v>34</v>
      </c>
      <c r="I1883" t="s">
        <v>4656</v>
      </c>
      <c r="L1883" s="8">
        <v>0.61480000000000001</v>
      </c>
      <c r="M1883" t="s">
        <v>36</v>
      </c>
      <c r="N1883" t="str">
        <f>IF(AND(PESQUISA!$B$3&lt;&gt;"",OR(PESQUISA!$B$4="TODAS",B1883=PESQUISA!$B$4),ISNUMBER(SEARCH(PESQUISA!$B$3,D1883))),ROW()-1,"")</f>
        <v/>
      </c>
    </row>
    <row r="1884" spans="1:14" x14ac:dyDescent="0.3">
      <c r="A1884" t="s">
        <v>5714</v>
      </c>
      <c r="B1884" t="s">
        <v>29</v>
      </c>
      <c r="C1884" t="s">
        <v>5715</v>
      </c>
      <c r="D1884" t="s">
        <v>5716</v>
      </c>
      <c r="E1884" t="s">
        <v>4660</v>
      </c>
      <c r="F1884" s="7">
        <v>160.06</v>
      </c>
      <c r="G1884" t="s">
        <v>33</v>
      </c>
      <c r="H1884" t="s">
        <v>34</v>
      </c>
      <c r="I1884" t="s">
        <v>4656</v>
      </c>
      <c r="L1884" s="8">
        <v>0.47989999999999999</v>
      </c>
      <c r="M1884" t="s">
        <v>36</v>
      </c>
      <c r="N1884" t="str">
        <f>IF(AND(PESQUISA!$B$3&lt;&gt;"",OR(PESQUISA!$B$4="TODAS",B1884=PESQUISA!$B$4),ISNUMBER(SEARCH(PESQUISA!$B$3,D1884))),ROW()-1,"")</f>
        <v/>
      </c>
    </row>
    <row r="1885" spans="1:14" x14ac:dyDescent="0.3">
      <c r="A1885" t="s">
        <v>5717</v>
      </c>
      <c r="B1885" t="s">
        <v>29</v>
      </c>
      <c r="C1885" t="s">
        <v>5718</v>
      </c>
      <c r="D1885" t="s">
        <v>5719</v>
      </c>
      <c r="E1885" t="s">
        <v>4655</v>
      </c>
      <c r="F1885" s="7">
        <v>75.010000000000005</v>
      </c>
      <c r="G1885" t="s">
        <v>33</v>
      </c>
      <c r="H1885" t="s">
        <v>34</v>
      </c>
      <c r="I1885" t="s">
        <v>4656</v>
      </c>
      <c r="L1885" s="8">
        <v>0.67679999999999996</v>
      </c>
      <c r="M1885" t="s">
        <v>36</v>
      </c>
      <c r="N1885" t="str">
        <f>IF(AND(PESQUISA!$B$3&lt;&gt;"",OR(PESQUISA!$B$4="TODAS",B1885=PESQUISA!$B$4),ISNUMBER(SEARCH(PESQUISA!$B$3,D1885))),ROW()-1,"")</f>
        <v/>
      </c>
    </row>
    <row r="1886" spans="1:14" x14ac:dyDescent="0.3">
      <c r="A1886" t="s">
        <v>5720</v>
      </c>
      <c r="B1886" t="s">
        <v>29</v>
      </c>
      <c r="C1886" t="s">
        <v>5721</v>
      </c>
      <c r="D1886" t="s">
        <v>5722</v>
      </c>
      <c r="E1886" t="s">
        <v>4660</v>
      </c>
      <c r="F1886" s="7">
        <v>137.47</v>
      </c>
      <c r="G1886" t="s">
        <v>33</v>
      </c>
      <c r="H1886" t="s">
        <v>34</v>
      </c>
      <c r="I1886" t="s">
        <v>4656</v>
      </c>
      <c r="L1886" s="8">
        <v>0.73380000000000001</v>
      </c>
      <c r="M1886" t="s">
        <v>36</v>
      </c>
      <c r="N1886" t="str">
        <f>IF(AND(PESQUISA!$B$3&lt;&gt;"",OR(PESQUISA!$B$4="TODAS",B1886=PESQUISA!$B$4),ISNUMBER(SEARCH(PESQUISA!$B$3,D1886))),ROW()-1,"")</f>
        <v/>
      </c>
    </row>
    <row r="1887" spans="1:14" x14ac:dyDescent="0.3">
      <c r="A1887" t="s">
        <v>5723</v>
      </c>
      <c r="B1887" t="s">
        <v>29</v>
      </c>
      <c r="C1887" t="s">
        <v>5724</v>
      </c>
      <c r="D1887" t="s">
        <v>5725</v>
      </c>
      <c r="E1887" t="s">
        <v>4655</v>
      </c>
      <c r="F1887" s="7">
        <v>11.21</v>
      </c>
      <c r="G1887" t="s">
        <v>33</v>
      </c>
      <c r="H1887" t="s">
        <v>34</v>
      </c>
      <c r="I1887" t="s">
        <v>4656</v>
      </c>
      <c r="L1887" s="8">
        <v>1</v>
      </c>
      <c r="M1887" t="s">
        <v>36</v>
      </c>
      <c r="N1887" t="str">
        <f>IF(AND(PESQUISA!$B$3&lt;&gt;"",OR(PESQUISA!$B$4="TODAS",B1887=PESQUISA!$B$4),ISNUMBER(SEARCH(PESQUISA!$B$3,D1887))),ROW()-1,"")</f>
        <v/>
      </c>
    </row>
    <row r="1888" spans="1:14" x14ac:dyDescent="0.3">
      <c r="A1888" t="s">
        <v>5726</v>
      </c>
      <c r="B1888" t="s">
        <v>29</v>
      </c>
      <c r="C1888" t="s">
        <v>5727</v>
      </c>
      <c r="D1888" t="s">
        <v>5728</v>
      </c>
      <c r="E1888" t="s">
        <v>4660</v>
      </c>
      <c r="F1888" s="7">
        <v>22.27</v>
      </c>
      <c r="G1888" t="s">
        <v>33</v>
      </c>
      <c r="H1888" t="s">
        <v>34</v>
      </c>
      <c r="I1888" t="s">
        <v>4656</v>
      </c>
      <c r="L1888" s="8">
        <v>1</v>
      </c>
      <c r="M1888" t="s">
        <v>36</v>
      </c>
      <c r="N1888" t="str">
        <f>IF(AND(PESQUISA!$B$3&lt;&gt;"",OR(PESQUISA!$B$4="TODAS",B1888=PESQUISA!$B$4),ISNUMBER(SEARCH(PESQUISA!$B$3,D1888))),ROW()-1,"")</f>
        <v/>
      </c>
    </row>
    <row r="1889" spans="1:14" x14ac:dyDescent="0.3">
      <c r="A1889" t="s">
        <v>5729</v>
      </c>
      <c r="B1889" t="s">
        <v>29</v>
      </c>
      <c r="C1889" t="s">
        <v>5730</v>
      </c>
      <c r="D1889" t="s">
        <v>5731</v>
      </c>
      <c r="E1889" t="s">
        <v>4655</v>
      </c>
      <c r="F1889" s="7">
        <v>69.86</v>
      </c>
      <c r="G1889" t="s">
        <v>33</v>
      </c>
      <c r="H1889" t="s">
        <v>34</v>
      </c>
      <c r="I1889" t="s">
        <v>4656</v>
      </c>
      <c r="L1889" s="8">
        <v>0.65300000000000002</v>
      </c>
      <c r="M1889" t="s">
        <v>36</v>
      </c>
      <c r="N1889" t="str">
        <f>IF(AND(PESQUISA!$B$3&lt;&gt;"",OR(PESQUISA!$B$4="TODAS",B1889=PESQUISA!$B$4),ISNUMBER(SEARCH(PESQUISA!$B$3,D1889))),ROW()-1,"")</f>
        <v/>
      </c>
    </row>
    <row r="1890" spans="1:14" x14ac:dyDescent="0.3">
      <c r="A1890" t="s">
        <v>5732</v>
      </c>
      <c r="B1890" t="s">
        <v>29</v>
      </c>
      <c r="C1890" t="s">
        <v>5733</v>
      </c>
      <c r="D1890" t="s">
        <v>5734</v>
      </c>
      <c r="E1890" t="s">
        <v>4660</v>
      </c>
      <c r="F1890" s="7">
        <v>157.08000000000001</v>
      </c>
      <c r="G1890" t="s">
        <v>33</v>
      </c>
      <c r="H1890" t="s">
        <v>34</v>
      </c>
      <c r="I1890" t="s">
        <v>4656</v>
      </c>
      <c r="L1890" s="8">
        <v>0.57699999999999996</v>
      </c>
      <c r="M1890" t="s">
        <v>36</v>
      </c>
      <c r="N1890" t="str">
        <f>IF(AND(PESQUISA!$B$3&lt;&gt;"",OR(PESQUISA!$B$4="TODAS",B1890=PESQUISA!$B$4),ISNUMBER(SEARCH(PESQUISA!$B$3,D1890))),ROW()-1,"")</f>
        <v/>
      </c>
    </row>
    <row r="1891" spans="1:14" x14ac:dyDescent="0.3">
      <c r="A1891" t="s">
        <v>5735</v>
      </c>
      <c r="B1891" t="s">
        <v>29</v>
      </c>
      <c r="C1891" t="s">
        <v>5736</v>
      </c>
      <c r="D1891" t="s">
        <v>5737</v>
      </c>
      <c r="E1891" t="s">
        <v>4655</v>
      </c>
      <c r="F1891" s="7">
        <v>0.73</v>
      </c>
      <c r="G1891" t="s">
        <v>33</v>
      </c>
      <c r="H1891" t="s">
        <v>34</v>
      </c>
      <c r="I1891" t="s">
        <v>4656</v>
      </c>
      <c r="L1891" s="8">
        <v>1</v>
      </c>
      <c r="M1891" t="s">
        <v>36</v>
      </c>
      <c r="N1891" t="str">
        <f>IF(AND(PESQUISA!$B$3&lt;&gt;"",OR(PESQUISA!$B$4="TODAS",B1891=PESQUISA!$B$4),ISNUMBER(SEARCH(PESQUISA!$B$3,D1891))),ROW()-1,"")</f>
        <v/>
      </c>
    </row>
    <row r="1892" spans="1:14" x14ac:dyDescent="0.3">
      <c r="A1892" t="s">
        <v>5738</v>
      </c>
      <c r="B1892" t="s">
        <v>29</v>
      </c>
      <c r="C1892" t="s">
        <v>5739</v>
      </c>
      <c r="D1892" t="s">
        <v>5740</v>
      </c>
      <c r="E1892" t="s">
        <v>4660</v>
      </c>
      <c r="F1892" s="7">
        <v>10.89</v>
      </c>
      <c r="G1892" t="s">
        <v>33</v>
      </c>
      <c r="H1892" t="s">
        <v>34</v>
      </c>
      <c r="I1892" t="s">
        <v>4656</v>
      </c>
      <c r="L1892" s="8">
        <v>0.1212</v>
      </c>
      <c r="M1892" t="s">
        <v>36</v>
      </c>
      <c r="N1892" t="str">
        <f>IF(AND(PESQUISA!$B$3&lt;&gt;"",OR(PESQUISA!$B$4="TODAS",B1892=PESQUISA!$B$4),ISNUMBER(SEARCH(PESQUISA!$B$3,D1892))),ROW()-1,"")</f>
        <v/>
      </c>
    </row>
    <row r="1893" spans="1:14" x14ac:dyDescent="0.3">
      <c r="A1893" t="s">
        <v>5741</v>
      </c>
      <c r="B1893" t="s">
        <v>29</v>
      </c>
      <c r="C1893" t="s">
        <v>5742</v>
      </c>
      <c r="D1893" t="s">
        <v>5743</v>
      </c>
      <c r="E1893" t="s">
        <v>4655</v>
      </c>
      <c r="F1893" s="7">
        <v>25.17</v>
      </c>
      <c r="G1893" t="s">
        <v>33</v>
      </c>
      <c r="H1893" t="s">
        <v>34</v>
      </c>
      <c r="I1893" t="s">
        <v>4656</v>
      </c>
      <c r="L1893" s="8">
        <v>0</v>
      </c>
      <c r="M1893" t="s">
        <v>36</v>
      </c>
      <c r="N1893" t="str">
        <f>IF(AND(PESQUISA!$B$3&lt;&gt;"",OR(PESQUISA!$B$4="TODAS",B1893=PESQUISA!$B$4),ISNUMBER(SEARCH(PESQUISA!$B$3,D1893))),ROW()-1,"")</f>
        <v/>
      </c>
    </row>
    <row r="1894" spans="1:14" x14ac:dyDescent="0.3">
      <c r="A1894" t="s">
        <v>5744</v>
      </c>
      <c r="B1894" t="s">
        <v>29</v>
      </c>
      <c r="C1894" t="s">
        <v>5745</v>
      </c>
      <c r="D1894" t="s">
        <v>5746</v>
      </c>
      <c r="E1894" t="s">
        <v>4660</v>
      </c>
      <c r="F1894" s="7">
        <v>26.83</v>
      </c>
      <c r="G1894" t="s">
        <v>33</v>
      </c>
      <c r="H1894" t="s">
        <v>34</v>
      </c>
      <c r="I1894" t="s">
        <v>4656</v>
      </c>
      <c r="L1894" s="8">
        <v>0</v>
      </c>
      <c r="M1894" t="s">
        <v>36</v>
      </c>
      <c r="N1894" t="str">
        <f>IF(AND(PESQUISA!$B$3&lt;&gt;"",OR(PESQUISA!$B$4="TODAS",B1894=PESQUISA!$B$4),ISNUMBER(SEARCH(PESQUISA!$B$3,D1894))),ROW()-1,"")</f>
        <v/>
      </c>
    </row>
    <row r="1895" spans="1:14" x14ac:dyDescent="0.3">
      <c r="A1895" t="s">
        <v>5747</v>
      </c>
      <c r="B1895" t="s">
        <v>29</v>
      </c>
      <c r="C1895" t="s">
        <v>5748</v>
      </c>
      <c r="D1895" t="s">
        <v>5749</v>
      </c>
      <c r="E1895" t="s">
        <v>4655</v>
      </c>
      <c r="G1895" t="s">
        <v>33</v>
      </c>
      <c r="H1895" t="s">
        <v>34</v>
      </c>
      <c r="I1895" t="s">
        <v>4656</v>
      </c>
      <c r="M1895" t="s">
        <v>53</v>
      </c>
      <c r="N1895" t="str">
        <f>IF(AND(PESQUISA!$B$3&lt;&gt;"",OR(PESQUISA!$B$4="TODAS",B1895=PESQUISA!$B$4),ISNUMBER(SEARCH(PESQUISA!$B$3,D1895))),ROW()-1,"")</f>
        <v/>
      </c>
    </row>
    <row r="1896" spans="1:14" x14ac:dyDescent="0.3">
      <c r="A1896" t="s">
        <v>5750</v>
      </c>
      <c r="B1896" t="s">
        <v>29</v>
      </c>
      <c r="C1896" t="s">
        <v>5751</v>
      </c>
      <c r="D1896" t="s">
        <v>5752</v>
      </c>
      <c r="E1896" t="s">
        <v>4660</v>
      </c>
      <c r="G1896" t="s">
        <v>33</v>
      </c>
      <c r="H1896" t="s">
        <v>34</v>
      </c>
      <c r="I1896" t="s">
        <v>4656</v>
      </c>
      <c r="M1896" t="s">
        <v>53</v>
      </c>
      <c r="N1896" t="str">
        <f>IF(AND(PESQUISA!$B$3&lt;&gt;"",OR(PESQUISA!$B$4="TODAS",B1896=PESQUISA!$B$4),ISNUMBER(SEARCH(PESQUISA!$B$3,D1896))),ROW()-1,"")</f>
        <v/>
      </c>
    </row>
    <row r="1897" spans="1:14" x14ac:dyDescent="0.3">
      <c r="A1897" t="s">
        <v>5753</v>
      </c>
      <c r="B1897" t="s">
        <v>29</v>
      </c>
      <c r="C1897" t="s">
        <v>5754</v>
      </c>
      <c r="D1897" t="s">
        <v>5755</v>
      </c>
      <c r="E1897" t="s">
        <v>4655</v>
      </c>
      <c r="F1897" s="7">
        <v>0.04</v>
      </c>
      <c r="G1897" t="s">
        <v>33</v>
      </c>
      <c r="H1897" t="s">
        <v>34</v>
      </c>
      <c r="I1897" t="s">
        <v>4656</v>
      </c>
      <c r="L1897" s="8">
        <v>0</v>
      </c>
      <c r="M1897" t="s">
        <v>36</v>
      </c>
      <c r="N1897" t="str">
        <f>IF(AND(PESQUISA!$B$3&lt;&gt;"",OR(PESQUISA!$B$4="TODAS",B1897=PESQUISA!$B$4),ISNUMBER(SEARCH(PESQUISA!$B$3,D1897))),ROW()-1,"")</f>
        <v/>
      </c>
    </row>
    <row r="1898" spans="1:14" x14ac:dyDescent="0.3">
      <c r="A1898" t="s">
        <v>5756</v>
      </c>
      <c r="B1898" t="s">
        <v>29</v>
      </c>
      <c r="C1898" t="s">
        <v>5757</v>
      </c>
      <c r="D1898" t="s">
        <v>5758</v>
      </c>
      <c r="E1898" t="s">
        <v>4660</v>
      </c>
      <c r="F1898" s="7">
        <v>0.06</v>
      </c>
      <c r="G1898" t="s">
        <v>33</v>
      </c>
      <c r="H1898" t="s">
        <v>34</v>
      </c>
      <c r="I1898" t="s">
        <v>4656</v>
      </c>
      <c r="L1898" s="8">
        <v>0</v>
      </c>
      <c r="M1898" t="s">
        <v>36</v>
      </c>
      <c r="N1898" t="str">
        <f>IF(AND(PESQUISA!$B$3&lt;&gt;"",OR(PESQUISA!$B$4="TODAS",B1898=PESQUISA!$B$4),ISNUMBER(SEARCH(PESQUISA!$B$3,D1898))),ROW()-1,"")</f>
        <v/>
      </c>
    </row>
    <row r="1899" spans="1:14" x14ac:dyDescent="0.3">
      <c r="A1899" t="s">
        <v>5759</v>
      </c>
      <c r="B1899" t="s">
        <v>29</v>
      </c>
      <c r="C1899" t="s">
        <v>5760</v>
      </c>
      <c r="D1899" t="s">
        <v>5761</v>
      </c>
      <c r="E1899" t="s">
        <v>4655</v>
      </c>
      <c r="F1899" s="7">
        <v>5.49</v>
      </c>
      <c r="G1899" t="s">
        <v>33</v>
      </c>
      <c r="H1899" t="s">
        <v>34</v>
      </c>
      <c r="I1899" t="s">
        <v>4656</v>
      </c>
      <c r="L1899" s="8">
        <v>1</v>
      </c>
      <c r="M1899" t="s">
        <v>36</v>
      </c>
      <c r="N1899" t="str">
        <f>IF(AND(PESQUISA!$B$3&lt;&gt;"",OR(PESQUISA!$B$4="TODAS",B1899=PESQUISA!$B$4),ISNUMBER(SEARCH(PESQUISA!$B$3,D1899))),ROW()-1,"")</f>
        <v/>
      </c>
    </row>
    <row r="1900" spans="1:14" x14ac:dyDescent="0.3">
      <c r="A1900" t="s">
        <v>5762</v>
      </c>
      <c r="B1900" t="s">
        <v>29</v>
      </c>
      <c r="C1900" t="s">
        <v>5763</v>
      </c>
      <c r="D1900" t="s">
        <v>5764</v>
      </c>
      <c r="E1900" t="s">
        <v>4660</v>
      </c>
      <c r="F1900" s="7">
        <v>187.18</v>
      </c>
      <c r="G1900" t="s">
        <v>33</v>
      </c>
      <c r="H1900" t="s">
        <v>34</v>
      </c>
      <c r="I1900" t="s">
        <v>4656</v>
      </c>
      <c r="L1900" s="8">
        <v>5.6599999999999998E-2</v>
      </c>
      <c r="M1900" t="s">
        <v>36</v>
      </c>
      <c r="N1900" t="str">
        <f>IF(AND(PESQUISA!$B$3&lt;&gt;"",OR(PESQUISA!$B$4="TODAS",B1900=PESQUISA!$B$4),ISNUMBER(SEARCH(PESQUISA!$B$3,D1900))),ROW()-1,"")</f>
        <v/>
      </c>
    </row>
    <row r="1901" spans="1:14" x14ac:dyDescent="0.3">
      <c r="A1901" t="s">
        <v>5765</v>
      </c>
      <c r="B1901" t="s">
        <v>29</v>
      </c>
      <c r="C1901" t="s">
        <v>5766</v>
      </c>
      <c r="D1901" t="s">
        <v>5767</v>
      </c>
      <c r="E1901" t="s">
        <v>4655</v>
      </c>
      <c r="F1901" s="7">
        <v>6.76</v>
      </c>
      <c r="G1901" t="s">
        <v>33</v>
      </c>
      <c r="H1901" t="s">
        <v>34</v>
      </c>
      <c r="I1901" t="s">
        <v>4656</v>
      </c>
      <c r="L1901" s="8">
        <v>1</v>
      </c>
      <c r="M1901" t="s">
        <v>36</v>
      </c>
      <c r="N1901" t="str">
        <f>IF(AND(PESQUISA!$B$3&lt;&gt;"",OR(PESQUISA!$B$4="TODAS",B1901=PESQUISA!$B$4),ISNUMBER(SEARCH(PESQUISA!$B$3,D1901))),ROW()-1,"")</f>
        <v/>
      </c>
    </row>
    <row r="1902" spans="1:14" x14ac:dyDescent="0.3">
      <c r="A1902" t="s">
        <v>5768</v>
      </c>
      <c r="B1902" t="s">
        <v>29</v>
      </c>
      <c r="C1902" t="s">
        <v>5769</v>
      </c>
      <c r="D1902" t="s">
        <v>5770</v>
      </c>
      <c r="E1902" t="s">
        <v>4660</v>
      </c>
      <c r="F1902" s="7">
        <v>277.91000000000003</v>
      </c>
      <c r="G1902" t="s">
        <v>33</v>
      </c>
      <c r="H1902" t="s">
        <v>34</v>
      </c>
      <c r="I1902" t="s">
        <v>4656</v>
      </c>
      <c r="L1902" s="8">
        <v>4.6899999999999997E-2</v>
      </c>
      <c r="M1902" t="s">
        <v>36</v>
      </c>
      <c r="N1902" t="str">
        <f>IF(AND(PESQUISA!$B$3&lt;&gt;"",OR(PESQUISA!$B$4="TODAS",B1902=PESQUISA!$B$4),ISNUMBER(SEARCH(PESQUISA!$B$3,D1902))),ROW()-1,"")</f>
        <v/>
      </c>
    </row>
    <row r="1903" spans="1:14" x14ac:dyDescent="0.3">
      <c r="A1903" t="s">
        <v>5771</v>
      </c>
      <c r="B1903" t="s">
        <v>29</v>
      </c>
      <c r="C1903" t="s">
        <v>5772</v>
      </c>
      <c r="D1903" t="s">
        <v>5773</v>
      </c>
      <c r="E1903" t="s">
        <v>4655</v>
      </c>
      <c r="G1903" t="s">
        <v>33</v>
      </c>
      <c r="H1903" t="s">
        <v>34</v>
      </c>
      <c r="I1903" t="s">
        <v>4656</v>
      </c>
      <c r="M1903" t="s">
        <v>53</v>
      </c>
      <c r="N1903" t="str">
        <f>IF(AND(PESQUISA!$B$3&lt;&gt;"",OR(PESQUISA!$B$4="TODAS",B1903=PESQUISA!$B$4),ISNUMBER(SEARCH(PESQUISA!$B$3,D1903))),ROW()-1,"")</f>
        <v/>
      </c>
    </row>
    <row r="1904" spans="1:14" x14ac:dyDescent="0.3">
      <c r="A1904" t="s">
        <v>5774</v>
      </c>
      <c r="B1904" t="s">
        <v>29</v>
      </c>
      <c r="C1904" t="s">
        <v>5775</v>
      </c>
      <c r="D1904" t="s">
        <v>5776</v>
      </c>
      <c r="E1904" t="s">
        <v>4660</v>
      </c>
      <c r="G1904" t="s">
        <v>33</v>
      </c>
      <c r="H1904" t="s">
        <v>34</v>
      </c>
      <c r="I1904" t="s">
        <v>4656</v>
      </c>
      <c r="M1904" t="s">
        <v>53</v>
      </c>
      <c r="N1904" t="str">
        <f>IF(AND(PESQUISA!$B$3&lt;&gt;"",OR(PESQUISA!$B$4="TODAS",B1904=PESQUISA!$B$4),ISNUMBER(SEARCH(PESQUISA!$B$3,D1904))),ROW()-1,"")</f>
        <v/>
      </c>
    </row>
    <row r="1905" spans="1:14" x14ac:dyDescent="0.3">
      <c r="A1905" t="s">
        <v>5777</v>
      </c>
      <c r="B1905" t="s">
        <v>29</v>
      </c>
      <c r="C1905" t="s">
        <v>5778</v>
      </c>
      <c r="D1905" t="s">
        <v>5779</v>
      </c>
      <c r="E1905" t="s">
        <v>4655</v>
      </c>
      <c r="F1905" s="7">
        <v>0.03</v>
      </c>
      <c r="G1905" t="s">
        <v>33</v>
      </c>
      <c r="H1905" t="s">
        <v>34</v>
      </c>
      <c r="I1905" t="s">
        <v>4656</v>
      </c>
      <c r="L1905" s="8">
        <v>0</v>
      </c>
      <c r="M1905" t="s">
        <v>36</v>
      </c>
      <c r="N1905" t="str">
        <f>IF(AND(PESQUISA!$B$3&lt;&gt;"",OR(PESQUISA!$B$4="TODAS",B1905=PESQUISA!$B$4),ISNUMBER(SEARCH(PESQUISA!$B$3,D1905))),ROW()-1,"")</f>
        <v/>
      </c>
    </row>
    <row r="1906" spans="1:14" x14ac:dyDescent="0.3">
      <c r="A1906" t="s">
        <v>5780</v>
      </c>
      <c r="B1906" t="s">
        <v>29</v>
      </c>
      <c r="C1906" t="s">
        <v>5781</v>
      </c>
      <c r="D1906" t="s">
        <v>5782</v>
      </c>
      <c r="E1906" t="s">
        <v>4660</v>
      </c>
      <c r="F1906" s="7">
        <v>0.87</v>
      </c>
      <c r="G1906" t="s">
        <v>33</v>
      </c>
      <c r="H1906" t="s">
        <v>34</v>
      </c>
      <c r="I1906" t="s">
        <v>4656</v>
      </c>
      <c r="L1906" s="8">
        <v>0</v>
      </c>
      <c r="M1906" t="s">
        <v>36</v>
      </c>
      <c r="N1906" t="str">
        <f>IF(AND(PESQUISA!$B$3&lt;&gt;"",OR(PESQUISA!$B$4="TODAS",B1906=PESQUISA!$B$4),ISNUMBER(SEARCH(PESQUISA!$B$3,D1906))),ROW()-1,"")</f>
        <v/>
      </c>
    </row>
    <row r="1907" spans="1:14" x14ac:dyDescent="0.3">
      <c r="A1907" t="s">
        <v>5783</v>
      </c>
      <c r="B1907" t="s">
        <v>29</v>
      </c>
      <c r="C1907" t="s">
        <v>5784</v>
      </c>
      <c r="D1907" t="s">
        <v>5785</v>
      </c>
      <c r="E1907" t="s">
        <v>4655</v>
      </c>
      <c r="F1907" s="7">
        <v>0.04</v>
      </c>
      <c r="G1907" t="s">
        <v>33</v>
      </c>
      <c r="H1907" t="s">
        <v>34</v>
      </c>
      <c r="I1907" t="s">
        <v>4656</v>
      </c>
      <c r="L1907" s="8">
        <v>0</v>
      </c>
      <c r="M1907" t="s">
        <v>36</v>
      </c>
      <c r="N1907" t="str">
        <f>IF(AND(PESQUISA!$B$3&lt;&gt;"",OR(PESQUISA!$B$4="TODAS",B1907=PESQUISA!$B$4),ISNUMBER(SEARCH(PESQUISA!$B$3,D1907))),ROW()-1,"")</f>
        <v/>
      </c>
    </row>
    <row r="1908" spans="1:14" x14ac:dyDescent="0.3">
      <c r="A1908" t="s">
        <v>5786</v>
      </c>
      <c r="B1908" t="s">
        <v>29</v>
      </c>
      <c r="C1908" t="s">
        <v>5787</v>
      </c>
      <c r="D1908" t="s">
        <v>5788</v>
      </c>
      <c r="E1908" t="s">
        <v>4660</v>
      </c>
      <c r="F1908" s="7">
        <v>1.19</v>
      </c>
      <c r="G1908" t="s">
        <v>33</v>
      </c>
      <c r="H1908" t="s">
        <v>34</v>
      </c>
      <c r="I1908" t="s">
        <v>4656</v>
      </c>
      <c r="L1908" s="8">
        <v>0</v>
      </c>
      <c r="M1908" t="s">
        <v>36</v>
      </c>
      <c r="N1908" t="str">
        <f>IF(AND(PESQUISA!$B$3&lt;&gt;"",OR(PESQUISA!$B$4="TODAS",B1908=PESQUISA!$B$4),ISNUMBER(SEARCH(PESQUISA!$B$3,D1908))),ROW()-1,"")</f>
        <v/>
      </c>
    </row>
    <row r="1909" spans="1:14" x14ac:dyDescent="0.3">
      <c r="A1909" t="s">
        <v>5789</v>
      </c>
      <c r="B1909" t="s">
        <v>29</v>
      </c>
      <c r="C1909" t="s">
        <v>5790</v>
      </c>
      <c r="D1909" t="s">
        <v>5791</v>
      </c>
      <c r="E1909" t="s">
        <v>4655</v>
      </c>
      <c r="G1909" t="s">
        <v>33</v>
      </c>
      <c r="H1909" t="s">
        <v>34</v>
      </c>
      <c r="I1909" t="s">
        <v>4656</v>
      </c>
      <c r="M1909" t="s">
        <v>53</v>
      </c>
      <c r="N1909" t="str">
        <f>IF(AND(PESQUISA!$B$3&lt;&gt;"",OR(PESQUISA!$B$4="TODAS",B1909=PESQUISA!$B$4),ISNUMBER(SEARCH(PESQUISA!$B$3,D1909))),ROW()-1,"")</f>
        <v/>
      </c>
    </row>
    <row r="1910" spans="1:14" x14ac:dyDescent="0.3">
      <c r="A1910" t="s">
        <v>5792</v>
      </c>
      <c r="B1910" t="s">
        <v>29</v>
      </c>
      <c r="C1910" t="s">
        <v>5793</v>
      </c>
      <c r="D1910" t="s">
        <v>5794</v>
      </c>
      <c r="E1910" t="s">
        <v>4660</v>
      </c>
      <c r="G1910" t="s">
        <v>33</v>
      </c>
      <c r="H1910" t="s">
        <v>34</v>
      </c>
      <c r="I1910" t="s">
        <v>4656</v>
      </c>
      <c r="M1910" t="s">
        <v>53</v>
      </c>
      <c r="N1910" t="str">
        <f>IF(AND(PESQUISA!$B$3&lt;&gt;"",OR(PESQUISA!$B$4="TODAS",B1910=PESQUISA!$B$4),ISNUMBER(SEARCH(PESQUISA!$B$3,D1910))),ROW()-1,"")</f>
        <v/>
      </c>
    </row>
    <row r="1911" spans="1:14" x14ac:dyDescent="0.3">
      <c r="A1911" t="s">
        <v>5795</v>
      </c>
      <c r="B1911" t="s">
        <v>29</v>
      </c>
      <c r="C1911" t="s">
        <v>5796</v>
      </c>
      <c r="D1911" t="s">
        <v>5797</v>
      </c>
      <c r="E1911" t="s">
        <v>4655</v>
      </c>
      <c r="F1911" s="7">
        <v>73.45</v>
      </c>
      <c r="G1911" t="s">
        <v>33</v>
      </c>
      <c r="H1911" t="s">
        <v>34</v>
      </c>
      <c r="I1911" t="s">
        <v>4656</v>
      </c>
      <c r="L1911" s="8">
        <v>0.65849999999999997</v>
      </c>
      <c r="M1911" t="s">
        <v>36</v>
      </c>
      <c r="N1911" t="str">
        <f>IF(AND(PESQUISA!$B$3&lt;&gt;"",OR(PESQUISA!$B$4="TODAS",B1911=PESQUISA!$B$4),ISNUMBER(SEARCH(PESQUISA!$B$3,D1911))),ROW()-1,"")</f>
        <v/>
      </c>
    </row>
    <row r="1912" spans="1:14" x14ac:dyDescent="0.3">
      <c r="A1912" t="s">
        <v>5798</v>
      </c>
      <c r="B1912" t="s">
        <v>29</v>
      </c>
      <c r="C1912" t="s">
        <v>5799</v>
      </c>
      <c r="D1912" t="s">
        <v>5800</v>
      </c>
      <c r="E1912" t="s">
        <v>4660</v>
      </c>
      <c r="F1912" s="7">
        <v>198</v>
      </c>
      <c r="G1912" t="s">
        <v>33</v>
      </c>
      <c r="H1912" t="s">
        <v>34</v>
      </c>
      <c r="I1912" t="s">
        <v>4656</v>
      </c>
      <c r="L1912" s="8">
        <v>0.54749999999999999</v>
      </c>
      <c r="M1912" t="s">
        <v>36</v>
      </c>
      <c r="N1912" t="str">
        <f>IF(AND(PESQUISA!$B$3&lt;&gt;"",OR(PESQUISA!$B$4="TODAS",B1912=PESQUISA!$B$4),ISNUMBER(SEARCH(PESQUISA!$B$3,D1912))),ROW()-1,"")</f>
        <v/>
      </c>
    </row>
    <row r="1913" spans="1:14" x14ac:dyDescent="0.3">
      <c r="A1913" t="s">
        <v>5801</v>
      </c>
      <c r="B1913" t="s">
        <v>29</v>
      </c>
      <c r="C1913" t="s">
        <v>5802</v>
      </c>
      <c r="D1913" t="s">
        <v>5803</v>
      </c>
      <c r="E1913" t="s">
        <v>4655</v>
      </c>
      <c r="F1913" s="7">
        <v>75.709999999999994</v>
      </c>
      <c r="G1913" t="s">
        <v>33</v>
      </c>
      <c r="H1913" t="s">
        <v>34</v>
      </c>
      <c r="I1913" t="s">
        <v>4656</v>
      </c>
      <c r="L1913" s="8">
        <v>0.66869999999999996</v>
      </c>
      <c r="M1913" t="s">
        <v>36</v>
      </c>
      <c r="N1913" t="str">
        <f>IF(AND(PESQUISA!$B$3&lt;&gt;"",OR(PESQUISA!$B$4="TODAS",B1913=PESQUISA!$B$4),ISNUMBER(SEARCH(PESQUISA!$B$3,D1913))),ROW()-1,"")</f>
        <v/>
      </c>
    </row>
    <row r="1914" spans="1:14" x14ac:dyDescent="0.3">
      <c r="A1914" t="s">
        <v>5804</v>
      </c>
      <c r="B1914" t="s">
        <v>29</v>
      </c>
      <c r="C1914" t="s">
        <v>5805</v>
      </c>
      <c r="D1914" t="s">
        <v>5806</v>
      </c>
      <c r="E1914" t="s">
        <v>4660</v>
      </c>
      <c r="F1914" s="7">
        <v>219.26</v>
      </c>
      <c r="G1914" t="s">
        <v>33</v>
      </c>
      <c r="H1914" t="s">
        <v>34</v>
      </c>
      <c r="I1914" t="s">
        <v>4656</v>
      </c>
      <c r="L1914" s="8">
        <v>0.51749999999999996</v>
      </c>
      <c r="M1914" t="s">
        <v>36</v>
      </c>
      <c r="N1914" t="str">
        <f>IF(AND(PESQUISA!$B$3&lt;&gt;"",OR(PESQUISA!$B$4="TODAS",B1914=PESQUISA!$B$4),ISNUMBER(SEARCH(PESQUISA!$B$3,D1914))),ROW()-1,"")</f>
        <v/>
      </c>
    </row>
    <row r="1915" spans="1:14" x14ac:dyDescent="0.3">
      <c r="A1915" t="s">
        <v>5807</v>
      </c>
      <c r="B1915" t="s">
        <v>29</v>
      </c>
      <c r="C1915" t="s">
        <v>5808</v>
      </c>
      <c r="D1915" t="s">
        <v>5809</v>
      </c>
      <c r="E1915" t="s">
        <v>4655</v>
      </c>
      <c r="F1915" s="7">
        <v>87.8</v>
      </c>
      <c r="G1915" t="s">
        <v>33</v>
      </c>
      <c r="H1915" t="s">
        <v>34</v>
      </c>
      <c r="I1915" t="s">
        <v>4656</v>
      </c>
      <c r="L1915" s="8">
        <v>0.71440000000000003</v>
      </c>
      <c r="M1915" t="s">
        <v>36</v>
      </c>
      <c r="N1915" t="str">
        <f>IF(AND(PESQUISA!$B$3&lt;&gt;"",OR(PESQUISA!$B$4="TODAS",B1915=PESQUISA!$B$4),ISNUMBER(SEARCH(PESQUISA!$B$3,D1915))),ROW()-1,"")</f>
        <v/>
      </c>
    </row>
    <row r="1916" spans="1:14" x14ac:dyDescent="0.3">
      <c r="A1916" t="s">
        <v>5810</v>
      </c>
      <c r="B1916" t="s">
        <v>29</v>
      </c>
      <c r="C1916" t="s">
        <v>5811</v>
      </c>
      <c r="D1916" t="s">
        <v>5812</v>
      </c>
      <c r="E1916" t="s">
        <v>4660</v>
      </c>
      <c r="F1916" s="7">
        <v>262.48</v>
      </c>
      <c r="G1916" t="s">
        <v>33</v>
      </c>
      <c r="H1916" t="s">
        <v>34</v>
      </c>
      <c r="I1916" t="s">
        <v>4656</v>
      </c>
      <c r="L1916" s="8">
        <v>0.53549999999999998</v>
      </c>
      <c r="M1916" t="s">
        <v>36</v>
      </c>
      <c r="N1916" t="str">
        <f>IF(AND(PESQUISA!$B$3&lt;&gt;"",OR(PESQUISA!$B$4="TODAS",B1916=PESQUISA!$B$4),ISNUMBER(SEARCH(PESQUISA!$B$3,D1916))),ROW()-1,"")</f>
        <v/>
      </c>
    </row>
    <row r="1917" spans="1:14" x14ac:dyDescent="0.3">
      <c r="A1917" t="s">
        <v>5813</v>
      </c>
      <c r="B1917" t="s">
        <v>29</v>
      </c>
      <c r="C1917" t="s">
        <v>5814</v>
      </c>
      <c r="D1917" t="s">
        <v>5815</v>
      </c>
      <c r="E1917" t="s">
        <v>4655</v>
      </c>
      <c r="F1917" s="7">
        <v>87.41</v>
      </c>
      <c r="G1917" t="s">
        <v>33</v>
      </c>
      <c r="H1917" t="s">
        <v>34</v>
      </c>
      <c r="I1917" t="s">
        <v>4656</v>
      </c>
      <c r="L1917" s="8">
        <v>0.71309999999999996</v>
      </c>
      <c r="M1917" t="s">
        <v>36</v>
      </c>
      <c r="N1917" t="str">
        <f>IF(AND(PESQUISA!$B$3&lt;&gt;"",OR(PESQUISA!$B$4="TODAS",B1917=PESQUISA!$B$4),ISNUMBER(SEARCH(PESQUISA!$B$3,D1917))),ROW()-1,"")</f>
        <v/>
      </c>
    </row>
    <row r="1918" spans="1:14" x14ac:dyDescent="0.3">
      <c r="A1918" t="s">
        <v>5816</v>
      </c>
      <c r="B1918" t="s">
        <v>29</v>
      </c>
      <c r="C1918" t="s">
        <v>5817</v>
      </c>
      <c r="D1918" t="s">
        <v>5818</v>
      </c>
      <c r="E1918" t="s">
        <v>4660</v>
      </c>
      <c r="F1918" s="7">
        <v>274.52</v>
      </c>
      <c r="G1918" t="s">
        <v>33</v>
      </c>
      <c r="H1918" t="s">
        <v>34</v>
      </c>
      <c r="I1918" t="s">
        <v>4656</v>
      </c>
      <c r="L1918" s="8">
        <v>0.50890000000000002</v>
      </c>
      <c r="M1918" t="s">
        <v>36</v>
      </c>
      <c r="N1918" t="str">
        <f>IF(AND(PESQUISA!$B$3&lt;&gt;"",OR(PESQUISA!$B$4="TODAS",B1918=PESQUISA!$B$4),ISNUMBER(SEARCH(PESQUISA!$B$3,D1918))),ROW()-1,"")</f>
        <v/>
      </c>
    </row>
    <row r="1919" spans="1:14" x14ac:dyDescent="0.3">
      <c r="A1919" t="s">
        <v>5819</v>
      </c>
      <c r="B1919" t="s">
        <v>29</v>
      </c>
      <c r="C1919" t="s">
        <v>5820</v>
      </c>
      <c r="D1919" t="s">
        <v>5821</v>
      </c>
      <c r="E1919" t="s">
        <v>4655</v>
      </c>
      <c r="F1919" s="7">
        <v>230.51</v>
      </c>
      <c r="G1919" t="s">
        <v>33</v>
      </c>
      <c r="H1919" t="s">
        <v>34</v>
      </c>
      <c r="I1919" t="s">
        <v>4656</v>
      </c>
      <c r="L1919" s="8">
        <v>0.89119999999999999</v>
      </c>
      <c r="M1919" t="s">
        <v>36</v>
      </c>
      <c r="N1919" t="str">
        <f>IF(AND(PESQUISA!$B$3&lt;&gt;"",OR(PESQUISA!$B$4="TODAS",B1919=PESQUISA!$B$4),ISNUMBER(SEARCH(PESQUISA!$B$3,D1919))),ROW()-1,"")</f>
        <v/>
      </c>
    </row>
    <row r="1920" spans="1:14" x14ac:dyDescent="0.3">
      <c r="A1920" t="s">
        <v>5822</v>
      </c>
      <c r="B1920" t="s">
        <v>29</v>
      </c>
      <c r="C1920" t="s">
        <v>5823</v>
      </c>
      <c r="D1920" t="s">
        <v>5824</v>
      </c>
      <c r="E1920" t="s">
        <v>4660</v>
      </c>
      <c r="F1920" s="7">
        <v>709.43</v>
      </c>
      <c r="G1920" t="s">
        <v>33</v>
      </c>
      <c r="H1920" t="s">
        <v>34</v>
      </c>
      <c r="I1920" t="s">
        <v>4656</v>
      </c>
      <c r="L1920" s="8">
        <v>0.64900000000000002</v>
      </c>
      <c r="M1920" t="s">
        <v>36</v>
      </c>
      <c r="N1920" t="str">
        <f>IF(AND(PESQUISA!$B$3&lt;&gt;"",OR(PESQUISA!$B$4="TODAS",B1920=PESQUISA!$B$4),ISNUMBER(SEARCH(PESQUISA!$B$3,D1920))),ROW()-1,"")</f>
        <v/>
      </c>
    </row>
    <row r="1921" spans="1:14" x14ac:dyDescent="0.3">
      <c r="A1921" t="s">
        <v>5825</v>
      </c>
      <c r="B1921" t="s">
        <v>29</v>
      </c>
      <c r="C1921" t="s">
        <v>5826</v>
      </c>
      <c r="D1921" t="s">
        <v>5827</v>
      </c>
      <c r="E1921" t="s">
        <v>4655</v>
      </c>
      <c r="F1921" s="7">
        <v>54.44</v>
      </c>
      <c r="G1921" t="s">
        <v>33</v>
      </c>
      <c r="H1921" t="s">
        <v>34</v>
      </c>
      <c r="I1921" t="s">
        <v>4656</v>
      </c>
      <c r="L1921" s="8">
        <v>0.5393</v>
      </c>
      <c r="M1921" t="s">
        <v>36</v>
      </c>
      <c r="N1921" t="str">
        <f>IF(AND(PESQUISA!$B$3&lt;&gt;"",OR(PESQUISA!$B$4="TODAS",B1921=PESQUISA!$B$4),ISNUMBER(SEARCH(PESQUISA!$B$3,D1921))),ROW()-1,"")</f>
        <v/>
      </c>
    </row>
    <row r="1922" spans="1:14" x14ac:dyDescent="0.3">
      <c r="A1922" t="s">
        <v>5828</v>
      </c>
      <c r="B1922" t="s">
        <v>29</v>
      </c>
      <c r="C1922" t="s">
        <v>5829</v>
      </c>
      <c r="D1922" t="s">
        <v>5830</v>
      </c>
      <c r="E1922" t="s">
        <v>4660</v>
      </c>
      <c r="F1922" s="7">
        <v>179.63</v>
      </c>
      <c r="G1922" t="s">
        <v>33</v>
      </c>
      <c r="H1922" t="s">
        <v>34</v>
      </c>
      <c r="I1922" t="s">
        <v>4656</v>
      </c>
      <c r="L1922" s="8">
        <v>0.30449999999999999</v>
      </c>
      <c r="M1922" t="s">
        <v>36</v>
      </c>
      <c r="N1922" t="str">
        <f>IF(AND(PESQUISA!$B$3&lt;&gt;"",OR(PESQUISA!$B$4="TODAS",B1922=PESQUISA!$B$4),ISNUMBER(SEARCH(PESQUISA!$B$3,D1922))),ROW()-1,"")</f>
        <v/>
      </c>
    </row>
    <row r="1923" spans="1:14" x14ac:dyDescent="0.3">
      <c r="A1923" t="s">
        <v>5831</v>
      </c>
      <c r="B1923" t="s">
        <v>29</v>
      </c>
      <c r="C1923" t="s">
        <v>5832</v>
      </c>
      <c r="D1923" t="s">
        <v>5833</v>
      </c>
      <c r="E1923" t="s">
        <v>4655</v>
      </c>
      <c r="F1923" s="7">
        <v>54.71</v>
      </c>
      <c r="G1923" t="s">
        <v>33</v>
      </c>
      <c r="H1923" t="s">
        <v>34</v>
      </c>
      <c r="I1923" t="s">
        <v>4656</v>
      </c>
      <c r="L1923" s="8">
        <v>0.54159999999999997</v>
      </c>
      <c r="M1923" t="s">
        <v>36</v>
      </c>
      <c r="N1923" t="str">
        <f>IF(AND(PESQUISA!$B$3&lt;&gt;"",OR(PESQUISA!$B$4="TODAS",B1923=PESQUISA!$B$4),ISNUMBER(SEARCH(PESQUISA!$B$3,D1923))),ROW()-1,"")</f>
        <v/>
      </c>
    </row>
    <row r="1924" spans="1:14" x14ac:dyDescent="0.3">
      <c r="A1924" t="s">
        <v>5834</v>
      </c>
      <c r="B1924" t="s">
        <v>29</v>
      </c>
      <c r="C1924" t="s">
        <v>5835</v>
      </c>
      <c r="D1924" t="s">
        <v>5836</v>
      </c>
      <c r="E1924" t="s">
        <v>4660</v>
      </c>
      <c r="F1924" s="7">
        <v>180.13</v>
      </c>
      <c r="G1924" t="s">
        <v>33</v>
      </c>
      <c r="H1924" t="s">
        <v>34</v>
      </c>
      <c r="I1924" t="s">
        <v>4656</v>
      </c>
      <c r="L1924" s="8">
        <v>0.30640000000000001</v>
      </c>
      <c r="M1924" t="s">
        <v>36</v>
      </c>
      <c r="N1924" t="str">
        <f>IF(AND(PESQUISA!$B$3&lt;&gt;"",OR(PESQUISA!$B$4="TODAS",B1924=PESQUISA!$B$4),ISNUMBER(SEARCH(PESQUISA!$B$3,D1924))),ROW()-1,"")</f>
        <v/>
      </c>
    </row>
    <row r="1925" spans="1:14" x14ac:dyDescent="0.3">
      <c r="A1925" t="s">
        <v>5837</v>
      </c>
      <c r="B1925" t="s">
        <v>29</v>
      </c>
      <c r="C1925" t="s">
        <v>5838</v>
      </c>
      <c r="D1925" t="s">
        <v>5839</v>
      </c>
      <c r="E1925" t="s">
        <v>4655</v>
      </c>
      <c r="F1925" s="7">
        <v>47.8</v>
      </c>
      <c r="G1925" t="s">
        <v>33</v>
      </c>
      <c r="H1925" t="s">
        <v>34</v>
      </c>
      <c r="I1925" t="s">
        <v>4656</v>
      </c>
      <c r="L1925" s="8">
        <v>0.4753</v>
      </c>
      <c r="M1925" t="s">
        <v>36</v>
      </c>
      <c r="N1925" t="str">
        <f>IF(AND(PESQUISA!$B$3&lt;&gt;"",OR(PESQUISA!$B$4="TODAS",B1925=PESQUISA!$B$4),ISNUMBER(SEARCH(PESQUISA!$B$3,D1925))),ROW()-1,"")</f>
        <v/>
      </c>
    </row>
    <row r="1926" spans="1:14" x14ac:dyDescent="0.3">
      <c r="A1926" t="s">
        <v>5840</v>
      </c>
      <c r="B1926" t="s">
        <v>29</v>
      </c>
      <c r="C1926" t="s">
        <v>5841</v>
      </c>
      <c r="D1926" t="s">
        <v>5842</v>
      </c>
      <c r="E1926" t="s">
        <v>4660</v>
      </c>
      <c r="F1926" s="7">
        <v>136.97999999999999</v>
      </c>
      <c r="G1926" t="s">
        <v>33</v>
      </c>
      <c r="H1926" t="s">
        <v>34</v>
      </c>
      <c r="I1926" t="s">
        <v>4656</v>
      </c>
      <c r="L1926" s="8">
        <v>0.309</v>
      </c>
      <c r="M1926" t="s">
        <v>36</v>
      </c>
      <c r="N1926" t="str">
        <f>IF(AND(PESQUISA!$B$3&lt;&gt;"",OR(PESQUISA!$B$4="TODAS",B1926=PESQUISA!$B$4),ISNUMBER(SEARCH(PESQUISA!$B$3,D1926))),ROW()-1,"")</f>
        <v/>
      </c>
    </row>
    <row r="1927" spans="1:14" x14ac:dyDescent="0.3">
      <c r="A1927" t="s">
        <v>5843</v>
      </c>
      <c r="B1927" t="s">
        <v>29</v>
      </c>
      <c r="C1927" t="s">
        <v>5844</v>
      </c>
      <c r="D1927" t="s">
        <v>5845</v>
      </c>
      <c r="E1927" t="s">
        <v>4655</v>
      </c>
      <c r="F1927" s="7">
        <v>48.07</v>
      </c>
      <c r="G1927" t="s">
        <v>33</v>
      </c>
      <c r="H1927" t="s">
        <v>34</v>
      </c>
      <c r="I1927" t="s">
        <v>4656</v>
      </c>
      <c r="L1927" s="8">
        <v>0.4783</v>
      </c>
      <c r="M1927" t="s">
        <v>36</v>
      </c>
      <c r="N1927" t="str">
        <f>IF(AND(PESQUISA!$B$3&lt;&gt;"",OR(PESQUISA!$B$4="TODAS",B1927=PESQUISA!$B$4),ISNUMBER(SEARCH(PESQUISA!$B$3,D1927))),ROW()-1,"")</f>
        <v/>
      </c>
    </row>
    <row r="1928" spans="1:14" x14ac:dyDescent="0.3">
      <c r="A1928" t="s">
        <v>5846</v>
      </c>
      <c r="B1928" t="s">
        <v>29</v>
      </c>
      <c r="C1928" t="s">
        <v>5847</v>
      </c>
      <c r="D1928" t="s">
        <v>5848</v>
      </c>
      <c r="E1928" t="s">
        <v>4660</v>
      </c>
      <c r="F1928" s="7">
        <v>137.47999999999999</v>
      </c>
      <c r="G1928" t="s">
        <v>33</v>
      </c>
      <c r="H1928" t="s">
        <v>34</v>
      </c>
      <c r="I1928" t="s">
        <v>4656</v>
      </c>
      <c r="L1928" s="8">
        <v>0.3115</v>
      </c>
      <c r="M1928" t="s">
        <v>36</v>
      </c>
      <c r="N1928" t="str">
        <f>IF(AND(PESQUISA!$B$3&lt;&gt;"",OR(PESQUISA!$B$4="TODAS",B1928=PESQUISA!$B$4),ISNUMBER(SEARCH(PESQUISA!$B$3,D1928))),ROW()-1,"")</f>
        <v/>
      </c>
    </row>
    <row r="1929" spans="1:14" x14ac:dyDescent="0.3">
      <c r="A1929" t="s">
        <v>5849</v>
      </c>
      <c r="B1929" t="s">
        <v>29</v>
      </c>
      <c r="C1929" t="s">
        <v>5850</v>
      </c>
      <c r="D1929" t="s">
        <v>5851</v>
      </c>
      <c r="E1929" t="s">
        <v>4655</v>
      </c>
      <c r="F1929" s="7">
        <v>50.01</v>
      </c>
      <c r="G1929" t="s">
        <v>33</v>
      </c>
      <c r="H1929" t="s">
        <v>34</v>
      </c>
      <c r="I1929" t="s">
        <v>4656</v>
      </c>
      <c r="L1929" s="8">
        <v>0.4985</v>
      </c>
      <c r="M1929" t="s">
        <v>36</v>
      </c>
      <c r="N1929" t="str">
        <f>IF(AND(PESQUISA!$B$3&lt;&gt;"",OR(PESQUISA!$B$4="TODAS",B1929=PESQUISA!$B$4),ISNUMBER(SEARCH(PESQUISA!$B$3,D1929))),ROW()-1,"")</f>
        <v/>
      </c>
    </row>
    <row r="1930" spans="1:14" x14ac:dyDescent="0.3">
      <c r="A1930" t="s">
        <v>5852</v>
      </c>
      <c r="B1930" t="s">
        <v>29</v>
      </c>
      <c r="C1930" t="s">
        <v>5853</v>
      </c>
      <c r="D1930" t="s">
        <v>5854</v>
      </c>
      <c r="E1930" t="s">
        <v>4660</v>
      </c>
      <c r="F1930" s="7">
        <v>171.34</v>
      </c>
      <c r="G1930" t="s">
        <v>33</v>
      </c>
      <c r="H1930" t="s">
        <v>34</v>
      </c>
      <c r="I1930" t="s">
        <v>4656</v>
      </c>
      <c r="L1930" s="8">
        <v>0.27079999999999999</v>
      </c>
      <c r="M1930" t="s">
        <v>36</v>
      </c>
      <c r="N1930" t="str">
        <f>IF(AND(PESQUISA!$B$3&lt;&gt;"",OR(PESQUISA!$B$4="TODAS",B1930=PESQUISA!$B$4),ISNUMBER(SEARCH(PESQUISA!$B$3,D1930))),ROW()-1,"")</f>
        <v/>
      </c>
    </row>
    <row r="1931" spans="1:14" x14ac:dyDescent="0.3">
      <c r="A1931" t="s">
        <v>5855</v>
      </c>
      <c r="B1931" t="s">
        <v>29</v>
      </c>
      <c r="C1931" t="s">
        <v>5856</v>
      </c>
      <c r="D1931" t="s">
        <v>5857</v>
      </c>
      <c r="E1931" t="s">
        <v>4655</v>
      </c>
      <c r="F1931" s="7">
        <v>43.33</v>
      </c>
      <c r="G1931" t="s">
        <v>33</v>
      </c>
      <c r="H1931" t="s">
        <v>34</v>
      </c>
      <c r="I1931" t="s">
        <v>4656</v>
      </c>
      <c r="L1931" s="8">
        <v>0.42120000000000002</v>
      </c>
      <c r="M1931" t="s">
        <v>36</v>
      </c>
      <c r="N1931" t="str">
        <f>IF(AND(PESQUISA!$B$3&lt;&gt;"",OR(PESQUISA!$B$4="TODAS",B1931=PESQUISA!$B$4),ISNUMBER(SEARCH(PESQUISA!$B$3,D1931))),ROW()-1,"")</f>
        <v/>
      </c>
    </row>
    <row r="1932" spans="1:14" x14ac:dyDescent="0.3">
      <c r="A1932" t="s">
        <v>5858</v>
      </c>
      <c r="B1932" t="s">
        <v>29</v>
      </c>
      <c r="C1932" t="s">
        <v>5859</v>
      </c>
      <c r="D1932" t="s">
        <v>5860</v>
      </c>
      <c r="E1932" t="s">
        <v>4660</v>
      </c>
      <c r="F1932" s="7">
        <v>128.65</v>
      </c>
      <c r="G1932" t="s">
        <v>33</v>
      </c>
      <c r="H1932" t="s">
        <v>34</v>
      </c>
      <c r="I1932" t="s">
        <v>4656</v>
      </c>
      <c r="L1932" s="8">
        <v>0.26419999999999999</v>
      </c>
      <c r="M1932" t="s">
        <v>36</v>
      </c>
      <c r="N1932" t="str">
        <f>IF(AND(PESQUISA!$B$3&lt;&gt;"",OR(PESQUISA!$B$4="TODAS",B1932=PESQUISA!$B$4),ISNUMBER(SEARCH(PESQUISA!$B$3,D1932))),ROW()-1,"")</f>
        <v/>
      </c>
    </row>
    <row r="1933" spans="1:14" x14ac:dyDescent="0.3">
      <c r="A1933" t="s">
        <v>5861</v>
      </c>
      <c r="B1933" t="s">
        <v>29</v>
      </c>
      <c r="C1933" t="s">
        <v>5862</v>
      </c>
      <c r="D1933" t="s">
        <v>5863</v>
      </c>
      <c r="E1933" t="s">
        <v>4655</v>
      </c>
      <c r="G1933" t="s">
        <v>33</v>
      </c>
      <c r="H1933" t="s">
        <v>34</v>
      </c>
      <c r="I1933" t="s">
        <v>4656</v>
      </c>
      <c r="M1933" t="s">
        <v>53</v>
      </c>
      <c r="N1933" t="str">
        <f>IF(AND(PESQUISA!$B$3&lt;&gt;"",OR(PESQUISA!$B$4="TODAS",B1933=PESQUISA!$B$4),ISNUMBER(SEARCH(PESQUISA!$B$3,D1933))),ROW()-1,"")</f>
        <v/>
      </c>
    </row>
    <row r="1934" spans="1:14" x14ac:dyDescent="0.3">
      <c r="A1934" t="s">
        <v>5864</v>
      </c>
      <c r="B1934" t="s">
        <v>29</v>
      </c>
      <c r="C1934" t="s">
        <v>5865</v>
      </c>
      <c r="D1934" t="s">
        <v>5866</v>
      </c>
      <c r="E1934" t="s">
        <v>4660</v>
      </c>
      <c r="G1934" t="s">
        <v>33</v>
      </c>
      <c r="H1934" t="s">
        <v>34</v>
      </c>
      <c r="I1934" t="s">
        <v>4656</v>
      </c>
      <c r="M1934" t="s">
        <v>53</v>
      </c>
      <c r="N1934" t="str">
        <f>IF(AND(PESQUISA!$B$3&lt;&gt;"",OR(PESQUISA!$B$4="TODAS",B1934=PESQUISA!$B$4),ISNUMBER(SEARCH(PESQUISA!$B$3,D1934))),ROW()-1,"")</f>
        <v/>
      </c>
    </row>
    <row r="1935" spans="1:14" x14ac:dyDescent="0.3">
      <c r="A1935" t="s">
        <v>5867</v>
      </c>
      <c r="B1935" t="s">
        <v>29</v>
      </c>
      <c r="C1935" t="s">
        <v>5868</v>
      </c>
      <c r="D1935" t="s">
        <v>5869</v>
      </c>
      <c r="E1935" t="s">
        <v>4655</v>
      </c>
      <c r="F1935" s="7">
        <v>144.19999999999999</v>
      </c>
      <c r="G1935" t="s">
        <v>33</v>
      </c>
      <c r="H1935" t="s">
        <v>34</v>
      </c>
      <c r="I1935" t="s">
        <v>4656</v>
      </c>
      <c r="L1935" s="8">
        <v>8.8999999999999996E-2</v>
      </c>
      <c r="M1935" t="s">
        <v>36</v>
      </c>
      <c r="N1935" t="str">
        <f>IF(AND(PESQUISA!$B$3&lt;&gt;"",OR(PESQUISA!$B$4="TODAS",B1935=PESQUISA!$B$4),ISNUMBER(SEARCH(PESQUISA!$B$3,D1935))),ROW()-1,"")</f>
        <v/>
      </c>
    </row>
    <row r="1936" spans="1:14" x14ac:dyDescent="0.3">
      <c r="A1936" t="s">
        <v>5870</v>
      </c>
      <c r="B1936" t="s">
        <v>29</v>
      </c>
      <c r="C1936" t="s">
        <v>5871</v>
      </c>
      <c r="D1936" t="s">
        <v>5872</v>
      </c>
      <c r="E1936" t="s">
        <v>4660</v>
      </c>
      <c r="F1936" s="7">
        <v>270.92</v>
      </c>
      <c r="G1936" t="s">
        <v>33</v>
      </c>
      <c r="H1936" t="s">
        <v>34</v>
      </c>
      <c r="I1936" t="s">
        <v>4656</v>
      </c>
      <c r="L1936" s="8">
        <v>8.6999999999999994E-2</v>
      </c>
      <c r="M1936" t="s">
        <v>36</v>
      </c>
      <c r="N1936" t="str">
        <f>IF(AND(PESQUISA!$B$3&lt;&gt;"",OR(PESQUISA!$B$4="TODAS",B1936=PESQUISA!$B$4),ISNUMBER(SEARCH(PESQUISA!$B$3,D1936))),ROW()-1,"")</f>
        <v/>
      </c>
    </row>
    <row r="1937" spans="1:14" x14ac:dyDescent="0.3">
      <c r="A1937" t="s">
        <v>5873</v>
      </c>
      <c r="B1937" t="s">
        <v>29</v>
      </c>
      <c r="C1937" t="s">
        <v>5874</v>
      </c>
      <c r="D1937" t="s">
        <v>5875</v>
      </c>
      <c r="E1937" t="s">
        <v>4655</v>
      </c>
      <c r="F1937" s="7">
        <v>632.13</v>
      </c>
      <c r="G1937" t="s">
        <v>33</v>
      </c>
      <c r="H1937" t="s">
        <v>34</v>
      </c>
      <c r="I1937" t="s">
        <v>4656</v>
      </c>
      <c r="L1937" s="8">
        <v>0.94110000000000005</v>
      </c>
      <c r="M1937" t="s">
        <v>36</v>
      </c>
      <c r="N1937" t="str">
        <f>IF(AND(PESQUISA!$B$3&lt;&gt;"",OR(PESQUISA!$B$4="TODAS",B1937=PESQUISA!$B$4),ISNUMBER(SEARCH(PESQUISA!$B$3,D1937))),ROW()-1,"")</f>
        <v/>
      </c>
    </row>
    <row r="1938" spans="1:14" x14ac:dyDescent="0.3">
      <c r="A1938" t="s">
        <v>5876</v>
      </c>
      <c r="B1938" t="s">
        <v>29</v>
      </c>
      <c r="C1938" t="s">
        <v>5877</v>
      </c>
      <c r="D1938" t="s">
        <v>5878</v>
      </c>
      <c r="E1938" t="s">
        <v>4660</v>
      </c>
      <c r="F1938" s="7">
        <v>6901.18</v>
      </c>
      <c r="G1938" t="s">
        <v>33</v>
      </c>
      <c r="H1938" t="s">
        <v>34</v>
      </c>
      <c r="I1938" t="s">
        <v>4656</v>
      </c>
      <c r="L1938" s="8">
        <v>0.18870000000000001</v>
      </c>
      <c r="M1938" t="s">
        <v>36</v>
      </c>
      <c r="N1938" t="str">
        <f>IF(AND(PESQUISA!$B$3&lt;&gt;"",OR(PESQUISA!$B$4="TODAS",B1938=PESQUISA!$B$4),ISNUMBER(SEARCH(PESQUISA!$B$3,D1938))),ROW()-1,"")</f>
        <v/>
      </c>
    </row>
    <row r="1939" spans="1:14" x14ac:dyDescent="0.3">
      <c r="A1939" t="s">
        <v>5879</v>
      </c>
      <c r="B1939" t="s">
        <v>29</v>
      </c>
      <c r="C1939" t="s">
        <v>5880</v>
      </c>
      <c r="D1939" t="s">
        <v>5881</v>
      </c>
      <c r="E1939" t="s">
        <v>4655</v>
      </c>
      <c r="F1939" s="7">
        <v>174.95</v>
      </c>
      <c r="G1939" t="s">
        <v>33</v>
      </c>
      <c r="H1939" t="s">
        <v>34</v>
      </c>
      <c r="I1939" t="s">
        <v>4656</v>
      </c>
      <c r="L1939" s="8">
        <v>0.24909999999999999</v>
      </c>
      <c r="M1939" t="s">
        <v>36</v>
      </c>
      <c r="N1939" t="str">
        <f>IF(AND(PESQUISA!$B$3&lt;&gt;"",OR(PESQUISA!$B$4="TODAS",B1939=PESQUISA!$B$4),ISNUMBER(SEARCH(PESQUISA!$B$3,D1939))),ROW()-1,"")</f>
        <v/>
      </c>
    </row>
    <row r="1940" spans="1:14" x14ac:dyDescent="0.3">
      <c r="A1940" t="s">
        <v>5882</v>
      </c>
      <c r="B1940" t="s">
        <v>29</v>
      </c>
      <c r="C1940" t="s">
        <v>5883</v>
      </c>
      <c r="D1940" t="s">
        <v>5884</v>
      </c>
      <c r="E1940" t="s">
        <v>4660</v>
      </c>
      <c r="F1940" s="7">
        <v>239.47</v>
      </c>
      <c r="G1940" t="s">
        <v>33</v>
      </c>
      <c r="H1940" t="s">
        <v>34</v>
      </c>
      <c r="I1940" t="s">
        <v>4656</v>
      </c>
      <c r="L1940" s="8">
        <v>0.3342</v>
      </c>
      <c r="M1940" t="s">
        <v>36</v>
      </c>
      <c r="N1940" t="str">
        <f>IF(AND(PESQUISA!$B$3&lt;&gt;"",OR(PESQUISA!$B$4="TODAS",B1940=PESQUISA!$B$4),ISNUMBER(SEARCH(PESQUISA!$B$3,D1940))),ROW()-1,"")</f>
        <v/>
      </c>
    </row>
    <row r="1941" spans="1:14" x14ac:dyDescent="0.3">
      <c r="A1941" t="s">
        <v>5885</v>
      </c>
      <c r="B1941" t="s">
        <v>29</v>
      </c>
      <c r="C1941" t="s">
        <v>5886</v>
      </c>
      <c r="D1941" t="s">
        <v>5887</v>
      </c>
      <c r="E1941" t="s">
        <v>4655</v>
      </c>
      <c r="F1941" s="7">
        <v>114.74</v>
      </c>
      <c r="G1941" t="s">
        <v>33</v>
      </c>
      <c r="H1941" t="s">
        <v>34</v>
      </c>
      <c r="I1941" t="s">
        <v>4656</v>
      </c>
      <c r="L1941" s="8">
        <v>0.7198</v>
      </c>
      <c r="M1941" t="s">
        <v>36</v>
      </c>
      <c r="N1941" t="str">
        <f>IF(AND(PESQUISA!$B$3&lt;&gt;"",OR(PESQUISA!$B$4="TODAS",B1941=PESQUISA!$B$4),ISNUMBER(SEARCH(PESQUISA!$B$3,D1941))),ROW()-1,"")</f>
        <v/>
      </c>
    </row>
    <row r="1942" spans="1:14" x14ac:dyDescent="0.3">
      <c r="A1942" t="s">
        <v>5888</v>
      </c>
      <c r="B1942" t="s">
        <v>29</v>
      </c>
      <c r="C1942" t="s">
        <v>5889</v>
      </c>
      <c r="D1942" t="s">
        <v>5890</v>
      </c>
      <c r="E1942" t="s">
        <v>4660</v>
      </c>
      <c r="F1942" s="7">
        <v>343</v>
      </c>
      <c r="G1942" t="s">
        <v>33</v>
      </c>
      <c r="H1942" t="s">
        <v>34</v>
      </c>
      <c r="I1942" t="s">
        <v>4656</v>
      </c>
      <c r="L1942" s="8">
        <v>0.52700000000000002</v>
      </c>
      <c r="M1942" t="s">
        <v>36</v>
      </c>
      <c r="N1942" t="str">
        <f>IF(AND(PESQUISA!$B$3&lt;&gt;"",OR(PESQUISA!$B$4="TODAS",B1942=PESQUISA!$B$4),ISNUMBER(SEARCH(PESQUISA!$B$3,D1942))),ROW()-1,"")</f>
        <v/>
      </c>
    </row>
    <row r="1943" spans="1:14" x14ac:dyDescent="0.3">
      <c r="A1943" t="s">
        <v>5891</v>
      </c>
      <c r="B1943" t="s">
        <v>29</v>
      </c>
      <c r="C1943" t="s">
        <v>5892</v>
      </c>
      <c r="D1943" t="s">
        <v>5893</v>
      </c>
      <c r="E1943" t="s">
        <v>4655</v>
      </c>
      <c r="F1943" s="7">
        <v>317.89</v>
      </c>
      <c r="G1943" t="s">
        <v>33</v>
      </c>
      <c r="H1943" t="s">
        <v>34</v>
      </c>
      <c r="I1943" t="s">
        <v>4656</v>
      </c>
      <c r="L1943" s="8">
        <v>0.88280000000000003</v>
      </c>
      <c r="M1943" t="s">
        <v>36</v>
      </c>
      <c r="N1943" t="str">
        <f>IF(AND(PESQUISA!$B$3&lt;&gt;"",OR(PESQUISA!$B$4="TODAS",B1943=PESQUISA!$B$4),ISNUMBER(SEARCH(PESQUISA!$B$3,D1943))),ROW()-1,"")</f>
        <v/>
      </c>
    </row>
    <row r="1944" spans="1:14" x14ac:dyDescent="0.3">
      <c r="A1944" t="s">
        <v>5894</v>
      </c>
      <c r="B1944" t="s">
        <v>29</v>
      </c>
      <c r="C1944" t="s">
        <v>5895</v>
      </c>
      <c r="D1944" t="s">
        <v>5896</v>
      </c>
      <c r="E1944" t="s">
        <v>4660</v>
      </c>
      <c r="F1944" s="7">
        <v>5036.0200000000004</v>
      </c>
      <c r="G1944" t="s">
        <v>33</v>
      </c>
      <c r="H1944" t="s">
        <v>34</v>
      </c>
      <c r="I1944" t="s">
        <v>4656</v>
      </c>
      <c r="L1944" s="8">
        <v>0.109</v>
      </c>
      <c r="M1944" t="s">
        <v>36</v>
      </c>
      <c r="N1944" t="str">
        <f>IF(AND(PESQUISA!$B$3&lt;&gt;"",OR(PESQUISA!$B$4="TODAS",B1944=PESQUISA!$B$4),ISNUMBER(SEARCH(PESQUISA!$B$3,D1944))),ROW()-1,"")</f>
        <v/>
      </c>
    </row>
    <row r="1945" spans="1:14" x14ac:dyDescent="0.3">
      <c r="A1945" t="s">
        <v>5897</v>
      </c>
      <c r="B1945" t="s">
        <v>29</v>
      </c>
      <c r="C1945" t="s">
        <v>5898</v>
      </c>
      <c r="D1945" t="s">
        <v>5899</v>
      </c>
      <c r="E1945" t="s">
        <v>4655</v>
      </c>
      <c r="F1945" s="7">
        <v>359.85</v>
      </c>
      <c r="G1945" t="s">
        <v>33</v>
      </c>
      <c r="H1945" t="s">
        <v>34</v>
      </c>
      <c r="I1945" t="s">
        <v>4656</v>
      </c>
      <c r="L1945" s="8">
        <v>0.63490000000000002</v>
      </c>
      <c r="M1945" t="s">
        <v>36</v>
      </c>
      <c r="N1945" t="str">
        <f>IF(AND(PESQUISA!$B$3&lt;&gt;"",OR(PESQUISA!$B$4="TODAS",B1945=PESQUISA!$B$4),ISNUMBER(SEARCH(PESQUISA!$B$3,D1945))),ROW()-1,"")</f>
        <v/>
      </c>
    </row>
    <row r="1946" spans="1:14" x14ac:dyDescent="0.3">
      <c r="A1946" t="s">
        <v>5900</v>
      </c>
      <c r="B1946" t="s">
        <v>29</v>
      </c>
      <c r="C1946" t="s">
        <v>5901</v>
      </c>
      <c r="D1946" t="s">
        <v>5902</v>
      </c>
      <c r="E1946" t="s">
        <v>4660</v>
      </c>
      <c r="F1946" s="7">
        <v>2803.27</v>
      </c>
      <c r="G1946" t="s">
        <v>33</v>
      </c>
      <c r="H1946" t="s">
        <v>34</v>
      </c>
      <c r="I1946" t="s">
        <v>4656</v>
      </c>
      <c r="L1946" s="8">
        <v>0.1595</v>
      </c>
      <c r="M1946" t="s">
        <v>36</v>
      </c>
      <c r="N1946" t="str">
        <f>IF(AND(PESQUISA!$B$3&lt;&gt;"",OR(PESQUISA!$B$4="TODAS",B1946=PESQUISA!$B$4),ISNUMBER(SEARCH(PESQUISA!$B$3,D1946))),ROW()-1,"")</f>
        <v/>
      </c>
    </row>
    <row r="1947" spans="1:14" x14ac:dyDescent="0.3">
      <c r="A1947" t="s">
        <v>5903</v>
      </c>
      <c r="B1947" t="s">
        <v>29</v>
      </c>
      <c r="C1947" t="s">
        <v>5904</v>
      </c>
      <c r="D1947" t="s">
        <v>5905</v>
      </c>
      <c r="E1947" t="s">
        <v>4655</v>
      </c>
      <c r="F1947" s="7">
        <v>236.24</v>
      </c>
      <c r="G1947" t="s">
        <v>33</v>
      </c>
      <c r="H1947" t="s">
        <v>34</v>
      </c>
      <c r="I1947" t="s">
        <v>4656</v>
      </c>
      <c r="L1947" s="8">
        <v>0.44390000000000002</v>
      </c>
      <c r="M1947" t="s">
        <v>36</v>
      </c>
      <c r="N1947" t="str">
        <f>IF(AND(PESQUISA!$B$3&lt;&gt;"",OR(PESQUISA!$B$4="TODAS",B1947=PESQUISA!$B$4),ISNUMBER(SEARCH(PESQUISA!$B$3,D1947))),ROW()-1,"")</f>
        <v/>
      </c>
    </row>
    <row r="1948" spans="1:14" x14ac:dyDescent="0.3">
      <c r="A1948" t="s">
        <v>5906</v>
      </c>
      <c r="B1948" t="s">
        <v>29</v>
      </c>
      <c r="C1948" t="s">
        <v>5907</v>
      </c>
      <c r="D1948" t="s">
        <v>5908</v>
      </c>
      <c r="E1948" t="s">
        <v>4660</v>
      </c>
      <c r="F1948" s="7">
        <v>399.15</v>
      </c>
      <c r="G1948" t="s">
        <v>33</v>
      </c>
      <c r="H1948" t="s">
        <v>34</v>
      </c>
      <c r="I1948" t="s">
        <v>4656</v>
      </c>
      <c r="L1948" s="8">
        <v>0.4824</v>
      </c>
      <c r="M1948" t="s">
        <v>36</v>
      </c>
      <c r="N1948" t="str">
        <f>IF(AND(PESQUISA!$B$3&lt;&gt;"",OR(PESQUISA!$B$4="TODAS",B1948=PESQUISA!$B$4),ISNUMBER(SEARCH(PESQUISA!$B$3,D1948))),ROW()-1,"")</f>
        <v/>
      </c>
    </row>
    <row r="1949" spans="1:14" x14ac:dyDescent="0.3">
      <c r="A1949" t="s">
        <v>5909</v>
      </c>
      <c r="B1949" t="s">
        <v>29</v>
      </c>
      <c r="C1949" t="s">
        <v>5910</v>
      </c>
      <c r="D1949" t="s">
        <v>5911</v>
      </c>
      <c r="E1949" t="s">
        <v>4655</v>
      </c>
      <c r="G1949" t="s">
        <v>33</v>
      </c>
      <c r="H1949" t="s">
        <v>34</v>
      </c>
      <c r="I1949" t="s">
        <v>4656</v>
      </c>
      <c r="M1949" t="s">
        <v>53</v>
      </c>
      <c r="N1949" t="str">
        <f>IF(AND(PESQUISA!$B$3&lt;&gt;"",OR(PESQUISA!$B$4="TODAS",B1949=PESQUISA!$B$4),ISNUMBER(SEARCH(PESQUISA!$B$3,D1949))),ROW()-1,"")</f>
        <v/>
      </c>
    </row>
    <row r="1950" spans="1:14" x14ac:dyDescent="0.3">
      <c r="A1950" t="s">
        <v>5912</v>
      </c>
      <c r="B1950" t="s">
        <v>29</v>
      </c>
      <c r="C1950" t="s">
        <v>5913</v>
      </c>
      <c r="D1950" t="s">
        <v>5914</v>
      </c>
      <c r="E1950" t="s">
        <v>4660</v>
      </c>
      <c r="G1950" t="s">
        <v>33</v>
      </c>
      <c r="H1950" t="s">
        <v>34</v>
      </c>
      <c r="I1950" t="s">
        <v>4656</v>
      </c>
      <c r="M1950" t="s">
        <v>53</v>
      </c>
      <c r="N1950" t="str">
        <f>IF(AND(PESQUISA!$B$3&lt;&gt;"",OR(PESQUISA!$B$4="TODAS",B1950=PESQUISA!$B$4),ISNUMBER(SEARCH(PESQUISA!$B$3,D1950))),ROW()-1,"")</f>
        <v/>
      </c>
    </row>
    <row r="1951" spans="1:14" x14ac:dyDescent="0.3">
      <c r="A1951" t="s">
        <v>5915</v>
      </c>
      <c r="B1951" t="s">
        <v>29</v>
      </c>
      <c r="C1951" t="s">
        <v>5916</v>
      </c>
      <c r="D1951" t="s">
        <v>5917</v>
      </c>
      <c r="E1951" t="s">
        <v>4655</v>
      </c>
      <c r="F1951" s="7">
        <v>4.97</v>
      </c>
      <c r="G1951" t="s">
        <v>33</v>
      </c>
      <c r="H1951" t="s">
        <v>34</v>
      </c>
      <c r="I1951" t="s">
        <v>4656</v>
      </c>
      <c r="L1951" s="8">
        <v>1</v>
      </c>
      <c r="M1951" t="s">
        <v>36</v>
      </c>
      <c r="N1951" t="str">
        <f>IF(AND(PESQUISA!$B$3&lt;&gt;"",OR(PESQUISA!$B$4="TODAS",B1951=PESQUISA!$B$4),ISNUMBER(SEARCH(PESQUISA!$B$3,D1951))),ROW()-1,"")</f>
        <v/>
      </c>
    </row>
    <row r="1952" spans="1:14" x14ac:dyDescent="0.3">
      <c r="A1952" t="s">
        <v>5918</v>
      </c>
      <c r="B1952" t="s">
        <v>29</v>
      </c>
      <c r="C1952" t="s">
        <v>5919</v>
      </c>
      <c r="D1952" t="s">
        <v>5920</v>
      </c>
      <c r="E1952" t="s">
        <v>4660</v>
      </c>
      <c r="F1952" s="7">
        <v>9.89</v>
      </c>
      <c r="G1952" t="s">
        <v>33</v>
      </c>
      <c r="H1952" t="s">
        <v>34</v>
      </c>
      <c r="I1952" t="s">
        <v>4656</v>
      </c>
      <c r="L1952" s="8">
        <v>1</v>
      </c>
      <c r="M1952" t="s">
        <v>36</v>
      </c>
      <c r="N1952" t="str">
        <f>IF(AND(PESQUISA!$B$3&lt;&gt;"",OR(PESQUISA!$B$4="TODAS",B1952=PESQUISA!$B$4),ISNUMBER(SEARCH(PESQUISA!$B$3,D1952))),ROW()-1,"")</f>
        <v/>
      </c>
    </row>
    <row r="1953" spans="1:14" x14ac:dyDescent="0.3">
      <c r="A1953" t="s">
        <v>5921</v>
      </c>
      <c r="B1953" t="s">
        <v>29</v>
      </c>
      <c r="C1953" t="s">
        <v>5922</v>
      </c>
      <c r="D1953" t="s">
        <v>5923</v>
      </c>
      <c r="E1953" t="s">
        <v>4655</v>
      </c>
      <c r="F1953" s="7">
        <v>0.62</v>
      </c>
      <c r="G1953" t="s">
        <v>33</v>
      </c>
      <c r="H1953" t="s">
        <v>34</v>
      </c>
      <c r="I1953" t="s">
        <v>4656</v>
      </c>
      <c r="L1953" s="8">
        <v>0</v>
      </c>
      <c r="M1953" t="s">
        <v>36</v>
      </c>
      <c r="N1953" t="str">
        <f>IF(AND(PESQUISA!$B$3&lt;&gt;"",OR(PESQUISA!$B$4="TODAS",B1953=PESQUISA!$B$4),ISNUMBER(SEARCH(PESQUISA!$B$3,D1953))),ROW()-1,"")</f>
        <v/>
      </c>
    </row>
    <row r="1954" spans="1:14" x14ac:dyDescent="0.3">
      <c r="A1954" t="s">
        <v>5924</v>
      </c>
      <c r="B1954" t="s">
        <v>29</v>
      </c>
      <c r="C1954" t="s">
        <v>5925</v>
      </c>
      <c r="D1954" t="s">
        <v>5926</v>
      </c>
      <c r="E1954" t="s">
        <v>4660</v>
      </c>
      <c r="F1954" s="7">
        <v>1.63</v>
      </c>
      <c r="G1954" t="s">
        <v>33</v>
      </c>
      <c r="H1954" t="s">
        <v>34</v>
      </c>
      <c r="I1954" t="s">
        <v>4656</v>
      </c>
      <c r="L1954" s="8">
        <v>0</v>
      </c>
      <c r="M1954" t="s">
        <v>36</v>
      </c>
      <c r="N1954" t="str">
        <f>IF(AND(PESQUISA!$B$3&lt;&gt;"",OR(PESQUISA!$B$4="TODAS",B1954=PESQUISA!$B$4),ISNUMBER(SEARCH(PESQUISA!$B$3,D1954))),ROW()-1,"")</f>
        <v/>
      </c>
    </row>
    <row r="1955" spans="1:14" x14ac:dyDescent="0.3">
      <c r="A1955" t="s">
        <v>5927</v>
      </c>
      <c r="B1955" t="s">
        <v>29</v>
      </c>
      <c r="C1955" t="s">
        <v>5928</v>
      </c>
      <c r="D1955" t="s">
        <v>5929</v>
      </c>
      <c r="E1955" t="s">
        <v>4655</v>
      </c>
      <c r="F1955" s="7">
        <v>123.06</v>
      </c>
      <c r="G1955" t="s">
        <v>33</v>
      </c>
      <c r="H1955" t="s">
        <v>34</v>
      </c>
      <c r="I1955" t="s">
        <v>4656</v>
      </c>
      <c r="L1955" s="8">
        <v>0.81330000000000002</v>
      </c>
      <c r="M1955" t="s">
        <v>36</v>
      </c>
      <c r="N1955" t="str">
        <f>IF(AND(PESQUISA!$B$3&lt;&gt;"",OR(PESQUISA!$B$4="TODAS",B1955=PESQUISA!$B$4),ISNUMBER(SEARCH(PESQUISA!$B$3,D1955))),ROW()-1,"")</f>
        <v/>
      </c>
    </row>
    <row r="1956" spans="1:14" x14ac:dyDescent="0.3">
      <c r="A1956" t="s">
        <v>5930</v>
      </c>
      <c r="B1956" t="s">
        <v>29</v>
      </c>
      <c r="C1956" t="s">
        <v>5931</v>
      </c>
      <c r="D1956" t="s">
        <v>5932</v>
      </c>
      <c r="E1956" t="s">
        <v>4660</v>
      </c>
      <c r="F1956" s="7">
        <v>338.36</v>
      </c>
      <c r="G1956" t="s">
        <v>33</v>
      </c>
      <c r="H1956" t="s">
        <v>34</v>
      </c>
      <c r="I1956" t="s">
        <v>4656</v>
      </c>
      <c r="L1956" s="8">
        <v>0.64739999999999998</v>
      </c>
      <c r="M1956" t="s">
        <v>36</v>
      </c>
      <c r="N1956" t="str">
        <f>IF(AND(PESQUISA!$B$3&lt;&gt;"",OR(PESQUISA!$B$4="TODAS",B1956=PESQUISA!$B$4),ISNUMBER(SEARCH(PESQUISA!$B$3,D1956))),ROW()-1,"")</f>
        <v/>
      </c>
    </row>
    <row r="1957" spans="1:14" x14ac:dyDescent="0.3">
      <c r="A1957" t="s">
        <v>5933</v>
      </c>
      <c r="B1957" t="s">
        <v>29</v>
      </c>
      <c r="C1957" t="s">
        <v>5934</v>
      </c>
      <c r="D1957" t="s">
        <v>5935</v>
      </c>
      <c r="E1957" t="s">
        <v>4655</v>
      </c>
      <c r="F1957" s="7">
        <v>259.02999999999997</v>
      </c>
      <c r="G1957" t="s">
        <v>33</v>
      </c>
      <c r="H1957" t="s">
        <v>34</v>
      </c>
      <c r="I1957" t="s">
        <v>4656</v>
      </c>
      <c r="L1957" s="8">
        <v>0.9113</v>
      </c>
      <c r="M1957" t="s">
        <v>36</v>
      </c>
      <c r="N1957" t="str">
        <f>IF(AND(PESQUISA!$B$3&lt;&gt;"",OR(PESQUISA!$B$4="TODAS",B1957=PESQUISA!$B$4),ISNUMBER(SEARCH(PESQUISA!$B$3,D1957))),ROW()-1,"")</f>
        <v/>
      </c>
    </row>
    <row r="1958" spans="1:14" x14ac:dyDescent="0.3">
      <c r="A1958" t="s">
        <v>5936</v>
      </c>
      <c r="B1958" t="s">
        <v>29</v>
      </c>
      <c r="C1958" t="s">
        <v>5937</v>
      </c>
      <c r="D1958" t="s">
        <v>5938</v>
      </c>
      <c r="E1958" t="s">
        <v>4660</v>
      </c>
      <c r="F1958" s="7">
        <v>656.93</v>
      </c>
      <c r="G1958" t="s">
        <v>33</v>
      </c>
      <c r="H1958" t="s">
        <v>34</v>
      </c>
      <c r="I1958" t="s">
        <v>4656</v>
      </c>
      <c r="L1958" s="8">
        <v>0.78639999999999999</v>
      </c>
      <c r="M1958" t="s">
        <v>36</v>
      </c>
      <c r="N1958" t="str">
        <f>IF(AND(PESQUISA!$B$3&lt;&gt;"",OR(PESQUISA!$B$4="TODAS",B1958=PESQUISA!$B$4),ISNUMBER(SEARCH(PESQUISA!$B$3,D1958))),ROW()-1,"")</f>
        <v/>
      </c>
    </row>
    <row r="1959" spans="1:14" x14ac:dyDescent="0.3">
      <c r="A1959" t="s">
        <v>5939</v>
      </c>
      <c r="B1959" t="s">
        <v>29</v>
      </c>
      <c r="C1959" t="s">
        <v>5940</v>
      </c>
      <c r="D1959" t="s">
        <v>5941</v>
      </c>
      <c r="E1959" t="s">
        <v>4655</v>
      </c>
      <c r="F1959" s="7">
        <v>144.24</v>
      </c>
      <c r="G1959" t="s">
        <v>33</v>
      </c>
      <c r="H1959" t="s">
        <v>34</v>
      </c>
      <c r="I1959" t="s">
        <v>4656</v>
      </c>
      <c r="L1959" s="8">
        <v>0.8407</v>
      </c>
      <c r="M1959" t="s">
        <v>36</v>
      </c>
      <c r="N1959" t="str">
        <f>IF(AND(PESQUISA!$B$3&lt;&gt;"",OR(PESQUISA!$B$4="TODAS",B1959=PESQUISA!$B$4),ISNUMBER(SEARCH(PESQUISA!$B$3,D1959))),ROW()-1,"")</f>
        <v/>
      </c>
    </row>
    <row r="1960" spans="1:14" x14ac:dyDescent="0.3">
      <c r="A1960" t="s">
        <v>5942</v>
      </c>
      <c r="B1960" t="s">
        <v>29</v>
      </c>
      <c r="C1960" t="s">
        <v>5943</v>
      </c>
      <c r="D1960" t="s">
        <v>5944</v>
      </c>
      <c r="E1960" t="s">
        <v>4660</v>
      </c>
      <c r="F1960" s="7">
        <v>380.32</v>
      </c>
      <c r="G1960" t="s">
        <v>33</v>
      </c>
      <c r="H1960" t="s">
        <v>34</v>
      </c>
      <c r="I1960" t="s">
        <v>4656</v>
      </c>
      <c r="L1960" s="8">
        <v>0.69779999999999998</v>
      </c>
      <c r="M1960" t="s">
        <v>36</v>
      </c>
      <c r="N1960" t="str">
        <f>IF(AND(PESQUISA!$B$3&lt;&gt;"",OR(PESQUISA!$B$4="TODAS",B1960=PESQUISA!$B$4),ISNUMBER(SEARCH(PESQUISA!$B$3,D1960))),ROW()-1,"")</f>
        <v/>
      </c>
    </row>
    <row r="1961" spans="1:14" x14ac:dyDescent="0.3">
      <c r="A1961" t="s">
        <v>5945</v>
      </c>
      <c r="B1961" t="s">
        <v>29</v>
      </c>
      <c r="C1961" t="s">
        <v>5946</v>
      </c>
      <c r="D1961" t="s">
        <v>5947</v>
      </c>
      <c r="E1961" t="s">
        <v>4660</v>
      </c>
      <c r="F1961" s="7">
        <v>328.02</v>
      </c>
      <c r="G1961" t="s">
        <v>33</v>
      </c>
      <c r="H1961" t="s">
        <v>34</v>
      </c>
      <c r="I1961" t="s">
        <v>4656</v>
      </c>
      <c r="L1961" s="8">
        <v>0.66300000000000003</v>
      </c>
      <c r="M1961" t="s">
        <v>36</v>
      </c>
      <c r="N1961" t="str">
        <f>IF(AND(PESQUISA!$B$3&lt;&gt;"",OR(PESQUISA!$B$4="TODAS",B1961=PESQUISA!$B$4),ISNUMBER(SEARCH(PESQUISA!$B$3,D1961))),ROW()-1,"")</f>
        <v/>
      </c>
    </row>
    <row r="1962" spans="1:14" x14ac:dyDescent="0.3">
      <c r="A1962" t="s">
        <v>5948</v>
      </c>
      <c r="B1962" t="s">
        <v>29</v>
      </c>
      <c r="C1962" t="s">
        <v>5949</v>
      </c>
      <c r="D1962" t="s">
        <v>5950</v>
      </c>
      <c r="E1962" t="s">
        <v>4655</v>
      </c>
      <c r="F1962" s="7">
        <v>122.34</v>
      </c>
      <c r="G1962" t="s">
        <v>33</v>
      </c>
      <c r="H1962" t="s">
        <v>34</v>
      </c>
      <c r="I1962" t="s">
        <v>4656</v>
      </c>
      <c r="L1962" s="8">
        <v>0.81220000000000003</v>
      </c>
      <c r="M1962" t="s">
        <v>36</v>
      </c>
      <c r="N1962" t="str">
        <f>IF(AND(PESQUISA!$B$3&lt;&gt;"",OR(PESQUISA!$B$4="TODAS",B1962=PESQUISA!$B$4),ISNUMBER(SEARCH(PESQUISA!$B$3,D1962))),ROW()-1,"")</f>
        <v/>
      </c>
    </row>
    <row r="1963" spans="1:14" x14ac:dyDescent="0.3">
      <c r="A1963" t="s">
        <v>5951</v>
      </c>
      <c r="B1963" t="s">
        <v>29</v>
      </c>
      <c r="C1963" t="s">
        <v>5952</v>
      </c>
      <c r="D1963" t="s">
        <v>5953</v>
      </c>
      <c r="E1963" t="s">
        <v>4655</v>
      </c>
      <c r="F1963" s="7">
        <v>141.72999999999999</v>
      </c>
      <c r="G1963" t="s">
        <v>33</v>
      </c>
      <c r="H1963" t="s">
        <v>34</v>
      </c>
      <c r="I1963" t="s">
        <v>4656</v>
      </c>
      <c r="L1963" s="8">
        <v>0.83789999999999998</v>
      </c>
      <c r="M1963" t="s">
        <v>36</v>
      </c>
      <c r="N1963" t="str">
        <f>IF(AND(PESQUISA!$B$3&lt;&gt;"",OR(PESQUISA!$B$4="TODAS",B1963=PESQUISA!$B$4),ISNUMBER(SEARCH(PESQUISA!$B$3,D1963))),ROW()-1,"")</f>
        <v/>
      </c>
    </row>
    <row r="1964" spans="1:14" x14ac:dyDescent="0.3">
      <c r="A1964" t="s">
        <v>5954</v>
      </c>
      <c r="B1964" t="s">
        <v>29</v>
      </c>
      <c r="C1964" t="s">
        <v>5955</v>
      </c>
      <c r="D1964" t="s">
        <v>5956</v>
      </c>
      <c r="E1964" t="s">
        <v>4660</v>
      </c>
      <c r="F1964" s="7">
        <v>361.37</v>
      </c>
      <c r="G1964" t="s">
        <v>33</v>
      </c>
      <c r="H1964" t="s">
        <v>34</v>
      </c>
      <c r="I1964" t="s">
        <v>4656</v>
      </c>
      <c r="L1964" s="8">
        <v>0.68200000000000005</v>
      </c>
      <c r="M1964" t="s">
        <v>36</v>
      </c>
      <c r="N1964" t="str">
        <f>IF(AND(PESQUISA!$B$3&lt;&gt;"",OR(PESQUISA!$B$4="TODAS",B1964=PESQUISA!$B$4),ISNUMBER(SEARCH(PESQUISA!$B$3,D1964))),ROW()-1,"")</f>
        <v/>
      </c>
    </row>
    <row r="1965" spans="1:14" x14ac:dyDescent="0.3">
      <c r="A1965" t="s">
        <v>5957</v>
      </c>
      <c r="B1965" t="s">
        <v>29</v>
      </c>
      <c r="C1965" t="s">
        <v>5958</v>
      </c>
      <c r="D1965" t="s">
        <v>5959</v>
      </c>
      <c r="E1965" t="s">
        <v>376</v>
      </c>
      <c r="F1965" s="7">
        <v>130.38</v>
      </c>
      <c r="G1965" t="s">
        <v>33</v>
      </c>
      <c r="H1965" t="s">
        <v>34</v>
      </c>
      <c r="I1965" t="s">
        <v>5960</v>
      </c>
      <c r="L1965" s="8">
        <v>0</v>
      </c>
      <c r="M1965" t="s">
        <v>36</v>
      </c>
      <c r="N1965" t="str">
        <f>IF(AND(PESQUISA!$B$3&lt;&gt;"",OR(PESQUISA!$B$4="TODAS",B1965=PESQUISA!$B$4),ISNUMBER(SEARCH(PESQUISA!$B$3,D1965))),ROW()-1,"")</f>
        <v/>
      </c>
    </row>
    <row r="1966" spans="1:14" x14ac:dyDescent="0.3">
      <c r="A1966" t="s">
        <v>5961</v>
      </c>
      <c r="B1966" t="s">
        <v>29</v>
      </c>
      <c r="C1966" t="s">
        <v>5962</v>
      </c>
      <c r="D1966" t="s">
        <v>5963</v>
      </c>
      <c r="E1966" t="s">
        <v>376</v>
      </c>
      <c r="F1966" s="7">
        <v>63.55</v>
      </c>
      <c r="G1966" t="s">
        <v>33</v>
      </c>
      <c r="H1966" t="s">
        <v>34</v>
      </c>
      <c r="I1966" t="s">
        <v>5960</v>
      </c>
      <c r="L1966" s="8">
        <v>0</v>
      </c>
      <c r="M1966" t="s">
        <v>36</v>
      </c>
      <c r="N1966" t="str">
        <f>IF(AND(PESQUISA!$B$3&lt;&gt;"",OR(PESQUISA!$B$4="TODAS",B1966=PESQUISA!$B$4),ISNUMBER(SEARCH(PESQUISA!$B$3,D1966))),ROW()-1,"")</f>
        <v/>
      </c>
    </row>
    <row r="1967" spans="1:14" x14ac:dyDescent="0.3">
      <c r="A1967" t="s">
        <v>5964</v>
      </c>
      <c r="B1967" t="s">
        <v>29</v>
      </c>
      <c r="C1967" t="s">
        <v>5965</v>
      </c>
      <c r="D1967" t="s">
        <v>5966</v>
      </c>
      <c r="E1967" t="s">
        <v>376</v>
      </c>
      <c r="F1967" s="7">
        <v>194.66</v>
      </c>
      <c r="G1967" t="s">
        <v>33</v>
      </c>
      <c r="H1967" t="s">
        <v>34</v>
      </c>
      <c r="I1967" t="s">
        <v>5960</v>
      </c>
      <c r="L1967" s="8">
        <v>0</v>
      </c>
      <c r="M1967" t="s">
        <v>36</v>
      </c>
      <c r="N1967" t="str">
        <f>IF(AND(PESQUISA!$B$3&lt;&gt;"",OR(PESQUISA!$B$4="TODAS",B1967=PESQUISA!$B$4),ISNUMBER(SEARCH(PESQUISA!$B$3,D1967))),ROW()-1,"")</f>
        <v/>
      </c>
    </row>
    <row r="1968" spans="1:14" x14ac:dyDescent="0.3">
      <c r="A1968" t="s">
        <v>5967</v>
      </c>
      <c r="B1968" t="s">
        <v>29</v>
      </c>
      <c r="C1968" t="s">
        <v>5968</v>
      </c>
      <c r="D1968" t="s">
        <v>5969</v>
      </c>
      <c r="E1968" t="s">
        <v>376</v>
      </c>
      <c r="F1968" s="7">
        <v>119.47</v>
      </c>
      <c r="G1968" t="s">
        <v>33</v>
      </c>
      <c r="H1968" t="s">
        <v>34</v>
      </c>
      <c r="I1968" t="s">
        <v>5960</v>
      </c>
      <c r="L1968" s="8">
        <v>0</v>
      </c>
      <c r="M1968" t="s">
        <v>36</v>
      </c>
      <c r="N1968" t="str">
        <f>IF(AND(PESQUISA!$B$3&lt;&gt;"",OR(PESQUISA!$B$4="TODAS",B1968=PESQUISA!$B$4),ISNUMBER(SEARCH(PESQUISA!$B$3,D1968))),ROW()-1,"")</f>
        <v/>
      </c>
    </row>
    <row r="1969" spans="1:14" x14ac:dyDescent="0.3">
      <c r="A1969" t="s">
        <v>5970</v>
      </c>
      <c r="B1969" t="s">
        <v>29</v>
      </c>
      <c r="C1969" t="s">
        <v>5971</v>
      </c>
      <c r="D1969" t="s">
        <v>5972</v>
      </c>
      <c r="E1969" t="s">
        <v>376</v>
      </c>
      <c r="F1969" s="7">
        <v>45.36</v>
      </c>
      <c r="G1969" t="s">
        <v>33</v>
      </c>
      <c r="H1969" t="s">
        <v>34</v>
      </c>
      <c r="I1969" t="s">
        <v>5960</v>
      </c>
      <c r="L1969" s="8">
        <v>0</v>
      </c>
      <c r="M1969" t="s">
        <v>36</v>
      </c>
      <c r="N1969" t="str">
        <f>IF(AND(PESQUISA!$B$3&lt;&gt;"",OR(PESQUISA!$B$4="TODAS",B1969=PESQUISA!$B$4),ISNUMBER(SEARCH(PESQUISA!$B$3,D1969))),ROW()-1,"")</f>
        <v/>
      </c>
    </row>
    <row r="1970" spans="1:14" x14ac:dyDescent="0.3">
      <c r="A1970" t="s">
        <v>5973</v>
      </c>
      <c r="B1970" t="s">
        <v>29</v>
      </c>
      <c r="C1970" t="s">
        <v>5974</v>
      </c>
      <c r="D1970" t="s">
        <v>5975</v>
      </c>
      <c r="E1970" t="s">
        <v>32</v>
      </c>
      <c r="F1970" s="7">
        <v>6.69</v>
      </c>
      <c r="G1970" t="s">
        <v>33</v>
      </c>
      <c r="H1970" t="s">
        <v>34</v>
      </c>
      <c r="I1970" t="s">
        <v>5960</v>
      </c>
      <c r="L1970" s="8">
        <v>0</v>
      </c>
      <c r="M1970" t="s">
        <v>36</v>
      </c>
      <c r="N1970" t="str">
        <f>IF(AND(PESQUISA!$B$3&lt;&gt;"",OR(PESQUISA!$B$4="TODAS",B1970=PESQUISA!$B$4),ISNUMBER(SEARCH(PESQUISA!$B$3,D1970))),ROW()-1,"")</f>
        <v/>
      </c>
    </row>
    <row r="1971" spans="1:14" x14ac:dyDescent="0.3">
      <c r="A1971" t="s">
        <v>5976</v>
      </c>
      <c r="B1971" t="s">
        <v>29</v>
      </c>
      <c r="C1971" t="s">
        <v>5977</v>
      </c>
      <c r="D1971" t="s">
        <v>5978</v>
      </c>
      <c r="E1971" t="s">
        <v>32</v>
      </c>
      <c r="F1971" s="7">
        <v>12.97</v>
      </c>
      <c r="G1971" t="s">
        <v>33</v>
      </c>
      <c r="H1971" t="s">
        <v>34</v>
      </c>
      <c r="I1971" t="s">
        <v>5960</v>
      </c>
      <c r="L1971" s="8">
        <v>0</v>
      </c>
      <c r="M1971" t="s">
        <v>36</v>
      </c>
      <c r="N1971" t="str">
        <f>IF(AND(PESQUISA!$B$3&lt;&gt;"",OR(PESQUISA!$B$4="TODAS",B1971=PESQUISA!$B$4),ISNUMBER(SEARCH(PESQUISA!$B$3,D1971))),ROW()-1,"")</f>
        <v/>
      </c>
    </row>
    <row r="1972" spans="1:14" x14ac:dyDescent="0.3">
      <c r="A1972" t="s">
        <v>5979</v>
      </c>
      <c r="B1972" t="s">
        <v>29</v>
      </c>
      <c r="C1972" t="s">
        <v>5980</v>
      </c>
      <c r="D1972" t="s">
        <v>5981</v>
      </c>
      <c r="E1972" t="s">
        <v>376</v>
      </c>
      <c r="G1972" t="s">
        <v>33</v>
      </c>
      <c r="H1972" t="s">
        <v>34</v>
      </c>
      <c r="I1972" t="s">
        <v>5960</v>
      </c>
      <c r="M1972" t="s">
        <v>53</v>
      </c>
      <c r="N1972" t="str">
        <f>IF(AND(PESQUISA!$B$3&lt;&gt;"",OR(PESQUISA!$B$4="TODAS",B1972=PESQUISA!$B$4),ISNUMBER(SEARCH(PESQUISA!$B$3,D1972))),ROW()-1,"")</f>
        <v/>
      </c>
    </row>
    <row r="1973" spans="1:14" x14ac:dyDescent="0.3">
      <c r="A1973" t="s">
        <v>5982</v>
      </c>
      <c r="B1973" t="s">
        <v>29</v>
      </c>
      <c r="C1973" t="s">
        <v>5983</v>
      </c>
      <c r="D1973" t="s">
        <v>5984</v>
      </c>
      <c r="E1973" t="s">
        <v>60</v>
      </c>
      <c r="F1973" s="7">
        <v>15.3</v>
      </c>
      <c r="G1973" t="s">
        <v>33</v>
      </c>
      <c r="H1973" t="s">
        <v>34</v>
      </c>
      <c r="I1973" t="s">
        <v>5960</v>
      </c>
      <c r="L1973" s="8">
        <v>0.1399</v>
      </c>
      <c r="M1973" t="s">
        <v>36</v>
      </c>
      <c r="N1973" t="str">
        <f>IF(AND(PESQUISA!$B$3&lt;&gt;"",OR(PESQUISA!$B$4="TODAS",B1973=PESQUISA!$B$4),ISNUMBER(SEARCH(PESQUISA!$B$3,D1973))),ROW()-1,"")</f>
        <v/>
      </c>
    </row>
    <row r="1974" spans="1:14" x14ac:dyDescent="0.3">
      <c r="A1974" t="s">
        <v>5985</v>
      </c>
      <c r="B1974" t="s">
        <v>29</v>
      </c>
      <c r="C1974" t="s">
        <v>5986</v>
      </c>
      <c r="D1974" t="s">
        <v>5987</v>
      </c>
      <c r="E1974" t="s">
        <v>376</v>
      </c>
      <c r="F1974" s="7">
        <v>297.44</v>
      </c>
      <c r="G1974" t="s">
        <v>33</v>
      </c>
      <c r="H1974" t="s">
        <v>34</v>
      </c>
      <c r="I1974" t="s">
        <v>5960</v>
      </c>
      <c r="L1974" s="8">
        <v>0</v>
      </c>
      <c r="M1974" t="s">
        <v>36</v>
      </c>
      <c r="N1974" t="str">
        <f>IF(AND(PESQUISA!$B$3&lt;&gt;"",OR(PESQUISA!$B$4="TODAS",B1974=PESQUISA!$B$4),ISNUMBER(SEARCH(PESQUISA!$B$3,D1974))),ROW()-1,"")</f>
        <v/>
      </c>
    </row>
    <row r="1975" spans="1:14" x14ac:dyDescent="0.3">
      <c r="A1975" t="s">
        <v>5988</v>
      </c>
      <c r="B1975" t="s">
        <v>29</v>
      </c>
      <c r="C1975" t="s">
        <v>5989</v>
      </c>
      <c r="D1975" t="s">
        <v>5990</v>
      </c>
      <c r="E1975" t="s">
        <v>376</v>
      </c>
      <c r="F1975" s="7">
        <v>92.3</v>
      </c>
      <c r="G1975" t="s">
        <v>33</v>
      </c>
      <c r="H1975" t="s">
        <v>34</v>
      </c>
      <c r="I1975" t="s">
        <v>5960</v>
      </c>
      <c r="L1975" s="8">
        <v>0</v>
      </c>
      <c r="M1975" t="s">
        <v>36</v>
      </c>
      <c r="N1975" t="str">
        <f>IF(AND(PESQUISA!$B$3&lt;&gt;"",OR(PESQUISA!$B$4="TODAS",B1975=PESQUISA!$B$4),ISNUMBER(SEARCH(PESQUISA!$B$3,D1975))),ROW()-1,"")</f>
        <v/>
      </c>
    </row>
    <row r="1976" spans="1:14" x14ac:dyDescent="0.3">
      <c r="A1976" t="s">
        <v>5991</v>
      </c>
      <c r="B1976" t="s">
        <v>29</v>
      </c>
      <c r="C1976" t="s">
        <v>5992</v>
      </c>
      <c r="D1976" t="s">
        <v>5993</v>
      </c>
      <c r="E1976" t="s">
        <v>376</v>
      </c>
      <c r="F1976" s="7">
        <v>638.64</v>
      </c>
      <c r="G1976" t="s">
        <v>33</v>
      </c>
      <c r="H1976" t="s">
        <v>34</v>
      </c>
      <c r="I1976" t="s">
        <v>5960</v>
      </c>
      <c r="L1976" s="8">
        <v>0</v>
      </c>
      <c r="M1976" t="s">
        <v>36</v>
      </c>
      <c r="N1976" t="str">
        <f>IF(AND(PESQUISA!$B$3&lt;&gt;"",OR(PESQUISA!$B$4="TODAS",B1976=PESQUISA!$B$4),ISNUMBER(SEARCH(PESQUISA!$B$3,D1976))),ROW()-1,"")</f>
        <v/>
      </c>
    </row>
    <row r="1977" spans="1:14" x14ac:dyDescent="0.3">
      <c r="A1977" t="s">
        <v>5994</v>
      </c>
      <c r="B1977" t="s">
        <v>29</v>
      </c>
      <c r="C1977" t="s">
        <v>5995</v>
      </c>
      <c r="D1977" t="s">
        <v>5996</v>
      </c>
      <c r="E1977" t="s">
        <v>376</v>
      </c>
      <c r="F1977" s="7">
        <v>198.2</v>
      </c>
      <c r="G1977" t="s">
        <v>33</v>
      </c>
      <c r="H1977" t="s">
        <v>34</v>
      </c>
      <c r="I1977" t="s">
        <v>5960</v>
      </c>
      <c r="L1977" s="8">
        <v>0</v>
      </c>
      <c r="M1977" t="s">
        <v>36</v>
      </c>
      <c r="N1977" t="str">
        <f>IF(AND(PESQUISA!$B$3&lt;&gt;"",OR(PESQUISA!$B$4="TODAS",B1977=PESQUISA!$B$4),ISNUMBER(SEARCH(PESQUISA!$B$3,D1977))),ROW()-1,"")</f>
        <v/>
      </c>
    </row>
    <row r="1978" spans="1:14" x14ac:dyDescent="0.3">
      <c r="A1978" t="s">
        <v>5997</v>
      </c>
      <c r="B1978" t="s">
        <v>29</v>
      </c>
      <c r="C1978" t="s">
        <v>5998</v>
      </c>
      <c r="D1978" t="s">
        <v>5999</v>
      </c>
      <c r="E1978" t="s">
        <v>376</v>
      </c>
      <c r="F1978" s="7">
        <v>223.64</v>
      </c>
      <c r="G1978" t="s">
        <v>33</v>
      </c>
      <c r="H1978" t="s">
        <v>34</v>
      </c>
      <c r="I1978" t="s">
        <v>5960</v>
      </c>
      <c r="L1978" s="8">
        <v>0</v>
      </c>
      <c r="M1978" t="s">
        <v>36</v>
      </c>
      <c r="N1978" t="str">
        <f>IF(AND(PESQUISA!$B$3&lt;&gt;"",OR(PESQUISA!$B$4="TODAS",B1978=PESQUISA!$B$4),ISNUMBER(SEARCH(PESQUISA!$B$3,D1978))),ROW()-1,"")</f>
        <v/>
      </c>
    </row>
    <row r="1979" spans="1:14" x14ac:dyDescent="0.3">
      <c r="A1979" t="s">
        <v>6000</v>
      </c>
      <c r="B1979" t="s">
        <v>29</v>
      </c>
      <c r="C1979" t="s">
        <v>6001</v>
      </c>
      <c r="D1979" t="s">
        <v>6002</v>
      </c>
      <c r="E1979" t="s">
        <v>376</v>
      </c>
      <c r="F1979" s="7">
        <v>111.47</v>
      </c>
      <c r="G1979" t="s">
        <v>33</v>
      </c>
      <c r="H1979" t="s">
        <v>34</v>
      </c>
      <c r="I1979" t="s">
        <v>5960</v>
      </c>
      <c r="L1979" s="8">
        <v>0.24979999999999999</v>
      </c>
      <c r="M1979" t="s">
        <v>36</v>
      </c>
      <c r="N1979" t="str">
        <f>IF(AND(PESQUISA!$B$3&lt;&gt;"",OR(PESQUISA!$B$4="TODAS",B1979=PESQUISA!$B$4),ISNUMBER(SEARCH(PESQUISA!$B$3,D1979))),ROW()-1,"")</f>
        <v/>
      </c>
    </row>
    <row r="1980" spans="1:14" x14ac:dyDescent="0.3">
      <c r="A1980" t="s">
        <v>6003</v>
      </c>
      <c r="B1980" t="s">
        <v>29</v>
      </c>
      <c r="C1980" t="s">
        <v>6004</v>
      </c>
      <c r="D1980" t="s">
        <v>6005</v>
      </c>
      <c r="E1980" t="s">
        <v>32</v>
      </c>
      <c r="F1980" s="7">
        <v>26.06</v>
      </c>
      <c r="G1980" t="s">
        <v>33</v>
      </c>
      <c r="H1980" t="s">
        <v>34</v>
      </c>
      <c r="I1980" t="s">
        <v>5960</v>
      </c>
      <c r="L1980" s="8">
        <v>0</v>
      </c>
      <c r="M1980" t="s">
        <v>36</v>
      </c>
      <c r="N1980" t="str">
        <f>IF(AND(PESQUISA!$B$3&lt;&gt;"",OR(PESQUISA!$B$4="TODAS",B1980=PESQUISA!$B$4),ISNUMBER(SEARCH(PESQUISA!$B$3,D1980))),ROW()-1,"")</f>
        <v/>
      </c>
    </row>
    <row r="1981" spans="1:14" x14ac:dyDescent="0.3">
      <c r="A1981" t="s">
        <v>6006</v>
      </c>
      <c r="B1981" t="s">
        <v>29</v>
      </c>
      <c r="C1981" t="s">
        <v>6007</v>
      </c>
      <c r="D1981" t="s">
        <v>6008</v>
      </c>
      <c r="E1981" t="s">
        <v>32</v>
      </c>
      <c r="F1981" s="7">
        <v>7.56</v>
      </c>
      <c r="G1981" t="s">
        <v>33</v>
      </c>
      <c r="H1981" t="s">
        <v>34</v>
      </c>
      <c r="I1981" t="s">
        <v>5960</v>
      </c>
      <c r="L1981" s="8">
        <v>0</v>
      </c>
      <c r="M1981" t="s">
        <v>36</v>
      </c>
      <c r="N1981" t="str">
        <f>IF(AND(PESQUISA!$B$3&lt;&gt;"",OR(PESQUISA!$B$4="TODAS",B1981=PESQUISA!$B$4),ISNUMBER(SEARCH(PESQUISA!$B$3,D1981))),ROW()-1,"")</f>
        <v/>
      </c>
    </row>
    <row r="1982" spans="1:14" x14ac:dyDescent="0.3">
      <c r="A1982" t="s">
        <v>6009</v>
      </c>
      <c r="B1982" t="s">
        <v>29</v>
      </c>
      <c r="C1982" t="s">
        <v>6010</v>
      </c>
      <c r="D1982" t="s">
        <v>6011</v>
      </c>
      <c r="E1982" t="s">
        <v>60</v>
      </c>
      <c r="F1982" s="7">
        <v>2.98</v>
      </c>
      <c r="G1982" t="s">
        <v>33</v>
      </c>
      <c r="H1982" t="s">
        <v>34</v>
      </c>
      <c r="I1982" t="s">
        <v>5960</v>
      </c>
      <c r="L1982" s="8">
        <v>0</v>
      </c>
      <c r="M1982" t="s">
        <v>36</v>
      </c>
      <c r="N1982" t="str">
        <f>IF(AND(PESQUISA!$B$3&lt;&gt;"",OR(PESQUISA!$B$4="TODAS",B1982=PESQUISA!$B$4),ISNUMBER(SEARCH(PESQUISA!$B$3,D1982))),ROW()-1,"")</f>
        <v/>
      </c>
    </row>
    <row r="1983" spans="1:14" x14ac:dyDescent="0.3">
      <c r="A1983" t="s">
        <v>6012</v>
      </c>
      <c r="B1983" t="s">
        <v>29</v>
      </c>
      <c r="C1983" t="s">
        <v>6013</v>
      </c>
      <c r="D1983" t="s">
        <v>6014</v>
      </c>
      <c r="E1983" t="s">
        <v>32</v>
      </c>
      <c r="F1983" s="7">
        <v>24.15</v>
      </c>
      <c r="G1983" t="s">
        <v>33</v>
      </c>
      <c r="H1983" t="s">
        <v>34</v>
      </c>
      <c r="I1983" t="s">
        <v>5960</v>
      </c>
      <c r="L1983" s="8">
        <v>0.38469999999999999</v>
      </c>
      <c r="M1983" t="s">
        <v>36</v>
      </c>
      <c r="N1983" t="str">
        <f>IF(AND(PESQUISA!$B$3&lt;&gt;"",OR(PESQUISA!$B$4="TODAS",B1983=PESQUISA!$B$4),ISNUMBER(SEARCH(PESQUISA!$B$3,D1983))),ROW()-1,"")</f>
        <v/>
      </c>
    </row>
    <row r="1984" spans="1:14" x14ac:dyDescent="0.3">
      <c r="A1984" t="s">
        <v>6015</v>
      </c>
      <c r="B1984" t="s">
        <v>29</v>
      </c>
      <c r="C1984" t="s">
        <v>6016</v>
      </c>
      <c r="D1984" t="s">
        <v>6017</v>
      </c>
      <c r="E1984" t="s">
        <v>60</v>
      </c>
      <c r="F1984" s="7">
        <v>19.13</v>
      </c>
      <c r="G1984" t="s">
        <v>33</v>
      </c>
      <c r="H1984" t="s">
        <v>34</v>
      </c>
      <c r="I1984" t="s">
        <v>5960</v>
      </c>
      <c r="L1984" s="8">
        <v>0.1401</v>
      </c>
      <c r="M1984" t="s">
        <v>36</v>
      </c>
      <c r="N1984" t="str">
        <f>IF(AND(PESQUISA!$B$3&lt;&gt;"",OR(PESQUISA!$B$4="TODAS",B1984=PESQUISA!$B$4),ISNUMBER(SEARCH(PESQUISA!$B$3,D1984))),ROW()-1,"")</f>
        <v/>
      </c>
    </row>
    <row r="1985" spans="1:14" x14ac:dyDescent="0.3">
      <c r="A1985" t="s">
        <v>6018</v>
      </c>
      <c r="B1985" t="s">
        <v>29</v>
      </c>
      <c r="C1985" t="s">
        <v>6019</v>
      </c>
      <c r="D1985" t="s">
        <v>6020</v>
      </c>
      <c r="E1985" t="s">
        <v>60</v>
      </c>
      <c r="F1985" s="7">
        <v>5.31</v>
      </c>
      <c r="G1985" t="s">
        <v>33</v>
      </c>
      <c r="H1985" t="s">
        <v>34</v>
      </c>
      <c r="I1985" t="s">
        <v>5960</v>
      </c>
      <c r="L1985" s="8">
        <v>0</v>
      </c>
      <c r="M1985" t="s">
        <v>36</v>
      </c>
      <c r="N1985" t="str">
        <f>IF(AND(PESQUISA!$B$3&lt;&gt;"",OR(PESQUISA!$B$4="TODAS",B1985=PESQUISA!$B$4),ISNUMBER(SEARCH(PESQUISA!$B$3,D1985))),ROW()-1,"")</f>
        <v/>
      </c>
    </row>
    <row r="1986" spans="1:14" x14ac:dyDescent="0.3">
      <c r="A1986" t="s">
        <v>6021</v>
      </c>
      <c r="B1986" t="s">
        <v>29</v>
      </c>
      <c r="C1986" t="s">
        <v>6022</v>
      </c>
      <c r="D1986" t="s">
        <v>6023</v>
      </c>
      <c r="E1986" t="s">
        <v>40</v>
      </c>
      <c r="F1986" s="7">
        <v>1.79</v>
      </c>
      <c r="G1986" t="s">
        <v>33</v>
      </c>
      <c r="H1986" t="s">
        <v>34</v>
      </c>
      <c r="I1986" t="s">
        <v>5960</v>
      </c>
      <c r="L1986" s="8">
        <v>0</v>
      </c>
      <c r="M1986" t="s">
        <v>36</v>
      </c>
      <c r="N1986" t="str">
        <f>IF(AND(PESQUISA!$B$3&lt;&gt;"",OR(PESQUISA!$B$4="TODAS",B1986=PESQUISA!$B$4),ISNUMBER(SEARCH(PESQUISA!$B$3,D1986))),ROW()-1,"")</f>
        <v/>
      </c>
    </row>
    <row r="1987" spans="1:14" x14ac:dyDescent="0.3">
      <c r="A1987" t="s">
        <v>6024</v>
      </c>
      <c r="B1987" t="s">
        <v>29</v>
      </c>
      <c r="C1987" t="s">
        <v>6025</v>
      </c>
      <c r="D1987" t="s">
        <v>6026</v>
      </c>
      <c r="E1987" t="s">
        <v>32</v>
      </c>
      <c r="F1987" s="7">
        <v>16.61</v>
      </c>
      <c r="G1987" t="s">
        <v>33</v>
      </c>
      <c r="H1987" t="s">
        <v>34</v>
      </c>
      <c r="I1987" t="s">
        <v>5960</v>
      </c>
      <c r="L1987" s="8">
        <v>0</v>
      </c>
      <c r="M1987" t="s">
        <v>36</v>
      </c>
      <c r="N1987" t="str">
        <f>IF(AND(PESQUISA!$B$3&lt;&gt;"",OR(PESQUISA!$B$4="TODAS",B1987=PESQUISA!$B$4),ISNUMBER(SEARCH(PESQUISA!$B$3,D1987))),ROW()-1,"")</f>
        <v/>
      </c>
    </row>
    <row r="1988" spans="1:14" x14ac:dyDescent="0.3">
      <c r="A1988" t="s">
        <v>6027</v>
      </c>
      <c r="B1988" t="s">
        <v>29</v>
      </c>
      <c r="C1988" t="s">
        <v>6028</v>
      </c>
      <c r="D1988" t="s">
        <v>6029</v>
      </c>
      <c r="E1988" t="s">
        <v>60</v>
      </c>
      <c r="F1988" s="7">
        <v>0.81</v>
      </c>
      <c r="G1988" t="s">
        <v>33</v>
      </c>
      <c r="H1988" t="s">
        <v>34</v>
      </c>
      <c r="I1988" t="s">
        <v>5960</v>
      </c>
      <c r="L1988" s="8">
        <v>0</v>
      </c>
      <c r="M1988" t="s">
        <v>36</v>
      </c>
      <c r="N1988" t="str">
        <f>IF(AND(PESQUISA!$B$3&lt;&gt;"",OR(PESQUISA!$B$4="TODAS",B1988=PESQUISA!$B$4),ISNUMBER(SEARCH(PESQUISA!$B$3,D1988))),ROW()-1,"")</f>
        <v/>
      </c>
    </row>
    <row r="1989" spans="1:14" x14ac:dyDescent="0.3">
      <c r="A1989" t="s">
        <v>6030</v>
      </c>
      <c r="B1989" t="s">
        <v>29</v>
      </c>
      <c r="C1989" t="s">
        <v>6031</v>
      </c>
      <c r="D1989" t="s">
        <v>6032</v>
      </c>
      <c r="E1989" t="s">
        <v>60</v>
      </c>
      <c r="F1989" s="7">
        <v>1.1000000000000001</v>
      </c>
      <c r="G1989" t="s">
        <v>33</v>
      </c>
      <c r="H1989" t="s">
        <v>34</v>
      </c>
      <c r="I1989" t="s">
        <v>5960</v>
      </c>
      <c r="L1989" s="8">
        <v>0</v>
      </c>
      <c r="M1989" t="s">
        <v>36</v>
      </c>
      <c r="N1989" t="str">
        <f>IF(AND(PESQUISA!$B$3&lt;&gt;"",OR(PESQUISA!$B$4="TODAS",B1989=PESQUISA!$B$4),ISNUMBER(SEARCH(PESQUISA!$B$3,D1989))),ROW()-1,"")</f>
        <v/>
      </c>
    </row>
    <row r="1990" spans="1:14" x14ac:dyDescent="0.3">
      <c r="A1990" t="s">
        <v>6033</v>
      </c>
      <c r="B1990" t="s">
        <v>29</v>
      </c>
      <c r="C1990" t="s">
        <v>6034</v>
      </c>
      <c r="D1990" t="s">
        <v>6035</v>
      </c>
      <c r="E1990" t="s">
        <v>60</v>
      </c>
      <c r="F1990" s="7">
        <v>1.54</v>
      </c>
      <c r="G1990" t="s">
        <v>33</v>
      </c>
      <c r="H1990" t="s">
        <v>34</v>
      </c>
      <c r="I1990" t="s">
        <v>5960</v>
      </c>
      <c r="L1990" s="8">
        <v>0</v>
      </c>
      <c r="M1990" t="s">
        <v>36</v>
      </c>
      <c r="N1990" t="str">
        <f>IF(AND(PESQUISA!$B$3&lt;&gt;"",OR(PESQUISA!$B$4="TODAS",B1990=PESQUISA!$B$4),ISNUMBER(SEARCH(PESQUISA!$B$3,D1990))),ROW()-1,"")</f>
        <v/>
      </c>
    </row>
    <row r="1991" spans="1:14" x14ac:dyDescent="0.3">
      <c r="A1991" t="s">
        <v>6036</v>
      </c>
      <c r="B1991" t="s">
        <v>29</v>
      </c>
      <c r="C1991" t="s">
        <v>6037</v>
      </c>
      <c r="D1991" t="s">
        <v>6038</v>
      </c>
      <c r="E1991" t="s">
        <v>60</v>
      </c>
      <c r="F1991" s="7">
        <v>0.45</v>
      </c>
      <c r="G1991" t="s">
        <v>33</v>
      </c>
      <c r="H1991" t="s">
        <v>34</v>
      </c>
      <c r="I1991" t="s">
        <v>5960</v>
      </c>
      <c r="L1991" s="8">
        <v>0</v>
      </c>
      <c r="M1991" t="s">
        <v>36</v>
      </c>
      <c r="N1991" t="str">
        <f>IF(AND(PESQUISA!$B$3&lt;&gt;"",OR(PESQUISA!$B$4="TODAS",B1991=PESQUISA!$B$4),ISNUMBER(SEARCH(PESQUISA!$B$3,D1991))),ROW()-1,"")</f>
        <v/>
      </c>
    </row>
    <row r="1992" spans="1:14" x14ac:dyDescent="0.3">
      <c r="A1992" t="s">
        <v>6039</v>
      </c>
      <c r="B1992" t="s">
        <v>29</v>
      </c>
      <c r="C1992" t="s">
        <v>6040</v>
      </c>
      <c r="D1992" t="s">
        <v>6041</v>
      </c>
      <c r="E1992" t="s">
        <v>60</v>
      </c>
      <c r="F1992" s="7">
        <v>0.62</v>
      </c>
      <c r="G1992" t="s">
        <v>33</v>
      </c>
      <c r="H1992" t="s">
        <v>34</v>
      </c>
      <c r="I1992" t="s">
        <v>5960</v>
      </c>
      <c r="L1992" s="8">
        <v>0</v>
      </c>
      <c r="M1992" t="s">
        <v>36</v>
      </c>
      <c r="N1992" t="str">
        <f>IF(AND(PESQUISA!$B$3&lt;&gt;"",OR(PESQUISA!$B$4="TODAS",B1992=PESQUISA!$B$4),ISNUMBER(SEARCH(PESQUISA!$B$3,D1992))),ROW()-1,"")</f>
        <v/>
      </c>
    </row>
    <row r="1993" spans="1:14" x14ac:dyDescent="0.3">
      <c r="A1993" t="s">
        <v>6042</v>
      </c>
      <c r="B1993" t="s">
        <v>29</v>
      </c>
      <c r="C1993" t="s">
        <v>6043</v>
      </c>
      <c r="D1993" t="s">
        <v>6044</v>
      </c>
      <c r="E1993" t="s">
        <v>60</v>
      </c>
      <c r="F1993" s="7">
        <v>10.94</v>
      </c>
      <c r="G1993" t="s">
        <v>33</v>
      </c>
      <c r="H1993" t="s">
        <v>34</v>
      </c>
      <c r="I1993" t="s">
        <v>5960</v>
      </c>
      <c r="L1993" s="8">
        <v>0</v>
      </c>
      <c r="M1993" t="s">
        <v>36</v>
      </c>
      <c r="N1993" t="str">
        <f>IF(AND(PESQUISA!$B$3&lt;&gt;"",OR(PESQUISA!$B$4="TODAS",B1993=PESQUISA!$B$4),ISNUMBER(SEARCH(PESQUISA!$B$3,D1993))),ROW()-1,"")</f>
        <v/>
      </c>
    </row>
    <row r="1994" spans="1:14" x14ac:dyDescent="0.3">
      <c r="A1994" t="s">
        <v>6045</v>
      </c>
      <c r="B1994" t="s">
        <v>29</v>
      </c>
      <c r="C1994" t="s">
        <v>6046</v>
      </c>
      <c r="D1994" t="s">
        <v>6047</v>
      </c>
      <c r="E1994" t="s">
        <v>32</v>
      </c>
      <c r="F1994" s="7">
        <v>8.9499999999999993</v>
      </c>
      <c r="G1994" t="s">
        <v>33</v>
      </c>
      <c r="H1994" t="s">
        <v>34</v>
      </c>
      <c r="I1994" t="s">
        <v>5960</v>
      </c>
      <c r="L1994" s="8">
        <v>0</v>
      </c>
      <c r="M1994" t="s">
        <v>36</v>
      </c>
      <c r="N1994" t="str">
        <f>IF(AND(PESQUISA!$B$3&lt;&gt;"",OR(PESQUISA!$B$4="TODAS",B1994=PESQUISA!$B$4),ISNUMBER(SEARCH(PESQUISA!$B$3,D1994))),ROW()-1,"")</f>
        <v/>
      </c>
    </row>
    <row r="1995" spans="1:14" x14ac:dyDescent="0.3">
      <c r="A1995" t="s">
        <v>6048</v>
      </c>
      <c r="B1995" t="s">
        <v>29</v>
      </c>
      <c r="C1995" t="s">
        <v>6049</v>
      </c>
      <c r="D1995" t="s">
        <v>6050</v>
      </c>
      <c r="E1995" t="s">
        <v>32</v>
      </c>
      <c r="F1995" s="7">
        <v>3.26</v>
      </c>
      <c r="G1995" t="s">
        <v>33</v>
      </c>
      <c r="H1995" t="s">
        <v>34</v>
      </c>
      <c r="I1995" t="s">
        <v>5960</v>
      </c>
      <c r="L1995" s="8">
        <v>0</v>
      </c>
      <c r="M1995" t="s">
        <v>36</v>
      </c>
      <c r="N1995" t="str">
        <f>IF(AND(PESQUISA!$B$3&lt;&gt;"",OR(PESQUISA!$B$4="TODAS",B1995=PESQUISA!$B$4),ISNUMBER(SEARCH(PESQUISA!$B$3,D1995))),ROW()-1,"")</f>
        <v/>
      </c>
    </row>
    <row r="1996" spans="1:14" x14ac:dyDescent="0.3">
      <c r="A1996" t="s">
        <v>6051</v>
      </c>
      <c r="B1996" t="s">
        <v>29</v>
      </c>
      <c r="C1996" t="s">
        <v>6052</v>
      </c>
      <c r="D1996" t="s">
        <v>6053</v>
      </c>
      <c r="E1996" t="s">
        <v>32</v>
      </c>
      <c r="F1996" s="7">
        <v>2.09</v>
      </c>
      <c r="G1996" t="s">
        <v>33</v>
      </c>
      <c r="H1996" t="s">
        <v>34</v>
      </c>
      <c r="I1996" t="s">
        <v>5960</v>
      </c>
      <c r="L1996" s="8">
        <v>0</v>
      </c>
      <c r="M1996" t="s">
        <v>36</v>
      </c>
      <c r="N1996" t="str">
        <f>IF(AND(PESQUISA!$B$3&lt;&gt;"",OR(PESQUISA!$B$4="TODAS",B1996=PESQUISA!$B$4),ISNUMBER(SEARCH(PESQUISA!$B$3,D1996))),ROW()-1,"")</f>
        <v/>
      </c>
    </row>
    <row r="1997" spans="1:14" x14ac:dyDescent="0.3">
      <c r="A1997" t="s">
        <v>6054</v>
      </c>
      <c r="B1997" t="s">
        <v>29</v>
      </c>
      <c r="C1997" t="s">
        <v>6055</v>
      </c>
      <c r="D1997" t="s">
        <v>6056</v>
      </c>
      <c r="E1997" t="s">
        <v>40</v>
      </c>
      <c r="F1997" s="7">
        <v>0.75</v>
      </c>
      <c r="G1997" t="s">
        <v>33</v>
      </c>
      <c r="H1997" t="s">
        <v>34</v>
      </c>
      <c r="I1997" t="s">
        <v>5960</v>
      </c>
      <c r="L1997" s="8">
        <v>0</v>
      </c>
      <c r="M1997" t="s">
        <v>36</v>
      </c>
      <c r="N1997" t="str">
        <f>IF(AND(PESQUISA!$B$3&lt;&gt;"",OR(PESQUISA!$B$4="TODAS",B1997=PESQUISA!$B$4),ISNUMBER(SEARCH(PESQUISA!$B$3,D1997))),ROW()-1,"")</f>
        <v/>
      </c>
    </row>
    <row r="1998" spans="1:14" x14ac:dyDescent="0.3">
      <c r="A1998" t="s">
        <v>6057</v>
      </c>
      <c r="B1998" t="s">
        <v>29</v>
      </c>
      <c r="C1998" t="s">
        <v>6058</v>
      </c>
      <c r="D1998" t="s">
        <v>6059</v>
      </c>
      <c r="E1998" t="s">
        <v>32</v>
      </c>
      <c r="F1998" s="7">
        <v>28.09</v>
      </c>
      <c r="G1998" t="s">
        <v>33</v>
      </c>
      <c r="H1998" t="s">
        <v>34</v>
      </c>
      <c r="I1998" t="s">
        <v>5960</v>
      </c>
      <c r="L1998" s="8">
        <v>0</v>
      </c>
      <c r="M1998" t="s">
        <v>36</v>
      </c>
      <c r="N1998" t="str">
        <f>IF(AND(PESQUISA!$B$3&lt;&gt;"",OR(PESQUISA!$B$4="TODAS",B1998=PESQUISA!$B$4),ISNUMBER(SEARCH(PESQUISA!$B$3,D1998))),ROW()-1,"")</f>
        <v/>
      </c>
    </row>
    <row r="1999" spans="1:14" x14ac:dyDescent="0.3">
      <c r="A1999" t="s">
        <v>6060</v>
      </c>
      <c r="B1999" t="s">
        <v>29</v>
      </c>
      <c r="C1999" t="s">
        <v>6061</v>
      </c>
      <c r="D1999" t="s">
        <v>6062</v>
      </c>
      <c r="E1999" t="s">
        <v>40</v>
      </c>
      <c r="F1999" s="7">
        <v>14.42</v>
      </c>
      <c r="G1999" t="s">
        <v>33</v>
      </c>
      <c r="H1999" t="s">
        <v>34</v>
      </c>
      <c r="I1999" t="s">
        <v>5960</v>
      </c>
      <c r="L1999" s="8">
        <v>0</v>
      </c>
      <c r="M1999" t="s">
        <v>36</v>
      </c>
      <c r="N1999" t="str">
        <f>IF(AND(PESQUISA!$B$3&lt;&gt;"",OR(PESQUISA!$B$4="TODAS",B1999=PESQUISA!$B$4),ISNUMBER(SEARCH(PESQUISA!$B$3,D1999))),ROW()-1,"")</f>
        <v/>
      </c>
    </row>
    <row r="2000" spans="1:14" x14ac:dyDescent="0.3">
      <c r="A2000" t="s">
        <v>6063</v>
      </c>
      <c r="B2000" t="s">
        <v>29</v>
      </c>
      <c r="C2000" t="s">
        <v>6064</v>
      </c>
      <c r="D2000" t="s">
        <v>6065</v>
      </c>
      <c r="E2000" t="s">
        <v>40</v>
      </c>
      <c r="F2000" s="7">
        <v>2.0499999999999998</v>
      </c>
      <c r="G2000" t="s">
        <v>33</v>
      </c>
      <c r="H2000" t="s">
        <v>34</v>
      </c>
      <c r="I2000" t="s">
        <v>5960</v>
      </c>
      <c r="L2000" s="8">
        <v>0</v>
      </c>
      <c r="M2000" t="s">
        <v>36</v>
      </c>
      <c r="N2000" t="str">
        <f>IF(AND(PESQUISA!$B$3&lt;&gt;"",OR(PESQUISA!$B$4="TODAS",B2000=PESQUISA!$B$4),ISNUMBER(SEARCH(PESQUISA!$B$3,D2000))),ROW()-1,"")</f>
        <v/>
      </c>
    </row>
    <row r="2001" spans="1:14" x14ac:dyDescent="0.3">
      <c r="A2001" t="s">
        <v>6066</v>
      </c>
      <c r="B2001" t="s">
        <v>29</v>
      </c>
      <c r="C2001" t="s">
        <v>6067</v>
      </c>
      <c r="D2001" t="s">
        <v>6068</v>
      </c>
      <c r="E2001" t="s">
        <v>40</v>
      </c>
      <c r="F2001" s="7">
        <v>10.51</v>
      </c>
      <c r="G2001" t="s">
        <v>33</v>
      </c>
      <c r="H2001" t="s">
        <v>34</v>
      </c>
      <c r="I2001" t="s">
        <v>5960</v>
      </c>
      <c r="L2001" s="8">
        <v>0</v>
      </c>
      <c r="M2001" t="s">
        <v>36</v>
      </c>
      <c r="N2001" t="str">
        <f>IF(AND(PESQUISA!$B$3&lt;&gt;"",OR(PESQUISA!$B$4="TODAS",B2001=PESQUISA!$B$4),ISNUMBER(SEARCH(PESQUISA!$B$3,D2001))),ROW()-1,"")</f>
        <v/>
      </c>
    </row>
    <row r="2002" spans="1:14" x14ac:dyDescent="0.3">
      <c r="A2002" t="s">
        <v>6069</v>
      </c>
      <c r="B2002" t="s">
        <v>29</v>
      </c>
      <c r="C2002" t="s">
        <v>6070</v>
      </c>
      <c r="D2002" t="s">
        <v>6071</v>
      </c>
      <c r="E2002" t="s">
        <v>32</v>
      </c>
      <c r="F2002" s="7">
        <v>19.84</v>
      </c>
      <c r="G2002" t="s">
        <v>33</v>
      </c>
      <c r="H2002" t="s">
        <v>34</v>
      </c>
      <c r="I2002" t="s">
        <v>5960</v>
      </c>
      <c r="L2002" s="8">
        <v>0</v>
      </c>
      <c r="M2002" t="s">
        <v>36</v>
      </c>
      <c r="N2002" t="str">
        <f>IF(AND(PESQUISA!$B$3&lt;&gt;"",OR(PESQUISA!$B$4="TODAS",B2002=PESQUISA!$B$4),ISNUMBER(SEARCH(PESQUISA!$B$3,D2002))),ROW()-1,"")</f>
        <v/>
      </c>
    </row>
    <row r="2003" spans="1:14" x14ac:dyDescent="0.3">
      <c r="A2003" t="s">
        <v>6072</v>
      </c>
      <c r="B2003" t="s">
        <v>29</v>
      </c>
      <c r="C2003" t="s">
        <v>6073</v>
      </c>
      <c r="D2003" t="s">
        <v>6074</v>
      </c>
      <c r="E2003" t="s">
        <v>32</v>
      </c>
      <c r="F2003" s="7">
        <v>28.74</v>
      </c>
      <c r="G2003" t="s">
        <v>33</v>
      </c>
      <c r="H2003" t="s">
        <v>34</v>
      </c>
      <c r="I2003" t="s">
        <v>5960</v>
      </c>
      <c r="L2003" s="8">
        <v>0</v>
      </c>
      <c r="M2003" t="s">
        <v>36</v>
      </c>
      <c r="N2003" t="str">
        <f>IF(AND(PESQUISA!$B$3&lt;&gt;"",OR(PESQUISA!$B$4="TODAS",B2003=PESQUISA!$B$4),ISNUMBER(SEARCH(PESQUISA!$B$3,D2003))),ROW()-1,"")</f>
        <v/>
      </c>
    </row>
    <row r="2004" spans="1:14" x14ac:dyDescent="0.3">
      <c r="A2004" t="s">
        <v>6075</v>
      </c>
      <c r="B2004" t="s">
        <v>29</v>
      </c>
      <c r="C2004" t="s">
        <v>6076</v>
      </c>
      <c r="D2004" t="s">
        <v>6077</v>
      </c>
      <c r="E2004" t="s">
        <v>32</v>
      </c>
      <c r="F2004" s="7">
        <v>11.56</v>
      </c>
      <c r="G2004" t="s">
        <v>33</v>
      </c>
      <c r="H2004" t="s">
        <v>34</v>
      </c>
      <c r="I2004" t="s">
        <v>5960</v>
      </c>
      <c r="L2004" s="8">
        <v>0</v>
      </c>
      <c r="M2004" t="s">
        <v>36</v>
      </c>
      <c r="N2004" t="str">
        <f>IF(AND(PESQUISA!$B$3&lt;&gt;"",OR(PESQUISA!$B$4="TODAS",B2004=PESQUISA!$B$4),ISNUMBER(SEARCH(PESQUISA!$B$3,D2004))),ROW()-1,"")</f>
        <v/>
      </c>
    </row>
    <row r="2005" spans="1:14" x14ac:dyDescent="0.3">
      <c r="A2005" t="s">
        <v>6078</v>
      </c>
      <c r="B2005" t="s">
        <v>29</v>
      </c>
      <c r="C2005" t="s">
        <v>6079</v>
      </c>
      <c r="D2005" t="s">
        <v>6080</v>
      </c>
      <c r="E2005" t="s">
        <v>32</v>
      </c>
      <c r="F2005" s="7">
        <v>23.49</v>
      </c>
      <c r="G2005" t="s">
        <v>33</v>
      </c>
      <c r="H2005" t="s">
        <v>34</v>
      </c>
      <c r="I2005" t="s">
        <v>5960</v>
      </c>
      <c r="L2005" s="8">
        <v>0</v>
      </c>
      <c r="M2005" t="s">
        <v>36</v>
      </c>
      <c r="N2005" t="str">
        <f>IF(AND(PESQUISA!$B$3&lt;&gt;"",OR(PESQUISA!$B$4="TODAS",B2005=PESQUISA!$B$4),ISNUMBER(SEARCH(PESQUISA!$B$3,D2005))),ROW()-1,"")</f>
        <v/>
      </c>
    </row>
    <row r="2006" spans="1:14" x14ac:dyDescent="0.3">
      <c r="A2006" t="s">
        <v>6081</v>
      </c>
      <c r="B2006" t="s">
        <v>29</v>
      </c>
      <c r="C2006" t="s">
        <v>6082</v>
      </c>
      <c r="D2006" t="s">
        <v>6083</v>
      </c>
      <c r="E2006" t="s">
        <v>32</v>
      </c>
      <c r="F2006" s="7">
        <v>10.88</v>
      </c>
      <c r="G2006" t="s">
        <v>33</v>
      </c>
      <c r="H2006" t="s">
        <v>34</v>
      </c>
      <c r="I2006" t="s">
        <v>5960</v>
      </c>
      <c r="L2006" s="8">
        <v>0</v>
      </c>
      <c r="M2006" t="s">
        <v>36</v>
      </c>
      <c r="N2006" t="str">
        <f>IF(AND(PESQUISA!$B$3&lt;&gt;"",OR(PESQUISA!$B$4="TODAS",B2006=PESQUISA!$B$4),ISNUMBER(SEARCH(PESQUISA!$B$3,D2006))),ROW()-1,"")</f>
        <v/>
      </c>
    </row>
    <row r="2007" spans="1:14" x14ac:dyDescent="0.3">
      <c r="A2007" t="s">
        <v>6084</v>
      </c>
      <c r="B2007" t="s">
        <v>29</v>
      </c>
      <c r="C2007" t="s">
        <v>6085</v>
      </c>
      <c r="D2007" t="s">
        <v>6086</v>
      </c>
      <c r="E2007" t="s">
        <v>32</v>
      </c>
      <c r="F2007" s="7">
        <v>2.3199999999999998</v>
      </c>
      <c r="G2007" t="s">
        <v>33</v>
      </c>
      <c r="H2007" t="s">
        <v>34</v>
      </c>
      <c r="I2007" t="s">
        <v>5960</v>
      </c>
      <c r="L2007" s="8">
        <v>0</v>
      </c>
      <c r="M2007" t="s">
        <v>36</v>
      </c>
      <c r="N2007" t="str">
        <f>IF(AND(PESQUISA!$B$3&lt;&gt;"",OR(PESQUISA!$B$4="TODAS",B2007=PESQUISA!$B$4),ISNUMBER(SEARCH(PESQUISA!$B$3,D2007))),ROW()-1,"")</f>
        <v/>
      </c>
    </row>
    <row r="2008" spans="1:14" x14ac:dyDescent="0.3">
      <c r="A2008" t="s">
        <v>6087</v>
      </c>
      <c r="B2008" t="s">
        <v>29</v>
      </c>
      <c r="C2008" t="s">
        <v>6088</v>
      </c>
      <c r="D2008" t="s">
        <v>6089</v>
      </c>
      <c r="E2008" t="s">
        <v>40</v>
      </c>
      <c r="F2008" s="7">
        <v>14.72</v>
      </c>
      <c r="G2008" t="s">
        <v>33</v>
      </c>
      <c r="H2008" t="s">
        <v>34</v>
      </c>
      <c r="I2008" t="s">
        <v>5960</v>
      </c>
      <c r="L2008" s="8">
        <v>0</v>
      </c>
      <c r="M2008" t="s">
        <v>36</v>
      </c>
      <c r="N2008" t="str">
        <f>IF(AND(PESQUISA!$B$3&lt;&gt;"",OR(PESQUISA!$B$4="TODAS",B2008=PESQUISA!$B$4),ISNUMBER(SEARCH(PESQUISA!$B$3,D2008))),ROW()-1,"")</f>
        <v/>
      </c>
    </row>
    <row r="2009" spans="1:14" x14ac:dyDescent="0.3">
      <c r="A2009" t="s">
        <v>6090</v>
      </c>
      <c r="B2009" t="s">
        <v>29</v>
      </c>
      <c r="C2009" t="s">
        <v>6091</v>
      </c>
      <c r="D2009" t="s">
        <v>6092</v>
      </c>
      <c r="E2009" t="s">
        <v>32</v>
      </c>
      <c r="F2009" s="7">
        <v>3.08</v>
      </c>
      <c r="G2009" t="s">
        <v>33</v>
      </c>
      <c r="H2009" t="s">
        <v>34</v>
      </c>
      <c r="I2009" t="s">
        <v>5960</v>
      </c>
      <c r="L2009" s="8">
        <v>0</v>
      </c>
      <c r="M2009" t="s">
        <v>36</v>
      </c>
      <c r="N2009" t="str">
        <f>IF(AND(PESQUISA!$B$3&lt;&gt;"",OR(PESQUISA!$B$4="TODAS",B2009=PESQUISA!$B$4),ISNUMBER(SEARCH(PESQUISA!$B$3,D2009))),ROW()-1,"")</f>
        <v/>
      </c>
    </row>
    <row r="2010" spans="1:14" x14ac:dyDescent="0.3">
      <c r="A2010" t="s">
        <v>6093</v>
      </c>
      <c r="B2010" t="s">
        <v>29</v>
      </c>
      <c r="C2010" t="s">
        <v>6094</v>
      </c>
      <c r="D2010" t="s">
        <v>6095</v>
      </c>
      <c r="E2010" t="s">
        <v>32</v>
      </c>
      <c r="F2010" s="7">
        <v>11.05</v>
      </c>
      <c r="G2010" t="s">
        <v>33</v>
      </c>
      <c r="H2010" t="s">
        <v>34</v>
      </c>
      <c r="I2010" t="s">
        <v>5960</v>
      </c>
      <c r="L2010" s="8">
        <v>0</v>
      </c>
      <c r="M2010" t="s">
        <v>36</v>
      </c>
      <c r="N2010" t="str">
        <f>IF(AND(PESQUISA!$B$3&lt;&gt;"",OR(PESQUISA!$B$4="TODAS",B2010=PESQUISA!$B$4),ISNUMBER(SEARCH(PESQUISA!$B$3,D2010))),ROW()-1,"")</f>
        <v/>
      </c>
    </row>
    <row r="2011" spans="1:14" x14ac:dyDescent="0.3">
      <c r="A2011" t="s">
        <v>6096</v>
      </c>
      <c r="B2011" t="s">
        <v>29</v>
      </c>
      <c r="C2011" t="s">
        <v>6097</v>
      </c>
      <c r="D2011" t="s">
        <v>6098</v>
      </c>
      <c r="E2011" t="s">
        <v>32</v>
      </c>
      <c r="F2011" s="7">
        <v>4.04</v>
      </c>
      <c r="G2011" t="s">
        <v>33</v>
      </c>
      <c r="H2011" t="s">
        <v>34</v>
      </c>
      <c r="I2011" t="s">
        <v>5960</v>
      </c>
      <c r="L2011" s="8">
        <v>0</v>
      </c>
      <c r="M2011" t="s">
        <v>36</v>
      </c>
      <c r="N2011" t="str">
        <f>IF(AND(PESQUISA!$B$3&lt;&gt;"",OR(PESQUISA!$B$4="TODAS",B2011=PESQUISA!$B$4),ISNUMBER(SEARCH(PESQUISA!$B$3,D2011))),ROW()-1,"")</f>
        <v/>
      </c>
    </row>
    <row r="2012" spans="1:14" x14ac:dyDescent="0.3">
      <c r="A2012" t="s">
        <v>6099</v>
      </c>
      <c r="B2012" t="s">
        <v>29</v>
      </c>
      <c r="C2012" t="s">
        <v>6100</v>
      </c>
      <c r="D2012" t="s">
        <v>6101</v>
      </c>
      <c r="E2012" t="s">
        <v>32</v>
      </c>
      <c r="F2012" s="7">
        <v>5.05</v>
      </c>
      <c r="G2012" t="s">
        <v>33</v>
      </c>
      <c r="H2012" t="s">
        <v>34</v>
      </c>
      <c r="I2012" t="s">
        <v>5960</v>
      </c>
      <c r="L2012" s="8">
        <v>0.12670000000000001</v>
      </c>
      <c r="M2012" t="s">
        <v>36</v>
      </c>
      <c r="N2012" t="str">
        <f>IF(AND(PESQUISA!$B$3&lt;&gt;"",OR(PESQUISA!$B$4="TODAS",B2012=PESQUISA!$B$4),ISNUMBER(SEARCH(PESQUISA!$B$3,D2012))),ROW()-1,"")</f>
        <v/>
      </c>
    </row>
    <row r="2013" spans="1:14" x14ac:dyDescent="0.3">
      <c r="A2013" t="s">
        <v>6102</v>
      </c>
      <c r="B2013" t="s">
        <v>29</v>
      </c>
      <c r="C2013" t="s">
        <v>6103</v>
      </c>
      <c r="D2013" t="s">
        <v>6104</v>
      </c>
      <c r="E2013" t="s">
        <v>40</v>
      </c>
      <c r="F2013" s="7">
        <v>215.23</v>
      </c>
      <c r="G2013" t="s">
        <v>33</v>
      </c>
      <c r="H2013" t="s">
        <v>34</v>
      </c>
      <c r="I2013" t="s">
        <v>5960</v>
      </c>
      <c r="L2013" s="8">
        <v>0</v>
      </c>
      <c r="M2013" t="s">
        <v>36</v>
      </c>
      <c r="N2013" t="str">
        <f>IF(AND(PESQUISA!$B$3&lt;&gt;"",OR(PESQUISA!$B$4="TODAS",B2013=PESQUISA!$B$4),ISNUMBER(SEARCH(PESQUISA!$B$3,D2013))),ROW()-1,"")</f>
        <v/>
      </c>
    </row>
    <row r="2014" spans="1:14" x14ac:dyDescent="0.3">
      <c r="A2014" t="s">
        <v>6105</v>
      </c>
      <c r="B2014" t="s">
        <v>29</v>
      </c>
      <c r="C2014" t="s">
        <v>6106</v>
      </c>
      <c r="D2014" t="s">
        <v>6107</v>
      </c>
      <c r="E2014" t="s">
        <v>40</v>
      </c>
      <c r="F2014" s="7">
        <v>187.99</v>
      </c>
      <c r="G2014" t="s">
        <v>33</v>
      </c>
      <c r="H2014" t="s">
        <v>34</v>
      </c>
      <c r="I2014" t="s">
        <v>5960</v>
      </c>
      <c r="L2014" s="8">
        <v>0.51839999999999997</v>
      </c>
      <c r="M2014" t="s">
        <v>36</v>
      </c>
      <c r="N2014" t="str">
        <f>IF(AND(PESQUISA!$B$3&lt;&gt;"",OR(PESQUISA!$B$4="TODAS",B2014=PESQUISA!$B$4),ISNUMBER(SEARCH(PESQUISA!$B$3,D2014))),ROW()-1,"")</f>
        <v/>
      </c>
    </row>
    <row r="2015" spans="1:14" x14ac:dyDescent="0.3">
      <c r="A2015" t="s">
        <v>6108</v>
      </c>
      <c r="B2015" t="s">
        <v>29</v>
      </c>
      <c r="C2015" t="s">
        <v>6109</v>
      </c>
      <c r="D2015" t="s">
        <v>6110</v>
      </c>
      <c r="E2015" t="s">
        <v>40</v>
      </c>
      <c r="F2015" s="7">
        <v>94.94</v>
      </c>
      <c r="G2015" t="s">
        <v>33</v>
      </c>
      <c r="H2015" t="s">
        <v>34</v>
      </c>
      <c r="I2015" t="s">
        <v>5960</v>
      </c>
      <c r="L2015" s="8">
        <v>0</v>
      </c>
      <c r="M2015" t="s">
        <v>36</v>
      </c>
      <c r="N2015" t="str">
        <f>IF(AND(PESQUISA!$B$3&lt;&gt;"",OR(PESQUISA!$B$4="TODAS",B2015=PESQUISA!$B$4),ISNUMBER(SEARCH(PESQUISA!$B$3,D2015))),ROW()-1,"")</f>
        <v/>
      </c>
    </row>
    <row r="2016" spans="1:14" x14ac:dyDescent="0.3">
      <c r="A2016" t="s">
        <v>6111</v>
      </c>
      <c r="B2016" t="s">
        <v>29</v>
      </c>
      <c r="C2016" t="s">
        <v>6112</v>
      </c>
      <c r="D2016" t="s">
        <v>6113</v>
      </c>
      <c r="E2016" t="s">
        <v>40</v>
      </c>
      <c r="F2016" s="7">
        <v>148.62</v>
      </c>
      <c r="G2016" t="s">
        <v>33</v>
      </c>
      <c r="H2016" t="s">
        <v>34</v>
      </c>
      <c r="I2016" t="s">
        <v>5960</v>
      </c>
      <c r="L2016" s="8">
        <v>0.65569999999999995</v>
      </c>
      <c r="M2016" t="s">
        <v>36</v>
      </c>
      <c r="N2016" t="str">
        <f>IF(AND(PESQUISA!$B$3&lt;&gt;"",OR(PESQUISA!$B$4="TODAS",B2016=PESQUISA!$B$4),ISNUMBER(SEARCH(PESQUISA!$B$3,D2016))),ROW()-1,"")</f>
        <v/>
      </c>
    </row>
    <row r="2017" spans="1:14" x14ac:dyDescent="0.3">
      <c r="A2017" t="s">
        <v>6114</v>
      </c>
      <c r="B2017" t="s">
        <v>29</v>
      </c>
      <c r="C2017" t="s">
        <v>6115</v>
      </c>
      <c r="D2017" t="s">
        <v>6116</v>
      </c>
      <c r="E2017" t="s">
        <v>40</v>
      </c>
      <c r="F2017" s="7">
        <v>685.12</v>
      </c>
      <c r="G2017" t="s">
        <v>33</v>
      </c>
      <c r="H2017" t="s">
        <v>34</v>
      </c>
      <c r="I2017" t="s">
        <v>5960</v>
      </c>
      <c r="L2017" s="8">
        <v>0</v>
      </c>
      <c r="M2017" t="s">
        <v>36</v>
      </c>
      <c r="N2017" t="str">
        <f>IF(AND(PESQUISA!$B$3&lt;&gt;"",OR(PESQUISA!$B$4="TODAS",B2017=PESQUISA!$B$4),ISNUMBER(SEARCH(PESQUISA!$B$3,D2017))),ROW()-1,"")</f>
        <v/>
      </c>
    </row>
    <row r="2018" spans="1:14" x14ac:dyDescent="0.3">
      <c r="A2018" t="s">
        <v>6117</v>
      </c>
      <c r="B2018" t="s">
        <v>29</v>
      </c>
      <c r="C2018" t="s">
        <v>6118</v>
      </c>
      <c r="D2018" t="s">
        <v>6119</v>
      </c>
      <c r="E2018" t="s">
        <v>40</v>
      </c>
      <c r="F2018" s="7">
        <v>319.33</v>
      </c>
      <c r="G2018" t="s">
        <v>33</v>
      </c>
      <c r="H2018" t="s">
        <v>34</v>
      </c>
      <c r="I2018" t="s">
        <v>5960</v>
      </c>
      <c r="L2018" s="8">
        <v>0.307</v>
      </c>
      <c r="M2018" t="s">
        <v>36</v>
      </c>
      <c r="N2018" t="str">
        <f>IF(AND(PESQUISA!$B$3&lt;&gt;"",OR(PESQUISA!$B$4="TODAS",B2018=PESQUISA!$B$4),ISNUMBER(SEARCH(PESQUISA!$B$3,D2018))),ROW()-1,"")</f>
        <v/>
      </c>
    </row>
    <row r="2019" spans="1:14" x14ac:dyDescent="0.3">
      <c r="A2019" t="s">
        <v>6120</v>
      </c>
      <c r="B2019" t="s">
        <v>29</v>
      </c>
      <c r="C2019" t="s">
        <v>6121</v>
      </c>
      <c r="D2019" t="s">
        <v>6122</v>
      </c>
      <c r="E2019" t="s">
        <v>40</v>
      </c>
      <c r="F2019" s="7">
        <v>345.65</v>
      </c>
      <c r="G2019" t="s">
        <v>33</v>
      </c>
      <c r="H2019" t="s">
        <v>34</v>
      </c>
      <c r="I2019" t="s">
        <v>5960</v>
      </c>
      <c r="L2019" s="8">
        <v>0</v>
      </c>
      <c r="M2019" t="s">
        <v>36</v>
      </c>
      <c r="N2019" t="str">
        <f>IF(AND(PESQUISA!$B$3&lt;&gt;"",OR(PESQUISA!$B$4="TODAS",B2019=PESQUISA!$B$4),ISNUMBER(SEARCH(PESQUISA!$B$3,D2019))),ROW()-1,"")</f>
        <v/>
      </c>
    </row>
    <row r="2020" spans="1:14" x14ac:dyDescent="0.3">
      <c r="A2020" t="s">
        <v>6123</v>
      </c>
      <c r="B2020" t="s">
        <v>29</v>
      </c>
      <c r="C2020" t="s">
        <v>6124</v>
      </c>
      <c r="D2020" t="s">
        <v>6125</v>
      </c>
      <c r="E2020" t="s">
        <v>40</v>
      </c>
      <c r="F2020" s="7">
        <v>229.27</v>
      </c>
      <c r="G2020" t="s">
        <v>33</v>
      </c>
      <c r="H2020" t="s">
        <v>34</v>
      </c>
      <c r="I2020" t="s">
        <v>5960</v>
      </c>
      <c r="L2020" s="8">
        <v>0.42759999999999998</v>
      </c>
      <c r="M2020" t="s">
        <v>36</v>
      </c>
      <c r="N2020" t="str">
        <f>IF(AND(PESQUISA!$B$3&lt;&gt;"",OR(PESQUISA!$B$4="TODAS",B2020=PESQUISA!$B$4),ISNUMBER(SEARCH(PESQUISA!$B$3,D2020))),ROW()-1,"")</f>
        <v/>
      </c>
    </row>
    <row r="2021" spans="1:14" x14ac:dyDescent="0.3">
      <c r="A2021" t="s">
        <v>6126</v>
      </c>
      <c r="B2021" t="s">
        <v>29</v>
      </c>
      <c r="C2021" t="s">
        <v>6127</v>
      </c>
      <c r="D2021" t="s">
        <v>6128</v>
      </c>
      <c r="E2021" t="s">
        <v>32</v>
      </c>
      <c r="F2021" s="7">
        <v>8.7200000000000006</v>
      </c>
      <c r="G2021" t="s">
        <v>33</v>
      </c>
      <c r="H2021" t="s">
        <v>34</v>
      </c>
      <c r="I2021" t="s">
        <v>5960</v>
      </c>
      <c r="L2021" s="8">
        <v>0</v>
      </c>
      <c r="M2021" t="s">
        <v>36</v>
      </c>
      <c r="N2021" t="str">
        <f>IF(AND(PESQUISA!$B$3&lt;&gt;"",OR(PESQUISA!$B$4="TODAS",B2021=PESQUISA!$B$4),ISNUMBER(SEARCH(PESQUISA!$B$3,D2021))),ROW()-1,"")</f>
        <v/>
      </c>
    </row>
    <row r="2022" spans="1:14" x14ac:dyDescent="0.3">
      <c r="A2022" t="s">
        <v>6129</v>
      </c>
      <c r="B2022" t="s">
        <v>29</v>
      </c>
      <c r="C2022" t="s">
        <v>6130</v>
      </c>
      <c r="D2022" t="s">
        <v>6131</v>
      </c>
      <c r="E2022" t="s">
        <v>32</v>
      </c>
      <c r="F2022" s="7">
        <v>3</v>
      </c>
      <c r="G2022" t="s">
        <v>33</v>
      </c>
      <c r="H2022" t="s">
        <v>34</v>
      </c>
      <c r="I2022" t="s">
        <v>5960</v>
      </c>
      <c r="L2022" s="8">
        <v>0</v>
      </c>
      <c r="M2022" t="s">
        <v>36</v>
      </c>
      <c r="N2022" t="str">
        <f>IF(AND(PESQUISA!$B$3&lt;&gt;"",OR(PESQUISA!$B$4="TODAS",B2022=PESQUISA!$B$4),ISNUMBER(SEARCH(PESQUISA!$B$3,D2022))),ROW()-1,"")</f>
        <v/>
      </c>
    </row>
    <row r="2023" spans="1:14" x14ac:dyDescent="0.3">
      <c r="A2023" t="s">
        <v>6132</v>
      </c>
      <c r="B2023" t="s">
        <v>29</v>
      </c>
      <c r="C2023" t="s">
        <v>6133</v>
      </c>
      <c r="D2023" t="s">
        <v>6134</v>
      </c>
      <c r="E2023" t="s">
        <v>32</v>
      </c>
      <c r="F2023" s="7">
        <v>37.340000000000003</v>
      </c>
      <c r="G2023" t="s">
        <v>33</v>
      </c>
      <c r="H2023" t="s">
        <v>34</v>
      </c>
      <c r="I2023" t="s">
        <v>5960</v>
      </c>
      <c r="L2023" s="8">
        <v>0</v>
      </c>
      <c r="M2023" t="s">
        <v>36</v>
      </c>
      <c r="N2023" t="str">
        <f>IF(AND(PESQUISA!$B$3&lt;&gt;"",OR(PESQUISA!$B$4="TODAS",B2023=PESQUISA!$B$4),ISNUMBER(SEARCH(PESQUISA!$B$3,D2023))),ROW()-1,"")</f>
        <v/>
      </c>
    </row>
    <row r="2024" spans="1:14" x14ac:dyDescent="0.3">
      <c r="A2024" t="s">
        <v>6135</v>
      </c>
      <c r="B2024" t="s">
        <v>29</v>
      </c>
      <c r="C2024" t="s">
        <v>6136</v>
      </c>
      <c r="D2024" t="s">
        <v>6137</v>
      </c>
      <c r="E2024" t="s">
        <v>60</v>
      </c>
      <c r="F2024" s="7">
        <v>0.57999999999999996</v>
      </c>
      <c r="G2024" t="s">
        <v>33</v>
      </c>
      <c r="H2024" t="s">
        <v>34</v>
      </c>
      <c r="I2024" t="s">
        <v>5960</v>
      </c>
      <c r="L2024" s="8">
        <v>0</v>
      </c>
      <c r="M2024" t="s">
        <v>36</v>
      </c>
      <c r="N2024" t="str">
        <f>IF(AND(PESQUISA!$B$3&lt;&gt;"",OR(PESQUISA!$B$4="TODAS",B2024=PESQUISA!$B$4),ISNUMBER(SEARCH(PESQUISA!$B$3,D2024))),ROW()-1,"")</f>
        <v/>
      </c>
    </row>
    <row r="2025" spans="1:14" x14ac:dyDescent="0.3">
      <c r="A2025" t="s">
        <v>6138</v>
      </c>
      <c r="B2025" t="s">
        <v>29</v>
      </c>
      <c r="C2025" t="s">
        <v>6139</v>
      </c>
      <c r="D2025" t="s">
        <v>6140</v>
      </c>
      <c r="E2025" t="s">
        <v>32</v>
      </c>
      <c r="G2025" t="s">
        <v>33</v>
      </c>
      <c r="H2025" t="s">
        <v>34</v>
      </c>
      <c r="I2025" t="s">
        <v>5960</v>
      </c>
      <c r="M2025" t="s">
        <v>53</v>
      </c>
      <c r="N2025" t="str">
        <f>IF(AND(PESQUISA!$B$3&lt;&gt;"",OR(PESQUISA!$B$4="TODAS",B2025=PESQUISA!$B$4),ISNUMBER(SEARCH(PESQUISA!$B$3,D2025))),ROW()-1,"")</f>
        <v/>
      </c>
    </row>
    <row r="2026" spans="1:14" x14ac:dyDescent="0.3">
      <c r="A2026" t="s">
        <v>6141</v>
      </c>
      <c r="B2026" t="s">
        <v>29</v>
      </c>
      <c r="C2026" t="s">
        <v>6142</v>
      </c>
      <c r="D2026" t="s">
        <v>6143</v>
      </c>
      <c r="E2026" t="s">
        <v>6144</v>
      </c>
      <c r="F2026" s="7">
        <v>0.26</v>
      </c>
      <c r="G2026" t="s">
        <v>33</v>
      </c>
      <c r="H2026" t="s">
        <v>34</v>
      </c>
      <c r="I2026" t="s">
        <v>6145</v>
      </c>
      <c r="L2026" s="8">
        <v>0</v>
      </c>
      <c r="M2026" t="s">
        <v>36</v>
      </c>
      <c r="N2026" t="str">
        <f>IF(AND(PESQUISA!$B$3&lt;&gt;"",OR(PESQUISA!$B$4="TODAS",B2026=PESQUISA!$B$4),ISNUMBER(SEARCH(PESQUISA!$B$3,D2026))),ROW()-1,"")</f>
        <v/>
      </c>
    </row>
    <row r="2027" spans="1:14" x14ac:dyDescent="0.3">
      <c r="A2027" t="s">
        <v>6146</v>
      </c>
      <c r="B2027" t="s">
        <v>29</v>
      </c>
      <c r="C2027" t="s">
        <v>6147</v>
      </c>
      <c r="D2027" t="s">
        <v>6148</v>
      </c>
      <c r="E2027" t="s">
        <v>6144</v>
      </c>
      <c r="F2027" s="7">
        <v>0.06</v>
      </c>
      <c r="G2027" t="s">
        <v>33</v>
      </c>
      <c r="H2027" t="s">
        <v>34</v>
      </c>
      <c r="I2027" t="s">
        <v>6145</v>
      </c>
      <c r="L2027" s="8">
        <v>0</v>
      </c>
      <c r="M2027" t="s">
        <v>36</v>
      </c>
      <c r="N2027" t="str">
        <f>IF(AND(PESQUISA!$B$3&lt;&gt;"",OR(PESQUISA!$B$4="TODAS",B2027=PESQUISA!$B$4),ISNUMBER(SEARCH(PESQUISA!$B$3,D2027))),ROW()-1,"")</f>
        <v/>
      </c>
    </row>
    <row r="2028" spans="1:14" x14ac:dyDescent="0.3">
      <c r="A2028" t="s">
        <v>6149</v>
      </c>
      <c r="B2028" t="s">
        <v>29</v>
      </c>
      <c r="C2028" t="s">
        <v>6150</v>
      </c>
      <c r="D2028" t="s">
        <v>6151</v>
      </c>
      <c r="E2028" t="s">
        <v>6144</v>
      </c>
      <c r="F2028" s="7">
        <v>0.33</v>
      </c>
      <c r="G2028" t="s">
        <v>33</v>
      </c>
      <c r="H2028" t="s">
        <v>34</v>
      </c>
      <c r="I2028" t="s">
        <v>6145</v>
      </c>
      <c r="L2028" s="8">
        <v>0</v>
      </c>
      <c r="M2028" t="s">
        <v>36</v>
      </c>
      <c r="N2028" t="str">
        <f>IF(AND(PESQUISA!$B$3&lt;&gt;"",OR(PESQUISA!$B$4="TODAS",B2028=PESQUISA!$B$4),ISNUMBER(SEARCH(PESQUISA!$B$3,D2028))),ROW()-1,"")</f>
        <v/>
      </c>
    </row>
    <row r="2029" spans="1:14" x14ac:dyDescent="0.3">
      <c r="A2029" t="s">
        <v>6152</v>
      </c>
      <c r="B2029" t="s">
        <v>29</v>
      </c>
      <c r="C2029" t="s">
        <v>6153</v>
      </c>
      <c r="D2029" t="s">
        <v>6154</v>
      </c>
      <c r="E2029" t="s">
        <v>6144</v>
      </c>
      <c r="F2029" s="7">
        <v>93.87</v>
      </c>
      <c r="G2029" t="s">
        <v>33</v>
      </c>
      <c r="H2029" t="s">
        <v>34</v>
      </c>
      <c r="I2029" t="s">
        <v>6145</v>
      </c>
      <c r="L2029" s="8">
        <v>0</v>
      </c>
      <c r="M2029" t="s">
        <v>36</v>
      </c>
      <c r="N2029" t="str">
        <f>IF(AND(PESQUISA!$B$3&lt;&gt;"",OR(PESQUISA!$B$4="TODAS",B2029=PESQUISA!$B$4),ISNUMBER(SEARCH(PESQUISA!$B$3,D2029))),ROW()-1,"")</f>
        <v/>
      </c>
    </row>
    <row r="2030" spans="1:14" x14ac:dyDescent="0.3">
      <c r="A2030" t="s">
        <v>6155</v>
      </c>
      <c r="B2030" t="s">
        <v>29</v>
      </c>
      <c r="C2030" t="s">
        <v>6156</v>
      </c>
      <c r="D2030" t="s">
        <v>6157</v>
      </c>
      <c r="E2030" t="s">
        <v>6144</v>
      </c>
      <c r="G2030" t="s">
        <v>33</v>
      </c>
      <c r="H2030" t="s">
        <v>34</v>
      </c>
      <c r="I2030" t="s">
        <v>6145</v>
      </c>
      <c r="M2030" t="s">
        <v>53</v>
      </c>
      <c r="N2030" t="str">
        <f>IF(AND(PESQUISA!$B$3&lt;&gt;"",OR(PESQUISA!$B$4="TODAS",B2030=PESQUISA!$B$4),ISNUMBER(SEARCH(PESQUISA!$B$3,D2030))),ROW()-1,"")</f>
        <v/>
      </c>
    </row>
    <row r="2031" spans="1:14" x14ac:dyDescent="0.3">
      <c r="A2031" t="s">
        <v>6158</v>
      </c>
      <c r="B2031" t="s">
        <v>29</v>
      </c>
      <c r="C2031" t="s">
        <v>6159</v>
      </c>
      <c r="D2031" t="s">
        <v>6160</v>
      </c>
      <c r="E2031" t="s">
        <v>6144</v>
      </c>
      <c r="G2031" t="s">
        <v>33</v>
      </c>
      <c r="H2031" t="s">
        <v>34</v>
      </c>
      <c r="I2031" t="s">
        <v>6145</v>
      </c>
      <c r="M2031" t="s">
        <v>53</v>
      </c>
      <c r="N2031" t="str">
        <f>IF(AND(PESQUISA!$B$3&lt;&gt;"",OR(PESQUISA!$B$4="TODAS",B2031=PESQUISA!$B$4),ISNUMBER(SEARCH(PESQUISA!$B$3,D2031))),ROW()-1,"")</f>
        <v/>
      </c>
    </row>
    <row r="2032" spans="1:14" x14ac:dyDescent="0.3">
      <c r="A2032" t="s">
        <v>6161</v>
      </c>
      <c r="B2032" t="s">
        <v>29</v>
      </c>
      <c r="C2032" t="s">
        <v>6162</v>
      </c>
      <c r="D2032" t="s">
        <v>6163</v>
      </c>
      <c r="E2032" t="s">
        <v>6144</v>
      </c>
      <c r="G2032" t="s">
        <v>33</v>
      </c>
      <c r="H2032" t="s">
        <v>34</v>
      </c>
      <c r="I2032" t="s">
        <v>6145</v>
      </c>
      <c r="M2032" t="s">
        <v>53</v>
      </c>
      <c r="N2032" t="str">
        <f>IF(AND(PESQUISA!$B$3&lt;&gt;"",OR(PESQUISA!$B$4="TODAS",B2032=PESQUISA!$B$4),ISNUMBER(SEARCH(PESQUISA!$B$3,D2032))),ROW()-1,"")</f>
        <v/>
      </c>
    </row>
    <row r="2033" spans="1:14" x14ac:dyDescent="0.3">
      <c r="A2033" t="s">
        <v>6164</v>
      </c>
      <c r="B2033" t="s">
        <v>29</v>
      </c>
      <c r="C2033" t="s">
        <v>6165</v>
      </c>
      <c r="D2033" t="s">
        <v>6166</v>
      </c>
      <c r="E2033" t="s">
        <v>6144</v>
      </c>
      <c r="G2033" t="s">
        <v>33</v>
      </c>
      <c r="H2033" t="s">
        <v>34</v>
      </c>
      <c r="I2033" t="s">
        <v>6145</v>
      </c>
      <c r="M2033" t="s">
        <v>53</v>
      </c>
      <c r="N2033" t="str">
        <f>IF(AND(PESQUISA!$B$3&lt;&gt;"",OR(PESQUISA!$B$4="TODAS",B2033=PESQUISA!$B$4),ISNUMBER(SEARCH(PESQUISA!$B$3,D2033))),ROW()-1,"")</f>
        <v/>
      </c>
    </row>
    <row r="2034" spans="1:14" x14ac:dyDescent="0.3">
      <c r="A2034" t="s">
        <v>6167</v>
      </c>
      <c r="B2034" t="s">
        <v>29</v>
      </c>
      <c r="C2034" t="s">
        <v>6168</v>
      </c>
      <c r="D2034" t="s">
        <v>6169</v>
      </c>
      <c r="E2034" t="s">
        <v>6144</v>
      </c>
      <c r="F2034" s="7">
        <v>140.16</v>
      </c>
      <c r="G2034" t="s">
        <v>33</v>
      </c>
      <c r="H2034" t="s">
        <v>34</v>
      </c>
      <c r="I2034" t="s">
        <v>6145</v>
      </c>
      <c r="L2034" s="8">
        <v>0</v>
      </c>
      <c r="M2034" t="s">
        <v>36</v>
      </c>
      <c r="N2034" t="str">
        <f>IF(AND(PESQUISA!$B$3&lt;&gt;"",OR(PESQUISA!$B$4="TODAS",B2034=PESQUISA!$B$4),ISNUMBER(SEARCH(PESQUISA!$B$3,D2034))),ROW()-1,"")</f>
        <v/>
      </c>
    </row>
    <row r="2035" spans="1:14" x14ac:dyDescent="0.3">
      <c r="A2035" t="s">
        <v>6170</v>
      </c>
      <c r="B2035" t="s">
        <v>29</v>
      </c>
      <c r="C2035" t="s">
        <v>6171</v>
      </c>
      <c r="D2035" t="s">
        <v>6172</v>
      </c>
      <c r="E2035" t="s">
        <v>6144</v>
      </c>
      <c r="F2035" s="7">
        <v>29.76</v>
      </c>
      <c r="G2035" t="s">
        <v>33</v>
      </c>
      <c r="H2035" t="s">
        <v>34</v>
      </c>
      <c r="I2035" t="s">
        <v>6145</v>
      </c>
      <c r="L2035" s="8">
        <v>1</v>
      </c>
      <c r="M2035" t="s">
        <v>36</v>
      </c>
      <c r="N2035" t="str">
        <f>IF(AND(PESQUISA!$B$3&lt;&gt;"",OR(PESQUISA!$B$4="TODAS",B2035=PESQUISA!$B$4),ISNUMBER(SEARCH(PESQUISA!$B$3,D2035))),ROW()-1,"")</f>
        <v/>
      </c>
    </row>
    <row r="2036" spans="1:14" x14ac:dyDescent="0.3">
      <c r="A2036" t="s">
        <v>6173</v>
      </c>
      <c r="B2036" t="s">
        <v>29</v>
      </c>
      <c r="C2036" t="s">
        <v>6174</v>
      </c>
      <c r="D2036" t="s">
        <v>6175</v>
      </c>
      <c r="E2036" t="s">
        <v>6144</v>
      </c>
      <c r="F2036" s="7">
        <v>9.18</v>
      </c>
      <c r="G2036" t="s">
        <v>33</v>
      </c>
      <c r="H2036" t="s">
        <v>34</v>
      </c>
      <c r="I2036" t="s">
        <v>6145</v>
      </c>
      <c r="L2036" s="8">
        <v>1</v>
      </c>
      <c r="M2036" t="s">
        <v>36</v>
      </c>
      <c r="N2036" t="str">
        <f>IF(AND(PESQUISA!$B$3&lt;&gt;"",OR(PESQUISA!$B$4="TODAS",B2036=PESQUISA!$B$4),ISNUMBER(SEARCH(PESQUISA!$B$3,D2036))),ROW()-1,"")</f>
        <v/>
      </c>
    </row>
    <row r="2037" spans="1:14" x14ac:dyDescent="0.3">
      <c r="A2037" t="s">
        <v>6176</v>
      </c>
      <c r="B2037" t="s">
        <v>29</v>
      </c>
      <c r="C2037" t="s">
        <v>6177</v>
      </c>
      <c r="D2037" t="s">
        <v>6178</v>
      </c>
      <c r="E2037" t="s">
        <v>6144</v>
      </c>
      <c r="F2037" s="7">
        <v>27.94</v>
      </c>
      <c r="G2037" t="s">
        <v>33</v>
      </c>
      <c r="H2037" t="s">
        <v>34</v>
      </c>
      <c r="I2037" t="s">
        <v>6145</v>
      </c>
      <c r="L2037" s="8">
        <v>1</v>
      </c>
      <c r="M2037" t="s">
        <v>36</v>
      </c>
      <c r="N2037" t="str">
        <f>IF(AND(PESQUISA!$B$3&lt;&gt;"",OR(PESQUISA!$B$4="TODAS",B2037=PESQUISA!$B$4),ISNUMBER(SEARCH(PESQUISA!$B$3,D2037))),ROW()-1,"")</f>
        <v/>
      </c>
    </row>
    <row r="2038" spans="1:14" x14ac:dyDescent="0.3">
      <c r="A2038" t="s">
        <v>6179</v>
      </c>
      <c r="B2038" t="s">
        <v>29</v>
      </c>
      <c r="C2038" t="s">
        <v>6180</v>
      </c>
      <c r="D2038" t="s">
        <v>6181</v>
      </c>
      <c r="E2038" t="s">
        <v>6144</v>
      </c>
      <c r="F2038" s="7">
        <v>95.91</v>
      </c>
      <c r="G2038" t="s">
        <v>33</v>
      </c>
      <c r="H2038" t="s">
        <v>34</v>
      </c>
      <c r="I2038" t="s">
        <v>6145</v>
      </c>
      <c r="L2038" s="8">
        <v>0</v>
      </c>
      <c r="M2038" t="s">
        <v>36</v>
      </c>
      <c r="N2038" t="str">
        <f>IF(AND(PESQUISA!$B$3&lt;&gt;"",OR(PESQUISA!$B$4="TODAS",B2038=PESQUISA!$B$4),ISNUMBER(SEARCH(PESQUISA!$B$3,D2038))),ROW()-1,"")</f>
        <v/>
      </c>
    </row>
    <row r="2039" spans="1:14" x14ac:dyDescent="0.3">
      <c r="A2039" t="s">
        <v>6182</v>
      </c>
      <c r="B2039" t="s">
        <v>29</v>
      </c>
      <c r="C2039" t="s">
        <v>6183</v>
      </c>
      <c r="D2039" t="s">
        <v>6184</v>
      </c>
      <c r="E2039" t="s">
        <v>6144</v>
      </c>
      <c r="F2039" s="7">
        <v>0.5</v>
      </c>
      <c r="G2039" t="s">
        <v>33</v>
      </c>
      <c r="H2039" t="s">
        <v>34</v>
      </c>
      <c r="I2039" t="s">
        <v>6145</v>
      </c>
      <c r="L2039" s="8">
        <v>0</v>
      </c>
      <c r="M2039" t="s">
        <v>36</v>
      </c>
      <c r="N2039" t="str">
        <f>IF(AND(PESQUISA!$B$3&lt;&gt;"",OR(PESQUISA!$B$4="TODAS",B2039=PESQUISA!$B$4),ISNUMBER(SEARCH(PESQUISA!$B$3,D2039))),ROW()-1,"")</f>
        <v/>
      </c>
    </row>
    <row r="2040" spans="1:14" x14ac:dyDescent="0.3">
      <c r="A2040" t="s">
        <v>6185</v>
      </c>
      <c r="B2040" t="s">
        <v>29</v>
      </c>
      <c r="C2040" t="s">
        <v>6186</v>
      </c>
      <c r="D2040" t="s">
        <v>6187</v>
      </c>
      <c r="E2040" t="s">
        <v>6144</v>
      </c>
      <c r="F2040" s="7">
        <v>0.11</v>
      </c>
      <c r="G2040" t="s">
        <v>33</v>
      </c>
      <c r="H2040" t="s">
        <v>34</v>
      </c>
      <c r="I2040" t="s">
        <v>6145</v>
      </c>
      <c r="L2040" s="8">
        <v>0</v>
      </c>
      <c r="M2040" t="s">
        <v>36</v>
      </c>
      <c r="N2040" t="str">
        <f>IF(AND(PESQUISA!$B$3&lt;&gt;"",OR(PESQUISA!$B$4="TODAS",B2040=PESQUISA!$B$4),ISNUMBER(SEARCH(PESQUISA!$B$3,D2040))),ROW()-1,"")</f>
        <v/>
      </c>
    </row>
    <row r="2041" spans="1:14" x14ac:dyDescent="0.3">
      <c r="A2041" t="s">
        <v>6188</v>
      </c>
      <c r="B2041" t="s">
        <v>29</v>
      </c>
      <c r="C2041" t="s">
        <v>6189</v>
      </c>
      <c r="D2041" t="s">
        <v>6190</v>
      </c>
      <c r="E2041" t="s">
        <v>6144</v>
      </c>
      <c r="F2041" s="7">
        <v>0.63</v>
      </c>
      <c r="G2041" t="s">
        <v>33</v>
      </c>
      <c r="H2041" t="s">
        <v>34</v>
      </c>
      <c r="I2041" t="s">
        <v>6145</v>
      </c>
      <c r="L2041" s="8">
        <v>0</v>
      </c>
      <c r="M2041" t="s">
        <v>36</v>
      </c>
      <c r="N2041" t="str">
        <f>IF(AND(PESQUISA!$B$3&lt;&gt;"",OR(PESQUISA!$B$4="TODAS",B2041=PESQUISA!$B$4),ISNUMBER(SEARCH(PESQUISA!$B$3,D2041))),ROW()-1,"")</f>
        <v/>
      </c>
    </row>
    <row r="2042" spans="1:14" x14ac:dyDescent="0.3">
      <c r="A2042" t="s">
        <v>6191</v>
      </c>
      <c r="B2042" t="s">
        <v>29</v>
      </c>
      <c r="C2042" t="s">
        <v>6192</v>
      </c>
      <c r="D2042" t="s">
        <v>6193</v>
      </c>
      <c r="E2042" t="s">
        <v>6144</v>
      </c>
      <c r="F2042" s="7">
        <v>4.32</v>
      </c>
      <c r="G2042" t="s">
        <v>33</v>
      </c>
      <c r="H2042" t="s">
        <v>34</v>
      </c>
      <c r="I2042" t="s">
        <v>6145</v>
      </c>
      <c r="L2042" s="8">
        <v>0</v>
      </c>
      <c r="M2042" t="s">
        <v>36</v>
      </c>
      <c r="N2042" t="str">
        <f>IF(AND(PESQUISA!$B$3&lt;&gt;"",OR(PESQUISA!$B$4="TODAS",B2042=PESQUISA!$B$4),ISNUMBER(SEARCH(PESQUISA!$B$3,D2042))),ROW()-1,"")</f>
        <v/>
      </c>
    </row>
    <row r="2043" spans="1:14" x14ac:dyDescent="0.3">
      <c r="A2043" t="s">
        <v>6194</v>
      </c>
      <c r="B2043" t="s">
        <v>29</v>
      </c>
      <c r="C2043" t="s">
        <v>6195</v>
      </c>
      <c r="D2043" t="s">
        <v>6196</v>
      </c>
      <c r="E2043" t="s">
        <v>6144</v>
      </c>
      <c r="F2043" s="7">
        <v>0.46</v>
      </c>
      <c r="G2043" t="s">
        <v>33</v>
      </c>
      <c r="H2043" t="s">
        <v>34</v>
      </c>
      <c r="I2043" t="s">
        <v>6145</v>
      </c>
      <c r="L2043" s="8">
        <v>0</v>
      </c>
      <c r="M2043" t="s">
        <v>36</v>
      </c>
      <c r="N2043" t="str">
        <f>IF(AND(PESQUISA!$B$3&lt;&gt;"",OR(PESQUISA!$B$4="TODAS",B2043=PESQUISA!$B$4),ISNUMBER(SEARCH(PESQUISA!$B$3,D2043))),ROW()-1,"")</f>
        <v/>
      </c>
    </row>
    <row r="2044" spans="1:14" x14ac:dyDescent="0.3">
      <c r="A2044" t="s">
        <v>6197</v>
      </c>
      <c r="B2044" t="s">
        <v>29</v>
      </c>
      <c r="C2044" t="s">
        <v>6198</v>
      </c>
      <c r="D2044" t="s">
        <v>6199</v>
      </c>
      <c r="E2044" t="s">
        <v>6144</v>
      </c>
      <c r="F2044" s="7">
        <v>0.1</v>
      </c>
      <c r="G2044" t="s">
        <v>33</v>
      </c>
      <c r="H2044" t="s">
        <v>34</v>
      </c>
      <c r="I2044" t="s">
        <v>6145</v>
      </c>
      <c r="L2044" s="8">
        <v>0</v>
      </c>
      <c r="M2044" t="s">
        <v>36</v>
      </c>
      <c r="N2044" t="str">
        <f>IF(AND(PESQUISA!$B$3&lt;&gt;"",OR(PESQUISA!$B$4="TODAS",B2044=PESQUISA!$B$4),ISNUMBER(SEARCH(PESQUISA!$B$3,D2044))),ROW()-1,"")</f>
        <v/>
      </c>
    </row>
    <row r="2045" spans="1:14" x14ac:dyDescent="0.3">
      <c r="A2045" t="s">
        <v>6200</v>
      </c>
      <c r="B2045" t="s">
        <v>29</v>
      </c>
      <c r="C2045" t="s">
        <v>6201</v>
      </c>
      <c r="D2045" t="s">
        <v>6202</v>
      </c>
      <c r="E2045" t="s">
        <v>6144</v>
      </c>
      <c r="F2045" s="7">
        <v>0.57999999999999996</v>
      </c>
      <c r="G2045" t="s">
        <v>33</v>
      </c>
      <c r="H2045" t="s">
        <v>34</v>
      </c>
      <c r="I2045" t="s">
        <v>6145</v>
      </c>
      <c r="L2045" s="8">
        <v>0</v>
      </c>
      <c r="M2045" t="s">
        <v>36</v>
      </c>
      <c r="N2045" t="str">
        <f>IF(AND(PESQUISA!$B$3&lt;&gt;"",OR(PESQUISA!$B$4="TODAS",B2045=PESQUISA!$B$4),ISNUMBER(SEARCH(PESQUISA!$B$3,D2045))),ROW()-1,"")</f>
        <v/>
      </c>
    </row>
    <row r="2046" spans="1:14" x14ac:dyDescent="0.3">
      <c r="A2046" t="s">
        <v>6203</v>
      </c>
      <c r="B2046" t="s">
        <v>29</v>
      </c>
      <c r="C2046" t="s">
        <v>6204</v>
      </c>
      <c r="D2046" t="s">
        <v>6205</v>
      </c>
      <c r="E2046" t="s">
        <v>6144</v>
      </c>
      <c r="F2046" s="7">
        <v>5.12</v>
      </c>
      <c r="G2046" t="s">
        <v>33</v>
      </c>
      <c r="H2046" t="s">
        <v>34</v>
      </c>
      <c r="I2046" t="s">
        <v>6145</v>
      </c>
      <c r="L2046" s="8">
        <v>0</v>
      </c>
      <c r="M2046" t="s">
        <v>36</v>
      </c>
      <c r="N2046" t="str">
        <f>IF(AND(PESQUISA!$B$3&lt;&gt;"",OR(PESQUISA!$B$4="TODAS",B2046=PESQUISA!$B$4),ISNUMBER(SEARCH(PESQUISA!$B$3,D2046))),ROW()-1,"")</f>
        <v/>
      </c>
    </row>
    <row r="2047" spans="1:14" x14ac:dyDescent="0.3">
      <c r="A2047" t="s">
        <v>6206</v>
      </c>
      <c r="B2047" t="s">
        <v>29</v>
      </c>
      <c r="C2047" t="s">
        <v>6207</v>
      </c>
      <c r="D2047" t="s">
        <v>6208</v>
      </c>
      <c r="E2047" t="s">
        <v>6144</v>
      </c>
      <c r="G2047" t="s">
        <v>33</v>
      </c>
      <c r="H2047" t="s">
        <v>34</v>
      </c>
      <c r="I2047" t="s">
        <v>6145</v>
      </c>
      <c r="M2047" t="s">
        <v>53</v>
      </c>
      <c r="N2047" t="str">
        <f>IF(AND(PESQUISA!$B$3&lt;&gt;"",OR(PESQUISA!$B$4="TODAS",B2047=PESQUISA!$B$4),ISNUMBER(SEARCH(PESQUISA!$B$3,D2047))),ROW()-1,"")</f>
        <v/>
      </c>
    </row>
    <row r="2048" spans="1:14" x14ac:dyDescent="0.3">
      <c r="A2048" t="s">
        <v>6209</v>
      </c>
      <c r="B2048" t="s">
        <v>29</v>
      </c>
      <c r="C2048" t="s">
        <v>6210</v>
      </c>
      <c r="D2048" t="s">
        <v>6211</v>
      </c>
      <c r="E2048" t="s">
        <v>6144</v>
      </c>
      <c r="G2048" t="s">
        <v>33</v>
      </c>
      <c r="H2048" t="s">
        <v>34</v>
      </c>
      <c r="I2048" t="s">
        <v>6145</v>
      </c>
      <c r="M2048" t="s">
        <v>53</v>
      </c>
      <c r="N2048" t="str">
        <f>IF(AND(PESQUISA!$B$3&lt;&gt;"",OR(PESQUISA!$B$4="TODAS",B2048=PESQUISA!$B$4),ISNUMBER(SEARCH(PESQUISA!$B$3,D2048))),ROW()-1,"")</f>
        <v/>
      </c>
    </row>
    <row r="2049" spans="1:14" x14ac:dyDescent="0.3">
      <c r="A2049" t="s">
        <v>6212</v>
      </c>
      <c r="B2049" t="s">
        <v>29</v>
      </c>
      <c r="C2049" t="s">
        <v>6213</v>
      </c>
      <c r="D2049" t="s">
        <v>6214</v>
      </c>
      <c r="E2049" t="s">
        <v>6144</v>
      </c>
      <c r="G2049" t="s">
        <v>33</v>
      </c>
      <c r="H2049" t="s">
        <v>34</v>
      </c>
      <c r="I2049" t="s">
        <v>6145</v>
      </c>
      <c r="M2049" t="s">
        <v>53</v>
      </c>
      <c r="N2049" t="str">
        <f>IF(AND(PESQUISA!$B$3&lt;&gt;"",OR(PESQUISA!$B$4="TODAS",B2049=PESQUISA!$B$4),ISNUMBER(SEARCH(PESQUISA!$B$3,D2049))),ROW()-1,"")</f>
        <v/>
      </c>
    </row>
    <row r="2050" spans="1:14" x14ac:dyDescent="0.3">
      <c r="A2050" t="s">
        <v>6215</v>
      </c>
      <c r="B2050" t="s">
        <v>29</v>
      </c>
      <c r="C2050" t="s">
        <v>6216</v>
      </c>
      <c r="D2050" t="s">
        <v>6217</v>
      </c>
      <c r="E2050" t="s">
        <v>6144</v>
      </c>
      <c r="F2050" s="7">
        <v>0.74</v>
      </c>
      <c r="G2050" t="s">
        <v>33</v>
      </c>
      <c r="H2050" t="s">
        <v>34</v>
      </c>
      <c r="I2050" t="s">
        <v>6145</v>
      </c>
      <c r="L2050" s="8">
        <v>0</v>
      </c>
      <c r="M2050" t="s">
        <v>36</v>
      </c>
      <c r="N2050" t="str">
        <f>IF(AND(PESQUISA!$B$3&lt;&gt;"",OR(PESQUISA!$B$4="TODAS",B2050=PESQUISA!$B$4),ISNUMBER(SEARCH(PESQUISA!$B$3,D2050))),ROW()-1,"")</f>
        <v/>
      </c>
    </row>
    <row r="2051" spans="1:14" x14ac:dyDescent="0.3">
      <c r="A2051" t="s">
        <v>6218</v>
      </c>
      <c r="B2051" t="s">
        <v>29</v>
      </c>
      <c r="C2051" t="s">
        <v>6219</v>
      </c>
      <c r="D2051" t="s">
        <v>6220</v>
      </c>
      <c r="E2051" t="s">
        <v>6144</v>
      </c>
      <c r="F2051" s="7">
        <v>0.37</v>
      </c>
      <c r="G2051" t="s">
        <v>33</v>
      </c>
      <c r="H2051" t="s">
        <v>34</v>
      </c>
      <c r="I2051" t="s">
        <v>6145</v>
      </c>
      <c r="L2051" s="8">
        <v>0</v>
      </c>
      <c r="M2051" t="s">
        <v>36</v>
      </c>
      <c r="N2051" t="str">
        <f>IF(AND(PESQUISA!$B$3&lt;&gt;"",OR(PESQUISA!$B$4="TODAS",B2051=PESQUISA!$B$4),ISNUMBER(SEARCH(PESQUISA!$B$3,D2051))),ROW()-1,"")</f>
        <v/>
      </c>
    </row>
    <row r="2052" spans="1:14" x14ac:dyDescent="0.3">
      <c r="A2052" t="s">
        <v>6221</v>
      </c>
      <c r="B2052" t="s">
        <v>29</v>
      </c>
      <c r="C2052" t="s">
        <v>6222</v>
      </c>
      <c r="D2052" t="s">
        <v>6223</v>
      </c>
      <c r="E2052" t="s">
        <v>6144</v>
      </c>
      <c r="F2052" s="7">
        <v>0.08</v>
      </c>
      <c r="G2052" t="s">
        <v>33</v>
      </c>
      <c r="H2052" t="s">
        <v>34</v>
      </c>
      <c r="I2052" t="s">
        <v>6145</v>
      </c>
      <c r="L2052" s="8">
        <v>0</v>
      </c>
      <c r="M2052" t="s">
        <v>36</v>
      </c>
      <c r="N2052" t="str">
        <f>IF(AND(PESQUISA!$B$3&lt;&gt;"",OR(PESQUISA!$B$4="TODAS",B2052=PESQUISA!$B$4),ISNUMBER(SEARCH(PESQUISA!$B$3,D2052))),ROW()-1,"")</f>
        <v/>
      </c>
    </row>
    <row r="2053" spans="1:14" x14ac:dyDescent="0.3">
      <c r="A2053" t="s">
        <v>6224</v>
      </c>
      <c r="B2053" t="s">
        <v>29</v>
      </c>
      <c r="C2053" t="s">
        <v>6225</v>
      </c>
      <c r="D2053" t="s">
        <v>6226</v>
      </c>
      <c r="E2053" t="s">
        <v>6144</v>
      </c>
      <c r="F2053" s="7">
        <v>0.4</v>
      </c>
      <c r="G2053" t="s">
        <v>33</v>
      </c>
      <c r="H2053" t="s">
        <v>34</v>
      </c>
      <c r="I2053" t="s">
        <v>6145</v>
      </c>
      <c r="L2053" s="8">
        <v>0</v>
      </c>
      <c r="M2053" t="s">
        <v>36</v>
      </c>
      <c r="N2053" t="str">
        <f>IF(AND(PESQUISA!$B$3&lt;&gt;"",OR(PESQUISA!$B$4="TODAS",B2053=PESQUISA!$B$4),ISNUMBER(SEARCH(PESQUISA!$B$3,D2053))),ROW()-1,"")</f>
        <v/>
      </c>
    </row>
    <row r="2054" spans="1:14" x14ac:dyDescent="0.3">
      <c r="A2054" t="s">
        <v>6227</v>
      </c>
      <c r="B2054" t="s">
        <v>29</v>
      </c>
      <c r="C2054" t="s">
        <v>6228</v>
      </c>
      <c r="D2054" t="s">
        <v>6229</v>
      </c>
      <c r="E2054" t="s">
        <v>6144</v>
      </c>
      <c r="F2054" s="7">
        <v>1.47</v>
      </c>
      <c r="G2054" t="s">
        <v>33</v>
      </c>
      <c r="H2054" t="s">
        <v>34</v>
      </c>
      <c r="I2054" t="s">
        <v>6145</v>
      </c>
      <c r="L2054" s="8">
        <v>0</v>
      </c>
      <c r="M2054" t="s">
        <v>36</v>
      </c>
      <c r="N2054" t="str">
        <f>IF(AND(PESQUISA!$B$3&lt;&gt;"",OR(PESQUISA!$B$4="TODAS",B2054=PESQUISA!$B$4),ISNUMBER(SEARCH(PESQUISA!$B$3,D2054))),ROW()-1,"")</f>
        <v/>
      </c>
    </row>
    <row r="2055" spans="1:14" x14ac:dyDescent="0.3">
      <c r="A2055" t="s">
        <v>6230</v>
      </c>
      <c r="B2055" t="s">
        <v>29</v>
      </c>
      <c r="C2055" t="s">
        <v>6231</v>
      </c>
      <c r="D2055" t="s">
        <v>6232</v>
      </c>
      <c r="E2055" t="s">
        <v>6144</v>
      </c>
      <c r="F2055" s="7">
        <v>1.5</v>
      </c>
      <c r="G2055" t="s">
        <v>33</v>
      </c>
      <c r="H2055" t="s">
        <v>34</v>
      </c>
      <c r="I2055" t="s">
        <v>6145</v>
      </c>
      <c r="L2055" s="8">
        <v>0</v>
      </c>
      <c r="M2055" t="s">
        <v>36</v>
      </c>
      <c r="N2055" t="str">
        <f>IF(AND(PESQUISA!$B$3&lt;&gt;"",OR(PESQUISA!$B$4="TODAS",B2055=PESQUISA!$B$4),ISNUMBER(SEARCH(PESQUISA!$B$3,D2055))),ROW()-1,"")</f>
        <v/>
      </c>
    </row>
    <row r="2056" spans="1:14" x14ac:dyDescent="0.3">
      <c r="A2056" t="s">
        <v>6233</v>
      </c>
      <c r="B2056" t="s">
        <v>29</v>
      </c>
      <c r="C2056" t="s">
        <v>6234</v>
      </c>
      <c r="D2056" t="s">
        <v>6235</v>
      </c>
      <c r="E2056" t="s">
        <v>6144</v>
      </c>
      <c r="F2056" s="7">
        <v>0.34</v>
      </c>
      <c r="G2056" t="s">
        <v>33</v>
      </c>
      <c r="H2056" t="s">
        <v>34</v>
      </c>
      <c r="I2056" t="s">
        <v>6145</v>
      </c>
      <c r="L2056" s="8">
        <v>0</v>
      </c>
      <c r="M2056" t="s">
        <v>36</v>
      </c>
      <c r="N2056" t="str">
        <f>IF(AND(PESQUISA!$B$3&lt;&gt;"",OR(PESQUISA!$B$4="TODAS",B2056=PESQUISA!$B$4),ISNUMBER(SEARCH(PESQUISA!$B$3,D2056))),ROW()-1,"")</f>
        <v/>
      </c>
    </row>
    <row r="2057" spans="1:14" x14ac:dyDescent="0.3">
      <c r="A2057" t="s">
        <v>6236</v>
      </c>
      <c r="B2057" t="s">
        <v>29</v>
      </c>
      <c r="C2057" t="s">
        <v>6237</v>
      </c>
      <c r="D2057" t="s">
        <v>6238</v>
      </c>
      <c r="E2057" t="s">
        <v>6144</v>
      </c>
      <c r="F2057" s="7">
        <v>1.65</v>
      </c>
      <c r="G2057" t="s">
        <v>33</v>
      </c>
      <c r="H2057" t="s">
        <v>34</v>
      </c>
      <c r="I2057" t="s">
        <v>6145</v>
      </c>
      <c r="L2057" s="8">
        <v>0</v>
      </c>
      <c r="M2057" t="s">
        <v>36</v>
      </c>
      <c r="N2057" t="str">
        <f>IF(AND(PESQUISA!$B$3&lt;&gt;"",OR(PESQUISA!$B$4="TODAS",B2057=PESQUISA!$B$4),ISNUMBER(SEARCH(PESQUISA!$B$3,D2057))),ROW()-1,"")</f>
        <v/>
      </c>
    </row>
    <row r="2058" spans="1:14" x14ac:dyDescent="0.3">
      <c r="A2058" t="s">
        <v>6239</v>
      </c>
      <c r="B2058" t="s">
        <v>29</v>
      </c>
      <c r="C2058" t="s">
        <v>6240</v>
      </c>
      <c r="D2058" t="s">
        <v>6241</v>
      </c>
      <c r="E2058" t="s">
        <v>6144</v>
      </c>
      <c r="F2058" s="7">
        <v>2.95</v>
      </c>
      <c r="G2058" t="s">
        <v>33</v>
      </c>
      <c r="H2058" t="s">
        <v>34</v>
      </c>
      <c r="I2058" t="s">
        <v>6145</v>
      </c>
      <c r="L2058" s="8">
        <v>0</v>
      </c>
      <c r="M2058" t="s">
        <v>36</v>
      </c>
      <c r="N2058" t="str">
        <f>IF(AND(PESQUISA!$B$3&lt;&gt;"",OR(PESQUISA!$B$4="TODAS",B2058=PESQUISA!$B$4),ISNUMBER(SEARCH(PESQUISA!$B$3,D2058))),ROW()-1,"")</f>
        <v/>
      </c>
    </row>
    <row r="2059" spans="1:14" x14ac:dyDescent="0.3">
      <c r="A2059" t="s">
        <v>6242</v>
      </c>
      <c r="B2059" t="s">
        <v>29</v>
      </c>
      <c r="C2059" t="s">
        <v>6243</v>
      </c>
      <c r="D2059" t="s">
        <v>6244</v>
      </c>
      <c r="E2059" t="s">
        <v>6144</v>
      </c>
      <c r="F2059" s="7">
        <v>1.83</v>
      </c>
      <c r="G2059" t="s">
        <v>33</v>
      </c>
      <c r="H2059" t="s">
        <v>34</v>
      </c>
      <c r="I2059" t="s">
        <v>6145</v>
      </c>
      <c r="L2059" s="8">
        <v>0</v>
      </c>
      <c r="M2059" t="s">
        <v>36</v>
      </c>
      <c r="N2059" t="str">
        <f>IF(AND(PESQUISA!$B$3&lt;&gt;"",OR(PESQUISA!$B$4="TODAS",B2059=PESQUISA!$B$4),ISNUMBER(SEARCH(PESQUISA!$B$3,D2059))),ROW()-1,"")</f>
        <v/>
      </c>
    </row>
    <row r="2060" spans="1:14" x14ac:dyDescent="0.3">
      <c r="A2060" t="s">
        <v>6245</v>
      </c>
      <c r="B2060" t="s">
        <v>29</v>
      </c>
      <c r="C2060" t="s">
        <v>6246</v>
      </c>
      <c r="D2060" t="s">
        <v>6247</v>
      </c>
      <c r="E2060" t="s">
        <v>6144</v>
      </c>
      <c r="F2060" s="7">
        <v>0.42</v>
      </c>
      <c r="G2060" t="s">
        <v>33</v>
      </c>
      <c r="H2060" t="s">
        <v>34</v>
      </c>
      <c r="I2060" t="s">
        <v>6145</v>
      </c>
      <c r="L2060" s="8">
        <v>0</v>
      </c>
      <c r="M2060" t="s">
        <v>36</v>
      </c>
      <c r="N2060" t="str">
        <f>IF(AND(PESQUISA!$B$3&lt;&gt;"",OR(PESQUISA!$B$4="TODAS",B2060=PESQUISA!$B$4),ISNUMBER(SEARCH(PESQUISA!$B$3,D2060))),ROW()-1,"")</f>
        <v/>
      </c>
    </row>
    <row r="2061" spans="1:14" x14ac:dyDescent="0.3">
      <c r="A2061" t="s">
        <v>6248</v>
      </c>
      <c r="B2061" t="s">
        <v>29</v>
      </c>
      <c r="C2061" t="s">
        <v>6249</v>
      </c>
      <c r="D2061" t="s">
        <v>6250</v>
      </c>
      <c r="E2061" t="s">
        <v>6144</v>
      </c>
      <c r="F2061" s="7">
        <v>2.29</v>
      </c>
      <c r="G2061" t="s">
        <v>33</v>
      </c>
      <c r="H2061" t="s">
        <v>34</v>
      </c>
      <c r="I2061" t="s">
        <v>6145</v>
      </c>
      <c r="L2061" s="8">
        <v>0</v>
      </c>
      <c r="M2061" t="s">
        <v>36</v>
      </c>
      <c r="N2061" t="str">
        <f>IF(AND(PESQUISA!$B$3&lt;&gt;"",OR(PESQUISA!$B$4="TODAS",B2061=PESQUISA!$B$4),ISNUMBER(SEARCH(PESQUISA!$B$3,D2061))),ROW()-1,"")</f>
        <v/>
      </c>
    </row>
    <row r="2062" spans="1:14" x14ac:dyDescent="0.3">
      <c r="A2062" t="s">
        <v>6251</v>
      </c>
      <c r="B2062" t="s">
        <v>29</v>
      </c>
      <c r="C2062" t="s">
        <v>6252</v>
      </c>
      <c r="D2062" t="s">
        <v>6253</v>
      </c>
      <c r="E2062" t="s">
        <v>6144</v>
      </c>
      <c r="F2062" s="7">
        <v>8.65</v>
      </c>
      <c r="G2062" t="s">
        <v>33</v>
      </c>
      <c r="H2062" t="s">
        <v>34</v>
      </c>
      <c r="I2062" t="s">
        <v>6145</v>
      </c>
      <c r="L2062" s="8">
        <v>0</v>
      </c>
      <c r="M2062" t="s">
        <v>36</v>
      </c>
      <c r="N2062" t="str">
        <f>IF(AND(PESQUISA!$B$3&lt;&gt;"",OR(PESQUISA!$B$4="TODAS",B2062=PESQUISA!$B$4),ISNUMBER(SEARCH(PESQUISA!$B$3,D2062))),ROW()-1,"")</f>
        <v/>
      </c>
    </row>
    <row r="2063" spans="1:14" x14ac:dyDescent="0.3">
      <c r="A2063" t="s">
        <v>6254</v>
      </c>
      <c r="B2063" t="s">
        <v>29</v>
      </c>
      <c r="C2063" t="s">
        <v>6255</v>
      </c>
      <c r="D2063" t="s">
        <v>6256</v>
      </c>
      <c r="E2063" t="s">
        <v>6144</v>
      </c>
      <c r="F2063" s="7">
        <v>0.73</v>
      </c>
      <c r="G2063" t="s">
        <v>33</v>
      </c>
      <c r="H2063" t="s">
        <v>34</v>
      </c>
      <c r="I2063" t="s">
        <v>6145</v>
      </c>
      <c r="L2063" s="8">
        <v>0</v>
      </c>
      <c r="M2063" t="s">
        <v>36</v>
      </c>
      <c r="N2063" t="str">
        <f>IF(AND(PESQUISA!$B$3&lt;&gt;"",OR(PESQUISA!$B$4="TODAS",B2063=PESQUISA!$B$4),ISNUMBER(SEARCH(PESQUISA!$B$3,D2063))),ROW()-1,"")</f>
        <v/>
      </c>
    </row>
    <row r="2064" spans="1:14" x14ac:dyDescent="0.3">
      <c r="A2064" t="s">
        <v>6257</v>
      </c>
      <c r="B2064" t="s">
        <v>29</v>
      </c>
      <c r="C2064" t="s">
        <v>6258</v>
      </c>
      <c r="D2064" t="s">
        <v>6259</v>
      </c>
      <c r="E2064" t="s">
        <v>6144</v>
      </c>
      <c r="F2064" s="7">
        <v>0.17</v>
      </c>
      <c r="G2064" t="s">
        <v>33</v>
      </c>
      <c r="H2064" t="s">
        <v>34</v>
      </c>
      <c r="I2064" t="s">
        <v>6145</v>
      </c>
      <c r="L2064" s="8">
        <v>0</v>
      </c>
      <c r="M2064" t="s">
        <v>36</v>
      </c>
      <c r="N2064" t="str">
        <f>IF(AND(PESQUISA!$B$3&lt;&gt;"",OR(PESQUISA!$B$4="TODAS",B2064=PESQUISA!$B$4),ISNUMBER(SEARCH(PESQUISA!$B$3,D2064))),ROW()-1,"")</f>
        <v/>
      </c>
    </row>
    <row r="2065" spans="1:14" x14ac:dyDescent="0.3">
      <c r="A2065" t="s">
        <v>6260</v>
      </c>
      <c r="B2065" t="s">
        <v>29</v>
      </c>
      <c r="C2065" t="s">
        <v>6261</v>
      </c>
      <c r="D2065" t="s">
        <v>6262</v>
      </c>
      <c r="E2065" t="s">
        <v>6144</v>
      </c>
      <c r="F2065" s="7">
        <v>0.8</v>
      </c>
      <c r="G2065" t="s">
        <v>33</v>
      </c>
      <c r="H2065" t="s">
        <v>34</v>
      </c>
      <c r="I2065" t="s">
        <v>6145</v>
      </c>
      <c r="L2065" s="8">
        <v>0</v>
      </c>
      <c r="M2065" t="s">
        <v>36</v>
      </c>
      <c r="N2065" t="str">
        <f>IF(AND(PESQUISA!$B$3&lt;&gt;"",OR(PESQUISA!$B$4="TODAS",B2065=PESQUISA!$B$4),ISNUMBER(SEARCH(PESQUISA!$B$3,D2065))),ROW()-1,"")</f>
        <v/>
      </c>
    </row>
    <row r="2066" spans="1:14" x14ac:dyDescent="0.3">
      <c r="A2066" t="s">
        <v>6263</v>
      </c>
      <c r="B2066" t="s">
        <v>29</v>
      </c>
      <c r="C2066" t="s">
        <v>6264</v>
      </c>
      <c r="D2066" t="s">
        <v>6265</v>
      </c>
      <c r="E2066" t="s">
        <v>6144</v>
      </c>
      <c r="F2066" s="7">
        <v>11.41</v>
      </c>
      <c r="G2066" t="s">
        <v>33</v>
      </c>
      <c r="H2066" t="s">
        <v>34</v>
      </c>
      <c r="I2066" t="s">
        <v>6145</v>
      </c>
      <c r="L2066" s="8">
        <v>0</v>
      </c>
      <c r="M2066" t="s">
        <v>36</v>
      </c>
      <c r="N2066" t="str">
        <f>IF(AND(PESQUISA!$B$3&lt;&gt;"",OR(PESQUISA!$B$4="TODAS",B2066=PESQUISA!$B$4),ISNUMBER(SEARCH(PESQUISA!$B$3,D2066))),ROW()-1,"")</f>
        <v/>
      </c>
    </row>
    <row r="2067" spans="1:14" x14ac:dyDescent="0.3">
      <c r="A2067" t="s">
        <v>6266</v>
      </c>
      <c r="B2067" t="s">
        <v>29</v>
      </c>
      <c r="C2067" t="s">
        <v>6267</v>
      </c>
      <c r="D2067" t="s">
        <v>6268</v>
      </c>
      <c r="E2067" t="s">
        <v>6144</v>
      </c>
      <c r="G2067" t="s">
        <v>33</v>
      </c>
      <c r="H2067" t="s">
        <v>34</v>
      </c>
      <c r="I2067" t="s">
        <v>6145</v>
      </c>
      <c r="M2067" t="s">
        <v>53</v>
      </c>
      <c r="N2067" t="str">
        <f>IF(AND(PESQUISA!$B$3&lt;&gt;"",OR(PESQUISA!$B$4="TODAS",B2067=PESQUISA!$B$4),ISNUMBER(SEARCH(PESQUISA!$B$3,D2067))),ROW()-1,"")</f>
        <v/>
      </c>
    </row>
    <row r="2068" spans="1:14" x14ac:dyDescent="0.3">
      <c r="A2068" t="s">
        <v>6269</v>
      </c>
      <c r="B2068" t="s">
        <v>29</v>
      </c>
      <c r="C2068" t="s">
        <v>6270</v>
      </c>
      <c r="D2068" t="s">
        <v>6271</v>
      </c>
      <c r="E2068" t="s">
        <v>6144</v>
      </c>
      <c r="G2068" t="s">
        <v>33</v>
      </c>
      <c r="H2068" t="s">
        <v>34</v>
      </c>
      <c r="I2068" t="s">
        <v>6145</v>
      </c>
      <c r="M2068" t="s">
        <v>53</v>
      </c>
      <c r="N2068" t="str">
        <f>IF(AND(PESQUISA!$B$3&lt;&gt;"",OR(PESQUISA!$B$4="TODAS",B2068=PESQUISA!$B$4),ISNUMBER(SEARCH(PESQUISA!$B$3,D2068))),ROW()-1,"")</f>
        <v/>
      </c>
    </row>
    <row r="2069" spans="1:14" x14ac:dyDescent="0.3">
      <c r="A2069" t="s">
        <v>6272</v>
      </c>
      <c r="B2069" t="s">
        <v>29</v>
      </c>
      <c r="C2069" t="s">
        <v>6273</v>
      </c>
      <c r="D2069" t="s">
        <v>6274</v>
      </c>
      <c r="E2069" t="s">
        <v>6144</v>
      </c>
      <c r="G2069" t="s">
        <v>33</v>
      </c>
      <c r="H2069" t="s">
        <v>34</v>
      </c>
      <c r="I2069" t="s">
        <v>6145</v>
      </c>
      <c r="M2069" t="s">
        <v>53</v>
      </c>
      <c r="N2069" t="str">
        <f>IF(AND(PESQUISA!$B$3&lt;&gt;"",OR(PESQUISA!$B$4="TODAS",B2069=PESQUISA!$B$4),ISNUMBER(SEARCH(PESQUISA!$B$3,D2069))),ROW()-1,"")</f>
        <v/>
      </c>
    </row>
    <row r="2070" spans="1:14" x14ac:dyDescent="0.3">
      <c r="A2070" t="s">
        <v>6275</v>
      </c>
      <c r="B2070" t="s">
        <v>29</v>
      </c>
      <c r="C2070" t="s">
        <v>6276</v>
      </c>
      <c r="D2070" t="s">
        <v>6277</v>
      </c>
      <c r="E2070" t="s">
        <v>6144</v>
      </c>
      <c r="F2070" s="7">
        <v>1.23</v>
      </c>
      <c r="G2070" t="s">
        <v>33</v>
      </c>
      <c r="H2070" t="s">
        <v>34</v>
      </c>
      <c r="I2070" t="s">
        <v>6145</v>
      </c>
      <c r="L2070" s="8">
        <v>0</v>
      </c>
      <c r="M2070" t="s">
        <v>36</v>
      </c>
      <c r="N2070" t="str">
        <f>IF(AND(PESQUISA!$B$3&lt;&gt;"",OR(PESQUISA!$B$4="TODAS",B2070=PESQUISA!$B$4),ISNUMBER(SEARCH(PESQUISA!$B$3,D2070))),ROW()-1,"")</f>
        <v/>
      </c>
    </row>
    <row r="2071" spans="1:14" x14ac:dyDescent="0.3">
      <c r="A2071" t="s">
        <v>6278</v>
      </c>
      <c r="B2071" t="s">
        <v>29</v>
      </c>
      <c r="C2071" t="s">
        <v>6279</v>
      </c>
      <c r="D2071" t="s">
        <v>6280</v>
      </c>
      <c r="E2071" t="s">
        <v>6144</v>
      </c>
      <c r="F2071" s="7">
        <v>4.5199999999999996</v>
      </c>
      <c r="G2071" t="s">
        <v>33</v>
      </c>
      <c r="H2071" t="s">
        <v>34</v>
      </c>
      <c r="I2071" t="s">
        <v>6145</v>
      </c>
      <c r="L2071" s="8">
        <v>0</v>
      </c>
      <c r="M2071" t="s">
        <v>36</v>
      </c>
      <c r="N2071" t="str">
        <f>IF(AND(PESQUISA!$B$3&lt;&gt;"",OR(PESQUISA!$B$4="TODAS",B2071=PESQUISA!$B$4),ISNUMBER(SEARCH(PESQUISA!$B$3,D2071))),ROW()-1,"")</f>
        <v/>
      </c>
    </row>
    <row r="2072" spans="1:14" x14ac:dyDescent="0.3">
      <c r="A2072" t="s">
        <v>6281</v>
      </c>
      <c r="B2072" t="s">
        <v>29</v>
      </c>
      <c r="C2072" t="s">
        <v>6282</v>
      </c>
      <c r="D2072" t="s">
        <v>6283</v>
      </c>
      <c r="E2072" t="s">
        <v>6144</v>
      </c>
      <c r="F2072" s="7">
        <v>1.04</v>
      </c>
      <c r="G2072" t="s">
        <v>33</v>
      </c>
      <c r="H2072" t="s">
        <v>34</v>
      </c>
      <c r="I2072" t="s">
        <v>6145</v>
      </c>
      <c r="L2072" s="8">
        <v>0</v>
      </c>
      <c r="M2072" t="s">
        <v>36</v>
      </c>
      <c r="N2072" t="str">
        <f>IF(AND(PESQUISA!$B$3&lt;&gt;"",OR(PESQUISA!$B$4="TODAS",B2072=PESQUISA!$B$4),ISNUMBER(SEARCH(PESQUISA!$B$3,D2072))),ROW()-1,"")</f>
        <v/>
      </c>
    </row>
    <row r="2073" spans="1:14" x14ac:dyDescent="0.3">
      <c r="A2073" t="s">
        <v>6284</v>
      </c>
      <c r="B2073" t="s">
        <v>29</v>
      </c>
      <c r="C2073" t="s">
        <v>6285</v>
      </c>
      <c r="D2073" t="s">
        <v>6286</v>
      </c>
      <c r="E2073" t="s">
        <v>6144</v>
      </c>
      <c r="F2073" s="7">
        <v>4.9400000000000004</v>
      </c>
      <c r="G2073" t="s">
        <v>33</v>
      </c>
      <c r="H2073" t="s">
        <v>34</v>
      </c>
      <c r="I2073" t="s">
        <v>6145</v>
      </c>
      <c r="L2073" s="8">
        <v>0</v>
      </c>
      <c r="M2073" t="s">
        <v>36</v>
      </c>
      <c r="N2073" t="str">
        <f>IF(AND(PESQUISA!$B$3&lt;&gt;"",OR(PESQUISA!$B$4="TODAS",B2073=PESQUISA!$B$4),ISNUMBER(SEARCH(PESQUISA!$B$3,D2073))),ROW()-1,"")</f>
        <v/>
      </c>
    </row>
    <row r="2074" spans="1:14" x14ac:dyDescent="0.3">
      <c r="A2074" t="s">
        <v>6287</v>
      </c>
      <c r="B2074" t="s">
        <v>29</v>
      </c>
      <c r="C2074" t="s">
        <v>6288</v>
      </c>
      <c r="D2074" t="s">
        <v>6289</v>
      </c>
      <c r="E2074" t="s">
        <v>6144</v>
      </c>
      <c r="F2074" s="7">
        <v>7.51</v>
      </c>
      <c r="G2074" t="s">
        <v>33</v>
      </c>
      <c r="H2074" t="s">
        <v>34</v>
      </c>
      <c r="I2074" t="s">
        <v>6145</v>
      </c>
      <c r="L2074" s="8">
        <v>0</v>
      </c>
      <c r="M2074" t="s">
        <v>36</v>
      </c>
      <c r="N2074" t="str">
        <f>IF(AND(PESQUISA!$B$3&lt;&gt;"",OR(PESQUISA!$B$4="TODAS",B2074=PESQUISA!$B$4),ISNUMBER(SEARCH(PESQUISA!$B$3,D2074))),ROW()-1,"")</f>
        <v/>
      </c>
    </row>
    <row r="2075" spans="1:14" x14ac:dyDescent="0.3">
      <c r="A2075" t="s">
        <v>6290</v>
      </c>
      <c r="B2075" t="s">
        <v>29</v>
      </c>
      <c r="C2075" t="s">
        <v>6291</v>
      </c>
      <c r="D2075" t="s">
        <v>6292</v>
      </c>
      <c r="E2075" t="s">
        <v>6144</v>
      </c>
      <c r="F2075" s="7">
        <v>4.84</v>
      </c>
      <c r="G2075" t="s">
        <v>33</v>
      </c>
      <c r="H2075" t="s">
        <v>34</v>
      </c>
      <c r="I2075" t="s">
        <v>6145</v>
      </c>
      <c r="L2075" s="8">
        <v>0</v>
      </c>
      <c r="M2075" t="s">
        <v>36</v>
      </c>
      <c r="N2075" t="str">
        <f>IF(AND(PESQUISA!$B$3&lt;&gt;"",OR(PESQUISA!$B$4="TODAS",B2075=PESQUISA!$B$4),ISNUMBER(SEARCH(PESQUISA!$B$3,D2075))),ROW()-1,"")</f>
        <v/>
      </c>
    </row>
    <row r="2076" spans="1:14" x14ac:dyDescent="0.3">
      <c r="A2076" t="s">
        <v>6293</v>
      </c>
      <c r="B2076" t="s">
        <v>29</v>
      </c>
      <c r="C2076" t="s">
        <v>6294</v>
      </c>
      <c r="D2076" t="s">
        <v>6295</v>
      </c>
      <c r="E2076" t="s">
        <v>6144</v>
      </c>
      <c r="F2076" s="7">
        <v>1.1200000000000001</v>
      </c>
      <c r="G2076" t="s">
        <v>33</v>
      </c>
      <c r="H2076" t="s">
        <v>34</v>
      </c>
      <c r="I2076" t="s">
        <v>6145</v>
      </c>
      <c r="L2076" s="8">
        <v>0</v>
      </c>
      <c r="M2076" t="s">
        <v>36</v>
      </c>
      <c r="N2076" t="str">
        <f>IF(AND(PESQUISA!$B$3&lt;&gt;"",OR(PESQUISA!$B$4="TODAS",B2076=PESQUISA!$B$4),ISNUMBER(SEARCH(PESQUISA!$B$3,D2076))),ROW()-1,"")</f>
        <v/>
      </c>
    </row>
    <row r="2077" spans="1:14" x14ac:dyDescent="0.3">
      <c r="A2077" t="s">
        <v>6296</v>
      </c>
      <c r="B2077" t="s">
        <v>29</v>
      </c>
      <c r="C2077" t="s">
        <v>6297</v>
      </c>
      <c r="D2077" t="s">
        <v>6298</v>
      </c>
      <c r="E2077" t="s">
        <v>6144</v>
      </c>
      <c r="F2077" s="7">
        <v>5.3</v>
      </c>
      <c r="G2077" t="s">
        <v>33</v>
      </c>
      <c r="H2077" t="s">
        <v>34</v>
      </c>
      <c r="I2077" t="s">
        <v>6145</v>
      </c>
      <c r="L2077" s="8">
        <v>0</v>
      </c>
      <c r="M2077" t="s">
        <v>36</v>
      </c>
      <c r="N2077" t="str">
        <f>IF(AND(PESQUISA!$B$3&lt;&gt;"",OR(PESQUISA!$B$4="TODAS",B2077=PESQUISA!$B$4),ISNUMBER(SEARCH(PESQUISA!$B$3,D2077))),ROW()-1,"")</f>
        <v/>
      </c>
    </row>
    <row r="2078" spans="1:14" x14ac:dyDescent="0.3">
      <c r="A2078" t="s">
        <v>6299</v>
      </c>
      <c r="B2078" t="s">
        <v>29</v>
      </c>
      <c r="C2078" t="s">
        <v>6300</v>
      </c>
      <c r="D2078" t="s">
        <v>6301</v>
      </c>
      <c r="E2078" t="s">
        <v>6144</v>
      </c>
      <c r="F2078" s="7">
        <v>7.51</v>
      </c>
      <c r="G2078" t="s">
        <v>33</v>
      </c>
      <c r="H2078" t="s">
        <v>34</v>
      </c>
      <c r="I2078" t="s">
        <v>6145</v>
      </c>
      <c r="L2078" s="8">
        <v>0</v>
      </c>
      <c r="M2078" t="s">
        <v>36</v>
      </c>
      <c r="N2078" t="str">
        <f>IF(AND(PESQUISA!$B$3&lt;&gt;"",OR(PESQUISA!$B$4="TODAS",B2078=PESQUISA!$B$4),ISNUMBER(SEARCH(PESQUISA!$B$3,D2078))),ROW()-1,"")</f>
        <v/>
      </c>
    </row>
    <row r="2079" spans="1:14" x14ac:dyDescent="0.3">
      <c r="A2079" t="s">
        <v>6302</v>
      </c>
      <c r="B2079" t="s">
        <v>29</v>
      </c>
      <c r="C2079" t="s">
        <v>6303</v>
      </c>
      <c r="D2079" t="s">
        <v>6304</v>
      </c>
      <c r="E2079" t="s">
        <v>6144</v>
      </c>
      <c r="F2079" s="7">
        <v>0.46</v>
      </c>
      <c r="G2079" t="s">
        <v>33</v>
      </c>
      <c r="H2079" t="s">
        <v>34</v>
      </c>
      <c r="I2079" t="s">
        <v>6145</v>
      </c>
      <c r="L2079" s="8">
        <v>0</v>
      </c>
      <c r="M2079" t="s">
        <v>36</v>
      </c>
      <c r="N2079" t="str">
        <f>IF(AND(PESQUISA!$B$3&lt;&gt;"",OR(PESQUISA!$B$4="TODAS",B2079=PESQUISA!$B$4),ISNUMBER(SEARCH(PESQUISA!$B$3,D2079))),ROW()-1,"")</f>
        <v/>
      </c>
    </row>
    <row r="2080" spans="1:14" x14ac:dyDescent="0.3">
      <c r="A2080" t="s">
        <v>6305</v>
      </c>
      <c r="B2080" t="s">
        <v>29</v>
      </c>
      <c r="C2080" t="s">
        <v>6306</v>
      </c>
      <c r="D2080" t="s">
        <v>6307</v>
      </c>
      <c r="E2080" t="s">
        <v>6144</v>
      </c>
      <c r="F2080" s="7">
        <v>0.1</v>
      </c>
      <c r="G2080" t="s">
        <v>33</v>
      </c>
      <c r="H2080" t="s">
        <v>34</v>
      </c>
      <c r="I2080" t="s">
        <v>6145</v>
      </c>
      <c r="L2080" s="8">
        <v>0</v>
      </c>
      <c r="M2080" t="s">
        <v>36</v>
      </c>
      <c r="N2080" t="str">
        <f>IF(AND(PESQUISA!$B$3&lt;&gt;"",OR(PESQUISA!$B$4="TODAS",B2080=PESQUISA!$B$4),ISNUMBER(SEARCH(PESQUISA!$B$3,D2080))),ROW()-1,"")</f>
        <v/>
      </c>
    </row>
    <row r="2081" spans="1:14" x14ac:dyDescent="0.3">
      <c r="A2081" t="s">
        <v>6308</v>
      </c>
      <c r="B2081" t="s">
        <v>29</v>
      </c>
      <c r="C2081" t="s">
        <v>6309</v>
      </c>
      <c r="D2081" t="s">
        <v>6310</v>
      </c>
      <c r="E2081" t="s">
        <v>6144</v>
      </c>
      <c r="F2081" s="7">
        <v>0.5</v>
      </c>
      <c r="G2081" t="s">
        <v>33</v>
      </c>
      <c r="H2081" t="s">
        <v>34</v>
      </c>
      <c r="I2081" t="s">
        <v>6145</v>
      </c>
      <c r="L2081" s="8">
        <v>0</v>
      </c>
      <c r="M2081" t="s">
        <v>36</v>
      </c>
      <c r="N2081" t="str">
        <f>IF(AND(PESQUISA!$B$3&lt;&gt;"",OR(PESQUISA!$B$4="TODAS",B2081=PESQUISA!$B$4),ISNUMBER(SEARCH(PESQUISA!$B$3,D2081))),ROW()-1,"")</f>
        <v/>
      </c>
    </row>
    <row r="2082" spans="1:14" x14ac:dyDescent="0.3">
      <c r="A2082" t="s">
        <v>6311</v>
      </c>
      <c r="B2082" t="s">
        <v>29</v>
      </c>
      <c r="C2082" t="s">
        <v>6312</v>
      </c>
      <c r="D2082" t="s">
        <v>6313</v>
      </c>
      <c r="E2082" t="s">
        <v>6144</v>
      </c>
      <c r="F2082" s="7">
        <v>2.25</v>
      </c>
      <c r="G2082" t="s">
        <v>33</v>
      </c>
      <c r="H2082" t="s">
        <v>34</v>
      </c>
      <c r="I2082" t="s">
        <v>6145</v>
      </c>
      <c r="L2082" s="8">
        <v>0</v>
      </c>
      <c r="M2082" t="s">
        <v>36</v>
      </c>
      <c r="N2082" t="str">
        <f>IF(AND(PESQUISA!$B$3&lt;&gt;"",OR(PESQUISA!$B$4="TODAS",B2082=PESQUISA!$B$4),ISNUMBER(SEARCH(PESQUISA!$B$3,D2082))),ROW()-1,"")</f>
        <v/>
      </c>
    </row>
    <row r="2083" spans="1:14" x14ac:dyDescent="0.3">
      <c r="A2083" t="s">
        <v>6314</v>
      </c>
      <c r="B2083" t="s">
        <v>29</v>
      </c>
      <c r="C2083" t="s">
        <v>6315</v>
      </c>
      <c r="D2083" t="s">
        <v>6316</v>
      </c>
      <c r="E2083" t="s">
        <v>6144</v>
      </c>
      <c r="F2083" s="7">
        <v>6.95</v>
      </c>
      <c r="G2083" t="s">
        <v>33</v>
      </c>
      <c r="H2083" t="s">
        <v>34</v>
      </c>
      <c r="I2083" t="s">
        <v>6145</v>
      </c>
      <c r="L2083" s="8">
        <v>0</v>
      </c>
      <c r="M2083" t="s">
        <v>36</v>
      </c>
      <c r="N2083" t="str">
        <f>IF(AND(PESQUISA!$B$3&lt;&gt;"",OR(PESQUISA!$B$4="TODAS",B2083=PESQUISA!$B$4),ISNUMBER(SEARCH(PESQUISA!$B$3,D2083))),ROW()-1,"")</f>
        <v/>
      </c>
    </row>
    <row r="2084" spans="1:14" x14ac:dyDescent="0.3">
      <c r="A2084" t="s">
        <v>6317</v>
      </c>
      <c r="B2084" t="s">
        <v>29</v>
      </c>
      <c r="C2084" t="s">
        <v>6318</v>
      </c>
      <c r="D2084" t="s">
        <v>6319</v>
      </c>
      <c r="E2084" t="s">
        <v>6144</v>
      </c>
      <c r="F2084" s="7">
        <v>1.6</v>
      </c>
      <c r="G2084" t="s">
        <v>33</v>
      </c>
      <c r="H2084" t="s">
        <v>34</v>
      </c>
      <c r="I2084" t="s">
        <v>6145</v>
      </c>
      <c r="L2084" s="8">
        <v>0</v>
      </c>
      <c r="M2084" t="s">
        <v>36</v>
      </c>
      <c r="N2084" t="str">
        <f>IF(AND(PESQUISA!$B$3&lt;&gt;"",OR(PESQUISA!$B$4="TODAS",B2084=PESQUISA!$B$4),ISNUMBER(SEARCH(PESQUISA!$B$3,D2084))),ROW()-1,"")</f>
        <v/>
      </c>
    </row>
    <row r="2085" spans="1:14" x14ac:dyDescent="0.3">
      <c r="A2085" t="s">
        <v>6320</v>
      </c>
      <c r="B2085" t="s">
        <v>29</v>
      </c>
      <c r="C2085" t="s">
        <v>6321</v>
      </c>
      <c r="D2085" t="s">
        <v>6322</v>
      </c>
      <c r="E2085" t="s">
        <v>6144</v>
      </c>
      <c r="F2085" s="7">
        <v>7.6</v>
      </c>
      <c r="G2085" t="s">
        <v>33</v>
      </c>
      <c r="H2085" t="s">
        <v>34</v>
      </c>
      <c r="I2085" t="s">
        <v>6145</v>
      </c>
      <c r="L2085" s="8">
        <v>0</v>
      </c>
      <c r="M2085" t="s">
        <v>36</v>
      </c>
      <c r="N2085" t="str">
        <f>IF(AND(PESQUISA!$B$3&lt;&gt;"",OR(PESQUISA!$B$4="TODAS",B2085=PESQUISA!$B$4),ISNUMBER(SEARCH(PESQUISA!$B$3,D2085))),ROW()-1,"")</f>
        <v/>
      </c>
    </row>
    <row r="2086" spans="1:14" x14ac:dyDescent="0.3">
      <c r="A2086" t="s">
        <v>6323</v>
      </c>
      <c r="B2086" t="s">
        <v>29</v>
      </c>
      <c r="C2086" t="s">
        <v>6324</v>
      </c>
      <c r="D2086" t="s">
        <v>6325</v>
      </c>
      <c r="E2086" t="s">
        <v>6144</v>
      </c>
      <c r="F2086" s="7">
        <v>12.97</v>
      </c>
      <c r="G2086" t="s">
        <v>33</v>
      </c>
      <c r="H2086" t="s">
        <v>34</v>
      </c>
      <c r="I2086" t="s">
        <v>6145</v>
      </c>
      <c r="L2086" s="8">
        <v>0</v>
      </c>
      <c r="M2086" t="s">
        <v>36</v>
      </c>
      <c r="N2086" t="str">
        <f>IF(AND(PESQUISA!$B$3&lt;&gt;"",OR(PESQUISA!$B$4="TODAS",B2086=PESQUISA!$B$4),ISNUMBER(SEARCH(PESQUISA!$B$3,D2086))),ROW()-1,"")</f>
        <v/>
      </c>
    </row>
    <row r="2087" spans="1:14" x14ac:dyDescent="0.3">
      <c r="A2087" t="s">
        <v>6326</v>
      </c>
      <c r="B2087" t="s">
        <v>29</v>
      </c>
      <c r="C2087" t="s">
        <v>6327</v>
      </c>
      <c r="D2087" t="s">
        <v>6328</v>
      </c>
      <c r="E2087" t="s">
        <v>6144</v>
      </c>
      <c r="G2087" t="s">
        <v>33</v>
      </c>
      <c r="H2087" t="s">
        <v>34</v>
      </c>
      <c r="I2087" t="s">
        <v>6145</v>
      </c>
      <c r="M2087" t="s">
        <v>53</v>
      </c>
      <c r="N2087" t="str">
        <f>IF(AND(PESQUISA!$B$3&lt;&gt;"",OR(PESQUISA!$B$4="TODAS",B2087=PESQUISA!$B$4),ISNUMBER(SEARCH(PESQUISA!$B$3,D2087))),ROW()-1,"")</f>
        <v/>
      </c>
    </row>
    <row r="2088" spans="1:14" x14ac:dyDescent="0.3">
      <c r="A2088" t="s">
        <v>6329</v>
      </c>
      <c r="B2088" t="s">
        <v>29</v>
      </c>
      <c r="C2088" t="s">
        <v>6330</v>
      </c>
      <c r="D2088" t="s">
        <v>6331</v>
      </c>
      <c r="E2088" t="s">
        <v>6144</v>
      </c>
      <c r="G2088" t="s">
        <v>33</v>
      </c>
      <c r="H2088" t="s">
        <v>34</v>
      </c>
      <c r="I2088" t="s">
        <v>6145</v>
      </c>
      <c r="M2088" t="s">
        <v>53</v>
      </c>
      <c r="N2088" t="str">
        <f>IF(AND(PESQUISA!$B$3&lt;&gt;"",OR(PESQUISA!$B$4="TODAS",B2088=PESQUISA!$B$4),ISNUMBER(SEARCH(PESQUISA!$B$3,D2088))),ROW()-1,"")</f>
        <v/>
      </c>
    </row>
    <row r="2089" spans="1:14" x14ac:dyDescent="0.3">
      <c r="A2089" t="s">
        <v>6332</v>
      </c>
      <c r="B2089" t="s">
        <v>29</v>
      </c>
      <c r="C2089" t="s">
        <v>6333</v>
      </c>
      <c r="D2089" t="s">
        <v>6334</v>
      </c>
      <c r="E2089" t="s">
        <v>6144</v>
      </c>
      <c r="G2089" t="s">
        <v>33</v>
      </c>
      <c r="H2089" t="s">
        <v>34</v>
      </c>
      <c r="I2089" t="s">
        <v>6145</v>
      </c>
      <c r="M2089" t="s">
        <v>53</v>
      </c>
      <c r="N2089" t="str">
        <f>IF(AND(PESQUISA!$B$3&lt;&gt;"",OR(PESQUISA!$B$4="TODAS",B2089=PESQUISA!$B$4),ISNUMBER(SEARCH(PESQUISA!$B$3,D2089))),ROW()-1,"")</f>
        <v/>
      </c>
    </row>
    <row r="2090" spans="1:14" x14ac:dyDescent="0.3">
      <c r="A2090" t="s">
        <v>6335</v>
      </c>
      <c r="B2090" t="s">
        <v>29</v>
      </c>
      <c r="C2090" t="s">
        <v>6336</v>
      </c>
      <c r="D2090" t="s">
        <v>6337</v>
      </c>
      <c r="E2090" t="s">
        <v>6144</v>
      </c>
      <c r="F2090" s="7">
        <v>18.66</v>
      </c>
      <c r="G2090" t="s">
        <v>33</v>
      </c>
      <c r="H2090" t="s">
        <v>34</v>
      </c>
      <c r="I2090" t="s">
        <v>6145</v>
      </c>
      <c r="L2090" s="8">
        <v>0</v>
      </c>
      <c r="M2090" t="s">
        <v>36</v>
      </c>
      <c r="N2090" t="str">
        <f>IF(AND(PESQUISA!$B$3&lt;&gt;"",OR(PESQUISA!$B$4="TODAS",B2090=PESQUISA!$B$4),ISNUMBER(SEARCH(PESQUISA!$B$3,D2090))),ROW()-1,"")</f>
        <v/>
      </c>
    </row>
    <row r="2091" spans="1:14" x14ac:dyDescent="0.3">
      <c r="A2091" t="s">
        <v>6338</v>
      </c>
      <c r="B2091" t="s">
        <v>29</v>
      </c>
      <c r="C2091" t="s">
        <v>6339</v>
      </c>
      <c r="D2091" t="s">
        <v>6340</v>
      </c>
      <c r="E2091" t="s">
        <v>6144</v>
      </c>
      <c r="F2091" s="7">
        <v>5.18</v>
      </c>
      <c r="G2091" t="s">
        <v>33</v>
      </c>
      <c r="H2091" t="s">
        <v>34</v>
      </c>
      <c r="I2091" t="s">
        <v>6145</v>
      </c>
      <c r="L2091" s="8">
        <v>0</v>
      </c>
      <c r="M2091" t="s">
        <v>36</v>
      </c>
      <c r="N2091" t="str">
        <f>IF(AND(PESQUISA!$B$3&lt;&gt;"",OR(PESQUISA!$B$4="TODAS",B2091=PESQUISA!$B$4),ISNUMBER(SEARCH(PESQUISA!$B$3,D2091))),ROW()-1,"")</f>
        <v/>
      </c>
    </row>
    <row r="2092" spans="1:14" x14ac:dyDescent="0.3">
      <c r="A2092" t="s">
        <v>6341</v>
      </c>
      <c r="B2092" t="s">
        <v>29</v>
      </c>
      <c r="C2092" t="s">
        <v>6342</v>
      </c>
      <c r="D2092" t="s">
        <v>6343</v>
      </c>
      <c r="E2092" t="s">
        <v>6144</v>
      </c>
      <c r="F2092" s="7">
        <v>0.64</v>
      </c>
      <c r="G2092" t="s">
        <v>33</v>
      </c>
      <c r="H2092" t="s">
        <v>34</v>
      </c>
      <c r="I2092" t="s">
        <v>6145</v>
      </c>
      <c r="L2092" s="8">
        <v>0</v>
      </c>
      <c r="M2092" t="s">
        <v>36</v>
      </c>
      <c r="N2092" t="str">
        <f>IF(AND(PESQUISA!$B$3&lt;&gt;"",OR(PESQUISA!$B$4="TODAS",B2092=PESQUISA!$B$4),ISNUMBER(SEARCH(PESQUISA!$B$3,D2092))),ROW()-1,"")</f>
        <v/>
      </c>
    </row>
    <row r="2093" spans="1:14" x14ac:dyDescent="0.3">
      <c r="A2093" t="s">
        <v>6344</v>
      </c>
      <c r="B2093" t="s">
        <v>29</v>
      </c>
      <c r="C2093" t="s">
        <v>6345</v>
      </c>
      <c r="D2093" t="s">
        <v>6346</v>
      </c>
      <c r="E2093" t="s">
        <v>6144</v>
      </c>
      <c r="F2093" s="7">
        <v>1.59</v>
      </c>
      <c r="G2093" t="s">
        <v>33</v>
      </c>
      <c r="H2093" t="s">
        <v>34</v>
      </c>
      <c r="I2093" t="s">
        <v>6145</v>
      </c>
      <c r="L2093" s="8">
        <v>0</v>
      </c>
      <c r="M2093" t="s">
        <v>36</v>
      </c>
      <c r="N2093" t="str">
        <f>IF(AND(PESQUISA!$B$3&lt;&gt;"",OR(PESQUISA!$B$4="TODAS",B2093=PESQUISA!$B$4),ISNUMBER(SEARCH(PESQUISA!$B$3,D2093))),ROW()-1,"")</f>
        <v/>
      </c>
    </row>
    <row r="2094" spans="1:14" x14ac:dyDescent="0.3">
      <c r="A2094" t="s">
        <v>6347</v>
      </c>
      <c r="B2094" t="s">
        <v>29</v>
      </c>
      <c r="C2094" t="s">
        <v>6348</v>
      </c>
      <c r="D2094" t="s">
        <v>6349</v>
      </c>
      <c r="E2094" t="s">
        <v>6144</v>
      </c>
      <c r="F2094" s="7">
        <v>6.48</v>
      </c>
      <c r="G2094" t="s">
        <v>33</v>
      </c>
      <c r="H2094" t="s">
        <v>34</v>
      </c>
      <c r="I2094" t="s">
        <v>6145</v>
      </c>
      <c r="L2094" s="8">
        <v>0</v>
      </c>
      <c r="M2094" t="s">
        <v>36</v>
      </c>
      <c r="N2094" t="str">
        <f>IF(AND(PESQUISA!$B$3&lt;&gt;"",OR(PESQUISA!$B$4="TODAS",B2094=PESQUISA!$B$4),ISNUMBER(SEARCH(PESQUISA!$B$3,D2094))),ROW()-1,"")</f>
        <v/>
      </c>
    </row>
    <row r="2095" spans="1:14" x14ac:dyDescent="0.3">
      <c r="A2095" t="s">
        <v>6350</v>
      </c>
      <c r="B2095" t="s">
        <v>29</v>
      </c>
      <c r="C2095" t="s">
        <v>6351</v>
      </c>
      <c r="D2095" t="s">
        <v>6352</v>
      </c>
      <c r="E2095" t="s">
        <v>6144</v>
      </c>
      <c r="F2095" s="7">
        <v>44.48</v>
      </c>
      <c r="G2095" t="s">
        <v>33</v>
      </c>
      <c r="H2095" t="s">
        <v>34</v>
      </c>
      <c r="I2095" t="s">
        <v>6145</v>
      </c>
      <c r="L2095" s="8">
        <v>0</v>
      </c>
      <c r="M2095" t="s">
        <v>36</v>
      </c>
      <c r="N2095" t="str">
        <f>IF(AND(PESQUISA!$B$3&lt;&gt;"",OR(PESQUISA!$B$4="TODAS",B2095=PESQUISA!$B$4),ISNUMBER(SEARCH(PESQUISA!$B$3,D2095))),ROW()-1,"")</f>
        <v/>
      </c>
    </row>
    <row r="2096" spans="1:14" x14ac:dyDescent="0.3">
      <c r="A2096" t="s">
        <v>6353</v>
      </c>
      <c r="B2096" t="s">
        <v>29</v>
      </c>
      <c r="C2096" t="s">
        <v>6354</v>
      </c>
      <c r="D2096" t="s">
        <v>6355</v>
      </c>
      <c r="E2096" t="s">
        <v>6144</v>
      </c>
      <c r="F2096" s="7">
        <v>14.16</v>
      </c>
      <c r="G2096" t="s">
        <v>33</v>
      </c>
      <c r="H2096" t="s">
        <v>34</v>
      </c>
      <c r="I2096" t="s">
        <v>6145</v>
      </c>
      <c r="L2096" s="8">
        <v>0</v>
      </c>
      <c r="M2096" t="s">
        <v>36</v>
      </c>
      <c r="N2096" t="str">
        <f>IF(AND(PESQUISA!$B$3&lt;&gt;"",OR(PESQUISA!$B$4="TODAS",B2096=PESQUISA!$B$4),ISNUMBER(SEARCH(PESQUISA!$B$3,D2096))),ROW()-1,"")</f>
        <v/>
      </c>
    </row>
    <row r="2097" spans="1:14" x14ac:dyDescent="0.3">
      <c r="A2097" t="s">
        <v>6356</v>
      </c>
      <c r="B2097" t="s">
        <v>29</v>
      </c>
      <c r="C2097" t="s">
        <v>6357</v>
      </c>
      <c r="D2097" t="s">
        <v>6358</v>
      </c>
      <c r="E2097" t="s">
        <v>6144</v>
      </c>
      <c r="F2097" s="7">
        <v>1.77</v>
      </c>
      <c r="G2097" t="s">
        <v>33</v>
      </c>
      <c r="H2097" t="s">
        <v>34</v>
      </c>
      <c r="I2097" t="s">
        <v>6145</v>
      </c>
      <c r="L2097" s="8">
        <v>0</v>
      </c>
      <c r="M2097" t="s">
        <v>36</v>
      </c>
      <c r="N2097" t="str">
        <f>IF(AND(PESQUISA!$B$3&lt;&gt;"",OR(PESQUISA!$B$4="TODAS",B2097=PESQUISA!$B$4),ISNUMBER(SEARCH(PESQUISA!$B$3,D2097))),ROW()-1,"")</f>
        <v/>
      </c>
    </row>
    <row r="2098" spans="1:14" x14ac:dyDescent="0.3">
      <c r="A2098" t="s">
        <v>6359</v>
      </c>
      <c r="B2098" t="s">
        <v>29</v>
      </c>
      <c r="C2098" t="s">
        <v>6360</v>
      </c>
      <c r="D2098" t="s">
        <v>6361</v>
      </c>
      <c r="E2098" t="s">
        <v>6144</v>
      </c>
      <c r="F2098" s="7">
        <v>4.3600000000000003</v>
      </c>
      <c r="G2098" t="s">
        <v>33</v>
      </c>
      <c r="H2098" t="s">
        <v>34</v>
      </c>
      <c r="I2098" t="s">
        <v>6145</v>
      </c>
      <c r="L2098" s="8">
        <v>0</v>
      </c>
      <c r="M2098" t="s">
        <v>36</v>
      </c>
      <c r="N2098" t="str">
        <f>IF(AND(PESQUISA!$B$3&lt;&gt;"",OR(PESQUISA!$B$4="TODAS",B2098=PESQUISA!$B$4),ISNUMBER(SEARCH(PESQUISA!$B$3,D2098))),ROW()-1,"")</f>
        <v/>
      </c>
    </row>
    <row r="2099" spans="1:14" x14ac:dyDescent="0.3">
      <c r="A2099" t="s">
        <v>6362</v>
      </c>
      <c r="B2099" t="s">
        <v>29</v>
      </c>
      <c r="C2099" t="s">
        <v>6363</v>
      </c>
      <c r="D2099" t="s">
        <v>6364</v>
      </c>
      <c r="E2099" t="s">
        <v>6144</v>
      </c>
      <c r="F2099" s="7">
        <v>17.7</v>
      </c>
      <c r="G2099" t="s">
        <v>33</v>
      </c>
      <c r="H2099" t="s">
        <v>34</v>
      </c>
      <c r="I2099" t="s">
        <v>6145</v>
      </c>
      <c r="L2099" s="8">
        <v>0</v>
      </c>
      <c r="M2099" t="s">
        <v>36</v>
      </c>
      <c r="N2099" t="str">
        <f>IF(AND(PESQUISA!$B$3&lt;&gt;"",OR(PESQUISA!$B$4="TODAS",B2099=PESQUISA!$B$4),ISNUMBER(SEARCH(PESQUISA!$B$3,D2099))),ROW()-1,"")</f>
        <v/>
      </c>
    </row>
    <row r="2100" spans="1:14" x14ac:dyDescent="0.3">
      <c r="A2100" t="s">
        <v>6365</v>
      </c>
      <c r="B2100" t="s">
        <v>29</v>
      </c>
      <c r="C2100" t="s">
        <v>6366</v>
      </c>
      <c r="D2100" t="s">
        <v>6367</v>
      </c>
      <c r="E2100" t="s">
        <v>6144</v>
      </c>
      <c r="F2100" s="7">
        <v>36.4</v>
      </c>
      <c r="G2100" t="s">
        <v>33</v>
      </c>
      <c r="H2100" t="s">
        <v>34</v>
      </c>
      <c r="I2100" t="s">
        <v>6145</v>
      </c>
      <c r="L2100" s="8">
        <v>0</v>
      </c>
      <c r="M2100" t="s">
        <v>36</v>
      </c>
      <c r="N2100" t="str">
        <f>IF(AND(PESQUISA!$B$3&lt;&gt;"",OR(PESQUISA!$B$4="TODAS",B2100=PESQUISA!$B$4),ISNUMBER(SEARCH(PESQUISA!$B$3,D2100))),ROW()-1,"")</f>
        <v/>
      </c>
    </row>
    <row r="2101" spans="1:14" x14ac:dyDescent="0.3">
      <c r="A2101" t="s">
        <v>6368</v>
      </c>
      <c r="B2101" t="s">
        <v>29</v>
      </c>
      <c r="C2101" t="s">
        <v>6369</v>
      </c>
      <c r="D2101" t="s">
        <v>6370</v>
      </c>
      <c r="E2101" t="s">
        <v>6144</v>
      </c>
      <c r="F2101" s="7">
        <v>30.77</v>
      </c>
      <c r="G2101" t="s">
        <v>33</v>
      </c>
      <c r="H2101" t="s">
        <v>34</v>
      </c>
      <c r="I2101" t="s">
        <v>6145</v>
      </c>
      <c r="L2101" s="8">
        <v>1</v>
      </c>
      <c r="M2101" t="s">
        <v>36</v>
      </c>
      <c r="N2101" t="str">
        <f>IF(AND(PESQUISA!$B$3&lt;&gt;"",OR(PESQUISA!$B$4="TODAS",B2101=PESQUISA!$B$4),ISNUMBER(SEARCH(PESQUISA!$B$3,D2101))),ROW()-1,"")</f>
        <v/>
      </c>
    </row>
    <row r="2102" spans="1:14" x14ac:dyDescent="0.3">
      <c r="A2102" t="s">
        <v>6371</v>
      </c>
      <c r="B2102" t="s">
        <v>29</v>
      </c>
      <c r="C2102" t="s">
        <v>6372</v>
      </c>
      <c r="D2102" t="s">
        <v>6373</v>
      </c>
      <c r="E2102" t="s">
        <v>6144</v>
      </c>
      <c r="F2102" s="7">
        <v>4.78</v>
      </c>
      <c r="G2102" t="s">
        <v>33</v>
      </c>
      <c r="H2102" t="s">
        <v>34</v>
      </c>
      <c r="I2102" t="s">
        <v>6145</v>
      </c>
      <c r="L2102" s="8">
        <v>1</v>
      </c>
      <c r="M2102" t="s">
        <v>36</v>
      </c>
      <c r="N2102" t="str">
        <f>IF(AND(PESQUISA!$B$3&lt;&gt;"",OR(PESQUISA!$B$4="TODAS",B2102=PESQUISA!$B$4),ISNUMBER(SEARCH(PESQUISA!$B$3,D2102))),ROW()-1,"")</f>
        <v/>
      </c>
    </row>
    <row r="2103" spans="1:14" x14ac:dyDescent="0.3">
      <c r="A2103" t="s">
        <v>6374</v>
      </c>
      <c r="B2103" t="s">
        <v>29</v>
      </c>
      <c r="C2103" t="s">
        <v>6375</v>
      </c>
      <c r="D2103" t="s">
        <v>6376</v>
      </c>
      <c r="E2103" t="s">
        <v>6144</v>
      </c>
      <c r="F2103" s="7">
        <v>11.84</v>
      </c>
      <c r="G2103" t="s">
        <v>33</v>
      </c>
      <c r="H2103" t="s">
        <v>34</v>
      </c>
      <c r="I2103" t="s">
        <v>6145</v>
      </c>
      <c r="L2103" s="8">
        <v>1</v>
      </c>
      <c r="M2103" t="s">
        <v>36</v>
      </c>
      <c r="N2103" t="str">
        <f>IF(AND(PESQUISA!$B$3&lt;&gt;"",OR(PESQUISA!$B$4="TODAS",B2103=PESQUISA!$B$4),ISNUMBER(SEARCH(PESQUISA!$B$3,D2103))),ROW()-1,"")</f>
        <v/>
      </c>
    </row>
    <row r="2104" spans="1:14" x14ac:dyDescent="0.3">
      <c r="A2104" t="s">
        <v>6377</v>
      </c>
      <c r="B2104" t="s">
        <v>29</v>
      </c>
      <c r="C2104" t="s">
        <v>6378</v>
      </c>
      <c r="D2104" t="s">
        <v>6379</v>
      </c>
      <c r="E2104" t="s">
        <v>6144</v>
      </c>
      <c r="F2104" s="7">
        <v>55.46</v>
      </c>
      <c r="G2104" t="s">
        <v>33</v>
      </c>
      <c r="H2104" t="s">
        <v>34</v>
      </c>
      <c r="I2104" t="s">
        <v>6145</v>
      </c>
      <c r="L2104" s="8">
        <v>1</v>
      </c>
      <c r="M2104" t="s">
        <v>36</v>
      </c>
      <c r="N2104" t="str">
        <f>IF(AND(PESQUISA!$B$3&lt;&gt;"",OR(PESQUISA!$B$4="TODAS",B2104=PESQUISA!$B$4),ISNUMBER(SEARCH(PESQUISA!$B$3,D2104))),ROW()-1,"")</f>
        <v/>
      </c>
    </row>
    <row r="2105" spans="1:14" x14ac:dyDescent="0.3">
      <c r="A2105" t="s">
        <v>6380</v>
      </c>
      <c r="B2105" t="s">
        <v>29</v>
      </c>
      <c r="C2105" t="s">
        <v>6381</v>
      </c>
      <c r="D2105" t="s">
        <v>6382</v>
      </c>
      <c r="E2105" t="s">
        <v>6144</v>
      </c>
      <c r="F2105" s="7">
        <v>146.46</v>
      </c>
      <c r="G2105" t="s">
        <v>33</v>
      </c>
      <c r="H2105" t="s">
        <v>34</v>
      </c>
      <c r="I2105" t="s">
        <v>6145</v>
      </c>
      <c r="L2105" s="8">
        <v>0</v>
      </c>
      <c r="M2105" t="s">
        <v>36</v>
      </c>
      <c r="N2105" t="str">
        <f>IF(AND(PESQUISA!$B$3&lt;&gt;"",OR(PESQUISA!$B$4="TODAS",B2105=PESQUISA!$B$4),ISNUMBER(SEARCH(PESQUISA!$B$3,D2105))),ROW()-1,"")</f>
        <v/>
      </c>
    </row>
    <row r="2106" spans="1:14" x14ac:dyDescent="0.3">
      <c r="A2106" t="s">
        <v>6383</v>
      </c>
      <c r="B2106" t="s">
        <v>29</v>
      </c>
      <c r="C2106" t="s">
        <v>6384</v>
      </c>
      <c r="D2106" t="s">
        <v>6385</v>
      </c>
      <c r="E2106" t="s">
        <v>6144</v>
      </c>
      <c r="F2106" s="7">
        <v>38.32</v>
      </c>
      <c r="G2106" t="s">
        <v>33</v>
      </c>
      <c r="H2106" t="s">
        <v>34</v>
      </c>
      <c r="I2106" t="s">
        <v>6145</v>
      </c>
      <c r="L2106" s="8">
        <v>1</v>
      </c>
      <c r="M2106" t="s">
        <v>36</v>
      </c>
      <c r="N2106" t="str">
        <f>IF(AND(PESQUISA!$B$3&lt;&gt;"",OR(PESQUISA!$B$4="TODAS",B2106=PESQUISA!$B$4),ISNUMBER(SEARCH(PESQUISA!$B$3,D2106))),ROW()-1,"")</f>
        <v/>
      </c>
    </row>
    <row r="2107" spans="1:14" x14ac:dyDescent="0.3">
      <c r="A2107" t="s">
        <v>6386</v>
      </c>
      <c r="B2107" t="s">
        <v>29</v>
      </c>
      <c r="C2107" t="s">
        <v>6387</v>
      </c>
      <c r="D2107" t="s">
        <v>6388</v>
      </c>
      <c r="E2107" t="s">
        <v>6144</v>
      </c>
      <c r="F2107" s="7">
        <v>5.37</v>
      </c>
      <c r="G2107" t="s">
        <v>33</v>
      </c>
      <c r="H2107" t="s">
        <v>34</v>
      </c>
      <c r="I2107" t="s">
        <v>6145</v>
      </c>
      <c r="L2107" s="8">
        <v>1</v>
      </c>
      <c r="M2107" t="s">
        <v>36</v>
      </c>
      <c r="N2107" t="str">
        <f>IF(AND(PESQUISA!$B$3&lt;&gt;"",OR(PESQUISA!$B$4="TODAS",B2107=PESQUISA!$B$4),ISNUMBER(SEARCH(PESQUISA!$B$3,D2107))),ROW()-1,"")</f>
        <v/>
      </c>
    </row>
    <row r="2108" spans="1:14" x14ac:dyDescent="0.3">
      <c r="A2108" t="s">
        <v>6389</v>
      </c>
      <c r="B2108" t="s">
        <v>29</v>
      </c>
      <c r="C2108" t="s">
        <v>6390</v>
      </c>
      <c r="D2108" t="s">
        <v>6391</v>
      </c>
      <c r="E2108" t="s">
        <v>6144</v>
      </c>
      <c r="F2108" s="7">
        <v>13.39</v>
      </c>
      <c r="G2108" t="s">
        <v>33</v>
      </c>
      <c r="H2108" t="s">
        <v>34</v>
      </c>
      <c r="I2108" t="s">
        <v>6145</v>
      </c>
      <c r="L2108" s="8">
        <v>1</v>
      </c>
      <c r="M2108" t="s">
        <v>36</v>
      </c>
      <c r="N2108" t="str">
        <f>IF(AND(PESQUISA!$B$3&lt;&gt;"",OR(PESQUISA!$B$4="TODAS",B2108=PESQUISA!$B$4),ISNUMBER(SEARCH(PESQUISA!$B$3,D2108))),ROW()-1,"")</f>
        <v/>
      </c>
    </row>
    <row r="2109" spans="1:14" x14ac:dyDescent="0.3">
      <c r="A2109" t="s">
        <v>6392</v>
      </c>
      <c r="B2109" t="s">
        <v>29</v>
      </c>
      <c r="C2109" t="s">
        <v>6393</v>
      </c>
      <c r="D2109" t="s">
        <v>6394</v>
      </c>
      <c r="E2109" t="s">
        <v>6144</v>
      </c>
      <c r="F2109" s="7">
        <v>61.75</v>
      </c>
      <c r="G2109" t="s">
        <v>33</v>
      </c>
      <c r="H2109" t="s">
        <v>34</v>
      </c>
      <c r="I2109" t="s">
        <v>6145</v>
      </c>
      <c r="L2109" s="8">
        <v>1</v>
      </c>
      <c r="M2109" t="s">
        <v>36</v>
      </c>
      <c r="N2109" t="str">
        <f>IF(AND(PESQUISA!$B$3&lt;&gt;"",OR(PESQUISA!$B$4="TODAS",B2109=PESQUISA!$B$4),ISNUMBER(SEARCH(PESQUISA!$B$3,D2109))),ROW()-1,"")</f>
        <v/>
      </c>
    </row>
    <row r="2110" spans="1:14" x14ac:dyDescent="0.3">
      <c r="A2110" t="s">
        <v>6395</v>
      </c>
      <c r="B2110" t="s">
        <v>29</v>
      </c>
      <c r="C2110" t="s">
        <v>6396</v>
      </c>
      <c r="D2110" t="s">
        <v>6397</v>
      </c>
      <c r="E2110" t="s">
        <v>6144</v>
      </c>
      <c r="F2110" s="7">
        <v>146.46</v>
      </c>
      <c r="G2110" t="s">
        <v>33</v>
      </c>
      <c r="H2110" t="s">
        <v>34</v>
      </c>
      <c r="I2110" t="s">
        <v>6145</v>
      </c>
      <c r="L2110" s="8">
        <v>0</v>
      </c>
      <c r="M2110" t="s">
        <v>36</v>
      </c>
      <c r="N2110" t="str">
        <f>IF(AND(PESQUISA!$B$3&lt;&gt;"",OR(PESQUISA!$B$4="TODAS",B2110=PESQUISA!$B$4),ISNUMBER(SEARCH(PESQUISA!$B$3,D2110))),ROW()-1,"")</f>
        <v/>
      </c>
    </row>
    <row r="2111" spans="1:14" x14ac:dyDescent="0.3">
      <c r="A2111" t="s">
        <v>6398</v>
      </c>
      <c r="B2111" t="s">
        <v>29</v>
      </c>
      <c r="C2111" t="s">
        <v>6399</v>
      </c>
      <c r="D2111" t="s">
        <v>6400</v>
      </c>
      <c r="E2111" t="s">
        <v>6144</v>
      </c>
      <c r="F2111" s="7">
        <v>40.049999999999997</v>
      </c>
      <c r="G2111" t="s">
        <v>33</v>
      </c>
      <c r="H2111" t="s">
        <v>34</v>
      </c>
      <c r="I2111" t="s">
        <v>6145</v>
      </c>
      <c r="L2111" s="8">
        <v>1</v>
      </c>
      <c r="M2111" t="s">
        <v>36</v>
      </c>
      <c r="N2111" t="str">
        <f>IF(AND(PESQUISA!$B$3&lt;&gt;"",OR(PESQUISA!$B$4="TODAS",B2111=PESQUISA!$B$4),ISNUMBER(SEARCH(PESQUISA!$B$3,D2111))),ROW()-1,"")</f>
        <v/>
      </c>
    </row>
    <row r="2112" spans="1:14" x14ac:dyDescent="0.3">
      <c r="A2112" t="s">
        <v>6401</v>
      </c>
      <c r="B2112" t="s">
        <v>29</v>
      </c>
      <c r="C2112" t="s">
        <v>6402</v>
      </c>
      <c r="D2112" t="s">
        <v>6403</v>
      </c>
      <c r="E2112" t="s">
        <v>6144</v>
      </c>
      <c r="F2112" s="7">
        <v>5.68</v>
      </c>
      <c r="G2112" t="s">
        <v>33</v>
      </c>
      <c r="H2112" t="s">
        <v>34</v>
      </c>
      <c r="I2112" t="s">
        <v>6145</v>
      </c>
      <c r="L2112" s="8">
        <v>1</v>
      </c>
      <c r="M2112" t="s">
        <v>36</v>
      </c>
      <c r="N2112" t="str">
        <f>IF(AND(PESQUISA!$B$3&lt;&gt;"",OR(PESQUISA!$B$4="TODAS",B2112=PESQUISA!$B$4),ISNUMBER(SEARCH(PESQUISA!$B$3,D2112))),ROW()-1,"")</f>
        <v/>
      </c>
    </row>
    <row r="2113" spans="1:14" x14ac:dyDescent="0.3">
      <c r="A2113" t="s">
        <v>6404</v>
      </c>
      <c r="B2113" t="s">
        <v>29</v>
      </c>
      <c r="C2113" t="s">
        <v>6405</v>
      </c>
      <c r="D2113" t="s">
        <v>6406</v>
      </c>
      <c r="E2113" t="s">
        <v>6144</v>
      </c>
      <c r="F2113" s="7">
        <v>14.07</v>
      </c>
      <c r="G2113" t="s">
        <v>33</v>
      </c>
      <c r="H2113" t="s">
        <v>34</v>
      </c>
      <c r="I2113" t="s">
        <v>6145</v>
      </c>
      <c r="L2113" s="8">
        <v>1</v>
      </c>
      <c r="M2113" t="s">
        <v>36</v>
      </c>
      <c r="N2113" t="str">
        <f>IF(AND(PESQUISA!$B$3&lt;&gt;"",OR(PESQUISA!$B$4="TODAS",B2113=PESQUISA!$B$4),ISNUMBER(SEARCH(PESQUISA!$B$3,D2113))),ROW()-1,"")</f>
        <v/>
      </c>
    </row>
    <row r="2114" spans="1:14" x14ac:dyDescent="0.3">
      <c r="A2114" t="s">
        <v>6407</v>
      </c>
      <c r="B2114" t="s">
        <v>29</v>
      </c>
      <c r="C2114" t="s">
        <v>6408</v>
      </c>
      <c r="D2114" t="s">
        <v>6409</v>
      </c>
      <c r="E2114" t="s">
        <v>6144</v>
      </c>
      <c r="F2114" s="7">
        <v>68.45</v>
      </c>
      <c r="G2114" t="s">
        <v>33</v>
      </c>
      <c r="H2114" t="s">
        <v>34</v>
      </c>
      <c r="I2114" t="s">
        <v>6145</v>
      </c>
      <c r="L2114" s="8">
        <v>1</v>
      </c>
      <c r="M2114" t="s">
        <v>36</v>
      </c>
      <c r="N2114" t="str">
        <f>IF(AND(PESQUISA!$B$3&lt;&gt;"",OR(PESQUISA!$B$4="TODAS",B2114=PESQUISA!$B$4),ISNUMBER(SEARCH(PESQUISA!$B$3,D2114))),ROW()-1,"")</f>
        <v/>
      </c>
    </row>
    <row r="2115" spans="1:14" x14ac:dyDescent="0.3">
      <c r="A2115" t="s">
        <v>6410</v>
      </c>
      <c r="B2115" t="s">
        <v>29</v>
      </c>
      <c r="C2115" t="s">
        <v>6411</v>
      </c>
      <c r="D2115" t="s">
        <v>6412</v>
      </c>
      <c r="E2115" t="s">
        <v>6144</v>
      </c>
      <c r="F2115" s="7">
        <v>182.12</v>
      </c>
      <c r="G2115" t="s">
        <v>33</v>
      </c>
      <c r="H2115" t="s">
        <v>34</v>
      </c>
      <c r="I2115" t="s">
        <v>6145</v>
      </c>
      <c r="L2115" s="8">
        <v>0</v>
      </c>
      <c r="M2115" t="s">
        <v>36</v>
      </c>
      <c r="N2115" t="str">
        <f>IF(AND(PESQUISA!$B$3&lt;&gt;"",OR(PESQUISA!$B$4="TODAS",B2115=PESQUISA!$B$4),ISNUMBER(SEARCH(PESQUISA!$B$3,D2115))),ROW()-1,"")</f>
        <v/>
      </c>
    </row>
    <row r="2116" spans="1:14" x14ac:dyDescent="0.3">
      <c r="A2116" t="s">
        <v>6413</v>
      </c>
      <c r="B2116" t="s">
        <v>29</v>
      </c>
      <c r="C2116" t="s">
        <v>6414</v>
      </c>
      <c r="D2116" t="s">
        <v>6415</v>
      </c>
      <c r="E2116" t="s">
        <v>6144</v>
      </c>
      <c r="F2116" s="7">
        <v>42.88</v>
      </c>
      <c r="G2116" t="s">
        <v>33</v>
      </c>
      <c r="H2116" t="s">
        <v>34</v>
      </c>
      <c r="I2116" t="s">
        <v>6145</v>
      </c>
      <c r="L2116" s="8">
        <v>1</v>
      </c>
      <c r="M2116" t="s">
        <v>36</v>
      </c>
      <c r="N2116" t="str">
        <f>IF(AND(PESQUISA!$B$3&lt;&gt;"",OR(PESQUISA!$B$4="TODAS",B2116=PESQUISA!$B$4),ISNUMBER(SEARCH(PESQUISA!$B$3,D2116))),ROW()-1,"")</f>
        <v/>
      </c>
    </row>
    <row r="2117" spans="1:14" x14ac:dyDescent="0.3">
      <c r="A2117" t="s">
        <v>6416</v>
      </c>
      <c r="B2117" t="s">
        <v>29</v>
      </c>
      <c r="C2117" t="s">
        <v>6417</v>
      </c>
      <c r="D2117" t="s">
        <v>6418</v>
      </c>
      <c r="E2117" t="s">
        <v>6144</v>
      </c>
      <c r="F2117" s="7">
        <v>5.97</v>
      </c>
      <c r="G2117" t="s">
        <v>33</v>
      </c>
      <c r="H2117" t="s">
        <v>34</v>
      </c>
      <c r="I2117" t="s">
        <v>6145</v>
      </c>
      <c r="L2117" s="8">
        <v>1</v>
      </c>
      <c r="M2117" t="s">
        <v>36</v>
      </c>
      <c r="N2117" t="str">
        <f>IF(AND(PESQUISA!$B$3&lt;&gt;"",OR(PESQUISA!$B$4="TODAS",B2117=PESQUISA!$B$4),ISNUMBER(SEARCH(PESQUISA!$B$3,D2117))),ROW()-1,"")</f>
        <v/>
      </c>
    </row>
    <row r="2118" spans="1:14" x14ac:dyDescent="0.3">
      <c r="A2118" t="s">
        <v>6419</v>
      </c>
      <c r="B2118" t="s">
        <v>29</v>
      </c>
      <c r="C2118" t="s">
        <v>6420</v>
      </c>
      <c r="D2118" t="s">
        <v>6421</v>
      </c>
      <c r="E2118" t="s">
        <v>6144</v>
      </c>
      <c r="F2118" s="7">
        <v>14.8</v>
      </c>
      <c r="G2118" t="s">
        <v>33</v>
      </c>
      <c r="H2118" t="s">
        <v>34</v>
      </c>
      <c r="I2118" t="s">
        <v>6145</v>
      </c>
      <c r="L2118" s="8">
        <v>1</v>
      </c>
      <c r="M2118" t="s">
        <v>36</v>
      </c>
      <c r="N2118" t="str">
        <f>IF(AND(PESQUISA!$B$3&lt;&gt;"",OR(PESQUISA!$B$4="TODAS",B2118=PESQUISA!$B$4),ISNUMBER(SEARCH(PESQUISA!$B$3,D2118))),ROW()-1,"")</f>
        <v/>
      </c>
    </row>
    <row r="2119" spans="1:14" x14ac:dyDescent="0.3">
      <c r="A2119" t="s">
        <v>6422</v>
      </c>
      <c r="B2119" t="s">
        <v>29</v>
      </c>
      <c r="C2119" t="s">
        <v>6423</v>
      </c>
      <c r="D2119" t="s">
        <v>6424</v>
      </c>
      <c r="E2119" t="s">
        <v>6144</v>
      </c>
      <c r="F2119" s="7">
        <v>72.59</v>
      </c>
      <c r="G2119" t="s">
        <v>33</v>
      </c>
      <c r="H2119" t="s">
        <v>34</v>
      </c>
      <c r="I2119" t="s">
        <v>6145</v>
      </c>
      <c r="L2119" s="8">
        <v>1</v>
      </c>
      <c r="M2119" t="s">
        <v>36</v>
      </c>
      <c r="N2119" t="str">
        <f>IF(AND(PESQUISA!$B$3&lt;&gt;"",OR(PESQUISA!$B$4="TODAS",B2119=PESQUISA!$B$4),ISNUMBER(SEARCH(PESQUISA!$B$3,D2119))),ROW()-1,"")</f>
        <v/>
      </c>
    </row>
    <row r="2120" spans="1:14" x14ac:dyDescent="0.3">
      <c r="A2120" t="s">
        <v>6425</v>
      </c>
      <c r="B2120" t="s">
        <v>29</v>
      </c>
      <c r="C2120" t="s">
        <v>6426</v>
      </c>
      <c r="D2120" t="s">
        <v>6427</v>
      </c>
      <c r="E2120" t="s">
        <v>6144</v>
      </c>
      <c r="F2120" s="7">
        <v>210.12</v>
      </c>
      <c r="G2120" t="s">
        <v>33</v>
      </c>
      <c r="H2120" t="s">
        <v>34</v>
      </c>
      <c r="I2120" t="s">
        <v>6145</v>
      </c>
      <c r="L2120" s="8">
        <v>0</v>
      </c>
      <c r="M2120" t="s">
        <v>36</v>
      </c>
      <c r="N2120" t="str">
        <f>IF(AND(PESQUISA!$B$3&lt;&gt;"",OR(PESQUISA!$B$4="TODAS",B2120=PESQUISA!$B$4),ISNUMBER(SEARCH(PESQUISA!$B$3,D2120))),ROW()-1,"")</f>
        <v/>
      </c>
    </row>
    <row r="2121" spans="1:14" x14ac:dyDescent="0.3">
      <c r="A2121" t="s">
        <v>6428</v>
      </c>
      <c r="B2121" t="s">
        <v>29</v>
      </c>
      <c r="C2121" t="s">
        <v>6429</v>
      </c>
      <c r="D2121" t="s">
        <v>6430</v>
      </c>
      <c r="E2121" t="s">
        <v>6144</v>
      </c>
      <c r="F2121" s="7">
        <v>24.2</v>
      </c>
      <c r="G2121" t="s">
        <v>33</v>
      </c>
      <c r="H2121" t="s">
        <v>34</v>
      </c>
      <c r="I2121" t="s">
        <v>6145</v>
      </c>
      <c r="L2121" s="8">
        <v>1</v>
      </c>
      <c r="M2121" t="s">
        <v>36</v>
      </c>
      <c r="N2121" t="str">
        <f>IF(AND(PESQUISA!$B$3&lt;&gt;"",OR(PESQUISA!$B$4="TODAS",B2121=PESQUISA!$B$4),ISNUMBER(SEARCH(PESQUISA!$B$3,D2121))),ROW()-1,"")</f>
        <v/>
      </c>
    </row>
    <row r="2122" spans="1:14" x14ac:dyDescent="0.3">
      <c r="A2122" t="s">
        <v>6431</v>
      </c>
      <c r="B2122" t="s">
        <v>29</v>
      </c>
      <c r="C2122" t="s">
        <v>6432</v>
      </c>
      <c r="D2122" t="s">
        <v>6433</v>
      </c>
      <c r="E2122" t="s">
        <v>6144</v>
      </c>
      <c r="F2122" s="7">
        <v>3.77</v>
      </c>
      <c r="G2122" t="s">
        <v>33</v>
      </c>
      <c r="H2122" t="s">
        <v>34</v>
      </c>
      <c r="I2122" t="s">
        <v>6145</v>
      </c>
      <c r="L2122" s="8">
        <v>1</v>
      </c>
      <c r="M2122" t="s">
        <v>36</v>
      </c>
      <c r="N2122" t="str">
        <f>IF(AND(PESQUISA!$B$3&lt;&gt;"",OR(PESQUISA!$B$4="TODAS",B2122=PESQUISA!$B$4),ISNUMBER(SEARCH(PESQUISA!$B$3,D2122))),ROW()-1,"")</f>
        <v/>
      </c>
    </row>
    <row r="2123" spans="1:14" x14ac:dyDescent="0.3">
      <c r="A2123" t="s">
        <v>6434</v>
      </c>
      <c r="B2123" t="s">
        <v>29</v>
      </c>
      <c r="C2123" t="s">
        <v>6435</v>
      </c>
      <c r="D2123" t="s">
        <v>6436</v>
      </c>
      <c r="E2123" t="s">
        <v>6144</v>
      </c>
      <c r="F2123" s="7">
        <v>9.34</v>
      </c>
      <c r="G2123" t="s">
        <v>33</v>
      </c>
      <c r="H2123" t="s">
        <v>34</v>
      </c>
      <c r="I2123" t="s">
        <v>6145</v>
      </c>
      <c r="L2123" s="8">
        <v>1</v>
      </c>
      <c r="M2123" t="s">
        <v>36</v>
      </c>
      <c r="N2123" t="str">
        <f>IF(AND(PESQUISA!$B$3&lt;&gt;"",OR(PESQUISA!$B$4="TODAS",B2123=PESQUISA!$B$4),ISNUMBER(SEARCH(PESQUISA!$B$3,D2123))),ROW()-1,"")</f>
        <v/>
      </c>
    </row>
    <row r="2124" spans="1:14" x14ac:dyDescent="0.3">
      <c r="A2124" t="s">
        <v>6437</v>
      </c>
      <c r="B2124" t="s">
        <v>29</v>
      </c>
      <c r="C2124" t="s">
        <v>6438</v>
      </c>
      <c r="D2124" t="s">
        <v>6439</v>
      </c>
      <c r="E2124" t="s">
        <v>6144</v>
      </c>
      <c r="F2124" s="7">
        <v>43.71</v>
      </c>
      <c r="G2124" t="s">
        <v>33</v>
      </c>
      <c r="H2124" t="s">
        <v>34</v>
      </c>
      <c r="I2124" t="s">
        <v>6145</v>
      </c>
      <c r="L2124" s="8">
        <v>1</v>
      </c>
      <c r="M2124" t="s">
        <v>36</v>
      </c>
      <c r="N2124" t="str">
        <f>IF(AND(PESQUISA!$B$3&lt;&gt;"",OR(PESQUISA!$B$4="TODAS",B2124=PESQUISA!$B$4),ISNUMBER(SEARCH(PESQUISA!$B$3,D2124))),ROW()-1,"")</f>
        <v/>
      </c>
    </row>
    <row r="2125" spans="1:14" x14ac:dyDescent="0.3">
      <c r="A2125" t="s">
        <v>6440</v>
      </c>
      <c r="B2125" t="s">
        <v>29</v>
      </c>
      <c r="C2125" t="s">
        <v>6441</v>
      </c>
      <c r="D2125" t="s">
        <v>6442</v>
      </c>
      <c r="E2125" t="s">
        <v>6144</v>
      </c>
      <c r="F2125" s="7">
        <v>84.17</v>
      </c>
      <c r="G2125" t="s">
        <v>33</v>
      </c>
      <c r="H2125" t="s">
        <v>34</v>
      </c>
      <c r="I2125" t="s">
        <v>6145</v>
      </c>
      <c r="L2125" s="8">
        <v>0</v>
      </c>
      <c r="M2125" t="s">
        <v>36</v>
      </c>
      <c r="N2125" t="str">
        <f>IF(AND(PESQUISA!$B$3&lt;&gt;"",OR(PESQUISA!$B$4="TODAS",B2125=PESQUISA!$B$4),ISNUMBER(SEARCH(PESQUISA!$B$3,D2125))),ROW()-1,"")</f>
        <v/>
      </c>
    </row>
    <row r="2126" spans="1:14" x14ac:dyDescent="0.3">
      <c r="A2126" t="s">
        <v>6443</v>
      </c>
      <c r="B2126" t="s">
        <v>29</v>
      </c>
      <c r="C2126" t="s">
        <v>6444</v>
      </c>
      <c r="D2126" t="s">
        <v>6445</v>
      </c>
      <c r="E2126" t="s">
        <v>6144</v>
      </c>
      <c r="F2126" s="7">
        <v>23.39</v>
      </c>
      <c r="G2126" t="s">
        <v>33</v>
      </c>
      <c r="H2126" t="s">
        <v>34</v>
      </c>
      <c r="I2126" t="s">
        <v>6145</v>
      </c>
      <c r="L2126" s="8">
        <v>1</v>
      </c>
      <c r="M2126" t="s">
        <v>36</v>
      </c>
      <c r="N2126" t="str">
        <f>IF(AND(PESQUISA!$B$3&lt;&gt;"",OR(PESQUISA!$B$4="TODAS",B2126=PESQUISA!$B$4),ISNUMBER(SEARCH(PESQUISA!$B$3,D2126))),ROW()-1,"")</f>
        <v/>
      </c>
    </row>
    <row r="2127" spans="1:14" x14ac:dyDescent="0.3">
      <c r="A2127" t="s">
        <v>6446</v>
      </c>
      <c r="B2127" t="s">
        <v>29</v>
      </c>
      <c r="C2127" t="s">
        <v>6447</v>
      </c>
      <c r="D2127" t="s">
        <v>6448</v>
      </c>
      <c r="E2127" t="s">
        <v>6144</v>
      </c>
      <c r="F2127" s="7">
        <v>3.64</v>
      </c>
      <c r="G2127" t="s">
        <v>33</v>
      </c>
      <c r="H2127" t="s">
        <v>34</v>
      </c>
      <c r="I2127" t="s">
        <v>6145</v>
      </c>
      <c r="L2127" s="8">
        <v>1</v>
      </c>
      <c r="M2127" t="s">
        <v>36</v>
      </c>
      <c r="N2127" t="str">
        <f>IF(AND(PESQUISA!$B$3&lt;&gt;"",OR(PESQUISA!$B$4="TODAS",B2127=PESQUISA!$B$4),ISNUMBER(SEARCH(PESQUISA!$B$3,D2127))),ROW()-1,"")</f>
        <v/>
      </c>
    </row>
    <row r="2128" spans="1:14" x14ac:dyDescent="0.3">
      <c r="A2128" t="s">
        <v>6449</v>
      </c>
      <c r="B2128" t="s">
        <v>29</v>
      </c>
      <c r="C2128" t="s">
        <v>6450</v>
      </c>
      <c r="D2128" t="s">
        <v>6451</v>
      </c>
      <c r="E2128" t="s">
        <v>6144</v>
      </c>
      <c r="F2128" s="7">
        <v>9.01</v>
      </c>
      <c r="G2128" t="s">
        <v>33</v>
      </c>
      <c r="H2128" t="s">
        <v>34</v>
      </c>
      <c r="I2128" t="s">
        <v>6145</v>
      </c>
      <c r="L2128" s="8">
        <v>1</v>
      </c>
      <c r="M2128" t="s">
        <v>36</v>
      </c>
      <c r="N2128" t="str">
        <f>IF(AND(PESQUISA!$B$3&lt;&gt;"",OR(PESQUISA!$B$4="TODAS",B2128=PESQUISA!$B$4),ISNUMBER(SEARCH(PESQUISA!$B$3,D2128))),ROW()-1,"")</f>
        <v/>
      </c>
    </row>
    <row r="2129" spans="1:14" x14ac:dyDescent="0.3">
      <c r="A2129" t="s">
        <v>6452</v>
      </c>
      <c r="B2129" t="s">
        <v>29</v>
      </c>
      <c r="C2129" t="s">
        <v>6453</v>
      </c>
      <c r="D2129" t="s">
        <v>6454</v>
      </c>
      <c r="E2129" t="s">
        <v>6144</v>
      </c>
      <c r="F2129" s="7">
        <v>42.24</v>
      </c>
      <c r="G2129" t="s">
        <v>33</v>
      </c>
      <c r="H2129" t="s">
        <v>34</v>
      </c>
      <c r="I2129" t="s">
        <v>6145</v>
      </c>
      <c r="L2129" s="8">
        <v>1</v>
      </c>
      <c r="M2129" t="s">
        <v>36</v>
      </c>
      <c r="N2129" t="str">
        <f>IF(AND(PESQUISA!$B$3&lt;&gt;"",OR(PESQUISA!$B$4="TODAS",B2129=PESQUISA!$B$4),ISNUMBER(SEARCH(PESQUISA!$B$3,D2129))),ROW()-1,"")</f>
        <v/>
      </c>
    </row>
    <row r="2130" spans="1:14" x14ac:dyDescent="0.3">
      <c r="A2130" t="s">
        <v>6455</v>
      </c>
      <c r="B2130" t="s">
        <v>29</v>
      </c>
      <c r="C2130" t="s">
        <v>6456</v>
      </c>
      <c r="D2130" t="s">
        <v>6457</v>
      </c>
      <c r="E2130" t="s">
        <v>6144</v>
      </c>
      <c r="F2130" s="7">
        <v>104.62</v>
      </c>
      <c r="G2130" t="s">
        <v>33</v>
      </c>
      <c r="H2130" t="s">
        <v>34</v>
      </c>
      <c r="I2130" t="s">
        <v>6145</v>
      </c>
      <c r="L2130" s="8">
        <v>0</v>
      </c>
      <c r="M2130" t="s">
        <v>36</v>
      </c>
      <c r="N2130" t="str">
        <f>IF(AND(PESQUISA!$B$3&lt;&gt;"",OR(PESQUISA!$B$4="TODAS",B2130=PESQUISA!$B$4),ISNUMBER(SEARCH(PESQUISA!$B$3,D2130))),ROW()-1,"")</f>
        <v/>
      </c>
    </row>
    <row r="2131" spans="1:14" x14ac:dyDescent="0.3">
      <c r="A2131" t="s">
        <v>6458</v>
      </c>
      <c r="B2131" t="s">
        <v>29</v>
      </c>
      <c r="C2131" t="s">
        <v>6459</v>
      </c>
      <c r="D2131" t="s">
        <v>6460</v>
      </c>
      <c r="E2131" t="s">
        <v>6144</v>
      </c>
      <c r="G2131" t="s">
        <v>33</v>
      </c>
      <c r="H2131" t="s">
        <v>34</v>
      </c>
      <c r="I2131" t="s">
        <v>6145</v>
      </c>
      <c r="M2131" t="s">
        <v>53</v>
      </c>
      <c r="N2131" t="str">
        <f>IF(AND(PESQUISA!$B$3&lt;&gt;"",OR(PESQUISA!$B$4="TODAS",B2131=PESQUISA!$B$4),ISNUMBER(SEARCH(PESQUISA!$B$3,D2131))),ROW()-1,"")</f>
        <v/>
      </c>
    </row>
    <row r="2132" spans="1:14" x14ac:dyDescent="0.3">
      <c r="A2132" t="s">
        <v>6461</v>
      </c>
      <c r="B2132" t="s">
        <v>29</v>
      </c>
      <c r="C2132" t="s">
        <v>6462</v>
      </c>
      <c r="D2132" t="s">
        <v>6463</v>
      </c>
      <c r="E2132" t="s">
        <v>6144</v>
      </c>
      <c r="G2132" t="s">
        <v>33</v>
      </c>
      <c r="H2132" t="s">
        <v>34</v>
      </c>
      <c r="I2132" t="s">
        <v>6145</v>
      </c>
      <c r="M2132" t="s">
        <v>53</v>
      </c>
      <c r="N2132" t="str">
        <f>IF(AND(PESQUISA!$B$3&lt;&gt;"",OR(PESQUISA!$B$4="TODAS",B2132=PESQUISA!$B$4),ISNUMBER(SEARCH(PESQUISA!$B$3,D2132))),ROW()-1,"")</f>
        <v/>
      </c>
    </row>
    <row r="2133" spans="1:14" x14ac:dyDescent="0.3">
      <c r="A2133" t="s">
        <v>6464</v>
      </c>
      <c r="B2133" t="s">
        <v>29</v>
      </c>
      <c r="C2133" t="s">
        <v>6465</v>
      </c>
      <c r="D2133" t="s">
        <v>6466</v>
      </c>
      <c r="E2133" t="s">
        <v>6144</v>
      </c>
      <c r="G2133" t="s">
        <v>33</v>
      </c>
      <c r="H2133" t="s">
        <v>34</v>
      </c>
      <c r="I2133" t="s">
        <v>6145</v>
      </c>
      <c r="M2133" t="s">
        <v>53</v>
      </c>
      <c r="N2133" t="str">
        <f>IF(AND(PESQUISA!$B$3&lt;&gt;"",OR(PESQUISA!$B$4="TODAS",B2133=PESQUISA!$B$4),ISNUMBER(SEARCH(PESQUISA!$B$3,D2133))),ROW()-1,"")</f>
        <v/>
      </c>
    </row>
    <row r="2134" spans="1:14" x14ac:dyDescent="0.3">
      <c r="A2134" t="s">
        <v>6467</v>
      </c>
      <c r="B2134" t="s">
        <v>29</v>
      </c>
      <c r="C2134" t="s">
        <v>6468</v>
      </c>
      <c r="D2134" t="s">
        <v>6469</v>
      </c>
      <c r="E2134" t="s">
        <v>6144</v>
      </c>
      <c r="G2134" t="s">
        <v>33</v>
      </c>
      <c r="H2134" t="s">
        <v>34</v>
      </c>
      <c r="I2134" t="s">
        <v>6145</v>
      </c>
      <c r="M2134" t="s">
        <v>53</v>
      </c>
      <c r="N2134" t="str">
        <f>IF(AND(PESQUISA!$B$3&lt;&gt;"",OR(PESQUISA!$B$4="TODAS",B2134=PESQUISA!$B$4),ISNUMBER(SEARCH(PESQUISA!$B$3,D2134))),ROW()-1,"")</f>
        <v/>
      </c>
    </row>
    <row r="2135" spans="1:14" x14ac:dyDescent="0.3">
      <c r="A2135" t="s">
        <v>6470</v>
      </c>
      <c r="B2135" t="s">
        <v>29</v>
      </c>
      <c r="C2135" t="s">
        <v>6471</v>
      </c>
      <c r="D2135" t="s">
        <v>6472</v>
      </c>
      <c r="E2135" t="s">
        <v>6144</v>
      </c>
      <c r="F2135" s="7">
        <v>204.43</v>
      </c>
      <c r="G2135" t="s">
        <v>33</v>
      </c>
      <c r="H2135" t="s">
        <v>34</v>
      </c>
      <c r="I2135" t="s">
        <v>6145</v>
      </c>
      <c r="L2135" s="8">
        <v>0</v>
      </c>
      <c r="M2135" t="s">
        <v>36</v>
      </c>
      <c r="N2135" t="str">
        <f>IF(AND(PESQUISA!$B$3&lt;&gt;"",OR(PESQUISA!$B$4="TODAS",B2135=PESQUISA!$B$4),ISNUMBER(SEARCH(PESQUISA!$B$3,D2135))),ROW()-1,"")</f>
        <v/>
      </c>
    </row>
    <row r="2136" spans="1:14" x14ac:dyDescent="0.3">
      <c r="A2136" t="s">
        <v>6473</v>
      </c>
      <c r="B2136" t="s">
        <v>29</v>
      </c>
      <c r="C2136" t="s">
        <v>6474</v>
      </c>
      <c r="D2136" t="s">
        <v>6475</v>
      </c>
      <c r="E2136" t="s">
        <v>6144</v>
      </c>
      <c r="G2136" t="s">
        <v>33</v>
      </c>
      <c r="H2136" t="s">
        <v>34</v>
      </c>
      <c r="I2136" t="s">
        <v>6145</v>
      </c>
      <c r="M2136" t="s">
        <v>53</v>
      </c>
      <c r="N2136" t="str">
        <f>IF(AND(PESQUISA!$B$3&lt;&gt;"",OR(PESQUISA!$B$4="TODAS",B2136=PESQUISA!$B$4),ISNUMBER(SEARCH(PESQUISA!$B$3,D2136))),ROW()-1,"")</f>
        <v/>
      </c>
    </row>
    <row r="2137" spans="1:14" x14ac:dyDescent="0.3">
      <c r="A2137" t="s">
        <v>6476</v>
      </c>
      <c r="B2137" t="s">
        <v>29</v>
      </c>
      <c r="C2137" t="s">
        <v>6477</v>
      </c>
      <c r="D2137" t="s">
        <v>6478</v>
      </c>
      <c r="E2137" t="s">
        <v>6144</v>
      </c>
      <c r="G2137" t="s">
        <v>33</v>
      </c>
      <c r="H2137" t="s">
        <v>34</v>
      </c>
      <c r="I2137" t="s">
        <v>6145</v>
      </c>
      <c r="M2137" t="s">
        <v>53</v>
      </c>
      <c r="N2137" t="str">
        <f>IF(AND(PESQUISA!$B$3&lt;&gt;"",OR(PESQUISA!$B$4="TODAS",B2137=PESQUISA!$B$4),ISNUMBER(SEARCH(PESQUISA!$B$3,D2137))),ROW()-1,"")</f>
        <v/>
      </c>
    </row>
    <row r="2138" spans="1:14" x14ac:dyDescent="0.3">
      <c r="A2138" t="s">
        <v>6479</v>
      </c>
      <c r="B2138" t="s">
        <v>29</v>
      </c>
      <c r="C2138" t="s">
        <v>6480</v>
      </c>
      <c r="D2138" t="s">
        <v>6481</v>
      </c>
      <c r="E2138" t="s">
        <v>6144</v>
      </c>
      <c r="G2138" t="s">
        <v>33</v>
      </c>
      <c r="H2138" t="s">
        <v>34</v>
      </c>
      <c r="I2138" t="s">
        <v>6145</v>
      </c>
      <c r="M2138" t="s">
        <v>53</v>
      </c>
      <c r="N2138" t="str">
        <f>IF(AND(PESQUISA!$B$3&lt;&gt;"",OR(PESQUISA!$B$4="TODAS",B2138=PESQUISA!$B$4),ISNUMBER(SEARCH(PESQUISA!$B$3,D2138))),ROW()-1,"")</f>
        <v/>
      </c>
    </row>
    <row r="2139" spans="1:14" x14ac:dyDescent="0.3">
      <c r="A2139" t="s">
        <v>6482</v>
      </c>
      <c r="B2139" t="s">
        <v>29</v>
      </c>
      <c r="C2139" t="s">
        <v>6483</v>
      </c>
      <c r="D2139" t="s">
        <v>6484</v>
      </c>
      <c r="E2139" t="s">
        <v>6144</v>
      </c>
      <c r="G2139" t="s">
        <v>33</v>
      </c>
      <c r="H2139" t="s">
        <v>34</v>
      </c>
      <c r="I2139" t="s">
        <v>6145</v>
      </c>
      <c r="M2139" t="s">
        <v>53</v>
      </c>
      <c r="N2139" t="str">
        <f>IF(AND(PESQUISA!$B$3&lt;&gt;"",OR(PESQUISA!$B$4="TODAS",B2139=PESQUISA!$B$4),ISNUMBER(SEARCH(PESQUISA!$B$3,D2139))),ROW()-1,"")</f>
        <v/>
      </c>
    </row>
    <row r="2140" spans="1:14" x14ac:dyDescent="0.3">
      <c r="A2140" t="s">
        <v>6485</v>
      </c>
      <c r="B2140" t="s">
        <v>29</v>
      </c>
      <c r="C2140" t="s">
        <v>6486</v>
      </c>
      <c r="D2140" t="s">
        <v>6487</v>
      </c>
      <c r="E2140" t="s">
        <v>6144</v>
      </c>
      <c r="F2140" s="7">
        <v>277.42</v>
      </c>
      <c r="G2140" t="s">
        <v>33</v>
      </c>
      <c r="H2140" t="s">
        <v>34</v>
      </c>
      <c r="I2140" t="s">
        <v>6145</v>
      </c>
      <c r="L2140" s="8">
        <v>0</v>
      </c>
      <c r="M2140" t="s">
        <v>36</v>
      </c>
      <c r="N2140" t="str">
        <f>IF(AND(PESQUISA!$B$3&lt;&gt;"",OR(PESQUISA!$B$4="TODAS",B2140=PESQUISA!$B$4),ISNUMBER(SEARCH(PESQUISA!$B$3,D2140))),ROW()-1,"")</f>
        <v/>
      </c>
    </row>
    <row r="2141" spans="1:14" x14ac:dyDescent="0.3">
      <c r="A2141" t="s">
        <v>6488</v>
      </c>
      <c r="B2141" t="s">
        <v>29</v>
      </c>
      <c r="C2141" t="s">
        <v>6489</v>
      </c>
      <c r="D2141" t="s">
        <v>6490</v>
      </c>
      <c r="E2141" t="s">
        <v>6144</v>
      </c>
      <c r="F2141" s="7">
        <v>30.17</v>
      </c>
      <c r="G2141" t="s">
        <v>33</v>
      </c>
      <c r="H2141" t="s">
        <v>34</v>
      </c>
      <c r="I2141" t="s">
        <v>6145</v>
      </c>
      <c r="L2141" s="8">
        <v>1</v>
      </c>
      <c r="M2141" t="s">
        <v>36</v>
      </c>
      <c r="N2141" t="str">
        <f>IF(AND(PESQUISA!$B$3&lt;&gt;"",OR(PESQUISA!$B$4="TODAS",B2141=PESQUISA!$B$4),ISNUMBER(SEARCH(PESQUISA!$B$3,D2141))),ROW()-1,"")</f>
        <v/>
      </c>
    </row>
    <row r="2142" spans="1:14" x14ac:dyDescent="0.3">
      <c r="A2142" t="s">
        <v>6491</v>
      </c>
      <c r="B2142" t="s">
        <v>29</v>
      </c>
      <c r="C2142" t="s">
        <v>6492</v>
      </c>
      <c r="D2142" t="s">
        <v>6493</v>
      </c>
      <c r="E2142" t="s">
        <v>6144</v>
      </c>
      <c r="F2142" s="7">
        <v>4.9000000000000004</v>
      </c>
      <c r="G2142" t="s">
        <v>33</v>
      </c>
      <c r="H2142" t="s">
        <v>34</v>
      </c>
      <c r="I2142" t="s">
        <v>6145</v>
      </c>
      <c r="L2142" s="8">
        <v>1</v>
      </c>
      <c r="M2142" t="s">
        <v>36</v>
      </c>
      <c r="N2142" t="str">
        <f>IF(AND(PESQUISA!$B$3&lt;&gt;"",OR(PESQUISA!$B$4="TODAS",B2142=PESQUISA!$B$4),ISNUMBER(SEARCH(PESQUISA!$B$3,D2142))),ROW()-1,"")</f>
        <v/>
      </c>
    </row>
    <row r="2143" spans="1:14" x14ac:dyDescent="0.3">
      <c r="A2143" t="s">
        <v>6494</v>
      </c>
      <c r="B2143" t="s">
        <v>29</v>
      </c>
      <c r="C2143" t="s">
        <v>6495</v>
      </c>
      <c r="D2143" t="s">
        <v>6496</v>
      </c>
      <c r="E2143" t="s">
        <v>6144</v>
      </c>
      <c r="F2143" s="7">
        <v>12.13</v>
      </c>
      <c r="G2143" t="s">
        <v>33</v>
      </c>
      <c r="H2143" t="s">
        <v>34</v>
      </c>
      <c r="I2143" t="s">
        <v>6145</v>
      </c>
      <c r="L2143" s="8">
        <v>1</v>
      </c>
      <c r="M2143" t="s">
        <v>36</v>
      </c>
      <c r="N2143" t="str">
        <f>IF(AND(PESQUISA!$B$3&lt;&gt;"",OR(PESQUISA!$B$4="TODAS",B2143=PESQUISA!$B$4),ISNUMBER(SEARCH(PESQUISA!$B$3,D2143))),ROW()-1,"")</f>
        <v/>
      </c>
    </row>
    <row r="2144" spans="1:14" x14ac:dyDescent="0.3">
      <c r="A2144" t="s">
        <v>6497</v>
      </c>
      <c r="B2144" t="s">
        <v>29</v>
      </c>
      <c r="C2144" t="s">
        <v>6498</v>
      </c>
      <c r="D2144" t="s">
        <v>6499</v>
      </c>
      <c r="E2144" t="s">
        <v>6144</v>
      </c>
      <c r="F2144" s="7">
        <v>54.02</v>
      </c>
      <c r="G2144" t="s">
        <v>33</v>
      </c>
      <c r="H2144" t="s">
        <v>34</v>
      </c>
      <c r="I2144" t="s">
        <v>6145</v>
      </c>
      <c r="L2144" s="8">
        <v>1</v>
      </c>
      <c r="M2144" t="s">
        <v>36</v>
      </c>
      <c r="N2144" t="str">
        <f>IF(AND(PESQUISA!$B$3&lt;&gt;"",OR(PESQUISA!$B$4="TODAS",B2144=PESQUISA!$B$4),ISNUMBER(SEARCH(PESQUISA!$B$3,D2144))),ROW()-1,"")</f>
        <v/>
      </c>
    </row>
    <row r="2145" spans="1:14" x14ac:dyDescent="0.3">
      <c r="A2145" t="s">
        <v>6500</v>
      </c>
      <c r="B2145" t="s">
        <v>29</v>
      </c>
      <c r="C2145" t="s">
        <v>6501</v>
      </c>
      <c r="D2145" t="s">
        <v>6502</v>
      </c>
      <c r="E2145" t="s">
        <v>6144</v>
      </c>
      <c r="F2145" s="7">
        <v>285.2</v>
      </c>
      <c r="G2145" t="s">
        <v>33</v>
      </c>
      <c r="H2145" t="s">
        <v>34</v>
      </c>
      <c r="I2145" t="s">
        <v>6145</v>
      </c>
      <c r="L2145" s="8">
        <v>0</v>
      </c>
      <c r="M2145" t="s">
        <v>36</v>
      </c>
      <c r="N2145" t="str">
        <f>IF(AND(PESQUISA!$B$3&lt;&gt;"",OR(PESQUISA!$B$4="TODAS",B2145=PESQUISA!$B$4),ISNUMBER(SEARCH(PESQUISA!$B$3,D2145))),ROW()-1,"")</f>
        <v/>
      </c>
    </row>
    <row r="2146" spans="1:14" x14ac:dyDescent="0.3">
      <c r="A2146" t="s">
        <v>6503</v>
      </c>
      <c r="B2146" t="s">
        <v>29</v>
      </c>
      <c r="C2146" t="s">
        <v>6504</v>
      </c>
      <c r="D2146" t="s">
        <v>6505</v>
      </c>
      <c r="E2146" t="s">
        <v>6144</v>
      </c>
      <c r="F2146" s="7">
        <v>41.4</v>
      </c>
      <c r="G2146" t="s">
        <v>33</v>
      </c>
      <c r="H2146" t="s">
        <v>34</v>
      </c>
      <c r="I2146" t="s">
        <v>6145</v>
      </c>
      <c r="L2146" s="8">
        <v>1</v>
      </c>
      <c r="M2146" t="s">
        <v>36</v>
      </c>
      <c r="N2146" t="str">
        <f>IF(AND(PESQUISA!$B$3&lt;&gt;"",OR(PESQUISA!$B$4="TODAS",B2146=PESQUISA!$B$4),ISNUMBER(SEARCH(PESQUISA!$B$3,D2146))),ROW()-1,"")</f>
        <v/>
      </c>
    </row>
    <row r="2147" spans="1:14" x14ac:dyDescent="0.3">
      <c r="A2147" t="s">
        <v>6506</v>
      </c>
      <c r="B2147" t="s">
        <v>29</v>
      </c>
      <c r="C2147" t="s">
        <v>6507</v>
      </c>
      <c r="D2147" t="s">
        <v>6508</v>
      </c>
      <c r="E2147" t="s">
        <v>6144</v>
      </c>
      <c r="F2147" s="7">
        <v>6.74</v>
      </c>
      <c r="G2147" t="s">
        <v>33</v>
      </c>
      <c r="H2147" t="s">
        <v>34</v>
      </c>
      <c r="I2147" t="s">
        <v>6145</v>
      </c>
      <c r="L2147" s="8">
        <v>1</v>
      </c>
      <c r="M2147" t="s">
        <v>36</v>
      </c>
      <c r="N2147" t="str">
        <f>IF(AND(PESQUISA!$B$3&lt;&gt;"",OR(PESQUISA!$B$4="TODAS",B2147=PESQUISA!$B$4),ISNUMBER(SEARCH(PESQUISA!$B$3,D2147))),ROW()-1,"")</f>
        <v/>
      </c>
    </row>
    <row r="2148" spans="1:14" x14ac:dyDescent="0.3">
      <c r="A2148" t="s">
        <v>6509</v>
      </c>
      <c r="B2148" t="s">
        <v>29</v>
      </c>
      <c r="C2148" t="s">
        <v>6510</v>
      </c>
      <c r="D2148" t="s">
        <v>6511</v>
      </c>
      <c r="E2148" t="s">
        <v>6144</v>
      </c>
      <c r="F2148" s="7">
        <v>16.690000000000001</v>
      </c>
      <c r="G2148" t="s">
        <v>33</v>
      </c>
      <c r="H2148" t="s">
        <v>34</v>
      </c>
      <c r="I2148" t="s">
        <v>6145</v>
      </c>
      <c r="L2148" s="8">
        <v>1</v>
      </c>
      <c r="M2148" t="s">
        <v>36</v>
      </c>
      <c r="N2148" t="str">
        <f>IF(AND(PESQUISA!$B$3&lt;&gt;"",OR(PESQUISA!$B$4="TODAS",B2148=PESQUISA!$B$4),ISNUMBER(SEARCH(PESQUISA!$B$3,D2148))),ROW()-1,"")</f>
        <v/>
      </c>
    </row>
    <row r="2149" spans="1:14" x14ac:dyDescent="0.3">
      <c r="A2149" t="s">
        <v>6512</v>
      </c>
      <c r="B2149" t="s">
        <v>29</v>
      </c>
      <c r="C2149" t="s">
        <v>6513</v>
      </c>
      <c r="D2149" t="s">
        <v>6514</v>
      </c>
      <c r="E2149" t="s">
        <v>6144</v>
      </c>
      <c r="F2149" s="7">
        <v>74.47</v>
      </c>
      <c r="G2149" t="s">
        <v>33</v>
      </c>
      <c r="H2149" t="s">
        <v>34</v>
      </c>
      <c r="I2149" t="s">
        <v>6145</v>
      </c>
      <c r="L2149" s="8">
        <v>1</v>
      </c>
      <c r="M2149" t="s">
        <v>36</v>
      </c>
      <c r="N2149" t="str">
        <f>IF(AND(PESQUISA!$B$3&lt;&gt;"",OR(PESQUISA!$B$4="TODAS",B2149=PESQUISA!$B$4),ISNUMBER(SEARCH(PESQUISA!$B$3,D2149))),ROW()-1,"")</f>
        <v/>
      </c>
    </row>
    <row r="2150" spans="1:14" x14ac:dyDescent="0.3">
      <c r="A2150" t="s">
        <v>6515</v>
      </c>
      <c r="B2150" t="s">
        <v>29</v>
      </c>
      <c r="C2150" t="s">
        <v>6516</v>
      </c>
      <c r="D2150" t="s">
        <v>6517</v>
      </c>
      <c r="E2150" t="s">
        <v>6144</v>
      </c>
      <c r="F2150" s="7">
        <v>311.10000000000002</v>
      </c>
      <c r="G2150" t="s">
        <v>33</v>
      </c>
      <c r="H2150" t="s">
        <v>34</v>
      </c>
      <c r="I2150" t="s">
        <v>6145</v>
      </c>
      <c r="L2150" s="8">
        <v>0</v>
      </c>
      <c r="M2150" t="s">
        <v>36</v>
      </c>
      <c r="N2150" t="str">
        <f>IF(AND(PESQUISA!$B$3&lt;&gt;"",OR(PESQUISA!$B$4="TODAS",B2150=PESQUISA!$B$4),ISNUMBER(SEARCH(PESQUISA!$B$3,D2150))),ROW()-1,"")</f>
        <v/>
      </c>
    </row>
    <row r="2151" spans="1:14" x14ac:dyDescent="0.3">
      <c r="A2151" t="s">
        <v>6518</v>
      </c>
      <c r="B2151" t="s">
        <v>29</v>
      </c>
      <c r="C2151" t="s">
        <v>6519</v>
      </c>
      <c r="D2151" t="s">
        <v>6520</v>
      </c>
      <c r="E2151" t="s">
        <v>6144</v>
      </c>
      <c r="F2151" s="7">
        <v>198.74</v>
      </c>
      <c r="G2151" t="s">
        <v>33</v>
      </c>
      <c r="H2151" t="s">
        <v>34</v>
      </c>
      <c r="I2151" t="s">
        <v>6145</v>
      </c>
      <c r="L2151" s="8">
        <v>0</v>
      </c>
      <c r="M2151" t="s">
        <v>36</v>
      </c>
      <c r="N2151" t="str">
        <f>IF(AND(PESQUISA!$B$3&lt;&gt;"",OR(PESQUISA!$B$4="TODAS",B2151=PESQUISA!$B$4),ISNUMBER(SEARCH(PESQUISA!$B$3,D2151))),ROW()-1,"")</f>
        <v/>
      </c>
    </row>
    <row r="2152" spans="1:14" x14ac:dyDescent="0.3">
      <c r="A2152" t="s">
        <v>6521</v>
      </c>
      <c r="B2152" t="s">
        <v>29</v>
      </c>
      <c r="C2152" t="s">
        <v>6522</v>
      </c>
      <c r="D2152" t="s">
        <v>6523</v>
      </c>
      <c r="E2152" t="s">
        <v>6144</v>
      </c>
      <c r="F2152" s="7">
        <v>47.8</v>
      </c>
      <c r="G2152" t="s">
        <v>33</v>
      </c>
      <c r="H2152" t="s">
        <v>34</v>
      </c>
      <c r="I2152" t="s">
        <v>6145</v>
      </c>
      <c r="L2152" s="8">
        <v>1</v>
      </c>
      <c r="M2152" t="s">
        <v>36</v>
      </c>
      <c r="N2152" t="str">
        <f>IF(AND(PESQUISA!$B$3&lt;&gt;"",OR(PESQUISA!$B$4="TODAS",B2152=PESQUISA!$B$4),ISNUMBER(SEARCH(PESQUISA!$B$3,D2152))),ROW()-1,"")</f>
        <v/>
      </c>
    </row>
    <row r="2153" spans="1:14" x14ac:dyDescent="0.3">
      <c r="A2153" t="s">
        <v>6524</v>
      </c>
      <c r="B2153" t="s">
        <v>29</v>
      </c>
      <c r="C2153" t="s">
        <v>6525</v>
      </c>
      <c r="D2153" t="s">
        <v>6526</v>
      </c>
      <c r="E2153" t="s">
        <v>6144</v>
      </c>
      <c r="F2153" s="7">
        <v>6.05</v>
      </c>
      <c r="G2153" t="s">
        <v>33</v>
      </c>
      <c r="H2153" t="s">
        <v>34</v>
      </c>
      <c r="I2153" t="s">
        <v>6145</v>
      </c>
      <c r="L2153" s="8">
        <v>1</v>
      </c>
      <c r="M2153" t="s">
        <v>36</v>
      </c>
      <c r="N2153" t="str">
        <f>IF(AND(PESQUISA!$B$3&lt;&gt;"",OR(PESQUISA!$B$4="TODAS",B2153=PESQUISA!$B$4),ISNUMBER(SEARCH(PESQUISA!$B$3,D2153))),ROW()-1,"")</f>
        <v/>
      </c>
    </row>
    <row r="2154" spans="1:14" x14ac:dyDescent="0.3">
      <c r="A2154" t="s">
        <v>6527</v>
      </c>
      <c r="B2154" t="s">
        <v>29</v>
      </c>
      <c r="C2154" t="s">
        <v>6528</v>
      </c>
      <c r="D2154" t="s">
        <v>6529</v>
      </c>
      <c r="E2154" t="s">
        <v>6144</v>
      </c>
      <c r="F2154" s="7">
        <v>14.98</v>
      </c>
      <c r="G2154" t="s">
        <v>33</v>
      </c>
      <c r="H2154" t="s">
        <v>34</v>
      </c>
      <c r="I2154" t="s">
        <v>6145</v>
      </c>
      <c r="L2154" s="8">
        <v>1</v>
      </c>
      <c r="M2154" t="s">
        <v>36</v>
      </c>
      <c r="N2154" t="str">
        <f>IF(AND(PESQUISA!$B$3&lt;&gt;"",OR(PESQUISA!$B$4="TODAS",B2154=PESQUISA!$B$4),ISNUMBER(SEARCH(PESQUISA!$B$3,D2154))),ROW()-1,"")</f>
        <v/>
      </c>
    </row>
    <row r="2155" spans="1:14" x14ac:dyDescent="0.3">
      <c r="A2155" t="s">
        <v>6530</v>
      </c>
      <c r="B2155" t="s">
        <v>29</v>
      </c>
      <c r="C2155" t="s">
        <v>6531</v>
      </c>
      <c r="D2155" t="s">
        <v>6532</v>
      </c>
      <c r="E2155" t="s">
        <v>6144</v>
      </c>
      <c r="F2155" s="7">
        <v>75.42</v>
      </c>
      <c r="G2155" t="s">
        <v>33</v>
      </c>
      <c r="H2155" t="s">
        <v>34</v>
      </c>
      <c r="I2155" t="s">
        <v>6145</v>
      </c>
      <c r="L2155" s="8">
        <v>1</v>
      </c>
      <c r="M2155" t="s">
        <v>36</v>
      </c>
      <c r="N2155" t="str">
        <f>IF(AND(PESQUISA!$B$3&lt;&gt;"",OR(PESQUISA!$B$4="TODAS",B2155=PESQUISA!$B$4),ISNUMBER(SEARCH(PESQUISA!$B$3,D2155))),ROW()-1,"")</f>
        <v/>
      </c>
    </row>
    <row r="2156" spans="1:14" x14ac:dyDescent="0.3">
      <c r="A2156" t="s">
        <v>6533</v>
      </c>
      <c r="B2156" t="s">
        <v>29</v>
      </c>
      <c r="C2156" t="s">
        <v>6534</v>
      </c>
      <c r="D2156" t="s">
        <v>6535</v>
      </c>
      <c r="E2156" t="s">
        <v>6144</v>
      </c>
      <c r="F2156" s="7">
        <v>30.98</v>
      </c>
      <c r="G2156" t="s">
        <v>33</v>
      </c>
      <c r="H2156" t="s">
        <v>34</v>
      </c>
      <c r="I2156" t="s">
        <v>6145</v>
      </c>
      <c r="L2156" s="8">
        <v>1</v>
      </c>
      <c r="M2156" t="s">
        <v>36</v>
      </c>
      <c r="N2156" t="str">
        <f>IF(AND(PESQUISA!$B$3&lt;&gt;"",OR(PESQUISA!$B$4="TODAS",B2156=PESQUISA!$B$4),ISNUMBER(SEARCH(PESQUISA!$B$3,D2156))),ROW()-1,"")</f>
        <v/>
      </c>
    </row>
    <row r="2157" spans="1:14" x14ac:dyDescent="0.3">
      <c r="A2157" t="s">
        <v>6536</v>
      </c>
      <c r="B2157" t="s">
        <v>29</v>
      </c>
      <c r="C2157" t="s">
        <v>6537</v>
      </c>
      <c r="D2157" t="s">
        <v>6538</v>
      </c>
      <c r="E2157" t="s">
        <v>6144</v>
      </c>
      <c r="F2157" s="7">
        <v>4.83</v>
      </c>
      <c r="G2157" t="s">
        <v>33</v>
      </c>
      <c r="H2157" t="s">
        <v>34</v>
      </c>
      <c r="I2157" t="s">
        <v>6145</v>
      </c>
      <c r="L2157" s="8">
        <v>1</v>
      </c>
      <c r="M2157" t="s">
        <v>36</v>
      </c>
      <c r="N2157" t="str">
        <f>IF(AND(PESQUISA!$B$3&lt;&gt;"",OR(PESQUISA!$B$4="TODAS",B2157=PESQUISA!$B$4),ISNUMBER(SEARCH(PESQUISA!$B$3,D2157))),ROW()-1,"")</f>
        <v/>
      </c>
    </row>
    <row r="2158" spans="1:14" x14ac:dyDescent="0.3">
      <c r="A2158" t="s">
        <v>6539</v>
      </c>
      <c r="B2158" t="s">
        <v>29</v>
      </c>
      <c r="C2158" t="s">
        <v>6540</v>
      </c>
      <c r="D2158" t="s">
        <v>6541</v>
      </c>
      <c r="E2158" t="s">
        <v>6144</v>
      </c>
      <c r="F2158" s="7">
        <v>11.97</v>
      </c>
      <c r="G2158" t="s">
        <v>33</v>
      </c>
      <c r="H2158" t="s">
        <v>34</v>
      </c>
      <c r="I2158" t="s">
        <v>6145</v>
      </c>
      <c r="L2158" s="8">
        <v>1</v>
      </c>
      <c r="M2158" t="s">
        <v>36</v>
      </c>
      <c r="N2158" t="str">
        <f>IF(AND(PESQUISA!$B$3&lt;&gt;"",OR(PESQUISA!$B$4="TODAS",B2158=PESQUISA!$B$4),ISNUMBER(SEARCH(PESQUISA!$B$3,D2158))),ROW()-1,"")</f>
        <v/>
      </c>
    </row>
    <row r="2159" spans="1:14" x14ac:dyDescent="0.3">
      <c r="A2159" t="s">
        <v>6542</v>
      </c>
      <c r="B2159" t="s">
        <v>29</v>
      </c>
      <c r="C2159" t="s">
        <v>6543</v>
      </c>
      <c r="D2159" t="s">
        <v>6544</v>
      </c>
      <c r="E2159" t="s">
        <v>6144</v>
      </c>
      <c r="F2159" s="7">
        <v>54.93</v>
      </c>
      <c r="G2159" t="s">
        <v>33</v>
      </c>
      <c r="H2159" t="s">
        <v>34</v>
      </c>
      <c r="I2159" t="s">
        <v>6145</v>
      </c>
      <c r="L2159" s="8">
        <v>1</v>
      </c>
      <c r="M2159" t="s">
        <v>36</v>
      </c>
      <c r="N2159" t="str">
        <f>IF(AND(PESQUISA!$B$3&lt;&gt;"",OR(PESQUISA!$B$4="TODAS",B2159=PESQUISA!$B$4),ISNUMBER(SEARCH(PESQUISA!$B$3,D2159))),ROW()-1,"")</f>
        <v/>
      </c>
    </row>
    <row r="2160" spans="1:14" x14ac:dyDescent="0.3">
      <c r="A2160" t="s">
        <v>6545</v>
      </c>
      <c r="B2160" t="s">
        <v>29</v>
      </c>
      <c r="C2160" t="s">
        <v>6546</v>
      </c>
      <c r="D2160" t="s">
        <v>6547</v>
      </c>
      <c r="E2160" t="s">
        <v>6144</v>
      </c>
      <c r="F2160" s="7">
        <v>198.74</v>
      </c>
      <c r="G2160" t="s">
        <v>33</v>
      </c>
      <c r="H2160" t="s">
        <v>34</v>
      </c>
      <c r="I2160" t="s">
        <v>6145</v>
      </c>
      <c r="L2160" s="8">
        <v>0</v>
      </c>
      <c r="M2160" t="s">
        <v>36</v>
      </c>
      <c r="N2160" t="str">
        <f>IF(AND(PESQUISA!$B$3&lt;&gt;"",OR(PESQUISA!$B$4="TODAS",B2160=PESQUISA!$B$4),ISNUMBER(SEARCH(PESQUISA!$B$3,D2160))),ROW()-1,"")</f>
        <v/>
      </c>
    </row>
    <row r="2161" spans="1:14" x14ac:dyDescent="0.3">
      <c r="A2161" t="s">
        <v>6548</v>
      </c>
      <c r="B2161" t="s">
        <v>29</v>
      </c>
      <c r="C2161" t="s">
        <v>6549</v>
      </c>
      <c r="D2161" t="s">
        <v>6550</v>
      </c>
      <c r="E2161" t="s">
        <v>6144</v>
      </c>
      <c r="F2161" s="7">
        <v>30.82</v>
      </c>
      <c r="G2161" t="s">
        <v>33</v>
      </c>
      <c r="H2161" t="s">
        <v>34</v>
      </c>
      <c r="I2161" t="s">
        <v>6145</v>
      </c>
      <c r="L2161" s="8">
        <v>1</v>
      </c>
      <c r="M2161" t="s">
        <v>36</v>
      </c>
      <c r="N2161" t="str">
        <f>IF(AND(PESQUISA!$B$3&lt;&gt;"",OR(PESQUISA!$B$4="TODAS",B2161=PESQUISA!$B$4),ISNUMBER(SEARCH(PESQUISA!$B$3,D2161))),ROW()-1,"")</f>
        <v/>
      </c>
    </row>
    <row r="2162" spans="1:14" x14ac:dyDescent="0.3">
      <c r="A2162" t="s">
        <v>6551</v>
      </c>
      <c r="B2162" t="s">
        <v>29</v>
      </c>
      <c r="C2162" t="s">
        <v>6552</v>
      </c>
      <c r="D2162" t="s">
        <v>6553</v>
      </c>
      <c r="E2162" t="s">
        <v>6144</v>
      </c>
      <c r="F2162" s="7">
        <v>4.74</v>
      </c>
      <c r="G2162" t="s">
        <v>33</v>
      </c>
      <c r="H2162" t="s">
        <v>34</v>
      </c>
      <c r="I2162" t="s">
        <v>6145</v>
      </c>
      <c r="L2162" s="8">
        <v>1</v>
      </c>
      <c r="M2162" t="s">
        <v>36</v>
      </c>
      <c r="N2162" t="str">
        <f>IF(AND(PESQUISA!$B$3&lt;&gt;"",OR(PESQUISA!$B$4="TODAS",B2162=PESQUISA!$B$4),ISNUMBER(SEARCH(PESQUISA!$B$3,D2162))),ROW()-1,"")</f>
        <v/>
      </c>
    </row>
    <row r="2163" spans="1:14" x14ac:dyDescent="0.3">
      <c r="A2163" t="s">
        <v>6554</v>
      </c>
      <c r="B2163" t="s">
        <v>29</v>
      </c>
      <c r="C2163" t="s">
        <v>6555</v>
      </c>
      <c r="D2163" t="s">
        <v>6556</v>
      </c>
      <c r="E2163" t="s">
        <v>6144</v>
      </c>
      <c r="F2163" s="7">
        <v>11.73</v>
      </c>
      <c r="G2163" t="s">
        <v>33</v>
      </c>
      <c r="H2163" t="s">
        <v>34</v>
      </c>
      <c r="I2163" t="s">
        <v>6145</v>
      </c>
      <c r="L2163" s="8">
        <v>1</v>
      </c>
      <c r="M2163" t="s">
        <v>36</v>
      </c>
      <c r="N2163" t="str">
        <f>IF(AND(PESQUISA!$B$3&lt;&gt;"",OR(PESQUISA!$B$4="TODAS",B2163=PESQUISA!$B$4),ISNUMBER(SEARCH(PESQUISA!$B$3,D2163))),ROW()-1,"")</f>
        <v/>
      </c>
    </row>
    <row r="2164" spans="1:14" x14ac:dyDescent="0.3">
      <c r="A2164" t="s">
        <v>6557</v>
      </c>
      <c r="B2164" t="s">
        <v>29</v>
      </c>
      <c r="C2164" t="s">
        <v>6558</v>
      </c>
      <c r="D2164" t="s">
        <v>6559</v>
      </c>
      <c r="E2164" t="s">
        <v>6144</v>
      </c>
      <c r="F2164" s="7">
        <v>53.89</v>
      </c>
      <c r="G2164" t="s">
        <v>33</v>
      </c>
      <c r="H2164" t="s">
        <v>34</v>
      </c>
      <c r="I2164" t="s">
        <v>6145</v>
      </c>
      <c r="L2164" s="8">
        <v>1</v>
      </c>
      <c r="M2164" t="s">
        <v>36</v>
      </c>
      <c r="N2164" t="str">
        <f>IF(AND(PESQUISA!$B$3&lt;&gt;"",OR(PESQUISA!$B$4="TODAS",B2164=PESQUISA!$B$4),ISNUMBER(SEARCH(PESQUISA!$B$3,D2164))),ROW()-1,"")</f>
        <v/>
      </c>
    </row>
    <row r="2165" spans="1:14" x14ac:dyDescent="0.3">
      <c r="A2165" t="s">
        <v>6560</v>
      </c>
      <c r="B2165" t="s">
        <v>29</v>
      </c>
      <c r="C2165" t="s">
        <v>6561</v>
      </c>
      <c r="D2165" t="s">
        <v>6562</v>
      </c>
      <c r="E2165" t="s">
        <v>6144</v>
      </c>
      <c r="F2165" s="7">
        <v>163.02000000000001</v>
      </c>
      <c r="G2165" t="s">
        <v>33</v>
      </c>
      <c r="H2165" t="s">
        <v>34</v>
      </c>
      <c r="I2165" t="s">
        <v>6145</v>
      </c>
      <c r="L2165" s="8">
        <v>0</v>
      </c>
      <c r="M2165" t="s">
        <v>36</v>
      </c>
      <c r="N2165" t="str">
        <f>IF(AND(PESQUISA!$B$3&lt;&gt;"",OR(PESQUISA!$B$4="TODAS",B2165=PESQUISA!$B$4),ISNUMBER(SEARCH(PESQUISA!$B$3,D2165))),ROW()-1,"")</f>
        <v/>
      </c>
    </row>
    <row r="2166" spans="1:14" x14ac:dyDescent="0.3">
      <c r="A2166" t="s">
        <v>6563</v>
      </c>
      <c r="B2166" t="s">
        <v>29</v>
      </c>
      <c r="C2166" t="s">
        <v>6564</v>
      </c>
      <c r="D2166" t="s">
        <v>6565</v>
      </c>
      <c r="E2166" t="s">
        <v>6144</v>
      </c>
      <c r="F2166" s="7">
        <v>22.33</v>
      </c>
      <c r="G2166" t="s">
        <v>33</v>
      </c>
      <c r="H2166" t="s">
        <v>34</v>
      </c>
      <c r="I2166" t="s">
        <v>6145</v>
      </c>
      <c r="L2166" s="8">
        <v>1</v>
      </c>
      <c r="M2166" t="s">
        <v>36</v>
      </c>
      <c r="N2166" t="str">
        <f>IF(AND(PESQUISA!$B$3&lt;&gt;"",OR(PESQUISA!$B$4="TODAS",B2166=PESQUISA!$B$4),ISNUMBER(SEARCH(PESQUISA!$B$3,D2166))),ROW()-1,"")</f>
        <v/>
      </c>
    </row>
    <row r="2167" spans="1:14" x14ac:dyDescent="0.3">
      <c r="A2167" t="s">
        <v>6566</v>
      </c>
      <c r="B2167" t="s">
        <v>29</v>
      </c>
      <c r="C2167" t="s">
        <v>6567</v>
      </c>
      <c r="D2167" t="s">
        <v>6568</v>
      </c>
      <c r="E2167" t="s">
        <v>6144</v>
      </c>
      <c r="F2167" s="7">
        <v>3.45</v>
      </c>
      <c r="G2167" t="s">
        <v>33</v>
      </c>
      <c r="H2167" t="s">
        <v>34</v>
      </c>
      <c r="I2167" t="s">
        <v>6145</v>
      </c>
      <c r="L2167" s="8">
        <v>1</v>
      </c>
      <c r="M2167" t="s">
        <v>36</v>
      </c>
      <c r="N2167" t="str">
        <f>IF(AND(PESQUISA!$B$3&lt;&gt;"",OR(PESQUISA!$B$4="TODAS",B2167=PESQUISA!$B$4),ISNUMBER(SEARCH(PESQUISA!$B$3,D2167))),ROW()-1,"")</f>
        <v/>
      </c>
    </row>
    <row r="2168" spans="1:14" x14ac:dyDescent="0.3">
      <c r="A2168" t="s">
        <v>6569</v>
      </c>
      <c r="B2168" t="s">
        <v>29</v>
      </c>
      <c r="C2168" t="s">
        <v>6570</v>
      </c>
      <c r="D2168" t="s">
        <v>6571</v>
      </c>
      <c r="E2168" t="s">
        <v>6144</v>
      </c>
      <c r="F2168" s="7">
        <v>8.5500000000000007</v>
      </c>
      <c r="G2168" t="s">
        <v>33</v>
      </c>
      <c r="H2168" t="s">
        <v>34</v>
      </c>
      <c r="I2168" t="s">
        <v>6145</v>
      </c>
      <c r="L2168" s="8">
        <v>1</v>
      </c>
      <c r="M2168" t="s">
        <v>36</v>
      </c>
      <c r="N2168" t="str">
        <f>IF(AND(PESQUISA!$B$3&lt;&gt;"",OR(PESQUISA!$B$4="TODAS",B2168=PESQUISA!$B$4),ISNUMBER(SEARCH(PESQUISA!$B$3,D2168))),ROW()-1,"")</f>
        <v/>
      </c>
    </row>
    <row r="2169" spans="1:14" x14ac:dyDescent="0.3">
      <c r="A2169" t="s">
        <v>6572</v>
      </c>
      <c r="B2169" t="s">
        <v>29</v>
      </c>
      <c r="C2169" t="s">
        <v>6573</v>
      </c>
      <c r="D2169" t="s">
        <v>6574</v>
      </c>
      <c r="E2169" t="s">
        <v>6144</v>
      </c>
      <c r="F2169" s="7">
        <v>39.24</v>
      </c>
      <c r="G2169" t="s">
        <v>33</v>
      </c>
      <c r="H2169" t="s">
        <v>34</v>
      </c>
      <c r="I2169" t="s">
        <v>6145</v>
      </c>
      <c r="L2169" s="8">
        <v>1</v>
      </c>
      <c r="M2169" t="s">
        <v>36</v>
      </c>
      <c r="N2169" t="str">
        <f>IF(AND(PESQUISA!$B$3&lt;&gt;"",OR(PESQUISA!$B$4="TODAS",B2169=PESQUISA!$B$4),ISNUMBER(SEARCH(PESQUISA!$B$3,D2169))),ROW()-1,"")</f>
        <v/>
      </c>
    </row>
    <row r="2170" spans="1:14" x14ac:dyDescent="0.3">
      <c r="A2170" t="s">
        <v>6575</v>
      </c>
      <c r="B2170" t="s">
        <v>29</v>
      </c>
      <c r="C2170" t="s">
        <v>6576</v>
      </c>
      <c r="D2170" t="s">
        <v>6577</v>
      </c>
      <c r="E2170" t="s">
        <v>6144</v>
      </c>
      <c r="F2170" s="7">
        <v>163.33000000000001</v>
      </c>
      <c r="G2170" t="s">
        <v>33</v>
      </c>
      <c r="H2170" t="s">
        <v>34</v>
      </c>
      <c r="I2170" t="s">
        <v>6145</v>
      </c>
      <c r="L2170" s="8">
        <v>0</v>
      </c>
      <c r="M2170" t="s">
        <v>36</v>
      </c>
      <c r="N2170" t="str">
        <f>IF(AND(PESQUISA!$B$3&lt;&gt;"",OR(PESQUISA!$B$4="TODAS",B2170=PESQUISA!$B$4),ISNUMBER(SEARCH(PESQUISA!$B$3,D2170))),ROW()-1,"")</f>
        <v/>
      </c>
    </row>
    <row r="2171" spans="1:14" x14ac:dyDescent="0.3">
      <c r="A2171" t="s">
        <v>6578</v>
      </c>
      <c r="B2171" t="s">
        <v>29</v>
      </c>
      <c r="C2171" t="s">
        <v>6579</v>
      </c>
      <c r="D2171" t="s">
        <v>6580</v>
      </c>
      <c r="E2171" t="s">
        <v>6144</v>
      </c>
      <c r="G2171" t="s">
        <v>33</v>
      </c>
      <c r="H2171" t="s">
        <v>34</v>
      </c>
      <c r="I2171" t="s">
        <v>6145</v>
      </c>
      <c r="M2171" t="s">
        <v>53</v>
      </c>
      <c r="N2171" t="str">
        <f>IF(AND(PESQUISA!$B$3&lt;&gt;"",OR(PESQUISA!$B$4="TODAS",B2171=PESQUISA!$B$4),ISNUMBER(SEARCH(PESQUISA!$B$3,D2171))),ROW()-1,"")</f>
        <v/>
      </c>
    </row>
    <row r="2172" spans="1:14" x14ac:dyDescent="0.3">
      <c r="A2172" t="s">
        <v>6581</v>
      </c>
      <c r="B2172" t="s">
        <v>29</v>
      </c>
      <c r="C2172" t="s">
        <v>6582</v>
      </c>
      <c r="D2172" t="s">
        <v>6583</v>
      </c>
      <c r="E2172" t="s">
        <v>6144</v>
      </c>
      <c r="G2172" t="s">
        <v>33</v>
      </c>
      <c r="H2172" t="s">
        <v>34</v>
      </c>
      <c r="I2172" t="s">
        <v>6145</v>
      </c>
      <c r="M2172" t="s">
        <v>53</v>
      </c>
      <c r="N2172" t="str">
        <f>IF(AND(PESQUISA!$B$3&lt;&gt;"",OR(PESQUISA!$B$4="TODAS",B2172=PESQUISA!$B$4),ISNUMBER(SEARCH(PESQUISA!$B$3,D2172))),ROW()-1,"")</f>
        <v/>
      </c>
    </row>
    <row r="2173" spans="1:14" x14ac:dyDescent="0.3">
      <c r="A2173" t="s">
        <v>6584</v>
      </c>
      <c r="B2173" t="s">
        <v>29</v>
      </c>
      <c r="C2173" t="s">
        <v>6585</v>
      </c>
      <c r="D2173" t="s">
        <v>6586</v>
      </c>
      <c r="E2173" t="s">
        <v>6144</v>
      </c>
      <c r="G2173" t="s">
        <v>33</v>
      </c>
      <c r="H2173" t="s">
        <v>34</v>
      </c>
      <c r="I2173" t="s">
        <v>6145</v>
      </c>
      <c r="M2173" t="s">
        <v>53</v>
      </c>
      <c r="N2173" t="str">
        <f>IF(AND(PESQUISA!$B$3&lt;&gt;"",OR(PESQUISA!$B$4="TODAS",B2173=PESQUISA!$B$4),ISNUMBER(SEARCH(PESQUISA!$B$3,D2173))),ROW()-1,"")</f>
        <v/>
      </c>
    </row>
    <row r="2174" spans="1:14" x14ac:dyDescent="0.3">
      <c r="A2174" t="s">
        <v>6587</v>
      </c>
      <c r="B2174" t="s">
        <v>29</v>
      </c>
      <c r="C2174" t="s">
        <v>6588</v>
      </c>
      <c r="D2174" t="s">
        <v>6589</v>
      </c>
      <c r="E2174" t="s">
        <v>6144</v>
      </c>
      <c r="G2174" t="s">
        <v>33</v>
      </c>
      <c r="H2174" t="s">
        <v>34</v>
      </c>
      <c r="I2174" t="s">
        <v>6145</v>
      </c>
      <c r="M2174" t="s">
        <v>53</v>
      </c>
      <c r="N2174" t="str">
        <f>IF(AND(PESQUISA!$B$3&lt;&gt;"",OR(PESQUISA!$B$4="TODAS",B2174=PESQUISA!$B$4),ISNUMBER(SEARCH(PESQUISA!$B$3,D2174))),ROW()-1,"")</f>
        <v/>
      </c>
    </row>
    <row r="2175" spans="1:14" x14ac:dyDescent="0.3">
      <c r="A2175" t="s">
        <v>6590</v>
      </c>
      <c r="B2175" t="s">
        <v>29</v>
      </c>
      <c r="C2175" t="s">
        <v>6591</v>
      </c>
      <c r="D2175" t="s">
        <v>6592</v>
      </c>
      <c r="E2175" t="s">
        <v>6144</v>
      </c>
      <c r="F2175" s="7">
        <v>95.54</v>
      </c>
      <c r="G2175" t="s">
        <v>33</v>
      </c>
      <c r="H2175" t="s">
        <v>34</v>
      </c>
      <c r="I2175" t="s">
        <v>6145</v>
      </c>
      <c r="L2175" s="8">
        <v>0</v>
      </c>
      <c r="M2175" t="s">
        <v>36</v>
      </c>
      <c r="N2175" t="str">
        <f>IF(AND(PESQUISA!$B$3&lt;&gt;"",OR(PESQUISA!$B$4="TODAS",B2175=PESQUISA!$B$4),ISNUMBER(SEARCH(PESQUISA!$B$3,D2175))),ROW()-1,"")</f>
        <v/>
      </c>
    </row>
    <row r="2176" spans="1:14" x14ac:dyDescent="0.3">
      <c r="A2176" t="s">
        <v>6593</v>
      </c>
      <c r="B2176" t="s">
        <v>29</v>
      </c>
      <c r="C2176" t="s">
        <v>6594</v>
      </c>
      <c r="D2176" t="s">
        <v>6595</v>
      </c>
      <c r="E2176" t="s">
        <v>6144</v>
      </c>
      <c r="F2176" s="7">
        <v>20.38</v>
      </c>
      <c r="G2176" t="s">
        <v>33</v>
      </c>
      <c r="H2176" t="s">
        <v>34</v>
      </c>
      <c r="I2176" t="s">
        <v>6145</v>
      </c>
      <c r="L2176" s="8">
        <v>1</v>
      </c>
      <c r="M2176" t="s">
        <v>36</v>
      </c>
      <c r="N2176" t="str">
        <f>IF(AND(PESQUISA!$B$3&lt;&gt;"",OR(PESQUISA!$B$4="TODAS",B2176=PESQUISA!$B$4),ISNUMBER(SEARCH(PESQUISA!$B$3,D2176))),ROW()-1,"")</f>
        <v/>
      </c>
    </row>
    <row r="2177" spans="1:14" x14ac:dyDescent="0.3">
      <c r="A2177" t="s">
        <v>6596</v>
      </c>
      <c r="B2177" t="s">
        <v>29</v>
      </c>
      <c r="C2177" t="s">
        <v>6597</v>
      </c>
      <c r="D2177" t="s">
        <v>6598</v>
      </c>
      <c r="E2177" t="s">
        <v>6144</v>
      </c>
      <c r="F2177" s="7">
        <v>3.28</v>
      </c>
      <c r="G2177" t="s">
        <v>33</v>
      </c>
      <c r="H2177" t="s">
        <v>34</v>
      </c>
      <c r="I2177" t="s">
        <v>6145</v>
      </c>
      <c r="L2177" s="8">
        <v>1</v>
      </c>
      <c r="M2177" t="s">
        <v>36</v>
      </c>
      <c r="N2177" t="str">
        <f>IF(AND(PESQUISA!$B$3&lt;&gt;"",OR(PESQUISA!$B$4="TODAS",B2177=PESQUISA!$B$4),ISNUMBER(SEARCH(PESQUISA!$B$3,D2177))),ROW()-1,"")</f>
        <v/>
      </c>
    </row>
    <row r="2178" spans="1:14" x14ac:dyDescent="0.3">
      <c r="A2178" t="s">
        <v>6599</v>
      </c>
      <c r="B2178" t="s">
        <v>29</v>
      </c>
      <c r="C2178" t="s">
        <v>6600</v>
      </c>
      <c r="D2178" t="s">
        <v>6601</v>
      </c>
      <c r="E2178" t="s">
        <v>6144</v>
      </c>
      <c r="F2178" s="7">
        <v>8.1300000000000008</v>
      </c>
      <c r="G2178" t="s">
        <v>33</v>
      </c>
      <c r="H2178" t="s">
        <v>34</v>
      </c>
      <c r="I2178" t="s">
        <v>6145</v>
      </c>
      <c r="L2178" s="8">
        <v>1</v>
      </c>
      <c r="M2178" t="s">
        <v>36</v>
      </c>
      <c r="N2178" t="str">
        <f>IF(AND(PESQUISA!$B$3&lt;&gt;"",OR(PESQUISA!$B$4="TODAS",B2178=PESQUISA!$B$4),ISNUMBER(SEARCH(PESQUISA!$B$3,D2178))),ROW()-1,"")</f>
        <v/>
      </c>
    </row>
    <row r="2179" spans="1:14" x14ac:dyDescent="0.3">
      <c r="A2179" t="s">
        <v>6602</v>
      </c>
      <c r="B2179" t="s">
        <v>29</v>
      </c>
      <c r="C2179" t="s">
        <v>6603</v>
      </c>
      <c r="D2179" t="s">
        <v>6604</v>
      </c>
      <c r="E2179" t="s">
        <v>6144</v>
      </c>
      <c r="F2179" s="7">
        <v>37.200000000000003</v>
      </c>
      <c r="G2179" t="s">
        <v>33</v>
      </c>
      <c r="H2179" t="s">
        <v>34</v>
      </c>
      <c r="I2179" t="s">
        <v>6145</v>
      </c>
      <c r="L2179" s="8">
        <v>1</v>
      </c>
      <c r="M2179" t="s">
        <v>36</v>
      </c>
      <c r="N2179" t="str">
        <f>IF(AND(PESQUISA!$B$3&lt;&gt;"",OR(PESQUISA!$B$4="TODAS",B2179=PESQUISA!$B$4),ISNUMBER(SEARCH(PESQUISA!$B$3,D2179))),ROW()-1,"")</f>
        <v/>
      </c>
    </row>
    <row r="2180" spans="1:14" x14ac:dyDescent="0.3">
      <c r="A2180" t="s">
        <v>6605</v>
      </c>
      <c r="B2180" t="s">
        <v>29</v>
      </c>
      <c r="C2180" t="s">
        <v>6606</v>
      </c>
      <c r="D2180" t="s">
        <v>6607</v>
      </c>
      <c r="E2180" t="s">
        <v>6144</v>
      </c>
      <c r="F2180" s="7">
        <v>159.87</v>
      </c>
      <c r="G2180" t="s">
        <v>33</v>
      </c>
      <c r="H2180" t="s">
        <v>34</v>
      </c>
      <c r="I2180" t="s">
        <v>6145</v>
      </c>
      <c r="L2180" s="8">
        <v>0</v>
      </c>
      <c r="M2180" t="s">
        <v>36</v>
      </c>
      <c r="N2180" t="str">
        <f>IF(AND(PESQUISA!$B$3&lt;&gt;"",OR(PESQUISA!$B$4="TODAS",B2180=PESQUISA!$B$4),ISNUMBER(SEARCH(PESQUISA!$B$3,D2180))),ROW()-1,"")</f>
        <v/>
      </c>
    </row>
    <row r="2181" spans="1:14" x14ac:dyDescent="0.3">
      <c r="A2181" t="s">
        <v>6608</v>
      </c>
      <c r="B2181" t="s">
        <v>29</v>
      </c>
      <c r="C2181" t="s">
        <v>6609</v>
      </c>
      <c r="D2181" t="s">
        <v>6610</v>
      </c>
      <c r="E2181" t="s">
        <v>6144</v>
      </c>
      <c r="F2181" s="7">
        <v>22.34</v>
      </c>
      <c r="G2181" t="s">
        <v>33</v>
      </c>
      <c r="H2181" t="s">
        <v>34</v>
      </c>
      <c r="I2181" t="s">
        <v>6145</v>
      </c>
      <c r="L2181" s="8">
        <v>1</v>
      </c>
      <c r="M2181" t="s">
        <v>36</v>
      </c>
      <c r="N2181" t="str">
        <f>IF(AND(PESQUISA!$B$3&lt;&gt;"",OR(PESQUISA!$B$4="TODAS",B2181=PESQUISA!$B$4),ISNUMBER(SEARCH(PESQUISA!$B$3,D2181))),ROW()-1,"")</f>
        <v/>
      </c>
    </row>
    <row r="2182" spans="1:14" x14ac:dyDescent="0.3">
      <c r="A2182" t="s">
        <v>6611</v>
      </c>
      <c r="B2182" t="s">
        <v>29</v>
      </c>
      <c r="C2182" t="s">
        <v>6612</v>
      </c>
      <c r="D2182" t="s">
        <v>6613</v>
      </c>
      <c r="E2182" t="s">
        <v>6144</v>
      </c>
      <c r="F2182" s="7">
        <v>3.59</v>
      </c>
      <c r="G2182" t="s">
        <v>33</v>
      </c>
      <c r="H2182" t="s">
        <v>34</v>
      </c>
      <c r="I2182" t="s">
        <v>6145</v>
      </c>
      <c r="L2182" s="8">
        <v>1</v>
      </c>
      <c r="M2182" t="s">
        <v>36</v>
      </c>
      <c r="N2182" t="str">
        <f>IF(AND(PESQUISA!$B$3&lt;&gt;"",OR(PESQUISA!$B$4="TODAS",B2182=PESQUISA!$B$4),ISNUMBER(SEARCH(PESQUISA!$B$3,D2182))),ROW()-1,"")</f>
        <v/>
      </c>
    </row>
    <row r="2183" spans="1:14" x14ac:dyDescent="0.3">
      <c r="A2183" t="s">
        <v>6614</v>
      </c>
      <c r="B2183" t="s">
        <v>29</v>
      </c>
      <c r="C2183" t="s">
        <v>6615</v>
      </c>
      <c r="D2183" t="s">
        <v>6616</v>
      </c>
      <c r="E2183" t="s">
        <v>6144</v>
      </c>
      <c r="F2183" s="7">
        <v>8.91</v>
      </c>
      <c r="G2183" t="s">
        <v>33</v>
      </c>
      <c r="H2183" t="s">
        <v>34</v>
      </c>
      <c r="I2183" t="s">
        <v>6145</v>
      </c>
      <c r="L2183" s="8">
        <v>1</v>
      </c>
      <c r="M2183" t="s">
        <v>36</v>
      </c>
      <c r="N2183" t="str">
        <f>IF(AND(PESQUISA!$B$3&lt;&gt;"",OR(PESQUISA!$B$4="TODAS",B2183=PESQUISA!$B$4),ISNUMBER(SEARCH(PESQUISA!$B$3,D2183))),ROW()-1,"")</f>
        <v/>
      </c>
    </row>
    <row r="2184" spans="1:14" x14ac:dyDescent="0.3">
      <c r="A2184" t="s">
        <v>6617</v>
      </c>
      <c r="B2184" t="s">
        <v>29</v>
      </c>
      <c r="C2184" t="s">
        <v>6618</v>
      </c>
      <c r="D2184" t="s">
        <v>6619</v>
      </c>
      <c r="E2184" t="s">
        <v>6144</v>
      </c>
      <c r="F2184" s="7">
        <v>40.79</v>
      </c>
      <c r="G2184" t="s">
        <v>33</v>
      </c>
      <c r="H2184" t="s">
        <v>34</v>
      </c>
      <c r="I2184" t="s">
        <v>6145</v>
      </c>
      <c r="L2184" s="8">
        <v>1</v>
      </c>
      <c r="M2184" t="s">
        <v>36</v>
      </c>
      <c r="N2184" t="str">
        <f>IF(AND(PESQUISA!$B$3&lt;&gt;"",OR(PESQUISA!$B$4="TODAS",B2184=PESQUISA!$B$4),ISNUMBER(SEARCH(PESQUISA!$B$3,D2184))),ROW()-1,"")</f>
        <v/>
      </c>
    </row>
    <row r="2185" spans="1:14" x14ac:dyDescent="0.3">
      <c r="A2185" t="s">
        <v>6620</v>
      </c>
      <c r="B2185" t="s">
        <v>29</v>
      </c>
      <c r="C2185" t="s">
        <v>6621</v>
      </c>
      <c r="D2185" t="s">
        <v>6622</v>
      </c>
      <c r="E2185" t="s">
        <v>6144</v>
      </c>
      <c r="F2185" s="7">
        <v>120.32</v>
      </c>
      <c r="G2185" t="s">
        <v>33</v>
      </c>
      <c r="H2185" t="s">
        <v>34</v>
      </c>
      <c r="I2185" t="s">
        <v>6145</v>
      </c>
      <c r="L2185" s="8">
        <v>0</v>
      </c>
      <c r="M2185" t="s">
        <v>36</v>
      </c>
      <c r="N2185" t="str">
        <f>IF(AND(PESQUISA!$B$3&lt;&gt;"",OR(PESQUISA!$B$4="TODAS",B2185=PESQUISA!$B$4),ISNUMBER(SEARCH(PESQUISA!$B$3,D2185))),ROW()-1,"")</f>
        <v/>
      </c>
    </row>
    <row r="2186" spans="1:14" x14ac:dyDescent="0.3">
      <c r="A2186" t="s">
        <v>6623</v>
      </c>
      <c r="B2186" t="s">
        <v>29</v>
      </c>
      <c r="C2186" t="s">
        <v>6624</v>
      </c>
      <c r="D2186" t="s">
        <v>6625</v>
      </c>
      <c r="E2186" t="s">
        <v>6144</v>
      </c>
      <c r="G2186" t="s">
        <v>33</v>
      </c>
      <c r="H2186" t="s">
        <v>34</v>
      </c>
      <c r="I2186" t="s">
        <v>6145</v>
      </c>
      <c r="M2186" t="s">
        <v>53</v>
      </c>
      <c r="N2186" t="str">
        <f>IF(AND(PESQUISA!$B$3&lt;&gt;"",OR(PESQUISA!$B$4="TODAS",B2186=PESQUISA!$B$4),ISNUMBER(SEARCH(PESQUISA!$B$3,D2186))),ROW()-1,"")</f>
        <v/>
      </c>
    </row>
    <row r="2187" spans="1:14" x14ac:dyDescent="0.3">
      <c r="A2187" t="s">
        <v>6626</v>
      </c>
      <c r="B2187" t="s">
        <v>29</v>
      </c>
      <c r="C2187" t="s">
        <v>6627</v>
      </c>
      <c r="D2187" t="s">
        <v>6628</v>
      </c>
      <c r="E2187" t="s">
        <v>6144</v>
      </c>
      <c r="G2187" t="s">
        <v>33</v>
      </c>
      <c r="H2187" t="s">
        <v>34</v>
      </c>
      <c r="I2187" t="s">
        <v>6145</v>
      </c>
      <c r="M2187" t="s">
        <v>53</v>
      </c>
      <c r="N2187" t="str">
        <f>IF(AND(PESQUISA!$B$3&lt;&gt;"",OR(PESQUISA!$B$4="TODAS",B2187=PESQUISA!$B$4),ISNUMBER(SEARCH(PESQUISA!$B$3,D2187))),ROW()-1,"")</f>
        <v/>
      </c>
    </row>
    <row r="2188" spans="1:14" x14ac:dyDescent="0.3">
      <c r="A2188" t="s">
        <v>6629</v>
      </c>
      <c r="B2188" t="s">
        <v>29</v>
      </c>
      <c r="C2188" t="s">
        <v>6630</v>
      </c>
      <c r="D2188" t="s">
        <v>6631</v>
      </c>
      <c r="E2188" t="s">
        <v>6144</v>
      </c>
      <c r="G2188" t="s">
        <v>33</v>
      </c>
      <c r="H2188" t="s">
        <v>34</v>
      </c>
      <c r="I2188" t="s">
        <v>6145</v>
      </c>
      <c r="M2188" t="s">
        <v>53</v>
      </c>
      <c r="N2188" t="str">
        <f>IF(AND(PESQUISA!$B$3&lt;&gt;"",OR(PESQUISA!$B$4="TODAS",B2188=PESQUISA!$B$4),ISNUMBER(SEARCH(PESQUISA!$B$3,D2188))),ROW()-1,"")</f>
        <v/>
      </c>
    </row>
    <row r="2189" spans="1:14" x14ac:dyDescent="0.3">
      <c r="A2189" t="s">
        <v>6632</v>
      </c>
      <c r="B2189" t="s">
        <v>29</v>
      </c>
      <c r="C2189" t="s">
        <v>6633</v>
      </c>
      <c r="D2189" t="s">
        <v>6634</v>
      </c>
      <c r="E2189" t="s">
        <v>6144</v>
      </c>
      <c r="G2189" t="s">
        <v>33</v>
      </c>
      <c r="H2189" t="s">
        <v>34</v>
      </c>
      <c r="I2189" t="s">
        <v>6145</v>
      </c>
      <c r="M2189" t="s">
        <v>53</v>
      </c>
      <c r="N2189" t="str">
        <f>IF(AND(PESQUISA!$B$3&lt;&gt;"",OR(PESQUISA!$B$4="TODAS",B2189=PESQUISA!$B$4),ISNUMBER(SEARCH(PESQUISA!$B$3,D2189))),ROW()-1,"")</f>
        <v/>
      </c>
    </row>
    <row r="2190" spans="1:14" x14ac:dyDescent="0.3">
      <c r="A2190" t="s">
        <v>6635</v>
      </c>
      <c r="B2190" t="s">
        <v>29</v>
      </c>
      <c r="C2190" t="s">
        <v>6636</v>
      </c>
      <c r="D2190" t="s">
        <v>6637</v>
      </c>
      <c r="E2190" t="s">
        <v>6144</v>
      </c>
      <c r="F2190" s="7">
        <v>102.77</v>
      </c>
      <c r="G2190" t="s">
        <v>33</v>
      </c>
      <c r="H2190" t="s">
        <v>34</v>
      </c>
      <c r="I2190" t="s">
        <v>6145</v>
      </c>
      <c r="L2190" s="8">
        <v>0</v>
      </c>
      <c r="M2190" t="s">
        <v>36</v>
      </c>
      <c r="N2190" t="str">
        <f>IF(AND(PESQUISA!$B$3&lt;&gt;"",OR(PESQUISA!$B$4="TODAS",B2190=PESQUISA!$B$4),ISNUMBER(SEARCH(PESQUISA!$B$3,D2190))),ROW()-1,"")</f>
        <v/>
      </c>
    </row>
    <row r="2191" spans="1:14" x14ac:dyDescent="0.3">
      <c r="A2191" t="s">
        <v>6638</v>
      </c>
      <c r="B2191" t="s">
        <v>29</v>
      </c>
      <c r="C2191" t="s">
        <v>6639</v>
      </c>
      <c r="D2191" t="s">
        <v>6640</v>
      </c>
      <c r="E2191" t="s">
        <v>6144</v>
      </c>
      <c r="F2191" s="7">
        <v>32</v>
      </c>
      <c r="G2191" t="s">
        <v>33</v>
      </c>
      <c r="H2191" t="s">
        <v>34</v>
      </c>
      <c r="I2191" t="s">
        <v>6145</v>
      </c>
      <c r="L2191" s="8">
        <v>1</v>
      </c>
      <c r="M2191" t="s">
        <v>36</v>
      </c>
      <c r="N2191" t="str">
        <f>IF(AND(PESQUISA!$B$3&lt;&gt;"",OR(PESQUISA!$B$4="TODAS",B2191=PESQUISA!$B$4),ISNUMBER(SEARCH(PESQUISA!$B$3,D2191))),ROW()-1,"")</f>
        <v/>
      </c>
    </row>
    <row r="2192" spans="1:14" x14ac:dyDescent="0.3">
      <c r="A2192" t="s">
        <v>6641</v>
      </c>
      <c r="B2192" t="s">
        <v>29</v>
      </c>
      <c r="C2192" t="s">
        <v>6642</v>
      </c>
      <c r="D2192" t="s">
        <v>6643</v>
      </c>
      <c r="E2192" t="s">
        <v>6144</v>
      </c>
      <c r="F2192" s="7">
        <v>5.31</v>
      </c>
      <c r="G2192" t="s">
        <v>33</v>
      </c>
      <c r="H2192" t="s">
        <v>34</v>
      </c>
      <c r="I2192" t="s">
        <v>6145</v>
      </c>
      <c r="L2192" s="8">
        <v>1</v>
      </c>
      <c r="M2192" t="s">
        <v>36</v>
      </c>
      <c r="N2192" t="str">
        <f>IF(AND(PESQUISA!$B$3&lt;&gt;"",OR(PESQUISA!$B$4="TODAS",B2192=PESQUISA!$B$4),ISNUMBER(SEARCH(PESQUISA!$B$3,D2192))),ROW()-1,"")</f>
        <v/>
      </c>
    </row>
    <row r="2193" spans="1:14" x14ac:dyDescent="0.3">
      <c r="A2193" t="s">
        <v>6644</v>
      </c>
      <c r="B2193" t="s">
        <v>29</v>
      </c>
      <c r="C2193" t="s">
        <v>6645</v>
      </c>
      <c r="D2193" t="s">
        <v>6646</v>
      </c>
      <c r="E2193" t="s">
        <v>6144</v>
      </c>
      <c r="F2193" s="7">
        <v>13.14</v>
      </c>
      <c r="G2193" t="s">
        <v>33</v>
      </c>
      <c r="H2193" t="s">
        <v>34</v>
      </c>
      <c r="I2193" t="s">
        <v>6145</v>
      </c>
      <c r="L2193" s="8">
        <v>1</v>
      </c>
      <c r="M2193" t="s">
        <v>36</v>
      </c>
      <c r="N2193" t="str">
        <f>IF(AND(PESQUISA!$B$3&lt;&gt;"",OR(PESQUISA!$B$4="TODAS",B2193=PESQUISA!$B$4),ISNUMBER(SEARCH(PESQUISA!$B$3,D2193))),ROW()-1,"")</f>
        <v/>
      </c>
    </row>
    <row r="2194" spans="1:14" x14ac:dyDescent="0.3">
      <c r="A2194" t="s">
        <v>6647</v>
      </c>
      <c r="B2194" t="s">
        <v>29</v>
      </c>
      <c r="C2194" t="s">
        <v>6648</v>
      </c>
      <c r="D2194" t="s">
        <v>6649</v>
      </c>
      <c r="E2194" t="s">
        <v>6144</v>
      </c>
      <c r="F2194" s="7">
        <v>60</v>
      </c>
      <c r="G2194" t="s">
        <v>33</v>
      </c>
      <c r="H2194" t="s">
        <v>34</v>
      </c>
      <c r="I2194" t="s">
        <v>6145</v>
      </c>
      <c r="L2194" s="8">
        <v>1</v>
      </c>
      <c r="M2194" t="s">
        <v>36</v>
      </c>
      <c r="N2194" t="str">
        <f>IF(AND(PESQUISA!$B$3&lt;&gt;"",OR(PESQUISA!$B$4="TODAS",B2194=PESQUISA!$B$4),ISNUMBER(SEARCH(PESQUISA!$B$3,D2194))),ROW()-1,"")</f>
        <v/>
      </c>
    </row>
    <row r="2195" spans="1:14" x14ac:dyDescent="0.3">
      <c r="A2195" t="s">
        <v>6650</v>
      </c>
      <c r="B2195" t="s">
        <v>29</v>
      </c>
      <c r="C2195" t="s">
        <v>6651</v>
      </c>
      <c r="D2195" t="s">
        <v>6652</v>
      </c>
      <c r="E2195" t="s">
        <v>6144</v>
      </c>
      <c r="F2195" s="7">
        <v>163.02000000000001</v>
      </c>
      <c r="G2195" t="s">
        <v>33</v>
      </c>
      <c r="H2195" t="s">
        <v>34</v>
      </c>
      <c r="I2195" t="s">
        <v>6145</v>
      </c>
      <c r="L2195" s="8">
        <v>0</v>
      </c>
      <c r="M2195" t="s">
        <v>36</v>
      </c>
      <c r="N2195" t="str">
        <f>IF(AND(PESQUISA!$B$3&lt;&gt;"",OR(PESQUISA!$B$4="TODAS",B2195=PESQUISA!$B$4),ISNUMBER(SEARCH(PESQUISA!$B$3,D2195))),ROW()-1,"")</f>
        <v/>
      </c>
    </row>
    <row r="2196" spans="1:14" x14ac:dyDescent="0.3">
      <c r="A2196" t="s">
        <v>6653</v>
      </c>
      <c r="B2196" t="s">
        <v>29</v>
      </c>
      <c r="C2196" t="s">
        <v>6654</v>
      </c>
      <c r="D2196" t="s">
        <v>6655</v>
      </c>
      <c r="E2196" t="s">
        <v>6144</v>
      </c>
      <c r="G2196" t="s">
        <v>33</v>
      </c>
      <c r="H2196" t="s">
        <v>34</v>
      </c>
      <c r="I2196" t="s">
        <v>6145</v>
      </c>
      <c r="M2196" t="s">
        <v>53</v>
      </c>
      <c r="N2196" t="str">
        <f>IF(AND(PESQUISA!$B$3&lt;&gt;"",OR(PESQUISA!$B$4="TODAS",B2196=PESQUISA!$B$4),ISNUMBER(SEARCH(PESQUISA!$B$3,D2196))),ROW()-1,"")</f>
        <v/>
      </c>
    </row>
    <row r="2197" spans="1:14" x14ac:dyDescent="0.3">
      <c r="A2197" t="s">
        <v>6656</v>
      </c>
      <c r="B2197" t="s">
        <v>29</v>
      </c>
      <c r="C2197" t="s">
        <v>6657</v>
      </c>
      <c r="D2197" t="s">
        <v>6658</v>
      </c>
      <c r="E2197" t="s">
        <v>6144</v>
      </c>
      <c r="G2197" t="s">
        <v>33</v>
      </c>
      <c r="H2197" t="s">
        <v>34</v>
      </c>
      <c r="I2197" t="s">
        <v>6145</v>
      </c>
      <c r="M2197" t="s">
        <v>53</v>
      </c>
      <c r="N2197" t="str">
        <f>IF(AND(PESQUISA!$B$3&lt;&gt;"",OR(PESQUISA!$B$4="TODAS",B2197=PESQUISA!$B$4),ISNUMBER(SEARCH(PESQUISA!$B$3,D2197))),ROW()-1,"")</f>
        <v/>
      </c>
    </row>
    <row r="2198" spans="1:14" x14ac:dyDescent="0.3">
      <c r="A2198" t="s">
        <v>6659</v>
      </c>
      <c r="B2198" t="s">
        <v>29</v>
      </c>
      <c r="C2198" t="s">
        <v>6660</v>
      </c>
      <c r="D2198" t="s">
        <v>6661</v>
      </c>
      <c r="E2198" t="s">
        <v>6144</v>
      </c>
      <c r="G2198" t="s">
        <v>33</v>
      </c>
      <c r="H2198" t="s">
        <v>34</v>
      </c>
      <c r="I2198" t="s">
        <v>6145</v>
      </c>
      <c r="M2198" t="s">
        <v>53</v>
      </c>
      <c r="N2198" t="str">
        <f>IF(AND(PESQUISA!$B$3&lt;&gt;"",OR(PESQUISA!$B$4="TODAS",B2198=PESQUISA!$B$4),ISNUMBER(SEARCH(PESQUISA!$B$3,D2198))),ROW()-1,"")</f>
        <v/>
      </c>
    </row>
    <row r="2199" spans="1:14" x14ac:dyDescent="0.3">
      <c r="A2199" t="s">
        <v>6662</v>
      </c>
      <c r="B2199" t="s">
        <v>29</v>
      </c>
      <c r="C2199" t="s">
        <v>6663</v>
      </c>
      <c r="D2199" t="s">
        <v>6664</v>
      </c>
      <c r="E2199" t="s">
        <v>6144</v>
      </c>
      <c r="G2199" t="s">
        <v>33</v>
      </c>
      <c r="H2199" t="s">
        <v>34</v>
      </c>
      <c r="I2199" t="s">
        <v>6145</v>
      </c>
      <c r="M2199" t="s">
        <v>53</v>
      </c>
      <c r="N2199" t="str">
        <f>IF(AND(PESQUISA!$B$3&lt;&gt;"",OR(PESQUISA!$B$4="TODAS",B2199=PESQUISA!$B$4),ISNUMBER(SEARCH(PESQUISA!$B$3,D2199))),ROW()-1,"")</f>
        <v/>
      </c>
    </row>
    <row r="2200" spans="1:14" x14ac:dyDescent="0.3">
      <c r="A2200" t="s">
        <v>6665</v>
      </c>
      <c r="B2200" t="s">
        <v>29</v>
      </c>
      <c r="C2200" t="s">
        <v>6666</v>
      </c>
      <c r="D2200" t="s">
        <v>6667</v>
      </c>
      <c r="E2200" t="s">
        <v>6144</v>
      </c>
      <c r="F2200" s="7">
        <v>163.02000000000001</v>
      </c>
      <c r="G2200" t="s">
        <v>33</v>
      </c>
      <c r="H2200" t="s">
        <v>34</v>
      </c>
      <c r="I2200" t="s">
        <v>6145</v>
      </c>
      <c r="L2200" s="8">
        <v>0</v>
      </c>
      <c r="M2200" t="s">
        <v>36</v>
      </c>
      <c r="N2200" t="str">
        <f>IF(AND(PESQUISA!$B$3&lt;&gt;"",OR(PESQUISA!$B$4="TODAS",B2200=PESQUISA!$B$4),ISNUMBER(SEARCH(PESQUISA!$B$3,D2200))),ROW()-1,"")</f>
        <v/>
      </c>
    </row>
    <row r="2201" spans="1:14" x14ac:dyDescent="0.3">
      <c r="A2201" t="s">
        <v>6668</v>
      </c>
      <c r="B2201" t="s">
        <v>29</v>
      </c>
      <c r="C2201" t="s">
        <v>6669</v>
      </c>
      <c r="D2201" t="s">
        <v>6670</v>
      </c>
      <c r="E2201" t="s">
        <v>6144</v>
      </c>
      <c r="G2201" t="s">
        <v>33</v>
      </c>
      <c r="H2201" t="s">
        <v>34</v>
      </c>
      <c r="I2201" t="s">
        <v>6145</v>
      </c>
      <c r="M2201" t="s">
        <v>53</v>
      </c>
      <c r="N2201" t="str">
        <f>IF(AND(PESQUISA!$B$3&lt;&gt;"",OR(PESQUISA!$B$4="TODAS",B2201=PESQUISA!$B$4),ISNUMBER(SEARCH(PESQUISA!$B$3,D2201))),ROW()-1,"")</f>
        <v/>
      </c>
    </row>
    <row r="2202" spans="1:14" x14ac:dyDescent="0.3">
      <c r="A2202" t="s">
        <v>6671</v>
      </c>
      <c r="B2202" t="s">
        <v>29</v>
      </c>
      <c r="C2202" t="s">
        <v>6672</v>
      </c>
      <c r="D2202" t="s">
        <v>6673</v>
      </c>
      <c r="E2202" t="s">
        <v>6144</v>
      </c>
      <c r="G2202" t="s">
        <v>33</v>
      </c>
      <c r="H2202" t="s">
        <v>34</v>
      </c>
      <c r="I2202" t="s">
        <v>6145</v>
      </c>
      <c r="M2202" t="s">
        <v>53</v>
      </c>
      <c r="N2202" t="str">
        <f>IF(AND(PESQUISA!$B$3&lt;&gt;"",OR(PESQUISA!$B$4="TODAS",B2202=PESQUISA!$B$4),ISNUMBER(SEARCH(PESQUISA!$B$3,D2202))),ROW()-1,"")</f>
        <v/>
      </c>
    </row>
    <row r="2203" spans="1:14" x14ac:dyDescent="0.3">
      <c r="A2203" t="s">
        <v>6674</v>
      </c>
      <c r="B2203" t="s">
        <v>29</v>
      </c>
      <c r="C2203" t="s">
        <v>6675</v>
      </c>
      <c r="D2203" t="s">
        <v>6676</v>
      </c>
      <c r="E2203" t="s">
        <v>6144</v>
      </c>
      <c r="G2203" t="s">
        <v>33</v>
      </c>
      <c r="H2203" t="s">
        <v>34</v>
      </c>
      <c r="I2203" t="s">
        <v>6145</v>
      </c>
      <c r="M2203" t="s">
        <v>53</v>
      </c>
      <c r="N2203" t="str">
        <f>IF(AND(PESQUISA!$B$3&lt;&gt;"",OR(PESQUISA!$B$4="TODAS",B2203=PESQUISA!$B$4),ISNUMBER(SEARCH(PESQUISA!$B$3,D2203))),ROW()-1,"")</f>
        <v/>
      </c>
    </row>
    <row r="2204" spans="1:14" x14ac:dyDescent="0.3">
      <c r="A2204" t="s">
        <v>6677</v>
      </c>
      <c r="B2204" t="s">
        <v>29</v>
      </c>
      <c r="C2204" t="s">
        <v>6678</v>
      </c>
      <c r="D2204" t="s">
        <v>6679</v>
      </c>
      <c r="E2204" t="s">
        <v>6144</v>
      </c>
      <c r="G2204" t="s">
        <v>33</v>
      </c>
      <c r="H2204" t="s">
        <v>34</v>
      </c>
      <c r="I2204" t="s">
        <v>6145</v>
      </c>
      <c r="M2204" t="s">
        <v>53</v>
      </c>
      <c r="N2204" t="str">
        <f>IF(AND(PESQUISA!$B$3&lt;&gt;"",OR(PESQUISA!$B$4="TODAS",B2204=PESQUISA!$B$4),ISNUMBER(SEARCH(PESQUISA!$B$3,D2204))),ROW()-1,"")</f>
        <v/>
      </c>
    </row>
    <row r="2205" spans="1:14" x14ac:dyDescent="0.3">
      <c r="A2205" t="s">
        <v>6680</v>
      </c>
      <c r="B2205" t="s">
        <v>29</v>
      </c>
      <c r="C2205" t="s">
        <v>6681</v>
      </c>
      <c r="D2205" t="s">
        <v>6682</v>
      </c>
      <c r="E2205" t="s">
        <v>6144</v>
      </c>
      <c r="F2205" s="7">
        <v>163.02000000000001</v>
      </c>
      <c r="G2205" t="s">
        <v>33</v>
      </c>
      <c r="H2205" t="s">
        <v>34</v>
      </c>
      <c r="I2205" t="s">
        <v>6145</v>
      </c>
      <c r="L2205" s="8">
        <v>0</v>
      </c>
      <c r="M2205" t="s">
        <v>36</v>
      </c>
      <c r="N2205" t="str">
        <f>IF(AND(PESQUISA!$B$3&lt;&gt;"",OR(PESQUISA!$B$4="TODAS",B2205=PESQUISA!$B$4),ISNUMBER(SEARCH(PESQUISA!$B$3,D2205))),ROW()-1,"")</f>
        <v/>
      </c>
    </row>
    <row r="2206" spans="1:14" x14ac:dyDescent="0.3">
      <c r="A2206" t="s">
        <v>6683</v>
      </c>
      <c r="B2206" t="s">
        <v>29</v>
      </c>
      <c r="C2206" t="s">
        <v>6684</v>
      </c>
      <c r="D2206" t="s">
        <v>6685</v>
      </c>
      <c r="E2206" t="s">
        <v>6144</v>
      </c>
      <c r="F2206" s="7">
        <v>18.73</v>
      </c>
      <c r="G2206" t="s">
        <v>33</v>
      </c>
      <c r="H2206" t="s">
        <v>34</v>
      </c>
      <c r="I2206" t="s">
        <v>6145</v>
      </c>
      <c r="L2206" s="8">
        <v>1</v>
      </c>
      <c r="M2206" t="s">
        <v>36</v>
      </c>
      <c r="N2206" t="str">
        <f>IF(AND(PESQUISA!$B$3&lt;&gt;"",OR(PESQUISA!$B$4="TODAS",B2206=PESQUISA!$B$4),ISNUMBER(SEARCH(PESQUISA!$B$3,D2206))),ROW()-1,"")</f>
        <v/>
      </c>
    </row>
    <row r="2207" spans="1:14" x14ac:dyDescent="0.3">
      <c r="A2207" t="s">
        <v>6686</v>
      </c>
      <c r="B2207" t="s">
        <v>29</v>
      </c>
      <c r="C2207" t="s">
        <v>6687</v>
      </c>
      <c r="D2207" t="s">
        <v>6688</v>
      </c>
      <c r="E2207" t="s">
        <v>6144</v>
      </c>
      <c r="F2207" s="7">
        <v>3.11</v>
      </c>
      <c r="G2207" t="s">
        <v>33</v>
      </c>
      <c r="H2207" t="s">
        <v>34</v>
      </c>
      <c r="I2207" t="s">
        <v>6145</v>
      </c>
      <c r="L2207" s="8">
        <v>1</v>
      </c>
      <c r="M2207" t="s">
        <v>36</v>
      </c>
      <c r="N2207" t="str">
        <f>IF(AND(PESQUISA!$B$3&lt;&gt;"",OR(PESQUISA!$B$4="TODAS",B2207=PESQUISA!$B$4),ISNUMBER(SEARCH(PESQUISA!$B$3,D2207))),ROW()-1,"")</f>
        <v/>
      </c>
    </row>
    <row r="2208" spans="1:14" x14ac:dyDescent="0.3">
      <c r="A2208" t="s">
        <v>6689</v>
      </c>
      <c r="B2208" t="s">
        <v>29</v>
      </c>
      <c r="C2208" t="s">
        <v>6690</v>
      </c>
      <c r="D2208" t="s">
        <v>6691</v>
      </c>
      <c r="E2208" t="s">
        <v>6144</v>
      </c>
      <c r="F2208" s="7">
        <v>7.7</v>
      </c>
      <c r="G2208" t="s">
        <v>33</v>
      </c>
      <c r="H2208" t="s">
        <v>34</v>
      </c>
      <c r="I2208" t="s">
        <v>6145</v>
      </c>
      <c r="L2208" s="8">
        <v>1</v>
      </c>
      <c r="M2208" t="s">
        <v>36</v>
      </c>
      <c r="N2208" t="str">
        <f>IF(AND(PESQUISA!$B$3&lt;&gt;"",OR(PESQUISA!$B$4="TODAS",B2208=PESQUISA!$B$4),ISNUMBER(SEARCH(PESQUISA!$B$3,D2208))),ROW()-1,"")</f>
        <v/>
      </c>
    </row>
    <row r="2209" spans="1:14" x14ac:dyDescent="0.3">
      <c r="A2209" t="s">
        <v>6692</v>
      </c>
      <c r="B2209" t="s">
        <v>29</v>
      </c>
      <c r="C2209" t="s">
        <v>6693</v>
      </c>
      <c r="D2209" t="s">
        <v>6694</v>
      </c>
      <c r="E2209" t="s">
        <v>6144</v>
      </c>
      <c r="F2209" s="7">
        <v>35.130000000000003</v>
      </c>
      <c r="G2209" t="s">
        <v>33</v>
      </c>
      <c r="H2209" t="s">
        <v>34</v>
      </c>
      <c r="I2209" t="s">
        <v>6145</v>
      </c>
      <c r="L2209" s="8">
        <v>1</v>
      </c>
      <c r="M2209" t="s">
        <v>36</v>
      </c>
      <c r="N2209" t="str">
        <f>IF(AND(PESQUISA!$B$3&lt;&gt;"",OR(PESQUISA!$B$4="TODAS",B2209=PESQUISA!$B$4),ISNUMBER(SEARCH(PESQUISA!$B$3,D2209))),ROW()-1,"")</f>
        <v/>
      </c>
    </row>
    <row r="2210" spans="1:14" x14ac:dyDescent="0.3">
      <c r="A2210" t="s">
        <v>6695</v>
      </c>
      <c r="B2210" t="s">
        <v>29</v>
      </c>
      <c r="C2210" t="s">
        <v>6696</v>
      </c>
      <c r="D2210" t="s">
        <v>6697</v>
      </c>
      <c r="E2210" t="s">
        <v>6144</v>
      </c>
      <c r="F2210" s="7">
        <v>117.79</v>
      </c>
      <c r="G2210" t="s">
        <v>33</v>
      </c>
      <c r="H2210" t="s">
        <v>34</v>
      </c>
      <c r="I2210" t="s">
        <v>6145</v>
      </c>
      <c r="L2210" s="8">
        <v>0</v>
      </c>
      <c r="M2210" t="s">
        <v>36</v>
      </c>
      <c r="N2210" t="str">
        <f>IF(AND(PESQUISA!$B$3&lt;&gt;"",OR(PESQUISA!$B$4="TODAS",B2210=PESQUISA!$B$4),ISNUMBER(SEARCH(PESQUISA!$B$3,D2210))),ROW()-1,"")</f>
        <v/>
      </c>
    </row>
    <row r="2211" spans="1:14" x14ac:dyDescent="0.3">
      <c r="A2211" t="s">
        <v>6698</v>
      </c>
      <c r="B2211" t="s">
        <v>29</v>
      </c>
      <c r="C2211" t="s">
        <v>6699</v>
      </c>
      <c r="D2211" t="s">
        <v>6700</v>
      </c>
      <c r="E2211" t="s">
        <v>6144</v>
      </c>
      <c r="F2211" s="7">
        <v>20.57</v>
      </c>
      <c r="G2211" t="s">
        <v>33</v>
      </c>
      <c r="H2211" t="s">
        <v>34</v>
      </c>
      <c r="I2211" t="s">
        <v>6145</v>
      </c>
      <c r="L2211" s="8">
        <v>1</v>
      </c>
      <c r="M2211" t="s">
        <v>36</v>
      </c>
      <c r="N2211" t="str">
        <f>IF(AND(PESQUISA!$B$3&lt;&gt;"",OR(PESQUISA!$B$4="TODAS",B2211=PESQUISA!$B$4),ISNUMBER(SEARCH(PESQUISA!$B$3,D2211))),ROW()-1,"")</f>
        <v/>
      </c>
    </row>
    <row r="2212" spans="1:14" x14ac:dyDescent="0.3">
      <c r="A2212" t="s">
        <v>6701</v>
      </c>
      <c r="B2212" t="s">
        <v>29</v>
      </c>
      <c r="C2212" t="s">
        <v>6702</v>
      </c>
      <c r="D2212" t="s">
        <v>6703</v>
      </c>
      <c r="E2212" t="s">
        <v>6144</v>
      </c>
      <c r="F2212" s="7">
        <v>3.41</v>
      </c>
      <c r="G2212" t="s">
        <v>33</v>
      </c>
      <c r="H2212" t="s">
        <v>34</v>
      </c>
      <c r="I2212" t="s">
        <v>6145</v>
      </c>
      <c r="L2212" s="8">
        <v>1</v>
      </c>
      <c r="M2212" t="s">
        <v>36</v>
      </c>
      <c r="N2212" t="str">
        <f>IF(AND(PESQUISA!$B$3&lt;&gt;"",OR(PESQUISA!$B$4="TODAS",B2212=PESQUISA!$B$4),ISNUMBER(SEARCH(PESQUISA!$B$3,D2212))),ROW()-1,"")</f>
        <v/>
      </c>
    </row>
    <row r="2213" spans="1:14" x14ac:dyDescent="0.3">
      <c r="A2213" t="s">
        <v>6704</v>
      </c>
      <c r="B2213" t="s">
        <v>29</v>
      </c>
      <c r="C2213" t="s">
        <v>6705</v>
      </c>
      <c r="D2213" t="s">
        <v>6706</v>
      </c>
      <c r="E2213" t="s">
        <v>6144</v>
      </c>
      <c r="F2213" s="7">
        <v>8.4499999999999993</v>
      </c>
      <c r="G2213" t="s">
        <v>33</v>
      </c>
      <c r="H2213" t="s">
        <v>34</v>
      </c>
      <c r="I2213" t="s">
        <v>6145</v>
      </c>
      <c r="L2213" s="8">
        <v>1</v>
      </c>
      <c r="M2213" t="s">
        <v>36</v>
      </c>
      <c r="N2213" t="str">
        <f>IF(AND(PESQUISA!$B$3&lt;&gt;"",OR(PESQUISA!$B$4="TODAS",B2213=PESQUISA!$B$4),ISNUMBER(SEARCH(PESQUISA!$B$3,D2213))),ROW()-1,"")</f>
        <v/>
      </c>
    </row>
    <row r="2214" spans="1:14" x14ac:dyDescent="0.3">
      <c r="A2214" t="s">
        <v>6707</v>
      </c>
      <c r="B2214" t="s">
        <v>29</v>
      </c>
      <c r="C2214" t="s">
        <v>6708</v>
      </c>
      <c r="D2214" t="s">
        <v>6709</v>
      </c>
      <c r="E2214" t="s">
        <v>6144</v>
      </c>
      <c r="F2214" s="7">
        <v>38.57</v>
      </c>
      <c r="G2214" t="s">
        <v>33</v>
      </c>
      <c r="H2214" t="s">
        <v>34</v>
      </c>
      <c r="I2214" t="s">
        <v>6145</v>
      </c>
      <c r="L2214" s="8">
        <v>1</v>
      </c>
      <c r="M2214" t="s">
        <v>36</v>
      </c>
      <c r="N2214" t="str">
        <f>IF(AND(PESQUISA!$B$3&lt;&gt;"",OR(PESQUISA!$B$4="TODAS",B2214=PESQUISA!$B$4),ISNUMBER(SEARCH(PESQUISA!$B$3,D2214))),ROW()-1,"")</f>
        <v/>
      </c>
    </row>
    <row r="2215" spans="1:14" x14ac:dyDescent="0.3">
      <c r="A2215" t="s">
        <v>6710</v>
      </c>
      <c r="B2215" t="s">
        <v>29</v>
      </c>
      <c r="C2215" t="s">
        <v>6711</v>
      </c>
      <c r="D2215" t="s">
        <v>6712</v>
      </c>
      <c r="E2215" t="s">
        <v>6144</v>
      </c>
      <c r="F2215" s="7">
        <v>120.32</v>
      </c>
      <c r="G2215" t="s">
        <v>33</v>
      </c>
      <c r="H2215" t="s">
        <v>34</v>
      </c>
      <c r="I2215" t="s">
        <v>6145</v>
      </c>
      <c r="L2215" s="8">
        <v>0</v>
      </c>
      <c r="M2215" t="s">
        <v>36</v>
      </c>
      <c r="N2215" t="str">
        <f>IF(AND(PESQUISA!$B$3&lt;&gt;"",OR(PESQUISA!$B$4="TODAS",B2215=PESQUISA!$B$4),ISNUMBER(SEARCH(PESQUISA!$B$3,D2215))),ROW()-1,"")</f>
        <v/>
      </c>
    </row>
    <row r="2216" spans="1:14" x14ac:dyDescent="0.3">
      <c r="A2216" t="s">
        <v>6713</v>
      </c>
      <c r="B2216" t="s">
        <v>29</v>
      </c>
      <c r="C2216" t="s">
        <v>6714</v>
      </c>
      <c r="D2216" t="s">
        <v>6715</v>
      </c>
      <c r="E2216" t="s">
        <v>6144</v>
      </c>
      <c r="F2216" s="7">
        <v>26.24</v>
      </c>
      <c r="G2216" t="s">
        <v>33</v>
      </c>
      <c r="H2216" t="s">
        <v>34</v>
      </c>
      <c r="I2216" t="s">
        <v>6145</v>
      </c>
      <c r="L2216" s="8">
        <v>1</v>
      </c>
      <c r="M2216" t="s">
        <v>36</v>
      </c>
      <c r="N2216" t="str">
        <f>IF(AND(PESQUISA!$B$3&lt;&gt;"",OR(PESQUISA!$B$4="TODAS",B2216=PESQUISA!$B$4),ISNUMBER(SEARCH(PESQUISA!$B$3,D2216))),ROW()-1,"")</f>
        <v/>
      </c>
    </row>
    <row r="2217" spans="1:14" x14ac:dyDescent="0.3">
      <c r="A2217" t="s">
        <v>6716</v>
      </c>
      <c r="B2217" t="s">
        <v>29</v>
      </c>
      <c r="C2217" t="s">
        <v>6717</v>
      </c>
      <c r="D2217" t="s">
        <v>6718</v>
      </c>
      <c r="E2217" t="s">
        <v>6144</v>
      </c>
      <c r="F2217" s="7">
        <v>4.25</v>
      </c>
      <c r="G2217" t="s">
        <v>33</v>
      </c>
      <c r="H2217" t="s">
        <v>34</v>
      </c>
      <c r="I2217" t="s">
        <v>6145</v>
      </c>
      <c r="L2217" s="8">
        <v>1</v>
      </c>
      <c r="M2217" t="s">
        <v>36</v>
      </c>
      <c r="N2217" t="str">
        <f>IF(AND(PESQUISA!$B$3&lt;&gt;"",OR(PESQUISA!$B$4="TODAS",B2217=PESQUISA!$B$4),ISNUMBER(SEARCH(PESQUISA!$B$3,D2217))),ROW()-1,"")</f>
        <v/>
      </c>
    </row>
    <row r="2218" spans="1:14" x14ac:dyDescent="0.3">
      <c r="A2218" t="s">
        <v>6719</v>
      </c>
      <c r="B2218" t="s">
        <v>29</v>
      </c>
      <c r="C2218" t="s">
        <v>6720</v>
      </c>
      <c r="D2218" t="s">
        <v>6721</v>
      </c>
      <c r="E2218" t="s">
        <v>6144</v>
      </c>
      <c r="F2218" s="7">
        <v>10.53</v>
      </c>
      <c r="G2218" t="s">
        <v>33</v>
      </c>
      <c r="H2218" t="s">
        <v>34</v>
      </c>
      <c r="I2218" t="s">
        <v>6145</v>
      </c>
      <c r="L2218" s="8">
        <v>1</v>
      </c>
      <c r="M2218" t="s">
        <v>36</v>
      </c>
      <c r="N2218" t="str">
        <f>IF(AND(PESQUISA!$B$3&lt;&gt;"",OR(PESQUISA!$B$4="TODAS",B2218=PESQUISA!$B$4),ISNUMBER(SEARCH(PESQUISA!$B$3,D2218))),ROW()-1,"")</f>
        <v/>
      </c>
    </row>
    <row r="2219" spans="1:14" x14ac:dyDescent="0.3">
      <c r="A2219" t="s">
        <v>6722</v>
      </c>
      <c r="B2219" t="s">
        <v>29</v>
      </c>
      <c r="C2219" t="s">
        <v>6723</v>
      </c>
      <c r="D2219" t="s">
        <v>6724</v>
      </c>
      <c r="E2219" t="s">
        <v>6144</v>
      </c>
      <c r="F2219" s="7">
        <v>48.17</v>
      </c>
      <c r="G2219" t="s">
        <v>33</v>
      </c>
      <c r="H2219" t="s">
        <v>34</v>
      </c>
      <c r="I2219" t="s">
        <v>6145</v>
      </c>
      <c r="L2219" s="8">
        <v>1</v>
      </c>
      <c r="M2219" t="s">
        <v>36</v>
      </c>
      <c r="N2219" t="str">
        <f>IF(AND(PESQUISA!$B$3&lt;&gt;"",OR(PESQUISA!$B$4="TODAS",B2219=PESQUISA!$B$4),ISNUMBER(SEARCH(PESQUISA!$B$3,D2219))),ROW()-1,"")</f>
        <v/>
      </c>
    </row>
    <row r="2220" spans="1:14" x14ac:dyDescent="0.3">
      <c r="A2220" t="s">
        <v>6725</v>
      </c>
      <c r="B2220" t="s">
        <v>29</v>
      </c>
      <c r="C2220" t="s">
        <v>6726</v>
      </c>
      <c r="D2220" t="s">
        <v>6727</v>
      </c>
      <c r="E2220" t="s">
        <v>6144</v>
      </c>
      <c r="F2220" s="7">
        <v>151.53</v>
      </c>
      <c r="G2220" t="s">
        <v>33</v>
      </c>
      <c r="H2220" t="s">
        <v>34</v>
      </c>
      <c r="I2220" t="s">
        <v>6145</v>
      </c>
      <c r="L2220" s="8">
        <v>0</v>
      </c>
      <c r="M2220" t="s">
        <v>36</v>
      </c>
      <c r="N2220" t="str">
        <f>IF(AND(PESQUISA!$B$3&lt;&gt;"",OR(PESQUISA!$B$4="TODAS",B2220=PESQUISA!$B$4),ISNUMBER(SEARCH(PESQUISA!$B$3,D2220))),ROW()-1,"")</f>
        <v/>
      </c>
    </row>
    <row r="2221" spans="1:14" x14ac:dyDescent="0.3">
      <c r="A2221" t="s">
        <v>6728</v>
      </c>
      <c r="B2221" t="s">
        <v>29</v>
      </c>
      <c r="C2221" t="s">
        <v>6729</v>
      </c>
      <c r="D2221" t="s">
        <v>6730</v>
      </c>
      <c r="E2221" t="s">
        <v>6144</v>
      </c>
      <c r="G2221" t="s">
        <v>33</v>
      </c>
      <c r="H2221" t="s">
        <v>34</v>
      </c>
      <c r="I2221" t="s">
        <v>6145</v>
      </c>
      <c r="M2221" t="s">
        <v>53</v>
      </c>
      <c r="N2221" t="str">
        <f>IF(AND(PESQUISA!$B$3&lt;&gt;"",OR(PESQUISA!$B$4="TODAS",B2221=PESQUISA!$B$4),ISNUMBER(SEARCH(PESQUISA!$B$3,D2221))),ROW()-1,"")</f>
        <v/>
      </c>
    </row>
    <row r="2222" spans="1:14" x14ac:dyDescent="0.3">
      <c r="A2222" t="s">
        <v>6731</v>
      </c>
      <c r="B2222" t="s">
        <v>29</v>
      </c>
      <c r="C2222" t="s">
        <v>6732</v>
      </c>
      <c r="D2222" t="s">
        <v>6733</v>
      </c>
      <c r="E2222" t="s">
        <v>6144</v>
      </c>
      <c r="G2222" t="s">
        <v>33</v>
      </c>
      <c r="H2222" t="s">
        <v>34</v>
      </c>
      <c r="I2222" t="s">
        <v>6145</v>
      </c>
      <c r="M2222" t="s">
        <v>53</v>
      </c>
      <c r="N2222" t="str">
        <f>IF(AND(PESQUISA!$B$3&lt;&gt;"",OR(PESQUISA!$B$4="TODAS",B2222=PESQUISA!$B$4),ISNUMBER(SEARCH(PESQUISA!$B$3,D2222))),ROW()-1,"")</f>
        <v/>
      </c>
    </row>
    <row r="2223" spans="1:14" x14ac:dyDescent="0.3">
      <c r="A2223" t="s">
        <v>6734</v>
      </c>
      <c r="B2223" t="s">
        <v>29</v>
      </c>
      <c r="C2223" t="s">
        <v>6735</v>
      </c>
      <c r="D2223" t="s">
        <v>6736</v>
      </c>
      <c r="E2223" t="s">
        <v>6144</v>
      </c>
      <c r="G2223" t="s">
        <v>33</v>
      </c>
      <c r="H2223" t="s">
        <v>34</v>
      </c>
      <c r="I2223" t="s">
        <v>6145</v>
      </c>
      <c r="M2223" t="s">
        <v>53</v>
      </c>
      <c r="N2223" t="str">
        <f>IF(AND(PESQUISA!$B$3&lt;&gt;"",OR(PESQUISA!$B$4="TODAS",B2223=PESQUISA!$B$4),ISNUMBER(SEARCH(PESQUISA!$B$3,D2223))),ROW()-1,"")</f>
        <v/>
      </c>
    </row>
    <row r="2224" spans="1:14" x14ac:dyDescent="0.3">
      <c r="A2224" t="s">
        <v>6737</v>
      </c>
      <c r="B2224" t="s">
        <v>29</v>
      </c>
      <c r="C2224" t="s">
        <v>6738</v>
      </c>
      <c r="D2224" t="s">
        <v>6739</v>
      </c>
      <c r="E2224" t="s">
        <v>6144</v>
      </c>
      <c r="G2224" t="s">
        <v>33</v>
      </c>
      <c r="H2224" t="s">
        <v>34</v>
      </c>
      <c r="I2224" t="s">
        <v>6145</v>
      </c>
      <c r="M2224" t="s">
        <v>53</v>
      </c>
      <c r="N2224" t="str">
        <f>IF(AND(PESQUISA!$B$3&lt;&gt;"",OR(PESQUISA!$B$4="TODAS",B2224=PESQUISA!$B$4),ISNUMBER(SEARCH(PESQUISA!$B$3,D2224))),ROW()-1,"")</f>
        <v/>
      </c>
    </row>
    <row r="2225" spans="1:14" x14ac:dyDescent="0.3">
      <c r="A2225" t="s">
        <v>6740</v>
      </c>
      <c r="B2225" t="s">
        <v>29</v>
      </c>
      <c r="C2225" t="s">
        <v>6741</v>
      </c>
      <c r="D2225" t="s">
        <v>6742</v>
      </c>
      <c r="E2225" t="s">
        <v>6144</v>
      </c>
      <c r="F2225" s="7">
        <v>229.21</v>
      </c>
      <c r="G2225" t="s">
        <v>33</v>
      </c>
      <c r="H2225" t="s">
        <v>34</v>
      </c>
      <c r="I2225" t="s">
        <v>6145</v>
      </c>
      <c r="L2225" s="8">
        <v>0</v>
      </c>
      <c r="M2225" t="s">
        <v>36</v>
      </c>
      <c r="N2225" t="str">
        <f>IF(AND(PESQUISA!$B$3&lt;&gt;"",OR(PESQUISA!$B$4="TODAS",B2225=PESQUISA!$B$4),ISNUMBER(SEARCH(PESQUISA!$B$3,D2225))),ROW()-1,"")</f>
        <v/>
      </c>
    </row>
    <row r="2226" spans="1:14" x14ac:dyDescent="0.3">
      <c r="A2226" t="s">
        <v>6743</v>
      </c>
      <c r="B2226" t="s">
        <v>29</v>
      </c>
      <c r="C2226" t="s">
        <v>6744</v>
      </c>
      <c r="D2226" t="s">
        <v>6745</v>
      </c>
      <c r="E2226" t="s">
        <v>6144</v>
      </c>
      <c r="G2226" t="s">
        <v>33</v>
      </c>
      <c r="H2226" t="s">
        <v>34</v>
      </c>
      <c r="I2226" t="s">
        <v>6145</v>
      </c>
      <c r="M2226" t="s">
        <v>53</v>
      </c>
      <c r="N2226" t="str">
        <f>IF(AND(PESQUISA!$B$3&lt;&gt;"",OR(PESQUISA!$B$4="TODAS",B2226=PESQUISA!$B$4),ISNUMBER(SEARCH(PESQUISA!$B$3,D2226))),ROW()-1,"")</f>
        <v/>
      </c>
    </row>
    <row r="2227" spans="1:14" x14ac:dyDescent="0.3">
      <c r="A2227" t="s">
        <v>6746</v>
      </c>
      <c r="B2227" t="s">
        <v>29</v>
      </c>
      <c r="C2227" t="s">
        <v>6747</v>
      </c>
      <c r="D2227" t="s">
        <v>6748</v>
      </c>
      <c r="E2227" t="s">
        <v>6144</v>
      </c>
      <c r="G2227" t="s">
        <v>33</v>
      </c>
      <c r="H2227" t="s">
        <v>34</v>
      </c>
      <c r="I2227" t="s">
        <v>6145</v>
      </c>
      <c r="M2227" t="s">
        <v>53</v>
      </c>
      <c r="N2227" t="str">
        <f>IF(AND(PESQUISA!$B$3&lt;&gt;"",OR(PESQUISA!$B$4="TODAS",B2227=PESQUISA!$B$4),ISNUMBER(SEARCH(PESQUISA!$B$3,D2227))),ROW()-1,"")</f>
        <v/>
      </c>
    </row>
    <row r="2228" spans="1:14" x14ac:dyDescent="0.3">
      <c r="A2228" t="s">
        <v>6749</v>
      </c>
      <c r="B2228" t="s">
        <v>29</v>
      </c>
      <c r="C2228" t="s">
        <v>6750</v>
      </c>
      <c r="D2228" t="s">
        <v>6751</v>
      </c>
      <c r="E2228" t="s">
        <v>6144</v>
      </c>
      <c r="G2228" t="s">
        <v>33</v>
      </c>
      <c r="H2228" t="s">
        <v>34</v>
      </c>
      <c r="I2228" t="s">
        <v>6145</v>
      </c>
      <c r="M2228" t="s">
        <v>53</v>
      </c>
      <c r="N2228" t="str">
        <f>IF(AND(PESQUISA!$B$3&lt;&gt;"",OR(PESQUISA!$B$4="TODAS",B2228=PESQUISA!$B$4),ISNUMBER(SEARCH(PESQUISA!$B$3,D2228))),ROW()-1,"")</f>
        <v/>
      </c>
    </row>
    <row r="2229" spans="1:14" x14ac:dyDescent="0.3">
      <c r="A2229" t="s">
        <v>6752</v>
      </c>
      <c r="B2229" t="s">
        <v>29</v>
      </c>
      <c r="C2229" t="s">
        <v>6753</v>
      </c>
      <c r="D2229" t="s">
        <v>6754</v>
      </c>
      <c r="E2229" t="s">
        <v>6144</v>
      </c>
      <c r="G2229" t="s">
        <v>33</v>
      </c>
      <c r="H2229" t="s">
        <v>34</v>
      </c>
      <c r="I2229" t="s">
        <v>6145</v>
      </c>
      <c r="M2229" t="s">
        <v>53</v>
      </c>
      <c r="N2229" t="str">
        <f>IF(AND(PESQUISA!$B$3&lt;&gt;"",OR(PESQUISA!$B$4="TODAS",B2229=PESQUISA!$B$4),ISNUMBER(SEARCH(PESQUISA!$B$3,D2229))),ROW()-1,"")</f>
        <v/>
      </c>
    </row>
    <row r="2230" spans="1:14" x14ac:dyDescent="0.3">
      <c r="A2230" t="s">
        <v>6755</v>
      </c>
      <c r="B2230" t="s">
        <v>29</v>
      </c>
      <c r="C2230" t="s">
        <v>6756</v>
      </c>
      <c r="D2230" t="s">
        <v>6757</v>
      </c>
      <c r="E2230" t="s">
        <v>6144</v>
      </c>
      <c r="F2230" s="7">
        <v>229.21</v>
      </c>
      <c r="G2230" t="s">
        <v>33</v>
      </c>
      <c r="H2230" t="s">
        <v>34</v>
      </c>
      <c r="I2230" t="s">
        <v>6145</v>
      </c>
      <c r="L2230" s="8">
        <v>0</v>
      </c>
      <c r="M2230" t="s">
        <v>36</v>
      </c>
      <c r="N2230" t="str">
        <f>IF(AND(PESQUISA!$B$3&lt;&gt;"",OR(PESQUISA!$B$4="TODAS",B2230=PESQUISA!$B$4),ISNUMBER(SEARCH(PESQUISA!$B$3,D2230))),ROW()-1,"")</f>
        <v/>
      </c>
    </row>
    <row r="2231" spans="1:14" x14ac:dyDescent="0.3">
      <c r="A2231" t="s">
        <v>6758</v>
      </c>
      <c r="B2231" t="s">
        <v>29</v>
      </c>
      <c r="C2231" t="s">
        <v>6759</v>
      </c>
      <c r="D2231" t="s">
        <v>6760</v>
      </c>
      <c r="E2231" t="s">
        <v>6144</v>
      </c>
      <c r="G2231" t="s">
        <v>33</v>
      </c>
      <c r="H2231" t="s">
        <v>34</v>
      </c>
      <c r="I2231" t="s">
        <v>6145</v>
      </c>
      <c r="M2231" t="s">
        <v>53</v>
      </c>
      <c r="N2231" t="str">
        <f>IF(AND(PESQUISA!$B$3&lt;&gt;"",OR(PESQUISA!$B$4="TODAS",B2231=PESQUISA!$B$4),ISNUMBER(SEARCH(PESQUISA!$B$3,D2231))),ROW()-1,"")</f>
        <v/>
      </c>
    </row>
    <row r="2232" spans="1:14" x14ac:dyDescent="0.3">
      <c r="A2232" t="s">
        <v>6761</v>
      </c>
      <c r="B2232" t="s">
        <v>29</v>
      </c>
      <c r="C2232" t="s">
        <v>6762</v>
      </c>
      <c r="D2232" t="s">
        <v>6763</v>
      </c>
      <c r="E2232" t="s">
        <v>6144</v>
      </c>
      <c r="G2232" t="s">
        <v>33</v>
      </c>
      <c r="H2232" t="s">
        <v>34</v>
      </c>
      <c r="I2232" t="s">
        <v>6145</v>
      </c>
      <c r="M2232" t="s">
        <v>53</v>
      </c>
      <c r="N2232" t="str">
        <f>IF(AND(PESQUISA!$B$3&lt;&gt;"",OR(PESQUISA!$B$4="TODAS",B2232=PESQUISA!$B$4),ISNUMBER(SEARCH(PESQUISA!$B$3,D2232))),ROW()-1,"")</f>
        <v/>
      </c>
    </row>
    <row r="2233" spans="1:14" x14ac:dyDescent="0.3">
      <c r="A2233" t="s">
        <v>6764</v>
      </c>
      <c r="B2233" t="s">
        <v>29</v>
      </c>
      <c r="C2233" t="s">
        <v>6765</v>
      </c>
      <c r="D2233" t="s">
        <v>6766</v>
      </c>
      <c r="E2233" t="s">
        <v>6144</v>
      </c>
      <c r="G2233" t="s">
        <v>33</v>
      </c>
      <c r="H2233" t="s">
        <v>34</v>
      </c>
      <c r="I2233" t="s">
        <v>6145</v>
      </c>
      <c r="M2233" t="s">
        <v>53</v>
      </c>
      <c r="N2233" t="str">
        <f>IF(AND(PESQUISA!$B$3&lt;&gt;"",OR(PESQUISA!$B$4="TODAS",B2233=PESQUISA!$B$4),ISNUMBER(SEARCH(PESQUISA!$B$3,D2233))),ROW()-1,"")</f>
        <v/>
      </c>
    </row>
    <row r="2234" spans="1:14" x14ac:dyDescent="0.3">
      <c r="A2234" t="s">
        <v>6767</v>
      </c>
      <c r="B2234" t="s">
        <v>29</v>
      </c>
      <c r="C2234" t="s">
        <v>6768</v>
      </c>
      <c r="D2234" t="s">
        <v>6769</v>
      </c>
      <c r="E2234" t="s">
        <v>6144</v>
      </c>
      <c r="G2234" t="s">
        <v>33</v>
      </c>
      <c r="H2234" t="s">
        <v>34</v>
      </c>
      <c r="I2234" t="s">
        <v>6145</v>
      </c>
      <c r="M2234" t="s">
        <v>53</v>
      </c>
      <c r="N2234" t="str">
        <f>IF(AND(PESQUISA!$B$3&lt;&gt;"",OR(PESQUISA!$B$4="TODAS",B2234=PESQUISA!$B$4),ISNUMBER(SEARCH(PESQUISA!$B$3,D2234))),ROW()-1,"")</f>
        <v/>
      </c>
    </row>
    <row r="2235" spans="1:14" x14ac:dyDescent="0.3">
      <c r="A2235" t="s">
        <v>6770</v>
      </c>
      <c r="B2235" t="s">
        <v>29</v>
      </c>
      <c r="C2235" t="s">
        <v>6771</v>
      </c>
      <c r="D2235" t="s">
        <v>6772</v>
      </c>
      <c r="E2235" t="s">
        <v>6144</v>
      </c>
      <c r="F2235" s="7">
        <v>311.10000000000002</v>
      </c>
      <c r="G2235" t="s">
        <v>33</v>
      </c>
      <c r="H2235" t="s">
        <v>34</v>
      </c>
      <c r="I2235" t="s">
        <v>6145</v>
      </c>
      <c r="L2235" s="8">
        <v>0</v>
      </c>
      <c r="M2235" t="s">
        <v>36</v>
      </c>
      <c r="N2235" t="str">
        <f>IF(AND(PESQUISA!$B$3&lt;&gt;"",OR(PESQUISA!$B$4="TODAS",B2235=PESQUISA!$B$4),ISNUMBER(SEARCH(PESQUISA!$B$3,D2235))),ROW()-1,"")</f>
        <v/>
      </c>
    </row>
    <row r="2236" spans="1:14" x14ac:dyDescent="0.3">
      <c r="A2236" t="s">
        <v>6773</v>
      </c>
      <c r="B2236" t="s">
        <v>29</v>
      </c>
      <c r="C2236" t="s">
        <v>6774</v>
      </c>
      <c r="D2236" t="s">
        <v>6775</v>
      </c>
      <c r="E2236" t="s">
        <v>6144</v>
      </c>
      <c r="G2236" t="s">
        <v>33</v>
      </c>
      <c r="H2236" t="s">
        <v>34</v>
      </c>
      <c r="I2236" t="s">
        <v>6145</v>
      </c>
      <c r="M2236" t="s">
        <v>53</v>
      </c>
      <c r="N2236" t="str">
        <f>IF(AND(PESQUISA!$B$3&lt;&gt;"",OR(PESQUISA!$B$4="TODAS",B2236=PESQUISA!$B$4),ISNUMBER(SEARCH(PESQUISA!$B$3,D2236))),ROW()-1,"")</f>
        <v/>
      </c>
    </row>
    <row r="2237" spans="1:14" x14ac:dyDescent="0.3">
      <c r="A2237" t="s">
        <v>6776</v>
      </c>
      <c r="B2237" t="s">
        <v>29</v>
      </c>
      <c r="C2237" t="s">
        <v>6777</v>
      </c>
      <c r="D2237" t="s">
        <v>6778</v>
      </c>
      <c r="E2237" t="s">
        <v>6144</v>
      </c>
      <c r="G2237" t="s">
        <v>33</v>
      </c>
      <c r="H2237" t="s">
        <v>34</v>
      </c>
      <c r="I2237" t="s">
        <v>6145</v>
      </c>
      <c r="M2237" t="s">
        <v>53</v>
      </c>
      <c r="N2237" t="str">
        <f>IF(AND(PESQUISA!$B$3&lt;&gt;"",OR(PESQUISA!$B$4="TODAS",B2237=PESQUISA!$B$4),ISNUMBER(SEARCH(PESQUISA!$B$3,D2237))),ROW()-1,"")</f>
        <v/>
      </c>
    </row>
    <row r="2238" spans="1:14" x14ac:dyDescent="0.3">
      <c r="A2238" t="s">
        <v>6779</v>
      </c>
      <c r="B2238" t="s">
        <v>29</v>
      </c>
      <c r="C2238" t="s">
        <v>6780</v>
      </c>
      <c r="D2238" t="s">
        <v>6781</v>
      </c>
      <c r="E2238" t="s">
        <v>6144</v>
      </c>
      <c r="G2238" t="s">
        <v>33</v>
      </c>
      <c r="H2238" t="s">
        <v>34</v>
      </c>
      <c r="I2238" t="s">
        <v>6145</v>
      </c>
      <c r="M2238" t="s">
        <v>53</v>
      </c>
      <c r="N2238" t="str">
        <f>IF(AND(PESQUISA!$B$3&lt;&gt;"",OR(PESQUISA!$B$4="TODAS",B2238=PESQUISA!$B$4),ISNUMBER(SEARCH(PESQUISA!$B$3,D2238))),ROW()-1,"")</f>
        <v/>
      </c>
    </row>
    <row r="2239" spans="1:14" x14ac:dyDescent="0.3">
      <c r="A2239" t="s">
        <v>6782</v>
      </c>
      <c r="B2239" t="s">
        <v>29</v>
      </c>
      <c r="C2239" t="s">
        <v>6783</v>
      </c>
      <c r="D2239" t="s">
        <v>6784</v>
      </c>
      <c r="E2239" t="s">
        <v>6144</v>
      </c>
      <c r="F2239" s="7">
        <v>4.01</v>
      </c>
      <c r="G2239" t="s">
        <v>33</v>
      </c>
      <c r="H2239" t="s">
        <v>34</v>
      </c>
      <c r="I2239" t="s">
        <v>6145</v>
      </c>
      <c r="L2239" s="8">
        <v>0</v>
      </c>
      <c r="M2239" t="s">
        <v>36</v>
      </c>
      <c r="N2239" t="str">
        <f>IF(AND(PESQUISA!$B$3&lt;&gt;"",OR(PESQUISA!$B$4="TODAS",B2239=PESQUISA!$B$4),ISNUMBER(SEARCH(PESQUISA!$B$3,D2239))),ROW()-1,"")</f>
        <v/>
      </c>
    </row>
    <row r="2240" spans="1:14" x14ac:dyDescent="0.3">
      <c r="A2240" t="s">
        <v>6785</v>
      </c>
      <c r="B2240" t="s">
        <v>29</v>
      </c>
      <c r="C2240" t="s">
        <v>6786</v>
      </c>
      <c r="D2240" t="s">
        <v>6787</v>
      </c>
      <c r="E2240" t="s">
        <v>6144</v>
      </c>
      <c r="F2240" s="7">
        <v>0.75</v>
      </c>
      <c r="G2240" t="s">
        <v>33</v>
      </c>
      <c r="H2240" t="s">
        <v>34</v>
      </c>
      <c r="I2240" t="s">
        <v>6145</v>
      </c>
      <c r="L2240" s="8">
        <v>1</v>
      </c>
      <c r="M2240" t="s">
        <v>36</v>
      </c>
      <c r="N2240" t="str">
        <f>IF(AND(PESQUISA!$B$3&lt;&gt;"",OR(PESQUISA!$B$4="TODAS",B2240=PESQUISA!$B$4),ISNUMBER(SEARCH(PESQUISA!$B$3,D2240))),ROW()-1,"")</f>
        <v/>
      </c>
    </row>
    <row r="2241" spans="1:14" x14ac:dyDescent="0.3">
      <c r="A2241" t="s">
        <v>6788</v>
      </c>
      <c r="B2241" t="s">
        <v>29</v>
      </c>
      <c r="C2241" t="s">
        <v>6789</v>
      </c>
      <c r="D2241" t="s">
        <v>6790</v>
      </c>
      <c r="E2241" t="s">
        <v>6144</v>
      </c>
      <c r="F2241" s="7">
        <v>0.2</v>
      </c>
      <c r="G2241" t="s">
        <v>33</v>
      </c>
      <c r="H2241" t="s">
        <v>34</v>
      </c>
      <c r="I2241" t="s">
        <v>6145</v>
      </c>
      <c r="L2241" s="8">
        <v>1</v>
      </c>
      <c r="M2241" t="s">
        <v>36</v>
      </c>
      <c r="N2241" t="str">
        <f>IF(AND(PESQUISA!$B$3&lt;&gt;"",OR(PESQUISA!$B$4="TODAS",B2241=PESQUISA!$B$4),ISNUMBER(SEARCH(PESQUISA!$B$3,D2241))),ROW()-1,"")</f>
        <v/>
      </c>
    </row>
    <row r="2242" spans="1:14" x14ac:dyDescent="0.3">
      <c r="A2242" t="s">
        <v>6791</v>
      </c>
      <c r="B2242" t="s">
        <v>29</v>
      </c>
      <c r="C2242" t="s">
        <v>6792</v>
      </c>
      <c r="D2242" t="s">
        <v>6793</v>
      </c>
      <c r="E2242" t="s">
        <v>6144</v>
      </c>
      <c r="F2242" s="7">
        <v>0.94</v>
      </c>
      <c r="G2242" t="s">
        <v>33</v>
      </c>
      <c r="H2242" t="s">
        <v>34</v>
      </c>
      <c r="I2242" t="s">
        <v>6145</v>
      </c>
      <c r="L2242" s="8">
        <v>1</v>
      </c>
      <c r="M2242" t="s">
        <v>36</v>
      </c>
      <c r="N2242" t="str">
        <f>IF(AND(PESQUISA!$B$3&lt;&gt;"",OR(PESQUISA!$B$4="TODAS",B2242=PESQUISA!$B$4),ISNUMBER(SEARCH(PESQUISA!$B$3,D2242))),ROW()-1,"")</f>
        <v/>
      </c>
    </row>
    <row r="2243" spans="1:14" x14ac:dyDescent="0.3">
      <c r="A2243" t="s">
        <v>6794</v>
      </c>
      <c r="B2243" t="s">
        <v>29</v>
      </c>
      <c r="C2243" t="s">
        <v>6795</v>
      </c>
      <c r="D2243" t="s">
        <v>6796</v>
      </c>
      <c r="E2243" t="s">
        <v>6144</v>
      </c>
      <c r="F2243" s="7">
        <v>6.84</v>
      </c>
      <c r="G2243" t="s">
        <v>33</v>
      </c>
      <c r="H2243" t="s">
        <v>34</v>
      </c>
      <c r="I2243" t="s">
        <v>6145</v>
      </c>
      <c r="L2243" s="8">
        <v>0</v>
      </c>
      <c r="M2243" t="s">
        <v>36</v>
      </c>
      <c r="N2243" t="str">
        <f>IF(AND(PESQUISA!$B$3&lt;&gt;"",OR(PESQUISA!$B$4="TODAS",B2243=PESQUISA!$B$4),ISNUMBER(SEARCH(PESQUISA!$B$3,D2243))),ROW()-1,"")</f>
        <v/>
      </c>
    </row>
    <row r="2244" spans="1:14" x14ac:dyDescent="0.3">
      <c r="A2244" t="s">
        <v>6797</v>
      </c>
      <c r="B2244" t="s">
        <v>29</v>
      </c>
      <c r="C2244" t="s">
        <v>6798</v>
      </c>
      <c r="D2244" t="s">
        <v>6799</v>
      </c>
      <c r="E2244" t="s">
        <v>6144</v>
      </c>
      <c r="F2244" s="7">
        <v>0.6</v>
      </c>
      <c r="G2244" t="s">
        <v>33</v>
      </c>
      <c r="H2244" t="s">
        <v>34</v>
      </c>
      <c r="I2244" t="s">
        <v>6145</v>
      </c>
      <c r="L2244" s="8">
        <v>1</v>
      </c>
      <c r="M2244" t="s">
        <v>36</v>
      </c>
      <c r="N2244" t="str">
        <f>IF(AND(PESQUISA!$B$3&lt;&gt;"",OR(PESQUISA!$B$4="TODAS",B2244=PESQUISA!$B$4),ISNUMBER(SEARCH(PESQUISA!$B$3,D2244))),ROW()-1,"")</f>
        <v/>
      </c>
    </row>
    <row r="2245" spans="1:14" x14ac:dyDescent="0.3">
      <c r="A2245" t="s">
        <v>6800</v>
      </c>
      <c r="B2245" t="s">
        <v>29</v>
      </c>
      <c r="C2245" t="s">
        <v>6801</v>
      </c>
      <c r="D2245" t="s">
        <v>6802</v>
      </c>
      <c r="E2245" t="s">
        <v>6144</v>
      </c>
      <c r="F2245" s="7">
        <v>0.16</v>
      </c>
      <c r="G2245" t="s">
        <v>33</v>
      </c>
      <c r="H2245" t="s">
        <v>34</v>
      </c>
      <c r="I2245" t="s">
        <v>6145</v>
      </c>
      <c r="L2245" s="8">
        <v>1</v>
      </c>
      <c r="M2245" t="s">
        <v>36</v>
      </c>
      <c r="N2245" t="str">
        <f>IF(AND(PESQUISA!$B$3&lt;&gt;"",OR(PESQUISA!$B$4="TODAS",B2245=PESQUISA!$B$4),ISNUMBER(SEARCH(PESQUISA!$B$3,D2245))),ROW()-1,"")</f>
        <v/>
      </c>
    </row>
    <row r="2246" spans="1:14" x14ac:dyDescent="0.3">
      <c r="A2246" t="s">
        <v>6803</v>
      </c>
      <c r="B2246" t="s">
        <v>29</v>
      </c>
      <c r="C2246" t="s">
        <v>6804</v>
      </c>
      <c r="D2246" t="s">
        <v>6805</v>
      </c>
      <c r="E2246" t="s">
        <v>6144</v>
      </c>
      <c r="F2246" s="7">
        <v>0.76</v>
      </c>
      <c r="G2246" t="s">
        <v>33</v>
      </c>
      <c r="H2246" t="s">
        <v>34</v>
      </c>
      <c r="I2246" t="s">
        <v>6145</v>
      </c>
      <c r="L2246" s="8">
        <v>1</v>
      </c>
      <c r="M2246" t="s">
        <v>36</v>
      </c>
      <c r="N2246" t="str">
        <f>IF(AND(PESQUISA!$B$3&lt;&gt;"",OR(PESQUISA!$B$4="TODAS",B2246=PESQUISA!$B$4),ISNUMBER(SEARCH(PESQUISA!$B$3,D2246))),ROW()-1,"")</f>
        <v/>
      </c>
    </row>
    <row r="2247" spans="1:14" x14ac:dyDescent="0.3">
      <c r="A2247" t="s">
        <v>6806</v>
      </c>
      <c r="B2247" t="s">
        <v>29</v>
      </c>
      <c r="C2247" t="s">
        <v>6807</v>
      </c>
      <c r="D2247" t="s">
        <v>6808</v>
      </c>
      <c r="E2247" t="s">
        <v>6144</v>
      </c>
      <c r="F2247" s="7">
        <v>5.18</v>
      </c>
      <c r="G2247" t="s">
        <v>33</v>
      </c>
      <c r="H2247" t="s">
        <v>34</v>
      </c>
      <c r="I2247" t="s">
        <v>6145</v>
      </c>
      <c r="L2247" s="8">
        <v>0</v>
      </c>
      <c r="M2247" t="s">
        <v>36</v>
      </c>
      <c r="N2247" t="str">
        <f>IF(AND(PESQUISA!$B$3&lt;&gt;"",OR(PESQUISA!$B$4="TODAS",B2247=PESQUISA!$B$4),ISNUMBER(SEARCH(PESQUISA!$B$3,D2247))),ROW()-1,"")</f>
        <v/>
      </c>
    </row>
    <row r="2248" spans="1:14" x14ac:dyDescent="0.3">
      <c r="A2248" t="s">
        <v>6809</v>
      </c>
      <c r="B2248" t="s">
        <v>29</v>
      </c>
      <c r="C2248" t="s">
        <v>6810</v>
      </c>
      <c r="D2248" t="s">
        <v>6811</v>
      </c>
      <c r="E2248" t="s">
        <v>6144</v>
      </c>
      <c r="F2248" s="7">
        <v>7.04</v>
      </c>
      <c r="G2248" t="s">
        <v>33</v>
      </c>
      <c r="H2248" t="s">
        <v>34</v>
      </c>
      <c r="I2248" t="s">
        <v>6145</v>
      </c>
      <c r="L2248" s="8">
        <v>1</v>
      </c>
      <c r="M2248" t="s">
        <v>36</v>
      </c>
      <c r="N2248" t="str">
        <f>IF(AND(PESQUISA!$B$3&lt;&gt;"",OR(PESQUISA!$B$4="TODAS",B2248=PESQUISA!$B$4),ISNUMBER(SEARCH(PESQUISA!$B$3,D2248))),ROW()-1,"")</f>
        <v/>
      </c>
    </row>
    <row r="2249" spans="1:14" x14ac:dyDescent="0.3">
      <c r="A2249" t="s">
        <v>6812</v>
      </c>
      <c r="B2249" t="s">
        <v>29</v>
      </c>
      <c r="C2249" t="s">
        <v>6813</v>
      </c>
      <c r="D2249" t="s">
        <v>6814</v>
      </c>
      <c r="E2249" t="s">
        <v>6144</v>
      </c>
      <c r="F2249" s="7">
        <v>1.89</v>
      </c>
      <c r="G2249" t="s">
        <v>33</v>
      </c>
      <c r="H2249" t="s">
        <v>34</v>
      </c>
      <c r="I2249" t="s">
        <v>6145</v>
      </c>
      <c r="L2249" s="8">
        <v>1</v>
      </c>
      <c r="M2249" t="s">
        <v>36</v>
      </c>
      <c r="N2249" t="str">
        <f>IF(AND(PESQUISA!$B$3&lt;&gt;"",OR(PESQUISA!$B$4="TODAS",B2249=PESQUISA!$B$4),ISNUMBER(SEARCH(PESQUISA!$B$3,D2249))),ROW()-1,"")</f>
        <v/>
      </c>
    </row>
    <row r="2250" spans="1:14" x14ac:dyDescent="0.3">
      <c r="A2250" t="s">
        <v>6815</v>
      </c>
      <c r="B2250" t="s">
        <v>29</v>
      </c>
      <c r="C2250" t="s">
        <v>6816</v>
      </c>
      <c r="D2250" t="s">
        <v>6817</v>
      </c>
      <c r="E2250" t="s">
        <v>6144</v>
      </c>
      <c r="F2250" s="7">
        <v>8.81</v>
      </c>
      <c r="G2250" t="s">
        <v>33</v>
      </c>
      <c r="H2250" t="s">
        <v>34</v>
      </c>
      <c r="I2250" t="s">
        <v>6145</v>
      </c>
      <c r="L2250" s="8">
        <v>1</v>
      </c>
      <c r="M2250" t="s">
        <v>36</v>
      </c>
      <c r="N2250" t="str">
        <f>IF(AND(PESQUISA!$B$3&lt;&gt;"",OR(PESQUISA!$B$4="TODAS",B2250=PESQUISA!$B$4),ISNUMBER(SEARCH(PESQUISA!$B$3,D2250))),ROW()-1,"")</f>
        <v/>
      </c>
    </row>
    <row r="2251" spans="1:14" x14ac:dyDescent="0.3">
      <c r="A2251" t="s">
        <v>6818</v>
      </c>
      <c r="B2251" t="s">
        <v>29</v>
      </c>
      <c r="C2251" t="s">
        <v>6819</v>
      </c>
      <c r="D2251" t="s">
        <v>6820</v>
      </c>
      <c r="E2251" t="s">
        <v>6144</v>
      </c>
      <c r="F2251" s="7">
        <v>62.6</v>
      </c>
      <c r="G2251" t="s">
        <v>33</v>
      </c>
      <c r="H2251" t="s">
        <v>34</v>
      </c>
      <c r="I2251" t="s">
        <v>6145</v>
      </c>
      <c r="L2251" s="8">
        <v>0</v>
      </c>
      <c r="M2251" t="s">
        <v>36</v>
      </c>
      <c r="N2251" t="str">
        <f>IF(AND(PESQUISA!$B$3&lt;&gt;"",OR(PESQUISA!$B$4="TODAS",B2251=PESQUISA!$B$4),ISNUMBER(SEARCH(PESQUISA!$B$3,D2251))),ROW()-1,"")</f>
        <v/>
      </c>
    </row>
    <row r="2252" spans="1:14" x14ac:dyDescent="0.3">
      <c r="A2252" t="s">
        <v>6821</v>
      </c>
      <c r="B2252" t="s">
        <v>29</v>
      </c>
      <c r="C2252" t="s">
        <v>6822</v>
      </c>
      <c r="D2252" t="s">
        <v>6823</v>
      </c>
      <c r="E2252" t="s">
        <v>6144</v>
      </c>
      <c r="F2252" s="7">
        <v>8.35</v>
      </c>
      <c r="G2252" t="s">
        <v>33</v>
      </c>
      <c r="H2252" t="s">
        <v>34</v>
      </c>
      <c r="I2252" t="s">
        <v>6145</v>
      </c>
      <c r="L2252" s="8">
        <v>1</v>
      </c>
      <c r="M2252" t="s">
        <v>36</v>
      </c>
      <c r="N2252" t="str">
        <f>IF(AND(PESQUISA!$B$3&lt;&gt;"",OR(PESQUISA!$B$4="TODAS",B2252=PESQUISA!$B$4),ISNUMBER(SEARCH(PESQUISA!$B$3,D2252))),ROW()-1,"")</f>
        <v/>
      </c>
    </row>
    <row r="2253" spans="1:14" x14ac:dyDescent="0.3">
      <c r="A2253" t="s">
        <v>6824</v>
      </c>
      <c r="B2253" t="s">
        <v>29</v>
      </c>
      <c r="C2253" t="s">
        <v>6825</v>
      </c>
      <c r="D2253" t="s">
        <v>6826</v>
      </c>
      <c r="E2253" t="s">
        <v>6144</v>
      </c>
      <c r="F2253" s="7">
        <v>2.2400000000000002</v>
      </c>
      <c r="G2253" t="s">
        <v>33</v>
      </c>
      <c r="H2253" t="s">
        <v>34</v>
      </c>
      <c r="I2253" t="s">
        <v>6145</v>
      </c>
      <c r="L2253" s="8">
        <v>1</v>
      </c>
      <c r="M2253" t="s">
        <v>36</v>
      </c>
      <c r="N2253" t="str">
        <f>IF(AND(PESQUISA!$B$3&lt;&gt;"",OR(PESQUISA!$B$4="TODAS",B2253=PESQUISA!$B$4),ISNUMBER(SEARCH(PESQUISA!$B$3,D2253))),ROW()-1,"")</f>
        <v/>
      </c>
    </row>
    <row r="2254" spans="1:14" x14ac:dyDescent="0.3">
      <c r="A2254" t="s">
        <v>6827</v>
      </c>
      <c r="B2254" t="s">
        <v>29</v>
      </c>
      <c r="C2254" t="s">
        <v>6828</v>
      </c>
      <c r="D2254" t="s">
        <v>6829</v>
      </c>
      <c r="E2254" t="s">
        <v>6144</v>
      </c>
      <c r="F2254" s="7">
        <v>10.45</v>
      </c>
      <c r="G2254" t="s">
        <v>33</v>
      </c>
      <c r="H2254" t="s">
        <v>34</v>
      </c>
      <c r="I2254" t="s">
        <v>6145</v>
      </c>
      <c r="L2254" s="8">
        <v>1</v>
      </c>
      <c r="M2254" t="s">
        <v>36</v>
      </c>
      <c r="N2254" t="str">
        <f>IF(AND(PESQUISA!$B$3&lt;&gt;"",OR(PESQUISA!$B$4="TODAS",B2254=PESQUISA!$B$4),ISNUMBER(SEARCH(PESQUISA!$B$3,D2254))),ROW()-1,"")</f>
        <v/>
      </c>
    </row>
    <row r="2255" spans="1:14" x14ac:dyDescent="0.3">
      <c r="A2255" t="s">
        <v>6830</v>
      </c>
      <c r="B2255" t="s">
        <v>29</v>
      </c>
      <c r="C2255" t="s">
        <v>6831</v>
      </c>
      <c r="D2255" t="s">
        <v>6832</v>
      </c>
      <c r="E2255" t="s">
        <v>6144</v>
      </c>
      <c r="F2255" s="7">
        <v>85.03</v>
      </c>
      <c r="G2255" t="s">
        <v>33</v>
      </c>
      <c r="H2255" t="s">
        <v>34</v>
      </c>
      <c r="I2255" t="s">
        <v>6145</v>
      </c>
      <c r="L2255" s="8">
        <v>0</v>
      </c>
      <c r="M2255" t="s">
        <v>36</v>
      </c>
      <c r="N2255" t="str">
        <f>IF(AND(PESQUISA!$B$3&lt;&gt;"",OR(PESQUISA!$B$4="TODAS",B2255=PESQUISA!$B$4),ISNUMBER(SEARCH(PESQUISA!$B$3,D2255))),ROW()-1,"")</f>
        <v/>
      </c>
    </row>
    <row r="2256" spans="1:14" x14ac:dyDescent="0.3">
      <c r="A2256" t="s">
        <v>6833</v>
      </c>
      <c r="B2256" t="s">
        <v>29</v>
      </c>
      <c r="C2256" t="s">
        <v>6834</v>
      </c>
      <c r="D2256" t="s">
        <v>6835</v>
      </c>
      <c r="E2256" t="s">
        <v>6144</v>
      </c>
      <c r="F2256" s="7">
        <v>5.26</v>
      </c>
      <c r="G2256" t="s">
        <v>33</v>
      </c>
      <c r="H2256" t="s">
        <v>34</v>
      </c>
      <c r="I2256" t="s">
        <v>6145</v>
      </c>
      <c r="L2256" s="8">
        <v>1</v>
      </c>
      <c r="M2256" t="s">
        <v>36</v>
      </c>
      <c r="N2256" t="str">
        <f>IF(AND(PESQUISA!$B$3&lt;&gt;"",OR(PESQUISA!$B$4="TODAS",B2256=PESQUISA!$B$4),ISNUMBER(SEARCH(PESQUISA!$B$3,D2256))),ROW()-1,"")</f>
        <v/>
      </c>
    </row>
    <row r="2257" spans="1:14" x14ac:dyDescent="0.3">
      <c r="A2257" t="s">
        <v>6836</v>
      </c>
      <c r="B2257" t="s">
        <v>29</v>
      </c>
      <c r="C2257" t="s">
        <v>6837</v>
      </c>
      <c r="D2257" t="s">
        <v>6838</v>
      </c>
      <c r="E2257" t="s">
        <v>6144</v>
      </c>
      <c r="F2257" s="7">
        <v>1.41</v>
      </c>
      <c r="G2257" t="s">
        <v>33</v>
      </c>
      <c r="H2257" t="s">
        <v>34</v>
      </c>
      <c r="I2257" t="s">
        <v>6145</v>
      </c>
      <c r="L2257" s="8">
        <v>1</v>
      </c>
      <c r="M2257" t="s">
        <v>36</v>
      </c>
      <c r="N2257" t="str">
        <f>IF(AND(PESQUISA!$B$3&lt;&gt;"",OR(PESQUISA!$B$4="TODAS",B2257=PESQUISA!$B$4),ISNUMBER(SEARCH(PESQUISA!$B$3,D2257))),ROW()-1,"")</f>
        <v/>
      </c>
    </row>
    <row r="2258" spans="1:14" x14ac:dyDescent="0.3">
      <c r="A2258" t="s">
        <v>6839</v>
      </c>
      <c r="B2258" t="s">
        <v>29</v>
      </c>
      <c r="C2258" t="s">
        <v>6840</v>
      </c>
      <c r="D2258" t="s">
        <v>6841</v>
      </c>
      <c r="E2258" t="s">
        <v>6144</v>
      </c>
      <c r="F2258" s="7">
        <v>6.58</v>
      </c>
      <c r="G2258" t="s">
        <v>33</v>
      </c>
      <c r="H2258" t="s">
        <v>34</v>
      </c>
      <c r="I2258" t="s">
        <v>6145</v>
      </c>
      <c r="L2258" s="8">
        <v>1</v>
      </c>
      <c r="M2258" t="s">
        <v>36</v>
      </c>
      <c r="N2258" t="str">
        <f>IF(AND(PESQUISA!$B$3&lt;&gt;"",OR(PESQUISA!$B$4="TODAS",B2258=PESQUISA!$B$4),ISNUMBER(SEARCH(PESQUISA!$B$3,D2258))),ROW()-1,"")</f>
        <v/>
      </c>
    </row>
    <row r="2259" spans="1:14" x14ac:dyDescent="0.3">
      <c r="A2259" t="s">
        <v>6842</v>
      </c>
      <c r="B2259" t="s">
        <v>29</v>
      </c>
      <c r="C2259" t="s">
        <v>6843</v>
      </c>
      <c r="D2259" t="s">
        <v>6844</v>
      </c>
      <c r="E2259" t="s">
        <v>6144</v>
      </c>
      <c r="F2259" s="7">
        <v>48.69</v>
      </c>
      <c r="G2259" t="s">
        <v>33</v>
      </c>
      <c r="H2259" t="s">
        <v>34</v>
      </c>
      <c r="I2259" t="s">
        <v>6145</v>
      </c>
      <c r="L2259" s="8">
        <v>0</v>
      </c>
      <c r="M2259" t="s">
        <v>36</v>
      </c>
      <c r="N2259" t="str">
        <f>IF(AND(PESQUISA!$B$3&lt;&gt;"",OR(PESQUISA!$B$4="TODAS",B2259=PESQUISA!$B$4),ISNUMBER(SEARCH(PESQUISA!$B$3,D2259))),ROW()-1,"")</f>
        <v/>
      </c>
    </row>
    <row r="2260" spans="1:14" x14ac:dyDescent="0.3">
      <c r="A2260" t="s">
        <v>6845</v>
      </c>
      <c r="B2260" t="s">
        <v>29</v>
      </c>
      <c r="C2260" t="s">
        <v>6846</v>
      </c>
      <c r="D2260" t="s">
        <v>6847</v>
      </c>
      <c r="E2260" t="s">
        <v>6144</v>
      </c>
      <c r="F2260" s="7">
        <v>17.89</v>
      </c>
      <c r="G2260" t="s">
        <v>33</v>
      </c>
      <c r="H2260" t="s">
        <v>34</v>
      </c>
      <c r="I2260" t="s">
        <v>6145</v>
      </c>
      <c r="L2260" s="8">
        <v>1</v>
      </c>
      <c r="M2260" t="s">
        <v>36</v>
      </c>
      <c r="N2260" t="str">
        <f>IF(AND(PESQUISA!$B$3&lt;&gt;"",OR(PESQUISA!$B$4="TODAS",B2260=PESQUISA!$B$4),ISNUMBER(SEARCH(PESQUISA!$B$3,D2260))),ROW()-1,"")</f>
        <v/>
      </c>
    </row>
    <row r="2261" spans="1:14" x14ac:dyDescent="0.3">
      <c r="A2261" t="s">
        <v>6848</v>
      </c>
      <c r="B2261" t="s">
        <v>29</v>
      </c>
      <c r="C2261" t="s">
        <v>6849</v>
      </c>
      <c r="D2261" t="s">
        <v>6850</v>
      </c>
      <c r="E2261" t="s">
        <v>6144</v>
      </c>
      <c r="F2261" s="7">
        <v>4.8</v>
      </c>
      <c r="G2261" t="s">
        <v>33</v>
      </c>
      <c r="H2261" t="s">
        <v>34</v>
      </c>
      <c r="I2261" t="s">
        <v>6145</v>
      </c>
      <c r="L2261" s="8">
        <v>1</v>
      </c>
      <c r="M2261" t="s">
        <v>36</v>
      </c>
      <c r="N2261" t="str">
        <f>IF(AND(PESQUISA!$B$3&lt;&gt;"",OR(PESQUISA!$B$4="TODAS",B2261=PESQUISA!$B$4),ISNUMBER(SEARCH(PESQUISA!$B$3,D2261))),ROW()-1,"")</f>
        <v/>
      </c>
    </row>
    <row r="2262" spans="1:14" x14ac:dyDescent="0.3">
      <c r="A2262" t="s">
        <v>6851</v>
      </c>
      <c r="B2262" t="s">
        <v>29</v>
      </c>
      <c r="C2262" t="s">
        <v>6852</v>
      </c>
      <c r="D2262" t="s">
        <v>6853</v>
      </c>
      <c r="E2262" t="s">
        <v>6144</v>
      </c>
      <c r="F2262" s="7">
        <v>22.39</v>
      </c>
      <c r="G2262" t="s">
        <v>33</v>
      </c>
      <c r="H2262" t="s">
        <v>34</v>
      </c>
      <c r="I2262" t="s">
        <v>6145</v>
      </c>
      <c r="L2262" s="8">
        <v>1</v>
      </c>
      <c r="M2262" t="s">
        <v>36</v>
      </c>
      <c r="N2262" t="str">
        <f>IF(AND(PESQUISA!$B$3&lt;&gt;"",OR(PESQUISA!$B$4="TODAS",B2262=PESQUISA!$B$4),ISNUMBER(SEARCH(PESQUISA!$B$3,D2262))),ROW()-1,"")</f>
        <v/>
      </c>
    </row>
    <row r="2263" spans="1:14" x14ac:dyDescent="0.3">
      <c r="A2263" t="s">
        <v>6854</v>
      </c>
      <c r="B2263" t="s">
        <v>29</v>
      </c>
      <c r="C2263" t="s">
        <v>6855</v>
      </c>
      <c r="D2263" t="s">
        <v>6856</v>
      </c>
      <c r="E2263" t="s">
        <v>6144</v>
      </c>
      <c r="F2263" s="7">
        <v>162.41</v>
      </c>
      <c r="G2263" t="s">
        <v>33</v>
      </c>
      <c r="H2263" t="s">
        <v>34</v>
      </c>
      <c r="I2263" t="s">
        <v>6145</v>
      </c>
      <c r="L2263" s="8">
        <v>0</v>
      </c>
      <c r="M2263" t="s">
        <v>36</v>
      </c>
      <c r="N2263" t="str">
        <f>IF(AND(PESQUISA!$B$3&lt;&gt;"",OR(PESQUISA!$B$4="TODAS",B2263=PESQUISA!$B$4),ISNUMBER(SEARCH(PESQUISA!$B$3,D2263))),ROW()-1,"")</f>
        <v/>
      </c>
    </row>
    <row r="2264" spans="1:14" x14ac:dyDescent="0.3">
      <c r="A2264" t="s">
        <v>6857</v>
      </c>
      <c r="B2264" t="s">
        <v>29</v>
      </c>
      <c r="C2264" t="s">
        <v>6858</v>
      </c>
      <c r="D2264" t="s">
        <v>6859</v>
      </c>
      <c r="E2264" t="s">
        <v>6144</v>
      </c>
      <c r="F2264" s="7">
        <v>7.02</v>
      </c>
      <c r="G2264" t="s">
        <v>33</v>
      </c>
      <c r="H2264" t="s">
        <v>34</v>
      </c>
      <c r="I2264" t="s">
        <v>6145</v>
      </c>
      <c r="L2264" s="8">
        <v>1</v>
      </c>
      <c r="M2264" t="s">
        <v>36</v>
      </c>
      <c r="N2264" t="str">
        <f>IF(AND(PESQUISA!$B$3&lt;&gt;"",OR(PESQUISA!$B$4="TODAS",B2264=PESQUISA!$B$4),ISNUMBER(SEARCH(PESQUISA!$B$3,D2264))),ROW()-1,"")</f>
        <v/>
      </c>
    </row>
    <row r="2265" spans="1:14" x14ac:dyDescent="0.3">
      <c r="A2265" t="s">
        <v>6860</v>
      </c>
      <c r="B2265" t="s">
        <v>29</v>
      </c>
      <c r="C2265" t="s">
        <v>6861</v>
      </c>
      <c r="D2265" t="s">
        <v>6862</v>
      </c>
      <c r="E2265" t="s">
        <v>6144</v>
      </c>
      <c r="F2265" s="7">
        <v>1.88</v>
      </c>
      <c r="G2265" t="s">
        <v>33</v>
      </c>
      <c r="H2265" t="s">
        <v>34</v>
      </c>
      <c r="I2265" t="s">
        <v>6145</v>
      </c>
      <c r="L2265" s="8">
        <v>1</v>
      </c>
      <c r="M2265" t="s">
        <v>36</v>
      </c>
      <c r="N2265" t="str">
        <f>IF(AND(PESQUISA!$B$3&lt;&gt;"",OR(PESQUISA!$B$4="TODAS",B2265=PESQUISA!$B$4),ISNUMBER(SEARCH(PESQUISA!$B$3,D2265))),ROW()-1,"")</f>
        <v/>
      </c>
    </row>
    <row r="2266" spans="1:14" x14ac:dyDescent="0.3">
      <c r="A2266" t="s">
        <v>6863</v>
      </c>
      <c r="B2266" t="s">
        <v>29</v>
      </c>
      <c r="C2266" t="s">
        <v>6864</v>
      </c>
      <c r="D2266" t="s">
        <v>6865</v>
      </c>
      <c r="E2266" t="s">
        <v>6144</v>
      </c>
      <c r="F2266" s="7">
        <v>8.7899999999999991</v>
      </c>
      <c r="G2266" t="s">
        <v>33</v>
      </c>
      <c r="H2266" t="s">
        <v>34</v>
      </c>
      <c r="I2266" t="s">
        <v>6145</v>
      </c>
      <c r="L2266" s="8">
        <v>1</v>
      </c>
      <c r="M2266" t="s">
        <v>36</v>
      </c>
      <c r="N2266" t="str">
        <f>IF(AND(PESQUISA!$B$3&lt;&gt;"",OR(PESQUISA!$B$4="TODAS",B2266=PESQUISA!$B$4),ISNUMBER(SEARCH(PESQUISA!$B$3,D2266))),ROW()-1,"")</f>
        <v/>
      </c>
    </row>
    <row r="2267" spans="1:14" x14ac:dyDescent="0.3">
      <c r="A2267" t="s">
        <v>6866</v>
      </c>
      <c r="B2267" t="s">
        <v>29</v>
      </c>
      <c r="C2267" t="s">
        <v>6867</v>
      </c>
      <c r="D2267" t="s">
        <v>6868</v>
      </c>
      <c r="E2267" t="s">
        <v>6144</v>
      </c>
      <c r="F2267" s="7">
        <v>15.45</v>
      </c>
      <c r="G2267" t="s">
        <v>33</v>
      </c>
      <c r="H2267" t="s">
        <v>34</v>
      </c>
      <c r="I2267" t="s">
        <v>6145</v>
      </c>
      <c r="L2267" s="8">
        <v>0</v>
      </c>
      <c r="M2267" t="s">
        <v>36</v>
      </c>
      <c r="N2267" t="str">
        <f>IF(AND(PESQUISA!$B$3&lt;&gt;"",OR(PESQUISA!$B$4="TODAS",B2267=PESQUISA!$B$4),ISNUMBER(SEARCH(PESQUISA!$B$3,D2267))),ROW()-1,"")</f>
        <v/>
      </c>
    </row>
    <row r="2268" spans="1:14" x14ac:dyDescent="0.3">
      <c r="A2268" t="s">
        <v>6869</v>
      </c>
      <c r="B2268" t="s">
        <v>29</v>
      </c>
      <c r="C2268" t="s">
        <v>6870</v>
      </c>
      <c r="D2268" t="s">
        <v>6871</v>
      </c>
      <c r="E2268" t="s">
        <v>6144</v>
      </c>
      <c r="F2268" s="7">
        <v>0.16</v>
      </c>
      <c r="G2268" t="s">
        <v>33</v>
      </c>
      <c r="H2268" t="s">
        <v>34</v>
      </c>
      <c r="I2268" t="s">
        <v>6145</v>
      </c>
      <c r="L2268" s="8">
        <v>0</v>
      </c>
      <c r="M2268" t="s">
        <v>36</v>
      </c>
      <c r="N2268" t="str">
        <f>IF(AND(PESQUISA!$B$3&lt;&gt;"",OR(PESQUISA!$B$4="TODAS",B2268=PESQUISA!$B$4),ISNUMBER(SEARCH(PESQUISA!$B$3,D2268))),ROW()-1,"")</f>
        <v/>
      </c>
    </row>
    <row r="2269" spans="1:14" x14ac:dyDescent="0.3">
      <c r="A2269" t="s">
        <v>6872</v>
      </c>
      <c r="B2269" t="s">
        <v>29</v>
      </c>
      <c r="C2269" t="s">
        <v>6873</v>
      </c>
      <c r="D2269" t="s">
        <v>6874</v>
      </c>
      <c r="E2269" t="s">
        <v>6144</v>
      </c>
      <c r="F2269" s="7">
        <v>0.03</v>
      </c>
      <c r="G2269" t="s">
        <v>33</v>
      </c>
      <c r="H2269" t="s">
        <v>34</v>
      </c>
      <c r="I2269" t="s">
        <v>6145</v>
      </c>
      <c r="L2269" s="8">
        <v>0</v>
      </c>
      <c r="M2269" t="s">
        <v>36</v>
      </c>
      <c r="N2269" t="str">
        <f>IF(AND(PESQUISA!$B$3&lt;&gt;"",OR(PESQUISA!$B$4="TODAS",B2269=PESQUISA!$B$4),ISNUMBER(SEARCH(PESQUISA!$B$3,D2269))),ROW()-1,"")</f>
        <v/>
      </c>
    </row>
    <row r="2270" spans="1:14" x14ac:dyDescent="0.3">
      <c r="A2270" t="s">
        <v>6875</v>
      </c>
      <c r="B2270" t="s">
        <v>29</v>
      </c>
      <c r="C2270" t="s">
        <v>6876</v>
      </c>
      <c r="D2270" t="s">
        <v>6877</v>
      </c>
      <c r="E2270" t="s">
        <v>6144</v>
      </c>
      <c r="F2270" s="7">
        <v>0.15</v>
      </c>
      <c r="G2270" t="s">
        <v>33</v>
      </c>
      <c r="H2270" t="s">
        <v>34</v>
      </c>
      <c r="I2270" t="s">
        <v>6145</v>
      </c>
      <c r="L2270" s="8">
        <v>0</v>
      </c>
      <c r="M2270" t="s">
        <v>36</v>
      </c>
      <c r="N2270" t="str">
        <f>IF(AND(PESQUISA!$B$3&lt;&gt;"",OR(PESQUISA!$B$4="TODAS",B2270=PESQUISA!$B$4),ISNUMBER(SEARCH(PESQUISA!$B$3,D2270))),ROW()-1,"")</f>
        <v/>
      </c>
    </row>
    <row r="2271" spans="1:14" x14ac:dyDescent="0.3">
      <c r="A2271" t="s">
        <v>6878</v>
      </c>
      <c r="B2271" t="s">
        <v>29</v>
      </c>
      <c r="C2271" t="s">
        <v>6879</v>
      </c>
      <c r="D2271" t="s">
        <v>6880</v>
      </c>
      <c r="E2271" t="s">
        <v>6144</v>
      </c>
      <c r="F2271" s="7">
        <v>0.17</v>
      </c>
      <c r="G2271" t="s">
        <v>33</v>
      </c>
      <c r="H2271" t="s">
        <v>34</v>
      </c>
      <c r="I2271" t="s">
        <v>6145</v>
      </c>
      <c r="L2271" s="8">
        <v>0</v>
      </c>
      <c r="M2271" t="s">
        <v>36</v>
      </c>
      <c r="N2271" t="str">
        <f>IF(AND(PESQUISA!$B$3&lt;&gt;"",OR(PESQUISA!$B$4="TODAS",B2271=PESQUISA!$B$4),ISNUMBER(SEARCH(PESQUISA!$B$3,D2271))),ROW()-1,"")</f>
        <v/>
      </c>
    </row>
    <row r="2272" spans="1:14" x14ac:dyDescent="0.3">
      <c r="A2272" t="s">
        <v>6881</v>
      </c>
      <c r="B2272" t="s">
        <v>29</v>
      </c>
      <c r="C2272" t="s">
        <v>6882</v>
      </c>
      <c r="D2272" t="s">
        <v>6883</v>
      </c>
      <c r="E2272" t="s">
        <v>6144</v>
      </c>
      <c r="G2272" t="s">
        <v>33</v>
      </c>
      <c r="H2272" t="s">
        <v>34</v>
      </c>
      <c r="I2272" t="s">
        <v>6145</v>
      </c>
      <c r="M2272" t="s">
        <v>53</v>
      </c>
      <c r="N2272" t="str">
        <f>IF(AND(PESQUISA!$B$3&lt;&gt;"",OR(PESQUISA!$B$4="TODAS",B2272=PESQUISA!$B$4),ISNUMBER(SEARCH(PESQUISA!$B$3,D2272))),ROW()-1,"")</f>
        <v/>
      </c>
    </row>
    <row r="2273" spans="1:14" x14ac:dyDescent="0.3">
      <c r="A2273" t="s">
        <v>6884</v>
      </c>
      <c r="B2273" t="s">
        <v>29</v>
      </c>
      <c r="C2273" t="s">
        <v>6885</v>
      </c>
      <c r="D2273" t="s">
        <v>6886</v>
      </c>
      <c r="E2273" t="s">
        <v>6144</v>
      </c>
      <c r="G2273" t="s">
        <v>33</v>
      </c>
      <c r="H2273" t="s">
        <v>34</v>
      </c>
      <c r="I2273" t="s">
        <v>6145</v>
      </c>
      <c r="M2273" t="s">
        <v>53</v>
      </c>
      <c r="N2273" t="str">
        <f>IF(AND(PESQUISA!$B$3&lt;&gt;"",OR(PESQUISA!$B$4="TODAS",B2273=PESQUISA!$B$4),ISNUMBER(SEARCH(PESQUISA!$B$3,D2273))),ROW()-1,"")</f>
        <v/>
      </c>
    </row>
    <row r="2274" spans="1:14" x14ac:dyDescent="0.3">
      <c r="A2274" t="s">
        <v>6887</v>
      </c>
      <c r="B2274" t="s">
        <v>29</v>
      </c>
      <c r="C2274" t="s">
        <v>6888</v>
      </c>
      <c r="D2274" t="s">
        <v>6889</v>
      </c>
      <c r="E2274" t="s">
        <v>6144</v>
      </c>
      <c r="G2274" t="s">
        <v>33</v>
      </c>
      <c r="H2274" t="s">
        <v>34</v>
      </c>
      <c r="I2274" t="s">
        <v>6145</v>
      </c>
      <c r="M2274" t="s">
        <v>53</v>
      </c>
      <c r="N2274" t="str">
        <f>IF(AND(PESQUISA!$B$3&lt;&gt;"",OR(PESQUISA!$B$4="TODAS",B2274=PESQUISA!$B$4),ISNUMBER(SEARCH(PESQUISA!$B$3,D2274))),ROW()-1,"")</f>
        <v/>
      </c>
    </row>
    <row r="2275" spans="1:14" x14ac:dyDescent="0.3">
      <c r="A2275" t="s">
        <v>6890</v>
      </c>
      <c r="B2275" t="s">
        <v>29</v>
      </c>
      <c r="C2275" t="s">
        <v>6891</v>
      </c>
      <c r="D2275" t="s">
        <v>6892</v>
      </c>
      <c r="E2275" t="s">
        <v>6144</v>
      </c>
      <c r="F2275" s="7">
        <v>10.029999999999999</v>
      </c>
      <c r="G2275" t="s">
        <v>33</v>
      </c>
      <c r="H2275" t="s">
        <v>34</v>
      </c>
      <c r="I2275" t="s">
        <v>6145</v>
      </c>
      <c r="L2275" s="8">
        <v>0</v>
      </c>
      <c r="M2275" t="s">
        <v>36</v>
      </c>
      <c r="N2275" t="str">
        <f>IF(AND(PESQUISA!$B$3&lt;&gt;"",OR(PESQUISA!$B$4="TODAS",B2275=PESQUISA!$B$4),ISNUMBER(SEARCH(PESQUISA!$B$3,D2275))),ROW()-1,"")</f>
        <v/>
      </c>
    </row>
    <row r="2276" spans="1:14" x14ac:dyDescent="0.3">
      <c r="A2276" t="s">
        <v>6893</v>
      </c>
      <c r="B2276" t="s">
        <v>29</v>
      </c>
      <c r="C2276" t="s">
        <v>6894</v>
      </c>
      <c r="D2276" t="s">
        <v>6895</v>
      </c>
      <c r="E2276" t="s">
        <v>6144</v>
      </c>
      <c r="G2276" t="s">
        <v>33</v>
      </c>
      <c r="H2276" t="s">
        <v>34</v>
      </c>
      <c r="I2276" t="s">
        <v>6145</v>
      </c>
      <c r="M2276" t="s">
        <v>53</v>
      </c>
      <c r="N2276" t="str">
        <f>IF(AND(PESQUISA!$B$3&lt;&gt;"",OR(PESQUISA!$B$4="TODAS",B2276=PESQUISA!$B$4),ISNUMBER(SEARCH(PESQUISA!$B$3,D2276))),ROW()-1,"")</f>
        <v/>
      </c>
    </row>
    <row r="2277" spans="1:14" x14ac:dyDescent="0.3">
      <c r="A2277" t="s">
        <v>6896</v>
      </c>
      <c r="B2277" t="s">
        <v>29</v>
      </c>
      <c r="C2277" t="s">
        <v>6897</v>
      </c>
      <c r="D2277" t="s">
        <v>6898</v>
      </c>
      <c r="E2277" t="s">
        <v>6144</v>
      </c>
      <c r="G2277" t="s">
        <v>33</v>
      </c>
      <c r="H2277" t="s">
        <v>34</v>
      </c>
      <c r="I2277" t="s">
        <v>6145</v>
      </c>
      <c r="M2277" t="s">
        <v>53</v>
      </c>
      <c r="N2277" t="str">
        <f>IF(AND(PESQUISA!$B$3&lt;&gt;"",OR(PESQUISA!$B$4="TODAS",B2277=PESQUISA!$B$4),ISNUMBER(SEARCH(PESQUISA!$B$3,D2277))),ROW()-1,"")</f>
        <v/>
      </c>
    </row>
    <row r="2278" spans="1:14" x14ac:dyDescent="0.3">
      <c r="A2278" t="s">
        <v>6899</v>
      </c>
      <c r="B2278" t="s">
        <v>29</v>
      </c>
      <c r="C2278" t="s">
        <v>6900</v>
      </c>
      <c r="D2278" t="s">
        <v>6901</v>
      </c>
      <c r="E2278" t="s">
        <v>6144</v>
      </c>
      <c r="G2278" t="s">
        <v>33</v>
      </c>
      <c r="H2278" t="s">
        <v>34</v>
      </c>
      <c r="I2278" t="s">
        <v>6145</v>
      </c>
      <c r="M2278" t="s">
        <v>53</v>
      </c>
      <c r="N2278" t="str">
        <f>IF(AND(PESQUISA!$B$3&lt;&gt;"",OR(PESQUISA!$B$4="TODAS",B2278=PESQUISA!$B$4),ISNUMBER(SEARCH(PESQUISA!$B$3,D2278))),ROW()-1,"")</f>
        <v/>
      </c>
    </row>
    <row r="2279" spans="1:14" x14ac:dyDescent="0.3">
      <c r="A2279" t="s">
        <v>6902</v>
      </c>
      <c r="B2279" t="s">
        <v>29</v>
      </c>
      <c r="C2279" t="s">
        <v>6903</v>
      </c>
      <c r="D2279" t="s">
        <v>6904</v>
      </c>
      <c r="E2279" t="s">
        <v>6144</v>
      </c>
      <c r="F2279" s="7">
        <v>7.52</v>
      </c>
      <c r="G2279" t="s">
        <v>33</v>
      </c>
      <c r="H2279" t="s">
        <v>34</v>
      </c>
      <c r="I2279" t="s">
        <v>6145</v>
      </c>
      <c r="L2279" s="8">
        <v>0</v>
      </c>
      <c r="M2279" t="s">
        <v>36</v>
      </c>
      <c r="N2279" t="str">
        <f>IF(AND(PESQUISA!$B$3&lt;&gt;"",OR(PESQUISA!$B$4="TODAS",B2279=PESQUISA!$B$4),ISNUMBER(SEARCH(PESQUISA!$B$3,D2279))),ROW()-1,"")</f>
        <v/>
      </c>
    </row>
    <row r="2280" spans="1:14" x14ac:dyDescent="0.3">
      <c r="A2280" t="s">
        <v>6905</v>
      </c>
      <c r="B2280" t="s">
        <v>29</v>
      </c>
      <c r="C2280" t="s">
        <v>6906</v>
      </c>
      <c r="D2280" t="s">
        <v>6907</v>
      </c>
      <c r="E2280" t="s">
        <v>6144</v>
      </c>
      <c r="G2280" t="s">
        <v>33</v>
      </c>
      <c r="H2280" t="s">
        <v>34</v>
      </c>
      <c r="I2280" t="s">
        <v>6145</v>
      </c>
      <c r="M2280" t="s">
        <v>53</v>
      </c>
      <c r="N2280" t="str">
        <f>IF(AND(PESQUISA!$B$3&lt;&gt;"",OR(PESQUISA!$B$4="TODAS",B2280=PESQUISA!$B$4),ISNUMBER(SEARCH(PESQUISA!$B$3,D2280))),ROW()-1,"")</f>
        <v/>
      </c>
    </row>
    <row r="2281" spans="1:14" x14ac:dyDescent="0.3">
      <c r="A2281" t="s">
        <v>6908</v>
      </c>
      <c r="B2281" t="s">
        <v>29</v>
      </c>
      <c r="C2281" t="s">
        <v>6909</v>
      </c>
      <c r="D2281" t="s">
        <v>6910</v>
      </c>
      <c r="E2281" t="s">
        <v>6144</v>
      </c>
      <c r="G2281" t="s">
        <v>33</v>
      </c>
      <c r="H2281" t="s">
        <v>34</v>
      </c>
      <c r="I2281" t="s">
        <v>6145</v>
      </c>
      <c r="M2281" t="s">
        <v>53</v>
      </c>
      <c r="N2281" t="str">
        <f>IF(AND(PESQUISA!$B$3&lt;&gt;"",OR(PESQUISA!$B$4="TODAS",B2281=PESQUISA!$B$4),ISNUMBER(SEARCH(PESQUISA!$B$3,D2281))),ROW()-1,"")</f>
        <v/>
      </c>
    </row>
    <row r="2282" spans="1:14" x14ac:dyDescent="0.3">
      <c r="A2282" t="s">
        <v>6911</v>
      </c>
      <c r="B2282" t="s">
        <v>29</v>
      </c>
      <c r="C2282" t="s">
        <v>6912</v>
      </c>
      <c r="D2282" t="s">
        <v>6913</v>
      </c>
      <c r="E2282" t="s">
        <v>6144</v>
      </c>
      <c r="G2282" t="s">
        <v>33</v>
      </c>
      <c r="H2282" t="s">
        <v>34</v>
      </c>
      <c r="I2282" t="s">
        <v>6145</v>
      </c>
      <c r="M2282" t="s">
        <v>53</v>
      </c>
      <c r="N2282" t="str">
        <f>IF(AND(PESQUISA!$B$3&lt;&gt;"",OR(PESQUISA!$B$4="TODAS",B2282=PESQUISA!$B$4),ISNUMBER(SEARCH(PESQUISA!$B$3,D2282))),ROW()-1,"")</f>
        <v/>
      </c>
    </row>
    <row r="2283" spans="1:14" x14ac:dyDescent="0.3">
      <c r="A2283" t="s">
        <v>6914</v>
      </c>
      <c r="B2283" t="s">
        <v>29</v>
      </c>
      <c r="C2283" t="s">
        <v>6915</v>
      </c>
      <c r="D2283" t="s">
        <v>6916</v>
      </c>
      <c r="E2283" t="s">
        <v>6144</v>
      </c>
      <c r="F2283" s="7">
        <v>1.8</v>
      </c>
      <c r="G2283" t="s">
        <v>33</v>
      </c>
      <c r="H2283" t="s">
        <v>34</v>
      </c>
      <c r="I2283" t="s">
        <v>6145</v>
      </c>
      <c r="L2283" s="8">
        <v>0</v>
      </c>
      <c r="M2283" t="s">
        <v>36</v>
      </c>
      <c r="N2283" t="str">
        <f>IF(AND(PESQUISA!$B$3&lt;&gt;"",OR(PESQUISA!$B$4="TODAS",B2283=PESQUISA!$B$4),ISNUMBER(SEARCH(PESQUISA!$B$3,D2283))),ROW()-1,"")</f>
        <v/>
      </c>
    </row>
    <row r="2284" spans="1:14" x14ac:dyDescent="0.3">
      <c r="A2284" t="s">
        <v>6917</v>
      </c>
      <c r="B2284" t="s">
        <v>29</v>
      </c>
      <c r="C2284" t="s">
        <v>6918</v>
      </c>
      <c r="D2284" t="s">
        <v>6919</v>
      </c>
      <c r="E2284" t="s">
        <v>6144</v>
      </c>
      <c r="G2284" t="s">
        <v>33</v>
      </c>
      <c r="H2284" t="s">
        <v>34</v>
      </c>
      <c r="I2284" t="s">
        <v>6145</v>
      </c>
      <c r="M2284" t="s">
        <v>53</v>
      </c>
      <c r="N2284" t="str">
        <f>IF(AND(PESQUISA!$B$3&lt;&gt;"",OR(PESQUISA!$B$4="TODAS",B2284=PESQUISA!$B$4),ISNUMBER(SEARCH(PESQUISA!$B$3,D2284))),ROW()-1,"")</f>
        <v/>
      </c>
    </row>
    <row r="2285" spans="1:14" x14ac:dyDescent="0.3">
      <c r="A2285" t="s">
        <v>6920</v>
      </c>
      <c r="B2285" t="s">
        <v>29</v>
      </c>
      <c r="C2285" t="s">
        <v>6921</v>
      </c>
      <c r="D2285" t="s">
        <v>6922</v>
      </c>
      <c r="E2285" t="s">
        <v>6144</v>
      </c>
      <c r="G2285" t="s">
        <v>33</v>
      </c>
      <c r="H2285" t="s">
        <v>34</v>
      </c>
      <c r="I2285" t="s">
        <v>6145</v>
      </c>
      <c r="M2285" t="s">
        <v>53</v>
      </c>
      <c r="N2285" t="str">
        <f>IF(AND(PESQUISA!$B$3&lt;&gt;"",OR(PESQUISA!$B$4="TODAS",B2285=PESQUISA!$B$4),ISNUMBER(SEARCH(PESQUISA!$B$3,D2285))),ROW()-1,"")</f>
        <v/>
      </c>
    </row>
    <row r="2286" spans="1:14" x14ac:dyDescent="0.3">
      <c r="A2286" t="s">
        <v>6923</v>
      </c>
      <c r="B2286" t="s">
        <v>29</v>
      </c>
      <c r="C2286" t="s">
        <v>6924</v>
      </c>
      <c r="D2286" t="s">
        <v>6925</v>
      </c>
      <c r="E2286" t="s">
        <v>6144</v>
      </c>
      <c r="G2286" t="s">
        <v>33</v>
      </c>
      <c r="H2286" t="s">
        <v>34</v>
      </c>
      <c r="I2286" t="s">
        <v>6145</v>
      </c>
      <c r="M2286" t="s">
        <v>53</v>
      </c>
      <c r="N2286" t="str">
        <f>IF(AND(PESQUISA!$B$3&lt;&gt;"",OR(PESQUISA!$B$4="TODAS",B2286=PESQUISA!$B$4),ISNUMBER(SEARCH(PESQUISA!$B$3,D2286))),ROW()-1,"")</f>
        <v/>
      </c>
    </row>
    <row r="2287" spans="1:14" x14ac:dyDescent="0.3">
      <c r="A2287" t="s">
        <v>6926</v>
      </c>
      <c r="B2287" t="s">
        <v>29</v>
      </c>
      <c r="C2287" t="s">
        <v>6927</v>
      </c>
      <c r="D2287" t="s">
        <v>6928</v>
      </c>
      <c r="E2287" t="s">
        <v>6144</v>
      </c>
      <c r="F2287" s="7">
        <v>1.8</v>
      </c>
      <c r="G2287" t="s">
        <v>33</v>
      </c>
      <c r="H2287" t="s">
        <v>34</v>
      </c>
      <c r="I2287" t="s">
        <v>6145</v>
      </c>
      <c r="L2287" s="8">
        <v>0</v>
      </c>
      <c r="M2287" t="s">
        <v>36</v>
      </c>
      <c r="N2287" t="str">
        <f>IF(AND(PESQUISA!$B$3&lt;&gt;"",OR(PESQUISA!$B$4="TODAS",B2287=PESQUISA!$B$4),ISNUMBER(SEARCH(PESQUISA!$B$3,D2287))),ROW()-1,"")</f>
        <v/>
      </c>
    </row>
    <row r="2288" spans="1:14" x14ac:dyDescent="0.3">
      <c r="A2288" t="s">
        <v>6929</v>
      </c>
      <c r="B2288" t="s">
        <v>29</v>
      </c>
      <c r="C2288" t="s">
        <v>6930</v>
      </c>
      <c r="D2288" t="s">
        <v>6931</v>
      </c>
      <c r="E2288" t="s">
        <v>6144</v>
      </c>
      <c r="F2288" s="7">
        <v>9.5</v>
      </c>
      <c r="G2288" t="s">
        <v>33</v>
      </c>
      <c r="H2288" t="s">
        <v>34</v>
      </c>
      <c r="I2288" t="s">
        <v>6145</v>
      </c>
      <c r="L2288" s="8">
        <v>0</v>
      </c>
      <c r="M2288" t="s">
        <v>36</v>
      </c>
      <c r="N2288" t="str">
        <f>IF(AND(PESQUISA!$B$3&lt;&gt;"",OR(PESQUISA!$B$4="TODAS",B2288=PESQUISA!$B$4),ISNUMBER(SEARCH(PESQUISA!$B$3,D2288))),ROW()-1,"")</f>
        <v/>
      </c>
    </row>
    <row r="2289" spans="1:14" x14ac:dyDescent="0.3">
      <c r="A2289" t="s">
        <v>6932</v>
      </c>
      <c r="B2289" t="s">
        <v>29</v>
      </c>
      <c r="C2289" t="s">
        <v>6933</v>
      </c>
      <c r="D2289" t="s">
        <v>6934</v>
      </c>
      <c r="E2289" t="s">
        <v>6144</v>
      </c>
      <c r="F2289" s="7">
        <v>1.95</v>
      </c>
      <c r="G2289" t="s">
        <v>33</v>
      </c>
      <c r="H2289" t="s">
        <v>34</v>
      </c>
      <c r="I2289" t="s">
        <v>6145</v>
      </c>
      <c r="L2289" s="8">
        <v>0</v>
      </c>
      <c r="M2289" t="s">
        <v>36</v>
      </c>
      <c r="N2289" t="str">
        <f>IF(AND(PESQUISA!$B$3&lt;&gt;"",OR(PESQUISA!$B$4="TODAS",B2289=PESQUISA!$B$4),ISNUMBER(SEARCH(PESQUISA!$B$3,D2289))),ROW()-1,"")</f>
        <v/>
      </c>
    </row>
    <row r="2290" spans="1:14" x14ac:dyDescent="0.3">
      <c r="A2290" t="s">
        <v>6935</v>
      </c>
      <c r="B2290" t="s">
        <v>29</v>
      </c>
      <c r="C2290" t="s">
        <v>6936</v>
      </c>
      <c r="D2290" t="s">
        <v>6937</v>
      </c>
      <c r="E2290" t="s">
        <v>6144</v>
      </c>
      <c r="F2290" s="7">
        <v>6.6</v>
      </c>
      <c r="G2290" t="s">
        <v>33</v>
      </c>
      <c r="H2290" t="s">
        <v>34</v>
      </c>
      <c r="I2290" t="s">
        <v>6145</v>
      </c>
      <c r="L2290" s="8">
        <v>0</v>
      </c>
      <c r="M2290" t="s">
        <v>36</v>
      </c>
      <c r="N2290" t="str">
        <f>IF(AND(PESQUISA!$B$3&lt;&gt;"",OR(PESQUISA!$B$4="TODAS",B2290=PESQUISA!$B$4),ISNUMBER(SEARCH(PESQUISA!$B$3,D2290))),ROW()-1,"")</f>
        <v/>
      </c>
    </row>
    <row r="2291" spans="1:14" x14ac:dyDescent="0.3">
      <c r="A2291" t="s">
        <v>6938</v>
      </c>
      <c r="B2291" t="s">
        <v>29</v>
      </c>
      <c r="C2291" t="s">
        <v>6939</v>
      </c>
      <c r="D2291" t="s">
        <v>6940</v>
      </c>
      <c r="E2291" t="s">
        <v>6144</v>
      </c>
      <c r="F2291" s="7">
        <v>4.8600000000000003</v>
      </c>
      <c r="G2291" t="s">
        <v>33</v>
      </c>
      <c r="H2291" t="s">
        <v>34</v>
      </c>
      <c r="I2291" t="s">
        <v>6145</v>
      </c>
      <c r="L2291" s="8">
        <v>0</v>
      </c>
      <c r="M2291" t="s">
        <v>36</v>
      </c>
      <c r="N2291" t="str">
        <f>IF(AND(PESQUISA!$B$3&lt;&gt;"",OR(PESQUISA!$B$4="TODAS",B2291=PESQUISA!$B$4),ISNUMBER(SEARCH(PESQUISA!$B$3,D2291))),ROW()-1,"")</f>
        <v/>
      </c>
    </row>
    <row r="2292" spans="1:14" x14ac:dyDescent="0.3">
      <c r="A2292" t="s">
        <v>6941</v>
      </c>
      <c r="B2292" t="s">
        <v>29</v>
      </c>
      <c r="C2292" t="s">
        <v>6942</v>
      </c>
      <c r="D2292" t="s">
        <v>6943</v>
      </c>
      <c r="E2292" t="s">
        <v>6144</v>
      </c>
      <c r="F2292" s="7">
        <v>0.39</v>
      </c>
      <c r="G2292" t="s">
        <v>33</v>
      </c>
      <c r="H2292" t="s">
        <v>34</v>
      </c>
      <c r="I2292" t="s">
        <v>6145</v>
      </c>
      <c r="L2292" s="8">
        <v>0</v>
      </c>
      <c r="M2292" t="s">
        <v>36</v>
      </c>
      <c r="N2292" t="str">
        <f>IF(AND(PESQUISA!$B$3&lt;&gt;"",OR(PESQUISA!$B$4="TODAS",B2292=PESQUISA!$B$4),ISNUMBER(SEARCH(PESQUISA!$B$3,D2292))),ROW()-1,"")</f>
        <v/>
      </c>
    </row>
    <row r="2293" spans="1:14" x14ac:dyDescent="0.3">
      <c r="A2293" t="s">
        <v>6944</v>
      </c>
      <c r="B2293" t="s">
        <v>29</v>
      </c>
      <c r="C2293" t="s">
        <v>6945</v>
      </c>
      <c r="D2293" t="s">
        <v>6946</v>
      </c>
      <c r="E2293" t="s">
        <v>6144</v>
      </c>
      <c r="F2293" s="7">
        <v>0.08</v>
      </c>
      <c r="G2293" t="s">
        <v>33</v>
      </c>
      <c r="H2293" t="s">
        <v>34</v>
      </c>
      <c r="I2293" t="s">
        <v>6145</v>
      </c>
      <c r="L2293" s="8">
        <v>0</v>
      </c>
      <c r="M2293" t="s">
        <v>36</v>
      </c>
      <c r="N2293" t="str">
        <f>IF(AND(PESQUISA!$B$3&lt;&gt;"",OR(PESQUISA!$B$4="TODAS",B2293=PESQUISA!$B$4),ISNUMBER(SEARCH(PESQUISA!$B$3,D2293))),ROW()-1,"")</f>
        <v/>
      </c>
    </row>
    <row r="2294" spans="1:14" x14ac:dyDescent="0.3">
      <c r="A2294" t="s">
        <v>6947</v>
      </c>
      <c r="B2294" t="s">
        <v>29</v>
      </c>
      <c r="C2294" t="s">
        <v>6948</v>
      </c>
      <c r="D2294" t="s">
        <v>6949</v>
      </c>
      <c r="E2294" t="s">
        <v>6144</v>
      </c>
      <c r="F2294" s="7">
        <v>0.48</v>
      </c>
      <c r="G2294" t="s">
        <v>33</v>
      </c>
      <c r="H2294" t="s">
        <v>34</v>
      </c>
      <c r="I2294" t="s">
        <v>6145</v>
      </c>
      <c r="L2294" s="8">
        <v>0</v>
      </c>
      <c r="M2294" t="s">
        <v>36</v>
      </c>
      <c r="N2294" t="str">
        <f>IF(AND(PESQUISA!$B$3&lt;&gt;"",OR(PESQUISA!$B$4="TODAS",B2294=PESQUISA!$B$4),ISNUMBER(SEARCH(PESQUISA!$B$3,D2294))),ROW()-1,"")</f>
        <v/>
      </c>
    </row>
    <row r="2295" spans="1:14" x14ac:dyDescent="0.3">
      <c r="A2295" t="s">
        <v>6950</v>
      </c>
      <c r="B2295" t="s">
        <v>29</v>
      </c>
      <c r="C2295" t="s">
        <v>6951</v>
      </c>
      <c r="D2295" t="s">
        <v>6952</v>
      </c>
      <c r="E2295" t="s">
        <v>6144</v>
      </c>
      <c r="F2295" s="7">
        <v>9.64</v>
      </c>
      <c r="G2295" t="s">
        <v>33</v>
      </c>
      <c r="H2295" t="s">
        <v>34</v>
      </c>
      <c r="I2295" t="s">
        <v>6145</v>
      </c>
      <c r="L2295" s="8">
        <v>0</v>
      </c>
      <c r="M2295" t="s">
        <v>36</v>
      </c>
      <c r="N2295" t="str">
        <f>IF(AND(PESQUISA!$B$3&lt;&gt;"",OR(PESQUISA!$B$4="TODAS",B2295=PESQUISA!$B$4),ISNUMBER(SEARCH(PESQUISA!$B$3,D2295))),ROW()-1,"")</f>
        <v/>
      </c>
    </row>
    <row r="2296" spans="1:14" x14ac:dyDescent="0.3">
      <c r="A2296" t="s">
        <v>6953</v>
      </c>
      <c r="B2296" t="s">
        <v>29</v>
      </c>
      <c r="C2296" t="s">
        <v>6954</v>
      </c>
      <c r="D2296" t="s">
        <v>6955</v>
      </c>
      <c r="E2296" t="s">
        <v>6144</v>
      </c>
      <c r="F2296" s="7">
        <v>0.72</v>
      </c>
      <c r="G2296" t="s">
        <v>33</v>
      </c>
      <c r="H2296" t="s">
        <v>34</v>
      </c>
      <c r="I2296" t="s">
        <v>6145</v>
      </c>
      <c r="L2296" s="8">
        <v>1</v>
      </c>
      <c r="M2296" t="s">
        <v>36</v>
      </c>
      <c r="N2296" t="str">
        <f>IF(AND(PESQUISA!$B$3&lt;&gt;"",OR(PESQUISA!$B$4="TODAS",B2296=PESQUISA!$B$4),ISNUMBER(SEARCH(PESQUISA!$B$3,D2296))),ROW()-1,"")</f>
        <v/>
      </c>
    </row>
    <row r="2297" spans="1:14" x14ac:dyDescent="0.3">
      <c r="A2297" t="s">
        <v>6956</v>
      </c>
      <c r="B2297" t="s">
        <v>29</v>
      </c>
      <c r="C2297" t="s">
        <v>6957</v>
      </c>
      <c r="D2297" t="s">
        <v>6958</v>
      </c>
      <c r="E2297" t="s">
        <v>6144</v>
      </c>
      <c r="F2297" s="7">
        <v>0.14000000000000001</v>
      </c>
      <c r="G2297" t="s">
        <v>33</v>
      </c>
      <c r="H2297" t="s">
        <v>34</v>
      </c>
      <c r="I2297" t="s">
        <v>6145</v>
      </c>
      <c r="L2297" s="8">
        <v>1</v>
      </c>
      <c r="M2297" t="s">
        <v>36</v>
      </c>
      <c r="N2297" t="str">
        <f>IF(AND(PESQUISA!$B$3&lt;&gt;"",OR(PESQUISA!$B$4="TODAS",B2297=PESQUISA!$B$4),ISNUMBER(SEARCH(PESQUISA!$B$3,D2297))),ROW()-1,"")</f>
        <v/>
      </c>
    </row>
    <row r="2298" spans="1:14" x14ac:dyDescent="0.3">
      <c r="A2298" t="s">
        <v>6959</v>
      </c>
      <c r="B2298" t="s">
        <v>29</v>
      </c>
      <c r="C2298" t="s">
        <v>6960</v>
      </c>
      <c r="D2298" t="s">
        <v>6961</v>
      </c>
      <c r="E2298" t="s">
        <v>6144</v>
      </c>
      <c r="F2298" s="7">
        <v>0.7</v>
      </c>
      <c r="G2298" t="s">
        <v>33</v>
      </c>
      <c r="H2298" t="s">
        <v>34</v>
      </c>
      <c r="I2298" t="s">
        <v>6145</v>
      </c>
      <c r="L2298" s="8">
        <v>1</v>
      </c>
      <c r="M2298" t="s">
        <v>36</v>
      </c>
      <c r="N2298" t="str">
        <f>IF(AND(PESQUISA!$B$3&lt;&gt;"",OR(PESQUISA!$B$4="TODAS",B2298=PESQUISA!$B$4),ISNUMBER(SEARCH(PESQUISA!$B$3,D2298))),ROW()-1,"")</f>
        <v/>
      </c>
    </row>
    <row r="2299" spans="1:14" x14ac:dyDescent="0.3">
      <c r="A2299" t="s">
        <v>6962</v>
      </c>
      <c r="B2299" t="s">
        <v>29</v>
      </c>
      <c r="C2299" t="s">
        <v>6963</v>
      </c>
      <c r="D2299" t="s">
        <v>6964</v>
      </c>
      <c r="E2299" t="s">
        <v>6144</v>
      </c>
      <c r="F2299" s="7">
        <v>9.57</v>
      </c>
      <c r="G2299" t="s">
        <v>33</v>
      </c>
      <c r="H2299" t="s">
        <v>34</v>
      </c>
      <c r="I2299" t="s">
        <v>6145</v>
      </c>
      <c r="L2299" s="8">
        <v>0</v>
      </c>
      <c r="M2299" t="s">
        <v>36</v>
      </c>
      <c r="N2299" t="str">
        <f>IF(AND(PESQUISA!$B$3&lt;&gt;"",OR(PESQUISA!$B$4="TODAS",B2299=PESQUISA!$B$4),ISNUMBER(SEARCH(PESQUISA!$B$3,D2299))),ROW()-1,"")</f>
        <v/>
      </c>
    </row>
    <row r="2300" spans="1:14" x14ac:dyDescent="0.3">
      <c r="A2300" t="s">
        <v>6965</v>
      </c>
      <c r="B2300" t="s">
        <v>29</v>
      </c>
      <c r="C2300" t="s">
        <v>6966</v>
      </c>
      <c r="D2300" t="s">
        <v>6967</v>
      </c>
      <c r="E2300" t="s">
        <v>6144</v>
      </c>
      <c r="F2300" s="7">
        <v>6.42</v>
      </c>
      <c r="G2300" t="s">
        <v>33</v>
      </c>
      <c r="H2300" t="s">
        <v>34</v>
      </c>
      <c r="I2300" t="s">
        <v>6145</v>
      </c>
      <c r="L2300" s="8">
        <v>1</v>
      </c>
      <c r="M2300" t="s">
        <v>36</v>
      </c>
      <c r="N2300" t="str">
        <f>IF(AND(PESQUISA!$B$3&lt;&gt;"",OR(PESQUISA!$B$4="TODAS",B2300=PESQUISA!$B$4),ISNUMBER(SEARCH(PESQUISA!$B$3,D2300))),ROW()-1,"")</f>
        <v/>
      </c>
    </row>
    <row r="2301" spans="1:14" x14ac:dyDescent="0.3">
      <c r="A2301" t="s">
        <v>6968</v>
      </c>
      <c r="B2301" t="s">
        <v>29</v>
      </c>
      <c r="C2301" t="s">
        <v>6969</v>
      </c>
      <c r="D2301" t="s">
        <v>6970</v>
      </c>
      <c r="E2301" t="s">
        <v>6144</v>
      </c>
      <c r="F2301" s="7">
        <v>20.83</v>
      </c>
      <c r="G2301" t="s">
        <v>33</v>
      </c>
      <c r="H2301" t="s">
        <v>34</v>
      </c>
      <c r="I2301" t="s">
        <v>6145</v>
      </c>
      <c r="L2301" s="8">
        <v>1</v>
      </c>
      <c r="M2301" t="s">
        <v>36</v>
      </c>
      <c r="N2301" t="str">
        <f>IF(AND(PESQUISA!$B$3&lt;&gt;"",OR(PESQUISA!$B$4="TODAS",B2301=PESQUISA!$B$4),ISNUMBER(SEARCH(PESQUISA!$B$3,D2301))),ROW()-1,"")</f>
        <v/>
      </c>
    </row>
    <row r="2302" spans="1:14" x14ac:dyDescent="0.3">
      <c r="A2302" t="s">
        <v>6971</v>
      </c>
      <c r="B2302" t="s">
        <v>29</v>
      </c>
      <c r="C2302" t="s">
        <v>6972</v>
      </c>
      <c r="D2302" t="s">
        <v>6973</v>
      </c>
      <c r="E2302" t="s">
        <v>6144</v>
      </c>
      <c r="F2302" s="7">
        <v>22.79</v>
      </c>
      <c r="G2302" t="s">
        <v>33</v>
      </c>
      <c r="H2302" t="s">
        <v>34</v>
      </c>
      <c r="I2302" t="s">
        <v>6145</v>
      </c>
      <c r="L2302" s="8">
        <v>1</v>
      </c>
      <c r="M2302" t="s">
        <v>36</v>
      </c>
      <c r="N2302" t="str">
        <f>IF(AND(PESQUISA!$B$3&lt;&gt;"",OR(PESQUISA!$B$4="TODAS",B2302=PESQUISA!$B$4),ISNUMBER(SEARCH(PESQUISA!$B$3,D2302))),ROW()-1,"")</f>
        <v/>
      </c>
    </row>
    <row r="2303" spans="1:14" x14ac:dyDescent="0.3">
      <c r="A2303" t="s">
        <v>6974</v>
      </c>
      <c r="B2303" t="s">
        <v>29</v>
      </c>
      <c r="C2303" t="s">
        <v>6975</v>
      </c>
      <c r="D2303" t="s">
        <v>6976</v>
      </c>
      <c r="E2303" t="s">
        <v>6144</v>
      </c>
      <c r="F2303" s="7">
        <v>152.08000000000001</v>
      </c>
      <c r="G2303" t="s">
        <v>33</v>
      </c>
      <c r="H2303" t="s">
        <v>34</v>
      </c>
      <c r="I2303" t="s">
        <v>6145</v>
      </c>
      <c r="L2303" s="8">
        <v>0</v>
      </c>
      <c r="M2303" t="s">
        <v>36</v>
      </c>
      <c r="N2303" t="str">
        <f>IF(AND(PESQUISA!$B$3&lt;&gt;"",OR(PESQUISA!$B$4="TODAS",B2303=PESQUISA!$B$4),ISNUMBER(SEARCH(PESQUISA!$B$3,D2303))),ROW()-1,"")</f>
        <v/>
      </c>
    </row>
    <row r="2304" spans="1:14" x14ac:dyDescent="0.3">
      <c r="A2304" t="s">
        <v>6977</v>
      </c>
      <c r="B2304" t="s">
        <v>29</v>
      </c>
      <c r="C2304" t="s">
        <v>6978</v>
      </c>
      <c r="D2304" t="s">
        <v>6979</v>
      </c>
      <c r="E2304" t="s">
        <v>6144</v>
      </c>
      <c r="F2304" s="7">
        <v>7.55</v>
      </c>
      <c r="G2304" t="s">
        <v>33</v>
      </c>
      <c r="H2304" t="s">
        <v>34</v>
      </c>
      <c r="I2304" t="s">
        <v>6145</v>
      </c>
      <c r="L2304" s="8">
        <v>1</v>
      </c>
      <c r="M2304" t="s">
        <v>36</v>
      </c>
      <c r="N2304" t="str">
        <f>IF(AND(PESQUISA!$B$3&lt;&gt;"",OR(PESQUISA!$B$4="TODAS",B2304=PESQUISA!$B$4),ISNUMBER(SEARCH(PESQUISA!$B$3,D2304))),ROW()-1,"")</f>
        <v/>
      </c>
    </row>
    <row r="2305" spans="1:14" x14ac:dyDescent="0.3">
      <c r="A2305" t="s">
        <v>6980</v>
      </c>
      <c r="B2305" t="s">
        <v>29</v>
      </c>
      <c r="C2305" t="s">
        <v>6981</v>
      </c>
      <c r="D2305" t="s">
        <v>6982</v>
      </c>
      <c r="E2305" t="s">
        <v>6144</v>
      </c>
      <c r="F2305" s="7">
        <v>1.55</v>
      </c>
      <c r="G2305" t="s">
        <v>33</v>
      </c>
      <c r="H2305" t="s">
        <v>34</v>
      </c>
      <c r="I2305" t="s">
        <v>6145</v>
      </c>
      <c r="L2305" s="8">
        <v>1</v>
      </c>
      <c r="M2305" t="s">
        <v>36</v>
      </c>
      <c r="N2305" t="str">
        <f>IF(AND(PESQUISA!$B$3&lt;&gt;"",OR(PESQUISA!$B$4="TODAS",B2305=PESQUISA!$B$4),ISNUMBER(SEARCH(PESQUISA!$B$3,D2305))),ROW()-1,"")</f>
        <v/>
      </c>
    </row>
    <row r="2306" spans="1:14" x14ac:dyDescent="0.3">
      <c r="A2306" t="s">
        <v>6983</v>
      </c>
      <c r="B2306" t="s">
        <v>29</v>
      </c>
      <c r="C2306" t="s">
        <v>6984</v>
      </c>
      <c r="D2306" t="s">
        <v>6985</v>
      </c>
      <c r="E2306" t="s">
        <v>6144</v>
      </c>
      <c r="F2306" s="7">
        <v>6.29</v>
      </c>
      <c r="G2306" t="s">
        <v>33</v>
      </c>
      <c r="H2306" t="s">
        <v>34</v>
      </c>
      <c r="I2306" t="s">
        <v>6145</v>
      </c>
      <c r="L2306" s="8">
        <v>1</v>
      </c>
      <c r="M2306" t="s">
        <v>36</v>
      </c>
      <c r="N2306" t="str">
        <f>IF(AND(PESQUISA!$B$3&lt;&gt;"",OR(PESQUISA!$B$4="TODAS",B2306=PESQUISA!$B$4),ISNUMBER(SEARCH(PESQUISA!$B$3,D2306))),ROW()-1,"")</f>
        <v/>
      </c>
    </row>
    <row r="2307" spans="1:14" x14ac:dyDescent="0.3">
      <c r="A2307" t="s">
        <v>6986</v>
      </c>
      <c r="B2307" t="s">
        <v>29</v>
      </c>
      <c r="C2307" t="s">
        <v>6987</v>
      </c>
      <c r="D2307" t="s">
        <v>6988</v>
      </c>
      <c r="E2307" t="s">
        <v>6144</v>
      </c>
      <c r="F2307" s="7">
        <v>4.58</v>
      </c>
      <c r="G2307" t="s">
        <v>33</v>
      </c>
      <c r="H2307" t="s">
        <v>34</v>
      </c>
      <c r="I2307" t="s">
        <v>6145</v>
      </c>
      <c r="L2307" s="8">
        <v>0</v>
      </c>
      <c r="M2307" t="s">
        <v>36</v>
      </c>
      <c r="N2307" t="str">
        <f>IF(AND(PESQUISA!$B$3&lt;&gt;"",OR(PESQUISA!$B$4="TODAS",B2307=PESQUISA!$B$4),ISNUMBER(SEARCH(PESQUISA!$B$3,D2307))),ROW()-1,"")</f>
        <v/>
      </c>
    </row>
    <row r="2308" spans="1:14" x14ac:dyDescent="0.3">
      <c r="A2308" t="s">
        <v>6989</v>
      </c>
      <c r="B2308" t="s">
        <v>29</v>
      </c>
      <c r="C2308" t="s">
        <v>6990</v>
      </c>
      <c r="D2308" t="s">
        <v>6991</v>
      </c>
      <c r="E2308" t="s">
        <v>6144</v>
      </c>
      <c r="F2308" s="7">
        <v>1.94</v>
      </c>
      <c r="G2308" t="s">
        <v>33</v>
      </c>
      <c r="H2308" t="s">
        <v>34</v>
      </c>
      <c r="I2308" t="s">
        <v>6145</v>
      </c>
      <c r="L2308" s="8">
        <v>0</v>
      </c>
      <c r="M2308" t="s">
        <v>36</v>
      </c>
      <c r="N2308" t="str">
        <f>IF(AND(PESQUISA!$B$3&lt;&gt;"",OR(PESQUISA!$B$4="TODAS",B2308=PESQUISA!$B$4),ISNUMBER(SEARCH(PESQUISA!$B$3,D2308))),ROW()-1,"")</f>
        <v/>
      </c>
    </row>
    <row r="2309" spans="1:14" x14ac:dyDescent="0.3">
      <c r="A2309" t="s">
        <v>6992</v>
      </c>
      <c r="B2309" t="s">
        <v>29</v>
      </c>
      <c r="C2309" t="s">
        <v>6993</v>
      </c>
      <c r="D2309" t="s">
        <v>6994</v>
      </c>
      <c r="E2309" t="s">
        <v>6144</v>
      </c>
      <c r="F2309" s="7">
        <v>5.01</v>
      </c>
      <c r="G2309" t="s">
        <v>33</v>
      </c>
      <c r="H2309" t="s">
        <v>34</v>
      </c>
      <c r="I2309" t="s">
        <v>6145</v>
      </c>
      <c r="L2309" s="8">
        <v>0</v>
      </c>
      <c r="M2309" t="s">
        <v>36</v>
      </c>
      <c r="N2309" t="str">
        <f>IF(AND(PESQUISA!$B$3&lt;&gt;"",OR(PESQUISA!$B$4="TODAS",B2309=PESQUISA!$B$4),ISNUMBER(SEARCH(PESQUISA!$B$3,D2309))),ROW()-1,"")</f>
        <v/>
      </c>
    </row>
    <row r="2310" spans="1:14" x14ac:dyDescent="0.3">
      <c r="A2310" t="s">
        <v>6995</v>
      </c>
      <c r="B2310" t="s">
        <v>29</v>
      </c>
      <c r="C2310" t="s">
        <v>6996</v>
      </c>
      <c r="D2310" t="s">
        <v>6997</v>
      </c>
      <c r="E2310" t="s">
        <v>6144</v>
      </c>
      <c r="F2310" s="7">
        <v>2.99</v>
      </c>
      <c r="G2310" t="s">
        <v>33</v>
      </c>
      <c r="H2310" t="s">
        <v>34</v>
      </c>
      <c r="I2310" t="s">
        <v>6145</v>
      </c>
      <c r="L2310" s="8">
        <v>0</v>
      </c>
      <c r="M2310" t="s">
        <v>36</v>
      </c>
      <c r="N2310" t="str">
        <f>IF(AND(PESQUISA!$B$3&lt;&gt;"",OR(PESQUISA!$B$4="TODAS",B2310=PESQUISA!$B$4),ISNUMBER(SEARCH(PESQUISA!$B$3,D2310))),ROW()-1,"")</f>
        <v/>
      </c>
    </row>
    <row r="2311" spans="1:14" x14ac:dyDescent="0.3">
      <c r="A2311" t="s">
        <v>6998</v>
      </c>
      <c r="B2311" t="s">
        <v>29</v>
      </c>
      <c r="C2311" t="s">
        <v>6999</v>
      </c>
      <c r="D2311" t="s">
        <v>7000</v>
      </c>
      <c r="E2311" t="s">
        <v>6144</v>
      </c>
      <c r="G2311" t="s">
        <v>33</v>
      </c>
      <c r="H2311" t="s">
        <v>34</v>
      </c>
      <c r="I2311" t="s">
        <v>6145</v>
      </c>
      <c r="M2311" t="s">
        <v>53</v>
      </c>
      <c r="N2311" t="str">
        <f>IF(AND(PESQUISA!$B$3&lt;&gt;"",OR(PESQUISA!$B$4="TODAS",B2311=PESQUISA!$B$4),ISNUMBER(SEARCH(PESQUISA!$B$3,D2311))),ROW()-1,"")</f>
        <v/>
      </c>
    </row>
    <row r="2312" spans="1:14" x14ac:dyDescent="0.3">
      <c r="A2312" t="s">
        <v>7001</v>
      </c>
      <c r="B2312" t="s">
        <v>29</v>
      </c>
      <c r="C2312" t="s">
        <v>7002</v>
      </c>
      <c r="D2312" t="s">
        <v>7003</v>
      </c>
      <c r="E2312" t="s">
        <v>6144</v>
      </c>
      <c r="G2312" t="s">
        <v>33</v>
      </c>
      <c r="H2312" t="s">
        <v>34</v>
      </c>
      <c r="I2312" t="s">
        <v>6145</v>
      </c>
      <c r="M2312" t="s">
        <v>53</v>
      </c>
      <c r="N2312" t="str">
        <f>IF(AND(PESQUISA!$B$3&lt;&gt;"",OR(PESQUISA!$B$4="TODAS",B2312=PESQUISA!$B$4),ISNUMBER(SEARCH(PESQUISA!$B$3,D2312))),ROW()-1,"")</f>
        <v/>
      </c>
    </row>
    <row r="2313" spans="1:14" x14ac:dyDescent="0.3">
      <c r="A2313" t="s">
        <v>7004</v>
      </c>
      <c r="B2313" t="s">
        <v>29</v>
      </c>
      <c r="C2313" t="s">
        <v>7005</v>
      </c>
      <c r="D2313" t="s">
        <v>7006</v>
      </c>
      <c r="E2313" t="s">
        <v>6144</v>
      </c>
      <c r="G2313" t="s">
        <v>33</v>
      </c>
      <c r="H2313" t="s">
        <v>34</v>
      </c>
      <c r="I2313" t="s">
        <v>6145</v>
      </c>
      <c r="M2313" t="s">
        <v>53</v>
      </c>
      <c r="N2313" t="str">
        <f>IF(AND(PESQUISA!$B$3&lt;&gt;"",OR(PESQUISA!$B$4="TODAS",B2313=PESQUISA!$B$4),ISNUMBER(SEARCH(PESQUISA!$B$3,D2313))),ROW()-1,"")</f>
        <v/>
      </c>
    </row>
    <row r="2314" spans="1:14" x14ac:dyDescent="0.3">
      <c r="A2314" t="s">
        <v>7007</v>
      </c>
      <c r="B2314" t="s">
        <v>29</v>
      </c>
      <c r="C2314" t="s">
        <v>7008</v>
      </c>
      <c r="D2314" t="s">
        <v>7009</v>
      </c>
      <c r="E2314" t="s">
        <v>6144</v>
      </c>
      <c r="F2314" s="7">
        <v>0.27</v>
      </c>
      <c r="G2314" t="s">
        <v>33</v>
      </c>
      <c r="H2314" t="s">
        <v>34</v>
      </c>
      <c r="I2314" t="s">
        <v>6145</v>
      </c>
      <c r="L2314" s="8">
        <v>0</v>
      </c>
      <c r="M2314" t="s">
        <v>36</v>
      </c>
      <c r="N2314" t="str">
        <f>IF(AND(PESQUISA!$B$3&lt;&gt;"",OR(PESQUISA!$B$4="TODAS",B2314=PESQUISA!$B$4),ISNUMBER(SEARCH(PESQUISA!$B$3,D2314))),ROW()-1,"")</f>
        <v/>
      </c>
    </row>
    <row r="2315" spans="1:14" x14ac:dyDescent="0.3">
      <c r="A2315" t="s">
        <v>7010</v>
      </c>
      <c r="B2315" t="s">
        <v>29</v>
      </c>
      <c r="C2315" t="s">
        <v>7011</v>
      </c>
      <c r="D2315" t="s">
        <v>7012</v>
      </c>
      <c r="E2315" t="s">
        <v>6144</v>
      </c>
      <c r="F2315" s="7">
        <v>0.05</v>
      </c>
      <c r="G2315" t="s">
        <v>33</v>
      </c>
      <c r="H2315" t="s">
        <v>34</v>
      </c>
      <c r="I2315" t="s">
        <v>6145</v>
      </c>
      <c r="L2315" s="8">
        <v>0</v>
      </c>
      <c r="M2315" t="s">
        <v>36</v>
      </c>
      <c r="N2315" t="str">
        <f>IF(AND(PESQUISA!$B$3&lt;&gt;"",OR(PESQUISA!$B$4="TODAS",B2315=PESQUISA!$B$4),ISNUMBER(SEARCH(PESQUISA!$B$3,D2315))),ROW()-1,"")</f>
        <v/>
      </c>
    </row>
    <row r="2316" spans="1:14" x14ac:dyDescent="0.3">
      <c r="A2316" t="s">
        <v>7013</v>
      </c>
      <c r="B2316" t="s">
        <v>29</v>
      </c>
      <c r="C2316" t="s">
        <v>7014</v>
      </c>
      <c r="D2316" t="s">
        <v>7015</v>
      </c>
      <c r="E2316" t="s">
        <v>6144</v>
      </c>
      <c r="F2316" s="7">
        <v>0.19</v>
      </c>
      <c r="G2316" t="s">
        <v>33</v>
      </c>
      <c r="H2316" t="s">
        <v>34</v>
      </c>
      <c r="I2316" t="s">
        <v>6145</v>
      </c>
      <c r="L2316" s="8">
        <v>0</v>
      </c>
      <c r="M2316" t="s">
        <v>36</v>
      </c>
      <c r="N2316" t="str">
        <f>IF(AND(PESQUISA!$B$3&lt;&gt;"",OR(PESQUISA!$B$4="TODAS",B2316=PESQUISA!$B$4),ISNUMBER(SEARCH(PESQUISA!$B$3,D2316))),ROW()-1,"")</f>
        <v/>
      </c>
    </row>
    <row r="2317" spans="1:14" x14ac:dyDescent="0.3">
      <c r="A2317" t="s">
        <v>7016</v>
      </c>
      <c r="B2317" t="s">
        <v>29</v>
      </c>
      <c r="C2317" t="s">
        <v>7017</v>
      </c>
      <c r="D2317" t="s">
        <v>7018</v>
      </c>
      <c r="E2317" t="s">
        <v>6144</v>
      </c>
      <c r="G2317" t="s">
        <v>33</v>
      </c>
      <c r="H2317" t="s">
        <v>34</v>
      </c>
      <c r="I2317" t="s">
        <v>6145</v>
      </c>
      <c r="M2317" t="s">
        <v>53</v>
      </c>
      <c r="N2317" t="str">
        <f>IF(AND(PESQUISA!$B$3&lt;&gt;"",OR(PESQUISA!$B$4="TODAS",B2317=PESQUISA!$B$4),ISNUMBER(SEARCH(PESQUISA!$B$3,D2317))),ROW()-1,"")</f>
        <v/>
      </c>
    </row>
    <row r="2318" spans="1:14" x14ac:dyDescent="0.3">
      <c r="A2318" t="s">
        <v>7019</v>
      </c>
      <c r="B2318" t="s">
        <v>29</v>
      </c>
      <c r="C2318" t="s">
        <v>7020</v>
      </c>
      <c r="D2318" t="s">
        <v>7021</v>
      </c>
      <c r="E2318" t="s">
        <v>6144</v>
      </c>
      <c r="G2318" t="s">
        <v>33</v>
      </c>
      <c r="H2318" t="s">
        <v>34</v>
      </c>
      <c r="I2318" t="s">
        <v>6145</v>
      </c>
      <c r="M2318" t="s">
        <v>53</v>
      </c>
      <c r="N2318" t="str">
        <f>IF(AND(PESQUISA!$B$3&lt;&gt;"",OR(PESQUISA!$B$4="TODAS",B2318=PESQUISA!$B$4),ISNUMBER(SEARCH(PESQUISA!$B$3,D2318))),ROW()-1,"")</f>
        <v/>
      </c>
    </row>
    <row r="2319" spans="1:14" x14ac:dyDescent="0.3">
      <c r="A2319" t="s">
        <v>7022</v>
      </c>
      <c r="B2319" t="s">
        <v>29</v>
      </c>
      <c r="C2319" t="s">
        <v>7023</v>
      </c>
      <c r="D2319" t="s">
        <v>7024</v>
      </c>
      <c r="E2319" t="s">
        <v>6144</v>
      </c>
      <c r="G2319" t="s">
        <v>33</v>
      </c>
      <c r="H2319" t="s">
        <v>34</v>
      </c>
      <c r="I2319" t="s">
        <v>6145</v>
      </c>
      <c r="M2319" t="s">
        <v>53</v>
      </c>
      <c r="N2319" t="str">
        <f>IF(AND(PESQUISA!$B$3&lt;&gt;"",OR(PESQUISA!$B$4="TODAS",B2319=PESQUISA!$B$4),ISNUMBER(SEARCH(PESQUISA!$B$3,D2319))),ROW()-1,"")</f>
        <v/>
      </c>
    </row>
    <row r="2320" spans="1:14" x14ac:dyDescent="0.3">
      <c r="A2320" t="s">
        <v>7025</v>
      </c>
      <c r="B2320" t="s">
        <v>29</v>
      </c>
      <c r="C2320" t="s">
        <v>7026</v>
      </c>
      <c r="D2320" t="s">
        <v>7027</v>
      </c>
      <c r="E2320" t="s">
        <v>6144</v>
      </c>
      <c r="F2320" s="7">
        <v>0.74</v>
      </c>
      <c r="G2320" t="s">
        <v>33</v>
      </c>
      <c r="H2320" t="s">
        <v>34</v>
      </c>
      <c r="I2320" t="s">
        <v>6145</v>
      </c>
      <c r="L2320" s="8">
        <v>0</v>
      </c>
      <c r="M2320" t="s">
        <v>36</v>
      </c>
      <c r="N2320" t="str">
        <f>IF(AND(PESQUISA!$B$3&lt;&gt;"",OR(PESQUISA!$B$4="TODAS",B2320=PESQUISA!$B$4),ISNUMBER(SEARCH(PESQUISA!$B$3,D2320))),ROW()-1,"")</f>
        <v/>
      </c>
    </row>
    <row r="2321" spans="1:14" x14ac:dyDescent="0.3">
      <c r="A2321" t="s">
        <v>7028</v>
      </c>
      <c r="B2321" t="s">
        <v>29</v>
      </c>
      <c r="C2321" t="s">
        <v>7029</v>
      </c>
      <c r="D2321" t="s">
        <v>7030</v>
      </c>
      <c r="E2321" t="s">
        <v>6144</v>
      </c>
      <c r="F2321" s="7">
        <v>65.91</v>
      </c>
      <c r="G2321" t="s">
        <v>33</v>
      </c>
      <c r="H2321" t="s">
        <v>34</v>
      </c>
      <c r="I2321" t="s">
        <v>6145</v>
      </c>
      <c r="L2321" s="8">
        <v>1</v>
      </c>
      <c r="M2321" t="s">
        <v>36</v>
      </c>
      <c r="N2321" t="str">
        <f>IF(AND(PESQUISA!$B$3&lt;&gt;"",OR(PESQUISA!$B$4="TODAS",B2321=PESQUISA!$B$4),ISNUMBER(SEARCH(PESQUISA!$B$3,D2321))),ROW()-1,"")</f>
        <v/>
      </c>
    </row>
    <row r="2322" spans="1:14" x14ac:dyDescent="0.3">
      <c r="A2322" t="s">
        <v>7031</v>
      </c>
      <c r="B2322" t="s">
        <v>29</v>
      </c>
      <c r="C2322" t="s">
        <v>7032</v>
      </c>
      <c r="D2322" t="s">
        <v>7033</v>
      </c>
      <c r="E2322" t="s">
        <v>6144</v>
      </c>
      <c r="F2322" s="7">
        <v>17.420000000000002</v>
      </c>
      <c r="G2322" t="s">
        <v>33</v>
      </c>
      <c r="H2322" t="s">
        <v>34</v>
      </c>
      <c r="I2322" t="s">
        <v>6145</v>
      </c>
      <c r="L2322" s="8">
        <v>1</v>
      </c>
      <c r="M2322" t="s">
        <v>36</v>
      </c>
      <c r="N2322" t="str">
        <f>IF(AND(PESQUISA!$B$3&lt;&gt;"",OR(PESQUISA!$B$4="TODAS",B2322=PESQUISA!$B$4),ISNUMBER(SEARCH(PESQUISA!$B$3,D2322))),ROW()-1,"")</f>
        <v/>
      </c>
    </row>
    <row r="2323" spans="1:14" x14ac:dyDescent="0.3">
      <c r="A2323" t="s">
        <v>7034</v>
      </c>
      <c r="B2323" t="s">
        <v>29</v>
      </c>
      <c r="C2323" t="s">
        <v>7035</v>
      </c>
      <c r="D2323" t="s">
        <v>7036</v>
      </c>
      <c r="E2323" t="s">
        <v>6144</v>
      </c>
      <c r="F2323" s="7">
        <v>82.39</v>
      </c>
      <c r="G2323" t="s">
        <v>33</v>
      </c>
      <c r="H2323" t="s">
        <v>34</v>
      </c>
      <c r="I2323" t="s">
        <v>6145</v>
      </c>
      <c r="L2323" s="8">
        <v>1</v>
      </c>
      <c r="M2323" t="s">
        <v>36</v>
      </c>
      <c r="N2323" t="str">
        <f>IF(AND(PESQUISA!$B$3&lt;&gt;"",OR(PESQUISA!$B$4="TODAS",B2323=PESQUISA!$B$4),ISNUMBER(SEARCH(PESQUISA!$B$3,D2323))),ROW()-1,"")</f>
        <v/>
      </c>
    </row>
    <row r="2324" spans="1:14" x14ac:dyDescent="0.3">
      <c r="A2324" t="s">
        <v>7037</v>
      </c>
      <c r="B2324" t="s">
        <v>29</v>
      </c>
      <c r="C2324" t="s">
        <v>7038</v>
      </c>
      <c r="D2324" t="s">
        <v>7039</v>
      </c>
      <c r="E2324" t="s">
        <v>6144</v>
      </c>
      <c r="F2324" s="7">
        <v>92.88</v>
      </c>
      <c r="G2324" t="s">
        <v>33</v>
      </c>
      <c r="H2324" t="s">
        <v>34</v>
      </c>
      <c r="I2324" t="s">
        <v>6145</v>
      </c>
      <c r="L2324" s="8">
        <v>0</v>
      </c>
      <c r="M2324" t="s">
        <v>36</v>
      </c>
      <c r="N2324" t="str">
        <f>IF(AND(PESQUISA!$B$3&lt;&gt;"",OR(PESQUISA!$B$4="TODAS",B2324=PESQUISA!$B$4),ISNUMBER(SEARCH(PESQUISA!$B$3,D2324))),ROW()-1,"")</f>
        <v/>
      </c>
    </row>
    <row r="2325" spans="1:14" x14ac:dyDescent="0.3">
      <c r="A2325" t="s">
        <v>7040</v>
      </c>
      <c r="B2325" t="s">
        <v>29</v>
      </c>
      <c r="C2325" t="s">
        <v>7041</v>
      </c>
      <c r="D2325" t="s">
        <v>7042</v>
      </c>
      <c r="E2325" t="s">
        <v>6144</v>
      </c>
      <c r="F2325" s="7">
        <v>61.95</v>
      </c>
      <c r="G2325" t="s">
        <v>33</v>
      </c>
      <c r="H2325" t="s">
        <v>34</v>
      </c>
      <c r="I2325" t="s">
        <v>6145</v>
      </c>
      <c r="L2325" s="8">
        <v>1</v>
      </c>
      <c r="M2325" t="s">
        <v>36</v>
      </c>
      <c r="N2325" t="str">
        <f>IF(AND(PESQUISA!$B$3&lt;&gt;"",OR(PESQUISA!$B$4="TODAS",B2325=PESQUISA!$B$4),ISNUMBER(SEARCH(PESQUISA!$B$3,D2325))),ROW()-1,"")</f>
        <v/>
      </c>
    </row>
    <row r="2326" spans="1:14" x14ac:dyDescent="0.3">
      <c r="A2326" t="s">
        <v>7043</v>
      </c>
      <c r="B2326" t="s">
        <v>29</v>
      </c>
      <c r="C2326" t="s">
        <v>7044</v>
      </c>
      <c r="D2326" t="s">
        <v>7045</v>
      </c>
      <c r="E2326" t="s">
        <v>6144</v>
      </c>
      <c r="F2326" s="7">
        <v>16.37</v>
      </c>
      <c r="G2326" t="s">
        <v>33</v>
      </c>
      <c r="H2326" t="s">
        <v>34</v>
      </c>
      <c r="I2326" t="s">
        <v>6145</v>
      </c>
      <c r="L2326" s="8">
        <v>1</v>
      </c>
      <c r="M2326" t="s">
        <v>36</v>
      </c>
      <c r="N2326" t="str">
        <f>IF(AND(PESQUISA!$B$3&lt;&gt;"",OR(PESQUISA!$B$4="TODAS",B2326=PESQUISA!$B$4),ISNUMBER(SEARCH(PESQUISA!$B$3,D2326))),ROW()-1,"")</f>
        <v/>
      </c>
    </row>
    <row r="2327" spans="1:14" x14ac:dyDescent="0.3">
      <c r="A2327" t="s">
        <v>7046</v>
      </c>
      <c r="B2327" t="s">
        <v>29</v>
      </c>
      <c r="C2327" t="s">
        <v>7047</v>
      </c>
      <c r="D2327" t="s">
        <v>7048</v>
      </c>
      <c r="E2327" t="s">
        <v>6144</v>
      </c>
      <c r="F2327" s="7">
        <v>77.430000000000007</v>
      </c>
      <c r="G2327" t="s">
        <v>33</v>
      </c>
      <c r="H2327" t="s">
        <v>34</v>
      </c>
      <c r="I2327" t="s">
        <v>6145</v>
      </c>
      <c r="L2327" s="8">
        <v>1</v>
      </c>
      <c r="M2327" t="s">
        <v>36</v>
      </c>
      <c r="N2327" t="str">
        <f>IF(AND(PESQUISA!$B$3&lt;&gt;"",OR(PESQUISA!$B$4="TODAS",B2327=PESQUISA!$B$4),ISNUMBER(SEARCH(PESQUISA!$B$3,D2327))),ROW()-1,"")</f>
        <v/>
      </c>
    </row>
    <row r="2328" spans="1:14" x14ac:dyDescent="0.3">
      <c r="A2328" t="s">
        <v>7049</v>
      </c>
      <c r="B2328" t="s">
        <v>29</v>
      </c>
      <c r="C2328" t="s">
        <v>7050</v>
      </c>
      <c r="D2328" t="s">
        <v>7051</v>
      </c>
      <c r="E2328" t="s">
        <v>6144</v>
      </c>
      <c r="F2328" s="7">
        <v>92.88</v>
      </c>
      <c r="G2328" t="s">
        <v>33</v>
      </c>
      <c r="H2328" t="s">
        <v>34</v>
      </c>
      <c r="I2328" t="s">
        <v>6145</v>
      </c>
      <c r="L2328" s="8">
        <v>0</v>
      </c>
      <c r="M2328" t="s">
        <v>36</v>
      </c>
      <c r="N2328" t="str">
        <f>IF(AND(PESQUISA!$B$3&lt;&gt;"",OR(PESQUISA!$B$4="TODAS",B2328=PESQUISA!$B$4),ISNUMBER(SEARCH(PESQUISA!$B$3,D2328))),ROW()-1,"")</f>
        <v/>
      </c>
    </row>
    <row r="2329" spans="1:14" x14ac:dyDescent="0.3">
      <c r="A2329" t="s">
        <v>7052</v>
      </c>
      <c r="B2329" t="s">
        <v>29</v>
      </c>
      <c r="C2329" t="s">
        <v>7053</v>
      </c>
      <c r="D2329" t="s">
        <v>7054</v>
      </c>
      <c r="E2329" t="s">
        <v>6144</v>
      </c>
      <c r="G2329" t="s">
        <v>33</v>
      </c>
      <c r="H2329" t="s">
        <v>34</v>
      </c>
      <c r="I2329" t="s">
        <v>6145</v>
      </c>
      <c r="M2329" t="s">
        <v>53</v>
      </c>
      <c r="N2329" t="str">
        <f>IF(AND(PESQUISA!$B$3&lt;&gt;"",OR(PESQUISA!$B$4="TODAS",B2329=PESQUISA!$B$4),ISNUMBER(SEARCH(PESQUISA!$B$3,D2329))),ROW()-1,"")</f>
        <v/>
      </c>
    </row>
    <row r="2330" spans="1:14" x14ac:dyDescent="0.3">
      <c r="A2330" t="s">
        <v>7055</v>
      </c>
      <c r="B2330" t="s">
        <v>29</v>
      </c>
      <c r="C2330" t="s">
        <v>7056</v>
      </c>
      <c r="D2330" t="s">
        <v>7057</v>
      </c>
      <c r="E2330" t="s">
        <v>6144</v>
      </c>
      <c r="G2330" t="s">
        <v>33</v>
      </c>
      <c r="H2330" t="s">
        <v>34</v>
      </c>
      <c r="I2330" t="s">
        <v>6145</v>
      </c>
      <c r="M2330" t="s">
        <v>53</v>
      </c>
      <c r="N2330" t="str">
        <f>IF(AND(PESQUISA!$B$3&lt;&gt;"",OR(PESQUISA!$B$4="TODAS",B2330=PESQUISA!$B$4),ISNUMBER(SEARCH(PESQUISA!$B$3,D2330))),ROW()-1,"")</f>
        <v/>
      </c>
    </row>
    <row r="2331" spans="1:14" x14ac:dyDescent="0.3">
      <c r="A2331" t="s">
        <v>7058</v>
      </c>
      <c r="B2331" t="s">
        <v>29</v>
      </c>
      <c r="C2331" t="s">
        <v>7059</v>
      </c>
      <c r="D2331" t="s">
        <v>7060</v>
      </c>
      <c r="E2331" t="s">
        <v>6144</v>
      </c>
      <c r="G2331" t="s">
        <v>33</v>
      </c>
      <c r="H2331" t="s">
        <v>34</v>
      </c>
      <c r="I2331" t="s">
        <v>6145</v>
      </c>
      <c r="M2331" t="s">
        <v>53</v>
      </c>
      <c r="N2331" t="str">
        <f>IF(AND(PESQUISA!$B$3&lt;&gt;"",OR(PESQUISA!$B$4="TODAS",B2331=PESQUISA!$B$4),ISNUMBER(SEARCH(PESQUISA!$B$3,D2331))),ROW()-1,"")</f>
        <v/>
      </c>
    </row>
    <row r="2332" spans="1:14" x14ac:dyDescent="0.3">
      <c r="A2332" t="s">
        <v>7061</v>
      </c>
      <c r="B2332" t="s">
        <v>29</v>
      </c>
      <c r="C2332" t="s">
        <v>7062</v>
      </c>
      <c r="D2332" t="s">
        <v>7063</v>
      </c>
      <c r="E2332" t="s">
        <v>6144</v>
      </c>
      <c r="F2332" s="7">
        <v>92.88</v>
      </c>
      <c r="G2332" t="s">
        <v>33</v>
      </c>
      <c r="H2332" t="s">
        <v>34</v>
      </c>
      <c r="I2332" t="s">
        <v>6145</v>
      </c>
      <c r="L2332" s="8">
        <v>0</v>
      </c>
      <c r="M2332" t="s">
        <v>36</v>
      </c>
      <c r="N2332" t="str">
        <f>IF(AND(PESQUISA!$B$3&lt;&gt;"",OR(PESQUISA!$B$4="TODAS",B2332=PESQUISA!$B$4),ISNUMBER(SEARCH(PESQUISA!$B$3,D2332))),ROW()-1,"")</f>
        <v/>
      </c>
    </row>
    <row r="2333" spans="1:14" x14ac:dyDescent="0.3">
      <c r="A2333" t="s">
        <v>7064</v>
      </c>
      <c r="B2333" t="s">
        <v>29</v>
      </c>
      <c r="C2333" t="s">
        <v>7065</v>
      </c>
      <c r="D2333" t="s">
        <v>7066</v>
      </c>
      <c r="E2333" t="s">
        <v>6144</v>
      </c>
      <c r="G2333" t="s">
        <v>33</v>
      </c>
      <c r="H2333" t="s">
        <v>34</v>
      </c>
      <c r="I2333" t="s">
        <v>6145</v>
      </c>
      <c r="M2333" t="s">
        <v>53</v>
      </c>
      <c r="N2333" t="str">
        <f>IF(AND(PESQUISA!$B$3&lt;&gt;"",OR(PESQUISA!$B$4="TODAS",B2333=PESQUISA!$B$4),ISNUMBER(SEARCH(PESQUISA!$B$3,D2333))),ROW()-1,"")</f>
        <v/>
      </c>
    </row>
    <row r="2334" spans="1:14" x14ac:dyDescent="0.3">
      <c r="A2334" t="s">
        <v>7067</v>
      </c>
      <c r="B2334" t="s">
        <v>29</v>
      </c>
      <c r="C2334" t="s">
        <v>7068</v>
      </c>
      <c r="D2334" t="s">
        <v>7069</v>
      </c>
      <c r="E2334" t="s">
        <v>6144</v>
      </c>
      <c r="G2334" t="s">
        <v>33</v>
      </c>
      <c r="H2334" t="s">
        <v>34</v>
      </c>
      <c r="I2334" t="s">
        <v>6145</v>
      </c>
      <c r="M2334" t="s">
        <v>53</v>
      </c>
      <c r="N2334" t="str">
        <f>IF(AND(PESQUISA!$B$3&lt;&gt;"",OR(PESQUISA!$B$4="TODAS",B2334=PESQUISA!$B$4),ISNUMBER(SEARCH(PESQUISA!$B$3,D2334))),ROW()-1,"")</f>
        <v/>
      </c>
    </row>
    <row r="2335" spans="1:14" x14ac:dyDescent="0.3">
      <c r="A2335" t="s">
        <v>7070</v>
      </c>
      <c r="B2335" t="s">
        <v>29</v>
      </c>
      <c r="C2335" t="s">
        <v>7071</v>
      </c>
      <c r="D2335" t="s">
        <v>7072</v>
      </c>
      <c r="E2335" t="s">
        <v>6144</v>
      </c>
      <c r="G2335" t="s">
        <v>33</v>
      </c>
      <c r="H2335" t="s">
        <v>34</v>
      </c>
      <c r="I2335" t="s">
        <v>6145</v>
      </c>
      <c r="M2335" t="s">
        <v>53</v>
      </c>
      <c r="N2335" t="str">
        <f>IF(AND(PESQUISA!$B$3&lt;&gt;"",OR(PESQUISA!$B$4="TODAS",B2335=PESQUISA!$B$4),ISNUMBER(SEARCH(PESQUISA!$B$3,D2335))),ROW()-1,"")</f>
        <v/>
      </c>
    </row>
    <row r="2336" spans="1:14" x14ac:dyDescent="0.3">
      <c r="A2336" t="s">
        <v>7073</v>
      </c>
      <c r="B2336" t="s">
        <v>29</v>
      </c>
      <c r="C2336" t="s">
        <v>7074</v>
      </c>
      <c r="D2336" t="s">
        <v>7075</v>
      </c>
      <c r="E2336" t="s">
        <v>6144</v>
      </c>
      <c r="F2336" s="7">
        <v>92.88</v>
      </c>
      <c r="G2336" t="s">
        <v>33</v>
      </c>
      <c r="H2336" t="s">
        <v>34</v>
      </c>
      <c r="I2336" t="s">
        <v>6145</v>
      </c>
      <c r="L2336" s="8">
        <v>0</v>
      </c>
      <c r="M2336" t="s">
        <v>36</v>
      </c>
      <c r="N2336" t="str">
        <f>IF(AND(PESQUISA!$B$3&lt;&gt;"",OR(PESQUISA!$B$4="TODAS",B2336=PESQUISA!$B$4),ISNUMBER(SEARCH(PESQUISA!$B$3,D2336))),ROW()-1,"")</f>
        <v/>
      </c>
    </row>
    <row r="2337" spans="1:14" x14ac:dyDescent="0.3">
      <c r="A2337" t="s">
        <v>7076</v>
      </c>
      <c r="B2337" t="s">
        <v>29</v>
      </c>
      <c r="C2337" t="s">
        <v>7077</v>
      </c>
      <c r="D2337" t="s">
        <v>7078</v>
      </c>
      <c r="E2337" t="s">
        <v>6144</v>
      </c>
      <c r="G2337" t="s">
        <v>33</v>
      </c>
      <c r="H2337" t="s">
        <v>34</v>
      </c>
      <c r="I2337" t="s">
        <v>6145</v>
      </c>
      <c r="M2337" t="s">
        <v>53</v>
      </c>
      <c r="N2337" t="str">
        <f>IF(AND(PESQUISA!$B$3&lt;&gt;"",OR(PESQUISA!$B$4="TODAS",B2337=PESQUISA!$B$4),ISNUMBER(SEARCH(PESQUISA!$B$3,D2337))),ROW()-1,"")</f>
        <v/>
      </c>
    </row>
    <row r="2338" spans="1:14" x14ac:dyDescent="0.3">
      <c r="A2338" t="s">
        <v>7079</v>
      </c>
      <c r="B2338" t="s">
        <v>29</v>
      </c>
      <c r="C2338" t="s">
        <v>7080</v>
      </c>
      <c r="D2338" t="s">
        <v>7081</v>
      </c>
      <c r="E2338" t="s">
        <v>6144</v>
      </c>
      <c r="G2338" t="s">
        <v>33</v>
      </c>
      <c r="H2338" t="s">
        <v>34</v>
      </c>
      <c r="I2338" t="s">
        <v>6145</v>
      </c>
      <c r="M2338" t="s">
        <v>53</v>
      </c>
      <c r="N2338" t="str">
        <f>IF(AND(PESQUISA!$B$3&lt;&gt;"",OR(PESQUISA!$B$4="TODAS",B2338=PESQUISA!$B$4),ISNUMBER(SEARCH(PESQUISA!$B$3,D2338))),ROW()-1,"")</f>
        <v/>
      </c>
    </row>
    <row r="2339" spans="1:14" x14ac:dyDescent="0.3">
      <c r="A2339" t="s">
        <v>7082</v>
      </c>
      <c r="B2339" t="s">
        <v>29</v>
      </c>
      <c r="C2339" t="s">
        <v>7083</v>
      </c>
      <c r="D2339" t="s">
        <v>7084</v>
      </c>
      <c r="E2339" t="s">
        <v>6144</v>
      </c>
      <c r="G2339" t="s">
        <v>33</v>
      </c>
      <c r="H2339" t="s">
        <v>34</v>
      </c>
      <c r="I2339" t="s">
        <v>6145</v>
      </c>
      <c r="M2339" t="s">
        <v>53</v>
      </c>
      <c r="N2339" t="str">
        <f>IF(AND(PESQUISA!$B$3&lt;&gt;"",OR(PESQUISA!$B$4="TODAS",B2339=PESQUISA!$B$4),ISNUMBER(SEARCH(PESQUISA!$B$3,D2339))),ROW()-1,"")</f>
        <v/>
      </c>
    </row>
    <row r="2340" spans="1:14" x14ac:dyDescent="0.3">
      <c r="A2340" t="s">
        <v>7085</v>
      </c>
      <c r="B2340" t="s">
        <v>29</v>
      </c>
      <c r="C2340" t="s">
        <v>7086</v>
      </c>
      <c r="D2340" t="s">
        <v>7087</v>
      </c>
      <c r="E2340" t="s">
        <v>6144</v>
      </c>
      <c r="F2340" s="7">
        <v>92.88</v>
      </c>
      <c r="G2340" t="s">
        <v>33</v>
      </c>
      <c r="H2340" t="s">
        <v>34</v>
      </c>
      <c r="I2340" t="s">
        <v>6145</v>
      </c>
      <c r="L2340" s="8">
        <v>0</v>
      </c>
      <c r="M2340" t="s">
        <v>36</v>
      </c>
      <c r="N2340" t="str">
        <f>IF(AND(PESQUISA!$B$3&lt;&gt;"",OR(PESQUISA!$B$4="TODAS",B2340=PESQUISA!$B$4),ISNUMBER(SEARCH(PESQUISA!$B$3,D2340))),ROW()-1,"")</f>
        <v/>
      </c>
    </row>
    <row r="2341" spans="1:14" x14ac:dyDescent="0.3">
      <c r="A2341" t="s">
        <v>7088</v>
      </c>
      <c r="B2341" t="s">
        <v>29</v>
      </c>
      <c r="C2341" t="s">
        <v>7089</v>
      </c>
      <c r="D2341" t="s">
        <v>7090</v>
      </c>
      <c r="E2341" t="s">
        <v>6144</v>
      </c>
      <c r="F2341" s="7">
        <v>47.6</v>
      </c>
      <c r="G2341" t="s">
        <v>33</v>
      </c>
      <c r="H2341" t="s">
        <v>34</v>
      </c>
      <c r="I2341" t="s">
        <v>6145</v>
      </c>
      <c r="L2341" s="8">
        <v>1</v>
      </c>
      <c r="M2341" t="s">
        <v>36</v>
      </c>
      <c r="N2341" t="str">
        <f>IF(AND(PESQUISA!$B$3&lt;&gt;"",OR(PESQUISA!$B$4="TODAS",B2341=PESQUISA!$B$4),ISNUMBER(SEARCH(PESQUISA!$B$3,D2341))),ROW()-1,"")</f>
        <v/>
      </c>
    </row>
    <row r="2342" spans="1:14" x14ac:dyDescent="0.3">
      <c r="A2342" t="s">
        <v>7091</v>
      </c>
      <c r="B2342" t="s">
        <v>29</v>
      </c>
      <c r="C2342" t="s">
        <v>7092</v>
      </c>
      <c r="D2342" t="s">
        <v>7093</v>
      </c>
      <c r="E2342" t="s">
        <v>6144</v>
      </c>
      <c r="F2342" s="7">
        <v>12.58</v>
      </c>
      <c r="G2342" t="s">
        <v>33</v>
      </c>
      <c r="H2342" t="s">
        <v>34</v>
      </c>
      <c r="I2342" t="s">
        <v>6145</v>
      </c>
      <c r="L2342" s="8">
        <v>1</v>
      </c>
      <c r="M2342" t="s">
        <v>36</v>
      </c>
      <c r="N2342" t="str">
        <f>IF(AND(PESQUISA!$B$3&lt;&gt;"",OR(PESQUISA!$B$4="TODAS",B2342=PESQUISA!$B$4),ISNUMBER(SEARCH(PESQUISA!$B$3,D2342))),ROW()-1,"")</f>
        <v/>
      </c>
    </row>
    <row r="2343" spans="1:14" x14ac:dyDescent="0.3">
      <c r="A2343" t="s">
        <v>7094</v>
      </c>
      <c r="B2343" t="s">
        <v>29</v>
      </c>
      <c r="C2343" t="s">
        <v>7095</v>
      </c>
      <c r="D2343" t="s">
        <v>7096</v>
      </c>
      <c r="E2343" t="s">
        <v>6144</v>
      </c>
      <c r="F2343" s="7">
        <v>59.5</v>
      </c>
      <c r="G2343" t="s">
        <v>33</v>
      </c>
      <c r="H2343" t="s">
        <v>34</v>
      </c>
      <c r="I2343" t="s">
        <v>6145</v>
      </c>
      <c r="L2343" s="8">
        <v>1</v>
      </c>
      <c r="M2343" t="s">
        <v>36</v>
      </c>
      <c r="N2343" t="str">
        <f>IF(AND(PESQUISA!$B$3&lt;&gt;"",OR(PESQUISA!$B$4="TODAS",B2343=PESQUISA!$B$4),ISNUMBER(SEARCH(PESQUISA!$B$3,D2343))),ROW()-1,"")</f>
        <v/>
      </c>
    </row>
    <row r="2344" spans="1:14" x14ac:dyDescent="0.3">
      <c r="A2344" t="s">
        <v>7097</v>
      </c>
      <c r="B2344" t="s">
        <v>29</v>
      </c>
      <c r="C2344" t="s">
        <v>7098</v>
      </c>
      <c r="D2344" t="s">
        <v>7099</v>
      </c>
      <c r="E2344" t="s">
        <v>6144</v>
      </c>
      <c r="F2344" s="7">
        <v>66.55</v>
      </c>
      <c r="G2344" t="s">
        <v>33</v>
      </c>
      <c r="H2344" t="s">
        <v>34</v>
      </c>
      <c r="I2344" t="s">
        <v>6145</v>
      </c>
      <c r="L2344" s="8">
        <v>0</v>
      </c>
      <c r="M2344" t="s">
        <v>36</v>
      </c>
      <c r="N2344" t="str">
        <f>IF(AND(PESQUISA!$B$3&lt;&gt;"",OR(PESQUISA!$B$4="TODAS",B2344=PESQUISA!$B$4),ISNUMBER(SEARCH(PESQUISA!$B$3,D2344))),ROW()-1,"")</f>
        <v/>
      </c>
    </row>
    <row r="2345" spans="1:14" x14ac:dyDescent="0.3">
      <c r="A2345" t="s">
        <v>7100</v>
      </c>
      <c r="B2345" t="s">
        <v>29</v>
      </c>
      <c r="C2345" t="s">
        <v>7101</v>
      </c>
      <c r="D2345" t="s">
        <v>7102</v>
      </c>
      <c r="E2345" t="s">
        <v>6144</v>
      </c>
      <c r="F2345" s="7">
        <v>53.86</v>
      </c>
      <c r="G2345" t="s">
        <v>33</v>
      </c>
      <c r="H2345" t="s">
        <v>34</v>
      </c>
      <c r="I2345" t="s">
        <v>6145</v>
      </c>
      <c r="L2345" s="8">
        <v>1</v>
      </c>
      <c r="M2345" t="s">
        <v>36</v>
      </c>
      <c r="N2345" t="str">
        <f>IF(AND(PESQUISA!$B$3&lt;&gt;"",OR(PESQUISA!$B$4="TODAS",B2345=PESQUISA!$B$4),ISNUMBER(SEARCH(PESQUISA!$B$3,D2345))),ROW()-1,"")</f>
        <v/>
      </c>
    </row>
    <row r="2346" spans="1:14" x14ac:dyDescent="0.3">
      <c r="A2346" t="s">
        <v>7103</v>
      </c>
      <c r="B2346" t="s">
        <v>29</v>
      </c>
      <c r="C2346" t="s">
        <v>7104</v>
      </c>
      <c r="D2346" t="s">
        <v>7105</v>
      </c>
      <c r="E2346" t="s">
        <v>6144</v>
      </c>
      <c r="F2346" s="7">
        <v>14.23</v>
      </c>
      <c r="G2346" t="s">
        <v>33</v>
      </c>
      <c r="H2346" t="s">
        <v>34</v>
      </c>
      <c r="I2346" t="s">
        <v>6145</v>
      </c>
      <c r="L2346" s="8">
        <v>1</v>
      </c>
      <c r="M2346" t="s">
        <v>36</v>
      </c>
      <c r="N2346" t="str">
        <f>IF(AND(PESQUISA!$B$3&lt;&gt;"",OR(PESQUISA!$B$4="TODAS",B2346=PESQUISA!$B$4),ISNUMBER(SEARCH(PESQUISA!$B$3,D2346))),ROW()-1,"")</f>
        <v/>
      </c>
    </row>
    <row r="2347" spans="1:14" x14ac:dyDescent="0.3">
      <c r="A2347" t="s">
        <v>7106</v>
      </c>
      <c r="B2347" t="s">
        <v>29</v>
      </c>
      <c r="C2347" t="s">
        <v>7107</v>
      </c>
      <c r="D2347" t="s">
        <v>7108</v>
      </c>
      <c r="E2347" t="s">
        <v>6144</v>
      </c>
      <c r="F2347" s="7">
        <v>67.319999999999993</v>
      </c>
      <c r="G2347" t="s">
        <v>33</v>
      </c>
      <c r="H2347" t="s">
        <v>34</v>
      </c>
      <c r="I2347" t="s">
        <v>6145</v>
      </c>
      <c r="L2347" s="8">
        <v>1</v>
      </c>
      <c r="M2347" t="s">
        <v>36</v>
      </c>
      <c r="N2347" t="str">
        <f>IF(AND(PESQUISA!$B$3&lt;&gt;"",OR(PESQUISA!$B$4="TODAS",B2347=PESQUISA!$B$4),ISNUMBER(SEARCH(PESQUISA!$B$3,D2347))),ROW()-1,"")</f>
        <v/>
      </c>
    </row>
    <row r="2348" spans="1:14" x14ac:dyDescent="0.3">
      <c r="A2348" t="s">
        <v>7109</v>
      </c>
      <c r="B2348" t="s">
        <v>29</v>
      </c>
      <c r="C2348" t="s">
        <v>7110</v>
      </c>
      <c r="D2348" t="s">
        <v>7111</v>
      </c>
      <c r="E2348" t="s">
        <v>6144</v>
      </c>
      <c r="F2348" s="7">
        <v>92.88</v>
      </c>
      <c r="G2348" t="s">
        <v>33</v>
      </c>
      <c r="H2348" t="s">
        <v>34</v>
      </c>
      <c r="I2348" t="s">
        <v>6145</v>
      </c>
      <c r="L2348" s="8">
        <v>0</v>
      </c>
      <c r="M2348" t="s">
        <v>36</v>
      </c>
      <c r="N2348" t="str">
        <f>IF(AND(PESQUISA!$B$3&lt;&gt;"",OR(PESQUISA!$B$4="TODAS",B2348=PESQUISA!$B$4),ISNUMBER(SEARCH(PESQUISA!$B$3,D2348))),ROW()-1,"")</f>
        <v/>
      </c>
    </row>
    <row r="2349" spans="1:14" x14ac:dyDescent="0.3">
      <c r="A2349" t="s">
        <v>7112</v>
      </c>
      <c r="B2349" t="s">
        <v>29</v>
      </c>
      <c r="C2349" t="s">
        <v>7113</v>
      </c>
      <c r="D2349" t="s">
        <v>7114</v>
      </c>
      <c r="E2349" t="s">
        <v>6144</v>
      </c>
      <c r="F2349" s="7">
        <v>4.32</v>
      </c>
      <c r="G2349" t="s">
        <v>33</v>
      </c>
      <c r="H2349" t="s">
        <v>34</v>
      </c>
      <c r="I2349" t="s">
        <v>6145</v>
      </c>
      <c r="L2349" s="8">
        <v>1</v>
      </c>
      <c r="M2349" t="s">
        <v>36</v>
      </c>
      <c r="N2349" t="str">
        <f>IF(AND(PESQUISA!$B$3&lt;&gt;"",OR(PESQUISA!$B$4="TODAS",B2349=PESQUISA!$B$4),ISNUMBER(SEARCH(PESQUISA!$B$3,D2349))),ROW()-1,"")</f>
        <v/>
      </c>
    </row>
    <row r="2350" spans="1:14" x14ac:dyDescent="0.3">
      <c r="A2350" t="s">
        <v>7115</v>
      </c>
      <c r="B2350" t="s">
        <v>29</v>
      </c>
      <c r="C2350" t="s">
        <v>7116</v>
      </c>
      <c r="D2350" t="s">
        <v>7117</v>
      </c>
      <c r="E2350" t="s">
        <v>6144</v>
      </c>
      <c r="F2350" s="7">
        <v>1.5</v>
      </c>
      <c r="G2350" t="s">
        <v>33</v>
      </c>
      <c r="H2350" t="s">
        <v>34</v>
      </c>
      <c r="I2350" t="s">
        <v>6145</v>
      </c>
      <c r="L2350" s="8">
        <v>1</v>
      </c>
      <c r="M2350" t="s">
        <v>36</v>
      </c>
      <c r="N2350" t="str">
        <f>IF(AND(PESQUISA!$B$3&lt;&gt;"",OR(PESQUISA!$B$4="TODAS",B2350=PESQUISA!$B$4),ISNUMBER(SEARCH(PESQUISA!$B$3,D2350))),ROW()-1,"")</f>
        <v/>
      </c>
    </row>
    <row r="2351" spans="1:14" x14ac:dyDescent="0.3">
      <c r="A2351" t="s">
        <v>7118</v>
      </c>
      <c r="B2351" t="s">
        <v>29</v>
      </c>
      <c r="C2351" t="s">
        <v>7119</v>
      </c>
      <c r="D2351" t="s">
        <v>7120</v>
      </c>
      <c r="E2351" t="s">
        <v>6144</v>
      </c>
      <c r="F2351" s="7">
        <v>5.4</v>
      </c>
      <c r="G2351" t="s">
        <v>33</v>
      </c>
      <c r="H2351" t="s">
        <v>34</v>
      </c>
      <c r="I2351" t="s">
        <v>6145</v>
      </c>
      <c r="L2351" s="8">
        <v>1</v>
      </c>
      <c r="M2351" t="s">
        <v>36</v>
      </c>
      <c r="N2351" t="str">
        <f>IF(AND(PESQUISA!$B$3&lt;&gt;"",OR(PESQUISA!$B$4="TODAS",B2351=PESQUISA!$B$4),ISNUMBER(SEARCH(PESQUISA!$B$3,D2351))),ROW()-1,"")</f>
        <v/>
      </c>
    </row>
    <row r="2352" spans="1:14" x14ac:dyDescent="0.3">
      <c r="A2352" t="s">
        <v>7121</v>
      </c>
      <c r="B2352" t="s">
        <v>29</v>
      </c>
      <c r="C2352" t="s">
        <v>7122</v>
      </c>
      <c r="D2352" t="s">
        <v>7123</v>
      </c>
      <c r="E2352" t="s">
        <v>6144</v>
      </c>
      <c r="F2352" s="7">
        <v>3.19</v>
      </c>
      <c r="G2352" t="s">
        <v>33</v>
      </c>
      <c r="H2352" t="s">
        <v>34</v>
      </c>
      <c r="I2352" t="s">
        <v>6145</v>
      </c>
      <c r="L2352" s="8">
        <v>0</v>
      </c>
      <c r="M2352" t="s">
        <v>36</v>
      </c>
      <c r="N2352" t="str">
        <f>IF(AND(PESQUISA!$B$3&lt;&gt;"",OR(PESQUISA!$B$4="TODAS",B2352=PESQUISA!$B$4),ISNUMBER(SEARCH(PESQUISA!$B$3,D2352))),ROW()-1,"")</f>
        <v/>
      </c>
    </row>
    <row r="2353" spans="1:14" x14ac:dyDescent="0.3">
      <c r="A2353" t="s">
        <v>7124</v>
      </c>
      <c r="B2353" t="s">
        <v>29</v>
      </c>
      <c r="C2353" t="s">
        <v>7125</v>
      </c>
      <c r="D2353" t="s">
        <v>7126</v>
      </c>
      <c r="E2353" t="s">
        <v>6144</v>
      </c>
      <c r="F2353" s="7">
        <v>27.91</v>
      </c>
      <c r="G2353" t="s">
        <v>33</v>
      </c>
      <c r="H2353" t="s">
        <v>34</v>
      </c>
      <c r="I2353" t="s">
        <v>6145</v>
      </c>
      <c r="L2353" s="8">
        <v>1</v>
      </c>
      <c r="M2353" t="s">
        <v>36</v>
      </c>
      <c r="N2353" t="str">
        <f>IF(AND(PESQUISA!$B$3&lt;&gt;"",OR(PESQUISA!$B$4="TODAS",B2353=PESQUISA!$B$4),ISNUMBER(SEARCH(PESQUISA!$B$3,D2353))),ROW()-1,"")</f>
        <v/>
      </c>
    </row>
    <row r="2354" spans="1:14" x14ac:dyDescent="0.3">
      <c r="A2354" t="s">
        <v>7127</v>
      </c>
      <c r="B2354" t="s">
        <v>29</v>
      </c>
      <c r="C2354" t="s">
        <v>7128</v>
      </c>
      <c r="D2354" t="s">
        <v>7129</v>
      </c>
      <c r="E2354" t="s">
        <v>6144</v>
      </c>
      <c r="F2354" s="7">
        <v>4.4000000000000004</v>
      </c>
      <c r="G2354" t="s">
        <v>33</v>
      </c>
      <c r="H2354" t="s">
        <v>34</v>
      </c>
      <c r="I2354" t="s">
        <v>6145</v>
      </c>
      <c r="L2354" s="8">
        <v>1</v>
      </c>
      <c r="M2354" t="s">
        <v>36</v>
      </c>
      <c r="N2354" t="str">
        <f>IF(AND(PESQUISA!$B$3&lt;&gt;"",OR(PESQUISA!$B$4="TODAS",B2354=PESQUISA!$B$4),ISNUMBER(SEARCH(PESQUISA!$B$3,D2354))),ROW()-1,"")</f>
        <v/>
      </c>
    </row>
    <row r="2355" spans="1:14" x14ac:dyDescent="0.3">
      <c r="A2355" t="s">
        <v>7130</v>
      </c>
      <c r="B2355" t="s">
        <v>29</v>
      </c>
      <c r="C2355" t="s">
        <v>7131</v>
      </c>
      <c r="D2355" t="s">
        <v>7132</v>
      </c>
      <c r="E2355" t="s">
        <v>6144</v>
      </c>
      <c r="F2355" s="7">
        <v>10.88</v>
      </c>
      <c r="G2355" t="s">
        <v>33</v>
      </c>
      <c r="H2355" t="s">
        <v>34</v>
      </c>
      <c r="I2355" t="s">
        <v>6145</v>
      </c>
      <c r="L2355" s="8">
        <v>1</v>
      </c>
      <c r="M2355" t="s">
        <v>36</v>
      </c>
      <c r="N2355" t="str">
        <f>IF(AND(PESQUISA!$B$3&lt;&gt;"",OR(PESQUISA!$B$4="TODAS",B2355=PESQUISA!$B$4),ISNUMBER(SEARCH(PESQUISA!$B$3,D2355))),ROW()-1,"")</f>
        <v/>
      </c>
    </row>
    <row r="2356" spans="1:14" x14ac:dyDescent="0.3">
      <c r="A2356" t="s">
        <v>7133</v>
      </c>
      <c r="B2356" t="s">
        <v>29</v>
      </c>
      <c r="C2356" t="s">
        <v>7134</v>
      </c>
      <c r="D2356" t="s">
        <v>7135</v>
      </c>
      <c r="E2356" t="s">
        <v>6144</v>
      </c>
      <c r="F2356" s="7">
        <v>46.54</v>
      </c>
      <c r="G2356" t="s">
        <v>33</v>
      </c>
      <c r="H2356" t="s">
        <v>34</v>
      </c>
      <c r="I2356" t="s">
        <v>6145</v>
      </c>
      <c r="L2356" s="8">
        <v>1</v>
      </c>
      <c r="M2356" t="s">
        <v>36</v>
      </c>
      <c r="N2356" t="str">
        <f>IF(AND(PESQUISA!$B$3&lt;&gt;"",OR(PESQUISA!$B$4="TODAS",B2356=PESQUISA!$B$4),ISNUMBER(SEARCH(PESQUISA!$B$3,D2356))),ROW()-1,"")</f>
        <v/>
      </c>
    </row>
    <row r="2357" spans="1:14" x14ac:dyDescent="0.3">
      <c r="A2357" t="s">
        <v>7136</v>
      </c>
      <c r="B2357" t="s">
        <v>29</v>
      </c>
      <c r="C2357" t="s">
        <v>7137</v>
      </c>
      <c r="D2357" t="s">
        <v>7138</v>
      </c>
      <c r="E2357" t="s">
        <v>6144</v>
      </c>
      <c r="F2357" s="7">
        <v>159.87</v>
      </c>
      <c r="G2357" t="s">
        <v>33</v>
      </c>
      <c r="H2357" t="s">
        <v>34</v>
      </c>
      <c r="I2357" t="s">
        <v>6145</v>
      </c>
      <c r="L2357" s="8">
        <v>0</v>
      </c>
      <c r="M2357" t="s">
        <v>36</v>
      </c>
      <c r="N2357" t="str">
        <f>IF(AND(PESQUISA!$B$3&lt;&gt;"",OR(PESQUISA!$B$4="TODAS",B2357=PESQUISA!$B$4),ISNUMBER(SEARCH(PESQUISA!$B$3,D2357))),ROW()-1,"")</f>
        <v/>
      </c>
    </row>
    <row r="2358" spans="1:14" x14ac:dyDescent="0.3">
      <c r="A2358" t="s">
        <v>7139</v>
      </c>
      <c r="B2358" t="s">
        <v>29</v>
      </c>
      <c r="C2358" t="s">
        <v>7140</v>
      </c>
      <c r="D2358" t="s">
        <v>7141</v>
      </c>
      <c r="E2358" t="s">
        <v>6144</v>
      </c>
      <c r="G2358" t="s">
        <v>33</v>
      </c>
      <c r="H2358" t="s">
        <v>34</v>
      </c>
      <c r="I2358" t="s">
        <v>6145</v>
      </c>
      <c r="M2358" t="s">
        <v>53</v>
      </c>
      <c r="N2358" t="str">
        <f>IF(AND(PESQUISA!$B$3&lt;&gt;"",OR(PESQUISA!$B$4="TODAS",B2358=PESQUISA!$B$4),ISNUMBER(SEARCH(PESQUISA!$B$3,D2358))),ROW()-1,"")</f>
        <v/>
      </c>
    </row>
    <row r="2359" spans="1:14" x14ac:dyDescent="0.3">
      <c r="A2359" t="s">
        <v>7142</v>
      </c>
      <c r="B2359" t="s">
        <v>29</v>
      </c>
      <c r="C2359" t="s">
        <v>7143</v>
      </c>
      <c r="D2359" t="s">
        <v>7144</v>
      </c>
      <c r="E2359" t="s">
        <v>6144</v>
      </c>
      <c r="G2359" t="s">
        <v>33</v>
      </c>
      <c r="H2359" t="s">
        <v>34</v>
      </c>
      <c r="I2359" t="s">
        <v>6145</v>
      </c>
      <c r="M2359" t="s">
        <v>53</v>
      </c>
      <c r="N2359" t="str">
        <f>IF(AND(PESQUISA!$B$3&lt;&gt;"",OR(PESQUISA!$B$4="TODAS",B2359=PESQUISA!$B$4),ISNUMBER(SEARCH(PESQUISA!$B$3,D2359))),ROW()-1,"")</f>
        <v/>
      </c>
    </row>
    <row r="2360" spans="1:14" x14ac:dyDescent="0.3">
      <c r="A2360" t="s">
        <v>7145</v>
      </c>
      <c r="B2360" t="s">
        <v>29</v>
      </c>
      <c r="C2360" t="s">
        <v>7146</v>
      </c>
      <c r="D2360" t="s">
        <v>7147</v>
      </c>
      <c r="E2360" t="s">
        <v>6144</v>
      </c>
      <c r="G2360" t="s">
        <v>33</v>
      </c>
      <c r="H2360" t="s">
        <v>34</v>
      </c>
      <c r="I2360" t="s">
        <v>6145</v>
      </c>
      <c r="M2360" t="s">
        <v>53</v>
      </c>
      <c r="N2360" t="str">
        <f>IF(AND(PESQUISA!$B$3&lt;&gt;"",OR(PESQUISA!$B$4="TODAS",B2360=PESQUISA!$B$4),ISNUMBER(SEARCH(PESQUISA!$B$3,D2360))),ROW()-1,"")</f>
        <v/>
      </c>
    </row>
    <row r="2361" spans="1:14" x14ac:dyDescent="0.3">
      <c r="A2361" t="s">
        <v>7148</v>
      </c>
      <c r="B2361" t="s">
        <v>29</v>
      </c>
      <c r="C2361" t="s">
        <v>7149</v>
      </c>
      <c r="D2361" t="s">
        <v>7150</v>
      </c>
      <c r="E2361" t="s">
        <v>6144</v>
      </c>
      <c r="F2361" s="7">
        <v>125.06</v>
      </c>
      <c r="G2361" t="s">
        <v>33</v>
      </c>
      <c r="H2361" t="s">
        <v>34</v>
      </c>
      <c r="I2361" t="s">
        <v>6145</v>
      </c>
      <c r="L2361" s="8">
        <v>1</v>
      </c>
      <c r="M2361" t="s">
        <v>36</v>
      </c>
      <c r="N2361" t="str">
        <f>IF(AND(PESQUISA!$B$3&lt;&gt;"",OR(PESQUISA!$B$4="TODAS",B2361=PESQUISA!$B$4),ISNUMBER(SEARCH(PESQUISA!$B$3,D2361))),ROW()-1,"")</f>
        <v/>
      </c>
    </row>
    <row r="2362" spans="1:14" x14ac:dyDescent="0.3">
      <c r="A2362" t="s">
        <v>7151</v>
      </c>
      <c r="B2362" t="s">
        <v>29</v>
      </c>
      <c r="C2362" t="s">
        <v>7152</v>
      </c>
      <c r="D2362" t="s">
        <v>7153</v>
      </c>
      <c r="E2362" t="s">
        <v>6144</v>
      </c>
      <c r="F2362" s="7">
        <v>38.29</v>
      </c>
      <c r="G2362" t="s">
        <v>33</v>
      </c>
      <c r="H2362" t="s">
        <v>34</v>
      </c>
      <c r="I2362" t="s">
        <v>6145</v>
      </c>
      <c r="L2362" s="8">
        <v>1</v>
      </c>
      <c r="M2362" t="s">
        <v>36</v>
      </c>
      <c r="N2362" t="str">
        <f>IF(AND(PESQUISA!$B$3&lt;&gt;"",OR(PESQUISA!$B$4="TODAS",B2362=PESQUISA!$B$4),ISNUMBER(SEARCH(PESQUISA!$B$3,D2362))),ROW()-1,"")</f>
        <v/>
      </c>
    </row>
    <row r="2363" spans="1:14" x14ac:dyDescent="0.3">
      <c r="A2363" t="s">
        <v>7154</v>
      </c>
      <c r="B2363" t="s">
        <v>29</v>
      </c>
      <c r="C2363" t="s">
        <v>7155</v>
      </c>
      <c r="D2363" t="s">
        <v>7156</v>
      </c>
      <c r="E2363" t="s">
        <v>6144</v>
      </c>
      <c r="F2363" s="7">
        <v>223.08</v>
      </c>
      <c r="G2363" t="s">
        <v>33</v>
      </c>
      <c r="H2363" t="s">
        <v>34</v>
      </c>
      <c r="I2363" t="s">
        <v>6145</v>
      </c>
      <c r="L2363" s="8">
        <v>1</v>
      </c>
      <c r="M2363" t="s">
        <v>36</v>
      </c>
      <c r="N2363" t="str">
        <f>IF(AND(PESQUISA!$B$3&lt;&gt;"",OR(PESQUISA!$B$4="TODAS",B2363=PESQUISA!$B$4),ISNUMBER(SEARCH(PESQUISA!$B$3,D2363))),ROW()-1,"")</f>
        <v/>
      </c>
    </row>
    <row r="2364" spans="1:14" x14ac:dyDescent="0.3">
      <c r="A2364" t="s">
        <v>7157</v>
      </c>
      <c r="B2364" t="s">
        <v>29</v>
      </c>
      <c r="C2364" t="s">
        <v>7158</v>
      </c>
      <c r="D2364" t="s">
        <v>7159</v>
      </c>
      <c r="E2364" t="s">
        <v>6144</v>
      </c>
      <c r="F2364" s="7">
        <v>172.6</v>
      </c>
      <c r="G2364" t="s">
        <v>33</v>
      </c>
      <c r="H2364" t="s">
        <v>34</v>
      </c>
      <c r="I2364" t="s">
        <v>6145</v>
      </c>
      <c r="L2364" s="8">
        <v>0</v>
      </c>
      <c r="M2364" t="s">
        <v>36</v>
      </c>
      <c r="N2364" t="str">
        <f>IF(AND(PESQUISA!$B$3&lt;&gt;"",OR(PESQUISA!$B$4="TODAS",B2364=PESQUISA!$B$4),ISNUMBER(SEARCH(PESQUISA!$B$3,D2364))),ROW()-1,"")</f>
        <v/>
      </c>
    </row>
    <row r="2365" spans="1:14" x14ac:dyDescent="0.3">
      <c r="A2365" t="s">
        <v>7160</v>
      </c>
      <c r="B2365" t="s">
        <v>29</v>
      </c>
      <c r="C2365" t="s">
        <v>7161</v>
      </c>
      <c r="D2365" t="s">
        <v>7162</v>
      </c>
      <c r="E2365" t="s">
        <v>6144</v>
      </c>
      <c r="F2365" s="7">
        <v>292.14999999999998</v>
      </c>
      <c r="G2365" t="s">
        <v>33</v>
      </c>
      <c r="H2365" t="s">
        <v>34</v>
      </c>
      <c r="I2365" t="s">
        <v>6145</v>
      </c>
      <c r="L2365" s="8">
        <v>1</v>
      </c>
      <c r="M2365" t="s">
        <v>36</v>
      </c>
      <c r="N2365" t="str">
        <f>IF(AND(PESQUISA!$B$3&lt;&gt;"",OR(PESQUISA!$B$4="TODAS",B2365=PESQUISA!$B$4),ISNUMBER(SEARCH(PESQUISA!$B$3,D2365))),ROW()-1,"")</f>
        <v/>
      </c>
    </row>
    <row r="2366" spans="1:14" x14ac:dyDescent="0.3">
      <c r="A2366" t="s">
        <v>7163</v>
      </c>
      <c r="B2366" t="s">
        <v>29</v>
      </c>
      <c r="C2366" t="s">
        <v>7164</v>
      </c>
      <c r="D2366" t="s">
        <v>7165</v>
      </c>
      <c r="E2366" t="s">
        <v>6144</v>
      </c>
      <c r="F2366" s="7">
        <v>89.46</v>
      </c>
      <c r="G2366" t="s">
        <v>33</v>
      </c>
      <c r="H2366" t="s">
        <v>34</v>
      </c>
      <c r="I2366" t="s">
        <v>6145</v>
      </c>
      <c r="L2366" s="8">
        <v>1</v>
      </c>
      <c r="M2366" t="s">
        <v>36</v>
      </c>
      <c r="N2366" t="str">
        <f>IF(AND(PESQUISA!$B$3&lt;&gt;"",OR(PESQUISA!$B$4="TODAS",B2366=PESQUISA!$B$4),ISNUMBER(SEARCH(PESQUISA!$B$3,D2366))),ROW()-1,"")</f>
        <v/>
      </c>
    </row>
    <row r="2367" spans="1:14" x14ac:dyDescent="0.3">
      <c r="A2367" t="s">
        <v>7166</v>
      </c>
      <c r="B2367" t="s">
        <v>29</v>
      </c>
      <c r="C2367" t="s">
        <v>7167</v>
      </c>
      <c r="D2367" t="s">
        <v>7168</v>
      </c>
      <c r="E2367" t="s">
        <v>6144</v>
      </c>
      <c r="F2367" s="7">
        <v>521.12</v>
      </c>
      <c r="G2367" t="s">
        <v>33</v>
      </c>
      <c r="H2367" t="s">
        <v>34</v>
      </c>
      <c r="I2367" t="s">
        <v>6145</v>
      </c>
      <c r="L2367" s="8">
        <v>1</v>
      </c>
      <c r="M2367" t="s">
        <v>36</v>
      </c>
      <c r="N2367" t="str">
        <f>IF(AND(PESQUISA!$B$3&lt;&gt;"",OR(PESQUISA!$B$4="TODAS",B2367=PESQUISA!$B$4),ISNUMBER(SEARCH(PESQUISA!$B$3,D2367))),ROW()-1,"")</f>
        <v/>
      </c>
    </row>
    <row r="2368" spans="1:14" x14ac:dyDescent="0.3">
      <c r="A2368" t="s">
        <v>7169</v>
      </c>
      <c r="B2368" t="s">
        <v>29</v>
      </c>
      <c r="C2368" t="s">
        <v>7170</v>
      </c>
      <c r="D2368" t="s">
        <v>7171</v>
      </c>
      <c r="E2368" t="s">
        <v>6144</v>
      </c>
      <c r="F2368" s="7">
        <v>456.45</v>
      </c>
      <c r="G2368" t="s">
        <v>33</v>
      </c>
      <c r="H2368" t="s">
        <v>34</v>
      </c>
      <c r="I2368" t="s">
        <v>6145</v>
      </c>
      <c r="L2368" s="8">
        <v>0</v>
      </c>
      <c r="M2368" t="s">
        <v>36</v>
      </c>
      <c r="N2368" t="str">
        <f>IF(AND(PESQUISA!$B$3&lt;&gt;"",OR(PESQUISA!$B$4="TODAS",B2368=PESQUISA!$B$4),ISNUMBER(SEARCH(PESQUISA!$B$3,D2368))),ROW()-1,"")</f>
        <v/>
      </c>
    </row>
    <row r="2369" spans="1:14" x14ac:dyDescent="0.3">
      <c r="A2369" t="s">
        <v>7172</v>
      </c>
      <c r="B2369" t="s">
        <v>29</v>
      </c>
      <c r="C2369" t="s">
        <v>7173</v>
      </c>
      <c r="D2369" t="s">
        <v>7174</v>
      </c>
      <c r="E2369" t="s">
        <v>6144</v>
      </c>
      <c r="G2369" t="s">
        <v>33</v>
      </c>
      <c r="H2369" t="s">
        <v>34</v>
      </c>
      <c r="I2369" t="s">
        <v>6145</v>
      </c>
      <c r="M2369" t="s">
        <v>53</v>
      </c>
      <c r="N2369" t="str">
        <f>IF(AND(PESQUISA!$B$3&lt;&gt;"",OR(PESQUISA!$B$4="TODAS",B2369=PESQUISA!$B$4),ISNUMBER(SEARCH(PESQUISA!$B$3,D2369))),ROW()-1,"")</f>
        <v/>
      </c>
    </row>
    <row r="2370" spans="1:14" x14ac:dyDescent="0.3">
      <c r="A2370" t="s">
        <v>7175</v>
      </c>
      <c r="B2370" t="s">
        <v>29</v>
      </c>
      <c r="C2370" t="s">
        <v>7176</v>
      </c>
      <c r="D2370" t="s">
        <v>7177</v>
      </c>
      <c r="E2370" t="s">
        <v>6144</v>
      </c>
      <c r="G2370" t="s">
        <v>33</v>
      </c>
      <c r="H2370" t="s">
        <v>34</v>
      </c>
      <c r="I2370" t="s">
        <v>6145</v>
      </c>
      <c r="M2370" t="s">
        <v>53</v>
      </c>
      <c r="N2370" t="str">
        <f>IF(AND(PESQUISA!$B$3&lt;&gt;"",OR(PESQUISA!$B$4="TODAS",B2370=PESQUISA!$B$4),ISNUMBER(SEARCH(PESQUISA!$B$3,D2370))),ROW()-1,"")</f>
        <v/>
      </c>
    </row>
    <row r="2371" spans="1:14" x14ac:dyDescent="0.3">
      <c r="A2371" t="s">
        <v>7178</v>
      </c>
      <c r="B2371" t="s">
        <v>29</v>
      </c>
      <c r="C2371" t="s">
        <v>7179</v>
      </c>
      <c r="D2371" t="s">
        <v>7180</v>
      </c>
      <c r="E2371" t="s">
        <v>6144</v>
      </c>
      <c r="G2371" t="s">
        <v>33</v>
      </c>
      <c r="H2371" t="s">
        <v>34</v>
      </c>
      <c r="I2371" t="s">
        <v>6145</v>
      </c>
      <c r="M2371" t="s">
        <v>53</v>
      </c>
      <c r="N2371" t="str">
        <f>IF(AND(PESQUISA!$B$3&lt;&gt;"",OR(PESQUISA!$B$4="TODAS",B2371=PESQUISA!$B$4),ISNUMBER(SEARCH(PESQUISA!$B$3,D2371))),ROW()-1,"")</f>
        <v/>
      </c>
    </row>
    <row r="2372" spans="1:14" x14ac:dyDescent="0.3">
      <c r="A2372" t="s">
        <v>7181</v>
      </c>
      <c r="B2372" t="s">
        <v>29</v>
      </c>
      <c r="C2372" t="s">
        <v>7182</v>
      </c>
      <c r="D2372" t="s">
        <v>7183</v>
      </c>
      <c r="E2372" t="s">
        <v>6144</v>
      </c>
      <c r="F2372" s="7">
        <v>1.1000000000000001</v>
      </c>
      <c r="G2372" t="s">
        <v>33</v>
      </c>
      <c r="H2372" t="s">
        <v>34</v>
      </c>
      <c r="I2372" t="s">
        <v>6145</v>
      </c>
      <c r="L2372" s="8">
        <v>0</v>
      </c>
      <c r="M2372" t="s">
        <v>36</v>
      </c>
      <c r="N2372" t="str">
        <f>IF(AND(PESQUISA!$B$3&lt;&gt;"",OR(PESQUISA!$B$4="TODAS",B2372=PESQUISA!$B$4),ISNUMBER(SEARCH(PESQUISA!$B$3,D2372))),ROW()-1,"")</f>
        <v/>
      </c>
    </row>
    <row r="2373" spans="1:14" x14ac:dyDescent="0.3">
      <c r="A2373" t="s">
        <v>7184</v>
      </c>
      <c r="B2373" t="s">
        <v>29</v>
      </c>
      <c r="C2373" t="s">
        <v>7185</v>
      </c>
      <c r="D2373" t="s">
        <v>7186</v>
      </c>
      <c r="E2373" t="s">
        <v>6144</v>
      </c>
      <c r="F2373" s="7">
        <v>0.31</v>
      </c>
      <c r="G2373" t="s">
        <v>33</v>
      </c>
      <c r="H2373" t="s">
        <v>34</v>
      </c>
      <c r="I2373" t="s">
        <v>6145</v>
      </c>
      <c r="L2373" s="8">
        <v>0</v>
      </c>
      <c r="M2373" t="s">
        <v>36</v>
      </c>
      <c r="N2373" t="str">
        <f>IF(AND(PESQUISA!$B$3&lt;&gt;"",OR(PESQUISA!$B$4="TODAS",B2373=PESQUISA!$B$4),ISNUMBER(SEARCH(PESQUISA!$B$3,D2373))),ROW()-1,"")</f>
        <v/>
      </c>
    </row>
    <row r="2374" spans="1:14" x14ac:dyDescent="0.3">
      <c r="A2374" t="s">
        <v>7187</v>
      </c>
      <c r="B2374" t="s">
        <v>29</v>
      </c>
      <c r="C2374" t="s">
        <v>7188</v>
      </c>
      <c r="D2374" t="s">
        <v>7189</v>
      </c>
      <c r="E2374" t="s">
        <v>6144</v>
      </c>
      <c r="F2374" s="7">
        <v>0.11</v>
      </c>
      <c r="G2374" t="s">
        <v>33</v>
      </c>
      <c r="H2374" t="s">
        <v>34</v>
      </c>
      <c r="I2374" t="s">
        <v>6145</v>
      </c>
      <c r="L2374" s="8">
        <v>0</v>
      </c>
      <c r="M2374" t="s">
        <v>36</v>
      </c>
      <c r="N2374" t="str">
        <f>IF(AND(PESQUISA!$B$3&lt;&gt;"",OR(PESQUISA!$B$4="TODAS",B2374=PESQUISA!$B$4),ISNUMBER(SEARCH(PESQUISA!$B$3,D2374))),ROW()-1,"")</f>
        <v/>
      </c>
    </row>
    <row r="2375" spans="1:14" x14ac:dyDescent="0.3">
      <c r="A2375" t="s">
        <v>7190</v>
      </c>
      <c r="B2375" t="s">
        <v>29</v>
      </c>
      <c r="C2375" t="s">
        <v>7191</v>
      </c>
      <c r="D2375" t="s">
        <v>7192</v>
      </c>
      <c r="E2375" t="s">
        <v>6144</v>
      </c>
      <c r="F2375" s="7">
        <v>0.28000000000000003</v>
      </c>
      <c r="G2375" t="s">
        <v>33</v>
      </c>
      <c r="H2375" t="s">
        <v>34</v>
      </c>
      <c r="I2375" t="s">
        <v>6145</v>
      </c>
      <c r="L2375" s="8">
        <v>0</v>
      </c>
      <c r="M2375" t="s">
        <v>36</v>
      </c>
      <c r="N2375" t="str">
        <f>IF(AND(PESQUISA!$B$3&lt;&gt;"",OR(PESQUISA!$B$4="TODAS",B2375=PESQUISA!$B$4),ISNUMBER(SEARCH(PESQUISA!$B$3,D2375))),ROW()-1,"")</f>
        <v/>
      </c>
    </row>
    <row r="2376" spans="1:14" x14ac:dyDescent="0.3">
      <c r="A2376" t="s">
        <v>7193</v>
      </c>
      <c r="B2376" t="s">
        <v>29</v>
      </c>
      <c r="C2376" t="s">
        <v>7194</v>
      </c>
      <c r="D2376" t="s">
        <v>7195</v>
      </c>
      <c r="E2376" t="s">
        <v>6144</v>
      </c>
      <c r="F2376" s="7">
        <v>12.1</v>
      </c>
      <c r="G2376" t="s">
        <v>33</v>
      </c>
      <c r="H2376" t="s">
        <v>34</v>
      </c>
      <c r="I2376" t="s">
        <v>6145</v>
      </c>
      <c r="L2376" s="8">
        <v>0</v>
      </c>
      <c r="M2376" t="s">
        <v>36</v>
      </c>
      <c r="N2376" t="str">
        <f>IF(AND(PESQUISA!$B$3&lt;&gt;"",OR(PESQUISA!$B$4="TODAS",B2376=PESQUISA!$B$4),ISNUMBER(SEARCH(PESQUISA!$B$3,D2376))),ROW()-1,"")</f>
        <v/>
      </c>
    </row>
    <row r="2377" spans="1:14" x14ac:dyDescent="0.3">
      <c r="A2377" t="s">
        <v>7196</v>
      </c>
      <c r="B2377" t="s">
        <v>29</v>
      </c>
      <c r="C2377" t="s">
        <v>7197</v>
      </c>
      <c r="D2377" t="s">
        <v>7198</v>
      </c>
      <c r="E2377" t="s">
        <v>6144</v>
      </c>
      <c r="F2377" s="7">
        <v>3.4</v>
      </c>
      <c r="G2377" t="s">
        <v>33</v>
      </c>
      <c r="H2377" t="s">
        <v>34</v>
      </c>
      <c r="I2377" t="s">
        <v>6145</v>
      </c>
      <c r="L2377" s="8">
        <v>1</v>
      </c>
      <c r="M2377" t="s">
        <v>36</v>
      </c>
      <c r="N2377" t="str">
        <f>IF(AND(PESQUISA!$B$3&lt;&gt;"",OR(PESQUISA!$B$4="TODAS",B2377=PESQUISA!$B$4),ISNUMBER(SEARCH(PESQUISA!$B$3,D2377))),ROW()-1,"")</f>
        <v/>
      </c>
    </row>
    <row r="2378" spans="1:14" x14ac:dyDescent="0.3">
      <c r="A2378" t="s">
        <v>7199</v>
      </c>
      <c r="B2378" t="s">
        <v>29</v>
      </c>
      <c r="C2378" t="s">
        <v>7200</v>
      </c>
      <c r="D2378" t="s">
        <v>7201</v>
      </c>
      <c r="E2378" t="s">
        <v>6144</v>
      </c>
      <c r="F2378" s="7">
        <v>0.93</v>
      </c>
      <c r="G2378" t="s">
        <v>33</v>
      </c>
      <c r="H2378" t="s">
        <v>34</v>
      </c>
      <c r="I2378" t="s">
        <v>6145</v>
      </c>
      <c r="L2378" s="8">
        <v>1</v>
      </c>
      <c r="M2378" t="s">
        <v>36</v>
      </c>
      <c r="N2378" t="str">
        <f>IF(AND(PESQUISA!$B$3&lt;&gt;"",OR(PESQUISA!$B$4="TODAS",B2378=PESQUISA!$B$4),ISNUMBER(SEARCH(PESQUISA!$B$3,D2378))),ROW()-1,"")</f>
        <v/>
      </c>
    </row>
    <row r="2379" spans="1:14" x14ac:dyDescent="0.3">
      <c r="A2379" t="s">
        <v>7202</v>
      </c>
      <c r="B2379" t="s">
        <v>29</v>
      </c>
      <c r="C2379" t="s">
        <v>7203</v>
      </c>
      <c r="D2379" t="s">
        <v>7204</v>
      </c>
      <c r="E2379" t="s">
        <v>6144</v>
      </c>
      <c r="F2379" s="7">
        <v>2.36</v>
      </c>
      <c r="G2379" t="s">
        <v>33</v>
      </c>
      <c r="H2379" t="s">
        <v>34</v>
      </c>
      <c r="I2379" t="s">
        <v>6145</v>
      </c>
      <c r="L2379" s="8">
        <v>1</v>
      </c>
      <c r="M2379" t="s">
        <v>36</v>
      </c>
      <c r="N2379" t="str">
        <f>IF(AND(PESQUISA!$B$3&lt;&gt;"",OR(PESQUISA!$B$4="TODAS",B2379=PESQUISA!$B$4),ISNUMBER(SEARCH(PESQUISA!$B$3,D2379))),ROW()-1,"")</f>
        <v/>
      </c>
    </row>
    <row r="2380" spans="1:14" x14ac:dyDescent="0.3">
      <c r="A2380" t="s">
        <v>7205</v>
      </c>
      <c r="B2380" t="s">
        <v>29</v>
      </c>
      <c r="C2380" t="s">
        <v>7206</v>
      </c>
      <c r="D2380" t="s">
        <v>7207</v>
      </c>
      <c r="E2380" t="s">
        <v>6144</v>
      </c>
      <c r="F2380" s="7">
        <v>2.67</v>
      </c>
      <c r="G2380" t="s">
        <v>33</v>
      </c>
      <c r="H2380" t="s">
        <v>34</v>
      </c>
      <c r="I2380" t="s">
        <v>6145</v>
      </c>
      <c r="L2380" s="8">
        <v>1</v>
      </c>
      <c r="M2380" t="s">
        <v>36</v>
      </c>
      <c r="N2380" t="str">
        <f>IF(AND(PESQUISA!$B$3&lt;&gt;"",OR(PESQUISA!$B$4="TODAS",B2380=PESQUISA!$B$4),ISNUMBER(SEARCH(PESQUISA!$B$3,D2380))),ROW()-1,"")</f>
        <v/>
      </c>
    </row>
    <row r="2381" spans="1:14" x14ac:dyDescent="0.3">
      <c r="A2381" t="s">
        <v>7208</v>
      </c>
      <c r="B2381" t="s">
        <v>29</v>
      </c>
      <c r="C2381" t="s">
        <v>7209</v>
      </c>
      <c r="D2381" t="s">
        <v>7210</v>
      </c>
      <c r="E2381" t="s">
        <v>6144</v>
      </c>
      <c r="F2381" s="7">
        <v>0.73</v>
      </c>
      <c r="G2381" t="s">
        <v>33</v>
      </c>
      <c r="H2381" t="s">
        <v>34</v>
      </c>
      <c r="I2381" t="s">
        <v>6145</v>
      </c>
      <c r="L2381" s="8">
        <v>1</v>
      </c>
      <c r="M2381" t="s">
        <v>36</v>
      </c>
      <c r="N2381" t="str">
        <f>IF(AND(PESQUISA!$B$3&lt;&gt;"",OR(PESQUISA!$B$4="TODAS",B2381=PESQUISA!$B$4),ISNUMBER(SEARCH(PESQUISA!$B$3,D2381))),ROW()-1,"")</f>
        <v/>
      </c>
    </row>
    <row r="2382" spans="1:14" x14ac:dyDescent="0.3">
      <c r="A2382" t="s">
        <v>7211</v>
      </c>
      <c r="B2382" t="s">
        <v>29</v>
      </c>
      <c r="C2382" t="s">
        <v>7212</v>
      </c>
      <c r="D2382" t="s">
        <v>7213</v>
      </c>
      <c r="E2382" t="s">
        <v>6144</v>
      </c>
      <c r="F2382" s="7">
        <v>1.85</v>
      </c>
      <c r="G2382" t="s">
        <v>33</v>
      </c>
      <c r="H2382" t="s">
        <v>34</v>
      </c>
      <c r="I2382" t="s">
        <v>6145</v>
      </c>
      <c r="L2382" s="8">
        <v>1</v>
      </c>
      <c r="M2382" t="s">
        <v>36</v>
      </c>
      <c r="N2382" t="str">
        <f>IF(AND(PESQUISA!$B$3&lt;&gt;"",OR(PESQUISA!$B$4="TODAS",B2382=PESQUISA!$B$4),ISNUMBER(SEARCH(PESQUISA!$B$3,D2382))),ROW()-1,"")</f>
        <v/>
      </c>
    </row>
    <row r="2383" spans="1:14" x14ac:dyDescent="0.3">
      <c r="A2383" t="s">
        <v>7214</v>
      </c>
      <c r="B2383" t="s">
        <v>29</v>
      </c>
      <c r="C2383" t="s">
        <v>7215</v>
      </c>
      <c r="D2383" t="s">
        <v>7216</v>
      </c>
      <c r="E2383" t="s">
        <v>6144</v>
      </c>
      <c r="F2383" s="7">
        <v>12.42</v>
      </c>
      <c r="G2383" t="s">
        <v>33</v>
      </c>
      <c r="H2383" t="s">
        <v>34</v>
      </c>
      <c r="I2383" t="s">
        <v>6145</v>
      </c>
      <c r="L2383" s="8">
        <v>1</v>
      </c>
      <c r="M2383" t="s">
        <v>36</v>
      </c>
      <c r="N2383" t="str">
        <f>IF(AND(PESQUISA!$B$3&lt;&gt;"",OR(PESQUISA!$B$4="TODAS",B2383=PESQUISA!$B$4),ISNUMBER(SEARCH(PESQUISA!$B$3,D2383))),ROW()-1,"")</f>
        <v/>
      </c>
    </row>
    <row r="2384" spans="1:14" x14ac:dyDescent="0.3">
      <c r="A2384" t="s">
        <v>7217</v>
      </c>
      <c r="B2384" t="s">
        <v>29</v>
      </c>
      <c r="C2384" t="s">
        <v>7218</v>
      </c>
      <c r="D2384" t="s">
        <v>7219</v>
      </c>
      <c r="E2384" t="s">
        <v>6144</v>
      </c>
      <c r="F2384" s="7">
        <v>58.74</v>
      </c>
      <c r="G2384" t="s">
        <v>33</v>
      </c>
      <c r="H2384" t="s">
        <v>34</v>
      </c>
      <c r="I2384" t="s">
        <v>6145</v>
      </c>
      <c r="L2384" s="8">
        <v>1</v>
      </c>
      <c r="M2384" t="s">
        <v>36</v>
      </c>
      <c r="N2384" t="str">
        <f>IF(AND(PESQUISA!$B$3&lt;&gt;"",OR(PESQUISA!$B$4="TODAS",B2384=PESQUISA!$B$4),ISNUMBER(SEARCH(PESQUISA!$B$3,D2384))),ROW()-1,"")</f>
        <v/>
      </c>
    </row>
    <row r="2385" spans="1:14" x14ac:dyDescent="0.3">
      <c r="A2385" t="s">
        <v>7220</v>
      </c>
      <c r="B2385" t="s">
        <v>29</v>
      </c>
      <c r="C2385" t="s">
        <v>7221</v>
      </c>
      <c r="D2385" t="s">
        <v>7222</v>
      </c>
      <c r="E2385" t="s">
        <v>6144</v>
      </c>
      <c r="F2385" s="7">
        <v>11.03</v>
      </c>
      <c r="G2385" t="s">
        <v>33</v>
      </c>
      <c r="H2385" t="s">
        <v>34</v>
      </c>
      <c r="I2385" t="s">
        <v>6145</v>
      </c>
      <c r="L2385" s="8">
        <v>0</v>
      </c>
      <c r="M2385" t="s">
        <v>36</v>
      </c>
      <c r="N2385" t="str">
        <f>IF(AND(PESQUISA!$B$3&lt;&gt;"",OR(PESQUISA!$B$4="TODAS",B2385=PESQUISA!$B$4),ISNUMBER(SEARCH(PESQUISA!$B$3,D2385))),ROW()-1,"")</f>
        <v/>
      </c>
    </row>
    <row r="2386" spans="1:14" x14ac:dyDescent="0.3">
      <c r="A2386" t="s">
        <v>7223</v>
      </c>
      <c r="B2386" t="s">
        <v>29</v>
      </c>
      <c r="C2386" t="s">
        <v>7224</v>
      </c>
      <c r="D2386" t="s">
        <v>7225</v>
      </c>
      <c r="E2386" t="s">
        <v>6144</v>
      </c>
      <c r="F2386" s="7">
        <v>26.66</v>
      </c>
      <c r="G2386" t="s">
        <v>33</v>
      </c>
      <c r="H2386" t="s">
        <v>34</v>
      </c>
      <c r="I2386" t="s">
        <v>6145</v>
      </c>
      <c r="L2386" s="8">
        <v>1</v>
      </c>
      <c r="M2386" t="s">
        <v>36</v>
      </c>
      <c r="N2386" t="str">
        <f>IF(AND(PESQUISA!$B$3&lt;&gt;"",OR(PESQUISA!$B$4="TODAS",B2386=PESQUISA!$B$4),ISNUMBER(SEARCH(PESQUISA!$B$3,D2386))),ROW()-1,"")</f>
        <v/>
      </c>
    </row>
    <row r="2387" spans="1:14" x14ac:dyDescent="0.3">
      <c r="A2387" t="s">
        <v>7226</v>
      </c>
      <c r="B2387" t="s">
        <v>29</v>
      </c>
      <c r="C2387" t="s">
        <v>7227</v>
      </c>
      <c r="D2387" t="s">
        <v>7228</v>
      </c>
      <c r="E2387" t="s">
        <v>6144</v>
      </c>
      <c r="F2387" s="7">
        <v>10</v>
      </c>
      <c r="G2387" t="s">
        <v>33</v>
      </c>
      <c r="H2387" t="s">
        <v>34</v>
      </c>
      <c r="I2387" t="s">
        <v>6145</v>
      </c>
      <c r="L2387" s="8">
        <v>1</v>
      </c>
      <c r="M2387" t="s">
        <v>36</v>
      </c>
      <c r="N2387" t="str">
        <f>IF(AND(PESQUISA!$B$3&lt;&gt;"",OR(PESQUISA!$B$4="TODAS",B2387=PESQUISA!$B$4),ISNUMBER(SEARCH(PESQUISA!$B$3,D2387))),ROW()-1,"")</f>
        <v/>
      </c>
    </row>
    <row r="2388" spans="1:14" x14ac:dyDescent="0.3">
      <c r="A2388" t="s">
        <v>7229</v>
      </c>
      <c r="B2388" t="s">
        <v>29</v>
      </c>
      <c r="C2388" t="s">
        <v>7230</v>
      </c>
      <c r="D2388" t="s">
        <v>7231</v>
      </c>
      <c r="E2388" t="s">
        <v>6144</v>
      </c>
      <c r="F2388" s="7">
        <v>25.92</v>
      </c>
      <c r="G2388" t="s">
        <v>33</v>
      </c>
      <c r="H2388" t="s">
        <v>34</v>
      </c>
      <c r="I2388" t="s">
        <v>6145</v>
      </c>
      <c r="L2388" s="8">
        <v>1</v>
      </c>
      <c r="M2388" t="s">
        <v>36</v>
      </c>
      <c r="N2388" t="str">
        <f>IF(AND(PESQUISA!$B$3&lt;&gt;"",OR(PESQUISA!$B$4="TODAS",B2388=PESQUISA!$B$4),ISNUMBER(SEARCH(PESQUISA!$B$3,D2388))),ROW()-1,"")</f>
        <v/>
      </c>
    </row>
    <row r="2389" spans="1:14" x14ac:dyDescent="0.3">
      <c r="A2389" t="s">
        <v>7232</v>
      </c>
      <c r="B2389" t="s">
        <v>29</v>
      </c>
      <c r="C2389" t="s">
        <v>7233</v>
      </c>
      <c r="D2389" t="s">
        <v>7234</v>
      </c>
      <c r="E2389" t="s">
        <v>6144</v>
      </c>
      <c r="F2389" s="7">
        <v>11.03</v>
      </c>
      <c r="G2389" t="s">
        <v>33</v>
      </c>
      <c r="H2389" t="s">
        <v>34</v>
      </c>
      <c r="I2389" t="s">
        <v>6145</v>
      </c>
      <c r="L2389" s="8">
        <v>0</v>
      </c>
      <c r="M2389" t="s">
        <v>36</v>
      </c>
      <c r="N2389" t="str">
        <f>IF(AND(PESQUISA!$B$3&lt;&gt;"",OR(PESQUISA!$B$4="TODAS",B2389=PESQUISA!$B$4),ISNUMBER(SEARCH(PESQUISA!$B$3,D2389))),ROW()-1,"")</f>
        <v/>
      </c>
    </row>
    <row r="2390" spans="1:14" x14ac:dyDescent="0.3">
      <c r="A2390" t="s">
        <v>7235</v>
      </c>
      <c r="B2390" t="s">
        <v>29</v>
      </c>
      <c r="C2390" t="s">
        <v>7236</v>
      </c>
      <c r="D2390" t="s">
        <v>7237</v>
      </c>
      <c r="E2390" t="s">
        <v>6144</v>
      </c>
      <c r="F2390" s="7">
        <v>53.71</v>
      </c>
      <c r="G2390" t="s">
        <v>33</v>
      </c>
      <c r="H2390" t="s">
        <v>34</v>
      </c>
      <c r="I2390" t="s">
        <v>6145</v>
      </c>
      <c r="L2390" s="8">
        <v>1</v>
      </c>
      <c r="M2390" t="s">
        <v>36</v>
      </c>
      <c r="N2390" t="str">
        <f>IF(AND(PESQUISA!$B$3&lt;&gt;"",OR(PESQUISA!$B$4="TODAS",B2390=PESQUISA!$B$4),ISNUMBER(SEARCH(PESQUISA!$B$3,D2390))),ROW()-1,"")</f>
        <v/>
      </c>
    </row>
    <row r="2391" spans="1:14" x14ac:dyDescent="0.3">
      <c r="A2391" t="s">
        <v>7238</v>
      </c>
      <c r="B2391" t="s">
        <v>29</v>
      </c>
      <c r="C2391" t="s">
        <v>7239</v>
      </c>
      <c r="D2391" t="s">
        <v>7240</v>
      </c>
      <c r="E2391" t="s">
        <v>6144</v>
      </c>
      <c r="F2391" s="7">
        <v>8.77</v>
      </c>
      <c r="G2391" t="s">
        <v>33</v>
      </c>
      <c r="H2391" t="s">
        <v>34</v>
      </c>
      <c r="I2391" t="s">
        <v>6145</v>
      </c>
      <c r="L2391" s="8">
        <v>0</v>
      </c>
      <c r="M2391" t="s">
        <v>36</v>
      </c>
      <c r="N2391" t="str">
        <f>IF(AND(PESQUISA!$B$3&lt;&gt;"",OR(PESQUISA!$B$4="TODAS",B2391=PESQUISA!$B$4),ISNUMBER(SEARCH(PESQUISA!$B$3,D2391))),ROW()-1,"")</f>
        <v/>
      </c>
    </row>
    <row r="2392" spans="1:14" x14ac:dyDescent="0.3">
      <c r="A2392" t="s">
        <v>7241</v>
      </c>
      <c r="B2392" t="s">
        <v>29</v>
      </c>
      <c r="C2392" t="s">
        <v>7242</v>
      </c>
      <c r="D2392" t="s">
        <v>7243</v>
      </c>
      <c r="E2392" t="s">
        <v>6144</v>
      </c>
      <c r="F2392" s="7">
        <v>3.09</v>
      </c>
      <c r="G2392" t="s">
        <v>33</v>
      </c>
      <c r="H2392" t="s">
        <v>34</v>
      </c>
      <c r="I2392" t="s">
        <v>6145</v>
      </c>
      <c r="L2392" s="8">
        <v>0</v>
      </c>
      <c r="M2392" t="s">
        <v>36</v>
      </c>
      <c r="N2392" t="str">
        <f>IF(AND(PESQUISA!$B$3&lt;&gt;"",OR(PESQUISA!$B$4="TODAS",B2392=PESQUISA!$B$4),ISNUMBER(SEARCH(PESQUISA!$B$3,D2392))),ROW()-1,"")</f>
        <v/>
      </c>
    </row>
    <row r="2393" spans="1:14" x14ac:dyDescent="0.3">
      <c r="A2393" t="s">
        <v>7244</v>
      </c>
      <c r="B2393" t="s">
        <v>29</v>
      </c>
      <c r="C2393" t="s">
        <v>7245</v>
      </c>
      <c r="D2393" t="s">
        <v>7246</v>
      </c>
      <c r="E2393" t="s">
        <v>6144</v>
      </c>
      <c r="F2393" s="7">
        <v>7.83</v>
      </c>
      <c r="G2393" t="s">
        <v>33</v>
      </c>
      <c r="H2393" t="s">
        <v>34</v>
      </c>
      <c r="I2393" t="s">
        <v>6145</v>
      </c>
      <c r="L2393" s="8">
        <v>0</v>
      </c>
      <c r="M2393" t="s">
        <v>36</v>
      </c>
      <c r="N2393" t="str">
        <f>IF(AND(PESQUISA!$B$3&lt;&gt;"",OR(PESQUISA!$B$4="TODAS",B2393=PESQUISA!$B$4),ISNUMBER(SEARCH(PESQUISA!$B$3,D2393))),ROW()-1,"")</f>
        <v/>
      </c>
    </row>
    <row r="2394" spans="1:14" x14ac:dyDescent="0.3">
      <c r="A2394" t="s">
        <v>7247</v>
      </c>
      <c r="B2394" t="s">
        <v>29</v>
      </c>
      <c r="C2394" t="s">
        <v>7248</v>
      </c>
      <c r="D2394" t="s">
        <v>7249</v>
      </c>
      <c r="E2394" t="s">
        <v>6144</v>
      </c>
      <c r="F2394" s="7">
        <v>51.85</v>
      </c>
      <c r="G2394" t="s">
        <v>33</v>
      </c>
      <c r="H2394" t="s">
        <v>34</v>
      </c>
      <c r="I2394" t="s">
        <v>6145</v>
      </c>
      <c r="L2394" s="8">
        <v>0</v>
      </c>
      <c r="M2394" t="s">
        <v>36</v>
      </c>
      <c r="N2394" t="str">
        <f>IF(AND(PESQUISA!$B$3&lt;&gt;"",OR(PESQUISA!$B$4="TODAS",B2394=PESQUISA!$B$4),ISNUMBER(SEARCH(PESQUISA!$B$3,D2394))),ROW()-1,"")</f>
        <v/>
      </c>
    </row>
    <row r="2395" spans="1:14" x14ac:dyDescent="0.3">
      <c r="A2395" t="s">
        <v>7250</v>
      </c>
      <c r="B2395" t="s">
        <v>29</v>
      </c>
      <c r="C2395" t="s">
        <v>7251</v>
      </c>
      <c r="D2395" t="s">
        <v>7252</v>
      </c>
      <c r="E2395" t="s">
        <v>6144</v>
      </c>
      <c r="F2395" s="7">
        <v>9.3699999999999992</v>
      </c>
      <c r="G2395" t="s">
        <v>33</v>
      </c>
      <c r="H2395" t="s">
        <v>34</v>
      </c>
      <c r="I2395" t="s">
        <v>6145</v>
      </c>
      <c r="L2395" s="8">
        <v>0</v>
      </c>
      <c r="M2395" t="s">
        <v>36</v>
      </c>
      <c r="N2395" t="str">
        <f>IF(AND(PESQUISA!$B$3&lt;&gt;"",OR(PESQUISA!$B$4="TODAS",B2395=PESQUISA!$B$4),ISNUMBER(SEARCH(PESQUISA!$B$3,D2395))),ROW()-1,"")</f>
        <v/>
      </c>
    </row>
    <row r="2396" spans="1:14" x14ac:dyDescent="0.3">
      <c r="A2396" t="s">
        <v>7253</v>
      </c>
      <c r="B2396" t="s">
        <v>29</v>
      </c>
      <c r="C2396" t="s">
        <v>7254</v>
      </c>
      <c r="D2396" t="s">
        <v>7255</v>
      </c>
      <c r="E2396" t="s">
        <v>6144</v>
      </c>
      <c r="F2396" s="7">
        <v>3.3</v>
      </c>
      <c r="G2396" t="s">
        <v>33</v>
      </c>
      <c r="H2396" t="s">
        <v>34</v>
      </c>
      <c r="I2396" t="s">
        <v>6145</v>
      </c>
      <c r="L2396" s="8">
        <v>0</v>
      </c>
      <c r="M2396" t="s">
        <v>36</v>
      </c>
      <c r="N2396" t="str">
        <f>IF(AND(PESQUISA!$B$3&lt;&gt;"",OR(PESQUISA!$B$4="TODAS",B2396=PESQUISA!$B$4),ISNUMBER(SEARCH(PESQUISA!$B$3,D2396))),ROW()-1,"")</f>
        <v/>
      </c>
    </row>
    <row r="2397" spans="1:14" x14ac:dyDescent="0.3">
      <c r="A2397" t="s">
        <v>7256</v>
      </c>
      <c r="B2397" t="s">
        <v>29</v>
      </c>
      <c r="C2397" t="s">
        <v>7257</v>
      </c>
      <c r="D2397" t="s">
        <v>7258</v>
      </c>
      <c r="E2397" t="s">
        <v>6144</v>
      </c>
      <c r="F2397" s="7">
        <v>8.36</v>
      </c>
      <c r="G2397" t="s">
        <v>33</v>
      </c>
      <c r="H2397" t="s">
        <v>34</v>
      </c>
      <c r="I2397" t="s">
        <v>6145</v>
      </c>
      <c r="L2397" s="8">
        <v>0</v>
      </c>
      <c r="M2397" t="s">
        <v>36</v>
      </c>
      <c r="N2397" t="str">
        <f>IF(AND(PESQUISA!$B$3&lt;&gt;"",OR(PESQUISA!$B$4="TODAS",B2397=PESQUISA!$B$4),ISNUMBER(SEARCH(PESQUISA!$B$3,D2397))),ROW()-1,"")</f>
        <v/>
      </c>
    </row>
    <row r="2398" spans="1:14" x14ac:dyDescent="0.3">
      <c r="A2398" t="s">
        <v>7259</v>
      </c>
      <c r="B2398" t="s">
        <v>29</v>
      </c>
      <c r="C2398" t="s">
        <v>7260</v>
      </c>
      <c r="D2398" t="s">
        <v>7261</v>
      </c>
      <c r="E2398" t="s">
        <v>6144</v>
      </c>
      <c r="F2398" s="7">
        <v>282.05</v>
      </c>
      <c r="G2398" t="s">
        <v>33</v>
      </c>
      <c r="H2398" t="s">
        <v>34</v>
      </c>
      <c r="I2398" t="s">
        <v>6145</v>
      </c>
      <c r="L2398" s="8">
        <v>0</v>
      </c>
      <c r="M2398" t="s">
        <v>36</v>
      </c>
      <c r="N2398" t="str">
        <f>IF(AND(PESQUISA!$B$3&lt;&gt;"",OR(PESQUISA!$B$4="TODAS",B2398=PESQUISA!$B$4),ISNUMBER(SEARCH(PESQUISA!$B$3,D2398))),ROW()-1,"")</f>
        <v/>
      </c>
    </row>
    <row r="2399" spans="1:14" x14ac:dyDescent="0.3">
      <c r="A2399" t="s">
        <v>7262</v>
      </c>
      <c r="B2399" t="s">
        <v>29</v>
      </c>
      <c r="C2399" t="s">
        <v>7263</v>
      </c>
      <c r="D2399" t="s">
        <v>7264</v>
      </c>
      <c r="E2399" t="s">
        <v>6144</v>
      </c>
      <c r="G2399" t="s">
        <v>33</v>
      </c>
      <c r="H2399" t="s">
        <v>34</v>
      </c>
      <c r="I2399" t="s">
        <v>6145</v>
      </c>
      <c r="M2399" t="s">
        <v>53</v>
      </c>
      <c r="N2399" t="str">
        <f>IF(AND(PESQUISA!$B$3&lt;&gt;"",OR(PESQUISA!$B$4="TODAS",B2399=PESQUISA!$B$4),ISNUMBER(SEARCH(PESQUISA!$B$3,D2399))),ROW()-1,"")</f>
        <v/>
      </c>
    </row>
    <row r="2400" spans="1:14" x14ac:dyDescent="0.3">
      <c r="A2400" t="s">
        <v>7265</v>
      </c>
      <c r="B2400" t="s">
        <v>29</v>
      </c>
      <c r="C2400" t="s">
        <v>7266</v>
      </c>
      <c r="D2400" t="s">
        <v>7267</v>
      </c>
      <c r="E2400" t="s">
        <v>6144</v>
      </c>
      <c r="G2400" t="s">
        <v>33</v>
      </c>
      <c r="H2400" t="s">
        <v>34</v>
      </c>
      <c r="I2400" t="s">
        <v>6145</v>
      </c>
      <c r="M2400" t="s">
        <v>53</v>
      </c>
      <c r="N2400" t="str">
        <f>IF(AND(PESQUISA!$B$3&lt;&gt;"",OR(PESQUISA!$B$4="TODAS",B2400=PESQUISA!$B$4),ISNUMBER(SEARCH(PESQUISA!$B$3,D2400))),ROW()-1,"")</f>
        <v/>
      </c>
    </row>
    <row r="2401" spans="1:14" x14ac:dyDescent="0.3">
      <c r="A2401" t="s">
        <v>7268</v>
      </c>
      <c r="B2401" t="s">
        <v>29</v>
      </c>
      <c r="C2401" t="s">
        <v>7269</v>
      </c>
      <c r="D2401" t="s">
        <v>7270</v>
      </c>
      <c r="E2401" t="s">
        <v>6144</v>
      </c>
      <c r="G2401" t="s">
        <v>33</v>
      </c>
      <c r="H2401" t="s">
        <v>34</v>
      </c>
      <c r="I2401" t="s">
        <v>6145</v>
      </c>
      <c r="M2401" t="s">
        <v>53</v>
      </c>
      <c r="N2401" t="str">
        <f>IF(AND(PESQUISA!$B$3&lt;&gt;"",OR(PESQUISA!$B$4="TODAS",B2401=PESQUISA!$B$4),ISNUMBER(SEARCH(PESQUISA!$B$3,D2401))),ROW()-1,"")</f>
        <v/>
      </c>
    </row>
    <row r="2402" spans="1:14" x14ac:dyDescent="0.3">
      <c r="A2402" t="s">
        <v>7271</v>
      </c>
      <c r="B2402" t="s">
        <v>29</v>
      </c>
      <c r="C2402" t="s">
        <v>7272</v>
      </c>
      <c r="D2402" t="s">
        <v>7273</v>
      </c>
      <c r="E2402" t="s">
        <v>6144</v>
      </c>
      <c r="F2402" s="7">
        <v>464.24</v>
      </c>
      <c r="G2402" t="s">
        <v>33</v>
      </c>
      <c r="H2402" t="s">
        <v>34</v>
      </c>
      <c r="I2402" t="s">
        <v>6145</v>
      </c>
      <c r="L2402" s="8">
        <v>0</v>
      </c>
      <c r="M2402" t="s">
        <v>36</v>
      </c>
      <c r="N2402" t="str">
        <f>IF(AND(PESQUISA!$B$3&lt;&gt;"",OR(PESQUISA!$B$4="TODAS",B2402=PESQUISA!$B$4),ISNUMBER(SEARCH(PESQUISA!$B$3,D2402))),ROW()-1,"")</f>
        <v/>
      </c>
    </row>
    <row r="2403" spans="1:14" x14ac:dyDescent="0.3">
      <c r="A2403" t="s">
        <v>7274</v>
      </c>
      <c r="B2403" t="s">
        <v>29</v>
      </c>
      <c r="C2403" t="s">
        <v>7275</v>
      </c>
      <c r="D2403" t="s">
        <v>7276</v>
      </c>
      <c r="E2403" t="s">
        <v>6144</v>
      </c>
      <c r="F2403" s="7">
        <v>6.58</v>
      </c>
      <c r="G2403" t="s">
        <v>33</v>
      </c>
      <c r="H2403" t="s">
        <v>34</v>
      </c>
      <c r="I2403" t="s">
        <v>6145</v>
      </c>
      <c r="L2403" s="8">
        <v>0</v>
      </c>
      <c r="M2403" t="s">
        <v>36</v>
      </c>
      <c r="N2403" t="str">
        <f>IF(AND(PESQUISA!$B$3&lt;&gt;"",OR(PESQUISA!$B$4="TODAS",B2403=PESQUISA!$B$4),ISNUMBER(SEARCH(PESQUISA!$B$3,D2403))),ROW()-1,"")</f>
        <v/>
      </c>
    </row>
    <row r="2404" spans="1:14" x14ac:dyDescent="0.3">
      <c r="A2404" t="s">
        <v>7277</v>
      </c>
      <c r="B2404" t="s">
        <v>29</v>
      </c>
      <c r="C2404" t="s">
        <v>7278</v>
      </c>
      <c r="D2404" t="s">
        <v>7279</v>
      </c>
      <c r="E2404" t="s">
        <v>6144</v>
      </c>
      <c r="F2404" s="7">
        <v>2.3199999999999998</v>
      </c>
      <c r="G2404" t="s">
        <v>33</v>
      </c>
      <c r="H2404" t="s">
        <v>34</v>
      </c>
      <c r="I2404" t="s">
        <v>6145</v>
      </c>
      <c r="L2404" s="8">
        <v>0</v>
      </c>
      <c r="M2404" t="s">
        <v>36</v>
      </c>
      <c r="N2404" t="str">
        <f>IF(AND(PESQUISA!$B$3&lt;&gt;"",OR(PESQUISA!$B$4="TODAS",B2404=PESQUISA!$B$4),ISNUMBER(SEARCH(PESQUISA!$B$3,D2404))),ROW()-1,"")</f>
        <v/>
      </c>
    </row>
    <row r="2405" spans="1:14" x14ac:dyDescent="0.3">
      <c r="A2405" t="s">
        <v>7280</v>
      </c>
      <c r="B2405" t="s">
        <v>29</v>
      </c>
      <c r="C2405" t="s">
        <v>7281</v>
      </c>
      <c r="D2405" t="s">
        <v>7282</v>
      </c>
      <c r="E2405" t="s">
        <v>6144</v>
      </c>
      <c r="F2405" s="7">
        <v>5.87</v>
      </c>
      <c r="G2405" t="s">
        <v>33</v>
      </c>
      <c r="H2405" t="s">
        <v>34</v>
      </c>
      <c r="I2405" t="s">
        <v>6145</v>
      </c>
      <c r="L2405" s="8">
        <v>0</v>
      </c>
      <c r="M2405" t="s">
        <v>36</v>
      </c>
      <c r="N2405" t="str">
        <f>IF(AND(PESQUISA!$B$3&lt;&gt;"",OR(PESQUISA!$B$4="TODAS",B2405=PESQUISA!$B$4),ISNUMBER(SEARCH(PESQUISA!$B$3,D2405))),ROW()-1,"")</f>
        <v/>
      </c>
    </row>
    <row r="2406" spans="1:14" x14ac:dyDescent="0.3">
      <c r="A2406" t="s">
        <v>7283</v>
      </c>
      <c r="B2406" t="s">
        <v>29</v>
      </c>
      <c r="C2406" t="s">
        <v>7284</v>
      </c>
      <c r="D2406" t="s">
        <v>7285</v>
      </c>
      <c r="E2406" t="s">
        <v>6144</v>
      </c>
      <c r="F2406" s="7">
        <v>183.97</v>
      </c>
      <c r="G2406" t="s">
        <v>33</v>
      </c>
      <c r="H2406" t="s">
        <v>34</v>
      </c>
      <c r="I2406" t="s">
        <v>6145</v>
      </c>
      <c r="L2406" s="8">
        <v>0</v>
      </c>
      <c r="M2406" t="s">
        <v>36</v>
      </c>
      <c r="N2406" t="str">
        <f>IF(AND(PESQUISA!$B$3&lt;&gt;"",OR(PESQUISA!$B$4="TODAS",B2406=PESQUISA!$B$4),ISNUMBER(SEARCH(PESQUISA!$B$3,D2406))),ROW()-1,"")</f>
        <v/>
      </c>
    </row>
    <row r="2407" spans="1:14" x14ac:dyDescent="0.3">
      <c r="A2407" t="s">
        <v>7286</v>
      </c>
      <c r="B2407" t="s">
        <v>29</v>
      </c>
      <c r="C2407" t="s">
        <v>7287</v>
      </c>
      <c r="D2407" t="s">
        <v>7288</v>
      </c>
      <c r="E2407" t="s">
        <v>6144</v>
      </c>
      <c r="F2407" s="7">
        <v>5.86</v>
      </c>
      <c r="G2407" t="s">
        <v>33</v>
      </c>
      <c r="H2407" t="s">
        <v>34</v>
      </c>
      <c r="I2407" t="s">
        <v>6145</v>
      </c>
      <c r="L2407" s="8">
        <v>0</v>
      </c>
      <c r="M2407" t="s">
        <v>36</v>
      </c>
      <c r="N2407" t="str">
        <f>IF(AND(PESQUISA!$B$3&lt;&gt;"",OR(PESQUISA!$B$4="TODAS",B2407=PESQUISA!$B$4),ISNUMBER(SEARCH(PESQUISA!$B$3,D2407))),ROW()-1,"")</f>
        <v/>
      </c>
    </row>
    <row r="2408" spans="1:14" x14ac:dyDescent="0.3">
      <c r="A2408" t="s">
        <v>7289</v>
      </c>
      <c r="B2408" t="s">
        <v>29</v>
      </c>
      <c r="C2408" t="s">
        <v>7290</v>
      </c>
      <c r="D2408" t="s">
        <v>7291</v>
      </c>
      <c r="E2408" t="s">
        <v>6144</v>
      </c>
      <c r="F2408" s="7">
        <v>2.06</v>
      </c>
      <c r="G2408" t="s">
        <v>33</v>
      </c>
      <c r="H2408" t="s">
        <v>34</v>
      </c>
      <c r="I2408" t="s">
        <v>6145</v>
      </c>
      <c r="L2408" s="8">
        <v>0</v>
      </c>
      <c r="M2408" t="s">
        <v>36</v>
      </c>
      <c r="N2408" t="str">
        <f>IF(AND(PESQUISA!$B$3&lt;&gt;"",OR(PESQUISA!$B$4="TODAS",B2408=PESQUISA!$B$4),ISNUMBER(SEARCH(PESQUISA!$B$3,D2408))),ROW()-1,"")</f>
        <v/>
      </c>
    </row>
    <row r="2409" spans="1:14" x14ac:dyDescent="0.3">
      <c r="A2409" t="s">
        <v>7292</v>
      </c>
      <c r="B2409" t="s">
        <v>29</v>
      </c>
      <c r="C2409" t="s">
        <v>7293</v>
      </c>
      <c r="D2409" t="s">
        <v>7294</v>
      </c>
      <c r="E2409" t="s">
        <v>6144</v>
      </c>
      <c r="F2409" s="7">
        <v>5.23</v>
      </c>
      <c r="G2409" t="s">
        <v>33</v>
      </c>
      <c r="H2409" t="s">
        <v>34</v>
      </c>
      <c r="I2409" t="s">
        <v>6145</v>
      </c>
      <c r="L2409" s="8">
        <v>0</v>
      </c>
      <c r="M2409" t="s">
        <v>36</v>
      </c>
      <c r="N2409" t="str">
        <f>IF(AND(PESQUISA!$B$3&lt;&gt;"",OR(PESQUISA!$B$4="TODAS",B2409=PESQUISA!$B$4),ISNUMBER(SEARCH(PESQUISA!$B$3,D2409))),ROW()-1,"")</f>
        <v/>
      </c>
    </row>
    <row r="2410" spans="1:14" x14ac:dyDescent="0.3">
      <c r="A2410" t="s">
        <v>7295</v>
      </c>
      <c r="B2410" t="s">
        <v>29</v>
      </c>
      <c r="C2410" t="s">
        <v>7296</v>
      </c>
      <c r="D2410" t="s">
        <v>7297</v>
      </c>
      <c r="E2410" t="s">
        <v>6144</v>
      </c>
      <c r="F2410" s="7">
        <v>165.56</v>
      </c>
      <c r="G2410" t="s">
        <v>33</v>
      </c>
      <c r="H2410" t="s">
        <v>34</v>
      </c>
      <c r="I2410" t="s">
        <v>6145</v>
      </c>
      <c r="L2410" s="8">
        <v>0</v>
      </c>
      <c r="M2410" t="s">
        <v>36</v>
      </c>
      <c r="N2410" t="str">
        <f>IF(AND(PESQUISA!$B$3&lt;&gt;"",OR(PESQUISA!$B$4="TODAS",B2410=PESQUISA!$B$4),ISNUMBER(SEARCH(PESQUISA!$B$3,D2410))),ROW()-1,"")</f>
        <v/>
      </c>
    </row>
    <row r="2411" spans="1:14" x14ac:dyDescent="0.3">
      <c r="A2411" t="s">
        <v>7298</v>
      </c>
      <c r="B2411" t="s">
        <v>29</v>
      </c>
      <c r="C2411" t="s">
        <v>7299</v>
      </c>
      <c r="D2411" t="s">
        <v>7300</v>
      </c>
      <c r="E2411" t="s">
        <v>6144</v>
      </c>
      <c r="F2411" s="7">
        <v>4.1399999999999997</v>
      </c>
      <c r="G2411" t="s">
        <v>33</v>
      </c>
      <c r="H2411" t="s">
        <v>34</v>
      </c>
      <c r="I2411" t="s">
        <v>6145</v>
      </c>
      <c r="L2411" s="8">
        <v>0</v>
      </c>
      <c r="M2411" t="s">
        <v>36</v>
      </c>
      <c r="N2411" t="str">
        <f>IF(AND(PESQUISA!$B$3&lt;&gt;"",OR(PESQUISA!$B$4="TODAS",B2411=PESQUISA!$B$4),ISNUMBER(SEARCH(PESQUISA!$B$3,D2411))),ROW()-1,"")</f>
        <v/>
      </c>
    </row>
    <row r="2412" spans="1:14" x14ac:dyDescent="0.3">
      <c r="A2412" t="s">
        <v>7301</v>
      </c>
      <c r="B2412" t="s">
        <v>29</v>
      </c>
      <c r="C2412" t="s">
        <v>7302</v>
      </c>
      <c r="D2412" t="s">
        <v>7303</v>
      </c>
      <c r="E2412" t="s">
        <v>6144</v>
      </c>
      <c r="F2412" s="7">
        <v>1.46</v>
      </c>
      <c r="G2412" t="s">
        <v>33</v>
      </c>
      <c r="H2412" t="s">
        <v>34</v>
      </c>
      <c r="I2412" t="s">
        <v>6145</v>
      </c>
      <c r="L2412" s="8">
        <v>0</v>
      </c>
      <c r="M2412" t="s">
        <v>36</v>
      </c>
      <c r="N2412" t="str">
        <f>IF(AND(PESQUISA!$B$3&lt;&gt;"",OR(PESQUISA!$B$4="TODAS",B2412=PESQUISA!$B$4),ISNUMBER(SEARCH(PESQUISA!$B$3,D2412))),ROW()-1,"")</f>
        <v/>
      </c>
    </row>
    <row r="2413" spans="1:14" x14ac:dyDescent="0.3">
      <c r="A2413" t="s">
        <v>7304</v>
      </c>
      <c r="B2413" t="s">
        <v>29</v>
      </c>
      <c r="C2413" t="s">
        <v>7305</v>
      </c>
      <c r="D2413" t="s">
        <v>7306</v>
      </c>
      <c r="E2413" t="s">
        <v>6144</v>
      </c>
      <c r="F2413" s="7">
        <v>3.69</v>
      </c>
      <c r="G2413" t="s">
        <v>33</v>
      </c>
      <c r="H2413" t="s">
        <v>34</v>
      </c>
      <c r="I2413" t="s">
        <v>6145</v>
      </c>
      <c r="L2413" s="8">
        <v>0</v>
      </c>
      <c r="M2413" t="s">
        <v>36</v>
      </c>
      <c r="N2413" t="str">
        <f>IF(AND(PESQUISA!$B$3&lt;&gt;"",OR(PESQUISA!$B$4="TODAS",B2413=PESQUISA!$B$4),ISNUMBER(SEARCH(PESQUISA!$B$3,D2413))),ROW()-1,"")</f>
        <v/>
      </c>
    </row>
    <row r="2414" spans="1:14" x14ac:dyDescent="0.3">
      <c r="A2414" t="s">
        <v>7307</v>
      </c>
      <c r="B2414" t="s">
        <v>29</v>
      </c>
      <c r="C2414" t="s">
        <v>7308</v>
      </c>
      <c r="D2414" t="s">
        <v>7309</v>
      </c>
      <c r="E2414" t="s">
        <v>6144</v>
      </c>
      <c r="F2414" s="7">
        <v>69.27</v>
      </c>
      <c r="G2414" t="s">
        <v>33</v>
      </c>
      <c r="H2414" t="s">
        <v>34</v>
      </c>
      <c r="I2414" t="s">
        <v>6145</v>
      </c>
      <c r="L2414" s="8">
        <v>0</v>
      </c>
      <c r="M2414" t="s">
        <v>36</v>
      </c>
      <c r="N2414" t="str">
        <f>IF(AND(PESQUISA!$B$3&lt;&gt;"",OR(PESQUISA!$B$4="TODAS",B2414=PESQUISA!$B$4),ISNUMBER(SEARCH(PESQUISA!$B$3,D2414))),ROW()-1,"")</f>
        <v/>
      </c>
    </row>
    <row r="2415" spans="1:14" x14ac:dyDescent="0.3">
      <c r="A2415" t="s">
        <v>7310</v>
      </c>
      <c r="B2415" t="s">
        <v>29</v>
      </c>
      <c r="C2415" t="s">
        <v>7311</v>
      </c>
      <c r="D2415" t="s">
        <v>7312</v>
      </c>
      <c r="E2415" t="s">
        <v>6144</v>
      </c>
      <c r="F2415" s="7">
        <v>0.26</v>
      </c>
      <c r="G2415" t="s">
        <v>33</v>
      </c>
      <c r="H2415" t="s">
        <v>34</v>
      </c>
      <c r="I2415" t="s">
        <v>6145</v>
      </c>
      <c r="L2415" s="8">
        <v>0</v>
      </c>
      <c r="M2415" t="s">
        <v>36</v>
      </c>
      <c r="N2415" t="str">
        <f>IF(AND(PESQUISA!$B$3&lt;&gt;"",OR(PESQUISA!$B$4="TODAS",B2415=PESQUISA!$B$4),ISNUMBER(SEARCH(PESQUISA!$B$3,D2415))),ROW()-1,"")</f>
        <v/>
      </c>
    </row>
    <row r="2416" spans="1:14" x14ac:dyDescent="0.3">
      <c r="A2416" t="s">
        <v>7313</v>
      </c>
      <c r="B2416" t="s">
        <v>29</v>
      </c>
      <c r="C2416" t="s">
        <v>7314</v>
      </c>
      <c r="D2416" t="s">
        <v>7315</v>
      </c>
      <c r="E2416" t="s">
        <v>6144</v>
      </c>
      <c r="F2416" s="7">
        <v>0.06</v>
      </c>
      <c r="G2416" t="s">
        <v>33</v>
      </c>
      <c r="H2416" t="s">
        <v>34</v>
      </c>
      <c r="I2416" t="s">
        <v>6145</v>
      </c>
      <c r="L2416" s="8">
        <v>0</v>
      </c>
      <c r="M2416" t="s">
        <v>36</v>
      </c>
      <c r="N2416" t="str">
        <f>IF(AND(PESQUISA!$B$3&lt;&gt;"",OR(PESQUISA!$B$4="TODAS",B2416=PESQUISA!$B$4),ISNUMBER(SEARCH(PESQUISA!$B$3,D2416))),ROW()-1,"")</f>
        <v/>
      </c>
    </row>
    <row r="2417" spans="1:14" x14ac:dyDescent="0.3">
      <c r="A2417" t="s">
        <v>7316</v>
      </c>
      <c r="B2417" t="s">
        <v>29</v>
      </c>
      <c r="C2417" t="s">
        <v>7317</v>
      </c>
      <c r="D2417" t="s">
        <v>7318</v>
      </c>
      <c r="E2417" t="s">
        <v>6144</v>
      </c>
      <c r="F2417" s="7">
        <v>0.24</v>
      </c>
      <c r="G2417" t="s">
        <v>33</v>
      </c>
      <c r="H2417" t="s">
        <v>34</v>
      </c>
      <c r="I2417" t="s">
        <v>6145</v>
      </c>
      <c r="L2417" s="8">
        <v>0</v>
      </c>
      <c r="M2417" t="s">
        <v>36</v>
      </c>
      <c r="N2417" t="str">
        <f>IF(AND(PESQUISA!$B$3&lt;&gt;"",OR(PESQUISA!$B$4="TODAS",B2417=PESQUISA!$B$4),ISNUMBER(SEARCH(PESQUISA!$B$3,D2417))),ROW()-1,"")</f>
        <v/>
      </c>
    </row>
    <row r="2418" spans="1:14" x14ac:dyDescent="0.3">
      <c r="A2418" t="s">
        <v>7319</v>
      </c>
      <c r="B2418" t="s">
        <v>29</v>
      </c>
      <c r="C2418" t="s">
        <v>7320</v>
      </c>
      <c r="D2418" t="s">
        <v>7321</v>
      </c>
      <c r="E2418" t="s">
        <v>6144</v>
      </c>
      <c r="F2418" s="7">
        <v>0.92</v>
      </c>
      <c r="G2418" t="s">
        <v>33</v>
      </c>
      <c r="H2418" t="s">
        <v>34</v>
      </c>
      <c r="I2418" t="s">
        <v>6145</v>
      </c>
      <c r="L2418" s="8">
        <v>0</v>
      </c>
      <c r="M2418" t="s">
        <v>36</v>
      </c>
      <c r="N2418" t="str">
        <f>IF(AND(PESQUISA!$B$3&lt;&gt;"",OR(PESQUISA!$B$4="TODAS",B2418=PESQUISA!$B$4),ISNUMBER(SEARCH(PESQUISA!$B$3,D2418))),ROW()-1,"")</f>
        <v/>
      </c>
    </row>
    <row r="2419" spans="1:14" x14ac:dyDescent="0.3">
      <c r="A2419" t="s">
        <v>7322</v>
      </c>
      <c r="B2419" t="s">
        <v>29</v>
      </c>
      <c r="C2419" t="s">
        <v>7323</v>
      </c>
      <c r="D2419" t="s">
        <v>7324</v>
      </c>
      <c r="E2419" t="s">
        <v>6144</v>
      </c>
      <c r="G2419" t="s">
        <v>33</v>
      </c>
      <c r="H2419" t="s">
        <v>34</v>
      </c>
      <c r="I2419" t="s">
        <v>6145</v>
      </c>
      <c r="M2419" t="s">
        <v>53</v>
      </c>
      <c r="N2419" t="str">
        <f>IF(AND(PESQUISA!$B$3&lt;&gt;"",OR(PESQUISA!$B$4="TODAS",B2419=PESQUISA!$B$4),ISNUMBER(SEARCH(PESQUISA!$B$3,D2419))),ROW()-1,"")</f>
        <v/>
      </c>
    </row>
    <row r="2420" spans="1:14" x14ac:dyDescent="0.3">
      <c r="A2420" t="s">
        <v>7325</v>
      </c>
      <c r="B2420" t="s">
        <v>29</v>
      </c>
      <c r="C2420" t="s">
        <v>7326</v>
      </c>
      <c r="D2420" t="s">
        <v>7327</v>
      </c>
      <c r="E2420" t="s">
        <v>6144</v>
      </c>
      <c r="G2420" t="s">
        <v>33</v>
      </c>
      <c r="H2420" t="s">
        <v>34</v>
      </c>
      <c r="I2420" t="s">
        <v>6145</v>
      </c>
      <c r="M2420" t="s">
        <v>53</v>
      </c>
      <c r="N2420" t="str">
        <f>IF(AND(PESQUISA!$B$3&lt;&gt;"",OR(PESQUISA!$B$4="TODAS",B2420=PESQUISA!$B$4),ISNUMBER(SEARCH(PESQUISA!$B$3,D2420))),ROW()-1,"")</f>
        <v/>
      </c>
    </row>
    <row r="2421" spans="1:14" x14ac:dyDescent="0.3">
      <c r="A2421" t="s">
        <v>7328</v>
      </c>
      <c r="B2421" t="s">
        <v>29</v>
      </c>
      <c r="C2421" t="s">
        <v>7329</v>
      </c>
      <c r="D2421" t="s">
        <v>7330</v>
      </c>
      <c r="E2421" t="s">
        <v>6144</v>
      </c>
      <c r="G2421" t="s">
        <v>33</v>
      </c>
      <c r="H2421" t="s">
        <v>34</v>
      </c>
      <c r="I2421" t="s">
        <v>6145</v>
      </c>
      <c r="M2421" t="s">
        <v>53</v>
      </c>
      <c r="N2421" t="str">
        <f>IF(AND(PESQUISA!$B$3&lt;&gt;"",OR(PESQUISA!$B$4="TODAS",B2421=PESQUISA!$B$4),ISNUMBER(SEARCH(PESQUISA!$B$3,D2421))),ROW()-1,"")</f>
        <v/>
      </c>
    </row>
    <row r="2422" spans="1:14" x14ac:dyDescent="0.3">
      <c r="A2422" t="s">
        <v>7331</v>
      </c>
      <c r="B2422" t="s">
        <v>29</v>
      </c>
      <c r="C2422" t="s">
        <v>7332</v>
      </c>
      <c r="D2422" t="s">
        <v>7333</v>
      </c>
      <c r="E2422" t="s">
        <v>6144</v>
      </c>
      <c r="F2422" s="7">
        <v>45.13</v>
      </c>
      <c r="G2422" t="s">
        <v>33</v>
      </c>
      <c r="H2422" t="s">
        <v>34</v>
      </c>
      <c r="I2422" t="s">
        <v>6145</v>
      </c>
      <c r="L2422" s="8">
        <v>0</v>
      </c>
      <c r="M2422" t="s">
        <v>36</v>
      </c>
      <c r="N2422" t="str">
        <f>IF(AND(PESQUISA!$B$3&lt;&gt;"",OR(PESQUISA!$B$4="TODAS",B2422=PESQUISA!$B$4),ISNUMBER(SEARCH(PESQUISA!$B$3,D2422))),ROW()-1,"")</f>
        <v/>
      </c>
    </row>
    <row r="2423" spans="1:14" x14ac:dyDescent="0.3">
      <c r="A2423" t="s">
        <v>7334</v>
      </c>
      <c r="B2423" t="s">
        <v>29</v>
      </c>
      <c r="C2423" t="s">
        <v>7335</v>
      </c>
      <c r="D2423" t="s">
        <v>7336</v>
      </c>
      <c r="E2423" t="s">
        <v>6144</v>
      </c>
      <c r="G2423" t="s">
        <v>33</v>
      </c>
      <c r="H2423" t="s">
        <v>34</v>
      </c>
      <c r="I2423" t="s">
        <v>6145</v>
      </c>
      <c r="M2423" t="s">
        <v>53</v>
      </c>
      <c r="N2423" t="str">
        <f>IF(AND(PESQUISA!$B$3&lt;&gt;"",OR(PESQUISA!$B$4="TODAS",B2423=PESQUISA!$B$4),ISNUMBER(SEARCH(PESQUISA!$B$3,D2423))),ROW()-1,"")</f>
        <v/>
      </c>
    </row>
    <row r="2424" spans="1:14" x14ac:dyDescent="0.3">
      <c r="A2424" t="s">
        <v>7337</v>
      </c>
      <c r="B2424" t="s">
        <v>29</v>
      </c>
      <c r="C2424" t="s">
        <v>7338</v>
      </c>
      <c r="D2424" t="s">
        <v>7339</v>
      </c>
      <c r="E2424" t="s">
        <v>6144</v>
      </c>
      <c r="G2424" t="s">
        <v>33</v>
      </c>
      <c r="H2424" t="s">
        <v>34</v>
      </c>
      <c r="I2424" t="s">
        <v>6145</v>
      </c>
      <c r="M2424" t="s">
        <v>53</v>
      </c>
      <c r="N2424" t="str">
        <f>IF(AND(PESQUISA!$B$3&lt;&gt;"",OR(PESQUISA!$B$4="TODAS",B2424=PESQUISA!$B$4),ISNUMBER(SEARCH(PESQUISA!$B$3,D2424))),ROW()-1,"")</f>
        <v/>
      </c>
    </row>
    <row r="2425" spans="1:14" x14ac:dyDescent="0.3">
      <c r="A2425" t="s">
        <v>7340</v>
      </c>
      <c r="B2425" t="s">
        <v>29</v>
      </c>
      <c r="C2425" t="s">
        <v>7341</v>
      </c>
      <c r="D2425" t="s">
        <v>7342</v>
      </c>
      <c r="E2425" t="s">
        <v>6144</v>
      </c>
      <c r="G2425" t="s">
        <v>33</v>
      </c>
      <c r="H2425" t="s">
        <v>34</v>
      </c>
      <c r="I2425" t="s">
        <v>6145</v>
      </c>
      <c r="M2425" t="s">
        <v>53</v>
      </c>
      <c r="N2425" t="str">
        <f>IF(AND(PESQUISA!$B$3&lt;&gt;"",OR(PESQUISA!$B$4="TODAS",B2425=PESQUISA!$B$4),ISNUMBER(SEARCH(PESQUISA!$B$3,D2425))),ROW()-1,"")</f>
        <v/>
      </c>
    </row>
    <row r="2426" spans="1:14" x14ac:dyDescent="0.3">
      <c r="A2426" t="s">
        <v>7343</v>
      </c>
      <c r="B2426" t="s">
        <v>29</v>
      </c>
      <c r="C2426" t="s">
        <v>7344</v>
      </c>
      <c r="D2426" t="s">
        <v>7345</v>
      </c>
      <c r="E2426" t="s">
        <v>6144</v>
      </c>
      <c r="F2426" s="7">
        <v>139.05000000000001</v>
      </c>
      <c r="G2426" t="s">
        <v>33</v>
      </c>
      <c r="H2426" t="s">
        <v>34</v>
      </c>
      <c r="I2426" t="s">
        <v>6145</v>
      </c>
      <c r="L2426" s="8">
        <v>0</v>
      </c>
      <c r="M2426" t="s">
        <v>36</v>
      </c>
      <c r="N2426" t="str">
        <f>IF(AND(PESQUISA!$B$3&lt;&gt;"",OR(PESQUISA!$B$4="TODAS",B2426=PESQUISA!$B$4),ISNUMBER(SEARCH(PESQUISA!$B$3,D2426))),ROW()-1,"")</f>
        <v/>
      </c>
    </row>
    <row r="2427" spans="1:14" x14ac:dyDescent="0.3">
      <c r="A2427" t="s">
        <v>7346</v>
      </c>
      <c r="B2427" t="s">
        <v>29</v>
      </c>
      <c r="C2427" t="s">
        <v>7347</v>
      </c>
      <c r="D2427" t="s">
        <v>7348</v>
      </c>
      <c r="E2427" t="s">
        <v>6144</v>
      </c>
      <c r="F2427" s="7">
        <v>51.81</v>
      </c>
      <c r="G2427" t="s">
        <v>33</v>
      </c>
      <c r="H2427" t="s">
        <v>34</v>
      </c>
      <c r="I2427" t="s">
        <v>6145</v>
      </c>
      <c r="L2427" s="8">
        <v>1</v>
      </c>
      <c r="M2427" t="s">
        <v>36</v>
      </c>
      <c r="N2427" t="str">
        <f>IF(AND(PESQUISA!$B$3&lt;&gt;"",OR(PESQUISA!$B$4="TODAS",B2427=PESQUISA!$B$4),ISNUMBER(SEARCH(PESQUISA!$B$3,D2427))),ROW()-1,"")</f>
        <v/>
      </c>
    </row>
    <row r="2428" spans="1:14" x14ac:dyDescent="0.3">
      <c r="A2428" t="s">
        <v>7349</v>
      </c>
      <c r="B2428" t="s">
        <v>29</v>
      </c>
      <c r="C2428" t="s">
        <v>7350</v>
      </c>
      <c r="D2428" t="s">
        <v>7351</v>
      </c>
      <c r="E2428" t="s">
        <v>6144</v>
      </c>
      <c r="F2428" s="7">
        <v>7.38</v>
      </c>
      <c r="G2428" t="s">
        <v>33</v>
      </c>
      <c r="H2428" t="s">
        <v>34</v>
      </c>
      <c r="I2428" t="s">
        <v>6145</v>
      </c>
      <c r="L2428" s="8">
        <v>1</v>
      </c>
      <c r="M2428" t="s">
        <v>36</v>
      </c>
      <c r="N2428" t="str">
        <f>IF(AND(PESQUISA!$B$3&lt;&gt;"",OR(PESQUISA!$B$4="TODAS",B2428=PESQUISA!$B$4),ISNUMBER(SEARCH(PESQUISA!$B$3,D2428))),ROW()-1,"")</f>
        <v/>
      </c>
    </row>
    <row r="2429" spans="1:14" x14ac:dyDescent="0.3">
      <c r="A2429" t="s">
        <v>7352</v>
      </c>
      <c r="B2429" t="s">
        <v>29</v>
      </c>
      <c r="C2429" t="s">
        <v>7353</v>
      </c>
      <c r="D2429" t="s">
        <v>7354</v>
      </c>
      <c r="E2429" t="s">
        <v>6144</v>
      </c>
      <c r="F2429" s="7">
        <v>18.260000000000002</v>
      </c>
      <c r="G2429" t="s">
        <v>33</v>
      </c>
      <c r="H2429" t="s">
        <v>34</v>
      </c>
      <c r="I2429" t="s">
        <v>6145</v>
      </c>
      <c r="L2429" s="8">
        <v>1</v>
      </c>
      <c r="M2429" t="s">
        <v>36</v>
      </c>
      <c r="N2429" t="str">
        <f>IF(AND(PESQUISA!$B$3&lt;&gt;"",OR(PESQUISA!$B$4="TODAS",B2429=PESQUISA!$B$4),ISNUMBER(SEARCH(PESQUISA!$B$3,D2429))),ROW()-1,"")</f>
        <v/>
      </c>
    </row>
    <row r="2430" spans="1:14" x14ac:dyDescent="0.3">
      <c r="A2430" t="s">
        <v>7355</v>
      </c>
      <c r="B2430" t="s">
        <v>29</v>
      </c>
      <c r="C2430" t="s">
        <v>7356</v>
      </c>
      <c r="D2430" t="s">
        <v>7357</v>
      </c>
      <c r="E2430" t="s">
        <v>6144</v>
      </c>
      <c r="F2430" s="7">
        <v>83.29</v>
      </c>
      <c r="G2430" t="s">
        <v>33</v>
      </c>
      <c r="H2430" t="s">
        <v>34</v>
      </c>
      <c r="I2430" t="s">
        <v>6145</v>
      </c>
      <c r="L2430" s="8">
        <v>1</v>
      </c>
      <c r="M2430" t="s">
        <v>36</v>
      </c>
      <c r="N2430" t="str">
        <f>IF(AND(PESQUISA!$B$3&lt;&gt;"",OR(PESQUISA!$B$4="TODAS",B2430=PESQUISA!$B$4),ISNUMBER(SEARCH(PESQUISA!$B$3,D2430))),ROW()-1,"")</f>
        <v/>
      </c>
    </row>
    <row r="2431" spans="1:14" x14ac:dyDescent="0.3">
      <c r="A2431" t="s">
        <v>7358</v>
      </c>
      <c r="B2431" t="s">
        <v>29</v>
      </c>
      <c r="C2431" t="s">
        <v>7359</v>
      </c>
      <c r="D2431" t="s">
        <v>7360</v>
      </c>
      <c r="E2431" t="s">
        <v>6144</v>
      </c>
      <c r="F2431" s="7">
        <v>29.97</v>
      </c>
      <c r="G2431" t="s">
        <v>33</v>
      </c>
      <c r="H2431" t="s">
        <v>34</v>
      </c>
      <c r="I2431" t="s">
        <v>6145</v>
      </c>
      <c r="L2431" s="8">
        <v>0</v>
      </c>
      <c r="M2431" t="s">
        <v>36</v>
      </c>
      <c r="N2431" t="str">
        <f>IF(AND(PESQUISA!$B$3&lt;&gt;"",OR(PESQUISA!$B$4="TODAS",B2431=PESQUISA!$B$4),ISNUMBER(SEARCH(PESQUISA!$B$3,D2431))),ROW()-1,"")</f>
        <v/>
      </c>
    </row>
    <row r="2432" spans="1:14" x14ac:dyDescent="0.3">
      <c r="A2432" t="s">
        <v>7361</v>
      </c>
      <c r="B2432" t="s">
        <v>29</v>
      </c>
      <c r="C2432" t="s">
        <v>7362</v>
      </c>
      <c r="D2432" t="s">
        <v>7363</v>
      </c>
      <c r="E2432" t="s">
        <v>6144</v>
      </c>
      <c r="F2432" s="7">
        <v>99.64</v>
      </c>
      <c r="G2432" t="s">
        <v>33</v>
      </c>
      <c r="H2432" t="s">
        <v>34</v>
      </c>
      <c r="I2432" t="s">
        <v>6145</v>
      </c>
      <c r="L2432" s="8">
        <v>1</v>
      </c>
      <c r="M2432" t="s">
        <v>36</v>
      </c>
      <c r="N2432" t="str">
        <f>IF(AND(PESQUISA!$B$3&lt;&gt;"",OR(PESQUISA!$B$4="TODAS",B2432=PESQUISA!$B$4),ISNUMBER(SEARCH(PESQUISA!$B$3,D2432))),ROW()-1,"")</f>
        <v/>
      </c>
    </row>
    <row r="2433" spans="1:14" x14ac:dyDescent="0.3">
      <c r="A2433" t="s">
        <v>7364</v>
      </c>
      <c r="B2433" t="s">
        <v>29</v>
      </c>
      <c r="C2433" t="s">
        <v>7365</v>
      </c>
      <c r="D2433" t="s">
        <v>7366</v>
      </c>
      <c r="E2433" t="s">
        <v>6144</v>
      </c>
      <c r="F2433" s="7">
        <v>14.19</v>
      </c>
      <c r="G2433" t="s">
        <v>33</v>
      </c>
      <c r="H2433" t="s">
        <v>34</v>
      </c>
      <c r="I2433" t="s">
        <v>6145</v>
      </c>
      <c r="L2433" s="8">
        <v>1</v>
      </c>
      <c r="M2433" t="s">
        <v>36</v>
      </c>
      <c r="N2433" t="str">
        <f>IF(AND(PESQUISA!$B$3&lt;&gt;"",OR(PESQUISA!$B$4="TODAS",B2433=PESQUISA!$B$4),ISNUMBER(SEARCH(PESQUISA!$B$3,D2433))),ROW()-1,"")</f>
        <v/>
      </c>
    </row>
    <row r="2434" spans="1:14" x14ac:dyDescent="0.3">
      <c r="A2434" t="s">
        <v>7367</v>
      </c>
      <c r="B2434" t="s">
        <v>29</v>
      </c>
      <c r="C2434" t="s">
        <v>7368</v>
      </c>
      <c r="D2434" t="s">
        <v>7369</v>
      </c>
      <c r="E2434" t="s">
        <v>6144</v>
      </c>
      <c r="F2434" s="7">
        <v>35.119999999999997</v>
      </c>
      <c r="G2434" t="s">
        <v>33</v>
      </c>
      <c r="H2434" t="s">
        <v>34</v>
      </c>
      <c r="I2434" t="s">
        <v>6145</v>
      </c>
      <c r="L2434" s="8">
        <v>1</v>
      </c>
      <c r="M2434" t="s">
        <v>36</v>
      </c>
      <c r="N2434" t="str">
        <f>IF(AND(PESQUISA!$B$3&lt;&gt;"",OR(PESQUISA!$B$4="TODAS",B2434=PESQUISA!$B$4),ISNUMBER(SEARCH(PESQUISA!$B$3,D2434))),ROW()-1,"")</f>
        <v/>
      </c>
    </row>
    <row r="2435" spans="1:14" x14ac:dyDescent="0.3">
      <c r="A2435" t="s">
        <v>7370</v>
      </c>
      <c r="B2435" t="s">
        <v>29</v>
      </c>
      <c r="C2435" t="s">
        <v>7371</v>
      </c>
      <c r="D2435" t="s">
        <v>7372</v>
      </c>
      <c r="E2435" t="s">
        <v>6144</v>
      </c>
      <c r="F2435" s="7">
        <v>160.16999999999999</v>
      </c>
      <c r="G2435" t="s">
        <v>33</v>
      </c>
      <c r="H2435" t="s">
        <v>34</v>
      </c>
      <c r="I2435" t="s">
        <v>6145</v>
      </c>
      <c r="L2435" s="8">
        <v>1</v>
      </c>
      <c r="M2435" t="s">
        <v>36</v>
      </c>
      <c r="N2435" t="str">
        <f>IF(AND(PESQUISA!$B$3&lt;&gt;"",OR(PESQUISA!$B$4="TODAS",B2435=PESQUISA!$B$4),ISNUMBER(SEARCH(PESQUISA!$B$3,D2435))),ROW()-1,"")</f>
        <v/>
      </c>
    </row>
    <row r="2436" spans="1:14" x14ac:dyDescent="0.3">
      <c r="A2436" t="s">
        <v>7373</v>
      </c>
      <c r="B2436" t="s">
        <v>29</v>
      </c>
      <c r="C2436" t="s">
        <v>7374</v>
      </c>
      <c r="D2436" t="s">
        <v>7375</v>
      </c>
      <c r="E2436" t="s">
        <v>6144</v>
      </c>
      <c r="F2436" s="7">
        <v>15.34</v>
      </c>
      <c r="G2436" t="s">
        <v>33</v>
      </c>
      <c r="H2436" t="s">
        <v>34</v>
      </c>
      <c r="I2436" t="s">
        <v>6145</v>
      </c>
      <c r="L2436" s="8">
        <v>0</v>
      </c>
      <c r="M2436" t="s">
        <v>36</v>
      </c>
      <c r="N2436" t="str">
        <f>IF(AND(PESQUISA!$B$3&lt;&gt;"",OR(PESQUISA!$B$4="TODAS",B2436=PESQUISA!$B$4),ISNUMBER(SEARCH(PESQUISA!$B$3,D2436))),ROW()-1,"")</f>
        <v/>
      </c>
    </row>
    <row r="2437" spans="1:14" x14ac:dyDescent="0.3">
      <c r="A2437" t="s">
        <v>7376</v>
      </c>
      <c r="B2437" t="s">
        <v>29</v>
      </c>
      <c r="C2437" t="s">
        <v>7377</v>
      </c>
      <c r="D2437" t="s">
        <v>7378</v>
      </c>
      <c r="E2437" t="s">
        <v>6144</v>
      </c>
      <c r="G2437" t="s">
        <v>33</v>
      </c>
      <c r="H2437" t="s">
        <v>34</v>
      </c>
      <c r="I2437" t="s">
        <v>6145</v>
      </c>
      <c r="M2437" t="s">
        <v>53</v>
      </c>
      <c r="N2437" t="str">
        <f>IF(AND(PESQUISA!$B$3&lt;&gt;"",OR(PESQUISA!$B$4="TODAS",B2437=PESQUISA!$B$4),ISNUMBER(SEARCH(PESQUISA!$B$3,D2437))),ROW()-1,"")</f>
        <v/>
      </c>
    </row>
    <row r="2438" spans="1:14" x14ac:dyDescent="0.3">
      <c r="A2438" t="s">
        <v>7379</v>
      </c>
      <c r="B2438" t="s">
        <v>29</v>
      </c>
      <c r="C2438" t="s">
        <v>7380</v>
      </c>
      <c r="D2438" t="s">
        <v>7381</v>
      </c>
      <c r="E2438" t="s">
        <v>6144</v>
      </c>
      <c r="G2438" t="s">
        <v>33</v>
      </c>
      <c r="H2438" t="s">
        <v>34</v>
      </c>
      <c r="I2438" t="s">
        <v>6145</v>
      </c>
      <c r="M2438" t="s">
        <v>53</v>
      </c>
      <c r="N2438" t="str">
        <f>IF(AND(PESQUISA!$B$3&lt;&gt;"",OR(PESQUISA!$B$4="TODAS",B2438=PESQUISA!$B$4),ISNUMBER(SEARCH(PESQUISA!$B$3,D2438))),ROW()-1,"")</f>
        <v/>
      </c>
    </row>
    <row r="2439" spans="1:14" x14ac:dyDescent="0.3">
      <c r="A2439" t="s">
        <v>7382</v>
      </c>
      <c r="B2439" t="s">
        <v>29</v>
      </c>
      <c r="C2439" t="s">
        <v>7383</v>
      </c>
      <c r="D2439" t="s">
        <v>7384</v>
      </c>
      <c r="E2439" t="s">
        <v>6144</v>
      </c>
      <c r="G2439" t="s">
        <v>33</v>
      </c>
      <c r="H2439" t="s">
        <v>34</v>
      </c>
      <c r="I2439" t="s">
        <v>6145</v>
      </c>
      <c r="M2439" t="s">
        <v>53</v>
      </c>
      <c r="N2439" t="str">
        <f>IF(AND(PESQUISA!$B$3&lt;&gt;"",OR(PESQUISA!$B$4="TODAS",B2439=PESQUISA!$B$4),ISNUMBER(SEARCH(PESQUISA!$B$3,D2439))),ROW()-1,"")</f>
        <v/>
      </c>
    </row>
    <row r="2440" spans="1:14" x14ac:dyDescent="0.3">
      <c r="A2440" t="s">
        <v>7385</v>
      </c>
      <c r="B2440" t="s">
        <v>29</v>
      </c>
      <c r="C2440" t="s">
        <v>7386</v>
      </c>
      <c r="D2440" t="s">
        <v>7387</v>
      </c>
      <c r="E2440" t="s">
        <v>6144</v>
      </c>
      <c r="F2440" s="7">
        <v>1208.19</v>
      </c>
      <c r="G2440" t="s">
        <v>33</v>
      </c>
      <c r="H2440" t="s">
        <v>34</v>
      </c>
      <c r="I2440" t="s">
        <v>6145</v>
      </c>
      <c r="L2440" s="8">
        <v>0</v>
      </c>
      <c r="M2440" t="s">
        <v>36</v>
      </c>
      <c r="N2440" t="str">
        <f>IF(AND(PESQUISA!$B$3&lt;&gt;"",OR(PESQUISA!$B$4="TODAS",B2440=PESQUISA!$B$4),ISNUMBER(SEARCH(PESQUISA!$B$3,D2440))),ROW()-1,"")</f>
        <v/>
      </c>
    </row>
    <row r="2441" spans="1:14" x14ac:dyDescent="0.3">
      <c r="A2441" t="s">
        <v>7388</v>
      </c>
      <c r="B2441" t="s">
        <v>29</v>
      </c>
      <c r="C2441" t="s">
        <v>7389</v>
      </c>
      <c r="D2441" t="s">
        <v>7390</v>
      </c>
      <c r="E2441" t="s">
        <v>6144</v>
      </c>
      <c r="G2441" t="s">
        <v>33</v>
      </c>
      <c r="H2441" t="s">
        <v>34</v>
      </c>
      <c r="I2441" t="s">
        <v>6145</v>
      </c>
      <c r="M2441" t="s">
        <v>53</v>
      </c>
      <c r="N2441" t="str">
        <f>IF(AND(PESQUISA!$B$3&lt;&gt;"",OR(PESQUISA!$B$4="TODAS",B2441=PESQUISA!$B$4),ISNUMBER(SEARCH(PESQUISA!$B$3,D2441))),ROW()-1,"")</f>
        <v/>
      </c>
    </row>
    <row r="2442" spans="1:14" x14ac:dyDescent="0.3">
      <c r="A2442" t="s">
        <v>7391</v>
      </c>
      <c r="B2442" t="s">
        <v>29</v>
      </c>
      <c r="C2442" t="s">
        <v>7392</v>
      </c>
      <c r="D2442" t="s">
        <v>7393</v>
      </c>
      <c r="E2442" t="s">
        <v>6144</v>
      </c>
      <c r="G2442" t="s">
        <v>33</v>
      </c>
      <c r="H2442" t="s">
        <v>34</v>
      </c>
      <c r="I2442" t="s">
        <v>6145</v>
      </c>
      <c r="M2442" t="s">
        <v>53</v>
      </c>
      <c r="N2442" t="str">
        <f>IF(AND(PESQUISA!$B$3&lt;&gt;"",OR(PESQUISA!$B$4="TODAS",B2442=PESQUISA!$B$4),ISNUMBER(SEARCH(PESQUISA!$B$3,D2442))),ROW()-1,"")</f>
        <v/>
      </c>
    </row>
    <row r="2443" spans="1:14" x14ac:dyDescent="0.3">
      <c r="A2443" t="s">
        <v>7394</v>
      </c>
      <c r="B2443" t="s">
        <v>29</v>
      </c>
      <c r="C2443" t="s">
        <v>7395</v>
      </c>
      <c r="D2443" t="s">
        <v>7396</v>
      </c>
      <c r="E2443" t="s">
        <v>6144</v>
      </c>
      <c r="G2443" t="s">
        <v>33</v>
      </c>
      <c r="H2443" t="s">
        <v>34</v>
      </c>
      <c r="I2443" t="s">
        <v>6145</v>
      </c>
      <c r="M2443" t="s">
        <v>53</v>
      </c>
      <c r="N2443" t="str">
        <f>IF(AND(PESQUISA!$B$3&lt;&gt;"",OR(PESQUISA!$B$4="TODAS",B2443=PESQUISA!$B$4),ISNUMBER(SEARCH(PESQUISA!$B$3,D2443))),ROW()-1,"")</f>
        <v/>
      </c>
    </row>
    <row r="2444" spans="1:14" x14ac:dyDescent="0.3">
      <c r="A2444" t="s">
        <v>7397</v>
      </c>
      <c r="B2444" t="s">
        <v>29</v>
      </c>
      <c r="C2444" t="s">
        <v>7398</v>
      </c>
      <c r="D2444" t="s">
        <v>7399</v>
      </c>
      <c r="E2444" t="s">
        <v>6144</v>
      </c>
      <c r="F2444" s="7">
        <v>101.97</v>
      </c>
      <c r="G2444" t="s">
        <v>33</v>
      </c>
      <c r="H2444" t="s">
        <v>34</v>
      </c>
      <c r="I2444" t="s">
        <v>6145</v>
      </c>
      <c r="L2444" s="8">
        <v>0</v>
      </c>
      <c r="M2444" t="s">
        <v>36</v>
      </c>
      <c r="N2444" t="str">
        <f>IF(AND(PESQUISA!$B$3&lt;&gt;"",OR(PESQUISA!$B$4="TODAS",B2444=PESQUISA!$B$4),ISNUMBER(SEARCH(PESQUISA!$B$3,D2444))),ROW()-1,"")</f>
        <v/>
      </c>
    </row>
    <row r="2445" spans="1:14" x14ac:dyDescent="0.3">
      <c r="A2445" t="s">
        <v>7400</v>
      </c>
      <c r="B2445" t="s">
        <v>29</v>
      </c>
      <c r="C2445" t="s">
        <v>7401</v>
      </c>
      <c r="D2445" t="s">
        <v>7402</v>
      </c>
      <c r="E2445" t="s">
        <v>6144</v>
      </c>
      <c r="G2445" t="s">
        <v>33</v>
      </c>
      <c r="H2445" t="s">
        <v>34</v>
      </c>
      <c r="I2445" t="s">
        <v>6145</v>
      </c>
      <c r="M2445" t="s">
        <v>53</v>
      </c>
      <c r="N2445" t="str">
        <f>IF(AND(PESQUISA!$B$3&lt;&gt;"",OR(PESQUISA!$B$4="TODAS",B2445=PESQUISA!$B$4),ISNUMBER(SEARCH(PESQUISA!$B$3,D2445))),ROW()-1,"")</f>
        <v/>
      </c>
    </row>
    <row r="2446" spans="1:14" x14ac:dyDescent="0.3">
      <c r="A2446" t="s">
        <v>7403</v>
      </c>
      <c r="B2446" t="s">
        <v>29</v>
      </c>
      <c r="C2446" t="s">
        <v>7404</v>
      </c>
      <c r="D2446" t="s">
        <v>7405</v>
      </c>
      <c r="E2446" t="s">
        <v>6144</v>
      </c>
      <c r="G2446" t="s">
        <v>33</v>
      </c>
      <c r="H2446" t="s">
        <v>34</v>
      </c>
      <c r="I2446" t="s">
        <v>6145</v>
      </c>
      <c r="M2446" t="s">
        <v>53</v>
      </c>
      <c r="N2446" t="str">
        <f>IF(AND(PESQUISA!$B$3&lt;&gt;"",OR(PESQUISA!$B$4="TODAS",B2446=PESQUISA!$B$4),ISNUMBER(SEARCH(PESQUISA!$B$3,D2446))),ROW()-1,"")</f>
        <v/>
      </c>
    </row>
    <row r="2447" spans="1:14" x14ac:dyDescent="0.3">
      <c r="A2447" t="s">
        <v>7406</v>
      </c>
      <c r="B2447" t="s">
        <v>29</v>
      </c>
      <c r="C2447" t="s">
        <v>7407</v>
      </c>
      <c r="D2447" t="s">
        <v>7408</v>
      </c>
      <c r="E2447" t="s">
        <v>6144</v>
      </c>
      <c r="G2447" t="s">
        <v>33</v>
      </c>
      <c r="H2447" t="s">
        <v>34</v>
      </c>
      <c r="I2447" t="s">
        <v>6145</v>
      </c>
      <c r="M2447" t="s">
        <v>53</v>
      </c>
      <c r="N2447" t="str">
        <f>IF(AND(PESQUISA!$B$3&lt;&gt;"",OR(PESQUISA!$B$4="TODAS",B2447=PESQUISA!$B$4),ISNUMBER(SEARCH(PESQUISA!$B$3,D2447))),ROW()-1,"")</f>
        <v/>
      </c>
    </row>
    <row r="2448" spans="1:14" x14ac:dyDescent="0.3">
      <c r="A2448" t="s">
        <v>7409</v>
      </c>
      <c r="B2448" t="s">
        <v>29</v>
      </c>
      <c r="C2448" t="s">
        <v>7410</v>
      </c>
      <c r="D2448" t="s">
        <v>7411</v>
      </c>
      <c r="E2448" t="s">
        <v>6144</v>
      </c>
      <c r="F2448" s="7">
        <v>67.98</v>
      </c>
      <c r="G2448" t="s">
        <v>33</v>
      </c>
      <c r="H2448" t="s">
        <v>34</v>
      </c>
      <c r="I2448" t="s">
        <v>6145</v>
      </c>
      <c r="L2448" s="8">
        <v>0</v>
      </c>
      <c r="M2448" t="s">
        <v>36</v>
      </c>
      <c r="N2448" t="str">
        <f>IF(AND(PESQUISA!$B$3&lt;&gt;"",OR(PESQUISA!$B$4="TODAS",B2448=PESQUISA!$B$4),ISNUMBER(SEARCH(PESQUISA!$B$3,D2448))),ROW()-1,"")</f>
        <v/>
      </c>
    </row>
    <row r="2449" spans="1:14" x14ac:dyDescent="0.3">
      <c r="A2449" t="s">
        <v>7412</v>
      </c>
      <c r="B2449" t="s">
        <v>29</v>
      </c>
      <c r="C2449" t="s">
        <v>7413</v>
      </c>
      <c r="D2449" t="s">
        <v>7414</v>
      </c>
      <c r="E2449" t="s">
        <v>6144</v>
      </c>
      <c r="G2449" t="s">
        <v>33</v>
      </c>
      <c r="H2449" t="s">
        <v>34</v>
      </c>
      <c r="I2449" t="s">
        <v>6145</v>
      </c>
      <c r="M2449" t="s">
        <v>53</v>
      </c>
      <c r="N2449" t="str">
        <f>IF(AND(PESQUISA!$B$3&lt;&gt;"",OR(PESQUISA!$B$4="TODAS",B2449=PESQUISA!$B$4),ISNUMBER(SEARCH(PESQUISA!$B$3,D2449))),ROW()-1,"")</f>
        <v/>
      </c>
    </row>
    <row r="2450" spans="1:14" x14ac:dyDescent="0.3">
      <c r="A2450" t="s">
        <v>7415</v>
      </c>
      <c r="B2450" t="s">
        <v>29</v>
      </c>
      <c r="C2450" t="s">
        <v>7416</v>
      </c>
      <c r="D2450" t="s">
        <v>7417</v>
      </c>
      <c r="E2450" t="s">
        <v>6144</v>
      </c>
      <c r="G2450" t="s">
        <v>33</v>
      </c>
      <c r="H2450" t="s">
        <v>34</v>
      </c>
      <c r="I2450" t="s">
        <v>6145</v>
      </c>
      <c r="M2450" t="s">
        <v>53</v>
      </c>
      <c r="N2450" t="str">
        <f>IF(AND(PESQUISA!$B$3&lt;&gt;"",OR(PESQUISA!$B$4="TODAS",B2450=PESQUISA!$B$4),ISNUMBER(SEARCH(PESQUISA!$B$3,D2450))),ROW()-1,"")</f>
        <v/>
      </c>
    </row>
    <row r="2451" spans="1:14" x14ac:dyDescent="0.3">
      <c r="A2451" t="s">
        <v>7418</v>
      </c>
      <c r="B2451" t="s">
        <v>29</v>
      </c>
      <c r="C2451" t="s">
        <v>7419</v>
      </c>
      <c r="D2451" t="s">
        <v>7420</v>
      </c>
      <c r="E2451" t="s">
        <v>6144</v>
      </c>
      <c r="G2451" t="s">
        <v>33</v>
      </c>
      <c r="H2451" t="s">
        <v>34</v>
      </c>
      <c r="I2451" t="s">
        <v>6145</v>
      </c>
      <c r="M2451" t="s">
        <v>53</v>
      </c>
      <c r="N2451" t="str">
        <f>IF(AND(PESQUISA!$B$3&lt;&gt;"",OR(PESQUISA!$B$4="TODAS",B2451=PESQUISA!$B$4),ISNUMBER(SEARCH(PESQUISA!$B$3,D2451))),ROW()-1,"")</f>
        <v/>
      </c>
    </row>
    <row r="2452" spans="1:14" x14ac:dyDescent="0.3">
      <c r="A2452" t="s">
        <v>7421</v>
      </c>
      <c r="B2452" t="s">
        <v>29</v>
      </c>
      <c r="C2452" t="s">
        <v>7422</v>
      </c>
      <c r="D2452" t="s">
        <v>7423</v>
      </c>
      <c r="E2452" t="s">
        <v>6144</v>
      </c>
      <c r="F2452" s="7">
        <v>67.98</v>
      </c>
      <c r="G2452" t="s">
        <v>33</v>
      </c>
      <c r="H2452" t="s">
        <v>34</v>
      </c>
      <c r="I2452" t="s">
        <v>6145</v>
      </c>
      <c r="L2452" s="8">
        <v>0</v>
      </c>
      <c r="M2452" t="s">
        <v>36</v>
      </c>
      <c r="N2452" t="str">
        <f>IF(AND(PESQUISA!$B$3&lt;&gt;"",OR(PESQUISA!$B$4="TODAS",B2452=PESQUISA!$B$4),ISNUMBER(SEARCH(PESQUISA!$B$3,D2452))),ROW()-1,"")</f>
        <v/>
      </c>
    </row>
    <row r="2453" spans="1:14" x14ac:dyDescent="0.3">
      <c r="A2453" t="s">
        <v>7424</v>
      </c>
      <c r="B2453" t="s">
        <v>29</v>
      </c>
      <c r="C2453" t="s">
        <v>7425</v>
      </c>
      <c r="D2453" t="s">
        <v>7426</v>
      </c>
      <c r="E2453" t="s">
        <v>6144</v>
      </c>
      <c r="F2453" s="7">
        <v>47.15</v>
      </c>
      <c r="G2453" t="s">
        <v>33</v>
      </c>
      <c r="H2453" t="s">
        <v>34</v>
      </c>
      <c r="I2453" t="s">
        <v>6145</v>
      </c>
      <c r="L2453" s="8">
        <v>1</v>
      </c>
      <c r="M2453" t="s">
        <v>36</v>
      </c>
      <c r="N2453" t="str">
        <f>IF(AND(PESQUISA!$B$3&lt;&gt;"",OR(PESQUISA!$B$4="TODAS",B2453=PESQUISA!$B$4),ISNUMBER(SEARCH(PESQUISA!$B$3,D2453))),ROW()-1,"")</f>
        <v/>
      </c>
    </row>
    <row r="2454" spans="1:14" x14ac:dyDescent="0.3">
      <c r="A2454" t="s">
        <v>7427</v>
      </c>
      <c r="B2454" t="s">
        <v>29</v>
      </c>
      <c r="C2454" t="s">
        <v>7428</v>
      </c>
      <c r="D2454" t="s">
        <v>7429</v>
      </c>
      <c r="E2454" t="s">
        <v>6144</v>
      </c>
      <c r="F2454" s="7">
        <v>6.49</v>
      </c>
      <c r="G2454" t="s">
        <v>33</v>
      </c>
      <c r="H2454" t="s">
        <v>34</v>
      </c>
      <c r="I2454" t="s">
        <v>6145</v>
      </c>
      <c r="L2454" s="8">
        <v>1</v>
      </c>
      <c r="M2454" t="s">
        <v>36</v>
      </c>
      <c r="N2454" t="str">
        <f>IF(AND(PESQUISA!$B$3&lt;&gt;"",OR(PESQUISA!$B$4="TODAS",B2454=PESQUISA!$B$4),ISNUMBER(SEARCH(PESQUISA!$B$3,D2454))),ROW()-1,"")</f>
        <v/>
      </c>
    </row>
    <row r="2455" spans="1:14" x14ac:dyDescent="0.3">
      <c r="A2455" t="s">
        <v>7430</v>
      </c>
      <c r="B2455" t="s">
        <v>29</v>
      </c>
      <c r="C2455" t="s">
        <v>7431</v>
      </c>
      <c r="D2455" t="s">
        <v>7432</v>
      </c>
      <c r="E2455" t="s">
        <v>6144</v>
      </c>
      <c r="F2455" s="7">
        <v>16.02</v>
      </c>
      <c r="G2455" t="s">
        <v>33</v>
      </c>
      <c r="H2455" t="s">
        <v>34</v>
      </c>
      <c r="I2455" t="s">
        <v>6145</v>
      </c>
      <c r="L2455" s="8">
        <v>1</v>
      </c>
      <c r="M2455" t="s">
        <v>36</v>
      </c>
      <c r="N2455" t="str">
        <f>IF(AND(PESQUISA!$B$3&lt;&gt;"",OR(PESQUISA!$B$4="TODAS",B2455=PESQUISA!$B$4),ISNUMBER(SEARCH(PESQUISA!$B$3,D2455))),ROW()-1,"")</f>
        <v/>
      </c>
    </row>
    <row r="2456" spans="1:14" x14ac:dyDescent="0.3">
      <c r="A2456" t="s">
        <v>7433</v>
      </c>
      <c r="B2456" t="s">
        <v>29</v>
      </c>
      <c r="C2456" t="s">
        <v>7434</v>
      </c>
      <c r="D2456" t="s">
        <v>7435</v>
      </c>
      <c r="E2456" t="s">
        <v>6144</v>
      </c>
      <c r="F2456" s="7">
        <v>74.3</v>
      </c>
      <c r="G2456" t="s">
        <v>33</v>
      </c>
      <c r="H2456" t="s">
        <v>34</v>
      </c>
      <c r="I2456" t="s">
        <v>6145</v>
      </c>
      <c r="L2456" s="8">
        <v>1</v>
      </c>
      <c r="M2456" t="s">
        <v>36</v>
      </c>
      <c r="N2456" t="str">
        <f>IF(AND(PESQUISA!$B$3&lt;&gt;"",OR(PESQUISA!$B$4="TODAS",B2456=PESQUISA!$B$4),ISNUMBER(SEARCH(PESQUISA!$B$3,D2456))),ROW()-1,"")</f>
        <v/>
      </c>
    </row>
    <row r="2457" spans="1:14" x14ac:dyDescent="0.3">
      <c r="A2457" t="s">
        <v>7436</v>
      </c>
      <c r="B2457" t="s">
        <v>29</v>
      </c>
      <c r="C2457" t="s">
        <v>7437</v>
      </c>
      <c r="D2457" t="s">
        <v>7438</v>
      </c>
      <c r="E2457" t="s">
        <v>6144</v>
      </c>
      <c r="F2457" s="7">
        <v>163.02000000000001</v>
      </c>
      <c r="G2457" t="s">
        <v>33</v>
      </c>
      <c r="H2457" t="s">
        <v>34</v>
      </c>
      <c r="I2457" t="s">
        <v>6145</v>
      </c>
      <c r="L2457" s="8">
        <v>0</v>
      </c>
      <c r="M2457" t="s">
        <v>36</v>
      </c>
      <c r="N2457" t="str">
        <f>IF(AND(PESQUISA!$B$3&lt;&gt;"",OR(PESQUISA!$B$4="TODAS",B2457=PESQUISA!$B$4),ISNUMBER(SEARCH(PESQUISA!$B$3,D2457))),ROW()-1,"")</f>
        <v/>
      </c>
    </row>
    <row r="2458" spans="1:14" x14ac:dyDescent="0.3">
      <c r="A2458" t="s">
        <v>7439</v>
      </c>
      <c r="B2458" t="s">
        <v>29</v>
      </c>
      <c r="C2458" t="s">
        <v>7440</v>
      </c>
      <c r="D2458" t="s">
        <v>7441</v>
      </c>
      <c r="E2458" t="s">
        <v>6144</v>
      </c>
      <c r="F2458" s="7">
        <v>26.2</v>
      </c>
      <c r="G2458" t="s">
        <v>33</v>
      </c>
      <c r="H2458" t="s">
        <v>34</v>
      </c>
      <c r="I2458" t="s">
        <v>6145</v>
      </c>
      <c r="L2458" s="8">
        <v>1</v>
      </c>
      <c r="M2458" t="s">
        <v>36</v>
      </c>
      <c r="N2458" t="str">
        <f>IF(AND(PESQUISA!$B$3&lt;&gt;"",OR(PESQUISA!$B$4="TODAS",B2458=PESQUISA!$B$4),ISNUMBER(SEARCH(PESQUISA!$B$3,D2458))),ROW()-1,"")</f>
        <v/>
      </c>
    </row>
    <row r="2459" spans="1:14" x14ac:dyDescent="0.3">
      <c r="A2459" t="s">
        <v>7442</v>
      </c>
      <c r="B2459" t="s">
        <v>29</v>
      </c>
      <c r="C2459" t="s">
        <v>7443</v>
      </c>
      <c r="D2459" t="s">
        <v>7444</v>
      </c>
      <c r="E2459" t="s">
        <v>6144</v>
      </c>
      <c r="F2459" s="7">
        <v>4</v>
      </c>
      <c r="G2459" t="s">
        <v>33</v>
      </c>
      <c r="H2459" t="s">
        <v>34</v>
      </c>
      <c r="I2459" t="s">
        <v>6145</v>
      </c>
      <c r="L2459" s="8">
        <v>1</v>
      </c>
      <c r="M2459" t="s">
        <v>36</v>
      </c>
      <c r="N2459" t="str">
        <f>IF(AND(PESQUISA!$B$3&lt;&gt;"",OR(PESQUISA!$B$4="TODAS",B2459=PESQUISA!$B$4),ISNUMBER(SEARCH(PESQUISA!$B$3,D2459))),ROW()-1,"")</f>
        <v/>
      </c>
    </row>
    <row r="2460" spans="1:14" x14ac:dyDescent="0.3">
      <c r="A2460" t="s">
        <v>7445</v>
      </c>
      <c r="B2460" t="s">
        <v>29</v>
      </c>
      <c r="C2460" t="s">
        <v>7446</v>
      </c>
      <c r="D2460" t="s">
        <v>7447</v>
      </c>
      <c r="E2460" t="s">
        <v>6144</v>
      </c>
      <c r="F2460" s="7">
        <v>9.92</v>
      </c>
      <c r="G2460" t="s">
        <v>33</v>
      </c>
      <c r="H2460" t="s">
        <v>34</v>
      </c>
      <c r="I2460" t="s">
        <v>6145</v>
      </c>
      <c r="L2460" s="8">
        <v>1</v>
      </c>
      <c r="M2460" t="s">
        <v>36</v>
      </c>
      <c r="N2460" t="str">
        <f>IF(AND(PESQUISA!$B$3&lt;&gt;"",OR(PESQUISA!$B$4="TODAS",B2460=PESQUISA!$B$4),ISNUMBER(SEARCH(PESQUISA!$B$3,D2460))),ROW()-1,"")</f>
        <v/>
      </c>
    </row>
    <row r="2461" spans="1:14" x14ac:dyDescent="0.3">
      <c r="A2461" t="s">
        <v>7448</v>
      </c>
      <c r="B2461" t="s">
        <v>29</v>
      </c>
      <c r="C2461" t="s">
        <v>7449</v>
      </c>
      <c r="D2461" t="s">
        <v>7450</v>
      </c>
      <c r="E2461" t="s">
        <v>6144</v>
      </c>
      <c r="F2461" s="7">
        <v>45.61</v>
      </c>
      <c r="G2461" t="s">
        <v>33</v>
      </c>
      <c r="H2461" t="s">
        <v>34</v>
      </c>
      <c r="I2461" t="s">
        <v>6145</v>
      </c>
      <c r="L2461" s="8">
        <v>1</v>
      </c>
      <c r="M2461" t="s">
        <v>36</v>
      </c>
      <c r="N2461" t="str">
        <f>IF(AND(PESQUISA!$B$3&lt;&gt;"",OR(PESQUISA!$B$4="TODAS",B2461=PESQUISA!$B$4),ISNUMBER(SEARCH(PESQUISA!$B$3,D2461))),ROW()-1,"")</f>
        <v/>
      </c>
    </row>
    <row r="2462" spans="1:14" x14ac:dyDescent="0.3">
      <c r="A2462" t="s">
        <v>7451</v>
      </c>
      <c r="B2462" t="s">
        <v>29</v>
      </c>
      <c r="C2462" t="s">
        <v>7452</v>
      </c>
      <c r="D2462" t="s">
        <v>7453</v>
      </c>
      <c r="E2462" t="s">
        <v>6144</v>
      </c>
      <c r="F2462" s="7">
        <v>163.33000000000001</v>
      </c>
      <c r="G2462" t="s">
        <v>33</v>
      </c>
      <c r="H2462" t="s">
        <v>34</v>
      </c>
      <c r="I2462" t="s">
        <v>6145</v>
      </c>
      <c r="L2462" s="8">
        <v>0</v>
      </c>
      <c r="M2462" t="s">
        <v>36</v>
      </c>
      <c r="N2462" t="str">
        <f>IF(AND(PESQUISA!$B$3&lt;&gt;"",OR(PESQUISA!$B$4="TODAS",B2462=PESQUISA!$B$4),ISNUMBER(SEARCH(PESQUISA!$B$3,D2462))),ROW()-1,"")</f>
        <v/>
      </c>
    </row>
    <row r="2463" spans="1:14" x14ac:dyDescent="0.3">
      <c r="A2463" t="s">
        <v>7454</v>
      </c>
      <c r="B2463" t="s">
        <v>29</v>
      </c>
      <c r="C2463" t="s">
        <v>7455</v>
      </c>
      <c r="D2463" t="s">
        <v>7456</v>
      </c>
      <c r="E2463" t="s">
        <v>6144</v>
      </c>
      <c r="F2463" s="7">
        <v>28.49</v>
      </c>
      <c r="G2463" t="s">
        <v>33</v>
      </c>
      <c r="H2463" t="s">
        <v>34</v>
      </c>
      <c r="I2463" t="s">
        <v>6145</v>
      </c>
      <c r="L2463" s="8">
        <v>1</v>
      </c>
      <c r="M2463" t="s">
        <v>36</v>
      </c>
      <c r="N2463" t="str">
        <f>IF(AND(PESQUISA!$B$3&lt;&gt;"",OR(PESQUISA!$B$4="TODAS",B2463=PESQUISA!$B$4),ISNUMBER(SEARCH(PESQUISA!$B$3,D2463))),ROW()-1,"")</f>
        <v/>
      </c>
    </row>
    <row r="2464" spans="1:14" x14ac:dyDescent="0.3">
      <c r="A2464" t="s">
        <v>7457</v>
      </c>
      <c r="B2464" t="s">
        <v>29</v>
      </c>
      <c r="C2464" t="s">
        <v>7458</v>
      </c>
      <c r="D2464" t="s">
        <v>7459</v>
      </c>
      <c r="E2464" t="s">
        <v>6144</v>
      </c>
      <c r="F2464" s="7">
        <v>4.24</v>
      </c>
      <c r="G2464" t="s">
        <v>33</v>
      </c>
      <c r="H2464" t="s">
        <v>34</v>
      </c>
      <c r="I2464" t="s">
        <v>6145</v>
      </c>
      <c r="L2464" s="8">
        <v>1</v>
      </c>
      <c r="M2464" t="s">
        <v>36</v>
      </c>
      <c r="N2464" t="str">
        <f>IF(AND(PESQUISA!$B$3&lt;&gt;"",OR(PESQUISA!$B$4="TODAS",B2464=PESQUISA!$B$4),ISNUMBER(SEARCH(PESQUISA!$B$3,D2464))),ROW()-1,"")</f>
        <v/>
      </c>
    </row>
    <row r="2465" spans="1:14" x14ac:dyDescent="0.3">
      <c r="A2465" t="s">
        <v>7460</v>
      </c>
      <c r="B2465" t="s">
        <v>29</v>
      </c>
      <c r="C2465" t="s">
        <v>7461</v>
      </c>
      <c r="D2465" t="s">
        <v>7462</v>
      </c>
      <c r="E2465" t="s">
        <v>6144</v>
      </c>
      <c r="F2465" s="7">
        <v>10.52</v>
      </c>
      <c r="G2465" t="s">
        <v>33</v>
      </c>
      <c r="H2465" t="s">
        <v>34</v>
      </c>
      <c r="I2465" t="s">
        <v>6145</v>
      </c>
      <c r="L2465" s="8">
        <v>1</v>
      </c>
      <c r="M2465" t="s">
        <v>36</v>
      </c>
      <c r="N2465" t="str">
        <f>IF(AND(PESQUISA!$B$3&lt;&gt;"",OR(PESQUISA!$B$4="TODAS",B2465=PESQUISA!$B$4),ISNUMBER(SEARCH(PESQUISA!$B$3,D2465))),ROW()-1,"")</f>
        <v/>
      </c>
    </row>
    <row r="2466" spans="1:14" x14ac:dyDescent="0.3">
      <c r="A2466" t="s">
        <v>7463</v>
      </c>
      <c r="B2466" t="s">
        <v>29</v>
      </c>
      <c r="C2466" t="s">
        <v>7464</v>
      </c>
      <c r="D2466" t="s">
        <v>7465</v>
      </c>
      <c r="E2466" t="s">
        <v>6144</v>
      </c>
      <c r="F2466" s="7">
        <v>48.47</v>
      </c>
      <c r="G2466" t="s">
        <v>33</v>
      </c>
      <c r="H2466" t="s">
        <v>34</v>
      </c>
      <c r="I2466" t="s">
        <v>6145</v>
      </c>
      <c r="L2466" s="8">
        <v>1</v>
      </c>
      <c r="M2466" t="s">
        <v>36</v>
      </c>
      <c r="N2466" t="str">
        <f>IF(AND(PESQUISA!$B$3&lt;&gt;"",OR(PESQUISA!$B$4="TODAS",B2466=PESQUISA!$B$4),ISNUMBER(SEARCH(PESQUISA!$B$3,D2466))),ROW()-1,"")</f>
        <v/>
      </c>
    </row>
    <row r="2467" spans="1:14" x14ac:dyDescent="0.3">
      <c r="A2467" t="s">
        <v>7466</v>
      </c>
      <c r="B2467" t="s">
        <v>29</v>
      </c>
      <c r="C2467" t="s">
        <v>7467</v>
      </c>
      <c r="D2467" t="s">
        <v>7468</v>
      </c>
      <c r="E2467" t="s">
        <v>6144</v>
      </c>
      <c r="F2467" s="7">
        <v>163.33000000000001</v>
      </c>
      <c r="G2467" t="s">
        <v>33</v>
      </c>
      <c r="H2467" t="s">
        <v>34</v>
      </c>
      <c r="I2467" t="s">
        <v>6145</v>
      </c>
      <c r="L2467" s="8">
        <v>0</v>
      </c>
      <c r="M2467" t="s">
        <v>36</v>
      </c>
      <c r="N2467" t="str">
        <f>IF(AND(PESQUISA!$B$3&lt;&gt;"",OR(PESQUISA!$B$4="TODAS",B2467=PESQUISA!$B$4),ISNUMBER(SEARCH(PESQUISA!$B$3,D2467))),ROW()-1,"")</f>
        <v/>
      </c>
    </row>
    <row r="2468" spans="1:14" x14ac:dyDescent="0.3">
      <c r="A2468" t="s">
        <v>7469</v>
      </c>
      <c r="B2468" t="s">
        <v>29</v>
      </c>
      <c r="C2468" t="s">
        <v>7470</v>
      </c>
      <c r="D2468" t="s">
        <v>7471</v>
      </c>
      <c r="E2468" t="s">
        <v>6144</v>
      </c>
      <c r="G2468" t="s">
        <v>33</v>
      </c>
      <c r="H2468" t="s">
        <v>34</v>
      </c>
      <c r="I2468" t="s">
        <v>6145</v>
      </c>
      <c r="M2468" t="s">
        <v>53</v>
      </c>
      <c r="N2468" t="str">
        <f>IF(AND(PESQUISA!$B$3&lt;&gt;"",OR(PESQUISA!$B$4="TODAS",B2468=PESQUISA!$B$4),ISNUMBER(SEARCH(PESQUISA!$B$3,D2468))),ROW()-1,"")</f>
        <v/>
      </c>
    </row>
    <row r="2469" spans="1:14" x14ac:dyDescent="0.3">
      <c r="A2469" t="s">
        <v>7472</v>
      </c>
      <c r="B2469" t="s">
        <v>29</v>
      </c>
      <c r="C2469" t="s">
        <v>7473</v>
      </c>
      <c r="D2469" t="s">
        <v>7474</v>
      </c>
      <c r="E2469" t="s">
        <v>6144</v>
      </c>
      <c r="G2469" t="s">
        <v>33</v>
      </c>
      <c r="H2469" t="s">
        <v>34</v>
      </c>
      <c r="I2469" t="s">
        <v>6145</v>
      </c>
      <c r="M2469" t="s">
        <v>53</v>
      </c>
      <c r="N2469" t="str">
        <f>IF(AND(PESQUISA!$B$3&lt;&gt;"",OR(PESQUISA!$B$4="TODAS",B2469=PESQUISA!$B$4),ISNUMBER(SEARCH(PESQUISA!$B$3,D2469))),ROW()-1,"")</f>
        <v/>
      </c>
    </row>
    <row r="2470" spans="1:14" x14ac:dyDescent="0.3">
      <c r="A2470" t="s">
        <v>7475</v>
      </c>
      <c r="B2470" t="s">
        <v>29</v>
      </c>
      <c r="C2470" t="s">
        <v>7476</v>
      </c>
      <c r="D2470" t="s">
        <v>7477</v>
      </c>
      <c r="E2470" t="s">
        <v>6144</v>
      </c>
      <c r="G2470" t="s">
        <v>33</v>
      </c>
      <c r="H2470" t="s">
        <v>34</v>
      </c>
      <c r="I2470" t="s">
        <v>6145</v>
      </c>
      <c r="M2470" t="s">
        <v>53</v>
      </c>
      <c r="N2470" t="str">
        <f>IF(AND(PESQUISA!$B$3&lt;&gt;"",OR(PESQUISA!$B$4="TODAS",B2470=PESQUISA!$B$4),ISNUMBER(SEARCH(PESQUISA!$B$3,D2470))),ROW()-1,"")</f>
        <v/>
      </c>
    </row>
    <row r="2471" spans="1:14" x14ac:dyDescent="0.3">
      <c r="A2471" t="s">
        <v>7478</v>
      </c>
      <c r="B2471" t="s">
        <v>29</v>
      </c>
      <c r="C2471" t="s">
        <v>7479</v>
      </c>
      <c r="D2471" t="s">
        <v>7480</v>
      </c>
      <c r="E2471" t="s">
        <v>6144</v>
      </c>
      <c r="G2471" t="s">
        <v>33</v>
      </c>
      <c r="H2471" t="s">
        <v>34</v>
      </c>
      <c r="I2471" t="s">
        <v>6145</v>
      </c>
      <c r="M2471" t="s">
        <v>53</v>
      </c>
      <c r="N2471" t="str">
        <f>IF(AND(PESQUISA!$B$3&lt;&gt;"",OR(PESQUISA!$B$4="TODAS",B2471=PESQUISA!$B$4),ISNUMBER(SEARCH(PESQUISA!$B$3,D2471))),ROW()-1,"")</f>
        <v/>
      </c>
    </row>
    <row r="2472" spans="1:14" x14ac:dyDescent="0.3">
      <c r="A2472" t="s">
        <v>7481</v>
      </c>
      <c r="B2472" t="s">
        <v>29</v>
      </c>
      <c r="C2472" t="s">
        <v>7482</v>
      </c>
      <c r="D2472" t="s">
        <v>7483</v>
      </c>
      <c r="E2472" t="s">
        <v>6144</v>
      </c>
      <c r="F2472" s="7">
        <v>85.96</v>
      </c>
      <c r="G2472" t="s">
        <v>33</v>
      </c>
      <c r="H2472" t="s">
        <v>34</v>
      </c>
      <c r="I2472" t="s">
        <v>6145</v>
      </c>
      <c r="L2472" s="8">
        <v>0</v>
      </c>
      <c r="M2472" t="s">
        <v>36</v>
      </c>
      <c r="N2472" t="str">
        <f>IF(AND(PESQUISA!$B$3&lt;&gt;"",OR(PESQUISA!$B$4="TODAS",B2472=PESQUISA!$B$4),ISNUMBER(SEARCH(PESQUISA!$B$3,D2472))),ROW()-1,"")</f>
        <v/>
      </c>
    </row>
    <row r="2473" spans="1:14" x14ac:dyDescent="0.3">
      <c r="A2473" t="s">
        <v>7484</v>
      </c>
      <c r="B2473" t="s">
        <v>29</v>
      </c>
      <c r="C2473" t="s">
        <v>7485</v>
      </c>
      <c r="D2473" t="s">
        <v>7486</v>
      </c>
      <c r="E2473" t="s">
        <v>6144</v>
      </c>
      <c r="F2473" s="7">
        <v>22.61</v>
      </c>
      <c r="G2473" t="s">
        <v>33</v>
      </c>
      <c r="H2473" t="s">
        <v>34</v>
      </c>
      <c r="I2473" t="s">
        <v>6145</v>
      </c>
      <c r="L2473" s="8">
        <v>1</v>
      </c>
      <c r="M2473" t="s">
        <v>36</v>
      </c>
      <c r="N2473" t="str">
        <f>IF(AND(PESQUISA!$B$3&lt;&gt;"",OR(PESQUISA!$B$4="TODAS",B2473=PESQUISA!$B$4),ISNUMBER(SEARCH(PESQUISA!$B$3,D2473))),ROW()-1,"")</f>
        <v/>
      </c>
    </row>
    <row r="2474" spans="1:14" x14ac:dyDescent="0.3">
      <c r="A2474" t="s">
        <v>7487</v>
      </c>
      <c r="B2474" t="s">
        <v>29</v>
      </c>
      <c r="C2474" t="s">
        <v>7488</v>
      </c>
      <c r="D2474" t="s">
        <v>7489</v>
      </c>
      <c r="E2474" t="s">
        <v>6144</v>
      </c>
      <c r="F2474" s="7">
        <v>3.41</v>
      </c>
      <c r="G2474" t="s">
        <v>33</v>
      </c>
      <c r="H2474" t="s">
        <v>34</v>
      </c>
      <c r="I2474" t="s">
        <v>6145</v>
      </c>
      <c r="L2474" s="8">
        <v>1</v>
      </c>
      <c r="M2474" t="s">
        <v>36</v>
      </c>
      <c r="N2474" t="str">
        <f>IF(AND(PESQUISA!$B$3&lt;&gt;"",OR(PESQUISA!$B$4="TODAS",B2474=PESQUISA!$B$4),ISNUMBER(SEARCH(PESQUISA!$B$3,D2474))),ROW()-1,"")</f>
        <v/>
      </c>
    </row>
    <row r="2475" spans="1:14" x14ac:dyDescent="0.3">
      <c r="A2475" t="s">
        <v>7490</v>
      </c>
      <c r="B2475" t="s">
        <v>29</v>
      </c>
      <c r="C2475" t="s">
        <v>7491</v>
      </c>
      <c r="D2475" t="s">
        <v>7492</v>
      </c>
      <c r="E2475" t="s">
        <v>6144</v>
      </c>
      <c r="F2475" s="7">
        <v>8.4499999999999993</v>
      </c>
      <c r="G2475" t="s">
        <v>33</v>
      </c>
      <c r="H2475" t="s">
        <v>34</v>
      </c>
      <c r="I2475" t="s">
        <v>6145</v>
      </c>
      <c r="L2475" s="8">
        <v>1</v>
      </c>
      <c r="M2475" t="s">
        <v>36</v>
      </c>
      <c r="N2475" t="str">
        <f>IF(AND(PESQUISA!$B$3&lt;&gt;"",OR(PESQUISA!$B$4="TODAS",B2475=PESQUISA!$B$4),ISNUMBER(SEARCH(PESQUISA!$B$3,D2475))),ROW()-1,"")</f>
        <v/>
      </c>
    </row>
    <row r="2476" spans="1:14" x14ac:dyDescent="0.3">
      <c r="A2476" t="s">
        <v>7493</v>
      </c>
      <c r="B2476" t="s">
        <v>29</v>
      </c>
      <c r="C2476" t="s">
        <v>7494</v>
      </c>
      <c r="D2476" t="s">
        <v>7495</v>
      </c>
      <c r="E2476" t="s">
        <v>6144</v>
      </c>
      <c r="F2476" s="7">
        <v>38.869999999999997</v>
      </c>
      <c r="G2476" t="s">
        <v>33</v>
      </c>
      <c r="H2476" t="s">
        <v>34</v>
      </c>
      <c r="I2476" t="s">
        <v>6145</v>
      </c>
      <c r="L2476" s="8">
        <v>1</v>
      </c>
      <c r="M2476" t="s">
        <v>36</v>
      </c>
      <c r="N2476" t="str">
        <f>IF(AND(PESQUISA!$B$3&lt;&gt;"",OR(PESQUISA!$B$4="TODAS",B2476=PESQUISA!$B$4),ISNUMBER(SEARCH(PESQUISA!$B$3,D2476))),ROW()-1,"")</f>
        <v/>
      </c>
    </row>
    <row r="2477" spans="1:14" x14ac:dyDescent="0.3">
      <c r="A2477" t="s">
        <v>7496</v>
      </c>
      <c r="B2477" t="s">
        <v>29</v>
      </c>
      <c r="C2477" t="s">
        <v>7497</v>
      </c>
      <c r="D2477" t="s">
        <v>7498</v>
      </c>
      <c r="E2477" t="s">
        <v>6144</v>
      </c>
      <c r="F2477" s="7">
        <v>138.24</v>
      </c>
      <c r="G2477" t="s">
        <v>33</v>
      </c>
      <c r="H2477" t="s">
        <v>34</v>
      </c>
      <c r="I2477" t="s">
        <v>6145</v>
      </c>
      <c r="L2477" s="8">
        <v>0</v>
      </c>
      <c r="M2477" t="s">
        <v>36</v>
      </c>
      <c r="N2477" t="str">
        <f>IF(AND(PESQUISA!$B$3&lt;&gt;"",OR(PESQUISA!$B$4="TODAS",B2477=PESQUISA!$B$4),ISNUMBER(SEARCH(PESQUISA!$B$3,D2477))),ROW()-1,"")</f>
        <v/>
      </c>
    </row>
    <row r="2478" spans="1:14" x14ac:dyDescent="0.3">
      <c r="A2478" t="s">
        <v>7499</v>
      </c>
      <c r="B2478" t="s">
        <v>29</v>
      </c>
      <c r="C2478" t="s">
        <v>7500</v>
      </c>
      <c r="D2478" t="s">
        <v>7501</v>
      </c>
      <c r="E2478" t="s">
        <v>6144</v>
      </c>
      <c r="F2478" s="7">
        <v>45.15</v>
      </c>
      <c r="G2478" t="s">
        <v>33</v>
      </c>
      <c r="H2478" t="s">
        <v>34</v>
      </c>
      <c r="I2478" t="s">
        <v>6145</v>
      </c>
      <c r="L2478" s="8">
        <v>1</v>
      </c>
      <c r="M2478" t="s">
        <v>36</v>
      </c>
      <c r="N2478" t="str">
        <f>IF(AND(PESQUISA!$B$3&lt;&gt;"",OR(PESQUISA!$B$4="TODAS",B2478=PESQUISA!$B$4),ISNUMBER(SEARCH(PESQUISA!$B$3,D2478))),ROW()-1,"")</f>
        <v/>
      </c>
    </row>
    <row r="2479" spans="1:14" x14ac:dyDescent="0.3">
      <c r="A2479" t="s">
        <v>7502</v>
      </c>
      <c r="B2479" t="s">
        <v>29</v>
      </c>
      <c r="C2479" t="s">
        <v>7503</v>
      </c>
      <c r="D2479" t="s">
        <v>7504</v>
      </c>
      <c r="E2479" t="s">
        <v>6144</v>
      </c>
      <c r="F2479" s="7">
        <v>6.27</v>
      </c>
      <c r="G2479" t="s">
        <v>33</v>
      </c>
      <c r="H2479" t="s">
        <v>34</v>
      </c>
      <c r="I2479" t="s">
        <v>6145</v>
      </c>
      <c r="L2479" s="8">
        <v>1</v>
      </c>
      <c r="M2479" t="s">
        <v>36</v>
      </c>
      <c r="N2479" t="str">
        <f>IF(AND(PESQUISA!$B$3&lt;&gt;"",OR(PESQUISA!$B$4="TODAS",B2479=PESQUISA!$B$4),ISNUMBER(SEARCH(PESQUISA!$B$3,D2479))),ROW()-1,"")</f>
        <v/>
      </c>
    </row>
    <row r="2480" spans="1:14" x14ac:dyDescent="0.3">
      <c r="A2480" t="s">
        <v>7505</v>
      </c>
      <c r="B2480" t="s">
        <v>29</v>
      </c>
      <c r="C2480" t="s">
        <v>7506</v>
      </c>
      <c r="D2480" t="s">
        <v>7507</v>
      </c>
      <c r="E2480" t="s">
        <v>6144</v>
      </c>
      <c r="F2480" s="7">
        <v>15.5</v>
      </c>
      <c r="G2480" t="s">
        <v>33</v>
      </c>
      <c r="H2480" t="s">
        <v>34</v>
      </c>
      <c r="I2480" t="s">
        <v>6145</v>
      </c>
      <c r="L2480" s="8">
        <v>1</v>
      </c>
      <c r="M2480" t="s">
        <v>36</v>
      </c>
      <c r="N2480" t="str">
        <f>IF(AND(PESQUISA!$B$3&lt;&gt;"",OR(PESQUISA!$B$4="TODAS",B2480=PESQUISA!$B$4),ISNUMBER(SEARCH(PESQUISA!$B$3,D2480))),ROW()-1,"")</f>
        <v/>
      </c>
    </row>
    <row r="2481" spans="1:14" x14ac:dyDescent="0.3">
      <c r="A2481" t="s">
        <v>7508</v>
      </c>
      <c r="B2481" t="s">
        <v>29</v>
      </c>
      <c r="C2481" t="s">
        <v>7509</v>
      </c>
      <c r="D2481" t="s">
        <v>7510</v>
      </c>
      <c r="E2481" t="s">
        <v>6144</v>
      </c>
      <c r="F2481" s="7">
        <v>71.81</v>
      </c>
      <c r="G2481" t="s">
        <v>33</v>
      </c>
      <c r="H2481" t="s">
        <v>34</v>
      </c>
      <c r="I2481" t="s">
        <v>6145</v>
      </c>
      <c r="L2481" s="8">
        <v>1</v>
      </c>
      <c r="M2481" t="s">
        <v>36</v>
      </c>
      <c r="N2481" t="str">
        <f>IF(AND(PESQUISA!$B$3&lt;&gt;"",OR(PESQUISA!$B$4="TODAS",B2481=PESQUISA!$B$4),ISNUMBER(SEARCH(PESQUISA!$B$3,D2481))),ROW()-1,"")</f>
        <v/>
      </c>
    </row>
    <row r="2482" spans="1:14" x14ac:dyDescent="0.3">
      <c r="A2482" t="s">
        <v>7511</v>
      </c>
      <c r="B2482" t="s">
        <v>29</v>
      </c>
      <c r="C2482" t="s">
        <v>7512</v>
      </c>
      <c r="D2482" t="s">
        <v>7513</v>
      </c>
      <c r="E2482" t="s">
        <v>6144</v>
      </c>
      <c r="F2482" s="7">
        <v>163.02000000000001</v>
      </c>
      <c r="G2482" t="s">
        <v>33</v>
      </c>
      <c r="H2482" t="s">
        <v>34</v>
      </c>
      <c r="I2482" t="s">
        <v>6145</v>
      </c>
      <c r="L2482" s="8">
        <v>0</v>
      </c>
      <c r="M2482" t="s">
        <v>36</v>
      </c>
      <c r="N2482" t="str">
        <f>IF(AND(PESQUISA!$B$3&lt;&gt;"",OR(PESQUISA!$B$4="TODAS",B2482=PESQUISA!$B$4),ISNUMBER(SEARCH(PESQUISA!$B$3,D2482))),ROW()-1,"")</f>
        <v/>
      </c>
    </row>
    <row r="2483" spans="1:14" x14ac:dyDescent="0.3">
      <c r="A2483" t="s">
        <v>7514</v>
      </c>
      <c r="B2483" t="s">
        <v>29</v>
      </c>
      <c r="C2483" t="s">
        <v>7515</v>
      </c>
      <c r="D2483" t="s">
        <v>7516</v>
      </c>
      <c r="E2483" t="s">
        <v>6144</v>
      </c>
      <c r="F2483" s="7">
        <v>7.0000000000000007E-2</v>
      </c>
      <c r="G2483" t="s">
        <v>33</v>
      </c>
      <c r="H2483" t="s">
        <v>34</v>
      </c>
      <c r="I2483" t="s">
        <v>6145</v>
      </c>
      <c r="L2483" s="8">
        <v>0</v>
      </c>
      <c r="M2483" t="s">
        <v>36</v>
      </c>
      <c r="N2483" t="str">
        <f>IF(AND(PESQUISA!$B$3&lt;&gt;"",OR(PESQUISA!$B$4="TODAS",B2483=PESQUISA!$B$4),ISNUMBER(SEARCH(PESQUISA!$B$3,D2483))),ROW()-1,"")</f>
        <v/>
      </c>
    </row>
    <row r="2484" spans="1:14" x14ac:dyDescent="0.3">
      <c r="A2484" t="s">
        <v>7517</v>
      </c>
      <c r="B2484" t="s">
        <v>29</v>
      </c>
      <c r="C2484" t="s">
        <v>7518</v>
      </c>
      <c r="D2484" t="s">
        <v>7519</v>
      </c>
      <c r="E2484" t="s">
        <v>6144</v>
      </c>
      <c r="F2484" s="7">
        <v>0.01</v>
      </c>
      <c r="G2484" t="s">
        <v>33</v>
      </c>
      <c r="H2484" t="s">
        <v>34</v>
      </c>
      <c r="I2484" t="s">
        <v>6145</v>
      </c>
      <c r="L2484" s="8">
        <v>0</v>
      </c>
      <c r="M2484" t="s">
        <v>36</v>
      </c>
      <c r="N2484" t="str">
        <f>IF(AND(PESQUISA!$B$3&lt;&gt;"",OR(PESQUISA!$B$4="TODAS",B2484=PESQUISA!$B$4),ISNUMBER(SEARCH(PESQUISA!$B$3,D2484))),ROW()-1,"")</f>
        <v/>
      </c>
    </row>
    <row r="2485" spans="1:14" x14ac:dyDescent="0.3">
      <c r="A2485" t="s">
        <v>7520</v>
      </c>
      <c r="B2485" t="s">
        <v>29</v>
      </c>
      <c r="C2485" t="s">
        <v>7521</v>
      </c>
      <c r="D2485" t="s">
        <v>7522</v>
      </c>
      <c r="E2485" t="s">
        <v>6144</v>
      </c>
      <c r="F2485" s="7">
        <v>0.09</v>
      </c>
      <c r="G2485" t="s">
        <v>33</v>
      </c>
      <c r="H2485" t="s">
        <v>34</v>
      </c>
      <c r="I2485" t="s">
        <v>6145</v>
      </c>
      <c r="L2485" s="8">
        <v>0</v>
      </c>
      <c r="M2485" t="s">
        <v>36</v>
      </c>
      <c r="N2485" t="str">
        <f>IF(AND(PESQUISA!$B$3&lt;&gt;"",OR(PESQUISA!$B$4="TODAS",B2485=PESQUISA!$B$4),ISNUMBER(SEARCH(PESQUISA!$B$3,D2485))),ROW()-1,"")</f>
        <v/>
      </c>
    </row>
    <row r="2486" spans="1:14" x14ac:dyDescent="0.3">
      <c r="A2486" t="s">
        <v>7523</v>
      </c>
      <c r="B2486" t="s">
        <v>29</v>
      </c>
      <c r="C2486" t="s">
        <v>7524</v>
      </c>
      <c r="D2486" t="s">
        <v>7525</v>
      </c>
      <c r="E2486" t="s">
        <v>6144</v>
      </c>
      <c r="F2486" s="7">
        <v>7.02</v>
      </c>
      <c r="G2486" t="s">
        <v>33</v>
      </c>
      <c r="H2486" t="s">
        <v>34</v>
      </c>
      <c r="I2486" t="s">
        <v>6145</v>
      </c>
      <c r="L2486" s="8">
        <v>0</v>
      </c>
      <c r="M2486" t="s">
        <v>36</v>
      </c>
      <c r="N2486" t="str">
        <f>IF(AND(PESQUISA!$B$3&lt;&gt;"",OR(PESQUISA!$B$4="TODAS",B2486=PESQUISA!$B$4),ISNUMBER(SEARCH(PESQUISA!$B$3,D2486))),ROW()-1,"")</f>
        <v/>
      </c>
    </row>
    <row r="2487" spans="1:14" x14ac:dyDescent="0.3">
      <c r="A2487" t="s">
        <v>7526</v>
      </c>
      <c r="B2487" t="s">
        <v>29</v>
      </c>
      <c r="C2487" t="s">
        <v>7527</v>
      </c>
      <c r="D2487" t="s">
        <v>7528</v>
      </c>
      <c r="E2487" t="s">
        <v>6144</v>
      </c>
      <c r="F2487" s="7">
        <v>0.2</v>
      </c>
      <c r="G2487" t="s">
        <v>33</v>
      </c>
      <c r="H2487" t="s">
        <v>34</v>
      </c>
      <c r="I2487" t="s">
        <v>6145</v>
      </c>
      <c r="L2487" s="8">
        <v>0</v>
      </c>
      <c r="M2487" t="s">
        <v>36</v>
      </c>
      <c r="N2487" t="str">
        <f>IF(AND(PESQUISA!$B$3&lt;&gt;"",OR(PESQUISA!$B$4="TODAS",B2487=PESQUISA!$B$4),ISNUMBER(SEARCH(PESQUISA!$B$3,D2487))),ROW()-1,"")</f>
        <v/>
      </c>
    </row>
    <row r="2488" spans="1:14" x14ac:dyDescent="0.3">
      <c r="A2488" t="s">
        <v>7529</v>
      </c>
      <c r="B2488" t="s">
        <v>29</v>
      </c>
      <c r="C2488" t="s">
        <v>7530</v>
      </c>
      <c r="D2488" t="s">
        <v>7531</v>
      </c>
      <c r="E2488" t="s">
        <v>6144</v>
      </c>
      <c r="F2488" s="7">
        <v>0.04</v>
      </c>
      <c r="G2488" t="s">
        <v>33</v>
      </c>
      <c r="H2488" t="s">
        <v>34</v>
      </c>
      <c r="I2488" t="s">
        <v>6145</v>
      </c>
      <c r="L2488" s="8">
        <v>0</v>
      </c>
      <c r="M2488" t="s">
        <v>36</v>
      </c>
      <c r="N2488" t="str">
        <f>IF(AND(PESQUISA!$B$3&lt;&gt;"",OR(PESQUISA!$B$4="TODAS",B2488=PESQUISA!$B$4),ISNUMBER(SEARCH(PESQUISA!$B$3,D2488))),ROW()-1,"")</f>
        <v/>
      </c>
    </row>
    <row r="2489" spans="1:14" x14ac:dyDescent="0.3">
      <c r="A2489" t="s">
        <v>7532</v>
      </c>
      <c r="B2489" t="s">
        <v>29</v>
      </c>
      <c r="C2489" t="s">
        <v>7533</v>
      </c>
      <c r="D2489" t="s">
        <v>7534</v>
      </c>
      <c r="E2489" t="s">
        <v>6144</v>
      </c>
      <c r="F2489" s="7">
        <v>0.13</v>
      </c>
      <c r="G2489" t="s">
        <v>33</v>
      </c>
      <c r="H2489" t="s">
        <v>34</v>
      </c>
      <c r="I2489" t="s">
        <v>6145</v>
      </c>
      <c r="L2489" s="8">
        <v>0</v>
      </c>
      <c r="M2489" t="s">
        <v>36</v>
      </c>
      <c r="N2489" t="str">
        <f>IF(AND(PESQUISA!$B$3&lt;&gt;"",OR(PESQUISA!$B$4="TODAS",B2489=PESQUISA!$B$4),ISNUMBER(SEARCH(PESQUISA!$B$3,D2489))),ROW()-1,"")</f>
        <v/>
      </c>
    </row>
    <row r="2490" spans="1:14" x14ac:dyDescent="0.3">
      <c r="A2490" t="s">
        <v>7535</v>
      </c>
      <c r="B2490" t="s">
        <v>29</v>
      </c>
      <c r="C2490" t="s">
        <v>7536</v>
      </c>
      <c r="D2490" t="s">
        <v>7537</v>
      </c>
      <c r="E2490" t="s">
        <v>6144</v>
      </c>
      <c r="F2490" s="7">
        <v>5.21</v>
      </c>
      <c r="G2490" t="s">
        <v>33</v>
      </c>
      <c r="H2490" t="s">
        <v>34</v>
      </c>
      <c r="I2490" t="s">
        <v>6145</v>
      </c>
      <c r="L2490" s="8">
        <v>0</v>
      </c>
      <c r="M2490" t="s">
        <v>36</v>
      </c>
      <c r="N2490" t="str">
        <f>IF(AND(PESQUISA!$B$3&lt;&gt;"",OR(PESQUISA!$B$4="TODAS",B2490=PESQUISA!$B$4),ISNUMBER(SEARCH(PESQUISA!$B$3,D2490))),ROW()-1,"")</f>
        <v/>
      </c>
    </row>
    <row r="2491" spans="1:14" x14ac:dyDescent="0.3">
      <c r="A2491" t="s">
        <v>7538</v>
      </c>
      <c r="B2491" t="s">
        <v>29</v>
      </c>
      <c r="C2491" t="s">
        <v>7539</v>
      </c>
      <c r="D2491" t="s">
        <v>7540</v>
      </c>
      <c r="E2491" t="s">
        <v>6144</v>
      </c>
      <c r="G2491" t="s">
        <v>33</v>
      </c>
      <c r="H2491" t="s">
        <v>34</v>
      </c>
      <c r="I2491" t="s">
        <v>6145</v>
      </c>
      <c r="M2491" t="s">
        <v>53</v>
      </c>
      <c r="N2491" t="str">
        <f>IF(AND(PESQUISA!$B$3&lt;&gt;"",OR(PESQUISA!$B$4="TODAS",B2491=PESQUISA!$B$4),ISNUMBER(SEARCH(PESQUISA!$B$3,D2491))),ROW()-1,"")</f>
        <v/>
      </c>
    </row>
    <row r="2492" spans="1:14" x14ac:dyDescent="0.3">
      <c r="A2492" t="s">
        <v>7541</v>
      </c>
      <c r="B2492" t="s">
        <v>29</v>
      </c>
      <c r="C2492" t="s">
        <v>7542</v>
      </c>
      <c r="D2492" t="s">
        <v>7543</v>
      </c>
      <c r="E2492" t="s">
        <v>6144</v>
      </c>
      <c r="G2492" t="s">
        <v>33</v>
      </c>
      <c r="H2492" t="s">
        <v>34</v>
      </c>
      <c r="I2492" t="s">
        <v>6145</v>
      </c>
      <c r="M2492" t="s">
        <v>53</v>
      </c>
      <c r="N2492" t="str">
        <f>IF(AND(PESQUISA!$B$3&lt;&gt;"",OR(PESQUISA!$B$4="TODAS",B2492=PESQUISA!$B$4),ISNUMBER(SEARCH(PESQUISA!$B$3,D2492))),ROW()-1,"")</f>
        <v/>
      </c>
    </row>
    <row r="2493" spans="1:14" x14ac:dyDescent="0.3">
      <c r="A2493" t="s">
        <v>7544</v>
      </c>
      <c r="B2493" t="s">
        <v>29</v>
      </c>
      <c r="C2493" t="s">
        <v>7545</v>
      </c>
      <c r="D2493" t="s">
        <v>7546</v>
      </c>
      <c r="E2493" t="s">
        <v>6144</v>
      </c>
      <c r="G2493" t="s">
        <v>33</v>
      </c>
      <c r="H2493" t="s">
        <v>34</v>
      </c>
      <c r="I2493" t="s">
        <v>6145</v>
      </c>
      <c r="M2493" t="s">
        <v>53</v>
      </c>
      <c r="N2493" t="str">
        <f>IF(AND(PESQUISA!$B$3&lt;&gt;"",OR(PESQUISA!$B$4="TODAS",B2493=PESQUISA!$B$4),ISNUMBER(SEARCH(PESQUISA!$B$3,D2493))),ROW()-1,"")</f>
        <v/>
      </c>
    </row>
    <row r="2494" spans="1:14" x14ac:dyDescent="0.3">
      <c r="A2494" t="s">
        <v>7547</v>
      </c>
      <c r="B2494" t="s">
        <v>29</v>
      </c>
      <c r="C2494" t="s">
        <v>7548</v>
      </c>
      <c r="D2494" t="s">
        <v>7549</v>
      </c>
      <c r="E2494" t="s">
        <v>6144</v>
      </c>
      <c r="F2494" s="7">
        <v>0.75</v>
      </c>
      <c r="G2494" t="s">
        <v>33</v>
      </c>
      <c r="H2494" t="s">
        <v>34</v>
      </c>
      <c r="I2494" t="s">
        <v>6145</v>
      </c>
      <c r="L2494" s="8">
        <v>0</v>
      </c>
      <c r="M2494" t="s">
        <v>36</v>
      </c>
      <c r="N2494" t="str">
        <f>IF(AND(PESQUISA!$B$3&lt;&gt;"",OR(PESQUISA!$B$4="TODAS",B2494=PESQUISA!$B$4),ISNUMBER(SEARCH(PESQUISA!$B$3,D2494))),ROW()-1,"")</f>
        <v/>
      </c>
    </row>
    <row r="2495" spans="1:14" x14ac:dyDescent="0.3">
      <c r="A2495" t="s">
        <v>7550</v>
      </c>
      <c r="B2495" t="s">
        <v>29</v>
      </c>
      <c r="C2495" t="s">
        <v>7551</v>
      </c>
      <c r="D2495" t="s">
        <v>7552</v>
      </c>
      <c r="E2495" t="s">
        <v>6144</v>
      </c>
      <c r="F2495" s="7">
        <v>37.58</v>
      </c>
      <c r="G2495" t="s">
        <v>33</v>
      </c>
      <c r="H2495" t="s">
        <v>34</v>
      </c>
      <c r="I2495" t="s">
        <v>6145</v>
      </c>
      <c r="L2495" s="8">
        <v>1</v>
      </c>
      <c r="M2495" t="s">
        <v>36</v>
      </c>
      <c r="N2495" t="str">
        <f>IF(AND(PESQUISA!$B$3&lt;&gt;"",OR(PESQUISA!$B$4="TODAS",B2495=PESQUISA!$B$4),ISNUMBER(SEARCH(PESQUISA!$B$3,D2495))),ROW()-1,"")</f>
        <v/>
      </c>
    </row>
    <row r="2496" spans="1:14" x14ac:dyDescent="0.3">
      <c r="A2496" t="s">
        <v>7553</v>
      </c>
      <c r="B2496" t="s">
        <v>29</v>
      </c>
      <c r="C2496" t="s">
        <v>7554</v>
      </c>
      <c r="D2496" t="s">
        <v>7555</v>
      </c>
      <c r="E2496" t="s">
        <v>6144</v>
      </c>
      <c r="F2496" s="7">
        <v>8.69</v>
      </c>
      <c r="G2496" t="s">
        <v>33</v>
      </c>
      <c r="H2496" t="s">
        <v>34</v>
      </c>
      <c r="I2496" t="s">
        <v>6145</v>
      </c>
      <c r="L2496" s="8">
        <v>1</v>
      </c>
      <c r="M2496" t="s">
        <v>36</v>
      </c>
      <c r="N2496" t="str">
        <f>IF(AND(PESQUISA!$B$3&lt;&gt;"",OR(PESQUISA!$B$4="TODAS",B2496=PESQUISA!$B$4),ISNUMBER(SEARCH(PESQUISA!$B$3,D2496))),ROW()-1,"")</f>
        <v/>
      </c>
    </row>
    <row r="2497" spans="1:14" x14ac:dyDescent="0.3">
      <c r="A2497" t="s">
        <v>7556</v>
      </c>
      <c r="B2497" t="s">
        <v>29</v>
      </c>
      <c r="C2497" t="s">
        <v>7557</v>
      </c>
      <c r="D2497" t="s">
        <v>7558</v>
      </c>
      <c r="E2497" t="s">
        <v>6144</v>
      </c>
      <c r="F2497" s="7">
        <v>41.11</v>
      </c>
      <c r="G2497" t="s">
        <v>33</v>
      </c>
      <c r="H2497" t="s">
        <v>34</v>
      </c>
      <c r="I2497" t="s">
        <v>6145</v>
      </c>
      <c r="L2497" s="8">
        <v>1</v>
      </c>
      <c r="M2497" t="s">
        <v>36</v>
      </c>
      <c r="N2497" t="str">
        <f>IF(AND(PESQUISA!$B$3&lt;&gt;"",OR(PESQUISA!$B$4="TODAS",B2497=PESQUISA!$B$4),ISNUMBER(SEARCH(PESQUISA!$B$3,D2497))),ROW()-1,"")</f>
        <v/>
      </c>
    </row>
    <row r="2498" spans="1:14" x14ac:dyDescent="0.3">
      <c r="A2498" t="s">
        <v>7559</v>
      </c>
      <c r="B2498" t="s">
        <v>29</v>
      </c>
      <c r="C2498" t="s">
        <v>7560</v>
      </c>
      <c r="D2498" t="s">
        <v>7561</v>
      </c>
      <c r="E2498" t="s">
        <v>6144</v>
      </c>
      <c r="F2498" s="7">
        <v>58.77</v>
      </c>
      <c r="G2498" t="s">
        <v>33</v>
      </c>
      <c r="H2498" t="s">
        <v>34</v>
      </c>
      <c r="I2498" t="s">
        <v>6145</v>
      </c>
      <c r="L2498" s="8">
        <v>0</v>
      </c>
      <c r="M2498" t="s">
        <v>36</v>
      </c>
      <c r="N2498" t="str">
        <f>IF(AND(PESQUISA!$B$3&lt;&gt;"",OR(PESQUISA!$B$4="TODAS",B2498=PESQUISA!$B$4),ISNUMBER(SEARCH(PESQUISA!$B$3,D2498))),ROW()-1,"")</f>
        <v/>
      </c>
    </row>
    <row r="2499" spans="1:14" x14ac:dyDescent="0.3">
      <c r="A2499" t="s">
        <v>7562</v>
      </c>
      <c r="B2499" t="s">
        <v>29</v>
      </c>
      <c r="C2499" t="s">
        <v>7563</v>
      </c>
      <c r="D2499" t="s">
        <v>7564</v>
      </c>
      <c r="E2499" t="s">
        <v>6144</v>
      </c>
      <c r="F2499" s="7">
        <v>0.37</v>
      </c>
      <c r="G2499" t="s">
        <v>33</v>
      </c>
      <c r="H2499" t="s">
        <v>34</v>
      </c>
      <c r="I2499" t="s">
        <v>6145</v>
      </c>
      <c r="L2499" s="8">
        <v>0</v>
      </c>
      <c r="M2499" t="s">
        <v>36</v>
      </c>
      <c r="N2499" t="str">
        <f>IF(AND(PESQUISA!$B$3&lt;&gt;"",OR(PESQUISA!$B$4="TODAS",B2499=PESQUISA!$B$4),ISNUMBER(SEARCH(PESQUISA!$B$3,D2499))),ROW()-1,"")</f>
        <v/>
      </c>
    </row>
    <row r="2500" spans="1:14" x14ac:dyDescent="0.3">
      <c r="A2500" t="s">
        <v>7565</v>
      </c>
      <c r="B2500" t="s">
        <v>29</v>
      </c>
      <c r="C2500" t="s">
        <v>7566</v>
      </c>
      <c r="D2500" t="s">
        <v>7567</v>
      </c>
      <c r="E2500" t="s">
        <v>6144</v>
      </c>
      <c r="F2500" s="7">
        <v>0.08</v>
      </c>
      <c r="G2500" t="s">
        <v>33</v>
      </c>
      <c r="H2500" t="s">
        <v>34</v>
      </c>
      <c r="I2500" t="s">
        <v>6145</v>
      </c>
      <c r="L2500" s="8">
        <v>0</v>
      </c>
      <c r="M2500" t="s">
        <v>36</v>
      </c>
      <c r="N2500" t="str">
        <f>IF(AND(PESQUISA!$B$3&lt;&gt;"",OR(PESQUISA!$B$4="TODAS",B2500=PESQUISA!$B$4),ISNUMBER(SEARCH(PESQUISA!$B$3,D2500))),ROW()-1,"")</f>
        <v/>
      </c>
    </row>
    <row r="2501" spans="1:14" x14ac:dyDescent="0.3">
      <c r="A2501" t="s">
        <v>7568</v>
      </c>
      <c r="B2501" t="s">
        <v>29</v>
      </c>
      <c r="C2501" t="s">
        <v>7569</v>
      </c>
      <c r="D2501" t="s">
        <v>7570</v>
      </c>
      <c r="E2501" t="s">
        <v>6144</v>
      </c>
      <c r="F2501" s="7">
        <v>0.47</v>
      </c>
      <c r="G2501" t="s">
        <v>33</v>
      </c>
      <c r="H2501" t="s">
        <v>34</v>
      </c>
      <c r="I2501" t="s">
        <v>6145</v>
      </c>
      <c r="L2501" s="8">
        <v>0</v>
      </c>
      <c r="M2501" t="s">
        <v>36</v>
      </c>
      <c r="N2501" t="str">
        <f>IF(AND(PESQUISA!$B$3&lt;&gt;"",OR(PESQUISA!$B$4="TODAS",B2501=PESQUISA!$B$4),ISNUMBER(SEARCH(PESQUISA!$B$3,D2501))),ROW()-1,"")</f>
        <v/>
      </c>
    </row>
    <row r="2502" spans="1:14" x14ac:dyDescent="0.3">
      <c r="A2502" t="s">
        <v>7571</v>
      </c>
      <c r="B2502" t="s">
        <v>29</v>
      </c>
      <c r="C2502" t="s">
        <v>7572</v>
      </c>
      <c r="D2502" t="s">
        <v>7573</v>
      </c>
      <c r="E2502" t="s">
        <v>6144</v>
      </c>
      <c r="G2502" t="s">
        <v>33</v>
      </c>
      <c r="H2502" t="s">
        <v>34</v>
      </c>
      <c r="I2502" t="s">
        <v>6145</v>
      </c>
      <c r="M2502" t="s">
        <v>53</v>
      </c>
      <c r="N2502" t="str">
        <f>IF(AND(PESQUISA!$B$3&lt;&gt;"",OR(PESQUISA!$B$4="TODAS",B2502=PESQUISA!$B$4),ISNUMBER(SEARCH(PESQUISA!$B$3,D2502))),ROW()-1,"")</f>
        <v/>
      </c>
    </row>
    <row r="2503" spans="1:14" x14ac:dyDescent="0.3">
      <c r="A2503" t="s">
        <v>7574</v>
      </c>
      <c r="B2503" t="s">
        <v>29</v>
      </c>
      <c r="C2503" t="s">
        <v>7575</v>
      </c>
      <c r="D2503" t="s">
        <v>7576</v>
      </c>
      <c r="E2503" t="s">
        <v>6144</v>
      </c>
      <c r="G2503" t="s">
        <v>33</v>
      </c>
      <c r="H2503" t="s">
        <v>34</v>
      </c>
      <c r="I2503" t="s">
        <v>6145</v>
      </c>
      <c r="M2503" t="s">
        <v>53</v>
      </c>
      <c r="N2503" t="str">
        <f>IF(AND(PESQUISA!$B$3&lt;&gt;"",OR(PESQUISA!$B$4="TODAS",B2503=PESQUISA!$B$4),ISNUMBER(SEARCH(PESQUISA!$B$3,D2503))),ROW()-1,"")</f>
        <v/>
      </c>
    </row>
    <row r="2504" spans="1:14" x14ac:dyDescent="0.3">
      <c r="A2504" t="s">
        <v>7577</v>
      </c>
      <c r="B2504" t="s">
        <v>29</v>
      </c>
      <c r="C2504" t="s">
        <v>7578</v>
      </c>
      <c r="D2504" t="s">
        <v>7579</v>
      </c>
      <c r="E2504" t="s">
        <v>6144</v>
      </c>
      <c r="G2504" t="s">
        <v>33</v>
      </c>
      <c r="H2504" t="s">
        <v>34</v>
      </c>
      <c r="I2504" t="s">
        <v>6145</v>
      </c>
      <c r="M2504" t="s">
        <v>53</v>
      </c>
      <c r="N2504" t="str">
        <f>IF(AND(PESQUISA!$B$3&lt;&gt;"",OR(PESQUISA!$B$4="TODAS",B2504=PESQUISA!$B$4),ISNUMBER(SEARCH(PESQUISA!$B$3,D2504))),ROW()-1,"")</f>
        <v/>
      </c>
    </row>
    <row r="2505" spans="1:14" x14ac:dyDescent="0.3">
      <c r="A2505" t="s">
        <v>7580</v>
      </c>
      <c r="B2505" t="s">
        <v>29</v>
      </c>
      <c r="C2505" t="s">
        <v>7581</v>
      </c>
      <c r="D2505" t="s">
        <v>7582</v>
      </c>
      <c r="E2505" t="s">
        <v>6144</v>
      </c>
      <c r="F2505" s="7">
        <v>0.8</v>
      </c>
      <c r="G2505" t="s">
        <v>33</v>
      </c>
      <c r="H2505" t="s">
        <v>34</v>
      </c>
      <c r="I2505" t="s">
        <v>6145</v>
      </c>
      <c r="L2505" s="8">
        <v>0</v>
      </c>
      <c r="M2505" t="s">
        <v>36</v>
      </c>
      <c r="N2505" t="str">
        <f>IF(AND(PESQUISA!$B$3&lt;&gt;"",OR(PESQUISA!$B$4="TODAS",B2505=PESQUISA!$B$4),ISNUMBER(SEARCH(PESQUISA!$B$3,D2505))),ROW()-1,"")</f>
        <v/>
      </c>
    </row>
    <row r="2506" spans="1:14" x14ac:dyDescent="0.3">
      <c r="A2506" t="s">
        <v>7583</v>
      </c>
      <c r="B2506" t="s">
        <v>29</v>
      </c>
      <c r="C2506" t="s">
        <v>7584</v>
      </c>
      <c r="D2506" t="s">
        <v>7585</v>
      </c>
      <c r="E2506" t="s">
        <v>6144</v>
      </c>
      <c r="F2506" s="7">
        <v>0.64</v>
      </c>
      <c r="G2506" t="s">
        <v>33</v>
      </c>
      <c r="H2506" t="s">
        <v>34</v>
      </c>
      <c r="I2506" t="s">
        <v>6145</v>
      </c>
      <c r="L2506" s="8">
        <v>0</v>
      </c>
      <c r="M2506" t="s">
        <v>36</v>
      </c>
      <c r="N2506" t="str">
        <f>IF(AND(PESQUISA!$B$3&lt;&gt;"",OR(PESQUISA!$B$4="TODAS",B2506=PESQUISA!$B$4),ISNUMBER(SEARCH(PESQUISA!$B$3,D2506))),ROW()-1,"")</f>
        <v/>
      </c>
    </row>
    <row r="2507" spans="1:14" x14ac:dyDescent="0.3">
      <c r="A2507" t="s">
        <v>7586</v>
      </c>
      <c r="B2507" t="s">
        <v>29</v>
      </c>
      <c r="C2507" t="s">
        <v>7587</v>
      </c>
      <c r="D2507" t="s">
        <v>7588</v>
      </c>
      <c r="E2507" t="s">
        <v>6144</v>
      </c>
      <c r="F2507" s="7">
        <v>0.14000000000000001</v>
      </c>
      <c r="G2507" t="s">
        <v>33</v>
      </c>
      <c r="H2507" t="s">
        <v>34</v>
      </c>
      <c r="I2507" t="s">
        <v>6145</v>
      </c>
      <c r="L2507" s="8">
        <v>0</v>
      </c>
      <c r="M2507" t="s">
        <v>36</v>
      </c>
      <c r="N2507" t="str">
        <f>IF(AND(PESQUISA!$B$3&lt;&gt;"",OR(PESQUISA!$B$4="TODAS",B2507=PESQUISA!$B$4),ISNUMBER(SEARCH(PESQUISA!$B$3,D2507))),ROW()-1,"")</f>
        <v/>
      </c>
    </row>
    <row r="2508" spans="1:14" x14ac:dyDescent="0.3">
      <c r="A2508" t="s">
        <v>7589</v>
      </c>
      <c r="B2508" t="s">
        <v>29</v>
      </c>
      <c r="C2508" t="s">
        <v>7590</v>
      </c>
      <c r="D2508" t="s">
        <v>7591</v>
      </c>
      <c r="E2508" t="s">
        <v>6144</v>
      </c>
      <c r="F2508" s="7">
        <v>0.8</v>
      </c>
      <c r="G2508" t="s">
        <v>33</v>
      </c>
      <c r="H2508" t="s">
        <v>34</v>
      </c>
      <c r="I2508" t="s">
        <v>6145</v>
      </c>
      <c r="L2508" s="8">
        <v>0</v>
      </c>
      <c r="M2508" t="s">
        <v>36</v>
      </c>
      <c r="N2508" t="str">
        <f>IF(AND(PESQUISA!$B$3&lt;&gt;"",OR(PESQUISA!$B$4="TODAS",B2508=PESQUISA!$B$4),ISNUMBER(SEARCH(PESQUISA!$B$3,D2508))),ROW()-1,"")</f>
        <v/>
      </c>
    </row>
    <row r="2509" spans="1:14" x14ac:dyDescent="0.3">
      <c r="A2509" t="s">
        <v>7592</v>
      </c>
      <c r="B2509" t="s">
        <v>29</v>
      </c>
      <c r="C2509" t="s">
        <v>7593</v>
      </c>
      <c r="D2509" t="s">
        <v>7594</v>
      </c>
      <c r="E2509" t="s">
        <v>6144</v>
      </c>
      <c r="F2509" s="7">
        <v>2</v>
      </c>
      <c r="G2509" t="s">
        <v>33</v>
      </c>
      <c r="H2509" t="s">
        <v>34</v>
      </c>
      <c r="I2509" t="s">
        <v>6145</v>
      </c>
      <c r="L2509" s="8">
        <v>0</v>
      </c>
      <c r="M2509" t="s">
        <v>36</v>
      </c>
      <c r="N2509" t="str">
        <f>IF(AND(PESQUISA!$B$3&lt;&gt;"",OR(PESQUISA!$B$4="TODAS",B2509=PESQUISA!$B$4),ISNUMBER(SEARCH(PESQUISA!$B$3,D2509))),ROW()-1,"")</f>
        <v/>
      </c>
    </row>
    <row r="2510" spans="1:14" x14ac:dyDescent="0.3">
      <c r="A2510" t="s">
        <v>7595</v>
      </c>
      <c r="B2510" t="s">
        <v>29</v>
      </c>
      <c r="C2510" t="s">
        <v>7596</v>
      </c>
      <c r="D2510" t="s">
        <v>7597</v>
      </c>
      <c r="E2510" t="s">
        <v>6144</v>
      </c>
      <c r="F2510" s="7">
        <v>0.76</v>
      </c>
      <c r="G2510" t="s">
        <v>33</v>
      </c>
      <c r="H2510" t="s">
        <v>34</v>
      </c>
      <c r="I2510" t="s">
        <v>6145</v>
      </c>
      <c r="L2510" s="8">
        <v>0</v>
      </c>
      <c r="M2510" t="s">
        <v>36</v>
      </c>
      <c r="N2510" t="str">
        <f>IF(AND(PESQUISA!$B$3&lt;&gt;"",OR(PESQUISA!$B$4="TODAS",B2510=PESQUISA!$B$4),ISNUMBER(SEARCH(PESQUISA!$B$3,D2510))),ROW()-1,"")</f>
        <v/>
      </c>
    </row>
    <row r="2511" spans="1:14" x14ac:dyDescent="0.3">
      <c r="A2511" t="s">
        <v>7598</v>
      </c>
      <c r="B2511" t="s">
        <v>29</v>
      </c>
      <c r="C2511" t="s">
        <v>7599</v>
      </c>
      <c r="D2511" t="s">
        <v>7600</v>
      </c>
      <c r="E2511" t="s">
        <v>6144</v>
      </c>
      <c r="F2511" s="7">
        <v>0.17</v>
      </c>
      <c r="G2511" t="s">
        <v>33</v>
      </c>
      <c r="H2511" t="s">
        <v>34</v>
      </c>
      <c r="I2511" t="s">
        <v>6145</v>
      </c>
      <c r="L2511" s="8">
        <v>0</v>
      </c>
      <c r="M2511" t="s">
        <v>36</v>
      </c>
      <c r="N2511" t="str">
        <f>IF(AND(PESQUISA!$B$3&lt;&gt;"",OR(PESQUISA!$B$4="TODAS",B2511=PESQUISA!$B$4),ISNUMBER(SEARCH(PESQUISA!$B$3,D2511))),ROW()-1,"")</f>
        <v/>
      </c>
    </row>
    <row r="2512" spans="1:14" x14ac:dyDescent="0.3">
      <c r="A2512" t="s">
        <v>7601</v>
      </c>
      <c r="B2512" t="s">
        <v>29</v>
      </c>
      <c r="C2512" t="s">
        <v>7602</v>
      </c>
      <c r="D2512" t="s">
        <v>7603</v>
      </c>
      <c r="E2512" t="s">
        <v>6144</v>
      </c>
      <c r="F2512" s="7">
        <v>0.96</v>
      </c>
      <c r="G2512" t="s">
        <v>33</v>
      </c>
      <c r="H2512" t="s">
        <v>34</v>
      </c>
      <c r="I2512" t="s">
        <v>6145</v>
      </c>
      <c r="L2512" s="8">
        <v>0</v>
      </c>
      <c r="M2512" t="s">
        <v>36</v>
      </c>
      <c r="N2512" t="str">
        <f>IF(AND(PESQUISA!$B$3&lt;&gt;"",OR(PESQUISA!$B$4="TODAS",B2512=PESQUISA!$B$4),ISNUMBER(SEARCH(PESQUISA!$B$3,D2512))),ROW()-1,"")</f>
        <v/>
      </c>
    </row>
    <row r="2513" spans="1:14" x14ac:dyDescent="0.3">
      <c r="A2513" t="s">
        <v>7604</v>
      </c>
      <c r="B2513" t="s">
        <v>29</v>
      </c>
      <c r="C2513" t="s">
        <v>7605</v>
      </c>
      <c r="D2513" t="s">
        <v>7606</v>
      </c>
      <c r="E2513" t="s">
        <v>6144</v>
      </c>
      <c r="F2513" s="7">
        <v>0.65</v>
      </c>
      <c r="G2513" t="s">
        <v>33</v>
      </c>
      <c r="H2513" t="s">
        <v>34</v>
      </c>
      <c r="I2513" t="s">
        <v>6145</v>
      </c>
      <c r="L2513" s="8">
        <v>0</v>
      </c>
      <c r="M2513" t="s">
        <v>36</v>
      </c>
      <c r="N2513" t="str">
        <f>IF(AND(PESQUISA!$B$3&lt;&gt;"",OR(PESQUISA!$B$4="TODAS",B2513=PESQUISA!$B$4),ISNUMBER(SEARCH(PESQUISA!$B$3,D2513))),ROW()-1,"")</f>
        <v/>
      </c>
    </row>
    <row r="2514" spans="1:14" x14ac:dyDescent="0.3">
      <c r="A2514" t="s">
        <v>7607</v>
      </c>
      <c r="B2514" t="s">
        <v>29</v>
      </c>
      <c r="C2514" t="s">
        <v>7608</v>
      </c>
      <c r="D2514" t="s">
        <v>7609</v>
      </c>
      <c r="E2514" t="s">
        <v>6144</v>
      </c>
      <c r="F2514" s="7">
        <v>0.15</v>
      </c>
      <c r="G2514" t="s">
        <v>33</v>
      </c>
      <c r="H2514" t="s">
        <v>34</v>
      </c>
      <c r="I2514" t="s">
        <v>6145</v>
      </c>
      <c r="L2514" s="8">
        <v>0</v>
      </c>
      <c r="M2514" t="s">
        <v>36</v>
      </c>
      <c r="N2514" t="str">
        <f>IF(AND(PESQUISA!$B$3&lt;&gt;"",OR(PESQUISA!$B$4="TODAS",B2514=PESQUISA!$B$4),ISNUMBER(SEARCH(PESQUISA!$B$3,D2514))),ROW()-1,"")</f>
        <v/>
      </c>
    </row>
    <row r="2515" spans="1:14" x14ac:dyDescent="0.3">
      <c r="A2515" t="s">
        <v>7610</v>
      </c>
      <c r="B2515" t="s">
        <v>29</v>
      </c>
      <c r="C2515" t="s">
        <v>7611</v>
      </c>
      <c r="D2515" t="s">
        <v>7612</v>
      </c>
      <c r="E2515" t="s">
        <v>6144</v>
      </c>
      <c r="F2515" s="7">
        <v>0.81</v>
      </c>
      <c r="G2515" t="s">
        <v>33</v>
      </c>
      <c r="H2515" t="s">
        <v>34</v>
      </c>
      <c r="I2515" t="s">
        <v>6145</v>
      </c>
      <c r="L2515" s="8">
        <v>0</v>
      </c>
      <c r="M2515" t="s">
        <v>36</v>
      </c>
      <c r="N2515" t="str">
        <f>IF(AND(PESQUISA!$B$3&lt;&gt;"",OR(PESQUISA!$B$4="TODAS",B2515=PESQUISA!$B$4),ISNUMBER(SEARCH(PESQUISA!$B$3,D2515))),ROW()-1,"")</f>
        <v/>
      </c>
    </row>
    <row r="2516" spans="1:14" x14ac:dyDescent="0.3">
      <c r="A2516" t="s">
        <v>7613</v>
      </c>
      <c r="B2516" t="s">
        <v>29</v>
      </c>
      <c r="C2516" t="s">
        <v>7614</v>
      </c>
      <c r="D2516" t="s">
        <v>7615</v>
      </c>
      <c r="E2516" t="s">
        <v>6144</v>
      </c>
      <c r="F2516" s="7">
        <v>5.52</v>
      </c>
      <c r="G2516" t="s">
        <v>33</v>
      </c>
      <c r="H2516" t="s">
        <v>34</v>
      </c>
      <c r="I2516" t="s">
        <v>6145</v>
      </c>
      <c r="L2516" s="8">
        <v>0</v>
      </c>
      <c r="M2516" t="s">
        <v>36</v>
      </c>
      <c r="N2516" t="str">
        <f>IF(AND(PESQUISA!$B$3&lt;&gt;"",OR(PESQUISA!$B$4="TODAS",B2516=PESQUISA!$B$4),ISNUMBER(SEARCH(PESQUISA!$B$3,D2516))),ROW()-1,"")</f>
        <v/>
      </c>
    </row>
    <row r="2517" spans="1:14" x14ac:dyDescent="0.3">
      <c r="A2517" t="s">
        <v>7616</v>
      </c>
      <c r="B2517" t="s">
        <v>29</v>
      </c>
      <c r="C2517" t="s">
        <v>7617</v>
      </c>
      <c r="D2517" t="s">
        <v>7618</v>
      </c>
      <c r="E2517" t="s">
        <v>6144</v>
      </c>
      <c r="G2517" t="s">
        <v>33</v>
      </c>
      <c r="H2517" t="s">
        <v>34</v>
      </c>
      <c r="I2517" t="s">
        <v>6145</v>
      </c>
      <c r="M2517" t="s">
        <v>53</v>
      </c>
      <c r="N2517" t="str">
        <f>IF(AND(PESQUISA!$B$3&lt;&gt;"",OR(PESQUISA!$B$4="TODAS",B2517=PESQUISA!$B$4),ISNUMBER(SEARCH(PESQUISA!$B$3,D2517))),ROW()-1,"")</f>
        <v/>
      </c>
    </row>
    <row r="2518" spans="1:14" x14ac:dyDescent="0.3">
      <c r="A2518" t="s">
        <v>7619</v>
      </c>
      <c r="B2518" t="s">
        <v>29</v>
      </c>
      <c r="C2518" t="s">
        <v>7620</v>
      </c>
      <c r="D2518" t="s">
        <v>7621</v>
      </c>
      <c r="E2518" t="s">
        <v>6144</v>
      </c>
      <c r="G2518" t="s">
        <v>33</v>
      </c>
      <c r="H2518" t="s">
        <v>34</v>
      </c>
      <c r="I2518" t="s">
        <v>6145</v>
      </c>
      <c r="M2518" t="s">
        <v>53</v>
      </c>
      <c r="N2518" t="str">
        <f>IF(AND(PESQUISA!$B$3&lt;&gt;"",OR(PESQUISA!$B$4="TODAS",B2518=PESQUISA!$B$4),ISNUMBER(SEARCH(PESQUISA!$B$3,D2518))),ROW()-1,"")</f>
        <v/>
      </c>
    </row>
    <row r="2519" spans="1:14" x14ac:dyDescent="0.3">
      <c r="A2519" t="s">
        <v>7622</v>
      </c>
      <c r="B2519" t="s">
        <v>29</v>
      </c>
      <c r="C2519" t="s">
        <v>7623</v>
      </c>
      <c r="D2519" t="s">
        <v>7624</v>
      </c>
      <c r="E2519" t="s">
        <v>6144</v>
      </c>
      <c r="G2519" t="s">
        <v>33</v>
      </c>
      <c r="H2519" t="s">
        <v>34</v>
      </c>
      <c r="I2519" t="s">
        <v>6145</v>
      </c>
      <c r="M2519" t="s">
        <v>53</v>
      </c>
      <c r="N2519" t="str">
        <f>IF(AND(PESQUISA!$B$3&lt;&gt;"",OR(PESQUISA!$B$4="TODAS",B2519=PESQUISA!$B$4),ISNUMBER(SEARCH(PESQUISA!$B$3,D2519))),ROW()-1,"")</f>
        <v/>
      </c>
    </row>
    <row r="2520" spans="1:14" x14ac:dyDescent="0.3">
      <c r="A2520" t="s">
        <v>7625</v>
      </c>
      <c r="B2520" t="s">
        <v>29</v>
      </c>
      <c r="C2520" t="s">
        <v>7626</v>
      </c>
      <c r="D2520" t="s">
        <v>7627</v>
      </c>
      <c r="E2520" t="s">
        <v>6144</v>
      </c>
      <c r="F2520" s="7">
        <v>32.729999999999997</v>
      </c>
      <c r="G2520" t="s">
        <v>33</v>
      </c>
      <c r="H2520" t="s">
        <v>34</v>
      </c>
      <c r="I2520" t="s">
        <v>6145</v>
      </c>
      <c r="L2520" s="8">
        <v>1</v>
      </c>
      <c r="M2520" t="s">
        <v>36</v>
      </c>
      <c r="N2520" t="str">
        <f>IF(AND(PESQUISA!$B$3&lt;&gt;"",OR(PESQUISA!$B$4="TODAS",B2520=PESQUISA!$B$4),ISNUMBER(SEARCH(PESQUISA!$B$3,D2520))),ROW()-1,"")</f>
        <v/>
      </c>
    </row>
    <row r="2521" spans="1:14" x14ac:dyDescent="0.3">
      <c r="A2521" t="s">
        <v>7628</v>
      </c>
      <c r="B2521" t="s">
        <v>29</v>
      </c>
      <c r="C2521" t="s">
        <v>7629</v>
      </c>
      <c r="D2521" t="s">
        <v>7630</v>
      </c>
      <c r="E2521" t="s">
        <v>6144</v>
      </c>
      <c r="F2521" s="7">
        <v>6.72</v>
      </c>
      <c r="G2521" t="s">
        <v>33</v>
      </c>
      <c r="H2521" t="s">
        <v>34</v>
      </c>
      <c r="I2521" t="s">
        <v>6145</v>
      </c>
      <c r="L2521" s="8">
        <v>1</v>
      </c>
      <c r="M2521" t="s">
        <v>36</v>
      </c>
      <c r="N2521" t="str">
        <f>IF(AND(PESQUISA!$B$3&lt;&gt;"",OR(PESQUISA!$B$4="TODAS",B2521=PESQUISA!$B$4),ISNUMBER(SEARCH(PESQUISA!$B$3,D2521))),ROW()-1,"")</f>
        <v/>
      </c>
    </row>
    <row r="2522" spans="1:14" x14ac:dyDescent="0.3">
      <c r="A2522" t="s">
        <v>7631</v>
      </c>
      <c r="B2522" t="s">
        <v>29</v>
      </c>
      <c r="C2522" t="s">
        <v>7632</v>
      </c>
      <c r="D2522" t="s">
        <v>7633</v>
      </c>
      <c r="E2522" t="s">
        <v>6144</v>
      </c>
      <c r="F2522" s="7">
        <v>40.92</v>
      </c>
      <c r="G2522" t="s">
        <v>33</v>
      </c>
      <c r="H2522" t="s">
        <v>34</v>
      </c>
      <c r="I2522" t="s">
        <v>6145</v>
      </c>
      <c r="L2522" s="8">
        <v>1</v>
      </c>
      <c r="M2522" t="s">
        <v>36</v>
      </c>
      <c r="N2522" t="str">
        <f>IF(AND(PESQUISA!$B$3&lt;&gt;"",OR(PESQUISA!$B$4="TODAS",B2522=PESQUISA!$B$4),ISNUMBER(SEARCH(PESQUISA!$B$3,D2522))),ROW()-1,"")</f>
        <v/>
      </c>
    </row>
    <row r="2523" spans="1:14" x14ac:dyDescent="0.3">
      <c r="A2523" t="s">
        <v>7634</v>
      </c>
      <c r="B2523" t="s">
        <v>29</v>
      </c>
      <c r="C2523" t="s">
        <v>7635</v>
      </c>
      <c r="D2523" t="s">
        <v>7636</v>
      </c>
      <c r="E2523" t="s">
        <v>6144</v>
      </c>
      <c r="F2523" s="7">
        <v>41.15</v>
      </c>
      <c r="G2523" t="s">
        <v>33</v>
      </c>
      <c r="H2523" t="s">
        <v>34</v>
      </c>
      <c r="I2523" t="s">
        <v>6145</v>
      </c>
      <c r="L2523" s="8">
        <v>0</v>
      </c>
      <c r="M2523" t="s">
        <v>36</v>
      </c>
      <c r="N2523" t="str">
        <f>IF(AND(PESQUISA!$B$3&lt;&gt;"",OR(PESQUISA!$B$4="TODAS",B2523=PESQUISA!$B$4),ISNUMBER(SEARCH(PESQUISA!$B$3,D2523))),ROW()-1,"")</f>
        <v/>
      </c>
    </row>
    <row r="2524" spans="1:14" x14ac:dyDescent="0.3">
      <c r="A2524" t="s">
        <v>7637</v>
      </c>
      <c r="B2524" t="s">
        <v>29</v>
      </c>
      <c r="C2524" t="s">
        <v>7638</v>
      </c>
      <c r="D2524" t="s">
        <v>7639</v>
      </c>
      <c r="E2524" t="s">
        <v>6144</v>
      </c>
      <c r="F2524" s="7">
        <v>28.8</v>
      </c>
      <c r="G2524" t="s">
        <v>33</v>
      </c>
      <c r="H2524" t="s">
        <v>34</v>
      </c>
      <c r="I2524" t="s">
        <v>6145</v>
      </c>
      <c r="L2524" s="8">
        <v>1</v>
      </c>
      <c r="M2524" t="s">
        <v>36</v>
      </c>
      <c r="N2524" t="str">
        <f>IF(AND(PESQUISA!$B$3&lt;&gt;"",OR(PESQUISA!$B$4="TODAS",B2524=PESQUISA!$B$4),ISNUMBER(SEARCH(PESQUISA!$B$3,D2524))),ROW()-1,"")</f>
        <v/>
      </c>
    </row>
    <row r="2525" spans="1:14" x14ac:dyDescent="0.3">
      <c r="A2525" t="s">
        <v>7640</v>
      </c>
      <c r="B2525" t="s">
        <v>29</v>
      </c>
      <c r="C2525" t="s">
        <v>7641</v>
      </c>
      <c r="D2525" t="s">
        <v>7642</v>
      </c>
      <c r="E2525" t="s">
        <v>6144</v>
      </c>
      <c r="F2525" s="7">
        <v>5.68</v>
      </c>
      <c r="G2525" t="s">
        <v>33</v>
      </c>
      <c r="H2525" t="s">
        <v>34</v>
      </c>
      <c r="I2525" t="s">
        <v>6145</v>
      </c>
      <c r="L2525" s="8">
        <v>1</v>
      </c>
      <c r="M2525" t="s">
        <v>36</v>
      </c>
      <c r="N2525" t="str">
        <f>IF(AND(PESQUISA!$B$3&lt;&gt;"",OR(PESQUISA!$B$4="TODAS",B2525=PESQUISA!$B$4),ISNUMBER(SEARCH(PESQUISA!$B$3,D2525))),ROW()-1,"")</f>
        <v/>
      </c>
    </row>
    <row r="2526" spans="1:14" x14ac:dyDescent="0.3">
      <c r="A2526" t="s">
        <v>7643</v>
      </c>
      <c r="B2526" t="s">
        <v>29</v>
      </c>
      <c r="C2526" t="s">
        <v>7644</v>
      </c>
      <c r="D2526" t="s">
        <v>7645</v>
      </c>
      <c r="E2526" t="s">
        <v>6144</v>
      </c>
      <c r="F2526" s="7">
        <v>36</v>
      </c>
      <c r="G2526" t="s">
        <v>33</v>
      </c>
      <c r="H2526" t="s">
        <v>34</v>
      </c>
      <c r="I2526" t="s">
        <v>6145</v>
      </c>
      <c r="L2526" s="8">
        <v>1</v>
      </c>
      <c r="M2526" t="s">
        <v>36</v>
      </c>
      <c r="N2526" t="str">
        <f>IF(AND(PESQUISA!$B$3&lt;&gt;"",OR(PESQUISA!$B$4="TODAS",B2526=PESQUISA!$B$4),ISNUMBER(SEARCH(PESQUISA!$B$3,D2526))),ROW()-1,"")</f>
        <v/>
      </c>
    </row>
    <row r="2527" spans="1:14" x14ac:dyDescent="0.3">
      <c r="A2527" t="s">
        <v>7646</v>
      </c>
      <c r="B2527" t="s">
        <v>29</v>
      </c>
      <c r="C2527" t="s">
        <v>7647</v>
      </c>
      <c r="D2527" t="s">
        <v>7648</v>
      </c>
      <c r="E2527" t="s">
        <v>6144</v>
      </c>
      <c r="F2527" s="7">
        <v>41.15</v>
      </c>
      <c r="G2527" t="s">
        <v>33</v>
      </c>
      <c r="H2527" t="s">
        <v>34</v>
      </c>
      <c r="I2527" t="s">
        <v>6145</v>
      </c>
      <c r="L2527" s="8">
        <v>0</v>
      </c>
      <c r="M2527" t="s">
        <v>36</v>
      </c>
      <c r="N2527" t="str">
        <f>IF(AND(PESQUISA!$B$3&lt;&gt;"",OR(PESQUISA!$B$4="TODAS",B2527=PESQUISA!$B$4),ISNUMBER(SEARCH(PESQUISA!$B$3,D2527))),ROW()-1,"")</f>
        <v/>
      </c>
    </row>
    <row r="2528" spans="1:14" x14ac:dyDescent="0.3">
      <c r="A2528" t="s">
        <v>7649</v>
      </c>
      <c r="B2528" t="s">
        <v>29</v>
      </c>
      <c r="C2528" t="s">
        <v>7650</v>
      </c>
      <c r="D2528" t="s">
        <v>7651</v>
      </c>
      <c r="E2528" t="s">
        <v>6144</v>
      </c>
      <c r="F2528" s="7">
        <v>30.6</v>
      </c>
      <c r="G2528" t="s">
        <v>33</v>
      </c>
      <c r="H2528" t="s">
        <v>34</v>
      </c>
      <c r="I2528" t="s">
        <v>6145</v>
      </c>
      <c r="L2528" s="8">
        <v>1</v>
      </c>
      <c r="M2528" t="s">
        <v>36</v>
      </c>
      <c r="N2528" t="str">
        <f>IF(AND(PESQUISA!$B$3&lt;&gt;"",OR(PESQUISA!$B$4="TODAS",B2528=PESQUISA!$B$4),ISNUMBER(SEARCH(PESQUISA!$B$3,D2528))),ROW()-1,"")</f>
        <v/>
      </c>
    </row>
    <row r="2529" spans="1:14" x14ac:dyDescent="0.3">
      <c r="A2529" t="s">
        <v>7652</v>
      </c>
      <c r="B2529" t="s">
        <v>29</v>
      </c>
      <c r="C2529" t="s">
        <v>7653</v>
      </c>
      <c r="D2529" t="s">
        <v>7654</v>
      </c>
      <c r="E2529" t="s">
        <v>6144</v>
      </c>
      <c r="F2529" s="7">
        <v>8.08</v>
      </c>
      <c r="G2529" t="s">
        <v>33</v>
      </c>
      <c r="H2529" t="s">
        <v>34</v>
      </c>
      <c r="I2529" t="s">
        <v>6145</v>
      </c>
      <c r="L2529" s="8">
        <v>1</v>
      </c>
      <c r="M2529" t="s">
        <v>36</v>
      </c>
      <c r="N2529" t="str">
        <f>IF(AND(PESQUISA!$B$3&lt;&gt;"",OR(PESQUISA!$B$4="TODAS",B2529=PESQUISA!$B$4),ISNUMBER(SEARCH(PESQUISA!$B$3,D2529))),ROW()-1,"")</f>
        <v/>
      </c>
    </row>
    <row r="2530" spans="1:14" x14ac:dyDescent="0.3">
      <c r="A2530" t="s">
        <v>7655</v>
      </c>
      <c r="B2530" t="s">
        <v>29</v>
      </c>
      <c r="C2530" t="s">
        <v>7656</v>
      </c>
      <c r="D2530" t="s">
        <v>7657</v>
      </c>
      <c r="E2530" t="s">
        <v>6144</v>
      </c>
      <c r="F2530" s="7">
        <v>38.25</v>
      </c>
      <c r="G2530" t="s">
        <v>33</v>
      </c>
      <c r="H2530" t="s">
        <v>34</v>
      </c>
      <c r="I2530" t="s">
        <v>6145</v>
      </c>
      <c r="L2530" s="8">
        <v>1</v>
      </c>
      <c r="M2530" t="s">
        <v>36</v>
      </c>
      <c r="N2530" t="str">
        <f>IF(AND(PESQUISA!$B$3&lt;&gt;"",OR(PESQUISA!$B$4="TODAS",B2530=PESQUISA!$B$4),ISNUMBER(SEARCH(PESQUISA!$B$3,D2530))),ROW()-1,"")</f>
        <v/>
      </c>
    </row>
    <row r="2531" spans="1:14" x14ac:dyDescent="0.3">
      <c r="A2531" t="s">
        <v>7658</v>
      </c>
      <c r="B2531" t="s">
        <v>29</v>
      </c>
      <c r="C2531" t="s">
        <v>7659</v>
      </c>
      <c r="D2531" t="s">
        <v>7660</v>
      </c>
      <c r="E2531" t="s">
        <v>6144</v>
      </c>
      <c r="F2531" s="7">
        <v>17.98</v>
      </c>
      <c r="G2531" t="s">
        <v>33</v>
      </c>
      <c r="H2531" t="s">
        <v>34</v>
      </c>
      <c r="I2531" t="s">
        <v>6145</v>
      </c>
      <c r="L2531" s="8">
        <v>0</v>
      </c>
      <c r="M2531" t="s">
        <v>36</v>
      </c>
      <c r="N2531" t="str">
        <f>IF(AND(PESQUISA!$B$3&lt;&gt;"",OR(PESQUISA!$B$4="TODAS",B2531=PESQUISA!$B$4),ISNUMBER(SEARCH(PESQUISA!$B$3,D2531))),ROW()-1,"")</f>
        <v/>
      </c>
    </row>
    <row r="2532" spans="1:14" x14ac:dyDescent="0.3">
      <c r="A2532" t="s">
        <v>7661</v>
      </c>
      <c r="B2532" t="s">
        <v>29</v>
      </c>
      <c r="C2532" t="s">
        <v>7662</v>
      </c>
      <c r="D2532" t="s">
        <v>7663</v>
      </c>
      <c r="E2532" t="s">
        <v>6144</v>
      </c>
      <c r="F2532" s="7">
        <v>0.93</v>
      </c>
      <c r="G2532" t="s">
        <v>33</v>
      </c>
      <c r="H2532" t="s">
        <v>34</v>
      </c>
      <c r="I2532" t="s">
        <v>6145</v>
      </c>
      <c r="L2532" s="8">
        <v>0</v>
      </c>
      <c r="M2532" t="s">
        <v>36</v>
      </c>
      <c r="N2532" t="str">
        <f>IF(AND(PESQUISA!$B$3&lt;&gt;"",OR(PESQUISA!$B$4="TODAS",B2532=PESQUISA!$B$4),ISNUMBER(SEARCH(PESQUISA!$B$3,D2532))),ROW()-1,"")</f>
        <v/>
      </c>
    </row>
    <row r="2533" spans="1:14" x14ac:dyDescent="0.3">
      <c r="A2533" t="s">
        <v>7664</v>
      </c>
      <c r="B2533" t="s">
        <v>29</v>
      </c>
      <c r="C2533" t="s">
        <v>7665</v>
      </c>
      <c r="D2533" t="s">
        <v>7666</v>
      </c>
      <c r="E2533" t="s">
        <v>6144</v>
      </c>
      <c r="F2533" s="7">
        <v>0.21</v>
      </c>
      <c r="G2533" t="s">
        <v>33</v>
      </c>
      <c r="H2533" t="s">
        <v>34</v>
      </c>
      <c r="I2533" t="s">
        <v>6145</v>
      </c>
      <c r="L2533" s="8">
        <v>0</v>
      </c>
      <c r="M2533" t="s">
        <v>36</v>
      </c>
      <c r="N2533" t="str">
        <f>IF(AND(PESQUISA!$B$3&lt;&gt;"",OR(PESQUISA!$B$4="TODAS",B2533=PESQUISA!$B$4),ISNUMBER(SEARCH(PESQUISA!$B$3,D2533))),ROW()-1,"")</f>
        <v/>
      </c>
    </row>
    <row r="2534" spans="1:14" x14ac:dyDescent="0.3">
      <c r="A2534" t="s">
        <v>7667</v>
      </c>
      <c r="B2534" t="s">
        <v>29</v>
      </c>
      <c r="C2534" t="s">
        <v>7668</v>
      </c>
      <c r="D2534" t="s">
        <v>7669</v>
      </c>
      <c r="E2534" t="s">
        <v>6144</v>
      </c>
      <c r="F2534" s="7">
        <v>1.01</v>
      </c>
      <c r="G2534" t="s">
        <v>33</v>
      </c>
      <c r="H2534" t="s">
        <v>34</v>
      </c>
      <c r="I2534" t="s">
        <v>6145</v>
      </c>
      <c r="L2534" s="8">
        <v>0</v>
      </c>
      <c r="M2534" t="s">
        <v>36</v>
      </c>
      <c r="N2534" t="str">
        <f>IF(AND(PESQUISA!$B$3&lt;&gt;"",OR(PESQUISA!$B$4="TODAS",B2534=PESQUISA!$B$4),ISNUMBER(SEARCH(PESQUISA!$B$3,D2534))),ROW()-1,"")</f>
        <v/>
      </c>
    </row>
    <row r="2535" spans="1:14" x14ac:dyDescent="0.3">
      <c r="A2535" t="s">
        <v>7670</v>
      </c>
      <c r="B2535" t="s">
        <v>29</v>
      </c>
      <c r="C2535" t="s">
        <v>7671</v>
      </c>
      <c r="D2535" t="s">
        <v>7672</v>
      </c>
      <c r="E2535" t="s">
        <v>6144</v>
      </c>
      <c r="F2535" s="7">
        <v>2.21</v>
      </c>
      <c r="G2535" t="s">
        <v>33</v>
      </c>
      <c r="H2535" t="s">
        <v>34</v>
      </c>
      <c r="I2535" t="s">
        <v>6145</v>
      </c>
      <c r="L2535" s="8">
        <v>0</v>
      </c>
      <c r="M2535" t="s">
        <v>36</v>
      </c>
      <c r="N2535" t="str">
        <f>IF(AND(PESQUISA!$B$3&lt;&gt;"",OR(PESQUISA!$B$4="TODAS",B2535=PESQUISA!$B$4),ISNUMBER(SEARCH(PESQUISA!$B$3,D2535))),ROW()-1,"")</f>
        <v/>
      </c>
    </row>
    <row r="2536" spans="1:14" x14ac:dyDescent="0.3">
      <c r="A2536" t="s">
        <v>7673</v>
      </c>
      <c r="B2536" t="s">
        <v>29</v>
      </c>
      <c r="C2536" t="s">
        <v>7674</v>
      </c>
      <c r="D2536" t="s">
        <v>7675</v>
      </c>
      <c r="E2536" t="s">
        <v>6144</v>
      </c>
      <c r="F2536" s="7">
        <v>0.98</v>
      </c>
      <c r="G2536" t="s">
        <v>33</v>
      </c>
      <c r="H2536" t="s">
        <v>34</v>
      </c>
      <c r="I2536" t="s">
        <v>6145</v>
      </c>
      <c r="L2536" s="8">
        <v>0</v>
      </c>
      <c r="M2536" t="s">
        <v>36</v>
      </c>
      <c r="N2536" t="str">
        <f>IF(AND(PESQUISA!$B$3&lt;&gt;"",OR(PESQUISA!$B$4="TODAS",B2536=PESQUISA!$B$4),ISNUMBER(SEARCH(PESQUISA!$B$3,D2536))),ROW()-1,"")</f>
        <v/>
      </c>
    </row>
    <row r="2537" spans="1:14" x14ac:dyDescent="0.3">
      <c r="A2537" t="s">
        <v>7676</v>
      </c>
      <c r="B2537" t="s">
        <v>29</v>
      </c>
      <c r="C2537" t="s">
        <v>7677</v>
      </c>
      <c r="D2537" t="s">
        <v>7678</v>
      </c>
      <c r="E2537" t="s">
        <v>6144</v>
      </c>
      <c r="F2537" s="7">
        <v>0.22</v>
      </c>
      <c r="G2537" t="s">
        <v>33</v>
      </c>
      <c r="H2537" t="s">
        <v>34</v>
      </c>
      <c r="I2537" t="s">
        <v>6145</v>
      </c>
      <c r="L2537" s="8">
        <v>0</v>
      </c>
      <c r="M2537" t="s">
        <v>36</v>
      </c>
      <c r="N2537" t="str">
        <f>IF(AND(PESQUISA!$B$3&lt;&gt;"",OR(PESQUISA!$B$4="TODAS",B2537=PESQUISA!$B$4),ISNUMBER(SEARCH(PESQUISA!$B$3,D2537))),ROW()-1,"")</f>
        <v/>
      </c>
    </row>
    <row r="2538" spans="1:14" x14ac:dyDescent="0.3">
      <c r="A2538" t="s">
        <v>7679</v>
      </c>
      <c r="B2538" t="s">
        <v>29</v>
      </c>
      <c r="C2538" t="s">
        <v>7680</v>
      </c>
      <c r="D2538" t="s">
        <v>7681</v>
      </c>
      <c r="E2538" t="s">
        <v>6144</v>
      </c>
      <c r="F2538" s="7">
        <v>1.07</v>
      </c>
      <c r="G2538" t="s">
        <v>33</v>
      </c>
      <c r="H2538" t="s">
        <v>34</v>
      </c>
      <c r="I2538" t="s">
        <v>6145</v>
      </c>
      <c r="L2538" s="8">
        <v>0</v>
      </c>
      <c r="M2538" t="s">
        <v>36</v>
      </c>
      <c r="N2538" t="str">
        <f>IF(AND(PESQUISA!$B$3&lt;&gt;"",OR(PESQUISA!$B$4="TODAS",B2538=PESQUISA!$B$4),ISNUMBER(SEARCH(PESQUISA!$B$3,D2538))),ROW()-1,"")</f>
        <v/>
      </c>
    </row>
    <row r="2539" spans="1:14" x14ac:dyDescent="0.3">
      <c r="A2539" t="s">
        <v>7682</v>
      </c>
      <c r="B2539" t="s">
        <v>29</v>
      </c>
      <c r="C2539" t="s">
        <v>7683</v>
      </c>
      <c r="D2539" t="s">
        <v>7684</v>
      </c>
      <c r="E2539" t="s">
        <v>6144</v>
      </c>
      <c r="F2539" s="7">
        <v>3.69</v>
      </c>
      <c r="G2539" t="s">
        <v>33</v>
      </c>
      <c r="H2539" t="s">
        <v>34</v>
      </c>
      <c r="I2539" t="s">
        <v>6145</v>
      </c>
      <c r="L2539" s="8">
        <v>0</v>
      </c>
      <c r="M2539" t="s">
        <v>36</v>
      </c>
      <c r="N2539" t="str">
        <f>IF(AND(PESQUISA!$B$3&lt;&gt;"",OR(PESQUISA!$B$4="TODAS",B2539=PESQUISA!$B$4),ISNUMBER(SEARCH(PESQUISA!$B$3,D2539))),ROW()-1,"")</f>
        <v/>
      </c>
    </row>
    <row r="2540" spans="1:14" x14ac:dyDescent="0.3">
      <c r="A2540" t="s">
        <v>7685</v>
      </c>
      <c r="B2540" t="s">
        <v>29</v>
      </c>
      <c r="C2540" t="s">
        <v>7686</v>
      </c>
      <c r="D2540" t="s">
        <v>7687</v>
      </c>
      <c r="E2540" t="s">
        <v>6144</v>
      </c>
      <c r="F2540" s="7">
        <v>1.17</v>
      </c>
      <c r="G2540" t="s">
        <v>33</v>
      </c>
      <c r="H2540" t="s">
        <v>34</v>
      </c>
      <c r="I2540" t="s">
        <v>6145</v>
      </c>
      <c r="L2540" s="8">
        <v>0</v>
      </c>
      <c r="M2540" t="s">
        <v>36</v>
      </c>
      <c r="N2540" t="str">
        <f>IF(AND(PESQUISA!$B$3&lt;&gt;"",OR(PESQUISA!$B$4="TODAS",B2540=PESQUISA!$B$4),ISNUMBER(SEARCH(PESQUISA!$B$3,D2540))),ROW()-1,"")</f>
        <v/>
      </c>
    </row>
    <row r="2541" spans="1:14" x14ac:dyDescent="0.3">
      <c r="A2541" t="s">
        <v>7688</v>
      </c>
      <c r="B2541" t="s">
        <v>29</v>
      </c>
      <c r="C2541" t="s">
        <v>7689</v>
      </c>
      <c r="D2541" t="s">
        <v>7690</v>
      </c>
      <c r="E2541" t="s">
        <v>6144</v>
      </c>
      <c r="F2541" s="7">
        <v>0.27</v>
      </c>
      <c r="G2541" t="s">
        <v>33</v>
      </c>
      <c r="H2541" t="s">
        <v>34</v>
      </c>
      <c r="I2541" t="s">
        <v>6145</v>
      </c>
      <c r="L2541" s="8">
        <v>0</v>
      </c>
      <c r="M2541" t="s">
        <v>36</v>
      </c>
      <c r="N2541" t="str">
        <f>IF(AND(PESQUISA!$B$3&lt;&gt;"",OR(PESQUISA!$B$4="TODAS",B2541=PESQUISA!$B$4),ISNUMBER(SEARCH(PESQUISA!$B$3,D2541))),ROW()-1,"")</f>
        <v/>
      </c>
    </row>
    <row r="2542" spans="1:14" x14ac:dyDescent="0.3">
      <c r="A2542" t="s">
        <v>7691</v>
      </c>
      <c r="B2542" t="s">
        <v>29</v>
      </c>
      <c r="C2542" t="s">
        <v>7692</v>
      </c>
      <c r="D2542" t="s">
        <v>7693</v>
      </c>
      <c r="E2542" t="s">
        <v>6144</v>
      </c>
      <c r="F2542" s="7">
        <v>1.28</v>
      </c>
      <c r="G2542" t="s">
        <v>33</v>
      </c>
      <c r="H2542" t="s">
        <v>34</v>
      </c>
      <c r="I2542" t="s">
        <v>6145</v>
      </c>
      <c r="L2542" s="8">
        <v>0</v>
      </c>
      <c r="M2542" t="s">
        <v>36</v>
      </c>
      <c r="N2542" t="str">
        <f>IF(AND(PESQUISA!$B$3&lt;&gt;"",OR(PESQUISA!$B$4="TODAS",B2542=PESQUISA!$B$4),ISNUMBER(SEARCH(PESQUISA!$B$3,D2542))),ROW()-1,"")</f>
        <v/>
      </c>
    </row>
    <row r="2543" spans="1:14" x14ac:dyDescent="0.3">
      <c r="A2543" t="s">
        <v>7694</v>
      </c>
      <c r="B2543" t="s">
        <v>29</v>
      </c>
      <c r="C2543" t="s">
        <v>7695</v>
      </c>
      <c r="D2543" t="s">
        <v>7696</v>
      </c>
      <c r="E2543" t="s">
        <v>6144</v>
      </c>
      <c r="F2543" s="7">
        <v>5.53</v>
      </c>
      <c r="G2543" t="s">
        <v>33</v>
      </c>
      <c r="H2543" t="s">
        <v>34</v>
      </c>
      <c r="I2543" t="s">
        <v>6145</v>
      </c>
      <c r="L2543" s="8">
        <v>0</v>
      </c>
      <c r="M2543" t="s">
        <v>36</v>
      </c>
      <c r="N2543" t="str">
        <f>IF(AND(PESQUISA!$B$3&lt;&gt;"",OR(PESQUISA!$B$4="TODAS",B2543=PESQUISA!$B$4),ISNUMBER(SEARCH(PESQUISA!$B$3,D2543))),ROW()-1,"")</f>
        <v/>
      </c>
    </row>
    <row r="2544" spans="1:14" x14ac:dyDescent="0.3">
      <c r="A2544" t="s">
        <v>7697</v>
      </c>
      <c r="B2544" t="s">
        <v>29</v>
      </c>
      <c r="C2544" t="s">
        <v>7698</v>
      </c>
      <c r="D2544" t="s">
        <v>7699</v>
      </c>
      <c r="E2544" t="s">
        <v>6144</v>
      </c>
      <c r="F2544" s="7">
        <v>4.6500000000000004</v>
      </c>
      <c r="G2544" t="s">
        <v>33</v>
      </c>
      <c r="H2544" t="s">
        <v>34</v>
      </c>
      <c r="I2544" t="s">
        <v>6145</v>
      </c>
      <c r="L2544" s="8">
        <v>0</v>
      </c>
      <c r="M2544" t="s">
        <v>36</v>
      </c>
      <c r="N2544" t="str">
        <f>IF(AND(PESQUISA!$B$3&lt;&gt;"",OR(PESQUISA!$B$4="TODAS",B2544=PESQUISA!$B$4),ISNUMBER(SEARCH(PESQUISA!$B$3,D2544))),ROW()-1,"")</f>
        <v/>
      </c>
    </row>
    <row r="2545" spans="1:14" x14ac:dyDescent="0.3">
      <c r="A2545" t="s">
        <v>7700</v>
      </c>
      <c r="B2545" t="s">
        <v>29</v>
      </c>
      <c r="C2545" t="s">
        <v>7701</v>
      </c>
      <c r="D2545" t="s">
        <v>7702</v>
      </c>
      <c r="E2545" t="s">
        <v>6144</v>
      </c>
      <c r="F2545" s="7">
        <v>1.07</v>
      </c>
      <c r="G2545" t="s">
        <v>33</v>
      </c>
      <c r="H2545" t="s">
        <v>34</v>
      </c>
      <c r="I2545" t="s">
        <v>6145</v>
      </c>
      <c r="L2545" s="8">
        <v>0</v>
      </c>
      <c r="M2545" t="s">
        <v>36</v>
      </c>
      <c r="N2545" t="str">
        <f>IF(AND(PESQUISA!$B$3&lt;&gt;"",OR(PESQUISA!$B$4="TODAS",B2545=PESQUISA!$B$4),ISNUMBER(SEARCH(PESQUISA!$B$3,D2545))),ROW()-1,"")</f>
        <v/>
      </c>
    </row>
    <row r="2546" spans="1:14" x14ac:dyDescent="0.3">
      <c r="A2546" t="s">
        <v>7703</v>
      </c>
      <c r="B2546" t="s">
        <v>29</v>
      </c>
      <c r="C2546" t="s">
        <v>7704</v>
      </c>
      <c r="D2546" t="s">
        <v>7705</v>
      </c>
      <c r="E2546" t="s">
        <v>6144</v>
      </c>
      <c r="F2546" s="7">
        <v>5.09</v>
      </c>
      <c r="G2546" t="s">
        <v>33</v>
      </c>
      <c r="H2546" t="s">
        <v>34</v>
      </c>
      <c r="I2546" t="s">
        <v>6145</v>
      </c>
      <c r="L2546" s="8">
        <v>0</v>
      </c>
      <c r="M2546" t="s">
        <v>36</v>
      </c>
      <c r="N2546" t="str">
        <f>IF(AND(PESQUISA!$B$3&lt;&gt;"",OR(PESQUISA!$B$4="TODAS",B2546=PESQUISA!$B$4),ISNUMBER(SEARCH(PESQUISA!$B$3,D2546))),ROW()-1,"")</f>
        <v/>
      </c>
    </row>
    <row r="2547" spans="1:14" x14ac:dyDescent="0.3">
      <c r="A2547" t="s">
        <v>7706</v>
      </c>
      <c r="B2547" t="s">
        <v>29</v>
      </c>
      <c r="C2547" t="s">
        <v>7707</v>
      </c>
      <c r="D2547" t="s">
        <v>7708</v>
      </c>
      <c r="E2547" t="s">
        <v>6144</v>
      </c>
      <c r="F2547" s="7">
        <v>7.38</v>
      </c>
      <c r="G2547" t="s">
        <v>33</v>
      </c>
      <c r="H2547" t="s">
        <v>34</v>
      </c>
      <c r="I2547" t="s">
        <v>6145</v>
      </c>
      <c r="L2547" s="8">
        <v>0</v>
      </c>
      <c r="M2547" t="s">
        <v>36</v>
      </c>
      <c r="N2547" t="str">
        <f>IF(AND(PESQUISA!$B$3&lt;&gt;"",OR(PESQUISA!$B$4="TODAS",B2547=PESQUISA!$B$4),ISNUMBER(SEARCH(PESQUISA!$B$3,D2547))),ROW()-1,"")</f>
        <v/>
      </c>
    </row>
    <row r="2548" spans="1:14" x14ac:dyDescent="0.3">
      <c r="A2548" t="s">
        <v>7709</v>
      </c>
      <c r="B2548" t="s">
        <v>29</v>
      </c>
      <c r="C2548" t="s">
        <v>7710</v>
      </c>
      <c r="D2548" t="s">
        <v>7711</v>
      </c>
      <c r="E2548" t="s">
        <v>6144</v>
      </c>
      <c r="G2548" t="s">
        <v>33</v>
      </c>
      <c r="H2548" t="s">
        <v>34</v>
      </c>
      <c r="I2548" t="s">
        <v>6145</v>
      </c>
      <c r="M2548" t="s">
        <v>53</v>
      </c>
      <c r="N2548" t="str">
        <f>IF(AND(PESQUISA!$B$3&lt;&gt;"",OR(PESQUISA!$B$4="TODAS",B2548=PESQUISA!$B$4),ISNUMBER(SEARCH(PESQUISA!$B$3,D2548))),ROW()-1,"")</f>
        <v/>
      </c>
    </row>
    <row r="2549" spans="1:14" x14ac:dyDescent="0.3">
      <c r="A2549" t="s">
        <v>7712</v>
      </c>
      <c r="B2549" t="s">
        <v>29</v>
      </c>
      <c r="C2549" t="s">
        <v>7713</v>
      </c>
      <c r="D2549" t="s">
        <v>7714</v>
      </c>
      <c r="E2549" t="s">
        <v>6144</v>
      </c>
      <c r="G2549" t="s">
        <v>33</v>
      </c>
      <c r="H2549" t="s">
        <v>34</v>
      </c>
      <c r="I2549" t="s">
        <v>6145</v>
      </c>
      <c r="M2549" t="s">
        <v>53</v>
      </c>
      <c r="N2549" t="str">
        <f>IF(AND(PESQUISA!$B$3&lt;&gt;"",OR(PESQUISA!$B$4="TODAS",B2549=PESQUISA!$B$4),ISNUMBER(SEARCH(PESQUISA!$B$3,D2549))),ROW()-1,"")</f>
        <v/>
      </c>
    </row>
    <row r="2550" spans="1:14" x14ac:dyDescent="0.3">
      <c r="A2550" t="s">
        <v>7715</v>
      </c>
      <c r="B2550" t="s">
        <v>29</v>
      </c>
      <c r="C2550" t="s">
        <v>7716</v>
      </c>
      <c r="D2550" t="s">
        <v>7717</v>
      </c>
      <c r="E2550" t="s">
        <v>6144</v>
      </c>
      <c r="G2550" t="s">
        <v>33</v>
      </c>
      <c r="H2550" t="s">
        <v>34</v>
      </c>
      <c r="I2550" t="s">
        <v>6145</v>
      </c>
      <c r="M2550" t="s">
        <v>53</v>
      </c>
      <c r="N2550" t="str">
        <f>IF(AND(PESQUISA!$B$3&lt;&gt;"",OR(PESQUISA!$B$4="TODAS",B2550=PESQUISA!$B$4),ISNUMBER(SEARCH(PESQUISA!$B$3,D2550))),ROW()-1,"")</f>
        <v/>
      </c>
    </row>
    <row r="2551" spans="1:14" x14ac:dyDescent="0.3">
      <c r="A2551" t="s">
        <v>7718</v>
      </c>
      <c r="B2551" t="s">
        <v>29</v>
      </c>
      <c r="C2551" t="s">
        <v>7719</v>
      </c>
      <c r="D2551" t="s">
        <v>7720</v>
      </c>
      <c r="E2551" t="s">
        <v>6144</v>
      </c>
      <c r="F2551" s="7">
        <v>13.84</v>
      </c>
      <c r="G2551" t="s">
        <v>33</v>
      </c>
      <c r="H2551" t="s">
        <v>34</v>
      </c>
      <c r="I2551" t="s">
        <v>6145</v>
      </c>
      <c r="L2551" s="8">
        <v>0</v>
      </c>
      <c r="M2551" t="s">
        <v>36</v>
      </c>
      <c r="N2551" t="str">
        <f>IF(AND(PESQUISA!$B$3&lt;&gt;"",OR(PESQUISA!$B$4="TODAS",B2551=PESQUISA!$B$4),ISNUMBER(SEARCH(PESQUISA!$B$3,D2551))),ROW()-1,"")</f>
        <v/>
      </c>
    </row>
    <row r="2552" spans="1:14" x14ac:dyDescent="0.3">
      <c r="A2552" t="s">
        <v>7721</v>
      </c>
      <c r="B2552" t="s">
        <v>29</v>
      </c>
      <c r="C2552" t="s">
        <v>7722</v>
      </c>
      <c r="D2552" t="s">
        <v>7723</v>
      </c>
      <c r="E2552" t="s">
        <v>6144</v>
      </c>
      <c r="F2552" s="7">
        <v>0.21</v>
      </c>
      <c r="G2552" t="s">
        <v>33</v>
      </c>
      <c r="H2552" t="s">
        <v>34</v>
      </c>
      <c r="I2552" t="s">
        <v>6145</v>
      </c>
      <c r="L2552" s="8">
        <v>0</v>
      </c>
      <c r="M2552" t="s">
        <v>36</v>
      </c>
      <c r="N2552" t="str">
        <f>IF(AND(PESQUISA!$B$3&lt;&gt;"",OR(PESQUISA!$B$4="TODAS",B2552=PESQUISA!$B$4),ISNUMBER(SEARCH(PESQUISA!$B$3,D2552))),ROW()-1,"")</f>
        <v/>
      </c>
    </row>
    <row r="2553" spans="1:14" x14ac:dyDescent="0.3">
      <c r="A2553" t="s">
        <v>7724</v>
      </c>
      <c r="B2553" t="s">
        <v>29</v>
      </c>
      <c r="C2553" t="s">
        <v>7725</v>
      </c>
      <c r="D2553" t="s">
        <v>7726</v>
      </c>
      <c r="E2553" t="s">
        <v>6144</v>
      </c>
      <c r="F2553" s="7">
        <v>0.04</v>
      </c>
      <c r="G2553" t="s">
        <v>33</v>
      </c>
      <c r="H2553" t="s">
        <v>34</v>
      </c>
      <c r="I2553" t="s">
        <v>6145</v>
      </c>
      <c r="L2553" s="8">
        <v>0</v>
      </c>
      <c r="M2553" t="s">
        <v>36</v>
      </c>
      <c r="N2553" t="str">
        <f>IF(AND(PESQUISA!$B$3&lt;&gt;"",OR(PESQUISA!$B$4="TODAS",B2553=PESQUISA!$B$4),ISNUMBER(SEARCH(PESQUISA!$B$3,D2553))),ROW()-1,"")</f>
        <v/>
      </c>
    </row>
    <row r="2554" spans="1:14" x14ac:dyDescent="0.3">
      <c r="A2554" t="s">
        <v>7727</v>
      </c>
      <c r="B2554" t="s">
        <v>29</v>
      </c>
      <c r="C2554" t="s">
        <v>7728</v>
      </c>
      <c r="D2554" t="s">
        <v>7729</v>
      </c>
      <c r="E2554" t="s">
        <v>6144</v>
      </c>
      <c r="F2554" s="7">
        <v>0.23</v>
      </c>
      <c r="G2554" t="s">
        <v>33</v>
      </c>
      <c r="H2554" t="s">
        <v>34</v>
      </c>
      <c r="I2554" t="s">
        <v>6145</v>
      </c>
      <c r="L2554" s="8">
        <v>0</v>
      </c>
      <c r="M2554" t="s">
        <v>36</v>
      </c>
      <c r="N2554" t="str">
        <f>IF(AND(PESQUISA!$B$3&lt;&gt;"",OR(PESQUISA!$B$4="TODAS",B2554=PESQUISA!$B$4),ISNUMBER(SEARCH(PESQUISA!$B$3,D2554))),ROW()-1,"")</f>
        <v/>
      </c>
    </row>
    <row r="2555" spans="1:14" x14ac:dyDescent="0.3">
      <c r="A2555" t="s">
        <v>7730</v>
      </c>
      <c r="B2555" t="s">
        <v>29</v>
      </c>
      <c r="C2555" t="s">
        <v>7731</v>
      </c>
      <c r="D2555" t="s">
        <v>7732</v>
      </c>
      <c r="E2555" t="s">
        <v>6144</v>
      </c>
      <c r="F2555" s="7">
        <v>22.87</v>
      </c>
      <c r="G2555" t="s">
        <v>33</v>
      </c>
      <c r="H2555" t="s">
        <v>34</v>
      </c>
      <c r="I2555" t="s">
        <v>6145</v>
      </c>
      <c r="L2555" s="8">
        <v>0</v>
      </c>
      <c r="M2555" t="s">
        <v>36</v>
      </c>
      <c r="N2555" t="str">
        <f>IF(AND(PESQUISA!$B$3&lt;&gt;"",OR(PESQUISA!$B$4="TODAS",B2555=PESQUISA!$B$4),ISNUMBER(SEARCH(PESQUISA!$B$3,D2555))),ROW()-1,"")</f>
        <v/>
      </c>
    </row>
    <row r="2556" spans="1:14" x14ac:dyDescent="0.3">
      <c r="A2556" t="s">
        <v>7733</v>
      </c>
      <c r="B2556" t="s">
        <v>29</v>
      </c>
      <c r="C2556" t="s">
        <v>7734</v>
      </c>
      <c r="D2556" t="s">
        <v>7735</v>
      </c>
      <c r="E2556" t="s">
        <v>6144</v>
      </c>
      <c r="F2556" s="7">
        <v>0.26</v>
      </c>
      <c r="G2556" t="s">
        <v>33</v>
      </c>
      <c r="H2556" t="s">
        <v>34</v>
      </c>
      <c r="I2556" t="s">
        <v>6145</v>
      </c>
      <c r="L2556" s="8">
        <v>0</v>
      </c>
      <c r="M2556" t="s">
        <v>36</v>
      </c>
      <c r="N2556" t="str">
        <f>IF(AND(PESQUISA!$B$3&lt;&gt;"",OR(PESQUISA!$B$4="TODAS",B2556=PESQUISA!$B$4),ISNUMBER(SEARCH(PESQUISA!$B$3,D2556))),ROW()-1,"")</f>
        <v/>
      </c>
    </row>
    <row r="2557" spans="1:14" x14ac:dyDescent="0.3">
      <c r="A2557" t="s">
        <v>7736</v>
      </c>
      <c r="B2557" t="s">
        <v>29</v>
      </c>
      <c r="C2557" t="s">
        <v>7737</v>
      </c>
      <c r="D2557" t="s">
        <v>7738</v>
      </c>
      <c r="E2557" t="s">
        <v>6144</v>
      </c>
      <c r="F2557" s="7">
        <v>0.06</v>
      </c>
      <c r="G2557" t="s">
        <v>33</v>
      </c>
      <c r="H2557" t="s">
        <v>34</v>
      </c>
      <c r="I2557" t="s">
        <v>6145</v>
      </c>
      <c r="L2557" s="8">
        <v>0</v>
      </c>
      <c r="M2557" t="s">
        <v>36</v>
      </c>
      <c r="N2557" t="str">
        <f>IF(AND(PESQUISA!$B$3&lt;&gt;"",OR(PESQUISA!$B$4="TODAS",B2557=PESQUISA!$B$4),ISNUMBER(SEARCH(PESQUISA!$B$3,D2557))),ROW()-1,"")</f>
        <v/>
      </c>
    </row>
    <row r="2558" spans="1:14" x14ac:dyDescent="0.3">
      <c r="A2558" t="s">
        <v>7739</v>
      </c>
      <c r="B2558" t="s">
        <v>29</v>
      </c>
      <c r="C2558" t="s">
        <v>7740</v>
      </c>
      <c r="D2558" t="s">
        <v>7741</v>
      </c>
      <c r="E2558" t="s">
        <v>6144</v>
      </c>
      <c r="F2558" s="7">
        <v>0.28000000000000003</v>
      </c>
      <c r="G2558" t="s">
        <v>33</v>
      </c>
      <c r="H2558" t="s">
        <v>34</v>
      </c>
      <c r="I2558" t="s">
        <v>6145</v>
      </c>
      <c r="L2558" s="8">
        <v>0</v>
      </c>
      <c r="M2558" t="s">
        <v>36</v>
      </c>
      <c r="N2558" t="str">
        <f>IF(AND(PESQUISA!$B$3&lt;&gt;"",OR(PESQUISA!$B$4="TODAS",B2558=PESQUISA!$B$4),ISNUMBER(SEARCH(PESQUISA!$B$3,D2558))),ROW()-1,"")</f>
        <v/>
      </c>
    </row>
    <row r="2559" spans="1:14" x14ac:dyDescent="0.3">
      <c r="A2559" t="s">
        <v>7742</v>
      </c>
      <c r="B2559" t="s">
        <v>29</v>
      </c>
      <c r="C2559" t="s">
        <v>7743</v>
      </c>
      <c r="D2559" t="s">
        <v>7744</v>
      </c>
      <c r="E2559" t="s">
        <v>6144</v>
      </c>
      <c r="F2559" s="7">
        <v>26.99</v>
      </c>
      <c r="G2559" t="s">
        <v>33</v>
      </c>
      <c r="H2559" t="s">
        <v>34</v>
      </c>
      <c r="I2559" t="s">
        <v>6145</v>
      </c>
      <c r="L2559" s="8">
        <v>0</v>
      </c>
      <c r="M2559" t="s">
        <v>36</v>
      </c>
      <c r="N2559" t="str">
        <f>IF(AND(PESQUISA!$B$3&lt;&gt;"",OR(PESQUISA!$B$4="TODAS",B2559=PESQUISA!$B$4),ISNUMBER(SEARCH(PESQUISA!$B$3,D2559))),ROW()-1,"")</f>
        <v/>
      </c>
    </row>
    <row r="2560" spans="1:14" x14ac:dyDescent="0.3">
      <c r="A2560" t="s">
        <v>7745</v>
      </c>
      <c r="B2560" t="s">
        <v>29</v>
      </c>
      <c r="C2560" t="s">
        <v>7746</v>
      </c>
      <c r="D2560" t="s">
        <v>7747</v>
      </c>
      <c r="E2560" t="s">
        <v>6144</v>
      </c>
      <c r="F2560" s="7">
        <v>48</v>
      </c>
      <c r="G2560" t="s">
        <v>33</v>
      </c>
      <c r="H2560" t="s">
        <v>34</v>
      </c>
      <c r="I2560" t="s">
        <v>6145</v>
      </c>
      <c r="L2560" s="8">
        <v>1</v>
      </c>
      <c r="M2560" t="s">
        <v>36</v>
      </c>
      <c r="N2560" t="str">
        <f>IF(AND(PESQUISA!$B$3&lt;&gt;"",OR(PESQUISA!$B$4="TODAS",B2560=PESQUISA!$B$4),ISNUMBER(SEARCH(PESQUISA!$B$3,D2560))),ROW()-1,"")</f>
        <v/>
      </c>
    </row>
    <row r="2561" spans="1:14" x14ac:dyDescent="0.3">
      <c r="A2561" t="s">
        <v>7748</v>
      </c>
      <c r="B2561" t="s">
        <v>29</v>
      </c>
      <c r="C2561" t="s">
        <v>7749</v>
      </c>
      <c r="D2561" t="s">
        <v>7750</v>
      </c>
      <c r="E2561" t="s">
        <v>6144</v>
      </c>
      <c r="F2561" s="7">
        <v>16.920000000000002</v>
      </c>
      <c r="G2561" t="s">
        <v>33</v>
      </c>
      <c r="H2561" t="s">
        <v>34</v>
      </c>
      <c r="I2561" t="s">
        <v>6145</v>
      </c>
      <c r="L2561" s="8">
        <v>1</v>
      </c>
      <c r="M2561" t="s">
        <v>36</v>
      </c>
      <c r="N2561" t="str">
        <f>IF(AND(PESQUISA!$B$3&lt;&gt;"",OR(PESQUISA!$B$4="TODAS",B2561=PESQUISA!$B$4),ISNUMBER(SEARCH(PESQUISA!$B$3,D2561))),ROW()-1,"")</f>
        <v/>
      </c>
    </row>
    <row r="2562" spans="1:14" x14ac:dyDescent="0.3">
      <c r="A2562" t="s">
        <v>7751</v>
      </c>
      <c r="B2562" t="s">
        <v>29</v>
      </c>
      <c r="C2562" t="s">
        <v>7752</v>
      </c>
      <c r="D2562" t="s">
        <v>7753</v>
      </c>
      <c r="E2562" t="s">
        <v>6144</v>
      </c>
      <c r="F2562" s="7">
        <v>77.16</v>
      </c>
      <c r="G2562" t="s">
        <v>33</v>
      </c>
      <c r="H2562" t="s">
        <v>34</v>
      </c>
      <c r="I2562" t="s">
        <v>6145</v>
      </c>
      <c r="L2562" s="8">
        <v>1</v>
      </c>
      <c r="M2562" t="s">
        <v>36</v>
      </c>
      <c r="N2562" t="str">
        <f>IF(AND(PESQUISA!$B$3&lt;&gt;"",OR(PESQUISA!$B$4="TODAS",B2562=PESQUISA!$B$4),ISNUMBER(SEARCH(PESQUISA!$B$3,D2562))),ROW()-1,"")</f>
        <v/>
      </c>
    </row>
    <row r="2563" spans="1:14" x14ac:dyDescent="0.3">
      <c r="A2563" t="s">
        <v>7754</v>
      </c>
      <c r="B2563" t="s">
        <v>29</v>
      </c>
      <c r="C2563" t="s">
        <v>7755</v>
      </c>
      <c r="D2563" t="s">
        <v>7756</v>
      </c>
      <c r="E2563" t="s">
        <v>6144</v>
      </c>
      <c r="F2563" s="7">
        <v>86.45</v>
      </c>
      <c r="G2563" t="s">
        <v>33</v>
      </c>
      <c r="H2563" t="s">
        <v>34</v>
      </c>
      <c r="I2563" t="s">
        <v>6145</v>
      </c>
      <c r="L2563" s="8">
        <v>0</v>
      </c>
      <c r="M2563" t="s">
        <v>36</v>
      </c>
      <c r="N2563" t="str">
        <f>IF(AND(PESQUISA!$B$3&lt;&gt;"",OR(PESQUISA!$B$4="TODAS",B2563=PESQUISA!$B$4),ISNUMBER(SEARCH(PESQUISA!$B$3,D2563))),ROW()-1,"")</f>
        <v/>
      </c>
    </row>
    <row r="2564" spans="1:14" x14ac:dyDescent="0.3">
      <c r="A2564" t="s">
        <v>7757</v>
      </c>
      <c r="B2564" t="s">
        <v>29</v>
      </c>
      <c r="C2564" t="s">
        <v>7758</v>
      </c>
      <c r="D2564" t="s">
        <v>7759</v>
      </c>
      <c r="E2564" t="s">
        <v>6144</v>
      </c>
      <c r="F2564" s="7">
        <v>55.82</v>
      </c>
      <c r="G2564" t="s">
        <v>33</v>
      </c>
      <c r="H2564" t="s">
        <v>34</v>
      </c>
      <c r="I2564" t="s">
        <v>6145</v>
      </c>
      <c r="L2564" s="8">
        <v>1</v>
      </c>
      <c r="M2564" t="s">
        <v>36</v>
      </c>
      <c r="N2564" t="str">
        <f>IF(AND(PESQUISA!$B$3&lt;&gt;"",OR(PESQUISA!$B$4="TODAS",B2564=PESQUISA!$B$4),ISNUMBER(SEARCH(PESQUISA!$B$3,D2564))),ROW()-1,"")</f>
        <v/>
      </c>
    </row>
    <row r="2565" spans="1:14" x14ac:dyDescent="0.3">
      <c r="A2565" t="s">
        <v>7760</v>
      </c>
      <c r="B2565" t="s">
        <v>29</v>
      </c>
      <c r="C2565" t="s">
        <v>7761</v>
      </c>
      <c r="D2565" t="s">
        <v>7762</v>
      </c>
      <c r="E2565" t="s">
        <v>6144</v>
      </c>
      <c r="F2565" s="7">
        <v>20.239999999999998</v>
      </c>
      <c r="G2565" t="s">
        <v>33</v>
      </c>
      <c r="H2565" t="s">
        <v>34</v>
      </c>
      <c r="I2565" t="s">
        <v>6145</v>
      </c>
      <c r="L2565" s="8">
        <v>1</v>
      </c>
      <c r="M2565" t="s">
        <v>36</v>
      </c>
      <c r="N2565" t="str">
        <f>IF(AND(PESQUISA!$B$3&lt;&gt;"",OR(PESQUISA!$B$4="TODAS",B2565=PESQUISA!$B$4),ISNUMBER(SEARCH(PESQUISA!$B$3,D2565))),ROW()-1,"")</f>
        <v/>
      </c>
    </row>
    <row r="2566" spans="1:14" x14ac:dyDescent="0.3">
      <c r="A2566" t="s">
        <v>7763</v>
      </c>
      <c r="B2566" t="s">
        <v>29</v>
      </c>
      <c r="C2566" t="s">
        <v>7764</v>
      </c>
      <c r="D2566" t="s">
        <v>7765</v>
      </c>
      <c r="E2566" t="s">
        <v>6144</v>
      </c>
      <c r="F2566" s="7">
        <v>65.709999999999994</v>
      </c>
      <c r="G2566" t="s">
        <v>33</v>
      </c>
      <c r="H2566" t="s">
        <v>34</v>
      </c>
      <c r="I2566" t="s">
        <v>6145</v>
      </c>
      <c r="L2566" s="8">
        <v>1</v>
      </c>
      <c r="M2566" t="s">
        <v>36</v>
      </c>
      <c r="N2566" t="str">
        <f>IF(AND(PESQUISA!$B$3&lt;&gt;"",OR(PESQUISA!$B$4="TODAS",B2566=PESQUISA!$B$4),ISNUMBER(SEARCH(PESQUISA!$B$3,D2566))),ROW()-1,"")</f>
        <v/>
      </c>
    </row>
    <row r="2567" spans="1:14" x14ac:dyDescent="0.3">
      <c r="A2567" t="s">
        <v>7766</v>
      </c>
      <c r="B2567" t="s">
        <v>29</v>
      </c>
      <c r="C2567" t="s">
        <v>7767</v>
      </c>
      <c r="D2567" t="s">
        <v>7768</v>
      </c>
      <c r="E2567" t="s">
        <v>6144</v>
      </c>
      <c r="F2567" s="7">
        <v>33.31</v>
      </c>
      <c r="G2567" t="s">
        <v>33</v>
      </c>
      <c r="H2567" t="s">
        <v>34</v>
      </c>
      <c r="I2567" t="s">
        <v>6145</v>
      </c>
      <c r="L2567" s="8">
        <v>0</v>
      </c>
      <c r="M2567" t="s">
        <v>36</v>
      </c>
      <c r="N2567" t="str">
        <f>IF(AND(PESQUISA!$B$3&lt;&gt;"",OR(PESQUISA!$B$4="TODAS",B2567=PESQUISA!$B$4),ISNUMBER(SEARCH(PESQUISA!$B$3,D2567))),ROW()-1,"")</f>
        <v/>
      </c>
    </row>
    <row r="2568" spans="1:14" x14ac:dyDescent="0.3">
      <c r="A2568" t="s">
        <v>7769</v>
      </c>
      <c r="B2568" t="s">
        <v>29</v>
      </c>
      <c r="C2568" t="s">
        <v>7770</v>
      </c>
      <c r="D2568" t="s">
        <v>7771</v>
      </c>
      <c r="E2568" t="s">
        <v>6144</v>
      </c>
      <c r="G2568" t="s">
        <v>33</v>
      </c>
      <c r="H2568" t="s">
        <v>34</v>
      </c>
      <c r="I2568" t="s">
        <v>6145</v>
      </c>
      <c r="M2568" t="s">
        <v>53</v>
      </c>
      <c r="N2568" t="str">
        <f>IF(AND(PESQUISA!$B$3&lt;&gt;"",OR(PESQUISA!$B$4="TODAS",B2568=PESQUISA!$B$4),ISNUMBER(SEARCH(PESQUISA!$B$3,D2568))),ROW()-1,"")</f>
        <v/>
      </c>
    </row>
    <row r="2569" spans="1:14" x14ac:dyDescent="0.3">
      <c r="A2569" t="s">
        <v>7772</v>
      </c>
      <c r="B2569" t="s">
        <v>29</v>
      </c>
      <c r="C2569" t="s">
        <v>7773</v>
      </c>
      <c r="D2569" t="s">
        <v>7774</v>
      </c>
      <c r="E2569" t="s">
        <v>6144</v>
      </c>
      <c r="G2569" t="s">
        <v>33</v>
      </c>
      <c r="H2569" t="s">
        <v>34</v>
      </c>
      <c r="I2569" t="s">
        <v>6145</v>
      </c>
      <c r="M2569" t="s">
        <v>53</v>
      </c>
      <c r="N2569" t="str">
        <f>IF(AND(PESQUISA!$B$3&lt;&gt;"",OR(PESQUISA!$B$4="TODAS",B2569=PESQUISA!$B$4),ISNUMBER(SEARCH(PESQUISA!$B$3,D2569))),ROW()-1,"")</f>
        <v/>
      </c>
    </row>
    <row r="2570" spans="1:14" x14ac:dyDescent="0.3">
      <c r="A2570" t="s">
        <v>7775</v>
      </c>
      <c r="B2570" t="s">
        <v>29</v>
      </c>
      <c r="C2570" t="s">
        <v>7776</v>
      </c>
      <c r="D2570" t="s">
        <v>7777</v>
      </c>
      <c r="E2570" t="s">
        <v>6144</v>
      </c>
      <c r="G2570" t="s">
        <v>33</v>
      </c>
      <c r="H2570" t="s">
        <v>34</v>
      </c>
      <c r="I2570" t="s">
        <v>6145</v>
      </c>
      <c r="M2570" t="s">
        <v>53</v>
      </c>
      <c r="N2570" t="str">
        <f>IF(AND(PESQUISA!$B$3&lt;&gt;"",OR(PESQUISA!$B$4="TODAS",B2570=PESQUISA!$B$4),ISNUMBER(SEARCH(PESQUISA!$B$3,D2570))),ROW()-1,"")</f>
        <v/>
      </c>
    </row>
    <row r="2571" spans="1:14" x14ac:dyDescent="0.3">
      <c r="A2571" t="s">
        <v>7778</v>
      </c>
      <c r="B2571" t="s">
        <v>29</v>
      </c>
      <c r="C2571" t="s">
        <v>7779</v>
      </c>
      <c r="D2571" t="s">
        <v>7780</v>
      </c>
      <c r="E2571" t="s">
        <v>6144</v>
      </c>
      <c r="F2571" s="7">
        <v>15.45</v>
      </c>
      <c r="G2571" t="s">
        <v>33</v>
      </c>
      <c r="H2571" t="s">
        <v>34</v>
      </c>
      <c r="I2571" t="s">
        <v>6145</v>
      </c>
      <c r="L2571" s="8">
        <v>0</v>
      </c>
      <c r="M2571" t="s">
        <v>36</v>
      </c>
      <c r="N2571" t="str">
        <f>IF(AND(PESQUISA!$B$3&lt;&gt;"",OR(PESQUISA!$B$4="TODAS",B2571=PESQUISA!$B$4),ISNUMBER(SEARCH(PESQUISA!$B$3,D2571))),ROW()-1,"")</f>
        <v/>
      </c>
    </row>
    <row r="2572" spans="1:14" x14ac:dyDescent="0.3">
      <c r="A2572" t="s">
        <v>7781</v>
      </c>
      <c r="B2572" t="s">
        <v>29</v>
      </c>
      <c r="C2572" t="s">
        <v>7782</v>
      </c>
      <c r="D2572" t="s">
        <v>7783</v>
      </c>
      <c r="E2572" t="s">
        <v>6144</v>
      </c>
      <c r="F2572" s="7">
        <v>4.96</v>
      </c>
      <c r="G2572" t="s">
        <v>33</v>
      </c>
      <c r="H2572" t="s">
        <v>34</v>
      </c>
      <c r="I2572" t="s">
        <v>6145</v>
      </c>
      <c r="L2572" s="8">
        <v>1</v>
      </c>
      <c r="M2572" t="s">
        <v>36</v>
      </c>
      <c r="N2572" t="str">
        <f>IF(AND(PESQUISA!$B$3&lt;&gt;"",OR(PESQUISA!$B$4="TODAS",B2572=PESQUISA!$B$4),ISNUMBER(SEARCH(PESQUISA!$B$3,D2572))),ROW()-1,"")</f>
        <v/>
      </c>
    </row>
    <row r="2573" spans="1:14" x14ac:dyDescent="0.3">
      <c r="A2573" t="s">
        <v>7784</v>
      </c>
      <c r="B2573" t="s">
        <v>29</v>
      </c>
      <c r="C2573" t="s">
        <v>7785</v>
      </c>
      <c r="D2573" t="s">
        <v>7786</v>
      </c>
      <c r="E2573" t="s">
        <v>6144</v>
      </c>
      <c r="F2573" s="7">
        <v>1.1399999999999999</v>
      </c>
      <c r="G2573" t="s">
        <v>33</v>
      </c>
      <c r="H2573" t="s">
        <v>34</v>
      </c>
      <c r="I2573" t="s">
        <v>6145</v>
      </c>
      <c r="L2573" s="8">
        <v>1</v>
      </c>
      <c r="M2573" t="s">
        <v>36</v>
      </c>
      <c r="N2573" t="str">
        <f>IF(AND(PESQUISA!$B$3&lt;&gt;"",OR(PESQUISA!$B$4="TODAS",B2573=PESQUISA!$B$4),ISNUMBER(SEARCH(PESQUISA!$B$3,D2573))),ROW()-1,"")</f>
        <v/>
      </c>
    </row>
    <row r="2574" spans="1:14" x14ac:dyDescent="0.3">
      <c r="A2574" t="s">
        <v>7787</v>
      </c>
      <c r="B2574" t="s">
        <v>29</v>
      </c>
      <c r="C2574" t="s">
        <v>7788</v>
      </c>
      <c r="D2574" t="s">
        <v>7789</v>
      </c>
      <c r="E2574" t="s">
        <v>6144</v>
      </c>
      <c r="F2574" s="7">
        <v>5.43</v>
      </c>
      <c r="G2574" t="s">
        <v>33</v>
      </c>
      <c r="H2574" t="s">
        <v>34</v>
      </c>
      <c r="I2574" t="s">
        <v>6145</v>
      </c>
      <c r="L2574" s="8">
        <v>1</v>
      </c>
      <c r="M2574" t="s">
        <v>36</v>
      </c>
      <c r="N2574" t="str">
        <f>IF(AND(PESQUISA!$B$3&lt;&gt;"",OR(PESQUISA!$B$4="TODAS",B2574=PESQUISA!$B$4),ISNUMBER(SEARCH(PESQUISA!$B$3,D2574))),ROW()-1,"")</f>
        <v/>
      </c>
    </row>
    <row r="2575" spans="1:14" x14ac:dyDescent="0.3">
      <c r="A2575" t="s">
        <v>7790</v>
      </c>
      <c r="B2575" t="s">
        <v>29</v>
      </c>
      <c r="C2575" t="s">
        <v>7791</v>
      </c>
      <c r="D2575" t="s">
        <v>7792</v>
      </c>
      <c r="E2575" t="s">
        <v>6144</v>
      </c>
      <c r="F2575" s="7">
        <v>9.57</v>
      </c>
      <c r="G2575" t="s">
        <v>33</v>
      </c>
      <c r="H2575" t="s">
        <v>34</v>
      </c>
      <c r="I2575" t="s">
        <v>6145</v>
      </c>
      <c r="L2575" s="8">
        <v>0</v>
      </c>
      <c r="M2575" t="s">
        <v>36</v>
      </c>
      <c r="N2575" t="str">
        <f>IF(AND(PESQUISA!$B$3&lt;&gt;"",OR(PESQUISA!$B$4="TODAS",B2575=PESQUISA!$B$4),ISNUMBER(SEARCH(PESQUISA!$B$3,D2575))),ROW()-1,"")</f>
        <v/>
      </c>
    </row>
    <row r="2576" spans="1:14" x14ac:dyDescent="0.3">
      <c r="A2576" t="s">
        <v>7793</v>
      </c>
      <c r="B2576" t="s">
        <v>29</v>
      </c>
      <c r="C2576" t="s">
        <v>7794</v>
      </c>
      <c r="D2576" t="s">
        <v>7795</v>
      </c>
      <c r="E2576" t="s">
        <v>6144</v>
      </c>
      <c r="G2576" t="s">
        <v>33</v>
      </c>
      <c r="H2576" t="s">
        <v>34</v>
      </c>
      <c r="I2576" t="s">
        <v>6145</v>
      </c>
      <c r="M2576" t="s">
        <v>53</v>
      </c>
      <c r="N2576" t="str">
        <f>IF(AND(PESQUISA!$B$3&lt;&gt;"",OR(PESQUISA!$B$4="TODAS",B2576=PESQUISA!$B$4),ISNUMBER(SEARCH(PESQUISA!$B$3,D2576))),ROW()-1,"")</f>
        <v/>
      </c>
    </row>
    <row r="2577" spans="1:14" x14ac:dyDescent="0.3">
      <c r="A2577" t="s">
        <v>7796</v>
      </c>
      <c r="B2577" t="s">
        <v>29</v>
      </c>
      <c r="C2577" t="s">
        <v>7797</v>
      </c>
      <c r="D2577" t="s">
        <v>7798</v>
      </c>
      <c r="E2577" t="s">
        <v>6144</v>
      </c>
      <c r="G2577" t="s">
        <v>33</v>
      </c>
      <c r="H2577" t="s">
        <v>34</v>
      </c>
      <c r="I2577" t="s">
        <v>6145</v>
      </c>
      <c r="M2577" t="s">
        <v>53</v>
      </c>
      <c r="N2577" t="str">
        <f>IF(AND(PESQUISA!$B$3&lt;&gt;"",OR(PESQUISA!$B$4="TODAS",B2577=PESQUISA!$B$4),ISNUMBER(SEARCH(PESQUISA!$B$3,D2577))),ROW()-1,"")</f>
        <v/>
      </c>
    </row>
    <row r="2578" spans="1:14" x14ac:dyDescent="0.3">
      <c r="A2578" t="s">
        <v>7799</v>
      </c>
      <c r="B2578" t="s">
        <v>29</v>
      </c>
      <c r="C2578" t="s">
        <v>7800</v>
      </c>
      <c r="D2578" t="s">
        <v>7801</v>
      </c>
      <c r="E2578" t="s">
        <v>6144</v>
      </c>
      <c r="G2578" t="s">
        <v>33</v>
      </c>
      <c r="H2578" t="s">
        <v>34</v>
      </c>
      <c r="I2578" t="s">
        <v>6145</v>
      </c>
      <c r="M2578" t="s">
        <v>53</v>
      </c>
      <c r="N2578" t="str">
        <f>IF(AND(PESQUISA!$B$3&lt;&gt;"",OR(PESQUISA!$B$4="TODAS",B2578=PESQUISA!$B$4),ISNUMBER(SEARCH(PESQUISA!$B$3,D2578))),ROW()-1,"")</f>
        <v/>
      </c>
    </row>
    <row r="2579" spans="1:14" x14ac:dyDescent="0.3">
      <c r="A2579" t="s">
        <v>7802</v>
      </c>
      <c r="B2579" t="s">
        <v>29</v>
      </c>
      <c r="C2579" t="s">
        <v>7803</v>
      </c>
      <c r="D2579" t="s">
        <v>7804</v>
      </c>
      <c r="E2579" t="s">
        <v>6144</v>
      </c>
      <c r="F2579" s="7">
        <v>1.47</v>
      </c>
      <c r="G2579" t="s">
        <v>33</v>
      </c>
      <c r="H2579" t="s">
        <v>34</v>
      </c>
      <c r="I2579" t="s">
        <v>6145</v>
      </c>
      <c r="L2579" s="8">
        <v>0</v>
      </c>
      <c r="M2579" t="s">
        <v>36</v>
      </c>
      <c r="N2579" t="str">
        <f>IF(AND(PESQUISA!$B$3&lt;&gt;"",OR(PESQUISA!$B$4="TODAS",B2579=PESQUISA!$B$4),ISNUMBER(SEARCH(PESQUISA!$B$3,D2579))),ROW()-1,"")</f>
        <v/>
      </c>
    </row>
    <row r="2580" spans="1:14" x14ac:dyDescent="0.3">
      <c r="A2580" t="s">
        <v>7805</v>
      </c>
      <c r="B2580" t="s">
        <v>29</v>
      </c>
      <c r="C2580" t="s">
        <v>7806</v>
      </c>
      <c r="D2580" t="s">
        <v>7807</v>
      </c>
      <c r="E2580" t="s">
        <v>6144</v>
      </c>
      <c r="F2580" s="7">
        <v>7.75</v>
      </c>
      <c r="G2580" t="s">
        <v>33</v>
      </c>
      <c r="H2580" t="s">
        <v>34</v>
      </c>
      <c r="I2580" t="s">
        <v>6145</v>
      </c>
      <c r="L2580" s="8">
        <v>1</v>
      </c>
      <c r="M2580" t="s">
        <v>36</v>
      </c>
      <c r="N2580" t="str">
        <f>IF(AND(PESQUISA!$B$3&lt;&gt;"",OR(PESQUISA!$B$4="TODAS",B2580=PESQUISA!$B$4),ISNUMBER(SEARCH(PESQUISA!$B$3,D2580))),ROW()-1,"")</f>
        <v/>
      </c>
    </row>
    <row r="2581" spans="1:14" x14ac:dyDescent="0.3">
      <c r="A2581" t="s">
        <v>7808</v>
      </c>
      <c r="B2581" t="s">
        <v>29</v>
      </c>
      <c r="C2581" t="s">
        <v>7809</v>
      </c>
      <c r="D2581" t="s">
        <v>7810</v>
      </c>
      <c r="E2581" t="s">
        <v>6144</v>
      </c>
      <c r="F2581" s="7">
        <v>1.98</v>
      </c>
      <c r="G2581" t="s">
        <v>33</v>
      </c>
      <c r="H2581" t="s">
        <v>34</v>
      </c>
      <c r="I2581" t="s">
        <v>6145</v>
      </c>
      <c r="L2581" s="8">
        <v>1</v>
      </c>
      <c r="M2581" t="s">
        <v>36</v>
      </c>
      <c r="N2581" t="str">
        <f>IF(AND(PESQUISA!$B$3&lt;&gt;"",OR(PESQUISA!$B$4="TODAS",B2581=PESQUISA!$B$4),ISNUMBER(SEARCH(PESQUISA!$B$3,D2581))),ROW()-1,"")</f>
        <v/>
      </c>
    </row>
    <row r="2582" spans="1:14" x14ac:dyDescent="0.3">
      <c r="A2582" t="s">
        <v>7811</v>
      </c>
      <c r="B2582" t="s">
        <v>29</v>
      </c>
      <c r="C2582" t="s">
        <v>7812</v>
      </c>
      <c r="D2582" t="s">
        <v>7813</v>
      </c>
      <c r="E2582" t="s">
        <v>6144</v>
      </c>
      <c r="F2582" s="7">
        <v>9.3000000000000007</v>
      </c>
      <c r="G2582" t="s">
        <v>33</v>
      </c>
      <c r="H2582" t="s">
        <v>34</v>
      </c>
      <c r="I2582" t="s">
        <v>6145</v>
      </c>
      <c r="L2582" s="8">
        <v>1</v>
      </c>
      <c r="M2582" t="s">
        <v>36</v>
      </c>
      <c r="N2582" t="str">
        <f>IF(AND(PESQUISA!$B$3&lt;&gt;"",OR(PESQUISA!$B$4="TODAS",B2582=PESQUISA!$B$4),ISNUMBER(SEARCH(PESQUISA!$B$3,D2582))),ROW()-1,"")</f>
        <v/>
      </c>
    </row>
    <row r="2583" spans="1:14" x14ac:dyDescent="0.3">
      <c r="A2583" t="s">
        <v>7814</v>
      </c>
      <c r="B2583" t="s">
        <v>29</v>
      </c>
      <c r="C2583" t="s">
        <v>7815</v>
      </c>
      <c r="D2583" t="s">
        <v>7816</v>
      </c>
      <c r="E2583" t="s">
        <v>6144</v>
      </c>
      <c r="F2583" s="7">
        <v>48.69</v>
      </c>
      <c r="G2583" t="s">
        <v>33</v>
      </c>
      <c r="H2583" t="s">
        <v>34</v>
      </c>
      <c r="I2583" t="s">
        <v>6145</v>
      </c>
      <c r="L2583" s="8">
        <v>0</v>
      </c>
      <c r="M2583" t="s">
        <v>36</v>
      </c>
      <c r="N2583" t="str">
        <f>IF(AND(PESQUISA!$B$3&lt;&gt;"",OR(PESQUISA!$B$4="TODAS",B2583=PESQUISA!$B$4),ISNUMBER(SEARCH(PESQUISA!$B$3,D2583))),ROW()-1,"")</f>
        <v/>
      </c>
    </row>
    <row r="2584" spans="1:14" x14ac:dyDescent="0.3">
      <c r="A2584" t="s">
        <v>7817</v>
      </c>
      <c r="B2584" t="s">
        <v>29</v>
      </c>
      <c r="C2584" t="s">
        <v>7818</v>
      </c>
      <c r="D2584" t="s">
        <v>7819</v>
      </c>
      <c r="E2584" t="s">
        <v>6144</v>
      </c>
      <c r="G2584" t="s">
        <v>33</v>
      </c>
      <c r="H2584" t="s">
        <v>34</v>
      </c>
      <c r="I2584" t="s">
        <v>6145</v>
      </c>
      <c r="M2584" t="s">
        <v>53</v>
      </c>
      <c r="N2584" t="str">
        <f>IF(AND(PESQUISA!$B$3&lt;&gt;"",OR(PESQUISA!$B$4="TODAS",B2584=PESQUISA!$B$4),ISNUMBER(SEARCH(PESQUISA!$B$3,D2584))),ROW()-1,"")</f>
        <v/>
      </c>
    </row>
    <row r="2585" spans="1:14" x14ac:dyDescent="0.3">
      <c r="A2585" t="s">
        <v>7820</v>
      </c>
      <c r="B2585" t="s">
        <v>29</v>
      </c>
      <c r="C2585" t="s">
        <v>7821</v>
      </c>
      <c r="D2585" t="s">
        <v>7822</v>
      </c>
      <c r="E2585" t="s">
        <v>6144</v>
      </c>
      <c r="G2585" t="s">
        <v>33</v>
      </c>
      <c r="H2585" t="s">
        <v>34</v>
      </c>
      <c r="I2585" t="s">
        <v>6145</v>
      </c>
      <c r="M2585" t="s">
        <v>53</v>
      </c>
      <c r="N2585" t="str">
        <f>IF(AND(PESQUISA!$B$3&lt;&gt;"",OR(PESQUISA!$B$4="TODAS",B2585=PESQUISA!$B$4),ISNUMBER(SEARCH(PESQUISA!$B$3,D2585))),ROW()-1,"")</f>
        <v/>
      </c>
    </row>
    <row r="2586" spans="1:14" x14ac:dyDescent="0.3">
      <c r="A2586" t="s">
        <v>7823</v>
      </c>
      <c r="B2586" t="s">
        <v>29</v>
      </c>
      <c r="C2586" t="s">
        <v>7824</v>
      </c>
      <c r="D2586" t="s">
        <v>7825</v>
      </c>
      <c r="E2586" t="s">
        <v>6144</v>
      </c>
      <c r="G2586" t="s">
        <v>33</v>
      </c>
      <c r="H2586" t="s">
        <v>34</v>
      </c>
      <c r="I2586" t="s">
        <v>6145</v>
      </c>
      <c r="M2586" t="s">
        <v>53</v>
      </c>
      <c r="N2586" t="str">
        <f>IF(AND(PESQUISA!$B$3&lt;&gt;"",OR(PESQUISA!$B$4="TODAS",B2586=PESQUISA!$B$4),ISNUMBER(SEARCH(PESQUISA!$B$3,D2586))),ROW()-1,"")</f>
        <v/>
      </c>
    </row>
    <row r="2587" spans="1:14" x14ac:dyDescent="0.3">
      <c r="A2587" t="s">
        <v>7826</v>
      </c>
      <c r="B2587" t="s">
        <v>29</v>
      </c>
      <c r="C2587" t="s">
        <v>7827</v>
      </c>
      <c r="D2587" t="s">
        <v>7828</v>
      </c>
      <c r="E2587" t="s">
        <v>6144</v>
      </c>
      <c r="F2587" s="7">
        <v>11.03</v>
      </c>
      <c r="G2587" t="s">
        <v>33</v>
      </c>
      <c r="H2587" t="s">
        <v>34</v>
      </c>
      <c r="I2587" t="s">
        <v>6145</v>
      </c>
      <c r="L2587" s="8">
        <v>0</v>
      </c>
      <c r="M2587" t="s">
        <v>36</v>
      </c>
      <c r="N2587" t="str">
        <f>IF(AND(PESQUISA!$B$3&lt;&gt;"",OR(PESQUISA!$B$4="TODAS",B2587=PESQUISA!$B$4),ISNUMBER(SEARCH(PESQUISA!$B$3,D2587))),ROW()-1,"")</f>
        <v/>
      </c>
    </row>
    <row r="2588" spans="1:14" x14ac:dyDescent="0.3">
      <c r="A2588" t="s">
        <v>7829</v>
      </c>
      <c r="B2588" t="s">
        <v>29</v>
      </c>
      <c r="C2588" t="s">
        <v>7830</v>
      </c>
      <c r="D2588" t="s">
        <v>7831</v>
      </c>
      <c r="E2588" t="s">
        <v>6144</v>
      </c>
      <c r="G2588" t="s">
        <v>33</v>
      </c>
      <c r="H2588" t="s">
        <v>34</v>
      </c>
      <c r="I2588" t="s">
        <v>6145</v>
      </c>
      <c r="M2588" t="s">
        <v>53</v>
      </c>
      <c r="N2588" t="str">
        <f>IF(AND(PESQUISA!$B$3&lt;&gt;"",OR(PESQUISA!$B$4="TODAS",B2588=PESQUISA!$B$4),ISNUMBER(SEARCH(PESQUISA!$B$3,D2588))),ROW()-1,"")</f>
        <v/>
      </c>
    </row>
    <row r="2589" spans="1:14" x14ac:dyDescent="0.3">
      <c r="A2589" t="s">
        <v>7832</v>
      </c>
      <c r="B2589" t="s">
        <v>29</v>
      </c>
      <c r="C2589" t="s">
        <v>7833</v>
      </c>
      <c r="D2589" t="s">
        <v>7834</v>
      </c>
      <c r="E2589" t="s">
        <v>6144</v>
      </c>
      <c r="G2589" t="s">
        <v>33</v>
      </c>
      <c r="H2589" t="s">
        <v>34</v>
      </c>
      <c r="I2589" t="s">
        <v>6145</v>
      </c>
      <c r="M2589" t="s">
        <v>53</v>
      </c>
      <c r="N2589" t="str">
        <f>IF(AND(PESQUISA!$B$3&lt;&gt;"",OR(PESQUISA!$B$4="TODAS",B2589=PESQUISA!$B$4),ISNUMBER(SEARCH(PESQUISA!$B$3,D2589))),ROW()-1,"")</f>
        <v/>
      </c>
    </row>
    <row r="2590" spans="1:14" x14ac:dyDescent="0.3">
      <c r="A2590" t="s">
        <v>7835</v>
      </c>
      <c r="B2590" t="s">
        <v>29</v>
      </c>
      <c r="C2590" t="s">
        <v>7836</v>
      </c>
      <c r="D2590" t="s">
        <v>7837</v>
      </c>
      <c r="E2590" t="s">
        <v>6144</v>
      </c>
      <c r="G2590" t="s">
        <v>33</v>
      </c>
      <c r="H2590" t="s">
        <v>34</v>
      </c>
      <c r="I2590" t="s">
        <v>6145</v>
      </c>
      <c r="M2590" t="s">
        <v>53</v>
      </c>
      <c r="N2590" t="str">
        <f>IF(AND(PESQUISA!$B$3&lt;&gt;"",OR(PESQUISA!$B$4="TODAS",B2590=PESQUISA!$B$4),ISNUMBER(SEARCH(PESQUISA!$B$3,D2590))),ROW()-1,"")</f>
        <v/>
      </c>
    </row>
    <row r="2591" spans="1:14" x14ac:dyDescent="0.3">
      <c r="A2591" t="s">
        <v>7838</v>
      </c>
      <c r="B2591" t="s">
        <v>29</v>
      </c>
      <c r="C2591" t="s">
        <v>7839</v>
      </c>
      <c r="D2591" t="s">
        <v>7840</v>
      </c>
      <c r="E2591" t="s">
        <v>6144</v>
      </c>
      <c r="F2591" s="7">
        <v>0.79</v>
      </c>
      <c r="G2591" t="s">
        <v>33</v>
      </c>
      <c r="H2591" t="s">
        <v>34</v>
      </c>
      <c r="I2591" t="s">
        <v>6145</v>
      </c>
      <c r="L2591" s="8">
        <v>0</v>
      </c>
      <c r="M2591" t="s">
        <v>36</v>
      </c>
      <c r="N2591" t="str">
        <f>IF(AND(PESQUISA!$B$3&lt;&gt;"",OR(PESQUISA!$B$4="TODAS",B2591=PESQUISA!$B$4),ISNUMBER(SEARCH(PESQUISA!$B$3,D2591))),ROW()-1,"")</f>
        <v/>
      </c>
    </row>
    <row r="2592" spans="1:14" x14ac:dyDescent="0.3">
      <c r="A2592" t="s">
        <v>7841</v>
      </c>
      <c r="B2592" t="s">
        <v>29</v>
      </c>
      <c r="C2592" t="s">
        <v>7842</v>
      </c>
      <c r="D2592" t="s">
        <v>7843</v>
      </c>
      <c r="E2592" t="s">
        <v>6144</v>
      </c>
      <c r="G2592" t="s">
        <v>33</v>
      </c>
      <c r="H2592" t="s">
        <v>34</v>
      </c>
      <c r="I2592" t="s">
        <v>6145</v>
      </c>
      <c r="M2592" t="s">
        <v>53</v>
      </c>
      <c r="N2592" t="str">
        <f>IF(AND(PESQUISA!$B$3&lt;&gt;"",OR(PESQUISA!$B$4="TODAS",B2592=PESQUISA!$B$4),ISNUMBER(SEARCH(PESQUISA!$B$3,D2592))),ROW()-1,"")</f>
        <v/>
      </c>
    </row>
    <row r="2593" spans="1:14" x14ac:dyDescent="0.3">
      <c r="A2593" t="s">
        <v>7844</v>
      </c>
      <c r="B2593" t="s">
        <v>29</v>
      </c>
      <c r="C2593" t="s">
        <v>7845</v>
      </c>
      <c r="D2593" t="s">
        <v>7846</v>
      </c>
      <c r="E2593" t="s">
        <v>6144</v>
      </c>
      <c r="G2593" t="s">
        <v>33</v>
      </c>
      <c r="H2593" t="s">
        <v>34</v>
      </c>
      <c r="I2593" t="s">
        <v>6145</v>
      </c>
      <c r="M2593" t="s">
        <v>53</v>
      </c>
      <c r="N2593" t="str">
        <f>IF(AND(PESQUISA!$B$3&lt;&gt;"",OR(PESQUISA!$B$4="TODAS",B2593=PESQUISA!$B$4),ISNUMBER(SEARCH(PESQUISA!$B$3,D2593))),ROW()-1,"")</f>
        <v/>
      </c>
    </row>
    <row r="2594" spans="1:14" x14ac:dyDescent="0.3">
      <c r="A2594" t="s">
        <v>7847</v>
      </c>
      <c r="B2594" t="s">
        <v>29</v>
      </c>
      <c r="C2594" t="s">
        <v>7848</v>
      </c>
      <c r="D2594" t="s">
        <v>7849</v>
      </c>
      <c r="E2594" t="s">
        <v>6144</v>
      </c>
      <c r="G2594" t="s">
        <v>33</v>
      </c>
      <c r="H2594" t="s">
        <v>34</v>
      </c>
      <c r="I2594" t="s">
        <v>6145</v>
      </c>
      <c r="M2594" t="s">
        <v>53</v>
      </c>
      <c r="N2594" t="str">
        <f>IF(AND(PESQUISA!$B$3&lt;&gt;"",OR(PESQUISA!$B$4="TODAS",B2594=PESQUISA!$B$4),ISNUMBER(SEARCH(PESQUISA!$B$3,D2594))),ROW()-1,"")</f>
        <v/>
      </c>
    </row>
    <row r="2595" spans="1:14" x14ac:dyDescent="0.3">
      <c r="A2595" t="s">
        <v>7850</v>
      </c>
      <c r="B2595" t="s">
        <v>29</v>
      </c>
      <c r="C2595" t="s">
        <v>7851</v>
      </c>
      <c r="D2595" t="s">
        <v>7852</v>
      </c>
      <c r="E2595" t="s">
        <v>6144</v>
      </c>
      <c r="F2595" s="7">
        <v>2.8</v>
      </c>
      <c r="G2595" t="s">
        <v>33</v>
      </c>
      <c r="H2595" t="s">
        <v>34</v>
      </c>
      <c r="I2595" t="s">
        <v>6145</v>
      </c>
      <c r="L2595" s="8">
        <v>0</v>
      </c>
      <c r="M2595" t="s">
        <v>36</v>
      </c>
      <c r="N2595" t="str">
        <f>IF(AND(PESQUISA!$B$3&lt;&gt;"",OR(PESQUISA!$B$4="TODAS",B2595=PESQUISA!$B$4),ISNUMBER(SEARCH(PESQUISA!$B$3,D2595))),ROW()-1,"")</f>
        <v/>
      </c>
    </row>
    <row r="2596" spans="1:14" x14ac:dyDescent="0.3">
      <c r="A2596" t="s">
        <v>7853</v>
      </c>
      <c r="B2596" t="s">
        <v>29</v>
      </c>
      <c r="C2596" t="s">
        <v>7854</v>
      </c>
      <c r="D2596" t="s">
        <v>7855</v>
      </c>
      <c r="E2596" t="s">
        <v>6144</v>
      </c>
      <c r="G2596" t="s">
        <v>33</v>
      </c>
      <c r="H2596" t="s">
        <v>34</v>
      </c>
      <c r="I2596" t="s">
        <v>6145</v>
      </c>
      <c r="M2596" t="s">
        <v>53</v>
      </c>
      <c r="N2596" t="str">
        <f>IF(AND(PESQUISA!$B$3&lt;&gt;"",OR(PESQUISA!$B$4="TODAS",B2596=PESQUISA!$B$4),ISNUMBER(SEARCH(PESQUISA!$B$3,D2596))),ROW()-1,"")</f>
        <v/>
      </c>
    </row>
    <row r="2597" spans="1:14" x14ac:dyDescent="0.3">
      <c r="A2597" t="s">
        <v>7856</v>
      </c>
      <c r="B2597" t="s">
        <v>29</v>
      </c>
      <c r="C2597" t="s">
        <v>7857</v>
      </c>
      <c r="D2597" t="s">
        <v>7858</v>
      </c>
      <c r="E2597" t="s">
        <v>6144</v>
      </c>
      <c r="G2597" t="s">
        <v>33</v>
      </c>
      <c r="H2597" t="s">
        <v>34</v>
      </c>
      <c r="I2597" t="s">
        <v>6145</v>
      </c>
      <c r="M2597" t="s">
        <v>53</v>
      </c>
      <c r="N2597" t="str">
        <f>IF(AND(PESQUISA!$B$3&lt;&gt;"",OR(PESQUISA!$B$4="TODAS",B2597=PESQUISA!$B$4),ISNUMBER(SEARCH(PESQUISA!$B$3,D2597))),ROW()-1,"")</f>
        <v/>
      </c>
    </row>
    <row r="2598" spans="1:14" x14ac:dyDescent="0.3">
      <c r="A2598" t="s">
        <v>7859</v>
      </c>
      <c r="B2598" t="s">
        <v>29</v>
      </c>
      <c r="C2598" t="s">
        <v>7860</v>
      </c>
      <c r="D2598" t="s">
        <v>7861</v>
      </c>
      <c r="E2598" t="s">
        <v>6144</v>
      </c>
      <c r="G2598" t="s">
        <v>33</v>
      </c>
      <c r="H2598" t="s">
        <v>34</v>
      </c>
      <c r="I2598" t="s">
        <v>6145</v>
      </c>
      <c r="M2598" t="s">
        <v>53</v>
      </c>
      <c r="N2598" t="str">
        <f>IF(AND(PESQUISA!$B$3&lt;&gt;"",OR(PESQUISA!$B$4="TODAS",B2598=PESQUISA!$B$4),ISNUMBER(SEARCH(PESQUISA!$B$3,D2598))),ROW()-1,"")</f>
        <v/>
      </c>
    </row>
    <row r="2599" spans="1:14" x14ac:dyDescent="0.3">
      <c r="A2599" t="s">
        <v>7862</v>
      </c>
      <c r="B2599" t="s">
        <v>29</v>
      </c>
      <c r="C2599" t="s">
        <v>7863</v>
      </c>
      <c r="D2599" t="s">
        <v>7864</v>
      </c>
      <c r="E2599" t="s">
        <v>6144</v>
      </c>
      <c r="F2599" s="7">
        <v>2.2400000000000002</v>
      </c>
      <c r="G2599" t="s">
        <v>33</v>
      </c>
      <c r="H2599" t="s">
        <v>34</v>
      </c>
      <c r="I2599" t="s">
        <v>6145</v>
      </c>
      <c r="L2599" s="8">
        <v>0</v>
      </c>
      <c r="M2599" t="s">
        <v>36</v>
      </c>
      <c r="N2599" t="str">
        <f>IF(AND(PESQUISA!$B$3&lt;&gt;"",OR(PESQUISA!$B$4="TODAS",B2599=PESQUISA!$B$4),ISNUMBER(SEARCH(PESQUISA!$B$3,D2599))),ROW()-1,"")</f>
        <v/>
      </c>
    </row>
    <row r="2600" spans="1:14" x14ac:dyDescent="0.3">
      <c r="A2600" t="s">
        <v>7865</v>
      </c>
      <c r="B2600" t="s">
        <v>29</v>
      </c>
      <c r="C2600" t="s">
        <v>7866</v>
      </c>
      <c r="D2600" t="s">
        <v>7867</v>
      </c>
      <c r="E2600" t="s">
        <v>6144</v>
      </c>
      <c r="G2600" t="s">
        <v>33</v>
      </c>
      <c r="H2600" t="s">
        <v>34</v>
      </c>
      <c r="I2600" t="s">
        <v>6145</v>
      </c>
      <c r="M2600" t="s">
        <v>53</v>
      </c>
      <c r="N2600" t="str">
        <f>IF(AND(PESQUISA!$B$3&lt;&gt;"",OR(PESQUISA!$B$4="TODAS",B2600=PESQUISA!$B$4),ISNUMBER(SEARCH(PESQUISA!$B$3,D2600))),ROW()-1,"")</f>
        <v/>
      </c>
    </row>
    <row r="2601" spans="1:14" x14ac:dyDescent="0.3">
      <c r="A2601" t="s">
        <v>7868</v>
      </c>
      <c r="B2601" t="s">
        <v>29</v>
      </c>
      <c r="C2601" t="s">
        <v>7869</v>
      </c>
      <c r="D2601" t="s">
        <v>7870</v>
      </c>
      <c r="E2601" t="s">
        <v>6144</v>
      </c>
      <c r="G2601" t="s">
        <v>33</v>
      </c>
      <c r="H2601" t="s">
        <v>34</v>
      </c>
      <c r="I2601" t="s">
        <v>6145</v>
      </c>
      <c r="M2601" t="s">
        <v>53</v>
      </c>
      <c r="N2601" t="str">
        <f>IF(AND(PESQUISA!$B$3&lt;&gt;"",OR(PESQUISA!$B$4="TODAS",B2601=PESQUISA!$B$4),ISNUMBER(SEARCH(PESQUISA!$B$3,D2601))),ROW()-1,"")</f>
        <v/>
      </c>
    </row>
    <row r="2602" spans="1:14" x14ac:dyDescent="0.3">
      <c r="A2602" t="s">
        <v>7871</v>
      </c>
      <c r="B2602" t="s">
        <v>29</v>
      </c>
      <c r="C2602" t="s">
        <v>7872</v>
      </c>
      <c r="D2602" t="s">
        <v>7873</v>
      </c>
      <c r="E2602" t="s">
        <v>6144</v>
      </c>
      <c r="G2602" t="s">
        <v>33</v>
      </c>
      <c r="H2602" t="s">
        <v>34</v>
      </c>
      <c r="I2602" t="s">
        <v>6145</v>
      </c>
      <c r="M2602" t="s">
        <v>53</v>
      </c>
      <c r="N2602" t="str">
        <f>IF(AND(PESQUISA!$B$3&lt;&gt;"",OR(PESQUISA!$B$4="TODAS",B2602=PESQUISA!$B$4),ISNUMBER(SEARCH(PESQUISA!$B$3,D2602))),ROW()-1,"")</f>
        <v/>
      </c>
    </row>
    <row r="2603" spans="1:14" x14ac:dyDescent="0.3">
      <c r="A2603" t="s">
        <v>7874</v>
      </c>
      <c r="B2603" t="s">
        <v>29</v>
      </c>
      <c r="C2603" t="s">
        <v>7875</v>
      </c>
      <c r="D2603" t="s">
        <v>7876</v>
      </c>
      <c r="E2603" t="s">
        <v>6144</v>
      </c>
      <c r="F2603" s="7">
        <v>5.15</v>
      </c>
      <c r="G2603" t="s">
        <v>33</v>
      </c>
      <c r="H2603" t="s">
        <v>34</v>
      </c>
      <c r="I2603" t="s">
        <v>6145</v>
      </c>
      <c r="L2603" s="8">
        <v>0</v>
      </c>
      <c r="M2603" t="s">
        <v>36</v>
      </c>
      <c r="N2603" t="str">
        <f>IF(AND(PESQUISA!$B$3&lt;&gt;"",OR(PESQUISA!$B$4="TODAS",B2603=PESQUISA!$B$4),ISNUMBER(SEARCH(PESQUISA!$B$3,D2603))),ROW()-1,"")</f>
        <v/>
      </c>
    </row>
    <row r="2604" spans="1:14" x14ac:dyDescent="0.3">
      <c r="A2604" t="s">
        <v>7877</v>
      </c>
      <c r="B2604" t="s">
        <v>29</v>
      </c>
      <c r="C2604" t="s">
        <v>7878</v>
      </c>
      <c r="D2604" t="s">
        <v>7879</v>
      </c>
      <c r="E2604" t="s">
        <v>6144</v>
      </c>
      <c r="G2604" t="s">
        <v>33</v>
      </c>
      <c r="H2604" t="s">
        <v>34</v>
      </c>
      <c r="I2604" t="s">
        <v>6145</v>
      </c>
      <c r="M2604" t="s">
        <v>53</v>
      </c>
      <c r="N2604" t="str">
        <f>IF(AND(PESQUISA!$B$3&lt;&gt;"",OR(PESQUISA!$B$4="TODAS",B2604=PESQUISA!$B$4),ISNUMBER(SEARCH(PESQUISA!$B$3,D2604))),ROW()-1,"")</f>
        <v/>
      </c>
    </row>
    <row r="2605" spans="1:14" x14ac:dyDescent="0.3">
      <c r="A2605" t="s">
        <v>7880</v>
      </c>
      <c r="B2605" t="s">
        <v>29</v>
      </c>
      <c r="C2605" t="s">
        <v>7881</v>
      </c>
      <c r="D2605" t="s">
        <v>7882</v>
      </c>
      <c r="E2605" t="s">
        <v>6144</v>
      </c>
      <c r="G2605" t="s">
        <v>33</v>
      </c>
      <c r="H2605" t="s">
        <v>34</v>
      </c>
      <c r="I2605" t="s">
        <v>6145</v>
      </c>
      <c r="M2605" t="s">
        <v>53</v>
      </c>
      <c r="N2605" t="str">
        <f>IF(AND(PESQUISA!$B$3&lt;&gt;"",OR(PESQUISA!$B$4="TODAS",B2605=PESQUISA!$B$4),ISNUMBER(SEARCH(PESQUISA!$B$3,D2605))),ROW()-1,"")</f>
        <v/>
      </c>
    </row>
    <row r="2606" spans="1:14" x14ac:dyDescent="0.3">
      <c r="A2606" t="s">
        <v>7883</v>
      </c>
      <c r="B2606" t="s">
        <v>29</v>
      </c>
      <c r="C2606" t="s">
        <v>7884</v>
      </c>
      <c r="D2606" t="s">
        <v>7885</v>
      </c>
      <c r="E2606" t="s">
        <v>6144</v>
      </c>
      <c r="G2606" t="s">
        <v>33</v>
      </c>
      <c r="H2606" t="s">
        <v>34</v>
      </c>
      <c r="I2606" t="s">
        <v>6145</v>
      </c>
      <c r="M2606" t="s">
        <v>53</v>
      </c>
      <c r="N2606" t="str">
        <f>IF(AND(PESQUISA!$B$3&lt;&gt;"",OR(PESQUISA!$B$4="TODAS",B2606=PESQUISA!$B$4),ISNUMBER(SEARCH(PESQUISA!$B$3,D2606))),ROW()-1,"")</f>
        <v/>
      </c>
    </row>
    <row r="2607" spans="1:14" x14ac:dyDescent="0.3">
      <c r="A2607" t="s">
        <v>7886</v>
      </c>
      <c r="B2607" t="s">
        <v>29</v>
      </c>
      <c r="C2607" t="s">
        <v>7887</v>
      </c>
      <c r="D2607" t="s">
        <v>7888</v>
      </c>
      <c r="E2607" t="s">
        <v>6144</v>
      </c>
      <c r="F2607" s="7">
        <v>0.89</v>
      </c>
      <c r="G2607" t="s">
        <v>33</v>
      </c>
      <c r="H2607" t="s">
        <v>34</v>
      </c>
      <c r="I2607" t="s">
        <v>6145</v>
      </c>
      <c r="L2607" s="8">
        <v>0</v>
      </c>
      <c r="M2607" t="s">
        <v>36</v>
      </c>
      <c r="N2607" t="str">
        <f>IF(AND(PESQUISA!$B$3&lt;&gt;"",OR(PESQUISA!$B$4="TODAS",B2607=PESQUISA!$B$4),ISNUMBER(SEARCH(PESQUISA!$B$3,D2607))),ROW()-1,"")</f>
        <v/>
      </c>
    </row>
    <row r="2608" spans="1:14" x14ac:dyDescent="0.3">
      <c r="A2608" t="s">
        <v>7889</v>
      </c>
      <c r="B2608" t="s">
        <v>29</v>
      </c>
      <c r="C2608" t="s">
        <v>7890</v>
      </c>
      <c r="D2608" t="s">
        <v>7891</v>
      </c>
      <c r="E2608" t="s">
        <v>6144</v>
      </c>
      <c r="G2608" t="s">
        <v>33</v>
      </c>
      <c r="H2608" t="s">
        <v>34</v>
      </c>
      <c r="I2608" t="s">
        <v>6145</v>
      </c>
      <c r="M2608" t="s">
        <v>53</v>
      </c>
      <c r="N2608" t="str">
        <f>IF(AND(PESQUISA!$B$3&lt;&gt;"",OR(PESQUISA!$B$4="TODAS",B2608=PESQUISA!$B$4),ISNUMBER(SEARCH(PESQUISA!$B$3,D2608))),ROW()-1,"")</f>
        <v/>
      </c>
    </row>
    <row r="2609" spans="1:14" x14ac:dyDescent="0.3">
      <c r="A2609" t="s">
        <v>7892</v>
      </c>
      <c r="B2609" t="s">
        <v>29</v>
      </c>
      <c r="C2609" t="s">
        <v>7893</v>
      </c>
      <c r="D2609" t="s">
        <v>7894</v>
      </c>
      <c r="E2609" t="s">
        <v>6144</v>
      </c>
      <c r="G2609" t="s">
        <v>33</v>
      </c>
      <c r="H2609" t="s">
        <v>34</v>
      </c>
      <c r="I2609" t="s">
        <v>6145</v>
      </c>
      <c r="M2609" t="s">
        <v>53</v>
      </c>
      <c r="N2609" t="str">
        <f>IF(AND(PESQUISA!$B$3&lt;&gt;"",OR(PESQUISA!$B$4="TODAS",B2609=PESQUISA!$B$4),ISNUMBER(SEARCH(PESQUISA!$B$3,D2609))),ROW()-1,"")</f>
        <v/>
      </c>
    </row>
    <row r="2610" spans="1:14" x14ac:dyDescent="0.3">
      <c r="A2610" t="s">
        <v>7895</v>
      </c>
      <c r="B2610" t="s">
        <v>29</v>
      </c>
      <c r="C2610" t="s">
        <v>7896</v>
      </c>
      <c r="D2610" t="s">
        <v>7897</v>
      </c>
      <c r="E2610" t="s">
        <v>6144</v>
      </c>
      <c r="G2610" t="s">
        <v>33</v>
      </c>
      <c r="H2610" t="s">
        <v>34</v>
      </c>
      <c r="I2610" t="s">
        <v>6145</v>
      </c>
      <c r="M2610" t="s">
        <v>53</v>
      </c>
      <c r="N2610" t="str">
        <f>IF(AND(PESQUISA!$B$3&lt;&gt;"",OR(PESQUISA!$B$4="TODAS",B2610=PESQUISA!$B$4),ISNUMBER(SEARCH(PESQUISA!$B$3,D2610))),ROW()-1,"")</f>
        <v/>
      </c>
    </row>
    <row r="2611" spans="1:14" x14ac:dyDescent="0.3">
      <c r="A2611" t="s">
        <v>7898</v>
      </c>
      <c r="B2611" t="s">
        <v>29</v>
      </c>
      <c r="C2611" t="s">
        <v>7899</v>
      </c>
      <c r="D2611" t="s">
        <v>7900</v>
      </c>
      <c r="E2611" t="s">
        <v>6144</v>
      </c>
      <c r="F2611" s="7">
        <v>0.8</v>
      </c>
      <c r="G2611" t="s">
        <v>33</v>
      </c>
      <c r="H2611" t="s">
        <v>34</v>
      </c>
      <c r="I2611" t="s">
        <v>6145</v>
      </c>
      <c r="L2611" s="8">
        <v>0</v>
      </c>
      <c r="M2611" t="s">
        <v>36</v>
      </c>
      <c r="N2611" t="str">
        <f>IF(AND(PESQUISA!$B$3&lt;&gt;"",OR(PESQUISA!$B$4="TODAS",B2611=PESQUISA!$B$4),ISNUMBER(SEARCH(PESQUISA!$B$3,D2611))),ROW()-1,"")</f>
        <v/>
      </c>
    </row>
    <row r="2612" spans="1:14" x14ac:dyDescent="0.3">
      <c r="A2612" t="s">
        <v>7901</v>
      </c>
      <c r="B2612" t="s">
        <v>29</v>
      </c>
      <c r="C2612" t="s">
        <v>7902</v>
      </c>
      <c r="D2612" t="s">
        <v>7903</v>
      </c>
      <c r="E2612" t="s">
        <v>6144</v>
      </c>
      <c r="G2612" t="s">
        <v>33</v>
      </c>
      <c r="H2612" t="s">
        <v>34</v>
      </c>
      <c r="I2612" t="s">
        <v>6145</v>
      </c>
      <c r="M2612" t="s">
        <v>53</v>
      </c>
      <c r="N2612" t="str">
        <f>IF(AND(PESQUISA!$B$3&lt;&gt;"",OR(PESQUISA!$B$4="TODAS",B2612=PESQUISA!$B$4),ISNUMBER(SEARCH(PESQUISA!$B$3,D2612))),ROW()-1,"")</f>
        <v/>
      </c>
    </row>
    <row r="2613" spans="1:14" x14ac:dyDescent="0.3">
      <c r="A2613" t="s">
        <v>7904</v>
      </c>
      <c r="B2613" t="s">
        <v>29</v>
      </c>
      <c r="C2613" t="s">
        <v>7905</v>
      </c>
      <c r="D2613" t="s">
        <v>7906</v>
      </c>
      <c r="E2613" t="s">
        <v>6144</v>
      </c>
      <c r="G2613" t="s">
        <v>33</v>
      </c>
      <c r="H2613" t="s">
        <v>34</v>
      </c>
      <c r="I2613" t="s">
        <v>6145</v>
      </c>
      <c r="M2613" t="s">
        <v>53</v>
      </c>
      <c r="N2613" t="str">
        <f>IF(AND(PESQUISA!$B$3&lt;&gt;"",OR(PESQUISA!$B$4="TODAS",B2613=PESQUISA!$B$4),ISNUMBER(SEARCH(PESQUISA!$B$3,D2613))),ROW()-1,"")</f>
        <v/>
      </c>
    </row>
    <row r="2614" spans="1:14" x14ac:dyDescent="0.3">
      <c r="A2614" t="s">
        <v>7907</v>
      </c>
      <c r="B2614" t="s">
        <v>29</v>
      </c>
      <c r="C2614" t="s">
        <v>7908</v>
      </c>
      <c r="D2614" t="s">
        <v>7909</v>
      </c>
      <c r="E2614" t="s">
        <v>6144</v>
      </c>
      <c r="G2614" t="s">
        <v>33</v>
      </c>
      <c r="H2614" t="s">
        <v>34</v>
      </c>
      <c r="I2614" t="s">
        <v>6145</v>
      </c>
      <c r="M2614" t="s">
        <v>53</v>
      </c>
      <c r="N2614" t="str">
        <f>IF(AND(PESQUISA!$B$3&lt;&gt;"",OR(PESQUISA!$B$4="TODAS",B2614=PESQUISA!$B$4),ISNUMBER(SEARCH(PESQUISA!$B$3,D2614))),ROW()-1,"")</f>
        <v/>
      </c>
    </row>
    <row r="2615" spans="1:14" x14ac:dyDescent="0.3">
      <c r="A2615" t="s">
        <v>7910</v>
      </c>
      <c r="B2615" t="s">
        <v>29</v>
      </c>
      <c r="C2615" t="s">
        <v>7911</v>
      </c>
      <c r="D2615" t="s">
        <v>7912</v>
      </c>
      <c r="E2615" t="s">
        <v>6144</v>
      </c>
      <c r="F2615" s="7">
        <v>0.74</v>
      </c>
      <c r="G2615" t="s">
        <v>33</v>
      </c>
      <c r="H2615" t="s">
        <v>34</v>
      </c>
      <c r="I2615" t="s">
        <v>6145</v>
      </c>
      <c r="L2615" s="8">
        <v>0</v>
      </c>
      <c r="M2615" t="s">
        <v>36</v>
      </c>
      <c r="N2615" t="str">
        <f>IF(AND(PESQUISA!$B$3&lt;&gt;"",OR(PESQUISA!$B$4="TODAS",B2615=PESQUISA!$B$4),ISNUMBER(SEARCH(PESQUISA!$B$3,D2615))),ROW()-1,"")</f>
        <v/>
      </c>
    </row>
    <row r="2616" spans="1:14" x14ac:dyDescent="0.3">
      <c r="A2616" t="s">
        <v>7913</v>
      </c>
      <c r="B2616" t="s">
        <v>29</v>
      </c>
      <c r="C2616" t="s">
        <v>7914</v>
      </c>
      <c r="D2616" t="s">
        <v>7915</v>
      </c>
      <c r="E2616" t="s">
        <v>6144</v>
      </c>
      <c r="F2616" s="7">
        <v>1.08</v>
      </c>
      <c r="G2616" t="s">
        <v>33</v>
      </c>
      <c r="H2616" t="s">
        <v>34</v>
      </c>
      <c r="I2616" t="s">
        <v>6145</v>
      </c>
      <c r="L2616" s="8">
        <v>0</v>
      </c>
      <c r="M2616" t="s">
        <v>36</v>
      </c>
      <c r="N2616" t="str">
        <f>IF(AND(PESQUISA!$B$3&lt;&gt;"",OR(PESQUISA!$B$4="TODAS",B2616=PESQUISA!$B$4),ISNUMBER(SEARCH(PESQUISA!$B$3,D2616))),ROW()-1,"")</f>
        <v/>
      </c>
    </row>
    <row r="2617" spans="1:14" x14ac:dyDescent="0.3">
      <c r="A2617" t="s">
        <v>7916</v>
      </c>
      <c r="B2617" t="s">
        <v>29</v>
      </c>
      <c r="C2617" t="s">
        <v>7917</v>
      </c>
      <c r="D2617" t="s">
        <v>7918</v>
      </c>
      <c r="E2617" t="s">
        <v>6144</v>
      </c>
      <c r="F2617" s="7">
        <v>0.25</v>
      </c>
      <c r="G2617" t="s">
        <v>33</v>
      </c>
      <c r="H2617" t="s">
        <v>34</v>
      </c>
      <c r="I2617" t="s">
        <v>6145</v>
      </c>
      <c r="L2617" s="8">
        <v>0</v>
      </c>
      <c r="M2617" t="s">
        <v>36</v>
      </c>
      <c r="N2617" t="str">
        <f>IF(AND(PESQUISA!$B$3&lt;&gt;"",OR(PESQUISA!$B$4="TODAS",B2617=PESQUISA!$B$4),ISNUMBER(SEARCH(PESQUISA!$B$3,D2617))),ROW()-1,"")</f>
        <v/>
      </c>
    </row>
    <row r="2618" spans="1:14" x14ac:dyDescent="0.3">
      <c r="A2618" t="s">
        <v>7919</v>
      </c>
      <c r="B2618" t="s">
        <v>29</v>
      </c>
      <c r="C2618" t="s">
        <v>7920</v>
      </c>
      <c r="D2618" t="s">
        <v>7921</v>
      </c>
      <c r="E2618" t="s">
        <v>6144</v>
      </c>
      <c r="F2618" s="7">
        <v>1.36</v>
      </c>
      <c r="G2618" t="s">
        <v>33</v>
      </c>
      <c r="H2618" t="s">
        <v>34</v>
      </c>
      <c r="I2618" t="s">
        <v>6145</v>
      </c>
      <c r="L2618" s="8">
        <v>0</v>
      </c>
      <c r="M2618" t="s">
        <v>36</v>
      </c>
      <c r="N2618" t="str">
        <f>IF(AND(PESQUISA!$B$3&lt;&gt;"",OR(PESQUISA!$B$4="TODAS",B2618=PESQUISA!$B$4),ISNUMBER(SEARCH(PESQUISA!$B$3,D2618))),ROW()-1,"")</f>
        <v/>
      </c>
    </row>
    <row r="2619" spans="1:14" x14ac:dyDescent="0.3">
      <c r="A2619" t="s">
        <v>7922</v>
      </c>
      <c r="B2619" t="s">
        <v>29</v>
      </c>
      <c r="C2619" t="s">
        <v>7923</v>
      </c>
      <c r="D2619" t="s">
        <v>7924</v>
      </c>
      <c r="E2619" t="s">
        <v>6144</v>
      </c>
      <c r="F2619" s="7">
        <v>1.47</v>
      </c>
      <c r="G2619" t="s">
        <v>33</v>
      </c>
      <c r="H2619" t="s">
        <v>34</v>
      </c>
      <c r="I2619" t="s">
        <v>6145</v>
      </c>
      <c r="L2619" s="8">
        <v>0</v>
      </c>
      <c r="M2619" t="s">
        <v>36</v>
      </c>
      <c r="N2619" t="str">
        <f>IF(AND(PESQUISA!$B$3&lt;&gt;"",OR(PESQUISA!$B$4="TODAS",B2619=PESQUISA!$B$4),ISNUMBER(SEARCH(PESQUISA!$B$3,D2619))),ROW()-1,"")</f>
        <v/>
      </c>
    </row>
    <row r="2620" spans="1:14" x14ac:dyDescent="0.3">
      <c r="A2620" t="s">
        <v>7925</v>
      </c>
      <c r="B2620" t="s">
        <v>29</v>
      </c>
      <c r="C2620" t="s">
        <v>7926</v>
      </c>
      <c r="D2620" t="s">
        <v>7927</v>
      </c>
      <c r="E2620" t="s">
        <v>6144</v>
      </c>
      <c r="F2620" s="7">
        <v>244.89</v>
      </c>
      <c r="G2620" t="s">
        <v>33</v>
      </c>
      <c r="H2620" t="s">
        <v>34</v>
      </c>
      <c r="I2620" t="s">
        <v>6145</v>
      </c>
      <c r="L2620" s="8">
        <v>1</v>
      </c>
      <c r="M2620" t="s">
        <v>36</v>
      </c>
      <c r="N2620" t="str">
        <f>IF(AND(PESQUISA!$B$3&lt;&gt;"",OR(PESQUISA!$B$4="TODAS",B2620=PESQUISA!$B$4),ISNUMBER(SEARCH(PESQUISA!$B$3,D2620))),ROW()-1,"")</f>
        <v/>
      </c>
    </row>
    <row r="2621" spans="1:14" x14ac:dyDescent="0.3">
      <c r="A2621" t="s">
        <v>7928</v>
      </c>
      <c r="B2621" t="s">
        <v>29</v>
      </c>
      <c r="C2621" t="s">
        <v>7929</v>
      </c>
      <c r="D2621" t="s">
        <v>7930</v>
      </c>
      <c r="E2621" t="s">
        <v>6144</v>
      </c>
      <c r="F2621" s="7">
        <v>65.7</v>
      </c>
      <c r="G2621" t="s">
        <v>33</v>
      </c>
      <c r="H2621" t="s">
        <v>34</v>
      </c>
      <c r="I2621" t="s">
        <v>6145</v>
      </c>
      <c r="L2621" s="8">
        <v>1</v>
      </c>
      <c r="M2621" t="s">
        <v>36</v>
      </c>
      <c r="N2621" t="str">
        <f>IF(AND(PESQUISA!$B$3&lt;&gt;"",OR(PESQUISA!$B$4="TODAS",B2621=PESQUISA!$B$4),ISNUMBER(SEARCH(PESQUISA!$B$3,D2621))),ROW()-1,"")</f>
        <v/>
      </c>
    </row>
    <row r="2622" spans="1:14" x14ac:dyDescent="0.3">
      <c r="A2622" t="s">
        <v>7931</v>
      </c>
      <c r="B2622" t="s">
        <v>29</v>
      </c>
      <c r="C2622" t="s">
        <v>7932</v>
      </c>
      <c r="D2622" t="s">
        <v>7933</v>
      </c>
      <c r="E2622" t="s">
        <v>6144</v>
      </c>
      <c r="F2622" s="7">
        <v>306.45</v>
      </c>
      <c r="G2622" t="s">
        <v>33</v>
      </c>
      <c r="H2622" t="s">
        <v>34</v>
      </c>
      <c r="I2622" t="s">
        <v>6145</v>
      </c>
      <c r="L2622" s="8">
        <v>1</v>
      </c>
      <c r="M2622" t="s">
        <v>36</v>
      </c>
      <c r="N2622" t="str">
        <f>IF(AND(PESQUISA!$B$3&lt;&gt;"",OR(PESQUISA!$B$4="TODAS",B2622=PESQUISA!$B$4),ISNUMBER(SEARCH(PESQUISA!$B$3,D2622))),ROW()-1,"")</f>
        <v/>
      </c>
    </row>
    <row r="2623" spans="1:14" x14ac:dyDescent="0.3">
      <c r="A2623" t="s">
        <v>7934</v>
      </c>
      <c r="B2623" t="s">
        <v>29</v>
      </c>
      <c r="C2623" t="s">
        <v>7935</v>
      </c>
      <c r="D2623" t="s">
        <v>7936</v>
      </c>
      <c r="E2623" t="s">
        <v>6144</v>
      </c>
      <c r="F2623" s="7">
        <v>123.53</v>
      </c>
      <c r="G2623" t="s">
        <v>33</v>
      </c>
      <c r="H2623" t="s">
        <v>34</v>
      </c>
      <c r="I2623" t="s">
        <v>6145</v>
      </c>
      <c r="L2623" s="8">
        <v>0</v>
      </c>
      <c r="M2623" t="s">
        <v>36</v>
      </c>
      <c r="N2623" t="str">
        <f>IF(AND(PESQUISA!$B$3&lt;&gt;"",OR(PESQUISA!$B$4="TODAS",B2623=PESQUISA!$B$4),ISNUMBER(SEARCH(PESQUISA!$B$3,D2623))),ROW()-1,"")</f>
        <v/>
      </c>
    </row>
    <row r="2624" spans="1:14" x14ac:dyDescent="0.3">
      <c r="A2624" t="s">
        <v>7937</v>
      </c>
      <c r="B2624" t="s">
        <v>29</v>
      </c>
      <c r="C2624" t="s">
        <v>7938</v>
      </c>
      <c r="D2624" t="s">
        <v>7939</v>
      </c>
      <c r="E2624" t="s">
        <v>6144</v>
      </c>
      <c r="F2624" s="7">
        <v>375.5</v>
      </c>
      <c r="G2624" t="s">
        <v>33</v>
      </c>
      <c r="H2624" t="s">
        <v>34</v>
      </c>
      <c r="I2624" t="s">
        <v>6145</v>
      </c>
      <c r="L2624" s="8">
        <v>1</v>
      </c>
      <c r="M2624" t="s">
        <v>36</v>
      </c>
      <c r="N2624" t="str">
        <f>IF(AND(PESQUISA!$B$3&lt;&gt;"",OR(PESQUISA!$B$4="TODAS",B2624=PESQUISA!$B$4),ISNUMBER(SEARCH(PESQUISA!$B$3,D2624))),ROW()-1,"")</f>
        <v/>
      </c>
    </row>
    <row r="2625" spans="1:14" x14ac:dyDescent="0.3">
      <c r="A2625" t="s">
        <v>7940</v>
      </c>
      <c r="B2625" t="s">
        <v>29</v>
      </c>
      <c r="C2625" t="s">
        <v>7941</v>
      </c>
      <c r="D2625" t="s">
        <v>7942</v>
      </c>
      <c r="E2625" t="s">
        <v>6144</v>
      </c>
      <c r="F2625" s="7">
        <v>100.74</v>
      </c>
      <c r="G2625" t="s">
        <v>33</v>
      </c>
      <c r="H2625" t="s">
        <v>34</v>
      </c>
      <c r="I2625" t="s">
        <v>6145</v>
      </c>
      <c r="L2625" s="8">
        <v>1</v>
      </c>
      <c r="M2625" t="s">
        <v>36</v>
      </c>
      <c r="N2625" t="str">
        <f>IF(AND(PESQUISA!$B$3&lt;&gt;"",OR(PESQUISA!$B$4="TODAS",B2625=PESQUISA!$B$4),ISNUMBER(SEARCH(PESQUISA!$B$3,D2625))),ROW()-1,"")</f>
        <v/>
      </c>
    </row>
    <row r="2626" spans="1:14" x14ac:dyDescent="0.3">
      <c r="A2626" t="s">
        <v>7943</v>
      </c>
      <c r="B2626" t="s">
        <v>29</v>
      </c>
      <c r="C2626" t="s">
        <v>7944</v>
      </c>
      <c r="D2626" t="s">
        <v>7945</v>
      </c>
      <c r="E2626" t="s">
        <v>6144</v>
      </c>
      <c r="F2626" s="7">
        <v>469.9</v>
      </c>
      <c r="G2626" t="s">
        <v>33</v>
      </c>
      <c r="H2626" t="s">
        <v>34</v>
      </c>
      <c r="I2626" t="s">
        <v>6145</v>
      </c>
      <c r="L2626" s="8">
        <v>1</v>
      </c>
      <c r="M2626" t="s">
        <v>36</v>
      </c>
      <c r="N2626" t="str">
        <f>IF(AND(PESQUISA!$B$3&lt;&gt;"",OR(PESQUISA!$B$4="TODAS",B2626=PESQUISA!$B$4),ISNUMBER(SEARCH(PESQUISA!$B$3,D2626))),ROW()-1,"")</f>
        <v/>
      </c>
    </row>
    <row r="2627" spans="1:14" x14ac:dyDescent="0.3">
      <c r="A2627" t="s">
        <v>7946</v>
      </c>
      <c r="B2627" t="s">
        <v>29</v>
      </c>
      <c r="C2627" t="s">
        <v>7947</v>
      </c>
      <c r="D2627" t="s">
        <v>7948</v>
      </c>
      <c r="E2627" t="s">
        <v>6144</v>
      </c>
      <c r="F2627" s="7">
        <v>161.35</v>
      </c>
      <c r="G2627" t="s">
        <v>33</v>
      </c>
      <c r="H2627" t="s">
        <v>34</v>
      </c>
      <c r="I2627" t="s">
        <v>6145</v>
      </c>
      <c r="L2627" s="8">
        <v>0</v>
      </c>
      <c r="M2627" t="s">
        <v>36</v>
      </c>
      <c r="N2627" t="str">
        <f>IF(AND(PESQUISA!$B$3&lt;&gt;"",OR(PESQUISA!$B$4="TODAS",B2627=PESQUISA!$B$4),ISNUMBER(SEARCH(PESQUISA!$B$3,D2627))),ROW()-1,"")</f>
        <v/>
      </c>
    </row>
    <row r="2628" spans="1:14" x14ac:dyDescent="0.3">
      <c r="A2628" t="s">
        <v>7949</v>
      </c>
      <c r="B2628" t="s">
        <v>29</v>
      </c>
      <c r="C2628" t="s">
        <v>7950</v>
      </c>
      <c r="D2628" t="s">
        <v>7951</v>
      </c>
      <c r="E2628" t="s">
        <v>6144</v>
      </c>
      <c r="F2628" s="7">
        <v>0.97</v>
      </c>
      <c r="G2628" t="s">
        <v>33</v>
      </c>
      <c r="H2628" t="s">
        <v>34</v>
      </c>
      <c r="I2628" t="s">
        <v>6145</v>
      </c>
      <c r="L2628" s="8">
        <v>1</v>
      </c>
      <c r="M2628" t="s">
        <v>36</v>
      </c>
      <c r="N2628" t="str">
        <f>IF(AND(PESQUISA!$B$3&lt;&gt;"",OR(PESQUISA!$B$4="TODAS",B2628=PESQUISA!$B$4),ISNUMBER(SEARCH(PESQUISA!$B$3,D2628))),ROW()-1,"")</f>
        <v/>
      </c>
    </row>
    <row r="2629" spans="1:14" x14ac:dyDescent="0.3">
      <c r="A2629" t="s">
        <v>7952</v>
      </c>
      <c r="B2629" t="s">
        <v>29</v>
      </c>
      <c r="C2629" t="s">
        <v>7953</v>
      </c>
      <c r="D2629" t="s">
        <v>7954</v>
      </c>
      <c r="E2629" t="s">
        <v>6144</v>
      </c>
      <c r="F2629" s="7">
        <v>0.22</v>
      </c>
      <c r="G2629" t="s">
        <v>33</v>
      </c>
      <c r="H2629" t="s">
        <v>34</v>
      </c>
      <c r="I2629" t="s">
        <v>6145</v>
      </c>
      <c r="L2629" s="8">
        <v>1</v>
      </c>
      <c r="M2629" t="s">
        <v>36</v>
      </c>
      <c r="N2629" t="str">
        <f>IF(AND(PESQUISA!$B$3&lt;&gt;"",OR(PESQUISA!$B$4="TODAS",B2629=PESQUISA!$B$4),ISNUMBER(SEARCH(PESQUISA!$B$3,D2629))),ROW()-1,"")</f>
        <v/>
      </c>
    </row>
    <row r="2630" spans="1:14" x14ac:dyDescent="0.3">
      <c r="A2630" t="s">
        <v>7955</v>
      </c>
      <c r="B2630" t="s">
        <v>29</v>
      </c>
      <c r="C2630" t="s">
        <v>7956</v>
      </c>
      <c r="D2630" t="s">
        <v>7957</v>
      </c>
      <c r="E2630" t="s">
        <v>6144</v>
      </c>
      <c r="F2630" s="7">
        <v>1.22</v>
      </c>
      <c r="G2630" t="s">
        <v>33</v>
      </c>
      <c r="H2630" t="s">
        <v>34</v>
      </c>
      <c r="I2630" t="s">
        <v>6145</v>
      </c>
      <c r="L2630" s="8">
        <v>1</v>
      </c>
      <c r="M2630" t="s">
        <v>36</v>
      </c>
      <c r="N2630" t="str">
        <f>IF(AND(PESQUISA!$B$3&lt;&gt;"",OR(PESQUISA!$B$4="TODAS",B2630=PESQUISA!$B$4),ISNUMBER(SEARCH(PESQUISA!$B$3,D2630))),ROW()-1,"")</f>
        <v/>
      </c>
    </row>
    <row r="2631" spans="1:14" x14ac:dyDescent="0.3">
      <c r="A2631" t="s">
        <v>7958</v>
      </c>
      <c r="B2631" t="s">
        <v>29</v>
      </c>
      <c r="C2631" t="s">
        <v>7959</v>
      </c>
      <c r="D2631" t="s">
        <v>7960</v>
      </c>
      <c r="E2631" t="s">
        <v>6144</v>
      </c>
      <c r="F2631" s="7">
        <v>2.5099999999999998</v>
      </c>
      <c r="G2631" t="s">
        <v>33</v>
      </c>
      <c r="H2631" t="s">
        <v>34</v>
      </c>
      <c r="I2631" t="s">
        <v>6145</v>
      </c>
      <c r="L2631" s="8">
        <v>0</v>
      </c>
      <c r="M2631" t="s">
        <v>36</v>
      </c>
      <c r="N2631" t="str">
        <f>IF(AND(PESQUISA!$B$3&lt;&gt;"",OR(PESQUISA!$B$4="TODAS",B2631=PESQUISA!$B$4),ISNUMBER(SEARCH(PESQUISA!$B$3,D2631))),ROW()-1,"")</f>
        <v/>
      </c>
    </row>
    <row r="2632" spans="1:14" x14ac:dyDescent="0.3">
      <c r="A2632" t="s">
        <v>7961</v>
      </c>
      <c r="B2632" t="s">
        <v>29</v>
      </c>
      <c r="C2632" t="s">
        <v>7962</v>
      </c>
      <c r="D2632" t="s">
        <v>7963</v>
      </c>
      <c r="E2632" t="s">
        <v>6144</v>
      </c>
      <c r="F2632" s="7">
        <v>100.98</v>
      </c>
      <c r="G2632" t="s">
        <v>33</v>
      </c>
      <c r="H2632" t="s">
        <v>34</v>
      </c>
      <c r="I2632" t="s">
        <v>6145</v>
      </c>
      <c r="L2632" s="8">
        <v>1</v>
      </c>
      <c r="M2632" t="s">
        <v>36</v>
      </c>
      <c r="N2632" t="str">
        <f>IF(AND(PESQUISA!$B$3&lt;&gt;"",OR(PESQUISA!$B$4="TODAS",B2632=PESQUISA!$B$4),ISNUMBER(SEARCH(PESQUISA!$B$3,D2632))),ROW()-1,"")</f>
        <v/>
      </c>
    </row>
    <row r="2633" spans="1:14" x14ac:dyDescent="0.3">
      <c r="A2633" t="s">
        <v>7964</v>
      </c>
      <c r="B2633" t="s">
        <v>29</v>
      </c>
      <c r="C2633" t="s">
        <v>7965</v>
      </c>
      <c r="D2633" t="s">
        <v>7966</v>
      </c>
      <c r="E2633" t="s">
        <v>6144</v>
      </c>
      <c r="F2633" s="7">
        <v>12.4</v>
      </c>
      <c r="G2633" t="s">
        <v>33</v>
      </c>
      <c r="H2633" t="s">
        <v>34</v>
      </c>
      <c r="I2633" t="s">
        <v>6145</v>
      </c>
      <c r="L2633" s="8">
        <v>1</v>
      </c>
      <c r="M2633" t="s">
        <v>36</v>
      </c>
      <c r="N2633" t="str">
        <f>IF(AND(PESQUISA!$B$3&lt;&gt;"",OR(PESQUISA!$B$4="TODAS",B2633=PESQUISA!$B$4),ISNUMBER(SEARCH(PESQUISA!$B$3,D2633))),ROW()-1,"")</f>
        <v/>
      </c>
    </row>
    <row r="2634" spans="1:14" x14ac:dyDescent="0.3">
      <c r="A2634" t="s">
        <v>7967</v>
      </c>
      <c r="B2634" t="s">
        <v>29</v>
      </c>
      <c r="C2634" t="s">
        <v>7968</v>
      </c>
      <c r="D2634" t="s">
        <v>7969</v>
      </c>
      <c r="E2634" t="s">
        <v>6144</v>
      </c>
      <c r="F2634" s="7">
        <v>30.61</v>
      </c>
      <c r="G2634" t="s">
        <v>33</v>
      </c>
      <c r="H2634" t="s">
        <v>34</v>
      </c>
      <c r="I2634" t="s">
        <v>6145</v>
      </c>
      <c r="L2634" s="8">
        <v>1</v>
      </c>
      <c r="M2634" t="s">
        <v>36</v>
      </c>
      <c r="N2634" t="str">
        <f>IF(AND(PESQUISA!$B$3&lt;&gt;"",OR(PESQUISA!$B$4="TODAS",B2634=PESQUISA!$B$4),ISNUMBER(SEARCH(PESQUISA!$B$3,D2634))),ROW()-1,"")</f>
        <v/>
      </c>
    </row>
    <row r="2635" spans="1:14" x14ac:dyDescent="0.3">
      <c r="A2635" t="s">
        <v>7970</v>
      </c>
      <c r="B2635" t="s">
        <v>29</v>
      </c>
      <c r="C2635" t="s">
        <v>7971</v>
      </c>
      <c r="D2635" t="s">
        <v>7972</v>
      </c>
      <c r="E2635" t="s">
        <v>6144</v>
      </c>
      <c r="F2635" s="7">
        <v>141.69999999999999</v>
      </c>
      <c r="G2635" t="s">
        <v>33</v>
      </c>
      <c r="H2635" t="s">
        <v>34</v>
      </c>
      <c r="I2635" t="s">
        <v>6145</v>
      </c>
      <c r="L2635" s="8">
        <v>1</v>
      </c>
      <c r="M2635" t="s">
        <v>36</v>
      </c>
      <c r="N2635" t="str">
        <f>IF(AND(PESQUISA!$B$3&lt;&gt;"",OR(PESQUISA!$B$4="TODAS",B2635=PESQUISA!$B$4),ISNUMBER(SEARCH(PESQUISA!$B$3,D2635))),ROW()-1,"")</f>
        <v/>
      </c>
    </row>
    <row r="2636" spans="1:14" x14ac:dyDescent="0.3">
      <c r="A2636" t="s">
        <v>7973</v>
      </c>
      <c r="B2636" t="s">
        <v>29</v>
      </c>
      <c r="C2636" t="s">
        <v>7974</v>
      </c>
      <c r="D2636" t="s">
        <v>7975</v>
      </c>
      <c r="E2636" t="s">
        <v>6144</v>
      </c>
      <c r="F2636" s="7">
        <v>94.73</v>
      </c>
      <c r="G2636" t="s">
        <v>33</v>
      </c>
      <c r="H2636" t="s">
        <v>34</v>
      </c>
      <c r="I2636" t="s">
        <v>6145</v>
      </c>
      <c r="L2636" s="8">
        <v>0</v>
      </c>
      <c r="M2636" t="s">
        <v>36</v>
      </c>
      <c r="N2636" t="str">
        <f>IF(AND(PESQUISA!$B$3&lt;&gt;"",OR(PESQUISA!$B$4="TODAS",B2636=PESQUISA!$B$4),ISNUMBER(SEARCH(PESQUISA!$B$3,D2636))),ROW()-1,"")</f>
        <v/>
      </c>
    </row>
    <row r="2637" spans="1:14" x14ac:dyDescent="0.3">
      <c r="A2637" t="s">
        <v>7976</v>
      </c>
      <c r="B2637" t="s">
        <v>29</v>
      </c>
      <c r="C2637" t="s">
        <v>7977</v>
      </c>
      <c r="D2637" t="s">
        <v>7978</v>
      </c>
      <c r="E2637" t="s">
        <v>6144</v>
      </c>
      <c r="F2637" s="7">
        <v>357.14</v>
      </c>
      <c r="G2637" t="s">
        <v>33</v>
      </c>
      <c r="H2637" t="s">
        <v>34</v>
      </c>
      <c r="I2637" t="s">
        <v>6145</v>
      </c>
      <c r="L2637" s="8">
        <v>1</v>
      </c>
      <c r="M2637" t="s">
        <v>36</v>
      </c>
      <c r="N2637" t="str">
        <f>IF(AND(PESQUISA!$B$3&lt;&gt;"",OR(PESQUISA!$B$4="TODAS",B2637=PESQUISA!$B$4),ISNUMBER(SEARCH(PESQUISA!$B$3,D2637))),ROW()-1,"")</f>
        <v/>
      </c>
    </row>
    <row r="2638" spans="1:14" x14ac:dyDescent="0.3">
      <c r="A2638" t="s">
        <v>7979</v>
      </c>
      <c r="B2638" t="s">
        <v>29</v>
      </c>
      <c r="C2638" t="s">
        <v>7980</v>
      </c>
      <c r="D2638" t="s">
        <v>7981</v>
      </c>
      <c r="E2638" t="s">
        <v>6144</v>
      </c>
      <c r="F2638" s="7">
        <v>96.48</v>
      </c>
      <c r="G2638" t="s">
        <v>33</v>
      </c>
      <c r="H2638" t="s">
        <v>34</v>
      </c>
      <c r="I2638" t="s">
        <v>6145</v>
      </c>
      <c r="L2638" s="8">
        <v>1</v>
      </c>
      <c r="M2638" t="s">
        <v>36</v>
      </c>
      <c r="N2638" t="str">
        <f>IF(AND(PESQUISA!$B$3&lt;&gt;"",OR(PESQUISA!$B$4="TODAS",B2638=PESQUISA!$B$4),ISNUMBER(SEARCH(PESQUISA!$B$3,D2638))),ROW()-1,"")</f>
        <v/>
      </c>
    </row>
    <row r="2639" spans="1:14" x14ac:dyDescent="0.3">
      <c r="A2639" t="s">
        <v>7982</v>
      </c>
      <c r="B2639" t="s">
        <v>29</v>
      </c>
      <c r="C2639" t="s">
        <v>7983</v>
      </c>
      <c r="D2639" t="s">
        <v>7984</v>
      </c>
      <c r="E2639" t="s">
        <v>6144</v>
      </c>
      <c r="F2639" s="7">
        <v>446.93</v>
      </c>
      <c r="G2639" t="s">
        <v>33</v>
      </c>
      <c r="H2639" t="s">
        <v>34</v>
      </c>
      <c r="I2639" t="s">
        <v>6145</v>
      </c>
      <c r="L2639" s="8">
        <v>1</v>
      </c>
      <c r="M2639" t="s">
        <v>36</v>
      </c>
      <c r="N2639" t="str">
        <f>IF(AND(PESQUISA!$B$3&lt;&gt;"",OR(PESQUISA!$B$4="TODAS",B2639=PESQUISA!$B$4),ISNUMBER(SEARCH(PESQUISA!$B$3,D2639))),ROW()-1,"")</f>
        <v/>
      </c>
    </row>
    <row r="2640" spans="1:14" x14ac:dyDescent="0.3">
      <c r="A2640" t="s">
        <v>7985</v>
      </c>
      <c r="B2640" t="s">
        <v>29</v>
      </c>
      <c r="C2640" t="s">
        <v>7986</v>
      </c>
      <c r="D2640" t="s">
        <v>7987</v>
      </c>
      <c r="E2640" t="s">
        <v>6144</v>
      </c>
      <c r="F2640" s="7">
        <v>123.53</v>
      </c>
      <c r="G2640" t="s">
        <v>33</v>
      </c>
      <c r="H2640" t="s">
        <v>34</v>
      </c>
      <c r="I2640" t="s">
        <v>6145</v>
      </c>
      <c r="L2640" s="8">
        <v>0</v>
      </c>
      <c r="M2640" t="s">
        <v>36</v>
      </c>
      <c r="N2640" t="str">
        <f>IF(AND(PESQUISA!$B$3&lt;&gt;"",OR(PESQUISA!$B$4="TODAS",B2640=PESQUISA!$B$4),ISNUMBER(SEARCH(PESQUISA!$B$3,D2640))),ROW()-1,"")</f>
        <v/>
      </c>
    </row>
    <row r="2641" spans="1:14" x14ac:dyDescent="0.3">
      <c r="A2641" t="s">
        <v>7988</v>
      </c>
      <c r="B2641" t="s">
        <v>29</v>
      </c>
      <c r="C2641" t="s">
        <v>7989</v>
      </c>
      <c r="D2641" t="s">
        <v>7990</v>
      </c>
      <c r="E2641" t="s">
        <v>6144</v>
      </c>
      <c r="F2641" s="7">
        <v>173.32</v>
      </c>
      <c r="G2641" t="s">
        <v>33</v>
      </c>
      <c r="H2641" t="s">
        <v>34</v>
      </c>
      <c r="I2641" t="s">
        <v>6145</v>
      </c>
      <c r="L2641" s="8">
        <v>1</v>
      </c>
      <c r="M2641" t="s">
        <v>36</v>
      </c>
      <c r="N2641" t="str">
        <f>IF(AND(PESQUISA!$B$3&lt;&gt;"",OR(PESQUISA!$B$4="TODAS",B2641=PESQUISA!$B$4),ISNUMBER(SEARCH(PESQUISA!$B$3,D2641))),ROW()-1,"")</f>
        <v/>
      </c>
    </row>
    <row r="2642" spans="1:14" x14ac:dyDescent="0.3">
      <c r="A2642" t="s">
        <v>7991</v>
      </c>
      <c r="B2642" t="s">
        <v>29</v>
      </c>
      <c r="C2642" t="s">
        <v>7992</v>
      </c>
      <c r="D2642" t="s">
        <v>7993</v>
      </c>
      <c r="E2642" t="s">
        <v>6144</v>
      </c>
      <c r="F2642" s="7">
        <v>46.82</v>
      </c>
      <c r="G2642" t="s">
        <v>33</v>
      </c>
      <c r="H2642" t="s">
        <v>34</v>
      </c>
      <c r="I2642" t="s">
        <v>6145</v>
      </c>
      <c r="L2642" s="8">
        <v>1</v>
      </c>
      <c r="M2642" t="s">
        <v>36</v>
      </c>
      <c r="N2642" t="str">
        <f>IF(AND(PESQUISA!$B$3&lt;&gt;"",OR(PESQUISA!$B$4="TODAS",B2642=PESQUISA!$B$4),ISNUMBER(SEARCH(PESQUISA!$B$3,D2642))),ROW()-1,"")</f>
        <v/>
      </c>
    </row>
    <row r="2643" spans="1:14" x14ac:dyDescent="0.3">
      <c r="A2643" t="s">
        <v>7994</v>
      </c>
      <c r="B2643" t="s">
        <v>29</v>
      </c>
      <c r="C2643" t="s">
        <v>7995</v>
      </c>
      <c r="D2643" t="s">
        <v>7996</v>
      </c>
      <c r="E2643" t="s">
        <v>6144</v>
      </c>
      <c r="F2643" s="7">
        <v>162.59</v>
      </c>
      <c r="G2643" t="s">
        <v>33</v>
      </c>
      <c r="H2643" t="s">
        <v>34</v>
      </c>
      <c r="I2643" t="s">
        <v>6145</v>
      </c>
      <c r="L2643" s="8">
        <v>1</v>
      </c>
      <c r="M2643" t="s">
        <v>36</v>
      </c>
      <c r="N2643" t="str">
        <f>IF(AND(PESQUISA!$B$3&lt;&gt;"",OR(PESQUISA!$B$4="TODAS",B2643=PESQUISA!$B$4),ISNUMBER(SEARCH(PESQUISA!$B$3,D2643))),ROW()-1,"")</f>
        <v/>
      </c>
    </row>
    <row r="2644" spans="1:14" x14ac:dyDescent="0.3">
      <c r="A2644" t="s">
        <v>7997</v>
      </c>
      <c r="B2644" t="s">
        <v>29</v>
      </c>
      <c r="C2644" t="s">
        <v>7998</v>
      </c>
      <c r="D2644" t="s">
        <v>7999</v>
      </c>
      <c r="E2644" t="s">
        <v>6144</v>
      </c>
      <c r="F2644" s="7">
        <v>87.57</v>
      </c>
      <c r="G2644" t="s">
        <v>33</v>
      </c>
      <c r="H2644" t="s">
        <v>34</v>
      </c>
      <c r="I2644" t="s">
        <v>6145</v>
      </c>
      <c r="L2644" s="8">
        <v>0</v>
      </c>
      <c r="M2644" t="s">
        <v>36</v>
      </c>
      <c r="N2644" t="str">
        <f>IF(AND(PESQUISA!$B$3&lt;&gt;"",OR(PESQUISA!$B$4="TODAS",B2644=PESQUISA!$B$4),ISNUMBER(SEARCH(PESQUISA!$B$3,D2644))),ROW()-1,"")</f>
        <v/>
      </c>
    </row>
    <row r="2645" spans="1:14" x14ac:dyDescent="0.3">
      <c r="A2645" t="s">
        <v>8000</v>
      </c>
      <c r="B2645" t="s">
        <v>29</v>
      </c>
      <c r="C2645" t="s">
        <v>8001</v>
      </c>
      <c r="D2645" t="s">
        <v>8002</v>
      </c>
      <c r="E2645" t="s">
        <v>6144</v>
      </c>
      <c r="F2645" s="7">
        <v>2.39</v>
      </c>
      <c r="G2645" t="s">
        <v>33</v>
      </c>
      <c r="H2645" t="s">
        <v>34</v>
      </c>
      <c r="I2645" t="s">
        <v>6145</v>
      </c>
      <c r="L2645" s="8">
        <v>0</v>
      </c>
      <c r="M2645" t="s">
        <v>36</v>
      </c>
      <c r="N2645" t="str">
        <f>IF(AND(PESQUISA!$B$3&lt;&gt;"",OR(PESQUISA!$B$4="TODAS",B2645=PESQUISA!$B$4),ISNUMBER(SEARCH(PESQUISA!$B$3,D2645))),ROW()-1,"")</f>
        <v/>
      </c>
    </row>
    <row r="2646" spans="1:14" x14ac:dyDescent="0.3">
      <c r="A2646" t="s">
        <v>8003</v>
      </c>
      <c r="B2646" t="s">
        <v>29</v>
      </c>
      <c r="C2646" t="s">
        <v>8004</v>
      </c>
      <c r="D2646" t="s">
        <v>8005</v>
      </c>
      <c r="E2646" t="s">
        <v>6144</v>
      </c>
      <c r="F2646" s="7">
        <v>0.55000000000000004</v>
      </c>
      <c r="G2646" t="s">
        <v>33</v>
      </c>
      <c r="H2646" t="s">
        <v>34</v>
      </c>
      <c r="I2646" t="s">
        <v>6145</v>
      </c>
      <c r="L2646" s="8">
        <v>0</v>
      </c>
      <c r="M2646" t="s">
        <v>36</v>
      </c>
      <c r="N2646" t="str">
        <f>IF(AND(PESQUISA!$B$3&lt;&gt;"",OR(PESQUISA!$B$4="TODAS",B2646=PESQUISA!$B$4),ISNUMBER(SEARCH(PESQUISA!$B$3,D2646))),ROW()-1,"")</f>
        <v/>
      </c>
    </row>
    <row r="2647" spans="1:14" x14ac:dyDescent="0.3">
      <c r="A2647" t="s">
        <v>8006</v>
      </c>
      <c r="B2647" t="s">
        <v>29</v>
      </c>
      <c r="C2647" t="s">
        <v>8007</v>
      </c>
      <c r="D2647" t="s">
        <v>8008</v>
      </c>
      <c r="E2647" t="s">
        <v>6144</v>
      </c>
      <c r="F2647" s="7">
        <v>2.99</v>
      </c>
      <c r="G2647" t="s">
        <v>33</v>
      </c>
      <c r="H2647" t="s">
        <v>34</v>
      </c>
      <c r="I2647" t="s">
        <v>6145</v>
      </c>
      <c r="L2647" s="8">
        <v>0</v>
      </c>
      <c r="M2647" t="s">
        <v>36</v>
      </c>
      <c r="N2647" t="str">
        <f>IF(AND(PESQUISA!$B$3&lt;&gt;"",OR(PESQUISA!$B$4="TODAS",B2647=PESQUISA!$B$4),ISNUMBER(SEARCH(PESQUISA!$B$3,D2647))),ROW()-1,"")</f>
        <v/>
      </c>
    </row>
    <row r="2648" spans="1:14" x14ac:dyDescent="0.3">
      <c r="A2648" t="s">
        <v>8009</v>
      </c>
      <c r="B2648" t="s">
        <v>29</v>
      </c>
      <c r="C2648" t="s">
        <v>8010</v>
      </c>
      <c r="D2648" t="s">
        <v>8011</v>
      </c>
      <c r="E2648" t="s">
        <v>6144</v>
      </c>
      <c r="F2648" s="7">
        <v>3.69</v>
      </c>
      <c r="G2648" t="s">
        <v>33</v>
      </c>
      <c r="H2648" t="s">
        <v>34</v>
      </c>
      <c r="I2648" t="s">
        <v>6145</v>
      </c>
      <c r="L2648" s="8">
        <v>0</v>
      </c>
      <c r="M2648" t="s">
        <v>36</v>
      </c>
      <c r="N2648" t="str">
        <f>IF(AND(PESQUISA!$B$3&lt;&gt;"",OR(PESQUISA!$B$4="TODAS",B2648=PESQUISA!$B$4),ISNUMBER(SEARCH(PESQUISA!$B$3,D2648))),ROW()-1,"")</f>
        <v/>
      </c>
    </row>
    <row r="2649" spans="1:14" x14ac:dyDescent="0.3">
      <c r="A2649" t="s">
        <v>8012</v>
      </c>
      <c r="B2649" t="s">
        <v>29</v>
      </c>
      <c r="C2649" t="s">
        <v>8013</v>
      </c>
      <c r="D2649" t="s">
        <v>8014</v>
      </c>
      <c r="E2649" t="s">
        <v>6144</v>
      </c>
      <c r="F2649" s="7">
        <v>496.31</v>
      </c>
      <c r="G2649" t="s">
        <v>33</v>
      </c>
      <c r="H2649" t="s">
        <v>34</v>
      </c>
      <c r="I2649" t="s">
        <v>6145</v>
      </c>
      <c r="L2649" s="8">
        <v>1</v>
      </c>
      <c r="M2649" t="s">
        <v>36</v>
      </c>
      <c r="N2649" t="str">
        <f>IF(AND(PESQUISA!$B$3&lt;&gt;"",OR(PESQUISA!$B$4="TODAS",B2649=PESQUISA!$B$4),ISNUMBER(SEARCH(PESQUISA!$B$3,D2649))),ROW()-1,"")</f>
        <v/>
      </c>
    </row>
    <row r="2650" spans="1:14" x14ac:dyDescent="0.3">
      <c r="A2650" t="s">
        <v>8015</v>
      </c>
      <c r="B2650" t="s">
        <v>29</v>
      </c>
      <c r="C2650" t="s">
        <v>8016</v>
      </c>
      <c r="D2650" t="s">
        <v>8017</v>
      </c>
      <c r="E2650" t="s">
        <v>6144</v>
      </c>
      <c r="F2650" s="7">
        <v>134.08000000000001</v>
      </c>
      <c r="G2650" t="s">
        <v>33</v>
      </c>
      <c r="H2650" t="s">
        <v>34</v>
      </c>
      <c r="I2650" t="s">
        <v>6145</v>
      </c>
      <c r="L2650" s="8">
        <v>1</v>
      </c>
      <c r="M2650" t="s">
        <v>36</v>
      </c>
      <c r="N2650" t="str">
        <f>IF(AND(PESQUISA!$B$3&lt;&gt;"",OR(PESQUISA!$B$4="TODAS",B2650=PESQUISA!$B$4),ISNUMBER(SEARCH(PESQUISA!$B$3,D2650))),ROW()-1,"")</f>
        <v/>
      </c>
    </row>
    <row r="2651" spans="1:14" x14ac:dyDescent="0.3">
      <c r="A2651" t="s">
        <v>8018</v>
      </c>
      <c r="B2651" t="s">
        <v>29</v>
      </c>
      <c r="C2651" t="s">
        <v>8019</v>
      </c>
      <c r="D2651" t="s">
        <v>8020</v>
      </c>
      <c r="E2651" t="s">
        <v>6144</v>
      </c>
      <c r="F2651" s="7">
        <v>621.09</v>
      </c>
      <c r="G2651" t="s">
        <v>33</v>
      </c>
      <c r="H2651" t="s">
        <v>34</v>
      </c>
      <c r="I2651" t="s">
        <v>6145</v>
      </c>
      <c r="L2651" s="8">
        <v>1</v>
      </c>
      <c r="M2651" t="s">
        <v>36</v>
      </c>
      <c r="N2651" t="str">
        <f>IF(AND(PESQUISA!$B$3&lt;&gt;"",OR(PESQUISA!$B$4="TODAS",B2651=PESQUISA!$B$4),ISNUMBER(SEARCH(PESQUISA!$B$3,D2651))),ROW()-1,"")</f>
        <v/>
      </c>
    </row>
    <row r="2652" spans="1:14" x14ac:dyDescent="0.3">
      <c r="A2652" t="s">
        <v>8021</v>
      </c>
      <c r="B2652" t="s">
        <v>29</v>
      </c>
      <c r="C2652" t="s">
        <v>8022</v>
      </c>
      <c r="D2652" t="s">
        <v>8023</v>
      </c>
      <c r="E2652" t="s">
        <v>6144</v>
      </c>
      <c r="F2652" s="7">
        <v>185.4</v>
      </c>
      <c r="G2652" t="s">
        <v>33</v>
      </c>
      <c r="H2652" t="s">
        <v>34</v>
      </c>
      <c r="I2652" t="s">
        <v>6145</v>
      </c>
      <c r="L2652" s="8">
        <v>0</v>
      </c>
      <c r="M2652" t="s">
        <v>36</v>
      </c>
      <c r="N2652" t="str">
        <f>IF(AND(PESQUISA!$B$3&lt;&gt;"",OR(PESQUISA!$B$4="TODAS",B2652=PESQUISA!$B$4),ISNUMBER(SEARCH(PESQUISA!$B$3,D2652))),ROW()-1,"")</f>
        <v/>
      </c>
    </row>
    <row r="2653" spans="1:14" x14ac:dyDescent="0.3">
      <c r="A2653" t="s">
        <v>8024</v>
      </c>
      <c r="B2653" t="s">
        <v>29</v>
      </c>
      <c r="C2653" t="s">
        <v>8025</v>
      </c>
      <c r="D2653" t="s">
        <v>8026</v>
      </c>
      <c r="E2653" t="s">
        <v>6144</v>
      </c>
      <c r="F2653" s="7">
        <v>151.78</v>
      </c>
      <c r="G2653" t="s">
        <v>33</v>
      </c>
      <c r="H2653" t="s">
        <v>34</v>
      </c>
      <c r="I2653" t="s">
        <v>6145</v>
      </c>
      <c r="L2653" s="8">
        <v>1</v>
      </c>
      <c r="M2653" t="s">
        <v>36</v>
      </c>
      <c r="N2653" t="str">
        <f>IF(AND(PESQUISA!$B$3&lt;&gt;"",OR(PESQUISA!$B$4="TODAS",B2653=PESQUISA!$B$4),ISNUMBER(SEARCH(PESQUISA!$B$3,D2653))),ROW()-1,"")</f>
        <v/>
      </c>
    </row>
    <row r="2654" spans="1:14" x14ac:dyDescent="0.3">
      <c r="A2654" t="s">
        <v>8027</v>
      </c>
      <c r="B2654" t="s">
        <v>29</v>
      </c>
      <c r="C2654" t="s">
        <v>8028</v>
      </c>
      <c r="D2654" t="s">
        <v>8029</v>
      </c>
      <c r="E2654" t="s">
        <v>6144</v>
      </c>
      <c r="F2654" s="7">
        <v>41</v>
      </c>
      <c r="G2654" t="s">
        <v>33</v>
      </c>
      <c r="H2654" t="s">
        <v>34</v>
      </c>
      <c r="I2654" t="s">
        <v>6145</v>
      </c>
      <c r="L2654" s="8">
        <v>1</v>
      </c>
      <c r="M2654" t="s">
        <v>36</v>
      </c>
      <c r="N2654" t="str">
        <f>IF(AND(PESQUISA!$B$3&lt;&gt;"",OR(PESQUISA!$B$4="TODAS",B2654=PESQUISA!$B$4),ISNUMBER(SEARCH(PESQUISA!$B$3,D2654))),ROW()-1,"")</f>
        <v/>
      </c>
    </row>
    <row r="2655" spans="1:14" x14ac:dyDescent="0.3">
      <c r="A2655" t="s">
        <v>8030</v>
      </c>
      <c r="B2655" t="s">
        <v>29</v>
      </c>
      <c r="C2655" t="s">
        <v>8031</v>
      </c>
      <c r="D2655" t="s">
        <v>8032</v>
      </c>
      <c r="E2655" t="s">
        <v>6144</v>
      </c>
      <c r="F2655" s="7">
        <v>189.94</v>
      </c>
      <c r="G2655" t="s">
        <v>33</v>
      </c>
      <c r="H2655" t="s">
        <v>34</v>
      </c>
      <c r="I2655" t="s">
        <v>6145</v>
      </c>
      <c r="L2655" s="8">
        <v>1</v>
      </c>
      <c r="M2655" t="s">
        <v>36</v>
      </c>
      <c r="N2655" t="str">
        <f>IF(AND(PESQUISA!$B$3&lt;&gt;"",OR(PESQUISA!$B$4="TODAS",B2655=PESQUISA!$B$4),ISNUMBER(SEARCH(PESQUISA!$B$3,D2655))),ROW()-1,"")</f>
        <v/>
      </c>
    </row>
    <row r="2656" spans="1:14" x14ac:dyDescent="0.3">
      <c r="A2656" t="s">
        <v>8033</v>
      </c>
      <c r="B2656" t="s">
        <v>29</v>
      </c>
      <c r="C2656" t="s">
        <v>8034</v>
      </c>
      <c r="D2656" t="s">
        <v>8035</v>
      </c>
      <c r="E2656" t="s">
        <v>6144</v>
      </c>
      <c r="F2656" s="7">
        <v>36.21</v>
      </c>
      <c r="G2656" t="s">
        <v>33</v>
      </c>
      <c r="H2656" t="s">
        <v>34</v>
      </c>
      <c r="I2656" t="s">
        <v>6145</v>
      </c>
      <c r="L2656" s="8">
        <v>0</v>
      </c>
      <c r="M2656" t="s">
        <v>36</v>
      </c>
      <c r="N2656" t="str">
        <f>IF(AND(PESQUISA!$B$3&lt;&gt;"",OR(PESQUISA!$B$4="TODAS",B2656=PESQUISA!$B$4),ISNUMBER(SEARCH(PESQUISA!$B$3,D2656))),ROW()-1,"")</f>
        <v/>
      </c>
    </row>
    <row r="2657" spans="1:14" x14ac:dyDescent="0.3">
      <c r="A2657" t="s">
        <v>8036</v>
      </c>
      <c r="B2657" t="s">
        <v>29</v>
      </c>
      <c r="C2657" t="s">
        <v>8037</v>
      </c>
      <c r="D2657" t="s">
        <v>8038</v>
      </c>
      <c r="E2657" t="s">
        <v>6144</v>
      </c>
      <c r="F2657" s="7">
        <v>476.2</v>
      </c>
      <c r="G2657" t="s">
        <v>33</v>
      </c>
      <c r="H2657" t="s">
        <v>34</v>
      </c>
      <c r="I2657" t="s">
        <v>6145</v>
      </c>
      <c r="L2657" s="8">
        <v>1</v>
      </c>
      <c r="M2657" t="s">
        <v>36</v>
      </c>
      <c r="N2657" t="str">
        <f>IF(AND(PESQUISA!$B$3&lt;&gt;"",OR(PESQUISA!$B$4="TODAS",B2657=PESQUISA!$B$4),ISNUMBER(SEARCH(PESQUISA!$B$3,D2657))),ROW()-1,"")</f>
        <v/>
      </c>
    </row>
    <row r="2658" spans="1:14" x14ac:dyDescent="0.3">
      <c r="A2658" t="s">
        <v>8039</v>
      </c>
      <c r="B2658" t="s">
        <v>29</v>
      </c>
      <c r="C2658" t="s">
        <v>8040</v>
      </c>
      <c r="D2658" t="s">
        <v>8041</v>
      </c>
      <c r="E2658" t="s">
        <v>6144</v>
      </c>
      <c r="F2658" s="7">
        <v>128.65</v>
      </c>
      <c r="G2658" t="s">
        <v>33</v>
      </c>
      <c r="H2658" t="s">
        <v>34</v>
      </c>
      <c r="I2658" t="s">
        <v>6145</v>
      </c>
      <c r="L2658" s="8">
        <v>1</v>
      </c>
      <c r="M2658" t="s">
        <v>36</v>
      </c>
      <c r="N2658" t="str">
        <f>IF(AND(PESQUISA!$B$3&lt;&gt;"",OR(PESQUISA!$B$4="TODAS",B2658=PESQUISA!$B$4),ISNUMBER(SEARCH(PESQUISA!$B$3,D2658))),ROW()-1,"")</f>
        <v/>
      </c>
    </row>
    <row r="2659" spans="1:14" x14ac:dyDescent="0.3">
      <c r="A2659" t="s">
        <v>8042</v>
      </c>
      <c r="B2659" t="s">
        <v>29</v>
      </c>
      <c r="C2659" t="s">
        <v>8043</v>
      </c>
      <c r="D2659" t="s">
        <v>8044</v>
      </c>
      <c r="E2659" t="s">
        <v>6144</v>
      </c>
      <c r="F2659" s="7">
        <v>625.4</v>
      </c>
      <c r="G2659" t="s">
        <v>33</v>
      </c>
      <c r="H2659" t="s">
        <v>34</v>
      </c>
      <c r="I2659" t="s">
        <v>6145</v>
      </c>
      <c r="L2659" s="8">
        <v>1</v>
      </c>
      <c r="M2659" t="s">
        <v>36</v>
      </c>
      <c r="N2659" t="str">
        <f>IF(AND(PESQUISA!$B$3&lt;&gt;"",OR(PESQUISA!$B$4="TODAS",B2659=PESQUISA!$B$4),ISNUMBER(SEARCH(PESQUISA!$B$3,D2659))),ROW()-1,"")</f>
        <v/>
      </c>
    </row>
    <row r="2660" spans="1:14" x14ac:dyDescent="0.3">
      <c r="A2660" t="s">
        <v>8045</v>
      </c>
      <c r="B2660" t="s">
        <v>29</v>
      </c>
      <c r="C2660" t="s">
        <v>8046</v>
      </c>
      <c r="D2660" t="s">
        <v>8047</v>
      </c>
      <c r="E2660" t="s">
        <v>6144</v>
      </c>
      <c r="F2660" s="7">
        <v>106.03</v>
      </c>
      <c r="G2660" t="s">
        <v>33</v>
      </c>
      <c r="H2660" t="s">
        <v>34</v>
      </c>
      <c r="I2660" t="s">
        <v>6145</v>
      </c>
      <c r="L2660" s="8">
        <v>0</v>
      </c>
      <c r="M2660" t="s">
        <v>36</v>
      </c>
      <c r="N2660" t="str">
        <f>IF(AND(PESQUISA!$B$3&lt;&gt;"",OR(PESQUISA!$B$4="TODAS",B2660=PESQUISA!$B$4),ISNUMBER(SEARCH(PESQUISA!$B$3,D2660))),ROW()-1,"")</f>
        <v/>
      </c>
    </row>
    <row r="2661" spans="1:14" x14ac:dyDescent="0.3">
      <c r="A2661" t="s">
        <v>8048</v>
      </c>
      <c r="B2661" t="s">
        <v>29</v>
      </c>
      <c r="C2661" t="s">
        <v>8049</v>
      </c>
      <c r="D2661" t="s">
        <v>8050</v>
      </c>
      <c r="E2661" t="s">
        <v>6144</v>
      </c>
      <c r="F2661" s="7">
        <v>435.76</v>
      </c>
      <c r="G2661" t="s">
        <v>33</v>
      </c>
      <c r="H2661" t="s">
        <v>34</v>
      </c>
      <c r="I2661" t="s">
        <v>6145</v>
      </c>
      <c r="L2661" s="8">
        <v>1</v>
      </c>
      <c r="M2661" t="s">
        <v>36</v>
      </c>
      <c r="N2661" t="str">
        <f>IF(AND(PESQUISA!$B$3&lt;&gt;"",OR(PESQUISA!$B$4="TODAS",B2661=PESQUISA!$B$4),ISNUMBER(SEARCH(PESQUISA!$B$3,D2661))),ROW()-1,"")</f>
        <v/>
      </c>
    </row>
    <row r="2662" spans="1:14" x14ac:dyDescent="0.3">
      <c r="A2662" t="s">
        <v>8051</v>
      </c>
      <c r="B2662" t="s">
        <v>29</v>
      </c>
      <c r="C2662" t="s">
        <v>8052</v>
      </c>
      <c r="D2662" t="s">
        <v>8053</v>
      </c>
      <c r="E2662" t="s">
        <v>6144</v>
      </c>
      <c r="F2662" s="7">
        <v>348.22</v>
      </c>
      <c r="G2662" t="s">
        <v>33</v>
      </c>
      <c r="H2662" t="s">
        <v>34</v>
      </c>
      <c r="I2662" t="s">
        <v>6145</v>
      </c>
      <c r="L2662" s="8">
        <v>1</v>
      </c>
      <c r="M2662" t="s">
        <v>36</v>
      </c>
      <c r="N2662" t="str">
        <f>IF(AND(PESQUISA!$B$3&lt;&gt;"",OR(PESQUISA!$B$4="TODAS",B2662=PESQUISA!$B$4),ISNUMBER(SEARCH(PESQUISA!$B$3,D2662))),ROW()-1,"")</f>
        <v/>
      </c>
    </row>
    <row r="2663" spans="1:14" x14ac:dyDescent="0.3">
      <c r="A2663" t="s">
        <v>8054</v>
      </c>
      <c r="B2663" t="s">
        <v>29</v>
      </c>
      <c r="C2663" t="s">
        <v>8055</v>
      </c>
      <c r="D2663" t="s">
        <v>8056</v>
      </c>
      <c r="E2663" t="s">
        <v>6144</v>
      </c>
      <c r="F2663" s="7">
        <v>94.07</v>
      </c>
      <c r="G2663" t="s">
        <v>33</v>
      </c>
      <c r="H2663" t="s">
        <v>34</v>
      </c>
      <c r="I2663" t="s">
        <v>6145</v>
      </c>
      <c r="L2663" s="8">
        <v>1</v>
      </c>
      <c r="M2663" t="s">
        <v>36</v>
      </c>
      <c r="N2663" t="str">
        <f>IF(AND(PESQUISA!$B$3&lt;&gt;"",OR(PESQUISA!$B$4="TODAS",B2663=PESQUISA!$B$4),ISNUMBER(SEARCH(PESQUISA!$B$3,D2663))),ROW()-1,"")</f>
        <v/>
      </c>
    </row>
    <row r="2664" spans="1:14" x14ac:dyDescent="0.3">
      <c r="A2664" t="s">
        <v>8057</v>
      </c>
      <c r="B2664" t="s">
        <v>29</v>
      </c>
      <c r="C2664" t="s">
        <v>8058</v>
      </c>
      <c r="D2664" t="s">
        <v>8059</v>
      </c>
      <c r="E2664" t="s">
        <v>6144</v>
      </c>
      <c r="F2664" s="7">
        <v>89.91</v>
      </c>
      <c r="G2664" t="s">
        <v>33</v>
      </c>
      <c r="H2664" t="s">
        <v>34</v>
      </c>
      <c r="I2664" t="s">
        <v>6145</v>
      </c>
      <c r="L2664" s="8">
        <v>0</v>
      </c>
      <c r="M2664" t="s">
        <v>36</v>
      </c>
      <c r="N2664" t="str">
        <f>IF(AND(PESQUISA!$B$3&lt;&gt;"",OR(PESQUISA!$B$4="TODAS",B2664=PESQUISA!$B$4),ISNUMBER(SEARCH(PESQUISA!$B$3,D2664))),ROW()-1,"")</f>
        <v/>
      </c>
    </row>
    <row r="2665" spans="1:14" x14ac:dyDescent="0.3">
      <c r="A2665" t="s">
        <v>8060</v>
      </c>
      <c r="B2665" t="s">
        <v>29</v>
      </c>
      <c r="C2665" t="s">
        <v>8061</v>
      </c>
      <c r="D2665" t="s">
        <v>8062</v>
      </c>
      <c r="E2665" t="s">
        <v>6144</v>
      </c>
      <c r="F2665" s="7">
        <v>92.51</v>
      </c>
      <c r="G2665" t="s">
        <v>33</v>
      </c>
      <c r="H2665" t="s">
        <v>34</v>
      </c>
      <c r="I2665" t="s">
        <v>6145</v>
      </c>
      <c r="L2665" s="8">
        <v>1</v>
      </c>
      <c r="M2665" t="s">
        <v>36</v>
      </c>
      <c r="N2665" t="str">
        <f>IF(AND(PESQUISA!$B$3&lt;&gt;"",OR(PESQUISA!$B$4="TODAS",B2665=PESQUISA!$B$4),ISNUMBER(SEARCH(PESQUISA!$B$3,D2665))),ROW()-1,"")</f>
        <v/>
      </c>
    </row>
    <row r="2666" spans="1:14" x14ac:dyDescent="0.3">
      <c r="A2666" t="s">
        <v>8063</v>
      </c>
      <c r="B2666" t="s">
        <v>29</v>
      </c>
      <c r="C2666" t="s">
        <v>8064</v>
      </c>
      <c r="D2666" t="s">
        <v>8065</v>
      </c>
      <c r="E2666" t="s">
        <v>6144</v>
      </c>
      <c r="F2666" s="7">
        <v>25.68</v>
      </c>
      <c r="G2666" t="s">
        <v>33</v>
      </c>
      <c r="H2666" t="s">
        <v>34</v>
      </c>
      <c r="I2666" t="s">
        <v>6145</v>
      </c>
      <c r="L2666" s="8">
        <v>1</v>
      </c>
      <c r="M2666" t="s">
        <v>36</v>
      </c>
      <c r="N2666" t="str">
        <f>IF(AND(PESQUISA!$B$3&lt;&gt;"",OR(PESQUISA!$B$4="TODAS",B2666=PESQUISA!$B$4),ISNUMBER(SEARCH(PESQUISA!$B$3,D2666))),ROW()-1,"")</f>
        <v/>
      </c>
    </row>
    <row r="2667" spans="1:14" x14ac:dyDescent="0.3">
      <c r="A2667" t="s">
        <v>8066</v>
      </c>
      <c r="B2667" t="s">
        <v>29</v>
      </c>
      <c r="C2667" t="s">
        <v>8067</v>
      </c>
      <c r="D2667" t="s">
        <v>8068</v>
      </c>
      <c r="E2667" t="s">
        <v>6144</v>
      </c>
      <c r="F2667" s="7">
        <v>86.78</v>
      </c>
      <c r="G2667" t="s">
        <v>33</v>
      </c>
      <c r="H2667" t="s">
        <v>34</v>
      </c>
      <c r="I2667" t="s">
        <v>6145</v>
      </c>
      <c r="L2667" s="8">
        <v>1</v>
      </c>
      <c r="M2667" t="s">
        <v>36</v>
      </c>
      <c r="N2667" t="str">
        <f>IF(AND(PESQUISA!$B$3&lt;&gt;"",OR(PESQUISA!$B$4="TODAS",B2667=PESQUISA!$B$4),ISNUMBER(SEARCH(PESQUISA!$B$3,D2667))),ROW()-1,"")</f>
        <v/>
      </c>
    </row>
    <row r="2668" spans="1:14" x14ac:dyDescent="0.3">
      <c r="A2668" t="s">
        <v>8069</v>
      </c>
      <c r="B2668" t="s">
        <v>29</v>
      </c>
      <c r="C2668" t="s">
        <v>8070</v>
      </c>
      <c r="D2668" t="s">
        <v>8071</v>
      </c>
      <c r="E2668" t="s">
        <v>6144</v>
      </c>
      <c r="F2668" s="7">
        <v>50.73</v>
      </c>
      <c r="G2668" t="s">
        <v>33</v>
      </c>
      <c r="H2668" t="s">
        <v>34</v>
      </c>
      <c r="I2668" t="s">
        <v>6145</v>
      </c>
      <c r="L2668" s="8">
        <v>0</v>
      </c>
      <c r="M2668" t="s">
        <v>36</v>
      </c>
      <c r="N2668" t="str">
        <f>IF(AND(PESQUISA!$B$3&lt;&gt;"",OR(PESQUISA!$B$4="TODAS",B2668=PESQUISA!$B$4),ISNUMBER(SEARCH(PESQUISA!$B$3,D2668))),ROW()-1,"")</f>
        <v/>
      </c>
    </row>
    <row r="2669" spans="1:14" x14ac:dyDescent="0.3">
      <c r="A2669" t="s">
        <v>8072</v>
      </c>
      <c r="B2669" t="s">
        <v>29</v>
      </c>
      <c r="C2669" t="s">
        <v>8073</v>
      </c>
      <c r="D2669" t="s">
        <v>8074</v>
      </c>
      <c r="E2669" t="s">
        <v>6144</v>
      </c>
      <c r="F2669" s="7">
        <v>54.28</v>
      </c>
      <c r="G2669" t="s">
        <v>33</v>
      </c>
      <c r="H2669" t="s">
        <v>34</v>
      </c>
      <c r="I2669" t="s">
        <v>6145</v>
      </c>
      <c r="L2669" s="8">
        <v>1</v>
      </c>
      <c r="M2669" t="s">
        <v>36</v>
      </c>
      <c r="N2669" t="str">
        <f>IF(AND(PESQUISA!$B$3&lt;&gt;"",OR(PESQUISA!$B$4="TODAS",B2669=PESQUISA!$B$4),ISNUMBER(SEARCH(PESQUISA!$B$3,D2669))),ROW()-1,"")</f>
        <v/>
      </c>
    </row>
    <row r="2670" spans="1:14" x14ac:dyDescent="0.3">
      <c r="A2670" t="s">
        <v>8075</v>
      </c>
      <c r="B2670" t="s">
        <v>29</v>
      </c>
      <c r="C2670" t="s">
        <v>8076</v>
      </c>
      <c r="D2670" t="s">
        <v>8077</v>
      </c>
      <c r="E2670" t="s">
        <v>6144</v>
      </c>
      <c r="F2670" s="7">
        <v>14.56</v>
      </c>
      <c r="G2670" t="s">
        <v>33</v>
      </c>
      <c r="H2670" t="s">
        <v>34</v>
      </c>
      <c r="I2670" t="s">
        <v>6145</v>
      </c>
      <c r="L2670" s="8">
        <v>1</v>
      </c>
      <c r="M2670" t="s">
        <v>36</v>
      </c>
      <c r="N2670" t="str">
        <f>IF(AND(PESQUISA!$B$3&lt;&gt;"",OR(PESQUISA!$B$4="TODAS",B2670=PESQUISA!$B$4),ISNUMBER(SEARCH(PESQUISA!$B$3,D2670))),ROW()-1,"")</f>
        <v/>
      </c>
    </row>
    <row r="2671" spans="1:14" x14ac:dyDescent="0.3">
      <c r="A2671" t="s">
        <v>8078</v>
      </c>
      <c r="B2671" t="s">
        <v>29</v>
      </c>
      <c r="C2671" t="s">
        <v>8079</v>
      </c>
      <c r="D2671" t="s">
        <v>8080</v>
      </c>
      <c r="E2671" t="s">
        <v>6144</v>
      </c>
      <c r="F2671" s="7">
        <v>67.930000000000007</v>
      </c>
      <c r="G2671" t="s">
        <v>33</v>
      </c>
      <c r="H2671" t="s">
        <v>34</v>
      </c>
      <c r="I2671" t="s">
        <v>6145</v>
      </c>
      <c r="L2671" s="8">
        <v>1</v>
      </c>
      <c r="M2671" t="s">
        <v>36</v>
      </c>
      <c r="N2671" t="str">
        <f>IF(AND(PESQUISA!$B$3&lt;&gt;"",OR(PESQUISA!$B$4="TODAS",B2671=PESQUISA!$B$4),ISNUMBER(SEARCH(PESQUISA!$B$3,D2671))),ROW()-1,"")</f>
        <v/>
      </c>
    </row>
    <row r="2672" spans="1:14" x14ac:dyDescent="0.3">
      <c r="A2672" t="s">
        <v>8081</v>
      </c>
      <c r="B2672" t="s">
        <v>29</v>
      </c>
      <c r="C2672" t="s">
        <v>8082</v>
      </c>
      <c r="D2672" t="s">
        <v>8083</v>
      </c>
      <c r="E2672" t="s">
        <v>6144</v>
      </c>
      <c r="F2672" s="7">
        <v>1.75</v>
      </c>
      <c r="G2672" t="s">
        <v>33</v>
      </c>
      <c r="H2672" t="s">
        <v>34</v>
      </c>
      <c r="I2672" t="s">
        <v>6145</v>
      </c>
      <c r="L2672" s="8">
        <v>0</v>
      </c>
      <c r="M2672" t="s">
        <v>36</v>
      </c>
      <c r="N2672" t="str">
        <f>IF(AND(PESQUISA!$B$3&lt;&gt;"",OR(PESQUISA!$B$4="TODAS",B2672=PESQUISA!$B$4),ISNUMBER(SEARCH(PESQUISA!$B$3,D2672))),ROW()-1,"")</f>
        <v/>
      </c>
    </row>
    <row r="2673" spans="1:14" x14ac:dyDescent="0.3">
      <c r="A2673" t="s">
        <v>8084</v>
      </c>
      <c r="B2673" t="s">
        <v>29</v>
      </c>
      <c r="C2673" t="s">
        <v>8085</v>
      </c>
      <c r="D2673" t="s">
        <v>8086</v>
      </c>
      <c r="E2673" t="s">
        <v>6144</v>
      </c>
      <c r="F2673" s="7">
        <v>54.81</v>
      </c>
      <c r="G2673" t="s">
        <v>33</v>
      </c>
      <c r="H2673" t="s">
        <v>34</v>
      </c>
      <c r="I2673" t="s">
        <v>6145</v>
      </c>
      <c r="L2673" s="8">
        <v>1</v>
      </c>
      <c r="M2673" t="s">
        <v>36</v>
      </c>
      <c r="N2673" t="str">
        <f>IF(AND(PESQUISA!$B$3&lt;&gt;"",OR(PESQUISA!$B$4="TODAS",B2673=PESQUISA!$B$4),ISNUMBER(SEARCH(PESQUISA!$B$3,D2673))),ROW()-1,"")</f>
        <v/>
      </c>
    </row>
    <row r="2674" spans="1:14" x14ac:dyDescent="0.3">
      <c r="A2674" t="s">
        <v>8087</v>
      </c>
      <c r="B2674" t="s">
        <v>29</v>
      </c>
      <c r="C2674" t="s">
        <v>8088</v>
      </c>
      <c r="D2674" t="s">
        <v>8089</v>
      </c>
      <c r="E2674" t="s">
        <v>6144</v>
      </c>
      <c r="F2674" s="7">
        <v>14.7</v>
      </c>
      <c r="G2674" t="s">
        <v>33</v>
      </c>
      <c r="H2674" t="s">
        <v>34</v>
      </c>
      <c r="I2674" t="s">
        <v>6145</v>
      </c>
      <c r="L2674" s="8">
        <v>1</v>
      </c>
      <c r="M2674" t="s">
        <v>36</v>
      </c>
      <c r="N2674" t="str">
        <f>IF(AND(PESQUISA!$B$3&lt;&gt;"",OR(PESQUISA!$B$4="TODAS",B2674=PESQUISA!$B$4),ISNUMBER(SEARCH(PESQUISA!$B$3,D2674))),ROW()-1,"")</f>
        <v/>
      </c>
    </row>
    <row r="2675" spans="1:14" x14ac:dyDescent="0.3">
      <c r="A2675" t="s">
        <v>8090</v>
      </c>
      <c r="B2675" t="s">
        <v>29</v>
      </c>
      <c r="C2675" t="s">
        <v>8091</v>
      </c>
      <c r="D2675" t="s">
        <v>8092</v>
      </c>
      <c r="E2675" t="s">
        <v>6144</v>
      </c>
      <c r="F2675" s="7">
        <v>68.59</v>
      </c>
      <c r="G2675" t="s">
        <v>33</v>
      </c>
      <c r="H2675" t="s">
        <v>34</v>
      </c>
      <c r="I2675" t="s">
        <v>6145</v>
      </c>
      <c r="L2675" s="8">
        <v>1</v>
      </c>
      <c r="M2675" t="s">
        <v>36</v>
      </c>
      <c r="N2675" t="str">
        <f>IF(AND(PESQUISA!$B$3&lt;&gt;"",OR(PESQUISA!$B$4="TODAS",B2675=PESQUISA!$B$4),ISNUMBER(SEARCH(PESQUISA!$B$3,D2675))),ROW()-1,"")</f>
        <v/>
      </c>
    </row>
    <row r="2676" spans="1:14" x14ac:dyDescent="0.3">
      <c r="A2676" t="s">
        <v>8093</v>
      </c>
      <c r="B2676" t="s">
        <v>29</v>
      </c>
      <c r="C2676" t="s">
        <v>8094</v>
      </c>
      <c r="D2676" t="s">
        <v>8095</v>
      </c>
      <c r="E2676" t="s">
        <v>6144</v>
      </c>
      <c r="F2676" s="7">
        <v>4.83</v>
      </c>
      <c r="G2676" t="s">
        <v>33</v>
      </c>
      <c r="H2676" t="s">
        <v>34</v>
      </c>
      <c r="I2676" t="s">
        <v>6145</v>
      </c>
      <c r="L2676" s="8">
        <v>0</v>
      </c>
      <c r="M2676" t="s">
        <v>36</v>
      </c>
      <c r="N2676" t="str">
        <f>IF(AND(PESQUISA!$B$3&lt;&gt;"",OR(PESQUISA!$B$4="TODAS",B2676=PESQUISA!$B$4),ISNUMBER(SEARCH(PESQUISA!$B$3,D2676))),ROW()-1,"")</f>
        <v/>
      </c>
    </row>
    <row r="2677" spans="1:14" x14ac:dyDescent="0.3">
      <c r="A2677" t="s">
        <v>8096</v>
      </c>
      <c r="B2677" t="s">
        <v>29</v>
      </c>
      <c r="C2677" t="s">
        <v>8097</v>
      </c>
      <c r="D2677" t="s">
        <v>8098</v>
      </c>
      <c r="E2677" t="s">
        <v>6144</v>
      </c>
      <c r="F2677" s="7">
        <v>0.51</v>
      </c>
      <c r="G2677" t="s">
        <v>33</v>
      </c>
      <c r="H2677" t="s">
        <v>34</v>
      </c>
      <c r="I2677" t="s">
        <v>6145</v>
      </c>
      <c r="L2677" s="8">
        <v>1</v>
      </c>
      <c r="M2677" t="s">
        <v>36</v>
      </c>
      <c r="N2677" t="str">
        <f>IF(AND(PESQUISA!$B$3&lt;&gt;"",OR(PESQUISA!$B$4="TODAS",B2677=PESQUISA!$B$4),ISNUMBER(SEARCH(PESQUISA!$B$3,D2677))),ROW()-1,"")</f>
        <v/>
      </c>
    </row>
    <row r="2678" spans="1:14" x14ac:dyDescent="0.3">
      <c r="A2678" t="s">
        <v>8099</v>
      </c>
      <c r="B2678" t="s">
        <v>29</v>
      </c>
      <c r="C2678" t="s">
        <v>8100</v>
      </c>
      <c r="D2678" t="s">
        <v>8101</v>
      </c>
      <c r="E2678" t="s">
        <v>6144</v>
      </c>
      <c r="F2678" s="7">
        <v>0.13</v>
      </c>
      <c r="G2678" t="s">
        <v>33</v>
      </c>
      <c r="H2678" t="s">
        <v>34</v>
      </c>
      <c r="I2678" t="s">
        <v>6145</v>
      </c>
      <c r="L2678" s="8">
        <v>1</v>
      </c>
      <c r="M2678" t="s">
        <v>36</v>
      </c>
      <c r="N2678" t="str">
        <f>IF(AND(PESQUISA!$B$3&lt;&gt;"",OR(PESQUISA!$B$4="TODAS",B2678=PESQUISA!$B$4),ISNUMBER(SEARCH(PESQUISA!$B$3,D2678))),ROW()-1,"")</f>
        <v/>
      </c>
    </row>
    <row r="2679" spans="1:14" x14ac:dyDescent="0.3">
      <c r="A2679" t="s">
        <v>8102</v>
      </c>
      <c r="B2679" t="s">
        <v>29</v>
      </c>
      <c r="C2679" t="s">
        <v>8103</v>
      </c>
      <c r="D2679" t="s">
        <v>8104</v>
      </c>
      <c r="E2679" t="s">
        <v>6144</v>
      </c>
      <c r="F2679" s="7">
        <v>0.63</v>
      </c>
      <c r="G2679" t="s">
        <v>33</v>
      </c>
      <c r="H2679" t="s">
        <v>34</v>
      </c>
      <c r="I2679" t="s">
        <v>6145</v>
      </c>
      <c r="L2679" s="8">
        <v>1</v>
      </c>
      <c r="M2679" t="s">
        <v>36</v>
      </c>
      <c r="N2679" t="str">
        <f>IF(AND(PESQUISA!$B$3&lt;&gt;"",OR(PESQUISA!$B$4="TODAS",B2679=PESQUISA!$B$4),ISNUMBER(SEARCH(PESQUISA!$B$3,D2679))),ROW()-1,"")</f>
        <v/>
      </c>
    </row>
    <row r="2680" spans="1:14" x14ac:dyDescent="0.3">
      <c r="A2680" t="s">
        <v>8105</v>
      </c>
      <c r="B2680" t="s">
        <v>29</v>
      </c>
      <c r="C2680" t="s">
        <v>8106</v>
      </c>
      <c r="D2680" t="s">
        <v>8107</v>
      </c>
      <c r="E2680" t="s">
        <v>6144</v>
      </c>
      <c r="F2680" s="7">
        <v>9.57</v>
      </c>
      <c r="G2680" t="s">
        <v>33</v>
      </c>
      <c r="H2680" t="s">
        <v>34</v>
      </c>
      <c r="I2680" t="s">
        <v>6145</v>
      </c>
      <c r="L2680" s="8">
        <v>0</v>
      </c>
      <c r="M2680" t="s">
        <v>36</v>
      </c>
      <c r="N2680" t="str">
        <f>IF(AND(PESQUISA!$B$3&lt;&gt;"",OR(PESQUISA!$B$4="TODAS",B2680=PESQUISA!$B$4),ISNUMBER(SEARCH(PESQUISA!$B$3,D2680))),ROW()-1,"")</f>
        <v/>
      </c>
    </row>
    <row r="2681" spans="1:14" x14ac:dyDescent="0.3">
      <c r="A2681" t="s">
        <v>8108</v>
      </c>
      <c r="B2681" t="s">
        <v>29</v>
      </c>
      <c r="C2681" t="s">
        <v>8109</v>
      </c>
      <c r="D2681" t="s">
        <v>8110</v>
      </c>
      <c r="E2681" t="s">
        <v>6144</v>
      </c>
      <c r="G2681" t="s">
        <v>33</v>
      </c>
      <c r="H2681" t="s">
        <v>34</v>
      </c>
      <c r="I2681" t="s">
        <v>6145</v>
      </c>
      <c r="M2681" t="s">
        <v>53</v>
      </c>
      <c r="N2681" t="str">
        <f>IF(AND(PESQUISA!$B$3&lt;&gt;"",OR(PESQUISA!$B$4="TODAS",B2681=PESQUISA!$B$4),ISNUMBER(SEARCH(PESQUISA!$B$3,D2681))),ROW()-1,"")</f>
        <v/>
      </c>
    </row>
    <row r="2682" spans="1:14" x14ac:dyDescent="0.3">
      <c r="A2682" t="s">
        <v>8111</v>
      </c>
      <c r="B2682" t="s">
        <v>29</v>
      </c>
      <c r="C2682" t="s">
        <v>8112</v>
      </c>
      <c r="D2682" t="s">
        <v>8113</v>
      </c>
      <c r="E2682" t="s">
        <v>6144</v>
      </c>
      <c r="G2682" t="s">
        <v>33</v>
      </c>
      <c r="H2682" t="s">
        <v>34</v>
      </c>
      <c r="I2682" t="s">
        <v>6145</v>
      </c>
      <c r="M2682" t="s">
        <v>53</v>
      </c>
      <c r="N2682" t="str">
        <f>IF(AND(PESQUISA!$B$3&lt;&gt;"",OR(PESQUISA!$B$4="TODAS",B2682=PESQUISA!$B$4),ISNUMBER(SEARCH(PESQUISA!$B$3,D2682))),ROW()-1,"")</f>
        <v/>
      </c>
    </row>
    <row r="2683" spans="1:14" x14ac:dyDescent="0.3">
      <c r="A2683" t="s">
        <v>8114</v>
      </c>
      <c r="B2683" t="s">
        <v>29</v>
      </c>
      <c r="C2683" t="s">
        <v>8115</v>
      </c>
      <c r="D2683" t="s">
        <v>8116</v>
      </c>
      <c r="E2683" t="s">
        <v>6144</v>
      </c>
      <c r="G2683" t="s">
        <v>33</v>
      </c>
      <c r="H2683" t="s">
        <v>34</v>
      </c>
      <c r="I2683" t="s">
        <v>6145</v>
      </c>
      <c r="M2683" t="s">
        <v>53</v>
      </c>
      <c r="N2683" t="str">
        <f>IF(AND(PESQUISA!$B$3&lt;&gt;"",OR(PESQUISA!$B$4="TODAS",B2683=PESQUISA!$B$4),ISNUMBER(SEARCH(PESQUISA!$B$3,D2683))),ROW()-1,"")</f>
        <v/>
      </c>
    </row>
    <row r="2684" spans="1:14" x14ac:dyDescent="0.3">
      <c r="A2684" t="s">
        <v>8117</v>
      </c>
      <c r="B2684" t="s">
        <v>29</v>
      </c>
      <c r="C2684" t="s">
        <v>8118</v>
      </c>
      <c r="D2684" t="s">
        <v>8119</v>
      </c>
      <c r="E2684" t="s">
        <v>6144</v>
      </c>
      <c r="F2684" s="7">
        <v>1.51</v>
      </c>
      <c r="G2684" t="s">
        <v>33</v>
      </c>
      <c r="H2684" t="s">
        <v>34</v>
      </c>
      <c r="I2684" t="s">
        <v>6145</v>
      </c>
      <c r="L2684" s="8">
        <v>0</v>
      </c>
      <c r="M2684" t="s">
        <v>36</v>
      </c>
      <c r="N2684" t="str">
        <f>IF(AND(PESQUISA!$B$3&lt;&gt;"",OR(PESQUISA!$B$4="TODAS",B2684=PESQUISA!$B$4),ISNUMBER(SEARCH(PESQUISA!$B$3,D2684))),ROW()-1,"")</f>
        <v/>
      </c>
    </row>
    <row r="2685" spans="1:14" x14ac:dyDescent="0.3">
      <c r="A2685" t="s">
        <v>8120</v>
      </c>
      <c r="B2685" t="s">
        <v>29</v>
      </c>
      <c r="C2685" t="s">
        <v>8121</v>
      </c>
      <c r="D2685" t="s">
        <v>8122</v>
      </c>
      <c r="E2685" t="s">
        <v>6144</v>
      </c>
      <c r="F2685" s="7">
        <v>0.59</v>
      </c>
      <c r="G2685" t="s">
        <v>33</v>
      </c>
      <c r="H2685" t="s">
        <v>34</v>
      </c>
      <c r="I2685" t="s">
        <v>6145</v>
      </c>
      <c r="L2685" s="8">
        <v>1</v>
      </c>
      <c r="M2685" t="s">
        <v>36</v>
      </c>
      <c r="N2685" t="str">
        <f>IF(AND(PESQUISA!$B$3&lt;&gt;"",OR(PESQUISA!$B$4="TODAS",B2685=PESQUISA!$B$4),ISNUMBER(SEARCH(PESQUISA!$B$3,D2685))),ROW()-1,"")</f>
        <v/>
      </c>
    </row>
    <row r="2686" spans="1:14" x14ac:dyDescent="0.3">
      <c r="A2686" t="s">
        <v>8123</v>
      </c>
      <c r="B2686" t="s">
        <v>29</v>
      </c>
      <c r="C2686" t="s">
        <v>8124</v>
      </c>
      <c r="D2686" t="s">
        <v>8125</v>
      </c>
      <c r="E2686" t="s">
        <v>6144</v>
      </c>
      <c r="F2686" s="7">
        <v>0.13</v>
      </c>
      <c r="G2686" t="s">
        <v>33</v>
      </c>
      <c r="H2686" t="s">
        <v>34</v>
      </c>
      <c r="I2686" t="s">
        <v>6145</v>
      </c>
      <c r="L2686" s="8">
        <v>1</v>
      </c>
      <c r="M2686" t="s">
        <v>36</v>
      </c>
      <c r="N2686" t="str">
        <f>IF(AND(PESQUISA!$B$3&lt;&gt;"",OR(PESQUISA!$B$4="TODAS",B2686=PESQUISA!$B$4),ISNUMBER(SEARCH(PESQUISA!$B$3,D2686))),ROW()-1,"")</f>
        <v/>
      </c>
    </row>
    <row r="2687" spans="1:14" x14ac:dyDescent="0.3">
      <c r="A2687" t="s">
        <v>8126</v>
      </c>
      <c r="B2687" t="s">
        <v>29</v>
      </c>
      <c r="C2687" t="s">
        <v>8127</v>
      </c>
      <c r="D2687" t="s">
        <v>8128</v>
      </c>
      <c r="E2687" t="s">
        <v>6144</v>
      </c>
      <c r="F2687" s="7">
        <v>0.46</v>
      </c>
      <c r="G2687" t="s">
        <v>33</v>
      </c>
      <c r="H2687" t="s">
        <v>34</v>
      </c>
      <c r="I2687" t="s">
        <v>6145</v>
      </c>
      <c r="L2687" s="8">
        <v>1</v>
      </c>
      <c r="M2687" t="s">
        <v>36</v>
      </c>
      <c r="N2687" t="str">
        <f>IF(AND(PESQUISA!$B$3&lt;&gt;"",OR(PESQUISA!$B$4="TODAS",B2687=PESQUISA!$B$4),ISNUMBER(SEARCH(PESQUISA!$B$3,D2687))),ROW()-1,"")</f>
        <v/>
      </c>
    </row>
    <row r="2688" spans="1:14" x14ac:dyDescent="0.3">
      <c r="A2688" t="s">
        <v>8129</v>
      </c>
      <c r="B2688" t="s">
        <v>29</v>
      </c>
      <c r="C2688" t="s">
        <v>8130</v>
      </c>
      <c r="D2688" t="s">
        <v>8131</v>
      </c>
      <c r="E2688" t="s">
        <v>6144</v>
      </c>
      <c r="F2688" s="7">
        <v>2.99</v>
      </c>
      <c r="G2688" t="s">
        <v>33</v>
      </c>
      <c r="H2688" t="s">
        <v>34</v>
      </c>
      <c r="I2688" t="s">
        <v>6145</v>
      </c>
      <c r="L2688" s="8">
        <v>0</v>
      </c>
      <c r="M2688" t="s">
        <v>36</v>
      </c>
      <c r="N2688" t="str">
        <f>IF(AND(PESQUISA!$B$3&lt;&gt;"",OR(PESQUISA!$B$4="TODAS",B2688=PESQUISA!$B$4),ISNUMBER(SEARCH(PESQUISA!$B$3,D2688))),ROW()-1,"")</f>
        <v/>
      </c>
    </row>
    <row r="2689" spans="1:14" x14ac:dyDescent="0.3">
      <c r="A2689" t="s">
        <v>8132</v>
      </c>
      <c r="B2689" t="s">
        <v>29</v>
      </c>
      <c r="C2689" t="s">
        <v>8133</v>
      </c>
      <c r="D2689" t="s">
        <v>8134</v>
      </c>
      <c r="E2689" t="s">
        <v>6144</v>
      </c>
      <c r="G2689" t="s">
        <v>33</v>
      </c>
      <c r="H2689" t="s">
        <v>34</v>
      </c>
      <c r="I2689" t="s">
        <v>6145</v>
      </c>
      <c r="M2689" t="s">
        <v>53</v>
      </c>
      <c r="N2689" t="str">
        <f>IF(AND(PESQUISA!$B$3&lt;&gt;"",OR(PESQUISA!$B$4="TODAS",B2689=PESQUISA!$B$4),ISNUMBER(SEARCH(PESQUISA!$B$3,D2689))),ROW()-1,"")</f>
        <v/>
      </c>
    </row>
    <row r="2690" spans="1:14" x14ac:dyDescent="0.3">
      <c r="A2690" t="s">
        <v>8135</v>
      </c>
      <c r="B2690" t="s">
        <v>29</v>
      </c>
      <c r="C2690" t="s">
        <v>8136</v>
      </c>
      <c r="D2690" t="s">
        <v>8137</v>
      </c>
      <c r="E2690" t="s">
        <v>6144</v>
      </c>
      <c r="G2690" t="s">
        <v>33</v>
      </c>
      <c r="H2690" t="s">
        <v>34</v>
      </c>
      <c r="I2690" t="s">
        <v>6145</v>
      </c>
      <c r="M2690" t="s">
        <v>53</v>
      </c>
      <c r="N2690" t="str">
        <f>IF(AND(PESQUISA!$B$3&lt;&gt;"",OR(PESQUISA!$B$4="TODAS",B2690=PESQUISA!$B$4),ISNUMBER(SEARCH(PESQUISA!$B$3,D2690))),ROW()-1,"")</f>
        <v/>
      </c>
    </row>
    <row r="2691" spans="1:14" x14ac:dyDescent="0.3">
      <c r="A2691" t="s">
        <v>8138</v>
      </c>
      <c r="B2691" t="s">
        <v>29</v>
      </c>
      <c r="C2691" t="s">
        <v>8139</v>
      </c>
      <c r="D2691" t="s">
        <v>8140</v>
      </c>
      <c r="E2691" t="s">
        <v>6144</v>
      </c>
      <c r="G2691" t="s">
        <v>33</v>
      </c>
      <c r="H2691" t="s">
        <v>34</v>
      </c>
      <c r="I2691" t="s">
        <v>6145</v>
      </c>
      <c r="M2691" t="s">
        <v>53</v>
      </c>
      <c r="N2691" t="str">
        <f>IF(AND(PESQUISA!$B$3&lt;&gt;"",OR(PESQUISA!$B$4="TODAS",B2691=PESQUISA!$B$4),ISNUMBER(SEARCH(PESQUISA!$B$3,D2691))),ROW()-1,"")</f>
        <v/>
      </c>
    </row>
    <row r="2692" spans="1:14" x14ac:dyDescent="0.3">
      <c r="A2692" t="s">
        <v>8141</v>
      </c>
      <c r="B2692" t="s">
        <v>29</v>
      </c>
      <c r="C2692" t="s">
        <v>8142</v>
      </c>
      <c r="D2692" t="s">
        <v>8143</v>
      </c>
      <c r="E2692" t="s">
        <v>6144</v>
      </c>
      <c r="G2692" t="s">
        <v>33</v>
      </c>
      <c r="H2692" t="s">
        <v>34</v>
      </c>
      <c r="I2692" t="s">
        <v>6145</v>
      </c>
      <c r="M2692" t="s">
        <v>53</v>
      </c>
      <c r="N2692" t="str">
        <f>IF(AND(PESQUISA!$B$3&lt;&gt;"",OR(PESQUISA!$B$4="TODAS",B2692=PESQUISA!$B$4),ISNUMBER(SEARCH(PESQUISA!$B$3,D2692))),ROW()-1,"")</f>
        <v/>
      </c>
    </row>
    <row r="2693" spans="1:14" x14ac:dyDescent="0.3">
      <c r="A2693" t="s">
        <v>8144</v>
      </c>
      <c r="B2693" t="s">
        <v>29</v>
      </c>
      <c r="C2693" t="s">
        <v>8145</v>
      </c>
      <c r="D2693" t="s">
        <v>8146</v>
      </c>
      <c r="E2693" t="s">
        <v>6144</v>
      </c>
      <c r="F2693" s="7">
        <v>159.87</v>
      </c>
      <c r="G2693" t="s">
        <v>33</v>
      </c>
      <c r="H2693" t="s">
        <v>34</v>
      </c>
      <c r="I2693" t="s">
        <v>6145</v>
      </c>
      <c r="L2693" s="8">
        <v>0</v>
      </c>
      <c r="M2693" t="s">
        <v>36</v>
      </c>
      <c r="N2693" t="str">
        <f>IF(AND(PESQUISA!$B$3&lt;&gt;"",OR(PESQUISA!$B$4="TODAS",B2693=PESQUISA!$B$4),ISNUMBER(SEARCH(PESQUISA!$B$3,D2693))),ROW()-1,"")</f>
        <v/>
      </c>
    </row>
    <row r="2694" spans="1:14" x14ac:dyDescent="0.3">
      <c r="A2694" t="s">
        <v>8147</v>
      </c>
      <c r="B2694" t="s">
        <v>29</v>
      </c>
      <c r="C2694" t="s">
        <v>8148</v>
      </c>
      <c r="D2694" t="s">
        <v>8149</v>
      </c>
      <c r="E2694" t="s">
        <v>6144</v>
      </c>
      <c r="F2694" s="7">
        <v>6.05</v>
      </c>
      <c r="G2694" t="s">
        <v>33</v>
      </c>
      <c r="H2694" t="s">
        <v>34</v>
      </c>
      <c r="I2694" t="s">
        <v>6145</v>
      </c>
      <c r="L2694" s="8">
        <v>0</v>
      </c>
      <c r="M2694" t="s">
        <v>36</v>
      </c>
      <c r="N2694" t="str">
        <f>IF(AND(PESQUISA!$B$3&lt;&gt;"",OR(PESQUISA!$B$4="TODAS",B2694=PESQUISA!$B$4),ISNUMBER(SEARCH(PESQUISA!$B$3,D2694))),ROW()-1,"")</f>
        <v/>
      </c>
    </row>
    <row r="2695" spans="1:14" x14ac:dyDescent="0.3">
      <c r="A2695" t="s">
        <v>8150</v>
      </c>
      <c r="B2695" t="s">
        <v>29</v>
      </c>
      <c r="C2695" t="s">
        <v>8151</v>
      </c>
      <c r="D2695" t="s">
        <v>8152</v>
      </c>
      <c r="E2695" t="s">
        <v>6144</v>
      </c>
      <c r="F2695" s="7">
        <v>1.39</v>
      </c>
      <c r="G2695" t="s">
        <v>33</v>
      </c>
      <c r="H2695" t="s">
        <v>34</v>
      </c>
      <c r="I2695" t="s">
        <v>6145</v>
      </c>
      <c r="L2695" s="8">
        <v>0</v>
      </c>
      <c r="M2695" t="s">
        <v>36</v>
      </c>
      <c r="N2695" t="str">
        <f>IF(AND(PESQUISA!$B$3&lt;&gt;"",OR(PESQUISA!$B$4="TODAS",B2695=PESQUISA!$B$4),ISNUMBER(SEARCH(PESQUISA!$B$3,D2695))),ROW()-1,"")</f>
        <v/>
      </c>
    </row>
    <row r="2696" spans="1:14" x14ac:dyDescent="0.3">
      <c r="A2696" t="s">
        <v>8153</v>
      </c>
      <c r="B2696" t="s">
        <v>29</v>
      </c>
      <c r="C2696" t="s">
        <v>8154</v>
      </c>
      <c r="D2696" t="s">
        <v>8155</v>
      </c>
      <c r="E2696" t="s">
        <v>6144</v>
      </c>
      <c r="F2696" s="7">
        <v>7.56</v>
      </c>
      <c r="G2696" t="s">
        <v>33</v>
      </c>
      <c r="H2696" t="s">
        <v>34</v>
      </c>
      <c r="I2696" t="s">
        <v>6145</v>
      </c>
      <c r="L2696" s="8">
        <v>0</v>
      </c>
      <c r="M2696" t="s">
        <v>36</v>
      </c>
      <c r="N2696" t="str">
        <f>IF(AND(PESQUISA!$B$3&lt;&gt;"",OR(PESQUISA!$B$4="TODAS",B2696=PESQUISA!$B$4),ISNUMBER(SEARCH(PESQUISA!$B$3,D2696))),ROW()-1,"")</f>
        <v/>
      </c>
    </row>
    <row r="2697" spans="1:14" x14ac:dyDescent="0.3">
      <c r="A2697" t="s">
        <v>8156</v>
      </c>
      <c r="B2697" t="s">
        <v>29</v>
      </c>
      <c r="C2697" t="s">
        <v>8157</v>
      </c>
      <c r="D2697" t="s">
        <v>8158</v>
      </c>
      <c r="E2697" t="s">
        <v>6144</v>
      </c>
      <c r="F2697" s="7">
        <v>1.25</v>
      </c>
      <c r="G2697" t="s">
        <v>33</v>
      </c>
      <c r="H2697" t="s">
        <v>34</v>
      </c>
      <c r="I2697" t="s">
        <v>6145</v>
      </c>
      <c r="L2697" s="8">
        <v>0</v>
      </c>
      <c r="M2697" t="s">
        <v>36</v>
      </c>
      <c r="N2697" t="str">
        <f>IF(AND(PESQUISA!$B$3&lt;&gt;"",OR(PESQUISA!$B$4="TODAS",B2697=PESQUISA!$B$4),ISNUMBER(SEARCH(PESQUISA!$B$3,D2697))),ROW()-1,"")</f>
        <v/>
      </c>
    </row>
    <row r="2698" spans="1:14" x14ac:dyDescent="0.3">
      <c r="A2698" t="s">
        <v>8159</v>
      </c>
      <c r="B2698" t="s">
        <v>29</v>
      </c>
      <c r="C2698" t="s">
        <v>8160</v>
      </c>
      <c r="D2698" t="s">
        <v>8161</v>
      </c>
      <c r="E2698" t="s">
        <v>6144</v>
      </c>
      <c r="F2698" s="7">
        <v>8.02</v>
      </c>
      <c r="G2698" t="s">
        <v>33</v>
      </c>
      <c r="H2698" t="s">
        <v>34</v>
      </c>
      <c r="I2698" t="s">
        <v>6145</v>
      </c>
      <c r="L2698" s="8">
        <v>0</v>
      </c>
      <c r="M2698" t="s">
        <v>36</v>
      </c>
      <c r="N2698" t="str">
        <f>IF(AND(PESQUISA!$B$3&lt;&gt;"",OR(PESQUISA!$B$4="TODAS",B2698=PESQUISA!$B$4),ISNUMBER(SEARCH(PESQUISA!$B$3,D2698))),ROW()-1,"")</f>
        <v/>
      </c>
    </row>
    <row r="2699" spans="1:14" x14ac:dyDescent="0.3">
      <c r="A2699" t="s">
        <v>8162</v>
      </c>
      <c r="B2699" t="s">
        <v>29</v>
      </c>
      <c r="C2699" t="s">
        <v>8163</v>
      </c>
      <c r="D2699" t="s">
        <v>8164</v>
      </c>
      <c r="E2699" t="s">
        <v>6144</v>
      </c>
      <c r="F2699" s="7">
        <v>1.85</v>
      </c>
      <c r="G2699" t="s">
        <v>33</v>
      </c>
      <c r="H2699" t="s">
        <v>34</v>
      </c>
      <c r="I2699" t="s">
        <v>6145</v>
      </c>
      <c r="L2699" s="8">
        <v>0</v>
      </c>
      <c r="M2699" t="s">
        <v>36</v>
      </c>
      <c r="N2699" t="str">
        <f>IF(AND(PESQUISA!$B$3&lt;&gt;"",OR(PESQUISA!$B$4="TODAS",B2699=PESQUISA!$B$4),ISNUMBER(SEARCH(PESQUISA!$B$3,D2699))),ROW()-1,"")</f>
        <v/>
      </c>
    </row>
    <row r="2700" spans="1:14" x14ac:dyDescent="0.3">
      <c r="A2700" t="s">
        <v>8165</v>
      </c>
      <c r="B2700" t="s">
        <v>29</v>
      </c>
      <c r="C2700" t="s">
        <v>8166</v>
      </c>
      <c r="D2700" t="s">
        <v>8167</v>
      </c>
      <c r="E2700" t="s">
        <v>6144</v>
      </c>
      <c r="F2700" s="7">
        <v>10.02</v>
      </c>
      <c r="G2700" t="s">
        <v>33</v>
      </c>
      <c r="H2700" t="s">
        <v>34</v>
      </c>
      <c r="I2700" t="s">
        <v>6145</v>
      </c>
      <c r="L2700" s="8">
        <v>0</v>
      </c>
      <c r="M2700" t="s">
        <v>36</v>
      </c>
      <c r="N2700" t="str">
        <f>IF(AND(PESQUISA!$B$3&lt;&gt;"",OR(PESQUISA!$B$4="TODAS",B2700=PESQUISA!$B$4),ISNUMBER(SEARCH(PESQUISA!$B$3,D2700))),ROW()-1,"")</f>
        <v/>
      </c>
    </row>
    <row r="2701" spans="1:14" x14ac:dyDescent="0.3">
      <c r="A2701" t="s">
        <v>8168</v>
      </c>
      <c r="B2701" t="s">
        <v>29</v>
      </c>
      <c r="C2701" t="s">
        <v>8169</v>
      </c>
      <c r="D2701" t="s">
        <v>8170</v>
      </c>
      <c r="E2701" t="s">
        <v>6144</v>
      </c>
      <c r="F2701" s="7">
        <v>1.25</v>
      </c>
      <c r="G2701" t="s">
        <v>33</v>
      </c>
      <c r="H2701" t="s">
        <v>34</v>
      </c>
      <c r="I2701" t="s">
        <v>6145</v>
      </c>
      <c r="L2701" s="8">
        <v>0</v>
      </c>
      <c r="M2701" t="s">
        <v>36</v>
      </c>
      <c r="N2701" t="str">
        <f>IF(AND(PESQUISA!$B$3&lt;&gt;"",OR(PESQUISA!$B$4="TODAS",B2701=PESQUISA!$B$4),ISNUMBER(SEARCH(PESQUISA!$B$3,D2701))),ROW()-1,"")</f>
        <v/>
      </c>
    </row>
    <row r="2702" spans="1:14" x14ac:dyDescent="0.3">
      <c r="A2702" t="s">
        <v>8171</v>
      </c>
      <c r="B2702" t="s">
        <v>29</v>
      </c>
      <c r="C2702" t="s">
        <v>8172</v>
      </c>
      <c r="D2702" t="s">
        <v>8173</v>
      </c>
      <c r="E2702" t="s">
        <v>6144</v>
      </c>
      <c r="F2702" s="7">
        <v>7.07</v>
      </c>
      <c r="G2702" t="s">
        <v>33</v>
      </c>
      <c r="H2702" t="s">
        <v>34</v>
      </c>
      <c r="I2702" t="s">
        <v>6145</v>
      </c>
      <c r="L2702" s="8">
        <v>0.9929</v>
      </c>
      <c r="M2702" t="s">
        <v>36</v>
      </c>
      <c r="N2702" t="str">
        <f>IF(AND(PESQUISA!$B$3&lt;&gt;"",OR(PESQUISA!$B$4="TODAS",B2702=PESQUISA!$B$4),ISNUMBER(SEARCH(PESQUISA!$B$3,D2702))),ROW()-1,"")</f>
        <v/>
      </c>
    </row>
    <row r="2703" spans="1:14" x14ac:dyDescent="0.3">
      <c r="A2703" t="s">
        <v>8174</v>
      </c>
      <c r="B2703" t="s">
        <v>29</v>
      </c>
      <c r="C2703" t="s">
        <v>8175</v>
      </c>
      <c r="D2703" t="s">
        <v>8176</v>
      </c>
      <c r="E2703" t="s">
        <v>6144</v>
      </c>
      <c r="F2703" s="7">
        <v>1.88</v>
      </c>
      <c r="G2703" t="s">
        <v>33</v>
      </c>
      <c r="H2703" t="s">
        <v>34</v>
      </c>
      <c r="I2703" t="s">
        <v>6145</v>
      </c>
      <c r="L2703" s="8">
        <v>1</v>
      </c>
      <c r="M2703" t="s">
        <v>36</v>
      </c>
      <c r="N2703" t="str">
        <f>IF(AND(PESQUISA!$B$3&lt;&gt;"",OR(PESQUISA!$B$4="TODAS",B2703=PESQUISA!$B$4),ISNUMBER(SEARCH(PESQUISA!$B$3,D2703))),ROW()-1,"")</f>
        <v/>
      </c>
    </row>
    <row r="2704" spans="1:14" x14ac:dyDescent="0.3">
      <c r="A2704" t="s">
        <v>8177</v>
      </c>
      <c r="B2704" t="s">
        <v>29</v>
      </c>
      <c r="C2704" t="s">
        <v>8178</v>
      </c>
      <c r="D2704" t="s">
        <v>8179</v>
      </c>
      <c r="E2704" t="s">
        <v>6144</v>
      </c>
      <c r="F2704" s="7">
        <v>8.85</v>
      </c>
      <c r="G2704" t="s">
        <v>33</v>
      </c>
      <c r="H2704" t="s">
        <v>34</v>
      </c>
      <c r="I2704" t="s">
        <v>6145</v>
      </c>
      <c r="L2704" s="8">
        <v>0.99319999999999997</v>
      </c>
      <c r="M2704" t="s">
        <v>36</v>
      </c>
      <c r="N2704" t="str">
        <f>IF(AND(PESQUISA!$B$3&lt;&gt;"",OR(PESQUISA!$B$4="TODAS",B2704=PESQUISA!$B$4),ISNUMBER(SEARCH(PESQUISA!$B$3,D2704))),ROW()-1,"")</f>
        <v/>
      </c>
    </row>
    <row r="2705" spans="1:14" x14ac:dyDescent="0.3">
      <c r="A2705" t="s">
        <v>8180</v>
      </c>
      <c r="B2705" t="s">
        <v>29</v>
      </c>
      <c r="C2705" t="s">
        <v>8181</v>
      </c>
      <c r="D2705" t="s">
        <v>8182</v>
      </c>
      <c r="E2705" t="s">
        <v>6144</v>
      </c>
      <c r="F2705" s="7">
        <v>15.45</v>
      </c>
      <c r="G2705" t="s">
        <v>33</v>
      </c>
      <c r="H2705" t="s">
        <v>34</v>
      </c>
      <c r="I2705" t="s">
        <v>6145</v>
      </c>
      <c r="L2705" s="8">
        <v>0</v>
      </c>
      <c r="M2705" t="s">
        <v>36</v>
      </c>
      <c r="N2705" t="str">
        <f>IF(AND(PESQUISA!$B$3&lt;&gt;"",OR(PESQUISA!$B$4="TODAS",B2705=PESQUISA!$B$4),ISNUMBER(SEARCH(PESQUISA!$B$3,D2705))),ROW()-1,"")</f>
        <v/>
      </c>
    </row>
    <row r="2706" spans="1:14" x14ac:dyDescent="0.3">
      <c r="A2706" t="s">
        <v>8183</v>
      </c>
      <c r="B2706" t="s">
        <v>29</v>
      </c>
      <c r="C2706" t="s">
        <v>8184</v>
      </c>
      <c r="D2706" t="s">
        <v>8185</v>
      </c>
      <c r="E2706" t="s">
        <v>6144</v>
      </c>
      <c r="G2706" t="s">
        <v>33</v>
      </c>
      <c r="H2706" t="s">
        <v>34</v>
      </c>
      <c r="I2706" t="s">
        <v>6145</v>
      </c>
      <c r="M2706" t="s">
        <v>53</v>
      </c>
      <c r="N2706" t="str">
        <f>IF(AND(PESQUISA!$B$3&lt;&gt;"",OR(PESQUISA!$B$4="TODAS",B2706=PESQUISA!$B$4),ISNUMBER(SEARCH(PESQUISA!$B$3,D2706))),ROW()-1,"")</f>
        <v/>
      </c>
    </row>
    <row r="2707" spans="1:14" x14ac:dyDescent="0.3">
      <c r="A2707" t="s">
        <v>8186</v>
      </c>
      <c r="B2707" t="s">
        <v>29</v>
      </c>
      <c r="C2707" t="s">
        <v>8187</v>
      </c>
      <c r="D2707" t="s">
        <v>8188</v>
      </c>
      <c r="E2707" t="s">
        <v>6144</v>
      </c>
      <c r="G2707" t="s">
        <v>33</v>
      </c>
      <c r="H2707" t="s">
        <v>34</v>
      </c>
      <c r="I2707" t="s">
        <v>6145</v>
      </c>
      <c r="M2707" t="s">
        <v>53</v>
      </c>
      <c r="N2707" t="str">
        <f>IF(AND(PESQUISA!$B$3&lt;&gt;"",OR(PESQUISA!$B$4="TODAS",B2707=PESQUISA!$B$4),ISNUMBER(SEARCH(PESQUISA!$B$3,D2707))),ROW()-1,"")</f>
        <v/>
      </c>
    </row>
    <row r="2708" spans="1:14" x14ac:dyDescent="0.3">
      <c r="A2708" t="s">
        <v>8189</v>
      </c>
      <c r="B2708" t="s">
        <v>29</v>
      </c>
      <c r="C2708" t="s">
        <v>8190</v>
      </c>
      <c r="D2708" t="s">
        <v>8191</v>
      </c>
      <c r="E2708" t="s">
        <v>6144</v>
      </c>
      <c r="G2708" t="s">
        <v>33</v>
      </c>
      <c r="H2708" t="s">
        <v>34</v>
      </c>
      <c r="I2708" t="s">
        <v>6145</v>
      </c>
      <c r="M2708" t="s">
        <v>53</v>
      </c>
      <c r="N2708" t="str">
        <f>IF(AND(PESQUISA!$B$3&lt;&gt;"",OR(PESQUISA!$B$4="TODAS",B2708=PESQUISA!$B$4),ISNUMBER(SEARCH(PESQUISA!$B$3,D2708))),ROW()-1,"")</f>
        <v/>
      </c>
    </row>
    <row r="2709" spans="1:14" x14ac:dyDescent="0.3">
      <c r="A2709" t="s">
        <v>8192</v>
      </c>
      <c r="B2709" t="s">
        <v>29</v>
      </c>
      <c r="C2709" t="s">
        <v>8193</v>
      </c>
      <c r="D2709" t="s">
        <v>8194</v>
      </c>
      <c r="E2709" t="s">
        <v>6144</v>
      </c>
      <c r="F2709" s="7">
        <v>0.74</v>
      </c>
      <c r="G2709" t="s">
        <v>33</v>
      </c>
      <c r="H2709" t="s">
        <v>34</v>
      </c>
      <c r="I2709" t="s">
        <v>6145</v>
      </c>
      <c r="L2709" s="8">
        <v>0</v>
      </c>
      <c r="M2709" t="s">
        <v>36</v>
      </c>
      <c r="N2709" t="str">
        <f>IF(AND(PESQUISA!$B$3&lt;&gt;"",OR(PESQUISA!$B$4="TODAS",B2709=PESQUISA!$B$4),ISNUMBER(SEARCH(PESQUISA!$B$3,D2709))),ROW()-1,"")</f>
        <v/>
      </c>
    </row>
    <row r="2710" spans="1:14" x14ac:dyDescent="0.3">
      <c r="A2710" t="s">
        <v>8195</v>
      </c>
      <c r="B2710" t="s">
        <v>29</v>
      </c>
      <c r="C2710" t="s">
        <v>8196</v>
      </c>
      <c r="D2710" t="s">
        <v>8197</v>
      </c>
      <c r="E2710" t="s">
        <v>6144</v>
      </c>
      <c r="F2710" s="7">
        <v>45.03</v>
      </c>
      <c r="G2710" t="s">
        <v>33</v>
      </c>
      <c r="H2710" t="s">
        <v>34</v>
      </c>
      <c r="I2710" t="s">
        <v>6145</v>
      </c>
      <c r="L2710" s="8">
        <v>0</v>
      </c>
      <c r="M2710" t="s">
        <v>36</v>
      </c>
      <c r="N2710" t="str">
        <f>IF(AND(PESQUISA!$B$3&lt;&gt;"",OR(PESQUISA!$B$4="TODAS",B2710=PESQUISA!$B$4),ISNUMBER(SEARCH(PESQUISA!$B$3,D2710))),ROW()-1,"")</f>
        <v/>
      </c>
    </row>
    <row r="2711" spans="1:14" x14ac:dyDescent="0.3">
      <c r="A2711" t="s">
        <v>8198</v>
      </c>
      <c r="B2711" t="s">
        <v>29</v>
      </c>
      <c r="C2711" t="s">
        <v>8199</v>
      </c>
      <c r="D2711" t="s">
        <v>8200</v>
      </c>
      <c r="E2711" t="s">
        <v>6144</v>
      </c>
      <c r="F2711" s="7">
        <v>11.9</v>
      </c>
      <c r="G2711" t="s">
        <v>33</v>
      </c>
      <c r="H2711" t="s">
        <v>34</v>
      </c>
      <c r="I2711" t="s">
        <v>6145</v>
      </c>
      <c r="L2711" s="8">
        <v>0</v>
      </c>
      <c r="M2711" t="s">
        <v>36</v>
      </c>
      <c r="N2711" t="str">
        <f>IF(AND(PESQUISA!$B$3&lt;&gt;"",OR(PESQUISA!$B$4="TODAS",B2711=PESQUISA!$B$4),ISNUMBER(SEARCH(PESQUISA!$B$3,D2711))),ROW()-1,"")</f>
        <v/>
      </c>
    </row>
    <row r="2712" spans="1:14" x14ac:dyDescent="0.3">
      <c r="A2712" t="s">
        <v>8201</v>
      </c>
      <c r="B2712" t="s">
        <v>29</v>
      </c>
      <c r="C2712" t="s">
        <v>8202</v>
      </c>
      <c r="D2712" t="s">
        <v>8203</v>
      </c>
      <c r="E2712" t="s">
        <v>6144</v>
      </c>
      <c r="F2712" s="7">
        <v>56.29</v>
      </c>
      <c r="G2712" t="s">
        <v>33</v>
      </c>
      <c r="H2712" t="s">
        <v>34</v>
      </c>
      <c r="I2712" t="s">
        <v>6145</v>
      </c>
      <c r="L2712" s="8">
        <v>0</v>
      </c>
      <c r="M2712" t="s">
        <v>36</v>
      </c>
      <c r="N2712" t="str">
        <f>IF(AND(PESQUISA!$B$3&lt;&gt;"",OR(PESQUISA!$B$4="TODAS",B2712=PESQUISA!$B$4),ISNUMBER(SEARCH(PESQUISA!$B$3,D2712))),ROW()-1,"")</f>
        <v/>
      </c>
    </row>
    <row r="2713" spans="1:14" x14ac:dyDescent="0.3">
      <c r="A2713" t="s">
        <v>8204</v>
      </c>
      <c r="B2713" t="s">
        <v>29</v>
      </c>
      <c r="C2713" t="s">
        <v>8205</v>
      </c>
      <c r="D2713" t="s">
        <v>8206</v>
      </c>
      <c r="E2713" t="s">
        <v>6144</v>
      </c>
      <c r="F2713" s="7">
        <v>72.67</v>
      </c>
      <c r="G2713" t="s">
        <v>33</v>
      </c>
      <c r="H2713" t="s">
        <v>34</v>
      </c>
      <c r="I2713" t="s">
        <v>6145</v>
      </c>
      <c r="L2713" s="8">
        <v>0</v>
      </c>
      <c r="M2713" t="s">
        <v>36</v>
      </c>
      <c r="N2713" t="str">
        <f>IF(AND(PESQUISA!$B$3&lt;&gt;"",OR(PESQUISA!$B$4="TODAS",B2713=PESQUISA!$B$4),ISNUMBER(SEARCH(PESQUISA!$B$3,D2713))),ROW()-1,"")</f>
        <v/>
      </c>
    </row>
    <row r="2714" spans="1:14" x14ac:dyDescent="0.3">
      <c r="A2714" t="s">
        <v>8207</v>
      </c>
      <c r="B2714" t="s">
        <v>29</v>
      </c>
      <c r="C2714" t="s">
        <v>8208</v>
      </c>
      <c r="D2714" t="s">
        <v>8209</v>
      </c>
      <c r="E2714" t="s">
        <v>6144</v>
      </c>
      <c r="F2714" s="7">
        <v>32.479999999999997</v>
      </c>
      <c r="G2714" t="s">
        <v>33</v>
      </c>
      <c r="H2714" t="s">
        <v>34</v>
      </c>
      <c r="I2714" t="s">
        <v>6145</v>
      </c>
      <c r="L2714" s="8">
        <v>0</v>
      </c>
      <c r="M2714" t="s">
        <v>36</v>
      </c>
      <c r="N2714" t="str">
        <f>IF(AND(PESQUISA!$B$3&lt;&gt;"",OR(PESQUISA!$B$4="TODAS",B2714=PESQUISA!$B$4),ISNUMBER(SEARCH(PESQUISA!$B$3,D2714))),ROW()-1,"")</f>
        <v/>
      </c>
    </row>
    <row r="2715" spans="1:14" x14ac:dyDescent="0.3">
      <c r="A2715" t="s">
        <v>8210</v>
      </c>
      <c r="B2715" t="s">
        <v>29</v>
      </c>
      <c r="C2715" t="s">
        <v>8211</v>
      </c>
      <c r="D2715" t="s">
        <v>8212</v>
      </c>
      <c r="E2715" t="s">
        <v>6144</v>
      </c>
      <c r="F2715" s="7">
        <v>8.58</v>
      </c>
      <c r="G2715" t="s">
        <v>33</v>
      </c>
      <c r="H2715" t="s">
        <v>34</v>
      </c>
      <c r="I2715" t="s">
        <v>6145</v>
      </c>
      <c r="L2715" s="8">
        <v>0</v>
      </c>
      <c r="M2715" t="s">
        <v>36</v>
      </c>
      <c r="N2715" t="str">
        <f>IF(AND(PESQUISA!$B$3&lt;&gt;"",OR(PESQUISA!$B$4="TODAS",B2715=PESQUISA!$B$4),ISNUMBER(SEARCH(PESQUISA!$B$3,D2715))),ROW()-1,"")</f>
        <v/>
      </c>
    </row>
    <row r="2716" spans="1:14" x14ac:dyDescent="0.3">
      <c r="A2716" t="s">
        <v>8213</v>
      </c>
      <c r="B2716" t="s">
        <v>29</v>
      </c>
      <c r="C2716" t="s">
        <v>8214</v>
      </c>
      <c r="D2716" t="s">
        <v>8215</v>
      </c>
      <c r="E2716" t="s">
        <v>6144</v>
      </c>
      <c r="F2716" s="7">
        <v>40.6</v>
      </c>
      <c r="G2716" t="s">
        <v>33</v>
      </c>
      <c r="H2716" t="s">
        <v>34</v>
      </c>
      <c r="I2716" t="s">
        <v>6145</v>
      </c>
      <c r="L2716" s="8">
        <v>0</v>
      </c>
      <c r="M2716" t="s">
        <v>36</v>
      </c>
      <c r="N2716" t="str">
        <f>IF(AND(PESQUISA!$B$3&lt;&gt;"",OR(PESQUISA!$B$4="TODAS",B2716=PESQUISA!$B$4),ISNUMBER(SEARCH(PESQUISA!$B$3,D2716))),ROW()-1,"")</f>
        <v/>
      </c>
    </row>
    <row r="2717" spans="1:14" x14ac:dyDescent="0.3">
      <c r="A2717" t="s">
        <v>8216</v>
      </c>
      <c r="B2717" t="s">
        <v>29</v>
      </c>
      <c r="C2717" t="s">
        <v>8217</v>
      </c>
      <c r="D2717" t="s">
        <v>8218</v>
      </c>
      <c r="E2717" t="s">
        <v>6144</v>
      </c>
      <c r="F2717" s="7">
        <v>47.21</v>
      </c>
      <c r="G2717" t="s">
        <v>33</v>
      </c>
      <c r="H2717" t="s">
        <v>34</v>
      </c>
      <c r="I2717" t="s">
        <v>6145</v>
      </c>
      <c r="L2717" s="8">
        <v>0</v>
      </c>
      <c r="M2717" t="s">
        <v>36</v>
      </c>
      <c r="N2717" t="str">
        <f>IF(AND(PESQUISA!$B$3&lt;&gt;"",OR(PESQUISA!$B$4="TODAS",B2717=PESQUISA!$B$4),ISNUMBER(SEARCH(PESQUISA!$B$3,D2717))),ROW()-1,"")</f>
        <v/>
      </c>
    </row>
    <row r="2718" spans="1:14" x14ac:dyDescent="0.3">
      <c r="A2718" t="s">
        <v>8219</v>
      </c>
      <c r="B2718" t="s">
        <v>29</v>
      </c>
      <c r="C2718" t="s">
        <v>8220</v>
      </c>
      <c r="D2718" t="s">
        <v>8221</v>
      </c>
      <c r="E2718" t="s">
        <v>6144</v>
      </c>
      <c r="G2718" t="s">
        <v>33</v>
      </c>
      <c r="H2718" t="s">
        <v>34</v>
      </c>
      <c r="I2718" t="s">
        <v>6145</v>
      </c>
      <c r="M2718" t="s">
        <v>53</v>
      </c>
      <c r="N2718" t="str">
        <f>IF(AND(PESQUISA!$B$3&lt;&gt;"",OR(PESQUISA!$B$4="TODAS",B2718=PESQUISA!$B$4),ISNUMBER(SEARCH(PESQUISA!$B$3,D2718))),ROW()-1,"")</f>
        <v/>
      </c>
    </row>
    <row r="2719" spans="1:14" x14ac:dyDescent="0.3">
      <c r="A2719" t="s">
        <v>8222</v>
      </c>
      <c r="B2719" t="s">
        <v>29</v>
      </c>
      <c r="C2719" t="s">
        <v>8223</v>
      </c>
      <c r="D2719" t="s">
        <v>8224</v>
      </c>
      <c r="E2719" t="s">
        <v>6144</v>
      </c>
      <c r="G2719" t="s">
        <v>33</v>
      </c>
      <c r="H2719" t="s">
        <v>34</v>
      </c>
      <c r="I2719" t="s">
        <v>6145</v>
      </c>
      <c r="M2719" t="s">
        <v>53</v>
      </c>
      <c r="N2719" t="str">
        <f>IF(AND(PESQUISA!$B$3&lt;&gt;"",OR(PESQUISA!$B$4="TODAS",B2719=PESQUISA!$B$4),ISNUMBER(SEARCH(PESQUISA!$B$3,D2719))),ROW()-1,"")</f>
        <v/>
      </c>
    </row>
    <row r="2720" spans="1:14" x14ac:dyDescent="0.3">
      <c r="A2720" t="s">
        <v>8225</v>
      </c>
      <c r="B2720" t="s">
        <v>29</v>
      </c>
      <c r="C2720" t="s">
        <v>8226</v>
      </c>
      <c r="D2720" t="s">
        <v>8227</v>
      </c>
      <c r="E2720" t="s">
        <v>6144</v>
      </c>
      <c r="G2720" t="s">
        <v>33</v>
      </c>
      <c r="H2720" t="s">
        <v>34</v>
      </c>
      <c r="I2720" t="s">
        <v>6145</v>
      </c>
      <c r="M2720" t="s">
        <v>53</v>
      </c>
      <c r="N2720" t="str">
        <f>IF(AND(PESQUISA!$B$3&lt;&gt;"",OR(PESQUISA!$B$4="TODAS",B2720=PESQUISA!$B$4),ISNUMBER(SEARCH(PESQUISA!$B$3,D2720))),ROW()-1,"")</f>
        <v/>
      </c>
    </row>
    <row r="2721" spans="1:14" x14ac:dyDescent="0.3">
      <c r="A2721" t="s">
        <v>8228</v>
      </c>
      <c r="B2721" t="s">
        <v>29</v>
      </c>
      <c r="C2721" t="s">
        <v>8229</v>
      </c>
      <c r="D2721" t="s">
        <v>8230</v>
      </c>
      <c r="E2721" t="s">
        <v>6144</v>
      </c>
      <c r="F2721" s="7">
        <v>1.51</v>
      </c>
      <c r="G2721" t="s">
        <v>33</v>
      </c>
      <c r="H2721" t="s">
        <v>34</v>
      </c>
      <c r="I2721" t="s">
        <v>6145</v>
      </c>
      <c r="L2721" s="8">
        <v>0</v>
      </c>
      <c r="M2721" t="s">
        <v>36</v>
      </c>
      <c r="N2721" t="str">
        <f>IF(AND(PESQUISA!$B$3&lt;&gt;"",OR(PESQUISA!$B$4="TODAS",B2721=PESQUISA!$B$4),ISNUMBER(SEARCH(PESQUISA!$B$3,D2721))),ROW()-1,"")</f>
        <v/>
      </c>
    </row>
    <row r="2722" spans="1:14" x14ac:dyDescent="0.3">
      <c r="A2722" t="s">
        <v>8231</v>
      </c>
      <c r="B2722" t="s">
        <v>29</v>
      </c>
      <c r="C2722" t="s">
        <v>8232</v>
      </c>
      <c r="D2722" t="s">
        <v>8233</v>
      </c>
      <c r="E2722" t="s">
        <v>6144</v>
      </c>
      <c r="F2722" s="7">
        <v>253.86</v>
      </c>
      <c r="G2722" t="s">
        <v>33</v>
      </c>
      <c r="H2722" t="s">
        <v>34</v>
      </c>
      <c r="I2722" t="s">
        <v>6145</v>
      </c>
      <c r="L2722" s="8">
        <v>1</v>
      </c>
      <c r="M2722" t="s">
        <v>36</v>
      </c>
      <c r="N2722" t="str">
        <f>IF(AND(PESQUISA!$B$3&lt;&gt;"",OR(PESQUISA!$B$4="TODAS",B2722=PESQUISA!$B$4),ISNUMBER(SEARCH(PESQUISA!$B$3,D2722))),ROW()-1,"")</f>
        <v/>
      </c>
    </row>
    <row r="2723" spans="1:14" x14ac:dyDescent="0.3">
      <c r="A2723" t="s">
        <v>8234</v>
      </c>
      <c r="B2723" t="s">
        <v>29</v>
      </c>
      <c r="C2723" t="s">
        <v>8235</v>
      </c>
      <c r="D2723" t="s">
        <v>8236</v>
      </c>
      <c r="E2723" t="s">
        <v>6144</v>
      </c>
      <c r="F2723" s="7">
        <v>77.73</v>
      </c>
      <c r="G2723" t="s">
        <v>33</v>
      </c>
      <c r="H2723" t="s">
        <v>34</v>
      </c>
      <c r="I2723" t="s">
        <v>6145</v>
      </c>
      <c r="L2723" s="8">
        <v>1</v>
      </c>
      <c r="M2723" t="s">
        <v>36</v>
      </c>
      <c r="N2723" t="str">
        <f>IF(AND(PESQUISA!$B$3&lt;&gt;"",OR(PESQUISA!$B$4="TODAS",B2723=PESQUISA!$B$4),ISNUMBER(SEARCH(PESQUISA!$B$3,D2723))),ROW()-1,"")</f>
        <v/>
      </c>
    </row>
    <row r="2724" spans="1:14" x14ac:dyDescent="0.3">
      <c r="A2724" t="s">
        <v>8237</v>
      </c>
      <c r="B2724" t="s">
        <v>29</v>
      </c>
      <c r="C2724" t="s">
        <v>8238</v>
      </c>
      <c r="D2724" t="s">
        <v>8239</v>
      </c>
      <c r="E2724" t="s">
        <v>6144</v>
      </c>
      <c r="F2724" s="7">
        <v>452.82</v>
      </c>
      <c r="G2724" t="s">
        <v>33</v>
      </c>
      <c r="H2724" t="s">
        <v>34</v>
      </c>
      <c r="I2724" t="s">
        <v>6145</v>
      </c>
      <c r="L2724" s="8">
        <v>1</v>
      </c>
      <c r="M2724" t="s">
        <v>36</v>
      </c>
      <c r="N2724" t="str">
        <f>IF(AND(PESQUISA!$B$3&lt;&gt;"",OR(PESQUISA!$B$4="TODAS",B2724=PESQUISA!$B$4),ISNUMBER(SEARCH(PESQUISA!$B$3,D2724))),ROW()-1,"")</f>
        <v/>
      </c>
    </row>
    <row r="2725" spans="1:14" x14ac:dyDescent="0.3">
      <c r="A2725" t="s">
        <v>8240</v>
      </c>
      <c r="B2725" t="s">
        <v>29</v>
      </c>
      <c r="C2725" t="s">
        <v>8241</v>
      </c>
      <c r="D2725" t="s">
        <v>8242</v>
      </c>
      <c r="E2725" t="s">
        <v>6144</v>
      </c>
      <c r="F2725" s="7">
        <v>389.09</v>
      </c>
      <c r="G2725" t="s">
        <v>33</v>
      </c>
      <c r="H2725" t="s">
        <v>34</v>
      </c>
      <c r="I2725" t="s">
        <v>6145</v>
      </c>
      <c r="L2725" s="8">
        <v>0</v>
      </c>
      <c r="M2725" t="s">
        <v>36</v>
      </c>
      <c r="N2725" t="str">
        <f>IF(AND(PESQUISA!$B$3&lt;&gt;"",OR(PESQUISA!$B$4="TODAS",B2725=PESQUISA!$B$4),ISNUMBER(SEARCH(PESQUISA!$B$3,D2725))),ROW()-1,"")</f>
        <v/>
      </c>
    </row>
    <row r="2726" spans="1:14" x14ac:dyDescent="0.3">
      <c r="A2726" t="s">
        <v>8243</v>
      </c>
      <c r="B2726" t="s">
        <v>29</v>
      </c>
      <c r="C2726" t="s">
        <v>8244</v>
      </c>
      <c r="D2726" t="s">
        <v>8245</v>
      </c>
      <c r="E2726" t="s">
        <v>6144</v>
      </c>
      <c r="G2726" t="s">
        <v>33</v>
      </c>
      <c r="H2726" t="s">
        <v>34</v>
      </c>
      <c r="I2726" t="s">
        <v>6145</v>
      </c>
      <c r="M2726" t="s">
        <v>53</v>
      </c>
      <c r="N2726" t="str">
        <f>IF(AND(PESQUISA!$B$3&lt;&gt;"",OR(PESQUISA!$B$4="TODAS",B2726=PESQUISA!$B$4),ISNUMBER(SEARCH(PESQUISA!$B$3,D2726))),ROW()-1,"")</f>
        <v/>
      </c>
    </row>
    <row r="2727" spans="1:14" x14ac:dyDescent="0.3">
      <c r="A2727" t="s">
        <v>8246</v>
      </c>
      <c r="B2727" t="s">
        <v>29</v>
      </c>
      <c r="C2727" t="s">
        <v>8247</v>
      </c>
      <c r="D2727" t="s">
        <v>8248</v>
      </c>
      <c r="E2727" t="s">
        <v>6144</v>
      </c>
      <c r="G2727" t="s">
        <v>33</v>
      </c>
      <c r="H2727" t="s">
        <v>34</v>
      </c>
      <c r="I2727" t="s">
        <v>6145</v>
      </c>
      <c r="M2727" t="s">
        <v>53</v>
      </c>
      <c r="N2727" t="str">
        <f>IF(AND(PESQUISA!$B$3&lt;&gt;"",OR(PESQUISA!$B$4="TODAS",B2727=PESQUISA!$B$4),ISNUMBER(SEARCH(PESQUISA!$B$3,D2727))),ROW()-1,"")</f>
        <v/>
      </c>
    </row>
    <row r="2728" spans="1:14" x14ac:dyDescent="0.3">
      <c r="A2728" t="s">
        <v>8249</v>
      </c>
      <c r="B2728" t="s">
        <v>29</v>
      </c>
      <c r="C2728" t="s">
        <v>8250</v>
      </c>
      <c r="D2728" t="s">
        <v>8251</v>
      </c>
      <c r="E2728" t="s">
        <v>6144</v>
      </c>
      <c r="G2728" t="s">
        <v>33</v>
      </c>
      <c r="H2728" t="s">
        <v>34</v>
      </c>
      <c r="I2728" t="s">
        <v>6145</v>
      </c>
      <c r="M2728" t="s">
        <v>53</v>
      </c>
      <c r="N2728" t="str">
        <f>IF(AND(PESQUISA!$B$3&lt;&gt;"",OR(PESQUISA!$B$4="TODAS",B2728=PESQUISA!$B$4),ISNUMBER(SEARCH(PESQUISA!$B$3,D2728))),ROW()-1,"")</f>
        <v/>
      </c>
    </row>
    <row r="2729" spans="1:14" x14ac:dyDescent="0.3">
      <c r="A2729" t="s">
        <v>8252</v>
      </c>
      <c r="B2729" t="s">
        <v>29</v>
      </c>
      <c r="C2729" t="s">
        <v>8253</v>
      </c>
      <c r="D2729" t="s">
        <v>8254</v>
      </c>
      <c r="E2729" t="s">
        <v>6144</v>
      </c>
      <c r="F2729" s="7">
        <v>40.6</v>
      </c>
      <c r="G2729" t="s">
        <v>33</v>
      </c>
      <c r="H2729" t="s">
        <v>34</v>
      </c>
      <c r="I2729" t="s">
        <v>6145</v>
      </c>
      <c r="L2729" s="8">
        <v>0</v>
      </c>
      <c r="M2729" t="s">
        <v>36</v>
      </c>
      <c r="N2729" t="str">
        <f>IF(AND(PESQUISA!$B$3&lt;&gt;"",OR(PESQUISA!$B$4="TODAS",B2729=PESQUISA!$B$4),ISNUMBER(SEARCH(PESQUISA!$B$3,D2729))),ROW()-1,"")</f>
        <v/>
      </c>
    </row>
    <row r="2730" spans="1:14" x14ac:dyDescent="0.3">
      <c r="A2730" t="s">
        <v>8255</v>
      </c>
      <c r="B2730" t="s">
        <v>29</v>
      </c>
      <c r="C2730" t="s">
        <v>8256</v>
      </c>
      <c r="D2730" t="s">
        <v>8257</v>
      </c>
      <c r="E2730" t="s">
        <v>6144</v>
      </c>
      <c r="F2730" s="7">
        <v>20.6</v>
      </c>
      <c r="G2730" t="s">
        <v>33</v>
      </c>
      <c r="H2730" t="s">
        <v>34</v>
      </c>
      <c r="I2730" t="s">
        <v>6145</v>
      </c>
      <c r="L2730" s="8">
        <v>0</v>
      </c>
      <c r="M2730" t="s">
        <v>36</v>
      </c>
      <c r="N2730" t="str">
        <f>IF(AND(PESQUISA!$B$3&lt;&gt;"",OR(PESQUISA!$B$4="TODAS",B2730=PESQUISA!$B$4),ISNUMBER(SEARCH(PESQUISA!$B$3,D2730))),ROW()-1,"")</f>
        <v/>
      </c>
    </row>
    <row r="2731" spans="1:14" x14ac:dyDescent="0.3">
      <c r="A2731" t="s">
        <v>8258</v>
      </c>
      <c r="B2731" t="s">
        <v>29</v>
      </c>
      <c r="C2731" t="s">
        <v>8259</v>
      </c>
      <c r="D2731" t="s">
        <v>8260</v>
      </c>
      <c r="E2731" t="s">
        <v>6144</v>
      </c>
      <c r="F2731" s="7">
        <v>5.44</v>
      </c>
      <c r="G2731" t="s">
        <v>33</v>
      </c>
      <c r="H2731" t="s">
        <v>34</v>
      </c>
      <c r="I2731" t="s">
        <v>6145</v>
      </c>
      <c r="L2731" s="8">
        <v>0</v>
      </c>
      <c r="M2731" t="s">
        <v>36</v>
      </c>
      <c r="N2731" t="str">
        <f>IF(AND(PESQUISA!$B$3&lt;&gt;"",OR(PESQUISA!$B$4="TODAS",B2731=PESQUISA!$B$4),ISNUMBER(SEARCH(PESQUISA!$B$3,D2731))),ROW()-1,"")</f>
        <v/>
      </c>
    </row>
    <row r="2732" spans="1:14" x14ac:dyDescent="0.3">
      <c r="A2732" t="s">
        <v>8261</v>
      </c>
      <c r="B2732" t="s">
        <v>29</v>
      </c>
      <c r="C2732" t="s">
        <v>8262</v>
      </c>
      <c r="D2732" t="s">
        <v>8263</v>
      </c>
      <c r="E2732" t="s">
        <v>6144</v>
      </c>
      <c r="F2732" s="7">
        <v>25.75</v>
      </c>
      <c r="G2732" t="s">
        <v>33</v>
      </c>
      <c r="H2732" t="s">
        <v>34</v>
      </c>
      <c r="I2732" t="s">
        <v>6145</v>
      </c>
      <c r="L2732" s="8">
        <v>0</v>
      </c>
      <c r="M2732" t="s">
        <v>36</v>
      </c>
      <c r="N2732" t="str">
        <f>IF(AND(PESQUISA!$B$3&lt;&gt;"",OR(PESQUISA!$B$4="TODAS",B2732=PESQUISA!$B$4),ISNUMBER(SEARCH(PESQUISA!$B$3,D2732))),ROW()-1,"")</f>
        <v/>
      </c>
    </row>
    <row r="2733" spans="1:14" x14ac:dyDescent="0.3">
      <c r="A2733" t="s">
        <v>8264</v>
      </c>
      <c r="B2733" t="s">
        <v>29</v>
      </c>
      <c r="C2733" t="s">
        <v>8265</v>
      </c>
      <c r="D2733" t="s">
        <v>8266</v>
      </c>
      <c r="E2733" t="s">
        <v>6144</v>
      </c>
      <c r="F2733" s="7">
        <v>47.33</v>
      </c>
      <c r="G2733" t="s">
        <v>33</v>
      </c>
      <c r="H2733" t="s">
        <v>34</v>
      </c>
      <c r="I2733" t="s">
        <v>6145</v>
      </c>
      <c r="L2733" s="8">
        <v>0</v>
      </c>
      <c r="M2733" t="s">
        <v>36</v>
      </c>
      <c r="N2733" t="str">
        <f>IF(AND(PESQUISA!$B$3&lt;&gt;"",OR(PESQUISA!$B$4="TODAS",B2733=PESQUISA!$B$4),ISNUMBER(SEARCH(PESQUISA!$B$3,D2733))),ROW()-1,"")</f>
        <v/>
      </c>
    </row>
    <row r="2734" spans="1:14" x14ac:dyDescent="0.3">
      <c r="A2734" t="s">
        <v>8267</v>
      </c>
      <c r="B2734" t="s">
        <v>29</v>
      </c>
      <c r="C2734" t="s">
        <v>8268</v>
      </c>
      <c r="D2734" t="s">
        <v>8269</v>
      </c>
      <c r="E2734" t="s">
        <v>6144</v>
      </c>
      <c r="F2734" s="7">
        <v>22.34</v>
      </c>
      <c r="G2734" t="s">
        <v>33</v>
      </c>
      <c r="H2734" t="s">
        <v>34</v>
      </c>
      <c r="I2734" t="s">
        <v>6145</v>
      </c>
      <c r="L2734" s="8">
        <v>0</v>
      </c>
      <c r="M2734" t="s">
        <v>36</v>
      </c>
      <c r="N2734" t="str">
        <f>IF(AND(PESQUISA!$B$3&lt;&gt;"",OR(PESQUISA!$B$4="TODAS",B2734=PESQUISA!$B$4),ISNUMBER(SEARCH(PESQUISA!$B$3,D2734))),ROW()-1,"")</f>
        <v/>
      </c>
    </row>
    <row r="2735" spans="1:14" x14ac:dyDescent="0.3">
      <c r="A2735" t="s">
        <v>8270</v>
      </c>
      <c r="B2735" t="s">
        <v>29</v>
      </c>
      <c r="C2735" t="s">
        <v>8271</v>
      </c>
      <c r="D2735" t="s">
        <v>8272</v>
      </c>
      <c r="E2735" t="s">
        <v>6144</v>
      </c>
      <c r="F2735" s="7">
        <v>5.9</v>
      </c>
      <c r="G2735" t="s">
        <v>33</v>
      </c>
      <c r="H2735" t="s">
        <v>34</v>
      </c>
      <c r="I2735" t="s">
        <v>6145</v>
      </c>
      <c r="L2735" s="8">
        <v>0</v>
      </c>
      <c r="M2735" t="s">
        <v>36</v>
      </c>
      <c r="N2735" t="str">
        <f>IF(AND(PESQUISA!$B$3&lt;&gt;"",OR(PESQUISA!$B$4="TODAS",B2735=PESQUISA!$B$4),ISNUMBER(SEARCH(PESQUISA!$B$3,D2735))),ROW()-1,"")</f>
        <v/>
      </c>
    </row>
    <row r="2736" spans="1:14" x14ac:dyDescent="0.3">
      <c r="A2736" t="s">
        <v>8273</v>
      </c>
      <c r="B2736" t="s">
        <v>29</v>
      </c>
      <c r="C2736" t="s">
        <v>8274</v>
      </c>
      <c r="D2736" t="s">
        <v>8275</v>
      </c>
      <c r="E2736" t="s">
        <v>6144</v>
      </c>
      <c r="F2736" s="7">
        <v>27.93</v>
      </c>
      <c r="G2736" t="s">
        <v>33</v>
      </c>
      <c r="H2736" t="s">
        <v>34</v>
      </c>
      <c r="I2736" t="s">
        <v>6145</v>
      </c>
      <c r="L2736" s="8">
        <v>0</v>
      </c>
      <c r="M2736" t="s">
        <v>36</v>
      </c>
      <c r="N2736" t="str">
        <f>IF(AND(PESQUISA!$B$3&lt;&gt;"",OR(PESQUISA!$B$4="TODAS",B2736=PESQUISA!$B$4),ISNUMBER(SEARCH(PESQUISA!$B$3,D2736))),ROW()-1,"")</f>
        <v/>
      </c>
    </row>
    <row r="2737" spans="1:14" x14ac:dyDescent="0.3">
      <c r="A2737" t="s">
        <v>8276</v>
      </c>
      <c r="B2737" t="s">
        <v>29</v>
      </c>
      <c r="C2737" t="s">
        <v>8277</v>
      </c>
      <c r="D2737" t="s">
        <v>8278</v>
      </c>
      <c r="E2737" t="s">
        <v>6144</v>
      </c>
      <c r="F2737" s="7">
        <v>43.13</v>
      </c>
      <c r="G2737" t="s">
        <v>33</v>
      </c>
      <c r="H2737" t="s">
        <v>34</v>
      </c>
      <c r="I2737" t="s">
        <v>6145</v>
      </c>
      <c r="L2737" s="8">
        <v>0</v>
      </c>
      <c r="M2737" t="s">
        <v>36</v>
      </c>
      <c r="N2737" t="str">
        <f>IF(AND(PESQUISA!$B$3&lt;&gt;"",OR(PESQUISA!$B$4="TODAS",B2737=PESQUISA!$B$4),ISNUMBER(SEARCH(PESQUISA!$B$3,D2737))),ROW()-1,"")</f>
        <v/>
      </c>
    </row>
    <row r="2738" spans="1:14" x14ac:dyDescent="0.3">
      <c r="A2738" t="s">
        <v>8279</v>
      </c>
      <c r="B2738" t="s">
        <v>29</v>
      </c>
      <c r="C2738" t="s">
        <v>8280</v>
      </c>
      <c r="D2738" t="s">
        <v>8281</v>
      </c>
      <c r="E2738" t="s">
        <v>6144</v>
      </c>
      <c r="F2738" s="7">
        <v>23.16</v>
      </c>
      <c r="G2738" t="s">
        <v>33</v>
      </c>
      <c r="H2738" t="s">
        <v>34</v>
      </c>
      <c r="I2738" t="s">
        <v>6145</v>
      </c>
      <c r="L2738" s="8">
        <v>0</v>
      </c>
      <c r="M2738" t="s">
        <v>36</v>
      </c>
      <c r="N2738" t="str">
        <f>IF(AND(PESQUISA!$B$3&lt;&gt;"",OR(PESQUISA!$B$4="TODAS",B2738=PESQUISA!$B$4),ISNUMBER(SEARCH(PESQUISA!$B$3,D2738))),ROW()-1,"")</f>
        <v/>
      </c>
    </row>
    <row r="2739" spans="1:14" x14ac:dyDescent="0.3">
      <c r="A2739" t="s">
        <v>8282</v>
      </c>
      <c r="B2739" t="s">
        <v>29</v>
      </c>
      <c r="C2739" t="s">
        <v>8283</v>
      </c>
      <c r="D2739" t="s">
        <v>8284</v>
      </c>
      <c r="E2739" t="s">
        <v>6144</v>
      </c>
      <c r="F2739" s="7">
        <v>6.12</v>
      </c>
      <c r="G2739" t="s">
        <v>33</v>
      </c>
      <c r="H2739" t="s">
        <v>34</v>
      </c>
      <c r="I2739" t="s">
        <v>6145</v>
      </c>
      <c r="L2739" s="8">
        <v>0</v>
      </c>
      <c r="M2739" t="s">
        <v>36</v>
      </c>
      <c r="N2739" t="str">
        <f>IF(AND(PESQUISA!$B$3&lt;&gt;"",OR(PESQUISA!$B$4="TODAS",B2739=PESQUISA!$B$4),ISNUMBER(SEARCH(PESQUISA!$B$3,D2739))),ROW()-1,"")</f>
        <v/>
      </c>
    </row>
    <row r="2740" spans="1:14" x14ac:dyDescent="0.3">
      <c r="A2740" t="s">
        <v>8285</v>
      </c>
      <c r="B2740" t="s">
        <v>29</v>
      </c>
      <c r="C2740" t="s">
        <v>8286</v>
      </c>
      <c r="D2740" t="s">
        <v>8287</v>
      </c>
      <c r="E2740" t="s">
        <v>6144</v>
      </c>
      <c r="F2740" s="7">
        <v>28.95</v>
      </c>
      <c r="G2740" t="s">
        <v>33</v>
      </c>
      <c r="H2740" t="s">
        <v>34</v>
      </c>
      <c r="I2740" t="s">
        <v>6145</v>
      </c>
      <c r="L2740" s="8">
        <v>0</v>
      </c>
      <c r="M2740" t="s">
        <v>36</v>
      </c>
      <c r="N2740" t="str">
        <f>IF(AND(PESQUISA!$B$3&lt;&gt;"",OR(PESQUISA!$B$4="TODAS",B2740=PESQUISA!$B$4),ISNUMBER(SEARCH(PESQUISA!$B$3,D2740))),ROW()-1,"")</f>
        <v/>
      </c>
    </row>
    <row r="2741" spans="1:14" x14ac:dyDescent="0.3">
      <c r="A2741" t="s">
        <v>8288</v>
      </c>
      <c r="B2741" t="s">
        <v>29</v>
      </c>
      <c r="C2741" t="s">
        <v>8289</v>
      </c>
      <c r="D2741" t="s">
        <v>8290</v>
      </c>
      <c r="E2741" t="s">
        <v>6144</v>
      </c>
      <c r="F2741" s="7">
        <v>52.71</v>
      </c>
      <c r="G2741" t="s">
        <v>33</v>
      </c>
      <c r="H2741" t="s">
        <v>34</v>
      </c>
      <c r="I2741" t="s">
        <v>6145</v>
      </c>
      <c r="L2741" s="8">
        <v>0</v>
      </c>
      <c r="M2741" t="s">
        <v>36</v>
      </c>
      <c r="N2741" t="str">
        <f>IF(AND(PESQUISA!$B$3&lt;&gt;"",OR(PESQUISA!$B$4="TODAS",B2741=PESQUISA!$B$4),ISNUMBER(SEARCH(PESQUISA!$B$3,D2741))),ROW()-1,"")</f>
        <v/>
      </c>
    </row>
    <row r="2742" spans="1:14" x14ac:dyDescent="0.3">
      <c r="A2742" t="s">
        <v>8291</v>
      </c>
      <c r="B2742" t="s">
        <v>29</v>
      </c>
      <c r="C2742" t="s">
        <v>8292</v>
      </c>
      <c r="D2742" t="s">
        <v>8293</v>
      </c>
      <c r="E2742" t="s">
        <v>6144</v>
      </c>
      <c r="F2742" s="7">
        <v>45.79</v>
      </c>
      <c r="G2742" t="s">
        <v>33</v>
      </c>
      <c r="H2742" t="s">
        <v>34</v>
      </c>
      <c r="I2742" t="s">
        <v>6145</v>
      </c>
      <c r="L2742" s="8">
        <v>1</v>
      </c>
      <c r="M2742" t="s">
        <v>36</v>
      </c>
      <c r="N2742" t="str">
        <f>IF(AND(PESQUISA!$B$3&lt;&gt;"",OR(PESQUISA!$B$4="TODAS",B2742=PESQUISA!$B$4),ISNUMBER(SEARCH(PESQUISA!$B$3,D2742))),ROW()-1,"")</f>
        <v/>
      </c>
    </row>
    <row r="2743" spans="1:14" x14ac:dyDescent="0.3">
      <c r="A2743" t="s">
        <v>8294</v>
      </c>
      <c r="B2743" t="s">
        <v>29</v>
      </c>
      <c r="C2743" t="s">
        <v>8295</v>
      </c>
      <c r="D2743" t="s">
        <v>8296</v>
      </c>
      <c r="E2743" t="s">
        <v>6144</v>
      </c>
      <c r="F2743" s="7">
        <v>12.28</v>
      </c>
      <c r="G2743" t="s">
        <v>33</v>
      </c>
      <c r="H2743" t="s">
        <v>34</v>
      </c>
      <c r="I2743" t="s">
        <v>6145</v>
      </c>
      <c r="L2743" s="8">
        <v>1</v>
      </c>
      <c r="M2743" t="s">
        <v>36</v>
      </c>
      <c r="N2743" t="str">
        <f>IF(AND(PESQUISA!$B$3&lt;&gt;"",OR(PESQUISA!$B$4="TODAS",B2743=PESQUISA!$B$4),ISNUMBER(SEARCH(PESQUISA!$B$3,D2743))),ROW()-1,"")</f>
        <v/>
      </c>
    </row>
    <row r="2744" spans="1:14" x14ac:dyDescent="0.3">
      <c r="A2744" t="s">
        <v>8297</v>
      </c>
      <c r="B2744" t="s">
        <v>29</v>
      </c>
      <c r="C2744" t="s">
        <v>8298</v>
      </c>
      <c r="D2744" t="s">
        <v>8299</v>
      </c>
      <c r="E2744" t="s">
        <v>6144</v>
      </c>
      <c r="F2744" s="7">
        <v>57.3</v>
      </c>
      <c r="G2744" t="s">
        <v>33</v>
      </c>
      <c r="H2744" t="s">
        <v>34</v>
      </c>
      <c r="I2744" t="s">
        <v>6145</v>
      </c>
      <c r="L2744" s="8">
        <v>1</v>
      </c>
      <c r="M2744" t="s">
        <v>36</v>
      </c>
      <c r="N2744" t="str">
        <f>IF(AND(PESQUISA!$B$3&lt;&gt;"",OR(PESQUISA!$B$4="TODAS",B2744=PESQUISA!$B$4),ISNUMBER(SEARCH(PESQUISA!$B$3,D2744))),ROW()-1,"")</f>
        <v/>
      </c>
    </row>
    <row r="2745" spans="1:14" x14ac:dyDescent="0.3">
      <c r="A2745" t="s">
        <v>8300</v>
      </c>
      <c r="B2745" t="s">
        <v>29</v>
      </c>
      <c r="C2745" t="s">
        <v>8301</v>
      </c>
      <c r="D2745" t="s">
        <v>8302</v>
      </c>
      <c r="E2745" t="s">
        <v>6144</v>
      </c>
      <c r="F2745" s="7">
        <v>66.55</v>
      </c>
      <c r="G2745" t="s">
        <v>33</v>
      </c>
      <c r="H2745" t="s">
        <v>34</v>
      </c>
      <c r="I2745" t="s">
        <v>6145</v>
      </c>
      <c r="L2745" s="8">
        <v>0</v>
      </c>
      <c r="M2745" t="s">
        <v>36</v>
      </c>
      <c r="N2745" t="str">
        <f>IF(AND(PESQUISA!$B$3&lt;&gt;"",OR(PESQUISA!$B$4="TODAS",B2745=PESQUISA!$B$4),ISNUMBER(SEARCH(PESQUISA!$B$3,D2745))),ROW()-1,"")</f>
        <v/>
      </c>
    </row>
    <row r="2746" spans="1:14" x14ac:dyDescent="0.3">
      <c r="A2746" t="s">
        <v>8303</v>
      </c>
      <c r="B2746" t="s">
        <v>29</v>
      </c>
      <c r="C2746" t="s">
        <v>8304</v>
      </c>
      <c r="D2746" t="s">
        <v>8305</v>
      </c>
      <c r="E2746" t="s">
        <v>6144</v>
      </c>
      <c r="F2746" s="7">
        <v>48.6</v>
      </c>
      <c r="G2746" t="s">
        <v>33</v>
      </c>
      <c r="H2746" t="s">
        <v>34</v>
      </c>
      <c r="I2746" t="s">
        <v>6145</v>
      </c>
      <c r="L2746" s="8">
        <v>1</v>
      </c>
      <c r="M2746" t="s">
        <v>36</v>
      </c>
      <c r="N2746" t="str">
        <f>IF(AND(PESQUISA!$B$3&lt;&gt;"",OR(PESQUISA!$B$4="TODAS",B2746=PESQUISA!$B$4),ISNUMBER(SEARCH(PESQUISA!$B$3,D2746))),ROW()-1,"")</f>
        <v/>
      </c>
    </row>
    <row r="2747" spans="1:14" x14ac:dyDescent="0.3">
      <c r="A2747" t="s">
        <v>8306</v>
      </c>
      <c r="B2747" t="s">
        <v>29</v>
      </c>
      <c r="C2747" t="s">
        <v>8307</v>
      </c>
      <c r="D2747" t="s">
        <v>8308</v>
      </c>
      <c r="E2747" t="s">
        <v>6144</v>
      </c>
      <c r="F2747" s="7">
        <v>13.04</v>
      </c>
      <c r="G2747" t="s">
        <v>33</v>
      </c>
      <c r="H2747" t="s">
        <v>34</v>
      </c>
      <c r="I2747" t="s">
        <v>6145</v>
      </c>
      <c r="L2747" s="8">
        <v>1</v>
      </c>
      <c r="M2747" t="s">
        <v>36</v>
      </c>
      <c r="N2747" t="str">
        <f>IF(AND(PESQUISA!$B$3&lt;&gt;"",OR(PESQUISA!$B$4="TODAS",B2747=PESQUISA!$B$4),ISNUMBER(SEARCH(PESQUISA!$B$3,D2747))),ROW()-1,"")</f>
        <v/>
      </c>
    </row>
    <row r="2748" spans="1:14" x14ac:dyDescent="0.3">
      <c r="A2748" t="s">
        <v>8309</v>
      </c>
      <c r="B2748" t="s">
        <v>29</v>
      </c>
      <c r="C2748" t="s">
        <v>8310</v>
      </c>
      <c r="D2748" t="s">
        <v>8311</v>
      </c>
      <c r="E2748" t="s">
        <v>6144</v>
      </c>
      <c r="F2748" s="7">
        <v>60.83</v>
      </c>
      <c r="G2748" t="s">
        <v>33</v>
      </c>
      <c r="H2748" t="s">
        <v>34</v>
      </c>
      <c r="I2748" t="s">
        <v>6145</v>
      </c>
      <c r="L2748" s="8">
        <v>1</v>
      </c>
      <c r="M2748" t="s">
        <v>36</v>
      </c>
      <c r="N2748" t="str">
        <f>IF(AND(PESQUISA!$B$3&lt;&gt;"",OR(PESQUISA!$B$4="TODAS",B2748=PESQUISA!$B$4),ISNUMBER(SEARCH(PESQUISA!$B$3,D2748))),ROW()-1,"")</f>
        <v/>
      </c>
    </row>
    <row r="2749" spans="1:14" x14ac:dyDescent="0.3">
      <c r="A2749" t="s">
        <v>8312</v>
      </c>
      <c r="B2749" t="s">
        <v>29</v>
      </c>
      <c r="C2749" t="s">
        <v>8313</v>
      </c>
      <c r="D2749" t="s">
        <v>8314</v>
      </c>
      <c r="E2749" t="s">
        <v>6144</v>
      </c>
      <c r="F2749" s="7">
        <v>65.94</v>
      </c>
      <c r="G2749" t="s">
        <v>33</v>
      </c>
      <c r="H2749" t="s">
        <v>34</v>
      </c>
      <c r="I2749" t="s">
        <v>6145</v>
      </c>
      <c r="L2749" s="8">
        <v>0</v>
      </c>
      <c r="M2749" t="s">
        <v>36</v>
      </c>
      <c r="N2749" t="str">
        <f>IF(AND(PESQUISA!$B$3&lt;&gt;"",OR(PESQUISA!$B$4="TODAS",B2749=PESQUISA!$B$4),ISNUMBER(SEARCH(PESQUISA!$B$3,D2749))),ROW()-1,"")</f>
        <v/>
      </c>
    </row>
    <row r="2750" spans="1:14" x14ac:dyDescent="0.3">
      <c r="A2750" t="s">
        <v>8315</v>
      </c>
      <c r="B2750" t="s">
        <v>29</v>
      </c>
      <c r="C2750" t="s">
        <v>8316</v>
      </c>
      <c r="D2750" t="s">
        <v>8317</v>
      </c>
      <c r="E2750" t="s">
        <v>6144</v>
      </c>
      <c r="F2750" s="7">
        <v>40.61</v>
      </c>
      <c r="G2750" t="s">
        <v>33</v>
      </c>
      <c r="H2750" t="s">
        <v>34</v>
      </c>
      <c r="I2750" t="s">
        <v>6145</v>
      </c>
      <c r="L2750" s="8">
        <v>1</v>
      </c>
      <c r="M2750" t="s">
        <v>36</v>
      </c>
      <c r="N2750" t="str">
        <f>IF(AND(PESQUISA!$B$3&lt;&gt;"",OR(PESQUISA!$B$4="TODAS",B2750=PESQUISA!$B$4),ISNUMBER(SEARCH(PESQUISA!$B$3,D2750))),ROW()-1,"")</f>
        <v/>
      </c>
    </row>
    <row r="2751" spans="1:14" x14ac:dyDescent="0.3">
      <c r="A2751" t="s">
        <v>8318</v>
      </c>
      <c r="B2751" t="s">
        <v>29</v>
      </c>
      <c r="C2751" t="s">
        <v>8319</v>
      </c>
      <c r="D2751" t="s">
        <v>8320</v>
      </c>
      <c r="E2751" t="s">
        <v>6144</v>
      </c>
      <c r="F2751" s="7">
        <v>10.97</v>
      </c>
      <c r="G2751" t="s">
        <v>33</v>
      </c>
      <c r="H2751" t="s">
        <v>34</v>
      </c>
      <c r="I2751" t="s">
        <v>6145</v>
      </c>
      <c r="L2751" s="8">
        <v>1</v>
      </c>
      <c r="M2751" t="s">
        <v>36</v>
      </c>
      <c r="N2751" t="str">
        <f>IF(AND(PESQUISA!$B$3&lt;&gt;"",OR(PESQUISA!$B$4="TODAS",B2751=PESQUISA!$B$4),ISNUMBER(SEARCH(PESQUISA!$B$3,D2751))),ROW()-1,"")</f>
        <v/>
      </c>
    </row>
    <row r="2752" spans="1:14" x14ac:dyDescent="0.3">
      <c r="A2752" t="s">
        <v>8321</v>
      </c>
      <c r="B2752" t="s">
        <v>29</v>
      </c>
      <c r="C2752" t="s">
        <v>8322</v>
      </c>
      <c r="D2752" t="s">
        <v>8323</v>
      </c>
      <c r="E2752" t="s">
        <v>6144</v>
      </c>
      <c r="F2752" s="7">
        <v>50.82</v>
      </c>
      <c r="G2752" t="s">
        <v>33</v>
      </c>
      <c r="H2752" t="s">
        <v>34</v>
      </c>
      <c r="I2752" t="s">
        <v>6145</v>
      </c>
      <c r="L2752" s="8">
        <v>1</v>
      </c>
      <c r="M2752" t="s">
        <v>36</v>
      </c>
      <c r="N2752" t="str">
        <f>IF(AND(PESQUISA!$B$3&lt;&gt;"",OR(PESQUISA!$B$4="TODAS",B2752=PESQUISA!$B$4),ISNUMBER(SEARCH(PESQUISA!$B$3,D2752))),ROW()-1,"")</f>
        <v/>
      </c>
    </row>
    <row r="2753" spans="1:14" x14ac:dyDescent="0.3">
      <c r="A2753" t="s">
        <v>8324</v>
      </c>
      <c r="B2753" t="s">
        <v>29</v>
      </c>
      <c r="C2753" t="s">
        <v>8325</v>
      </c>
      <c r="D2753" t="s">
        <v>8326</v>
      </c>
      <c r="E2753" t="s">
        <v>6144</v>
      </c>
      <c r="F2753" s="7">
        <v>92.2</v>
      </c>
      <c r="G2753" t="s">
        <v>33</v>
      </c>
      <c r="H2753" t="s">
        <v>34</v>
      </c>
      <c r="I2753" t="s">
        <v>6145</v>
      </c>
      <c r="L2753" s="8">
        <v>0</v>
      </c>
      <c r="M2753" t="s">
        <v>36</v>
      </c>
      <c r="N2753" t="str">
        <f>IF(AND(PESQUISA!$B$3&lt;&gt;"",OR(PESQUISA!$B$4="TODAS",B2753=PESQUISA!$B$4),ISNUMBER(SEARCH(PESQUISA!$B$3,D2753))),ROW()-1,"")</f>
        <v/>
      </c>
    </row>
    <row r="2754" spans="1:14" x14ac:dyDescent="0.3">
      <c r="A2754" t="s">
        <v>8327</v>
      </c>
      <c r="B2754" t="s">
        <v>29</v>
      </c>
      <c r="C2754" t="s">
        <v>8328</v>
      </c>
      <c r="D2754" t="s">
        <v>8329</v>
      </c>
      <c r="E2754" t="s">
        <v>6144</v>
      </c>
      <c r="F2754" s="7">
        <v>43.83</v>
      </c>
      <c r="G2754" t="s">
        <v>33</v>
      </c>
      <c r="H2754" t="s">
        <v>34</v>
      </c>
      <c r="I2754" t="s">
        <v>6145</v>
      </c>
      <c r="L2754" s="8">
        <v>1</v>
      </c>
      <c r="M2754" t="s">
        <v>36</v>
      </c>
      <c r="N2754" t="str">
        <f>IF(AND(PESQUISA!$B$3&lt;&gt;"",OR(PESQUISA!$B$4="TODAS",B2754=PESQUISA!$B$4),ISNUMBER(SEARCH(PESQUISA!$B$3,D2754))),ROW()-1,"")</f>
        <v/>
      </c>
    </row>
    <row r="2755" spans="1:14" x14ac:dyDescent="0.3">
      <c r="A2755" t="s">
        <v>8330</v>
      </c>
      <c r="B2755" t="s">
        <v>29</v>
      </c>
      <c r="C2755" t="s">
        <v>8331</v>
      </c>
      <c r="D2755" t="s">
        <v>8332</v>
      </c>
      <c r="E2755" t="s">
        <v>6144</v>
      </c>
      <c r="F2755" s="7">
        <v>11.75</v>
      </c>
      <c r="G2755" t="s">
        <v>33</v>
      </c>
      <c r="H2755" t="s">
        <v>34</v>
      </c>
      <c r="I2755" t="s">
        <v>6145</v>
      </c>
      <c r="L2755" s="8">
        <v>1</v>
      </c>
      <c r="M2755" t="s">
        <v>36</v>
      </c>
      <c r="N2755" t="str">
        <f>IF(AND(PESQUISA!$B$3&lt;&gt;"",OR(PESQUISA!$B$4="TODAS",B2755=PESQUISA!$B$4),ISNUMBER(SEARCH(PESQUISA!$B$3,D2755))),ROW()-1,"")</f>
        <v/>
      </c>
    </row>
    <row r="2756" spans="1:14" x14ac:dyDescent="0.3">
      <c r="A2756" t="s">
        <v>8333</v>
      </c>
      <c r="B2756" t="s">
        <v>29</v>
      </c>
      <c r="C2756" t="s">
        <v>8334</v>
      </c>
      <c r="D2756" t="s">
        <v>8335</v>
      </c>
      <c r="E2756" t="s">
        <v>6144</v>
      </c>
      <c r="F2756" s="7">
        <v>54.84</v>
      </c>
      <c r="G2756" t="s">
        <v>33</v>
      </c>
      <c r="H2756" t="s">
        <v>34</v>
      </c>
      <c r="I2756" t="s">
        <v>6145</v>
      </c>
      <c r="L2756" s="8">
        <v>1</v>
      </c>
      <c r="M2756" t="s">
        <v>36</v>
      </c>
      <c r="N2756" t="str">
        <f>IF(AND(PESQUISA!$B$3&lt;&gt;"",OR(PESQUISA!$B$4="TODAS",B2756=PESQUISA!$B$4),ISNUMBER(SEARCH(PESQUISA!$B$3,D2756))),ROW()-1,"")</f>
        <v/>
      </c>
    </row>
    <row r="2757" spans="1:14" x14ac:dyDescent="0.3">
      <c r="A2757" t="s">
        <v>8336</v>
      </c>
      <c r="B2757" t="s">
        <v>29</v>
      </c>
      <c r="C2757" t="s">
        <v>8337</v>
      </c>
      <c r="D2757" t="s">
        <v>8338</v>
      </c>
      <c r="E2757" t="s">
        <v>6144</v>
      </c>
      <c r="F2757" s="7">
        <v>92.2</v>
      </c>
      <c r="G2757" t="s">
        <v>33</v>
      </c>
      <c r="H2757" t="s">
        <v>34</v>
      </c>
      <c r="I2757" t="s">
        <v>6145</v>
      </c>
      <c r="L2757" s="8">
        <v>0</v>
      </c>
      <c r="M2757" t="s">
        <v>36</v>
      </c>
      <c r="N2757" t="str">
        <f>IF(AND(PESQUISA!$B$3&lt;&gt;"",OR(PESQUISA!$B$4="TODAS",B2757=PESQUISA!$B$4),ISNUMBER(SEARCH(PESQUISA!$B$3,D2757))),ROW()-1,"")</f>
        <v/>
      </c>
    </row>
    <row r="2758" spans="1:14" x14ac:dyDescent="0.3">
      <c r="A2758" t="s">
        <v>8339</v>
      </c>
      <c r="B2758" t="s">
        <v>29</v>
      </c>
      <c r="C2758" t="s">
        <v>8340</v>
      </c>
      <c r="D2758" t="s">
        <v>8341</v>
      </c>
      <c r="E2758" t="s">
        <v>6144</v>
      </c>
      <c r="F2758" s="7">
        <v>29.3</v>
      </c>
      <c r="G2758" t="s">
        <v>33</v>
      </c>
      <c r="H2758" t="s">
        <v>34</v>
      </c>
      <c r="I2758" t="s">
        <v>6145</v>
      </c>
      <c r="L2758" s="8">
        <v>1</v>
      </c>
      <c r="M2758" t="s">
        <v>36</v>
      </c>
      <c r="N2758" t="str">
        <f>IF(AND(PESQUISA!$B$3&lt;&gt;"",OR(PESQUISA!$B$4="TODAS",B2758=PESQUISA!$B$4),ISNUMBER(SEARCH(PESQUISA!$B$3,D2758))),ROW()-1,"")</f>
        <v/>
      </c>
    </row>
    <row r="2759" spans="1:14" x14ac:dyDescent="0.3">
      <c r="A2759" t="s">
        <v>8342</v>
      </c>
      <c r="B2759" t="s">
        <v>29</v>
      </c>
      <c r="C2759" t="s">
        <v>8343</v>
      </c>
      <c r="D2759" t="s">
        <v>8344</v>
      </c>
      <c r="E2759" t="s">
        <v>6144</v>
      </c>
      <c r="F2759" s="7">
        <v>7.86</v>
      </c>
      <c r="G2759" t="s">
        <v>33</v>
      </c>
      <c r="H2759" t="s">
        <v>34</v>
      </c>
      <c r="I2759" t="s">
        <v>6145</v>
      </c>
      <c r="L2759" s="8">
        <v>1</v>
      </c>
      <c r="M2759" t="s">
        <v>36</v>
      </c>
      <c r="N2759" t="str">
        <f>IF(AND(PESQUISA!$B$3&lt;&gt;"",OR(PESQUISA!$B$4="TODAS",B2759=PESQUISA!$B$4),ISNUMBER(SEARCH(PESQUISA!$B$3,D2759))),ROW()-1,"")</f>
        <v/>
      </c>
    </row>
    <row r="2760" spans="1:14" x14ac:dyDescent="0.3">
      <c r="A2760" t="s">
        <v>8345</v>
      </c>
      <c r="B2760" t="s">
        <v>29</v>
      </c>
      <c r="C2760" t="s">
        <v>8346</v>
      </c>
      <c r="D2760" t="s">
        <v>8347</v>
      </c>
      <c r="E2760" t="s">
        <v>6144</v>
      </c>
      <c r="F2760" s="7">
        <v>36.659999999999997</v>
      </c>
      <c r="G2760" t="s">
        <v>33</v>
      </c>
      <c r="H2760" t="s">
        <v>34</v>
      </c>
      <c r="I2760" t="s">
        <v>6145</v>
      </c>
      <c r="L2760" s="8">
        <v>1</v>
      </c>
      <c r="M2760" t="s">
        <v>36</v>
      </c>
      <c r="N2760" t="str">
        <f>IF(AND(PESQUISA!$B$3&lt;&gt;"",OR(PESQUISA!$B$4="TODAS",B2760=PESQUISA!$B$4),ISNUMBER(SEARCH(PESQUISA!$B$3,D2760))),ROW()-1,"")</f>
        <v/>
      </c>
    </row>
    <row r="2761" spans="1:14" x14ac:dyDescent="0.3">
      <c r="A2761" t="s">
        <v>8348</v>
      </c>
      <c r="B2761" t="s">
        <v>29</v>
      </c>
      <c r="C2761" t="s">
        <v>8349</v>
      </c>
      <c r="D2761" t="s">
        <v>8350</v>
      </c>
      <c r="E2761" t="s">
        <v>6144</v>
      </c>
      <c r="F2761" s="7">
        <v>59.01</v>
      </c>
      <c r="G2761" t="s">
        <v>33</v>
      </c>
      <c r="H2761" t="s">
        <v>34</v>
      </c>
      <c r="I2761" t="s">
        <v>6145</v>
      </c>
      <c r="L2761" s="8">
        <v>0</v>
      </c>
      <c r="M2761" t="s">
        <v>36</v>
      </c>
      <c r="N2761" t="str">
        <f>IF(AND(PESQUISA!$B$3&lt;&gt;"",OR(PESQUISA!$B$4="TODAS",B2761=PESQUISA!$B$4),ISNUMBER(SEARCH(PESQUISA!$B$3,D2761))),ROW()-1,"")</f>
        <v/>
      </c>
    </row>
    <row r="2762" spans="1:14" x14ac:dyDescent="0.3">
      <c r="A2762" t="s">
        <v>8351</v>
      </c>
      <c r="B2762" t="s">
        <v>29</v>
      </c>
      <c r="C2762" t="s">
        <v>8352</v>
      </c>
      <c r="D2762" t="s">
        <v>8353</v>
      </c>
      <c r="E2762" t="s">
        <v>6144</v>
      </c>
      <c r="F2762" s="7">
        <v>30.46</v>
      </c>
      <c r="G2762" t="s">
        <v>33</v>
      </c>
      <c r="H2762" t="s">
        <v>34</v>
      </c>
      <c r="I2762" t="s">
        <v>6145</v>
      </c>
      <c r="L2762" s="8">
        <v>1</v>
      </c>
      <c r="M2762" t="s">
        <v>36</v>
      </c>
      <c r="N2762" t="str">
        <f>IF(AND(PESQUISA!$B$3&lt;&gt;"",OR(PESQUISA!$B$4="TODAS",B2762=PESQUISA!$B$4),ISNUMBER(SEARCH(PESQUISA!$B$3,D2762))),ROW()-1,"")</f>
        <v/>
      </c>
    </row>
    <row r="2763" spans="1:14" x14ac:dyDescent="0.3">
      <c r="A2763" t="s">
        <v>8354</v>
      </c>
      <c r="B2763" t="s">
        <v>29</v>
      </c>
      <c r="C2763" t="s">
        <v>8355</v>
      </c>
      <c r="D2763" t="s">
        <v>8356</v>
      </c>
      <c r="E2763" t="s">
        <v>6144</v>
      </c>
      <c r="F2763" s="7">
        <v>8.23</v>
      </c>
      <c r="G2763" t="s">
        <v>33</v>
      </c>
      <c r="H2763" t="s">
        <v>34</v>
      </c>
      <c r="I2763" t="s">
        <v>6145</v>
      </c>
      <c r="L2763" s="8">
        <v>1</v>
      </c>
      <c r="M2763" t="s">
        <v>36</v>
      </c>
      <c r="N2763" t="str">
        <f>IF(AND(PESQUISA!$B$3&lt;&gt;"",OR(PESQUISA!$B$4="TODAS",B2763=PESQUISA!$B$4),ISNUMBER(SEARCH(PESQUISA!$B$3,D2763))),ROW()-1,"")</f>
        <v/>
      </c>
    </row>
    <row r="2764" spans="1:14" x14ac:dyDescent="0.3">
      <c r="A2764" t="s">
        <v>8357</v>
      </c>
      <c r="B2764" t="s">
        <v>29</v>
      </c>
      <c r="C2764" t="s">
        <v>8358</v>
      </c>
      <c r="D2764" t="s">
        <v>8359</v>
      </c>
      <c r="E2764" t="s">
        <v>6144</v>
      </c>
      <c r="F2764" s="7">
        <v>38.119999999999997</v>
      </c>
      <c r="G2764" t="s">
        <v>33</v>
      </c>
      <c r="H2764" t="s">
        <v>34</v>
      </c>
      <c r="I2764" t="s">
        <v>6145</v>
      </c>
      <c r="L2764" s="8">
        <v>1</v>
      </c>
      <c r="M2764" t="s">
        <v>36</v>
      </c>
      <c r="N2764" t="str">
        <f>IF(AND(PESQUISA!$B$3&lt;&gt;"",OR(PESQUISA!$B$4="TODAS",B2764=PESQUISA!$B$4),ISNUMBER(SEARCH(PESQUISA!$B$3,D2764))),ROW()-1,"")</f>
        <v/>
      </c>
    </row>
    <row r="2765" spans="1:14" x14ac:dyDescent="0.3">
      <c r="A2765" t="s">
        <v>8360</v>
      </c>
      <c r="B2765" t="s">
        <v>29</v>
      </c>
      <c r="C2765" t="s">
        <v>8361</v>
      </c>
      <c r="D2765" t="s">
        <v>8362</v>
      </c>
      <c r="E2765" t="s">
        <v>6144</v>
      </c>
      <c r="F2765" s="7">
        <v>59.01</v>
      </c>
      <c r="G2765" t="s">
        <v>33</v>
      </c>
      <c r="H2765" t="s">
        <v>34</v>
      </c>
      <c r="I2765" t="s">
        <v>6145</v>
      </c>
      <c r="L2765" s="8">
        <v>0</v>
      </c>
      <c r="M2765" t="s">
        <v>36</v>
      </c>
      <c r="N2765" t="str">
        <f>IF(AND(PESQUISA!$B$3&lt;&gt;"",OR(PESQUISA!$B$4="TODAS",B2765=PESQUISA!$B$4),ISNUMBER(SEARCH(PESQUISA!$B$3,D2765))),ROW()-1,"")</f>
        <v/>
      </c>
    </row>
    <row r="2766" spans="1:14" x14ac:dyDescent="0.3">
      <c r="A2766" t="s">
        <v>8363</v>
      </c>
      <c r="B2766" t="s">
        <v>29</v>
      </c>
      <c r="C2766" t="s">
        <v>8364</v>
      </c>
      <c r="D2766" t="s">
        <v>8365</v>
      </c>
      <c r="E2766" t="s">
        <v>6144</v>
      </c>
      <c r="F2766" s="7">
        <v>40.03</v>
      </c>
      <c r="G2766" t="s">
        <v>33</v>
      </c>
      <c r="H2766" t="s">
        <v>34</v>
      </c>
      <c r="I2766" t="s">
        <v>6145</v>
      </c>
      <c r="L2766" s="8">
        <v>1</v>
      </c>
      <c r="M2766" t="s">
        <v>36</v>
      </c>
      <c r="N2766" t="str">
        <f>IF(AND(PESQUISA!$B$3&lt;&gt;"",OR(PESQUISA!$B$4="TODAS",B2766=PESQUISA!$B$4),ISNUMBER(SEARCH(PESQUISA!$B$3,D2766))),ROW()-1,"")</f>
        <v/>
      </c>
    </row>
    <row r="2767" spans="1:14" x14ac:dyDescent="0.3">
      <c r="A2767" t="s">
        <v>8366</v>
      </c>
      <c r="B2767" t="s">
        <v>29</v>
      </c>
      <c r="C2767" t="s">
        <v>8367</v>
      </c>
      <c r="D2767" t="s">
        <v>8368</v>
      </c>
      <c r="E2767" t="s">
        <v>6144</v>
      </c>
      <c r="F2767" s="7">
        <v>10.74</v>
      </c>
      <c r="G2767" t="s">
        <v>33</v>
      </c>
      <c r="H2767" t="s">
        <v>34</v>
      </c>
      <c r="I2767" t="s">
        <v>6145</v>
      </c>
      <c r="L2767" s="8">
        <v>1</v>
      </c>
      <c r="M2767" t="s">
        <v>36</v>
      </c>
      <c r="N2767" t="str">
        <f>IF(AND(PESQUISA!$B$3&lt;&gt;"",OR(PESQUISA!$B$4="TODAS",B2767=PESQUISA!$B$4),ISNUMBER(SEARCH(PESQUISA!$B$3,D2767))),ROW()-1,"")</f>
        <v/>
      </c>
    </row>
    <row r="2768" spans="1:14" x14ac:dyDescent="0.3">
      <c r="A2768" t="s">
        <v>8369</v>
      </c>
      <c r="B2768" t="s">
        <v>29</v>
      </c>
      <c r="C2768" t="s">
        <v>8370</v>
      </c>
      <c r="D2768" t="s">
        <v>8371</v>
      </c>
      <c r="E2768" t="s">
        <v>6144</v>
      </c>
      <c r="F2768" s="7">
        <v>50.1</v>
      </c>
      <c r="G2768" t="s">
        <v>33</v>
      </c>
      <c r="H2768" t="s">
        <v>34</v>
      </c>
      <c r="I2768" t="s">
        <v>6145</v>
      </c>
      <c r="L2768" s="8">
        <v>1</v>
      </c>
      <c r="M2768" t="s">
        <v>36</v>
      </c>
      <c r="N2768" t="str">
        <f>IF(AND(PESQUISA!$B$3&lt;&gt;"",OR(PESQUISA!$B$4="TODAS",B2768=PESQUISA!$B$4),ISNUMBER(SEARCH(PESQUISA!$B$3,D2768))),ROW()-1,"")</f>
        <v/>
      </c>
    </row>
    <row r="2769" spans="1:14" x14ac:dyDescent="0.3">
      <c r="A2769" t="s">
        <v>8372</v>
      </c>
      <c r="B2769" t="s">
        <v>29</v>
      </c>
      <c r="C2769" t="s">
        <v>8373</v>
      </c>
      <c r="D2769" t="s">
        <v>8374</v>
      </c>
      <c r="E2769" t="s">
        <v>6144</v>
      </c>
      <c r="F2769" s="7">
        <v>12.36</v>
      </c>
      <c r="G2769" t="s">
        <v>33</v>
      </c>
      <c r="H2769" t="s">
        <v>34</v>
      </c>
      <c r="I2769" t="s">
        <v>6145</v>
      </c>
      <c r="L2769" s="8">
        <v>0</v>
      </c>
      <c r="M2769" t="s">
        <v>36</v>
      </c>
      <c r="N2769" t="str">
        <f>IF(AND(PESQUISA!$B$3&lt;&gt;"",OR(PESQUISA!$B$4="TODAS",B2769=PESQUISA!$B$4),ISNUMBER(SEARCH(PESQUISA!$B$3,D2769))),ROW()-1,"")</f>
        <v/>
      </c>
    </row>
    <row r="2770" spans="1:14" x14ac:dyDescent="0.3">
      <c r="A2770" t="s">
        <v>8375</v>
      </c>
      <c r="B2770" t="s">
        <v>29</v>
      </c>
      <c r="C2770" t="s">
        <v>8376</v>
      </c>
      <c r="D2770" t="s">
        <v>8377</v>
      </c>
      <c r="E2770" t="s">
        <v>6144</v>
      </c>
      <c r="F2770" s="7">
        <v>8.84</v>
      </c>
      <c r="G2770" t="s">
        <v>33</v>
      </c>
      <c r="H2770" t="s">
        <v>34</v>
      </c>
      <c r="I2770" t="s">
        <v>6145</v>
      </c>
      <c r="L2770" s="8">
        <v>1</v>
      </c>
      <c r="M2770" t="s">
        <v>36</v>
      </c>
      <c r="N2770" t="str">
        <f>IF(AND(PESQUISA!$B$3&lt;&gt;"",OR(PESQUISA!$B$4="TODAS",B2770=PESQUISA!$B$4),ISNUMBER(SEARCH(PESQUISA!$B$3,D2770))),ROW()-1,"")</f>
        <v/>
      </c>
    </row>
    <row r="2771" spans="1:14" x14ac:dyDescent="0.3">
      <c r="A2771" t="s">
        <v>8378</v>
      </c>
      <c r="B2771" t="s">
        <v>29</v>
      </c>
      <c r="C2771" t="s">
        <v>8379</v>
      </c>
      <c r="D2771" t="s">
        <v>8380</v>
      </c>
      <c r="E2771" t="s">
        <v>6144</v>
      </c>
      <c r="F2771" s="7">
        <v>2.37</v>
      </c>
      <c r="G2771" t="s">
        <v>33</v>
      </c>
      <c r="H2771" t="s">
        <v>34</v>
      </c>
      <c r="I2771" t="s">
        <v>6145</v>
      </c>
      <c r="L2771" s="8">
        <v>1</v>
      </c>
      <c r="M2771" t="s">
        <v>36</v>
      </c>
      <c r="N2771" t="str">
        <f>IF(AND(PESQUISA!$B$3&lt;&gt;"",OR(PESQUISA!$B$4="TODAS",B2771=PESQUISA!$B$4),ISNUMBER(SEARCH(PESQUISA!$B$3,D2771))),ROW()-1,"")</f>
        <v/>
      </c>
    </row>
    <row r="2772" spans="1:14" x14ac:dyDescent="0.3">
      <c r="A2772" t="s">
        <v>8381</v>
      </c>
      <c r="B2772" t="s">
        <v>29</v>
      </c>
      <c r="C2772" t="s">
        <v>8382</v>
      </c>
      <c r="D2772" t="s">
        <v>8383</v>
      </c>
      <c r="E2772" t="s">
        <v>6144</v>
      </c>
      <c r="F2772" s="7">
        <v>11.06</v>
      </c>
      <c r="G2772" t="s">
        <v>33</v>
      </c>
      <c r="H2772" t="s">
        <v>34</v>
      </c>
      <c r="I2772" t="s">
        <v>6145</v>
      </c>
      <c r="L2772" s="8">
        <v>1</v>
      </c>
      <c r="M2772" t="s">
        <v>36</v>
      </c>
      <c r="N2772" t="str">
        <f>IF(AND(PESQUISA!$B$3&lt;&gt;"",OR(PESQUISA!$B$4="TODAS",B2772=PESQUISA!$B$4),ISNUMBER(SEARCH(PESQUISA!$B$3,D2772))),ROW()-1,"")</f>
        <v/>
      </c>
    </row>
    <row r="2773" spans="1:14" x14ac:dyDescent="0.3">
      <c r="A2773" t="s">
        <v>8384</v>
      </c>
      <c r="B2773" t="s">
        <v>29</v>
      </c>
      <c r="C2773" t="s">
        <v>8385</v>
      </c>
      <c r="D2773" t="s">
        <v>8386</v>
      </c>
      <c r="E2773" t="s">
        <v>6144</v>
      </c>
      <c r="F2773" s="7">
        <v>35.97</v>
      </c>
      <c r="G2773" t="s">
        <v>33</v>
      </c>
      <c r="H2773" t="s">
        <v>34</v>
      </c>
      <c r="I2773" t="s">
        <v>6145</v>
      </c>
      <c r="L2773" s="8">
        <v>1</v>
      </c>
      <c r="M2773" t="s">
        <v>36</v>
      </c>
      <c r="N2773" t="str">
        <f>IF(AND(PESQUISA!$B$3&lt;&gt;"",OR(PESQUISA!$B$4="TODAS",B2773=PESQUISA!$B$4),ISNUMBER(SEARCH(PESQUISA!$B$3,D2773))),ROW()-1,"")</f>
        <v/>
      </c>
    </row>
    <row r="2774" spans="1:14" x14ac:dyDescent="0.3">
      <c r="A2774" t="s">
        <v>8387</v>
      </c>
      <c r="B2774" t="s">
        <v>29</v>
      </c>
      <c r="C2774" t="s">
        <v>8388</v>
      </c>
      <c r="D2774" t="s">
        <v>8389</v>
      </c>
      <c r="E2774" t="s">
        <v>6144</v>
      </c>
      <c r="F2774" s="7">
        <v>9.65</v>
      </c>
      <c r="G2774" t="s">
        <v>33</v>
      </c>
      <c r="H2774" t="s">
        <v>34</v>
      </c>
      <c r="I2774" t="s">
        <v>6145</v>
      </c>
      <c r="L2774" s="8">
        <v>1</v>
      </c>
      <c r="M2774" t="s">
        <v>36</v>
      </c>
      <c r="N2774" t="str">
        <f>IF(AND(PESQUISA!$B$3&lt;&gt;"",OR(PESQUISA!$B$4="TODAS",B2774=PESQUISA!$B$4),ISNUMBER(SEARCH(PESQUISA!$B$3,D2774))),ROW()-1,"")</f>
        <v/>
      </c>
    </row>
    <row r="2775" spans="1:14" x14ac:dyDescent="0.3">
      <c r="A2775" t="s">
        <v>8390</v>
      </c>
      <c r="B2775" t="s">
        <v>29</v>
      </c>
      <c r="C2775" t="s">
        <v>8391</v>
      </c>
      <c r="D2775" t="s">
        <v>8392</v>
      </c>
      <c r="E2775" t="s">
        <v>6144</v>
      </c>
      <c r="F2775" s="7">
        <v>45.02</v>
      </c>
      <c r="G2775" t="s">
        <v>33</v>
      </c>
      <c r="H2775" t="s">
        <v>34</v>
      </c>
      <c r="I2775" t="s">
        <v>6145</v>
      </c>
      <c r="L2775" s="8">
        <v>1</v>
      </c>
      <c r="M2775" t="s">
        <v>36</v>
      </c>
      <c r="N2775" t="str">
        <f>IF(AND(PESQUISA!$B$3&lt;&gt;"",OR(PESQUISA!$B$4="TODAS",B2775=PESQUISA!$B$4),ISNUMBER(SEARCH(PESQUISA!$B$3,D2775))),ROW()-1,"")</f>
        <v/>
      </c>
    </row>
    <row r="2776" spans="1:14" x14ac:dyDescent="0.3">
      <c r="A2776" t="s">
        <v>8393</v>
      </c>
      <c r="B2776" t="s">
        <v>29</v>
      </c>
      <c r="C2776" t="s">
        <v>8394</v>
      </c>
      <c r="D2776" t="s">
        <v>8395</v>
      </c>
      <c r="E2776" t="s">
        <v>6144</v>
      </c>
      <c r="F2776" s="7">
        <v>42.2</v>
      </c>
      <c r="G2776" t="s">
        <v>33</v>
      </c>
      <c r="H2776" t="s">
        <v>34</v>
      </c>
      <c r="I2776" t="s">
        <v>6145</v>
      </c>
      <c r="L2776" s="8">
        <v>0</v>
      </c>
      <c r="M2776" t="s">
        <v>36</v>
      </c>
      <c r="N2776" t="str">
        <f>IF(AND(PESQUISA!$B$3&lt;&gt;"",OR(PESQUISA!$B$4="TODAS",B2776=PESQUISA!$B$4),ISNUMBER(SEARCH(PESQUISA!$B$3,D2776))),ROW()-1,"")</f>
        <v/>
      </c>
    </row>
    <row r="2777" spans="1:14" x14ac:dyDescent="0.3">
      <c r="A2777" t="s">
        <v>8396</v>
      </c>
      <c r="B2777" t="s">
        <v>29</v>
      </c>
      <c r="C2777" t="s">
        <v>8397</v>
      </c>
      <c r="D2777" t="s">
        <v>8398</v>
      </c>
      <c r="E2777" t="s">
        <v>6144</v>
      </c>
      <c r="F2777" s="7">
        <v>0.61</v>
      </c>
      <c r="G2777" t="s">
        <v>33</v>
      </c>
      <c r="H2777" t="s">
        <v>34</v>
      </c>
      <c r="I2777" t="s">
        <v>6145</v>
      </c>
      <c r="L2777" s="8">
        <v>1</v>
      </c>
      <c r="M2777" t="s">
        <v>36</v>
      </c>
      <c r="N2777" t="str">
        <f>IF(AND(PESQUISA!$B$3&lt;&gt;"",OR(PESQUISA!$B$4="TODAS",B2777=PESQUISA!$B$4),ISNUMBER(SEARCH(PESQUISA!$B$3,D2777))),ROW()-1,"")</f>
        <v/>
      </c>
    </row>
    <row r="2778" spans="1:14" x14ac:dyDescent="0.3">
      <c r="A2778" t="s">
        <v>8399</v>
      </c>
      <c r="B2778" t="s">
        <v>29</v>
      </c>
      <c r="C2778" t="s">
        <v>8400</v>
      </c>
      <c r="D2778" t="s">
        <v>8401</v>
      </c>
      <c r="E2778" t="s">
        <v>6144</v>
      </c>
      <c r="F2778" s="7">
        <v>0.12</v>
      </c>
      <c r="G2778" t="s">
        <v>33</v>
      </c>
      <c r="H2778" t="s">
        <v>34</v>
      </c>
      <c r="I2778" t="s">
        <v>6145</v>
      </c>
      <c r="L2778" s="8">
        <v>1</v>
      </c>
      <c r="M2778" t="s">
        <v>36</v>
      </c>
      <c r="N2778" t="str">
        <f>IF(AND(PESQUISA!$B$3&lt;&gt;"",OR(PESQUISA!$B$4="TODAS",B2778=PESQUISA!$B$4),ISNUMBER(SEARCH(PESQUISA!$B$3,D2778))),ROW()-1,"")</f>
        <v/>
      </c>
    </row>
    <row r="2779" spans="1:14" x14ac:dyDescent="0.3">
      <c r="A2779" t="s">
        <v>8402</v>
      </c>
      <c r="B2779" t="s">
        <v>29</v>
      </c>
      <c r="C2779" t="s">
        <v>8403</v>
      </c>
      <c r="D2779" t="s">
        <v>8404</v>
      </c>
      <c r="E2779" t="s">
        <v>6144</v>
      </c>
      <c r="F2779" s="7">
        <v>0.59</v>
      </c>
      <c r="G2779" t="s">
        <v>33</v>
      </c>
      <c r="H2779" t="s">
        <v>34</v>
      </c>
      <c r="I2779" t="s">
        <v>6145</v>
      </c>
      <c r="L2779" s="8">
        <v>1</v>
      </c>
      <c r="M2779" t="s">
        <v>36</v>
      </c>
      <c r="N2779" t="str">
        <f>IF(AND(PESQUISA!$B$3&lt;&gt;"",OR(PESQUISA!$B$4="TODAS",B2779=PESQUISA!$B$4),ISNUMBER(SEARCH(PESQUISA!$B$3,D2779))),ROW()-1,"")</f>
        <v/>
      </c>
    </row>
    <row r="2780" spans="1:14" x14ac:dyDescent="0.3">
      <c r="A2780" t="s">
        <v>8405</v>
      </c>
      <c r="B2780" t="s">
        <v>29</v>
      </c>
      <c r="C2780" t="s">
        <v>8406</v>
      </c>
      <c r="D2780" t="s">
        <v>8407</v>
      </c>
      <c r="E2780" t="s">
        <v>6144</v>
      </c>
      <c r="F2780" s="7">
        <v>9.57</v>
      </c>
      <c r="G2780" t="s">
        <v>33</v>
      </c>
      <c r="H2780" t="s">
        <v>34</v>
      </c>
      <c r="I2780" t="s">
        <v>6145</v>
      </c>
      <c r="L2780" s="8">
        <v>0</v>
      </c>
      <c r="M2780" t="s">
        <v>36</v>
      </c>
      <c r="N2780" t="str">
        <f>IF(AND(PESQUISA!$B$3&lt;&gt;"",OR(PESQUISA!$B$4="TODAS",B2780=PESQUISA!$B$4),ISNUMBER(SEARCH(PESQUISA!$B$3,D2780))),ROW()-1,"")</f>
        <v/>
      </c>
    </row>
    <row r="2781" spans="1:14" x14ac:dyDescent="0.3">
      <c r="A2781" t="s">
        <v>8408</v>
      </c>
      <c r="B2781" t="s">
        <v>29</v>
      </c>
      <c r="C2781" t="s">
        <v>8409</v>
      </c>
      <c r="D2781" t="s">
        <v>8410</v>
      </c>
      <c r="E2781" t="s">
        <v>6144</v>
      </c>
      <c r="F2781" s="7">
        <v>0.08</v>
      </c>
      <c r="G2781" t="s">
        <v>33</v>
      </c>
      <c r="H2781" t="s">
        <v>34</v>
      </c>
      <c r="I2781" t="s">
        <v>6145</v>
      </c>
      <c r="L2781" s="8">
        <v>0</v>
      </c>
      <c r="M2781" t="s">
        <v>36</v>
      </c>
      <c r="N2781" t="str">
        <f>IF(AND(PESQUISA!$B$3&lt;&gt;"",OR(PESQUISA!$B$4="TODAS",B2781=PESQUISA!$B$4),ISNUMBER(SEARCH(PESQUISA!$B$3,D2781))),ROW()-1,"")</f>
        <v/>
      </c>
    </row>
    <row r="2782" spans="1:14" x14ac:dyDescent="0.3">
      <c r="A2782" t="s">
        <v>8411</v>
      </c>
      <c r="B2782" t="s">
        <v>29</v>
      </c>
      <c r="C2782" t="s">
        <v>8412</v>
      </c>
      <c r="D2782" t="s">
        <v>8413</v>
      </c>
      <c r="E2782" t="s">
        <v>6144</v>
      </c>
      <c r="F2782" s="7">
        <v>0.01</v>
      </c>
      <c r="G2782" t="s">
        <v>33</v>
      </c>
      <c r="H2782" t="s">
        <v>34</v>
      </c>
      <c r="I2782" t="s">
        <v>6145</v>
      </c>
      <c r="L2782" s="8">
        <v>0</v>
      </c>
      <c r="M2782" t="s">
        <v>36</v>
      </c>
      <c r="N2782" t="str">
        <f>IF(AND(PESQUISA!$B$3&lt;&gt;"",OR(PESQUISA!$B$4="TODAS",B2782=PESQUISA!$B$4),ISNUMBER(SEARCH(PESQUISA!$B$3,D2782))),ROW()-1,"")</f>
        <v/>
      </c>
    </row>
    <row r="2783" spans="1:14" x14ac:dyDescent="0.3">
      <c r="A2783" t="s">
        <v>8414</v>
      </c>
      <c r="B2783" t="s">
        <v>29</v>
      </c>
      <c r="C2783" t="s">
        <v>8415</v>
      </c>
      <c r="D2783" t="s">
        <v>8416</v>
      </c>
      <c r="E2783" t="s">
        <v>6144</v>
      </c>
      <c r="F2783" s="7">
        <v>0.06</v>
      </c>
      <c r="G2783" t="s">
        <v>33</v>
      </c>
      <c r="H2783" t="s">
        <v>34</v>
      </c>
      <c r="I2783" t="s">
        <v>6145</v>
      </c>
      <c r="L2783" s="8">
        <v>0</v>
      </c>
      <c r="M2783" t="s">
        <v>36</v>
      </c>
      <c r="N2783" t="str">
        <f>IF(AND(PESQUISA!$B$3&lt;&gt;"",OR(PESQUISA!$B$4="TODAS",B2783=PESQUISA!$B$4),ISNUMBER(SEARCH(PESQUISA!$B$3,D2783))),ROW()-1,"")</f>
        <v/>
      </c>
    </row>
    <row r="2784" spans="1:14" x14ac:dyDescent="0.3">
      <c r="A2784" t="s">
        <v>8417</v>
      </c>
      <c r="B2784" t="s">
        <v>29</v>
      </c>
      <c r="C2784" t="s">
        <v>8418</v>
      </c>
      <c r="D2784" t="s">
        <v>8419</v>
      </c>
      <c r="E2784" t="s">
        <v>6144</v>
      </c>
      <c r="F2784" s="7">
        <v>1.6</v>
      </c>
      <c r="G2784" t="s">
        <v>33</v>
      </c>
      <c r="H2784" t="s">
        <v>34</v>
      </c>
      <c r="I2784" t="s">
        <v>6145</v>
      </c>
      <c r="L2784" s="8">
        <v>0</v>
      </c>
      <c r="M2784" t="s">
        <v>36</v>
      </c>
      <c r="N2784" t="str">
        <f>IF(AND(PESQUISA!$B$3&lt;&gt;"",OR(PESQUISA!$B$4="TODAS",B2784=PESQUISA!$B$4),ISNUMBER(SEARCH(PESQUISA!$B$3,D2784))),ROW()-1,"")</f>
        <v/>
      </c>
    </row>
    <row r="2785" spans="1:14" x14ac:dyDescent="0.3">
      <c r="A2785" t="s">
        <v>8420</v>
      </c>
      <c r="B2785" t="s">
        <v>29</v>
      </c>
      <c r="C2785" t="s">
        <v>8421</v>
      </c>
      <c r="D2785" t="s">
        <v>8422</v>
      </c>
      <c r="E2785" t="s">
        <v>6144</v>
      </c>
      <c r="G2785" t="s">
        <v>33</v>
      </c>
      <c r="H2785" t="s">
        <v>34</v>
      </c>
      <c r="I2785" t="s">
        <v>6145</v>
      </c>
      <c r="M2785" t="s">
        <v>53</v>
      </c>
      <c r="N2785" t="str">
        <f>IF(AND(PESQUISA!$B$3&lt;&gt;"",OR(PESQUISA!$B$4="TODAS",B2785=PESQUISA!$B$4),ISNUMBER(SEARCH(PESQUISA!$B$3,D2785))),ROW()-1,"")</f>
        <v/>
      </c>
    </row>
    <row r="2786" spans="1:14" x14ac:dyDescent="0.3">
      <c r="A2786" t="s">
        <v>8423</v>
      </c>
      <c r="B2786" t="s">
        <v>29</v>
      </c>
      <c r="C2786" t="s">
        <v>8424</v>
      </c>
      <c r="D2786" t="s">
        <v>8425</v>
      </c>
      <c r="E2786" t="s">
        <v>6144</v>
      </c>
      <c r="G2786" t="s">
        <v>33</v>
      </c>
      <c r="H2786" t="s">
        <v>34</v>
      </c>
      <c r="I2786" t="s">
        <v>6145</v>
      </c>
      <c r="M2786" t="s">
        <v>53</v>
      </c>
      <c r="N2786" t="str">
        <f>IF(AND(PESQUISA!$B$3&lt;&gt;"",OR(PESQUISA!$B$4="TODAS",B2786=PESQUISA!$B$4),ISNUMBER(SEARCH(PESQUISA!$B$3,D2786))),ROW()-1,"")</f>
        <v/>
      </c>
    </row>
    <row r="2787" spans="1:14" x14ac:dyDescent="0.3">
      <c r="A2787" t="s">
        <v>8426</v>
      </c>
      <c r="B2787" t="s">
        <v>29</v>
      </c>
      <c r="C2787" t="s">
        <v>8427</v>
      </c>
      <c r="D2787" t="s">
        <v>8428</v>
      </c>
      <c r="E2787" t="s">
        <v>6144</v>
      </c>
      <c r="G2787" t="s">
        <v>33</v>
      </c>
      <c r="H2787" t="s">
        <v>34</v>
      </c>
      <c r="I2787" t="s">
        <v>6145</v>
      </c>
      <c r="M2787" t="s">
        <v>53</v>
      </c>
      <c r="N2787" t="str">
        <f>IF(AND(PESQUISA!$B$3&lt;&gt;"",OR(PESQUISA!$B$4="TODAS",B2787=PESQUISA!$B$4),ISNUMBER(SEARCH(PESQUISA!$B$3,D2787))),ROW()-1,"")</f>
        <v/>
      </c>
    </row>
    <row r="2788" spans="1:14" x14ac:dyDescent="0.3">
      <c r="A2788" t="s">
        <v>8429</v>
      </c>
      <c r="B2788" t="s">
        <v>29</v>
      </c>
      <c r="C2788" t="s">
        <v>8430</v>
      </c>
      <c r="D2788" t="s">
        <v>8431</v>
      </c>
      <c r="E2788" t="s">
        <v>6144</v>
      </c>
      <c r="F2788" s="7">
        <v>1.1000000000000001</v>
      </c>
      <c r="G2788" t="s">
        <v>33</v>
      </c>
      <c r="H2788" t="s">
        <v>34</v>
      </c>
      <c r="I2788" t="s">
        <v>6145</v>
      </c>
      <c r="L2788" s="8">
        <v>0</v>
      </c>
      <c r="M2788" t="s">
        <v>36</v>
      </c>
      <c r="N2788" t="str">
        <f>IF(AND(PESQUISA!$B$3&lt;&gt;"",OR(PESQUISA!$B$4="TODAS",B2788=PESQUISA!$B$4),ISNUMBER(SEARCH(PESQUISA!$B$3,D2788))),ROW()-1,"")</f>
        <v/>
      </c>
    </row>
    <row r="2789" spans="1:14" x14ac:dyDescent="0.3">
      <c r="A2789" t="s">
        <v>8432</v>
      </c>
      <c r="B2789" t="s">
        <v>29</v>
      </c>
      <c r="C2789" t="s">
        <v>8433</v>
      </c>
      <c r="D2789" t="s">
        <v>8434</v>
      </c>
      <c r="E2789" t="s">
        <v>6144</v>
      </c>
      <c r="F2789" s="7">
        <v>0.03</v>
      </c>
      <c r="G2789" t="s">
        <v>33</v>
      </c>
      <c r="H2789" t="s">
        <v>34</v>
      </c>
      <c r="I2789" t="s">
        <v>6145</v>
      </c>
      <c r="L2789" s="8">
        <v>0</v>
      </c>
      <c r="M2789" t="s">
        <v>36</v>
      </c>
      <c r="N2789" t="str">
        <f>IF(AND(PESQUISA!$B$3&lt;&gt;"",OR(PESQUISA!$B$4="TODAS",B2789=PESQUISA!$B$4),ISNUMBER(SEARCH(PESQUISA!$B$3,D2789))),ROW()-1,"")</f>
        <v/>
      </c>
    </row>
    <row r="2790" spans="1:14" x14ac:dyDescent="0.3">
      <c r="A2790" t="s">
        <v>8435</v>
      </c>
      <c r="B2790" t="s">
        <v>29</v>
      </c>
      <c r="C2790" t="s">
        <v>8436</v>
      </c>
      <c r="D2790" t="s">
        <v>8437</v>
      </c>
      <c r="E2790" t="s">
        <v>6144</v>
      </c>
      <c r="F2790" s="7">
        <v>0.01</v>
      </c>
      <c r="G2790" t="s">
        <v>33</v>
      </c>
      <c r="H2790" t="s">
        <v>34</v>
      </c>
      <c r="I2790" t="s">
        <v>6145</v>
      </c>
      <c r="L2790" s="8">
        <v>0</v>
      </c>
      <c r="M2790" t="s">
        <v>36</v>
      </c>
      <c r="N2790" t="str">
        <f>IF(AND(PESQUISA!$B$3&lt;&gt;"",OR(PESQUISA!$B$4="TODAS",B2790=PESQUISA!$B$4),ISNUMBER(SEARCH(PESQUISA!$B$3,D2790))),ROW()-1,"")</f>
        <v/>
      </c>
    </row>
    <row r="2791" spans="1:14" x14ac:dyDescent="0.3">
      <c r="A2791" t="s">
        <v>8438</v>
      </c>
      <c r="B2791" t="s">
        <v>29</v>
      </c>
      <c r="C2791" t="s">
        <v>8439</v>
      </c>
      <c r="D2791" t="s">
        <v>8440</v>
      </c>
      <c r="E2791" t="s">
        <v>6144</v>
      </c>
      <c r="F2791" s="7">
        <v>0.02</v>
      </c>
      <c r="G2791" t="s">
        <v>33</v>
      </c>
      <c r="H2791" t="s">
        <v>34</v>
      </c>
      <c r="I2791" t="s">
        <v>6145</v>
      </c>
      <c r="L2791" s="8">
        <v>0</v>
      </c>
      <c r="M2791" t="s">
        <v>36</v>
      </c>
      <c r="N2791" t="str">
        <f>IF(AND(PESQUISA!$B$3&lt;&gt;"",OR(PESQUISA!$B$4="TODAS",B2791=PESQUISA!$B$4),ISNUMBER(SEARCH(PESQUISA!$B$3,D2791))),ROW()-1,"")</f>
        <v/>
      </c>
    </row>
    <row r="2792" spans="1:14" x14ac:dyDescent="0.3">
      <c r="A2792" t="s">
        <v>8441</v>
      </c>
      <c r="B2792" t="s">
        <v>29</v>
      </c>
      <c r="C2792" t="s">
        <v>8442</v>
      </c>
      <c r="D2792" t="s">
        <v>8443</v>
      </c>
      <c r="E2792" t="s">
        <v>6144</v>
      </c>
      <c r="F2792" s="7">
        <v>4.08</v>
      </c>
      <c r="G2792" t="s">
        <v>33</v>
      </c>
      <c r="H2792" t="s">
        <v>34</v>
      </c>
      <c r="I2792" t="s">
        <v>6145</v>
      </c>
      <c r="L2792" s="8">
        <v>1</v>
      </c>
      <c r="M2792" t="s">
        <v>36</v>
      </c>
      <c r="N2792" t="str">
        <f>IF(AND(PESQUISA!$B$3&lt;&gt;"",OR(PESQUISA!$B$4="TODAS",B2792=PESQUISA!$B$4),ISNUMBER(SEARCH(PESQUISA!$B$3,D2792))),ROW()-1,"")</f>
        <v/>
      </c>
    </row>
    <row r="2793" spans="1:14" x14ac:dyDescent="0.3">
      <c r="A2793" t="s">
        <v>8444</v>
      </c>
      <c r="B2793" t="s">
        <v>29</v>
      </c>
      <c r="C2793" t="s">
        <v>8445</v>
      </c>
      <c r="D2793" t="s">
        <v>8446</v>
      </c>
      <c r="E2793" t="s">
        <v>6144</v>
      </c>
      <c r="F2793" s="7">
        <v>1.41</v>
      </c>
      <c r="G2793" t="s">
        <v>33</v>
      </c>
      <c r="H2793" t="s">
        <v>34</v>
      </c>
      <c r="I2793" t="s">
        <v>6145</v>
      </c>
      <c r="L2793" s="8">
        <v>1</v>
      </c>
      <c r="M2793" t="s">
        <v>36</v>
      </c>
      <c r="N2793" t="str">
        <f>IF(AND(PESQUISA!$B$3&lt;&gt;"",OR(PESQUISA!$B$4="TODAS",B2793=PESQUISA!$B$4),ISNUMBER(SEARCH(PESQUISA!$B$3,D2793))),ROW()-1,"")</f>
        <v/>
      </c>
    </row>
    <row r="2794" spans="1:14" x14ac:dyDescent="0.3">
      <c r="A2794" t="s">
        <v>8447</v>
      </c>
      <c r="B2794" t="s">
        <v>29</v>
      </c>
      <c r="C2794" t="s">
        <v>8448</v>
      </c>
      <c r="D2794" t="s">
        <v>8449</v>
      </c>
      <c r="E2794" t="s">
        <v>6144</v>
      </c>
      <c r="F2794" s="7">
        <v>5.0999999999999996</v>
      </c>
      <c r="G2794" t="s">
        <v>33</v>
      </c>
      <c r="H2794" t="s">
        <v>34</v>
      </c>
      <c r="I2794" t="s">
        <v>6145</v>
      </c>
      <c r="L2794" s="8">
        <v>1</v>
      </c>
      <c r="M2794" t="s">
        <v>36</v>
      </c>
      <c r="N2794" t="str">
        <f>IF(AND(PESQUISA!$B$3&lt;&gt;"",OR(PESQUISA!$B$4="TODAS",B2794=PESQUISA!$B$4),ISNUMBER(SEARCH(PESQUISA!$B$3,D2794))),ROW()-1,"")</f>
        <v/>
      </c>
    </row>
    <row r="2795" spans="1:14" x14ac:dyDescent="0.3">
      <c r="A2795" t="s">
        <v>8450</v>
      </c>
      <c r="B2795" t="s">
        <v>29</v>
      </c>
      <c r="C2795" t="s">
        <v>8451</v>
      </c>
      <c r="D2795" t="s">
        <v>8452</v>
      </c>
      <c r="E2795" t="s">
        <v>6144</v>
      </c>
      <c r="F2795" s="7">
        <v>176.59</v>
      </c>
      <c r="G2795" t="s">
        <v>33</v>
      </c>
      <c r="H2795" t="s">
        <v>34</v>
      </c>
      <c r="I2795" t="s">
        <v>6145</v>
      </c>
      <c r="L2795" s="8">
        <v>0</v>
      </c>
      <c r="M2795" t="s">
        <v>36</v>
      </c>
      <c r="N2795" t="str">
        <f>IF(AND(PESQUISA!$B$3&lt;&gt;"",OR(PESQUISA!$B$4="TODAS",B2795=PESQUISA!$B$4),ISNUMBER(SEARCH(PESQUISA!$B$3,D2795))),ROW()-1,"")</f>
        <v/>
      </c>
    </row>
    <row r="2796" spans="1:14" x14ac:dyDescent="0.3">
      <c r="A2796" t="s">
        <v>8453</v>
      </c>
      <c r="B2796" t="s">
        <v>29</v>
      </c>
      <c r="C2796" t="s">
        <v>8454</v>
      </c>
      <c r="D2796" t="s">
        <v>8455</v>
      </c>
      <c r="E2796" t="s">
        <v>6144</v>
      </c>
      <c r="F2796" s="7">
        <v>5.0199999999999996</v>
      </c>
      <c r="G2796" t="s">
        <v>33</v>
      </c>
      <c r="H2796" t="s">
        <v>34</v>
      </c>
      <c r="I2796" t="s">
        <v>6145</v>
      </c>
      <c r="L2796" s="8">
        <v>1</v>
      </c>
      <c r="M2796" t="s">
        <v>36</v>
      </c>
      <c r="N2796" t="str">
        <f>IF(AND(PESQUISA!$B$3&lt;&gt;"",OR(PESQUISA!$B$4="TODAS",B2796=PESQUISA!$B$4),ISNUMBER(SEARCH(PESQUISA!$B$3,D2796))),ROW()-1,"")</f>
        <v/>
      </c>
    </row>
    <row r="2797" spans="1:14" x14ac:dyDescent="0.3">
      <c r="A2797" t="s">
        <v>8456</v>
      </c>
      <c r="B2797" t="s">
        <v>29</v>
      </c>
      <c r="C2797" t="s">
        <v>8457</v>
      </c>
      <c r="D2797" t="s">
        <v>8458</v>
      </c>
      <c r="E2797" t="s">
        <v>6144</v>
      </c>
      <c r="F2797" s="7">
        <v>1.74</v>
      </c>
      <c r="G2797" t="s">
        <v>33</v>
      </c>
      <c r="H2797" t="s">
        <v>34</v>
      </c>
      <c r="I2797" t="s">
        <v>6145</v>
      </c>
      <c r="L2797" s="8">
        <v>1</v>
      </c>
      <c r="M2797" t="s">
        <v>36</v>
      </c>
      <c r="N2797" t="str">
        <f>IF(AND(PESQUISA!$B$3&lt;&gt;"",OR(PESQUISA!$B$4="TODAS",B2797=PESQUISA!$B$4),ISNUMBER(SEARCH(PESQUISA!$B$3,D2797))),ROW()-1,"")</f>
        <v/>
      </c>
    </row>
    <row r="2798" spans="1:14" x14ac:dyDescent="0.3">
      <c r="A2798" t="s">
        <v>8459</v>
      </c>
      <c r="B2798" t="s">
        <v>29</v>
      </c>
      <c r="C2798" t="s">
        <v>8460</v>
      </c>
      <c r="D2798" t="s">
        <v>8461</v>
      </c>
      <c r="E2798" t="s">
        <v>6144</v>
      </c>
      <c r="F2798" s="7">
        <v>6.27</v>
      </c>
      <c r="G2798" t="s">
        <v>33</v>
      </c>
      <c r="H2798" t="s">
        <v>34</v>
      </c>
      <c r="I2798" t="s">
        <v>6145</v>
      </c>
      <c r="L2798" s="8">
        <v>1</v>
      </c>
      <c r="M2798" t="s">
        <v>36</v>
      </c>
      <c r="N2798" t="str">
        <f>IF(AND(PESQUISA!$B$3&lt;&gt;"",OR(PESQUISA!$B$4="TODAS",B2798=PESQUISA!$B$4),ISNUMBER(SEARCH(PESQUISA!$B$3,D2798))),ROW()-1,"")</f>
        <v/>
      </c>
    </row>
    <row r="2799" spans="1:14" x14ac:dyDescent="0.3">
      <c r="A2799" t="s">
        <v>8462</v>
      </c>
      <c r="B2799" t="s">
        <v>29</v>
      </c>
      <c r="C2799" t="s">
        <v>8463</v>
      </c>
      <c r="D2799" t="s">
        <v>8464</v>
      </c>
      <c r="E2799" t="s">
        <v>6144</v>
      </c>
      <c r="F2799" s="7">
        <v>264.88</v>
      </c>
      <c r="G2799" t="s">
        <v>33</v>
      </c>
      <c r="H2799" t="s">
        <v>34</v>
      </c>
      <c r="I2799" t="s">
        <v>6145</v>
      </c>
      <c r="L2799" s="8">
        <v>0</v>
      </c>
      <c r="M2799" t="s">
        <v>36</v>
      </c>
      <c r="N2799" t="str">
        <f>IF(AND(PESQUISA!$B$3&lt;&gt;"",OR(PESQUISA!$B$4="TODAS",B2799=PESQUISA!$B$4),ISNUMBER(SEARCH(PESQUISA!$B$3,D2799))),ROW()-1,"")</f>
        <v/>
      </c>
    </row>
    <row r="2800" spans="1:14" x14ac:dyDescent="0.3">
      <c r="A2800" t="s">
        <v>8465</v>
      </c>
      <c r="B2800" t="s">
        <v>29</v>
      </c>
      <c r="C2800" t="s">
        <v>8466</v>
      </c>
      <c r="D2800" t="s">
        <v>8467</v>
      </c>
      <c r="E2800" t="s">
        <v>6144</v>
      </c>
      <c r="G2800" t="s">
        <v>33</v>
      </c>
      <c r="H2800" t="s">
        <v>34</v>
      </c>
      <c r="I2800" t="s">
        <v>6145</v>
      </c>
      <c r="M2800" t="s">
        <v>53</v>
      </c>
      <c r="N2800" t="str">
        <f>IF(AND(PESQUISA!$B$3&lt;&gt;"",OR(PESQUISA!$B$4="TODAS",B2800=PESQUISA!$B$4),ISNUMBER(SEARCH(PESQUISA!$B$3,D2800))),ROW()-1,"")</f>
        <v/>
      </c>
    </row>
    <row r="2801" spans="1:14" x14ac:dyDescent="0.3">
      <c r="A2801" t="s">
        <v>8468</v>
      </c>
      <c r="B2801" t="s">
        <v>29</v>
      </c>
      <c r="C2801" t="s">
        <v>8469</v>
      </c>
      <c r="D2801" t="s">
        <v>8470</v>
      </c>
      <c r="E2801" t="s">
        <v>6144</v>
      </c>
      <c r="G2801" t="s">
        <v>33</v>
      </c>
      <c r="H2801" t="s">
        <v>34</v>
      </c>
      <c r="I2801" t="s">
        <v>6145</v>
      </c>
      <c r="M2801" t="s">
        <v>53</v>
      </c>
      <c r="N2801" t="str">
        <f>IF(AND(PESQUISA!$B$3&lt;&gt;"",OR(PESQUISA!$B$4="TODAS",B2801=PESQUISA!$B$4),ISNUMBER(SEARCH(PESQUISA!$B$3,D2801))),ROW()-1,"")</f>
        <v/>
      </c>
    </row>
    <row r="2802" spans="1:14" x14ac:dyDescent="0.3">
      <c r="A2802" t="s">
        <v>8471</v>
      </c>
      <c r="B2802" t="s">
        <v>29</v>
      </c>
      <c r="C2802" t="s">
        <v>8472</v>
      </c>
      <c r="D2802" t="s">
        <v>8473</v>
      </c>
      <c r="E2802" t="s">
        <v>6144</v>
      </c>
      <c r="G2802" t="s">
        <v>33</v>
      </c>
      <c r="H2802" t="s">
        <v>34</v>
      </c>
      <c r="I2802" t="s">
        <v>6145</v>
      </c>
      <c r="M2802" t="s">
        <v>53</v>
      </c>
      <c r="N2802" t="str">
        <f>IF(AND(PESQUISA!$B$3&lt;&gt;"",OR(PESQUISA!$B$4="TODAS",B2802=PESQUISA!$B$4),ISNUMBER(SEARCH(PESQUISA!$B$3,D2802))),ROW()-1,"")</f>
        <v/>
      </c>
    </row>
    <row r="2803" spans="1:14" x14ac:dyDescent="0.3">
      <c r="A2803" t="s">
        <v>8474</v>
      </c>
      <c r="B2803" t="s">
        <v>29</v>
      </c>
      <c r="C2803" t="s">
        <v>8475</v>
      </c>
      <c r="D2803" t="s">
        <v>8476</v>
      </c>
      <c r="E2803" t="s">
        <v>6144</v>
      </c>
      <c r="F2803" s="7">
        <v>0.02</v>
      </c>
      <c r="G2803" t="s">
        <v>33</v>
      </c>
      <c r="H2803" t="s">
        <v>34</v>
      </c>
      <c r="I2803" t="s">
        <v>6145</v>
      </c>
      <c r="L2803" s="8">
        <v>0</v>
      </c>
      <c r="M2803" t="s">
        <v>36</v>
      </c>
      <c r="N2803" t="str">
        <f>IF(AND(PESQUISA!$B$3&lt;&gt;"",OR(PESQUISA!$B$4="TODAS",B2803=PESQUISA!$B$4),ISNUMBER(SEARCH(PESQUISA!$B$3,D2803))),ROW()-1,"")</f>
        <v/>
      </c>
    </row>
    <row r="2804" spans="1:14" x14ac:dyDescent="0.3">
      <c r="A2804" t="s">
        <v>8477</v>
      </c>
      <c r="B2804" t="s">
        <v>29</v>
      </c>
      <c r="C2804" t="s">
        <v>8478</v>
      </c>
      <c r="D2804" t="s">
        <v>8479</v>
      </c>
      <c r="E2804" t="s">
        <v>6144</v>
      </c>
      <c r="F2804" s="7">
        <v>0.03</v>
      </c>
      <c r="G2804" t="s">
        <v>33</v>
      </c>
      <c r="H2804" t="s">
        <v>34</v>
      </c>
      <c r="I2804" t="s">
        <v>6145</v>
      </c>
      <c r="L2804" s="8">
        <v>0</v>
      </c>
      <c r="M2804" t="s">
        <v>36</v>
      </c>
      <c r="N2804" t="str">
        <f>IF(AND(PESQUISA!$B$3&lt;&gt;"",OR(PESQUISA!$B$4="TODAS",B2804=PESQUISA!$B$4),ISNUMBER(SEARCH(PESQUISA!$B$3,D2804))),ROW()-1,"")</f>
        <v/>
      </c>
    </row>
    <row r="2805" spans="1:14" x14ac:dyDescent="0.3">
      <c r="A2805" t="s">
        <v>8480</v>
      </c>
      <c r="B2805" t="s">
        <v>29</v>
      </c>
      <c r="C2805" t="s">
        <v>8481</v>
      </c>
      <c r="D2805" t="s">
        <v>8482</v>
      </c>
      <c r="E2805" t="s">
        <v>6144</v>
      </c>
      <c r="G2805" t="s">
        <v>33</v>
      </c>
      <c r="H2805" t="s">
        <v>34</v>
      </c>
      <c r="I2805" t="s">
        <v>6145</v>
      </c>
      <c r="M2805" t="s">
        <v>53</v>
      </c>
      <c r="N2805" t="str">
        <f>IF(AND(PESQUISA!$B$3&lt;&gt;"",OR(PESQUISA!$B$4="TODAS",B2805=PESQUISA!$B$4),ISNUMBER(SEARCH(PESQUISA!$B$3,D2805))),ROW()-1,"")</f>
        <v/>
      </c>
    </row>
    <row r="2806" spans="1:14" x14ac:dyDescent="0.3">
      <c r="A2806" t="s">
        <v>8483</v>
      </c>
      <c r="B2806" t="s">
        <v>29</v>
      </c>
      <c r="C2806" t="s">
        <v>8484</v>
      </c>
      <c r="D2806" t="s">
        <v>8485</v>
      </c>
      <c r="E2806" t="s">
        <v>6144</v>
      </c>
      <c r="F2806" s="7">
        <v>0.04</v>
      </c>
      <c r="G2806" t="s">
        <v>33</v>
      </c>
      <c r="H2806" t="s">
        <v>34</v>
      </c>
      <c r="I2806" t="s">
        <v>6145</v>
      </c>
      <c r="L2806" s="8">
        <v>0</v>
      </c>
      <c r="M2806" t="s">
        <v>36</v>
      </c>
      <c r="N2806" t="str">
        <f>IF(AND(PESQUISA!$B$3&lt;&gt;"",OR(PESQUISA!$B$4="TODAS",B2806=PESQUISA!$B$4),ISNUMBER(SEARCH(PESQUISA!$B$3,D2806))),ROW()-1,"")</f>
        <v/>
      </c>
    </row>
    <row r="2807" spans="1:14" x14ac:dyDescent="0.3">
      <c r="A2807" t="s">
        <v>8486</v>
      </c>
      <c r="B2807" t="s">
        <v>29</v>
      </c>
      <c r="C2807" t="s">
        <v>8487</v>
      </c>
      <c r="D2807" t="s">
        <v>8488</v>
      </c>
      <c r="E2807" t="s">
        <v>6144</v>
      </c>
      <c r="F2807" s="7">
        <v>0.8</v>
      </c>
      <c r="G2807" t="s">
        <v>33</v>
      </c>
      <c r="H2807" t="s">
        <v>34</v>
      </c>
      <c r="I2807" t="s">
        <v>6145</v>
      </c>
      <c r="L2807" s="8">
        <v>0</v>
      </c>
      <c r="M2807" t="s">
        <v>36</v>
      </c>
      <c r="N2807" t="str">
        <f>IF(AND(PESQUISA!$B$3&lt;&gt;"",OR(PESQUISA!$B$4="TODAS",B2807=PESQUISA!$B$4),ISNUMBER(SEARCH(PESQUISA!$B$3,D2807))),ROW()-1,"")</f>
        <v/>
      </c>
    </row>
    <row r="2808" spans="1:14" x14ac:dyDescent="0.3">
      <c r="A2808" t="s">
        <v>8489</v>
      </c>
      <c r="B2808" t="s">
        <v>29</v>
      </c>
      <c r="C2808" t="s">
        <v>8490</v>
      </c>
      <c r="D2808" t="s">
        <v>8491</v>
      </c>
      <c r="E2808" t="s">
        <v>6144</v>
      </c>
      <c r="F2808" s="7">
        <v>0.04</v>
      </c>
      <c r="G2808" t="s">
        <v>33</v>
      </c>
      <c r="H2808" t="s">
        <v>34</v>
      </c>
      <c r="I2808" t="s">
        <v>6145</v>
      </c>
      <c r="L2808" s="8">
        <v>0</v>
      </c>
      <c r="M2808" t="s">
        <v>36</v>
      </c>
      <c r="N2808" t="str">
        <f>IF(AND(PESQUISA!$B$3&lt;&gt;"",OR(PESQUISA!$B$4="TODAS",B2808=PESQUISA!$B$4),ISNUMBER(SEARCH(PESQUISA!$B$3,D2808))),ROW()-1,"")</f>
        <v/>
      </c>
    </row>
    <row r="2809" spans="1:14" x14ac:dyDescent="0.3">
      <c r="A2809" t="s">
        <v>8492</v>
      </c>
      <c r="B2809" t="s">
        <v>29</v>
      </c>
      <c r="C2809" t="s">
        <v>8493</v>
      </c>
      <c r="D2809" t="s">
        <v>8494</v>
      </c>
      <c r="E2809" t="s">
        <v>6144</v>
      </c>
      <c r="G2809" t="s">
        <v>33</v>
      </c>
      <c r="H2809" t="s">
        <v>34</v>
      </c>
      <c r="I2809" t="s">
        <v>6145</v>
      </c>
      <c r="M2809" t="s">
        <v>53</v>
      </c>
      <c r="N2809" t="str">
        <f>IF(AND(PESQUISA!$B$3&lt;&gt;"",OR(PESQUISA!$B$4="TODAS",B2809=PESQUISA!$B$4),ISNUMBER(SEARCH(PESQUISA!$B$3,D2809))),ROW()-1,"")</f>
        <v/>
      </c>
    </row>
    <row r="2810" spans="1:14" x14ac:dyDescent="0.3">
      <c r="A2810" t="s">
        <v>8495</v>
      </c>
      <c r="B2810" t="s">
        <v>29</v>
      </c>
      <c r="C2810" t="s">
        <v>8496</v>
      </c>
      <c r="D2810" t="s">
        <v>8497</v>
      </c>
      <c r="E2810" t="s">
        <v>6144</v>
      </c>
      <c r="F2810" s="7">
        <v>0.05</v>
      </c>
      <c r="G2810" t="s">
        <v>33</v>
      </c>
      <c r="H2810" t="s">
        <v>34</v>
      </c>
      <c r="I2810" t="s">
        <v>6145</v>
      </c>
      <c r="L2810" s="8">
        <v>0</v>
      </c>
      <c r="M2810" t="s">
        <v>36</v>
      </c>
      <c r="N2810" t="str">
        <f>IF(AND(PESQUISA!$B$3&lt;&gt;"",OR(PESQUISA!$B$4="TODAS",B2810=PESQUISA!$B$4),ISNUMBER(SEARCH(PESQUISA!$B$3,D2810))),ROW()-1,"")</f>
        <v/>
      </c>
    </row>
    <row r="2811" spans="1:14" x14ac:dyDescent="0.3">
      <c r="A2811" t="s">
        <v>8498</v>
      </c>
      <c r="B2811" t="s">
        <v>29</v>
      </c>
      <c r="C2811" t="s">
        <v>8499</v>
      </c>
      <c r="D2811" t="s">
        <v>8500</v>
      </c>
      <c r="E2811" t="s">
        <v>6144</v>
      </c>
      <c r="F2811" s="7">
        <v>1.1000000000000001</v>
      </c>
      <c r="G2811" t="s">
        <v>33</v>
      </c>
      <c r="H2811" t="s">
        <v>34</v>
      </c>
      <c r="I2811" t="s">
        <v>6145</v>
      </c>
      <c r="L2811" s="8">
        <v>0</v>
      </c>
      <c r="M2811" t="s">
        <v>36</v>
      </c>
      <c r="N2811" t="str">
        <f>IF(AND(PESQUISA!$B$3&lt;&gt;"",OR(PESQUISA!$B$4="TODAS",B2811=PESQUISA!$B$4),ISNUMBER(SEARCH(PESQUISA!$B$3,D2811))),ROW()-1,"")</f>
        <v/>
      </c>
    </row>
    <row r="2812" spans="1:14" x14ac:dyDescent="0.3">
      <c r="A2812" t="s">
        <v>8501</v>
      </c>
      <c r="B2812" t="s">
        <v>29</v>
      </c>
      <c r="C2812" t="s">
        <v>8502</v>
      </c>
      <c r="D2812" t="s">
        <v>8503</v>
      </c>
      <c r="E2812" t="s">
        <v>6144</v>
      </c>
      <c r="G2812" t="s">
        <v>33</v>
      </c>
      <c r="H2812" t="s">
        <v>34</v>
      </c>
      <c r="I2812" t="s">
        <v>6145</v>
      </c>
      <c r="M2812" t="s">
        <v>53</v>
      </c>
      <c r="N2812" t="str">
        <f>IF(AND(PESQUISA!$B$3&lt;&gt;"",OR(PESQUISA!$B$4="TODAS",B2812=PESQUISA!$B$4),ISNUMBER(SEARCH(PESQUISA!$B$3,D2812))),ROW()-1,"")</f>
        <v/>
      </c>
    </row>
    <row r="2813" spans="1:14" x14ac:dyDescent="0.3">
      <c r="A2813" t="s">
        <v>8504</v>
      </c>
      <c r="B2813" t="s">
        <v>29</v>
      </c>
      <c r="C2813" t="s">
        <v>8505</v>
      </c>
      <c r="D2813" t="s">
        <v>8506</v>
      </c>
      <c r="E2813" t="s">
        <v>6144</v>
      </c>
      <c r="G2813" t="s">
        <v>33</v>
      </c>
      <c r="H2813" t="s">
        <v>34</v>
      </c>
      <c r="I2813" t="s">
        <v>6145</v>
      </c>
      <c r="M2813" t="s">
        <v>53</v>
      </c>
      <c r="N2813" t="str">
        <f>IF(AND(PESQUISA!$B$3&lt;&gt;"",OR(PESQUISA!$B$4="TODAS",B2813=PESQUISA!$B$4),ISNUMBER(SEARCH(PESQUISA!$B$3,D2813))),ROW()-1,"")</f>
        <v/>
      </c>
    </row>
    <row r="2814" spans="1:14" x14ac:dyDescent="0.3">
      <c r="A2814" t="s">
        <v>8507</v>
      </c>
      <c r="B2814" t="s">
        <v>29</v>
      </c>
      <c r="C2814" t="s">
        <v>8508</v>
      </c>
      <c r="D2814" t="s">
        <v>8509</v>
      </c>
      <c r="E2814" t="s">
        <v>6144</v>
      </c>
      <c r="G2814" t="s">
        <v>33</v>
      </c>
      <c r="H2814" t="s">
        <v>34</v>
      </c>
      <c r="I2814" t="s">
        <v>6145</v>
      </c>
      <c r="M2814" t="s">
        <v>53</v>
      </c>
      <c r="N2814" t="str">
        <f>IF(AND(PESQUISA!$B$3&lt;&gt;"",OR(PESQUISA!$B$4="TODAS",B2814=PESQUISA!$B$4),ISNUMBER(SEARCH(PESQUISA!$B$3,D2814))),ROW()-1,"")</f>
        <v/>
      </c>
    </row>
    <row r="2815" spans="1:14" x14ac:dyDescent="0.3">
      <c r="A2815" t="s">
        <v>8510</v>
      </c>
      <c r="B2815" t="s">
        <v>29</v>
      </c>
      <c r="C2815" t="s">
        <v>8511</v>
      </c>
      <c r="D2815" t="s">
        <v>8512</v>
      </c>
      <c r="E2815" t="s">
        <v>6144</v>
      </c>
      <c r="F2815" s="7">
        <v>12.05</v>
      </c>
      <c r="G2815" t="s">
        <v>33</v>
      </c>
      <c r="H2815" t="s">
        <v>34</v>
      </c>
      <c r="I2815" t="s">
        <v>6145</v>
      </c>
      <c r="L2815" s="8">
        <v>0</v>
      </c>
      <c r="M2815" t="s">
        <v>36</v>
      </c>
      <c r="N2815" t="str">
        <f>IF(AND(PESQUISA!$B$3&lt;&gt;"",OR(PESQUISA!$B$4="TODAS",B2815=PESQUISA!$B$4),ISNUMBER(SEARCH(PESQUISA!$B$3,D2815))),ROW()-1,"")</f>
        <v/>
      </c>
    </row>
    <row r="2816" spans="1:14" x14ac:dyDescent="0.3">
      <c r="A2816" t="s">
        <v>8513</v>
      </c>
      <c r="B2816" t="s">
        <v>29</v>
      </c>
      <c r="C2816" t="s">
        <v>8514</v>
      </c>
      <c r="D2816" t="s">
        <v>8515</v>
      </c>
      <c r="E2816" t="s">
        <v>6144</v>
      </c>
      <c r="F2816" s="7">
        <v>33.58</v>
      </c>
      <c r="G2816" t="s">
        <v>33</v>
      </c>
      <c r="H2816" t="s">
        <v>34</v>
      </c>
      <c r="I2816" t="s">
        <v>6145</v>
      </c>
      <c r="L2816" s="8">
        <v>1</v>
      </c>
      <c r="M2816" t="s">
        <v>36</v>
      </c>
      <c r="N2816" t="str">
        <f>IF(AND(PESQUISA!$B$3&lt;&gt;"",OR(PESQUISA!$B$4="TODAS",B2816=PESQUISA!$B$4),ISNUMBER(SEARCH(PESQUISA!$B$3,D2816))),ROW()-1,"")</f>
        <v/>
      </c>
    </row>
    <row r="2817" spans="1:14" x14ac:dyDescent="0.3">
      <c r="A2817" t="s">
        <v>8516</v>
      </c>
      <c r="B2817" t="s">
        <v>29</v>
      </c>
      <c r="C2817" t="s">
        <v>8517</v>
      </c>
      <c r="D2817" t="s">
        <v>8518</v>
      </c>
      <c r="E2817" t="s">
        <v>6144</v>
      </c>
      <c r="F2817" s="7">
        <v>14.79</v>
      </c>
      <c r="G2817" t="s">
        <v>33</v>
      </c>
      <c r="H2817" t="s">
        <v>34</v>
      </c>
      <c r="I2817" t="s">
        <v>6145</v>
      </c>
      <c r="L2817" s="8">
        <v>1</v>
      </c>
      <c r="M2817" t="s">
        <v>36</v>
      </c>
      <c r="N2817" t="str">
        <f>IF(AND(PESQUISA!$B$3&lt;&gt;"",OR(PESQUISA!$B$4="TODAS",B2817=PESQUISA!$B$4),ISNUMBER(SEARCH(PESQUISA!$B$3,D2817))),ROW()-1,"")</f>
        <v/>
      </c>
    </row>
    <row r="2818" spans="1:14" x14ac:dyDescent="0.3">
      <c r="A2818" t="s">
        <v>8519</v>
      </c>
      <c r="B2818" t="s">
        <v>29</v>
      </c>
      <c r="C2818" t="s">
        <v>8520</v>
      </c>
      <c r="D2818" t="s">
        <v>8521</v>
      </c>
      <c r="E2818" t="s">
        <v>6144</v>
      </c>
      <c r="F2818" s="7">
        <v>60.04</v>
      </c>
      <c r="G2818" t="s">
        <v>33</v>
      </c>
      <c r="H2818" t="s">
        <v>34</v>
      </c>
      <c r="I2818" t="s">
        <v>6145</v>
      </c>
      <c r="L2818" s="8">
        <v>1</v>
      </c>
      <c r="M2818" t="s">
        <v>36</v>
      </c>
      <c r="N2818" t="str">
        <f>IF(AND(PESQUISA!$B$3&lt;&gt;"",OR(PESQUISA!$B$4="TODAS",B2818=PESQUISA!$B$4),ISNUMBER(SEARCH(PESQUISA!$B$3,D2818))),ROW()-1,"")</f>
        <v/>
      </c>
    </row>
    <row r="2819" spans="1:14" x14ac:dyDescent="0.3">
      <c r="A2819" t="s">
        <v>8522</v>
      </c>
      <c r="B2819" t="s">
        <v>29</v>
      </c>
      <c r="C2819" t="s">
        <v>8523</v>
      </c>
      <c r="D2819" t="s">
        <v>8524</v>
      </c>
      <c r="E2819" t="s">
        <v>6144</v>
      </c>
      <c r="F2819" s="7">
        <v>64.510000000000005</v>
      </c>
      <c r="G2819" t="s">
        <v>33</v>
      </c>
      <c r="H2819" t="s">
        <v>34</v>
      </c>
      <c r="I2819" t="s">
        <v>6145</v>
      </c>
      <c r="L2819" s="8">
        <v>0</v>
      </c>
      <c r="M2819" t="s">
        <v>36</v>
      </c>
      <c r="N2819" t="str">
        <f>IF(AND(PESQUISA!$B$3&lt;&gt;"",OR(PESQUISA!$B$4="TODAS",B2819=PESQUISA!$B$4),ISNUMBER(SEARCH(PESQUISA!$B$3,D2819))),ROW()-1,"")</f>
        <v/>
      </c>
    </row>
    <row r="2820" spans="1:14" x14ac:dyDescent="0.3">
      <c r="A2820" t="s">
        <v>8525</v>
      </c>
      <c r="B2820" t="s">
        <v>29</v>
      </c>
      <c r="C2820" t="s">
        <v>8526</v>
      </c>
      <c r="D2820" t="s">
        <v>8527</v>
      </c>
      <c r="E2820" t="s">
        <v>6144</v>
      </c>
      <c r="F2820" s="7">
        <v>35.15</v>
      </c>
      <c r="G2820" t="s">
        <v>33</v>
      </c>
      <c r="H2820" t="s">
        <v>34</v>
      </c>
      <c r="I2820" t="s">
        <v>6145</v>
      </c>
      <c r="L2820" s="8">
        <v>1</v>
      </c>
      <c r="M2820" t="s">
        <v>36</v>
      </c>
      <c r="N2820" t="str">
        <f>IF(AND(PESQUISA!$B$3&lt;&gt;"",OR(PESQUISA!$B$4="TODAS",B2820=PESQUISA!$B$4),ISNUMBER(SEARCH(PESQUISA!$B$3,D2820))),ROW()-1,"")</f>
        <v/>
      </c>
    </row>
    <row r="2821" spans="1:14" x14ac:dyDescent="0.3">
      <c r="A2821" t="s">
        <v>8528</v>
      </c>
      <c r="B2821" t="s">
        <v>29</v>
      </c>
      <c r="C2821" t="s">
        <v>8529</v>
      </c>
      <c r="D2821" t="s">
        <v>8530</v>
      </c>
      <c r="E2821" t="s">
        <v>6144</v>
      </c>
      <c r="F2821" s="7">
        <v>15.48</v>
      </c>
      <c r="G2821" t="s">
        <v>33</v>
      </c>
      <c r="H2821" t="s">
        <v>34</v>
      </c>
      <c r="I2821" t="s">
        <v>6145</v>
      </c>
      <c r="L2821" s="8">
        <v>1</v>
      </c>
      <c r="M2821" t="s">
        <v>36</v>
      </c>
      <c r="N2821" t="str">
        <f>IF(AND(PESQUISA!$B$3&lt;&gt;"",OR(PESQUISA!$B$4="TODAS",B2821=PESQUISA!$B$4),ISNUMBER(SEARCH(PESQUISA!$B$3,D2821))),ROW()-1,"")</f>
        <v/>
      </c>
    </row>
    <row r="2822" spans="1:14" x14ac:dyDescent="0.3">
      <c r="A2822" t="s">
        <v>8531</v>
      </c>
      <c r="B2822" t="s">
        <v>29</v>
      </c>
      <c r="C2822" t="s">
        <v>8532</v>
      </c>
      <c r="D2822" t="s">
        <v>8533</v>
      </c>
      <c r="E2822" t="s">
        <v>6144</v>
      </c>
      <c r="F2822" s="7">
        <v>62.84</v>
      </c>
      <c r="G2822" t="s">
        <v>33</v>
      </c>
      <c r="H2822" t="s">
        <v>34</v>
      </c>
      <c r="I2822" t="s">
        <v>6145</v>
      </c>
      <c r="L2822" s="8">
        <v>1</v>
      </c>
      <c r="M2822" t="s">
        <v>36</v>
      </c>
      <c r="N2822" t="str">
        <f>IF(AND(PESQUISA!$B$3&lt;&gt;"",OR(PESQUISA!$B$4="TODAS",B2822=PESQUISA!$B$4),ISNUMBER(SEARCH(PESQUISA!$B$3,D2822))),ROW()-1,"")</f>
        <v/>
      </c>
    </row>
    <row r="2823" spans="1:14" x14ac:dyDescent="0.3">
      <c r="A2823" t="s">
        <v>8534</v>
      </c>
      <c r="B2823" t="s">
        <v>29</v>
      </c>
      <c r="C2823" t="s">
        <v>8535</v>
      </c>
      <c r="D2823" t="s">
        <v>8536</v>
      </c>
      <c r="E2823" t="s">
        <v>6144</v>
      </c>
      <c r="F2823" s="7">
        <v>80.709999999999994</v>
      </c>
      <c r="G2823" t="s">
        <v>33</v>
      </c>
      <c r="H2823" t="s">
        <v>34</v>
      </c>
      <c r="I2823" t="s">
        <v>6145</v>
      </c>
      <c r="L2823" s="8">
        <v>0</v>
      </c>
      <c r="M2823" t="s">
        <v>36</v>
      </c>
      <c r="N2823" t="str">
        <f>IF(AND(PESQUISA!$B$3&lt;&gt;"",OR(PESQUISA!$B$4="TODAS",B2823=PESQUISA!$B$4),ISNUMBER(SEARCH(PESQUISA!$B$3,D2823))),ROW()-1,"")</f>
        <v/>
      </c>
    </row>
    <row r="2824" spans="1:14" x14ac:dyDescent="0.3">
      <c r="A2824" t="s">
        <v>8537</v>
      </c>
      <c r="B2824" t="s">
        <v>29</v>
      </c>
      <c r="C2824" t="s">
        <v>8538</v>
      </c>
      <c r="D2824" t="s">
        <v>8539</v>
      </c>
      <c r="E2824" t="s">
        <v>6144</v>
      </c>
      <c r="F2824" s="7">
        <v>43.54</v>
      </c>
      <c r="G2824" t="s">
        <v>33</v>
      </c>
      <c r="H2824" t="s">
        <v>34</v>
      </c>
      <c r="I2824" t="s">
        <v>6145</v>
      </c>
      <c r="L2824" s="8">
        <v>1</v>
      </c>
      <c r="M2824" t="s">
        <v>36</v>
      </c>
      <c r="N2824" t="str">
        <f>IF(AND(PESQUISA!$B$3&lt;&gt;"",OR(PESQUISA!$B$4="TODAS",B2824=PESQUISA!$B$4),ISNUMBER(SEARCH(PESQUISA!$B$3,D2824))),ROW()-1,"")</f>
        <v/>
      </c>
    </row>
    <row r="2825" spans="1:14" x14ac:dyDescent="0.3">
      <c r="A2825" t="s">
        <v>8540</v>
      </c>
      <c r="B2825" t="s">
        <v>29</v>
      </c>
      <c r="C2825" t="s">
        <v>8541</v>
      </c>
      <c r="D2825" t="s">
        <v>8542</v>
      </c>
      <c r="E2825" t="s">
        <v>6144</v>
      </c>
      <c r="F2825" s="7">
        <v>19.18</v>
      </c>
      <c r="G2825" t="s">
        <v>33</v>
      </c>
      <c r="H2825" t="s">
        <v>34</v>
      </c>
      <c r="I2825" t="s">
        <v>6145</v>
      </c>
      <c r="L2825" s="8">
        <v>1</v>
      </c>
      <c r="M2825" t="s">
        <v>36</v>
      </c>
      <c r="N2825" t="str">
        <f>IF(AND(PESQUISA!$B$3&lt;&gt;"",OR(PESQUISA!$B$4="TODAS",B2825=PESQUISA!$B$4),ISNUMBER(SEARCH(PESQUISA!$B$3,D2825))),ROW()-1,"")</f>
        <v/>
      </c>
    </row>
    <row r="2826" spans="1:14" x14ac:dyDescent="0.3">
      <c r="A2826" t="s">
        <v>8543</v>
      </c>
      <c r="B2826" t="s">
        <v>29</v>
      </c>
      <c r="C2826" t="s">
        <v>8544</v>
      </c>
      <c r="D2826" t="s">
        <v>8545</v>
      </c>
      <c r="E2826" t="s">
        <v>6144</v>
      </c>
      <c r="F2826" s="7">
        <v>77.84</v>
      </c>
      <c r="G2826" t="s">
        <v>33</v>
      </c>
      <c r="H2826" t="s">
        <v>34</v>
      </c>
      <c r="I2826" t="s">
        <v>6145</v>
      </c>
      <c r="L2826" s="8">
        <v>1</v>
      </c>
      <c r="M2826" t="s">
        <v>36</v>
      </c>
      <c r="N2826" t="str">
        <f>IF(AND(PESQUISA!$B$3&lt;&gt;"",OR(PESQUISA!$B$4="TODAS",B2826=PESQUISA!$B$4),ISNUMBER(SEARCH(PESQUISA!$B$3,D2826))),ROW()-1,"")</f>
        <v/>
      </c>
    </row>
    <row r="2827" spans="1:14" x14ac:dyDescent="0.3">
      <c r="A2827" t="s">
        <v>8546</v>
      </c>
      <c r="B2827" t="s">
        <v>29</v>
      </c>
      <c r="C2827" t="s">
        <v>8547</v>
      </c>
      <c r="D2827" t="s">
        <v>8548</v>
      </c>
      <c r="E2827" t="s">
        <v>6144</v>
      </c>
      <c r="F2827" s="7">
        <v>96.84</v>
      </c>
      <c r="G2827" t="s">
        <v>33</v>
      </c>
      <c r="H2827" t="s">
        <v>34</v>
      </c>
      <c r="I2827" t="s">
        <v>6145</v>
      </c>
      <c r="L2827" s="8">
        <v>0</v>
      </c>
      <c r="M2827" t="s">
        <v>36</v>
      </c>
      <c r="N2827" t="str">
        <f>IF(AND(PESQUISA!$B$3&lt;&gt;"",OR(PESQUISA!$B$4="TODAS",B2827=PESQUISA!$B$4),ISNUMBER(SEARCH(PESQUISA!$B$3,D2827))),ROW()-1,"")</f>
        <v/>
      </c>
    </row>
    <row r="2828" spans="1:14" x14ac:dyDescent="0.3">
      <c r="A2828" t="s">
        <v>8549</v>
      </c>
      <c r="B2828" t="s">
        <v>29</v>
      </c>
      <c r="C2828" t="s">
        <v>8550</v>
      </c>
      <c r="D2828" t="s">
        <v>8551</v>
      </c>
      <c r="E2828" t="s">
        <v>6144</v>
      </c>
      <c r="F2828" s="7">
        <v>43.27</v>
      </c>
      <c r="G2828" t="s">
        <v>33</v>
      </c>
      <c r="H2828" t="s">
        <v>34</v>
      </c>
      <c r="I2828" t="s">
        <v>6145</v>
      </c>
      <c r="L2828" s="8">
        <v>1</v>
      </c>
      <c r="M2828" t="s">
        <v>36</v>
      </c>
      <c r="N2828" t="str">
        <f>IF(AND(PESQUISA!$B$3&lt;&gt;"",OR(PESQUISA!$B$4="TODAS",B2828=PESQUISA!$B$4),ISNUMBER(SEARCH(PESQUISA!$B$3,D2828))),ROW()-1,"")</f>
        <v/>
      </c>
    </row>
    <row r="2829" spans="1:14" x14ac:dyDescent="0.3">
      <c r="A2829" t="s">
        <v>8552</v>
      </c>
      <c r="B2829" t="s">
        <v>29</v>
      </c>
      <c r="C2829" t="s">
        <v>8553</v>
      </c>
      <c r="D2829" t="s">
        <v>8554</v>
      </c>
      <c r="E2829" t="s">
        <v>6144</v>
      </c>
      <c r="F2829" s="7">
        <v>19.059999999999999</v>
      </c>
      <c r="G2829" t="s">
        <v>33</v>
      </c>
      <c r="H2829" t="s">
        <v>34</v>
      </c>
      <c r="I2829" t="s">
        <v>6145</v>
      </c>
      <c r="L2829" s="8">
        <v>1</v>
      </c>
      <c r="M2829" t="s">
        <v>36</v>
      </c>
      <c r="N2829" t="str">
        <f>IF(AND(PESQUISA!$B$3&lt;&gt;"",OR(PESQUISA!$B$4="TODAS",B2829=PESQUISA!$B$4),ISNUMBER(SEARCH(PESQUISA!$B$3,D2829))),ROW()-1,"")</f>
        <v/>
      </c>
    </row>
    <row r="2830" spans="1:14" x14ac:dyDescent="0.3">
      <c r="A2830" t="s">
        <v>8555</v>
      </c>
      <c r="B2830" t="s">
        <v>29</v>
      </c>
      <c r="C2830" t="s">
        <v>8556</v>
      </c>
      <c r="D2830" t="s">
        <v>8557</v>
      </c>
      <c r="E2830" t="s">
        <v>6144</v>
      </c>
      <c r="F2830" s="7">
        <v>77.36</v>
      </c>
      <c r="G2830" t="s">
        <v>33</v>
      </c>
      <c r="H2830" t="s">
        <v>34</v>
      </c>
      <c r="I2830" t="s">
        <v>6145</v>
      </c>
      <c r="L2830" s="8">
        <v>1</v>
      </c>
      <c r="M2830" t="s">
        <v>36</v>
      </c>
      <c r="N2830" t="str">
        <f>IF(AND(PESQUISA!$B$3&lt;&gt;"",OR(PESQUISA!$B$4="TODAS",B2830=PESQUISA!$B$4),ISNUMBER(SEARCH(PESQUISA!$B$3,D2830))),ROW()-1,"")</f>
        <v/>
      </c>
    </row>
    <row r="2831" spans="1:14" x14ac:dyDescent="0.3">
      <c r="A2831" t="s">
        <v>8558</v>
      </c>
      <c r="B2831" t="s">
        <v>29</v>
      </c>
      <c r="C2831" t="s">
        <v>8559</v>
      </c>
      <c r="D2831" t="s">
        <v>8560</v>
      </c>
      <c r="E2831" t="s">
        <v>6144</v>
      </c>
      <c r="F2831" s="7">
        <v>109.75</v>
      </c>
      <c r="G2831" t="s">
        <v>33</v>
      </c>
      <c r="H2831" t="s">
        <v>34</v>
      </c>
      <c r="I2831" t="s">
        <v>6145</v>
      </c>
      <c r="L2831" s="8">
        <v>0</v>
      </c>
      <c r="M2831" t="s">
        <v>36</v>
      </c>
      <c r="N2831" t="str">
        <f>IF(AND(PESQUISA!$B$3&lt;&gt;"",OR(PESQUISA!$B$4="TODAS",B2831=PESQUISA!$B$4),ISNUMBER(SEARCH(PESQUISA!$B$3,D2831))),ROW()-1,"")</f>
        <v/>
      </c>
    </row>
    <row r="2832" spans="1:14" x14ac:dyDescent="0.3">
      <c r="A2832" t="s">
        <v>8561</v>
      </c>
      <c r="B2832" t="s">
        <v>29</v>
      </c>
      <c r="C2832" t="s">
        <v>8562</v>
      </c>
      <c r="D2832" t="s">
        <v>8563</v>
      </c>
      <c r="E2832" t="s">
        <v>6144</v>
      </c>
      <c r="F2832" s="7">
        <v>142.61000000000001</v>
      </c>
      <c r="G2832" t="s">
        <v>33</v>
      </c>
      <c r="H2832" t="s">
        <v>34</v>
      </c>
      <c r="I2832" t="s">
        <v>6145</v>
      </c>
      <c r="L2832" s="8">
        <v>1</v>
      </c>
      <c r="M2832" t="s">
        <v>36</v>
      </c>
      <c r="N2832" t="str">
        <f>IF(AND(PESQUISA!$B$3&lt;&gt;"",OR(PESQUISA!$B$4="TODAS",B2832=PESQUISA!$B$4),ISNUMBER(SEARCH(PESQUISA!$B$3,D2832))),ROW()-1,"")</f>
        <v/>
      </c>
    </row>
    <row r="2833" spans="1:14" x14ac:dyDescent="0.3">
      <c r="A2833" t="s">
        <v>8564</v>
      </c>
      <c r="B2833" t="s">
        <v>29</v>
      </c>
      <c r="C2833" t="s">
        <v>8565</v>
      </c>
      <c r="D2833" t="s">
        <v>8566</v>
      </c>
      <c r="E2833" t="s">
        <v>6144</v>
      </c>
      <c r="F2833" s="7">
        <v>62.82</v>
      </c>
      <c r="G2833" t="s">
        <v>33</v>
      </c>
      <c r="H2833" t="s">
        <v>34</v>
      </c>
      <c r="I2833" t="s">
        <v>6145</v>
      </c>
      <c r="L2833" s="8">
        <v>1</v>
      </c>
      <c r="M2833" t="s">
        <v>36</v>
      </c>
      <c r="N2833" t="str">
        <f>IF(AND(PESQUISA!$B$3&lt;&gt;"",OR(PESQUISA!$B$4="TODAS",B2833=PESQUISA!$B$4),ISNUMBER(SEARCH(PESQUISA!$B$3,D2833))),ROW()-1,"")</f>
        <v/>
      </c>
    </row>
    <row r="2834" spans="1:14" x14ac:dyDescent="0.3">
      <c r="A2834" t="s">
        <v>8567</v>
      </c>
      <c r="B2834" t="s">
        <v>29</v>
      </c>
      <c r="C2834" t="s">
        <v>8568</v>
      </c>
      <c r="D2834" t="s">
        <v>8569</v>
      </c>
      <c r="E2834" t="s">
        <v>6144</v>
      </c>
      <c r="F2834" s="7">
        <v>254.96</v>
      </c>
      <c r="G2834" t="s">
        <v>33</v>
      </c>
      <c r="H2834" t="s">
        <v>34</v>
      </c>
      <c r="I2834" t="s">
        <v>6145</v>
      </c>
      <c r="L2834" s="8">
        <v>1</v>
      </c>
      <c r="M2834" t="s">
        <v>36</v>
      </c>
      <c r="N2834" t="str">
        <f>IF(AND(PESQUISA!$B$3&lt;&gt;"",OR(PESQUISA!$B$4="TODAS",B2834=PESQUISA!$B$4),ISNUMBER(SEARCH(PESQUISA!$B$3,D2834))),ROW()-1,"")</f>
        <v/>
      </c>
    </row>
    <row r="2835" spans="1:14" x14ac:dyDescent="0.3">
      <c r="A2835" t="s">
        <v>8570</v>
      </c>
      <c r="B2835" t="s">
        <v>29</v>
      </c>
      <c r="C2835" t="s">
        <v>8571</v>
      </c>
      <c r="D2835" t="s">
        <v>8572</v>
      </c>
      <c r="E2835" t="s">
        <v>6144</v>
      </c>
      <c r="F2835" s="7">
        <v>223.96</v>
      </c>
      <c r="G2835" t="s">
        <v>33</v>
      </c>
      <c r="H2835" t="s">
        <v>34</v>
      </c>
      <c r="I2835" t="s">
        <v>6145</v>
      </c>
      <c r="L2835" s="8">
        <v>0</v>
      </c>
      <c r="M2835" t="s">
        <v>36</v>
      </c>
      <c r="N2835" t="str">
        <f>IF(AND(PESQUISA!$B$3&lt;&gt;"",OR(PESQUISA!$B$4="TODAS",B2835=PESQUISA!$B$4),ISNUMBER(SEARCH(PESQUISA!$B$3,D2835))),ROW()-1,"")</f>
        <v/>
      </c>
    </row>
    <row r="2836" spans="1:14" x14ac:dyDescent="0.3">
      <c r="A2836" t="s">
        <v>8573</v>
      </c>
      <c r="B2836" t="s">
        <v>29</v>
      </c>
      <c r="C2836" t="s">
        <v>8574</v>
      </c>
      <c r="D2836" t="s">
        <v>8575</v>
      </c>
      <c r="E2836" t="s">
        <v>6144</v>
      </c>
      <c r="F2836" s="7">
        <v>23.16</v>
      </c>
      <c r="G2836" t="s">
        <v>33</v>
      </c>
      <c r="H2836" t="s">
        <v>34</v>
      </c>
      <c r="I2836" t="s">
        <v>6145</v>
      </c>
      <c r="L2836" s="8">
        <v>1</v>
      </c>
      <c r="M2836" t="s">
        <v>36</v>
      </c>
      <c r="N2836" t="str">
        <f>IF(AND(PESQUISA!$B$3&lt;&gt;"",OR(PESQUISA!$B$4="TODAS",B2836=PESQUISA!$B$4),ISNUMBER(SEARCH(PESQUISA!$B$3,D2836))),ROW()-1,"")</f>
        <v/>
      </c>
    </row>
    <row r="2837" spans="1:14" x14ac:dyDescent="0.3">
      <c r="A2837" t="s">
        <v>8576</v>
      </c>
      <c r="B2837" t="s">
        <v>29</v>
      </c>
      <c r="C2837" t="s">
        <v>8577</v>
      </c>
      <c r="D2837" t="s">
        <v>8578</v>
      </c>
      <c r="E2837" t="s">
        <v>6144</v>
      </c>
      <c r="F2837" s="7">
        <v>6.2</v>
      </c>
      <c r="G2837" t="s">
        <v>33</v>
      </c>
      <c r="H2837" t="s">
        <v>34</v>
      </c>
      <c r="I2837" t="s">
        <v>6145</v>
      </c>
      <c r="L2837" s="8">
        <v>1</v>
      </c>
      <c r="M2837" t="s">
        <v>36</v>
      </c>
      <c r="N2837" t="str">
        <f>IF(AND(PESQUISA!$B$3&lt;&gt;"",OR(PESQUISA!$B$4="TODAS",B2837=PESQUISA!$B$4),ISNUMBER(SEARCH(PESQUISA!$B$3,D2837))),ROW()-1,"")</f>
        <v/>
      </c>
    </row>
    <row r="2838" spans="1:14" x14ac:dyDescent="0.3">
      <c r="A2838" t="s">
        <v>8579</v>
      </c>
      <c r="B2838" t="s">
        <v>29</v>
      </c>
      <c r="C2838" t="s">
        <v>8580</v>
      </c>
      <c r="D2838" t="s">
        <v>8581</v>
      </c>
      <c r="E2838" t="s">
        <v>6144</v>
      </c>
      <c r="F2838" s="7">
        <v>25.33</v>
      </c>
      <c r="G2838" t="s">
        <v>33</v>
      </c>
      <c r="H2838" t="s">
        <v>34</v>
      </c>
      <c r="I2838" t="s">
        <v>6145</v>
      </c>
      <c r="L2838" s="8">
        <v>1</v>
      </c>
      <c r="M2838" t="s">
        <v>36</v>
      </c>
      <c r="N2838" t="str">
        <f>IF(AND(PESQUISA!$B$3&lt;&gt;"",OR(PESQUISA!$B$4="TODAS",B2838=PESQUISA!$B$4),ISNUMBER(SEARCH(PESQUISA!$B$3,D2838))),ROW()-1,"")</f>
        <v/>
      </c>
    </row>
    <row r="2839" spans="1:14" x14ac:dyDescent="0.3">
      <c r="A2839" t="s">
        <v>8582</v>
      </c>
      <c r="B2839" t="s">
        <v>29</v>
      </c>
      <c r="C2839" t="s">
        <v>8583</v>
      </c>
      <c r="D2839" t="s">
        <v>8584</v>
      </c>
      <c r="E2839" t="s">
        <v>6144</v>
      </c>
      <c r="F2839" s="7">
        <v>99.86</v>
      </c>
      <c r="G2839" t="s">
        <v>33</v>
      </c>
      <c r="H2839" t="s">
        <v>34</v>
      </c>
      <c r="I2839" t="s">
        <v>6145</v>
      </c>
      <c r="L2839" s="8">
        <v>0</v>
      </c>
      <c r="M2839" t="s">
        <v>36</v>
      </c>
      <c r="N2839" t="str">
        <f>IF(AND(PESQUISA!$B$3&lt;&gt;"",OR(PESQUISA!$B$4="TODAS",B2839=PESQUISA!$B$4),ISNUMBER(SEARCH(PESQUISA!$B$3,D2839))),ROW()-1,"")</f>
        <v/>
      </c>
    </row>
    <row r="2840" spans="1:14" x14ac:dyDescent="0.3">
      <c r="A2840" t="s">
        <v>8585</v>
      </c>
      <c r="B2840" t="s">
        <v>29</v>
      </c>
      <c r="C2840" t="s">
        <v>8586</v>
      </c>
      <c r="D2840" t="s">
        <v>8587</v>
      </c>
      <c r="E2840" t="s">
        <v>6144</v>
      </c>
      <c r="F2840" s="7">
        <v>23.37</v>
      </c>
      <c r="G2840" t="s">
        <v>33</v>
      </c>
      <c r="H2840" t="s">
        <v>34</v>
      </c>
      <c r="I2840" t="s">
        <v>6145</v>
      </c>
      <c r="L2840" s="8">
        <v>1</v>
      </c>
      <c r="M2840" t="s">
        <v>36</v>
      </c>
      <c r="N2840" t="str">
        <f>IF(AND(PESQUISA!$B$3&lt;&gt;"",OR(PESQUISA!$B$4="TODAS",B2840=PESQUISA!$B$4),ISNUMBER(SEARCH(PESQUISA!$B$3,D2840))),ROW()-1,"")</f>
        <v/>
      </c>
    </row>
    <row r="2841" spans="1:14" x14ac:dyDescent="0.3">
      <c r="A2841" t="s">
        <v>8588</v>
      </c>
      <c r="B2841" t="s">
        <v>29</v>
      </c>
      <c r="C2841" t="s">
        <v>8589</v>
      </c>
      <c r="D2841" t="s">
        <v>8590</v>
      </c>
      <c r="E2841" t="s">
        <v>6144</v>
      </c>
      <c r="F2841" s="7">
        <v>6.26</v>
      </c>
      <c r="G2841" t="s">
        <v>33</v>
      </c>
      <c r="H2841" t="s">
        <v>34</v>
      </c>
      <c r="I2841" t="s">
        <v>6145</v>
      </c>
      <c r="L2841" s="8">
        <v>1</v>
      </c>
      <c r="M2841" t="s">
        <v>36</v>
      </c>
      <c r="N2841" t="str">
        <f>IF(AND(PESQUISA!$B$3&lt;&gt;"",OR(PESQUISA!$B$4="TODAS",B2841=PESQUISA!$B$4),ISNUMBER(SEARCH(PESQUISA!$B$3,D2841))),ROW()-1,"")</f>
        <v/>
      </c>
    </row>
    <row r="2842" spans="1:14" x14ac:dyDescent="0.3">
      <c r="A2842" t="s">
        <v>8591</v>
      </c>
      <c r="B2842" t="s">
        <v>29</v>
      </c>
      <c r="C2842" t="s">
        <v>8592</v>
      </c>
      <c r="D2842" t="s">
        <v>8593</v>
      </c>
      <c r="E2842" t="s">
        <v>6144</v>
      </c>
      <c r="F2842" s="7">
        <v>25.56</v>
      </c>
      <c r="G2842" t="s">
        <v>33</v>
      </c>
      <c r="H2842" t="s">
        <v>34</v>
      </c>
      <c r="I2842" t="s">
        <v>6145</v>
      </c>
      <c r="L2842" s="8">
        <v>1</v>
      </c>
      <c r="M2842" t="s">
        <v>36</v>
      </c>
      <c r="N2842" t="str">
        <f>IF(AND(PESQUISA!$B$3&lt;&gt;"",OR(PESQUISA!$B$4="TODAS",B2842=PESQUISA!$B$4),ISNUMBER(SEARCH(PESQUISA!$B$3,D2842))),ROW()-1,"")</f>
        <v/>
      </c>
    </row>
    <row r="2843" spans="1:14" x14ac:dyDescent="0.3">
      <c r="A2843" t="s">
        <v>8594</v>
      </c>
      <c r="B2843" t="s">
        <v>29</v>
      </c>
      <c r="C2843" t="s">
        <v>8595</v>
      </c>
      <c r="D2843" t="s">
        <v>8596</v>
      </c>
      <c r="E2843" t="s">
        <v>6144</v>
      </c>
      <c r="F2843" s="7">
        <v>99.86</v>
      </c>
      <c r="G2843" t="s">
        <v>33</v>
      </c>
      <c r="H2843" t="s">
        <v>34</v>
      </c>
      <c r="I2843" t="s">
        <v>6145</v>
      </c>
      <c r="L2843" s="8">
        <v>0</v>
      </c>
      <c r="M2843" t="s">
        <v>36</v>
      </c>
      <c r="N2843" t="str">
        <f>IF(AND(PESQUISA!$B$3&lt;&gt;"",OR(PESQUISA!$B$4="TODAS",B2843=PESQUISA!$B$4),ISNUMBER(SEARCH(PESQUISA!$B$3,D2843))),ROW()-1,"")</f>
        <v/>
      </c>
    </row>
    <row r="2844" spans="1:14" x14ac:dyDescent="0.3">
      <c r="A2844" t="s">
        <v>8597</v>
      </c>
      <c r="B2844" t="s">
        <v>29</v>
      </c>
      <c r="C2844" t="s">
        <v>8598</v>
      </c>
      <c r="D2844" t="s">
        <v>8599</v>
      </c>
      <c r="E2844" t="s">
        <v>6144</v>
      </c>
      <c r="F2844" s="7">
        <v>17.920000000000002</v>
      </c>
      <c r="G2844" t="s">
        <v>33</v>
      </c>
      <c r="H2844" t="s">
        <v>34</v>
      </c>
      <c r="I2844" t="s">
        <v>6145</v>
      </c>
      <c r="L2844" s="8">
        <v>1</v>
      </c>
      <c r="M2844" t="s">
        <v>36</v>
      </c>
      <c r="N2844" t="str">
        <f>IF(AND(PESQUISA!$B$3&lt;&gt;"",OR(PESQUISA!$B$4="TODAS",B2844=PESQUISA!$B$4),ISNUMBER(SEARCH(PESQUISA!$B$3,D2844))),ROW()-1,"")</f>
        <v/>
      </c>
    </row>
    <row r="2845" spans="1:14" x14ac:dyDescent="0.3">
      <c r="A2845" t="s">
        <v>8600</v>
      </c>
      <c r="B2845" t="s">
        <v>29</v>
      </c>
      <c r="C2845" t="s">
        <v>8601</v>
      </c>
      <c r="D2845" t="s">
        <v>8602</v>
      </c>
      <c r="E2845" t="s">
        <v>6144</v>
      </c>
      <c r="F2845" s="7">
        <v>4.8</v>
      </c>
      <c r="G2845" t="s">
        <v>33</v>
      </c>
      <c r="H2845" t="s">
        <v>34</v>
      </c>
      <c r="I2845" t="s">
        <v>6145</v>
      </c>
      <c r="L2845" s="8">
        <v>1</v>
      </c>
      <c r="M2845" t="s">
        <v>36</v>
      </c>
      <c r="N2845" t="str">
        <f>IF(AND(PESQUISA!$B$3&lt;&gt;"",OR(PESQUISA!$B$4="TODAS",B2845=PESQUISA!$B$4),ISNUMBER(SEARCH(PESQUISA!$B$3,D2845))),ROW()-1,"")</f>
        <v/>
      </c>
    </row>
    <row r="2846" spans="1:14" x14ac:dyDescent="0.3">
      <c r="A2846" t="s">
        <v>8603</v>
      </c>
      <c r="B2846" t="s">
        <v>29</v>
      </c>
      <c r="C2846" t="s">
        <v>8604</v>
      </c>
      <c r="D2846" t="s">
        <v>8605</v>
      </c>
      <c r="E2846" t="s">
        <v>6144</v>
      </c>
      <c r="F2846" s="7">
        <v>19.600000000000001</v>
      </c>
      <c r="G2846" t="s">
        <v>33</v>
      </c>
      <c r="H2846" t="s">
        <v>34</v>
      </c>
      <c r="I2846" t="s">
        <v>6145</v>
      </c>
      <c r="L2846" s="8">
        <v>1</v>
      </c>
      <c r="M2846" t="s">
        <v>36</v>
      </c>
      <c r="N2846" t="str">
        <f>IF(AND(PESQUISA!$B$3&lt;&gt;"",OR(PESQUISA!$B$4="TODAS",B2846=PESQUISA!$B$4),ISNUMBER(SEARCH(PESQUISA!$B$3,D2846))),ROW()-1,"")</f>
        <v/>
      </c>
    </row>
    <row r="2847" spans="1:14" x14ac:dyDescent="0.3">
      <c r="A2847" t="s">
        <v>8606</v>
      </c>
      <c r="B2847" t="s">
        <v>29</v>
      </c>
      <c r="C2847" t="s">
        <v>8607</v>
      </c>
      <c r="D2847" t="s">
        <v>8608</v>
      </c>
      <c r="E2847" t="s">
        <v>6144</v>
      </c>
      <c r="F2847" s="7">
        <v>69.58</v>
      </c>
      <c r="G2847" t="s">
        <v>33</v>
      </c>
      <c r="H2847" t="s">
        <v>34</v>
      </c>
      <c r="I2847" t="s">
        <v>6145</v>
      </c>
      <c r="L2847" s="8">
        <v>0</v>
      </c>
      <c r="M2847" t="s">
        <v>36</v>
      </c>
      <c r="N2847" t="str">
        <f>IF(AND(PESQUISA!$B$3&lt;&gt;"",OR(PESQUISA!$B$4="TODAS",B2847=PESQUISA!$B$4),ISNUMBER(SEARCH(PESQUISA!$B$3,D2847))),ROW()-1,"")</f>
        <v/>
      </c>
    </row>
    <row r="2848" spans="1:14" x14ac:dyDescent="0.3">
      <c r="A2848" t="s">
        <v>8609</v>
      </c>
      <c r="B2848" t="s">
        <v>29</v>
      </c>
      <c r="C2848" t="s">
        <v>8610</v>
      </c>
      <c r="D2848" t="s">
        <v>8611</v>
      </c>
      <c r="E2848" t="s">
        <v>6144</v>
      </c>
      <c r="F2848" s="7">
        <v>18.13</v>
      </c>
      <c r="G2848" t="s">
        <v>33</v>
      </c>
      <c r="H2848" t="s">
        <v>34</v>
      </c>
      <c r="I2848" t="s">
        <v>6145</v>
      </c>
      <c r="L2848" s="8">
        <v>1</v>
      </c>
      <c r="M2848" t="s">
        <v>36</v>
      </c>
      <c r="N2848" t="str">
        <f>IF(AND(PESQUISA!$B$3&lt;&gt;"",OR(PESQUISA!$B$4="TODAS",B2848=PESQUISA!$B$4),ISNUMBER(SEARCH(PESQUISA!$B$3,D2848))),ROW()-1,"")</f>
        <v/>
      </c>
    </row>
    <row r="2849" spans="1:14" x14ac:dyDescent="0.3">
      <c r="A2849" t="s">
        <v>8612</v>
      </c>
      <c r="B2849" t="s">
        <v>29</v>
      </c>
      <c r="C2849" t="s">
        <v>8613</v>
      </c>
      <c r="D2849" t="s">
        <v>8614</v>
      </c>
      <c r="E2849" t="s">
        <v>6144</v>
      </c>
      <c r="F2849" s="7">
        <v>4.8600000000000003</v>
      </c>
      <c r="G2849" t="s">
        <v>33</v>
      </c>
      <c r="H2849" t="s">
        <v>34</v>
      </c>
      <c r="I2849" t="s">
        <v>6145</v>
      </c>
      <c r="L2849" s="8">
        <v>1</v>
      </c>
      <c r="M2849" t="s">
        <v>36</v>
      </c>
      <c r="N2849" t="str">
        <f>IF(AND(PESQUISA!$B$3&lt;&gt;"",OR(PESQUISA!$B$4="TODAS",B2849=PESQUISA!$B$4),ISNUMBER(SEARCH(PESQUISA!$B$3,D2849))),ROW()-1,"")</f>
        <v/>
      </c>
    </row>
    <row r="2850" spans="1:14" x14ac:dyDescent="0.3">
      <c r="A2850" t="s">
        <v>8615</v>
      </c>
      <c r="B2850" t="s">
        <v>29</v>
      </c>
      <c r="C2850" t="s">
        <v>8616</v>
      </c>
      <c r="D2850" t="s">
        <v>8617</v>
      </c>
      <c r="E2850" t="s">
        <v>6144</v>
      </c>
      <c r="F2850" s="7">
        <v>19.829999999999998</v>
      </c>
      <c r="G2850" t="s">
        <v>33</v>
      </c>
      <c r="H2850" t="s">
        <v>34</v>
      </c>
      <c r="I2850" t="s">
        <v>6145</v>
      </c>
      <c r="L2850" s="8">
        <v>1</v>
      </c>
      <c r="M2850" t="s">
        <v>36</v>
      </c>
      <c r="N2850" t="str">
        <f>IF(AND(PESQUISA!$B$3&lt;&gt;"",OR(PESQUISA!$B$4="TODAS",B2850=PESQUISA!$B$4),ISNUMBER(SEARCH(PESQUISA!$B$3,D2850))),ROW()-1,"")</f>
        <v/>
      </c>
    </row>
    <row r="2851" spans="1:14" x14ac:dyDescent="0.3">
      <c r="A2851" t="s">
        <v>8618</v>
      </c>
      <c r="B2851" t="s">
        <v>29</v>
      </c>
      <c r="C2851" t="s">
        <v>8619</v>
      </c>
      <c r="D2851" t="s">
        <v>8620</v>
      </c>
      <c r="E2851" t="s">
        <v>6144</v>
      </c>
      <c r="F2851" s="7">
        <v>69.58</v>
      </c>
      <c r="G2851" t="s">
        <v>33</v>
      </c>
      <c r="H2851" t="s">
        <v>34</v>
      </c>
      <c r="I2851" t="s">
        <v>6145</v>
      </c>
      <c r="L2851" s="8">
        <v>0</v>
      </c>
      <c r="M2851" t="s">
        <v>36</v>
      </c>
      <c r="N2851" t="str">
        <f>IF(AND(PESQUISA!$B$3&lt;&gt;"",OR(PESQUISA!$B$4="TODAS",B2851=PESQUISA!$B$4),ISNUMBER(SEARCH(PESQUISA!$B$3,D2851))),ROW()-1,"")</f>
        <v/>
      </c>
    </row>
    <row r="2852" spans="1:14" x14ac:dyDescent="0.3">
      <c r="A2852" t="s">
        <v>8621</v>
      </c>
      <c r="B2852" t="s">
        <v>29</v>
      </c>
      <c r="C2852" t="s">
        <v>8622</v>
      </c>
      <c r="D2852" t="s">
        <v>8623</v>
      </c>
      <c r="E2852" t="s">
        <v>6144</v>
      </c>
      <c r="F2852" s="7">
        <v>19.63</v>
      </c>
      <c r="G2852" t="s">
        <v>33</v>
      </c>
      <c r="H2852" t="s">
        <v>34</v>
      </c>
      <c r="I2852" t="s">
        <v>6145</v>
      </c>
      <c r="L2852" s="8">
        <v>1</v>
      </c>
      <c r="M2852" t="s">
        <v>36</v>
      </c>
      <c r="N2852" t="str">
        <f>IF(AND(PESQUISA!$B$3&lt;&gt;"",OR(PESQUISA!$B$4="TODAS",B2852=PESQUISA!$B$4),ISNUMBER(SEARCH(PESQUISA!$B$3,D2852))),ROW()-1,"")</f>
        <v/>
      </c>
    </row>
    <row r="2853" spans="1:14" x14ac:dyDescent="0.3">
      <c r="A2853" t="s">
        <v>8624</v>
      </c>
      <c r="B2853" t="s">
        <v>29</v>
      </c>
      <c r="C2853" t="s">
        <v>8625</v>
      </c>
      <c r="D2853" t="s">
        <v>8626</v>
      </c>
      <c r="E2853" t="s">
        <v>6144</v>
      </c>
      <c r="F2853" s="7">
        <v>5.3</v>
      </c>
      <c r="G2853" t="s">
        <v>33</v>
      </c>
      <c r="H2853" t="s">
        <v>34</v>
      </c>
      <c r="I2853" t="s">
        <v>6145</v>
      </c>
      <c r="L2853" s="8">
        <v>1</v>
      </c>
      <c r="M2853" t="s">
        <v>36</v>
      </c>
      <c r="N2853" t="str">
        <f>IF(AND(PESQUISA!$B$3&lt;&gt;"",OR(PESQUISA!$B$4="TODAS",B2853=PESQUISA!$B$4),ISNUMBER(SEARCH(PESQUISA!$B$3,D2853))),ROW()-1,"")</f>
        <v/>
      </c>
    </row>
    <row r="2854" spans="1:14" x14ac:dyDescent="0.3">
      <c r="A2854" t="s">
        <v>8627</v>
      </c>
      <c r="B2854" t="s">
        <v>29</v>
      </c>
      <c r="C2854" t="s">
        <v>8628</v>
      </c>
      <c r="D2854" t="s">
        <v>8629</v>
      </c>
      <c r="E2854" t="s">
        <v>6144</v>
      </c>
      <c r="F2854" s="7">
        <v>21.47</v>
      </c>
      <c r="G2854" t="s">
        <v>33</v>
      </c>
      <c r="H2854" t="s">
        <v>34</v>
      </c>
      <c r="I2854" t="s">
        <v>6145</v>
      </c>
      <c r="L2854" s="8">
        <v>1</v>
      </c>
      <c r="M2854" t="s">
        <v>36</v>
      </c>
      <c r="N2854" t="str">
        <f>IF(AND(PESQUISA!$B$3&lt;&gt;"",OR(PESQUISA!$B$4="TODAS",B2854=PESQUISA!$B$4),ISNUMBER(SEARCH(PESQUISA!$B$3,D2854))),ROW()-1,"")</f>
        <v/>
      </c>
    </row>
    <row r="2855" spans="1:14" x14ac:dyDescent="0.3">
      <c r="A2855" t="s">
        <v>8630</v>
      </c>
      <c r="B2855" t="s">
        <v>29</v>
      </c>
      <c r="C2855" t="s">
        <v>8631</v>
      </c>
      <c r="D2855" t="s">
        <v>8632</v>
      </c>
      <c r="E2855" t="s">
        <v>6144</v>
      </c>
      <c r="F2855" s="7">
        <v>99.86</v>
      </c>
      <c r="G2855" t="s">
        <v>33</v>
      </c>
      <c r="H2855" t="s">
        <v>34</v>
      </c>
      <c r="I2855" t="s">
        <v>6145</v>
      </c>
      <c r="L2855" s="8">
        <v>0</v>
      </c>
      <c r="M2855" t="s">
        <v>36</v>
      </c>
      <c r="N2855" t="str">
        <f>IF(AND(PESQUISA!$B$3&lt;&gt;"",OR(PESQUISA!$B$4="TODAS",B2855=PESQUISA!$B$4),ISNUMBER(SEARCH(PESQUISA!$B$3,D2855))),ROW()-1,"")</f>
        <v/>
      </c>
    </row>
    <row r="2856" spans="1:14" x14ac:dyDescent="0.3">
      <c r="A2856" t="s">
        <v>8633</v>
      </c>
      <c r="B2856" t="s">
        <v>29</v>
      </c>
      <c r="C2856" t="s">
        <v>8634</v>
      </c>
      <c r="D2856" t="s">
        <v>8635</v>
      </c>
      <c r="E2856" t="s">
        <v>6144</v>
      </c>
      <c r="F2856" s="7">
        <v>14.39</v>
      </c>
      <c r="G2856" t="s">
        <v>33</v>
      </c>
      <c r="H2856" t="s">
        <v>34</v>
      </c>
      <c r="I2856" t="s">
        <v>6145</v>
      </c>
      <c r="L2856" s="8">
        <v>1</v>
      </c>
      <c r="M2856" t="s">
        <v>36</v>
      </c>
      <c r="N2856" t="str">
        <f>IF(AND(PESQUISA!$B$3&lt;&gt;"",OR(PESQUISA!$B$4="TODAS",B2856=PESQUISA!$B$4),ISNUMBER(SEARCH(PESQUISA!$B$3,D2856))),ROW()-1,"")</f>
        <v/>
      </c>
    </row>
    <row r="2857" spans="1:14" x14ac:dyDescent="0.3">
      <c r="A2857" t="s">
        <v>8636</v>
      </c>
      <c r="B2857" t="s">
        <v>29</v>
      </c>
      <c r="C2857" t="s">
        <v>8637</v>
      </c>
      <c r="D2857" t="s">
        <v>8638</v>
      </c>
      <c r="E2857" t="s">
        <v>6144</v>
      </c>
      <c r="F2857" s="7">
        <v>3.86</v>
      </c>
      <c r="G2857" t="s">
        <v>33</v>
      </c>
      <c r="H2857" t="s">
        <v>34</v>
      </c>
      <c r="I2857" t="s">
        <v>6145</v>
      </c>
      <c r="L2857" s="8">
        <v>1</v>
      </c>
      <c r="M2857" t="s">
        <v>36</v>
      </c>
      <c r="N2857" t="str">
        <f>IF(AND(PESQUISA!$B$3&lt;&gt;"",OR(PESQUISA!$B$4="TODAS",B2857=PESQUISA!$B$4),ISNUMBER(SEARCH(PESQUISA!$B$3,D2857))),ROW()-1,"")</f>
        <v/>
      </c>
    </row>
    <row r="2858" spans="1:14" x14ac:dyDescent="0.3">
      <c r="A2858" t="s">
        <v>8639</v>
      </c>
      <c r="B2858" t="s">
        <v>29</v>
      </c>
      <c r="C2858" t="s">
        <v>8640</v>
      </c>
      <c r="D2858" t="s">
        <v>8641</v>
      </c>
      <c r="E2858" t="s">
        <v>6144</v>
      </c>
      <c r="F2858" s="7">
        <v>15.74</v>
      </c>
      <c r="G2858" t="s">
        <v>33</v>
      </c>
      <c r="H2858" t="s">
        <v>34</v>
      </c>
      <c r="I2858" t="s">
        <v>6145</v>
      </c>
      <c r="L2858" s="8">
        <v>1</v>
      </c>
      <c r="M2858" t="s">
        <v>36</v>
      </c>
      <c r="N2858" t="str">
        <f>IF(AND(PESQUISA!$B$3&lt;&gt;"",OR(PESQUISA!$B$4="TODAS",B2858=PESQUISA!$B$4),ISNUMBER(SEARCH(PESQUISA!$B$3,D2858))),ROW()-1,"")</f>
        <v/>
      </c>
    </row>
    <row r="2859" spans="1:14" x14ac:dyDescent="0.3">
      <c r="A2859" t="s">
        <v>8642</v>
      </c>
      <c r="B2859" t="s">
        <v>29</v>
      </c>
      <c r="C2859" t="s">
        <v>8643</v>
      </c>
      <c r="D2859" t="s">
        <v>8644</v>
      </c>
      <c r="E2859" t="s">
        <v>6144</v>
      </c>
      <c r="F2859" s="7">
        <v>69.58</v>
      </c>
      <c r="G2859" t="s">
        <v>33</v>
      </c>
      <c r="H2859" t="s">
        <v>34</v>
      </c>
      <c r="I2859" t="s">
        <v>6145</v>
      </c>
      <c r="L2859" s="8">
        <v>0</v>
      </c>
      <c r="M2859" t="s">
        <v>36</v>
      </c>
      <c r="N2859" t="str">
        <f>IF(AND(PESQUISA!$B$3&lt;&gt;"",OR(PESQUISA!$B$4="TODAS",B2859=PESQUISA!$B$4),ISNUMBER(SEARCH(PESQUISA!$B$3,D2859))),ROW()-1,"")</f>
        <v/>
      </c>
    </row>
    <row r="2860" spans="1:14" x14ac:dyDescent="0.3">
      <c r="A2860" t="s">
        <v>8645</v>
      </c>
      <c r="B2860" t="s">
        <v>29</v>
      </c>
      <c r="C2860" t="s">
        <v>8646</v>
      </c>
      <c r="D2860" t="s">
        <v>8647</v>
      </c>
      <c r="E2860" t="s">
        <v>6144</v>
      </c>
      <c r="G2860" t="s">
        <v>33</v>
      </c>
      <c r="H2860" t="s">
        <v>34</v>
      </c>
      <c r="I2860" t="s">
        <v>6145</v>
      </c>
      <c r="M2860" t="s">
        <v>53</v>
      </c>
      <c r="N2860" t="str">
        <f>IF(AND(PESQUISA!$B$3&lt;&gt;"",OR(PESQUISA!$B$4="TODAS",B2860=PESQUISA!$B$4),ISNUMBER(SEARCH(PESQUISA!$B$3,D2860))),ROW()-1,"")</f>
        <v/>
      </c>
    </row>
    <row r="2861" spans="1:14" x14ac:dyDescent="0.3">
      <c r="A2861" t="s">
        <v>8648</v>
      </c>
      <c r="B2861" t="s">
        <v>29</v>
      </c>
      <c r="C2861" t="s">
        <v>8649</v>
      </c>
      <c r="D2861" t="s">
        <v>8650</v>
      </c>
      <c r="E2861" t="s">
        <v>6144</v>
      </c>
      <c r="G2861" t="s">
        <v>33</v>
      </c>
      <c r="H2861" t="s">
        <v>34</v>
      </c>
      <c r="I2861" t="s">
        <v>6145</v>
      </c>
      <c r="M2861" t="s">
        <v>53</v>
      </c>
      <c r="N2861" t="str">
        <f>IF(AND(PESQUISA!$B$3&lt;&gt;"",OR(PESQUISA!$B$4="TODAS",B2861=PESQUISA!$B$4),ISNUMBER(SEARCH(PESQUISA!$B$3,D2861))),ROW()-1,"")</f>
        <v/>
      </c>
    </row>
    <row r="2862" spans="1:14" x14ac:dyDescent="0.3">
      <c r="A2862" t="s">
        <v>8651</v>
      </c>
      <c r="B2862" t="s">
        <v>29</v>
      </c>
      <c r="C2862" t="s">
        <v>8652</v>
      </c>
      <c r="D2862" t="s">
        <v>8653</v>
      </c>
      <c r="E2862" t="s">
        <v>6144</v>
      </c>
      <c r="G2862" t="s">
        <v>33</v>
      </c>
      <c r="H2862" t="s">
        <v>34</v>
      </c>
      <c r="I2862" t="s">
        <v>6145</v>
      </c>
      <c r="M2862" t="s">
        <v>53</v>
      </c>
      <c r="N2862" t="str">
        <f>IF(AND(PESQUISA!$B$3&lt;&gt;"",OR(PESQUISA!$B$4="TODAS",B2862=PESQUISA!$B$4),ISNUMBER(SEARCH(PESQUISA!$B$3,D2862))),ROW()-1,"")</f>
        <v/>
      </c>
    </row>
    <row r="2863" spans="1:14" x14ac:dyDescent="0.3">
      <c r="A2863" t="s">
        <v>8654</v>
      </c>
      <c r="B2863" t="s">
        <v>29</v>
      </c>
      <c r="C2863" t="s">
        <v>8655</v>
      </c>
      <c r="D2863" t="s">
        <v>8656</v>
      </c>
      <c r="E2863" t="s">
        <v>6144</v>
      </c>
      <c r="F2863" s="7">
        <v>4.8099999999999996</v>
      </c>
      <c r="G2863" t="s">
        <v>33</v>
      </c>
      <c r="H2863" t="s">
        <v>34</v>
      </c>
      <c r="I2863" t="s">
        <v>6145</v>
      </c>
      <c r="L2863" s="8">
        <v>0</v>
      </c>
      <c r="M2863" t="s">
        <v>36</v>
      </c>
      <c r="N2863" t="str">
        <f>IF(AND(PESQUISA!$B$3&lt;&gt;"",OR(PESQUISA!$B$4="TODAS",B2863=PESQUISA!$B$4),ISNUMBER(SEARCH(PESQUISA!$B$3,D2863))),ROW()-1,"")</f>
        <v/>
      </c>
    </row>
    <row r="2864" spans="1:14" x14ac:dyDescent="0.3">
      <c r="A2864" t="s">
        <v>8657</v>
      </c>
      <c r="B2864" t="s">
        <v>29</v>
      </c>
      <c r="C2864" t="s">
        <v>8658</v>
      </c>
      <c r="D2864" t="s">
        <v>8659</v>
      </c>
      <c r="E2864" t="s">
        <v>6144</v>
      </c>
      <c r="F2864" s="7">
        <v>9.81</v>
      </c>
      <c r="G2864" t="s">
        <v>33</v>
      </c>
      <c r="H2864" t="s">
        <v>34</v>
      </c>
      <c r="I2864" t="s">
        <v>6145</v>
      </c>
      <c r="L2864" s="8">
        <v>1</v>
      </c>
      <c r="M2864" t="s">
        <v>36</v>
      </c>
      <c r="N2864" t="str">
        <f>IF(AND(PESQUISA!$B$3&lt;&gt;"",OR(PESQUISA!$B$4="TODAS",B2864=PESQUISA!$B$4),ISNUMBER(SEARCH(PESQUISA!$B$3,D2864))),ROW()-1,"")</f>
        <v/>
      </c>
    </row>
    <row r="2865" spans="1:14" x14ac:dyDescent="0.3">
      <c r="A2865" t="s">
        <v>8660</v>
      </c>
      <c r="B2865" t="s">
        <v>29</v>
      </c>
      <c r="C2865" t="s">
        <v>8661</v>
      </c>
      <c r="D2865" t="s">
        <v>8662</v>
      </c>
      <c r="E2865" t="s">
        <v>6144</v>
      </c>
      <c r="F2865" s="7">
        <v>3.02</v>
      </c>
      <c r="G2865" t="s">
        <v>33</v>
      </c>
      <c r="H2865" t="s">
        <v>34</v>
      </c>
      <c r="I2865" t="s">
        <v>6145</v>
      </c>
      <c r="L2865" s="8">
        <v>1</v>
      </c>
      <c r="M2865" t="s">
        <v>36</v>
      </c>
      <c r="N2865" t="str">
        <f>IF(AND(PESQUISA!$B$3&lt;&gt;"",OR(PESQUISA!$B$4="TODAS",B2865=PESQUISA!$B$4),ISNUMBER(SEARCH(PESQUISA!$B$3,D2865))),ROW()-1,"")</f>
        <v/>
      </c>
    </row>
    <row r="2866" spans="1:14" x14ac:dyDescent="0.3">
      <c r="A2866" t="s">
        <v>8663</v>
      </c>
      <c r="B2866" t="s">
        <v>29</v>
      </c>
      <c r="C2866" t="s">
        <v>8664</v>
      </c>
      <c r="D2866" t="s">
        <v>8665</v>
      </c>
      <c r="E2866" t="s">
        <v>6144</v>
      </c>
      <c r="F2866" s="7">
        <v>10.73</v>
      </c>
      <c r="G2866" t="s">
        <v>33</v>
      </c>
      <c r="H2866" t="s">
        <v>34</v>
      </c>
      <c r="I2866" t="s">
        <v>6145</v>
      </c>
      <c r="L2866" s="8">
        <v>1</v>
      </c>
      <c r="M2866" t="s">
        <v>36</v>
      </c>
      <c r="N2866" t="str">
        <f>IF(AND(PESQUISA!$B$3&lt;&gt;"",OR(PESQUISA!$B$4="TODAS",B2866=PESQUISA!$B$4),ISNUMBER(SEARCH(PESQUISA!$B$3,D2866))),ROW()-1,"")</f>
        <v/>
      </c>
    </row>
    <row r="2867" spans="1:14" x14ac:dyDescent="0.3">
      <c r="A2867" t="s">
        <v>8666</v>
      </c>
      <c r="B2867" t="s">
        <v>29</v>
      </c>
      <c r="C2867" t="s">
        <v>8667</v>
      </c>
      <c r="D2867" t="s">
        <v>8668</v>
      </c>
      <c r="E2867" t="s">
        <v>6144</v>
      </c>
      <c r="F2867" s="7">
        <v>115.99</v>
      </c>
      <c r="G2867" t="s">
        <v>33</v>
      </c>
      <c r="H2867" t="s">
        <v>34</v>
      </c>
      <c r="I2867" t="s">
        <v>6145</v>
      </c>
      <c r="L2867" s="8">
        <v>0</v>
      </c>
      <c r="M2867" t="s">
        <v>36</v>
      </c>
      <c r="N2867" t="str">
        <f>IF(AND(PESQUISA!$B$3&lt;&gt;"",OR(PESQUISA!$B$4="TODAS",B2867=PESQUISA!$B$4),ISNUMBER(SEARCH(PESQUISA!$B$3,D2867))),ROW()-1,"")</f>
        <v/>
      </c>
    </row>
    <row r="2868" spans="1:14" x14ac:dyDescent="0.3">
      <c r="A2868" t="s">
        <v>8669</v>
      </c>
      <c r="B2868" t="s">
        <v>29</v>
      </c>
      <c r="C2868" t="s">
        <v>8670</v>
      </c>
      <c r="D2868" t="s">
        <v>8671</v>
      </c>
      <c r="E2868" t="s">
        <v>6144</v>
      </c>
      <c r="F2868" s="7">
        <v>439.84</v>
      </c>
      <c r="G2868" t="s">
        <v>33</v>
      </c>
      <c r="H2868" t="s">
        <v>34</v>
      </c>
      <c r="I2868" t="s">
        <v>6145</v>
      </c>
      <c r="L2868" s="8">
        <v>1</v>
      </c>
      <c r="M2868" t="s">
        <v>36</v>
      </c>
      <c r="N2868" t="str">
        <f>IF(AND(PESQUISA!$B$3&lt;&gt;"",OR(PESQUISA!$B$4="TODAS",B2868=PESQUISA!$B$4),ISNUMBER(SEARCH(PESQUISA!$B$3,D2868))),ROW()-1,"")</f>
        <v/>
      </c>
    </row>
    <row r="2869" spans="1:14" x14ac:dyDescent="0.3">
      <c r="A2869" t="s">
        <v>8672</v>
      </c>
      <c r="B2869" t="s">
        <v>29</v>
      </c>
      <c r="C2869" t="s">
        <v>8673</v>
      </c>
      <c r="D2869" t="s">
        <v>8674</v>
      </c>
      <c r="E2869" t="s">
        <v>6144</v>
      </c>
      <c r="F2869" s="7">
        <v>155.04</v>
      </c>
      <c r="G2869" t="s">
        <v>33</v>
      </c>
      <c r="H2869" t="s">
        <v>34</v>
      </c>
      <c r="I2869" t="s">
        <v>6145</v>
      </c>
      <c r="L2869" s="8">
        <v>1</v>
      </c>
      <c r="M2869" t="s">
        <v>36</v>
      </c>
      <c r="N2869" t="str">
        <f>IF(AND(PESQUISA!$B$3&lt;&gt;"",OR(PESQUISA!$B$4="TODAS",B2869=PESQUISA!$B$4),ISNUMBER(SEARCH(PESQUISA!$B$3,D2869))),ROW()-1,"")</f>
        <v/>
      </c>
    </row>
    <row r="2870" spans="1:14" x14ac:dyDescent="0.3">
      <c r="A2870" t="s">
        <v>8675</v>
      </c>
      <c r="B2870" t="s">
        <v>29</v>
      </c>
      <c r="C2870" t="s">
        <v>8676</v>
      </c>
      <c r="D2870" t="s">
        <v>8677</v>
      </c>
      <c r="E2870" t="s">
        <v>6144</v>
      </c>
      <c r="F2870" s="7">
        <v>707.05</v>
      </c>
      <c r="G2870" t="s">
        <v>33</v>
      </c>
      <c r="H2870" t="s">
        <v>34</v>
      </c>
      <c r="I2870" t="s">
        <v>6145</v>
      </c>
      <c r="L2870" s="8">
        <v>1</v>
      </c>
      <c r="M2870" t="s">
        <v>36</v>
      </c>
      <c r="N2870" t="str">
        <f>IF(AND(PESQUISA!$B$3&lt;&gt;"",OR(PESQUISA!$B$4="TODAS",B2870=PESQUISA!$B$4),ISNUMBER(SEARCH(PESQUISA!$B$3,D2870))),ROW()-1,"")</f>
        <v/>
      </c>
    </row>
    <row r="2871" spans="1:14" x14ac:dyDescent="0.3">
      <c r="A2871" t="s">
        <v>8678</v>
      </c>
      <c r="B2871" t="s">
        <v>29</v>
      </c>
      <c r="C2871" t="s">
        <v>8679</v>
      </c>
      <c r="D2871" t="s">
        <v>8680</v>
      </c>
      <c r="E2871" t="s">
        <v>6144</v>
      </c>
      <c r="F2871" s="7">
        <v>5562</v>
      </c>
      <c r="G2871" t="s">
        <v>33</v>
      </c>
      <c r="H2871" t="s">
        <v>34</v>
      </c>
      <c r="I2871" t="s">
        <v>6145</v>
      </c>
      <c r="L2871" s="8">
        <v>0</v>
      </c>
      <c r="M2871" t="s">
        <v>36</v>
      </c>
      <c r="N2871" t="str">
        <f>IF(AND(PESQUISA!$B$3&lt;&gt;"",OR(PESQUISA!$B$4="TODAS",B2871=PESQUISA!$B$4),ISNUMBER(SEARCH(PESQUISA!$B$3,D2871))),ROW()-1,"")</f>
        <v/>
      </c>
    </row>
    <row r="2872" spans="1:14" x14ac:dyDescent="0.3">
      <c r="A2872" t="s">
        <v>8681</v>
      </c>
      <c r="B2872" t="s">
        <v>29</v>
      </c>
      <c r="C2872" t="s">
        <v>8682</v>
      </c>
      <c r="D2872" t="s">
        <v>8683</v>
      </c>
      <c r="E2872" t="s">
        <v>6144</v>
      </c>
      <c r="F2872" s="7">
        <v>33.31</v>
      </c>
      <c r="G2872" t="s">
        <v>33</v>
      </c>
      <c r="H2872" t="s">
        <v>34</v>
      </c>
      <c r="I2872" t="s">
        <v>6145</v>
      </c>
      <c r="L2872" s="8">
        <v>1</v>
      </c>
      <c r="M2872" t="s">
        <v>36</v>
      </c>
      <c r="N2872" t="str">
        <f>IF(AND(PESQUISA!$B$3&lt;&gt;"",OR(PESQUISA!$B$4="TODAS",B2872=PESQUISA!$B$4),ISNUMBER(SEARCH(PESQUISA!$B$3,D2872))),ROW()-1,"")</f>
        <v/>
      </c>
    </row>
    <row r="2873" spans="1:14" x14ac:dyDescent="0.3">
      <c r="A2873" t="s">
        <v>8684</v>
      </c>
      <c r="B2873" t="s">
        <v>29</v>
      </c>
      <c r="C2873" t="s">
        <v>8685</v>
      </c>
      <c r="D2873" t="s">
        <v>8686</v>
      </c>
      <c r="E2873" t="s">
        <v>6144</v>
      </c>
      <c r="F2873" s="7">
        <v>10.27</v>
      </c>
      <c r="G2873" t="s">
        <v>33</v>
      </c>
      <c r="H2873" t="s">
        <v>34</v>
      </c>
      <c r="I2873" t="s">
        <v>6145</v>
      </c>
      <c r="L2873" s="8">
        <v>1</v>
      </c>
      <c r="M2873" t="s">
        <v>36</v>
      </c>
      <c r="N2873" t="str">
        <f>IF(AND(PESQUISA!$B$3&lt;&gt;"",OR(PESQUISA!$B$4="TODAS",B2873=PESQUISA!$B$4),ISNUMBER(SEARCH(PESQUISA!$B$3,D2873))),ROW()-1,"")</f>
        <v/>
      </c>
    </row>
    <row r="2874" spans="1:14" x14ac:dyDescent="0.3">
      <c r="A2874" t="s">
        <v>8687</v>
      </c>
      <c r="B2874" t="s">
        <v>29</v>
      </c>
      <c r="C2874" t="s">
        <v>8688</v>
      </c>
      <c r="D2874" t="s">
        <v>8689</v>
      </c>
      <c r="E2874" t="s">
        <v>6144</v>
      </c>
      <c r="F2874" s="7">
        <v>36.44</v>
      </c>
      <c r="G2874" t="s">
        <v>33</v>
      </c>
      <c r="H2874" t="s">
        <v>34</v>
      </c>
      <c r="I2874" t="s">
        <v>6145</v>
      </c>
      <c r="L2874" s="8">
        <v>1</v>
      </c>
      <c r="M2874" t="s">
        <v>36</v>
      </c>
      <c r="N2874" t="str">
        <f>IF(AND(PESQUISA!$B$3&lt;&gt;"",OR(PESQUISA!$B$4="TODAS",B2874=PESQUISA!$B$4),ISNUMBER(SEARCH(PESQUISA!$B$3,D2874))),ROW()-1,"")</f>
        <v/>
      </c>
    </row>
    <row r="2875" spans="1:14" x14ac:dyDescent="0.3">
      <c r="A2875" t="s">
        <v>8690</v>
      </c>
      <c r="B2875" t="s">
        <v>29</v>
      </c>
      <c r="C2875" t="s">
        <v>8691</v>
      </c>
      <c r="D2875" t="s">
        <v>8692</v>
      </c>
      <c r="E2875" t="s">
        <v>6144</v>
      </c>
      <c r="F2875" s="7">
        <v>28.08</v>
      </c>
      <c r="G2875" t="s">
        <v>33</v>
      </c>
      <c r="H2875" t="s">
        <v>34</v>
      </c>
      <c r="I2875" t="s">
        <v>6145</v>
      </c>
      <c r="L2875" s="8">
        <v>0</v>
      </c>
      <c r="M2875" t="s">
        <v>36</v>
      </c>
      <c r="N2875" t="str">
        <f>IF(AND(PESQUISA!$B$3&lt;&gt;"",OR(PESQUISA!$B$4="TODAS",B2875=PESQUISA!$B$4),ISNUMBER(SEARCH(PESQUISA!$B$3,D2875))),ROW()-1,"")</f>
        <v/>
      </c>
    </row>
    <row r="2876" spans="1:14" x14ac:dyDescent="0.3">
      <c r="A2876" t="s">
        <v>8693</v>
      </c>
      <c r="B2876" t="s">
        <v>29</v>
      </c>
      <c r="C2876" t="s">
        <v>8694</v>
      </c>
      <c r="D2876" t="s">
        <v>8695</v>
      </c>
      <c r="E2876" t="s">
        <v>6144</v>
      </c>
      <c r="F2876" s="7">
        <v>52.37</v>
      </c>
      <c r="G2876" t="s">
        <v>33</v>
      </c>
      <c r="H2876" t="s">
        <v>34</v>
      </c>
      <c r="I2876" t="s">
        <v>6145</v>
      </c>
      <c r="L2876" s="8">
        <v>1</v>
      </c>
      <c r="M2876" t="s">
        <v>36</v>
      </c>
      <c r="N2876" t="str">
        <f>IF(AND(PESQUISA!$B$3&lt;&gt;"",OR(PESQUISA!$B$4="TODAS",B2876=PESQUISA!$B$4),ISNUMBER(SEARCH(PESQUISA!$B$3,D2876))),ROW()-1,"")</f>
        <v/>
      </c>
    </row>
    <row r="2877" spans="1:14" x14ac:dyDescent="0.3">
      <c r="A2877" t="s">
        <v>8696</v>
      </c>
      <c r="B2877" t="s">
        <v>29</v>
      </c>
      <c r="C2877" t="s">
        <v>8697</v>
      </c>
      <c r="D2877" t="s">
        <v>8698</v>
      </c>
      <c r="E2877" t="s">
        <v>6144</v>
      </c>
      <c r="F2877" s="7">
        <v>8.69</v>
      </c>
      <c r="G2877" t="s">
        <v>33</v>
      </c>
      <c r="H2877" t="s">
        <v>34</v>
      </c>
      <c r="I2877" t="s">
        <v>6145</v>
      </c>
      <c r="L2877" s="8">
        <v>1</v>
      </c>
      <c r="M2877" t="s">
        <v>36</v>
      </c>
      <c r="N2877" t="str">
        <f>IF(AND(PESQUISA!$B$3&lt;&gt;"",OR(PESQUISA!$B$4="TODAS",B2877=PESQUISA!$B$4),ISNUMBER(SEARCH(PESQUISA!$B$3,D2877))),ROW()-1,"")</f>
        <v/>
      </c>
    </row>
    <row r="2878" spans="1:14" x14ac:dyDescent="0.3">
      <c r="A2878" t="s">
        <v>8699</v>
      </c>
      <c r="B2878" t="s">
        <v>29</v>
      </c>
      <c r="C2878" t="s">
        <v>8700</v>
      </c>
      <c r="D2878" t="s">
        <v>8701</v>
      </c>
      <c r="E2878" t="s">
        <v>6144</v>
      </c>
      <c r="F2878" s="7">
        <v>21.53</v>
      </c>
      <c r="G2878" t="s">
        <v>33</v>
      </c>
      <c r="H2878" t="s">
        <v>34</v>
      </c>
      <c r="I2878" t="s">
        <v>6145</v>
      </c>
      <c r="L2878" s="8">
        <v>1</v>
      </c>
      <c r="M2878" t="s">
        <v>36</v>
      </c>
      <c r="N2878" t="str">
        <f>IF(AND(PESQUISA!$B$3&lt;&gt;"",OR(PESQUISA!$B$4="TODAS",B2878=PESQUISA!$B$4),ISNUMBER(SEARCH(PESQUISA!$B$3,D2878))),ROW()-1,"")</f>
        <v/>
      </c>
    </row>
    <row r="2879" spans="1:14" x14ac:dyDescent="0.3">
      <c r="A2879" t="s">
        <v>8702</v>
      </c>
      <c r="B2879" t="s">
        <v>29</v>
      </c>
      <c r="C2879" t="s">
        <v>8703</v>
      </c>
      <c r="D2879" t="s">
        <v>8704</v>
      </c>
      <c r="E2879" t="s">
        <v>6144</v>
      </c>
      <c r="F2879" s="7">
        <v>98.18</v>
      </c>
      <c r="G2879" t="s">
        <v>33</v>
      </c>
      <c r="H2879" t="s">
        <v>34</v>
      </c>
      <c r="I2879" t="s">
        <v>6145</v>
      </c>
      <c r="L2879" s="8">
        <v>1</v>
      </c>
      <c r="M2879" t="s">
        <v>36</v>
      </c>
      <c r="N2879" t="str">
        <f>IF(AND(PESQUISA!$B$3&lt;&gt;"",OR(PESQUISA!$B$4="TODAS",B2879=PESQUISA!$B$4),ISNUMBER(SEARCH(PESQUISA!$B$3,D2879))),ROW()-1,"")</f>
        <v/>
      </c>
    </row>
    <row r="2880" spans="1:14" x14ac:dyDescent="0.3">
      <c r="A2880" t="s">
        <v>8705</v>
      </c>
      <c r="B2880" t="s">
        <v>29</v>
      </c>
      <c r="C2880" t="s">
        <v>8706</v>
      </c>
      <c r="D2880" t="s">
        <v>8707</v>
      </c>
      <c r="E2880" t="s">
        <v>6144</v>
      </c>
      <c r="F2880" s="7">
        <v>130.08000000000001</v>
      </c>
      <c r="G2880" t="s">
        <v>33</v>
      </c>
      <c r="H2880" t="s">
        <v>34</v>
      </c>
      <c r="I2880" t="s">
        <v>6145</v>
      </c>
      <c r="L2880" s="8">
        <v>0</v>
      </c>
      <c r="M2880" t="s">
        <v>36</v>
      </c>
      <c r="N2880" t="str">
        <f>IF(AND(PESQUISA!$B$3&lt;&gt;"",OR(PESQUISA!$B$4="TODAS",B2880=PESQUISA!$B$4),ISNUMBER(SEARCH(PESQUISA!$B$3,D2880))),ROW()-1,"")</f>
        <v/>
      </c>
    </row>
    <row r="2881" spans="1:14" x14ac:dyDescent="0.3">
      <c r="A2881" t="s">
        <v>8708</v>
      </c>
      <c r="B2881" t="s">
        <v>29</v>
      </c>
      <c r="C2881" t="s">
        <v>8709</v>
      </c>
      <c r="D2881" t="s">
        <v>8710</v>
      </c>
      <c r="E2881" t="s">
        <v>6144</v>
      </c>
      <c r="F2881" s="7">
        <v>214.66</v>
      </c>
      <c r="G2881" t="s">
        <v>33</v>
      </c>
      <c r="H2881" t="s">
        <v>34</v>
      </c>
      <c r="I2881" t="s">
        <v>6145</v>
      </c>
      <c r="L2881" s="8">
        <v>1</v>
      </c>
      <c r="M2881" t="s">
        <v>36</v>
      </c>
      <c r="N2881" t="str">
        <f>IF(AND(PESQUISA!$B$3&lt;&gt;"",OR(PESQUISA!$B$4="TODAS",B2881=PESQUISA!$B$4),ISNUMBER(SEARCH(PESQUISA!$B$3,D2881))),ROW()-1,"")</f>
        <v/>
      </c>
    </row>
    <row r="2882" spans="1:14" x14ac:dyDescent="0.3">
      <c r="A2882" t="s">
        <v>8711</v>
      </c>
      <c r="B2882" t="s">
        <v>29</v>
      </c>
      <c r="C2882" t="s">
        <v>8712</v>
      </c>
      <c r="D2882" t="s">
        <v>8713</v>
      </c>
      <c r="E2882" t="s">
        <v>6144</v>
      </c>
      <c r="F2882" s="7">
        <v>65.98</v>
      </c>
      <c r="G2882" t="s">
        <v>33</v>
      </c>
      <c r="H2882" t="s">
        <v>34</v>
      </c>
      <c r="I2882" t="s">
        <v>6145</v>
      </c>
      <c r="L2882" s="8">
        <v>1</v>
      </c>
      <c r="M2882" t="s">
        <v>36</v>
      </c>
      <c r="N2882" t="str">
        <f>IF(AND(PESQUISA!$B$3&lt;&gt;"",OR(PESQUISA!$B$4="TODAS",B2882=PESQUISA!$B$4),ISNUMBER(SEARCH(PESQUISA!$B$3,D2882))),ROW()-1,"")</f>
        <v/>
      </c>
    </row>
    <row r="2883" spans="1:14" x14ac:dyDescent="0.3">
      <c r="A2883" t="s">
        <v>8714</v>
      </c>
      <c r="B2883" t="s">
        <v>29</v>
      </c>
      <c r="C2883" t="s">
        <v>8715</v>
      </c>
      <c r="D2883" t="s">
        <v>8716</v>
      </c>
      <c r="E2883" t="s">
        <v>6144</v>
      </c>
      <c r="F2883" s="7">
        <v>268.52999999999997</v>
      </c>
      <c r="G2883" t="s">
        <v>33</v>
      </c>
      <c r="H2883" t="s">
        <v>34</v>
      </c>
      <c r="I2883" t="s">
        <v>6145</v>
      </c>
      <c r="L2883" s="8">
        <v>1</v>
      </c>
      <c r="M2883" t="s">
        <v>36</v>
      </c>
      <c r="N2883" t="str">
        <f>IF(AND(PESQUISA!$B$3&lt;&gt;"",OR(PESQUISA!$B$4="TODAS",B2883=PESQUISA!$B$4),ISNUMBER(SEARCH(PESQUISA!$B$3,D2883))),ROW()-1,"")</f>
        <v/>
      </c>
    </row>
    <row r="2884" spans="1:14" x14ac:dyDescent="0.3">
      <c r="A2884" t="s">
        <v>8717</v>
      </c>
      <c r="B2884" t="s">
        <v>29</v>
      </c>
      <c r="C2884" t="s">
        <v>8718</v>
      </c>
      <c r="D2884" t="s">
        <v>8719</v>
      </c>
      <c r="E2884" t="s">
        <v>6144</v>
      </c>
      <c r="F2884" s="7">
        <v>4449.6000000000004</v>
      </c>
      <c r="G2884" t="s">
        <v>33</v>
      </c>
      <c r="H2884" t="s">
        <v>34</v>
      </c>
      <c r="I2884" t="s">
        <v>6145</v>
      </c>
      <c r="L2884" s="8">
        <v>0</v>
      </c>
      <c r="M2884" t="s">
        <v>36</v>
      </c>
      <c r="N2884" t="str">
        <f>IF(AND(PESQUISA!$B$3&lt;&gt;"",OR(PESQUISA!$B$4="TODAS",B2884=PESQUISA!$B$4),ISNUMBER(SEARCH(PESQUISA!$B$3,D2884))),ROW()-1,"")</f>
        <v/>
      </c>
    </row>
    <row r="2885" spans="1:14" x14ac:dyDescent="0.3">
      <c r="A2885" t="s">
        <v>8720</v>
      </c>
      <c r="B2885" t="s">
        <v>29</v>
      </c>
      <c r="C2885" t="s">
        <v>8721</v>
      </c>
      <c r="D2885" t="s">
        <v>8722</v>
      </c>
      <c r="E2885" t="s">
        <v>6144</v>
      </c>
      <c r="F2885" s="7">
        <v>174.76</v>
      </c>
      <c r="G2885" t="s">
        <v>33</v>
      </c>
      <c r="H2885" t="s">
        <v>34</v>
      </c>
      <c r="I2885" t="s">
        <v>6145</v>
      </c>
      <c r="L2885" s="8">
        <v>1</v>
      </c>
      <c r="M2885" t="s">
        <v>36</v>
      </c>
      <c r="N2885" t="str">
        <f>IF(AND(PESQUISA!$B$3&lt;&gt;"",OR(PESQUISA!$B$4="TODAS",B2885=PESQUISA!$B$4),ISNUMBER(SEARCH(PESQUISA!$B$3,D2885))),ROW()-1,"")</f>
        <v/>
      </c>
    </row>
    <row r="2886" spans="1:14" x14ac:dyDescent="0.3">
      <c r="A2886" t="s">
        <v>8723</v>
      </c>
      <c r="B2886" t="s">
        <v>29</v>
      </c>
      <c r="C2886" t="s">
        <v>8724</v>
      </c>
      <c r="D2886" t="s">
        <v>8725</v>
      </c>
      <c r="E2886" t="s">
        <v>6144</v>
      </c>
      <c r="F2886" s="7">
        <v>53.72</v>
      </c>
      <c r="G2886" t="s">
        <v>33</v>
      </c>
      <c r="H2886" t="s">
        <v>34</v>
      </c>
      <c r="I2886" t="s">
        <v>6145</v>
      </c>
      <c r="L2886" s="8">
        <v>1</v>
      </c>
      <c r="M2886" t="s">
        <v>36</v>
      </c>
      <c r="N2886" t="str">
        <f>IF(AND(PESQUISA!$B$3&lt;&gt;"",OR(PESQUISA!$B$4="TODAS",B2886=PESQUISA!$B$4),ISNUMBER(SEARCH(PESQUISA!$B$3,D2886))),ROW()-1,"")</f>
        <v/>
      </c>
    </row>
    <row r="2887" spans="1:14" x14ac:dyDescent="0.3">
      <c r="A2887" t="s">
        <v>8726</v>
      </c>
      <c r="B2887" t="s">
        <v>29</v>
      </c>
      <c r="C2887" t="s">
        <v>8727</v>
      </c>
      <c r="D2887" t="s">
        <v>8728</v>
      </c>
      <c r="E2887" t="s">
        <v>6144</v>
      </c>
      <c r="F2887" s="7">
        <v>218.62</v>
      </c>
      <c r="G2887" t="s">
        <v>33</v>
      </c>
      <c r="H2887" t="s">
        <v>34</v>
      </c>
      <c r="I2887" t="s">
        <v>6145</v>
      </c>
      <c r="L2887" s="8">
        <v>1</v>
      </c>
      <c r="M2887" t="s">
        <v>36</v>
      </c>
      <c r="N2887" t="str">
        <f>IF(AND(PESQUISA!$B$3&lt;&gt;"",OR(PESQUISA!$B$4="TODAS",B2887=PESQUISA!$B$4),ISNUMBER(SEARCH(PESQUISA!$B$3,D2887))),ROW()-1,"")</f>
        <v/>
      </c>
    </row>
    <row r="2888" spans="1:14" x14ac:dyDescent="0.3">
      <c r="A2888" t="s">
        <v>8729</v>
      </c>
      <c r="B2888" t="s">
        <v>29</v>
      </c>
      <c r="C2888" t="s">
        <v>8730</v>
      </c>
      <c r="D2888" t="s">
        <v>8731</v>
      </c>
      <c r="E2888" t="s">
        <v>6144</v>
      </c>
      <c r="F2888" s="7">
        <v>2224.8000000000002</v>
      </c>
      <c r="G2888" t="s">
        <v>33</v>
      </c>
      <c r="H2888" t="s">
        <v>34</v>
      </c>
      <c r="I2888" t="s">
        <v>6145</v>
      </c>
      <c r="L2888" s="8">
        <v>0</v>
      </c>
      <c r="M2888" t="s">
        <v>36</v>
      </c>
      <c r="N2888" t="str">
        <f>IF(AND(PESQUISA!$B$3&lt;&gt;"",OR(PESQUISA!$B$4="TODAS",B2888=PESQUISA!$B$4),ISNUMBER(SEARCH(PESQUISA!$B$3,D2888))),ROW()-1,"")</f>
        <v/>
      </c>
    </row>
    <row r="2889" spans="1:14" x14ac:dyDescent="0.3">
      <c r="A2889" t="s">
        <v>8732</v>
      </c>
      <c r="B2889" t="s">
        <v>29</v>
      </c>
      <c r="C2889" t="s">
        <v>8733</v>
      </c>
      <c r="D2889" t="s">
        <v>8734</v>
      </c>
      <c r="E2889" t="s">
        <v>6144</v>
      </c>
      <c r="F2889" s="7">
        <v>80.150000000000006</v>
      </c>
      <c r="G2889" t="s">
        <v>33</v>
      </c>
      <c r="H2889" t="s">
        <v>34</v>
      </c>
      <c r="I2889" t="s">
        <v>6145</v>
      </c>
      <c r="L2889" s="8">
        <v>1</v>
      </c>
      <c r="M2889" t="s">
        <v>36</v>
      </c>
      <c r="N2889" t="str">
        <f>IF(AND(PESQUISA!$B$3&lt;&gt;"",OR(PESQUISA!$B$4="TODAS",B2889=PESQUISA!$B$4),ISNUMBER(SEARCH(PESQUISA!$B$3,D2889))),ROW()-1,"")</f>
        <v/>
      </c>
    </row>
    <row r="2890" spans="1:14" x14ac:dyDescent="0.3">
      <c r="A2890" t="s">
        <v>8735</v>
      </c>
      <c r="B2890" t="s">
        <v>29</v>
      </c>
      <c r="C2890" t="s">
        <v>8736</v>
      </c>
      <c r="D2890" t="s">
        <v>8737</v>
      </c>
      <c r="E2890" t="s">
        <v>6144</v>
      </c>
      <c r="F2890" s="7">
        <v>24.72</v>
      </c>
      <c r="G2890" t="s">
        <v>33</v>
      </c>
      <c r="H2890" t="s">
        <v>34</v>
      </c>
      <c r="I2890" t="s">
        <v>6145</v>
      </c>
      <c r="L2890" s="8">
        <v>1</v>
      </c>
      <c r="M2890" t="s">
        <v>36</v>
      </c>
      <c r="N2890" t="str">
        <f>IF(AND(PESQUISA!$B$3&lt;&gt;"",OR(PESQUISA!$B$4="TODAS",B2890=PESQUISA!$B$4),ISNUMBER(SEARCH(PESQUISA!$B$3,D2890))),ROW()-1,"")</f>
        <v/>
      </c>
    </row>
    <row r="2891" spans="1:14" x14ac:dyDescent="0.3">
      <c r="A2891" t="s">
        <v>8738</v>
      </c>
      <c r="B2891" t="s">
        <v>29</v>
      </c>
      <c r="C2891" t="s">
        <v>8739</v>
      </c>
      <c r="D2891" t="s">
        <v>8740</v>
      </c>
      <c r="E2891" t="s">
        <v>6144</v>
      </c>
      <c r="F2891" s="7">
        <v>87.69</v>
      </c>
      <c r="G2891" t="s">
        <v>33</v>
      </c>
      <c r="H2891" t="s">
        <v>34</v>
      </c>
      <c r="I2891" t="s">
        <v>6145</v>
      </c>
      <c r="L2891" s="8">
        <v>1</v>
      </c>
      <c r="M2891" t="s">
        <v>36</v>
      </c>
      <c r="N2891" t="str">
        <f>IF(AND(PESQUISA!$B$3&lt;&gt;"",OR(PESQUISA!$B$4="TODAS",B2891=PESQUISA!$B$4),ISNUMBER(SEARCH(PESQUISA!$B$3,D2891))),ROW()-1,"")</f>
        <v/>
      </c>
    </row>
    <row r="2892" spans="1:14" x14ac:dyDescent="0.3">
      <c r="A2892" t="s">
        <v>8741</v>
      </c>
      <c r="B2892" t="s">
        <v>29</v>
      </c>
      <c r="C2892" t="s">
        <v>8742</v>
      </c>
      <c r="D2892" t="s">
        <v>8743</v>
      </c>
      <c r="E2892" t="s">
        <v>6144</v>
      </c>
      <c r="F2892" s="7">
        <v>75.22</v>
      </c>
      <c r="G2892" t="s">
        <v>33</v>
      </c>
      <c r="H2892" t="s">
        <v>34</v>
      </c>
      <c r="I2892" t="s">
        <v>6145</v>
      </c>
      <c r="L2892" s="8">
        <v>0</v>
      </c>
      <c r="M2892" t="s">
        <v>36</v>
      </c>
      <c r="N2892" t="str">
        <f>IF(AND(PESQUISA!$B$3&lt;&gt;"",OR(PESQUISA!$B$4="TODAS",B2892=PESQUISA!$B$4),ISNUMBER(SEARCH(PESQUISA!$B$3,D2892))),ROW()-1,"")</f>
        <v/>
      </c>
    </row>
    <row r="2893" spans="1:14" x14ac:dyDescent="0.3">
      <c r="A2893" t="s">
        <v>8744</v>
      </c>
      <c r="B2893" t="s">
        <v>29</v>
      </c>
      <c r="C2893" t="s">
        <v>8745</v>
      </c>
      <c r="D2893" t="s">
        <v>8746</v>
      </c>
      <c r="E2893" t="s">
        <v>6144</v>
      </c>
      <c r="G2893" t="s">
        <v>33</v>
      </c>
      <c r="H2893" t="s">
        <v>34</v>
      </c>
      <c r="I2893" t="s">
        <v>6145</v>
      </c>
      <c r="M2893" t="s">
        <v>53</v>
      </c>
      <c r="N2893" t="str">
        <f>IF(AND(PESQUISA!$B$3&lt;&gt;"",OR(PESQUISA!$B$4="TODAS",B2893=PESQUISA!$B$4),ISNUMBER(SEARCH(PESQUISA!$B$3,D2893))),ROW()-1,"")</f>
        <v/>
      </c>
    </row>
    <row r="2894" spans="1:14" x14ac:dyDescent="0.3">
      <c r="A2894" t="s">
        <v>8747</v>
      </c>
      <c r="B2894" t="s">
        <v>29</v>
      </c>
      <c r="C2894" t="s">
        <v>8748</v>
      </c>
      <c r="D2894" t="s">
        <v>8749</v>
      </c>
      <c r="E2894" t="s">
        <v>6144</v>
      </c>
      <c r="G2894" t="s">
        <v>33</v>
      </c>
      <c r="H2894" t="s">
        <v>34</v>
      </c>
      <c r="I2894" t="s">
        <v>6145</v>
      </c>
      <c r="M2894" t="s">
        <v>53</v>
      </c>
      <c r="N2894" t="str">
        <f>IF(AND(PESQUISA!$B$3&lt;&gt;"",OR(PESQUISA!$B$4="TODAS",B2894=PESQUISA!$B$4),ISNUMBER(SEARCH(PESQUISA!$B$3,D2894))),ROW()-1,"")</f>
        <v/>
      </c>
    </row>
    <row r="2895" spans="1:14" x14ac:dyDescent="0.3">
      <c r="A2895" t="s">
        <v>8750</v>
      </c>
      <c r="B2895" t="s">
        <v>29</v>
      </c>
      <c r="C2895" t="s">
        <v>8751</v>
      </c>
      <c r="D2895" t="s">
        <v>8752</v>
      </c>
      <c r="E2895" t="s">
        <v>6144</v>
      </c>
      <c r="G2895" t="s">
        <v>33</v>
      </c>
      <c r="H2895" t="s">
        <v>34</v>
      </c>
      <c r="I2895" t="s">
        <v>6145</v>
      </c>
      <c r="M2895" t="s">
        <v>53</v>
      </c>
      <c r="N2895" t="str">
        <f>IF(AND(PESQUISA!$B$3&lt;&gt;"",OR(PESQUISA!$B$4="TODAS",B2895=PESQUISA!$B$4),ISNUMBER(SEARCH(PESQUISA!$B$3,D2895))),ROW()-1,"")</f>
        <v/>
      </c>
    </row>
    <row r="2896" spans="1:14" x14ac:dyDescent="0.3">
      <c r="A2896" t="s">
        <v>8753</v>
      </c>
      <c r="B2896" t="s">
        <v>29</v>
      </c>
      <c r="C2896" t="s">
        <v>8754</v>
      </c>
      <c r="D2896" t="s">
        <v>8755</v>
      </c>
      <c r="E2896" t="s">
        <v>6144</v>
      </c>
      <c r="F2896" s="7">
        <v>12.9</v>
      </c>
      <c r="G2896" t="s">
        <v>33</v>
      </c>
      <c r="H2896" t="s">
        <v>34</v>
      </c>
      <c r="I2896" t="s">
        <v>6145</v>
      </c>
      <c r="L2896" s="8">
        <v>0</v>
      </c>
      <c r="M2896" t="s">
        <v>36</v>
      </c>
      <c r="N2896" t="str">
        <f>IF(AND(PESQUISA!$B$3&lt;&gt;"",OR(PESQUISA!$B$4="TODAS",B2896=PESQUISA!$B$4),ISNUMBER(SEARCH(PESQUISA!$B$3,D2896))),ROW()-1,"")</f>
        <v/>
      </c>
    </row>
    <row r="2897" spans="1:14" x14ac:dyDescent="0.3">
      <c r="A2897" t="s">
        <v>8756</v>
      </c>
      <c r="B2897" t="s">
        <v>29</v>
      </c>
      <c r="C2897" t="s">
        <v>8757</v>
      </c>
      <c r="D2897" t="s">
        <v>8758</v>
      </c>
      <c r="E2897" t="s">
        <v>6144</v>
      </c>
      <c r="F2897" s="7">
        <v>3.93</v>
      </c>
      <c r="G2897" t="s">
        <v>33</v>
      </c>
      <c r="H2897" t="s">
        <v>34</v>
      </c>
      <c r="I2897" t="s">
        <v>6145</v>
      </c>
      <c r="L2897" s="8">
        <v>1</v>
      </c>
      <c r="M2897" t="s">
        <v>36</v>
      </c>
      <c r="N2897" t="str">
        <f>IF(AND(PESQUISA!$B$3&lt;&gt;"",OR(PESQUISA!$B$4="TODAS",B2897=PESQUISA!$B$4),ISNUMBER(SEARCH(PESQUISA!$B$3,D2897))),ROW()-1,"")</f>
        <v/>
      </c>
    </row>
    <row r="2898" spans="1:14" x14ac:dyDescent="0.3">
      <c r="A2898" t="s">
        <v>8759</v>
      </c>
      <c r="B2898" t="s">
        <v>29</v>
      </c>
      <c r="C2898" t="s">
        <v>8760</v>
      </c>
      <c r="D2898" t="s">
        <v>8761</v>
      </c>
      <c r="E2898" t="s">
        <v>6144</v>
      </c>
      <c r="F2898" s="7">
        <v>1.04</v>
      </c>
      <c r="G2898" t="s">
        <v>33</v>
      </c>
      <c r="H2898" t="s">
        <v>34</v>
      </c>
      <c r="I2898" t="s">
        <v>6145</v>
      </c>
      <c r="L2898" s="8">
        <v>1</v>
      </c>
      <c r="M2898" t="s">
        <v>36</v>
      </c>
      <c r="N2898" t="str">
        <f>IF(AND(PESQUISA!$B$3&lt;&gt;"",OR(PESQUISA!$B$4="TODAS",B2898=PESQUISA!$B$4),ISNUMBER(SEARCH(PESQUISA!$B$3,D2898))),ROW()-1,"")</f>
        <v/>
      </c>
    </row>
    <row r="2899" spans="1:14" x14ac:dyDescent="0.3">
      <c r="A2899" t="s">
        <v>8762</v>
      </c>
      <c r="B2899" t="s">
        <v>29</v>
      </c>
      <c r="C2899" t="s">
        <v>8763</v>
      </c>
      <c r="D2899" t="s">
        <v>8764</v>
      </c>
      <c r="E2899" t="s">
        <v>6144</v>
      </c>
      <c r="F2899" s="7">
        <v>4.92</v>
      </c>
      <c r="G2899" t="s">
        <v>33</v>
      </c>
      <c r="H2899" t="s">
        <v>34</v>
      </c>
      <c r="I2899" t="s">
        <v>6145</v>
      </c>
      <c r="L2899" s="8">
        <v>1</v>
      </c>
      <c r="M2899" t="s">
        <v>36</v>
      </c>
      <c r="N2899" t="str">
        <f>IF(AND(PESQUISA!$B$3&lt;&gt;"",OR(PESQUISA!$B$4="TODAS",B2899=PESQUISA!$B$4),ISNUMBER(SEARCH(PESQUISA!$B$3,D2899))),ROW()-1,"")</f>
        <v/>
      </c>
    </row>
    <row r="2900" spans="1:14" x14ac:dyDescent="0.3">
      <c r="A2900" t="s">
        <v>8765</v>
      </c>
      <c r="B2900" t="s">
        <v>29</v>
      </c>
      <c r="C2900" t="s">
        <v>8766</v>
      </c>
      <c r="D2900" t="s">
        <v>8767</v>
      </c>
      <c r="E2900" t="s">
        <v>6144</v>
      </c>
      <c r="F2900" s="7">
        <v>0.51</v>
      </c>
      <c r="G2900" t="s">
        <v>33</v>
      </c>
      <c r="H2900" t="s">
        <v>34</v>
      </c>
      <c r="I2900" t="s">
        <v>6145</v>
      </c>
      <c r="L2900" s="8">
        <v>0</v>
      </c>
      <c r="M2900" t="s">
        <v>36</v>
      </c>
      <c r="N2900" t="str">
        <f>IF(AND(PESQUISA!$B$3&lt;&gt;"",OR(PESQUISA!$B$4="TODAS",B2900=PESQUISA!$B$4),ISNUMBER(SEARCH(PESQUISA!$B$3,D2900))),ROW()-1,"")</f>
        <v/>
      </c>
    </row>
    <row r="2901" spans="1:14" x14ac:dyDescent="0.3">
      <c r="A2901" t="s">
        <v>8768</v>
      </c>
      <c r="B2901" t="s">
        <v>29</v>
      </c>
      <c r="C2901" t="s">
        <v>8769</v>
      </c>
      <c r="D2901" t="s">
        <v>8770</v>
      </c>
      <c r="E2901" t="s">
        <v>6144</v>
      </c>
      <c r="F2901" s="7">
        <v>0.11</v>
      </c>
      <c r="G2901" t="s">
        <v>33</v>
      </c>
      <c r="H2901" t="s">
        <v>34</v>
      </c>
      <c r="I2901" t="s">
        <v>6145</v>
      </c>
      <c r="L2901" s="8">
        <v>0</v>
      </c>
      <c r="M2901" t="s">
        <v>36</v>
      </c>
      <c r="N2901" t="str">
        <f>IF(AND(PESQUISA!$B$3&lt;&gt;"",OR(PESQUISA!$B$4="TODAS",B2901=PESQUISA!$B$4),ISNUMBER(SEARCH(PESQUISA!$B$3,D2901))),ROW()-1,"")</f>
        <v/>
      </c>
    </row>
    <row r="2902" spans="1:14" x14ac:dyDescent="0.3">
      <c r="A2902" t="s">
        <v>8771</v>
      </c>
      <c r="B2902" t="s">
        <v>29</v>
      </c>
      <c r="C2902" t="s">
        <v>8772</v>
      </c>
      <c r="D2902" t="s">
        <v>8773</v>
      </c>
      <c r="E2902" t="s">
        <v>6144</v>
      </c>
      <c r="F2902" s="7">
        <v>0.4</v>
      </c>
      <c r="G2902" t="s">
        <v>33</v>
      </c>
      <c r="H2902" t="s">
        <v>34</v>
      </c>
      <c r="I2902" t="s">
        <v>6145</v>
      </c>
      <c r="L2902" s="8">
        <v>0</v>
      </c>
      <c r="M2902" t="s">
        <v>36</v>
      </c>
      <c r="N2902" t="str">
        <f>IF(AND(PESQUISA!$B$3&lt;&gt;"",OR(PESQUISA!$B$4="TODAS",B2902=PESQUISA!$B$4),ISNUMBER(SEARCH(PESQUISA!$B$3,D2902))),ROW()-1,"")</f>
        <v/>
      </c>
    </row>
    <row r="2903" spans="1:14" x14ac:dyDescent="0.3">
      <c r="A2903" t="s">
        <v>8774</v>
      </c>
      <c r="B2903" t="s">
        <v>29</v>
      </c>
      <c r="C2903" t="s">
        <v>8775</v>
      </c>
      <c r="D2903" t="s">
        <v>8776</v>
      </c>
      <c r="E2903" t="s">
        <v>6144</v>
      </c>
      <c r="F2903" s="7">
        <v>0.61</v>
      </c>
      <c r="G2903" t="s">
        <v>33</v>
      </c>
      <c r="H2903" t="s">
        <v>34</v>
      </c>
      <c r="I2903" t="s">
        <v>6145</v>
      </c>
      <c r="L2903" s="8">
        <v>0</v>
      </c>
      <c r="M2903" t="s">
        <v>36</v>
      </c>
      <c r="N2903" t="str">
        <f>IF(AND(PESQUISA!$B$3&lt;&gt;"",OR(PESQUISA!$B$4="TODAS",B2903=PESQUISA!$B$4),ISNUMBER(SEARCH(PESQUISA!$B$3,D2903))),ROW()-1,"")</f>
        <v/>
      </c>
    </row>
    <row r="2904" spans="1:14" x14ac:dyDescent="0.3">
      <c r="A2904" t="s">
        <v>8777</v>
      </c>
      <c r="B2904" t="s">
        <v>29</v>
      </c>
      <c r="C2904" t="s">
        <v>8778</v>
      </c>
      <c r="D2904" t="s">
        <v>8779</v>
      </c>
      <c r="E2904" t="s">
        <v>6144</v>
      </c>
      <c r="F2904" s="7">
        <v>74</v>
      </c>
      <c r="G2904" t="s">
        <v>33</v>
      </c>
      <c r="H2904" t="s">
        <v>34</v>
      </c>
      <c r="I2904" t="s">
        <v>6145</v>
      </c>
      <c r="L2904" s="8">
        <v>1</v>
      </c>
      <c r="M2904" t="s">
        <v>36</v>
      </c>
      <c r="N2904" t="str">
        <f>IF(AND(PESQUISA!$B$3&lt;&gt;"",OR(PESQUISA!$B$4="TODAS",B2904=PESQUISA!$B$4),ISNUMBER(SEARCH(PESQUISA!$B$3,D2904))),ROW()-1,"")</f>
        <v/>
      </c>
    </row>
    <row r="2905" spans="1:14" x14ac:dyDescent="0.3">
      <c r="A2905" t="s">
        <v>8780</v>
      </c>
      <c r="B2905" t="s">
        <v>29</v>
      </c>
      <c r="C2905" t="s">
        <v>8781</v>
      </c>
      <c r="D2905" t="s">
        <v>8782</v>
      </c>
      <c r="E2905" t="s">
        <v>6144</v>
      </c>
      <c r="F2905" s="7">
        <v>26.08</v>
      </c>
      <c r="G2905" t="s">
        <v>33</v>
      </c>
      <c r="H2905" t="s">
        <v>34</v>
      </c>
      <c r="I2905" t="s">
        <v>6145</v>
      </c>
      <c r="L2905" s="8">
        <v>1</v>
      </c>
      <c r="M2905" t="s">
        <v>36</v>
      </c>
      <c r="N2905" t="str">
        <f>IF(AND(PESQUISA!$B$3&lt;&gt;"",OR(PESQUISA!$B$4="TODAS",B2905=PESQUISA!$B$4),ISNUMBER(SEARCH(PESQUISA!$B$3,D2905))),ROW()-1,"")</f>
        <v/>
      </c>
    </row>
    <row r="2906" spans="1:14" x14ac:dyDescent="0.3">
      <c r="A2906" t="s">
        <v>8783</v>
      </c>
      <c r="B2906" t="s">
        <v>29</v>
      </c>
      <c r="C2906" t="s">
        <v>8784</v>
      </c>
      <c r="D2906" t="s">
        <v>8785</v>
      </c>
      <c r="E2906" t="s">
        <v>6144</v>
      </c>
      <c r="F2906" s="7">
        <v>118.96</v>
      </c>
      <c r="G2906" t="s">
        <v>33</v>
      </c>
      <c r="H2906" t="s">
        <v>34</v>
      </c>
      <c r="I2906" t="s">
        <v>6145</v>
      </c>
      <c r="L2906" s="8">
        <v>1</v>
      </c>
      <c r="M2906" t="s">
        <v>36</v>
      </c>
      <c r="N2906" t="str">
        <f>IF(AND(PESQUISA!$B$3&lt;&gt;"",OR(PESQUISA!$B$4="TODAS",B2906=PESQUISA!$B$4),ISNUMBER(SEARCH(PESQUISA!$B$3,D2906))),ROW()-1,"")</f>
        <v/>
      </c>
    </row>
    <row r="2907" spans="1:14" x14ac:dyDescent="0.3">
      <c r="A2907" t="s">
        <v>8786</v>
      </c>
      <c r="B2907" t="s">
        <v>29</v>
      </c>
      <c r="C2907" t="s">
        <v>8787</v>
      </c>
      <c r="D2907" t="s">
        <v>8788</v>
      </c>
      <c r="E2907" t="s">
        <v>6144</v>
      </c>
      <c r="F2907" s="7">
        <v>96.34</v>
      </c>
      <c r="G2907" t="s">
        <v>33</v>
      </c>
      <c r="H2907" t="s">
        <v>34</v>
      </c>
      <c r="I2907" t="s">
        <v>6145</v>
      </c>
      <c r="L2907" s="8">
        <v>0</v>
      </c>
      <c r="M2907" t="s">
        <v>36</v>
      </c>
      <c r="N2907" t="str">
        <f>IF(AND(PESQUISA!$B$3&lt;&gt;"",OR(PESQUISA!$B$4="TODAS",B2907=PESQUISA!$B$4),ISNUMBER(SEARCH(PESQUISA!$B$3,D2907))),ROW()-1,"")</f>
        <v/>
      </c>
    </row>
    <row r="2908" spans="1:14" x14ac:dyDescent="0.3">
      <c r="A2908" t="s">
        <v>8789</v>
      </c>
      <c r="B2908" t="s">
        <v>29</v>
      </c>
      <c r="C2908" t="s">
        <v>8790</v>
      </c>
      <c r="D2908" t="s">
        <v>8791</v>
      </c>
      <c r="E2908" t="s">
        <v>6144</v>
      </c>
      <c r="F2908" s="7">
        <v>174.53</v>
      </c>
      <c r="G2908" t="s">
        <v>33</v>
      </c>
      <c r="H2908" t="s">
        <v>34</v>
      </c>
      <c r="I2908" t="s">
        <v>6145</v>
      </c>
      <c r="L2908" s="8">
        <v>1</v>
      </c>
      <c r="M2908" t="s">
        <v>36</v>
      </c>
      <c r="N2908" t="str">
        <f>IF(AND(PESQUISA!$B$3&lt;&gt;"",OR(PESQUISA!$B$4="TODAS",B2908=PESQUISA!$B$4),ISNUMBER(SEARCH(PESQUISA!$B$3,D2908))),ROW()-1,"")</f>
        <v/>
      </c>
    </row>
    <row r="2909" spans="1:14" x14ac:dyDescent="0.3">
      <c r="A2909" t="s">
        <v>8792</v>
      </c>
      <c r="B2909" t="s">
        <v>29</v>
      </c>
      <c r="C2909" t="s">
        <v>8793</v>
      </c>
      <c r="D2909" t="s">
        <v>8794</v>
      </c>
      <c r="E2909" t="s">
        <v>6144</v>
      </c>
      <c r="F2909" s="7">
        <v>61.52</v>
      </c>
      <c r="G2909" t="s">
        <v>33</v>
      </c>
      <c r="H2909" t="s">
        <v>34</v>
      </c>
      <c r="I2909" t="s">
        <v>6145</v>
      </c>
      <c r="L2909" s="8">
        <v>1</v>
      </c>
      <c r="M2909" t="s">
        <v>36</v>
      </c>
      <c r="N2909" t="str">
        <f>IF(AND(PESQUISA!$B$3&lt;&gt;"",OR(PESQUISA!$B$4="TODAS",B2909=PESQUISA!$B$4),ISNUMBER(SEARCH(PESQUISA!$B$3,D2909))),ROW()-1,"")</f>
        <v/>
      </c>
    </row>
    <row r="2910" spans="1:14" x14ac:dyDescent="0.3">
      <c r="A2910" t="s">
        <v>8795</v>
      </c>
      <c r="B2910" t="s">
        <v>29</v>
      </c>
      <c r="C2910" t="s">
        <v>8796</v>
      </c>
      <c r="D2910" t="s">
        <v>8797</v>
      </c>
      <c r="E2910" t="s">
        <v>6144</v>
      </c>
      <c r="F2910" s="7">
        <v>280.55</v>
      </c>
      <c r="G2910" t="s">
        <v>33</v>
      </c>
      <c r="H2910" t="s">
        <v>34</v>
      </c>
      <c r="I2910" t="s">
        <v>6145</v>
      </c>
      <c r="L2910" s="8">
        <v>1</v>
      </c>
      <c r="M2910" t="s">
        <v>36</v>
      </c>
      <c r="N2910" t="str">
        <f>IF(AND(PESQUISA!$B$3&lt;&gt;"",OR(PESQUISA!$B$4="TODAS",B2910=PESQUISA!$B$4),ISNUMBER(SEARCH(PESQUISA!$B$3,D2910))),ROW()-1,"")</f>
        <v/>
      </c>
    </row>
    <row r="2911" spans="1:14" x14ac:dyDescent="0.3">
      <c r="A2911" t="s">
        <v>8798</v>
      </c>
      <c r="B2911" t="s">
        <v>29</v>
      </c>
      <c r="C2911" t="s">
        <v>8799</v>
      </c>
      <c r="D2911" t="s">
        <v>8800</v>
      </c>
      <c r="E2911" t="s">
        <v>6144</v>
      </c>
      <c r="F2911" s="7">
        <v>117.35</v>
      </c>
      <c r="G2911" t="s">
        <v>33</v>
      </c>
      <c r="H2911" t="s">
        <v>34</v>
      </c>
      <c r="I2911" t="s">
        <v>6145</v>
      </c>
      <c r="L2911" s="8">
        <v>0</v>
      </c>
      <c r="M2911" t="s">
        <v>36</v>
      </c>
      <c r="N2911" t="str">
        <f>IF(AND(PESQUISA!$B$3&lt;&gt;"",OR(PESQUISA!$B$4="TODAS",B2911=PESQUISA!$B$4),ISNUMBER(SEARCH(PESQUISA!$B$3,D2911))),ROW()-1,"")</f>
        <v/>
      </c>
    </row>
    <row r="2912" spans="1:14" x14ac:dyDescent="0.3">
      <c r="A2912" t="s">
        <v>8801</v>
      </c>
      <c r="B2912" t="s">
        <v>29</v>
      </c>
      <c r="C2912" t="s">
        <v>8802</v>
      </c>
      <c r="D2912" t="s">
        <v>8803</v>
      </c>
      <c r="E2912" t="s">
        <v>6144</v>
      </c>
      <c r="F2912" s="7">
        <v>89.66</v>
      </c>
      <c r="G2912" t="s">
        <v>33</v>
      </c>
      <c r="H2912" t="s">
        <v>34</v>
      </c>
      <c r="I2912" t="s">
        <v>6145</v>
      </c>
      <c r="L2912" s="8">
        <v>1</v>
      </c>
      <c r="M2912" t="s">
        <v>36</v>
      </c>
      <c r="N2912" t="str">
        <f>IF(AND(PESQUISA!$B$3&lt;&gt;"",OR(PESQUISA!$B$4="TODAS",B2912=PESQUISA!$B$4),ISNUMBER(SEARCH(PESQUISA!$B$3,D2912))),ROW()-1,"")</f>
        <v/>
      </c>
    </row>
    <row r="2913" spans="1:14" x14ac:dyDescent="0.3">
      <c r="A2913" t="s">
        <v>8804</v>
      </c>
      <c r="B2913" t="s">
        <v>29</v>
      </c>
      <c r="C2913" t="s">
        <v>8805</v>
      </c>
      <c r="D2913" t="s">
        <v>8806</v>
      </c>
      <c r="E2913" t="s">
        <v>6144</v>
      </c>
      <c r="F2913" s="7">
        <v>31.6</v>
      </c>
      <c r="G2913" t="s">
        <v>33</v>
      </c>
      <c r="H2913" t="s">
        <v>34</v>
      </c>
      <c r="I2913" t="s">
        <v>6145</v>
      </c>
      <c r="L2913" s="8">
        <v>1</v>
      </c>
      <c r="M2913" t="s">
        <v>36</v>
      </c>
      <c r="N2913" t="str">
        <f>IF(AND(PESQUISA!$B$3&lt;&gt;"",OR(PESQUISA!$B$4="TODAS",B2913=PESQUISA!$B$4),ISNUMBER(SEARCH(PESQUISA!$B$3,D2913))),ROW()-1,"")</f>
        <v/>
      </c>
    </row>
    <row r="2914" spans="1:14" x14ac:dyDescent="0.3">
      <c r="A2914" t="s">
        <v>8807</v>
      </c>
      <c r="B2914" t="s">
        <v>29</v>
      </c>
      <c r="C2914" t="s">
        <v>8808</v>
      </c>
      <c r="D2914" t="s">
        <v>8809</v>
      </c>
      <c r="E2914" t="s">
        <v>6144</v>
      </c>
      <c r="F2914" s="7">
        <v>144.13</v>
      </c>
      <c r="G2914" t="s">
        <v>33</v>
      </c>
      <c r="H2914" t="s">
        <v>34</v>
      </c>
      <c r="I2914" t="s">
        <v>6145</v>
      </c>
      <c r="L2914" s="8">
        <v>1</v>
      </c>
      <c r="M2914" t="s">
        <v>36</v>
      </c>
      <c r="N2914" t="str">
        <f>IF(AND(PESQUISA!$B$3&lt;&gt;"",OR(PESQUISA!$B$4="TODAS",B2914=PESQUISA!$B$4),ISNUMBER(SEARCH(PESQUISA!$B$3,D2914))),ROW()-1,"")</f>
        <v/>
      </c>
    </row>
    <row r="2915" spans="1:14" x14ac:dyDescent="0.3">
      <c r="A2915" t="s">
        <v>8810</v>
      </c>
      <c r="B2915" t="s">
        <v>29</v>
      </c>
      <c r="C2915" t="s">
        <v>8811</v>
      </c>
      <c r="D2915" t="s">
        <v>8812</v>
      </c>
      <c r="E2915" t="s">
        <v>6144</v>
      </c>
      <c r="F2915" s="7">
        <v>91.95</v>
      </c>
      <c r="G2915" t="s">
        <v>33</v>
      </c>
      <c r="H2915" t="s">
        <v>34</v>
      </c>
      <c r="I2915" t="s">
        <v>6145</v>
      </c>
      <c r="L2915" s="8">
        <v>0</v>
      </c>
      <c r="M2915" t="s">
        <v>36</v>
      </c>
      <c r="N2915" t="str">
        <f>IF(AND(PESQUISA!$B$3&lt;&gt;"",OR(PESQUISA!$B$4="TODAS",B2915=PESQUISA!$B$4),ISNUMBER(SEARCH(PESQUISA!$B$3,D2915))),ROW()-1,"")</f>
        <v/>
      </c>
    </row>
    <row r="2916" spans="1:14" x14ac:dyDescent="0.3">
      <c r="A2916" t="s">
        <v>8813</v>
      </c>
      <c r="B2916" t="s">
        <v>29</v>
      </c>
      <c r="C2916" t="s">
        <v>8814</v>
      </c>
      <c r="D2916" t="s">
        <v>8815</v>
      </c>
      <c r="E2916" t="s">
        <v>6144</v>
      </c>
      <c r="F2916" s="7">
        <v>73.47</v>
      </c>
      <c r="G2916" t="s">
        <v>33</v>
      </c>
      <c r="H2916" t="s">
        <v>34</v>
      </c>
      <c r="I2916" t="s">
        <v>6145</v>
      </c>
      <c r="L2916" s="8">
        <v>1</v>
      </c>
      <c r="M2916" t="s">
        <v>36</v>
      </c>
      <c r="N2916" t="str">
        <f>IF(AND(PESQUISA!$B$3&lt;&gt;"",OR(PESQUISA!$B$4="TODAS",B2916=PESQUISA!$B$4),ISNUMBER(SEARCH(PESQUISA!$B$3,D2916))),ROW()-1,"")</f>
        <v/>
      </c>
    </row>
    <row r="2917" spans="1:14" x14ac:dyDescent="0.3">
      <c r="A2917" t="s">
        <v>8816</v>
      </c>
      <c r="B2917" t="s">
        <v>29</v>
      </c>
      <c r="C2917" t="s">
        <v>8817</v>
      </c>
      <c r="D2917" t="s">
        <v>8818</v>
      </c>
      <c r="E2917" t="s">
        <v>6144</v>
      </c>
      <c r="F2917" s="7">
        <v>25.89</v>
      </c>
      <c r="G2917" t="s">
        <v>33</v>
      </c>
      <c r="H2917" t="s">
        <v>34</v>
      </c>
      <c r="I2917" t="s">
        <v>6145</v>
      </c>
      <c r="L2917" s="8">
        <v>1</v>
      </c>
      <c r="M2917" t="s">
        <v>36</v>
      </c>
      <c r="N2917" t="str">
        <f>IF(AND(PESQUISA!$B$3&lt;&gt;"",OR(PESQUISA!$B$4="TODAS",B2917=PESQUISA!$B$4),ISNUMBER(SEARCH(PESQUISA!$B$3,D2917))),ROW()-1,"")</f>
        <v/>
      </c>
    </row>
    <row r="2918" spans="1:14" x14ac:dyDescent="0.3">
      <c r="A2918" t="s">
        <v>8819</v>
      </c>
      <c r="B2918" t="s">
        <v>29</v>
      </c>
      <c r="C2918" t="s">
        <v>8820</v>
      </c>
      <c r="D2918" t="s">
        <v>8821</v>
      </c>
      <c r="E2918" t="s">
        <v>6144</v>
      </c>
      <c r="F2918" s="7">
        <v>118.11</v>
      </c>
      <c r="G2918" t="s">
        <v>33</v>
      </c>
      <c r="H2918" t="s">
        <v>34</v>
      </c>
      <c r="I2918" t="s">
        <v>6145</v>
      </c>
      <c r="L2918" s="8">
        <v>1</v>
      </c>
      <c r="M2918" t="s">
        <v>36</v>
      </c>
      <c r="N2918" t="str">
        <f>IF(AND(PESQUISA!$B$3&lt;&gt;"",OR(PESQUISA!$B$4="TODAS",B2918=PESQUISA!$B$4),ISNUMBER(SEARCH(PESQUISA!$B$3,D2918))),ROW()-1,"")</f>
        <v/>
      </c>
    </row>
    <row r="2919" spans="1:14" x14ac:dyDescent="0.3">
      <c r="A2919" t="s">
        <v>8822</v>
      </c>
      <c r="B2919" t="s">
        <v>29</v>
      </c>
      <c r="C2919" t="s">
        <v>8823</v>
      </c>
      <c r="D2919" t="s">
        <v>8824</v>
      </c>
      <c r="E2919" t="s">
        <v>6144</v>
      </c>
      <c r="F2919" s="7">
        <v>87.57</v>
      </c>
      <c r="G2919" t="s">
        <v>33</v>
      </c>
      <c r="H2919" t="s">
        <v>34</v>
      </c>
      <c r="I2919" t="s">
        <v>6145</v>
      </c>
      <c r="L2919" s="8">
        <v>0</v>
      </c>
      <c r="M2919" t="s">
        <v>36</v>
      </c>
      <c r="N2919" t="str">
        <f>IF(AND(PESQUISA!$B$3&lt;&gt;"",OR(PESQUISA!$B$4="TODAS",B2919=PESQUISA!$B$4),ISNUMBER(SEARCH(PESQUISA!$B$3,D2919))),ROW()-1,"")</f>
        <v/>
      </c>
    </row>
    <row r="2920" spans="1:14" x14ac:dyDescent="0.3">
      <c r="A2920" t="s">
        <v>8825</v>
      </c>
      <c r="B2920" t="s">
        <v>29</v>
      </c>
      <c r="C2920" t="s">
        <v>8826</v>
      </c>
      <c r="D2920" t="s">
        <v>8827</v>
      </c>
      <c r="E2920" t="s">
        <v>6144</v>
      </c>
      <c r="F2920" s="7">
        <v>90.75</v>
      </c>
      <c r="G2920" t="s">
        <v>33</v>
      </c>
      <c r="H2920" t="s">
        <v>34</v>
      </c>
      <c r="I2920" t="s">
        <v>6145</v>
      </c>
      <c r="L2920" s="8">
        <v>1</v>
      </c>
      <c r="M2920" t="s">
        <v>36</v>
      </c>
      <c r="N2920" t="str">
        <f>IF(AND(PESQUISA!$B$3&lt;&gt;"",OR(PESQUISA!$B$4="TODAS",B2920=PESQUISA!$B$4),ISNUMBER(SEARCH(PESQUISA!$B$3,D2920))),ROW()-1,"")</f>
        <v/>
      </c>
    </row>
    <row r="2921" spans="1:14" x14ac:dyDescent="0.3">
      <c r="A2921" t="s">
        <v>8828</v>
      </c>
      <c r="B2921" t="s">
        <v>29</v>
      </c>
      <c r="C2921" t="s">
        <v>8829</v>
      </c>
      <c r="D2921" t="s">
        <v>8830</v>
      </c>
      <c r="E2921" t="s">
        <v>6144</v>
      </c>
      <c r="F2921" s="7">
        <v>28</v>
      </c>
      <c r="G2921" t="s">
        <v>33</v>
      </c>
      <c r="H2921" t="s">
        <v>34</v>
      </c>
      <c r="I2921" t="s">
        <v>6145</v>
      </c>
      <c r="L2921" s="8">
        <v>1</v>
      </c>
      <c r="M2921" t="s">
        <v>36</v>
      </c>
      <c r="N2921" t="str">
        <f>IF(AND(PESQUISA!$B$3&lt;&gt;"",OR(PESQUISA!$B$4="TODAS",B2921=PESQUISA!$B$4),ISNUMBER(SEARCH(PESQUISA!$B$3,D2921))),ROW()-1,"")</f>
        <v/>
      </c>
    </row>
    <row r="2922" spans="1:14" x14ac:dyDescent="0.3">
      <c r="A2922" t="s">
        <v>8831</v>
      </c>
      <c r="B2922" t="s">
        <v>29</v>
      </c>
      <c r="C2922" t="s">
        <v>8832</v>
      </c>
      <c r="D2922" t="s">
        <v>8833</v>
      </c>
      <c r="E2922" t="s">
        <v>6144</v>
      </c>
      <c r="F2922" s="7">
        <v>127.69</v>
      </c>
      <c r="G2922" t="s">
        <v>33</v>
      </c>
      <c r="H2922" t="s">
        <v>34</v>
      </c>
      <c r="I2922" t="s">
        <v>6145</v>
      </c>
      <c r="L2922" s="8">
        <v>1</v>
      </c>
      <c r="M2922" t="s">
        <v>36</v>
      </c>
      <c r="N2922" t="str">
        <f>IF(AND(PESQUISA!$B$3&lt;&gt;"",OR(PESQUISA!$B$4="TODAS",B2922=PESQUISA!$B$4),ISNUMBER(SEARCH(PESQUISA!$B$3,D2922))),ROW()-1,"")</f>
        <v/>
      </c>
    </row>
    <row r="2923" spans="1:14" x14ac:dyDescent="0.3">
      <c r="A2923" t="s">
        <v>8834</v>
      </c>
      <c r="B2923" t="s">
        <v>29</v>
      </c>
      <c r="C2923" t="s">
        <v>8835</v>
      </c>
      <c r="D2923" t="s">
        <v>8836</v>
      </c>
      <c r="E2923" t="s">
        <v>6144</v>
      </c>
      <c r="F2923" s="7">
        <v>91.95</v>
      </c>
      <c r="G2923" t="s">
        <v>33</v>
      </c>
      <c r="H2923" t="s">
        <v>34</v>
      </c>
      <c r="I2923" t="s">
        <v>6145</v>
      </c>
      <c r="L2923" s="8">
        <v>0</v>
      </c>
      <c r="M2923" t="s">
        <v>36</v>
      </c>
      <c r="N2923" t="str">
        <f>IF(AND(PESQUISA!$B$3&lt;&gt;"",OR(PESQUISA!$B$4="TODAS",B2923=PESQUISA!$B$4),ISNUMBER(SEARCH(PESQUISA!$B$3,D2923))),ROW()-1,"")</f>
        <v/>
      </c>
    </row>
    <row r="2924" spans="1:14" x14ac:dyDescent="0.3">
      <c r="A2924" t="s">
        <v>8837</v>
      </c>
      <c r="B2924" t="s">
        <v>29</v>
      </c>
      <c r="C2924" t="s">
        <v>8838</v>
      </c>
      <c r="D2924" t="s">
        <v>8839</v>
      </c>
      <c r="E2924" t="s">
        <v>40</v>
      </c>
      <c r="G2924" t="s">
        <v>33</v>
      </c>
      <c r="H2924" t="s">
        <v>34</v>
      </c>
      <c r="I2924" t="s">
        <v>8840</v>
      </c>
      <c r="M2924" t="s">
        <v>53</v>
      </c>
      <c r="N2924" t="str">
        <f>IF(AND(PESQUISA!$B$3&lt;&gt;"",OR(PESQUISA!$B$4="TODAS",B2924=PESQUISA!$B$4),ISNUMBER(SEARCH(PESQUISA!$B$3,D2924))),ROW()-1,"")</f>
        <v/>
      </c>
    </row>
    <row r="2925" spans="1:14" x14ac:dyDescent="0.3">
      <c r="A2925" t="s">
        <v>8841</v>
      </c>
      <c r="B2925" t="s">
        <v>29</v>
      </c>
      <c r="C2925" t="s">
        <v>8842</v>
      </c>
      <c r="D2925" t="s">
        <v>8843</v>
      </c>
      <c r="E2925" t="s">
        <v>40</v>
      </c>
      <c r="G2925" t="s">
        <v>33</v>
      </c>
      <c r="H2925" t="s">
        <v>34</v>
      </c>
      <c r="I2925" t="s">
        <v>8840</v>
      </c>
      <c r="M2925" t="s">
        <v>53</v>
      </c>
      <c r="N2925" t="str">
        <f>IF(AND(PESQUISA!$B$3&lt;&gt;"",OR(PESQUISA!$B$4="TODAS",B2925=PESQUISA!$B$4),ISNUMBER(SEARCH(PESQUISA!$B$3,D2925))),ROW()-1,"")</f>
        <v/>
      </c>
    </row>
    <row r="2926" spans="1:14" x14ac:dyDescent="0.3">
      <c r="A2926" t="s">
        <v>8844</v>
      </c>
      <c r="B2926" t="s">
        <v>29</v>
      </c>
      <c r="C2926" t="s">
        <v>8845</v>
      </c>
      <c r="D2926" t="s">
        <v>8846</v>
      </c>
      <c r="E2926" t="s">
        <v>40</v>
      </c>
      <c r="G2926" t="s">
        <v>33</v>
      </c>
      <c r="H2926" t="s">
        <v>34</v>
      </c>
      <c r="I2926" t="s">
        <v>8840</v>
      </c>
      <c r="M2926" t="s">
        <v>53</v>
      </c>
      <c r="N2926" t="str">
        <f>IF(AND(PESQUISA!$B$3&lt;&gt;"",OR(PESQUISA!$B$4="TODAS",B2926=PESQUISA!$B$4),ISNUMBER(SEARCH(PESQUISA!$B$3,D2926))),ROW()-1,"")</f>
        <v/>
      </c>
    </row>
    <row r="2927" spans="1:14" x14ac:dyDescent="0.3">
      <c r="A2927" t="s">
        <v>8847</v>
      </c>
      <c r="B2927" t="s">
        <v>29</v>
      </c>
      <c r="C2927" t="s">
        <v>8848</v>
      </c>
      <c r="D2927" t="s">
        <v>8849</v>
      </c>
      <c r="E2927" t="s">
        <v>40</v>
      </c>
      <c r="G2927" t="s">
        <v>33</v>
      </c>
      <c r="H2927" t="s">
        <v>34</v>
      </c>
      <c r="I2927" t="s">
        <v>8840</v>
      </c>
      <c r="M2927" t="s">
        <v>53</v>
      </c>
      <c r="N2927" t="str">
        <f>IF(AND(PESQUISA!$B$3&lt;&gt;"",OR(PESQUISA!$B$4="TODAS",B2927=PESQUISA!$B$4),ISNUMBER(SEARCH(PESQUISA!$B$3,D2927))),ROW()-1,"")</f>
        <v/>
      </c>
    </row>
    <row r="2928" spans="1:14" x14ac:dyDescent="0.3">
      <c r="A2928" t="s">
        <v>8850</v>
      </c>
      <c r="B2928" t="s">
        <v>29</v>
      </c>
      <c r="C2928" t="s">
        <v>8851</v>
      </c>
      <c r="D2928" t="s">
        <v>8852</v>
      </c>
      <c r="E2928" t="s">
        <v>40</v>
      </c>
      <c r="G2928" t="s">
        <v>33</v>
      </c>
      <c r="H2928" t="s">
        <v>34</v>
      </c>
      <c r="I2928" t="s">
        <v>8840</v>
      </c>
      <c r="M2928" t="s">
        <v>53</v>
      </c>
      <c r="N2928" t="str">
        <f>IF(AND(PESQUISA!$B$3&lt;&gt;"",OR(PESQUISA!$B$4="TODAS",B2928=PESQUISA!$B$4),ISNUMBER(SEARCH(PESQUISA!$B$3,D2928))),ROW()-1,"")</f>
        <v/>
      </c>
    </row>
    <row r="2929" spans="1:14" x14ac:dyDescent="0.3">
      <c r="A2929" t="s">
        <v>8853</v>
      </c>
      <c r="B2929" t="s">
        <v>29</v>
      </c>
      <c r="C2929" t="s">
        <v>8854</v>
      </c>
      <c r="D2929" t="s">
        <v>8855</v>
      </c>
      <c r="E2929" t="s">
        <v>40</v>
      </c>
      <c r="G2929" t="s">
        <v>33</v>
      </c>
      <c r="H2929" t="s">
        <v>34</v>
      </c>
      <c r="I2929" t="s">
        <v>8840</v>
      </c>
      <c r="M2929" t="s">
        <v>53</v>
      </c>
      <c r="N2929" t="str">
        <f>IF(AND(PESQUISA!$B$3&lt;&gt;"",OR(PESQUISA!$B$4="TODAS",B2929=PESQUISA!$B$4),ISNUMBER(SEARCH(PESQUISA!$B$3,D2929))),ROW()-1,"")</f>
        <v/>
      </c>
    </row>
    <row r="2930" spans="1:14" x14ac:dyDescent="0.3">
      <c r="A2930" t="s">
        <v>8856</v>
      </c>
      <c r="B2930" t="s">
        <v>29</v>
      </c>
      <c r="C2930" t="s">
        <v>8857</v>
      </c>
      <c r="D2930" t="s">
        <v>8858</v>
      </c>
      <c r="E2930" t="s">
        <v>40</v>
      </c>
      <c r="G2930" t="s">
        <v>33</v>
      </c>
      <c r="H2930" t="s">
        <v>34</v>
      </c>
      <c r="I2930" t="s">
        <v>8840</v>
      </c>
      <c r="M2930" t="s">
        <v>53</v>
      </c>
      <c r="N2930" t="str">
        <f>IF(AND(PESQUISA!$B$3&lt;&gt;"",OR(PESQUISA!$B$4="TODAS",B2930=PESQUISA!$B$4),ISNUMBER(SEARCH(PESQUISA!$B$3,D2930))),ROW()-1,"")</f>
        <v/>
      </c>
    </row>
    <row r="2931" spans="1:14" x14ac:dyDescent="0.3">
      <c r="A2931" t="s">
        <v>8859</v>
      </c>
      <c r="B2931" t="s">
        <v>29</v>
      </c>
      <c r="C2931" t="s">
        <v>8860</v>
      </c>
      <c r="D2931" t="s">
        <v>8861</v>
      </c>
      <c r="E2931" t="s">
        <v>40</v>
      </c>
      <c r="G2931" t="s">
        <v>33</v>
      </c>
      <c r="H2931" t="s">
        <v>34</v>
      </c>
      <c r="I2931" t="s">
        <v>8840</v>
      </c>
      <c r="M2931" t="s">
        <v>53</v>
      </c>
      <c r="N2931" t="str">
        <f>IF(AND(PESQUISA!$B$3&lt;&gt;"",OR(PESQUISA!$B$4="TODAS",B2931=PESQUISA!$B$4),ISNUMBER(SEARCH(PESQUISA!$B$3,D2931))),ROW()-1,"")</f>
        <v/>
      </c>
    </row>
    <row r="2932" spans="1:14" x14ac:dyDescent="0.3">
      <c r="A2932" t="s">
        <v>8862</v>
      </c>
      <c r="B2932" t="s">
        <v>29</v>
      </c>
      <c r="C2932" t="s">
        <v>8863</v>
      </c>
      <c r="D2932" t="s">
        <v>8864</v>
      </c>
      <c r="E2932" t="s">
        <v>40</v>
      </c>
      <c r="G2932" t="s">
        <v>33</v>
      </c>
      <c r="H2932" t="s">
        <v>34</v>
      </c>
      <c r="I2932" t="s">
        <v>8840</v>
      </c>
      <c r="M2932" t="s">
        <v>53</v>
      </c>
      <c r="N2932" t="str">
        <f>IF(AND(PESQUISA!$B$3&lt;&gt;"",OR(PESQUISA!$B$4="TODAS",B2932=PESQUISA!$B$4),ISNUMBER(SEARCH(PESQUISA!$B$3,D2932))),ROW()-1,"")</f>
        <v/>
      </c>
    </row>
    <row r="2933" spans="1:14" x14ac:dyDescent="0.3">
      <c r="A2933" t="s">
        <v>8865</v>
      </c>
      <c r="B2933" t="s">
        <v>29</v>
      </c>
      <c r="C2933" t="s">
        <v>8866</v>
      </c>
      <c r="D2933" t="s">
        <v>8867</v>
      </c>
      <c r="E2933" t="s">
        <v>40</v>
      </c>
      <c r="G2933" t="s">
        <v>33</v>
      </c>
      <c r="H2933" t="s">
        <v>34</v>
      </c>
      <c r="I2933" t="s">
        <v>8840</v>
      </c>
      <c r="M2933" t="s">
        <v>53</v>
      </c>
      <c r="N2933" t="str">
        <f>IF(AND(PESQUISA!$B$3&lt;&gt;"",OR(PESQUISA!$B$4="TODAS",B2933=PESQUISA!$B$4),ISNUMBER(SEARCH(PESQUISA!$B$3,D2933))),ROW()-1,"")</f>
        <v/>
      </c>
    </row>
    <row r="2934" spans="1:14" x14ac:dyDescent="0.3">
      <c r="A2934" t="s">
        <v>8868</v>
      </c>
      <c r="B2934" t="s">
        <v>29</v>
      </c>
      <c r="C2934" t="s">
        <v>8869</v>
      </c>
      <c r="D2934" t="s">
        <v>8870</v>
      </c>
      <c r="E2934" t="s">
        <v>40</v>
      </c>
      <c r="G2934" t="s">
        <v>33</v>
      </c>
      <c r="H2934" t="s">
        <v>34</v>
      </c>
      <c r="I2934" t="s">
        <v>8840</v>
      </c>
      <c r="M2934" t="s">
        <v>53</v>
      </c>
      <c r="N2934" t="str">
        <f>IF(AND(PESQUISA!$B$3&lt;&gt;"",OR(PESQUISA!$B$4="TODAS",B2934=PESQUISA!$B$4),ISNUMBER(SEARCH(PESQUISA!$B$3,D2934))),ROW()-1,"")</f>
        <v/>
      </c>
    </row>
    <row r="2935" spans="1:14" x14ac:dyDescent="0.3">
      <c r="A2935" t="s">
        <v>8871</v>
      </c>
      <c r="B2935" t="s">
        <v>29</v>
      </c>
      <c r="C2935" t="s">
        <v>8872</v>
      </c>
      <c r="D2935" t="s">
        <v>8873</v>
      </c>
      <c r="E2935" t="s">
        <v>40</v>
      </c>
      <c r="G2935" t="s">
        <v>33</v>
      </c>
      <c r="H2935" t="s">
        <v>34</v>
      </c>
      <c r="I2935" t="s">
        <v>8840</v>
      </c>
      <c r="M2935" t="s">
        <v>53</v>
      </c>
      <c r="N2935" t="str">
        <f>IF(AND(PESQUISA!$B$3&lt;&gt;"",OR(PESQUISA!$B$4="TODAS",B2935=PESQUISA!$B$4),ISNUMBER(SEARCH(PESQUISA!$B$3,D2935))),ROW()-1,"")</f>
        <v/>
      </c>
    </row>
    <row r="2936" spans="1:14" x14ac:dyDescent="0.3">
      <c r="A2936" t="s">
        <v>8874</v>
      </c>
      <c r="B2936" t="s">
        <v>29</v>
      </c>
      <c r="C2936" t="s">
        <v>8875</v>
      </c>
      <c r="D2936" t="s">
        <v>8876</v>
      </c>
      <c r="E2936" t="s">
        <v>40</v>
      </c>
      <c r="G2936" t="s">
        <v>33</v>
      </c>
      <c r="H2936" t="s">
        <v>34</v>
      </c>
      <c r="I2936" t="s">
        <v>8840</v>
      </c>
      <c r="M2936" t="s">
        <v>53</v>
      </c>
      <c r="N2936" t="str">
        <f>IF(AND(PESQUISA!$B$3&lt;&gt;"",OR(PESQUISA!$B$4="TODAS",B2936=PESQUISA!$B$4),ISNUMBER(SEARCH(PESQUISA!$B$3,D2936))),ROW()-1,"")</f>
        <v/>
      </c>
    </row>
    <row r="2937" spans="1:14" x14ac:dyDescent="0.3">
      <c r="A2937" t="s">
        <v>8877</v>
      </c>
      <c r="B2937" t="s">
        <v>29</v>
      </c>
      <c r="C2937" t="s">
        <v>8878</v>
      </c>
      <c r="D2937" t="s">
        <v>8879</v>
      </c>
      <c r="E2937" t="s">
        <v>40</v>
      </c>
      <c r="G2937" t="s">
        <v>33</v>
      </c>
      <c r="H2937" t="s">
        <v>34</v>
      </c>
      <c r="I2937" t="s">
        <v>8840</v>
      </c>
      <c r="M2937" t="s">
        <v>53</v>
      </c>
      <c r="N2937" t="str">
        <f>IF(AND(PESQUISA!$B$3&lt;&gt;"",OR(PESQUISA!$B$4="TODAS",B2937=PESQUISA!$B$4),ISNUMBER(SEARCH(PESQUISA!$B$3,D2937))),ROW()-1,"")</f>
        <v/>
      </c>
    </row>
    <row r="2938" spans="1:14" x14ac:dyDescent="0.3">
      <c r="A2938" t="s">
        <v>8880</v>
      </c>
      <c r="B2938" t="s">
        <v>29</v>
      </c>
      <c r="C2938" t="s">
        <v>8881</v>
      </c>
      <c r="D2938" t="s">
        <v>8882</v>
      </c>
      <c r="E2938" t="s">
        <v>40</v>
      </c>
      <c r="G2938" t="s">
        <v>33</v>
      </c>
      <c r="H2938" t="s">
        <v>34</v>
      </c>
      <c r="I2938" t="s">
        <v>8883</v>
      </c>
      <c r="M2938" t="s">
        <v>53</v>
      </c>
      <c r="N2938" t="str">
        <f>IF(AND(PESQUISA!$B$3&lt;&gt;"",OR(PESQUISA!$B$4="TODAS",B2938=PESQUISA!$B$4),ISNUMBER(SEARCH(PESQUISA!$B$3,D2938))),ROW()-1,"")</f>
        <v/>
      </c>
    </row>
    <row r="2939" spans="1:14" x14ac:dyDescent="0.3">
      <c r="A2939" t="s">
        <v>8884</v>
      </c>
      <c r="B2939" t="s">
        <v>29</v>
      </c>
      <c r="C2939" t="s">
        <v>8885</v>
      </c>
      <c r="D2939" t="s">
        <v>8886</v>
      </c>
      <c r="E2939" t="s">
        <v>60</v>
      </c>
      <c r="G2939" t="s">
        <v>33</v>
      </c>
      <c r="H2939" t="s">
        <v>34</v>
      </c>
      <c r="I2939" t="s">
        <v>8883</v>
      </c>
      <c r="M2939" t="s">
        <v>53</v>
      </c>
      <c r="N2939" t="str">
        <f>IF(AND(PESQUISA!$B$3&lt;&gt;"",OR(PESQUISA!$B$4="TODAS",B2939=PESQUISA!$B$4),ISNUMBER(SEARCH(PESQUISA!$B$3,D2939))),ROW()-1,"")</f>
        <v/>
      </c>
    </row>
    <row r="2940" spans="1:14" x14ac:dyDescent="0.3">
      <c r="A2940" t="s">
        <v>8887</v>
      </c>
      <c r="B2940" t="s">
        <v>29</v>
      </c>
      <c r="C2940" t="s">
        <v>8888</v>
      </c>
      <c r="D2940" t="s">
        <v>8889</v>
      </c>
      <c r="E2940" t="s">
        <v>60</v>
      </c>
      <c r="G2940" t="s">
        <v>33</v>
      </c>
      <c r="H2940" t="s">
        <v>34</v>
      </c>
      <c r="I2940" t="s">
        <v>8883</v>
      </c>
      <c r="M2940" t="s">
        <v>53</v>
      </c>
      <c r="N2940" t="str">
        <f>IF(AND(PESQUISA!$B$3&lt;&gt;"",OR(PESQUISA!$B$4="TODAS",B2940=PESQUISA!$B$4),ISNUMBER(SEARCH(PESQUISA!$B$3,D2940))),ROW()-1,"")</f>
        <v/>
      </c>
    </row>
    <row r="2941" spans="1:14" x14ac:dyDescent="0.3">
      <c r="A2941" t="s">
        <v>8890</v>
      </c>
      <c r="B2941" t="s">
        <v>29</v>
      </c>
      <c r="C2941" t="s">
        <v>8891</v>
      </c>
      <c r="D2941" t="s">
        <v>8892</v>
      </c>
      <c r="E2941" t="s">
        <v>60</v>
      </c>
      <c r="G2941" t="s">
        <v>33</v>
      </c>
      <c r="H2941" t="s">
        <v>34</v>
      </c>
      <c r="I2941" t="s">
        <v>8883</v>
      </c>
      <c r="M2941" t="s">
        <v>53</v>
      </c>
      <c r="N2941" t="str">
        <f>IF(AND(PESQUISA!$B$3&lt;&gt;"",OR(PESQUISA!$B$4="TODAS",B2941=PESQUISA!$B$4),ISNUMBER(SEARCH(PESQUISA!$B$3,D2941))),ROW()-1,"")</f>
        <v/>
      </c>
    </row>
    <row r="2942" spans="1:14" x14ac:dyDescent="0.3">
      <c r="A2942" t="s">
        <v>8893</v>
      </c>
      <c r="B2942" t="s">
        <v>29</v>
      </c>
      <c r="C2942" t="s">
        <v>8894</v>
      </c>
      <c r="D2942" t="s">
        <v>8895</v>
      </c>
      <c r="E2942" t="s">
        <v>60</v>
      </c>
      <c r="G2942" t="s">
        <v>33</v>
      </c>
      <c r="H2942" t="s">
        <v>34</v>
      </c>
      <c r="I2942" t="s">
        <v>8883</v>
      </c>
      <c r="M2942" t="s">
        <v>53</v>
      </c>
      <c r="N2942" t="str">
        <f>IF(AND(PESQUISA!$B$3&lt;&gt;"",OR(PESQUISA!$B$4="TODAS",B2942=PESQUISA!$B$4),ISNUMBER(SEARCH(PESQUISA!$B$3,D2942))),ROW()-1,"")</f>
        <v/>
      </c>
    </row>
    <row r="2943" spans="1:14" x14ac:dyDescent="0.3">
      <c r="A2943" t="s">
        <v>8896</v>
      </c>
      <c r="B2943" t="s">
        <v>29</v>
      </c>
      <c r="C2943" t="s">
        <v>8897</v>
      </c>
      <c r="D2943" t="s">
        <v>8898</v>
      </c>
      <c r="E2943" t="s">
        <v>60</v>
      </c>
      <c r="G2943" t="s">
        <v>33</v>
      </c>
      <c r="H2943" t="s">
        <v>34</v>
      </c>
      <c r="I2943" t="s">
        <v>8883</v>
      </c>
      <c r="M2943" t="s">
        <v>53</v>
      </c>
      <c r="N2943" t="str">
        <f>IF(AND(PESQUISA!$B$3&lt;&gt;"",OR(PESQUISA!$B$4="TODAS",B2943=PESQUISA!$B$4),ISNUMBER(SEARCH(PESQUISA!$B$3,D2943))),ROW()-1,"")</f>
        <v/>
      </c>
    </row>
    <row r="2944" spans="1:14" x14ac:dyDescent="0.3">
      <c r="A2944" t="s">
        <v>8899</v>
      </c>
      <c r="B2944" t="s">
        <v>29</v>
      </c>
      <c r="C2944" t="s">
        <v>8900</v>
      </c>
      <c r="D2944" t="s">
        <v>8901</v>
      </c>
      <c r="E2944" t="s">
        <v>60</v>
      </c>
      <c r="G2944" t="s">
        <v>33</v>
      </c>
      <c r="H2944" t="s">
        <v>34</v>
      </c>
      <c r="I2944" t="s">
        <v>8883</v>
      </c>
      <c r="M2944" t="s">
        <v>53</v>
      </c>
      <c r="N2944" t="str">
        <f>IF(AND(PESQUISA!$B$3&lt;&gt;"",OR(PESQUISA!$B$4="TODAS",B2944=PESQUISA!$B$4),ISNUMBER(SEARCH(PESQUISA!$B$3,D2944))),ROW()-1,"")</f>
        <v/>
      </c>
    </row>
    <row r="2945" spans="1:14" x14ac:dyDescent="0.3">
      <c r="A2945" t="s">
        <v>8902</v>
      </c>
      <c r="B2945" t="s">
        <v>29</v>
      </c>
      <c r="C2945" t="s">
        <v>8903</v>
      </c>
      <c r="D2945" t="s">
        <v>8904</v>
      </c>
      <c r="E2945" t="s">
        <v>60</v>
      </c>
      <c r="G2945" t="s">
        <v>33</v>
      </c>
      <c r="H2945" t="s">
        <v>34</v>
      </c>
      <c r="I2945" t="s">
        <v>8883</v>
      </c>
      <c r="M2945" t="s">
        <v>53</v>
      </c>
      <c r="N2945" t="str">
        <f>IF(AND(PESQUISA!$B$3&lt;&gt;"",OR(PESQUISA!$B$4="TODAS",B2945=PESQUISA!$B$4),ISNUMBER(SEARCH(PESQUISA!$B$3,D2945))),ROW()-1,"")</f>
        <v/>
      </c>
    </row>
    <row r="2946" spans="1:14" x14ac:dyDescent="0.3">
      <c r="A2946" t="s">
        <v>8905</v>
      </c>
      <c r="B2946" t="s">
        <v>29</v>
      </c>
      <c r="C2946" t="s">
        <v>8906</v>
      </c>
      <c r="D2946" t="s">
        <v>8907</v>
      </c>
      <c r="E2946" t="s">
        <v>60</v>
      </c>
      <c r="G2946" t="s">
        <v>33</v>
      </c>
      <c r="H2946" t="s">
        <v>34</v>
      </c>
      <c r="I2946" t="s">
        <v>8883</v>
      </c>
      <c r="M2946" t="s">
        <v>53</v>
      </c>
      <c r="N2946" t="str">
        <f>IF(AND(PESQUISA!$B$3&lt;&gt;"",OR(PESQUISA!$B$4="TODAS",B2946=PESQUISA!$B$4),ISNUMBER(SEARCH(PESQUISA!$B$3,D2946))),ROW()-1,"")</f>
        <v/>
      </c>
    </row>
    <row r="2947" spans="1:14" x14ac:dyDescent="0.3">
      <c r="A2947" t="s">
        <v>8908</v>
      </c>
      <c r="B2947" t="s">
        <v>29</v>
      </c>
      <c r="C2947" t="s">
        <v>8909</v>
      </c>
      <c r="D2947" t="s">
        <v>8910</v>
      </c>
      <c r="E2947" t="s">
        <v>40</v>
      </c>
      <c r="G2947" t="s">
        <v>33</v>
      </c>
      <c r="H2947" t="s">
        <v>34</v>
      </c>
      <c r="I2947" t="s">
        <v>8883</v>
      </c>
      <c r="M2947" t="s">
        <v>53</v>
      </c>
      <c r="N2947" t="str">
        <f>IF(AND(PESQUISA!$B$3&lt;&gt;"",OR(PESQUISA!$B$4="TODAS",B2947=PESQUISA!$B$4),ISNUMBER(SEARCH(PESQUISA!$B$3,D2947))),ROW()-1,"")</f>
        <v/>
      </c>
    </row>
    <row r="2948" spans="1:14" x14ac:dyDescent="0.3">
      <c r="A2948" t="s">
        <v>8911</v>
      </c>
      <c r="B2948" t="s">
        <v>29</v>
      </c>
      <c r="C2948" t="s">
        <v>8912</v>
      </c>
      <c r="D2948" t="s">
        <v>8913</v>
      </c>
      <c r="E2948" t="s">
        <v>40</v>
      </c>
      <c r="G2948" t="s">
        <v>33</v>
      </c>
      <c r="H2948" t="s">
        <v>34</v>
      </c>
      <c r="I2948" t="s">
        <v>8883</v>
      </c>
      <c r="M2948" t="s">
        <v>53</v>
      </c>
      <c r="N2948" t="str">
        <f>IF(AND(PESQUISA!$B$3&lt;&gt;"",OR(PESQUISA!$B$4="TODAS",B2948=PESQUISA!$B$4),ISNUMBER(SEARCH(PESQUISA!$B$3,D2948))),ROW()-1,"")</f>
        <v/>
      </c>
    </row>
    <row r="2949" spans="1:14" x14ac:dyDescent="0.3">
      <c r="A2949" t="s">
        <v>8914</v>
      </c>
      <c r="B2949" t="s">
        <v>29</v>
      </c>
      <c r="C2949" t="s">
        <v>8915</v>
      </c>
      <c r="D2949" t="s">
        <v>8916</v>
      </c>
      <c r="E2949" t="s">
        <v>60</v>
      </c>
      <c r="G2949" t="s">
        <v>33</v>
      </c>
      <c r="H2949" t="s">
        <v>34</v>
      </c>
      <c r="I2949" t="s">
        <v>8883</v>
      </c>
      <c r="M2949" t="s">
        <v>53</v>
      </c>
      <c r="N2949" t="str">
        <f>IF(AND(PESQUISA!$B$3&lt;&gt;"",OR(PESQUISA!$B$4="TODAS",B2949=PESQUISA!$B$4),ISNUMBER(SEARCH(PESQUISA!$B$3,D2949))),ROW()-1,"")</f>
        <v/>
      </c>
    </row>
    <row r="2950" spans="1:14" x14ac:dyDescent="0.3">
      <c r="A2950" t="s">
        <v>8917</v>
      </c>
      <c r="B2950" t="s">
        <v>29</v>
      </c>
      <c r="C2950" t="s">
        <v>8918</v>
      </c>
      <c r="D2950" t="s">
        <v>8919</v>
      </c>
      <c r="E2950" t="s">
        <v>60</v>
      </c>
      <c r="G2950" t="s">
        <v>33</v>
      </c>
      <c r="H2950" t="s">
        <v>34</v>
      </c>
      <c r="I2950" t="s">
        <v>8883</v>
      </c>
      <c r="M2950" t="s">
        <v>53</v>
      </c>
      <c r="N2950" t="str">
        <f>IF(AND(PESQUISA!$B$3&lt;&gt;"",OR(PESQUISA!$B$4="TODAS",B2950=PESQUISA!$B$4),ISNUMBER(SEARCH(PESQUISA!$B$3,D2950))),ROW()-1,"")</f>
        <v/>
      </c>
    </row>
    <row r="2951" spans="1:14" x14ac:dyDescent="0.3">
      <c r="A2951" t="s">
        <v>8920</v>
      </c>
      <c r="B2951" t="s">
        <v>29</v>
      </c>
      <c r="C2951" t="s">
        <v>8921</v>
      </c>
      <c r="D2951" t="s">
        <v>8922</v>
      </c>
      <c r="E2951" t="s">
        <v>60</v>
      </c>
      <c r="G2951" t="s">
        <v>33</v>
      </c>
      <c r="H2951" t="s">
        <v>34</v>
      </c>
      <c r="I2951" t="s">
        <v>8883</v>
      </c>
      <c r="M2951" t="s">
        <v>53</v>
      </c>
      <c r="N2951" t="str">
        <f>IF(AND(PESQUISA!$B$3&lt;&gt;"",OR(PESQUISA!$B$4="TODAS",B2951=PESQUISA!$B$4),ISNUMBER(SEARCH(PESQUISA!$B$3,D2951))),ROW()-1,"")</f>
        <v/>
      </c>
    </row>
    <row r="2952" spans="1:14" x14ac:dyDescent="0.3">
      <c r="A2952" t="s">
        <v>8923</v>
      </c>
      <c r="B2952" t="s">
        <v>29</v>
      </c>
      <c r="C2952" t="s">
        <v>8924</v>
      </c>
      <c r="D2952" t="s">
        <v>8925</v>
      </c>
      <c r="E2952" t="s">
        <v>60</v>
      </c>
      <c r="G2952" t="s">
        <v>33</v>
      </c>
      <c r="H2952" t="s">
        <v>34</v>
      </c>
      <c r="I2952" t="s">
        <v>8883</v>
      </c>
      <c r="M2952" t="s">
        <v>53</v>
      </c>
      <c r="N2952" t="str">
        <f>IF(AND(PESQUISA!$B$3&lt;&gt;"",OR(PESQUISA!$B$4="TODAS",B2952=PESQUISA!$B$4),ISNUMBER(SEARCH(PESQUISA!$B$3,D2952))),ROW()-1,"")</f>
        <v/>
      </c>
    </row>
    <row r="2953" spans="1:14" x14ac:dyDescent="0.3">
      <c r="A2953" t="s">
        <v>8926</v>
      </c>
      <c r="B2953" t="s">
        <v>29</v>
      </c>
      <c r="C2953" t="s">
        <v>8927</v>
      </c>
      <c r="D2953" t="s">
        <v>8928</v>
      </c>
      <c r="E2953" t="s">
        <v>60</v>
      </c>
      <c r="G2953" t="s">
        <v>33</v>
      </c>
      <c r="H2953" t="s">
        <v>34</v>
      </c>
      <c r="I2953" t="s">
        <v>8883</v>
      </c>
      <c r="M2953" t="s">
        <v>53</v>
      </c>
      <c r="N2953" t="str">
        <f>IF(AND(PESQUISA!$B$3&lt;&gt;"",OR(PESQUISA!$B$4="TODAS",B2953=PESQUISA!$B$4),ISNUMBER(SEARCH(PESQUISA!$B$3,D2953))),ROW()-1,"")</f>
        <v/>
      </c>
    </row>
    <row r="2954" spans="1:14" x14ac:dyDescent="0.3">
      <c r="A2954" t="s">
        <v>8929</v>
      </c>
      <c r="B2954" t="s">
        <v>29</v>
      </c>
      <c r="C2954" t="s">
        <v>8930</v>
      </c>
      <c r="D2954" t="s">
        <v>8931</v>
      </c>
      <c r="E2954" t="s">
        <v>60</v>
      </c>
      <c r="G2954" t="s">
        <v>33</v>
      </c>
      <c r="H2954" t="s">
        <v>34</v>
      </c>
      <c r="I2954" t="s">
        <v>8883</v>
      </c>
      <c r="M2954" t="s">
        <v>53</v>
      </c>
      <c r="N2954" t="str">
        <f>IF(AND(PESQUISA!$B$3&lt;&gt;"",OR(PESQUISA!$B$4="TODAS",B2954=PESQUISA!$B$4),ISNUMBER(SEARCH(PESQUISA!$B$3,D2954))),ROW()-1,"")</f>
        <v/>
      </c>
    </row>
    <row r="2955" spans="1:14" x14ac:dyDescent="0.3">
      <c r="A2955" t="s">
        <v>8932</v>
      </c>
      <c r="B2955" t="s">
        <v>29</v>
      </c>
      <c r="C2955" t="s">
        <v>8933</v>
      </c>
      <c r="D2955" t="s">
        <v>8934</v>
      </c>
      <c r="E2955" t="s">
        <v>60</v>
      </c>
      <c r="G2955" t="s">
        <v>33</v>
      </c>
      <c r="H2955" t="s">
        <v>34</v>
      </c>
      <c r="I2955" t="s">
        <v>8883</v>
      </c>
      <c r="M2955" t="s">
        <v>53</v>
      </c>
      <c r="N2955" t="str">
        <f>IF(AND(PESQUISA!$B$3&lt;&gt;"",OR(PESQUISA!$B$4="TODAS",B2955=PESQUISA!$B$4),ISNUMBER(SEARCH(PESQUISA!$B$3,D2955))),ROW()-1,"")</f>
        <v/>
      </c>
    </row>
    <row r="2956" spans="1:14" x14ac:dyDescent="0.3">
      <c r="A2956" t="s">
        <v>8935</v>
      </c>
      <c r="B2956" t="s">
        <v>29</v>
      </c>
      <c r="C2956" t="s">
        <v>8936</v>
      </c>
      <c r="D2956" t="s">
        <v>8937</v>
      </c>
      <c r="E2956" t="s">
        <v>60</v>
      </c>
      <c r="G2956" t="s">
        <v>33</v>
      </c>
      <c r="H2956" t="s">
        <v>34</v>
      </c>
      <c r="I2956" t="s">
        <v>8883</v>
      </c>
      <c r="M2956" t="s">
        <v>53</v>
      </c>
      <c r="N2956" t="str">
        <f>IF(AND(PESQUISA!$B$3&lt;&gt;"",OR(PESQUISA!$B$4="TODAS",B2956=PESQUISA!$B$4),ISNUMBER(SEARCH(PESQUISA!$B$3,D2956))),ROW()-1,"")</f>
        <v/>
      </c>
    </row>
    <row r="2957" spans="1:14" x14ac:dyDescent="0.3">
      <c r="A2957" t="s">
        <v>8938</v>
      </c>
      <c r="B2957" t="s">
        <v>29</v>
      </c>
      <c r="C2957" t="s">
        <v>8939</v>
      </c>
      <c r="D2957" t="s">
        <v>8940</v>
      </c>
      <c r="E2957" t="s">
        <v>40</v>
      </c>
      <c r="G2957" t="s">
        <v>33</v>
      </c>
      <c r="H2957" t="s">
        <v>34</v>
      </c>
      <c r="I2957" t="s">
        <v>8883</v>
      </c>
      <c r="M2957" t="s">
        <v>53</v>
      </c>
      <c r="N2957" t="str">
        <f>IF(AND(PESQUISA!$B$3&lt;&gt;"",OR(PESQUISA!$B$4="TODAS",B2957=PESQUISA!$B$4),ISNUMBER(SEARCH(PESQUISA!$B$3,D2957))),ROW()-1,"")</f>
        <v/>
      </c>
    </row>
    <row r="2958" spans="1:14" x14ac:dyDescent="0.3">
      <c r="A2958" t="s">
        <v>8941</v>
      </c>
      <c r="B2958" t="s">
        <v>29</v>
      </c>
      <c r="C2958" t="s">
        <v>8942</v>
      </c>
      <c r="D2958" t="s">
        <v>8943</v>
      </c>
      <c r="E2958" t="s">
        <v>40</v>
      </c>
      <c r="G2958" t="s">
        <v>33</v>
      </c>
      <c r="H2958" t="s">
        <v>34</v>
      </c>
      <c r="I2958" t="s">
        <v>8883</v>
      </c>
      <c r="M2958" t="s">
        <v>53</v>
      </c>
      <c r="N2958" t="str">
        <f>IF(AND(PESQUISA!$B$3&lt;&gt;"",OR(PESQUISA!$B$4="TODAS",B2958=PESQUISA!$B$4),ISNUMBER(SEARCH(PESQUISA!$B$3,D2958))),ROW()-1,"")</f>
        <v/>
      </c>
    </row>
    <row r="2959" spans="1:14" x14ac:dyDescent="0.3">
      <c r="A2959" t="s">
        <v>8944</v>
      </c>
      <c r="B2959" t="s">
        <v>29</v>
      </c>
      <c r="C2959" t="s">
        <v>8945</v>
      </c>
      <c r="D2959" t="s">
        <v>8946</v>
      </c>
      <c r="E2959" t="s">
        <v>40</v>
      </c>
      <c r="G2959" t="s">
        <v>33</v>
      </c>
      <c r="H2959" t="s">
        <v>34</v>
      </c>
      <c r="I2959" t="s">
        <v>8883</v>
      </c>
      <c r="M2959" t="s">
        <v>53</v>
      </c>
      <c r="N2959" t="str">
        <f>IF(AND(PESQUISA!$B$3&lt;&gt;"",OR(PESQUISA!$B$4="TODAS",B2959=PESQUISA!$B$4),ISNUMBER(SEARCH(PESQUISA!$B$3,D2959))),ROW()-1,"")</f>
        <v/>
      </c>
    </row>
    <row r="2960" spans="1:14" x14ac:dyDescent="0.3">
      <c r="A2960" t="s">
        <v>8947</v>
      </c>
      <c r="B2960" t="s">
        <v>29</v>
      </c>
      <c r="C2960" t="s">
        <v>8948</v>
      </c>
      <c r="D2960" t="s">
        <v>8949</v>
      </c>
      <c r="E2960" t="s">
        <v>40</v>
      </c>
      <c r="G2960" t="s">
        <v>33</v>
      </c>
      <c r="H2960" t="s">
        <v>34</v>
      </c>
      <c r="I2960" t="s">
        <v>8883</v>
      </c>
      <c r="M2960" t="s">
        <v>53</v>
      </c>
      <c r="N2960" t="str">
        <f>IF(AND(PESQUISA!$B$3&lt;&gt;"",OR(PESQUISA!$B$4="TODAS",B2960=PESQUISA!$B$4),ISNUMBER(SEARCH(PESQUISA!$B$3,D2960))),ROW()-1,"")</f>
        <v/>
      </c>
    </row>
    <row r="2961" spans="1:14" x14ac:dyDescent="0.3">
      <c r="A2961" t="s">
        <v>8950</v>
      </c>
      <c r="B2961" t="s">
        <v>29</v>
      </c>
      <c r="C2961" t="s">
        <v>8951</v>
      </c>
      <c r="D2961" t="s">
        <v>8952</v>
      </c>
      <c r="E2961" t="s">
        <v>40</v>
      </c>
      <c r="G2961" t="s">
        <v>33</v>
      </c>
      <c r="H2961" t="s">
        <v>34</v>
      </c>
      <c r="I2961" t="s">
        <v>8883</v>
      </c>
      <c r="M2961" t="s">
        <v>53</v>
      </c>
      <c r="N2961" t="str">
        <f>IF(AND(PESQUISA!$B$3&lt;&gt;"",OR(PESQUISA!$B$4="TODAS",B2961=PESQUISA!$B$4),ISNUMBER(SEARCH(PESQUISA!$B$3,D2961))),ROW()-1,"")</f>
        <v/>
      </c>
    </row>
    <row r="2962" spans="1:14" x14ac:dyDescent="0.3">
      <c r="A2962" t="s">
        <v>8953</v>
      </c>
      <c r="B2962" t="s">
        <v>29</v>
      </c>
      <c r="C2962" t="s">
        <v>8954</v>
      </c>
      <c r="D2962" t="s">
        <v>8955</v>
      </c>
      <c r="E2962" t="s">
        <v>859</v>
      </c>
      <c r="F2962" s="7">
        <v>16.329999999999998</v>
      </c>
      <c r="G2962" t="s">
        <v>33</v>
      </c>
      <c r="H2962" t="s">
        <v>34</v>
      </c>
      <c r="I2962" t="s">
        <v>8956</v>
      </c>
      <c r="L2962" s="8">
        <v>0</v>
      </c>
      <c r="M2962" t="s">
        <v>36</v>
      </c>
      <c r="N2962" t="str">
        <f>IF(AND(PESQUISA!$B$3&lt;&gt;"",OR(PESQUISA!$B$4="TODAS",B2962=PESQUISA!$B$4),ISNUMBER(SEARCH(PESQUISA!$B$3,D2962))),ROW()-1,"")</f>
        <v/>
      </c>
    </row>
    <row r="2963" spans="1:14" x14ac:dyDescent="0.3">
      <c r="A2963" t="s">
        <v>8957</v>
      </c>
      <c r="B2963" t="s">
        <v>29</v>
      </c>
      <c r="C2963" t="s">
        <v>8958</v>
      </c>
      <c r="D2963" t="s">
        <v>8959</v>
      </c>
      <c r="E2963" t="s">
        <v>376</v>
      </c>
      <c r="F2963" s="7">
        <v>947.7</v>
      </c>
      <c r="G2963" t="s">
        <v>33</v>
      </c>
      <c r="H2963" t="s">
        <v>34</v>
      </c>
      <c r="I2963" t="s">
        <v>8956</v>
      </c>
      <c r="L2963" s="8">
        <v>0</v>
      </c>
      <c r="M2963" t="s">
        <v>36</v>
      </c>
      <c r="N2963" t="str">
        <f>IF(AND(PESQUISA!$B$3&lt;&gt;"",OR(PESQUISA!$B$4="TODAS",B2963=PESQUISA!$B$4),ISNUMBER(SEARCH(PESQUISA!$B$3,D2963))),ROW()-1,"")</f>
        <v/>
      </c>
    </row>
    <row r="2964" spans="1:14" x14ac:dyDescent="0.3">
      <c r="A2964" t="s">
        <v>8960</v>
      </c>
      <c r="B2964" t="s">
        <v>29</v>
      </c>
      <c r="C2964" t="s">
        <v>8961</v>
      </c>
      <c r="D2964" t="s">
        <v>8962</v>
      </c>
      <c r="E2964" t="s">
        <v>376</v>
      </c>
      <c r="F2964" s="7">
        <v>727.09</v>
      </c>
      <c r="G2964" t="s">
        <v>33</v>
      </c>
      <c r="H2964" t="s">
        <v>34</v>
      </c>
      <c r="I2964" t="s">
        <v>8956</v>
      </c>
      <c r="L2964" s="8">
        <v>0</v>
      </c>
      <c r="M2964" t="s">
        <v>36</v>
      </c>
      <c r="N2964" t="str">
        <f>IF(AND(PESQUISA!$B$3&lt;&gt;"",OR(PESQUISA!$B$4="TODAS",B2964=PESQUISA!$B$4),ISNUMBER(SEARCH(PESQUISA!$B$3,D2964))),ROW()-1,"")</f>
        <v/>
      </c>
    </row>
    <row r="2965" spans="1:14" x14ac:dyDescent="0.3">
      <c r="A2965" t="s">
        <v>8963</v>
      </c>
      <c r="B2965" t="s">
        <v>29</v>
      </c>
      <c r="C2965" t="s">
        <v>8964</v>
      </c>
      <c r="D2965" t="s">
        <v>8965</v>
      </c>
      <c r="E2965" t="s">
        <v>376</v>
      </c>
      <c r="F2965" s="7">
        <v>694.77</v>
      </c>
      <c r="G2965" t="s">
        <v>33</v>
      </c>
      <c r="H2965" t="s">
        <v>34</v>
      </c>
      <c r="I2965" t="s">
        <v>8956</v>
      </c>
      <c r="L2965" s="8">
        <v>0</v>
      </c>
      <c r="M2965" t="s">
        <v>36</v>
      </c>
      <c r="N2965" t="str">
        <f>IF(AND(PESQUISA!$B$3&lt;&gt;"",OR(PESQUISA!$B$4="TODAS",B2965=PESQUISA!$B$4),ISNUMBER(SEARCH(PESQUISA!$B$3,D2965))),ROW()-1,"")</f>
        <v/>
      </c>
    </row>
    <row r="2966" spans="1:14" x14ac:dyDescent="0.3">
      <c r="A2966" t="s">
        <v>8966</v>
      </c>
      <c r="B2966" t="s">
        <v>29</v>
      </c>
      <c r="C2966" t="s">
        <v>8967</v>
      </c>
      <c r="D2966" t="s">
        <v>8968</v>
      </c>
      <c r="E2966" t="s">
        <v>376</v>
      </c>
      <c r="F2966" s="7">
        <v>1468.82</v>
      </c>
      <c r="G2966" t="s">
        <v>33</v>
      </c>
      <c r="H2966" t="s">
        <v>34</v>
      </c>
      <c r="I2966" t="s">
        <v>8956</v>
      </c>
      <c r="L2966" s="8">
        <v>0</v>
      </c>
      <c r="M2966" t="s">
        <v>36</v>
      </c>
      <c r="N2966" t="str">
        <f>IF(AND(PESQUISA!$B$3&lt;&gt;"",OR(PESQUISA!$B$4="TODAS",B2966=PESQUISA!$B$4),ISNUMBER(SEARCH(PESQUISA!$B$3,D2966))),ROW()-1,"")</f>
        <v/>
      </c>
    </row>
    <row r="2967" spans="1:14" x14ac:dyDescent="0.3">
      <c r="A2967" t="s">
        <v>8969</v>
      </c>
      <c r="B2967" t="s">
        <v>29</v>
      </c>
      <c r="C2967" t="s">
        <v>8970</v>
      </c>
      <c r="D2967" t="s">
        <v>8971</v>
      </c>
      <c r="E2967" t="s">
        <v>376</v>
      </c>
      <c r="F2967" s="7">
        <v>691.51</v>
      </c>
      <c r="G2967" t="s">
        <v>33</v>
      </c>
      <c r="H2967" t="s">
        <v>34</v>
      </c>
      <c r="I2967" t="s">
        <v>8956</v>
      </c>
      <c r="L2967" s="8">
        <v>0</v>
      </c>
      <c r="M2967" t="s">
        <v>36</v>
      </c>
      <c r="N2967" t="str">
        <f>IF(AND(PESQUISA!$B$3&lt;&gt;"",OR(PESQUISA!$B$4="TODAS",B2967=PESQUISA!$B$4),ISNUMBER(SEARCH(PESQUISA!$B$3,D2967))),ROW()-1,"")</f>
        <v/>
      </c>
    </row>
    <row r="2968" spans="1:14" x14ac:dyDescent="0.3">
      <c r="A2968" t="s">
        <v>8972</v>
      </c>
      <c r="B2968" t="s">
        <v>29</v>
      </c>
      <c r="C2968" t="s">
        <v>8973</v>
      </c>
      <c r="D2968" t="s">
        <v>8974</v>
      </c>
      <c r="E2968" t="s">
        <v>376</v>
      </c>
      <c r="F2968" s="7">
        <v>798.64</v>
      </c>
      <c r="G2968" t="s">
        <v>33</v>
      </c>
      <c r="H2968" t="s">
        <v>34</v>
      </c>
      <c r="I2968" t="s">
        <v>8956</v>
      </c>
      <c r="L2968" s="8">
        <v>0</v>
      </c>
      <c r="M2968" t="s">
        <v>36</v>
      </c>
      <c r="N2968" t="str">
        <f>IF(AND(PESQUISA!$B$3&lt;&gt;"",OR(PESQUISA!$B$4="TODAS",B2968=PESQUISA!$B$4),ISNUMBER(SEARCH(PESQUISA!$B$3,D2968))),ROW()-1,"")</f>
        <v/>
      </c>
    </row>
    <row r="2969" spans="1:14" x14ac:dyDescent="0.3">
      <c r="A2969" t="s">
        <v>8975</v>
      </c>
      <c r="B2969" t="s">
        <v>29</v>
      </c>
      <c r="C2969" t="s">
        <v>8976</v>
      </c>
      <c r="D2969" t="s">
        <v>8977</v>
      </c>
      <c r="E2969" t="s">
        <v>376</v>
      </c>
      <c r="F2969" s="7">
        <v>832.66</v>
      </c>
      <c r="G2969" t="s">
        <v>33</v>
      </c>
      <c r="H2969" t="s">
        <v>34</v>
      </c>
      <c r="I2969" t="s">
        <v>8956</v>
      </c>
      <c r="L2969" s="8">
        <v>0</v>
      </c>
      <c r="M2969" t="s">
        <v>36</v>
      </c>
      <c r="N2969" t="str">
        <f>IF(AND(PESQUISA!$B$3&lt;&gt;"",OR(PESQUISA!$B$4="TODAS",B2969=PESQUISA!$B$4),ISNUMBER(SEARCH(PESQUISA!$B$3,D2969))),ROW()-1,"")</f>
        <v/>
      </c>
    </row>
    <row r="2970" spans="1:14" x14ac:dyDescent="0.3">
      <c r="A2970" t="s">
        <v>8978</v>
      </c>
      <c r="B2970" t="s">
        <v>29</v>
      </c>
      <c r="C2970" t="s">
        <v>8979</v>
      </c>
      <c r="D2970" t="s">
        <v>8980</v>
      </c>
      <c r="E2970" t="s">
        <v>376</v>
      </c>
      <c r="F2970" s="7">
        <v>1716.85</v>
      </c>
      <c r="G2970" t="s">
        <v>33</v>
      </c>
      <c r="H2970" t="s">
        <v>34</v>
      </c>
      <c r="I2970" t="s">
        <v>8956</v>
      </c>
      <c r="L2970" s="8">
        <v>0</v>
      </c>
      <c r="M2970" t="s">
        <v>36</v>
      </c>
      <c r="N2970" t="str">
        <f>IF(AND(PESQUISA!$B$3&lt;&gt;"",OR(PESQUISA!$B$4="TODAS",B2970=PESQUISA!$B$4),ISNUMBER(SEARCH(PESQUISA!$B$3,D2970))),ROW()-1,"")</f>
        <v/>
      </c>
    </row>
    <row r="2971" spans="1:14" x14ac:dyDescent="0.3">
      <c r="A2971" t="s">
        <v>8981</v>
      </c>
      <c r="B2971" t="s">
        <v>29</v>
      </c>
      <c r="C2971" t="s">
        <v>8982</v>
      </c>
      <c r="D2971" t="s">
        <v>8983</v>
      </c>
      <c r="E2971" t="s">
        <v>376</v>
      </c>
      <c r="F2971" s="7">
        <v>1889.31</v>
      </c>
      <c r="G2971" t="s">
        <v>33</v>
      </c>
      <c r="H2971" t="s">
        <v>34</v>
      </c>
      <c r="I2971" t="s">
        <v>8956</v>
      </c>
      <c r="L2971" s="8">
        <v>0</v>
      </c>
      <c r="M2971" t="s">
        <v>36</v>
      </c>
      <c r="N2971" t="str">
        <f>IF(AND(PESQUISA!$B$3&lt;&gt;"",OR(PESQUISA!$B$4="TODAS",B2971=PESQUISA!$B$4),ISNUMBER(SEARCH(PESQUISA!$B$3,D2971))),ROW()-1,"")</f>
        <v/>
      </c>
    </row>
    <row r="2972" spans="1:14" x14ac:dyDescent="0.3">
      <c r="A2972" t="s">
        <v>8984</v>
      </c>
      <c r="B2972" t="s">
        <v>29</v>
      </c>
      <c r="C2972" t="s">
        <v>8985</v>
      </c>
      <c r="D2972" t="s">
        <v>8986</v>
      </c>
      <c r="E2972" t="s">
        <v>376</v>
      </c>
      <c r="F2972" s="7">
        <v>1549.66</v>
      </c>
      <c r="G2972" t="s">
        <v>33</v>
      </c>
      <c r="H2972" t="s">
        <v>34</v>
      </c>
      <c r="I2972" t="s">
        <v>8956</v>
      </c>
      <c r="L2972" s="8">
        <v>0</v>
      </c>
      <c r="M2972" t="s">
        <v>36</v>
      </c>
      <c r="N2972" t="str">
        <f>IF(AND(PESQUISA!$B$3&lt;&gt;"",OR(PESQUISA!$B$4="TODAS",B2972=PESQUISA!$B$4),ISNUMBER(SEARCH(PESQUISA!$B$3,D2972))),ROW()-1,"")</f>
        <v/>
      </c>
    </row>
    <row r="2973" spans="1:14" x14ac:dyDescent="0.3">
      <c r="A2973" t="s">
        <v>8987</v>
      </c>
      <c r="B2973" t="s">
        <v>29</v>
      </c>
      <c r="C2973" t="s">
        <v>8988</v>
      </c>
      <c r="D2973" t="s">
        <v>8989</v>
      </c>
      <c r="E2973" t="s">
        <v>32</v>
      </c>
      <c r="F2973" s="7">
        <v>63.61</v>
      </c>
      <c r="G2973" t="s">
        <v>33</v>
      </c>
      <c r="H2973" t="s">
        <v>34</v>
      </c>
      <c r="I2973" t="s">
        <v>8956</v>
      </c>
      <c r="L2973" s="8">
        <v>0</v>
      </c>
      <c r="M2973" t="s">
        <v>36</v>
      </c>
      <c r="N2973" t="str">
        <f>IF(AND(PESQUISA!$B$3&lt;&gt;"",OR(PESQUISA!$B$4="TODAS",B2973=PESQUISA!$B$4),ISNUMBER(SEARCH(PESQUISA!$B$3,D2973))),ROW()-1,"")</f>
        <v/>
      </c>
    </row>
    <row r="2974" spans="1:14" x14ac:dyDescent="0.3">
      <c r="A2974" t="s">
        <v>8990</v>
      </c>
      <c r="B2974" t="s">
        <v>29</v>
      </c>
      <c r="C2974" t="s">
        <v>8991</v>
      </c>
      <c r="D2974" t="s">
        <v>8992</v>
      </c>
      <c r="E2974" t="s">
        <v>32</v>
      </c>
      <c r="F2974" s="7">
        <v>91.4</v>
      </c>
      <c r="G2974" t="s">
        <v>33</v>
      </c>
      <c r="H2974" t="s">
        <v>34</v>
      </c>
      <c r="I2974" t="s">
        <v>8956</v>
      </c>
      <c r="L2974" s="8">
        <v>0</v>
      </c>
      <c r="M2974" t="s">
        <v>36</v>
      </c>
      <c r="N2974" t="str">
        <f>IF(AND(PESQUISA!$B$3&lt;&gt;"",OR(PESQUISA!$B$4="TODAS",B2974=PESQUISA!$B$4),ISNUMBER(SEARCH(PESQUISA!$B$3,D2974))),ROW()-1,"")</f>
        <v/>
      </c>
    </row>
    <row r="2975" spans="1:14" x14ac:dyDescent="0.3">
      <c r="A2975" t="s">
        <v>8993</v>
      </c>
      <c r="B2975" t="s">
        <v>29</v>
      </c>
      <c r="C2975" t="s">
        <v>8994</v>
      </c>
      <c r="D2975" t="s">
        <v>8995</v>
      </c>
      <c r="E2975" t="s">
        <v>376</v>
      </c>
      <c r="F2975" s="7">
        <v>691.51</v>
      </c>
      <c r="G2975" t="s">
        <v>33</v>
      </c>
      <c r="H2975" t="s">
        <v>34</v>
      </c>
      <c r="I2975" t="s">
        <v>8956</v>
      </c>
      <c r="L2975" s="8">
        <v>0</v>
      </c>
      <c r="M2975" t="s">
        <v>36</v>
      </c>
      <c r="N2975" t="str">
        <f>IF(AND(PESQUISA!$B$3&lt;&gt;"",OR(PESQUISA!$B$4="TODAS",B2975=PESQUISA!$B$4),ISNUMBER(SEARCH(PESQUISA!$B$3,D2975))),ROW()-1,"")</f>
        <v/>
      </c>
    </row>
    <row r="2976" spans="1:14" x14ac:dyDescent="0.3">
      <c r="A2976" t="s">
        <v>8996</v>
      </c>
      <c r="B2976" t="s">
        <v>29</v>
      </c>
      <c r="C2976" t="s">
        <v>8997</v>
      </c>
      <c r="D2976" t="s">
        <v>8998</v>
      </c>
      <c r="E2976" t="s">
        <v>376</v>
      </c>
      <c r="F2976" s="7">
        <v>559.34</v>
      </c>
      <c r="G2976" t="s">
        <v>33</v>
      </c>
      <c r="H2976" t="s">
        <v>34</v>
      </c>
      <c r="I2976" t="s">
        <v>8956</v>
      </c>
      <c r="L2976" s="8">
        <v>0</v>
      </c>
      <c r="M2976" t="s">
        <v>36</v>
      </c>
      <c r="N2976" t="str">
        <f>IF(AND(PESQUISA!$B$3&lt;&gt;"",OR(PESQUISA!$B$4="TODAS",B2976=PESQUISA!$B$4),ISNUMBER(SEARCH(PESQUISA!$B$3,D2976))),ROW()-1,"")</f>
        <v/>
      </c>
    </row>
    <row r="2977" spans="1:14" x14ac:dyDescent="0.3">
      <c r="A2977" t="s">
        <v>8999</v>
      </c>
      <c r="B2977" t="s">
        <v>29</v>
      </c>
      <c r="C2977" t="s">
        <v>9000</v>
      </c>
      <c r="D2977" t="s">
        <v>9001</v>
      </c>
      <c r="E2977" t="s">
        <v>376</v>
      </c>
      <c r="G2977" t="s">
        <v>33</v>
      </c>
      <c r="H2977" t="s">
        <v>34</v>
      </c>
      <c r="I2977" t="s">
        <v>9002</v>
      </c>
      <c r="M2977" t="s">
        <v>53</v>
      </c>
      <c r="N2977" t="str">
        <f>IF(AND(PESQUISA!$B$3&lt;&gt;"",OR(PESQUISA!$B$4="TODAS",B2977=PESQUISA!$B$4),ISNUMBER(SEARCH(PESQUISA!$B$3,D2977))),ROW()-1,"")</f>
        <v/>
      </c>
    </row>
    <row r="2978" spans="1:14" x14ac:dyDescent="0.3">
      <c r="A2978" t="s">
        <v>9003</v>
      </c>
      <c r="B2978" t="s">
        <v>29</v>
      </c>
      <c r="C2978" t="s">
        <v>9004</v>
      </c>
      <c r="D2978" t="s">
        <v>9005</v>
      </c>
      <c r="E2978" t="s">
        <v>376</v>
      </c>
      <c r="F2978" s="7">
        <v>5.34</v>
      </c>
      <c r="G2978" t="s">
        <v>33</v>
      </c>
      <c r="H2978" t="s">
        <v>34</v>
      </c>
      <c r="I2978" t="s">
        <v>9002</v>
      </c>
      <c r="L2978" s="8">
        <v>0.50370000000000004</v>
      </c>
      <c r="M2978" t="s">
        <v>36</v>
      </c>
      <c r="N2978" t="str">
        <f>IF(AND(PESQUISA!$B$3&lt;&gt;"",OR(PESQUISA!$B$4="TODAS",B2978=PESQUISA!$B$4),ISNUMBER(SEARCH(PESQUISA!$B$3,D2978))),ROW()-1,"")</f>
        <v/>
      </c>
    </row>
    <row r="2979" spans="1:14" x14ac:dyDescent="0.3">
      <c r="A2979" t="s">
        <v>9006</v>
      </c>
      <c r="B2979" t="s">
        <v>29</v>
      </c>
      <c r="C2979" t="s">
        <v>9007</v>
      </c>
      <c r="D2979" t="s">
        <v>9008</v>
      </c>
      <c r="E2979" t="s">
        <v>376</v>
      </c>
      <c r="F2979" s="7">
        <v>10</v>
      </c>
      <c r="G2979" t="s">
        <v>33</v>
      </c>
      <c r="H2979" t="s">
        <v>34</v>
      </c>
      <c r="I2979" t="s">
        <v>9002</v>
      </c>
      <c r="L2979" s="8">
        <v>0.54200000000000004</v>
      </c>
      <c r="M2979" t="s">
        <v>36</v>
      </c>
      <c r="N2979" t="str">
        <f>IF(AND(PESQUISA!$B$3&lt;&gt;"",OR(PESQUISA!$B$4="TODAS",B2979=PESQUISA!$B$4),ISNUMBER(SEARCH(PESQUISA!$B$3,D2979))),ROW()-1,"")</f>
        <v/>
      </c>
    </row>
    <row r="2980" spans="1:14" x14ac:dyDescent="0.3">
      <c r="A2980" t="s">
        <v>9009</v>
      </c>
      <c r="B2980" t="s">
        <v>29</v>
      </c>
      <c r="C2980" t="s">
        <v>9010</v>
      </c>
      <c r="D2980" t="s">
        <v>9011</v>
      </c>
      <c r="E2980" t="s">
        <v>376</v>
      </c>
      <c r="F2980" s="7">
        <v>11.67</v>
      </c>
      <c r="G2980" t="s">
        <v>33</v>
      </c>
      <c r="H2980" t="s">
        <v>34</v>
      </c>
      <c r="I2980" t="s">
        <v>9002</v>
      </c>
      <c r="L2980" s="8">
        <v>0</v>
      </c>
      <c r="M2980" t="s">
        <v>36</v>
      </c>
      <c r="N2980" t="str">
        <f>IF(AND(PESQUISA!$B$3&lt;&gt;"",OR(PESQUISA!$B$4="TODAS",B2980=PESQUISA!$B$4),ISNUMBER(SEARCH(PESQUISA!$B$3,D2980))),ROW()-1,"")</f>
        <v/>
      </c>
    </row>
    <row r="2981" spans="1:14" x14ac:dyDescent="0.3">
      <c r="A2981" t="s">
        <v>9012</v>
      </c>
      <c r="B2981" t="s">
        <v>29</v>
      </c>
      <c r="C2981" t="s">
        <v>9013</v>
      </c>
      <c r="D2981" t="s">
        <v>9014</v>
      </c>
      <c r="E2981" t="s">
        <v>60</v>
      </c>
      <c r="F2981" s="7">
        <v>10.79</v>
      </c>
      <c r="G2981" t="s">
        <v>33</v>
      </c>
      <c r="H2981" t="s">
        <v>34</v>
      </c>
      <c r="I2981" t="s">
        <v>9015</v>
      </c>
      <c r="L2981" s="8">
        <v>0.99170000000000003</v>
      </c>
      <c r="M2981" t="s">
        <v>36</v>
      </c>
      <c r="N2981" t="str">
        <f>IF(AND(PESQUISA!$B$3&lt;&gt;"",OR(PESQUISA!$B$4="TODAS",B2981=PESQUISA!$B$4),ISNUMBER(SEARCH(PESQUISA!$B$3,D2981))),ROW()-1,"")</f>
        <v/>
      </c>
    </row>
    <row r="2982" spans="1:14" x14ac:dyDescent="0.3">
      <c r="A2982" t="s">
        <v>9016</v>
      </c>
      <c r="B2982" t="s">
        <v>29</v>
      </c>
      <c r="C2982" t="s">
        <v>9017</v>
      </c>
      <c r="D2982" t="s">
        <v>9018</v>
      </c>
      <c r="E2982" t="s">
        <v>60</v>
      </c>
      <c r="F2982" s="7">
        <v>22.19</v>
      </c>
      <c r="G2982" t="s">
        <v>33</v>
      </c>
      <c r="H2982" t="s">
        <v>34</v>
      </c>
      <c r="I2982" t="s">
        <v>9015</v>
      </c>
      <c r="L2982" s="8">
        <v>0.99590000000000001</v>
      </c>
      <c r="M2982" t="s">
        <v>36</v>
      </c>
      <c r="N2982" t="str">
        <f>IF(AND(PESQUISA!$B$3&lt;&gt;"",OR(PESQUISA!$B$4="TODAS",B2982=PESQUISA!$B$4),ISNUMBER(SEARCH(PESQUISA!$B$3,D2982))),ROW()-1,"")</f>
        <v/>
      </c>
    </row>
    <row r="2983" spans="1:14" x14ac:dyDescent="0.3">
      <c r="A2983" t="s">
        <v>9019</v>
      </c>
      <c r="B2983" t="s">
        <v>29</v>
      </c>
      <c r="C2983" t="s">
        <v>9020</v>
      </c>
      <c r="D2983" t="s">
        <v>9021</v>
      </c>
      <c r="E2983" t="s">
        <v>60</v>
      </c>
      <c r="F2983" s="7">
        <v>38.08</v>
      </c>
      <c r="G2983" t="s">
        <v>33</v>
      </c>
      <c r="H2983" t="s">
        <v>34</v>
      </c>
      <c r="I2983" t="s">
        <v>9015</v>
      </c>
      <c r="L2983" s="8">
        <v>0.99760000000000004</v>
      </c>
      <c r="M2983" t="s">
        <v>36</v>
      </c>
      <c r="N2983" t="str">
        <f>IF(AND(PESQUISA!$B$3&lt;&gt;"",OR(PESQUISA!$B$4="TODAS",B2983=PESQUISA!$B$4),ISNUMBER(SEARCH(PESQUISA!$B$3,D2983))),ROW()-1,"")</f>
        <v/>
      </c>
    </row>
    <row r="2984" spans="1:14" x14ac:dyDescent="0.3">
      <c r="A2984" t="s">
        <v>9022</v>
      </c>
      <c r="B2984" t="s">
        <v>29</v>
      </c>
      <c r="C2984" t="s">
        <v>9023</v>
      </c>
      <c r="D2984" t="s">
        <v>9024</v>
      </c>
      <c r="E2984" t="s">
        <v>60</v>
      </c>
      <c r="F2984" s="7">
        <v>6.76</v>
      </c>
      <c r="G2984" t="s">
        <v>33</v>
      </c>
      <c r="H2984" t="s">
        <v>34</v>
      </c>
      <c r="I2984" t="s">
        <v>9015</v>
      </c>
      <c r="L2984" s="8">
        <v>0.98670000000000002</v>
      </c>
      <c r="M2984" t="s">
        <v>36</v>
      </c>
      <c r="N2984" t="str">
        <f>IF(AND(PESQUISA!$B$3&lt;&gt;"",OR(PESQUISA!$B$4="TODAS",B2984=PESQUISA!$B$4),ISNUMBER(SEARCH(PESQUISA!$B$3,D2984))),ROW()-1,"")</f>
        <v/>
      </c>
    </row>
    <row r="2985" spans="1:14" x14ac:dyDescent="0.3">
      <c r="A2985" t="s">
        <v>9025</v>
      </c>
      <c r="B2985" t="s">
        <v>29</v>
      </c>
      <c r="C2985" t="s">
        <v>9026</v>
      </c>
      <c r="D2985" t="s">
        <v>9027</v>
      </c>
      <c r="E2985" t="s">
        <v>40</v>
      </c>
      <c r="F2985" s="7">
        <v>7.48</v>
      </c>
      <c r="G2985" t="s">
        <v>33</v>
      </c>
      <c r="H2985" t="s">
        <v>34</v>
      </c>
      <c r="I2985" t="s">
        <v>9015</v>
      </c>
      <c r="L2985" s="8">
        <v>0</v>
      </c>
      <c r="M2985" t="s">
        <v>36</v>
      </c>
      <c r="N2985" t="str">
        <f>IF(AND(PESQUISA!$B$3&lt;&gt;"",OR(PESQUISA!$B$4="TODAS",B2985=PESQUISA!$B$4),ISNUMBER(SEARCH(PESQUISA!$B$3,D2985))),ROW()-1,"")</f>
        <v/>
      </c>
    </row>
    <row r="2986" spans="1:14" x14ac:dyDescent="0.3">
      <c r="A2986" t="s">
        <v>9028</v>
      </c>
      <c r="B2986" t="s">
        <v>29</v>
      </c>
      <c r="C2986" t="s">
        <v>9029</v>
      </c>
      <c r="D2986" t="s">
        <v>9030</v>
      </c>
      <c r="E2986" t="s">
        <v>32</v>
      </c>
      <c r="G2986" t="s">
        <v>33</v>
      </c>
      <c r="H2986" t="s">
        <v>34</v>
      </c>
      <c r="I2986" t="s">
        <v>9015</v>
      </c>
      <c r="M2986" t="s">
        <v>53</v>
      </c>
      <c r="N2986" t="str">
        <f>IF(AND(PESQUISA!$B$3&lt;&gt;"",OR(PESQUISA!$B$4="TODAS",B2986=PESQUISA!$B$4),ISNUMBER(SEARCH(PESQUISA!$B$3,D2986))),ROW()-1,"")</f>
        <v/>
      </c>
    </row>
    <row r="2987" spans="1:14" x14ac:dyDescent="0.3">
      <c r="A2987" t="s">
        <v>9031</v>
      </c>
      <c r="B2987" t="s">
        <v>29</v>
      </c>
      <c r="C2987" t="s">
        <v>9032</v>
      </c>
      <c r="D2987" t="s">
        <v>9033</v>
      </c>
      <c r="E2987" t="s">
        <v>32</v>
      </c>
      <c r="G2987" t="s">
        <v>33</v>
      </c>
      <c r="H2987" t="s">
        <v>34</v>
      </c>
      <c r="I2987" t="s">
        <v>9015</v>
      </c>
      <c r="M2987" t="s">
        <v>53</v>
      </c>
      <c r="N2987" t="str">
        <f>IF(AND(PESQUISA!$B$3&lt;&gt;"",OR(PESQUISA!$B$4="TODAS",B2987=PESQUISA!$B$4),ISNUMBER(SEARCH(PESQUISA!$B$3,D2987))),ROW()-1,"")</f>
        <v/>
      </c>
    </row>
    <row r="2988" spans="1:14" x14ac:dyDescent="0.3">
      <c r="A2988" t="s">
        <v>9034</v>
      </c>
      <c r="B2988" t="s">
        <v>29</v>
      </c>
      <c r="C2988" t="s">
        <v>9035</v>
      </c>
      <c r="D2988" t="s">
        <v>9036</v>
      </c>
      <c r="E2988" t="s">
        <v>32</v>
      </c>
      <c r="G2988" t="s">
        <v>33</v>
      </c>
      <c r="H2988" t="s">
        <v>34</v>
      </c>
      <c r="I2988" t="s">
        <v>9015</v>
      </c>
      <c r="M2988" t="s">
        <v>53</v>
      </c>
      <c r="N2988" t="str">
        <f>IF(AND(PESQUISA!$B$3&lt;&gt;"",OR(PESQUISA!$B$4="TODAS",B2988=PESQUISA!$B$4),ISNUMBER(SEARCH(PESQUISA!$B$3,D2988))),ROW()-1,"")</f>
        <v/>
      </c>
    </row>
    <row r="2989" spans="1:14" x14ac:dyDescent="0.3">
      <c r="A2989" t="s">
        <v>9037</v>
      </c>
      <c r="B2989" t="s">
        <v>29</v>
      </c>
      <c r="C2989" t="s">
        <v>9038</v>
      </c>
      <c r="D2989" t="s">
        <v>9039</v>
      </c>
      <c r="E2989" t="s">
        <v>32</v>
      </c>
      <c r="G2989" t="s">
        <v>33</v>
      </c>
      <c r="H2989" t="s">
        <v>34</v>
      </c>
      <c r="I2989" t="s">
        <v>9015</v>
      </c>
      <c r="M2989" t="s">
        <v>53</v>
      </c>
      <c r="N2989" t="str">
        <f>IF(AND(PESQUISA!$B$3&lt;&gt;"",OR(PESQUISA!$B$4="TODAS",B2989=PESQUISA!$B$4),ISNUMBER(SEARCH(PESQUISA!$B$3,D2989))),ROW()-1,"")</f>
        <v/>
      </c>
    </row>
    <row r="2990" spans="1:14" x14ac:dyDescent="0.3">
      <c r="A2990" t="s">
        <v>9040</v>
      </c>
      <c r="B2990" t="s">
        <v>29</v>
      </c>
      <c r="C2990" t="s">
        <v>9041</v>
      </c>
      <c r="D2990" t="s">
        <v>9042</v>
      </c>
      <c r="E2990" t="s">
        <v>32</v>
      </c>
      <c r="G2990" t="s">
        <v>33</v>
      </c>
      <c r="H2990" t="s">
        <v>34</v>
      </c>
      <c r="I2990" t="s">
        <v>9015</v>
      </c>
      <c r="M2990" t="s">
        <v>53</v>
      </c>
      <c r="N2990" t="str">
        <f>IF(AND(PESQUISA!$B$3&lt;&gt;"",OR(PESQUISA!$B$4="TODAS",B2990=PESQUISA!$B$4),ISNUMBER(SEARCH(PESQUISA!$B$3,D2990))),ROW()-1,"")</f>
        <v/>
      </c>
    </row>
    <row r="2991" spans="1:14" x14ac:dyDescent="0.3">
      <c r="A2991" t="s">
        <v>9043</v>
      </c>
      <c r="B2991" t="s">
        <v>29</v>
      </c>
      <c r="C2991" t="s">
        <v>9044</v>
      </c>
      <c r="D2991" t="s">
        <v>9045</v>
      </c>
      <c r="E2991" t="s">
        <v>32</v>
      </c>
      <c r="G2991" t="s">
        <v>33</v>
      </c>
      <c r="H2991" t="s">
        <v>34</v>
      </c>
      <c r="I2991" t="s">
        <v>9015</v>
      </c>
      <c r="M2991" t="s">
        <v>53</v>
      </c>
      <c r="N2991" t="str">
        <f>IF(AND(PESQUISA!$B$3&lt;&gt;"",OR(PESQUISA!$B$4="TODAS",B2991=PESQUISA!$B$4),ISNUMBER(SEARCH(PESQUISA!$B$3,D2991))),ROW()-1,"")</f>
        <v/>
      </c>
    </row>
    <row r="2992" spans="1:14" x14ac:dyDescent="0.3">
      <c r="A2992" t="s">
        <v>9046</v>
      </c>
      <c r="B2992" t="s">
        <v>29</v>
      </c>
      <c r="C2992" t="s">
        <v>9047</v>
      </c>
      <c r="D2992" t="s">
        <v>9048</v>
      </c>
      <c r="E2992" t="s">
        <v>32</v>
      </c>
      <c r="G2992" t="s">
        <v>33</v>
      </c>
      <c r="H2992" t="s">
        <v>34</v>
      </c>
      <c r="I2992" t="s">
        <v>9015</v>
      </c>
      <c r="M2992" t="s">
        <v>53</v>
      </c>
      <c r="N2992" t="str">
        <f>IF(AND(PESQUISA!$B$3&lt;&gt;"",OR(PESQUISA!$B$4="TODAS",B2992=PESQUISA!$B$4),ISNUMBER(SEARCH(PESQUISA!$B$3,D2992))),ROW()-1,"")</f>
        <v/>
      </c>
    </row>
    <row r="2993" spans="1:14" x14ac:dyDescent="0.3">
      <c r="A2993" t="s">
        <v>9049</v>
      </c>
      <c r="B2993" t="s">
        <v>29</v>
      </c>
      <c r="C2993" t="s">
        <v>9050</v>
      </c>
      <c r="D2993" t="s">
        <v>9051</v>
      </c>
      <c r="E2993" t="s">
        <v>32</v>
      </c>
      <c r="G2993" t="s">
        <v>33</v>
      </c>
      <c r="H2993" t="s">
        <v>34</v>
      </c>
      <c r="I2993" t="s">
        <v>9015</v>
      </c>
      <c r="M2993" t="s">
        <v>53</v>
      </c>
      <c r="N2993" t="str">
        <f>IF(AND(PESQUISA!$B$3&lt;&gt;"",OR(PESQUISA!$B$4="TODAS",B2993=PESQUISA!$B$4),ISNUMBER(SEARCH(PESQUISA!$B$3,D2993))),ROW()-1,"")</f>
        <v/>
      </c>
    </row>
    <row r="2994" spans="1:14" x14ac:dyDescent="0.3">
      <c r="A2994" t="s">
        <v>9052</v>
      </c>
      <c r="B2994" t="s">
        <v>29</v>
      </c>
      <c r="C2994" t="s">
        <v>9053</v>
      </c>
      <c r="D2994" t="s">
        <v>9054</v>
      </c>
      <c r="E2994" t="s">
        <v>32</v>
      </c>
      <c r="G2994" t="s">
        <v>33</v>
      </c>
      <c r="H2994" t="s">
        <v>34</v>
      </c>
      <c r="I2994" t="s">
        <v>9015</v>
      </c>
      <c r="M2994" t="s">
        <v>53</v>
      </c>
      <c r="N2994" t="str">
        <f>IF(AND(PESQUISA!$B$3&lt;&gt;"",OR(PESQUISA!$B$4="TODAS",B2994=PESQUISA!$B$4),ISNUMBER(SEARCH(PESQUISA!$B$3,D2994))),ROW()-1,"")</f>
        <v/>
      </c>
    </row>
    <row r="2995" spans="1:14" x14ac:dyDescent="0.3">
      <c r="A2995" t="s">
        <v>9055</v>
      </c>
      <c r="B2995" t="s">
        <v>29</v>
      </c>
      <c r="C2995" t="s">
        <v>9056</v>
      </c>
      <c r="D2995" t="s">
        <v>9057</v>
      </c>
      <c r="E2995" t="s">
        <v>32</v>
      </c>
      <c r="G2995" t="s">
        <v>33</v>
      </c>
      <c r="H2995" t="s">
        <v>34</v>
      </c>
      <c r="I2995" t="s">
        <v>9015</v>
      </c>
      <c r="M2995" t="s">
        <v>53</v>
      </c>
      <c r="N2995" t="str">
        <f>IF(AND(PESQUISA!$B$3&lt;&gt;"",OR(PESQUISA!$B$4="TODAS",B2995=PESQUISA!$B$4),ISNUMBER(SEARCH(PESQUISA!$B$3,D2995))),ROW()-1,"")</f>
        <v/>
      </c>
    </row>
    <row r="2996" spans="1:14" x14ac:dyDescent="0.3">
      <c r="A2996" t="s">
        <v>9058</v>
      </c>
      <c r="B2996" t="s">
        <v>29</v>
      </c>
      <c r="C2996" t="s">
        <v>9059</v>
      </c>
      <c r="D2996" t="s">
        <v>9060</v>
      </c>
      <c r="E2996" t="s">
        <v>32</v>
      </c>
      <c r="G2996" t="s">
        <v>33</v>
      </c>
      <c r="H2996" t="s">
        <v>34</v>
      </c>
      <c r="I2996" t="s">
        <v>9015</v>
      </c>
      <c r="M2996" t="s">
        <v>53</v>
      </c>
      <c r="N2996" t="str">
        <f>IF(AND(PESQUISA!$B$3&lt;&gt;"",OR(PESQUISA!$B$4="TODAS",B2996=PESQUISA!$B$4),ISNUMBER(SEARCH(PESQUISA!$B$3,D2996))),ROW()-1,"")</f>
        <v/>
      </c>
    </row>
    <row r="2997" spans="1:14" x14ac:dyDescent="0.3">
      <c r="A2997" t="s">
        <v>9061</v>
      </c>
      <c r="B2997" t="s">
        <v>29</v>
      </c>
      <c r="C2997" t="s">
        <v>9062</v>
      </c>
      <c r="D2997" t="s">
        <v>9063</v>
      </c>
      <c r="E2997" t="s">
        <v>32</v>
      </c>
      <c r="G2997" t="s">
        <v>33</v>
      </c>
      <c r="H2997" t="s">
        <v>34</v>
      </c>
      <c r="I2997" t="s">
        <v>9015</v>
      </c>
      <c r="M2997" t="s">
        <v>53</v>
      </c>
      <c r="N2997" t="str">
        <f>IF(AND(PESQUISA!$B$3&lt;&gt;"",OR(PESQUISA!$B$4="TODAS",B2997=PESQUISA!$B$4),ISNUMBER(SEARCH(PESQUISA!$B$3,D2997))),ROW()-1,"")</f>
        <v/>
      </c>
    </row>
    <row r="2998" spans="1:14" x14ac:dyDescent="0.3">
      <c r="A2998" t="s">
        <v>9064</v>
      </c>
      <c r="B2998" t="s">
        <v>29</v>
      </c>
      <c r="C2998" t="s">
        <v>9065</v>
      </c>
      <c r="D2998" t="s">
        <v>9066</v>
      </c>
      <c r="E2998" t="s">
        <v>32</v>
      </c>
      <c r="G2998" t="s">
        <v>33</v>
      </c>
      <c r="H2998" t="s">
        <v>34</v>
      </c>
      <c r="I2998" t="s">
        <v>9015</v>
      </c>
      <c r="M2998" t="s">
        <v>53</v>
      </c>
      <c r="N2998" t="str">
        <f>IF(AND(PESQUISA!$B$3&lt;&gt;"",OR(PESQUISA!$B$4="TODAS",B2998=PESQUISA!$B$4),ISNUMBER(SEARCH(PESQUISA!$B$3,D2998))),ROW()-1,"")</f>
        <v/>
      </c>
    </row>
    <row r="2999" spans="1:14" x14ac:dyDescent="0.3">
      <c r="A2999" t="s">
        <v>9067</v>
      </c>
      <c r="B2999" t="s">
        <v>29</v>
      </c>
      <c r="C2999" t="s">
        <v>9068</v>
      </c>
      <c r="D2999" t="s">
        <v>9069</v>
      </c>
      <c r="E2999" t="s">
        <v>40</v>
      </c>
      <c r="G2999" t="s">
        <v>33</v>
      </c>
      <c r="H2999" t="s">
        <v>34</v>
      </c>
      <c r="I2999" t="s">
        <v>9070</v>
      </c>
      <c r="M2999" t="s">
        <v>53</v>
      </c>
      <c r="N2999" t="str">
        <f>IF(AND(PESQUISA!$B$3&lt;&gt;"",OR(PESQUISA!$B$4="TODAS",B2999=PESQUISA!$B$4),ISNUMBER(SEARCH(PESQUISA!$B$3,D2999))),ROW()-1,"")</f>
        <v/>
      </c>
    </row>
    <row r="3000" spans="1:14" x14ac:dyDescent="0.3">
      <c r="A3000" t="s">
        <v>9071</v>
      </c>
      <c r="B3000" t="s">
        <v>29</v>
      </c>
      <c r="C3000" t="s">
        <v>9072</v>
      </c>
      <c r="D3000" t="s">
        <v>9073</v>
      </c>
      <c r="E3000" t="s">
        <v>40</v>
      </c>
      <c r="F3000" s="7">
        <v>8.32</v>
      </c>
      <c r="G3000" t="s">
        <v>33</v>
      </c>
      <c r="H3000" t="s">
        <v>34</v>
      </c>
      <c r="I3000" t="s">
        <v>9070</v>
      </c>
      <c r="L3000" s="8">
        <v>0</v>
      </c>
      <c r="M3000" t="s">
        <v>36</v>
      </c>
      <c r="N3000" t="str">
        <f>IF(AND(PESQUISA!$B$3&lt;&gt;"",OR(PESQUISA!$B$4="TODAS",B3000=PESQUISA!$B$4),ISNUMBER(SEARCH(PESQUISA!$B$3,D3000))),ROW()-1,"")</f>
        <v/>
      </c>
    </row>
    <row r="3001" spans="1:14" x14ac:dyDescent="0.3">
      <c r="A3001" t="s">
        <v>9074</v>
      </c>
      <c r="B3001" t="s">
        <v>29</v>
      </c>
      <c r="C3001" t="s">
        <v>9075</v>
      </c>
      <c r="D3001" t="s">
        <v>9076</v>
      </c>
      <c r="E3001" t="s">
        <v>40</v>
      </c>
      <c r="F3001" s="7">
        <v>9.35</v>
      </c>
      <c r="G3001" t="s">
        <v>33</v>
      </c>
      <c r="H3001" t="s">
        <v>34</v>
      </c>
      <c r="I3001" t="s">
        <v>9070</v>
      </c>
      <c r="L3001" s="8">
        <v>0</v>
      </c>
      <c r="M3001" t="s">
        <v>36</v>
      </c>
      <c r="N3001" t="str">
        <f>IF(AND(PESQUISA!$B$3&lt;&gt;"",OR(PESQUISA!$B$4="TODAS",B3001=PESQUISA!$B$4),ISNUMBER(SEARCH(PESQUISA!$B$3,D3001))),ROW()-1,"")</f>
        <v/>
      </c>
    </row>
    <row r="3002" spans="1:14" x14ac:dyDescent="0.3">
      <c r="A3002" t="s">
        <v>9077</v>
      </c>
      <c r="B3002" t="s">
        <v>29</v>
      </c>
      <c r="C3002" t="s">
        <v>9078</v>
      </c>
      <c r="D3002" t="s">
        <v>9079</v>
      </c>
      <c r="E3002" t="s">
        <v>40</v>
      </c>
      <c r="F3002" s="7">
        <v>13.66</v>
      </c>
      <c r="G3002" t="s">
        <v>33</v>
      </c>
      <c r="H3002" t="s">
        <v>34</v>
      </c>
      <c r="I3002" t="s">
        <v>9070</v>
      </c>
      <c r="L3002" s="8">
        <v>0</v>
      </c>
      <c r="M3002" t="s">
        <v>36</v>
      </c>
      <c r="N3002" t="str">
        <f>IF(AND(PESQUISA!$B$3&lt;&gt;"",OR(PESQUISA!$B$4="TODAS",B3002=PESQUISA!$B$4),ISNUMBER(SEARCH(PESQUISA!$B$3,D3002))),ROW()-1,"")</f>
        <v/>
      </c>
    </row>
    <row r="3003" spans="1:14" x14ac:dyDescent="0.3">
      <c r="A3003" t="s">
        <v>9080</v>
      </c>
      <c r="B3003" t="s">
        <v>29</v>
      </c>
      <c r="C3003" t="s">
        <v>9081</v>
      </c>
      <c r="D3003" t="s">
        <v>9082</v>
      </c>
      <c r="E3003" t="s">
        <v>40</v>
      </c>
      <c r="F3003" s="7">
        <v>7.61</v>
      </c>
      <c r="G3003" t="s">
        <v>33</v>
      </c>
      <c r="H3003" t="s">
        <v>34</v>
      </c>
      <c r="I3003" t="s">
        <v>9070</v>
      </c>
      <c r="L3003" s="8">
        <v>0</v>
      </c>
      <c r="M3003" t="s">
        <v>36</v>
      </c>
      <c r="N3003" t="str">
        <f>IF(AND(PESQUISA!$B$3&lt;&gt;"",OR(PESQUISA!$B$4="TODAS",B3003=PESQUISA!$B$4),ISNUMBER(SEARCH(PESQUISA!$B$3,D3003))),ROW()-1,"")</f>
        <v/>
      </c>
    </row>
    <row r="3004" spans="1:14" x14ac:dyDescent="0.3">
      <c r="A3004" t="s">
        <v>9083</v>
      </c>
      <c r="B3004" t="s">
        <v>29</v>
      </c>
      <c r="C3004" t="s">
        <v>9084</v>
      </c>
      <c r="D3004" t="s">
        <v>9085</v>
      </c>
      <c r="E3004" t="s">
        <v>40</v>
      </c>
      <c r="F3004" s="7">
        <v>8.34</v>
      </c>
      <c r="G3004" t="s">
        <v>33</v>
      </c>
      <c r="H3004" t="s">
        <v>34</v>
      </c>
      <c r="I3004" t="s">
        <v>9070</v>
      </c>
      <c r="L3004" s="8">
        <v>0</v>
      </c>
      <c r="M3004" t="s">
        <v>36</v>
      </c>
      <c r="N3004" t="str">
        <f>IF(AND(PESQUISA!$B$3&lt;&gt;"",OR(PESQUISA!$B$4="TODAS",B3004=PESQUISA!$B$4),ISNUMBER(SEARCH(PESQUISA!$B$3,D3004))),ROW()-1,"")</f>
        <v/>
      </c>
    </row>
    <row r="3005" spans="1:14" x14ac:dyDescent="0.3">
      <c r="A3005" t="s">
        <v>9086</v>
      </c>
      <c r="B3005" t="s">
        <v>29</v>
      </c>
      <c r="C3005" t="s">
        <v>9087</v>
      </c>
      <c r="D3005" t="s">
        <v>9088</v>
      </c>
      <c r="E3005" t="s">
        <v>40</v>
      </c>
      <c r="F3005" s="7">
        <v>11.41</v>
      </c>
      <c r="G3005" t="s">
        <v>33</v>
      </c>
      <c r="H3005" t="s">
        <v>34</v>
      </c>
      <c r="I3005" t="s">
        <v>9070</v>
      </c>
      <c r="L3005" s="8">
        <v>0</v>
      </c>
      <c r="M3005" t="s">
        <v>36</v>
      </c>
      <c r="N3005" t="str">
        <f>IF(AND(PESQUISA!$B$3&lt;&gt;"",OR(PESQUISA!$B$4="TODAS",B3005=PESQUISA!$B$4),ISNUMBER(SEARCH(PESQUISA!$B$3,D3005))),ROW()-1,"")</f>
        <v/>
      </c>
    </row>
    <row r="3006" spans="1:14" x14ac:dyDescent="0.3">
      <c r="A3006" t="s">
        <v>9089</v>
      </c>
      <c r="B3006" t="s">
        <v>29</v>
      </c>
      <c r="C3006" t="s">
        <v>9090</v>
      </c>
      <c r="D3006" t="s">
        <v>9091</v>
      </c>
      <c r="E3006" t="s">
        <v>40</v>
      </c>
      <c r="F3006" s="7">
        <v>5.87</v>
      </c>
      <c r="G3006" t="s">
        <v>33</v>
      </c>
      <c r="H3006" t="s">
        <v>34</v>
      </c>
      <c r="I3006" t="s">
        <v>9070</v>
      </c>
      <c r="L3006" s="8">
        <v>0</v>
      </c>
      <c r="M3006" t="s">
        <v>36</v>
      </c>
      <c r="N3006" t="str">
        <f>IF(AND(PESQUISA!$B$3&lt;&gt;"",OR(PESQUISA!$B$4="TODAS",B3006=PESQUISA!$B$4),ISNUMBER(SEARCH(PESQUISA!$B$3,D3006))),ROW()-1,"")</f>
        <v/>
      </c>
    </row>
    <row r="3007" spans="1:14" x14ac:dyDescent="0.3">
      <c r="A3007" t="s">
        <v>9092</v>
      </c>
      <c r="B3007" t="s">
        <v>29</v>
      </c>
      <c r="C3007" t="s">
        <v>9093</v>
      </c>
      <c r="D3007" t="s">
        <v>9094</v>
      </c>
      <c r="E3007" t="s">
        <v>40</v>
      </c>
      <c r="F3007" s="7">
        <v>6.37</v>
      </c>
      <c r="G3007" t="s">
        <v>33</v>
      </c>
      <c r="H3007" t="s">
        <v>34</v>
      </c>
      <c r="I3007" t="s">
        <v>9070</v>
      </c>
      <c r="L3007" s="8">
        <v>0</v>
      </c>
      <c r="M3007" t="s">
        <v>36</v>
      </c>
      <c r="N3007" t="str">
        <f>IF(AND(PESQUISA!$B$3&lt;&gt;"",OR(PESQUISA!$B$4="TODAS",B3007=PESQUISA!$B$4),ISNUMBER(SEARCH(PESQUISA!$B$3,D3007))),ROW()-1,"")</f>
        <v/>
      </c>
    </row>
    <row r="3008" spans="1:14" x14ac:dyDescent="0.3">
      <c r="A3008" t="s">
        <v>9095</v>
      </c>
      <c r="B3008" t="s">
        <v>29</v>
      </c>
      <c r="C3008" t="s">
        <v>9096</v>
      </c>
      <c r="D3008" t="s">
        <v>9097</v>
      </c>
      <c r="E3008" t="s">
        <v>40</v>
      </c>
      <c r="F3008" s="7">
        <v>8.6199999999999992</v>
      </c>
      <c r="G3008" t="s">
        <v>33</v>
      </c>
      <c r="H3008" t="s">
        <v>34</v>
      </c>
      <c r="I3008" t="s">
        <v>9070</v>
      </c>
      <c r="L3008" s="8">
        <v>0</v>
      </c>
      <c r="M3008" t="s">
        <v>36</v>
      </c>
      <c r="N3008" t="str">
        <f>IF(AND(PESQUISA!$B$3&lt;&gt;"",OR(PESQUISA!$B$4="TODAS",B3008=PESQUISA!$B$4),ISNUMBER(SEARCH(PESQUISA!$B$3,D3008))),ROW()-1,"")</f>
        <v/>
      </c>
    </row>
    <row r="3009" spans="1:14" x14ac:dyDescent="0.3">
      <c r="A3009" t="s">
        <v>9098</v>
      </c>
      <c r="B3009" t="s">
        <v>29</v>
      </c>
      <c r="C3009" t="s">
        <v>9099</v>
      </c>
      <c r="D3009" t="s">
        <v>9100</v>
      </c>
      <c r="E3009" t="s">
        <v>40</v>
      </c>
      <c r="F3009" s="7">
        <v>10.65</v>
      </c>
      <c r="G3009" t="s">
        <v>33</v>
      </c>
      <c r="H3009" t="s">
        <v>34</v>
      </c>
      <c r="I3009" t="s">
        <v>9070</v>
      </c>
      <c r="L3009" s="8">
        <v>0</v>
      </c>
      <c r="M3009" t="s">
        <v>36</v>
      </c>
      <c r="N3009" t="str">
        <f>IF(AND(PESQUISA!$B$3&lt;&gt;"",OR(PESQUISA!$B$4="TODAS",B3009=PESQUISA!$B$4),ISNUMBER(SEARCH(PESQUISA!$B$3,D3009))),ROW()-1,"")</f>
        <v/>
      </c>
    </row>
    <row r="3010" spans="1:14" x14ac:dyDescent="0.3">
      <c r="A3010" t="s">
        <v>9101</v>
      </c>
      <c r="B3010" t="s">
        <v>29</v>
      </c>
      <c r="C3010" t="s">
        <v>9102</v>
      </c>
      <c r="D3010" t="s">
        <v>9103</v>
      </c>
      <c r="E3010" t="s">
        <v>40</v>
      </c>
      <c r="F3010" s="7">
        <v>11.62</v>
      </c>
      <c r="G3010" t="s">
        <v>33</v>
      </c>
      <c r="H3010" t="s">
        <v>34</v>
      </c>
      <c r="I3010" t="s">
        <v>9070</v>
      </c>
      <c r="L3010" s="8">
        <v>0</v>
      </c>
      <c r="M3010" t="s">
        <v>36</v>
      </c>
      <c r="N3010" t="str">
        <f>IF(AND(PESQUISA!$B$3&lt;&gt;"",OR(PESQUISA!$B$4="TODAS",B3010=PESQUISA!$B$4),ISNUMBER(SEARCH(PESQUISA!$B$3,D3010))),ROW()-1,"")</f>
        <v/>
      </c>
    </row>
    <row r="3011" spans="1:14" x14ac:dyDescent="0.3">
      <c r="A3011" t="s">
        <v>9104</v>
      </c>
      <c r="B3011" t="s">
        <v>29</v>
      </c>
      <c r="C3011" t="s">
        <v>9105</v>
      </c>
      <c r="D3011" t="s">
        <v>9106</v>
      </c>
      <c r="E3011" t="s">
        <v>40</v>
      </c>
      <c r="F3011" s="7">
        <v>16.18</v>
      </c>
      <c r="G3011" t="s">
        <v>33</v>
      </c>
      <c r="H3011" t="s">
        <v>34</v>
      </c>
      <c r="I3011" t="s">
        <v>9070</v>
      </c>
      <c r="L3011" s="8">
        <v>0</v>
      </c>
      <c r="M3011" t="s">
        <v>36</v>
      </c>
      <c r="N3011" t="str">
        <f>IF(AND(PESQUISA!$B$3&lt;&gt;"",OR(PESQUISA!$B$4="TODAS",B3011=PESQUISA!$B$4),ISNUMBER(SEARCH(PESQUISA!$B$3,D3011))),ROW()-1,"")</f>
        <v/>
      </c>
    </row>
    <row r="3012" spans="1:14" x14ac:dyDescent="0.3">
      <c r="A3012" t="s">
        <v>9107</v>
      </c>
      <c r="B3012" t="s">
        <v>29</v>
      </c>
      <c r="C3012" t="s">
        <v>9108</v>
      </c>
      <c r="D3012" t="s">
        <v>9109</v>
      </c>
      <c r="E3012" t="s">
        <v>60</v>
      </c>
      <c r="F3012" s="7">
        <v>18.79</v>
      </c>
      <c r="G3012" t="s">
        <v>33</v>
      </c>
      <c r="H3012" t="s">
        <v>34</v>
      </c>
      <c r="I3012" t="s">
        <v>9070</v>
      </c>
      <c r="L3012" s="8">
        <v>0</v>
      </c>
      <c r="M3012" t="s">
        <v>36</v>
      </c>
      <c r="N3012" t="str">
        <f>IF(AND(PESQUISA!$B$3&lt;&gt;"",OR(PESQUISA!$B$4="TODAS",B3012=PESQUISA!$B$4),ISNUMBER(SEARCH(PESQUISA!$B$3,D3012))),ROW()-1,"")</f>
        <v/>
      </c>
    </row>
    <row r="3013" spans="1:14" x14ac:dyDescent="0.3">
      <c r="A3013" t="s">
        <v>9110</v>
      </c>
      <c r="B3013" t="s">
        <v>29</v>
      </c>
      <c r="C3013" t="s">
        <v>9111</v>
      </c>
      <c r="D3013" t="s">
        <v>9112</v>
      </c>
      <c r="E3013" t="s">
        <v>60</v>
      </c>
      <c r="F3013" s="7">
        <v>20.149999999999999</v>
      </c>
      <c r="G3013" t="s">
        <v>33</v>
      </c>
      <c r="H3013" t="s">
        <v>34</v>
      </c>
      <c r="I3013" t="s">
        <v>9070</v>
      </c>
      <c r="L3013" s="8">
        <v>0</v>
      </c>
      <c r="M3013" t="s">
        <v>36</v>
      </c>
      <c r="N3013" t="str">
        <f>IF(AND(PESQUISA!$B$3&lt;&gt;"",OR(PESQUISA!$B$4="TODAS",B3013=PESQUISA!$B$4),ISNUMBER(SEARCH(PESQUISA!$B$3,D3013))),ROW()-1,"")</f>
        <v/>
      </c>
    </row>
    <row r="3014" spans="1:14" x14ac:dyDescent="0.3">
      <c r="A3014" t="s">
        <v>9113</v>
      </c>
      <c r="B3014" t="s">
        <v>29</v>
      </c>
      <c r="C3014" t="s">
        <v>9114</v>
      </c>
      <c r="D3014" t="s">
        <v>9115</v>
      </c>
      <c r="E3014" t="s">
        <v>60</v>
      </c>
      <c r="F3014" s="7">
        <v>27.8</v>
      </c>
      <c r="G3014" t="s">
        <v>33</v>
      </c>
      <c r="H3014" t="s">
        <v>34</v>
      </c>
      <c r="I3014" t="s">
        <v>9070</v>
      </c>
      <c r="L3014" s="8">
        <v>0</v>
      </c>
      <c r="M3014" t="s">
        <v>36</v>
      </c>
      <c r="N3014" t="str">
        <f>IF(AND(PESQUISA!$B$3&lt;&gt;"",OR(PESQUISA!$B$4="TODAS",B3014=PESQUISA!$B$4),ISNUMBER(SEARCH(PESQUISA!$B$3,D3014))),ROW()-1,"")</f>
        <v/>
      </c>
    </row>
    <row r="3015" spans="1:14" x14ac:dyDescent="0.3">
      <c r="A3015" t="s">
        <v>9116</v>
      </c>
      <c r="B3015" t="s">
        <v>29</v>
      </c>
      <c r="C3015" t="s">
        <v>9117</v>
      </c>
      <c r="D3015" t="s">
        <v>9118</v>
      </c>
      <c r="E3015" t="s">
        <v>40</v>
      </c>
      <c r="F3015" s="7">
        <v>32.200000000000003</v>
      </c>
      <c r="G3015" t="s">
        <v>33</v>
      </c>
      <c r="H3015" t="s">
        <v>34</v>
      </c>
      <c r="I3015" t="s">
        <v>9119</v>
      </c>
      <c r="L3015" s="8">
        <v>0</v>
      </c>
      <c r="M3015" t="s">
        <v>36</v>
      </c>
      <c r="N3015" t="str">
        <f>IF(AND(PESQUISA!$B$3&lt;&gt;"",OR(PESQUISA!$B$4="TODAS",B3015=PESQUISA!$B$4),ISNUMBER(SEARCH(PESQUISA!$B$3,D3015))),ROW()-1,"")</f>
        <v/>
      </c>
    </row>
    <row r="3016" spans="1:14" x14ac:dyDescent="0.3">
      <c r="A3016" t="s">
        <v>9120</v>
      </c>
      <c r="B3016" t="s">
        <v>29</v>
      </c>
      <c r="C3016" t="s">
        <v>9121</v>
      </c>
      <c r="D3016" t="s">
        <v>9122</v>
      </c>
      <c r="E3016" t="s">
        <v>40</v>
      </c>
      <c r="F3016" s="7">
        <v>29.42</v>
      </c>
      <c r="G3016" t="s">
        <v>33</v>
      </c>
      <c r="H3016" t="s">
        <v>34</v>
      </c>
      <c r="I3016" t="s">
        <v>9119</v>
      </c>
      <c r="L3016" s="8">
        <v>0</v>
      </c>
      <c r="M3016" t="s">
        <v>36</v>
      </c>
      <c r="N3016" t="str">
        <f>IF(AND(PESQUISA!$B$3&lt;&gt;"",OR(PESQUISA!$B$4="TODAS",B3016=PESQUISA!$B$4),ISNUMBER(SEARCH(PESQUISA!$B$3,D3016))),ROW()-1,"")</f>
        <v/>
      </c>
    </row>
    <row r="3017" spans="1:14" x14ac:dyDescent="0.3">
      <c r="A3017" t="s">
        <v>9123</v>
      </c>
      <c r="B3017" t="s">
        <v>29</v>
      </c>
      <c r="C3017" t="s">
        <v>9124</v>
      </c>
      <c r="D3017" t="s">
        <v>9125</v>
      </c>
      <c r="E3017" t="s">
        <v>40</v>
      </c>
      <c r="F3017" s="7">
        <v>31.58</v>
      </c>
      <c r="G3017" t="s">
        <v>33</v>
      </c>
      <c r="H3017" t="s">
        <v>34</v>
      </c>
      <c r="I3017" t="s">
        <v>9119</v>
      </c>
      <c r="L3017" s="8">
        <v>0</v>
      </c>
      <c r="M3017" t="s">
        <v>36</v>
      </c>
      <c r="N3017" t="str">
        <f>IF(AND(PESQUISA!$B$3&lt;&gt;"",OR(PESQUISA!$B$4="TODAS",B3017=PESQUISA!$B$4),ISNUMBER(SEARCH(PESQUISA!$B$3,D3017))),ROW()-1,"")</f>
        <v/>
      </c>
    </row>
    <row r="3018" spans="1:14" x14ac:dyDescent="0.3">
      <c r="A3018" t="s">
        <v>9126</v>
      </c>
      <c r="B3018" t="s">
        <v>29</v>
      </c>
      <c r="C3018" t="s">
        <v>9127</v>
      </c>
      <c r="D3018" t="s">
        <v>9128</v>
      </c>
      <c r="E3018" t="s">
        <v>60</v>
      </c>
      <c r="F3018" s="7">
        <v>54.77</v>
      </c>
      <c r="G3018" t="s">
        <v>33</v>
      </c>
      <c r="H3018" t="s">
        <v>34</v>
      </c>
      <c r="I3018" t="s">
        <v>9119</v>
      </c>
      <c r="L3018" s="8">
        <v>0.19589999999999999</v>
      </c>
      <c r="M3018" t="s">
        <v>36</v>
      </c>
      <c r="N3018" t="str">
        <f>IF(AND(PESQUISA!$B$3&lt;&gt;"",OR(PESQUISA!$B$4="TODAS",B3018=PESQUISA!$B$4),ISNUMBER(SEARCH(PESQUISA!$B$3,D3018))),ROW()-1,"")</f>
        <v/>
      </c>
    </row>
    <row r="3019" spans="1:14" x14ac:dyDescent="0.3">
      <c r="A3019" t="s">
        <v>9129</v>
      </c>
      <c r="B3019" t="s">
        <v>29</v>
      </c>
      <c r="C3019" t="s">
        <v>9130</v>
      </c>
      <c r="D3019" t="s">
        <v>9131</v>
      </c>
      <c r="E3019" t="s">
        <v>60</v>
      </c>
      <c r="G3019" t="s">
        <v>33</v>
      </c>
      <c r="H3019" t="s">
        <v>34</v>
      </c>
      <c r="I3019" t="s">
        <v>9119</v>
      </c>
      <c r="M3019" t="s">
        <v>53</v>
      </c>
      <c r="N3019" t="str">
        <f>IF(AND(PESQUISA!$B$3&lt;&gt;"",OR(PESQUISA!$B$4="TODAS",B3019=PESQUISA!$B$4),ISNUMBER(SEARCH(PESQUISA!$B$3,D3019))),ROW()-1,"")</f>
        <v/>
      </c>
    </row>
    <row r="3020" spans="1:14" x14ac:dyDescent="0.3">
      <c r="A3020" t="s">
        <v>9132</v>
      </c>
      <c r="B3020" t="s">
        <v>29</v>
      </c>
      <c r="C3020" t="s">
        <v>9133</v>
      </c>
      <c r="D3020" t="s">
        <v>9134</v>
      </c>
      <c r="E3020" t="s">
        <v>60</v>
      </c>
      <c r="F3020" s="7">
        <v>117.38</v>
      </c>
      <c r="G3020" t="s">
        <v>33</v>
      </c>
      <c r="H3020" t="s">
        <v>34</v>
      </c>
      <c r="I3020" t="s">
        <v>9119</v>
      </c>
      <c r="L3020" s="8">
        <v>0</v>
      </c>
      <c r="M3020" t="s">
        <v>36</v>
      </c>
      <c r="N3020" t="str">
        <f>IF(AND(PESQUISA!$B$3&lt;&gt;"",OR(PESQUISA!$B$4="TODAS",B3020=PESQUISA!$B$4),ISNUMBER(SEARCH(PESQUISA!$B$3,D3020))),ROW()-1,"")</f>
        <v/>
      </c>
    </row>
    <row r="3021" spans="1:14" x14ac:dyDescent="0.3">
      <c r="A3021" t="s">
        <v>9135</v>
      </c>
      <c r="B3021" t="s">
        <v>29</v>
      </c>
      <c r="C3021" t="s">
        <v>9136</v>
      </c>
      <c r="D3021" t="s">
        <v>9137</v>
      </c>
      <c r="E3021" t="s">
        <v>60</v>
      </c>
      <c r="F3021" s="7">
        <v>71.66</v>
      </c>
      <c r="G3021" t="s">
        <v>33</v>
      </c>
      <c r="H3021" t="s">
        <v>34</v>
      </c>
      <c r="I3021" t="s">
        <v>9119</v>
      </c>
      <c r="L3021" s="8">
        <v>0.1497</v>
      </c>
      <c r="M3021" t="s">
        <v>36</v>
      </c>
      <c r="N3021" t="str">
        <f>IF(AND(PESQUISA!$B$3&lt;&gt;"",OR(PESQUISA!$B$4="TODAS",B3021=PESQUISA!$B$4),ISNUMBER(SEARCH(PESQUISA!$B$3,D3021))),ROW()-1,"")</f>
        <v/>
      </c>
    </row>
    <row r="3022" spans="1:14" x14ac:dyDescent="0.3">
      <c r="A3022" t="s">
        <v>9138</v>
      </c>
      <c r="B3022" t="s">
        <v>29</v>
      </c>
      <c r="C3022" t="s">
        <v>9139</v>
      </c>
      <c r="D3022" t="s">
        <v>9140</v>
      </c>
      <c r="E3022" t="s">
        <v>60</v>
      </c>
      <c r="F3022" s="7">
        <v>63.45</v>
      </c>
      <c r="G3022" t="s">
        <v>33</v>
      </c>
      <c r="H3022" t="s">
        <v>34</v>
      </c>
      <c r="I3022" t="s">
        <v>9119</v>
      </c>
      <c r="L3022" s="8">
        <v>0.1691</v>
      </c>
      <c r="M3022" t="s">
        <v>36</v>
      </c>
      <c r="N3022" t="str">
        <f>IF(AND(PESQUISA!$B$3&lt;&gt;"",OR(PESQUISA!$B$4="TODAS",B3022=PESQUISA!$B$4),ISNUMBER(SEARCH(PESQUISA!$B$3,D3022))),ROW()-1,"")</f>
        <v/>
      </c>
    </row>
    <row r="3023" spans="1:14" x14ac:dyDescent="0.3">
      <c r="A3023" t="s">
        <v>9141</v>
      </c>
      <c r="B3023" t="s">
        <v>29</v>
      </c>
      <c r="C3023" t="s">
        <v>9142</v>
      </c>
      <c r="D3023" t="s">
        <v>9143</v>
      </c>
      <c r="E3023" t="s">
        <v>60</v>
      </c>
      <c r="F3023" s="7">
        <v>127.38</v>
      </c>
      <c r="G3023" t="s">
        <v>33</v>
      </c>
      <c r="H3023" t="s">
        <v>34</v>
      </c>
      <c r="I3023" t="s">
        <v>9119</v>
      </c>
      <c r="L3023" s="8">
        <v>0</v>
      </c>
      <c r="M3023" t="s">
        <v>36</v>
      </c>
      <c r="N3023" t="str">
        <f>IF(AND(PESQUISA!$B$3&lt;&gt;"",OR(PESQUISA!$B$4="TODAS",B3023=PESQUISA!$B$4),ISNUMBER(SEARCH(PESQUISA!$B$3,D3023))),ROW()-1,"")</f>
        <v/>
      </c>
    </row>
    <row r="3024" spans="1:14" x14ac:dyDescent="0.3">
      <c r="A3024" t="s">
        <v>9144</v>
      </c>
      <c r="B3024" t="s">
        <v>29</v>
      </c>
      <c r="C3024" t="s">
        <v>9145</v>
      </c>
      <c r="D3024" t="s">
        <v>9146</v>
      </c>
      <c r="E3024" t="s">
        <v>60</v>
      </c>
      <c r="F3024" s="7">
        <v>135.58000000000001</v>
      </c>
      <c r="G3024" t="s">
        <v>33</v>
      </c>
      <c r="H3024" t="s">
        <v>34</v>
      </c>
      <c r="I3024" t="s">
        <v>9119</v>
      </c>
      <c r="L3024" s="8">
        <v>0</v>
      </c>
      <c r="M3024" t="s">
        <v>36</v>
      </c>
      <c r="N3024" t="str">
        <f>IF(AND(PESQUISA!$B$3&lt;&gt;"",OR(PESQUISA!$B$4="TODAS",B3024=PESQUISA!$B$4),ISNUMBER(SEARCH(PESQUISA!$B$3,D3024))),ROW()-1,"")</f>
        <v/>
      </c>
    </row>
    <row r="3025" spans="1:14" x14ac:dyDescent="0.3">
      <c r="A3025" t="s">
        <v>9147</v>
      </c>
      <c r="B3025" t="s">
        <v>29</v>
      </c>
      <c r="C3025" t="s">
        <v>9148</v>
      </c>
      <c r="D3025" t="s">
        <v>9149</v>
      </c>
      <c r="E3025" t="s">
        <v>60</v>
      </c>
      <c r="F3025" s="7">
        <v>132.16999999999999</v>
      </c>
      <c r="G3025" t="s">
        <v>33</v>
      </c>
      <c r="H3025" t="s">
        <v>34</v>
      </c>
      <c r="I3025" t="s">
        <v>9119</v>
      </c>
      <c r="L3025" s="8">
        <v>8.1199999999999994E-2</v>
      </c>
      <c r="M3025" t="s">
        <v>36</v>
      </c>
      <c r="N3025" t="str">
        <f>IF(AND(PESQUISA!$B$3&lt;&gt;"",OR(PESQUISA!$B$4="TODAS",B3025=PESQUISA!$B$4),ISNUMBER(SEARCH(PESQUISA!$B$3,D3025))),ROW()-1,"")</f>
        <v/>
      </c>
    </row>
    <row r="3026" spans="1:14" x14ac:dyDescent="0.3">
      <c r="A3026" t="s">
        <v>9150</v>
      </c>
      <c r="B3026" t="s">
        <v>29</v>
      </c>
      <c r="C3026" t="s">
        <v>9151</v>
      </c>
      <c r="D3026" t="s">
        <v>9152</v>
      </c>
      <c r="E3026" t="s">
        <v>60</v>
      </c>
      <c r="F3026" s="7">
        <v>130.99</v>
      </c>
      <c r="G3026" t="s">
        <v>33</v>
      </c>
      <c r="H3026" t="s">
        <v>34</v>
      </c>
      <c r="I3026" t="s">
        <v>9119</v>
      </c>
      <c r="L3026" s="8">
        <v>8.1900000000000001E-2</v>
      </c>
      <c r="M3026" t="s">
        <v>36</v>
      </c>
      <c r="N3026" t="str">
        <f>IF(AND(PESQUISA!$B$3&lt;&gt;"",OR(PESQUISA!$B$4="TODAS",B3026=PESQUISA!$B$4),ISNUMBER(SEARCH(PESQUISA!$B$3,D3026))),ROW()-1,"")</f>
        <v/>
      </c>
    </row>
    <row r="3027" spans="1:14" x14ac:dyDescent="0.3">
      <c r="A3027" t="s">
        <v>9153</v>
      </c>
      <c r="B3027" t="s">
        <v>29</v>
      </c>
      <c r="C3027" t="s">
        <v>9154</v>
      </c>
      <c r="D3027" t="s">
        <v>9155</v>
      </c>
      <c r="E3027" t="s">
        <v>60</v>
      </c>
      <c r="F3027" s="7">
        <v>195.83</v>
      </c>
      <c r="G3027" t="s">
        <v>33</v>
      </c>
      <c r="H3027" t="s">
        <v>34</v>
      </c>
      <c r="I3027" t="s">
        <v>9119</v>
      </c>
      <c r="L3027" s="8">
        <v>0</v>
      </c>
      <c r="M3027" t="s">
        <v>36</v>
      </c>
      <c r="N3027" t="str">
        <f>IF(AND(PESQUISA!$B$3&lt;&gt;"",OR(PESQUISA!$B$4="TODAS",B3027=PESQUISA!$B$4),ISNUMBER(SEARCH(PESQUISA!$B$3,D3027))),ROW()-1,"")</f>
        <v/>
      </c>
    </row>
    <row r="3028" spans="1:14" x14ac:dyDescent="0.3">
      <c r="A3028" t="s">
        <v>9156</v>
      </c>
      <c r="B3028" t="s">
        <v>29</v>
      </c>
      <c r="C3028" t="s">
        <v>9157</v>
      </c>
      <c r="D3028" t="s">
        <v>9158</v>
      </c>
      <c r="E3028" t="s">
        <v>60</v>
      </c>
      <c r="F3028" s="7">
        <v>194.65</v>
      </c>
      <c r="G3028" t="s">
        <v>33</v>
      </c>
      <c r="H3028" t="s">
        <v>34</v>
      </c>
      <c r="I3028" t="s">
        <v>9119</v>
      </c>
      <c r="L3028" s="8">
        <v>0</v>
      </c>
      <c r="M3028" t="s">
        <v>36</v>
      </c>
      <c r="N3028" t="str">
        <f>IF(AND(PESQUISA!$B$3&lt;&gt;"",OR(PESQUISA!$B$4="TODAS",B3028=PESQUISA!$B$4),ISNUMBER(SEARCH(PESQUISA!$B$3,D3028))),ROW()-1,"")</f>
        <v/>
      </c>
    </row>
    <row r="3029" spans="1:14" x14ac:dyDescent="0.3">
      <c r="A3029" t="s">
        <v>9159</v>
      </c>
      <c r="B3029" t="s">
        <v>29</v>
      </c>
      <c r="C3029" t="s">
        <v>9160</v>
      </c>
      <c r="D3029" t="s">
        <v>9161</v>
      </c>
      <c r="E3029" t="s">
        <v>60</v>
      </c>
      <c r="F3029" s="7">
        <v>170.95</v>
      </c>
      <c r="G3029" t="s">
        <v>33</v>
      </c>
      <c r="H3029" t="s">
        <v>34</v>
      </c>
      <c r="I3029" t="s">
        <v>9119</v>
      </c>
      <c r="L3029" s="8">
        <v>5.9999999999999995E-4</v>
      </c>
      <c r="M3029" t="s">
        <v>36</v>
      </c>
      <c r="N3029" t="str">
        <f>IF(AND(PESQUISA!$B$3&lt;&gt;"",OR(PESQUISA!$B$4="TODAS",B3029=PESQUISA!$B$4),ISNUMBER(SEARCH(PESQUISA!$B$3,D3029))),ROW()-1,"")</f>
        <v/>
      </c>
    </row>
    <row r="3030" spans="1:14" x14ac:dyDescent="0.3">
      <c r="A3030" t="s">
        <v>9162</v>
      </c>
      <c r="B3030" t="s">
        <v>29</v>
      </c>
      <c r="C3030" t="s">
        <v>9163</v>
      </c>
      <c r="D3030" t="s">
        <v>9164</v>
      </c>
      <c r="E3030" t="s">
        <v>60</v>
      </c>
      <c r="F3030" s="7">
        <v>192.44</v>
      </c>
      <c r="G3030" t="s">
        <v>33</v>
      </c>
      <c r="H3030" t="s">
        <v>34</v>
      </c>
      <c r="I3030" t="s">
        <v>9119</v>
      </c>
      <c r="L3030" s="8">
        <v>0</v>
      </c>
      <c r="M3030" t="s">
        <v>36</v>
      </c>
      <c r="N3030" t="str">
        <f>IF(AND(PESQUISA!$B$3&lt;&gt;"",OR(PESQUISA!$B$4="TODAS",B3030=PESQUISA!$B$4),ISNUMBER(SEARCH(PESQUISA!$B$3,D3030))),ROW()-1,"")</f>
        <v/>
      </c>
    </row>
    <row r="3031" spans="1:14" x14ac:dyDescent="0.3">
      <c r="A3031" t="s">
        <v>9165</v>
      </c>
      <c r="B3031" t="s">
        <v>29</v>
      </c>
      <c r="C3031" t="s">
        <v>9166</v>
      </c>
      <c r="D3031" t="s">
        <v>9167</v>
      </c>
      <c r="E3031" t="s">
        <v>60</v>
      </c>
      <c r="F3031" s="7">
        <v>254.49</v>
      </c>
      <c r="G3031" t="s">
        <v>33</v>
      </c>
      <c r="H3031" t="s">
        <v>34</v>
      </c>
      <c r="I3031" t="s">
        <v>9119</v>
      </c>
      <c r="L3031" s="8">
        <v>0.18179999999999999</v>
      </c>
      <c r="M3031" t="s">
        <v>36</v>
      </c>
      <c r="N3031" t="str">
        <f>IF(AND(PESQUISA!$B$3&lt;&gt;"",OR(PESQUISA!$B$4="TODAS",B3031=PESQUISA!$B$4),ISNUMBER(SEARCH(PESQUISA!$B$3,D3031))),ROW()-1,"")</f>
        <v/>
      </c>
    </row>
    <row r="3032" spans="1:14" x14ac:dyDescent="0.3">
      <c r="A3032" t="s">
        <v>9168</v>
      </c>
      <c r="B3032" t="s">
        <v>29</v>
      </c>
      <c r="C3032" t="s">
        <v>9169</v>
      </c>
      <c r="D3032" t="s">
        <v>9170</v>
      </c>
      <c r="E3032" t="s">
        <v>60</v>
      </c>
      <c r="F3032" s="7">
        <v>257.12</v>
      </c>
      <c r="G3032" t="s">
        <v>33</v>
      </c>
      <c r="H3032" t="s">
        <v>34</v>
      </c>
      <c r="I3032" t="s">
        <v>9119</v>
      </c>
      <c r="L3032" s="8">
        <v>0.17960000000000001</v>
      </c>
      <c r="M3032" t="s">
        <v>36</v>
      </c>
      <c r="N3032" t="str">
        <f>IF(AND(PESQUISA!$B$3&lt;&gt;"",OR(PESQUISA!$B$4="TODAS",B3032=PESQUISA!$B$4),ISNUMBER(SEARCH(PESQUISA!$B$3,D3032))),ROW()-1,"")</f>
        <v/>
      </c>
    </row>
    <row r="3033" spans="1:14" x14ac:dyDescent="0.3">
      <c r="A3033" t="s">
        <v>9171</v>
      </c>
      <c r="B3033" t="s">
        <v>29</v>
      </c>
      <c r="C3033" t="s">
        <v>9172</v>
      </c>
      <c r="D3033" t="s">
        <v>9173</v>
      </c>
      <c r="E3033" t="s">
        <v>60</v>
      </c>
      <c r="F3033" s="7">
        <v>230.54</v>
      </c>
      <c r="G3033" t="s">
        <v>33</v>
      </c>
      <c r="H3033" t="s">
        <v>34</v>
      </c>
      <c r="I3033" t="s">
        <v>9119</v>
      </c>
      <c r="L3033" s="8">
        <v>0.20080000000000001</v>
      </c>
      <c r="M3033" t="s">
        <v>36</v>
      </c>
      <c r="N3033" t="str">
        <f>IF(AND(PESQUISA!$B$3&lt;&gt;"",OR(PESQUISA!$B$4="TODAS",B3033=PESQUISA!$B$4),ISNUMBER(SEARCH(PESQUISA!$B$3,D3033))),ROW()-1,"")</f>
        <v/>
      </c>
    </row>
    <row r="3034" spans="1:14" x14ac:dyDescent="0.3">
      <c r="A3034" t="s">
        <v>9174</v>
      </c>
      <c r="B3034" t="s">
        <v>29</v>
      </c>
      <c r="C3034" t="s">
        <v>9175</v>
      </c>
      <c r="D3034" t="s">
        <v>9176</v>
      </c>
      <c r="E3034" t="s">
        <v>60</v>
      </c>
      <c r="F3034" s="7">
        <v>245.42</v>
      </c>
      <c r="G3034" t="s">
        <v>33</v>
      </c>
      <c r="H3034" t="s">
        <v>34</v>
      </c>
      <c r="I3034" t="s">
        <v>9119</v>
      </c>
      <c r="L3034" s="8">
        <v>0.18820000000000001</v>
      </c>
      <c r="M3034" t="s">
        <v>36</v>
      </c>
      <c r="N3034" t="str">
        <f>IF(AND(PESQUISA!$B$3&lt;&gt;"",OR(PESQUISA!$B$4="TODAS",B3034=PESQUISA!$B$4),ISNUMBER(SEARCH(PESQUISA!$B$3,D3034))),ROW()-1,"")</f>
        <v/>
      </c>
    </row>
    <row r="3035" spans="1:14" x14ac:dyDescent="0.3">
      <c r="A3035" t="s">
        <v>9177</v>
      </c>
      <c r="B3035" t="s">
        <v>29</v>
      </c>
      <c r="C3035" t="s">
        <v>9178</v>
      </c>
      <c r="D3035" t="s">
        <v>9179</v>
      </c>
      <c r="E3035" t="s">
        <v>60</v>
      </c>
      <c r="F3035" s="7">
        <v>192.92</v>
      </c>
      <c r="G3035" t="s">
        <v>33</v>
      </c>
      <c r="H3035" t="s">
        <v>34</v>
      </c>
      <c r="I3035" t="s">
        <v>9119</v>
      </c>
      <c r="L3035" s="8">
        <v>5.6099999999999997E-2</v>
      </c>
      <c r="M3035" t="s">
        <v>36</v>
      </c>
      <c r="N3035" t="str">
        <f>IF(AND(PESQUISA!$B$3&lt;&gt;"",OR(PESQUISA!$B$4="TODAS",B3035=PESQUISA!$B$4),ISNUMBER(SEARCH(PESQUISA!$B$3,D3035))),ROW()-1,"")</f>
        <v/>
      </c>
    </row>
    <row r="3036" spans="1:14" x14ac:dyDescent="0.3">
      <c r="A3036" t="s">
        <v>9180</v>
      </c>
      <c r="B3036" t="s">
        <v>29</v>
      </c>
      <c r="C3036" t="s">
        <v>9181</v>
      </c>
      <c r="D3036" t="s">
        <v>9182</v>
      </c>
      <c r="E3036" t="s">
        <v>60</v>
      </c>
      <c r="F3036" s="7">
        <v>216.94</v>
      </c>
      <c r="G3036" t="s">
        <v>33</v>
      </c>
      <c r="H3036" t="s">
        <v>34</v>
      </c>
      <c r="I3036" t="s">
        <v>9119</v>
      </c>
      <c r="L3036" s="8">
        <v>4.9500000000000002E-2</v>
      </c>
      <c r="M3036" t="s">
        <v>36</v>
      </c>
      <c r="N3036" t="str">
        <f>IF(AND(PESQUISA!$B$3&lt;&gt;"",OR(PESQUISA!$B$4="TODAS",B3036=PESQUISA!$B$4),ISNUMBER(SEARCH(PESQUISA!$B$3,D3036))),ROW()-1,"")</f>
        <v/>
      </c>
    </row>
    <row r="3037" spans="1:14" x14ac:dyDescent="0.3">
      <c r="A3037" t="s">
        <v>9183</v>
      </c>
      <c r="B3037" t="s">
        <v>29</v>
      </c>
      <c r="C3037" t="s">
        <v>9184</v>
      </c>
      <c r="D3037" t="s">
        <v>9185</v>
      </c>
      <c r="E3037" t="s">
        <v>60</v>
      </c>
      <c r="F3037" s="7">
        <v>182.12</v>
      </c>
      <c r="G3037" t="s">
        <v>33</v>
      </c>
      <c r="H3037" t="s">
        <v>34</v>
      </c>
      <c r="I3037" t="s">
        <v>9119</v>
      </c>
      <c r="L3037" s="8">
        <v>5.9499999999999997E-2</v>
      </c>
      <c r="M3037" t="s">
        <v>36</v>
      </c>
      <c r="N3037" t="str">
        <f>IF(AND(PESQUISA!$B$3&lt;&gt;"",OR(PESQUISA!$B$4="TODAS",B3037=PESQUISA!$B$4),ISNUMBER(SEARCH(PESQUISA!$B$3,D3037))),ROW()-1,"")</f>
        <v/>
      </c>
    </row>
    <row r="3038" spans="1:14" x14ac:dyDescent="0.3">
      <c r="A3038" t="s">
        <v>9186</v>
      </c>
      <c r="B3038" t="s">
        <v>29</v>
      </c>
      <c r="C3038" t="s">
        <v>9187</v>
      </c>
      <c r="D3038" t="s">
        <v>9188</v>
      </c>
      <c r="E3038" t="s">
        <v>60</v>
      </c>
      <c r="F3038" s="7">
        <v>203.62</v>
      </c>
      <c r="G3038" t="s">
        <v>33</v>
      </c>
      <c r="H3038" t="s">
        <v>34</v>
      </c>
      <c r="I3038" t="s">
        <v>9119</v>
      </c>
      <c r="L3038" s="8">
        <v>5.2699999999999997E-2</v>
      </c>
      <c r="M3038" t="s">
        <v>36</v>
      </c>
      <c r="N3038" t="str">
        <f>IF(AND(PESQUISA!$B$3&lt;&gt;"",OR(PESQUISA!$B$4="TODAS",B3038=PESQUISA!$B$4),ISNUMBER(SEARCH(PESQUISA!$B$3,D3038))),ROW()-1,"")</f>
        <v/>
      </c>
    </row>
    <row r="3039" spans="1:14" x14ac:dyDescent="0.3">
      <c r="A3039" t="s">
        <v>9189</v>
      </c>
      <c r="B3039" t="s">
        <v>29</v>
      </c>
      <c r="C3039" t="s">
        <v>9190</v>
      </c>
      <c r="D3039" t="s">
        <v>9191</v>
      </c>
      <c r="E3039" t="s">
        <v>60</v>
      </c>
      <c r="F3039" s="7">
        <v>274.01</v>
      </c>
      <c r="G3039" t="s">
        <v>33</v>
      </c>
      <c r="H3039" t="s">
        <v>34</v>
      </c>
      <c r="I3039" t="s">
        <v>9119</v>
      </c>
      <c r="L3039" s="8">
        <v>2.9999999999999997E-4</v>
      </c>
      <c r="M3039" t="s">
        <v>36</v>
      </c>
      <c r="N3039" t="str">
        <f>IF(AND(PESQUISA!$B$3&lt;&gt;"",OR(PESQUISA!$B$4="TODAS",B3039=PESQUISA!$B$4),ISNUMBER(SEARCH(PESQUISA!$B$3,D3039))),ROW()-1,"")</f>
        <v/>
      </c>
    </row>
    <row r="3040" spans="1:14" x14ac:dyDescent="0.3">
      <c r="A3040" t="s">
        <v>9192</v>
      </c>
      <c r="B3040" t="s">
        <v>29</v>
      </c>
      <c r="C3040" t="s">
        <v>9193</v>
      </c>
      <c r="D3040" t="s">
        <v>9194</v>
      </c>
      <c r="E3040" t="s">
        <v>60</v>
      </c>
      <c r="F3040" s="7">
        <v>287.22000000000003</v>
      </c>
      <c r="G3040" t="s">
        <v>33</v>
      </c>
      <c r="H3040" t="s">
        <v>34</v>
      </c>
      <c r="I3040" t="s">
        <v>9119</v>
      </c>
      <c r="L3040" s="8">
        <v>0</v>
      </c>
      <c r="M3040" t="s">
        <v>36</v>
      </c>
      <c r="N3040" t="str">
        <f>IF(AND(PESQUISA!$B$3&lt;&gt;"",OR(PESQUISA!$B$4="TODAS",B3040=PESQUISA!$B$4),ISNUMBER(SEARCH(PESQUISA!$B$3,D3040))),ROW()-1,"")</f>
        <v/>
      </c>
    </row>
    <row r="3041" spans="1:14" x14ac:dyDescent="0.3">
      <c r="A3041" t="s">
        <v>9195</v>
      </c>
      <c r="B3041" t="s">
        <v>29</v>
      </c>
      <c r="C3041" t="s">
        <v>9196</v>
      </c>
      <c r="D3041" t="s">
        <v>9197</v>
      </c>
      <c r="E3041" t="s">
        <v>60</v>
      </c>
      <c r="F3041" s="7">
        <v>252.4</v>
      </c>
      <c r="G3041" t="s">
        <v>33</v>
      </c>
      <c r="H3041" t="s">
        <v>34</v>
      </c>
      <c r="I3041" t="s">
        <v>9119</v>
      </c>
      <c r="L3041" s="8">
        <v>4.0000000000000002E-4</v>
      </c>
      <c r="M3041" t="s">
        <v>36</v>
      </c>
      <c r="N3041" t="str">
        <f>IF(AND(PESQUISA!$B$3&lt;&gt;"",OR(PESQUISA!$B$4="TODAS",B3041=PESQUISA!$B$4),ISNUMBER(SEARCH(PESQUISA!$B$3,D3041))),ROW()-1,"")</f>
        <v/>
      </c>
    </row>
    <row r="3042" spans="1:14" x14ac:dyDescent="0.3">
      <c r="A3042" t="s">
        <v>9198</v>
      </c>
      <c r="B3042" t="s">
        <v>29</v>
      </c>
      <c r="C3042" t="s">
        <v>9199</v>
      </c>
      <c r="D3042" t="s">
        <v>9200</v>
      </c>
      <c r="E3042" t="s">
        <v>60</v>
      </c>
      <c r="F3042" s="7">
        <v>273.91000000000003</v>
      </c>
      <c r="G3042" t="s">
        <v>33</v>
      </c>
      <c r="H3042" t="s">
        <v>34</v>
      </c>
      <c r="I3042" t="s">
        <v>9119</v>
      </c>
      <c r="L3042" s="8">
        <v>0</v>
      </c>
      <c r="M3042" t="s">
        <v>36</v>
      </c>
      <c r="N3042" t="str">
        <f>IF(AND(PESQUISA!$B$3&lt;&gt;"",OR(PESQUISA!$B$4="TODAS",B3042=PESQUISA!$B$4),ISNUMBER(SEARCH(PESQUISA!$B$3,D3042))),ROW()-1,"")</f>
        <v/>
      </c>
    </row>
    <row r="3043" spans="1:14" x14ac:dyDescent="0.3">
      <c r="A3043" t="s">
        <v>9201</v>
      </c>
      <c r="B3043" t="s">
        <v>29</v>
      </c>
      <c r="C3043" t="s">
        <v>9202</v>
      </c>
      <c r="D3043" t="s">
        <v>9203</v>
      </c>
      <c r="E3043" t="s">
        <v>60</v>
      </c>
      <c r="F3043" s="7">
        <v>54.79</v>
      </c>
      <c r="G3043" t="s">
        <v>33</v>
      </c>
      <c r="H3043" t="s">
        <v>34</v>
      </c>
      <c r="I3043" t="s">
        <v>9119</v>
      </c>
      <c r="L3043" s="8">
        <v>0</v>
      </c>
      <c r="M3043" t="s">
        <v>36</v>
      </c>
      <c r="N3043" t="str">
        <f>IF(AND(PESQUISA!$B$3&lt;&gt;"",OR(PESQUISA!$B$4="TODAS",B3043=PESQUISA!$B$4),ISNUMBER(SEARCH(PESQUISA!$B$3,D3043))),ROW()-1,"")</f>
        <v/>
      </c>
    </row>
    <row r="3044" spans="1:14" x14ac:dyDescent="0.3">
      <c r="A3044" t="s">
        <v>9204</v>
      </c>
      <c r="B3044" t="s">
        <v>29</v>
      </c>
      <c r="C3044" t="s">
        <v>9205</v>
      </c>
      <c r="D3044" t="s">
        <v>9206</v>
      </c>
      <c r="E3044" t="s">
        <v>60</v>
      </c>
      <c r="F3044" s="7">
        <v>36.21</v>
      </c>
      <c r="G3044" t="s">
        <v>33</v>
      </c>
      <c r="H3044" t="s">
        <v>34</v>
      </c>
      <c r="I3044" t="s">
        <v>9119</v>
      </c>
      <c r="L3044" s="8">
        <v>0</v>
      </c>
      <c r="M3044" t="s">
        <v>36</v>
      </c>
      <c r="N3044" t="str">
        <f>IF(AND(PESQUISA!$B$3&lt;&gt;"",OR(PESQUISA!$B$4="TODAS",B3044=PESQUISA!$B$4),ISNUMBER(SEARCH(PESQUISA!$B$3,D3044))),ROW()-1,"")</f>
        <v/>
      </c>
    </row>
    <row r="3045" spans="1:14" x14ac:dyDescent="0.3">
      <c r="A3045" t="s">
        <v>9207</v>
      </c>
      <c r="B3045" t="s">
        <v>29</v>
      </c>
      <c r="C3045" t="s">
        <v>9208</v>
      </c>
      <c r="D3045" t="s">
        <v>9209</v>
      </c>
      <c r="E3045" t="s">
        <v>60</v>
      </c>
      <c r="F3045" s="7">
        <v>90.66</v>
      </c>
      <c r="G3045" t="s">
        <v>33</v>
      </c>
      <c r="H3045" t="s">
        <v>34</v>
      </c>
      <c r="I3045" t="s">
        <v>9119</v>
      </c>
      <c r="L3045" s="8">
        <v>0.50939999999999996</v>
      </c>
      <c r="M3045" t="s">
        <v>36</v>
      </c>
      <c r="N3045" t="str">
        <f>IF(AND(PESQUISA!$B$3&lt;&gt;"",OR(PESQUISA!$B$4="TODAS",B3045=PESQUISA!$B$4),ISNUMBER(SEARCH(PESQUISA!$B$3,D3045))),ROW()-1,"")</f>
        <v/>
      </c>
    </row>
    <row r="3046" spans="1:14" x14ac:dyDescent="0.3">
      <c r="A3046" t="s">
        <v>9210</v>
      </c>
      <c r="B3046" t="s">
        <v>29</v>
      </c>
      <c r="C3046" t="s">
        <v>9211</v>
      </c>
      <c r="D3046" t="s">
        <v>9212</v>
      </c>
      <c r="E3046" t="s">
        <v>60</v>
      </c>
      <c r="F3046" s="7">
        <v>100.48</v>
      </c>
      <c r="G3046" t="s">
        <v>33</v>
      </c>
      <c r="H3046" t="s">
        <v>34</v>
      </c>
      <c r="I3046" t="s">
        <v>9119</v>
      </c>
      <c r="L3046" s="8">
        <v>0.45960000000000001</v>
      </c>
      <c r="M3046" t="s">
        <v>36</v>
      </c>
      <c r="N3046" t="str">
        <f>IF(AND(PESQUISA!$B$3&lt;&gt;"",OR(PESQUISA!$B$4="TODAS",B3046=PESQUISA!$B$4),ISNUMBER(SEARCH(PESQUISA!$B$3,D3046))),ROW()-1,"")</f>
        <v/>
      </c>
    </row>
    <row r="3047" spans="1:14" x14ac:dyDescent="0.3">
      <c r="A3047" t="s">
        <v>9213</v>
      </c>
      <c r="B3047" t="s">
        <v>29</v>
      </c>
      <c r="C3047" t="s">
        <v>9214</v>
      </c>
      <c r="D3047" t="s">
        <v>9215</v>
      </c>
      <c r="E3047" t="s">
        <v>60</v>
      </c>
      <c r="F3047" s="7">
        <v>56.51</v>
      </c>
      <c r="G3047" t="s">
        <v>33</v>
      </c>
      <c r="H3047" t="s">
        <v>34</v>
      </c>
      <c r="I3047" t="s">
        <v>9119</v>
      </c>
      <c r="L3047" s="8">
        <v>0.18990000000000001</v>
      </c>
      <c r="M3047" t="s">
        <v>36</v>
      </c>
      <c r="N3047" t="str">
        <f>IF(AND(PESQUISA!$B$3&lt;&gt;"",OR(PESQUISA!$B$4="TODAS",B3047=PESQUISA!$B$4),ISNUMBER(SEARCH(PESQUISA!$B$3,D3047))),ROW()-1,"")</f>
        <v/>
      </c>
    </row>
    <row r="3048" spans="1:14" x14ac:dyDescent="0.3">
      <c r="A3048" t="s">
        <v>9216</v>
      </c>
      <c r="B3048" t="s">
        <v>29</v>
      </c>
      <c r="C3048" t="s">
        <v>9217</v>
      </c>
      <c r="D3048" t="s">
        <v>9218</v>
      </c>
      <c r="E3048" t="s">
        <v>60</v>
      </c>
      <c r="F3048" s="7">
        <v>64.72</v>
      </c>
      <c r="G3048" t="s">
        <v>33</v>
      </c>
      <c r="H3048" t="s">
        <v>34</v>
      </c>
      <c r="I3048" t="s">
        <v>9119</v>
      </c>
      <c r="L3048" s="8">
        <v>0.1658</v>
      </c>
      <c r="M3048" t="s">
        <v>36</v>
      </c>
      <c r="N3048" t="str">
        <f>IF(AND(PESQUISA!$B$3&lt;&gt;"",OR(PESQUISA!$B$4="TODAS",B3048=PESQUISA!$B$4),ISNUMBER(SEARCH(PESQUISA!$B$3,D3048))),ROW()-1,"")</f>
        <v/>
      </c>
    </row>
    <row r="3049" spans="1:14" x14ac:dyDescent="0.3">
      <c r="A3049" t="s">
        <v>9219</v>
      </c>
      <c r="B3049" t="s">
        <v>29</v>
      </c>
      <c r="C3049" t="s">
        <v>9220</v>
      </c>
      <c r="D3049" t="s">
        <v>9221</v>
      </c>
      <c r="E3049" t="s">
        <v>60</v>
      </c>
      <c r="F3049" s="7">
        <v>123.35</v>
      </c>
      <c r="G3049" t="s">
        <v>33</v>
      </c>
      <c r="H3049" t="s">
        <v>34</v>
      </c>
      <c r="I3049" t="s">
        <v>9119</v>
      </c>
      <c r="L3049" s="8">
        <v>0</v>
      </c>
      <c r="M3049" t="s">
        <v>36</v>
      </c>
      <c r="N3049" t="str">
        <f>IF(AND(PESQUISA!$B$3&lt;&gt;"",OR(PESQUISA!$B$4="TODAS",B3049=PESQUISA!$B$4),ISNUMBER(SEARCH(PESQUISA!$B$3,D3049))),ROW()-1,"")</f>
        <v/>
      </c>
    </row>
    <row r="3050" spans="1:14" x14ac:dyDescent="0.3">
      <c r="A3050" t="s">
        <v>9222</v>
      </c>
      <c r="B3050" t="s">
        <v>29</v>
      </c>
      <c r="C3050" t="s">
        <v>9223</v>
      </c>
      <c r="D3050" t="s">
        <v>9224</v>
      </c>
      <c r="E3050" t="s">
        <v>60</v>
      </c>
      <c r="F3050" s="7">
        <v>131.55000000000001</v>
      </c>
      <c r="G3050" t="s">
        <v>33</v>
      </c>
      <c r="H3050" t="s">
        <v>34</v>
      </c>
      <c r="I3050" t="s">
        <v>9119</v>
      </c>
      <c r="L3050" s="8">
        <v>0</v>
      </c>
      <c r="M3050" t="s">
        <v>36</v>
      </c>
      <c r="N3050" t="str">
        <f>IF(AND(PESQUISA!$B$3&lt;&gt;"",OR(PESQUISA!$B$4="TODAS",B3050=PESQUISA!$B$4),ISNUMBER(SEARCH(PESQUISA!$B$3,D3050))),ROW()-1,"")</f>
        <v/>
      </c>
    </row>
    <row r="3051" spans="1:14" x14ac:dyDescent="0.3">
      <c r="A3051" t="s">
        <v>9225</v>
      </c>
      <c r="B3051" t="s">
        <v>29</v>
      </c>
      <c r="C3051" t="s">
        <v>9226</v>
      </c>
      <c r="D3051" t="s">
        <v>9227</v>
      </c>
      <c r="E3051" t="s">
        <v>376</v>
      </c>
      <c r="F3051" s="7">
        <v>286.52999999999997</v>
      </c>
      <c r="G3051" t="s">
        <v>33</v>
      </c>
      <c r="H3051" t="s">
        <v>34</v>
      </c>
      <c r="I3051" t="s">
        <v>9119</v>
      </c>
      <c r="L3051" s="8">
        <v>0</v>
      </c>
      <c r="M3051" t="s">
        <v>36</v>
      </c>
      <c r="N3051" t="str">
        <f>IF(AND(PESQUISA!$B$3&lt;&gt;"",OR(PESQUISA!$B$4="TODAS",B3051=PESQUISA!$B$4),ISNUMBER(SEARCH(PESQUISA!$B$3,D3051))),ROW()-1,"")</f>
        <v/>
      </c>
    </row>
    <row r="3052" spans="1:14" x14ac:dyDescent="0.3">
      <c r="A3052" t="s">
        <v>9228</v>
      </c>
      <c r="B3052" t="s">
        <v>29</v>
      </c>
      <c r="C3052" t="s">
        <v>9229</v>
      </c>
      <c r="D3052" t="s">
        <v>9230</v>
      </c>
      <c r="E3052" t="s">
        <v>376</v>
      </c>
      <c r="F3052" s="7">
        <v>273</v>
      </c>
      <c r="G3052" t="s">
        <v>33</v>
      </c>
      <c r="H3052" t="s">
        <v>34</v>
      </c>
      <c r="I3052" t="s">
        <v>9119</v>
      </c>
      <c r="L3052" s="8">
        <v>0</v>
      </c>
      <c r="M3052" t="s">
        <v>36</v>
      </c>
      <c r="N3052" t="str">
        <f>IF(AND(PESQUISA!$B$3&lt;&gt;"",OR(PESQUISA!$B$4="TODAS",B3052=PESQUISA!$B$4),ISNUMBER(SEARCH(PESQUISA!$B$3,D3052))),ROW()-1,"")</f>
        <v/>
      </c>
    </row>
    <row r="3053" spans="1:14" x14ac:dyDescent="0.3">
      <c r="A3053" t="s">
        <v>9231</v>
      </c>
      <c r="B3053" t="s">
        <v>29</v>
      </c>
      <c r="C3053" t="s">
        <v>9232</v>
      </c>
      <c r="D3053" t="s">
        <v>9233</v>
      </c>
      <c r="E3053" t="s">
        <v>376</v>
      </c>
      <c r="F3053" s="7">
        <v>218.36</v>
      </c>
      <c r="G3053" t="s">
        <v>33</v>
      </c>
      <c r="H3053" t="s">
        <v>34</v>
      </c>
      <c r="I3053" t="s">
        <v>9119</v>
      </c>
      <c r="L3053" s="8">
        <v>0</v>
      </c>
      <c r="M3053" t="s">
        <v>36</v>
      </c>
      <c r="N3053" t="str">
        <f>IF(AND(PESQUISA!$B$3&lt;&gt;"",OR(PESQUISA!$B$4="TODAS",B3053=PESQUISA!$B$4),ISNUMBER(SEARCH(PESQUISA!$B$3,D3053))),ROW()-1,"")</f>
        <v/>
      </c>
    </row>
    <row r="3054" spans="1:14" x14ac:dyDescent="0.3">
      <c r="A3054" t="s">
        <v>9234</v>
      </c>
      <c r="B3054" t="s">
        <v>29</v>
      </c>
      <c r="C3054" t="s">
        <v>9235</v>
      </c>
      <c r="D3054" t="s">
        <v>9236</v>
      </c>
      <c r="E3054" t="s">
        <v>376</v>
      </c>
      <c r="F3054" s="7">
        <v>204.83</v>
      </c>
      <c r="G3054" t="s">
        <v>33</v>
      </c>
      <c r="H3054" t="s">
        <v>34</v>
      </c>
      <c r="I3054" t="s">
        <v>9119</v>
      </c>
      <c r="L3054" s="8">
        <v>0</v>
      </c>
      <c r="M3054" t="s">
        <v>36</v>
      </c>
      <c r="N3054" t="str">
        <f>IF(AND(PESQUISA!$B$3&lt;&gt;"",OR(PESQUISA!$B$4="TODAS",B3054=PESQUISA!$B$4),ISNUMBER(SEARCH(PESQUISA!$B$3,D3054))),ROW()-1,"")</f>
        <v/>
      </c>
    </row>
    <row r="3055" spans="1:14" x14ac:dyDescent="0.3">
      <c r="A3055" t="s">
        <v>9237</v>
      </c>
      <c r="B3055" t="s">
        <v>29</v>
      </c>
      <c r="C3055" t="s">
        <v>9238</v>
      </c>
      <c r="D3055" t="s">
        <v>9239</v>
      </c>
      <c r="E3055" t="s">
        <v>32</v>
      </c>
      <c r="G3055" t="s">
        <v>33</v>
      </c>
      <c r="H3055" t="s">
        <v>34</v>
      </c>
      <c r="I3055" t="s">
        <v>9119</v>
      </c>
      <c r="M3055" t="s">
        <v>53</v>
      </c>
      <c r="N3055" t="str">
        <f>IF(AND(PESQUISA!$B$3&lt;&gt;"",OR(PESQUISA!$B$4="TODAS",B3055=PESQUISA!$B$4),ISNUMBER(SEARCH(PESQUISA!$B$3,D3055))),ROW()-1,"")</f>
        <v/>
      </c>
    </row>
    <row r="3056" spans="1:14" x14ac:dyDescent="0.3">
      <c r="A3056" t="s">
        <v>9240</v>
      </c>
      <c r="B3056" t="s">
        <v>29</v>
      </c>
      <c r="C3056" t="s">
        <v>9241</v>
      </c>
      <c r="D3056" t="s">
        <v>9242</v>
      </c>
      <c r="E3056" t="s">
        <v>32</v>
      </c>
      <c r="F3056" s="7">
        <v>10.01</v>
      </c>
      <c r="G3056" t="s">
        <v>33</v>
      </c>
      <c r="H3056" t="s">
        <v>34</v>
      </c>
      <c r="I3056" t="s">
        <v>9119</v>
      </c>
      <c r="L3056" s="8">
        <v>0</v>
      </c>
      <c r="M3056" t="s">
        <v>36</v>
      </c>
      <c r="N3056" t="str">
        <f>IF(AND(PESQUISA!$B$3&lt;&gt;"",OR(PESQUISA!$B$4="TODAS",B3056=PESQUISA!$B$4),ISNUMBER(SEARCH(PESQUISA!$B$3,D3056))),ROW()-1,"")</f>
        <v/>
      </c>
    </row>
    <row r="3057" spans="1:14" x14ac:dyDescent="0.3">
      <c r="A3057" t="s">
        <v>9243</v>
      </c>
      <c r="B3057" t="s">
        <v>29</v>
      </c>
      <c r="C3057" t="s">
        <v>9244</v>
      </c>
      <c r="D3057" t="s">
        <v>9245</v>
      </c>
      <c r="E3057" t="s">
        <v>32</v>
      </c>
      <c r="F3057" s="7">
        <v>19.66</v>
      </c>
      <c r="G3057" t="s">
        <v>33</v>
      </c>
      <c r="H3057" t="s">
        <v>34</v>
      </c>
      <c r="I3057" t="s">
        <v>9119</v>
      </c>
      <c r="L3057" s="8">
        <v>0</v>
      </c>
      <c r="M3057" t="s">
        <v>36</v>
      </c>
      <c r="N3057" t="str">
        <f>IF(AND(PESQUISA!$B$3&lt;&gt;"",OR(PESQUISA!$B$4="TODAS",B3057=PESQUISA!$B$4),ISNUMBER(SEARCH(PESQUISA!$B$3,D3057))),ROW()-1,"")</f>
        <v/>
      </c>
    </row>
    <row r="3058" spans="1:14" x14ac:dyDescent="0.3">
      <c r="A3058" t="s">
        <v>9246</v>
      </c>
      <c r="B3058" t="s">
        <v>29</v>
      </c>
      <c r="C3058" t="s">
        <v>9247</v>
      </c>
      <c r="D3058" t="s">
        <v>9248</v>
      </c>
      <c r="E3058" t="s">
        <v>32</v>
      </c>
      <c r="F3058" s="7">
        <v>23.46</v>
      </c>
      <c r="G3058" t="s">
        <v>33</v>
      </c>
      <c r="H3058" t="s">
        <v>34</v>
      </c>
      <c r="I3058" t="s">
        <v>9119</v>
      </c>
      <c r="L3058" s="8">
        <v>0</v>
      </c>
      <c r="M3058" t="s">
        <v>36</v>
      </c>
      <c r="N3058" t="str">
        <f>IF(AND(PESQUISA!$B$3&lt;&gt;"",OR(PESQUISA!$B$4="TODAS",B3058=PESQUISA!$B$4),ISNUMBER(SEARCH(PESQUISA!$B$3,D3058))),ROW()-1,"")</f>
        <v/>
      </c>
    </row>
    <row r="3059" spans="1:14" x14ac:dyDescent="0.3">
      <c r="A3059" t="s">
        <v>9249</v>
      </c>
      <c r="B3059" t="s">
        <v>29</v>
      </c>
      <c r="C3059" t="s">
        <v>9250</v>
      </c>
      <c r="D3059" t="s">
        <v>9251</v>
      </c>
      <c r="E3059" t="s">
        <v>32</v>
      </c>
      <c r="F3059" s="7">
        <v>7.32</v>
      </c>
      <c r="G3059" t="s">
        <v>33</v>
      </c>
      <c r="H3059" t="s">
        <v>34</v>
      </c>
      <c r="I3059" t="s">
        <v>9119</v>
      </c>
      <c r="L3059" s="8">
        <v>0</v>
      </c>
      <c r="M3059" t="s">
        <v>36</v>
      </c>
      <c r="N3059" t="str">
        <f>IF(AND(PESQUISA!$B$3&lt;&gt;"",OR(PESQUISA!$B$4="TODAS",B3059=PESQUISA!$B$4),ISNUMBER(SEARCH(PESQUISA!$B$3,D3059))),ROW()-1,"")</f>
        <v/>
      </c>
    </row>
    <row r="3060" spans="1:14" x14ac:dyDescent="0.3">
      <c r="A3060" t="s">
        <v>9252</v>
      </c>
      <c r="B3060" t="s">
        <v>29</v>
      </c>
      <c r="C3060" t="s">
        <v>9253</v>
      </c>
      <c r="D3060" t="s">
        <v>9254</v>
      </c>
      <c r="E3060" t="s">
        <v>40</v>
      </c>
      <c r="F3060" s="7">
        <v>89.94</v>
      </c>
      <c r="G3060" t="s">
        <v>33</v>
      </c>
      <c r="H3060" t="s">
        <v>34</v>
      </c>
      <c r="I3060" t="s">
        <v>9119</v>
      </c>
      <c r="L3060" s="8">
        <v>0</v>
      </c>
      <c r="M3060" t="s">
        <v>36</v>
      </c>
      <c r="N3060" t="str">
        <f>IF(AND(PESQUISA!$B$3&lt;&gt;"",OR(PESQUISA!$B$4="TODAS",B3060=PESQUISA!$B$4),ISNUMBER(SEARCH(PESQUISA!$B$3,D3060))),ROW()-1,"")</f>
        <v/>
      </c>
    </row>
    <row r="3061" spans="1:14" x14ac:dyDescent="0.3">
      <c r="A3061" t="s">
        <v>9255</v>
      </c>
      <c r="B3061" t="s">
        <v>29</v>
      </c>
      <c r="C3061" t="s">
        <v>9256</v>
      </c>
      <c r="D3061" t="s">
        <v>9257</v>
      </c>
      <c r="E3061" t="s">
        <v>40</v>
      </c>
      <c r="F3061" s="7">
        <v>68.55</v>
      </c>
      <c r="G3061" t="s">
        <v>33</v>
      </c>
      <c r="H3061" t="s">
        <v>34</v>
      </c>
      <c r="I3061" t="s">
        <v>9119</v>
      </c>
      <c r="L3061" s="8">
        <v>0</v>
      </c>
      <c r="M3061" t="s">
        <v>36</v>
      </c>
      <c r="N3061" t="str">
        <f>IF(AND(PESQUISA!$B$3&lt;&gt;"",OR(PESQUISA!$B$4="TODAS",B3061=PESQUISA!$B$4),ISNUMBER(SEARCH(PESQUISA!$B$3,D3061))),ROW()-1,"")</f>
        <v/>
      </c>
    </row>
    <row r="3062" spans="1:14" x14ac:dyDescent="0.3">
      <c r="A3062" t="s">
        <v>9258</v>
      </c>
      <c r="B3062" t="s">
        <v>29</v>
      </c>
      <c r="C3062" t="s">
        <v>9259</v>
      </c>
      <c r="D3062" t="s">
        <v>9260</v>
      </c>
      <c r="E3062" t="s">
        <v>40</v>
      </c>
      <c r="G3062" t="s">
        <v>33</v>
      </c>
      <c r="H3062" t="s">
        <v>34</v>
      </c>
      <c r="I3062" t="s">
        <v>9119</v>
      </c>
      <c r="M3062" t="s">
        <v>53</v>
      </c>
      <c r="N3062" t="str">
        <f>IF(AND(PESQUISA!$B$3&lt;&gt;"",OR(PESQUISA!$B$4="TODAS",B3062=PESQUISA!$B$4),ISNUMBER(SEARCH(PESQUISA!$B$3,D3062))),ROW()-1,"")</f>
        <v/>
      </c>
    </row>
    <row r="3063" spans="1:14" x14ac:dyDescent="0.3">
      <c r="A3063" t="s">
        <v>9261</v>
      </c>
      <c r="B3063" t="s">
        <v>29</v>
      </c>
      <c r="C3063" t="s">
        <v>9262</v>
      </c>
      <c r="D3063" t="s">
        <v>9263</v>
      </c>
      <c r="E3063" t="s">
        <v>40</v>
      </c>
      <c r="F3063" s="7">
        <v>27.74</v>
      </c>
      <c r="G3063" t="s">
        <v>33</v>
      </c>
      <c r="H3063" t="s">
        <v>34</v>
      </c>
      <c r="I3063" t="s">
        <v>9119</v>
      </c>
      <c r="L3063" s="8">
        <v>0</v>
      </c>
      <c r="M3063" t="s">
        <v>36</v>
      </c>
      <c r="N3063" t="str">
        <f>IF(AND(PESQUISA!$B$3&lt;&gt;"",OR(PESQUISA!$B$4="TODAS",B3063=PESQUISA!$B$4),ISNUMBER(SEARCH(PESQUISA!$B$3,D3063))),ROW()-1,"")</f>
        <v/>
      </c>
    </row>
    <row r="3064" spans="1:14" x14ac:dyDescent="0.3">
      <c r="A3064" t="s">
        <v>9264</v>
      </c>
      <c r="B3064" t="s">
        <v>29</v>
      </c>
      <c r="C3064" t="s">
        <v>9265</v>
      </c>
      <c r="D3064" t="s">
        <v>9266</v>
      </c>
      <c r="E3064" t="s">
        <v>60</v>
      </c>
      <c r="F3064" s="7">
        <v>52.55</v>
      </c>
      <c r="G3064" t="s">
        <v>33</v>
      </c>
      <c r="H3064" t="s">
        <v>34</v>
      </c>
      <c r="I3064" t="s">
        <v>9119</v>
      </c>
      <c r="L3064" s="8">
        <v>0.87880000000000003</v>
      </c>
      <c r="M3064" t="s">
        <v>36</v>
      </c>
      <c r="N3064" t="str">
        <f>IF(AND(PESQUISA!$B$3&lt;&gt;"",OR(PESQUISA!$B$4="TODAS",B3064=PESQUISA!$B$4),ISNUMBER(SEARCH(PESQUISA!$B$3,D3064))),ROW()-1,"")</f>
        <v/>
      </c>
    </row>
    <row r="3065" spans="1:14" x14ac:dyDescent="0.3">
      <c r="A3065" t="s">
        <v>9267</v>
      </c>
      <c r="B3065" t="s">
        <v>29</v>
      </c>
      <c r="C3065" t="s">
        <v>9268</v>
      </c>
      <c r="D3065" t="s">
        <v>9269</v>
      </c>
      <c r="E3065" t="s">
        <v>60</v>
      </c>
      <c r="F3065" s="7">
        <v>11.23</v>
      </c>
      <c r="G3065" t="s">
        <v>33</v>
      </c>
      <c r="H3065" t="s">
        <v>34</v>
      </c>
      <c r="I3065" t="s">
        <v>9119</v>
      </c>
      <c r="L3065" s="8">
        <v>0.95550000000000002</v>
      </c>
      <c r="M3065" t="s">
        <v>36</v>
      </c>
      <c r="N3065" t="str">
        <f>IF(AND(PESQUISA!$B$3&lt;&gt;"",OR(PESQUISA!$B$4="TODAS",B3065=PESQUISA!$B$4),ISNUMBER(SEARCH(PESQUISA!$B$3,D3065))),ROW()-1,"")</f>
        <v/>
      </c>
    </row>
    <row r="3066" spans="1:14" x14ac:dyDescent="0.3">
      <c r="A3066" t="s">
        <v>9270</v>
      </c>
      <c r="B3066" t="s">
        <v>29</v>
      </c>
      <c r="C3066" t="s">
        <v>9271</v>
      </c>
      <c r="D3066" t="s">
        <v>9272</v>
      </c>
      <c r="E3066" t="s">
        <v>60</v>
      </c>
      <c r="F3066" s="7">
        <v>73.84</v>
      </c>
      <c r="G3066" t="s">
        <v>33</v>
      </c>
      <c r="H3066" t="s">
        <v>34</v>
      </c>
      <c r="I3066" t="s">
        <v>9119</v>
      </c>
      <c r="L3066" s="8">
        <v>0</v>
      </c>
      <c r="M3066" t="s">
        <v>36</v>
      </c>
      <c r="N3066" t="str">
        <f>IF(AND(PESQUISA!$B$3&lt;&gt;"",OR(PESQUISA!$B$4="TODAS",B3066=PESQUISA!$B$4),ISNUMBER(SEARCH(PESQUISA!$B$3,D3066))),ROW()-1,"")</f>
        <v/>
      </c>
    </row>
    <row r="3067" spans="1:14" x14ac:dyDescent="0.3">
      <c r="A3067" t="s">
        <v>9273</v>
      </c>
      <c r="B3067" t="s">
        <v>29</v>
      </c>
      <c r="C3067" t="s">
        <v>9274</v>
      </c>
      <c r="D3067" t="s">
        <v>9275</v>
      </c>
      <c r="E3067" t="s">
        <v>32</v>
      </c>
      <c r="G3067" t="s">
        <v>33</v>
      </c>
      <c r="H3067" t="s">
        <v>34</v>
      </c>
      <c r="I3067" t="s">
        <v>9276</v>
      </c>
      <c r="M3067" t="s">
        <v>53</v>
      </c>
      <c r="N3067" t="str">
        <f>IF(AND(PESQUISA!$B$3&lt;&gt;"",OR(PESQUISA!$B$4="TODAS",B3067=PESQUISA!$B$4),ISNUMBER(SEARCH(PESQUISA!$B$3,D3067))),ROW()-1,"")</f>
        <v/>
      </c>
    </row>
    <row r="3068" spans="1:14" x14ac:dyDescent="0.3">
      <c r="A3068" t="s">
        <v>9277</v>
      </c>
      <c r="B3068" t="s">
        <v>29</v>
      </c>
      <c r="C3068" t="s">
        <v>9278</v>
      </c>
      <c r="D3068" t="s">
        <v>9279</v>
      </c>
      <c r="E3068" t="s">
        <v>32</v>
      </c>
      <c r="G3068" t="s">
        <v>33</v>
      </c>
      <c r="H3068" t="s">
        <v>34</v>
      </c>
      <c r="I3068" t="s">
        <v>9276</v>
      </c>
      <c r="M3068" t="s">
        <v>53</v>
      </c>
      <c r="N3068" t="str">
        <f>IF(AND(PESQUISA!$B$3&lt;&gt;"",OR(PESQUISA!$B$4="TODAS",B3068=PESQUISA!$B$4),ISNUMBER(SEARCH(PESQUISA!$B$3,D3068))),ROW()-1,"")</f>
        <v/>
      </c>
    </row>
    <row r="3069" spans="1:14" x14ac:dyDescent="0.3">
      <c r="A3069" t="s">
        <v>9280</v>
      </c>
      <c r="B3069" t="s">
        <v>29</v>
      </c>
      <c r="C3069" t="s">
        <v>9281</v>
      </c>
      <c r="D3069" t="s">
        <v>9282</v>
      </c>
      <c r="E3069" t="s">
        <v>32</v>
      </c>
      <c r="G3069" t="s">
        <v>33</v>
      </c>
      <c r="H3069" t="s">
        <v>34</v>
      </c>
      <c r="I3069" t="s">
        <v>9276</v>
      </c>
      <c r="M3069" t="s">
        <v>53</v>
      </c>
      <c r="N3069" t="str">
        <f>IF(AND(PESQUISA!$B$3&lt;&gt;"",OR(PESQUISA!$B$4="TODAS",B3069=PESQUISA!$B$4),ISNUMBER(SEARCH(PESQUISA!$B$3,D3069))),ROW()-1,"")</f>
        <v/>
      </c>
    </row>
    <row r="3070" spans="1:14" x14ac:dyDescent="0.3">
      <c r="A3070" t="s">
        <v>9283</v>
      </c>
      <c r="B3070" t="s">
        <v>29</v>
      </c>
      <c r="C3070" t="s">
        <v>9284</v>
      </c>
      <c r="D3070" t="s">
        <v>9285</v>
      </c>
      <c r="E3070" t="s">
        <v>32</v>
      </c>
      <c r="G3070" t="s">
        <v>33</v>
      </c>
      <c r="H3070" t="s">
        <v>34</v>
      </c>
      <c r="I3070" t="s">
        <v>9276</v>
      </c>
      <c r="M3070" t="s">
        <v>53</v>
      </c>
      <c r="N3070" t="str">
        <f>IF(AND(PESQUISA!$B$3&lt;&gt;"",OR(PESQUISA!$B$4="TODAS",B3070=PESQUISA!$B$4),ISNUMBER(SEARCH(PESQUISA!$B$3,D3070))),ROW()-1,"")</f>
        <v/>
      </c>
    </row>
    <row r="3071" spans="1:14" x14ac:dyDescent="0.3">
      <c r="A3071" t="s">
        <v>9286</v>
      </c>
      <c r="B3071" t="s">
        <v>29</v>
      </c>
      <c r="C3071" t="s">
        <v>9287</v>
      </c>
      <c r="D3071" t="s">
        <v>9288</v>
      </c>
      <c r="E3071" t="s">
        <v>32</v>
      </c>
      <c r="G3071" t="s">
        <v>33</v>
      </c>
      <c r="H3071" t="s">
        <v>34</v>
      </c>
      <c r="I3071" t="s">
        <v>9276</v>
      </c>
      <c r="M3071" t="s">
        <v>53</v>
      </c>
      <c r="N3071" t="str">
        <f>IF(AND(PESQUISA!$B$3&lt;&gt;"",OR(PESQUISA!$B$4="TODAS",B3071=PESQUISA!$B$4),ISNUMBER(SEARCH(PESQUISA!$B$3,D3071))),ROW()-1,"")</f>
        <v/>
      </c>
    </row>
    <row r="3072" spans="1:14" x14ac:dyDescent="0.3">
      <c r="A3072" t="s">
        <v>9289</v>
      </c>
      <c r="B3072" t="s">
        <v>29</v>
      </c>
      <c r="C3072" t="s">
        <v>9290</v>
      </c>
      <c r="D3072" t="s">
        <v>9291</v>
      </c>
      <c r="E3072" t="s">
        <v>32</v>
      </c>
      <c r="G3072" t="s">
        <v>33</v>
      </c>
      <c r="H3072" t="s">
        <v>34</v>
      </c>
      <c r="I3072" t="s">
        <v>9276</v>
      </c>
      <c r="M3072" t="s">
        <v>53</v>
      </c>
      <c r="N3072" t="str">
        <f>IF(AND(PESQUISA!$B$3&lt;&gt;"",OR(PESQUISA!$B$4="TODAS",B3072=PESQUISA!$B$4),ISNUMBER(SEARCH(PESQUISA!$B$3,D3072))),ROW()-1,"")</f>
        <v/>
      </c>
    </row>
    <row r="3073" spans="1:14" x14ac:dyDescent="0.3">
      <c r="A3073" t="s">
        <v>9292</v>
      </c>
      <c r="B3073" t="s">
        <v>29</v>
      </c>
      <c r="C3073" t="s">
        <v>9293</v>
      </c>
      <c r="D3073" t="s">
        <v>9294</v>
      </c>
      <c r="E3073" t="s">
        <v>32</v>
      </c>
      <c r="G3073" t="s">
        <v>33</v>
      </c>
      <c r="H3073" t="s">
        <v>34</v>
      </c>
      <c r="I3073" t="s">
        <v>9276</v>
      </c>
      <c r="M3073" t="s">
        <v>53</v>
      </c>
      <c r="N3073" t="str">
        <f>IF(AND(PESQUISA!$B$3&lt;&gt;"",OR(PESQUISA!$B$4="TODAS",B3073=PESQUISA!$B$4),ISNUMBER(SEARCH(PESQUISA!$B$3,D3073))),ROW()-1,"")</f>
        <v/>
      </c>
    </row>
    <row r="3074" spans="1:14" x14ac:dyDescent="0.3">
      <c r="A3074" t="s">
        <v>9295</v>
      </c>
      <c r="B3074" t="s">
        <v>29</v>
      </c>
      <c r="C3074" t="s">
        <v>9296</v>
      </c>
      <c r="D3074" t="s">
        <v>9297</v>
      </c>
      <c r="E3074" t="s">
        <v>40</v>
      </c>
      <c r="G3074" t="s">
        <v>33</v>
      </c>
      <c r="H3074" t="s">
        <v>34</v>
      </c>
      <c r="I3074" t="s">
        <v>9276</v>
      </c>
      <c r="M3074" t="s">
        <v>53</v>
      </c>
      <c r="N3074" t="str">
        <f>IF(AND(PESQUISA!$B$3&lt;&gt;"",OR(PESQUISA!$B$4="TODAS",B3074=PESQUISA!$B$4),ISNUMBER(SEARCH(PESQUISA!$B$3,D3074))),ROW()-1,"")</f>
        <v/>
      </c>
    </row>
    <row r="3075" spans="1:14" x14ac:dyDescent="0.3">
      <c r="A3075" t="s">
        <v>9298</v>
      </c>
      <c r="B3075" t="s">
        <v>29</v>
      </c>
      <c r="C3075" t="s">
        <v>9299</v>
      </c>
      <c r="D3075" t="s">
        <v>9300</v>
      </c>
      <c r="E3075" t="s">
        <v>40</v>
      </c>
      <c r="G3075" t="s">
        <v>33</v>
      </c>
      <c r="H3075" t="s">
        <v>34</v>
      </c>
      <c r="I3075" t="s">
        <v>9276</v>
      </c>
      <c r="M3075" t="s">
        <v>53</v>
      </c>
      <c r="N3075" t="str">
        <f>IF(AND(PESQUISA!$B$3&lt;&gt;"",OR(PESQUISA!$B$4="TODAS",B3075=PESQUISA!$B$4),ISNUMBER(SEARCH(PESQUISA!$B$3,D3075))),ROW()-1,"")</f>
        <v/>
      </c>
    </row>
    <row r="3076" spans="1:14" x14ac:dyDescent="0.3">
      <c r="A3076" t="s">
        <v>9301</v>
      </c>
      <c r="B3076" t="s">
        <v>29</v>
      </c>
      <c r="C3076" t="s">
        <v>9302</v>
      </c>
      <c r="D3076" t="s">
        <v>9303</v>
      </c>
      <c r="E3076" t="s">
        <v>40</v>
      </c>
      <c r="G3076" t="s">
        <v>33</v>
      </c>
      <c r="H3076" t="s">
        <v>34</v>
      </c>
      <c r="I3076" t="s">
        <v>9276</v>
      </c>
      <c r="M3076" t="s">
        <v>53</v>
      </c>
      <c r="N3076" t="str">
        <f>IF(AND(PESQUISA!$B$3&lt;&gt;"",OR(PESQUISA!$B$4="TODAS",B3076=PESQUISA!$B$4),ISNUMBER(SEARCH(PESQUISA!$B$3,D3076))),ROW()-1,"")</f>
        <v/>
      </c>
    </row>
    <row r="3077" spans="1:14" x14ac:dyDescent="0.3">
      <c r="A3077" t="s">
        <v>9304</v>
      </c>
      <c r="B3077" t="s">
        <v>29</v>
      </c>
      <c r="C3077" t="s">
        <v>9305</v>
      </c>
      <c r="D3077" t="s">
        <v>9306</v>
      </c>
      <c r="E3077" t="s">
        <v>40</v>
      </c>
      <c r="G3077" t="s">
        <v>33</v>
      </c>
      <c r="H3077" t="s">
        <v>34</v>
      </c>
      <c r="I3077" t="s">
        <v>9276</v>
      </c>
      <c r="M3077" t="s">
        <v>53</v>
      </c>
      <c r="N3077" t="str">
        <f>IF(AND(PESQUISA!$B$3&lt;&gt;"",OR(PESQUISA!$B$4="TODAS",B3077=PESQUISA!$B$4),ISNUMBER(SEARCH(PESQUISA!$B$3,D3077))),ROW()-1,"")</f>
        <v/>
      </c>
    </row>
    <row r="3078" spans="1:14" x14ac:dyDescent="0.3">
      <c r="A3078" t="s">
        <v>9307</v>
      </c>
      <c r="B3078" t="s">
        <v>29</v>
      </c>
      <c r="C3078" t="s">
        <v>9308</v>
      </c>
      <c r="D3078" t="s">
        <v>9309</v>
      </c>
      <c r="E3078" t="s">
        <v>40</v>
      </c>
      <c r="G3078" t="s">
        <v>33</v>
      </c>
      <c r="H3078" t="s">
        <v>34</v>
      </c>
      <c r="I3078" t="s">
        <v>9276</v>
      </c>
      <c r="M3078" t="s">
        <v>53</v>
      </c>
      <c r="N3078" t="str">
        <f>IF(AND(PESQUISA!$B$3&lt;&gt;"",OR(PESQUISA!$B$4="TODAS",B3078=PESQUISA!$B$4),ISNUMBER(SEARCH(PESQUISA!$B$3,D3078))),ROW()-1,"")</f>
        <v/>
      </c>
    </row>
    <row r="3079" spans="1:14" x14ac:dyDescent="0.3">
      <c r="A3079" t="s">
        <v>9310</v>
      </c>
      <c r="B3079" t="s">
        <v>29</v>
      </c>
      <c r="C3079" t="s">
        <v>9311</v>
      </c>
      <c r="D3079" t="s">
        <v>9312</v>
      </c>
      <c r="E3079" t="s">
        <v>40</v>
      </c>
      <c r="G3079" t="s">
        <v>33</v>
      </c>
      <c r="H3079" t="s">
        <v>34</v>
      </c>
      <c r="I3079" t="s">
        <v>9276</v>
      </c>
      <c r="M3079" t="s">
        <v>53</v>
      </c>
      <c r="N3079" t="str">
        <f>IF(AND(PESQUISA!$B$3&lt;&gt;"",OR(PESQUISA!$B$4="TODAS",B3079=PESQUISA!$B$4),ISNUMBER(SEARCH(PESQUISA!$B$3,D3079))),ROW()-1,"")</f>
        <v/>
      </c>
    </row>
    <row r="3080" spans="1:14" x14ac:dyDescent="0.3">
      <c r="A3080" t="s">
        <v>9313</v>
      </c>
      <c r="B3080" t="s">
        <v>29</v>
      </c>
      <c r="C3080" t="s">
        <v>9314</v>
      </c>
      <c r="D3080" t="s">
        <v>9315</v>
      </c>
      <c r="E3080" t="s">
        <v>40</v>
      </c>
      <c r="G3080" t="s">
        <v>33</v>
      </c>
      <c r="H3080" t="s">
        <v>34</v>
      </c>
      <c r="I3080" t="s">
        <v>9276</v>
      </c>
      <c r="M3080" t="s">
        <v>53</v>
      </c>
      <c r="N3080" t="str">
        <f>IF(AND(PESQUISA!$B$3&lt;&gt;"",OR(PESQUISA!$B$4="TODAS",B3080=PESQUISA!$B$4),ISNUMBER(SEARCH(PESQUISA!$B$3,D3080))),ROW()-1,"")</f>
        <v/>
      </c>
    </row>
    <row r="3081" spans="1:14" x14ac:dyDescent="0.3">
      <c r="A3081" t="s">
        <v>9316</v>
      </c>
      <c r="B3081" t="s">
        <v>29</v>
      </c>
      <c r="C3081" t="s">
        <v>9317</v>
      </c>
      <c r="D3081" t="s">
        <v>9318</v>
      </c>
      <c r="E3081" t="s">
        <v>40</v>
      </c>
      <c r="G3081" t="s">
        <v>33</v>
      </c>
      <c r="H3081" t="s">
        <v>34</v>
      </c>
      <c r="I3081" t="s">
        <v>9276</v>
      </c>
      <c r="M3081" t="s">
        <v>53</v>
      </c>
      <c r="N3081" t="str">
        <f>IF(AND(PESQUISA!$B$3&lt;&gt;"",OR(PESQUISA!$B$4="TODAS",B3081=PESQUISA!$B$4),ISNUMBER(SEARCH(PESQUISA!$B$3,D3081))),ROW()-1,"")</f>
        <v/>
      </c>
    </row>
    <row r="3082" spans="1:14" x14ac:dyDescent="0.3">
      <c r="A3082" t="s">
        <v>9319</v>
      </c>
      <c r="B3082" t="s">
        <v>29</v>
      </c>
      <c r="C3082" t="s">
        <v>9320</v>
      </c>
      <c r="D3082" t="s">
        <v>9321</v>
      </c>
      <c r="E3082" t="s">
        <v>32</v>
      </c>
      <c r="G3082" t="s">
        <v>33</v>
      </c>
      <c r="H3082" t="s">
        <v>34</v>
      </c>
      <c r="I3082" t="s">
        <v>9276</v>
      </c>
      <c r="M3082" t="s">
        <v>53</v>
      </c>
      <c r="N3082" t="str">
        <f>IF(AND(PESQUISA!$B$3&lt;&gt;"",OR(PESQUISA!$B$4="TODAS",B3082=PESQUISA!$B$4),ISNUMBER(SEARCH(PESQUISA!$B$3,D3082))),ROW()-1,"")</f>
        <v/>
      </c>
    </row>
    <row r="3083" spans="1:14" x14ac:dyDescent="0.3">
      <c r="A3083" t="s">
        <v>9322</v>
      </c>
      <c r="B3083" t="s">
        <v>29</v>
      </c>
      <c r="C3083" t="s">
        <v>9323</v>
      </c>
      <c r="D3083" t="s">
        <v>9324</v>
      </c>
      <c r="E3083" t="s">
        <v>32</v>
      </c>
      <c r="G3083" t="s">
        <v>33</v>
      </c>
      <c r="H3083" t="s">
        <v>34</v>
      </c>
      <c r="I3083" t="s">
        <v>9276</v>
      </c>
      <c r="M3083" t="s">
        <v>53</v>
      </c>
      <c r="N3083" t="str">
        <f>IF(AND(PESQUISA!$B$3&lt;&gt;"",OR(PESQUISA!$B$4="TODAS",B3083=PESQUISA!$B$4),ISNUMBER(SEARCH(PESQUISA!$B$3,D3083))),ROW()-1,"")</f>
        <v/>
      </c>
    </row>
    <row r="3084" spans="1:14" x14ac:dyDescent="0.3">
      <c r="A3084" t="s">
        <v>9325</v>
      </c>
      <c r="B3084" t="s">
        <v>29</v>
      </c>
      <c r="C3084" t="s">
        <v>9326</v>
      </c>
      <c r="D3084" t="s">
        <v>9327</v>
      </c>
      <c r="E3084" t="s">
        <v>32</v>
      </c>
      <c r="G3084" t="s">
        <v>33</v>
      </c>
      <c r="H3084" t="s">
        <v>34</v>
      </c>
      <c r="I3084" t="s">
        <v>9276</v>
      </c>
      <c r="M3084" t="s">
        <v>53</v>
      </c>
      <c r="N3084" t="str">
        <f>IF(AND(PESQUISA!$B$3&lt;&gt;"",OR(PESQUISA!$B$4="TODAS",B3084=PESQUISA!$B$4),ISNUMBER(SEARCH(PESQUISA!$B$3,D3084))),ROW()-1,"")</f>
        <v/>
      </c>
    </row>
    <row r="3085" spans="1:14" x14ac:dyDescent="0.3">
      <c r="A3085" t="s">
        <v>9328</v>
      </c>
      <c r="B3085" t="s">
        <v>29</v>
      </c>
      <c r="C3085" t="s">
        <v>9329</v>
      </c>
      <c r="D3085" t="s">
        <v>9330</v>
      </c>
      <c r="E3085" t="s">
        <v>32</v>
      </c>
      <c r="G3085" t="s">
        <v>33</v>
      </c>
      <c r="H3085" t="s">
        <v>34</v>
      </c>
      <c r="I3085" t="s">
        <v>9276</v>
      </c>
      <c r="M3085" t="s">
        <v>53</v>
      </c>
      <c r="N3085" t="str">
        <f>IF(AND(PESQUISA!$B$3&lt;&gt;"",OR(PESQUISA!$B$4="TODAS",B3085=PESQUISA!$B$4),ISNUMBER(SEARCH(PESQUISA!$B$3,D3085))),ROW()-1,"")</f>
        <v/>
      </c>
    </row>
    <row r="3086" spans="1:14" x14ac:dyDescent="0.3">
      <c r="A3086" t="s">
        <v>9331</v>
      </c>
      <c r="B3086" t="s">
        <v>29</v>
      </c>
      <c r="C3086" t="s">
        <v>9332</v>
      </c>
      <c r="D3086" t="s">
        <v>9333</v>
      </c>
      <c r="E3086" t="s">
        <v>32</v>
      </c>
      <c r="G3086" t="s">
        <v>33</v>
      </c>
      <c r="H3086" t="s">
        <v>34</v>
      </c>
      <c r="I3086" t="s">
        <v>9276</v>
      </c>
      <c r="M3086" t="s">
        <v>53</v>
      </c>
      <c r="N3086" t="str">
        <f>IF(AND(PESQUISA!$B$3&lt;&gt;"",OR(PESQUISA!$B$4="TODAS",B3086=PESQUISA!$B$4),ISNUMBER(SEARCH(PESQUISA!$B$3,D3086))),ROW()-1,"")</f>
        <v/>
      </c>
    </row>
    <row r="3087" spans="1:14" x14ac:dyDescent="0.3">
      <c r="A3087" t="s">
        <v>9334</v>
      </c>
      <c r="B3087" t="s">
        <v>29</v>
      </c>
      <c r="C3087" t="s">
        <v>9335</v>
      </c>
      <c r="D3087" t="s">
        <v>9336</v>
      </c>
      <c r="E3087" t="s">
        <v>32</v>
      </c>
      <c r="G3087" t="s">
        <v>33</v>
      </c>
      <c r="H3087" t="s">
        <v>34</v>
      </c>
      <c r="I3087" t="s">
        <v>9276</v>
      </c>
      <c r="M3087" t="s">
        <v>53</v>
      </c>
      <c r="N3087" t="str">
        <f>IF(AND(PESQUISA!$B$3&lt;&gt;"",OR(PESQUISA!$B$4="TODAS",B3087=PESQUISA!$B$4),ISNUMBER(SEARCH(PESQUISA!$B$3,D3087))),ROW()-1,"")</f>
        <v/>
      </c>
    </row>
    <row r="3088" spans="1:14" x14ac:dyDescent="0.3">
      <c r="A3088" t="s">
        <v>9337</v>
      </c>
      <c r="B3088" t="s">
        <v>29</v>
      </c>
      <c r="C3088" t="s">
        <v>9338</v>
      </c>
      <c r="D3088" t="s">
        <v>9339</v>
      </c>
      <c r="E3088" t="s">
        <v>32</v>
      </c>
      <c r="G3088" t="s">
        <v>33</v>
      </c>
      <c r="H3088" t="s">
        <v>34</v>
      </c>
      <c r="I3088" t="s">
        <v>9276</v>
      </c>
      <c r="M3088" t="s">
        <v>53</v>
      </c>
      <c r="N3088" t="str">
        <f>IF(AND(PESQUISA!$B$3&lt;&gt;"",OR(PESQUISA!$B$4="TODAS",B3088=PESQUISA!$B$4),ISNUMBER(SEARCH(PESQUISA!$B$3,D3088))),ROW()-1,"")</f>
        <v/>
      </c>
    </row>
    <row r="3089" spans="1:14" x14ac:dyDescent="0.3">
      <c r="A3089" t="s">
        <v>9340</v>
      </c>
      <c r="B3089" t="s">
        <v>29</v>
      </c>
      <c r="C3089" t="s">
        <v>9341</v>
      </c>
      <c r="D3089" t="s">
        <v>9342</v>
      </c>
      <c r="E3089" t="s">
        <v>32</v>
      </c>
      <c r="G3089" t="s">
        <v>33</v>
      </c>
      <c r="H3089" t="s">
        <v>34</v>
      </c>
      <c r="I3089" t="s">
        <v>9276</v>
      </c>
      <c r="M3089" t="s">
        <v>53</v>
      </c>
      <c r="N3089" t="str">
        <f>IF(AND(PESQUISA!$B$3&lt;&gt;"",OR(PESQUISA!$B$4="TODAS",B3089=PESQUISA!$B$4),ISNUMBER(SEARCH(PESQUISA!$B$3,D3089))),ROW()-1,"")</f>
        <v/>
      </c>
    </row>
    <row r="3090" spans="1:14" x14ac:dyDescent="0.3">
      <c r="A3090" t="s">
        <v>9343</v>
      </c>
      <c r="B3090" t="s">
        <v>29</v>
      </c>
      <c r="C3090" t="s">
        <v>9344</v>
      </c>
      <c r="D3090" t="s">
        <v>9345</v>
      </c>
      <c r="E3090" t="s">
        <v>32</v>
      </c>
      <c r="G3090" t="s">
        <v>33</v>
      </c>
      <c r="H3090" t="s">
        <v>34</v>
      </c>
      <c r="I3090" t="s">
        <v>9276</v>
      </c>
      <c r="M3090" t="s">
        <v>53</v>
      </c>
      <c r="N3090" t="str">
        <f>IF(AND(PESQUISA!$B$3&lt;&gt;"",OR(PESQUISA!$B$4="TODAS",B3090=PESQUISA!$B$4),ISNUMBER(SEARCH(PESQUISA!$B$3,D3090))),ROW()-1,"")</f>
        <v/>
      </c>
    </row>
    <row r="3091" spans="1:14" x14ac:dyDescent="0.3">
      <c r="A3091" t="s">
        <v>9346</v>
      </c>
      <c r="B3091" t="s">
        <v>29</v>
      </c>
      <c r="C3091" t="s">
        <v>9347</v>
      </c>
      <c r="D3091" t="s">
        <v>9348</v>
      </c>
      <c r="E3091" t="s">
        <v>32</v>
      </c>
      <c r="G3091" t="s">
        <v>33</v>
      </c>
      <c r="H3091" t="s">
        <v>34</v>
      </c>
      <c r="I3091" t="s">
        <v>9276</v>
      </c>
      <c r="M3091" t="s">
        <v>53</v>
      </c>
      <c r="N3091" t="str">
        <f>IF(AND(PESQUISA!$B$3&lt;&gt;"",OR(PESQUISA!$B$4="TODAS",B3091=PESQUISA!$B$4),ISNUMBER(SEARCH(PESQUISA!$B$3,D3091))),ROW()-1,"")</f>
        <v/>
      </c>
    </row>
    <row r="3092" spans="1:14" x14ac:dyDescent="0.3">
      <c r="A3092" t="s">
        <v>9349</v>
      </c>
      <c r="B3092" t="s">
        <v>29</v>
      </c>
      <c r="C3092" t="s">
        <v>9350</v>
      </c>
      <c r="D3092" t="s">
        <v>9351</v>
      </c>
      <c r="E3092" t="s">
        <v>32</v>
      </c>
      <c r="G3092" t="s">
        <v>33</v>
      </c>
      <c r="H3092" t="s">
        <v>34</v>
      </c>
      <c r="I3092" t="s">
        <v>9276</v>
      </c>
      <c r="M3092" t="s">
        <v>53</v>
      </c>
      <c r="N3092" t="str">
        <f>IF(AND(PESQUISA!$B$3&lt;&gt;"",OR(PESQUISA!$B$4="TODAS",B3092=PESQUISA!$B$4),ISNUMBER(SEARCH(PESQUISA!$B$3,D3092))),ROW()-1,"")</f>
        <v/>
      </c>
    </row>
    <row r="3093" spans="1:14" x14ac:dyDescent="0.3">
      <c r="A3093" t="s">
        <v>9352</v>
      </c>
      <c r="B3093" t="s">
        <v>29</v>
      </c>
      <c r="C3093" t="s">
        <v>9353</v>
      </c>
      <c r="D3093" t="s">
        <v>9354</v>
      </c>
      <c r="E3093" t="s">
        <v>32</v>
      </c>
      <c r="G3093" t="s">
        <v>33</v>
      </c>
      <c r="H3093" t="s">
        <v>34</v>
      </c>
      <c r="I3093" t="s">
        <v>9276</v>
      </c>
      <c r="M3093" t="s">
        <v>53</v>
      </c>
      <c r="N3093" t="str">
        <f>IF(AND(PESQUISA!$B$3&lt;&gt;"",OR(PESQUISA!$B$4="TODAS",B3093=PESQUISA!$B$4),ISNUMBER(SEARCH(PESQUISA!$B$3,D3093))),ROW()-1,"")</f>
        <v/>
      </c>
    </row>
    <row r="3094" spans="1:14" x14ac:dyDescent="0.3">
      <c r="A3094" t="s">
        <v>9355</v>
      </c>
      <c r="B3094" t="s">
        <v>29</v>
      </c>
      <c r="C3094" t="s">
        <v>9356</v>
      </c>
      <c r="D3094" t="s">
        <v>9357</v>
      </c>
      <c r="E3094" t="s">
        <v>60</v>
      </c>
      <c r="G3094" t="s">
        <v>33</v>
      </c>
      <c r="H3094" t="s">
        <v>34</v>
      </c>
      <c r="I3094" t="s">
        <v>9276</v>
      </c>
      <c r="M3094" t="s">
        <v>53</v>
      </c>
      <c r="N3094" t="str">
        <f>IF(AND(PESQUISA!$B$3&lt;&gt;"",OR(PESQUISA!$B$4="TODAS",B3094=PESQUISA!$B$4),ISNUMBER(SEARCH(PESQUISA!$B$3,D3094))),ROW()-1,"")</f>
        <v/>
      </c>
    </row>
    <row r="3095" spans="1:14" x14ac:dyDescent="0.3">
      <c r="A3095" t="s">
        <v>9358</v>
      </c>
      <c r="B3095" t="s">
        <v>29</v>
      </c>
      <c r="C3095" t="s">
        <v>9359</v>
      </c>
      <c r="D3095" t="s">
        <v>9360</v>
      </c>
      <c r="E3095" t="s">
        <v>60</v>
      </c>
      <c r="G3095" t="s">
        <v>33</v>
      </c>
      <c r="H3095" t="s">
        <v>34</v>
      </c>
      <c r="I3095" t="s">
        <v>9276</v>
      </c>
      <c r="M3095" t="s">
        <v>53</v>
      </c>
      <c r="N3095" t="str">
        <f>IF(AND(PESQUISA!$B$3&lt;&gt;"",OR(PESQUISA!$B$4="TODAS",B3095=PESQUISA!$B$4),ISNUMBER(SEARCH(PESQUISA!$B$3,D3095))),ROW()-1,"")</f>
        <v/>
      </c>
    </row>
    <row r="3096" spans="1:14" x14ac:dyDescent="0.3">
      <c r="A3096" t="s">
        <v>9361</v>
      </c>
      <c r="B3096" t="s">
        <v>29</v>
      </c>
      <c r="C3096" t="s">
        <v>9362</v>
      </c>
      <c r="D3096" t="s">
        <v>9363</v>
      </c>
      <c r="E3096" t="s">
        <v>60</v>
      </c>
      <c r="G3096" t="s">
        <v>33</v>
      </c>
      <c r="H3096" t="s">
        <v>34</v>
      </c>
      <c r="I3096" t="s">
        <v>9276</v>
      </c>
      <c r="M3096" t="s">
        <v>53</v>
      </c>
      <c r="N3096" t="str">
        <f>IF(AND(PESQUISA!$B$3&lt;&gt;"",OR(PESQUISA!$B$4="TODAS",B3096=PESQUISA!$B$4),ISNUMBER(SEARCH(PESQUISA!$B$3,D3096))),ROW()-1,"")</f>
        <v/>
      </c>
    </row>
    <row r="3097" spans="1:14" x14ac:dyDescent="0.3">
      <c r="A3097" t="s">
        <v>9364</v>
      </c>
      <c r="B3097" t="s">
        <v>29</v>
      </c>
      <c r="C3097" t="s">
        <v>9365</v>
      </c>
      <c r="D3097" t="s">
        <v>9366</v>
      </c>
      <c r="E3097" t="s">
        <v>60</v>
      </c>
      <c r="G3097" t="s">
        <v>33</v>
      </c>
      <c r="H3097" t="s">
        <v>34</v>
      </c>
      <c r="I3097" t="s">
        <v>9276</v>
      </c>
      <c r="M3097" t="s">
        <v>53</v>
      </c>
      <c r="N3097" t="str">
        <f>IF(AND(PESQUISA!$B$3&lt;&gt;"",OR(PESQUISA!$B$4="TODAS",B3097=PESQUISA!$B$4),ISNUMBER(SEARCH(PESQUISA!$B$3,D3097))),ROW()-1,"")</f>
        <v/>
      </c>
    </row>
    <row r="3098" spans="1:14" x14ac:dyDescent="0.3">
      <c r="A3098" t="s">
        <v>9367</v>
      </c>
      <c r="B3098" t="s">
        <v>29</v>
      </c>
      <c r="C3098" t="s">
        <v>9368</v>
      </c>
      <c r="D3098" t="s">
        <v>9369</v>
      </c>
      <c r="E3098" t="s">
        <v>60</v>
      </c>
      <c r="G3098" t="s">
        <v>33</v>
      </c>
      <c r="H3098" t="s">
        <v>34</v>
      </c>
      <c r="I3098" t="s">
        <v>9276</v>
      </c>
      <c r="M3098" t="s">
        <v>53</v>
      </c>
      <c r="N3098" t="str">
        <f>IF(AND(PESQUISA!$B$3&lt;&gt;"",OR(PESQUISA!$B$4="TODAS",B3098=PESQUISA!$B$4),ISNUMBER(SEARCH(PESQUISA!$B$3,D3098))),ROW()-1,"")</f>
        <v/>
      </c>
    </row>
    <row r="3099" spans="1:14" x14ac:dyDescent="0.3">
      <c r="A3099" t="s">
        <v>9370</v>
      </c>
      <c r="B3099" t="s">
        <v>29</v>
      </c>
      <c r="C3099" t="s">
        <v>9371</v>
      </c>
      <c r="D3099" t="s">
        <v>9372</v>
      </c>
      <c r="E3099" t="s">
        <v>60</v>
      </c>
      <c r="G3099" t="s">
        <v>33</v>
      </c>
      <c r="H3099" t="s">
        <v>34</v>
      </c>
      <c r="I3099" t="s">
        <v>9276</v>
      </c>
      <c r="M3099" t="s">
        <v>53</v>
      </c>
      <c r="N3099" t="str">
        <f>IF(AND(PESQUISA!$B$3&lt;&gt;"",OR(PESQUISA!$B$4="TODAS",B3099=PESQUISA!$B$4),ISNUMBER(SEARCH(PESQUISA!$B$3,D3099))),ROW()-1,"")</f>
        <v/>
      </c>
    </row>
    <row r="3100" spans="1:14" x14ac:dyDescent="0.3">
      <c r="A3100" t="s">
        <v>9373</v>
      </c>
      <c r="B3100" t="s">
        <v>29</v>
      </c>
      <c r="C3100" t="s">
        <v>9374</v>
      </c>
      <c r="D3100" t="s">
        <v>9375</v>
      </c>
      <c r="E3100" t="s">
        <v>60</v>
      </c>
      <c r="G3100" t="s">
        <v>33</v>
      </c>
      <c r="H3100" t="s">
        <v>34</v>
      </c>
      <c r="I3100" t="s">
        <v>9276</v>
      </c>
      <c r="M3100" t="s">
        <v>53</v>
      </c>
      <c r="N3100" t="str">
        <f>IF(AND(PESQUISA!$B$3&lt;&gt;"",OR(PESQUISA!$B$4="TODAS",B3100=PESQUISA!$B$4),ISNUMBER(SEARCH(PESQUISA!$B$3,D3100))),ROW()-1,"")</f>
        <v/>
      </c>
    </row>
    <row r="3101" spans="1:14" x14ac:dyDescent="0.3">
      <c r="A3101" t="s">
        <v>9376</v>
      </c>
      <c r="B3101" t="s">
        <v>29</v>
      </c>
      <c r="C3101" t="s">
        <v>9377</v>
      </c>
      <c r="D3101" t="s">
        <v>9378</v>
      </c>
      <c r="E3101" t="s">
        <v>60</v>
      </c>
      <c r="G3101" t="s">
        <v>33</v>
      </c>
      <c r="H3101" t="s">
        <v>34</v>
      </c>
      <c r="I3101" t="s">
        <v>9276</v>
      </c>
      <c r="M3101" t="s">
        <v>53</v>
      </c>
      <c r="N3101" t="str">
        <f>IF(AND(PESQUISA!$B$3&lt;&gt;"",OR(PESQUISA!$B$4="TODAS",B3101=PESQUISA!$B$4),ISNUMBER(SEARCH(PESQUISA!$B$3,D3101))),ROW()-1,"")</f>
        <v/>
      </c>
    </row>
    <row r="3102" spans="1:14" x14ac:dyDescent="0.3">
      <c r="A3102" t="s">
        <v>9379</v>
      </c>
      <c r="B3102" t="s">
        <v>29</v>
      </c>
      <c r="C3102" t="s">
        <v>9380</v>
      </c>
      <c r="D3102" t="s">
        <v>9381</v>
      </c>
      <c r="E3102" t="s">
        <v>32</v>
      </c>
      <c r="G3102" t="s">
        <v>33</v>
      </c>
      <c r="H3102" t="s">
        <v>34</v>
      </c>
      <c r="I3102" t="s">
        <v>9276</v>
      </c>
      <c r="M3102" t="s">
        <v>53</v>
      </c>
      <c r="N3102" t="str">
        <f>IF(AND(PESQUISA!$B$3&lt;&gt;"",OR(PESQUISA!$B$4="TODAS",B3102=PESQUISA!$B$4),ISNUMBER(SEARCH(PESQUISA!$B$3,D3102))),ROW()-1,"")</f>
        <v/>
      </c>
    </row>
    <row r="3103" spans="1:14" x14ac:dyDescent="0.3">
      <c r="A3103" t="s">
        <v>9382</v>
      </c>
      <c r="B3103" t="s">
        <v>29</v>
      </c>
      <c r="C3103" t="s">
        <v>9383</v>
      </c>
      <c r="D3103" t="s">
        <v>9384</v>
      </c>
      <c r="E3103" t="s">
        <v>32</v>
      </c>
      <c r="G3103" t="s">
        <v>33</v>
      </c>
      <c r="H3103" t="s">
        <v>34</v>
      </c>
      <c r="I3103" t="s">
        <v>9276</v>
      </c>
      <c r="M3103" t="s">
        <v>53</v>
      </c>
      <c r="N3103" t="str">
        <f>IF(AND(PESQUISA!$B$3&lt;&gt;"",OR(PESQUISA!$B$4="TODAS",B3103=PESQUISA!$B$4),ISNUMBER(SEARCH(PESQUISA!$B$3,D3103))),ROW()-1,"")</f>
        <v/>
      </c>
    </row>
    <row r="3104" spans="1:14" x14ac:dyDescent="0.3">
      <c r="A3104" t="s">
        <v>9385</v>
      </c>
      <c r="B3104" t="s">
        <v>29</v>
      </c>
      <c r="C3104" t="s">
        <v>9386</v>
      </c>
      <c r="D3104" t="s">
        <v>9387</v>
      </c>
      <c r="E3104" t="s">
        <v>32</v>
      </c>
      <c r="G3104" t="s">
        <v>33</v>
      </c>
      <c r="H3104" t="s">
        <v>34</v>
      </c>
      <c r="I3104" t="s">
        <v>9276</v>
      </c>
      <c r="M3104" t="s">
        <v>53</v>
      </c>
      <c r="N3104" t="str">
        <f>IF(AND(PESQUISA!$B$3&lt;&gt;"",OR(PESQUISA!$B$4="TODAS",B3104=PESQUISA!$B$4),ISNUMBER(SEARCH(PESQUISA!$B$3,D3104))),ROW()-1,"")</f>
        <v/>
      </c>
    </row>
    <row r="3105" spans="1:14" x14ac:dyDescent="0.3">
      <c r="A3105" t="s">
        <v>9388</v>
      </c>
      <c r="B3105" t="s">
        <v>29</v>
      </c>
      <c r="C3105" t="s">
        <v>9389</v>
      </c>
      <c r="D3105" t="s">
        <v>9390</v>
      </c>
      <c r="E3105" t="s">
        <v>32</v>
      </c>
      <c r="G3105" t="s">
        <v>33</v>
      </c>
      <c r="H3105" t="s">
        <v>34</v>
      </c>
      <c r="I3105" t="s">
        <v>9276</v>
      </c>
      <c r="M3105" t="s">
        <v>53</v>
      </c>
      <c r="N3105" t="str">
        <f>IF(AND(PESQUISA!$B$3&lt;&gt;"",OR(PESQUISA!$B$4="TODAS",B3105=PESQUISA!$B$4),ISNUMBER(SEARCH(PESQUISA!$B$3,D3105))),ROW()-1,"")</f>
        <v/>
      </c>
    </row>
    <row r="3106" spans="1:14" x14ac:dyDescent="0.3">
      <c r="A3106" t="s">
        <v>9391</v>
      </c>
      <c r="B3106" t="s">
        <v>29</v>
      </c>
      <c r="C3106" t="s">
        <v>9392</v>
      </c>
      <c r="D3106" t="s">
        <v>9393</v>
      </c>
      <c r="E3106" t="s">
        <v>32</v>
      </c>
      <c r="G3106" t="s">
        <v>33</v>
      </c>
      <c r="H3106" t="s">
        <v>34</v>
      </c>
      <c r="I3106" t="s">
        <v>9276</v>
      </c>
      <c r="M3106" t="s">
        <v>53</v>
      </c>
      <c r="N3106" t="str">
        <f>IF(AND(PESQUISA!$B$3&lt;&gt;"",OR(PESQUISA!$B$4="TODAS",B3106=PESQUISA!$B$4),ISNUMBER(SEARCH(PESQUISA!$B$3,D3106))),ROW()-1,"")</f>
        <v/>
      </c>
    </row>
    <row r="3107" spans="1:14" x14ac:dyDescent="0.3">
      <c r="A3107" t="s">
        <v>9394</v>
      </c>
      <c r="B3107" t="s">
        <v>29</v>
      </c>
      <c r="C3107" t="s">
        <v>9395</v>
      </c>
      <c r="D3107" t="s">
        <v>9396</v>
      </c>
      <c r="E3107" t="s">
        <v>32</v>
      </c>
      <c r="G3107" t="s">
        <v>33</v>
      </c>
      <c r="H3107" t="s">
        <v>34</v>
      </c>
      <c r="I3107" t="s">
        <v>9276</v>
      </c>
      <c r="M3107" t="s">
        <v>53</v>
      </c>
      <c r="N3107" t="str">
        <f>IF(AND(PESQUISA!$B$3&lt;&gt;"",OR(PESQUISA!$B$4="TODAS",B3107=PESQUISA!$B$4),ISNUMBER(SEARCH(PESQUISA!$B$3,D3107))),ROW()-1,"")</f>
        <v/>
      </c>
    </row>
    <row r="3108" spans="1:14" x14ac:dyDescent="0.3">
      <c r="A3108" t="s">
        <v>9397</v>
      </c>
      <c r="B3108" t="s">
        <v>29</v>
      </c>
      <c r="C3108" t="s">
        <v>9398</v>
      </c>
      <c r="D3108" t="s">
        <v>9399</v>
      </c>
      <c r="E3108" t="s">
        <v>32</v>
      </c>
      <c r="G3108" t="s">
        <v>33</v>
      </c>
      <c r="H3108" t="s">
        <v>34</v>
      </c>
      <c r="I3108" t="s">
        <v>9276</v>
      </c>
      <c r="M3108" t="s">
        <v>53</v>
      </c>
      <c r="N3108" t="str">
        <f>IF(AND(PESQUISA!$B$3&lt;&gt;"",OR(PESQUISA!$B$4="TODAS",B3108=PESQUISA!$B$4),ISNUMBER(SEARCH(PESQUISA!$B$3,D3108))),ROW()-1,"")</f>
        <v/>
      </c>
    </row>
    <row r="3109" spans="1:14" x14ac:dyDescent="0.3">
      <c r="A3109" t="s">
        <v>9400</v>
      </c>
      <c r="B3109" t="s">
        <v>29</v>
      </c>
      <c r="C3109" t="s">
        <v>9401</v>
      </c>
      <c r="D3109" t="s">
        <v>9402</v>
      </c>
      <c r="E3109" t="s">
        <v>32</v>
      </c>
      <c r="G3109" t="s">
        <v>33</v>
      </c>
      <c r="H3109" t="s">
        <v>34</v>
      </c>
      <c r="I3109" t="s">
        <v>9276</v>
      </c>
      <c r="M3109" t="s">
        <v>53</v>
      </c>
      <c r="N3109" t="str">
        <f>IF(AND(PESQUISA!$B$3&lt;&gt;"",OR(PESQUISA!$B$4="TODAS",B3109=PESQUISA!$B$4),ISNUMBER(SEARCH(PESQUISA!$B$3,D3109))),ROW()-1,"")</f>
        <v/>
      </c>
    </row>
    <row r="3110" spans="1:14" x14ac:dyDescent="0.3">
      <c r="A3110" t="s">
        <v>9403</v>
      </c>
      <c r="B3110" t="s">
        <v>29</v>
      </c>
      <c r="C3110" t="s">
        <v>9404</v>
      </c>
      <c r="D3110" t="s">
        <v>9405</v>
      </c>
      <c r="E3110" t="s">
        <v>32</v>
      </c>
      <c r="G3110" t="s">
        <v>33</v>
      </c>
      <c r="H3110" t="s">
        <v>34</v>
      </c>
      <c r="I3110" t="s">
        <v>9276</v>
      </c>
      <c r="M3110" t="s">
        <v>53</v>
      </c>
      <c r="N3110" t="str">
        <f>IF(AND(PESQUISA!$B$3&lt;&gt;"",OR(PESQUISA!$B$4="TODAS",B3110=PESQUISA!$B$4),ISNUMBER(SEARCH(PESQUISA!$B$3,D3110))),ROW()-1,"")</f>
        <v/>
      </c>
    </row>
    <row r="3111" spans="1:14" x14ac:dyDescent="0.3">
      <c r="A3111" t="s">
        <v>9406</v>
      </c>
      <c r="B3111" t="s">
        <v>29</v>
      </c>
      <c r="C3111" t="s">
        <v>9407</v>
      </c>
      <c r="D3111" t="s">
        <v>9408</v>
      </c>
      <c r="E3111" t="s">
        <v>32</v>
      </c>
      <c r="G3111" t="s">
        <v>33</v>
      </c>
      <c r="H3111" t="s">
        <v>34</v>
      </c>
      <c r="I3111" t="s">
        <v>9276</v>
      </c>
      <c r="M3111" t="s">
        <v>53</v>
      </c>
      <c r="N3111" t="str">
        <f>IF(AND(PESQUISA!$B$3&lt;&gt;"",OR(PESQUISA!$B$4="TODAS",B3111=PESQUISA!$B$4),ISNUMBER(SEARCH(PESQUISA!$B$3,D3111))),ROW()-1,"")</f>
        <v/>
      </c>
    </row>
    <row r="3112" spans="1:14" x14ac:dyDescent="0.3">
      <c r="A3112" t="s">
        <v>9409</v>
      </c>
      <c r="B3112" t="s">
        <v>29</v>
      </c>
      <c r="C3112" t="s">
        <v>9410</v>
      </c>
      <c r="D3112" t="s">
        <v>9411</v>
      </c>
      <c r="E3112" t="s">
        <v>32</v>
      </c>
      <c r="G3112" t="s">
        <v>33</v>
      </c>
      <c r="H3112" t="s">
        <v>34</v>
      </c>
      <c r="I3112" t="s">
        <v>9276</v>
      </c>
      <c r="M3112" t="s">
        <v>53</v>
      </c>
      <c r="N3112" t="str">
        <f>IF(AND(PESQUISA!$B$3&lt;&gt;"",OR(PESQUISA!$B$4="TODAS",B3112=PESQUISA!$B$4),ISNUMBER(SEARCH(PESQUISA!$B$3,D3112))),ROW()-1,"")</f>
        <v/>
      </c>
    </row>
    <row r="3113" spans="1:14" x14ac:dyDescent="0.3">
      <c r="A3113" t="s">
        <v>9412</v>
      </c>
      <c r="B3113" t="s">
        <v>29</v>
      </c>
      <c r="C3113" t="s">
        <v>9413</v>
      </c>
      <c r="D3113" t="s">
        <v>9414</v>
      </c>
      <c r="E3113" t="s">
        <v>32</v>
      </c>
      <c r="G3113" t="s">
        <v>33</v>
      </c>
      <c r="H3113" t="s">
        <v>34</v>
      </c>
      <c r="I3113" t="s">
        <v>9276</v>
      </c>
      <c r="M3113" t="s">
        <v>53</v>
      </c>
      <c r="N3113" t="str">
        <f>IF(AND(PESQUISA!$B$3&lt;&gt;"",OR(PESQUISA!$B$4="TODAS",B3113=PESQUISA!$B$4),ISNUMBER(SEARCH(PESQUISA!$B$3,D3113))),ROW()-1,"")</f>
        <v/>
      </c>
    </row>
    <row r="3114" spans="1:14" x14ac:dyDescent="0.3">
      <c r="A3114" t="s">
        <v>9415</v>
      </c>
      <c r="B3114" t="s">
        <v>29</v>
      </c>
      <c r="C3114" t="s">
        <v>9416</v>
      </c>
      <c r="D3114" t="s">
        <v>9417</v>
      </c>
      <c r="E3114" t="s">
        <v>32</v>
      </c>
      <c r="G3114" t="s">
        <v>33</v>
      </c>
      <c r="H3114" t="s">
        <v>34</v>
      </c>
      <c r="I3114" t="s">
        <v>9276</v>
      </c>
      <c r="M3114" t="s">
        <v>53</v>
      </c>
      <c r="N3114" t="str">
        <f>IF(AND(PESQUISA!$B$3&lt;&gt;"",OR(PESQUISA!$B$4="TODAS",B3114=PESQUISA!$B$4),ISNUMBER(SEARCH(PESQUISA!$B$3,D3114))),ROW()-1,"")</f>
        <v/>
      </c>
    </row>
    <row r="3115" spans="1:14" x14ac:dyDescent="0.3">
      <c r="A3115" t="s">
        <v>9418</v>
      </c>
      <c r="B3115" t="s">
        <v>29</v>
      </c>
      <c r="C3115" t="s">
        <v>9419</v>
      </c>
      <c r="D3115" t="s">
        <v>9420</v>
      </c>
      <c r="E3115" t="s">
        <v>32</v>
      </c>
      <c r="F3115" s="7">
        <v>11.51</v>
      </c>
      <c r="G3115" t="s">
        <v>33</v>
      </c>
      <c r="H3115" t="s">
        <v>34</v>
      </c>
      <c r="I3115" t="s">
        <v>9276</v>
      </c>
      <c r="L3115" s="8">
        <v>0</v>
      </c>
      <c r="M3115" t="s">
        <v>36</v>
      </c>
      <c r="N3115" t="str">
        <f>IF(AND(PESQUISA!$B$3&lt;&gt;"",OR(PESQUISA!$B$4="TODAS",B3115=PESQUISA!$B$4),ISNUMBER(SEARCH(PESQUISA!$B$3,D3115))),ROW()-1,"")</f>
        <v/>
      </c>
    </row>
    <row r="3116" spans="1:14" x14ac:dyDescent="0.3">
      <c r="A3116" t="s">
        <v>9421</v>
      </c>
      <c r="B3116" t="s">
        <v>29</v>
      </c>
      <c r="C3116" t="s">
        <v>9422</v>
      </c>
      <c r="D3116" t="s">
        <v>9423</v>
      </c>
      <c r="E3116" t="s">
        <v>40</v>
      </c>
      <c r="F3116" s="7">
        <v>49.28</v>
      </c>
      <c r="G3116" t="s">
        <v>33</v>
      </c>
      <c r="H3116" t="s">
        <v>34</v>
      </c>
      <c r="I3116" t="s">
        <v>9424</v>
      </c>
      <c r="L3116" s="8">
        <v>0.33139999999999997</v>
      </c>
      <c r="M3116" t="s">
        <v>36</v>
      </c>
      <c r="N3116" t="str">
        <f>IF(AND(PESQUISA!$B$3&lt;&gt;"",OR(PESQUISA!$B$4="TODAS",B3116=PESQUISA!$B$4),ISNUMBER(SEARCH(PESQUISA!$B$3,D3116))),ROW()-1,"")</f>
        <v/>
      </c>
    </row>
    <row r="3117" spans="1:14" x14ac:dyDescent="0.3">
      <c r="A3117" t="s">
        <v>9425</v>
      </c>
      <c r="B3117" t="s">
        <v>29</v>
      </c>
      <c r="C3117" t="s">
        <v>9426</v>
      </c>
      <c r="D3117" t="s">
        <v>9427</v>
      </c>
      <c r="E3117" t="s">
        <v>40</v>
      </c>
      <c r="F3117" s="7">
        <v>38.57</v>
      </c>
      <c r="G3117" t="s">
        <v>33</v>
      </c>
      <c r="H3117" t="s">
        <v>34</v>
      </c>
      <c r="I3117" t="s">
        <v>9424</v>
      </c>
      <c r="L3117" s="8">
        <v>0.29970000000000002</v>
      </c>
      <c r="M3117" t="s">
        <v>36</v>
      </c>
      <c r="N3117" t="str">
        <f>IF(AND(PESQUISA!$B$3&lt;&gt;"",OR(PESQUISA!$B$4="TODAS",B3117=PESQUISA!$B$4),ISNUMBER(SEARCH(PESQUISA!$B$3,D3117))),ROW()-1,"")</f>
        <v/>
      </c>
    </row>
    <row r="3118" spans="1:14" x14ac:dyDescent="0.3">
      <c r="A3118" t="s">
        <v>9428</v>
      </c>
      <c r="B3118" t="s">
        <v>29</v>
      </c>
      <c r="C3118" t="s">
        <v>9429</v>
      </c>
      <c r="D3118" t="s">
        <v>9430</v>
      </c>
      <c r="E3118" t="s">
        <v>40</v>
      </c>
      <c r="F3118" s="7">
        <v>43.18</v>
      </c>
      <c r="G3118" t="s">
        <v>33</v>
      </c>
      <c r="H3118" t="s">
        <v>34</v>
      </c>
      <c r="I3118" t="s">
        <v>9424</v>
      </c>
      <c r="L3118" s="8">
        <v>0.30549999999999999</v>
      </c>
      <c r="M3118" t="s">
        <v>36</v>
      </c>
      <c r="N3118" t="str">
        <f>IF(AND(PESQUISA!$B$3&lt;&gt;"",OR(PESQUISA!$B$4="TODAS",B3118=PESQUISA!$B$4),ISNUMBER(SEARCH(PESQUISA!$B$3,D3118))),ROW()-1,"")</f>
        <v/>
      </c>
    </row>
    <row r="3119" spans="1:14" x14ac:dyDescent="0.3">
      <c r="A3119" t="s">
        <v>9431</v>
      </c>
      <c r="B3119" t="s">
        <v>29</v>
      </c>
      <c r="C3119" t="s">
        <v>9432</v>
      </c>
      <c r="D3119" t="s">
        <v>9433</v>
      </c>
      <c r="E3119" t="s">
        <v>40</v>
      </c>
      <c r="F3119" s="7">
        <v>53.1</v>
      </c>
      <c r="G3119" t="s">
        <v>33</v>
      </c>
      <c r="H3119" t="s">
        <v>34</v>
      </c>
      <c r="I3119" t="s">
        <v>9424</v>
      </c>
      <c r="L3119" s="8">
        <v>0.32350000000000001</v>
      </c>
      <c r="M3119" t="s">
        <v>36</v>
      </c>
      <c r="N3119" t="str">
        <f>IF(AND(PESQUISA!$B$3&lt;&gt;"",OR(PESQUISA!$B$4="TODAS",B3119=PESQUISA!$B$4),ISNUMBER(SEARCH(PESQUISA!$B$3,D3119))),ROW()-1,"")</f>
        <v/>
      </c>
    </row>
    <row r="3120" spans="1:14" x14ac:dyDescent="0.3">
      <c r="A3120" t="s">
        <v>9434</v>
      </c>
      <c r="B3120" t="s">
        <v>29</v>
      </c>
      <c r="C3120" t="s">
        <v>9435</v>
      </c>
      <c r="D3120" t="s">
        <v>9436</v>
      </c>
      <c r="E3120" t="s">
        <v>40</v>
      </c>
      <c r="F3120" s="7">
        <v>58.08</v>
      </c>
      <c r="G3120" t="s">
        <v>33</v>
      </c>
      <c r="H3120" t="s">
        <v>34</v>
      </c>
      <c r="I3120" t="s">
        <v>9424</v>
      </c>
      <c r="L3120" s="8">
        <v>0.33040000000000003</v>
      </c>
      <c r="M3120" t="s">
        <v>36</v>
      </c>
      <c r="N3120" t="str">
        <f>IF(AND(PESQUISA!$B$3&lt;&gt;"",OR(PESQUISA!$B$4="TODAS",B3120=PESQUISA!$B$4),ISNUMBER(SEARCH(PESQUISA!$B$3,D3120))),ROW()-1,"")</f>
        <v/>
      </c>
    </row>
    <row r="3121" spans="1:14" x14ac:dyDescent="0.3">
      <c r="A3121" t="s">
        <v>9437</v>
      </c>
      <c r="B3121" t="s">
        <v>29</v>
      </c>
      <c r="C3121" t="s">
        <v>9438</v>
      </c>
      <c r="D3121" t="s">
        <v>9439</v>
      </c>
      <c r="E3121" t="s">
        <v>40</v>
      </c>
      <c r="F3121" s="7">
        <v>70.81</v>
      </c>
      <c r="G3121" t="s">
        <v>33</v>
      </c>
      <c r="H3121" t="s">
        <v>34</v>
      </c>
      <c r="I3121" t="s">
        <v>9424</v>
      </c>
      <c r="L3121" s="8">
        <v>0.3669</v>
      </c>
      <c r="M3121" t="s">
        <v>36</v>
      </c>
      <c r="N3121" t="str">
        <f>IF(AND(PESQUISA!$B$3&lt;&gt;"",OR(PESQUISA!$B$4="TODAS",B3121=PESQUISA!$B$4),ISNUMBER(SEARCH(PESQUISA!$B$3,D3121))),ROW()-1,"")</f>
        <v/>
      </c>
    </row>
    <row r="3122" spans="1:14" x14ac:dyDescent="0.3">
      <c r="A3122" t="s">
        <v>9440</v>
      </c>
      <c r="B3122" t="s">
        <v>29</v>
      </c>
      <c r="C3122" t="s">
        <v>9441</v>
      </c>
      <c r="D3122" t="s">
        <v>9442</v>
      </c>
      <c r="E3122" t="s">
        <v>40</v>
      </c>
      <c r="F3122" s="7">
        <v>82.73</v>
      </c>
      <c r="G3122" t="s">
        <v>33</v>
      </c>
      <c r="H3122" t="s">
        <v>34</v>
      </c>
      <c r="I3122" t="s">
        <v>9424</v>
      </c>
      <c r="L3122" s="8">
        <v>0.38640000000000002</v>
      </c>
      <c r="M3122" t="s">
        <v>36</v>
      </c>
      <c r="N3122" t="str">
        <f>IF(AND(PESQUISA!$B$3&lt;&gt;"",OR(PESQUISA!$B$4="TODAS",B3122=PESQUISA!$B$4),ISNUMBER(SEARCH(PESQUISA!$B$3,D3122))),ROW()-1,"")</f>
        <v/>
      </c>
    </row>
    <row r="3123" spans="1:14" x14ac:dyDescent="0.3">
      <c r="A3123" t="s">
        <v>9443</v>
      </c>
      <c r="B3123" t="s">
        <v>29</v>
      </c>
      <c r="C3123" t="s">
        <v>9444</v>
      </c>
      <c r="D3123" t="s">
        <v>9445</v>
      </c>
      <c r="E3123" t="s">
        <v>40</v>
      </c>
      <c r="F3123" s="7">
        <v>105.39</v>
      </c>
      <c r="G3123" t="s">
        <v>33</v>
      </c>
      <c r="H3123" t="s">
        <v>34</v>
      </c>
      <c r="I3123" t="s">
        <v>9424</v>
      </c>
      <c r="L3123" s="8">
        <v>0.46210000000000001</v>
      </c>
      <c r="M3123" t="s">
        <v>36</v>
      </c>
      <c r="N3123" t="str">
        <f>IF(AND(PESQUISA!$B$3&lt;&gt;"",OR(PESQUISA!$B$4="TODAS",B3123=PESQUISA!$B$4),ISNUMBER(SEARCH(PESQUISA!$B$3,D3123))),ROW()-1,"")</f>
        <v/>
      </c>
    </row>
    <row r="3124" spans="1:14" x14ac:dyDescent="0.3">
      <c r="A3124" t="s">
        <v>9446</v>
      </c>
      <c r="B3124" t="s">
        <v>29</v>
      </c>
      <c r="C3124" t="s">
        <v>9447</v>
      </c>
      <c r="D3124" t="s">
        <v>9448</v>
      </c>
      <c r="E3124" t="s">
        <v>40</v>
      </c>
      <c r="F3124" s="7">
        <v>138.04</v>
      </c>
      <c r="G3124" t="s">
        <v>33</v>
      </c>
      <c r="H3124" t="s">
        <v>34</v>
      </c>
      <c r="I3124" t="s">
        <v>9424</v>
      </c>
      <c r="L3124" s="8">
        <v>0.50329999999999997</v>
      </c>
      <c r="M3124" t="s">
        <v>36</v>
      </c>
      <c r="N3124" t="str">
        <f>IF(AND(PESQUISA!$B$3&lt;&gt;"",OR(PESQUISA!$B$4="TODAS",B3124=PESQUISA!$B$4),ISNUMBER(SEARCH(PESQUISA!$B$3,D3124))),ROW()-1,"")</f>
        <v/>
      </c>
    </row>
    <row r="3125" spans="1:14" x14ac:dyDescent="0.3">
      <c r="A3125" t="s">
        <v>9449</v>
      </c>
      <c r="B3125" t="s">
        <v>29</v>
      </c>
      <c r="C3125" t="s">
        <v>9450</v>
      </c>
      <c r="D3125" t="s">
        <v>9451</v>
      </c>
      <c r="E3125" t="s">
        <v>40</v>
      </c>
      <c r="F3125" s="7">
        <v>182.41</v>
      </c>
      <c r="G3125" t="s">
        <v>33</v>
      </c>
      <c r="H3125" t="s">
        <v>34</v>
      </c>
      <c r="I3125" t="s">
        <v>9424</v>
      </c>
      <c r="L3125" s="8">
        <v>0.55900000000000005</v>
      </c>
      <c r="M3125" t="s">
        <v>36</v>
      </c>
      <c r="N3125" t="str">
        <f>IF(AND(PESQUISA!$B$3&lt;&gt;"",OR(PESQUISA!$B$4="TODAS",B3125=PESQUISA!$B$4),ISNUMBER(SEARCH(PESQUISA!$B$3,D3125))),ROW()-1,"")</f>
        <v/>
      </c>
    </row>
    <row r="3126" spans="1:14" x14ac:dyDescent="0.3">
      <c r="A3126" t="s">
        <v>9452</v>
      </c>
      <c r="B3126" t="s">
        <v>29</v>
      </c>
      <c r="C3126" t="s">
        <v>9453</v>
      </c>
      <c r="D3126" t="s">
        <v>9454</v>
      </c>
      <c r="E3126" t="s">
        <v>40</v>
      </c>
      <c r="F3126" s="7">
        <v>234.41</v>
      </c>
      <c r="G3126" t="s">
        <v>33</v>
      </c>
      <c r="H3126" t="s">
        <v>34</v>
      </c>
      <c r="I3126" t="s">
        <v>9424</v>
      </c>
      <c r="L3126" s="8">
        <v>0.60619999999999996</v>
      </c>
      <c r="M3126" t="s">
        <v>36</v>
      </c>
      <c r="N3126" t="str">
        <f>IF(AND(PESQUISA!$B$3&lt;&gt;"",OR(PESQUISA!$B$4="TODAS",B3126=PESQUISA!$B$4),ISNUMBER(SEARCH(PESQUISA!$B$3,D3126))),ROW()-1,"")</f>
        <v/>
      </c>
    </row>
    <row r="3127" spans="1:14" x14ac:dyDescent="0.3">
      <c r="A3127" t="s">
        <v>9455</v>
      </c>
      <c r="B3127" t="s">
        <v>29</v>
      </c>
      <c r="C3127" t="s">
        <v>9456</v>
      </c>
      <c r="D3127" t="s">
        <v>9457</v>
      </c>
      <c r="E3127" t="s">
        <v>40</v>
      </c>
      <c r="F3127" s="7">
        <v>355.96</v>
      </c>
      <c r="G3127" t="s">
        <v>33</v>
      </c>
      <c r="H3127" t="s">
        <v>34</v>
      </c>
      <c r="I3127" t="s">
        <v>9424</v>
      </c>
      <c r="L3127" s="8">
        <v>0.70730000000000004</v>
      </c>
      <c r="M3127" t="s">
        <v>36</v>
      </c>
      <c r="N3127" t="str">
        <f>IF(AND(PESQUISA!$B$3&lt;&gt;"",OR(PESQUISA!$B$4="TODAS",B3127=PESQUISA!$B$4),ISNUMBER(SEARCH(PESQUISA!$B$3,D3127))),ROW()-1,"")</f>
        <v/>
      </c>
    </row>
    <row r="3128" spans="1:14" x14ac:dyDescent="0.3">
      <c r="A3128" t="s">
        <v>9458</v>
      </c>
      <c r="B3128" t="s">
        <v>29</v>
      </c>
      <c r="C3128" t="s">
        <v>9459</v>
      </c>
      <c r="D3128" t="s">
        <v>9460</v>
      </c>
      <c r="E3128" t="s">
        <v>40</v>
      </c>
      <c r="F3128" s="7">
        <v>427.98</v>
      </c>
      <c r="G3128" t="s">
        <v>33</v>
      </c>
      <c r="H3128" t="s">
        <v>34</v>
      </c>
      <c r="I3128" t="s">
        <v>9424</v>
      </c>
      <c r="L3128" s="8">
        <v>0.7288</v>
      </c>
      <c r="M3128" t="s">
        <v>36</v>
      </c>
      <c r="N3128" t="str">
        <f>IF(AND(PESQUISA!$B$3&lt;&gt;"",OR(PESQUISA!$B$4="TODAS",B3128=PESQUISA!$B$4),ISNUMBER(SEARCH(PESQUISA!$B$3,D3128))),ROW()-1,"")</f>
        <v/>
      </c>
    </row>
    <row r="3129" spans="1:14" x14ac:dyDescent="0.3">
      <c r="A3129" t="s">
        <v>9461</v>
      </c>
      <c r="B3129" t="s">
        <v>29</v>
      </c>
      <c r="C3129" t="s">
        <v>9462</v>
      </c>
      <c r="D3129" t="s">
        <v>9463</v>
      </c>
      <c r="E3129" t="s">
        <v>40</v>
      </c>
      <c r="F3129" s="7">
        <v>49.28</v>
      </c>
      <c r="G3129" t="s">
        <v>33</v>
      </c>
      <c r="H3129" t="s">
        <v>34</v>
      </c>
      <c r="I3129" t="s">
        <v>9424</v>
      </c>
      <c r="L3129" s="8">
        <v>0.33139999999999997</v>
      </c>
      <c r="M3129" t="s">
        <v>36</v>
      </c>
      <c r="N3129" t="str">
        <f>IF(AND(PESQUISA!$B$3&lt;&gt;"",OR(PESQUISA!$B$4="TODAS",B3129=PESQUISA!$B$4),ISNUMBER(SEARCH(PESQUISA!$B$3,D3129))),ROW()-1,"")</f>
        <v/>
      </c>
    </row>
    <row r="3130" spans="1:14" x14ac:dyDescent="0.3">
      <c r="A3130" t="s">
        <v>9464</v>
      </c>
      <c r="B3130" t="s">
        <v>29</v>
      </c>
      <c r="C3130" t="s">
        <v>9465</v>
      </c>
      <c r="D3130" t="s">
        <v>9466</v>
      </c>
      <c r="E3130" t="s">
        <v>40</v>
      </c>
      <c r="F3130" s="7">
        <v>39.68</v>
      </c>
      <c r="G3130" t="s">
        <v>33</v>
      </c>
      <c r="H3130" t="s">
        <v>34</v>
      </c>
      <c r="I3130" t="s">
        <v>9424</v>
      </c>
      <c r="L3130" s="8">
        <v>0.31929999999999997</v>
      </c>
      <c r="M3130" t="s">
        <v>36</v>
      </c>
      <c r="N3130" t="str">
        <f>IF(AND(PESQUISA!$B$3&lt;&gt;"",OR(PESQUISA!$B$4="TODAS",B3130=PESQUISA!$B$4),ISNUMBER(SEARCH(PESQUISA!$B$3,D3130))),ROW()-1,"")</f>
        <v/>
      </c>
    </row>
    <row r="3131" spans="1:14" x14ac:dyDescent="0.3">
      <c r="A3131" t="s">
        <v>9467</v>
      </c>
      <c r="B3131" t="s">
        <v>29</v>
      </c>
      <c r="C3131" t="s">
        <v>9468</v>
      </c>
      <c r="D3131" t="s">
        <v>9469</v>
      </c>
      <c r="E3131" t="s">
        <v>40</v>
      </c>
      <c r="F3131" s="7">
        <v>43.64</v>
      </c>
      <c r="G3131" t="s">
        <v>33</v>
      </c>
      <c r="H3131" t="s">
        <v>34</v>
      </c>
      <c r="I3131" t="s">
        <v>9424</v>
      </c>
      <c r="L3131" s="8">
        <v>0.31280000000000002</v>
      </c>
      <c r="M3131" t="s">
        <v>36</v>
      </c>
      <c r="N3131" t="str">
        <f>IF(AND(PESQUISA!$B$3&lt;&gt;"",OR(PESQUISA!$B$4="TODAS",B3131=PESQUISA!$B$4),ISNUMBER(SEARCH(PESQUISA!$B$3,D3131))),ROW()-1,"")</f>
        <v/>
      </c>
    </row>
    <row r="3132" spans="1:14" x14ac:dyDescent="0.3">
      <c r="A3132" t="s">
        <v>9470</v>
      </c>
      <c r="B3132" t="s">
        <v>29</v>
      </c>
      <c r="C3132" t="s">
        <v>9471</v>
      </c>
      <c r="D3132" t="s">
        <v>9472</v>
      </c>
      <c r="E3132" t="s">
        <v>40</v>
      </c>
      <c r="F3132" s="7">
        <v>53.6</v>
      </c>
      <c r="G3132" t="s">
        <v>33</v>
      </c>
      <c r="H3132" t="s">
        <v>34</v>
      </c>
      <c r="I3132" t="s">
        <v>9424</v>
      </c>
      <c r="L3132" s="8">
        <v>0.32990000000000003</v>
      </c>
      <c r="M3132" t="s">
        <v>36</v>
      </c>
      <c r="N3132" t="str">
        <f>IF(AND(PESQUISA!$B$3&lt;&gt;"",OR(PESQUISA!$B$4="TODAS",B3132=PESQUISA!$B$4),ISNUMBER(SEARCH(PESQUISA!$B$3,D3132))),ROW()-1,"")</f>
        <v/>
      </c>
    </row>
    <row r="3133" spans="1:14" x14ac:dyDescent="0.3">
      <c r="A3133" t="s">
        <v>9473</v>
      </c>
      <c r="B3133" t="s">
        <v>29</v>
      </c>
      <c r="C3133" t="s">
        <v>9474</v>
      </c>
      <c r="D3133" t="s">
        <v>9475</v>
      </c>
      <c r="E3133" t="s">
        <v>40</v>
      </c>
      <c r="F3133" s="7">
        <v>61.5</v>
      </c>
      <c r="G3133" t="s">
        <v>33</v>
      </c>
      <c r="H3133" t="s">
        <v>34</v>
      </c>
      <c r="I3133" t="s">
        <v>9424</v>
      </c>
      <c r="L3133" s="8">
        <v>0.36759999999999998</v>
      </c>
      <c r="M3133" t="s">
        <v>36</v>
      </c>
      <c r="N3133" t="str">
        <f>IF(AND(PESQUISA!$B$3&lt;&gt;"",OR(PESQUISA!$B$4="TODAS",B3133=PESQUISA!$B$4),ISNUMBER(SEARCH(PESQUISA!$B$3,D3133))),ROW()-1,"")</f>
        <v/>
      </c>
    </row>
    <row r="3134" spans="1:14" x14ac:dyDescent="0.3">
      <c r="A3134" t="s">
        <v>9476</v>
      </c>
      <c r="B3134" t="s">
        <v>29</v>
      </c>
      <c r="C3134" t="s">
        <v>9477</v>
      </c>
      <c r="D3134" t="s">
        <v>9478</v>
      </c>
      <c r="E3134" t="s">
        <v>40</v>
      </c>
      <c r="F3134" s="7">
        <v>70.81</v>
      </c>
      <c r="G3134" t="s">
        <v>33</v>
      </c>
      <c r="H3134" t="s">
        <v>34</v>
      </c>
      <c r="I3134" t="s">
        <v>9424</v>
      </c>
      <c r="L3134" s="8">
        <v>0.3669</v>
      </c>
      <c r="M3134" t="s">
        <v>36</v>
      </c>
      <c r="N3134" t="str">
        <f>IF(AND(PESQUISA!$B$3&lt;&gt;"",OR(PESQUISA!$B$4="TODAS",B3134=PESQUISA!$B$4),ISNUMBER(SEARCH(PESQUISA!$B$3,D3134))),ROW()-1,"")</f>
        <v/>
      </c>
    </row>
    <row r="3135" spans="1:14" x14ac:dyDescent="0.3">
      <c r="A3135" t="s">
        <v>9479</v>
      </c>
      <c r="B3135" t="s">
        <v>29</v>
      </c>
      <c r="C3135" t="s">
        <v>9480</v>
      </c>
      <c r="D3135" t="s">
        <v>9481</v>
      </c>
      <c r="E3135" t="s">
        <v>40</v>
      </c>
      <c r="F3135" s="7">
        <v>82.73</v>
      </c>
      <c r="G3135" t="s">
        <v>33</v>
      </c>
      <c r="H3135" t="s">
        <v>34</v>
      </c>
      <c r="I3135" t="s">
        <v>9424</v>
      </c>
      <c r="L3135" s="8">
        <v>0.38640000000000002</v>
      </c>
      <c r="M3135" t="s">
        <v>36</v>
      </c>
      <c r="N3135" t="str">
        <f>IF(AND(PESQUISA!$B$3&lt;&gt;"",OR(PESQUISA!$B$4="TODAS",B3135=PESQUISA!$B$4),ISNUMBER(SEARCH(PESQUISA!$B$3,D3135))),ROW()-1,"")</f>
        <v/>
      </c>
    </row>
    <row r="3136" spans="1:14" x14ac:dyDescent="0.3">
      <c r="A3136" t="s">
        <v>9482</v>
      </c>
      <c r="B3136" t="s">
        <v>29</v>
      </c>
      <c r="C3136" t="s">
        <v>9483</v>
      </c>
      <c r="D3136" t="s">
        <v>9484</v>
      </c>
      <c r="E3136" t="s">
        <v>40</v>
      </c>
      <c r="F3136" s="7">
        <v>105.39</v>
      </c>
      <c r="G3136" t="s">
        <v>33</v>
      </c>
      <c r="H3136" t="s">
        <v>34</v>
      </c>
      <c r="I3136" t="s">
        <v>9424</v>
      </c>
      <c r="L3136" s="8">
        <v>0.46210000000000001</v>
      </c>
      <c r="M3136" t="s">
        <v>36</v>
      </c>
      <c r="N3136" t="str">
        <f>IF(AND(PESQUISA!$B$3&lt;&gt;"",OR(PESQUISA!$B$4="TODAS",B3136=PESQUISA!$B$4),ISNUMBER(SEARCH(PESQUISA!$B$3,D3136))),ROW()-1,"")</f>
        <v/>
      </c>
    </row>
    <row r="3137" spans="1:14" x14ac:dyDescent="0.3">
      <c r="A3137" t="s">
        <v>9485</v>
      </c>
      <c r="B3137" t="s">
        <v>29</v>
      </c>
      <c r="C3137" t="s">
        <v>9486</v>
      </c>
      <c r="D3137" t="s">
        <v>9487</v>
      </c>
      <c r="E3137" t="s">
        <v>40</v>
      </c>
      <c r="F3137" s="7">
        <v>138.04</v>
      </c>
      <c r="G3137" t="s">
        <v>33</v>
      </c>
      <c r="H3137" t="s">
        <v>34</v>
      </c>
      <c r="I3137" t="s">
        <v>9424</v>
      </c>
      <c r="L3137" s="8">
        <v>0.50329999999999997</v>
      </c>
      <c r="M3137" t="s">
        <v>36</v>
      </c>
      <c r="N3137" t="str">
        <f>IF(AND(PESQUISA!$B$3&lt;&gt;"",OR(PESQUISA!$B$4="TODAS",B3137=PESQUISA!$B$4),ISNUMBER(SEARCH(PESQUISA!$B$3,D3137))),ROW()-1,"")</f>
        <v/>
      </c>
    </row>
    <row r="3138" spans="1:14" x14ac:dyDescent="0.3">
      <c r="A3138" t="s">
        <v>9488</v>
      </c>
      <c r="B3138" t="s">
        <v>29</v>
      </c>
      <c r="C3138" t="s">
        <v>9489</v>
      </c>
      <c r="D3138" t="s">
        <v>9490</v>
      </c>
      <c r="E3138" t="s">
        <v>40</v>
      </c>
      <c r="F3138" s="7">
        <v>175.91</v>
      </c>
      <c r="G3138" t="s">
        <v>33</v>
      </c>
      <c r="H3138" t="s">
        <v>34</v>
      </c>
      <c r="I3138" t="s">
        <v>9424</v>
      </c>
      <c r="L3138" s="8">
        <v>0.54269999999999996</v>
      </c>
      <c r="M3138" t="s">
        <v>36</v>
      </c>
      <c r="N3138" t="str">
        <f>IF(AND(PESQUISA!$B$3&lt;&gt;"",OR(PESQUISA!$B$4="TODAS",B3138=PESQUISA!$B$4),ISNUMBER(SEARCH(PESQUISA!$B$3,D3138))),ROW()-1,"")</f>
        <v/>
      </c>
    </row>
    <row r="3139" spans="1:14" x14ac:dyDescent="0.3">
      <c r="A3139" t="s">
        <v>9491</v>
      </c>
      <c r="B3139" t="s">
        <v>29</v>
      </c>
      <c r="C3139" t="s">
        <v>9492</v>
      </c>
      <c r="D3139" t="s">
        <v>9493</v>
      </c>
      <c r="E3139" t="s">
        <v>40</v>
      </c>
      <c r="F3139" s="7">
        <v>248.48</v>
      </c>
      <c r="G3139" t="s">
        <v>33</v>
      </c>
      <c r="H3139" t="s">
        <v>34</v>
      </c>
      <c r="I3139" t="s">
        <v>9424</v>
      </c>
      <c r="L3139" s="8">
        <v>0.62849999999999995</v>
      </c>
      <c r="M3139" t="s">
        <v>36</v>
      </c>
      <c r="N3139" t="str">
        <f>IF(AND(PESQUISA!$B$3&lt;&gt;"",OR(PESQUISA!$B$4="TODAS",B3139=PESQUISA!$B$4),ISNUMBER(SEARCH(PESQUISA!$B$3,D3139))),ROW()-1,"")</f>
        <v/>
      </c>
    </row>
    <row r="3140" spans="1:14" x14ac:dyDescent="0.3">
      <c r="A3140" t="s">
        <v>9494</v>
      </c>
      <c r="B3140" t="s">
        <v>29</v>
      </c>
      <c r="C3140" t="s">
        <v>9495</v>
      </c>
      <c r="D3140" t="s">
        <v>9496</v>
      </c>
      <c r="E3140" t="s">
        <v>40</v>
      </c>
      <c r="F3140" s="7">
        <v>313.08</v>
      </c>
      <c r="G3140" t="s">
        <v>33</v>
      </c>
      <c r="H3140" t="s">
        <v>34</v>
      </c>
      <c r="I3140" t="s">
        <v>9424</v>
      </c>
      <c r="L3140" s="8">
        <v>0.66720000000000002</v>
      </c>
      <c r="M3140" t="s">
        <v>36</v>
      </c>
      <c r="N3140" t="str">
        <f>IF(AND(PESQUISA!$B$3&lt;&gt;"",OR(PESQUISA!$B$4="TODAS",B3140=PESQUISA!$B$4),ISNUMBER(SEARCH(PESQUISA!$B$3,D3140))),ROW()-1,"")</f>
        <v/>
      </c>
    </row>
    <row r="3141" spans="1:14" x14ac:dyDescent="0.3">
      <c r="A3141" t="s">
        <v>9497</v>
      </c>
      <c r="B3141" t="s">
        <v>29</v>
      </c>
      <c r="C3141" t="s">
        <v>9498</v>
      </c>
      <c r="D3141" t="s">
        <v>9499</v>
      </c>
      <c r="E3141" t="s">
        <v>40</v>
      </c>
      <c r="F3141" s="7">
        <v>427.98</v>
      </c>
      <c r="G3141" t="s">
        <v>33</v>
      </c>
      <c r="H3141" t="s">
        <v>34</v>
      </c>
      <c r="I3141" t="s">
        <v>9424</v>
      </c>
      <c r="L3141" s="8">
        <v>0.7288</v>
      </c>
      <c r="M3141" t="s">
        <v>36</v>
      </c>
      <c r="N3141" t="str">
        <f>IF(AND(PESQUISA!$B$3&lt;&gt;"",OR(PESQUISA!$B$4="TODAS",B3141=PESQUISA!$B$4),ISNUMBER(SEARCH(PESQUISA!$B$3,D3141))),ROW()-1,"")</f>
        <v/>
      </c>
    </row>
    <row r="3142" spans="1:14" x14ac:dyDescent="0.3">
      <c r="A3142" t="s">
        <v>9500</v>
      </c>
      <c r="B3142" t="s">
        <v>29</v>
      </c>
      <c r="C3142" t="s">
        <v>9501</v>
      </c>
      <c r="D3142" t="s">
        <v>9502</v>
      </c>
      <c r="E3142" t="s">
        <v>40</v>
      </c>
      <c r="F3142" s="7">
        <v>53.47</v>
      </c>
      <c r="G3142" t="s">
        <v>33</v>
      </c>
      <c r="H3142" t="s">
        <v>34</v>
      </c>
      <c r="I3142" t="s">
        <v>9424</v>
      </c>
      <c r="L3142" s="8">
        <v>0.38379999999999997</v>
      </c>
      <c r="M3142" t="s">
        <v>36</v>
      </c>
      <c r="N3142" t="str">
        <f>IF(AND(PESQUISA!$B$3&lt;&gt;"",OR(PESQUISA!$B$4="TODAS",B3142=PESQUISA!$B$4),ISNUMBER(SEARCH(PESQUISA!$B$3,D3142))),ROW()-1,"")</f>
        <v/>
      </c>
    </row>
    <row r="3143" spans="1:14" x14ac:dyDescent="0.3">
      <c r="A3143" t="s">
        <v>9503</v>
      </c>
      <c r="B3143" t="s">
        <v>29</v>
      </c>
      <c r="C3143" t="s">
        <v>9504</v>
      </c>
      <c r="D3143" t="s">
        <v>9505</v>
      </c>
      <c r="E3143" t="s">
        <v>40</v>
      </c>
      <c r="F3143" s="7">
        <v>42.16</v>
      </c>
      <c r="G3143" t="s">
        <v>33</v>
      </c>
      <c r="H3143" t="s">
        <v>34</v>
      </c>
      <c r="I3143" t="s">
        <v>9424</v>
      </c>
      <c r="L3143" s="8">
        <v>0.35930000000000001</v>
      </c>
      <c r="M3143" t="s">
        <v>36</v>
      </c>
      <c r="N3143" t="str">
        <f>IF(AND(PESQUISA!$B$3&lt;&gt;"",OR(PESQUISA!$B$4="TODAS",B3143=PESQUISA!$B$4),ISNUMBER(SEARCH(PESQUISA!$B$3,D3143))),ROW()-1,"")</f>
        <v/>
      </c>
    </row>
    <row r="3144" spans="1:14" x14ac:dyDescent="0.3">
      <c r="A3144" t="s">
        <v>9506</v>
      </c>
      <c r="B3144" t="s">
        <v>29</v>
      </c>
      <c r="C3144" t="s">
        <v>9507</v>
      </c>
      <c r="D3144" t="s">
        <v>9508</v>
      </c>
      <c r="E3144" t="s">
        <v>40</v>
      </c>
      <c r="F3144" s="7">
        <v>55.91</v>
      </c>
      <c r="G3144" t="s">
        <v>33</v>
      </c>
      <c r="H3144" t="s">
        <v>34</v>
      </c>
      <c r="I3144" t="s">
        <v>9424</v>
      </c>
      <c r="L3144" s="8">
        <v>0.35749999999999998</v>
      </c>
      <c r="M3144" t="s">
        <v>36</v>
      </c>
      <c r="N3144" t="str">
        <f>IF(AND(PESQUISA!$B$3&lt;&gt;"",OR(PESQUISA!$B$4="TODAS",B3144=PESQUISA!$B$4),ISNUMBER(SEARCH(PESQUISA!$B$3,D3144))),ROW()-1,"")</f>
        <v/>
      </c>
    </row>
    <row r="3145" spans="1:14" x14ac:dyDescent="0.3">
      <c r="A3145" t="s">
        <v>9509</v>
      </c>
      <c r="B3145" t="s">
        <v>29</v>
      </c>
      <c r="C3145" t="s">
        <v>9510</v>
      </c>
      <c r="D3145" t="s">
        <v>9511</v>
      </c>
      <c r="E3145" t="s">
        <v>40</v>
      </c>
      <c r="F3145" s="7">
        <v>69.47</v>
      </c>
      <c r="G3145" t="s">
        <v>33</v>
      </c>
      <c r="H3145" t="s">
        <v>34</v>
      </c>
      <c r="I3145" t="s">
        <v>9424</v>
      </c>
      <c r="L3145" s="8">
        <v>0.44019999999999998</v>
      </c>
      <c r="M3145" t="s">
        <v>36</v>
      </c>
      <c r="N3145" t="str">
        <f>IF(AND(PESQUISA!$B$3&lt;&gt;"",OR(PESQUISA!$B$4="TODAS",B3145=PESQUISA!$B$4),ISNUMBER(SEARCH(PESQUISA!$B$3,D3145))),ROW()-1,"")</f>
        <v/>
      </c>
    </row>
    <row r="3146" spans="1:14" x14ac:dyDescent="0.3">
      <c r="A3146" t="s">
        <v>9512</v>
      </c>
      <c r="B3146" t="s">
        <v>29</v>
      </c>
      <c r="C3146" t="s">
        <v>9513</v>
      </c>
      <c r="D3146" t="s">
        <v>9514</v>
      </c>
      <c r="E3146" t="s">
        <v>40</v>
      </c>
      <c r="F3146" s="7">
        <v>84.6</v>
      </c>
      <c r="G3146" t="s">
        <v>33</v>
      </c>
      <c r="H3146" t="s">
        <v>34</v>
      </c>
      <c r="I3146" t="s">
        <v>9424</v>
      </c>
      <c r="L3146" s="8">
        <v>0.47010000000000002</v>
      </c>
      <c r="M3146" t="s">
        <v>36</v>
      </c>
      <c r="N3146" t="str">
        <f>IF(AND(PESQUISA!$B$3&lt;&gt;"",OR(PESQUISA!$B$4="TODAS",B3146=PESQUISA!$B$4),ISNUMBER(SEARCH(PESQUISA!$B$3,D3146))),ROW()-1,"")</f>
        <v/>
      </c>
    </row>
    <row r="3147" spans="1:14" x14ac:dyDescent="0.3">
      <c r="A3147" t="s">
        <v>9515</v>
      </c>
      <c r="B3147" t="s">
        <v>29</v>
      </c>
      <c r="C3147" t="s">
        <v>9516</v>
      </c>
      <c r="D3147" t="s">
        <v>9517</v>
      </c>
      <c r="E3147" t="s">
        <v>40</v>
      </c>
      <c r="F3147" s="7">
        <v>87.86</v>
      </c>
      <c r="G3147" t="s">
        <v>33</v>
      </c>
      <c r="H3147" t="s">
        <v>34</v>
      </c>
      <c r="I3147" t="s">
        <v>9424</v>
      </c>
      <c r="L3147" s="8">
        <v>0.42230000000000001</v>
      </c>
      <c r="M3147" t="s">
        <v>36</v>
      </c>
      <c r="N3147" t="str">
        <f>IF(AND(PESQUISA!$B$3&lt;&gt;"",OR(PESQUISA!$B$4="TODAS",B3147=PESQUISA!$B$4),ISNUMBER(SEARCH(PESQUISA!$B$3,D3147))),ROW()-1,"")</f>
        <v/>
      </c>
    </row>
    <row r="3148" spans="1:14" x14ac:dyDescent="0.3">
      <c r="A3148" t="s">
        <v>9518</v>
      </c>
      <c r="B3148" t="s">
        <v>29</v>
      </c>
      <c r="C3148" t="s">
        <v>9519</v>
      </c>
      <c r="D3148" t="s">
        <v>9520</v>
      </c>
      <c r="E3148" t="s">
        <v>40</v>
      </c>
      <c r="F3148" s="7">
        <v>119.93</v>
      </c>
      <c r="G3148" t="s">
        <v>33</v>
      </c>
      <c r="H3148" t="s">
        <v>34</v>
      </c>
      <c r="I3148" t="s">
        <v>9424</v>
      </c>
      <c r="L3148" s="8">
        <v>0.52729999999999999</v>
      </c>
      <c r="M3148" t="s">
        <v>36</v>
      </c>
      <c r="N3148" t="str">
        <f>IF(AND(PESQUISA!$B$3&lt;&gt;"",OR(PESQUISA!$B$4="TODAS",B3148=PESQUISA!$B$4),ISNUMBER(SEARCH(PESQUISA!$B$3,D3148))),ROW()-1,"")</f>
        <v/>
      </c>
    </row>
    <row r="3149" spans="1:14" x14ac:dyDescent="0.3">
      <c r="A3149" t="s">
        <v>9521</v>
      </c>
      <c r="B3149" t="s">
        <v>29</v>
      </c>
      <c r="C3149" t="s">
        <v>9522</v>
      </c>
      <c r="D3149" t="s">
        <v>9523</v>
      </c>
      <c r="E3149" t="s">
        <v>40</v>
      </c>
      <c r="F3149" s="7">
        <v>156.27000000000001</v>
      </c>
      <c r="G3149" t="s">
        <v>33</v>
      </c>
      <c r="H3149" t="s">
        <v>34</v>
      </c>
      <c r="I3149" t="s">
        <v>9424</v>
      </c>
      <c r="L3149" s="8">
        <v>0.56120000000000003</v>
      </c>
      <c r="M3149" t="s">
        <v>36</v>
      </c>
      <c r="N3149" t="str">
        <f>IF(AND(PESQUISA!$B$3&lt;&gt;"",OR(PESQUISA!$B$4="TODAS",B3149=PESQUISA!$B$4),ISNUMBER(SEARCH(PESQUISA!$B$3,D3149))),ROW()-1,"")</f>
        <v/>
      </c>
    </row>
    <row r="3150" spans="1:14" x14ac:dyDescent="0.3">
      <c r="A3150" t="s">
        <v>9524</v>
      </c>
      <c r="B3150" t="s">
        <v>29</v>
      </c>
      <c r="C3150" t="s">
        <v>9525</v>
      </c>
      <c r="D3150" t="s">
        <v>9526</v>
      </c>
      <c r="E3150" t="s">
        <v>40</v>
      </c>
      <c r="F3150" s="7">
        <v>215.25</v>
      </c>
      <c r="G3150" t="s">
        <v>33</v>
      </c>
      <c r="H3150" t="s">
        <v>34</v>
      </c>
      <c r="I3150" t="s">
        <v>9424</v>
      </c>
      <c r="L3150" s="8">
        <v>0.62629999999999997</v>
      </c>
      <c r="M3150" t="s">
        <v>36</v>
      </c>
      <c r="N3150" t="str">
        <f>IF(AND(PESQUISA!$B$3&lt;&gt;"",OR(PESQUISA!$B$4="TODAS",B3150=PESQUISA!$B$4),ISNUMBER(SEARCH(PESQUISA!$B$3,D3150))),ROW()-1,"")</f>
        <v/>
      </c>
    </row>
    <row r="3151" spans="1:14" x14ac:dyDescent="0.3">
      <c r="A3151" t="s">
        <v>9527</v>
      </c>
      <c r="B3151" t="s">
        <v>29</v>
      </c>
      <c r="C3151" t="s">
        <v>9528</v>
      </c>
      <c r="D3151" t="s">
        <v>9529</v>
      </c>
      <c r="E3151" t="s">
        <v>40</v>
      </c>
      <c r="F3151" s="7">
        <v>262.45999999999998</v>
      </c>
      <c r="G3151" t="s">
        <v>33</v>
      </c>
      <c r="H3151" t="s">
        <v>34</v>
      </c>
      <c r="I3151" t="s">
        <v>9424</v>
      </c>
      <c r="L3151" s="8">
        <v>0.64829999999999999</v>
      </c>
      <c r="M3151" t="s">
        <v>36</v>
      </c>
      <c r="N3151" t="str">
        <f>IF(AND(PESQUISA!$B$3&lt;&gt;"",OR(PESQUISA!$B$4="TODAS",B3151=PESQUISA!$B$4),ISNUMBER(SEARCH(PESQUISA!$B$3,D3151))),ROW()-1,"")</f>
        <v/>
      </c>
    </row>
    <row r="3152" spans="1:14" x14ac:dyDescent="0.3">
      <c r="A3152" t="s">
        <v>9530</v>
      </c>
      <c r="B3152" t="s">
        <v>29</v>
      </c>
      <c r="C3152" t="s">
        <v>9531</v>
      </c>
      <c r="D3152" t="s">
        <v>9532</v>
      </c>
      <c r="E3152" t="s">
        <v>40</v>
      </c>
      <c r="F3152" s="7">
        <v>351.67</v>
      </c>
      <c r="G3152" t="s">
        <v>33</v>
      </c>
      <c r="H3152" t="s">
        <v>34</v>
      </c>
      <c r="I3152" t="s">
        <v>9424</v>
      </c>
      <c r="L3152" s="8">
        <v>0.70379999999999998</v>
      </c>
      <c r="M3152" t="s">
        <v>36</v>
      </c>
      <c r="N3152" t="str">
        <f>IF(AND(PESQUISA!$B$3&lt;&gt;"",OR(PESQUISA!$B$4="TODAS",B3152=PESQUISA!$B$4),ISNUMBER(SEARCH(PESQUISA!$B$3,D3152))),ROW()-1,"")</f>
        <v/>
      </c>
    </row>
    <row r="3153" spans="1:14" x14ac:dyDescent="0.3">
      <c r="A3153" t="s">
        <v>9533</v>
      </c>
      <c r="B3153" t="s">
        <v>29</v>
      </c>
      <c r="C3153" t="s">
        <v>9534</v>
      </c>
      <c r="D3153" t="s">
        <v>9535</v>
      </c>
      <c r="E3153" t="s">
        <v>40</v>
      </c>
      <c r="F3153" s="7">
        <v>47.6</v>
      </c>
      <c r="G3153" t="s">
        <v>33</v>
      </c>
      <c r="H3153" t="s">
        <v>34</v>
      </c>
      <c r="I3153" t="s">
        <v>9424</v>
      </c>
      <c r="L3153" s="8">
        <v>0.37</v>
      </c>
      <c r="M3153" t="s">
        <v>36</v>
      </c>
      <c r="N3153" t="str">
        <f>IF(AND(PESQUISA!$B$3&lt;&gt;"",OR(PESQUISA!$B$4="TODAS",B3153=PESQUISA!$B$4),ISNUMBER(SEARCH(PESQUISA!$B$3,D3153))),ROW()-1,"")</f>
        <v/>
      </c>
    </row>
    <row r="3154" spans="1:14" x14ac:dyDescent="0.3">
      <c r="A3154" t="s">
        <v>9536</v>
      </c>
      <c r="B3154" t="s">
        <v>29</v>
      </c>
      <c r="C3154" t="s">
        <v>9537</v>
      </c>
      <c r="D3154" t="s">
        <v>9538</v>
      </c>
      <c r="E3154" t="s">
        <v>40</v>
      </c>
      <c r="F3154" s="7">
        <v>406.72</v>
      </c>
      <c r="G3154" t="s">
        <v>33</v>
      </c>
      <c r="H3154" t="s">
        <v>34</v>
      </c>
      <c r="I3154" t="s">
        <v>9424</v>
      </c>
      <c r="L3154" s="8">
        <v>0.7147</v>
      </c>
      <c r="M3154" t="s">
        <v>36</v>
      </c>
      <c r="N3154" t="str">
        <f>IF(AND(PESQUISA!$B$3&lt;&gt;"",OR(PESQUISA!$B$4="TODAS",B3154=PESQUISA!$B$4),ISNUMBER(SEARCH(PESQUISA!$B$3,D3154))),ROW()-1,"")</f>
        <v/>
      </c>
    </row>
    <row r="3155" spans="1:14" x14ac:dyDescent="0.3">
      <c r="A3155" t="s">
        <v>9539</v>
      </c>
      <c r="B3155" t="s">
        <v>29</v>
      </c>
      <c r="C3155" t="s">
        <v>9540</v>
      </c>
      <c r="D3155" t="s">
        <v>9541</v>
      </c>
      <c r="E3155" t="s">
        <v>60</v>
      </c>
      <c r="F3155" s="7">
        <v>87.51</v>
      </c>
      <c r="G3155" t="s">
        <v>33</v>
      </c>
      <c r="H3155" t="s">
        <v>34</v>
      </c>
      <c r="I3155" t="s">
        <v>9424</v>
      </c>
      <c r="L3155" s="8">
        <v>0.3291</v>
      </c>
      <c r="M3155" t="s">
        <v>36</v>
      </c>
      <c r="N3155" t="str">
        <f>IF(AND(PESQUISA!$B$3&lt;&gt;"",OR(PESQUISA!$B$4="TODAS",B3155=PESQUISA!$B$4),ISNUMBER(SEARCH(PESQUISA!$B$3,D3155))),ROW()-1,"")</f>
        <v/>
      </c>
    </row>
    <row r="3156" spans="1:14" x14ac:dyDescent="0.3">
      <c r="A3156" t="s">
        <v>9542</v>
      </c>
      <c r="B3156" t="s">
        <v>29</v>
      </c>
      <c r="C3156" t="s">
        <v>9543</v>
      </c>
      <c r="D3156" t="s">
        <v>9544</v>
      </c>
      <c r="E3156" t="s">
        <v>60</v>
      </c>
      <c r="F3156" s="7">
        <v>91.8</v>
      </c>
      <c r="G3156" t="s">
        <v>33</v>
      </c>
      <c r="H3156" t="s">
        <v>34</v>
      </c>
      <c r="I3156" t="s">
        <v>9424</v>
      </c>
      <c r="L3156" s="8">
        <v>0.34589999999999999</v>
      </c>
      <c r="M3156" t="s">
        <v>36</v>
      </c>
      <c r="N3156" t="str">
        <f>IF(AND(PESQUISA!$B$3&lt;&gt;"",OR(PESQUISA!$B$4="TODAS",B3156=PESQUISA!$B$4),ISNUMBER(SEARCH(PESQUISA!$B$3,D3156))),ROW()-1,"")</f>
        <v/>
      </c>
    </row>
    <row r="3157" spans="1:14" x14ac:dyDescent="0.3">
      <c r="A3157" t="s">
        <v>9545</v>
      </c>
      <c r="B3157" t="s">
        <v>29</v>
      </c>
      <c r="C3157" t="s">
        <v>9546</v>
      </c>
      <c r="D3157" t="s">
        <v>9547</v>
      </c>
      <c r="E3157" t="s">
        <v>60</v>
      </c>
      <c r="F3157" s="7">
        <v>94.73</v>
      </c>
      <c r="G3157" t="s">
        <v>33</v>
      </c>
      <c r="H3157" t="s">
        <v>34</v>
      </c>
      <c r="I3157" t="s">
        <v>9424</v>
      </c>
      <c r="L3157" s="8">
        <v>0.35239999999999999</v>
      </c>
      <c r="M3157" t="s">
        <v>36</v>
      </c>
      <c r="N3157" t="str">
        <f>IF(AND(PESQUISA!$B$3&lt;&gt;"",OR(PESQUISA!$B$4="TODAS",B3157=PESQUISA!$B$4),ISNUMBER(SEARCH(PESQUISA!$B$3,D3157))),ROW()-1,"")</f>
        <v/>
      </c>
    </row>
    <row r="3158" spans="1:14" x14ac:dyDescent="0.3">
      <c r="A3158" t="s">
        <v>9548</v>
      </c>
      <c r="B3158" t="s">
        <v>29</v>
      </c>
      <c r="C3158" t="s">
        <v>9549</v>
      </c>
      <c r="D3158" t="s">
        <v>9550</v>
      </c>
      <c r="E3158" t="s">
        <v>60</v>
      </c>
      <c r="F3158" s="7">
        <v>101.52</v>
      </c>
      <c r="G3158" t="s">
        <v>33</v>
      </c>
      <c r="H3158" t="s">
        <v>34</v>
      </c>
      <c r="I3158" t="s">
        <v>9424</v>
      </c>
      <c r="L3158" s="8">
        <v>0.36969999999999997</v>
      </c>
      <c r="M3158" t="s">
        <v>36</v>
      </c>
      <c r="N3158" t="str">
        <f>IF(AND(PESQUISA!$B$3&lt;&gt;"",OR(PESQUISA!$B$4="TODAS",B3158=PESQUISA!$B$4),ISNUMBER(SEARCH(PESQUISA!$B$3,D3158))),ROW()-1,"")</f>
        <v/>
      </c>
    </row>
    <row r="3159" spans="1:14" x14ac:dyDescent="0.3">
      <c r="A3159" t="s">
        <v>9551</v>
      </c>
      <c r="B3159" t="s">
        <v>29</v>
      </c>
      <c r="C3159" t="s">
        <v>9552</v>
      </c>
      <c r="D3159" t="s">
        <v>9553</v>
      </c>
      <c r="E3159" t="s">
        <v>60</v>
      </c>
      <c r="F3159" s="7">
        <v>108.95</v>
      </c>
      <c r="G3159" t="s">
        <v>33</v>
      </c>
      <c r="H3159" t="s">
        <v>34</v>
      </c>
      <c r="I3159" t="s">
        <v>9424</v>
      </c>
      <c r="L3159" s="8">
        <v>0.38829999999999998</v>
      </c>
      <c r="M3159" t="s">
        <v>36</v>
      </c>
      <c r="N3159" t="str">
        <f>IF(AND(PESQUISA!$B$3&lt;&gt;"",OR(PESQUISA!$B$4="TODAS",B3159=PESQUISA!$B$4),ISNUMBER(SEARCH(PESQUISA!$B$3,D3159))),ROW()-1,"")</f>
        <v/>
      </c>
    </row>
    <row r="3160" spans="1:14" x14ac:dyDescent="0.3">
      <c r="A3160" t="s">
        <v>9554</v>
      </c>
      <c r="B3160" t="s">
        <v>29</v>
      </c>
      <c r="C3160" t="s">
        <v>9555</v>
      </c>
      <c r="D3160" t="s">
        <v>9556</v>
      </c>
      <c r="E3160" t="s">
        <v>60</v>
      </c>
      <c r="F3160" s="7">
        <v>132.97999999999999</v>
      </c>
      <c r="G3160" t="s">
        <v>33</v>
      </c>
      <c r="H3160" t="s">
        <v>34</v>
      </c>
      <c r="I3160" t="s">
        <v>9424</v>
      </c>
      <c r="L3160" s="8">
        <v>0.47899999999999998</v>
      </c>
      <c r="M3160" t="s">
        <v>36</v>
      </c>
      <c r="N3160" t="str">
        <f>IF(AND(PESQUISA!$B$3&lt;&gt;"",OR(PESQUISA!$B$4="TODAS",B3160=PESQUISA!$B$4),ISNUMBER(SEARCH(PESQUISA!$B$3,D3160))),ROW()-1,"")</f>
        <v/>
      </c>
    </row>
    <row r="3161" spans="1:14" x14ac:dyDescent="0.3">
      <c r="A3161" t="s">
        <v>9557</v>
      </c>
      <c r="B3161" t="s">
        <v>29</v>
      </c>
      <c r="C3161" t="s">
        <v>9558</v>
      </c>
      <c r="D3161" t="s">
        <v>9559</v>
      </c>
      <c r="E3161" t="s">
        <v>60</v>
      </c>
      <c r="F3161" s="7">
        <v>151.31</v>
      </c>
      <c r="G3161" t="s">
        <v>33</v>
      </c>
      <c r="H3161" t="s">
        <v>34</v>
      </c>
      <c r="I3161" t="s">
        <v>9424</v>
      </c>
      <c r="L3161" s="8">
        <v>0.50739999999999996</v>
      </c>
      <c r="M3161" t="s">
        <v>36</v>
      </c>
      <c r="N3161" t="str">
        <f>IF(AND(PESQUISA!$B$3&lt;&gt;"",OR(PESQUISA!$B$4="TODAS",B3161=PESQUISA!$B$4),ISNUMBER(SEARCH(PESQUISA!$B$3,D3161))),ROW()-1,"")</f>
        <v/>
      </c>
    </row>
    <row r="3162" spans="1:14" x14ac:dyDescent="0.3">
      <c r="A3162" t="s">
        <v>9560</v>
      </c>
      <c r="B3162" t="s">
        <v>29</v>
      </c>
      <c r="C3162" t="s">
        <v>9561</v>
      </c>
      <c r="D3162" t="s">
        <v>9562</v>
      </c>
      <c r="E3162" t="s">
        <v>60</v>
      </c>
      <c r="F3162" s="7">
        <v>184.01</v>
      </c>
      <c r="G3162" t="s">
        <v>33</v>
      </c>
      <c r="H3162" t="s">
        <v>34</v>
      </c>
      <c r="I3162" t="s">
        <v>9424</v>
      </c>
      <c r="L3162" s="8">
        <v>0.53300000000000003</v>
      </c>
      <c r="M3162" t="s">
        <v>36</v>
      </c>
      <c r="N3162" t="str">
        <f>IF(AND(PESQUISA!$B$3&lt;&gt;"",OR(PESQUISA!$B$4="TODAS",B3162=PESQUISA!$B$4),ISNUMBER(SEARCH(PESQUISA!$B$3,D3162))),ROW()-1,"")</f>
        <v/>
      </c>
    </row>
    <row r="3163" spans="1:14" x14ac:dyDescent="0.3">
      <c r="A3163" t="s">
        <v>9563</v>
      </c>
      <c r="B3163" t="s">
        <v>29</v>
      </c>
      <c r="C3163" t="s">
        <v>9564</v>
      </c>
      <c r="D3163" t="s">
        <v>9565</v>
      </c>
      <c r="E3163" t="s">
        <v>60</v>
      </c>
      <c r="F3163" s="7">
        <v>80.37</v>
      </c>
      <c r="G3163" t="s">
        <v>33</v>
      </c>
      <c r="H3163" t="s">
        <v>34</v>
      </c>
      <c r="I3163" t="s">
        <v>9424</v>
      </c>
      <c r="L3163" s="8">
        <v>0.30209999999999998</v>
      </c>
      <c r="M3163" t="s">
        <v>36</v>
      </c>
      <c r="N3163" t="str">
        <f>IF(AND(PESQUISA!$B$3&lt;&gt;"",OR(PESQUISA!$B$4="TODAS",B3163=PESQUISA!$B$4),ISNUMBER(SEARCH(PESQUISA!$B$3,D3163))),ROW()-1,"")</f>
        <v/>
      </c>
    </row>
    <row r="3164" spans="1:14" x14ac:dyDescent="0.3">
      <c r="A3164" t="s">
        <v>9566</v>
      </c>
      <c r="B3164" t="s">
        <v>29</v>
      </c>
      <c r="C3164" t="s">
        <v>9567</v>
      </c>
      <c r="D3164" t="s">
        <v>9568</v>
      </c>
      <c r="E3164" t="s">
        <v>60</v>
      </c>
      <c r="F3164" s="7">
        <v>203.8</v>
      </c>
      <c r="G3164" t="s">
        <v>33</v>
      </c>
      <c r="H3164" t="s">
        <v>34</v>
      </c>
      <c r="I3164" t="s">
        <v>9424</v>
      </c>
      <c r="L3164" s="8">
        <v>0.55249999999999999</v>
      </c>
      <c r="M3164" t="s">
        <v>36</v>
      </c>
      <c r="N3164" t="str">
        <f>IF(AND(PESQUISA!$B$3&lt;&gt;"",OR(PESQUISA!$B$4="TODAS",B3164=PESQUISA!$B$4),ISNUMBER(SEARCH(PESQUISA!$B$3,D3164))),ROW()-1,"")</f>
        <v/>
      </c>
    </row>
    <row r="3165" spans="1:14" x14ac:dyDescent="0.3">
      <c r="A3165" t="s">
        <v>9569</v>
      </c>
      <c r="B3165" t="s">
        <v>29</v>
      </c>
      <c r="C3165" t="s">
        <v>9570</v>
      </c>
      <c r="D3165" t="s">
        <v>9571</v>
      </c>
      <c r="E3165" t="s">
        <v>60</v>
      </c>
      <c r="F3165" s="7">
        <v>243.02</v>
      </c>
      <c r="G3165" t="s">
        <v>33</v>
      </c>
      <c r="H3165" t="s">
        <v>34</v>
      </c>
      <c r="I3165" t="s">
        <v>9424</v>
      </c>
      <c r="L3165" s="8">
        <v>0.60299999999999998</v>
      </c>
      <c r="M3165" t="s">
        <v>36</v>
      </c>
      <c r="N3165" t="str">
        <f>IF(AND(PESQUISA!$B$3&lt;&gt;"",OR(PESQUISA!$B$4="TODAS",B3165=PESQUISA!$B$4),ISNUMBER(SEARCH(PESQUISA!$B$3,D3165))),ROW()-1,"")</f>
        <v/>
      </c>
    </row>
    <row r="3166" spans="1:14" x14ac:dyDescent="0.3">
      <c r="A3166" t="s">
        <v>9572</v>
      </c>
      <c r="B3166" t="s">
        <v>29</v>
      </c>
      <c r="C3166" t="s">
        <v>9573</v>
      </c>
      <c r="D3166" t="s">
        <v>9574</v>
      </c>
      <c r="E3166" t="s">
        <v>60</v>
      </c>
      <c r="F3166" s="7">
        <v>83.9</v>
      </c>
      <c r="G3166" t="s">
        <v>33</v>
      </c>
      <c r="H3166" t="s">
        <v>34</v>
      </c>
      <c r="I3166" t="s">
        <v>9424</v>
      </c>
      <c r="L3166" s="8">
        <v>0.31569999999999998</v>
      </c>
      <c r="M3166" t="s">
        <v>36</v>
      </c>
      <c r="N3166" t="str">
        <f>IF(AND(PESQUISA!$B$3&lt;&gt;"",OR(PESQUISA!$B$4="TODAS",B3166=PESQUISA!$B$4),ISNUMBER(SEARCH(PESQUISA!$B$3,D3166))),ROW()-1,"")</f>
        <v/>
      </c>
    </row>
    <row r="3167" spans="1:14" x14ac:dyDescent="0.3">
      <c r="A3167" t="s">
        <v>9575</v>
      </c>
      <c r="B3167" t="s">
        <v>29</v>
      </c>
      <c r="C3167" t="s">
        <v>9576</v>
      </c>
      <c r="D3167" t="s">
        <v>9577</v>
      </c>
      <c r="E3167" t="s">
        <v>60</v>
      </c>
      <c r="F3167" s="7">
        <v>272.37</v>
      </c>
      <c r="G3167" t="s">
        <v>33</v>
      </c>
      <c r="H3167" t="s">
        <v>34</v>
      </c>
      <c r="I3167" t="s">
        <v>9424</v>
      </c>
      <c r="L3167" s="8">
        <v>0.62649999999999995</v>
      </c>
      <c r="M3167" t="s">
        <v>36</v>
      </c>
      <c r="N3167" t="str">
        <f>IF(AND(PESQUISA!$B$3&lt;&gt;"",OR(PESQUISA!$B$4="TODAS",B3167=PESQUISA!$B$4),ISNUMBER(SEARCH(PESQUISA!$B$3,D3167))),ROW()-1,"")</f>
        <v/>
      </c>
    </row>
    <row r="3168" spans="1:14" x14ac:dyDescent="0.3">
      <c r="A3168" t="s">
        <v>9578</v>
      </c>
      <c r="B3168" t="s">
        <v>29</v>
      </c>
      <c r="C3168" t="s">
        <v>9579</v>
      </c>
      <c r="D3168" t="s">
        <v>9580</v>
      </c>
      <c r="E3168" t="s">
        <v>40</v>
      </c>
      <c r="F3168" s="7">
        <v>33.18</v>
      </c>
      <c r="G3168" t="s">
        <v>33</v>
      </c>
      <c r="H3168" t="s">
        <v>34</v>
      </c>
      <c r="I3168" t="s">
        <v>9424</v>
      </c>
      <c r="L3168" s="8">
        <v>0.23180000000000001</v>
      </c>
      <c r="M3168" t="s">
        <v>36</v>
      </c>
      <c r="N3168" t="str">
        <f>IF(AND(PESQUISA!$B$3&lt;&gt;"",OR(PESQUISA!$B$4="TODAS",B3168=PESQUISA!$B$4),ISNUMBER(SEARCH(PESQUISA!$B$3,D3168))),ROW()-1,"")</f>
        <v/>
      </c>
    </row>
    <row r="3169" spans="1:14" x14ac:dyDescent="0.3">
      <c r="A3169" t="s">
        <v>9581</v>
      </c>
      <c r="B3169" t="s">
        <v>29</v>
      </c>
      <c r="C3169" t="s">
        <v>9582</v>
      </c>
      <c r="D3169" t="s">
        <v>9583</v>
      </c>
      <c r="E3169" t="s">
        <v>40</v>
      </c>
      <c r="F3169" s="7">
        <v>35.950000000000003</v>
      </c>
      <c r="G3169" t="s">
        <v>33</v>
      </c>
      <c r="H3169" t="s">
        <v>34</v>
      </c>
      <c r="I3169" t="s">
        <v>9424</v>
      </c>
      <c r="L3169" s="8">
        <v>0.2359</v>
      </c>
      <c r="M3169" t="s">
        <v>36</v>
      </c>
      <c r="N3169" t="str">
        <f>IF(AND(PESQUISA!$B$3&lt;&gt;"",OR(PESQUISA!$B$4="TODAS",B3169=PESQUISA!$B$4),ISNUMBER(SEARCH(PESQUISA!$B$3,D3169))),ROW()-1,"")</f>
        <v/>
      </c>
    </row>
    <row r="3170" spans="1:14" x14ac:dyDescent="0.3">
      <c r="A3170" t="s">
        <v>9584</v>
      </c>
      <c r="B3170" t="s">
        <v>29</v>
      </c>
      <c r="C3170" t="s">
        <v>9585</v>
      </c>
      <c r="D3170" t="s">
        <v>9586</v>
      </c>
      <c r="E3170" t="s">
        <v>40</v>
      </c>
      <c r="F3170" s="7">
        <v>37.92</v>
      </c>
      <c r="G3170" t="s">
        <v>33</v>
      </c>
      <c r="H3170" t="s">
        <v>34</v>
      </c>
      <c r="I3170" t="s">
        <v>9424</v>
      </c>
      <c r="L3170" s="8">
        <v>0.22359999999999999</v>
      </c>
      <c r="M3170" t="s">
        <v>36</v>
      </c>
      <c r="N3170" t="str">
        <f>IF(AND(PESQUISA!$B$3&lt;&gt;"",OR(PESQUISA!$B$4="TODAS",B3170=PESQUISA!$B$4),ISNUMBER(SEARCH(PESQUISA!$B$3,D3170))),ROW()-1,"")</f>
        <v/>
      </c>
    </row>
    <row r="3171" spans="1:14" x14ac:dyDescent="0.3">
      <c r="A3171" t="s">
        <v>9587</v>
      </c>
      <c r="B3171" t="s">
        <v>29</v>
      </c>
      <c r="C3171" t="s">
        <v>9588</v>
      </c>
      <c r="D3171" t="s">
        <v>9589</v>
      </c>
      <c r="E3171" t="s">
        <v>40</v>
      </c>
      <c r="F3171" s="7">
        <v>28.92</v>
      </c>
      <c r="G3171" t="s">
        <v>33</v>
      </c>
      <c r="H3171" t="s">
        <v>34</v>
      </c>
      <c r="I3171" t="s">
        <v>9424</v>
      </c>
      <c r="L3171" s="8">
        <v>0.25519999999999998</v>
      </c>
      <c r="M3171" t="s">
        <v>36</v>
      </c>
      <c r="N3171" t="str">
        <f>IF(AND(PESQUISA!$B$3&lt;&gt;"",OR(PESQUISA!$B$4="TODAS",B3171=PESQUISA!$B$4),ISNUMBER(SEARCH(PESQUISA!$B$3,D3171))),ROW()-1,"")</f>
        <v/>
      </c>
    </row>
    <row r="3172" spans="1:14" x14ac:dyDescent="0.3">
      <c r="A3172" t="s">
        <v>9590</v>
      </c>
      <c r="B3172" t="s">
        <v>29</v>
      </c>
      <c r="C3172" t="s">
        <v>9591</v>
      </c>
      <c r="D3172" t="s">
        <v>9592</v>
      </c>
      <c r="E3172" t="s">
        <v>40</v>
      </c>
      <c r="F3172" s="7">
        <v>31.1</v>
      </c>
      <c r="G3172" t="s">
        <v>33</v>
      </c>
      <c r="H3172" t="s">
        <v>34</v>
      </c>
      <c r="I3172" t="s">
        <v>9424</v>
      </c>
      <c r="L3172" s="8">
        <v>0.24410000000000001</v>
      </c>
      <c r="M3172" t="s">
        <v>36</v>
      </c>
      <c r="N3172" t="str">
        <f>IF(AND(PESQUISA!$B$3&lt;&gt;"",OR(PESQUISA!$B$4="TODAS",B3172=PESQUISA!$B$4),ISNUMBER(SEARCH(PESQUISA!$B$3,D3172))),ROW()-1,"")</f>
        <v/>
      </c>
    </row>
    <row r="3173" spans="1:14" x14ac:dyDescent="0.3">
      <c r="A3173" t="s">
        <v>9593</v>
      </c>
      <c r="B3173" t="s">
        <v>29</v>
      </c>
      <c r="C3173" t="s">
        <v>9594</v>
      </c>
      <c r="D3173" t="s">
        <v>9595</v>
      </c>
      <c r="E3173" t="s">
        <v>40</v>
      </c>
      <c r="F3173" s="7">
        <v>42.09</v>
      </c>
      <c r="G3173" t="s">
        <v>33</v>
      </c>
      <c r="H3173" t="s">
        <v>34</v>
      </c>
      <c r="I3173" t="s">
        <v>9424</v>
      </c>
      <c r="L3173" s="8">
        <v>0.20649999999999999</v>
      </c>
      <c r="M3173" t="s">
        <v>36</v>
      </c>
      <c r="N3173" t="str">
        <f>IF(AND(PESQUISA!$B$3&lt;&gt;"",OR(PESQUISA!$B$4="TODAS",B3173=PESQUISA!$B$4),ISNUMBER(SEARCH(PESQUISA!$B$3,D3173))),ROW()-1,"")</f>
        <v/>
      </c>
    </row>
    <row r="3174" spans="1:14" x14ac:dyDescent="0.3">
      <c r="A3174" t="s">
        <v>9596</v>
      </c>
      <c r="B3174" t="s">
        <v>29</v>
      </c>
      <c r="C3174" t="s">
        <v>9597</v>
      </c>
      <c r="D3174" t="s">
        <v>9598</v>
      </c>
      <c r="E3174" t="s">
        <v>40</v>
      </c>
      <c r="F3174" s="7">
        <v>47.12</v>
      </c>
      <c r="G3174" t="s">
        <v>33</v>
      </c>
      <c r="H3174" t="s">
        <v>34</v>
      </c>
      <c r="I3174" t="s">
        <v>9424</v>
      </c>
      <c r="L3174" s="8">
        <v>0.20710000000000001</v>
      </c>
      <c r="M3174" t="s">
        <v>36</v>
      </c>
      <c r="N3174" t="str">
        <f>IF(AND(PESQUISA!$B$3&lt;&gt;"",OR(PESQUISA!$B$4="TODAS",B3174=PESQUISA!$B$4),ISNUMBER(SEARCH(PESQUISA!$B$3,D3174))),ROW()-1,"")</f>
        <v/>
      </c>
    </row>
    <row r="3175" spans="1:14" x14ac:dyDescent="0.3">
      <c r="A3175" t="s">
        <v>9599</v>
      </c>
      <c r="B3175" t="s">
        <v>29</v>
      </c>
      <c r="C3175" t="s">
        <v>9600</v>
      </c>
      <c r="D3175" t="s">
        <v>9601</v>
      </c>
      <c r="E3175" t="s">
        <v>40</v>
      </c>
      <c r="F3175" s="7">
        <v>54.91</v>
      </c>
      <c r="G3175" t="s">
        <v>33</v>
      </c>
      <c r="H3175" t="s">
        <v>34</v>
      </c>
      <c r="I3175" t="s">
        <v>9424</v>
      </c>
      <c r="L3175" s="8">
        <v>0.2475</v>
      </c>
      <c r="M3175" t="s">
        <v>36</v>
      </c>
      <c r="N3175" t="str">
        <f>IF(AND(PESQUISA!$B$3&lt;&gt;"",OR(PESQUISA!$B$4="TODAS",B3175=PESQUISA!$B$4),ISNUMBER(SEARCH(PESQUISA!$B$3,D3175))),ROW()-1,"")</f>
        <v/>
      </c>
    </row>
    <row r="3176" spans="1:14" x14ac:dyDescent="0.3">
      <c r="A3176" t="s">
        <v>9602</v>
      </c>
      <c r="B3176" t="s">
        <v>29</v>
      </c>
      <c r="C3176" t="s">
        <v>9603</v>
      </c>
      <c r="D3176" t="s">
        <v>9604</v>
      </c>
      <c r="E3176" t="s">
        <v>40</v>
      </c>
      <c r="F3176" s="7">
        <v>64.34</v>
      </c>
      <c r="G3176" t="s">
        <v>33</v>
      </c>
      <c r="H3176" t="s">
        <v>34</v>
      </c>
      <c r="I3176" t="s">
        <v>9424</v>
      </c>
      <c r="L3176" s="8">
        <v>0.23480000000000001</v>
      </c>
      <c r="M3176" t="s">
        <v>36</v>
      </c>
      <c r="N3176" t="str">
        <f>IF(AND(PESQUISA!$B$3&lt;&gt;"",OR(PESQUISA!$B$4="TODAS",B3176=PESQUISA!$B$4),ISNUMBER(SEARCH(PESQUISA!$B$3,D3176))),ROW()-1,"")</f>
        <v/>
      </c>
    </row>
    <row r="3177" spans="1:14" x14ac:dyDescent="0.3">
      <c r="A3177" t="s">
        <v>9605</v>
      </c>
      <c r="B3177" t="s">
        <v>29</v>
      </c>
      <c r="C3177" t="s">
        <v>9606</v>
      </c>
      <c r="D3177" t="s">
        <v>9607</v>
      </c>
      <c r="E3177" t="s">
        <v>40</v>
      </c>
      <c r="F3177" s="7">
        <v>77.430000000000007</v>
      </c>
      <c r="G3177" t="s">
        <v>33</v>
      </c>
      <c r="H3177" t="s">
        <v>34</v>
      </c>
      <c r="I3177" t="s">
        <v>9424</v>
      </c>
      <c r="L3177" s="8">
        <v>0.26190000000000002</v>
      </c>
      <c r="M3177" t="s">
        <v>36</v>
      </c>
      <c r="N3177" t="str">
        <f>IF(AND(PESQUISA!$B$3&lt;&gt;"",OR(PESQUISA!$B$4="TODAS",B3177=PESQUISA!$B$4),ISNUMBER(SEARCH(PESQUISA!$B$3,D3177))),ROW()-1,"")</f>
        <v/>
      </c>
    </row>
    <row r="3178" spans="1:14" x14ac:dyDescent="0.3">
      <c r="A3178" t="s">
        <v>9608</v>
      </c>
      <c r="B3178" t="s">
        <v>29</v>
      </c>
      <c r="C3178" t="s">
        <v>9609</v>
      </c>
      <c r="D3178" t="s">
        <v>9610</v>
      </c>
      <c r="E3178" t="s">
        <v>40</v>
      </c>
      <c r="F3178" s="7">
        <v>87.8</v>
      </c>
      <c r="G3178" t="s">
        <v>33</v>
      </c>
      <c r="H3178" t="s">
        <v>34</v>
      </c>
      <c r="I3178" t="s">
        <v>9424</v>
      </c>
      <c r="L3178" s="8">
        <v>0.25900000000000001</v>
      </c>
      <c r="M3178" t="s">
        <v>36</v>
      </c>
      <c r="N3178" t="str">
        <f>IF(AND(PESQUISA!$B$3&lt;&gt;"",OR(PESQUISA!$B$4="TODAS",B3178=PESQUISA!$B$4),ISNUMBER(SEARCH(PESQUISA!$B$3,D3178))),ROW()-1,"")</f>
        <v/>
      </c>
    </row>
    <row r="3179" spans="1:14" x14ac:dyDescent="0.3">
      <c r="A3179" t="s">
        <v>9611</v>
      </c>
      <c r="B3179" t="s">
        <v>29</v>
      </c>
      <c r="C3179" t="s">
        <v>9612</v>
      </c>
      <c r="D3179" t="s">
        <v>9613</v>
      </c>
      <c r="E3179" t="s">
        <v>40</v>
      </c>
      <c r="F3179" s="7">
        <v>99.75</v>
      </c>
      <c r="G3179" t="s">
        <v>33</v>
      </c>
      <c r="H3179" t="s">
        <v>34</v>
      </c>
      <c r="I3179" t="s">
        <v>9424</v>
      </c>
      <c r="L3179" s="8">
        <v>0.26840000000000003</v>
      </c>
      <c r="M3179" t="s">
        <v>36</v>
      </c>
      <c r="N3179" t="str">
        <f>IF(AND(PESQUISA!$B$3&lt;&gt;"",OR(PESQUISA!$B$4="TODAS",B3179=PESQUISA!$B$4),ISNUMBER(SEARCH(PESQUISA!$B$3,D3179))),ROW()-1,"")</f>
        <v/>
      </c>
    </row>
    <row r="3180" spans="1:14" x14ac:dyDescent="0.3">
      <c r="A3180" t="s">
        <v>9614</v>
      </c>
      <c r="B3180" t="s">
        <v>29</v>
      </c>
      <c r="C3180" t="s">
        <v>9615</v>
      </c>
      <c r="D3180" t="s">
        <v>9616</v>
      </c>
      <c r="E3180" t="s">
        <v>40</v>
      </c>
      <c r="F3180" s="7">
        <v>109.51</v>
      </c>
      <c r="G3180" t="s">
        <v>33</v>
      </c>
      <c r="H3180" t="s">
        <v>34</v>
      </c>
      <c r="I3180" t="s">
        <v>9424</v>
      </c>
      <c r="L3180" s="8">
        <v>0.26129999999999998</v>
      </c>
      <c r="M3180" t="s">
        <v>36</v>
      </c>
      <c r="N3180" t="str">
        <f>IF(AND(PESQUISA!$B$3&lt;&gt;"",OR(PESQUISA!$B$4="TODAS",B3180=PESQUISA!$B$4),ISNUMBER(SEARCH(PESQUISA!$B$3,D3180))),ROW()-1,"")</f>
        <v/>
      </c>
    </row>
    <row r="3181" spans="1:14" x14ac:dyDescent="0.3">
      <c r="A3181" t="s">
        <v>9617</v>
      </c>
      <c r="B3181" t="s">
        <v>29</v>
      </c>
      <c r="C3181" t="s">
        <v>9618</v>
      </c>
      <c r="D3181" t="s">
        <v>9619</v>
      </c>
      <c r="E3181" t="s">
        <v>40</v>
      </c>
      <c r="F3181" s="7">
        <v>38.78</v>
      </c>
      <c r="G3181" t="s">
        <v>33</v>
      </c>
      <c r="H3181" t="s">
        <v>34</v>
      </c>
      <c r="I3181" t="s">
        <v>9424</v>
      </c>
      <c r="L3181" s="8">
        <v>0.36820000000000003</v>
      </c>
      <c r="M3181" t="s">
        <v>36</v>
      </c>
      <c r="N3181" t="str">
        <f>IF(AND(PESQUISA!$B$3&lt;&gt;"",OR(PESQUISA!$B$4="TODAS",B3181=PESQUISA!$B$4),ISNUMBER(SEARCH(PESQUISA!$B$3,D3181))),ROW()-1,"")</f>
        <v/>
      </c>
    </row>
    <row r="3182" spans="1:14" x14ac:dyDescent="0.3">
      <c r="A3182" t="s">
        <v>9620</v>
      </c>
      <c r="B3182" t="s">
        <v>29</v>
      </c>
      <c r="C3182" t="s">
        <v>9621</v>
      </c>
      <c r="D3182" t="s">
        <v>9622</v>
      </c>
      <c r="E3182" t="s">
        <v>40</v>
      </c>
      <c r="F3182" s="7">
        <v>42.33</v>
      </c>
      <c r="G3182" t="s">
        <v>33</v>
      </c>
      <c r="H3182" t="s">
        <v>34</v>
      </c>
      <c r="I3182" t="s">
        <v>9424</v>
      </c>
      <c r="L3182" s="8">
        <v>0.37440000000000001</v>
      </c>
      <c r="M3182" t="s">
        <v>36</v>
      </c>
      <c r="N3182" t="str">
        <f>IF(AND(PESQUISA!$B$3&lt;&gt;"",OR(PESQUISA!$B$4="TODAS",B3182=PESQUISA!$B$4),ISNUMBER(SEARCH(PESQUISA!$B$3,D3182))),ROW()-1,"")</f>
        <v/>
      </c>
    </row>
    <row r="3183" spans="1:14" x14ac:dyDescent="0.3">
      <c r="A3183" t="s">
        <v>9623</v>
      </c>
      <c r="B3183" t="s">
        <v>29</v>
      </c>
      <c r="C3183" t="s">
        <v>9624</v>
      </c>
      <c r="D3183" t="s">
        <v>9625</v>
      </c>
      <c r="E3183" t="s">
        <v>40</v>
      </c>
      <c r="F3183" s="7">
        <v>45.58</v>
      </c>
      <c r="G3183" t="s">
        <v>33</v>
      </c>
      <c r="H3183" t="s">
        <v>34</v>
      </c>
      <c r="I3183" t="s">
        <v>9424</v>
      </c>
      <c r="L3183" s="8">
        <v>0.37580000000000002</v>
      </c>
      <c r="M3183" t="s">
        <v>36</v>
      </c>
      <c r="N3183" t="str">
        <f>IF(AND(PESQUISA!$B$3&lt;&gt;"",OR(PESQUISA!$B$4="TODAS",B3183=PESQUISA!$B$4),ISNUMBER(SEARCH(PESQUISA!$B$3,D3183))),ROW()-1,"")</f>
        <v/>
      </c>
    </row>
    <row r="3184" spans="1:14" x14ac:dyDescent="0.3">
      <c r="A3184" t="s">
        <v>9626</v>
      </c>
      <c r="B3184" t="s">
        <v>29</v>
      </c>
      <c r="C3184" t="s">
        <v>9627</v>
      </c>
      <c r="D3184" t="s">
        <v>9628</v>
      </c>
      <c r="E3184" t="s">
        <v>40</v>
      </c>
      <c r="F3184" s="7">
        <v>35.71</v>
      </c>
      <c r="G3184" t="s">
        <v>33</v>
      </c>
      <c r="H3184" t="s">
        <v>34</v>
      </c>
      <c r="I3184" t="s">
        <v>9424</v>
      </c>
      <c r="L3184" s="8">
        <v>0.36940000000000001</v>
      </c>
      <c r="M3184" t="s">
        <v>36</v>
      </c>
      <c r="N3184" t="str">
        <f>IF(AND(PESQUISA!$B$3&lt;&gt;"",OR(PESQUISA!$B$4="TODAS",B3184=PESQUISA!$B$4),ISNUMBER(SEARCH(PESQUISA!$B$3,D3184))),ROW()-1,"")</f>
        <v/>
      </c>
    </row>
    <row r="3185" spans="1:14" x14ac:dyDescent="0.3">
      <c r="A3185" t="s">
        <v>9629</v>
      </c>
      <c r="B3185" t="s">
        <v>29</v>
      </c>
      <c r="C3185" t="s">
        <v>9630</v>
      </c>
      <c r="D3185" t="s">
        <v>9631</v>
      </c>
      <c r="E3185" t="s">
        <v>40</v>
      </c>
      <c r="F3185" s="7">
        <v>50.77</v>
      </c>
      <c r="G3185" t="s">
        <v>33</v>
      </c>
      <c r="H3185" t="s">
        <v>34</v>
      </c>
      <c r="I3185" t="s">
        <v>9424</v>
      </c>
      <c r="L3185" s="8">
        <v>0.38090000000000002</v>
      </c>
      <c r="M3185" t="s">
        <v>36</v>
      </c>
      <c r="N3185" t="str">
        <f>IF(AND(PESQUISA!$B$3&lt;&gt;"",OR(PESQUISA!$B$4="TODAS",B3185=PESQUISA!$B$4),ISNUMBER(SEARCH(PESQUISA!$B$3,D3185))),ROW()-1,"")</f>
        <v/>
      </c>
    </row>
    <row r="3186" spans="1:14" x14ac:dyDescent="0.3">
      <c r="A3186" t="s">
        <v>9632</v>
      </c>
      <c r="B3186" t="s">
        <v>29</v>
      </c>
      <c r="C3186" t="s">
        <v>9633</v>
      </c>
      <c r="D3186" t="s">
        <v>9634</v>
      </c>
      <c r="E3186" t="s">
        <v>40</v>
      </c>
      <c r="F3186" s="7">
        <v>56.87</v>
      </c>
      <c r="G3186" t="s">
        <v>33</v>
      </c>
      <c r="H3186" t="s">
        <v>34</v>
      </c>
      <c r="I3186" t="s">
        <v>9424</v>
      </c>
      <c r="L3186" s="8">
        <v>0.37790000000000001</v>
      </c>
      <c r="M3186" t="s">
        <v>36</v>
      </c>
      <c r="N3186" t="str">
        <f>IF(AND(PESQUISA!$B$3&lt;&gt;"",OR(PESQUISA!$B$4="TODAS",B3186=PESQUISA!$B$4),ISNUMBER(SEARCH(PESQUISA!$B$3,D3186))),ROW()-1,"")</f>
        <v/>
      </c>
    </row>
    <row r="3187" spans="1:14" x14ac:dyDescent="0.3">
      <c r="A3187" t="s">
        <v>9635</v>
      </c>
      <c r="B3187" t="s">
        <v>29</v>
      </c>
      <c r="C3187" t="s">
        <v>9636</v>
      </c>
      <c r="D3187" t="s">
        <v>9637</v>
      </c>
      <c r="E3187" t="s">
        <v>40</v>
      </c>
      <c r="F3187" s="7">
        <v>72.5</v>
      </c>
      <c r="G3187" t="s">
        <v>33</v>
      </c>
      <c r="H3187" t="s">
        <v>34</v>
      </c>
      <c r="I3187" t="s">
        <v>9424</v>
      </c>
      <c r="L3187" s="8">
        <v>0.45739999999999997</v>
      </c>
      <c r="M3187" t="s">
        <v>36</v>
      </c>
      <c r="N3187" t="str">
        <f>IF(AND(PESQUISA!$B$3&lt;&gt;"",OR(PESQUISA!$B$4="TODAS",B3187=PESQUISA!$B$4),ISNUMBER(SEARCH(PESQUISA!$B$3,D3187))),ROW()-1,"")</f>
        <v/>
      </c>
    </row>
    <row r="3188" spans="1:14" x14ac:dyDescent="0.3">
      <c r="A3188" t="s">
        <v>9638</v>
      </c>
      <c r="B3188" t="s">
        <v>29</v>
      </c>
      <c r="C3188" t="s">
        <v>9639</v>
      </c>
      <c r="D3188" t="s">
        <v>9640</v>
      </c>
      <c r="E3188" t="s">
        <v>40</v>
      </c>
      <c r="F3188" s="7">
        <v>88.52</v>
      </c>
      <c r="G3188" t="s">
        <v>33</v>
      </c>
      <c r="H3188" t="s">
        <v>34</v>
      </c>
      <c r="I3188" t="s">
        <v>9424</v>
      </c>
      <c r="L3188" s="8">
        <v>0.48859999999999998</v>
      </c>
      <c r="M3188" t="s">
        <v>36</v>
      </c>
      <c r="N3188" t="str">
        <f>IF(AND(PESQUISA!$B$3&lt;&gt;"",OR(PESQUISA!$B$4="TODAS",B3188=PESQUISA!$B$4),ISNUMBER(SEARCH(PESQUISA!$B$3,D3188))),ROW()-1,"")</f>
        <v/>
      </c>
    </row>
    <row r="3189" spans="1:14" x14ac:dyDescent="0.3">
      <c r="A3189" t="s">
        <v>9641</v>
      </c>
      <c r="B3189" t="s">
        <v>29</v>
      </c>
      <c r="C3189" t="s">
        <v>9642</v>
      </c>
      <c r="D3189" t="s">
        <v>9643</v>
      </c>
      <c r="E3189" t="s">
        <v>40</v>
      </c>
      <c r="F3189" s="7">
        <v>105.73</v>
      </c>
      <c r="G3189" t="s">
        <v>33</v>
      </c>
      <c r="H3189" t="s">
        <v>34</v>
      </c>
      <c r="I3189" t="s">
        <v>9424</v>
      </c>
      <c r="L3189" s="8">
        <v>0.49690000000000001</v>
      </c>
      <c r="M3189" t="s">
        <v>36</v>
      </c>
      <c r="N3189" t="str">
        <f>IF(AND(PESQUISA!$B$3&lt;&gt;"",OR(PESQUISA!$B$4="TODAS",B3189=PESQUISA!$B$4),ISNUMBER(SEARCH(PESQUISA!$B$3,D3189))),ROW()-1,"")</f>
        <v/>
      </c>
    </row>
    <row r="3190" spans="1:14" x14ac:dyDescent="0.3">
      <c r="A3190" t="s">
        <v>9644</v>
      </c>
      <c r="B3190" t="s">
        <v>29</v>
      </c>
      <c r="C3190" t="s">
        <v>9645</v>
      </c>
      <c r="D3190" t="s">
        <v>9646</v>
      </c>
      <c r="E3190" t="s">
        <v>40</v>
      </c>
      <c r="F3190" s="7">
        <v>121.57</v>
      </c>
      <c r="G3190" t="s">
        <v>33</v>
      </c>
      <c r="H3190" t="s">
        <v>34</v>
      </c>
      <c r="I3190" t="s">
        <v>9424</v>
      </c>
      <c r="L3190" s="8">
        <v>0.49740000000000001</v>
      </c>
      <c r="M3190" t="s">
        <v>36</v>
      </c>
      <c r="N3190" t="str">
        <f>IF(AND(PESQUISA!$B$3&lt;&gt;"",OR(PESQUISA!$B$4="TODAS",B3190=PESQUISA!$B$4),ISNUMBER(SEARCH(PESQUISA!$B$3,D3190))),ROW()-1,"")</f>
        <v/>
      </c>
    </row>
    <row r="3191" spans="1:14" x14ac:dyDescent="0.3">
      <c r="A3191" t="s">
        <v>9647</v>
      </c>
      <c r="B3191" t="s">
        <v>29</v>
      </c>
      <c r="C3191" t="s">
        <v>9648</v>
      </c>
      <c r="D3191" t="s">
        <v>9649</v>
      </c>
      <c r="E3191" t="s">
        <v>40</v>
      </c>
      <c r="F3191" s="7">
        <v>153.79</v>
      </c>
      <c r="G3191" t="s">
        <v>33</v>
      </c>
      <c r="H3191" t="s">
        <v>34</v>
      </c>
      <c r="I3191" t="s">
        <v>9424</v>
      </c>
      <c r="L3191" s="8">
        <v>0.55120000000000002</v>
      </c>
      <c r="M3191" t="s">
        <v>36</v>
      </c>
      <c r="N3191" t="str">
        <f>IF(AND(PESQUISA!$B$3&lt;&gt;"",OR(PESQUISA!$B$4="TODAS",B3191=PESQUISA!$B$4),ISNUMBER(SEARCH(PESQUISA!$B$3,D3191))),ROW()-1,"")</f>
        <v/>
      </c>
    </row>
    <row r="3192" spans="1:14" x14ac:dyDescent="0.3">
      <c r="A3192" t="s">
        <v>9650</v>
      </c>
      <c r="B3192" t="s">
        <v>29</v>
      </c>
      <c r="C3192" t="s">
        <v>9651</v>
      </c>
      <c r="D3192" t="s">
        <v>9652</v>
      </c>
      <c r="E3192" t="s">
        <v>40</v>
      </c>
      <c r="F3192" s="7">
        <v>181.08</v>
      </c>
      <c r="G3192" t="s">
        <v>33</v>
      </c>
      <c r="H3192" t="s">
        <v>34</v>
      </c>
      <c r="I3192" t="s">
        <v>9424</v>
      </c>
      <c r="L3192" s="8">
        <v>0.57520000000000004</v>
      </c>
      <c r="M3192" t="s">
        <v>36</v>
      </c>
      <c r="N3192" t="str">
        <f>IF(AND(PESQUISA!$B$3&lt;&gt;"",OR(PESQUISA!$B$4="TODAS",B3192=PESQUISA!$B$4),ISNUMBER(SEARCH(PESQUISA!$B$3,D3192))),ROW()-1,"")</f>
        <v/>
      </c>
    </row>
    <row r="3193" spans="1:14" x14ac:dyDescent="0.3">
      <c r="A3193" t="s">
        <v>9653</v>
      </c>
      <c r="B3193" t="s">
        <v>29</v>
      </c>
      <c r="C3193" t="s">
        <v>9654</v>
      </c>
      <c r="D3193" t="s">
        <v>9655</v>
      </c>
      <c r="E3193" t="s">
        <v>40</v>
      </c>
      <c r="F3193" s="7">
        <v>74.64</v>
      </c>
      <c r="G3193" t="s">
        <v>33</v>
      </c>
      <c r="H3193" t="s">
        <v>34</v>
      </c>
      <c r="I3193" t="s">
        <v>9424</v>
      </c>
      <c r="L3193" s="8">
        <v>0.38769999999999999</v>
      </c>
      <c r="M3193" t="s">
        <v>36</v>
      </c>
      <c r="N3193" t="str">
        <f>IF(AND(PESQUISA!$B$3&lt;&gt;"",OR(PESQUISA!$B$4="TODAS",B3193=PESQUISA!$B$4),ISNUMBER(SEARCH(PESQUISA!$B$3,D3193))),ROW()-1,"")</f>
        <v/>
      </c>
    </row>
    <row r="3194" spans="1:14" x14ac:dyDescent="0.3">
      <c r="A3194" t="s">
        <v>9656</v>
      </c>
      <c r="B3194" t="s">
        <v>29</v>
      </c>
      <c r="C3194" t="s">
        <v>9657</v>
      </c>
      <c r="D3194" t="s">
        <v>9658</v>
      </c>
      <c r="E3194" t="s">
        <v>40</v>
      </c>
      <c r="F3194" s="7">
        <v>79.98</v>
      </c>
      <c r="G3194" t="s">
        <v>33</v>
      </c>
      <c r="H3194" t="s">
        <v>34</v>
      </c>
      <c r="I3194" t="s">
        <v>9424</v>
      </c>
      <c r="L3194" s="8">
        <v>0.37909999999999999</v>
      </c>
      <c r="M3194" t="s">
        <v>36</v>
      </c>
      <c r="N3194" t="str">
        <f>IF(AND(PESQUISA!$B$3&lt;&gt;"",OR(PESQUISA!$B$4="TODAS",B3194=PESQUISA!$B$4),ISNUMBER(SEARCH(PESQUISA!$B$3,D3194))),ROW()-1,"")</f>
        <v/>
      </c>
    </row>
    <row r="3195" spans="1:14" x14ac:dyDescent="0.3">
      <c r="A3195" t="s">
        <v>9659</v>
      </c>
      <c r="B3195" t="s">
        <v>29</v>
      </c>
      <c r="C3195" t="s">
        <v>9660</v>
      </c>
      <c r="D3195" t="s">
        <v>9661</v>
      </c>
      <c r="E3195" t="s">
        <v>40</v>
      </c>
      <c r="F3195" s="7">
        <v>88.65</v>
      </c>
      <c r="G3195" t="s">
        <v>33</v>
      </c>
      <c r="H3195" t="s">
        <v>34</v>
      </c>
      <c r="I3195" t="s">
        <v>9424</v>
      </c>
      <c r="L3195" s="8">
        <v>0.39500000000000002</v>
      </c>
      <c r="M3195" t="s">
        <v>36</v>
      </c>
      <c r="N3195" t="str">
        <f>IF(AND(PESQUISA!$B$3&lt;&gt;"",OR(PESQUISA!$B$4="TODAS",B3195=PESQUISA!$B$4),ISNUMBER(SEARCH(PESQUISA!$B$3,D3195))),ROW()-1,"")</f>
        <v/>
      </c>
    </row>
    <row r="3196" spans="1:14" x14ac:dyDescent="0.3">
      <c r="A3196" t="s">
        <v>9662</v>
      </c>
      <c r="B3196" t="s">
        <v>29</v>
      </c>
      <c r="C3196" t="s">
        <v>9663</v>
      </c>
      <c r="D3196" t="s">
        <v>9664</v>
      </c>
      <c r="E3196" t="s">
        <v>40</v>
      </c>
      <c r="F3196" s="7">
        <v>102.94</v>
      </c>
      <c r="G3196" t="s">
        <v>33</v>
      </c>
      <c r="H3196" t="s">
        <v>34</v>
      </c>
      <c r="I3196" t="s">
        <v>9424</v>
      </c>
      <c r="L3196" s="8">
        <v>0.40229999999999999</v>
      </c>
      <c r="M3196" t="s">
        <v>36</v>
      </c>
      <c r="N3196" t="str">
        <f>IF(AND(PESQUISA!$B$3&lt;&gt;"",OR(PESQUISA!$B$4="TODAS",B3196=PESQUISA!$B$4),ISNUMBER(SEARCH(PESQUISA!$B$3,D3196))),ROW()-1,"")</f>
        <v/>
      </c>
    </row>
    <row r="3197" spans="1:14" x14ac:dyDescent="0.3">
      <c r="A3197" t="s">
        <v>9665</v>
      </c>
      <c r="B3197" t="s">
        <v>29</v>
      </c>
      <c r="C3197" t="s">
        <v>9666</v>
      </c>
      <c r="D3197" t="s">
        <v>9667</v>
      </c>
      <c r="E3197" t="s">
        <v>40</v>
      </c>
      <c r="F3197" s="7">
        <v>115.5</v>
      </c>
      <c r="G3197" t="s">
        <v>33</v>
      </c>
      <c r="H3197" t="s">
        <v>34</v>
      </c>
      <c r="I3197" t="s">
        <v>9424</v>
      </c>
      <c r="L3197" s="8">
        <v>0.3987</v>
      </c>
      <c r="M3197" t="s">
        <v>36</v>
      </c>
      <c r="N3197" t="str">
        <f>IF(AND(PESQUISA!$B$3&lt;&gt;"",OR(PESQUISA!$B$4="TODAS",B3197=PESQUISA!$B$4),ISNUMBER(SEARCH(PESQUISA!$B$3,D3197))),ROW()-1,"")</f>
        <v/>
      </c>
    </row>
    <row r="3198" spans="1:14" x14ac:dyDescent="0.3">
      <c r="A3198" t="s">
        <v>9668</v>
      </c>
      <c r="B3198" t="s">
        <v>29</v>
      </c>
      <c r="C3198" t="s">
        <v>9669</v>
      </c>
      <c r="D3198" t="s">
        <v>9670</v>
      </c>
      <c r="E3198" t="s">
        <v>40</v>
      </c>
      <c r="F3198" s="7">
        <v>139.08000000000001</v>
      </c>
      <c r="G3198" t="s">
        <v>33</v>
      </c>
      <c r="H3198" t="s">
        <v>34</v>
      </c>
      <c r="I3198" t="s">
        <v>9424</v>
      </c>
      <c r="L3198" s="8">
        <v>0.44379999999999997</v>
      </c>
      <c r="M3198" t="s">
        <v>36</v>
      </c>
      <c r="N3198" t="str">
        <f>IF(AND(PESQUISA!$B$3&lt;&gt;"",OR(PESQUISA!$B$4="TODAS",B3198=PESQUISA!$B$4),ISNUMBER(SEARCH(PESQUISA!$B$3,D3198))),ROW()-1,"")</f>
        <v/>
      </c>
    </row>
    <row r="3199" spans="1:14" x14ac:dyDescent="0.3">
      <c r="A3199" t="s">
        <v>9671</v>
      </c>
      <c r="B3199" t="s">
        <v>29</v>
      </c>
      <c r="C3199" t="s">
        <v>9672</v>
      </c>
      <c r="D3199" t="s">
        <v>9673</v>
      </c>
      <c r="E3199" t="s">
        <v>40</v>
      </c>
      <c r="F3199" s="7">
        <v>175.42</v>
      </c>
      <c r="G3199" t="s">
        <v>33</v>
      </c>
      <c r="H3199" t="s">
        <v>34</v>
      </c>
      <c r="I3199" t="s">
        <v>9424</v>
      </c>
      <c r="L3199" s="8">
        <v>0.46879999999999999</v>
      </c>
      <c r="M3199" t="s">
        <v>36</v>
      </c>
      <c r="N3199" t="str">
        <f>IF(AND(PESQUISA!$B$3&lt;&gt;"",OR(PESQUISA!$B$4="TODAS",B3199=PESQUISA!$B$4),ISNUMBER(SEARCH(PESQUISA!$B$3,D3199))),ROW()-1,"")</f>
        <v/>
      </c>
    </row>
    <row r="3200" spans="1:14" x14ac:dyDescent="0.3">
      <c r="A3200" t="s">
        <v>9674</v>
      </c>
      <c r="B3200" t="s">
        <v>29</v>
      </c>
      <c r="C3200" t="s">
        <v>9675</v>
      </c>
      <c r="D3200" t="s">
        <v>9676</v>
      </c>
      <c r="E3200" t="s">
        <v>40</v>
      </c>
      <c r="F3200" s="7">
        <v>254.44</v>
      </c>
      <c r="G3200" t="s">
        <v>33</v>
      </c>
      <c r="H3200" t="s">
        <v>34</v>
      </c>
      <c r="I3200" t="s">
        <v>9424</v>
      </c>
      <c r="L3200" s="8">
        <v>0.57150000000000001</v>
      </c>
      <c r="M3200" t="s">
        <v>36</v>
      </c>
      <c r="N3200" t="str">
        <f>IF(AND(PESQUISA!$B$3&lt;&gt;"",OR(PESQUISA!$B$4="TODAS",B3200=PESQUISA!$B$4),ISNUMBER(SEARCH(PESQUISA!$B$3,D3200))),ROW()-1,"")</f>
        <v/>
      </c>
    </row>
    <row r="3201" spans="1:14" x14ac:dyDescent="0.3">
      <c r="A3201" t="s">
        <v>9677</v>
      </c>
      <c r="B3201" t="s">
        <v>29</v>
      </c>
      <c r="C3201" t="s">
        <v>9678</v>
      </c>
      <c r="D3201" t="s">
        <v>9679</v>
      </c>
      <c r="E3201" t="s">
        <v>40</v>
      </c>
      <c r="F3201" s="7">
        <v>60.9</v>
      </c>
      <c r="G3201" t="s">
        <v>33</v>
      </c>
      <c r="H3201" t="s">
        <v>34</v>
      </c>
      <c r="I3201" t="s">
        <v>9424</v>
      </c>
      <c r="L3201" s="8">
        <v>0.37930000000000003</v>
      </c>
      <c r="M3201" t="s">
        <v>36</v>
      </c>
      <c r="N3201" t="str">
        <f>IF(AND(PESQUISA!$B$3&lt;&gt;"",OR(PESQUISA!$B$4="TODAS",B3201=PESQUISA!$B$4),ISNUMBER(SEARCH(PESQUISA!$B$3,D3201))),ROW()-1,"")</f>
        <v/>
      </c>
    </row>
    <row r="3202" spans="1:14" x14ac:dyDescent="0.3">
      <c r="A3202" t="s">
        <v>9680</v>
      </c>
      <c r="B3202" t="s">
        <v>29</v>
      </c>
      <c r="C3202" t="s">
        <v>9681</v>
      </c>
      <c r="D3202" t="s">
        <v>9682</v>
      </c>
      <c r="E3202" t="s">
        <v>40</v>
      </c>
      <c r="F3202" s="7">
        <v>307.98</v>
      </c>
      <c r="G3202" t="s">
        <v>33</v>
      </c>
      <c r="H3202" t="s">
        <v>34</v>
      </c>
      <c r="I3202" t="s">
        <v>9424</v>
      </c>
      <c r="L3202" s="8">
        <v>0.59460000000000002</v>
      </c>
      <c r="M3202" t="s">
        <v>36</v>
      </c>
      <c r="N3202" t="str">
        <f>IF(AND(PESQUISA!$B$3&lt;&gt;"",OR(PESQUISA!$B$4="TODAS",B3202=PESQUISA!$B$4),ISNUMBER(SEARCH(PESQUISA!$B$3,D3202))),ROW()-1,"")</f>
        <v/>
      </c>
    </row>
    <row r="3203" spans="1:14" x14ac:dyDescent="0.3">
      <c r="A3203" t="s">
        <v>9683</v>
      </c>
      <c r="B3203" t="s">
        <v>29</v>
      </c>
      <c r="C3203" t="s">
        <v>9684</v>
      </c>
      <c r="D3203" t="s">
        <v>9685</v>
      </c>
      <c r="E3203" t="s">
        <v>40</v>
      </c>
      <c r="F3203" s="7">
        <v>380.36</v>
      </c>
      <c r="G3203" t="s">
        <v>33</v>
      </c>
      <c r="H3203" t="s">
        <v>34</v>
      </c>
      <c r="I3203" t="s">
        <v>9424</v>
      </c>
      <c r="L3203" s="8">
        <v>0.63009999999999999</v>
      </c>
      <c r="M3203" t="s">
        <v>36</v>
      </c>
      <c r="N3203" t="str">
        <f>IF(AND(PESQUISA!$B$3&lt;&gt;"",OR(PESQUISA!$B$4="TODAS",B3203=PESQUISA!$B$4),ISNUMBER(SEARCH(PESQUISA!$B$3,D3203))),ROW()-1,"")</f>
        <v/>
      </c>
    </row>
    <row r="3204" spans="1:14" x14ac:dyDescent="0.3">
      <c r="A3204" t="s">
        <v>9686</v>
      </c>
      <c r="B3204" t="s">
        <v>29</v>
      </c>
      <c r="C3204" t="s">
        <v>9687</v>
      </c>
      <c r="D3204" t="s">
        <v>9688</v>
      </c>
      <c r="E3204" t="s">
        <v>40</v>
      </c>
      <c r="F3204" s="7">
        <v>68.349999999999994</v>
      </c>
      <c r="G3204" t="s">
        <v>33</v>
      </c>
      <c r="H3204" t="s">
        <v>34</v>
      </c>
      <c r="I3204" t="s">
        <v>9424</v>
      </c>
      <c r="L3204" s="8">
        <v>0.38919999999999999</v>
      </c>
      <c r="M3204" t="s">
        <v>36</v>
      </c>
      <c r="N3204" t="str">
        <f>IF(AND(PESQUISA!$B$3&lt;&gt;"",OR(PESQUISA!$B$4="TODAS",B3204=PESQUISA!$B$4),ISNUMBER(SEARCH(PESQUISA!$B$3,D3204))),ROW()-1,"")</f>
        <v/>
      </c>
    </row>
    <row r="3205" spans="1:14" x14ac:dyDescent="0.3">
      <c r="A3205" t="s">
        <v>9689</v>
      </c>
      <c r="B3205" t="s">
        <v>29</v>
      </c>
      <c r="C3205" t="s">
        <v>9690</v>
      </c>
      <c r="D3205" t="s">
        <v>9691</v>
      </c>
      <c r="E3205" t="s">
        <v>40</v>
      </c>
      <c r="F3205" s="7">
        <v>460.4</v>
      </c>
      <c r="G3205" t="s">
        <v>33</v>
      </c>
      <c r="H3205" t="s">
        <v>34</v>
      </c>
      <c r="I3205" t="s">
        <v>9424</v>
      </c>
      <c r="L3205" s="8">
        <v>0.66010000000000002</v>
      </c>
      <c r="M3205" t="s">
        <v>36</v>
      </c>
      <c r="N3205" t="str">
        <f>IF(AND(PESQUISA!$B$3&lt;&gt;"",OR(PESQUISA!$B$4="TODAS",B3205=PESQUISA!$B$4),ISNUMBER(SEARCH(PESQUISA!$B$3,D3205))),ROW()-1,"")</f>
        <v/>
      </c>
    </row>
    <row r="3206" spans="1:14" x14ac:dyDescent="0.3">
      <c r="A3206" t="s">
        <v>9692</v>
      </c>
      <c r="B3206" t="s">
        <v>29</v>
      </c>
      <c r="C3206" t="s">
        <v>9693</v>
      </c>
      <c r="D3206" t="s">
        <v>9694</v>
      </c>
      <c r="E3206" t="s">
        <v>40</v>
      </c>
      <c r="G3206" t="s">
        <v>33</v>
      </c>
      <c r="H3206" t="s">
        <v>34</v>
      </c>
      <c r="I3206" t="s">
        <v>9695</v>
      </c>
      <c r="M3206" t="s">
        <v>53</v>
      </c>
      <c r="N3206" t="str">
        <f>IF(AND(PESQUISA!$B$3&lt;&gt;"",OR(PESQUISA!$B$4="TODAS",B3206=PESQUISA!$B$4),ISNUMBER(SEARCH(PESQUISA!$B$3,D3206))),ROW()-1,"")</f>
        <v/>
      </c>
    </row>
    <row r="3207" spans="1:14" x14ac:dyDescent="0.3">
      <c r="A3207" t="s">
        <v>9696</v>
      </c>
      <c r="B3207" t="s">
        <v>29</v>
      </c>
      <c r="C3207" t="s">
        <v>9697</v>
      </c>
      <c r="D3207" t="s">
        <v>9698</v>
      </c>
      <c r="E3207" t="s">
        <v>40</v>
      </c>
      <c r="F3207" s="7">
        <v>3416.87</v>
      </c>
      <c r="G3207" t="s">
        <v>33</v>
      </c>
      <c r="H3207" t="s">
        <v>34</v>
      </c>
      <c r="I3207" t="s">
        <v>9695</v>
      </c>
      <c r="L3207" s="8">
        <v>0</v>
      </c>
      <c r="M3207" t="s">
        <v>36</v>
      </c>
      <c r="N3207" t="str">
        <f>IF(AND(PESQUISA!$B$3&lt;&gt;"",OR(PESQUISA!$B$4="TODAS",B3207=PESQUISA!$B$4),ISNUMBER(SEARCH(PESQUISA!$B$3,D3207))),ROW()-1,"")</f>
        <v/>
      </c>
    </row>
    <row r="3208" spans="1:14" x14ac:dyDescent="0.3">
      <c r="A3208" t="s">
        <v>9699</v>
      </c>
      <c r="B3208" t="s">
        <v>29</v>
      </c>
      <c r="C3208" t="s">
        <v>9700</v>
      </c>
      <c r="D3208" t="s">
        <v>9701</v>
      </c>
      <c r="E3208" t="s">
        <v>40</v>
      </c>
      <c r="F3208" s="7">
        <v>12.87</v>
      </c>
      <c r="G3208" t="s">
        <v>33</v>
      </c>
      <c r="H3208" t="s">
        <v>34</v>
      </c>
      <c r="I3208" t="s">
        <v>9695</v>
      </c>
      <c r="L3208" s="8">
        <v>0</v>
      </c>
      <c r="M3208" t="s">
        <v>36</v>
      </c>
      <c r="N3208" t="str">
        <f>IF(AND(PESQUISA!$B$3&lt;&gt;"",OR(PESQUISA!$B$4="TODAS",B3208=PESQUISA!$B$4),ISNUMBER(SEARCH(PESQUISA!$B$3,D3208))),ROW()-1,"")</f>
        <v/>
      </c>
    </row>
    <row r="3209" spans="1:14" x14ac:dyDescent="0.3">
      <c r="A3209" t="s">
        <v>9702</v>
      </c>
      <c r="B3209" t="s">
        <v>29</v>
      </c>
      <c r="C3209" t="s">
        <v>9703</v>
      </c>
      <c r="D3209" t="s">
        <v>9704</v>
      </c>
      <c r="E3209" t="s">
        <v>40</v>
      </c>
      <c r="G3209" t="s">
        <v>33</v>
      </c>
      <c r="H3209" t="s">
        <v>34</v>
      </c>
      <c r="I3209" t="s">
        <v>9695</v>
      </c>
      <c r="M3209" t="s">
        <v>53</v>
      </c>
      <c r="N3209" t="str">
        <f>IF(AND(PESQUISA!$B$3&lt;&gt;"",OR(PESQUISA!$B$4="TODAS",B3209=PESQUISA!$B$4),ISNUMBER(SEARCH(PESQUISA!$B$3,D3209))),ROW()-1,"")</f>
        <v/>
      </c>
    </row>
    <row r="3210" spans="1:14" x14ac:dyDescent="0.3">
      <c r="A3210" t="s">
        <v>9705</v>
      </c>
      <c r="B3210" t="s">
        <v>29</v>
      </c>
      <c r="C3210" t="s">
        <v>9706</v>
      </c>
      <c r="D3210" t="s">
        <v>9707</v>
      </c>
      <c r="E3210" t="s">
        <v>60</v>
      </c>
      <c r="G3210" t="s">
        <v>33</v>
      </c>
      <c r="H3210" t="s">
        <v>34</v>
      </c>
      <c r="I3210" t="s">
        <v>9695</v>
      </c>
      <c r="M3210" t="s">
        <v>53</v>
      </c>
      <c r="N3210" t="str">
        <f>IF(AND(PESQUISA!$B$3&lt;&gt;"",OR(PESQUISA!$B$4="TODAS",B3210=PESQUISA!$B$4),ISNUMBER(SEARCH(PESQUISA!$B$3,D3210))),ROW()-1,"")</f>
        <v/>
      </c>
    </row>
    <row r="3211" spans="1:14" x14ac:dyDescent="0.3">
      <c r="A3211" t="s">
        <v>9708</v>
      </c>
      <c r="B3211" t="s">
        <v>29</v>
      </c>
      <c r="C3211" t="s">
        <v>9709</v>
      </c>
      <c r="D3211" t="s">
        <v>9710</v>
      </c>
      <c r="E3211" t="s">
        <v>60</v>
      </c>
      <c r="G3211" t="s">
        <v>33</v>
      </c>
      <c r="H3211" t="s">
        <v>34</v>
      </c>
      <c r="I3211" t="s">
        <v>9695</v>
      </c>
      <c r="M3211" t="s">
        <v>53</v>
      </c>
      <c r="N3211" t="str">
        <f>IF(AND(PESQUISA!$B$3&lt;&gt;"",OR(PESQUISA!$B$4="TODAS",B3211=PESQUISA!$B$4),ISNUMBER(SEARCH(PESQUISA!$B$3,D3211))),ROW()-1,"")</f>
        <v/>
      </c>
    </row>
    <row r="3212" spans="1:14" x14ac:dyDescent="0.3">
      <c r="A3212" t="s">
        <v>9711</v>
      </c>
      <c r="B3212" t="s">
        <v>29</v>
      </c>
      <c r="C3212" t="s">
        <v>9712</v>
      </c>
      <c r="D3212" t="s">
        <v>9713</v>
      </c>
      <c r="E3212" t="s">
        <v>40</v>
      </c>
      <c r="G3212" t="s">
        <v>33</v>
      </c>
      <c r="H3212" t="s">
        <v>34</v>
      </c>
      <c r="I3212" t="s">
        <v>9695</v>
      </c>
      <c r="M3212" t="s">
        <v>53</v>
      </c>
      <c r="N3212" t="str">
        <f>IF(AND(PESQUISA!$B$3&lt;&gt;"",OR(PESQUISA!$B$4="TODAS",B3212=PESQUISA!$B$4),ISNUMBER(SEARCH(PESQUISA!$B$3,D3212))),ROW()-1,"")</f>
        <v/>
      </c>
    </row>
    <row r="3213" spans="1:14" x14ac:dyDescent="0.3">
      <c r="A3213" t="s">
        <v>9714</v>
      </c>
      <c r="B3213" t="s">
        <v>29</v>
      </c>
      <c r="C3213" t="s">
        <v>9715</v>
      </c>
      <c r="D3213" t="s">
        <v>9716</v>
      </c>
      <c r="E3213" t="s">
        <v>40</v>
      </c>
      <c r="G3213" t="s">
        <v>33</v>
      </c>
      <c r="H3213" t="s">
        <v>34</v>
      </c>
      <c r="I3213" t="s">
        <v>9695</v>
      </c>
      <c r="M3213" t="s">
        <v>53</v>
      </c>
      <c r="N3213" t="str">
        <f>IF(AND(PESQUISA!$B$3&lt;&gt;"",OR(PESQUISA!$B$4="TODAS",B3213=PESQUISA!$B$4),ISNUMBER(SEARCH(PESQUISA!$B$3,D3213))),ROW()-1,"")</f>
        <v/>
      </c>
    </row>
    <row r="3214" spans="1:14" x14ac:dyDescent="0.3">
      <c r="A3214" t="s">
        <v>9717</v>
      </c>
      <c r="B3214" t="s">
        <v>29</v>
      </c>
      <c r="C3214" t="s">
        <v>9718</v>
      </c>
      <c r="D3214" t="s">
        <v>9719</v>
      </c>
      <c r="E3214" t="s">
        <v>40</v>
      </c>
      <c r="G3214" t="s">
        <v>33</v>
      </c>
      <c r="H3214" t="s">
        <v>34</v>
      </c>
      <c r="I3214" t="s">
        <v>9695</v>
      </c>
      <c r="M3214" t="s">
        <v>53</v>
      </c>
      <c r="N3214" t="str">
        <f>IF(AND(PESQUISA!$B$3&lt;&gt;"",OR(PESQUISA!$B$4="TODAS",B3214=PESQUISA!$B$4),ISNUMBER(SEARCH(PESQUISA!$B$3,D3214))),ROW()-1,"")</f>
        <v/>
      </c>
    </row>
    <row r="3215" spans="1:14" x14ac:dyDescent="0.3">
      <c r="A3215" t="s">
        <v>9720</v>
      </c>
      <c r="B3215" t="s">
        <v>29</v>
      </c>
      <c r="C3215" t="s">
        <v>9721</v>
      </c>
      <c r="D3215" t="s">
        <v>9722</v>
      </c>
      <c r="E3215" t="s">
        <v>40</v>
      </c>
      <c r="G3215" t="s">
        <v>33</v>
      </c>
      <c r="H3215" t="s">
        <v>34</v>
      </c>
      <c r="I3215" t="s">
        <v>9695</v>
      </c>
      <c r="M3215" t="s">
        <v>53</v>
      </c>
      <c r="N3215" t="str">
        <f>IF(AND(PESQUISA!$B$3&lt;&gt;"",OR(PESQUISA!$B$4="TODAS",B3215=PESQUISA!$B$4),ISNUMBER(SEARCH(PESQUISA!$B$3,D3215))),ROW()-1,"")</f>
        <v/>
      </c>
    </row>
    <row r="3216" spans="1:14" x14ac:dyDescent="0.3">
      <c r="A3216" t="s">
        <v>9723</v>
      </c>
      <c r="B3216" t="s">
        <v>29</v>
      </c>
      <c r="C3216" t="s">
        <v>9724</v>
      </c>
      <c r="D3216" t="s">
        <v>9725</v>
      </c>
      <c r="E3216" t="s">
        <v>40</v>
      </c>
      <c r="G3216" t="s">
        <v>33</v>
      </c>
      <c r="H3216" t="s">
        <v>34</v>
      </c>
      <c r="I3216" t="s">
        <v>9695</v>
      </c>
      <c r="M3216" t="s">
        <v>53</v>
      </c>
      <c r="N3216" t="str">
        <f>IF(AND(PESQUISA!$B$3&lt;&gt;"",OR(PESQUISA!$B$4="TODAS",B3216=PESQUISA!$B$4),ISNUMBER(SEARCH(PESQUISA!$B$3,D3216))),ROW()-1,"")</f>
        <v/>
      </c>
    </row>
    <row r="3217" spans="1:14" x14ac:dyDescent="0.3">
      <c r="A3217" t="s">
        <v>9726</v>
      </c>
      <c r="B3217" t="s">
        <v>29</v>
      </c>
      <c r="C3217" t="s">
        <v>9727</v>
      </c>
      <c r="D3217" t="s">
        <v>9728</v>
      </c>
      <c r="E3217" t="s">
        <v>40</v>
      </c>
      <c r="G3217" t="s">
        <v>33</v>
      </c>
      <c r="H3217" t="s">
        <v>34</v>
      </c>
      <c r="I3217" t="s">
        <v>9695</v>
      </c>
      <c r="M3217" t="s">
        <v>53</v>
      </c>
      <c r="N3217" t="str">
        <f>IF(AND(PESQUISA!$B$3&lt;&gt;"",OR(PESQUISA!$B$4="TODAS",B3217=PESQUISA!$B$4),ISNUMBER(SEARCH(PESQUISA!$B$3,D3217))),ROW()-1,"")</f>
        <v/>
      </c>
    </row>
    <row r="3218" spans="1:14" x14ac:dyDescent="0.3">
      <c r="A3218" t="s">
        <v>9729</v>
      </c>
      <c r="B3218" t="s">
        <v>29</v>
      </c>
      <c r="C3218" t="s">
        <v>9730</v>
      </c>
      <c r="D3218" t="s">
        <v>9731</v>
      </c>
      <c r="E3218" t="s">
        <v>40</v>
      </c>
      <c r="G3218" t="s">
        <v>33</v>
      </c>
      <c r="H3218" t="s">
        <v>34</v>
      </c>
      <c r="I3218" t="s">
        <v>9695</v>
      </c>
      <c r="M3218" t="s">
        <v>53</v>
      </c>
      <c r="N3218" t="str">
        <f>IF(AND(PESQUISA!$B$3&lt;&gt;"",OR(PESQUISA!$B$4="TODAS",B3218=PESQUISA!$B$4),ISNUMBER(SEARCH(PESQUISA!$B$3,D3218))),ROW()-1,"")</f>
        <v/>
      </c>
    </row>
    <row r="3219" spans="1:14" x14ac:dyDescent="0.3">
      <c r="A3219" t="s">
        <v>9732</v>
      </c>
      <c r="B3219" t="s">
        <v>29</v>
      </c>
      <c r="C3219" t="s">
        <v>9733</v>
      </c>
      <c r="D3219" t="s">
        <v>9734</v>
      </c>
      <c r="E3219" t="s">
        <v>40</v>
      </c>
      <c r="G3219" t="s">
        <v>33</v>
      </c>
      <c r="H3219" t="s">
        <v>34</v>
      </c>
      <c r="I3219" t="s">
        <v>9695</v>
      </c>
      <c r="M3219" t="s">
        <v>53</v>
      </c>
      <c r="N3219" t="str">
        <f>IF(AND(PESQUISA!$B$3&lt;&gt;"",OR(PESQUISA!$B$4="TODAS",B3219=PESQUISA!$B$4),ISNUMBER(SEARCH(PESQUISA!$B$3,D3219))),ROW()-1,"")</f>
        <v/>
      </c>
    </row>
    <row r="3220" spans="1:14" x14ac:dyDescent="0.3">
      <c r="A3220" t="s">
        <v>9735</v>
      </c>
      <c r="B3220" t="s">
        <v>29</v>
      </c>
      <c r="C3220" t="s">
        <v>9736</v>
      </c>
      <c r="D3220" t="s">
        <v>9737</v>
      </c>
      <c r="E3220" t="s">
        <v>40</v>
      </c>
      <c r="G3220" t="s">
        <v>33</v>
      </c>
      <c r="H3220" t="s">
        <v>34</v>
      </c>
      <c r="I3220" t="s">
        <v>9695</v>
      </c>
      <c r="M3220" t="s">
        <v>53</v>
      </c>
      <c r="N3220" t="str">
        <f>IF(AND(PESQUISA!$B$3&lt;&gt;"",OR(PESQUISA!$B$4="TODAS",B3220=PESQUISA!$B$4),ISNUMBER(SEARCH(PESQUISA!$B$3,D3220))),ROW()-1,"")</f>
        <v/>
      </c>
    </row>
    <row r="3221" spans="1:14" x14ac:dyDescent="0.3">
      <c r="A3221" t="s">
        <v>9738</v>
      </c>
      <c r="B3221" t="s">
        <v>29</v>
      </c>
      <c r="C3221" t="s">
        <v>9739</v>
      </c>
      <c r="D3221" t="s">
        <v>9740</v>
      </c>
      <c r="E3221" t="s">
        <v>40</v>
      </c>
      <c r="G3221" t="s">
        <v>33</v>
      </c>
      <c r="H3221" t="s">
        <v>34</v>
      </c>
      <c r="I3221" t="s">
        <v>9695</v>
      </c>
      <c r="M3221" t="s">
        <v>53</v>
      </c>
      <c r="N3221" t="str">
        <f>IF(AND(PESQUISA!$B$3&lt;&gt;"",OR(PESQUISA!$B$4="TODAS",B3221=PESQUISA!$B$4),ISNUMBER(SEARCH(PESQUISA!$B$3,D3221))),ROW()-1,"")</f>
        <v/>
      </c>
    </row>
    <row r="3222" spans="1:14" x14ac:dyDescent="0.3">
      <c r="A3222" t="s">
        <v>9741</v>
      </c>
      <c r="B3222" t="s">
        <v>29</v>
      </c>
      <c r="C3222" t="s">
        <v>9742</v>
      </c>
      <c r="D3222" t="s">
        <v>9743</v>
      </c>
      <c r="E3222" t="s">
        <v>40</v>
      </c>
      <c r="G3222" t="s">
        <v>33</v>
      </c>
      <c r="H3222" t="s">
        <v>34</v>
      </c>
      <c r="I3222" t="s">
        <v>9695</v>
      </c>
      <c r="M3222" t="s">
        <v>53</v>
      </c>
      <c r="N3222" t="str">
        <f>IF(AND(PESQUISA!$B$3&lt;&gt;"",OR(PESQUISA!$B$4="TODAS",B3222=PESQUISA!$B$4),ISNUMBER(SEARCH(PESQUISA!$B$3,D3222))),ROW()-1,"")</f>
        <v/>
      </c>
    </row>
    <row r="3223" spans="1:14" x14ac:dyDescent="0.3">
      <c r="A3223" t="s">
        <v>9744</v>
      </c>
      <c r="B3223" t="s">
        <v>29</v>
      </c>
      <c r="C3223" t="s">
        <v>9745</v>
      </c>
      <c r="D3223" t="s">
        <v>9746</v>
      </c>
      <c r="E3223" t="s">
        <v>40</v>
      </c>
      <c r="G3223" t="s">
        <v>33</v>
      </c>
      <c r="H3223" t="s">
        <v>34</v>
      </c>
      <c r="I3223" t="s">
        <v>9695</v>
      </c>
      <c r="M3223" t="s">
        <v>53</v>
      </c>
      <c r="N3223" t="str">
        <f>IF(AND(PESQUISA!$B$3&lt;&gt;"",OR(PESQUISA!$B$4="TODAS",B3223=PESQUISA!$B$4),ISNUMBER(SEARCH(PESQUISA!$B$3,D3223))),ROW()-1,"")</f>
        <v/>
      </c>
    </row>
    <row r="3224" spans="1:14" x14ac:dyDescent="0.3">
      <c r="A3224" t="s">
        <v>9747</v>
      </c>
      <c r="B3224" t="s">
        <v>29</v>
      </c>
      <c r="C3224" t="s">
        <v>9748</v>
      </c>
      <c r="D3224" t="s">
        <v>9749</v>
      </c>
      <c r="E3224" t="s">
        <v>40</v>
      </c>
      <c r="G3224" t="s">
        <v>33</v>
      </c>
      <c r="H3224" t="s">
        <v>34</v>
      </c>
      <c r="I3224" t="s">
        <v>9695</v>
      </c>
      <c r="M3224" t="s">
        <v>53</v>
      </c>
      <c r="N3224" t="str">
        <f>IF(AND(PESQUISA!$B$3&lt;&gt;"",OR(PESQUISA!$B$4="TODAS",B3224=PESQUISA!$B$4),ISNUMBER(SEARCH(PESQUISA!$B$3,D3224))),ROW()-1,"")</f>
        <v/>
      </c>
    </row>
    <row r="3225" spans="1:14" x14ac:dyDescent="0.3">
      <c r="A3225" t="s">
        <v>9750</v>
      </c>
      <c r="B3225" t="s">
        <v>29</v>
      </c>
      <c r="C3225" t="s">
        <v>9751</v>
      </c>
      <c r="D3225" t="s">
        <v>9752</v>
      </c>
      <c r="E3225" t="s">
        <v>40</v>
      </c>
      <c r="G3225" t="s">
        <v>33</v>
      </c>
      <c r="H3225" t="s">
        <v>34</v>
      </c>
      <c r="I3225" t="s">
        <v>9695</v>
      </c>
      <c r="M3225" t="s">
        <v>53</v>
      </c>
      <c r="N3225" t="str">
        <f>IF(AND(PESQUISA!$B$3&lt;&gt;"",OR(PESQUISA!$B$4="TODAS",B3225=PESQUISA!$B$4),ISNUMBER(SEARCH(PESQUISA!$B$3,D3225))),ROW()-1,"")</f>
        <v/>
      </c>
    </row>
    <row r="3226" spans="1:14" x14ac:dyDescent="0.3">
      <c r="A3226" t="s">
        <v>9753</v>
      </c>
      <c r="B3226" t="s">
        <v>29</v>
      </c>
      <c r="C3226" t="s">
        <v>9754</v>
      </c>
      <c r="D3226" t="s">
        <v>9755</v>
      </c>
      <c r="E3226" t="s">
        <v>40</v>
      </c>
      <c r="G3226" t="s">
        <v>33</v>
      </c>
      <c r="H3226" t="s">
        <v>34</v>
      </c>
      <c r="I3226" t="s">
        <v>9695</v>
      </c>
      <c r="M3226" t="s">
        <v>53</v>
      </c>
      <c r="N3226" t="str">
        <f>IF(AND(PESQUISA!$B$3&lt;&gt;"",OR(PESQUISA!$B$4="TODAS",B3226=PESQUISA!$B$4),ISNUMBER(SEARCH(PESQUISA!$B$3,D3226))),ROW()-1,"")</f>
        <v/>
      </c>
    </row>
    <row r="3227" spans="1:14" x14ac:dyDescent="0.3">
      <c r="A3227" t="s">
        <v>9756</v>
      </c>
      <c r="B3227" t="s">
        <v>29</v>
      </c>
      <c r="C3227" t="s">
        <v>9757</v>
      </c>
      <c r="D3227" t="s">
        <v>9758</v>
      </c>
      <c r="E3227" t="s">
        <v>40</v>
      </c>
      <c r="G3227" t="s">
        <v>33</v>
      </c>
      <c r="H3227" t="s">
        <v>34</v>
      </c>
      <c r="I3227" t="s">
        <v>9695</v>
      </c>
      <c r="M3227" t="s">
        <v>53</v>
      </c>
      <c r="N3227" t="str">
        <f>IF(AND(PESQUISA!$B$3&lt;&gt;"",OR(PESQUISA!$B$4="TODAS",B3227=PESQUISA!$B$4),ISNUMBER(SEARCH(PESQUISA!$B$3,D3227))),ROW()-1,"")</f>
        <v/>
      </c>
    </row>
    <row r="3228" spans="1:14" x14ac:dyDescent="0.3">
      <c r="A3228" t="s">
        <v>9759</v>
      </c>
      <c r="B3228" t="s">
        <v>29</v>
      </c>
      <c r="C3228" t="s">
        <v>9760</v>
      </c>
      <c r="D3228" t="s">
        <v>9761</v>
      </c>
      <c r="E3228" t="s">
        <v>40</v>
      </c>
      <c r="G3228" t="s">
        <v>33</v>
      </c>
      <c r="H3228" t="s">
        <v>34</v>
      </c>
      <c r="I3228" t="s">
        <v>9695</v>
      </c>
      <c r="M3228" t="s">
        <v>53</v>
      </c>
      <c r="N3228" t="str">
        <f>IF(AND(PESQUISA!$B$3&lt;&gt;"",OR(PESQUISA!$B$4="TODAS",B3228=PESQUISA!$B$4),ISNUMBER(SEARCH(PESQUISA!$B$3,D3228))),ROW()-1,"")</f>
        <v/>
      </c>
    </row>
    <row r="3229" spans="1:14" x14ac:dyDescent="0.3">
      <c r="A3229" t="s">
        <v>9762</v>
      </c>
      <c r="B3229" t="s">
        <v>29</v>
      </c>
      <c r="C3229" t="s">
        <v>9763</v>
      </c>
      <c r="D3229" t="s">
        <v>9764</v>
      </c>
      <c r="E3229" t="s">
        <v>40</v>
      </c>
      <c r="F3229" s="7">
        <v>11442.77</v>
      </c>
      <c r="G3229" t="s">
        <v>33</v>
      </c>
      <c r="H3229" t="s">
        <v>34</v>
      </c>
      <c r="I3229" t="s">
        <v>9695</v>
      </c>
      <c r="L3229" s="8">
        <v>3.7900000000000003E-2</v>
      </c>
      <c r="M3229" t="s">
        <v>36</v>
      </c>
      <c r="N3229" t="str">
        <f>IF(AND(PESQUISA!$B$3&lt;&gt;"",OR(PESQUISA!$B$4="TODAS",B3229=PESQUISA!$B$4),ISNUMBER(SEARCH(PESQUISA!$B$3,D3229))),ROW()-1,"")</f>
        <v/>
      </c>
    </row>
    <row r="3230" spans="1:14" x14ac:dyDescent="0.3">
      <c r="A3230" t="s">
        <v>9765</v>
      </c>
      <c r="B3230" t="s">
        <v>29</v>
      </c>
      <c r="C3230" t="s">
        <v>9766</v>
      </c>
      <c r="D3230" t="s">
        <v>9767</v>
      </c>
      <c r="E3230" t="s">
        <v>40</v>
      </c>
      <c r="G3230" t="s">
        <v>33</v>
      </c>
      <c r="H3230" t="s">
        <v>34</v>
      </c>
      <c r="I3230" t="s">
        <v>9695</v>
      </c>
      <c r="M3230" t="s">
        <v>53</v>
      </c>
      <c r="N3230" t="str">
        <f>IF(AND(PESQUISA!$B$3&lt;&gt;"",OR(PESQUISA!$B$4="TODAS",B3230=PESQUISA!$B$4),ISNUMBER(SEARCH(PESQUISA!$B$3,D3230))),ROW()-1,"")</f>
        <v/>
      </c>
    </row>
    <row r="3231" spans="1:14" x14ac:dyDescent="0.3">
      <c r="A3231" t="s">
        <v>9768</v>
      </c>
      <c r="B3231" t="s">
        <v>29</v>
      </c>
      <c r="C3231" t="s">
        <v>9769</v>
      </c>
      <c r="D3231" t="s">
        <v>9770</v>
      </c>
      <c r="E3231" t="s">
        <v>40</v>
      </c>
      <c r="G3231" t="s">
        <v>33</v>
      </c>
      <c r="H3231" t="s">
        <v>34</v>
      </c>
      <c r="I3231" t="s">
        <v>9695</v>
      </c>
      <c r="M3231" t="s">
        <v>53</v>
      </c>
      <c r="N3231" t="str">
        <f>IF(AND(PESQUISA!$B$3&lt;&gt;"",OR(PESQUISA!$B$4="TODAS",B3231=PESQUISA!$B$4),ISNUMBER(SEARCH(PESQUISA!$B$3,D3231))),ROW()-1,"")</f>
        <v/>
      </c>
    </row>
    <row r="3232" spans="1:14" x14ac:dyDescent="0.3">
      <c r="A3232" t="s">
        <v>9771</v>
      </c>
      <c r="B3232" t="s">
        <v>29</v>
      </c>
      <c r="C3232" t="s">
        <v>9772</v>
      </c>
      <c r="D3232" t="s">
        <v>9773</v>
      </c>
      <c r="E3232" t="s">
        <v>40</v>
      </c>
      <c r="G3232" t="s">
        <v>33</v>
      </c>
      <c r="H3232" t="s">
        <v>34</v>
      </c>
      <c r="I3232" t="s">
        <v>9695</v>
      </c>
      <c r="M3232" t="s">
        <v>53</v>
      </c>
      <c r="N3232" t="str">
        <f>IF(AND(PESQUISA!$B$3&lt;&gt;"",OR(PESQUISA!$B$4="TODAS",B3232=PESQUISA!$B$4),ISNUMBER(SEARCH(PESQUISA!$B$3,D3232))),ROW()-1,"")</f>
        <v/>
      </c>
    </row>
    <row r="3233" spans="1:14" x14ac:dyDescent="0.3">
      <c r="A3233" t="s">
        <v>9774</v>
      </c>
      <c r="B3233" t="s">
        <v>29</v>
      </c>
      <c r="C3233" t="s">
        <v>9775</v>
      </c>
      <c r="D3233" t="s">
        <v>9776</v>
      </c>
      <c r="E3233" t="s">
        <v>40</v>
      </c>
      <c r="F3233" s="7">
        <v>5663.22</v>
      </c>
      <c r="G3233" t="s">
        <v>33</v>
      </c>
      <c r="H3233" t="s">
        <v>34</v>
      </c>
      <c r="I3233" t="s">
        <v>9695</v>
      </c>
      <c r="L3233" s="8">
        <v>0</v>
      </c>
      <c r="M3233" t="s">
        <v>36</v>
      </c>
      <c r="N3233" t="str">
        <f>IF(AND(PESQUISA!$B$3&lt;&gt;"",OR(PESQUISA!$B$4="TODAS",B3233=PESQUISA!$B$4),ISNUMBER(SEARCH(PESQUISA!$B$3,D3233))),ROW()-1,"")</f>
        <v/>
      </c>
    </row>
    <row r="3234" spans="1:14" x14ac:dyDescent="0.3">
      <c r="A3234" t="s">
        <v>9777</v>
      </c>
      <c r="B3234" t="s">
        <v>29</v>
      </c>
      <c r="C3234" t="s">
        <v>9778</v>
      </c>
      <c r="D3234" t="s">
        <v>9779</v>
      </c>
      <c r="E3234" t="s">
        <v>40</v>
      </c>
      <c r="G3234" t="s">
        <v>33</v>
      </c>
      <c r="H3234" t="s">
        <v>34</v>
      </c>
      <c r="I3234" t="s">
        <v>9695</v>
      </c>
      <c r="M3234" t="s">
        <v>53</v>
      </c>
      <c r="N3234" t="str">
        <f>IF(AND(PESQUISA!$B$3&lt;&gt;"",OR(PESQUISA!$B$4="TODAS",B3234=PESQUISA!$B$4),ISNUMBER(SEARCH(PESQUISA!$B$3,D3234))),ROW()-1,"")</f>
        <v/>
      </c>
    </row>
    <row r="3235" spans="1:14" x14ac:dyDescent="0.3">
      <c r="A3235" t="s">
        <v>9780</v>
      </c>
      <c r="B3235" t="s">
        <v>29</v>
      </c>
      <c r="C3235" t="s">
        <v>9781</v>
      </c>
      <c r="D3235" t="s">
        <v>9782</v>
      </c>
      <c r="E3235" t="s">
        <v>40</v>
      </c>
      <c r="F3235" s="7">
        <v>7518.1</v>
      </c>
      <c r="G3235" t="s">
        <v>33</v>
      </c>
      <c r="H3235" t="s">
        <v>34</v>
      </c>
      <c r="I3235" t="s">
        <v>9695</v>
      </c>
      <c r="L3235" s="8">
        <v>0</v>
      </c>
      <c r="M3235" t="s">
        <v>36</v>
      </c>
      <c r="N3235" t="str">
        <f>IF(AND(PESQUISA!$B$3&lt;&gt;"",OR(PESQUISA!$B$4="TODAS",B3235=PESQUISA!$B$4),ISNUMBER(SEARCH(PESQUISA!$B$3,D3235))),ROW()-1,"")</f>
        <v/>
      </c>
    </row>
    <row r="3236" spans="1:14" x14ac:dyDescent="0.3">
      <c r="A3236" t="s">
        <v>9783</v>
      </c>
      <c r="B3236" t="s">
        <v>29</v>
      </c>
      <c r="C3236" t="s">
        <v>9784</v>
      </c>
      <c r="D3236" t="s">
        <v>9785</v>
      </c>
      <c r="E3236" t="s">
        <v>40</v>
      </c>
      <c r="G3236" t="s">
        <v>33</v>
      </c>
      <c r="H3236" t="s">
        <v>34</v>
      </c>
      <c r="I3236" t="s">
        <v>9695</v>
      </c>
      <c r="M3236" t="s">
        <v>53</v>
      </c>
      <c r="N3236" t="str">
        <f>IF(AND(PESQUISA!$B$3&lt;&gt;"",OR(PESQUISA!$B$4="TODAS",B3236=PESQUISA!$B$4),ISNUMBER(SEARCH(PESQUISA!$B$3,D3236))),ROW()-1,"")</f>
        <v/>
      </c>
    </row>
    <row r="3237" spans="1:14" x14ac:dyDescent="0.3">
      <c r="A3237" t="s">
        <v>9786</v>
      </c>
      <c r="B3237" t="s">
        <v>29</v>
      </c>
      <c r="C3237" t="s">
        <v>9787</v>
      </c>
      <c r="D3237" t="s">
        <v>9788</v>
      </c>
      <c r="E3237" t="s">
        <v>40</v>
      </c>
      <c r="F3237" s="7">
        <v>7612.7</v>
      </c>
      <c r="G3237" t="s">
        <v>33</v>
      </c>
      <c r="H3237" t="s">
        <v>34</v>
      </c>
      <c r="I3237" t="s">
        <v>9695</v>
      </c>
      <c r="L3237" s="8">
        <v>5.6899999999999999E-2</v>
      </c>
      <c r="M3237" t="s">
        <v>36</v>
      </c>
      <c r="N3237" t="str">
        <f>IF(AND(PESQUISA!$B$3&lt;&gt;"",OR(PESQUISA!$B$4="TODAS",B3237=PESQUISA!$B$4),ISNUMBER(SEARCH(PESQUISA!$B$3,D3237))),ROW()-1,"")</f>
        <v/>
      </c>
    </row>
    <row r="3238" spans="1:14" x14ac:dyDescent="0.3">
      <c r="A3238" t="s">
        <v>9789</v>
      </c>
      <c r="B3238" t="s">
        <v>29</v>
      </c>
      <c r="C3238" t="s">
        <v>9790</v>
      </c>
      <c r="D3238" t="s">
        <v>9791</v>
      </c>
      <c r="E3238" t="s">
        <v>40</v>
      </c>
      <c r="G3238" t="s">
        <v>33</v>
      </c>
      <c r="H3238" t="s">
        <v>34</v>
      </c>
      <c r="I3238" t="s">
        <v>9695</v>
      </c>
      <c r="M3238" t="s">
        <v>53</v>
      </c>
      <c r="N3238" t="str">
        <f>IF(AND(PESQUISA!$B$3&lt;&gt;"",OR(PESQUISA!$B$4="TODAS",B3238=PESQUISA!$B$4),ISNUMBER(SEARCH(PESQUISA!$B$3,D3238))),ROW()-1,"")</f>
        <v/>
      </c>
    </row>
    <row r="3239" spans="1:14" x14ac:dyDescent="0.3">
      <c r="A3239" t="s">
        <v>9792</v>
      </c>
      <c r="B3239" t="s">
        <v>29</v>
      </c>
      <c r="C3239" t="s">
        <v>9793</v>
      </c>
      <c r="D3239" t="s">
        <v>9794</v>
      </c>
      <c r="E3239" t="s">
        <v>40</v>
      </c>
      <c r="G3239" t="s">
        <v>33</v>
      </c>
      <c r="H3239" t="s">
        <v>34</v>
      </c>
      <c r="I3239" t="s">
        <v>9695</v>
      </c>
      <c r="M3239" t="s">
        <v>53</v>
      </c>
      <c r="N3239" t="str">
        <f>IF(AND(PESQUISA!$B$3&lt;&gt;"",OR(PESQUISA!$B$4="TODAS",B3239=PESQUISA!$B$4),ISNUMBER(SEARCH(PESQUISA!$B$3,D3239))),ROW()-1,"")</f>
        <v/>
      </c>
    </row>
    <row r="3240" spans="1:14" x14ac:dyDescent="0.3">
      <c r="A3240" t="s">
        <v>9795</v>
      </c>
      <c r="B3240" t="s">
        <v>29</v>
      </c>
      <c r="C3240" t="s">
        <v>9796</v>
      </c>
      <c r="D3240" t="s">
        <v>9797</v>
      </c>
      <c r="E3240" t="s">
        <v>40</v>
      </c>
      <c r="G3240" t="s">
        <v>33</v>
      </c>
      <c r="H3240" t="s">
        <v>34</v>
      </c>
      <c r="I3240" t="s">
        <v>9695</v>
      </c>
      <c r="M3240" t="s">
        <v>53</v>
      </c>
      <c r="N3240" t="str">
        <f>IF(AND(PESQUISA!$B$3&lt;&gt;"",OR(PESQUISA!$B$4="TODAS",B3240=PESQUISA!$B$4),ISNUMBER(SEARCH(PESQUISA!$B$3,D3240))),ROW()-1,"")</f>
        <v/>
      </c>
    </row>
    <row r="3241" spans="1:14" x14ac:dyDescent="0.3">
      <c r="A3241" t="s">
        <v>9798</v>
      </c>
      <c r="B3241" t="s">
        <v>29</v>
      </c>
      <c r="C3241" t="s">
        <v>9799</v>
      </c>
      <c r="D3241" t="s">
        <v>9800</v>
      </c>
      <c r="E3241" t="s">
        <v>40</v>
      </c>
      <c r="G3241" t="s">
        <v>33</v>
      </c>
      <c r="H3241" t="s">
        <v>34</v>
      </c>
      <c r="I3241" t="s">
        <v>9695</v>
      </c>
      <c r="M3241" t="s">
        <v>53</v>
      </c>
      <c r="N3241" t="str">
        <f>IF(AND(PESQUISA!$B$3&lt;&gt;"",OR(PESQUISA!$B$4="TODAS",B3241=PESQUISA!$B$4),ISNUMBER(SEARCH(PESQUISA!$B$3,D3241))),ROW()-1,"")</f>
        <v/>
      </c>
    </row>
    <row r="3242" spans="1:14" x14ac:dyDescent="0.3">
      <c r="A3242" t="s">
        <v>9801</v>
      </c>
      <c r="B3242" t="s">
        <v>29</v>
      </c>
      <c r="C3242" t="s">
        <v>9802</v>
      </c>
      <c r="D3242" t="s">
        <v>9803</v>
      </c>
      <c r="E3242" t="s">
        <v>32</v>
      </c>
      <c r="F3242" s="7">
        <v>6.74</v>
      </c>
      <c r="G3242" t="s">
        <v>33</v>
      </c>
      <c r="H3242" t="s">
        <v>34</v>
      </c>
      <c r="I3242" t="s">
        <v>9804</v>
      </c>
      <c r="L3242" s="8">
        <v>0</v>
      </c>
      <c r="M3242" t="s">
        <v>36</v>
      </c>
      <c r="N3242" t="str">
        <f>IF(AND(PESQUISA!$B$3&lt;&gt;"",OR(PESQUISA!$B$4="TODAS",B3242=PESQUISA!$B$4),ISNUMBER(SEARCH(PESQUISA!$B$3,D3242))),ROW()-1,"")</f>
        <v/>
      </c>
    </row>
    <row r="3243" spans="1:14" x14ac:dyDescent="0.3">
      <c r="A3243" t="s">
        <v>9805</v>
      </c>
      <c r="B3243" t="s">
        <v>29</v>
      </c>
      <c r="C3243" t="s">
        <v>9806</v>
      </c>
      <c r="D3243" t="s">
        <v>9807</v>
      </c>
      <c r="E3243" t="s">
        <v>32</v>
      </c>
      <c r="G3243" t="s">
        <v>33</v>
      </c>
      <c r="H3243" t="s">
        <v>34</v>
      </c>
      <c r="I3243" t="s">
        <v>9804</v>
      </c>
      <c r="M3243" t="s">
        <v>53</v>
      </c>
      <c r="N3243" t="str">
        <f>IF(AND(PESQUISA!$B$3&lt;&gt;"",OR(PESQUISA!$B$4="TODAS",B3243=PESQUISA!$B$4),ISNUMBER(SEARCH(PESQUISA!$B$3,D3243))),ROW()-1,"")</f>
        <v/>
      </c>
    </row>
    <row r="3244" spans="1:14" x14ac:dyDescent="0.3">
      <c r="A3244" t="s">
        <v>9808</v>
      </c>
      <c r="B3244" t="s">
        <v>29</v>
      </c>
      <c r="C3244" t="s">
        <v>9809</v>
      </c>
      <c r="D3244" t="s">
        <v>9810</v>
      </c>
      <c r="E3244" t="s">
        <v>32</v>
      </c>
      <c r="G3244" t="s">
        <v>33</v>
      </c>
      <c r="H3244" t="s">
        <v>34</v>
      </c>
      <c r="I3244" t="s">
        <v>9804</v>
      </c>
      <c r="M3244" t="s">
        <v>53</v>
      </c>
      <c r="N3244" t="str">
        <f>IF(AND(PESQUISA!$B$3&lt;&gt;"",OR(PESQUISA!$B$4="TODAS",B3244=PESQUISA!$B$4),ISNUMBER(SEARCH(PESQUISA!$B$3,D3244))),ROW()-1,"")</f>
        <v/>
      </c>
    </row>
    <row r="3245" spans="1:14" x14ac:dyDescent="0.3">
      <c r="A3245" t="s">
        <v>9811</v>
      </c>
      <c r="B3245" t="s">
        <v>29</v>
      </c>
      <c r="C3245" t="s">
        <v>9812</v>
      </c>
      <c r="D3245" t="s">
        <v>9813</v>
      </c>
      <c r="E3245" t="s">
        <v>32</v>
      </c>
      <c r="G3245" t="s">
        <v>33</v>
      </c>
      <c r="H3245" t="s">
        <v>34</v>
      </c>
      <c r="I3245" t="s">
        <v>9804</v>
      </c>
      <c r="M3245" t="s">
        <v>53</v>
      </c>
      <c r="N3245" t="str">
        <f>IF(AND(PESQUISA!$B$3&lt;&gt;"",OR(PESQUISA!$B$4="TODAS",B3245=PESQUISA!$B$4),ISNUMBER(SEARCH(PESQUISA!$B$3,D3245))),ROW()-1,"")</f>
        <v/>
      </c>
    </row>
    <row r="3246" spans="1:14" x14ac:dyDescent="0.3">
      <c r="A3246" t="s">
        <v>9814</v>
      </c>
      <c r="B3246" t="s">
        <v>29</v>
      </c>
      <c r="C3246" t="s">
        <v>9815</v>
      </c>
      <c r="D3246" t="s">
        <v>9816</v>
      </c>
      <c r="E3246" t="s">
        <v>32</v>
      </c>
      <c r="F3246" s="7">
        <v>19.55</v>
      </c>
      <c r="G3246" t="s">
        <v>33</v>
      </c>
      <c r="H3246" t="s">
        <v>34</v>
      </c>
      <c r="I3246" t="s">
        <v>9804</v>
      </c>
      <c r="L3246" s="8">
        <v>0</v>
      </c>
      <c r="M3246" t="s">
        <v>36</v>
      </c>
      <c r="N3246" t="str">
        <f>IF(AND(PESQUISA!$B$3&lt;&gt;"",OR(PESQUISA!$B$4="TODAS",B3246=PESQUISA!$B$4),ISNUMBER(SEARCH(PESQUISA!$B$3,D3246))),ROW()-1,"")</f>
        <v/>
      </c>
    </row>
    <row r="3247" spans="1:14" x14ac:dyDescent="0.3">
      <c r="A3247" t="s">
        <v>9817</v>
      </c>
      <c r="B3247" t="s">
        <v>29</v>
      </c>
      <c r="C3247" t="s">
        <v>9818</v>
      </c>
      <c r="D3247" t="s">
        <v>9819</v>
      </c>
      <c r="E3247" t="s">
        <v>32</v>
      </c>
      <c r="F3247" s="7">
        <v>161.38</v>
      </c>
      <c r="G3247" t="s">
        <v>33</v>
      </c>
      <c r="H3247" t="s">
        <v>34</v>
      </c>
      <c r="I3247" t="s">
        <v>9804</v>
      </c>
      <c r="L3247" s="8">
        <v>0</v>
      </c>
      <c r="M3247" t="s">
        <v>36</v>
      </c>
      <c r="N3247" t="str">
        <f>IF(AND(PESQUISA!$B$3&lt;&gt;"",OR(PESQUISA!$B$4="TODAS",B3247=PESQUISA!$B$4),ISNUMBER(SEARCH(PESQUISA!$B$3,D3247))),ROW()-1,"")</f>
        <v/>
      </c>
    </row>
    <row r="3248" spans="1:14" x14ac:dyDescent="0.3">
      <c r="A3248" t="s">
        <v>9820</v>
      </c>
      <c r="B3248" t="s">
        <v>29</v>
      </c>
      <c r="C3248" t="s">
        <v>9821</v>
      </c>
      <c r="D3248" t="s">
        <v>9822</v>
      </c>
      <c r="E3248" t="s">
        <v>32</v>
      </c>
      <c r="F3248" s="7">
        <v>88.59</v>
      </c>
      <c r="G3248" t="s">
        <v>33</v>
      </c>
      <c r="H3248" t="s">
        <v>34</v>
      </c>
      <c r="I3248" t="s">
        <v>9804</v>
      </c>
      <c r="L3248" s="8">
        <v>0</v>
      </c>
      <c r="M3248" t="s">
        <v>36</v>
      </c>
      <c r="N3248" t="str">
        <f>IF(AND(PESQUISA!$B$3&lt;&gt;"",OR(PESQUISA!$B$4="TODAS",B3248=PESQUISA!$B$4),ISNUMBER(SEARCH(PESQUISA!$B$3,D3248))),ROW()-1,"")</f>
        <v/>
      </c>
    </row>
    <row r="3249" spans="1:14" x14ac:dyDescent="0.3">
      <c r="A3249" t="s">
        <v>9823</v>
      </c>
      <c r="B3249" t="s">
        <v>29</v>
      </c>
      <c r="C3249" t="s">
        <v>9824</v>
      </c>
      <c r="D3249" t="s">
        <v>9825</v>
      </c>
      <c r="E3249" t="s">
        <v>60</v>
      </c>
      <c r="F3249" s="7">
        <v>0.7</v>
      </c>
      <c r="G3249" t="s">
        <v>33</v>
      </c>
      <c r="H3249" t="s">
        <v>34</v>
      </c>
      <c r="I3249" t="s">
        <v>9804</v>
      </c>
      <c r="L3249" s="8">
        <v>0</v>
      </c>
      <c r="M3249" t="s">
        <v>36</v>
      </c>
      <c r="N3249" t="str">
        <f>IF(AND(PESQUISA!$B$3&lt;&gt;"",OR(PESQUISA!$B$4="TODAS",B3249=PESQUISA!$B$4),ISNUMBER(SEARCH(PESQUISA!$B$3,D3249))),ROW()-1,"")</f>
        <v/>
      </c>
    </row>
    <row r="3250" spans="1:14" x14ac:dyDescent="0.3">
      <c r="A3250" t="s">
        <v>9826</v>
      </c>
      <c r="B3250" t="s">
        <v>29</v>
      </c>
      <c r="C3250" t="s">
        <v>9827</v>
      </c>
      <c r="D3250" t="s">
        <v>9828</v>
      </c>
      <c r="E3250" t="s">
        <v>60</v>
      </c>
      <c r="G3250" t="s">
        <v>33</v>
      </c>
      <c r="H3250" t="s">
        <v>34</v>
      </c>
      <c r="I3250" t="s">
        <v>9804</v>
      </c>
      <c r="M3250" t="s">
        <v>53</v>
      </c>
      <c r="N3250" t="str">
        <f>IF(AND(PESQUISA!$B$3&lt;&gt;"",OR(PESQUISA!$B$4="TODAS",B3250=PESQUISA!$B$4),ISNUMBER(SEARCH(PESQUISA!$B$3,D3250))),ROW()-1,"")</f>
        <v/>
      </c>
    </row>
    <row r="3251" spans="1:14" x14ac:dyDescent="0.3">
      <c r="A3251" t="s">
        <v>9829</v>
      </c>
      <c r="B3251" t="s">
        <v>29</v>
      </c>
      <c r="C3251" t="s">
        <v>9830</v>
      </c>
      <c r="D3251" t="s">
        <v>9831</v>
      </c>
      <c r="E3251" t="s">
        <v>60</v>
      </c>
      <c r="G3251" t="s">
        <v>33</v>
      </c>
      <c r="H3251" t="s">
        <v>34</v>
      </c>
      <c r="I3251" t="s">
        <v>9804</v>
      </c>
      <c r="M3251" t="s">
        <v>53</v>
      </c>
      <c r="N3251" t="str">
        <f>IF(AND(PESQUISA!$B$3&lt;&gt;"",OR(PESQUISA!$B$4="TODAS",B3251=PESQUISA!$B$4),ISNUMBER(SEARCH(PESQUISA!$B$3,D3251))),ROW()-1,"")</f>
        <v/>
      </c>
    </row>
    <row r="3252" spans="1:14" x14ac:dyDescent="0.3">
      <c r="A3252" t="s">
        <v>9832</v>
      </c>
      <c r="B3252" t="s">
        <v>29</v>
      </c>
      <c r="C3252" t="s">
        <v>9833</v>
      </c>
      <c r="D3252" t="s">
        <v>9834</v>
      </c>
      <c r="E3252" t="s">
        <v>60</v>
      </c>
      <c r="G3252" t="s">
        <v>33</v>
      </c>
      <c r="H3252" t="s">
        <v>34</v>
      </c>
      <c r="I3252" t="s">
        <v>9804</v>
      </c>
      <c r="M3252" t="s">
        <v>53</v>
      </c>
      <c r="N3252" t="str">
        <f>IF(AND(PESQUISA!$B$3&lt;&gt;"",OR(PESQUISA!$B$4="TODAS",B3252=PESQUISA!$B$4),ISNUMBER(SEARCH(PESQUISA!$B$3,D3252))),ROW()-1,"")</f>
        <v/>
      </c>
    </row>
    <row r="3253" spans="1:14" x14ac:dyDescent="0.3">
      <c r="A3253" t="s">
        <v>9835</v>
      </c>
      <c r="B3253" t="s">
        <v>29</v>
      </c>
      <c r="C3253" t="s">
        <v>9836</v>
      </c>
      <c r="D3253" t="s">
        <v>9837</v>
      </c>
      <c r="E3253" t="s">
        <v>60</v>
      </c>
      <c r="G3253" t="s">
        <v>33</v>
      </c>
      <c r="H3253" t="s">
        <v>34</v>
      </c>
      <c r="I3253" t="s">
        <v>9804</v>
      </c>
      <c r="M3253" t="s">
        <v>53</v>
      </c>
      <c r="N3253" t="str">
        <f>IF(AND(PESQUISA!$B$3&lt;&gt;"",OR(PESQUISA!$B$4="TODAS",B3253=PESQUISA!$B$4),ISNUMBER(SEARCH(PESQUISA!$B$3,D3253))),ROW()-1,"")</f>
        <v/>
      </c>
    </row>
    <row r="3254" spans="1:14" x14ac:dyDescent="0.3">
      <c r="A3254" t="s">
        <v>9838</v>
      </c>
      <c r="B3254" t="s">
        <v>29</v>
      </c>
      <c r="C3254" t="s">
        <v>9839</v>
      </c>
      <c r="D3254" t="s">
        <v>9840</v>
      </c>
      <c r="E3254" t="s">
        <v>60</v>
      </c>
      <c r="G3254" t="s">
        <v>33</v>
      </c>
      <c r="H3254" t="s">
        <v>34</v>
      </c>
      <c r="I3254" t="s">
        <v>9804</v>
      </c>
      <c r="M3254" t="s">
        <v>53</v>
      </c>
      <c r="N3254" t="str">
        <f>IF(AND(PESQUISA!$B$3&lt;&gt;"",OR(PESQUISA!$B$4="TODAS",B3254=PESQUISA!$B$4),ISNUMBER(SEARCH(PESQUISA!$B$3,D3254))),ROW()-1,"")</f>
        <v/>
      </c>
    </row>
    <row r="3255" spans="1:14" x14ac:dyDescent="0.3">
      <c r="A3255" t="s">
        <v>9841</v>
      </c>
      <c r="B3255" t="s">
        <v>29</v>
      </c>
      <c r="C3255" t="s">
        <v>9842</v>
      </c>
      <c r="D3255" t="s">
        <v>9843</v>
      </c>
      <c r="E3255" t="s">
        <v>60</v>
      </c>
      <c r="G3255" t="s">
        <v>33</v>
      </c>
      <c r="H3255" t="s">
        <v>34</v>
      </c>
      <c r="I3255" t="s">
        <v>9804</v>
      </c>
      <c r="M3255" t="s">
        <v>53</v>
      </c>
      <c r="N3255" t="str">
        <f>IF(AND(PESQUISA!$B$3&lt;&gt;"",OR(PESQUISA!$B$4="TODAS",B3255=PESQUISA!$B$4),ISNUMBER(SEARCH(PESQUISA!$B$3,D3255))),ROW()-1,"")</f>
        <v/>
      </c>
    </row>
    <row r="3256" spans="1:14" x14ac:dyDescent="0.3">
      <c r="A3256" t="s">
        <v>9844</v>
      </c>
      <c r="B3256" t="s">
        <v>29</v>
      </c>
      <c r="C3256" t="s">
        <v>9845</v>
      </c>
      <c r="D3256" t="s">
        <v>9846</v>
      </c>
      <c r="E3256" t="s">
        <v>60</v>
      </c>
      <c r="F3256" s="7">
        <v>56.99</v>
      </c>
      <c r="G3256" t="s">
        <v>33</v>
      </c>
      <c r="H3256" t="s">
        <v>34</v>
      </c>
      <c r="I3256" t="s">
        <v>9804</v>
      </c>
      <c r="L3256" s="8">
        <v>0</v>
      </c>
      <c r="M3256" t="s">
        <v>36</v>
      </c>
      <c r="N3256" t="str">
        <f>IF(AND(PESQUISA!$B$3&lt;&gt;"",OR(PESQUISA!$B$4="TODAS",B3256=PESQUISA!$B$4),ISNUMBER(SEARCH(PESQUISA!$B$3,D3256))),ROW()-1,"")</f>
        <v/>
      </c>
    </row>
    <row r="3257" spans="1:14" x14ac:dyDescent="0.3">
      <c r="A3257" t="s">
        <v>9847</v>
      </c>
      <c r="B3257" t="s">
        <v>29</v>
      </c>
      <c r="C3257" t="s">
        <v>9848</v>
      </c>
      <c r="D3257" t="s">
        <v>9849</v>
      </c>
      <c r="E3257" t="s">
        <v>60</v>
      </c>
      <c r="F3257" s="7">
        <v>91.73</v>
      </c>
      <c r="G3257" t="s">
        <v>33</v>
      </c>
      <c r="H3257" t="s">
        <v>34</v>
      </c>
      <c r="I3257" t="s">
        <v>9804</v>
      </c>
      <c r="L3257" s="8">
        <v>0</v>
      </c>
      <c r="M3257" t="s">
        <v>36</v>
      </c>
      <c r="N3257" t="str">
        <f>IF(AND(PESQUISA!$B$3&lt;&gt;"",OR(PESQUISA!$B$4="TODAS",B3257=PESQUISA!$B$4),ISNUMBER(SEARCH(PESQUISA!$B$3,D3257))),ROW()-1,"")</f>
        <v/>
      </c>
    </row>
    <row r="3258" spans="1:14" x14ac:dyDescent="0.3">
      <c r="A3258" t="s">
        <v>9850</v>
      </c>
      <c r="B3258" t="s">
        <v>29</v>
      </c>
      <c r="C3258" t="s">
        <v>9851</v>
      </c>
      <c r="D3258" t="s">
        <v>9852</v>
      </c>
      <c r="E3258" t="s">
        <v>60</v>
      </c>
      <c r="G3258" t="s">
        <v>33</v>
      </c>
      <c r="H3258" t="s">
        <v>34</v>
      </c>
      <c r="I3258" t="s">
        <v>9804</v>
      </c>
      <c r="M3258" t="s">
        <v>53</v>
      </c>
      <c r="N3258" t="str">
        <f>IF(AND(PESQUISA!$B$3&lt;&gt;"",OR(PESQUISA!$B$4="TODAS",B3258=PESQUISA!$B$4),ISNUMBER(SEARCH(PESQUISA!$B$3,D3258))),ROW()-1,"")</f>
        <v/>
      </c>
    </row>
    <row r="3259" spans="1:14" x14ac:dyDescent="0.3">
      <c r="A3259" t="s">
        <v>9853</v>
      </c>
      <c r="B3259" t="s">
        <v>29</v>
      </c>
      <c r="C3259" t="s">
        <v>9854</v>
      </c>
      <c r="D3259" t="s">
        <v>9855</v>
      </c>
      <c r="E3259" t="s">
        <v>60</v>
      </c>
      <c r="G3259" t="s">
        <v>33</v>
      </c>
      <c r="H3259" t="s">
        <v>34</v>
      </c>
      <c r="I3259" t="s">
        <v>9804</v>
      </c>
      <c r="M3259" t="s">
        <v>53</v>
      </c>
      <c r="N3259" t="str">
        <f>IF(AND(PESQUISA!$B$3&lt;&gt;"",OR(PESQUISA!$B$4="TODAS",B3259=PESQUISA!$B$4),ISNUMBER(SEARCH(PESQUISA!$B$3,D3259))),ROW()-1,"")</f>
        <v/>
      </c>
    </row>
    <row r="3260" spans="1:14" x14ac:dyDescent="0.3">
      <c r="A3260" t="s">
        <v>9856</v>
      </c>
      <c r="B3260" t="s">
        <v>29</v>
      </c>
      <c r="C3260" t="s">
        <v>9857</v>
      </c>
      <c r="D3260" t="s">
        <v>9858</v>
      </c>
      <c r="E3260" t="s">
        <v>60</v>
      </c>
      <c r="F3260" s="7">
        <v>56.56</v>
      </c>
      <c r="G3260" t="s">
        <v>33</v>
      </c>
      <c r="H3260" t="s">
        <v>34</v>
      </c>
      <c r="I3260" t="s">
        <v>9804</v>
      </c>
      <c r="L3260" s="8">
        <v>0</v>
      </c>
      <c r="M3260" t="s">
        <v>36</v>
      </c>
      <c r="N3260" t="str">
        <f>IF(AND(PESQUISA!$B$3&lt;&gt;"",OR(PESQUISA!$B$4="TODAS",B3260=PESQUISA!$B$4),ISNUMBER(SEARCH(PESQUISA!$B$3,D3260))),ROW()-1,"")</f>
        <v/>
      </c>
    </row>
    <row r="3261" spans="1:14" x14ac:dyDescent="0.3">
      <c r="A3261" t="s">
        <v>9859</v>
      </c>
      <c r="B3261" t="s">
        <v>29</v>
      </c>
      <c r="C3261" t="s">
        <v>9860</v>
      </c>
      <c r="D3261" t="s">
        <v>9861</v>
      </c>
      <c r="E3261" t="s">
        <v>60</v>
      </c>
      <c r="F3261" s="7">
        <v>84.39</v>
      </c>
      <c r="G3261" t="s">
        <v>33</v>
      </c>
      <c r="H3261" t="s">
        <v>34</v>
      </c>
      <c r="I3261" t="s">
        <v>9804</v>
      </c>
      <c r="L3261" s="8">
        <v>0</v>
      </c>
      <c r="M3261" t="s">
        <v>36</v>
      </c>
      <c r="N3261" t="str">
        <f>IF(AND(PESQUISA!$B$3&lt;&gt;"",OR(PESQUISA!$B$4="TODAS",B3261=PESQUISA!$B$4),ISNUMBER(SEARCH(PESQUISA!$B$3,D3261))),ROW()-1,"")</f>
        <v/>
      </c>
    </row>
    <row r="3262" spans="1:14" x14ac:dyDescent="0.3">
      <c r="A3262" t="s">
        <v>9862</v>
      </c>
      <c r="B3262" t="s">
        <v>29</v>
      </c>
      <c r="C3262" t="s">
        <v>9863</v>
      </c>
      <c r="D3262" t="s">
        <v>9864</v>
      </c>
      <c r="E3262" t="s">
        <v>60</v>
      </c>
      <c r="G3262" t="s">
        <v>33</v>
      </c>
      <c r="H3262" t="s">
        <v>34</v>
      </c>
      <c r="I3262" t="s">
        <v>9804</v>
      </c>
      <c r="M3262" t="s">
        <v>53</v>
      </c>
      <c r="N3262" t="str">
        <f>IF(AND(PESQUISA!$B$3&lt;&gt;"",OR(PESQUISA!$B$4="TODAS",B3262=PESQUISA!$B$4),ISNUMBER(SEARCH(PESQUISA!$B$3,D3262))),ROW()-1,"")</f>
        <v/>
      </c>
    </row>
    <row r="3263" spans="1:14" x14ac:dyDescent="0.3">
      <c r="A3263" t="s">
        <v>9865</v>
      </c>
      <c r="B3263" t="s">
        <v>29</v>
      </c>
      <c r="C3263" t="s">
        <v>9866</v>
      </c>
      <c r="D3263" t="s">
        <v>9867</v>
      </c>
      <c r="E3263" t="s">
        <v>60</v>
      </c>
      <c r="G3263" t="s">
        <v>33</v>
      </c>
      <c r="H3263" t="s">
        <v>34</v>
      </c>
      <c r="I3263" t="s">
        <v>9804</v>
      </c>
      <c r="M3263" t="s">
        <v>53</v>
      </c>
      <c r="N3263" t="str">
        <f>IF(AND(PESQUISA!$B$3&lt;&gt;"",OR(PESQUISA!$B$4="TODAS",B3263=PESQUISA!$B$4),ISNUMBER(SEARCH(PESQUISA!$B$3,D3263))),ROW()-1,"")</f>
        <v/>
      </c>
    </row>
    <row r="3264" spans="1:14" x14ac:dyDescent="0.3">
      <c r="A3264" t="s">
        <v>9868</v>
      </c>
      <c r="B3264" t="s">
        <v>29</v>
      </c>
      <c r="C3264" t="s">
        <v>9869</v>
      </c>
      <c r="D3264" t="s">
        <v>9870</v>
      </c>
      <c r="E3264" t="s">
        <v>60</v>
      </c>
      <c r="G3264" t="s">
        <v>33</v>
      </c>
      <c r="H3264" t="s">
        <v>34</v>
      </c>
      <c r="I3264" t="s">
        <v>9804</v>
      </c>
      <c r="M3264" t="s">
        <v>53</v>
      </c>
      <c r="N3264" t="str">
        <f>IF(AND(PESQUISA!$B$3&lt;&gt;"",OR(PESQUISA!$B$4="TODAS",B3264=PESQUISA!$B$4),ISNUMBER(SEARCH(PESQUISA!$B$3,D3264))),ROW()-1,"")</f>
        <v/>
      </c>
    </row>
    <row r="3265" spans="1:14" x14ac:dyDescent="0.3">
      <c r="A3265" t="s">
        <v>9871</v>
      </c>
      <c r="B3265" t="s">
        <v>29</v>
      </c>
      <c r="C3265" t="s">
        <v>9872</v>
      </c>
      <c r="D3265" t="s">
        <v>9873</v>
      </c>
      <c r="E3265" t="s">
        <v>60</v>
      </c>
      <c r="G3265" t="s">
        <v>33</v>
      </c>
      <c r="H3265" t="s">
        <v>34</v>
      </c>
      <c r="I3265" t="s">
        <v>9804</v>
      </c>
      <c r="M3265" t="s">
        <v>53</v>
      </c>
      <c r="N3265" t="str">
        <f>IF(AND(PESQUISA!$B$3&lt;&gt;"",OR(PESQUISA!$B$4="TODAS",B3265=PESQUISA!$B$4),ISNUMBER(SEARCH(PESQUISA!$B$3,D3265))),ROW()-1,"")</f>
        <v/>
      </c>
    </row>
    <row r="3266" spans="1:14" x14ac:dyDescent="0.3">
      <c r="A3266" t="s">
        <v>9874</v>
      </c>
      <c r="B3266" t="s">
        <v>29</v>
      </c>
      <c r="C3266" t="s">
        <v>9875</v>
      </c>
      <c r="D3266" t="s">
        <v>9876</v>
      </c>
      <c r="E3266" t="s">
        <v>60</v>
      </c>
      <c r="G3266" t="s">
        <v>33</v>
      </c>
      <c r="H3266" t="s">
        <v>34</v>
      </c>
      <c r="I3266" t="s">
        <v>9804</v>
      </c>
      <c r="M3266" t="s">
        <v>53</v>
      </c>
      <c r="N3266" t="str">
        <f>IF(AND(PESQUISA!$B$3&lt;&gt;"",OR(PESQUISA!$B$4="TODAS",B3266=PESQUISA!$B$4),ISNUMBER(SEARCH(PESQUISA!$B$3,D3266))),ROW()-1,"")</f>
        <v/>
      </c>
    </row>
    <row r="3267" spans="1:14" x14ac:dyDescent="0.3">
      <c r="A3267" t="s">
        <v>9877</v>
      </c>
      <c r="B3267" t="s">
        <v>29</v>
      </c>
      <c r="C3267" t="s">
        <v>9878</v>
      </c>
      <c r="D3267" t="s">
        <v>9879</v>
      </c>
      <c r="E3267" t="s">
        <v>60</v>
      </c>
      <c r="G3267" t="s">
        <v>33</v>
      </c>
      <c r="H3267" t="s">
        <v>34</v>
      </c>
      <c r="I3267" t="s">
        <v>9804</v>
      </c>
      <c r="M3267" t="s">
        <v>53</v>
      </c>
      <c r="N3267" t="str">
        <f>IF(AND(PESQUISA!$B$3&lt;&gt;"",OR(PESQUISA!$B$4="TODAS",B3267=PESQUISA!$B$4),ISNUMBER(SEARCH(PESQUISA!$B$3,D3267))),ROW()-1,"")</f>
        <v/>
      </c>
    </row>
    <row r="3268" spans="1:14" x14ac:dyDescent="0.3">
      <c r="A3268" t="s">
        <v>9880</v>
      </c>
      <c r="B3268" t="s">
        <v>29</v>
      </c>
      <c r="C3268" t="s">
        <v>9881</v>
      </c>
      <c r="D3268" t="s">
        <v>9882</v>
      </c>
      <c r="E3268" t="s">
        <v>60</v>
      </c>
      <c r="F3268" s="7">
        <v>63.66</v>
      </c>
      <c r="G3268" t="s">
        <v>33</v>
      </c>
      <c r="H3268" t="s">
        <v>34</v>
      </c>
      <c r="I3268" t="s">
        <v>9804</v>
      </c>
      <c r="L3268" s="8">
        <v>0</v>
      </c>
      <c r="M3268" t="s">
        <v>36</v>
      </c>
      <c r="N3268" t="str">
        <f>IF(AND(PESQUISA!$B$3&lt;&gt;"",OR(PESQUISA!$B$4="TODAS",B3268=PESQUISA!$B$4),ISNUMBER(SEARCH(PESQUISA!$B$3,D3268))),ROW()-1,"")</f>
        <v/>
      </c>
    </row>
    <row r="3269" spans="1:14" x14ac:dyDescent="0.3">
      <c r="A3269" t="s">
        <v>9883</v>
      </c>
      <c r="B3269" t="s">
        <v>29</v>
      </c>
      <c r="C3269" t="s">
        <v>9884</v>
      </c>
      <c r="D3269" t="s">
        <v>9885</v>
      </c>
      <c r="E3269" t="s">
        <v>60</v>
      </c>
      <c r="F3269" s="7">
        <v>53</v>
      </c>
      <c r="G3269" t="s">
        <v>33</v>
      </c>
      <c r="H3269" t="s">
        <v>34</v>
      </c>
      <c r="I3269" t="s">
        <v>9804</v>
      </c>
      <c r="L3269" s="8">
        <v>0</v>
      </c>
      <c r="M3269" t="s">
        <v>36</v>
      </c>
      <c r="N3269" t="str">
        <f>IF(AND(PESQUISA!$B$3&lt;&gt;"",OR(PESQUISA!$B$4="TODAS",B3269=PESQUISA!$B$4),ISNUMBER(SEARCH(PESQUISA!$B$3,D3269))),ROW()-1,"")</f>
        <v/>
      </c>
    </row>
    <row r="3270" spans="1:14" x14ac:dyDescent="0.3">
      <c r="A3270" t="s">
        <v>9886</v>
      </c>
      <c r="B3270" t="s">
        <v>29</v>
      </c>
      <c r="C3270" t="s">
        <v>9887</v>
      </c>
      <c r="D3270" t="s">
        <v>9888</v>
      </c>
      <c r="E3270" t="s">
        <v>60</v>
      </c>
      <c r="F3270" s="7">
        <v>85.02</v>
      </c>
      <c r="G3270" t="s">
        <v>33</v>
      </c>
      <c r="H3270" t="s">
        <v>34</v>
      </c>
      <c r="I3270" t="s">
        <v>9804</v>
      </c>
      <c r="L3270" s="8">
        <v>0</v>
      </c>
      <c r="M3270" t="s">
        <v>36</v>
      </c>
      <c r="N3270" t="str">
        <f>IF(AND(PESQUISA!$B$3&lt;&gt;"",OR(PESQUISA!$B$4="TODAS",B3270=PESQUISA!$B$4),ISNUMBER(SEARCH(PESQUISA!$B$3,D3270))),ROW()-1,"")</f>
        <v/>
      </c>
    </row>
    <row r="3271" spans="1:14" x14ac:dyDescent="0.3">
      <c r="A3271" t="s">
        <v>9889</v>
      </c>
      <c r="B3271" t="s">
        <v>29</v>
      </c>
      <c r="C3271" t="s">
        <v>9890</v>
      </c>
      <c r="D3271" t="s">
        <v>9891</v>
      </c>
      <c r="E3271" t="s">
        <v>60</v>
      </c>
      <c r="F3271" s="7">
        <v>44.35</v>
      </c>
      <c r="G3271" t="s">
        <v>33</v>
      </c>
      <c r="H3271" t="s">
        <v>34</v>
      </c>
      <c r="I3271" t="s">
        <v>9804</v>
      </c>
      <c r="L3271" s="8">
        <v>0</v>
      </c>
      <c r="M3271" t="s">
        <v>36</v>
      </c>
      <c r="N3271" t="str">
        <f>IF(AND(PESQUISA!$B$3&lt;&gt;"",OR(PESQUISA!$B$4="TODAS",B3271=PESQUISA!$B$4),ISNUMBER(SEARCH(PESQUISA!$B$3,D3271))),ROW()-1,"")</f>
        <v/>
      </c>
    </row>
    <row r="3272" spans="1:14" x14ac:dyDescent="0.3">
      <c r="A3272" t="s">
        <v>9892</v>
      </c>
      <c r="B3272" t="s">
        <v>29</v>
      </c>
      <c r="C3272" t="s">
        <v>9893</v>
      </c>
      <c r="D3272" t="s">
        <v>9894</v>
      </c>
      <c r="E3272" t="s">
        <v>60</v>
      </c>
      <c r="F3272" s="7">
        <v>37.380000000000003</v>
      </c>
      <c r="G3272" t="s">
        <v>33</v>
      </c>
      <c r="H3272" t="s">
        <v>34</v>
      </c>
      <c r="I3272" t="s">
        <v>9804</v>
      </c>
      <c r="L3272" s="8">
        <v>0</v>
      </c>
      <c r="M3272" t="s">
        <v>36</v>
      </c>
      <c r="N3272" t="str">
        <f>IF(AND(PESQUISA!$B$3&lt;&gt;"",OR(PESQUISA!$B$4="TODAS",B3272=PESQUISA!$B$4),ISNUMBER(SEARCH(PESQUISA!$B$3,D3272))),ROW()-1,"")</f>
        <v/>
      </c>
    </row>
    <row r="3273" spans="1:14" x14ac:dyDescent="0.3">
      <c r="A3273" t="s">
        <v>9895</v>
      </c>
      <c r="B3273" t="s">
        <v>29</v>
      </c>
      <c r="C3273" t="s">
        <v>9896</v>
      </c>
      <c r="D3273" t="s">
        <v>9897</v>
      </c>
      <c r="E3273" t="s">
        <v>60</v>
      </c>
      <c r="F3273" s="7">
        <v>58.44</v>
      </c>
      <c r="G3273" t="s">
        <v>33</v>
      </c>
      <c r="H3273" t="s">
        <v>34</v>
      </c>
      <c r="I3273" t="s">
        <v>9804</v>
      </c>
      <c r="L3273" s="8">
        <v>0</v>
      </c>
      <c r="M3273" t="s">
        <v>36</v>
      </c>
      <c r="N3273" t="str">
        <f>IF(AND(PESQUISA!$B$3&lt;&gt;"",OR(PESQUISA!$B$4="TODAS",B3273=PESQUISA!$B$4),ISNUMBER(SEARCH(PESQUISA!$B$3,D3273))),ROW()-1,"")</f>
        <v/>
      </c>
    </row>
    <row r="3274" spans="1:14" x14ac:dyDescent="0.3">
      <c r="A3274" t="s">
        <v>9898</v>
      </c>
      <c r="B3274" t="s">
        <v>29</v>
      </c>
      <c r="C3274" t="s">
        <v>9899</v>
      </c>
      <c r="D3274" t="s">
        <v>9900</v>
      </c>
      <c r="E3274" t="s">
        <v>60</v>
      </c>
      <c r="G3274" t="s">
        <v>33</v>
      </c>
      <c r="H3274" t="s">
        <v>34</v>
      </c>
      <c r="I3274" t="s">
        <v>9804</v>
      </c>
      <c r="M3274" t="s">
        <v>53</v>
      </c>
      <c r="N3274" t="str">
        <f>IF(AND(PESQUISA!$B$3&lt;&gt;"",OR(PESQUISA!$B$4="TODAS",B3274=PESQUISA!$B$4),ISNUMBER(SEARCH(PESQUISA!$B$3,D3274))),ROW()-1,"")</f>
        <v/>
      </c>
    </row>
    <row r="3275" spans="1:14" x14ac:dyDescent="0.3">
      <c r="A3275" t="s">
        <v>9901</v>
      </c>
      <c r="B3275" t="s">
        <v>29</v>
      </c>
      <c r="C3275" t="s">
        <v>9902</v>
      </c>
      <c r="D3275" t="s">
        <v>9903</v>
      </c>
      <c r="E3275" t="s">
        <v>60</v>
      </c>
      <c r="G3275" t="s">
        <v>33</v>
      </c>
      <c r="H3275" t="s">
        <v>34</v>
      </c>
      <c r="I3275" t="s">
        <v>9804</v>
      </c>
      <c r="M3275" t="s">
        <v>53</v>
      </c>
      <c r="N3275" t="str">
        <f>IF(AND(PESQUISA!$B$3&lt;&gt;"",OR(PESQUISA!$B$4="TODAS",B3275=PESQUISA!$B$4),ISNUMBER(SEARCH(PESQUISA!$B$3,D3275))),ROW()-1,"")</f>
        <v/>
      </c>
    </row>
    <row r="3276" spans="1:14" x14ac:dyDescent="0.3">
      <c r="A3276" t="s">
        <v>9904</v>
      </c>
      <c r="B3276" t="s">
        <v>29</v>
      </c>
      <c r="C3276" t="s">
        <v>9905</v>
      </c>
      <c r="D3276" t="s">
        <v>9906</v>
      </c>
      <c r="E3276" t="s">
        <v>60</v>
      </c>
      <c r="G3276" t="s">
        <v>33</v>
      </c>
      <c r="H3276" t="s">
        <v>34</v>
      </c>
      <c r="I3276" t="s">
        <v>9804</v>
      </c>
      <c r="M3276" t="s">
        <v>53</v>
      </c>
      <c r="N3276" t="str">
        <f>IF(AND(PESQUISA!$B$3&lt;&gt;"",OR(PESQUISA!$B$4="TODAS",B3276=PESQUISA!$B$4),ISNUMBER(SEARCH(PESQUISA!$B$3,D3276))),ROW()-1,"")</f>
        <v/>
      </c>
    </row>
    <row r="3277" spans="1:14" x14ac:dyDescent="0.3">
      <c r="A3277" t="s">
        <v>9907</v>
      </c>
      <c r="B3277" t="s">
        <v>29</v>
      </c>
      <c r="C3277" t="s">
        <v>9908</v>
      </c>
      <c r="D3277" t="s">
        <v>9909</v>
      </c>
      <c r="E3277" t="s">
        <v>60</v>
      </c>
      <c r="F3277" s="7">
        <v>11.22</v>
      </c>
      <c r="G3277" t="s">
        <v>33</v>
      </c>
      <c r="H3277" t="s">
        <v>34</v>
      </c>
      <c r="I3277" t="s">
        <v>9804</v>
      </c>
      <c r="L3277" s="8">
        <v>0</v>
      </c>
      <c r="M3277" t="s">
        <v>36</v>
      </c>
      <c r="N3277" t="str">
        <f>IF(AND(PESQUISA!$B$3&lt;&gt;"",OR(PESQUISA!$B$4="TODAS",B3277=PESQUISA!$B$4),ISNUMBER(SEARCH(PESQUISA!$B$3,D3277))),ROW()-1,"")</f>
        <v/>
      </c>
    </row>
    <row r="3278" spans="1:14" x14ac:dyDescent="0.3">
      <c r="A3278" t="s">
        <v>9910</v>
      </c>
      <c r="B3278" t="s">
        <v>29</v>
      </c>
      <c r="C3278" t="s">
        <v>9911</v>
      </c>
      <c r="D3278" t="s">
        <v>9912</v>
      </c>
      <c r="E3278" t="s">
        <v>40</v>
      </c>
      <c r="G3278" t="s">
        <v>33</v>
      </c>
      <c r="H3278" t="s">
        <v>34</v>
      </c>
      <c r="I3278" t="s">
        <v>9804</v>
      </c>
      <c r="M3278" t="s">
        <v>53</v>
      </c>
      <c r="N3278" t="str">
        <f>IF(AND(PESQUISA!$B$3&lt;&gt;"",OR(PESQUISA!$B$4="TODAS",B3278=PESQUISA!$B$4),ISNUMBER(SEARCH(PESQUISA!$B$3,D3278))),ROW()-1,"")</f>
        <v/>
      </c>
    </row>
    <row r="3279" spans="1:14" x14ac:dyDescent="0.3">
      <c r="A3279" t="s">
        <v>9913</v>
      </c>
      <c r="B3279" t="s">
        <v>29</v>
      </c>
      <c r="C3279" t="s">
        <v>9914</v>
      </c>
      <c r="D3279" t="s">
        <v>9915</v>
      </c>
      <c r="E3279" t="s">
        <v>40</v>
      </c>
      <c r="F3279" s="7">
        <v>30.9</v>
      </c>
      <c r="G3279" t="s">
        <v>33</v>
      </c>
      <c r="H3279" t="s">
        <v>34</v>
      </c>
      <c r="I3279" t="s">
        <v>9804</v>
      </c>
      <c r="L3279" s="8">
        <v>0</v>
      </c>
      <c r="M3279" t="s">
        <v>36</v>
      </c>
      <c r="N3279" t="str">
        <f>IF(AND(PESQUISA!$B$3&lt;&gt;"",OR(PESQUISA!$B$4="TODAS",B3279=PESQUISA!$B$4),ISNUMBER(SEARCH(PESQUISA!$B$3,D3279))),ROW()-1,"")</f>
        <v/>
      </c>
    </row>
    <row r="3280" spans="1:14" x14ac:dyDescent="0.3">
      <c r="A3280" t="s">
        <v>9916</v>
      </c>
      <c r="B3280" t="s">
        <v>29</v>
      </c>
      <c r="C3280" t="s">
        <v>9917</v>
      </c>
      <c r="D3280" t="s">
        <v>9918</v>
      </c>
      <c r="E3280" t="s">
        <v>60</v>
      </c>
      <c r="G3280" t="s">
        <v>33</v>
      </c>
      <c r="H3280" t="s">
        <v>34</v>
      </c>
      <c r="I3280" t="s">
        <v>9804</v>
      </c>
      <c r="M3280" t="s">
        <v>53</v>
      </c>
      <c r="N3280" t="str">
        <f>IF(AND(PESQUISA!$B$3&lt;&gt;"",OR(PESQUISA!$B$4="TODAS",B3280=PESQUISA!$B$4),ISNUMBER(SEARCH(PESQUISA!$B$3,D3280))),ROW()-1,"")</f>
        <v/>
      </c>
    </row>
    <row r="3281" spans="1:14" x14ac:dyDescent="0.3">
      <c r="A3281" t="s">
        <v>9919</v>
      </c>
      <c r="B3281" t="s">
        <v>29</v>
      </c>
      <c r="C3281" t="s">
        <v>9920</v>
      </c>
      <c r="D3281" t="s">
        <v>9921</v>
      </c>
      <c r="E3281" t="s">
        <v>60</v>
      </c>
      <c r="G3281" t="s">
        <v>33</v>
      </c>
      <c r="H3281" t="s">
        <v>34</v>
      </c>
      <c r="I3281" t="s">
        <v>9804</v>
      </c>
      <c r="M3281" t="s">
        <v>53</v>
      </c>
      <c r="N3281" t="str">
        <f>IF(AND(PESQUISA!$B$3&lt;&gt;"",OR(PESQUISA!$B$4="TODAS",B3281=PESQUISA!$B$4),ISNUMBER(SEARCH(PESQUISA!$B$3,D3281))),ROW()-1,"")</f>
        <v/>
      </c>
    </row>
    <row r="3282" spans="1:14" x14ac:dyDescent="0.3">
      <c r="A3282" t="s">
        <v>9922</v>
      </c>
      <c r="B3282" t="s">
        <v>29</v>
      </c>
      <c r="C3282" t="s">
        <v>9923</v>
      </c>
      <c r="D3282" t="s">
        <v>9924</v>
      </c>
      <c r="E3282" t="s">
        <v>60</v>
      </c>
      <c r="G3282" t="s">
        <v>33</v>
      </c>
      <c r="H3282" t="s">
        <v>34</v>
      </c>
      <c r="I3282" t="s">
        <v>9804</v>
      </c>
      <c r="M3282" t="s">
        <v>53</v>
      </c>
      <c r="N3282" t="str">
        <f>IF(AND(PESQUISA!$B$3&lt;&gt;"",OR(PESQUISA!$B$4="TODAS",B3282=PESQUISA!$B$4),ISNUMBER(SEARCH(PESQUISA!$B$3,D3282))),ROW()-1,"")</f>
        <v/>
      </c>
    </row>
    <row r="3283" spans="1:14" x14ac:dyDescent="0.3">
      <c r="A3283" t="s">
        <v>9925</v>
      </c>
      <c r="B3283" t="s">
        <v>29</v>
      </c>
      <c r="C3283" t="s">
        <v>9926</v>
      </c>
      <c r="D3283" t="s">
        <v>9927</v>
      </c>
      <c r="E3283" t="s">
        <v>60</v>
      </c>
      <c r="G3283" t="s">
        <v>33</v>
      </c>
      <c r="H3283" t="s">
        <v>34</v>
      </c>
      <c r="I3283" t="s">
        <v>9804</v>
      </c>
      <c r="M3283" t="s">
        <v>53</v>
      </c>
      <c r="N3283" t="str">
        <f>IF(AND(PESQUISA!$B$3&lt;&gt;"",OR(PESQUISA!$B$4="TODAS",B3283=PESQUISA!$B$4),ISNUMBER(SEARCH(PESQUISA!$B$3,D3283))),ROW()-1,"")</f>
        <v/>
      </c>
    </row>
    <row r="3284" spans="1:14" x14ac:dyDescent="0.3">
      <c r="A3284" t="s">
        <v>9928</v>
      </c>
      <c r="B3284" t="s">
        <v>29</v>
      </c>
      <c r="C3284" t="s">
        <v>9929</v>
      </c>
      <c r="D3284" t="s">
        <v>9930</v>
      </c>
      <c r="E3284" t="s">
        <v>60</v>
      </c>
      <c r="G3284" t="s">
        <v>33</v>
      </c>
      <c r="H3284" t="s">
        <v>34</v>
      </c>
      <c r="I3284" t="s">
        <v>9804</v>
      </c>
      <c r="M3284" t="s">
        <v>53</v>
      </c>
      <c r="N3284" t="str">
        <f>IF(AND(PESQUISA!$B$3&lt;&gt;"",OR(PESQUISA!$B$4="TODAS",B3284=PESQUISA!$B$4),ISNUMBER(SEARCH(PESQUISA!$B$3,D3284))),ROW()-1,"")</f>
        <v/>
      </c>
    </row>
    <row r="3285" spans="1:14" x14ac:dyDescent="0.3">
      <c r="A3285" t="s">
        <v>9931</v>
      </c>
      <c r="B3285" t="s">
        <v>29</v>
      </c>
      <c r="C3285" t="s">
        <v>9932</v>
      </c>
      <c r="D3285" t="s">
        <v>9933</v>
      </c>
      <c r="E3285" t="s">
        <v>60</v>
      </c>
      <c r="G3285" t="s">
        <v>33</v>
      </c>
      <c r="H3285" t="s">
        <v>34</v>
      </c>
      <c r="I3285" t="s">
        <v>9804</v>
      </c>
      <c r="M3285" t="s">
        <v>53</v>
      </c>
      <c r="N3285" t="str">
        <f>IF(AND(PESQUISA!$B$3&lt;&gt;"",OR(PESQUISA!$B$4="TODAS",B3285=PESQUISA!$B$4),ISNUMBER(SEARCH(PESQUISA!$B$3,D3285))),ROW()-1,"")</f>
        <v/>
      </c>
    </row>
    <row r="3286" spans="1:14" x14ac:dyDescent="0.3">
      <c r="A3286" t="s">
        <v>9934</v>
      </c>
      <c r="B3286" t="s">
        <v>29</v>
      </c>
      <c r="C3286" t="s">
        <v>9935</v>
      </c>
      <c r="D3286" t="s">
        <v>9936</v>
      </c>
      <c r="E3286" t="s">
        <v>32</v>
      </c>
      <c r="F3286" s="7">
        <v>18.95</v>
      </c>
      <c r="G3286" t="s">
        <v>33</v>
      </c>
      <c r="H3286" t="s">
        <v>34</v>
      </c>
      <c r="I3286" t="s">
        <v>9804</v>
      </c>
      <c r="L3286" s="8">
        <v>0</v>
      </c>
      <c r="M3286" t="s">
        <v>36</v>
      </c>
      <c r="N3286" t="str">
        <f>IF(AND(PESQUISA!$B$3&lt;&gt;"",OR(PESQUISA!$B$4="TODAS",B3286=PESQUISA!$B$4),ISNUMBER(SEARCH(PESQUISA!$B$3,D3286))),ROW()-1,"")</f>
        <v/>
      </c>
    </row>
    <row r="3287" spans="1:14" x14ac:dyDescent="0.3">
      <c r="A3287" t="s">
        <v>9937</v>
      </c>
      <c r="B3287" t="s">
        <v>29</v>
      </c>
      <c r="C3287" t="s">
        <v>9938</v>
      </c>
      <c r="D3287" t="s">
        <v>9939</v>
      </c>
      <c r="E3287" t="s">
        <v>376</v>
      </c>
      <c r="F3287" s="7">
        <v>12.94</v>
      </c>
      <c r="G3287" t="s">
        <v>33</v>
      </c>
      <c r="H3287" t="s">
        <v>34</v>
      </c>
      <c r="I3287" t="s">
        <v>9804</v>
      </c>
      <c r="L3287" s="8">
        <v>0</v>
      </c>
      <c r="M3287" t="s">
        <v>36</v>
      </c>
      <c r="N3287" t="str">
        <f>IF(AND(PESQUISA!$B$3&lt;&gt;"",OR(PESQUISA!$B$4="TODAS",B3287=PESQUISA!$B$4),ISNUMBER(SEARCH(PESQUISA!$B$3,D3287))),ROW()-1,"")</f>
        <v/>
      </c>
    </row>
    <row r="3288" spans="1:14" x14ac:dyDescent="0.3">
      <c r="A3288" t="s">
        <v>9940</v>
      </c>
      <c r="B3288" t="s">
        <v>29</v>
      </c>
      <c r="C3288" t="s">
        <v>9941</v>
      </c>
      <c r="D3288" t="s">
        <v>9942</v>
      </c>
      <c r="E3288" t="s">
        <v>60</v>
      </c>
      <c r="F3288" s="7">
        <v>26.82</v>
      </c>
      <c r="G3288" t="s">
        <v>33</v>
      </c>
      <c r="H3288" t="s">
        <v>34</v>
      </c>
      <c r="I3288" t="s">
        <v>9804</v>
      </c>
      <c r="L3288" s="8">
        <v>0</v>
      </c>
      <c r="M3288" t="s">
        <v>36</v>
      </c>
      <c r="N3288" t="str">
        <f>IF(AND(PESQUISA!$B$3&lt;&gt;"",OR(PESQUISA!$B$4="TODAS",B3288=PESQUISA!$B$4),ISNUMBER(SEARCH(PESQUISA!$B$3,D3288))),ROW()-1,"")</f>
        <v/>
      </c>
    </row>
    <row r="3289" spans="1:14" x14ac:dyDescent="0.3">
      <c r="A3289" t="s">
        <v>9943</v>
      </c>
      <c r="B3289" t="s">
        <v>29</v>
      </c>
      <c r="C3289" t="s">
        <v>9944</v>
      </c>
      <c r="D3289" t="s">
        <v>9945</v>
      </c>
      <c r="E3289" t="s">
        <v>32</v>
      </c>
      <c r="G3289" t="s">
        <v>33</v>
      </c>
      <c r="H3289" t="s">
        <v>34</v>
      </c>
      <c r="I3289" t="s">
        <v>9804</v>
      </c>
      <c r="M3289" t="s">
        <v>53</v>
      </c>
      <c r="N3289" t="str">
        <f>IF(AND(PESQUISA!$B$3&lt;&gt;"",OR(PESQUISA!$B$4="TODAS",B3289=PESQUISA!$B$4),ISNUMBER(SEARCH(PESQUISA!$B$3,D3289))),ROW()-1,"")</f>
        <v/>
      </c>
    </row>
    <row r="3290" spans="1:14" x14ac:dyDescent="0.3">
      <c r="A3290" t="s">
        <v>9946</v>
      </c>
      <c r="B3290" t="s">
        <v>29</v>
      </c>
      <c r="C3290" t="s">
        <v>9947</v>
      </c>
      <c r="D3290" t="s">
        <v>9948</v>
      </c>
      <c r="E3290" t="s">
        <v>60</v>
      </c>
      <c r="G3290" t="s">
        <v>33</v>
      </c>
      <c r="H3290" t="s">
        <v>34</v>
      </c>
      <c r="I3290" t="s">
        <v>9804</v>
      </c>
      <c r="M3290" t="s">
        <v>53</v>
      </c>
      <c r="N3290" t="str">
        <f>IF(AND(PESQUISA!$B$3&lt;&gt;"",OR(PESQUISA!$B$4="TODAS",B3290=PESQUISA!$B$4),ISNUMBER(SEARCH(PESQUISA!$B$3,D3290))),ROW()-1,"")</f>
        <v/>
      </c>
    </row>
    <row r="3291" spans="1:14" x14ac:dyDescent="0.3">
      <c r="A3291" t="s">
        <v>9949</v>
      </c>
      <c r="B3291" t="s">
        <v>29</v>
      </c>
      <c r="C3291" t="s">
        <v>9950</v>
      </c>
      <c r="D3291" t="s">
        <v>9951</v>
      </c>
      <c r="E3291" t="s">
        <v>60</v>
      </c>
      <c r="G3291" t="s">
        <v>33</v>
      </c>
      <c r="H3291" t="s">
        <v>34</v>
      </c>
      <c r="I3291" t="s">
        <v>9804</v>
      </c>
      <c r="M3291" t="s">
        <v>53</v>
      </c>
      <c r="N3291" t="str">
        <f>IF(AND(PESQUISA!$B$3&lt;&gt;"",OR(PESQUISA!$B$4="TODAS",B3291=PESQUISA!$B$4),ISNUMBER(SEARCH(PESQUISA!$B$3,D3291))),ROW()-1,"")</f>
        <v/>
      </c>
    </row>
    <row r="3292" spans="1:14" x14ac:dyDescent="0.3">
      <c r="A3292" t="s">
        <v>9952</v>
      </c>
      <c r="B3292" t="s">
        <v>29</v>
      </c>
      <c r="C3292" t="s">
        <v>9953</v>
      </c>
      <c r="D3292" t="s">
        <v>9954</v>
      </c>
      <c r="E3292" t="s">
        <v>60</v>
      </c>
      <c r="G3292" t="s">
        <v>33</v>
      </c>
      <c r="H3292" t="s">
        <v>34</v>
      </c>
      <c r="I3292" t="s">
        <v>9804</v>
      </c>
      <c r="M3292" t="s">
        <v>53</v>
      </c>
      <c r="N3292" t="str">
        <f>IF(AND(PESQUISA!$B$3&lt;&gt;"",OR(PESQUISA!$B$4="TODAS",B3292=PESQUISA!$B$4),ISNUMBER(SEARCH(PESQUISA!$B$3,D3292))),ROW()-1,"")</f>
        <v/>
      </c>
    </row>
    <row r="3293" spans="1:14" x14ac:dyDescent="0.3">
      <c r="A3293" t="s">
        <v>9955</v>
      </c>
      <c r="B3293" t="s">
        <v>29</v>
      </c>
      <c r="C3293" t="s">
        <v>9956</v>
      </c>
      <c r="D3293" t="s">
        <v>9957</v>
      </c>
      <c r="E3293" t="s">
        <v>60</v>
      </c>
      <c r="G3293" t="s">
        <v>33</v>
      </c>
      <c r="H3293" t="s">
        <v>34</v>
      </c>
      <c r="I3293" t="s">
        <v>9804</v>
      </c>
      <c r="M3293" t="s">
        <v>53</v>
      </c>
      <c r="N3293" t="str">
        <f>IF(AND(PESQUISA!$B$3&lt;&gt;"",OR(PESQUISA!$B$4="TODAS",B3293=PESQUISA!$B$4),ISNUMBER(SEARCH(PESQUISA!$B$3,D3293))),ROW()-1,"")</f>
        <v/>
      </c>
    </row>
    <row r="3294" spans="1:14" x14ac:dyDescent="0.3">
      <c r="A3294" t="s">
        <v>9958</v>
      </c>
      <c r="B3294" t="s">
        <v>29</v>
      </c>
      <c r="C3294" t="s">
        <v>9959</v>
      </c>
      <c r="D3294" t="s">
        <v>9960</v>
      </c>
      <c r="E3294" t="s">
        <v>60</v>
      </c>
      <c r="F3294" s="7">
        <v>614.14</v>
      </c>
      <c r="G3294" t="s">
        <v>33</v>
      </c>
      <c r="H3294" t="s">
        <v>34</v>
      </c>
      <c r="I3294" t="s">
        <v>9804</v>
      </c>
      <c r="L3294" s="8">
        <v>0</v>
      </c>
      <c r="M3294" t="s">
        <v>36</v>
      </c>
      <c r="N3294" t="str">
        <f>IF(AND(PESQUISA!$B$3&lt;&gt;"",OR(PESQUISA!$B$4="TODAS",B3294=PESQUISA!$B$4),ISNUMBER(SEARCH(PESQUISA!$B$3,D3294))),ROW()-1,"")</f>
        <v/>
      </c>
    </row>
    <row r="3295" spans="1:14" x14ac:dyDescent="0.3">
      <c r="A3295" t="s">
        <v>9961</v>
      </c>
      <c r="B3295" t="s">
        <v>29</v>
      </c>
      <c r="C3295" t="s">
        <v>9962</v>
      </c>
      <c r="D3295" t="s">
        <v>9963</v>
      </c>
      <c r="E3295" t="s">
        <v>60</v>
      </c>
      <c r="G3295" t="s">
        <v>33</v>
      </c>
      <c r="H3295" t="s">
        <v>34</v>
      </c>
      <c r="I3295" t="s">
        <v>9804</v>
      </c>
      <c r="M3295" t="s">
        <v>53</v>
      </c>
      <c r="N3295" t="str">
        <f>IF(AND(PESQUISA!$B$3&lt;&gt;"",OR(PESQUISA!$B$4="TODAS",B3295=PESQUISA!$B$4),ISNUMBER(SEARCH(PESQUISA!$B$3,D3295))),ROW()-1,"")</f>
        <v/>
      </c>
    </row>
    <row r="3296" spans="1:14" x14ac:dyDescent="0.3">
      <c r="A3296" t="s">
        <v>9964</v>
      </c>
      <c r="B3296" t="s">
        <v>29</v>
      </c>
      <c r="C3296" t="s">
        <v>9965</v>
      </c>
      <c r="D3296" t="s">
        <v>9966</v>
      </c>
      <c r="E3296" t="s">
        <v>60</v>
      </c>
      <c r="G3296" t="s">
        <v>33</v>
      </c>
      <c r="H3296" t="s">
        <v>34</v>
      </c>
      <c r="I3296" t="s">
        <v>9804</v>
      </c>
      <c r="M3296" t="s">
        <v>53</v>
      </c>
      <c r="N3296" t="str">
        <f>IF(AND(PESQUISA!$B$3&lt;&gt;"",OR(PESQUISA!$B$4="TODAS",B3296=PESQUISA!$B$4),ISNUMBER(SEARCH(PESQUISA!$B$3,D3296))),ROW()-1,"")</f>
        <v/>
      </c>
    </row>
    <row r="3297" spans="1:14" x14ac:dyDescent="0.3">
      <c r="A3297" t="s">
        <v>9967</v>
      </c>
      <c r="B3297" t="s">
        <v>29</v>
      </c>
      <c r="C3297" t="s">
        <v>9968</v>
      </c>
      <c r="D3297" t="s">
        <v>9969</v>
      </c>
      <c r="E3297" t="s">
        <v>60</v>
      </c>
      <c r="G3297" t="s">
        <v>33</v>
      </c>
      <c r="H3297" t="s">
        <v>34</v>
      </c>
      <c r="I3297" t="s">
        <v>9804</v>
      </c>
      <c r="M3297" t="s">
        <v>53</v>
      </c>
      <c r="N3297" t="str">
        <f>IF(AND(PESQUISA!$B$3&lt;&gt;"",OR(PESQUISA!$B$4="TODAS",B3297=PESQUISA!$B$4),ISNUMBER(SEARCH(PESQUISA!$B$3,D3297))),ROW()-1,"")</f>
        <v/>
      </c>
    </row>
    <row r="3298" spans="1:14" x14ac:dyDescent="0.3">
      <c r="A3298" t="s">
        <v>9970</v>
      </c>
      <c r="B3298" t="s">
        <v>29</v>
      </c>
      <c r="C3298" t="s">
        <v>9971</v>
      </c>
      <c r="D3298" t="s">
        <v>9972</v>
      </c>
      <c r="E3298" t="s">
        <v>60</v>
      </c>
      <c r="G3298" t="s">
        <v>33</v>
      </c>
      <c r="H3298" t="s">
        <v>34</v>
      </c>
      <c r="I3298" t="s">
        <v>9804</v>
      </c>
      <c r="M3298" t="s">
        <v>53</v>
      </c>
      <c r="N3298" t="str">
        <f>IF(AND(PESQUISA!$B$3&lt;&gt;"",OR(PESQUISA!$B$4="TODAS",B3298=PESQUISA!$B$4),ISNUMBER(SEARCH(PESQUISA!$B$3,D3298))),ROW()-1,"")</f>
        <v/>
      </c>
    </row>
    <row r="3299" spans="1:14" x14ac:dyDescent="0.3">
      <c r="A3299" t="s">
        <v>9973</v>
      </c>
      <c r="B3299" t="s">
        <v>29</v>
      </c>
      <c r="C3299" t="s">
        <v>9974</v>
      </c>
      <c r="D3299" t="s">
        <v>9975</v>
      </c>
      <c r="E3299" t="s">
        <v>60</v>
      </c>
      <c r="G3299" t="s">
        <v>33</v>
      </c>
      <c r="H3299" t="s">
        <v>34</v>
      </c>
      <c r="I3299" t="s">
        <v>9804</v>
      </c>
      <c r="M3299" t="s">
        <v>53</v>
      </c>
      <c r="N3299" t="str">
        <f>IF(AND(PESQUISA!$B$3&lt;&gt;"",OR(PESQUISA!$B$4="TODAS",B3299=PESQUISA!$B$4),ISNUMBER(SEARCH(PESQUISA!$B$3,D3299))),ROW()-1,"")</f>
        <v/>
      </c>
    </row>
    <row r="3300" spans="1:14" x14ac:dyDescent="0.3">
      <c r="A3300" t="s">
        <v>9976</v>
      </c>
      <c r="B3300" t="s">
        <v>29</v>
      </c>
      <c r="C3300" t="s">
        <v>9977</v>
      </c>
      <c r="D3300" t="s">
        <v>9978</v>
      </c>
      <c r="E3300" t="s">
        <v>60</v>
      </c>
      <c r="G3300" t="s">
        <v>33</v>
      </c>
      <c r="H3300" t="s">
        <v>34</v>
      </c>
      <c r="I3300" t="s">
        <v>9804</v>
      </c>
      <c r="M3300" t="s">
        <v>53</v>
      </c>
      <c r="N3300" t="str">
        <f>IF(AND(PESQUISA!$B$3&lt;&gt;"",OR(PESQUISA!$B$4="TODAS",B3300=PESQUISA!$B$4),ISNUMBER(SEARCH(PESQUISA!$B$3,D3300))),ROW()-1,"")</f>
        <v/>
      </c>
    </row>
    <row r="3301" spans="1:14" x14ac:dyDescent="0.3">
      <c r="A3301" t="s">
        <v>9979</v>
      </c>
      <c r="B3301" t="s">
        <v>29</v>
      </c>
      <c r="C3301" t="s">
        <v>9980</v>
      </c>
      <c r="D3301" t="s">
        <v>9981</v>
      </c>
      <c r="E3301" t="s">
        <v>60</v>
      </c>
      <c r="G3301" t="s">
        <v>33</v>
      </c>
      <c r="H3301" t="s">
        <v>34</v>
      </c>
      <c r="I3301" t="s">
        <v>9804</v>
      </c>
      <c r="M3301" t="s">
        <v>53</v>
      </c>
      <c r="N3301" t="str">
        <f>IF(AND(PESQUISA!$B$3&lt;&gt;"",OR(PESQUISA!$B$4="TODAS",B3301=PESQUISA!$B$4),ISNUMBER(SEARCH(PESQUISA!$B$3,D3301))),ROW()-1,"")</f>
        <v/>
      </c>
    </row>
    <row r="3302" spans="1:14" x14ac:dyDescent="0.3">
      <c r="A3302" t="s">
        <v>9982</v>
      </c>
      <c r="B3302" t="s">
        <v>29</v>
      </c>
      <c r="C3302" t="s">
        <v>9983</v>
      </c>
      <c r="D3302" t="s">
        <v>9984</v>
      </c>
      <c r="E3302" t="s">
        <v>60</v>
      </c>
      <c r="G3302" t="s">
        <v>33</v>
      </c>
      <c r="H3302" t="s">
        <v>34</v>
      </c>
      <c r="I3302" t="s">
        <v>9804</v>
      </c>
      <c r="M3302" t="s">
        <v>53</v>
      </c>
      <c r="N3302" t="str">
        <f>IF(AND(PESQUISA!$B$3&lt;&gt;"",OR(PESQUISA!$B$4="TODAS",B3302=PESQUISA!$B$4),ISNUMBER(SEARCH(PESQUISA!$B$3,D3302))),ROW()-1,"")</f>
        <v/>
      </c>
    </row>
    <row r="3303" spans="1:14" x14ac:dyDescent="0.3">
      <c r="A3303" t="s">
        <v>9985</v>
      </c>
      <c r="B3303" t="s">
        <v>29</v>
      </c>
      <c r="C3303" t="s">
        <v>9986</v>
      </c>
      <c r="D3303" t="s">
        <v>9987</v>
      </c>
      <c r="E3303" t="s">
        <v>60</v>
      </c>
      <c r="G3303" t="s">
        <v>33</v>
      </c>
      <c r="H3303" t="s">
        <v>34</v>
      </c>
      <c r="I3303" t="s">
        <v>9804</v>
      </c>
      <c r="M3303" t="s">
        <v>53</v>
      </c>
      <c r="N3303" t="str">
        <f>IF(AND(PESQUISA!$B$3&lt;&gt;"",OR(PESQUISA!$B$4="TODAS",B3303=PESQUISA!$B$4),ISNUMBER(SEARCH(PESQUISA!$B$3,D3303))),ROW()-1,"")</f>
        <v/>
      </c>
    </row>
    <row r="3304" spans="1:14" x14ac:dyDescent="0.3">
      <c r="A3304" t="s">
        <v>9988</v>
      </c>
      <c r="B3304" t="s">
        <v>29</v>
      </c>
      <c r="C3304" t="s">
        <v>9989</v>
      </c>
      <c r="D3304" t="s">
        <v>9990</v>
      </c>
      <c r="E3304" t="s">
        <v>60</v>
      </c>
      <c r="G3304" t="s">
        <v>33</v>
      </c>
      <c r="H3304" t="s">
        <v>34</v>
      </c>
      <c r="I3304" t="s">
        <v>9804</v>
      </c>
      <c r="M3304" t="s">
        <v>53</v>
      </c>
      <c r="N3304" t="str">
        <f>IF(AND(PESQUISA!$B$3&lt;&gt;"",OR(PESQUISA!$B$4="TODAS",B3304=PESQUISA!$B$4),ISNUMBER(SEARCH(PESQUISA!$B$3,D3304))),ROW()-1,"")</f>
        <v/>
      </c>
    </row>
    <row r="3305" spans="1:14" x14ac:dyDescent="0.3">
      <c r="A3305" t="s">
        <v>9991</v>
      </c>
      <c r="B3305" t="s">
        <v>29</v>
      </c>
      <c r="C3305" t="s">
        <v>9992</v>
      </c>
      <c r="D3305" t="s">
        <v>9993</v>
      </c>
      <c r="E3305" t="s">
        <v>32</v>
      </c>
      <c r="F3305" s="7">
        <v>0.09</v>
      </c>
      <c r="G3305" t="s">
        <v>33</v>
      </c>
      <c r="H3305" t="s">
        <v>34</v>
      </c>
      <c r="I3305" t="s">
        <v>9804</v>
      </c>
      <c r="L3305" s="8">
        <v>0.77780000000000005</v>
      </c>
      <c r="M3305" t="s">
        <v>36</v>
      </c>
      <c r="N3305" t="str">
        <f>IF(AND(PESQUISA!$B$3&lt;&gt;"",OR(PESQUISA!$B$4="TODAS",B3305=PESQUISA!$B$4),ISNUMBER(SEARCH(PESQUISA!$B$3,D3305))),ROW()-1,"")</f>
        <v/>
      </c>
    </row>
    <row r="3306" spans="1:14" x14ac:dyDescent="0.3">
      <c r="A3306" t="s">
        <v>9994</v>
      </c>
      <c r="B3306" t="s">
        <v>29</v>
      </c>
      <c r="C3306" t="s">
        <v>9995</v>
      </c>
      <c r="D3306" t="s">
        <v>9996</v>
      </c>
      <c r="E3306" t="s">
        <v>32</v>
      </c>
      <c r="F3306" s="7">
        <v>0.13</v>
      </c>
      <c r="G3306" t="s">
        <v>33</v>
      </c>
      <c r="H3306" t="s">
        <v>34</v>
      </c>
      <c r="I3306" t="s">
        <v>9804</v>
      </c>
      <c r="L3306" s="8">
        <v>0.76919999999999999</v>
      </c>
      <c r="M3306" t="s">
        <v>36</v>
      </c>
      <c r="N3306" t="str">
        <f>IF(AND(PESQUISA!$B$3&lt;&gt;"",OR(PESQUISA!$B$4="TODAS",B3306=PESQUISA!$B$4),ISNUMBER(SEARCH(PESQUISA!$B$3,D3306))),ROW()-1,"")</f>
        <v/>
      </c>
    </row>
    <row r="3307" spans="1:14" x14ac:dyDescent="0.3">
      <c r="A3307" t="s">
        <v>9997</v>
      </c>
      <c r="B3307" t="s">
        <v>29</v>
      </c>
      <c r="C3307" t="s">
        <v>9998</v>
      </c>
      <c r="D3307" t="s">
        <v>9999</v>
      </c>
      <c r="E3307" t="s">
        <v>32</v>
      </c>
      <c r="F3307" s="7">
        <v>0.34</v>
      </c>
      <c r="G3307" t="s">
        <v>33</v>
      </c>
      <c r="H3307" t="s">
        <v>34</v>
      </c>
      <c r="I3307" t="s">
        <v>9804</v>
      </c>
      <c r="L3307" s="8">
        <v>0.76470000000000005</v>
      </c>
      <c r="M3307" t="s">
        <v>36</v>
      </c>
      <c r="N3307" t="str">
        <f>IF(AND(PESQUISA!$B$3&lt;&gt;"",OR(PESQUISA!$B$4="TODAS",B3307=PESQUISA!$B$4),ISNUMBER(SEARCH(PESQUISA!$B$3,D3307))),ROW()-1,"")</f>
        <v/>
      </c>
    </row>
    <row r="3308" spans="1:14" x14ac:dyDescent="0.3">
      <c r="A3308" t="s">
        <v>10000</v>
      </c>
      <c r="B3308" t="s">
        <v>29</v>
      </c>
      <c r="C3308" t="s">
        <v>10001</v>
      </c>
      <c r="D3308" t="s">
        <v>10002</v>
      </c>
      <c r="E3308" t="s">
        <v>40</v>
      </c>
      <c r="F3308" s="7">
        <v>42.14</v>
      </c>
      <c r="G3308" t="s">
        <v>33</v>
      </c>
      <c r="H3308" t="s">
        <v>34</v>
      </c>
      <c r="I3308" t="s">
        <v>9804</v>
      </c>
      <c r="L3308" s="8">
        <v>0</v>
      </c>
      <c r="M3308" t="s">
        <v>36</v>
      </c>
      <c r="N3308" t="str">
        <f>IF(AND(PESQUISA!$B$3&lt;&gt;"",OR(PESQUISA!$B$4="TODAS",B3308=PESQUISA!$B$4),ISNUMBER(SEARCH(PESQUISA!$B$3,D3308))),ROW()-1,"")</f>
        <v/>
      </c>
    </row>
    <row r="3309" spans="1:14" x14ac:dyDescent="0.3">
      <c r="A3309" t="s">
        <v>10003</v>
      </c>
      <c r="B3309" t="s">
        <v>29</v>
      </c>
      <c r="C3309" t="s">
        <v>10004</v>
      </c>
      <c r="D3309" t="s">
        <v>10005</v>
      </c>
      <c r="E3309" t="s">
        <v>32</v>
      </c>
      <c r="F3309" s="7">
        <v>367.73</v>
      </c>
      <c r="G3309" t="s">
        <v>33</v>
      </c>
      <c r="H3309" t="s">
        <v>34</v>
      </c>
      <c r="I3309" t="s">
        <v>9804</v>
      </c>
      <c r="L3309" s="8">
        <v>0.26190000000000002</v>
      </c>
      <c r="M3309" t="s">
        <v>36</v>
      </c>
      <c r="N3309" t="str">
        <f>IF(AND(PESQUISA!$B$3&lt;&gt;"",OR(PESQUISA!$B$4="TODAS",B3309=PESQUISA!$B$4),ISNUMBER(SEARCH(PESQUISA!$B$3,D3309))),ROW()-1,"")</f>
        <v/>
      </c>
    </row>
    <row r="3310" spans="1:14" x14ac:dyDescent="0.3">
      <c r="A3310" t="s">
        <v>10006</v>
      </c>
      <c r="B3310" t="s">
        <v>29</v>
      </c>
      <c r="C3310" t="s">
        <v>10007</v>
      </c>
      <c r="D3310" t="s">
        <v>10008</v>
      </c>
      <c r="E3310" t="s">
        <v>60</v>
      </c>
      <c r="G3310" t="s">
        <v>33</v>
      </c>
      <c r="H3310" t="s">
        <v>34</v>
      </c>
      <c r="I3310" t="s">
        <v>9804</v>
      </c>
      <c r="M3310" t="s">
        <v>53</v>
      </c>
      <c r="N3310" t="str">
        <f>IF(AND(PESQUISA!$B$3&lt;&gt;"",OR(PESQUISA!$B$4="TODAS",B3310=PESQUISA!$B$4),ISNUMBER(SEARCH(PESQUISA!$B$3,D3310))),ROW()-1,"")</f>
        <v/>
      </c>
    </row>
    <row r="3311" spans="1:14" x14ac:dyDescent="0.3">
      <c r="A3311" t="s">
        <v>10009</v>
      </c>
      <c r="B3311" t="s">
        <v>29</v>
      </c>
      <c r="C3311" t="s">
        <v>10010</v>
      </c>
      <c r="D3311" t="s">
        <v>10011</v>
      </c>
      <c r="E3311" t="s">
        <v>60</v>
      </c>
      <c r="G3311" t="s">
        <v>33</v>
      </c>
      <c r="H3311" t="s">
        <v>34</v>
      </c>
      <c r="I3311" t="s">
        <v>9804</v>
      </c>
      <c r="M3311" t="s">
        <v>53</v>
      </c>
      <c r="N3311" t="str">
        <f>IF(AND(PESQUISA!$B$3&lt;&gt;"",OR(PESQUISA!$B$4="TODAS",B3311=PESQUISA!$B$4),ISNUMBER(SEARCH(PESQUISA!$B$3,D3311))),ROW()-1,"")</f>
        <v/>
      </c>
    </row>
    <row r="3312" spans="1:14" x14ac:dyDescent="0.3">
      <c r="A3312" t="s">
        <v>10012</v>
      </c>
      <c r="B3312" t="s">
        <v>29</v>
      </c>
      <c r="C3312" t="s">
        <v>10013</v>
      </c>
      <c r="D3312" t="s">
        <v>10014</v>
      </c>
      <c r="E3312" t="s">
        <v>60</v>
      </c>
      <c r="G3312" t="s">
        <v>33</v>
      </c>
      <c r="H3312" t="s">
        <v>34</v>
      </c>
      <c r="I3312" t="s">
        <v>9804</v>
      </c>
      <c r="M3312" t="s">
        <v>53</v>
      </c>
      <c r="N3312" t="str">
        <f>IF(AND(PESQUISA!$B$3&lt;&gt;"",OR(PESQUISA!$B$4="TODAS",B3312=PESQUISA!$B$4),ISNUMBER(SEARCH(PESQUISA!$B$3,D3312))),ROW()-1,"")</f>
        <v/>
      </c>
    </row>
    <row r="3313" spans="1:14" x14ac:dyDescent="0.3">
      <c r="A3313" t="s">
        <v>10015</v>
      </c>
      <c r="B3313" t="s">
        <v>29</v>
      </c>
      <c r="C3313" t="s">
        <v>10016</v>
      </c>
      <c r="D3313" t="s">
        <v>10017</v>
      </c>
      <c r="E3313" t="s">
        <v>60</v>
      </c>
      <c r="G3313" t="s">
        <v>33</v>
      </c>
      <c r="H3313" t="s">
        <v>34</v>
      </c>
      <c r="I3313" t="s">
        <v>9804</v>
      </c>
      <c r="M3313" t="s">
        <v>53</v>
      </c>
      <c r="N3313" t="str">
        <f>IF(AND(PESQUISA!$B$3&lt;&gt;"",OR(PESQUISA!$B$4="TODAS",B3313=PESQUISA!$B$4),ISNUMBER(SEARCH(PESQUISA!$B$3,D3313))),ROW()-1,"")</f>
        <v/>
      </c>
    </row>
    <row r="3314" spans="1:14" x14ac:dyDescent="0.3">
      <c r="A3314" t="s">
        <v>10018</v>
      </c>
      <c r="B3314" t="s">
        <v>29</v>
      </c>
      <c r="C3314" t="s">
        <v>10019</v>
      </c>
      <c r="D3314" t="s">
        <v>10020</v>
      </c>
      <c r="E3314" t="s">
        <v>60</v>
      </c>
      <c r="G3314" t="s">
        <v>33</v>
      </c>
      <c r="H3314" t="s">
        <v>34</v>
      </c>
      <c r="I3314" t="s">
        <v>9804</v>
      </c>
      <c r="M3314" t="s">
        <v>53</v>
      </c>
      <c r="N3314" t="str">
        <f>IF(AND(PESQUISA!$B$3&lt;&gt;"",OR(PESQUISA!$B$4="TODAS",B3314=PESQUISA!$B$4),ISNUMBER(SEARCH(PESQUISA!$B$3,D3314))),ROW()-1,"")</f>
        <v/>
      </c>
    </row>
    <row r="3315" spans="1:14" x14ac:dyDescent="0.3">
      <c r="A3315" t="s">
        <v>10021</v>
      </c>
      <c r="B3315" t="s">
        <v>29</v>
      </c>
      <c r="C3315" t="s">
        <v>10022</v>
      </c>
      <c r="D3315" t="s">
        <v>10023</v>
      </c>
      <c r="E3315" t="s">
        <v>60</v>
      </c>
      <c r="G3315" t="s">
        <v>33</v>
      </c>
      <c r="H3315" t="s">
        <v>34</v>
      </c>
      <c r="I3315" t="s">
        <v>9804</v>
      </c>
      <c r="M3315" t="s">
        <v>53</v>
      </c>
      <c r="N3315" t="str">
        <f>IF(AND(PESQUISA!$B$3&lt;&gt;"",OR(PESQUISA!$B$4="TODAS",B3315=PESQUISA!$B$4),ISNUMBER(SEARCH(PESQUISA!$B$3,D3315))),ROW()-1,"")</f>
        <v/>
      </c>
    </row>
    <row r="3316" spans="1:14" x14ac:dyDescent="0.3">
      <c r="A3316" t="s">
        <v>10024</v>
      </c>
      <c r="B3316" t="s">
        <v>29</v>
      </c>
      <c r="C3316" t="s">
        <v>10025</v>
      </c>
      <c r="D3316" t="s">
        <v>10026</v>
      </c>
      <c r="E3316" t="s">
        <v>60</v>
      </c>
      <c r="G3316" t="s">
        <v>33</v>
      </c>
      <c r="H3316" t="s">
        <v>34</v>
      </c>
      <c r="I3316" t="s">
        <v>9804</v>
      </c>
      <c r="M3316" t="s">
        <v>53</v>
      </c>
      <c r="N3316" t="str">
        <f>IF(AND(PESQUISA!$B$3&lt;&gt;"",OR(PESQUISA!$B$4="TODAS",B3316=PESQUISA!$B$4),ISNUMBER(SEARCH(PESQUISA!$B$3,D3316))),ROW()-1,"")</f>
        <v/>
      </c>
    </row>
    <row r="3317" spans="1:14" x14ac:dyDescent="0.3">
      <c r="A3317" t="s">
        <v>10027</v>
      </c>
      <c r="B3317" t="s">
        <v>29</v>
      </c>
      <c r="C3317" t="s">
        <v>10028</v>
      </c>
      <c r="D3317" t="s">
        <v>10029</v>
      </c>
      <c r="E3317" t="s">
        <v>60</v>
      </c>
      <c r="F3317" s="7">
        <v>5.78</v>
      </c>
      <c r="G3317" t="s">
        <v>33</v>
      </c>
      <c r="H3317" t="s">
        <v>34</v>
      </c>
      <c r="I3317" t="s">
        <v>9804</v>
      </c>
      <c r="L3317" s="8">
        <v>0</v>
      </c>
      <c r="M3317" t="s">
        <v>36</v>
      </c>
      <c r="N3317" t="str">
        <f>IF(AND(PESQUISA!$B$3&lt;&gt;"",OR(PESQUISA!$B$4="TODAS",B3317=PESQUISA!$B$4),ISNUMBER(SEARCH(PESQUISA!$B$3,D3317))),ROW()-1,"")</f>
        <v/>
      </c>
    </row>
    <row r="3318" spans="1:14" x14ac:dyDescent="0.3">
      <c r="A3318" t="s">
        <v>10030</v>
      </c>
      <c r="B3318" t="s">
        <v>29</v>
      </c>
      <c r="C3318" t="s">
        <v>10031</v>
      </c>
      <c r="D3318" t="s">
        <v>10032</v>
      </c>
      <c r="E3318" t="s">
        <v>40</v>
      </c>
      <c r="G3318" t="s">
        <v>33</v>
      </c>
      <c r="H3318" t="s">
        <v>34</v>
      </c>
      <c r="I3318" t="s">
        <v>9804</v>
      </c>
      <c r="M3318" t="s">
        <v>53</v>
      </c>
      <c r="N3318" t="str">
        <f>IF(AND(PESQUISA!$B$3&lt;&gt;"",OR(PESQUISA!$B$4="TODAS",B3318=PESQUISA!$B$4),ISNUMBER(SEARCH(PESQUISA!$B$3,D3318))),ROW()-1,"")</f>
        <v/>
      </c>
    </row>
    <row r="3319" spans="1:14" x14ac:dyDescent="0.3">
      <c r="A3319" t="s">
        <v>10033</v>
      </c>
      <c r="B3319" t="s">
        <v>29</v>
      </c>
      <c r="C3319" t="s">
        <v>10034</v>
      </c>
      <c r="D3319" t="s">
        <v>10035</v>
      </c>
      <c r="E3319" t="s">
        <v>32</v>
      </c>
      <c r="G3319" t="s">
        <v>33</v>
      </c>
      <c r="H3319" t="s">
        <v>34</v>
      </c>
      <c r="I3319" t="s">
        <v>9804</v>
      </c>
      <c r="M3319" t="s">
        <v>53</v>
      </c>
      <c r="N3319" t="str">
        <f>IF(AND(PESQUISA!$B$3&lt;&gt;"",OR(PESQUISA!$B$4="TODAS",B3319=PESQUISA!$B$4),ISNUMBER(SEARCH(PESQUISA!$B$3,D3319))),ROW()-1,"")</f>
        <v/>
      </c>
    </row>
    <row r="3320" spans="1:14" x14ac:dyDescent="0.3">
      <c r="A3320" t="s">
        <v>10036</v>
      </c>
      <c r="B3320" t="s">
        <v>29</v>
      </c>
      <c r="C3320" t="s">
        <v>10037</v>
      </c>
      <c r="D3320" t="s">
        <v>10038</v>
      </c>
      <c r="E3320" t="s">
        <v>859</v>
      </c>
      <c r="F3320" s="7">
        <v>12.14</v>
      </c>
      <c r="G3320" t="s">
        <v>33</v>
      </c>
      <c r="H3320" t="s">
        <v>34</v>
      </c>
      <c r="I3320" t="s">
        <v>10039</v>
      </c>
      <c r="L3320" s="8">
        <v>7.4000000000000003E-3</v>
      </c>
      <c r="M3320" t="s">
        <v>36</v>
      </c>
      <c r="N3320" t="str">
        <f>IF(AND(PESQUISA!$B$3&lt;&gt;"",OR(PESQUISA!$B$4="TODAS",B3320=PESQUISA!$B$4),ISNUMBER(SEARCH(PESQUISA!$B$3,D3320))),ROW()-1,"")</f>
        <v/>
      </c>
    </row>
    <row r="3321" spans="1:14" x14ac:dyDescent="0.3">
      <c r="A3321" t="s">
        <v>10040</v>
      </c>
      <c r="B3321" t="s">
        <v>29</v>
      </c>
      <c r="C3321" t="s">
        <v>10041</v>
      </c>
      <c r="D3321" t="s">
        <v>10042</v>
      </c>
      <c r="E3321" t="s">
        <v>859</v>
      </c>
      <c r="F3321" s="7">
        <v>9.01</v>
      </c>
      <c r="G3321" t="s">
        <v>33</v>
      </c>
      <c r="H3321" t="s">
        <v>34</v>
      </c>
      <c r="I3321" t="s">
        <v>10039</v>
      </c>
      <c r="L3321" s="8">
        <v>6.7000000000000002E-3</v>
      </c>
      <c r="M3321" t="s">
        <v>36</v>
      </c>
      <c r="N3321" t="str">
        <f>IF(AND(PESQUISA!$B$3&lt;&gt;"",OR(PESQUISA!$B$4="TODAS",B3321=PESQUISA!$B$4),ISNUMBER(SEARCH(PESQUISA!$B$3,D3321))),ROW()-1,"")</f>
        <v/>
      </c>
    </row>
    <row r="3322" spans="1:14" x14ac:dyDescent="0.3">
      <c r="A3322" t="s">
        <v>10043</v>
      </c>
      <c r="B3322" t="s">
        <v>29</v>
      </c>
      <c r="C3322" t="s">
        <v>10044</v>
      </c>
      <c r="D3322" t="s">
        <v>10045</v>
      </c>
      <c r="E3322" t="s">
        <v>859</v>
      </c>
      <c r="F3322" s="7">
        <v>7.58</v>
      </c>
      <c r="G3322" t="s">
        <v>33</v>
      </c>
      <c r="H3322" t="s">
        <v>34</v>
      </c>
      <c r="I3322" t="s">
        <v>10039</v>
      </c>
      <c r="L3322" s="8">
        <v>4.0000000000000001E-3</v>
      </c>
      <c r="M3322" t="s">
        <v>36</v>
      </c>
      <c r="N3322" t="str">
        <f>IF(AND(PESQUISA!$B$3&lt;&gt;"",OR(PESQUISA!$B$4="TODAS",B3322=PESQUISA!$B$4),ISNUMBER(SEARCH(PESQUISA!$B$3,D3322))),ROW()-1,"")</f>
        <v/>
      </c>
    </row>
    <row r="3323" spans="1:14" x14ac:dyDescent="0.3">
      <c r="A3323" t="s">
        <v>10046</v>
      </c>
      <c r="B3323" t="s">
        <v>29</v>
      </c>
      <c r="C3323" t="s">
        <v>10047</v>
      </c>
      <c r="D3323" t="s">
        <v>10048</v>
      </c>
      <c r="E3323" t="s">
        <v>859</v>
      </c>
      <c r="F3323" s="7">
        <v>20.72</v>
      </c>
      <c r="G3323" t="s">
        <v>33</v>
      </c>
      <c r="H3323" t="s">
        <v>34</v>
      </c>
      <c r="I3323" t="s">
        <v>10039</v>
      </c>
      <c r="L3323" s="8">
        <v>8.6999999999999994E-3</v>
      </c>
      <c r="M3323" t="s">
        <v>36</v>
      </c>
      <c r="N3323" t="str">
        <f>IF(AND(PESQUISA!$B$3&lt;&gt;"",OR(PESQUISA!$B$4="TODAS",B3323=PESQUISA!$B$4),ISNUMBER(SEARCH(PESQUISA!$B$3,D3323))),ROW()-1,"")</f>
        <v/>
      </c>
    </row>
    <row r="3324" spans="1:14" x14ac:dyDescent="0.3">
      <c r="A3324" t="s">
        <v>10049</v>
      </c>
      <c r="B3324" t="s">
        <v>29</v>
      </c>
      <c r="C3324" t="s">
        <v>10050</v>
      </c>
      <c r="D3324" t="s">
        <v>10051</v>
      </c>
      <c r="E3324" t="s">
        <v>859</v>
      </c>
      <c r="F3324" s="7">
        <v>15.94</v>
      </c>
      <c r="G3324" t="s">
        <v>33</v>
      </c>
      <c r="H3324" t="s">
        <v>34</v>
      </c>
      <c r="I3324" t="s">
        <v>10039</v>
      </c>
      <c r="L3324" s="8">
        <v>8.2000000000000007E-3</v>
      </c>
      <c r="M3324" t="s">
        <v>36</v>
      </c>
      <c r="N3324" t="str">
        <f>IF(AND(PESQUISA!$B$3&lt;&gt;"",OR(PESQUISA!$B$4="TODAS",B3324=PESQUISA!$B$4),ISNUMBER(SEARCH(PESQUISA!$B$3,D3324))),ROW()-1,"")</f>
        <v/>
      </c>
    </row>
    <row r="3325" spans="1:14" x14ac:dyDescent="0.3">
      <c r="A3325" t="s">
        <v>10052</v>
      </c>
      <c r="B3325" t="s">
        <v>29</v>
      </c>
      <c r="C3325" t="s">
        <v>10053</v>
      </c>
      <c r="D3325" t="s">
        <v>10054</v>
      </c>
      <c r="E3325" t="s">
        <v>859</v>
      </c>
      <c r="F3325" s="7">
        <v>23.52</v>
      </c>
      <c r="G3325" t="s">
        <v>33</v>
      </c>
      <c r="H3325" t="s">
        <v>34</v>
      </c>
      <c r="I3325" t="s">
        <v>10039</v>
      </c>
      <c r="L3325" s="8">
        <v>9.4000000000000004E-3</v>
      </c>
      <c r="M3325" t="s">
        <v>36</v>
      </c>
      <c r="N3325" t="str">
        <f>IF(AND(PESQUISA!$B$3&lt;&gt;"",OR(PESQUISA!$B$4="TODAS",B3325=PESQUISA!$B$4),ISNUMBER(SEARCH(PESQUISA!$B$3,D3325))),ROW()-1,"")</f>
        <v/>
      </c>
    </row>
    <row r="3326" spans="1:14" x14ac:dyDescent="0.3">
      <c r="A3326" t="s">
        <v>10055</v>
      </c>
      <c r="B3326" t="s">
        <v>29</v>
      </c>
      <c r="C3326" t="s">
        <v>10056</v>
      </c>
      <c r="D3326" t="s">
        <v>10057</v>
      </c>
      <c r="E3326" t="s">
        <v>376</v>
      </c>
      <c r="F3326" s="7">
        <v>5561.68</v>
      </c>
      <c r="G3326" t="s">
        <v>33</v>
      </c>
      <c r="H3326" t="s">
        <v>34</v>
      </c>
      <c r="I3326" t="s">
        <v>10039</v>
      </c>
      <c r="L3326" s="8">
        <v>2.5000000000000001E-3</v>
      </c>
      <c r="M3326" t="s">
        <v>36</v>
      </c>
      <c r="N3326" t="str">
        <f>IF(AND(PESQUISA!$B$3&lt;&gt;"",OR(PESQUISA!$B$4="TODAS",B3326=PESQUISA!$B$4),ISNUMBER(SEARCH(PESQUISA!$B$3,D3326))),ROW()-1,"")</f>
        <v/>
      </c>
    </row>
    <row r="3327" spans="1:14" x14ac:dyDescent="0.3">
      <c r="A3327" t="s">
        <v>10058</v>
      </c>
      <c r="B3327" t="s">
        <v>29</v>
      </c>
      <c r="C3327" t="s">
        <v>10059</v>
      </c>
      <c r="D3327" t="s">
        <v>10060</v>
      </c>
      <c r="E3327" t="s">
        <v>376</v>
      </c>
      <c r="F3327" s="7">
        <v>4126.45</v>
      </c>
      <c r="G3327" t="s">
        <v>33</v>
      </c>
      <c r="H3327" t="s">
        <v>34</v>
      </c>
      <c r="I3327" t="s">
        <v>10039</v>
      </c>
      <c r="L3327" s="8">
        <v>1.6000000000000001E-3</v>
      </c>
      <c r="M3327" t="s">
        <v>36</v>
      </c>
      <c r="N3327" t="str">
        <f>IF(AND(PESQUISA!$B$3&lt;&gt;"",OR(PESQUISA!$B$4="TODAS",B3327=PESQUISA!$B$4),ISNUMBER(SEARCH(PESQUISA!$B$3,D3327))),ROW()-1,"")</f>
        <v/>
      </c>
    </row>
    <row r="3328" spans="1:14" x14ac:dyDescent="0.3">
      <c r="A3328" t="s">
        <v>10061</v>
      </c>
      <c r="B3328" t="s">
        <v>29</v>
      </c>
      <c r="C3328" t="s">
        <v>10062</v>
      </c>
      <c r="D3328" t="s">
        <v>10063</v>
      </c>
      <c r="E3328" t="s">
        <v>376</v>
      </c>
      <c r="F3328" s="7">
        <v>5452.58</v>
      </c>
      <c r="G3328" t="s">
        <v>33</v>
      </c>
      <c r="H3328" t="s">
        <v>34</v>
      </c>
      <c r="I3328" t="s">
        <v>10039</v>
      </c>
      <c r="L3328" s="8">
        <v>2.5000000000000001E-3</v>
      </c>
      <c r="M3328" t="s">
        <v>36</v>
      </c>
      <c r="N3328" t="str">
        <f>IF(AND(PESQUISA!$B$3&lt;&gt;"",OR(PESQUISA!$B$4="TODAS",B3328=PESQUISA!$B$4),ISNUMBER(SEARCH(PESQUISA!$B$3,D3328))),ROW()-1,"")</f>
        <v/>
      </c>
    </row>
    <row r="3329" spans="1:14" x14ac:dyDescent="0.3">
      <c r="A3329" t="s">
        <v>10064</v>
      </c>
      <c r="B3329" t="s">
        <v>29</v>
      </c>
      <c r="C3329" t="s">
        <v>10065</v>
      </c>
      <c r="D3329" t="s">
        <v>10066</v>
      </c>
      <c r="E3329" t="s">
        <v>376</v>
      </c>
      <c r="F3329" s="7">
        <v>4957.1400000000003</v>
      </c>
      <c r="G3329" t="s">
        <v>33</v>
      </c>
      <c r="H3329" t="s">
        <v>34</v>
      </c>
      <c r="I3329" t="s">
        <v>10039</v>
      </c>
      <c r="L3329" s="8">
        <v>2.5999999999999999E-3</v>
      </c>
      <c r="M3329" t="s">
        <v>36</v>
      </c>
      <c r="N3329" t="str">
        <f>IF(AND(PESQUISA!$B$3&lt;&gt;"",OR(PESQUISA!$B$4="TODAS",B3329=PESQUISA!$B$4),ISNUMBER(SEARCH(PESQUISA!$B$3,D3329))),ROW()-1,"")</f>
        <v/>
      </c>
    </row>
    <row r="3330" spans="1:14" x14ac:dyDescent="0.3">
      <c r="A3330" t="s">
        <v>10067</v>
      </c>
      <c r="B3330" t="s">
        <v>29</v>
      </c>
      <c r="C3330" t="s">
        <v>10068</v>
      </c>
      <c r="D3330" t="s">
        <v>10069</v>
      </c>
      <c r="E3330" t="s">
        <v>376</v>
      </c>
      <c r="F3330" s="7">
        <v>5732.1</v>
      </c>
      <c r="G3330" t="s">
        <v>33</v>
      </c>
      <c r="H3330" t="s">
        <v>34</v>
      </c>
      <c r="I3330" t="s">
        <v>10039</v>
      </c>
      <c r="L3330" s="8">
        <v>2.0999999999999999E-3</v>
      </c>
      <c r="M3330" t="s">
        <v>36</v>
      </c>
      <c r="N3330" t="str">
        <f>IF(AND(PESQUISA!$B$3&lt;&gt;"",OR(PESQUISA!$B$4="TODAS",B3330=PESQUISA!$B$4),ISNUMBER(SEARCH(PESQUISA!$B$3,D3330))),ROW()-1,"")</f>
        <v/>
      </c>
    </row>
    <row r="3331" spans="1:14" x14ac:dyDescent="0.3">
      <c r="A3331" t="s">
        <v>10070</v>
      </c>
      <c r="B3331" t="s">
        <v>29</v>
      </c>
      <c r="C3331" t="s">
        <v>10071</v>
      </c>
      <c r="D3331" t="s">
        <v>10072</v>
      </c>
      <c r="E3331" t="s">
        <v>376</v>
      </c>
      <c r="F3331" s="7">
        <v>4817.91</v>
      </c>
      <c r="G3331" t="s">
        <v>33</v>
      </c>
      <c r="H3331" t="s">
        <v>34</v>
      </c>
      <c r="I3331" t="s">
        <v>10039</v>
      </c>
      <c r="L3331" s="8">
        <v>2.3E-3</v>
      </c>
      <c r="M3331" t="s">
        <v>36</v>
      </c>
      <c r="N3331" t="str">
        <f>IF(AND(PESQUISA!$B$3&lt;&gt;"",OR(PESQUISA!$B$4="TODAS",B3331=PESQUISA!$B$4),ISNUMBER(SEARCH(PESQUISA!$B$3,D3331))),ROW()-1,"")</f>
        <v/>
      </c>
    </row>
    <row r="3332" spans="1:14" x14ac:dyDescent="0.3">
      <c r="A3332" t="s">
        <v>10073</v>
      </c>
      <c r="B3332" t="s">
        <v>29</v>
      </c>
      <c r="C3332" t="s">
        <v>10074</v>
      </c>
      <c r="D3332" t="s">
        <v>10075</v>
      </c>
      <c r="E3332" t="s">
        <v>376</v>
      </c>
      <c r="F3332" s="7">
        <v>4738.26</v>
      </c>
      <c r="G3332" t="s">
        <v>33</v>
      </c>
      <c r="H3332" t="s">
        <v>34</v>
      </c>
      <c r="I3332" t="s">
        <v>10039</v>
      </c>
      <c r="L3332" s="8">
        <v>2.8999999999999998E-3</v>
      </c>
      <c r="M3332" t="s">
        <v>36</v>
      </c>
      <c r="N3332" t="str">
        <f>IF(AND(PESQUISA!$B$3&lt;&gt;"",OR(PESQUISA!$B$4="TODAS",B3332=PESQUISA!$B$4),ISNUMBER(SEARCH(PESQUISA!$B$3,D3332))),ROW()-1,"")</f>
        <v/>
      </c>
    </row>
    <row r="3333" spans="1:14" x14ac:dyDescent="0.3">
      <c r="A3333" t="s">
        <v>10076</v>
      </c>
      <c r="B3333" t="s">
        <v>29</v>
      </c>
      <c r="C3333" t="s">
        <v>10077</v>
      </c>
      <c r="D3333" t="s">
        <v>10078</v>
      </c>
      <c r="E3333" t="s">
        <v>376</v>
      </c>
      <c r="F3333" s="7">
        <v>5093.75</v>
      </c>
      <c r="G3333" t="s">
        <v>33</v>
      </c>
      <c r="H3333" t="s">
        <v>34</v>
      </c>
      <c r="I3333" t="s">
        <v>10039</v>
      </c>
      <c r="L3333" s="8">
        <v>2.5000000000000001E-3</v>
      </c>
      <c r="M3333" t="s">
        <v>36</v>
      </c>
      <c r="N3333" t="str">
        <f>IF(AND(PESQUISA!$B$3&lt;&gt;"",OR(PESQUISA!$B$4="TODAS",B3333=PESQUISA!$B$4),ISNUMBER(SEARCH(PESQUISA!$B$3,D3333))),ROW()-1,"")</f>
        <v/>
      </c>
    </row>
    <row r="3334" spans="1:14" x14ac:dyDescent="0.3">
      <c r="A3334" t="s">
        <v>10079</v>
      </c>
      <c r="B3334" t="s">
        <v>29</v>
      </c>
      <c r="C3334" t="s">
        <v>10080</v>
      </c>
      <c r="D3334" t="s">
        <v>10081</v>
      </c>
      <c r="E3334" t="s">
        <v>60</v>
      </c>
      <c r="G3334" t="s">
        <v>33</v>
      </c>
      <c r="H3334" t="s">
        <v>34</v>
      </c>
      <c r="I3334" t="s">
        <v>10039</v>
      </c>
      <c r="M3334" t="s">
        <v>53</v>
      </c>
      <c r="N3334" t="str">
        <f>IF(AND(PESQUISA!$B$3&lt;&gt;"",OR(PESQUISA!$B$4="TODAS",B3334=PESQUISA!$B$4),ISNUMBER(SEARCH(PESQUISA!$B$3,D3334))),ROW()-1,"")</f>
        <v/>
      </c>
    </row>
    <row r="3335" spans="1:14" x14ac:dyDescent="0.3">
      <c r="A3335" t="s">
        <v>10082</v>
      </c>
      <c r="B3335" t="s">
        <v>29</v>
      </c>
      <c r="C3335" t="s">
        <v>10083</v>
      </c>
      <c r="D3335" t="s">
        <v>10084</v>
      </c>
      <c r="E3335" t="s">
        <v>60</v>
      </c>
      <c r="G3335" t="s">
        <v>33</v>
      </c>
      <c r="H3335" t="s">
        <v>34</v>
      </c>
      <c r="I3335" t="s">
        <v>10039</v>
      </c>
      <c r="M3335" t="s">
        <v>53</v>
      </c>
      <c r="N3335" t="str">
        <f>IF(AND(PESQUISA!$B$3&lt;&gt;"",OR(PESQUISA!$B$4="TODAS",B3335=PESQUISA!$B$4),ISNUMBER(SEARCH(PESQUISA!$B$3,D3335))),ROW()-1,"")</f>
        <v/>
      </c>
    </row>
    <row r="3336" spans="1:14" x14ac:dyDescent="0.3">
      <c r="A3336" t="s">
        <v>10085</v>
      </c>
      <c r="B3336" t="s">
        <v>29</v>
      </c>
      <c r="C3336" t="s">
        <v>10086</v>
      </c>
      <c r="D3336" t="s">
        <v>10087</v>
      </c>
      <c r="E3336" t="s">
        <v>60</v>
      </c>
      <c r="G3336" t="s">
        <v>33</v>
      </c>
      <c r="H3336" t="s">
        <v>34</v>
      </c>
      <c r="I3336" t="s">
        <v>10039</v>
      </c>
      <c r="M3336" t="s">
        <v>53</v>
      </c>
      <c r="N3336" t="str">
        <f>IF(AND(PESQUISA!$B$3&lt;&gt;"",OR(PESQUISA!$B$4="TODAS",B3336=PESQUISA!$B$4),ISNUMBER(SEARCH(PESQUISA!$B$3,D3336))),ROW()-1,"")</f>
        <v/>
      </c>
    </row>
    <row r="3337" spans="1:14" x14ac:dyDescent="0.3">
      <c r="A3337" t="s">
        <v>10088</v>
      </c>
      <c r="B3337" t="s">
        <v>29</v>
      </c>
      <c r="C3337" t="s">
        <v>10089</v>
      </c>
      <c r="D3337" t="s">
        <v>10090</v>
      </c>
      <c r="E3337" t="s">
        <v>60</v>
      </c>
      <c r="G3337" t="s">
        <v>33</v>
      </c>
      <c r="H3337" t="s">
        <v>34</v>
      </c>
      <c r="I3337" t="s">
        <v>10039</v>
      </c>
      <c r="M3337" t="s">
        <v>53</v>
      </c>
      <c r="N3337" t="str">
        <f>IF(AND(PESQUISA!$B$3&lt;&gt;"",OR(PESQUISA!$B$4="TODAS",B3337=PESQUISA!$B$4),ISNUMBER(SEARCH(PESQUISA!$B$3,D3337))),ROW()-1,"")</f>
        <v/>
      </c>
    </row>
    <row r="3338" spans="1:14" x14ac:dyDescent="0.3">
      <c r="A3338" t="s">
        <v>10091</v>
      </c>
      <c r="B3338" t="s">
        <v>29</v>
      </c>
      <c r="C3338" t="s">
        <v>10092</v>
      </c>
      <c r="D3338" t="s">
        <v>10093</v>
      </c>
      <c r="E3338" t="s">
        <v>32</v>
      </c>
      <c r="F3338" s="7">
        <v>212.07</v>
      </c>
      <c r="G3338" t="s">
        <v>33</v>
      </c>
      <c r="H3338" t="s">
        <v>34</v>
      </c>
      <c r="I3338" t="s">
        <v>10039</v>
      </c>
      <c r="L3338" s="8">
        <v>0</v>
      </c>
      <c r="M3338" t="s">
        <v>36</v>
      </c>
      <c r="N3338" t="str">
        <f>IF(AND(PESQUISA!$B$3&lt;&gt;"",OR(PESQUISA!$B$4="TODAS",B3338=PESQUISA!$B$4),ISNUMBER(SEARCH(PESQUISA!$B$3,D3338))),ROW()-1,"")</f>
        <v/>
      </c>
    </row>
    <row r="3339" spans="1:14" x14ac:dyDescent="0.3">
      <c r="A3339" t="s">
        <v>10094</v>
      </c>
      <c r="B3339" t="s">
        <v>29</v>
      </c>
      <c r="C3339" t="s">
        <v>10095</v>
      </c>
      <c r="D3339" t="s">
        <v>10096</v>
      </c>
      <c r="E3339" t="s">
        <v>32</v>
      </c>
      <c r="F3339" s="7">
        <v>157.6</v>
      </c>
      <c r="G3339" t="s">
        <v>33</v>
      </c>
      <c r="H3339" t="s">
        <v>34</v>
      </c>
      <c r="I3339" t="s">
        <v>10039</v>
      </c>
      <c r="L3339" s="8">
        <v>0</v>
      </c>
      <c r="M3339" t="s">
        <v>36</v>
      </c>
      <c r="N3339" t="str">
        <f>IF(AND(PESQUISA!$B$3&lt;&gt;"",OR(PESQUISA!$B$4="TODAS",B3339=PESQUISA!$B$4),ISNUMBER(SEARCH(PESQUISA!$B$3,D3339))),ROW()-1,"")</f>
        <v/>
      </c>
    </row>
    <row r="3340" spans="1:14" x14ac:dyDescent="0.3">
      <c r="A3340" t="s">
        <v>10097</v>
      </c>
      <c r="B3340" t="s">
        <v>29</v>
      </c>
      <c r="C3340" t="s">
        <v>10098</v>
      </c>
      <c r="D3340" t="s">
        <v>10099</v>
      </c>
      <c r="E3340" t="s">
        <v>32</v>
      </c>
      <c r="F3340" s="7">
        <v>226.32</v>
      </c>
      <c r="G3340" t="s">
        <v>33</v>
      </c>
      <c r="H3340" t="s">
        <v>34</v>
      </c>
      <c r="I3340" t="s">
        <v>10039</v>
      </c>
      <c r="L3340" s="8">
        <v>0</v>
      </c>
      <c r="M3340" t="s">
        <v>36</v>
      </c>
      <c r="N3340" t="str">
        <f>IF(AND(PESQUISA!$B$3&lt;&gt;"",OR(PESQUISA!$B$4="TODAS",B3340=PESQUISA!$B$4),ISNUMBER(SEARCH(PESQUISA!$B$3,D3340))),ROW()-1,"")</f>
        <v/>
      </c>
    </row>
    <row r="3341" spans="1:14" x14ac:dyDescent="0.3">
      <c r="A3341" t="s">
        <v>10100</v>
      </c>
      <c r="B3341" t="s">
        <v>29</v>
      </c>
      <c r="C3341" t="s">
        <v>10101</v>
      </c>
      <c r="D3341" t="s">
        <v>10102</v>
      </c>
      <c r="E3341" t="s">
        <v>32</v>
      </c>
      <c r="F3341" s="7">
        <v>178.3</v>
      </c>
      <c r="G3341" t="s">
        <v>33</v>
      </c>
      <c r="H3341" t="s">
        <v>34</v>
      </c>
      <c r="I3341" t="s">
        <v>10039</v>
      </c>
      <c r="L3341" s="8">
        <v>0</v>
      </c>
      <c r="M3341" t="s">
        <v>36</v>
      </c>
      <c r="N3341" t="str">
        <f>IF(AND(PESQUISA!$B$3&lt;&gt;"",OR(PESQUISA!$B$4="TODAS",B3341=PESQUISA!$B$4),ISNUMBER(SEARCH(PESQUISA!$B$3,D3341))),ROW()-1,"")</f>
        <v/>
      </c>
    </row>
    <row r="3342" spans="1:14" x14ac:dyDescent="0.3">
      <c r="A3342" t="s">
        <v>10103</v>
      </c>
      <c r="B3342" t="s">
        <v>29</v>
      </c>
      <c r="C3342" t="s">
        <v>10104</v>
      </c>
      <c r="D3342" t="s">
        <v>10105</v>
      </c>
      <c r="E3342" t="s">
        <v>32</v>
      </c>
      <c r="F3342" s="7">
        <v>245.26</v>
      </c>
      <c r="G3342" t="s">
        <v>33</v>
      </c>
      <c r="H3342" t="s">
        <v>34</v>
      </c>
      <c r="I3342" t="s">
        <v>10039</v>
      </c>
      <c r="L3342" s="8">
        <v>0</v>
      </c>
      <c r="M3342" t="s">
        <v>36</v>
      </c>
      <c r="N3342" t="str">
        <f>IF(AND(PESQUISA!$B$3&lt;&gt;"",OR(PESQUISA!$B$4="TODAS",B3342=PESQUISA!$B$4),ISNUMBER(SEARCH(PESQUISA!$B$3,D3342))),ROW()-1,"")</f>
        <v/>
      </c>
    </row>
    <row r="3343" spans="1:14" x14ac:dyDescent="0.3">
      <c r="A3343" t="s">
        <v>10106</v>
      </c>
      <c r="B3343" t="s">
        <v>29</v>
      </c>
      <c r="C3343" t="s">
        <v>10107</v>
      </c>
      <c r="D3343" t="s">
        <v>10108</v>
      </c>
      <c r="E3343" t="s">
        <v>32</v>
      </c>
      <c r="F3343" s="7">
        <v>214.48</v>
      </c>
      <c r="G3343" t="s">
        <v>33</v>
      </c>
      <c r="H3343" t="s">
        <v>34</v>
      </c>
      <c r="I3343" t="s">
        <v>10039</v>
      </c>
      <c r="L3343" s="8">
        <v>0</v>
      </c>
      <c r="M3343" t="s">
        <v>36</v>
      </c>
      <c r="N3343" t="str">
        <f>IF(AND(PESQUISA!$B$3&lt;&gt;"",OR(PESQUISA!$B$4="TODAS",B3343=PESQUISA!$B$4),ISNUMBER(SEARCH(PESQUISA!$B$3,D3343))),ROW()-1,"")</f>
        <v/>
      </c>
    </row>
    <row r="3344" spans="1:14" x14ac:dyDescent="0.3">
      <c r="A3344" t="s">
        <v>10109</v>
      </c>
      <c r="B3344" t="s">
        <v>29</v>
      </c>
      <c r="C3344" t="s">
        <v>10110</v>
      </c>
      <c r="D3344" t="s">
        <v>10111</v>
      </c>
      <c r="E3344" t="s">
        <v>32</v>
      </c>
      <c r="F3344" s="7">
        <v>223.39</v>
      </c>
      <c r="G3344" t="s">
        <v>33</v>
      </c>
      <c r="H3344" t="s">
        <v>34</v>
      </c>
      <c r="I3344" t="s">
        <v>10039</v>
      </c>
      <c r="L3344" s="8">
        <v>0</v>
      </c>
      <c r="M3344" t="s">
        <v>36</v>
      </c>
      <c r="N3344" t="str">
        <f>IF(AND(PESQUISA!$B$3&lt;&gt;"",OR(PESQUISA!$B$4="TODAS",B3344=PESQUISA!$B$4),ISNUMBER(SEARCH(PESQUISA!$B$3,D3344))),ROW()-1,"")</f>
        <v/>
      </c>
    </row>
    <row r="3345" spans="1:14" x14ac:dyDescent="0.3">
      <c r="A3345" t="s">
        <v>10112</v>
      </c>
      <c r="B3345" t="s">
        <v>29</v>
      </c>
      <c r="C3345" t="s">
        <v>10113</v>
      </c>
      <c r="D3345" t="s">
        <v>10114</v>
      </c>
      <c r="E3345" t="s">
        <v>32</v>
      </c>
      <c r="F3345" s="7">
        <v>165.82</v>
      </c>
      <c r="G3345" t="s">
        <v>33</v>
      </c>
      <c r="H3345" t="s">
        <v>34</v>
      </c>
      <c r="I3345" t="s">
        <v>10039</v>
      </c>
      <c r="L3345" s="8">
        <v>0</v>
      </c>
      <c r="M3345" t="s">
        <v>36</v>
      </c>
      <c r="N3345" t="str">
        <f>IF(AND(PESQUISA!$B$3&lt;&gt;"",OR(PESQUISA!$B$4="TODAS",B3345=PESQUISA!$B$4),ISNUMBER(SEARCH(PESQUISA!$B$3,D3345))),ROW()-1,"")</f>
        <v/>
      </c>
    </row>
    <row r="3346" spans="1:14" x14ac:dyDescent="0.3">
      <c r="A3346" t="s">
        <v>10115</v>
      </c>
      <c r="B3346" t="s">
        <v>29</v>
      </c>
      <c r="C3346" t="s">
        <v>10116</v>
      </c>
      <c r="D3346" t="s">
        <v>10117</v>
      </c>
      <c r="E3346" t="s">
        <v>32</v>
      </c>
      <c r="F3346" s="7">
        <v>287.5</v>
      </c>
      <c r="G3346" t="s">
        <v>33</v>
      </c>
      <c r="H3346" t="s">
        <v>34</v>
      </c>
      <c r="I3346" t="s">
        <v>10039</v>
      </c>
      <c r="L3346" s="8">
        <v>0</v>
      </c>
      <c r="M3346" t="s">
        <v>36</v>
      </c>
      <c r="N3346" t="str">
        <f>IF(AND(PESQUISA!$B$3&lt;&gt;"",OR(PESQUISA!$B$4="TODAS",B3346=PESQUISA!$B$4),ISNUMBER(SEARCH(PESQUISA!$B$3,D3346))),ROW()-1,"")</f>
        <v/>
      </c>
    </row>
    <row r="3347" spans="1:14" x14ac:dyDescent="0.3">
      <c r="A3347" t="s">
        <v>10118</v>
      </c>
      <c r="B3347" t="s">
        <v>29</v>
      </c>
      <c r="C3347" t="s">
        <v>10119</v>
      </c>
      <c r="D3347" t="s">
        <v>10120</v>
      </c>
      <c r="E3347" t="s">
        <v>32</v>
      </c>
      <c r="F3347" s="7">
        <v>235.9</v>
      </c>
      <c r="G3347" t="s">
        <v>33</v>
      </c>
      <c r="H3347" t="s">
        <v>34</v>
      </c>
      <c r="I3347" t="s">
        <v>10039</v>
      </c>
      <c r="L3347" s="8">
        <v>0</v>
      </c>
      <c r="M3347" t="s">
        <v>36</v>
      </c>
      <c r="N3347" t="str">
        <f>IF(AND(PESQUISA!$B$3&lt;&gt;"",OR(PESQUISA!$B$4="TODAS",B3347=PESQUISA!$B$4),ISNUMBER(SEARCH(PESQUISA!$B$3,D3347))),ROW()-1,"")</f>
        <v/>
      </c>
    </row>
    <row r="3348" spans="1:14" x14ac:dyDescent="0.3">
      <c r="A3348" t="s">
        <v>10121</v>
      </c>
      <c r="B3348" t="s">
        <v>29</v>
      </c>
      <c r="C3348" t="s">
        <v>10122</v>
      </c>
      <c r="D3348" t="s">
        <v>10123</v>
      </c>
      <c r="E3348" t="s">
        <v>32</v>
      </c>
      <c r="F3348" s="7">
        <v>184.56</v>
      </c>
      <c r="G3348" t="s">
        <v>33</v>
      </c>
      <c r="H3348" t="s">
        <v>34</v>
      </c>
      <c r="I3348" t="s">
        <v>10039</v>
      </c>
      <c r="L3348" s="8">
        <v>0</v>
      </c>
      <c r="M3348" t="s">
        <v>36</v>
      </c>
      <c r="N3348" t="str">
        <f>IF(AND(PESQUISA!$B$3&lt;&gt;"",OR(PESQUISA!$B$4="TODAS",B3348=PESQUISA!$B$4),ISNUMBER(SEARCH(PESQUISA!$B$3,D3348))),ROW()-1,"")</f>
        <v/>
      </c>
    </row>
    <row r="3349" spans="1:14" x14ac:dyDescent="0.3">
      <c r="A3349" t="s">
        <v>10124</v>
      </c>
      <c r="B3349" t="s">
        <v>29</v>
      </c>
      <c r="C3349" t="s">
        <v>10125</v>
      </c>
      <c r="D3349" t="s">
        <v>10126</v>
      </c>
      <c r="E3349" t="s">
        <v>32</v>
      </c>
      <c r="F3349" s="7">
        <v>229.34</v>
      </c>
      <c r="G3349" t="s">
        <v>33</v>
      </c>
      <c r="H3349" t="s">
        <v>34</v>
      </c>
      <c r="I3349" t="s">
        <v>10039</v>
      </c>
      <c r="L3349" s="8">
        <v>0</v>
      </c>
      <c r="M3349" t="s">
        <v>36</v>
      </c>
      <c r="N3349" t="str">
        <f>IF(AND(PESQUISA!$B$3&lt;&gt;"",OR(PESQUISA!$B$4="TODAS",B3349=PESQUISA!$B$4),ISNUMBER(SEARCH(PESQUISA!$B$3,D3349))),ROW()-1,"")</f>
        <v/>
      </c>
    </row>
    <row r="3350" spans="1:14" x14ac:dyDescent="0.3">
      <c r="A3350" t="s">
        <v>10127</v>
      </c>
      <c r="B3350" t="s">
        <v>29</v>
      </c>
      <c r="C3350" t="s">
        <v>10128</v>
      </c>
      <c r="D3350" t="s">
        <v>10129</v>
      </c>
      <c r="E3350" t="s">
        <v>32</v>
      </c>
      <c r="F3350" s="7">
        <v>223.8</v>
      </c>
      <c r="G3350" t="s">
        <v>33</v>
      </c>
      <c r="H3350" t="s">
        <v>34</v>
      </c>
      <c r="I3350" t="s">
        <v>10039</v>
      </c>
      <c r="L3350" s="8">
        <v>0</v>
      </c>
      <c r="M3350" t="s">
        <v>36</v>
      </c>
      <c r="N3350" t="str">
        <f>IF(AND(PESQUISA!$B$3&lt;&gt;"",OR(PESQUISA!$B$4="TODAS",B3350=PESQUISA!$B$4),ISNUMBER(SEARCH(PESQUISA!$B$3,D3350))),ROW()-1,"")</f>
        <v/>
      </c>
    </row>
    <row r="3351" spans="1:14" x14ac:dyDescent="0.3">
      <c r="A3351" t="s">
        <v>10130</v>
      </c>
      <c r="B3351" t="s">
        <v>29</v>
      </c>
      <c r="C3351" t="s">
        <v>10131</v>
      </c>
      <c r="D3351" t="s">
        <v>10132</v>
      </c>
      <c r="E3351" t="s">
        <v>32</v>
      </c>
      <c r="F3351" s="7">
        <v>167.51</v>
      </c>
      <c r="G3351" t="s">
        <v>33</v>
      </c>
      <c r="H3351" t="s">
        <v>34</v>
      </c>
      <c r="I3351" t="s">
        <v>10039</v>
      </c>
      <c r="L3351" s="8">
        <v>0</v>
      </c>
      <c r="M3351" t="s">
        <v>36</v>
      </c>
      <c r="N3351" t="str">
        <f>IF(AND(PESQUISA!$B$3&lt;&gt;"",OR(PESQUISA!$B$4="TODAS",B3351=PESQUISA!$B$4),ISNUMBER(SEARCH(PESQUISA!$B$3,D3351))),ROW()-1,"")</f>
        <v/>
      </c>
    </row>
    <row r="3352" spans="1:14" x14ac:dyDescent="0.3">
      <c r="A3352" t="s">
        <v>10133</v>
      </c>
      <c r="B3352" t="s">
        <v>29</v>
      </c>
      <c r="C3352" t="s">
        <v>10134</v>
      </c>
      <c r="D3352" t="s">
        <v>10135</v>
      </c>
      <c r="E3352" t="s">
        <v>32</v>
      </c>
      <c r="F3352" s="7">
        <v>269.08999999999997</v>
      </c>
      <c r="G3352" t="s">
        <v>33</v>
      </c>
      <c r="H3352" t="s">
        <v>34</v>
      </c>
      <c r="I3352" t="s">
        <v>10039</v>
      </c>
      <c r="L3352" s="8">
        <v>0</v>
      </c>
      <c r="M3352" t="s">
        <v>36</v>
      </c>
      <c r="N3352" t="str">
        <f>IF(AND(PESQUISA!$B$3&lt;&gt;"",OR(PESQUISA!$B$4="TODAS",B3352=PESQUISA!$B$4),ISNUMBER(SEARCH(PESQUISA!$B$3,D3352))),ROW()-1,"")</f>
        <v/>
      </c>
    </row>
    <row r="3353" spans="1:14" x14ac:dyDescent="0.3">
      <c r="A3353" t="s">
        <v>10136</v>
      </c>
      <c r="B3353" t="s">
        <v>29</v>
      </c>
      <c r="C3353" t="s">
        <v>10137</v>
      </c>
      <c r="D3353" t="s">
        <v>10138</v>
      </c>
      <c r="E3353" t="s">
        <v>32</v>
      </c>
      <c r="F3353" s="7">
        <v>222.6</v>
      </c>
      <c r="G3353" t="s">
        <v>33</v>
      </c>
      <c r="H3353" t="s">
        <v>34</v>
      </c>
      <c r="I3353" t="s">
        <v>10039</v>
      </c>
      <c r="L3353" s="8">
        <v>0</v>
      </c>
      <c r="M3353" t="s">
        <v>36</v>
      </c>
      <c r="N3353" t="str">
        <f>IF(AND(PESQUISA!$B$3&lt;&gt;"",OR(PESQUISA!$B$4="TODAS",B3353=PESQUISA!$B$4),ISNUMBER(SEARCH(PESQUISA!$B$3,D3353))),ROW()-1,"")</f>
        <v/>
      </c>
    </row>
    <row r="3354" spans="1:14" x14ac:dyDescent="0.3">
      <c r="A3354" t="s">
        <v>10139</v>
      </c>
      <c r="B3354" t="s">
        <v>29</v>
      </c>
      <c r="C3354" t="s">
        <v>10140</v>
      </c>
      <c r="D3354" t="s">
        <v>10141</v>
      </c>
      <c r="E3354" t="s">
        <v>32</v>
      </c>
      <c r="F3354" s="7">
        <v>176.87</v>
      </c>
      <c r="G3354" t="s">
        <v>33</v>
      </c>
      <c r="H3354" t="s">
        <v>34</v>
      </c>
      <c r="I3354" t="s">
        <v>10039</v>
      </c>
      <c r="L3354" s="8">
        <v>0</v>
      </c>
      <c r="M3354" t="s">
        <v>36</v>
      </c>
      <c r="N3354" t="str">
        <f>IF(AND(PESQUISA!$B$3&lt;&gt;"",OR(PESQUISA!$B$4="TODAS",B3354=PESQUISA!$B$4),ISNUMBER(SEARCH(PESQUISA!$B$3,D3354))),ROW()-1,"")</f>
        <v/>
      </c>
    </row>
    <row r="3355" spans="1:14" x14ac:dyDescent="0.3">
      <c r="A3355" t="s">
        <v>10142</v>
      </c>
      <c r="B3355" t="s">
        <v>29</v>
      </c>
      <c r="C3355" t="s">
        <v>10143</v>
      </c>
      <c r="D3355" t="s">
        <v>10144</v>
      </c>
      <c r="E3355" t="s">
        <v>32</v>
      </c>
      <c r="F3355" s="7">
        <v>214.35</v>
      </c>
      <c r="G3355" t="s">
        <v>33</v>
      </c>
      <c r="H3355" t="s">
        <v>34</v>
      </c>
      <c r="I3355" t="s">
        <v>10039</v>
      </c>
      <c r="L3355" s="8">
        <v>0</v>
      </c>
      <c r="M3355" t="s">
        <v>36</v>
      </c>
      <c r="N3355" t="str">
        <f>IF(AND(PESQUISA!$B$3&lt;&gt;"",OR(PESQUISA!$B$4="TODAS",B3355=PESQUISA!$B$4),ISNUMBER(SEARCH(PESQUISA!$B$3,D3355))),ROW()-1,"")</f>
        <v/>
      </c>
    </row>
    <row r="3356" spans="1:14" x14ac:dyDescent="0.3">
      <c r="A3356" t="s">
        <v>10145</v>
      </c>
      <c r="B3356" t="s">
        <v>29</v>
      </c>
      <c r="C3356" t="s">
        <v>10146</v>
      </c>
      <c r="D3356" t="s">
        <v>10147</v>
      </c>
      <c r="E3356" t="s">
        <v>32</v>
      </c>
      <c r="F3356" s="7">
        <v>223.22</v>
      </c>
      <c r="G3356" t="s">
        <v>33</v>
      </c>
      <c r="H3356" t="s">
        <v>34</v>
      </c>
      <c r="I3356" t="s">
        <v>10039</v>
      </c>
      <c r="L3356" s="8">
        <v>0</v>
      </c>
      <c r="M3356" t="s">
        <v>36</v>
      </c>
      <c r="N3356" t="str">
        <f>IF(AND(PESQUISA!$B$3&lt;&gt;"",OR(PESQUISA!$B$4="TODAS",B3356=PESQUISA!$B$4),ISNUMBER(SEARCH(PESQUISA!$B$3,D3356))),ROW()-1,"")</f>
        <v/>
      </c>
    </row>
    <row r="3357" spans="1:14" x14ac:dyDescent="0.3">
      <c r="A3357" t="s">
        <v>10148</v>
      </c>
      <c r="B3357" t="s">
        <v>29</v>
      </c>
      <c r="C3357" t="s">
        <v>10149</v>
      </c>
      <c r="D3357" t="s">
        <v>10150</v>
      </c>
      <c r="E3357" t="s">
        <v>32</v>
      </c>
      <c r="F3357" s="7">
        <v>164.34</v>
      </c>
      <c r="G3357" t="s">
        <v>33</v>
      </c>
      <c r="H3357" t="s">
        <v>34</v>
      </c>
      <c r="I3357" t="s">
        <v>10039</v>
      </c>
      <c r="L3357" s="8">
        <v>0</v>
      </c>
      <c r="M3357" t="s">
        <v>36</v>
      </c>
      <c r="N3357" t="str">
        <f>IF(AND(PESQUISA!$B$3&lt;&gt;"",OR(PESQUISA!$B$4="TODAS",B3357=PESQUISA!$B$4),ISNUMBER(SEARCH(PESQUISA!$B$3,D3357))),ROW()-1,"")</f>
        <v/>
      </c>
    </row>
    <row r="3358" spans="1:14" x14ac:dyDescent="0.3">
      <c r="A3358" t="s">
        <v>10151</v>
      </c>
      <c r="B3358" t="s">
        <v>29</v>
      </c>
      <c r="C3358" t="s">
        <v>10152</v>
      </c>
      <c r="D3358" t="s">
        <v>10153</v>
      </c>
      <c r="E3358" t="s">
        <v>32</v>
      </c>
      <c r="F3358" s="7">
        <v>230.58</v>
      </c>
      <c r="G3358" t="s">
        <v>33</v>
      </c>
      <c r="H3358" t="s">
        <v>34</v>
      </c>
      <c r="I3358" t="s">
        <v>10039</v>
      </c>
      <c r="L3358" s="8">
        <v>0</v>
      </c>
      <c r="M3358" t="s">
        <v>36</v>
      </c>
      <c r="N3358" t="str">
        <f>IF(AND(PESQUISA!$B$3&lt;&gt;"",OR(PESQUISA!$B$4="TODAS",B3358=PESQUISA!$B$4),ISNUMBER(SEARCH(PESQUISA!$B$3,D3358))),ROW()-1,"")</f>
        <v/>
      </c>
    </row>
    <row r="3359" spans="1:14" x14ac:dyDescent="0.3">
      <c r="A3359" t="s">
        <v>10154</v>
      </c>
      <c r="B3359" t="s">
        <v>29</v>
      </c>
      <c r="C3359" t="s">
        <v>10155</v>
      </c>
      <c r="D3359" t="s">
        <v>10156</v>
      </c>
      <c r="E3359" t="s">
        <v>32</v>
      </c>
      <c r="F3359" s="7">
        <v>214.05</v>
      </c>
      <c r="G3359" t="s">
        <v>33</v>
      </c>
      <c r="H3359" t="s">
        <v>34</v>
      </c>
      <c r="I3359" t="s">
        <v>10039</v>
      </c>
      <c r="L3359" s="8">
        <v>0</v>
      </c>
      <c r="M3359" t="s">
        <v>36</v>
      </c>
      <c r="N3359" t="str">
        <f>IF(AND(PESQUISA!$B$3&lt;&gt;"",OR(PESQUISA!$B$4="TODAS",B3359=PESQUISA!$B$4),ISNUMBER(SEARCH(PESQUISA!$B$3,D3359))),ROW()-1,"")</f>
        <v/>
      </c>
    </row>
    <row r="3360" spans="1:14" x14ac:dyDescent="0.3">
      <c r="A3360" t="s">
        <v>10157</v>
      </c>
      <c r="B3360" t="s">
        <v>29</v>
      </c>
      <c r="C3360" t="s">
        <v>10158</v>
      </c>
      <c r="D3360" t="s">
        <v>10159</v>
      </c>
      <c r="E3360" t="s">
        <v>32</v>
      </c>
      <c r="F3360" s="7">
        <v>167.73</v>
      </c>
      <c r="G3360" t="s">
        <v>33</v>
      </c>
      <c r="H3360" t="s">
        <v>34</v>
      </c>
      <c r="I3360" t="s">
        <v>10039</v>
      </c>
      <c r="L3360" s="8">
        <v>0</v>
      </c>
      <c r="M3360" t="s">
        <v>36</v>
      </c>
      <c r="N3360" t="str">
        <f>IF(AND(PESQUISA!$B$3&lt;&gt;"",OR(PESQUISA!$B$4="TODAS",B3360=PESQUISA!$B$4),ISNUMBER(SEARCH(PESQUISA!$B$3,D3360))),ROW()-1,"")</f>
        <v/>
      </c>
    </row>
    <row r="3361" spans="1:14" x14ac:dyDescent="0.3">
      <c r="A3361" t="s">
        <v>10160</v>
      </c>
      <c r="B3361" t="s">
        <v>29</v>
      </c>
      <c r="C3361" t="s">
        <v>10161</v>
      </c>
      <c r="D3361" t="s">
        <v>10162</v>
      </c>
      <c r="E3361" t="s">
        <v>32</v>
      </c>
      <c r="F3361" s="7">
        <v>199.25</v>
      </c>
      <c r="G3361" t="s">
        <v>33</v>
      </c>
      <c r="H3361" t="s">
        <v>34</v>
      </c>
      <c r="I3361" t="s">
        <v>10039</v>
      </c>
      <c r="L3361" s="8">
        <v>0</v>
      </c>
      <c r="M3361" t="s">
        <v>36</v>
      </c>
      <c r="N3361" t="str">
        <f>IF(AND(PESQUISA!$B$3&lt;&gt;"",OR(PESQUISA!$B$4="TODAS",B3361=PESQUISA!$B$4),ISNUMBER(SEARCH(PESQUISA!$B$3,D3361))),ROW()-1,"")</f>
        <v/>
      </c>
    </row>
    <row r="3362" spans="1:14" x14ac:dyDescent="0.3">
      <c r="A3362" t="s">
        <v>10163</v>
      </c>
      <c r="B3362" t="s">
        <v>29</v>
      </c>
      <c r="C3362" t="s">
        <v>10164</v>
      </c>
      <c r="D3362" t="s">
        <v>10165</v>
      </c>
      <c r="E3362" t="s">
        <v>32</v>
      </c>
      <c r="F3362" s="7">
        <v>206.13</v>
      </c>
      <c r="G3362" t="s">
        <v>33</v>
      </c>
      <c r="H3362" t="s">
        <v>34</v>
      </c>
      <c r="I3362" t="s">
        <v>10039</v>
      </c>
      <c r="L3362" s="8">
        <v>0</v>
      </c>
      <c r="M3362" t="s">
        <v>36</v>
      </c>
      <c r="N3362" t="str">
        <f>IF(AND(PESQUISA!$B$3&lt;&gt;"",OR(PESQUISA!$B$4="TODAS",B3362=PESQUISA!$B$4),ISNUMBER(SEARCH(PESQUISA!$B$3,D3362))),ROW()-1,"")</f>
        <v/>
      </c>
    </row>
    <row r="3363" spans="1:14" x14ac:dyDescent="0.3">
      <c r="A3363" t="s">
        <v>10166</v>
      </c>
      <c r="B3363" t="s">
        <v>29</v>
      </c>
      <c r="C3363" t="s">
        <v>10167</v>
      </c>
      <c r="D3363" t="s">
        <v>10168</v>
      </c>
      <c r="E3363" t="s">
        <v>32</v>
      </c>
      <c r="F3363" s="7">
        <v>245.57</v>
      </c>
      <c r="G3363" t="s">
        <v>33</v>
      </c>
      <c r="H3363" t="s">
        <v>34</v>
      </c>
      <c r="I3363" t="s">
        <v>10039</v>
      </c>
      <c r="L3363" s="8">
        <v>0</v>
      </c>
      <c r="M3363" t="s">
        <v>36</v>
      </c>
      <c r="N3363" t="str">
        <f>IF(AND(PESQUISA!$B$3&lt;&gt;"",OR(PESQUISA!$B$4="TODAS",B3363=PESQUISA!$B$4),ISNUMBER(SEARCH(PESQUISA!$B$3,D3363))),ROW()-1,"")</f>
        <v/>
      </c>
    </row>
    <row r="3364" spans="1:14" x14ac:dyDescent="0.3">
      <c r="A3364" t="s">
        <v>10169</v>
      </c>
      <c r="B3364" t="s">
        <v>29</v>
      </c>
      <c r="C3364" t="s">
        <v>10170</v>
      </c>
      <c r="D3364" t="s">
        <v>10171</v>
      </c>
      <c r="E3364" t="s">
        <v>32</v>
      </c>
      <c r="F3364" s="7">
        <v>216.82</v>
      </c>
      <c r="G3364" t="s">
        <v>33</v>
      </c>
      <c r="H3364" t="s">
        <v>34</v>
      </c>
      <c r="I3364" t="s">
        <v>10039</v>
      </c>
      <c r="L3364" s="8">
        <v>0</v>
      </c>
      <c r="M3364" t="s">
        <v>36</v>
      </c>
      <c r="N3364" t="str">
        <f>IF(AND(PESQUISA!$B$3&lt;&gt;"",OR(PESQUISA!$B$4="TODAS",B3364=PESQUISA!$B$4),ISNUMBER(SEARCH(PESQUISA!$B$3,D3364))),ROW()-1,"")</f>
        <v/>
      </c>
    </row>
    <row r="3365" spans="1:14" x14ac:dyDescent="0.3">
      <c r="A3365" t="s">
        <v>10172</v>
      </c>
      <c r="B3365" t="s">
        <v>29</v>
      </c>
      <c r="C3365" t="s">
        <v>10173</v>
      </c>
      <c r="D3365" t="s">
        <v>10174</v>
      </c>
      <c r="E3365" t="s">
        <v>32</v>
      </c>
      <c r="F3365" s="7">
        <v>305.29000000000002</v>
      </c>
      <c r="G3365" t="s">
        <v>33</v>
      </c>
      <c r="H3365" t="s">
        <v>34</v>
      </c>
      <c r="I3365" t="s">
        <v>10039</v>
      </c>
      <c r="L3365" s="8">
        <v>0</v>
      </c>
      <c r="M3365" t="s">
        <v>36</v>
      </c>
      <c r="N3365" t="str">
        <f>IF(AND(PESQUISA!$B$3&lt;&gt;"",OR(PESQUISA!$B$4="TODAS",B3365=PESQUISA!$B$4),ISNUMBER(SEARCH(PESQUISA!$B$3,D3365))),ROW()-1,"")</f>
        <v/>
      </c>
    </row>
    <row r="3366" spans="1:14" x14ac:dyDescent="0.3">
      <c r="A3366" t="s">
        <v>10175</v>
      </c>
      <c r="B3366" t="s">
        <v>29</v>
      </c>
      <c r="C3366" t="s">
        <v>10176</v>
      </c>
      <c r="D3366" t="s">
        <v>10177</v>
      </c>
      <c r="E3366" t="s">
        <v>32</v>
      </c>
      <c r="F3366" s="7">
        <v>281.11</v>
      </c>
      <c r="G3366" t="s">
        <v>33</v>
      </c>
      <c r="H3366" t="s">
        <v>34</v>
      </c>
      <c r="I3366" t="s">
        <v>10039</v>
      </c>
      <c r="L3366" s="8">
        <v>0</v>
      </c>
      <c r="M3366" t="s">
        <v>36</v>
      </c>
      <c r="N3366" t="str">
        <f>IF(AND(PESQUISA!$B$3&lt;&gt;"",OR(PESQUISA!$B$4="TODAS",B3366=PESQUISA!$B$4),ISNUMBER(SEARCH(PESQUISA!$B$3,D3366))),ROW()-1,"")</f>
        <v/>
      </c>
    </row>
    <row r="3367" spans="1:14" x14ac:dyDescent="0.3">
      <c r="A3367" t="s">
        <v>10178</v>
      </c>
      <c r="B3367" t="s">
        <v>29</v>
      </c>
      <c r="C3367" t="s">
        <v>10179</v>
      </c>
      <c r="D3367" t="s">
        <v>10180</v>
      </c>
      <c r="E3367" t="s">
        <v>32</v>
      </c>
      <c r="F3367" s="7">
        <v>505.04</v>
      </c>
      <c r="G3367" t="s">
        <v>33</v>
      </c>
      <c r="H3367" t="s">
        <v>34</v>
      </c>
      <c r="I3367" t="s">
        <v>10039</v>
      </c>
      <c r="L3367" s="8">
        <v>0</v>
      </c>
      <c r="M3367" t="s">
        <v>36</v>
      </c>
      <c r="N3367" t="str">
        <f>IF(AND(PESQUISA!$B$3&lt;&gt;"",OR(PESQUISA!$B$4="TODAS",B3367=PESQUISA!$B$4),ISNUMBER(SEARCH(PESQUISA!$B$3,D3367))),ROW()-1,"")</f>
        <v/>
      </c>
    </row>
    <row r="3368" spans="1:14" x14ac:dyDescent="0.3">
      <c r="A3368" t="s">
        <v>10181</v>
      </c>
      <c r="B3368" t="s">
        <v>29</v>
      </c>
      <c r="C3368" t="s">
        <v>10182</v>
      </c>
      <c r="D3368" t="s">
        <v>10183</v>
      </c>
      <c r="E3368" t="s">
        <v>32</v>
      </c>
      <c r="F3368" s="7">
        <v>428.8</v>
      </c>
      <c r="G3368" t="s">
        <v>33</v>
      </c>
      <c r="H3368" t="s">
        <v>34</v>
      </c>
      <c r="I3368" t="s">
        <v>10039</v>
      </c>
      <c r="L3368" s="8">
        <v>0</v>
      </c>
      <c r="M3368" t="s">
        <v>36</v>
      </c>
      <c r="N3368" t="str">
        <f>IF(AND(PESQUISA!$B$3&lt;&gt;"",OR(PESQUISA!$B$4="TODAS",B3368=PESQUISA!$B$4),ISNUMBER(SEARCH(PESQUISA!$B$3,D3368))),ROW()-1,"")</f>
        <v/>
      </c>
    </row>
    <row r="3369" spans="1:14" x14ac:dyDescent="0.3">
      <c r="A3369" t="s">
        <v>10184</v>
      </c>
      <c r="B3369" t="s">
        <v>29</v>
      </c>
      <c r="C3369" t="s">
        <v>10185</v>
      </c>
      <c r="D3369" t="s">
        <v>10186</v>
      </c>
      <c r="E3369" t="s">
        <v>32</v>
      </c>
      <c r="F3369" s="7">
        <v>215.23</v>
      </c>
      <c r="G3369" t="s">
        <v>33</v>
      </c>
      <c r="H3369" t="s">
        <v>34</v>
      </c>
      <c r="I3369" t="s">
        <v>10039</v>
      </c>
      <c r="L3369" s="8">
        <v>0</v>
      </c>
      <c r="M3369" t="s">
        <v>36</v>
      </c>
      <c r="N3369" t="str">
        <f>IF(AND(PESQUISA!$B$3&lt;&gt;"",OR(PESQUISA!$B$4="TODAS",B3369=PESQUISA!$B$4),ISNUMBER(SEARCH(PESQUISA!$B$3,D3369))),ROW()-1,"")</f>
        <v/>
      </c>
    </row>
    <row r="3370" spans="1:14" x14ac:dyDescent="0.3">
      <c r="A3370" t="s">
        <v>10187</v>
      </c>
      <c r="B3370" t="s">
        <v>29</v>
      </c>
      <c r="C3370" t="s">
        <v>10188</v>
      </c>
      <c r="D3370" t="s">
        <v>10189</v>
      </c>
      <c r="E3370" t="s">
        <v>32</v>
      </c>
      <c r="F3370" s="7">
        <v>262.39999999999998</v>
      </c>
      <c r="G3370" t="s">
        <v>33</v>
      </c>
      <c r="H3370" t="s">
        <v>34</v>
      </c>
      <c r="I3370" t="s">
        <v>10039</v>
      </c>
      <c r="L3370" s="8">
        <v>0</v>
      </c>
      <c r="M3370" t="s">
        <v>36</v>
      </c>
      <c r="N3370" t="str">
        <f>IF(AND(PESQUISA!$B$3&lt;&gt;"",OR(PESQUISA!$B$4="TODAS",B3370=PESQUISA!$B$4),ISNUMBER(SEARCH(PESQUISA!$B$3,D3370))),ROW()-1,"")</f>
        <v/>
      </c>
    </row>
    <row r="3371" spans="1:14" x14ac:dyDescent="0.3">
      <c r="A3371" t="s">
        <v>10190</v>
      </c>
      <c r="B3371" t="s">
        <v>29</v>
      </c>
      <c r="C3371" t="s">
        <v>10191</v>
      </c>
      <c r="D3371" t="s">
        <v>10192</v>
      </c>
      <c r="E3371" t="s">
        <v>32</v>
      </c>
      <c r="F3371" s="7">
        <v>232.07</v>
      </c>
      <c r="G3371" t="s">
        <v>33</v>
      </c>
      <c r="H3371" t="s">
        <v>34</v>
      </c>
      <c r="I3371" t="s">
        <v>10039</v>
      </c>
      <c r="L3371" s="8">
        <v>0</v>
      </c>
      <c r="M3371" t="s">
        <v>36</v>
      </c>
      <c r="N3371" t="str">
        <f>IF(AND(PESQUISA!$B$3&lt;&gt;"",OR(PESQUISA!$B$4="TODAS",B3371=PESQUISA!$B$4),ISNUMBER(SEARCH(PESQUISA!$B$3,D3371))),ROW()-1,"")</f>
        <v/>
      </c>
    </row>
    <row r="3372" spans="1:14" x14ac:dyDescent="0.3">
      <c r="A3372" t="s">
        <v>10193</v>
      </c>
      <c r="B3372" t="s">
        <v>29</v>
      </c>
      <c r="C3372" t="s">
        <v>10194</v>
      </c>
      <c r="D3372" t="s">
        <v>10195</v>
      </c>
      <c r="E3372" t="s">
        <v>32</v>
      </c>
      <c r="F3372" s="7">
        <v>329.85</v>
      </c>
      <c r="G3372" t="s">
        <v>33</v>
      </c>
      <c r="H3372" t="s">
        <v>34</v>
      </c>
      <c r="I3372" t="s">
        <v>10039</v>
      </c>
      <c r="L3372" s="8">
        <v>0</v>
      </c>
      <c r="M3372" t="s">
        <v>36</v>
      </c>
      <c r="N3372" t="str">
        <f>IF(AND(PESQUISA!$B$3&lt;&gt;"",OR(PESQUISA!$B$4="TODAS",B3372=PESQUISA!$B$4),ISNUMBER(SEARCH(PESQUISA!$B$3,D3372))),ROW()-1,"")</f>
        <v/>
      </c>
    </row>
    <row r="3373" spans="1:14" x14ac:dyDescent="0.3">
      <c r="A3373" t="s">
        <v>10196</v>
      </c>
      <c r="B3373" t="s">
        <v>29</v>
      </c>
      <c r="C3373" t="s">
        <v>10197</v>
      </c>
      <c r="D3373" t="s">
        <v>10198</v>
      </c>
      <c r="E3373" t="s">
        <v>32</v>
      </c>
      <c r="F3373" s="7">
        <v>306.19</v>
      </c>
      <c r="G3373" t="s">
        <v>33</v>
      </c>
      <c r="H3373" t="s">
        <v>34</v>
      </c>
      <c r="I3373" t="s">
        <v>10039</v>
      </c>
      <c r="L3373" s="8">
        <v>0</v>
      </c>
      <c r="M3373" t="s">
        <v>36</v>
      </c>
      <c r="N3373" t="str">
        <f>IF(AND(PESQUISA!$B$3&lt;&gt;"",OR(PESQUISA!$B$4="TODAS",B3373=PESQUISA!$B$4),ISNUMBER(SEARCH(PESQUISA!$B$3,D3373))),ROW()-1,"")</f>
        <v/>
      </c>
    </row>
    <row r="3374" spans="1:14" x14ac:dyDescent="0.3">
      <c r="A3374" t="s">
        <v>10199</v>
      </c>
      <c r="B3374" t="s">
        <v>29</v>
      </c>
      <c r="C3374" t="s">
        <v>10200</v>
      </c>
      <c r="D3374" t="s">
        <v>10201</v>
      </c>
      <c r="E3374" t="s">
        <v>32</v>
      </c>
      <c r="F3374" s="7">
        <v>492.56</v>
      </c>
      <c r="G3374" t="s">
        <v>33</v>
      </c>
      <c r="H3374" t="s">
        <v>34</v>
      </c>
      <c r="I3374" t="s">
        <v>10039</v>
      </c>
      <c r="L3374" s="8">
        <v>0</v>
      </c>
      <c r="M3374" t="s">
        <v>36</v>
      </c>
      <c r="N3374" t="str">
        <f>IF(AND(PESQUISA!$B$3&lt;&gt;"",OR(PESQUISA!$B$4="TODAS",B3374=PESQUISA!$B$4),ISNUMBER(SEARCH(PESQUISA!$B$3,D3374))),ROW()-1,"")</f>
        <v/>
      </c>
    </row>
    <row r="3375" spans="1:14" x14ac:dyDescent="0.3">
      <c r="A3375" t="s">
        <v>10202</v>
      </c>
      <c r="B3375" t="s">
        <v>29</v>
      </c>
      <c r="C3375" t="s">
        <v>10203</v>
      </c>
      <c r="D3375" t="s">
        <v>10204</v>
      </c>
      <c r="E3375" t="s">
        <v>32</v>
      </c>
      <c r="F3375" s="7">
        <v>411.23</v>
      </c>
      <c r="G3375" t="s">
        <v>33</v>
      </c>
      <c r="H3375" t="s">
        <v>34</v>
      </c>
      <c r="I3375" t="s">
        <v>10039</v>
      </c>
      <c r="L3375" s="8">
        <v>0</v>
      </c>
      <c r="M3375" t="s">
        <v>36</v>
      </c>
      <c r="N3375" t="str">
        <f>IF(AND(PESQUISA!$B$3&lt;&gt;"",OR(PESQUISA!$B$4="TODAS",B3375=PESQUISA!$B$4),ISNUMBER(SEARCH(PESQUISA!$B$3,D3375))),ROW()-1,"")</f>
        <v/>
      </c>
    </row>
    <row r="3376" spans="1:14" x14ac:dyDescent="0.3">
      <c r="A3376" t="s">
        <v>10205</v>
      </c>
      <c r="B3376" t="s">
        <v>29</v>
      </c>
      <c r="C3376" t="s">
        <v>10206</v>
      </c>
      <c r="D3376" t="s">
        <v>10207</v>
      </c>
      <c r="E3376" t="s">
        <v>32</v>
      </c>
      <c r="F3376" s="7">
        <v>211.41</v>
      </c>
      <c r="G3376" t="s">
        <v>33</v>
      </c>
      <c r="H3376" t="s">
        <v>34</v>
      </c>
      <c r="I3376" t="s">
        <v>10039</v>
      </c>
      <c r="L3376" s="8">
        <v>0</v>
      </c>
      <c r="M3376" t="s">
        <v>36</v>
      </c>
      <c r="N3376" t="str">
        <f>IF(AND(PESQUISA!$B$3&lt;&gt;"",OR(PESQUISA!$B$4="TODAS",B3376=PESQUISA!$B$4),ISNUMBER(SEARCH(PESQUISA!$B$3,D3376))),ROW()-1,"")</f>
        <v/>
      </c>
    </row>
    <row r="3377" spans="1:14" x14ac:dyDescent="0.3">
      <c r="A3377" t="s">
        <v>10208</v>
      </c>
      <c r="B3377" t="s">
        <v>29</v>
      </c>
      <c r="C3377" t="s">
        <v>10209</v>
      </c>
      <c r="D3377" t="s">
        <v>10210</v>
      </c>
      <c r="E3377" t="s">
        <v>32</v>
      </c>
      <c r="F3377" s="7">
        <v>259.76</v>
      </c>
      <c r="G3377" t="s">
        <v>33</v>
      </c>
      <c r="H3377" t="s">
        <v>34</v>
      </c>
      <c r="I3377" t="s">
        <v>10039</v>
      </c>
      <c r="L3377" s="8">
        <v>0</v>
      </c>
      <c r="M3377" t="s">
        <v>36</v>
      </c>
      <c r="N3377" t="str">
        <f>IF(AND(PESQUISA!$B$3&lt;&gt;"",OR(PESQUISA!$B$4="TODAS",B3377=PESQUISA!$B$4),ISNUMBER(SEARCH(PESQUISA!$B$3,D3377))),ROW()-1,"")</f>
        <v/>
      </c>
    </row>
    <row r="3378" spans="1:14" x14ac:dyDescent="0.3">
      <c r="A3378" t="s">
        <v>10211</v>
      </c>
      <c r="B3378" t="s">
        <v>29</v>
      </c>
      <c r="C3378" t="s">
        <v>10212</v>
      </c>
      <c r="D3378" t="s">
        <v>10213</v>
      </c>
      <c r="E3378" t="s">
        <v>32</v>
      </c>
      <c r="F3378" s="7">
        <v>228.72</v>
      </c>
      <c r="G3378" t="s">
        <v>33</v>
      </c>
      <c r="H3378" t="s">
        <v>34</v>
      </c>
      <c r="I3378" t="s">
        <v>10039</v>
      </c>
      <c r="L3378" s="8">
        <v>0</v>
      </c>
      <c r="M3378" t="s">
        <v>36</v>
      </c>
      <c r="N3378" t="str">
        <f>IF(AND(PESQUISA!$B$3&lt;&gt;"",OR(PESQUISA!$B$4="TODAS",B3378=PESQUISA!$B$4),ISNUMBER(SEARCH(PESQUISA!$B$3,D3378))),ROW()-1,"")</f>
        <v/>
      </c>
    </row>
    <row r="3379" spans="1:14" x14ac:dyDescent="0.3">
      <c r="A3379" t="s">
        <v>10214</v>
      </c>
      <c r="B3379" t="s">
        <v>29</v>
      </c>
      <c r="C3379" t="s">
        <v>10215</v>
      </c>
      <c r="D3379" t="s">
        <v>10216</v>
      </c>
      <c r="E3379" t="s">
        <v>32</v>
      </c>
      <c r="F3379" s="7">
        <v>332.3</v>
      </c>
      <c r="G3379" t="s">
        <v>33</v>
      </c>
      <c r="H3379" t="s">
        <v>34</v>
      </c>
      <c r="I3379" t="s">
        <v>10039</v>
      </c>
      <c r="L3379" s="8">
        <v>0</v>
      </c>
      <c r="M3379" t="s">
        <v>36</v>
      </c>
      <c r="N3379" t="str">
        <f>IF(AND(PESQUISA!$B$3&lt;&gt;"",OR(PESQUISA!$B$4="TODAS",B3379=PESQUISA!$B$4),ISNUMBER(SEARCH(PESQUISA!$B$3,D3379))),ROW()-1,"")</f>
        <v/>
      </c>
    </row>
    <row r="3380" spans="1:14" x14ac:dyDescent="0.3">
      <c r="A3380" t="s">
        <v>10217</v>
      </c>
      <c r="B3380" t="s">
        <v>29</v>
      </c>
      <c r="C3380" t="s">
        <v>10218</v>
      </c>
      <c r="D3380" t="s">
        <v>10219</v>
      </c>
      <c r="E3380" t="s">
        <v>32</v>
      </c>
      <c r="F3380" s="7">
        <v>297.47000000000003</v>
      </c>
      <c r="G3380" t="s">
        <v>33</v>
      </c>
      <c r="H3380" t="s">
        <v>34</v>
      </c>
      <c r="I3380" t="s">
        <v>10039</v>
      </c>
      <c r="L3380" s="8">
        <v>0</v>
      </c>
      <c r="M3380" t="s">
        <v>36</v>
      </c>
      <c r="N3380" t="str">
        <f>IF(AND(PESQUISA!$B$3&lt;&gt;"",OR(PESQUISA!$B$4="TODAS",B3380=PESQUISA!$B$4),ISNUMBER(SEARCH(PESQUISA!$B$3,D3380))),ROW()-1,"")</f>
        <v/>
      </c>
    </row>
    <row r="3381" spans="1:14" x14ac:dyDescent="0.3">
      <c r="A3381" t="s">
        <v>10220</v>
      </c>
      <c r="B3381" t="s">
        <v>29</v>
      </c>
      <c r="C3381" t="s">
        <v>10221</v>
      </c>
      <c r="D3381" t="s">
        <v>10222</v>
      </c>
      <c r="E3381" t="s">
        <v>32</v>
      </c>
      <c r="F3381" s="7">
        <v>563.72</v>
      </c>
      <c r="G3381" t="s">
        <v>33</v>
      </c>
      <c r="H3381" t="s">
        <v>34</v>
      </c>
      <c r="I3381" t="s">
        <v>10039</v>
      </c>
      <c r="L3381" s="8">
        <v>0</v>
      </c>
      <c r="M3381" t="s">
        <v>36</v>
      </c>
      <c r="N3381" t="str">
        <f>IF(AND(PESQUISA!$B$3&lt;&gt;"",OR(PESQUISA!$B$4="TODAS",B3381=PESQUISA!$B$4),ISNUMBER(SEARCH(PESQUISA!$B$3,D3381))),ROW()-1,"")</f>
        <v/>
      </c>
    </row>
    <row r="3382" spans="1:14" x14ac:dyDescent="0.3">
      <c r="A3382" t="s">
        <v>10223</v>
      </c>
      <c r="B3382" t="s">
        <v>29</v>
      </c>
      <c r="C3382" t="s">
        <v>10224</v>
      </c>
      <c r="D3382" t="s">
        <v>10225</v>
      </c>
      <c r="E3382" t="s">
        <v>32</v>
      </c>
      <c r="F3382" s="7">
        <v>476.38</v>
      </c>
      <c r="G3382" t="s">
        <v>33</v>
      </c>
      <c r="H3382" t="s">
        <v>34</v>
      </c>
      <c r="I3382" t="s">
        <v>10039</v>
      </c>
      <c r="L3382" s="8">
        <v>0</v>
      </c>
      <c r="M3382" t="s">
        <v>36</v>
      </c>
      <c r="N3382" t="str">
        <f>IF(AND(PESQUISA!$B$3&lt;&gt;"",OR(PESQUISA!$B$4="TODAS",B3382=PESQUISA!$B$4),ISNUMBER(SEARCH(PESQUISA!$B$3,D3382))),ROW()-1,"")</f>
        <v/>
      </c>
    </row>
    <row r="3383" spans="1:14" x14ac:dyDescent="0.3">
      <c r="A3383" t="s">
        <v>10226</v>
      </c>
      <c r="B3383" t="s">
        <v>29</v>
      </c>
      <c r="C3383" t="s">
        <v>10227</v>
      </c>
      <c r="D3383" t="s">
        <v>10228</v>
      </c>
      <c r="E3383" t="s">
        <v>32</v>
      </c>
      <c r="F3383" s="7">
        <v>229.07</v>
      </c>
      <c r="G3383" t="s">
        <v>33</v>
      </c>
      <c r="H3383" t="s">
        <v>34</v>
      </c>
      <c r="I3383" t="s">
        <v>10039</v>
      </c>
      <c r="L3383" s="8">
        <v>0</v>
      </c>
      <c r="M3383" t="s">
        <v>36</v>
      </c>
      <c r="N3383" t="str">
        <f>IF(AND(PESQUISA!$B$3&lt;&gt;"",OR(PESQUISA!$B$4="TODAS",B3383=PESQUISA!$B$4),ISNUMBER(SEARCH(PESQUISA!$B$3,D3383))),ROW()-1,"")</f>
        <v/>
      </c>
    </row>
    <row r="3384" spans="1:14" x14ac:dyDescent="0.3">
      <c r="A3384" t="s">
        <v>10229</v>
      </c>
      <c r="B3384" t="s">
        <v>29</v>
      </c>
      <c r="C3384" t="s">
        <v>10230</v>
      </c>
      <c r="D3384" t="s">
        <v>10231</v>
      </c>
      <c r="E3384" t="s">
        <v>32</v>
      </c>
      <c r="F3384" s="7">
        <v>277.18</v>
      </c>
      <c r="G3384" t="s">
        <v>33</v>
      </c>
      <c r="H3384" t="s">
        <v>34</v>
      </c>
      <c r="I3384" t="s">
        <v>10039</v>
      </c>
      <c r="L3384" s="8">
        <v>0</v>
      </c>
      <c r="M3384" t="s">
        <v>36</v>
      </c>
      <c r="N3384" t="str">
        <f>IF(AND(PESQUISA!$B$3&lt;&gt;"",OR(PESQUISA!$B$4="TODAS",B3384=PESQUISA!$B$4),ISNUMBER(SEARCH(PESQUISA!$B$3,D3384))),ROW()-1,"")</f>
        <v/>
      </c>
    </row>
    <row r="3385" spans="1:14" x14ac:dyDescent="0.3">
      <c r="A3385" t="s">
        <v>10232</v>
      </c>
      <c r="B3385" t="s">
        <v>29</v>
      </c>
      <c r="C3385" t="s">
        <v>10233</v>
      </c>
      <c r="D3385" t="s">
        <v>10234</v>
      </c>
      <c r="E3385" t="s">
        <v>32</v>
      </c>
      <c r="F3385" s="7">
        <v>247.12</v>
      </c>
      <c r="G3385" t="s">
        <v>33</v>
      </c>
      <c r="H3385" t="s">
        <v>34</v>
      </c>
      <c r="I3385" t="s">
        <v>10039</v>
      </c>
      <c r="L3385" s="8">
        <v>0</v>
      </c>
      <c r="M3385" t="s">
        <v>36</v>
      </c>
      <c r="N3385" t="str">
        <f>IF(AND(PESQUISA!$B$3&lt;&gt;"",OR(PESQUISA!$B$4="TODAS",B3385=PESQUISA!$B$4),ISNUMBER(SEARCH(PESQUISA!$B$3,D3385))),ROW()-1,"")</f>
        <v/>
      </c>
    </row>
    <row r="3386" spans="1:14" x14ac:dyDescent="0.3">
      <c r="A3386" t="s">
        <v>10235</v>
      </c>
      <c r="B3386" t="s">
        <v>29</v>
      </c>
      <c r="C3386" t="s">
        <v>10236</v>
      </c>
      <c r="D3386" t="s">
        <v>10237</v>
      </c>
      <c r="E3386" t="s">
        <v>32</v>
      </c>
      <c r="F3386" s="7">
        <v>355.89</v>
      </c>
      <c r="G3386" t="s">
        <v>33</v>
      </c>
      <c r="H3386" t="s">
        <v>34</v>
      </c>
      <c r="I3386" t="s">
        <v>10039</v>
      </c>
      <c r="L3386" s="8">
        <v>0</v>
      </c>
      <c r="M3386" t="s">
        <v>36</v>
      </c>
      <c r="N3386" t="str">
        <f>IF(AND(PESQUISA!$B$3&lt;&gt;"",OR(PESQUISA!$B$4="TODAS",B3386=PESQUISA!$B$4),ISNUMBER(SEARCH(PESQUISA!$B$3,D3386))),ROW()-1,"")</f>
        <v/>
      </c>
    </row>
    <row r="3387" spans="1:14" x14ac:dyDescent="0.3">
      <c r="A3387" t="s">
        <v>10238</v>
      </c>
      <c r="B3387" t="s">
        <v>29</v>
      </c>
      <c r="C3387" t="s">
        <v>10239</v>
      </c>
      <c r="D3387" t="s">
        <v>10240</v>
      </c>
      <c r="E3387" t="s">
        <v>32</v>
      </c>
      <c r="F3387" s="7">
        <v>322.55</v>
      </c>
      <c r="G3387" t="s">
        <v>33</v>
      </c>
      <c r="H3387" t="s">
        <v>34</v>
      </c>
      <c r="I3387" t="s">
        <v>10039</v>
      </c>
      <c r="L3387" s="8">
        <v>0</v>
      </c>
      <c r="M3387" t="s">
        <v>36</v>
      </c>
      <c r="N3387" t="str">
        <f>IF(AND(PESQUISA!$B$3&lt;&gt;"",OR(PESQUISA!$B$4="TODAS",B3387=PESQUISA!$B$4),ISNUMBER(SEARCH(PESQUISA!$B$3,D3387))),ROW()-1,"")</f>
        <v/>
      </c>
    </row>
    <row r="3388" spans="1:14" x14ac:dyDescent="0.3">
      <c r="A3388" t="s">
        <v>10241</v>
      </c>
      <c r="B3388" t="s">
        <v>29</v>
      </c>
      <c r="C3388" t="s">
        <v>10242</v>
      </c>
      <c r="D3388" t="s">
        <v>10243</v>
      </c>
      <c r="E3388" t="s">
        <v>32</v>
      </c>
      <c r="F3388" s="7">
        <v>529.44000000000005</v>
      </c>
      <c r="G3388" t="s">
        <v>33</v>
      </c>
      <c r="H3388" t="s">
        <v>34</v>
      </c>
      <c r="I3388" t="s">
        <v>10039</v>
      </c>
      <c r="L3388" s="8">
        <v>0</v>
      </c>
      <c r="M3388" t="s">
        <v>36</v>
      </c>
      <c r="N3388" t="str">
        <f>IF(AND(PESQUISA!$B$3&lt;&gt;"",OR(PESQUISA!$B$4="TODAS",B3388=PESQUISA!$B$4),ISNUMBER(SEARCH(PESQUISA!$B$3,D3388))),ROW()-1,"")</f>
        <v/>
      </c>
    </row>
    <row r="3389" spans="1:14" x14ac:dyDescent="0.3">
      <c r="A3389" t="s">
        <v>10244</v>
      </c>
      <c r="B3389" t="s">
        <v>29</v>
      </c>
      <c r="C3389" t="s">
        <v>10245</v>
      </c>
      <c r="D3389" t="s">
        <v>10246</v>
      </c>
      <c r="E3389" t="s">
        <v>32</v>
      </c>
      <c r="F3389" s="7">
        <v>438.29</v>
      </c>
      <c r="G3389" t="s">
        <v>33</v>
      </c>
      <c r="H3389" t="s">
        <v>34</v>
      </c>
      <c r="I3389" t="s">
        <v>10039</v>
      </c>
      <c r="L3389" s="8">
        <v>0</v>
      </c>
      <c r="M3389" t="s">
        <v>36</v>
      </c>
      <c r="N3389" t="str">
        <f>IF(AND(PESQUISA!$B$3&lt;&gt;"",OR(PESQUISA!$B$4="TODAS",B3389=PESQUISA!$B$4),ISNUMBER(SEARCH(PESQUISA!$B$3,D3389))),ROW()-1,"")</f>
        <v/>
      </c>
    </row>
    <row r="3390" spans="1:14" x14ac:dyDescent="0.3">
      <c r="A3390" t="s">
        <v>10247</v>
      </c>
      <c r="B3390" t="s">
        <v>29</v>
      </c>
      <c r="C3390" t="s">
        <v>10248</v>
      </c>
      <c r="D3390" t="s">
        <v>10249</v>
      </c>
      <c r="E3390" t="s">
        <v>32</v>
      </c>
      <c r="F3390" s="7">
        <v>222.45</v>
      </c>
      <c r="G3390" t="s">
        <v>33</v>
      </c>
      <c r="H3390" t="s">
        <v>34</v>
      </c>
      <c r="I3390" t="s">
        <v>10039</v>
      </c>
      <c r="L3390" s="8">
        <v>0</v>
      </c>
      <c r="M3390" t="s">
        <v>36</v>
      </c>
      <c r="N3390" t="str">
        <f>IF(AND(PESQUISA!$B$3&lt;&gt;"",OR(PESQUISA!$B$4="TODAS",B3390=PESQUISA!$B$4),ISNUMBER(SEARCH(PESQUISA!$B$3,D3390))),ROW()-1,"")</f>
        <v/>
      </c>
    </row>
    <row r="3391" spans="1:14" x14ac:dyDescent="0.3">
      <c r="A3391" t="s">
        <v>10250</v>
      </c>
      <c r="B3391" t="s">
        <v>29</v>
      </c>
      <c r="C3391" t="s">
        <v>10251</v>
      </c>
      <c r="D3391" t="s">
        <v>10252</v>
      </c>
      <c r="E3391" t="s">
        <v>32</v>
      </c>
      <c r="F3391" s="7">
        <v>270.86</v>
      </c>
      <c r="G3391" t="s">
        <v>33</v>
      </c>
      <c r="H3391" t="s">
        <v>34</v>
      </c>
      <c r="I3391" t="s">
        <v>10039</v>
      </c>
      <c r="L3391" s="8">
        <v>0</v>
      </c>
      <c r="M3391" t="s">
        <v>36</v>
      </c>
      <c r="N3391" t="str">
        <f>IF(AND(PESQUISA!$B$3&lt;&gt;"",OR(PESQUISA!$B$4="TODAS",B3391=PESQUISA!$B$4),ISNUMBER(SEARCH(PESQUISA!$B$3,D3391))),ROW()-1,"")</f>
        <v/>
      </c>
    </row>
    <row r="3392" spans="1:14" x14ac:dyDescent="0.3">
      <c r="A3392" t="s">
        <v>10253</v>
      </c>
      <c r="B3392" t="s">
        <v>29</v>
      </c>
      <c r="C3392" t="s">
        <v>10254</v>
      </c>
      <c r="D3392" t="s">
        <v>10255</v>
      </c>
      <c r="E3392" t="s">
        <v>32</v>
      </c>
      <c r="F3392" s="7">
        <v>239.78</v>
      </c>
      <c r="G3392" t="s">
        <v>33</v>
      </c>
      <c r="H3392" t="s">
        <v>34</v>
      </c>
      <c r="I3392" t="s">
        <v>10039</v>
      </c>
      <c r="L3392" s="8">
        <v>0</v>
      </c>
      <c r="M3392" t="s">
        <v>36</v>
      </c>
      <c r="N3392" t="str">
        <f>IF(AND(PESQUISA!$B$3&lt;&gt;"",OR(PESQUISA!$B$4="TODAS",B3392=PESQUISA!$B$4),ISNUMBER(SEARCH(PESQUISA!$B$3,D3392))),ROW()-1,"")</f>
        <v/>
      </c>
    </row>
    <row r="3393" spans="1:14" x14ac:dyDescent="0.3">
      <c r="A3393" t="s">
        <v>10256</v>
      </c>
      <c r="B3393" t="s">
        <v>29</v>
      </c>
      <c r="C3393" t="s">
        <v>10257</v>
      </c>
      <c r="D3393" t="s">
        <v>10258</v>
      </c>
      <c r="E3393" t="s">
        <v>32</v>
      </c>
      <c r="F3393" s="7">
        <v>341.47</v>
      </c>
      <c r="G3393" t="s">
        <v>33</v>
      </c>
      <c r="H3393" t="s">
        <v>34</v>
      </c>
      <c r="I3393" t="s">
        <v>10039</v>
      </c>
      <c r="L3393" s="8">
        <v>0</v>
      </c>
      <c r="M3393" t="s">
        <v>36</v>
      </c>
      <c r="N3393" t="str">
        <f>IF(AND(PESQUISA!$B$3&lt;&gt;"",OR(PESQUISA!$B$4="TODAS",B3393=PESQUISA!$B$4),ISNUMBER(SEARCH(PESQUISA!$B$3,D3393))),ROW()-1,"")</f>
        <v/>
      </c>
    </row>
    <row r="3394" spans="1:14" x14ac:dyDescent="0.3">
      <c r="A3394" t="s">
        <v>10259</v>
      </c>
      <c r="B3394" t="s">
        <v>29</v>
      </c>
      <c r="C3394" t="s">
        <v>10260</v>
      </c>
      <c r="D3394" t="s">
        <v>10261</v>
      </c>
      <c r="E3394" t="s">
        <v>32</v>
      </c>
      <c r="F3394" s="7">
        <v>310.97000000000003</v>
      </c>
      <c r="G3394" t="s">
        <v>33</v>
      </c>
      <c r="H3394" t="s">
        <v>34</v>
      </c>
      <c r="I3394" t="s">
        <v>10039</v>
      </c>
      <c r="L3394" s="8">
        <v>0</v>
      </c>
      <c r="M3394" t="s">
        <v>36</v>
      </c>
      <c r="N3394" t="str">
        <f>IF(AND(PESQUISA!$B$3&lt;&gt;"",OR(PESQUISA!$B$4="TODAS",B3394=PESQUISA!$B$4),ISNUMBER(SEARCH(PESQUISA!$B$3,D3394))),ROW()-1,"")</f>
        <v/>
      </c>
    </row>
    <row r="3395" spans="1:14" x14ac:dyDescent="0.3">
      <c r="A3395" t="s">
        <v>10262</v>
      </c>
      <c r="B3395" t="s">
        <v>29</v>
      </c>
      <c r="C3395" t="s">
        <v>10263</v>
      </c>
      <c r="D3395" t="s">
        <v>10264</v>
      </c>
      <c r="E3395" t="s">
        <v>32</v>
      </c>
      <c r="F3395" s="7">
        <v>556.59</v>
      </c>
      <c r="G3395" t="s">
        <v>33</v>
      </c>
      <c r="H3395" t="s">
        <v>34</v>
      </c>
      <c r="I3395" t="s">
        <v>10039</v>
      </c>
      <c r="L3395" s="8">
        <v>0</v>
      </c>
      <c r="M3395" t="s">
        <v>36</v>
      </c>
      <c r="N3395" t="str">
        <f>IF(AND(PESQUISA!$B$3&lt;&gt;"",OR(PESQUISA!$B$4="TODAS",B3395=PESQUISA!$B$4),ISNUMBER(SEARCH(PESQUISA!$B$3,D3395))),ROW()-1,"")</f>
        <v/>
      </c>
    </row>
    <row r="3396" spans="1:14" x14ac:dyDescent="0.3">
      <c r="A3396" t="s">
        <v>10265</v>
      </c>
      <c r="B3396" t="s">
        <v>29</v>
      </c>
      <c r="C3396" t="s">
        <v>10266</v>
      </c>
      <c r="D3396" t="s">
        <v>10267</v>
      </c>
      <c r="E3396" t="s">
        <v>32</v>
      </c>
      <c r="F3396" s="7">
        <v>463.46</v>
      </c>
      <c r="G3396" t="s">
        <v>33</v>
      </c>
      <c r="H3396" t="s">
        <v>34</v>
      </c>
      <c r="I3396" t="s">
        <v>10039</v>
      </c>
      <c r="L3396" s="8">
        <v>0</v>
      </c>
      <c r="M3396" t="s">
        <v>36</v>
      </c>
      <c r="N3396" t="str">
        <f>IF(AND(PESQUISA!$B$3&lt;&gt;"",OR(PESQUISA!$B$4="TODAS",B3396=PESQUISA!$B$4),ISNUMBER(SEARCH(PESQUISA!$B$3,D3396))),ROW()-1,"")</f>
        <v/>
      </c>
    </row>
    <row r="3397" spans="1:14" x14ac:dyDescent="0.3">
      <c r="A3397" t="s">
        <v>10268</v>
      </c>
      <c r="B3397" t="s">
        <v>29</v>
      </c>
      <c r="C3397" t="s">
        <v>10269</v>
      </c>
      <c r="D3397" t="s">
        <v>10270</v>
      </c>
      <c r="E3397" t="s">
        <v>32</v>
      </c>
      <c r="F3397" s="7">
        <v>230.88</v>
      </c>
      <c r="G3397" t="s">
        <v>33</v>
      </c>
      <c r="H3397" t="s">
        <v>34</v>
      </c>
      <c r="I3397" t="s">
        <v>10039</v>
      </c>
      <c r="L3397" s="8">
        <v>0</v>
      </c>
      <c r="M3397" t="s">
        <v>36</v>
      </c>
      <c r="N3397" t="str">
        <f>IF(AND(PESQUISA!$B$3&lt;&gt;"",OR(PESQUISA!$B$4="TODAS",B3397=PESQUISA!$B$4),ISNUMBER(SEARCH(PESQUISA!$B$3,D3397))),ROW()-1,"")</f>
        <v/>
      </c>
    </row>
    <row r="3398" spans="1:14" x14ac:dyDescent="0.3">
      <c r="A3398" t="s">
        <v>10271</v>
      </c>
      <c r="B3398" t="s">
        <v>29</v>
      </c>
      <c r="C3398" t="s">
        <v>10272</v>
      </c>
      <c r="D3398" t="s">
        <v>10273</v>
      </c>
      <c r="E3398" t="s">
        <v>32</v>
      </c>
      <c r="F3398" s="7">
        <v>279.08999999999997</v>
      </c>
      <c r="G3398" t="s">
        <v>33</v>
      </c>
      <c r="H3398" t="s">
        <v>34</v>
      </c>
      <c r="I3398" t="s">
        <v>10039</v>
      </c>
      <c r="L3398" s="8">
        <v>0</v>
      </c>
      <c r="M3398" t="s">
        <v>36</v>
      </c>
      <c r="N3398" t="str">
        <f>IF(AND(PESQUISA!$B$3&lt;&gt;"",OR(PESQUISA!$B$4="TODAS",B3398=PESQUISA!$B$4),ISNUMBER(SEARCH(PESQUISA!$B$3,D3398))),ROW()-1,"")</f>
        <v/>
      </c>
    </row>
    <row r="3399" spans="1:14" x14ac:dyDescent="0.3">
      <c r="A3399" t="s">
        <v>10274</v>
      </c>
      <c r="B3399" t="s">
        <v>29</v>
      </c>
      <c r="C3399" t="s">
        <v>10275</v>
      </c>
      <c r="D3399" t="s">
        <v>10276</v>
      </c>
      <c r="E3399" t="s">
        <v>32</v>
      </c>
      <c r="F3399" s="7">
        <v>248.13</v>
      </c>
      <c r="G3399" t="s">
        <v>33</v>
      </c>
      <c r="H3399" t="s">
        <v>34</v>
      </c>
      <c r="I3399" t="s">
        <v>10039</v>
      </c>
      <c r="L3399" s="8">
        <v>0</v>
      </c>
      <c r="M3399" t="s">
        <v>36</v>
      </c>
      <c r="N3399" t="str">
        <f>IF(AND(PESQUISA!$B$3&lt;&gt;"",OR(PESQUISA!$B$4="TODAS",B3399=PESQUISA!$B$4),ISNUMBER(SEARCH(PESQUISA!$B$3,D3399))),ROW()-1,"")</f>
        <v/>
      </c>
    </row>
    <row r="3400" spans="1:14" x14ac:dyDescent="0.3">
      <c r="A3400" t="s">
        <v>10277</v>
      </c>
      <c r="B3400" t="s">
        <v>29</v>
      </c>
      <c r="C3400" t="s">
        <v>10278</v>
      </c>
      <c r="D3400" t="s">
        <v>10279</v>
      </c>
      <c r="E3400" t="s">
        <v>32</v>
      </c>
      <c r="F3400" s="7">
        <v>355.72</v>
      </c>
      <c r="G3400" t="s">
        <v>33</v>
      </c>
      <c r="H3400" t="s">
        <v>34</v>
      </c>
      <c r="I3400" t="s">
        <v>10039</v>
      </c>
      <c r="L3400" s="8">
        <v>0</v>
      </c>
      <c r="M3400" t="s">
        <v>36</v>
      </c>
      <c r="N3400" t="str">
        <f>IF(AND(PESQUISA!$B$3&lt;&gt;"",OR(PESQUISA!$B$4="TODAS",B3400=PESQUISA!$B$4),ISNUMBER(SEARCH(PESQUISA!$B$3,D3400))),ROW()-1,"")</f>
        <v/>
      </c>
    </row>
    <row r="3401" spans="1:14" x14ac:dyDescent="0.3">
      <c r="A3401" t="s">
        <v>10280</v>
      </c>
      <c r="B3401" t="s">
        <v>29</v>
      </c>
      <c r="C3401" t="s">
        <v>10281</v>
      </c>
      <c r="D3401" t="s">
        <v>10282</v>
      </c>
      <c r="E3401" t="s">
        <v>32</v>
      </c>
      <c r="F3401" s="7">
        <v>325.76</v>
      </c>
      <c r="G3401" t="s">
        <v>33</v>
      </c>
      <c r="H3401" t="s">
        <v>34</v>
      </c>
      <c r="I3401" t="s">
        <v>10039</v>
      </c>
      <c r="L3401" s="8">
        <v>0</v>
      </c>
      <c r="M3401" t="s">
        <v>36</v>
      </c>
      <c r="N3401" t="str">
        <f>IF(AND(PESQUISA!$B$3&lt;&gt;"",OR(PESQUISA!$B$4="TODAS",B3401=PESQUISA!$B$4),ISNUMBER(SEARCH(PESQUISA!$B$3,D3401))),ROW()-1,"")</f>
        <v/>
      </c>
    </row>
    <row r="3402" spans="1:14" x14ac:dyDescent="0.3">
      <c r="A3402" t="s">
        <v>10283</v>
      </c>
      <c r="B3402" t="s">
        <v>29</v>
      </c>
      <c r="C3402" t="s">
        <v>10284</v>
      </c>
      <c r="D3402" t="s">
        <v>10285</v>
      </c>
      <c r="E3402" t="s">
        <v>32</v>
      </c>
      <c r="F3402" s="7">
        <v>509.8</v>
      </c>
      <c r="G3402" t="s">
        <v>33</v>
      </c>
      <c r="H3402" t="s">
        <v>34</v>
      </c>
      <c r="I3402" t="s">
        <v>10039</v>
      </c>
      <c r="L3402" s="8">
        <v>0</v>
      </c>
      <c r="M3402" t="s">
        <v>36</v>
      </c>
      <c r="N3402" t="str">
        <f>IF(AND(PESQUISA!$B$3&lt;&gt;"",OR(PESQUISA!$B$4="TODAS",B3402=PESQUISA!$B$4),ISNUMBER(SEARCH(PESQUISA!$B$3,D3402))),ROW()-1,"")</f>
        <v/>
      </c>
    </row>
    <row r="3403" spans="1:14" x14ac:dyDescent="0.3">
      <c r="A3403" t="s">
        <v>10286</v>
      </c>
      <c r="B3403" t="s">
        <v>29</v>
      </c>
      <c r="C3403" t="s">
        <v>10287</v>
      </c>
      <c r="D3403" t="s">
        <v>10288</v>
      </c>
      <c r="E3403" t="s">
        <v>32</v>
      </c>
      <c r="F3403" s="7">
        <v>423.11</v>
      </c>
      <c r="G3403" t="s">
        <v>33</v>
      </c>
      <c r="H3403" t="s">
        <v>34</v>
      </c>
      <c r="I3403" t="s">
        <v>10039</v>
      </c>
      <c r="L3403" s="8">
        <v>0</v>
      </c>
      <c r="M3403" t="s">
        <v>36</v>
      </c>
      <c r="N3403" t="str">
        <f>IF(AND(PESQUISA!$B$3&lt;&gt;"",OR(PESQUISA!$B$4="TODAS",B3403=PESQUISA!$B$4),ISNUMBER(SEARCH(PESQUISA!$B$3,D3403))),ROW()-1,"")</f>
        <v/>
      </c>
    </row>
    <row r="3404" spans="1:14" x14ac:dyDescent="0.3">
      <c r="A3404" t="s">
        <v>10289</v>
      </c>
      <c r="B3404" t="s">
        <v>29</v>
      </c>
      <c r="C3404" t="s">
        <v>10290</v>
      </c>
      <c r="D3404" t="s">
        <v>10291</v>
      </c>
      <c r="E3404" t="s">
        <v>32</v>
      </c>
      <c r="F3404" s="7">
        <v>226.95</v>
      </c>
      <c r="G3404" t="s">
        <v>33</v>
      </c>
      <c r="H3404" t="s">
        <v>34</v>
      </c>
      <c r="I3404" t="s">
        <v>10039</v>
      </c>
      <c r="L3404" s="8">
        <v>0</v>
      </c>
      <c r="M3404" t="s">
        <v>36</v>
      </c>
      <c r="N3404" t="str">
        <f>IF(AND(PESQUISA!$B$3&lt;&gt;"",OR(PESQUISA!$B$4="TODAS",B3404=PESQUISA!$B$4),ISNUMBER(SEARCH(PESQUISA!$B$3,D3404))),ROW()-1,"")</f>
        <v/>
      </c>
    </row>
    <row r="3405" spans="1:14" x14ac:dyDescent="0.3">
      <c r="A3405" t="s">
        <v>10292</v>
      </c>
      <c r="B3405" t="s">
        <v>29</v>
      </c>
      <c r="C3405" t="s">
        <v>10293</v>
      </c>
      <c r="D3405" t="s">
        <v>10294</v>
      </c>
      <c r="E3405" t="s">
        <v>32</v>
      </c>
      <c r="F3405" s="7">
        <v>277.5</v>
      </c>
      <c r="G3405" t="s">
        <v>33</v>
      </c>
      <c r="H3405" t="s">
        <v>34</v>
      </c>
      <c r="I3405" t="s">
        <v>10039</v>
      </c>
      <c r="L3405" s="8">
        <v>0</v>
      </c>
      <c r="M3405" t="s">
        <v>36</v>
      </c>
      <c r="N3405" t="str">
        <f>IF(AND(PESQUISA!$B$3&lt;&gt;"",OR(PESQUISA!$B$4="TODAS",B3405=PESQUISA!$B$4),ISNUMBER(SEARCH(PESQUISA!$B$3,D3405))),ROW()-1,"")</f>
        <v/>
      </c>
    </row>
    <row r="3406" spans="1:14" x14ac:dyDescent="0.3">
      <c r="A3406" t="s">
        <v>10295</v>
      </c>
      <c r="B3406" t="s">
        <v>29</v>
      </c>
      <c r="C3406" t="s">
        <v>10296</v>
      </c>
      <c r="D3406" t="s">
        <v>10297</v>
      </c>
      <c r="E3406" t="s">
        <v>32</v>
      </c>
      <c r="F3406" s="7">
        <v>246.48</v>
      </c>
      <c r="G3406" t="s">
        <v>33</v>
      </c>
      <c r="H3406" t="s">
        <v>34</v>
      </c>
      <c r="I3406" t="s">
        <v>10039</v>
      </c>
      <c r="L3406" s="8">
        <v>0</v>
      </c>
      <c r="M3406" t="s">
        <v>36</v>
      </c>
      <c r="N3406" t="str">
        <f>IF(AND(PESQUISA!$B$3&lt;&gt;"",OR(PESQUISA!$B$4="TODAS",B3406=PESQUISA!$B$4),ISNUMBER(SEARCH(PESQUISA!$B$3,D3406))),ROW()-1,"")</f>
        <v/>
      </c>
    </row>
    <row r="3407" spans="1:14" x14ac:dyDescent="0.3">
      <c r="A3407" t="s">
        <v>10298</v>
      </c>
      <c r="B3407" t="s">
        <v>29</v>
      </c>
      <c r="C3407" t="s">
        <v>10299</v>
      </c>
      <c r="D3407" t="s">
        <v>10300</v>
      </c>
      <c r="E3407" t="s">
        <v>32</v>
      </c>
      <c r="F3407" s="7">
        <v>343.57</v>
      </c>
      <c r="G3407" t="s">
        <v>33</v>
      </c>
      <c r="H3407" t="s">
        <v>34</v>
      </c>
      <c r="I3407" t="s">
        <v>10039</v>
      </c>
      <c r="L3407" s="8">
        <v>0</v>
      </c>
      <c r="M3407" t="s">
        <v>36</v>
      </c>
      <c r="N3407" t="str">
        <f>IF(AND(PESQUISA!$B$3&lt;&gt;"",OR(PESQUISA!$B$4="TODAS",B3407=PESQUISA!$B$4),ISNUMBER(SEARCH(PESQUISA!$B$3,D3407))),ROW()-1,"")</f>
        <v/>
      </c>
    </row>
    <row r="3408" spans="1:14" x14ac:dyDescent="0.3">
      <c r="A3408" t="s">
        <v>10301</v>
      </c>
      <c r="B3408" t="s">
        <v>29</v>
      </c>
      <c r="C3408" t="s">
        <v>10302</v>
      </c>
      <c r="D3408" t="s">
        <v>10303</v>
      </c>
      <c r="E3408" t="s">
        <v>32</v>
      </c>
      <c r="F3408" s="7">
        <v>315.51</v>
      </c>
      <c r="G3408" t="s">
        <v>33</v>
      </c>
      <c r="H3408" t="s">
        <v>34</v>
      </c>
      <c r="I3408" t="s">
        <v>10039</v>
      </c>
      <c r="L3408" s="8">
        <v>0</v>
      </c>
      <c r="M3408" t="s">
        <v>36</v>
      </c>
      <c r="N3408" t="str">
        <f>IF(AND(PESQUISA!$B$3&lt;&gt;"",OR(PESQUISA!$B$4="TODAS",B3408=PESQUISA!$B$4),ISNUMBER(SEARCH(PESQUISA!$B$3,D3408))),ROW()-1,"")</f>
        <v/>
      </c>
    </row>
    <row r="3409" spans="1:14" x14ac:dyDescent="0.3">
      <c r="A3409" t="s">
        <v>10304</v>
      </c>
      <c r="B3409" t="s">
        <v>29</v>
      </c>
      <c r="C3409" t="s">
        <v>10305</v>
      </c>
      <c r="D3409" t="s">
        <v>10306</v>
      </c>
      <c r="E3409" t="s">
        <v>32</v>
      </c>
      <c r="F3409" s="7">
        <v>518.4</v>
      </c>
      <c r="G3409" t="s">
        <v>33</v>
      </c>
      <c r="H3409" t="s">
        <v>34</v>
      </c>
      <c r="I3409" t="s">
        <v>10039</v>
      </c>
      <c r="L3409" s="8">
        <v>0</v>
      </c>
      <c r="M3409" t="s">
        <v>36</v>
      </c>
      <c r="N3409" t="str">
        <f>IF(AND(PESQUISA!$B$3&lt;&gt;"",OR(PESQUISA!$B$4="TODAS",B3409=PESQUISA!$B$4),ISNUMBER(SEARCH(PESQUISA!$B$3,D3409))),ROW()-1,"")</f>
        <v/>
      </c>
    </row>
    <row r="3410" spans="1:14" x14ac:dyDescent="0.3">
      <c r="A3410" t="s">
        <v>10307</v>
      </c>
      <c r="B3410" t="s">
        <v>29</v>
      </c>
      <c r="C3410" t="s">
        <v>10308</v>
      </c>
      <c r="D3410" t="s">
        <v>10309</v>
      </c>
      <c r="E3410" t="s">
        <v>32</v>
      </c>
      <c r="F3410" s="7">
        <v>441.84</v>
      </c>
      <c r="G3410" t="s">
        <v>33</v>
      </c>
      <c r="H3410" t="s">
        <v>34</v>
      </c>
      <c r="I3410" t="s">
        <v>10039</v>
      </c>
      <c r="L3410" s="8">
        <v>0</v>
      </c>
      <c r="M3410" t="s">
        <v>36</v>
      </c>
      <c r="N3410" t="str">
        <f>IF(AND(PESQUISA!$B$3&lt;&gt;"",OR(PESQUISA!$B$4="TODAS",B3410=PESQUISA!$B$4),ISNUMBER(SEARCH(PESQUISA!$B$3,D3410))),ROW()-1,"")</f>
        <v/>
      </c>
    </row>
    <row r="3411" spans="1:14" x14ac:dyDescent="0.3">
      <c r="A3411" t="s">
        <v>10310</v>
      </c>
      <c r="B3411" t="s">
        <v>29</v>
      </c>
      <c r="C3411" t="s">
        <v>10311</v>
      </c>
      <c r="D3411" t="s">
        <v>10312</v>
      </c>
      <c r="E3411" t="s">
        <v>32</v>
      </c>
      <c r="F3411" s="7">
        <v>234.46</v>
      </c>
      <c r="G3411" t="s">
        <v>33</v>
      </c>
      <c r="H3411" t="s">
        <v>34</v>
      </c>
      <c r="I3411" t="s">
        <v>10039</v>
      </c>
      <c r="L3411" s="8">
        <v>0</v>
      </c>
      <c r="M3411" t="s">
        <v>36</v>
      </c>
      <c r="N3411" t="str">
        <f>IF(AND(PESQUISA!$B$3&lt;&gt;"",OR(PESQUISA!$B$4="TODAS",B3411=PESQUISA!$B$4),ISNUMBER(SEARCH(PESQUISA!$B$3,D3411))),ROW()-1,"")</f>
        <v/>
      </c>
    </row>
    <row r="3412" spans="1:14" x14ac:dyDescent="0.3">
      <c r="A3412" t="s">
        <v>10313</v>
      </c>
      <c r="B3412" t="s">
        <v>29</v>
      </c>
      <c r="C3412" t="s">
        <v>10314</v>
      </c>
      <c r="D3412" t="s">
        <v>10315</v>
      </c>
      <c r="E3412" t="s">
        <v>32</v>
      </c>
      <c r="F3412" s="7">
        <v>283.36</v>
      </c>
      <c r="G3412" t="s">
        <v>33</v>
      </c>
      <c r="H3412" t="s">
        <v>34</v>
      </c>
      <c r="I3412" t="s">
        <v>10039</v>
      </c>
      <c r="L3412" s="8">
        <v>0</v>
      </c>
      <c r="M3412" t="s">
        <v>36</v>
      </c>
      <c r="N3412" t="str">
        <f>IF(AND(PESQUISA!$B$3&lt;&gt;"",OR(PESQUISA!$B$4="TODAS",B3412=PESQUISA!$B$4),ISNUMBER(SEARCH(PESQUISA!$B$3,D3412))),ROW()-1,"")</f>
        <v/>
      </c>
    </row>
    <row r="3413" spans="1:14" x14ac:dyDescent="0.3">
      <c r="A3413" t="s">
        <v>10316</v>
      </c>
      <c r="B3413" t="s">
        <v>29</v>
      </c>
      <c r="C3413" t="s">
        <v>10317</v>
      </c>
      <c r="D3413" t="s">
        <v>10318</v>
      </c>
      <c r="E3413" t="s">
        <v>32</v>
      </c>
      <c r="F3413" s="7">
        <v>253.35</v>
      </c>
      <c r="G3413" t="s">
        <v>33</v>
      </c>
      <c r="H3413" t="s">
        <v>34</v>
      </c>
      <c r="I3413" t="s">
        <v>10039</v>
      </c>
      <c r="L3413" s="8">
        <v>0</v>
      </c>
      <c r="M3413" t="s">
        <v>36</v>
      </c>
      <c r="N3413" t="str">
        <f>IF(AND(PESQUISA!$B$3&lt;&gt;"",OR(PESQUISA!$B$4="TODAS",B3413=PESQUISA!$B$4),ISNUMBER(SEARCH(PESQUISA!$B$3,D3413))),ROW()-1,"")</f>
        <v/>
      </c>
    </row>
    <row r="3414" spans="1:14" x14ac:dyDescent="0.3">
      <c r="A3414" t="s">
        <v>10319</v>
      </c>
      <c r="B3414" t="s">
        <v>29</v>
      </c>
      <c r="C3414" t="s">
        <v>10320</v>
      </c>
      <c r="D3414" t="s">
        <v>10321</v>
      </c>
      <c r="E3414" t="s">
        <v>32</v>
      </c>
      <c r="F3414" s="7">
        <v>354.1</v>
      </c>
      <c r="G3414" t="s">
        <v>33</v>
      </c>
      <c r="H3414" t="s">
        <v>34</v>
      </c>
      <c r="I3414" t="s">
        <v>10039</v>
      </c>
      <c r="L3414" s="8">
        <v>0</v>
      </c>
      <c r="M3414" t="s">
        <v>36</v>
      </c>
      <c r="N3414" t="str">
        <f>IF(AND(PESQUISA!$B$3&lt;&gt;"",OR(PESQUISA!$B$4="TODAS",B3414=PESQUISA!$B$4),ISNUMBER(SEARCH(PESQUISA!$B$3,D3414))),ROW()-1,"")</f>
        <v/>
      </c>
    </row>
    <row r="3415" spans="1:14" x14ac:dyDescent="0.3">
      <c r="A3415" t="s">
        <v>10322</v>
      </c>
      <c r="B3415" t="s">
        <v>29</v>
      </c>
      <c r="C3415" t="s">
        <v>10323</v>
      </c>
      <c r="D3415" t="s">
        <v>10324</v>
      </c>
      <c r="E3415" t="s">
        <v>32</v>
      </c>
      <c r="F3415" s="7">
        <v>327.45</v>
      </c>
      <c r="G3415" t="s">
        <v>33</v>
      </c>
      <c r="H3415" t="s">
        <v>34</v>
      </c>
      <c r="I3415" t="s">
        <v>10039</v>
      </c>
      <c r="L3415" s="8">
        <v>0</v>
      </c>
      <c r="M3415" t="s">
        <v>36</v>
      </c>
      <c r="N3415" t="str">
        <f>IF(AND(PESQUISA!$B$3&lt;&gt;"",OR(PESQUISA!$B$4="TODAS",B3415=PESQUISA!$B$4),ISNUMBER(SEARCH(PESQUISA!$B$3,D3415))),ROW()-1,"")</f>
        <v/>
      </c>
    </row>
    <row r="3416" spans="1:14" x14ac:dyDescent="0.3">
      <c r="A3416" t="s">
        <v>10325</v>
      </c>
      <c r="B3416" t="s">
        <v>29</v>
      </c>
      <c r="C3416" t="s">
        <v>10326</v>
      </c>
      <c r="D3416" t="s">
        <v>10327</v>
      </c>
      <c r="E3416" t="s">
        <v>32</v>
      </c>
      <c r="F3416" s="7">
        <v>517.12</v>
      </c>
      <c r="G3416" t="s">
        <v>33</v>
      </c>
      <c r="H3416" t="s">
        <v>34</v>
      </c>
      <c r="I3416" t="s">
        <v>10039</v>
      </c>
      <c r="L3416" s="8">
        <v>0</v>
      </c>
      <c r="M3416" t="s">
        <v>36</v>
      </c>
      <c r="N3416" t="str">
        <f>IF(AND(PESQUISA!$B$3&lt;&gt;"",OR(PESQUISA!$B$4="TODAS",B3416=PESQUISA!$B$4),ISNUMBER(SEARCH(PESQUISA!$B$3,D3416))),ROW()-1,"")</f>
        <v/>
      </c>
    </row>
    <row r="3417" spans="1:14" x14ac:dyDescent="0.3">
      <c r="A3417" t="s">
        <v>10328</v>
      </c>
      <c r="B3417" t="s">
        <v>29</v>
      </c>
      <c r="C3417" t="s">
        <v>10329</v>
      </c>
      <c r="D3417" t="s">
        <v>10330</v>
      </c>
      <c r="E3417" t="s">
        <v>32</v>
      </c>
      <c r="F3417" s="7">
        <v>436.28</v>
      </c>
      <c r="G3417" t="s">
        <v>33</v>
      </c>
      <c r="H3417" t="s">
        <v>34</v>
      </c>
      <c r="I3417" t="s">
        <v>10039</v>
      </c>
      <c r="L3417" s="8">
        <v>0</v>
      </c>
      <c r="M3417" t="s">
        <v>36</v>
      </c>
      <c r="N3417" t="str">
        <f>IF(AND(PESQUISA!$B$3&lt;&gt;"",OR(PESQUISA!$B$4="TODAS",B3417=PESQUISA!$B$4),ISNUMBER(SEARCH(PESQUISA!$B$3,D3417))),ROW()-1,"")</f>
        <v/>
      </c>
    </row>
    <row r="3418" spans="1:14" x14ac:dyDescent="0.3">
      <c r="A3418" t="s">
        <v>10331</v>
      </c>
      <c r="B3418" t="s">
        <v>29</v>
      </c>
      <c r="C3418" t="s">
        <v>10332</v>
      </c>
      <c r="D3418" t="s">
        <v>10333</v>
      </c>
      <c r="E3418" t="s">
        <v>376</v>
      </c>
      <c r="F3418" s="7">
        <v>4.42</v>
      </c>
      <c r="G3418" t="s">
        <v>33</v>
      </c>
      <c r="H3418" t="s">
        <v>34</v>
      </c>
      <c r="I3418" t="s">
        <v>10334</v>
      </c>
      <c r="L3418" s="8">
        <v>0.49320000000000003</v>
      </c>
      <c r="M3418" t="s">
        <v>36</v>
      </c>
      <c r="N3418" t="str">
        <f>IF(AND(PESQUISA!$B$3&lt;&gt;"",OR(PESQUISA!$B$4="TODAS",B3418=PESQUISA!$B$4),ISNUMBER(SEARCH(PESQUISA!$B$3,D3418))),ROW()-1,"")</f>
        <v/>
      </c>
    </row>
    <row r="3419" spans="1:14" x14ac:dyDescent="0.3">
      <c r="A3419" t="s">
        <v>10335</v>
      </c>
      <c r="B3419" t="s">
        <v>29</v>
      </c>
      <c r="C3419" t="s">
        <v>10336</v>
      </c>
      <c r="D3419" t="s">
        <v>10337</v>
      </c>
      <c r="E3419" t="s">
        <v>376</v>
      </c>
      <c r="F3419" s="7">
        <v>3.81</v>
      </c>
      <c r="G3419" t="s">
        <v>33</v>
      </c>
      <c r="H3419" t="s">
        <v>34</v>
      </c>
      <c r="I3419" t="s">
        <v>10334</v>
      </c>
      <c r="L3419" s="8">
        <v>0.4829</v>
      </c>
      <c r="M3419" t="s">
        <v>36</v>
      </c>
      <c r="N3419" t="str">
        <f>IF(AND(PESQUISA!$B$3&lt;&gt;"",OR(PESQUISA!$B$4="TODAS",B3419=PESQUISA!$B$4),ISNUMBER(SEARCH(PESQUISA!$B$3,D3419))),ROW()-1,"")</f>
        <v/>
      </c>
    </row>
    <row r="3420" spans="1:14" x14ac:dyDescent="0.3">
      <c r="A3420" t="s">
        <v>10338</v>
      </c>
      <c r="B3420" t="s">
        <v>29</v>
      </c>
      <c r="C3420" t="s">
        <v>10339</v>
      </c>
      <c r="D3420" t="s">
        <v>10340</v>
      </c>
      <c r="E3420" t="s">
        <v>376</v>
      </c>
      <c r="F3420" s="7">
        <v>3.74</v>
      </c>
      <c r="G3420" t="s">
        <v>33</v>
      </c>
      <c r="H3420" t="s">
        <v>34</v>
      </c>
      <c r="I3420" t="s">
        <v>10334</v>
      </c>
      <c r="L3420" s="8">
        <v>0.52139999999999997</v>
      </c>
      <c r="M3420" t="s">
        <v>36</v>
      </c>
      <c r="N3420" t="str">
        <f>IF(AND(PESQUISA!$B$3&lt;&gt;"",OR(PESQUISA!$B$4="TODAS",B3420=PESQUISA!$B$4),ISNUMBER(SEARCH(PESQUISA!$B$3,D3420))),ROW()-1,"")</f>
        <v/>
      </c>
    </row>
    <row r="3421" spans="1:14" x14ac:dyDescent="0.3">
      <c r="A3421" t="s">
        <v>10341</v>
      </c>
      <c r="B3421" t="s">
        <v>29</v>
      </c>
      <c r="C3421" t="s">
        <v>10342</v>
      </c>
      <c r="D3421" t="s">
        <v>10343</v>
      </c>
      <c r="E3421" t="s">
        <v>376</v>
      </c>
      <c r="F3421" s="7">
        <v>2.3199999999999998</v>
      </c>
      <c r="G3421" t="s">
        <v>33</v>
      </c>
      <c r="H3421" t="s">
        <v>34</v>
      </c>
      <c r="I3421" t="s">
        <v>10334</v>
      </c>
      <c r="L3421" s="8">
        <v>0.50860000000000005</v>
      </c>
      <c r="M3421" t="s">
        <v>36</v>
      </c>
      <c r="N3421" t="str">
        <f>IF(AND(PESQUISA!$B$3&lt;&gt;"",OR(PESQUISA!$B$4="TODAS",B3421=PESQUISA!$B$4),ISNUMBER(SEARCH(PESQUISA!$B$3,D3421))),ROW()-1,"")</f>
        <v/>
      </c>
    </row>
    <row r="3422" spans="1:14" x14ac:dyDescent="0.3">
      <c r="A3422" t="s">
        <v>10344</v>
      </c>
      <c r="B3422" t="s">
        <v>29</v>
      </c>
      <c r="C3422" t="s">
        <v>10345</v>
      </c>
      <c r="D3422" t="s">
        <v>10346</v>
      </c>
      <c r="E3422" t="s">
        <v>376</v>
      </c>
      <c r="F3422" s="7">
        <v>3.35</v>
      </c>
      <c r="G3422" t="s">
        <v>33</v>
      </c>
      <c r="H3422" t="s">
        <v>34</v>
      </c>
      <c r="I3422" t="s">
        <v>10334</v>
      </c>
      <c r="L3422" s="8">
        <v>0.69550000000000001</v>
      </c>
      <c r="M3422" t="s">
        <v>36</v>
      </c>
      <c r="N3422" t="str">
        <f>IF(AND(PESQUISA!$B$3&lt;&gt;"",OR(PESQUISA!$B$4="TODAS",B3422=PESQUISA!$B$4),ISNUMBER(SEARCH(PESQUISA!$B$3,D3422))),ROW()-1,"")</f>
        <v/>
      </c>
    </row>
    <row r="3423" spans="1:14" x14ac:dyDescent="0.3">
      <c r="A3423" t="s">
        <v>10347</v>
      </c>
      <c r="B3423" t="s">
        <v>29</v>
      </c>
      <c r="C3423" t="s">
        <v>10348</v>
      </c>
      <c r="D3423" t="s">
        <v>10349</v>
      </c>
      <c r="E3423" t="s">
        <v>376</v>
      </c>
      <c r="F3423" s="7">
        <v>14.37</v>
      </c>
      <c r="G3423" t="s">
        <v>33</v>
      </c>
      <c r="H3423" t="s">
        <v>34</v>
      </c>
      <c r="I3423" t="s">
        <v>10334</v>
      </c>
      <c r="L3423" s="8">
        <v>0.36880000000000002</v>
      </c>
      <c r="M3423" t="s">
        <v>36</v>
      </c>
      <c r="N3423" t="str">
        <f>IF(AND(PESQUISA!$B$3&lt;&gt;"",OR(PESQUISA!$B$4="TODAS",B3423=PESQUISA!$B$4),ISNUMBER(SEARCH(PESQUISA!$B$3,D3423))),ROW()-1,"")</f>
        <v/>
      </c>
    </row>
    <row r="3424" spans="1:14" x14ac:dyDescent="0.3">
      <c r="A3424" t="s">
        <v>10350</v>
      </c>
      <c r="B3424" t="s">
        <v>29</v>
      </c>
      <c r="C3424" t="s">
        <v>10351</v>
      </c>
      <c r="D3424" t="s">
        <v>10352</v>
      </c>
      <c r="E3424" t="s">
        <v>376</v>
      </c>
      <c r="F3424" s="7">
        <v>13.76</v>
      </c>
      <c r="G3424" t="s">
        <v>33</v>
      </c>
      <c r="H3424" t="s">
        <v>34</v>
      </c>
      <c r="I3424" t="s">
        <v>10334</v>
      </c>
      <c r="L3424" s="8">
        <v>0.36049999999999999</v>
      </c>
      <c r="M3424" t="s">
        <v>36</v>
      </c>
      <c r="N3424" t="str">
        <f>IF(AND(PESQUISA!$B$3&lt;&gt;"",OR(PESQUISA!$B$4="TODAS",B3424=PESQUISA!$B$4),ISNUMBER(SEARCH(PESQUISA!$B$3,D3424))),ROW()-1,"")</f>
        <v/>
      </c>
    </row>
    <row r="3425" spans="1:14" x14ac:dyDescent="0.3">
      <c r="A3425" t="s">
        <v>10353</v>
      </c>
      <c r="B3425" t="s">
        <v>29</v>
      </c>
      <c r="C3425" t="s">
        <v>10354</v>
      </c>
      <c r="D3425" t="s">
        <v>10355</v>
      </c>
      <c r="E3425" t="s">
        <v>376</v>
      </c>
      <c r="F3425" s="7">
        <v>13.69</v>
      </c>
      <c r="G3425" t="s">
        <v>33</v>
      </c>
      <c r="H3425" t="s">
        <v>34</v>
      </c>
      <c r="I3425" t="s">
        <v>10334</v>
      </c>
      <c r="L3425" s="8">
        <v>0.37030000000000002</v>
      </c>
      <c r="M3425" t="s">
        <v>36</v>
      </c>
      <c r="N3425" t="str">
        <f>IF(AND(PESQUISA!$B$3&lt;&gt;"",OR(PESQUISA!$B$4="TODAS",B3425=PESQUISA!$B$4),ISNUMBER(SEARCH(PESQUISA!$B$3,D3425))),ROW()-1,"")</f>
        <v/>
      </c>
    </row>
    <row r="3426" spans="1:14" x14ac:dyDescent="0.3">
      <c r="A3426" t="s">
        <v>10356</v>
      </c>
      <c r="B3426" t="s">
        <v>29</v>
      </c>
      <c r="C3426" t="s">
        <v>10357</v>
      </c>
      <c r="D3426" t="s">
        <v>10358</v>
      </c>
      <c r="E3426" t="s">
        <v>376</v>
      </c>
      <c r="F3426" s="7">
        <v>12.27</v>
      </c>
      <c r="G3426" t="s">
        <v>33</v>
      </c>
      <c r="H3426" t="s">
        <v>34</v>
      </c>
      <c r="I3426" t="s">
        <v>10334</v>
      </c>
      <c r="L3426" s="8">
        <v>0.35039999999999999</v>
      </c>
      <c r="M3426" t="s">
        <v>36</v>
      </c>
      <c r="N3426" t="str">
        <f>IF(AND(PESQUISA!$B$3&lt;&gt;"",OR(PESQUISA!$B$4="TODAS",B3426=PESQUISA!$B$4),ISNUMBER(SEARCH(PESQUISA!$B$3,D3426))),ROW()-1,"")</f>
        <v/>
      </c>
    </row>
    <row r="3427" spans="1:14" x14ac:dyDescent="0.3">
      <c r="A3427" t="s">
        <v>10359</v>
      </c>
      <c r="B3427" t="s">
        <v>29</v>
      </c>
      <c r="C3427" t="s">
        <v>10360</v>
      </c>
      <c r="D3427" t="s">
        <v>10361</v>
      </c>
      <c r="E3427" t="s">
        <v>376</v>
      </c>
      <c r="F3427" s="7">
        <v>13.3</v>
      </c>
      <c r="G3427" t="s">
        <v>33</v>
      </c>
      <c r="H3427" t="s">
        <v>34</v>
      </c>
      <c r="I3427" t="s">
        <v>10334</v>
      </c>
      <c r="L3427" s="8">
        <v>0.4098</v>
      </c>
      <c r="M3427" t="s">
        <v>36</v>
      </c>
      <c r="N3427" t="str">
        <f>IF(AND(PESQUISA!$B$3&lt;&gt;"",OR(PESQUISA!$B$4="TODAS",B3427=PESQUISA!$B$4),ISNUMBER(SEARCH(PESQUISA!$B$3,D3427))),ROW()-1,"")</f>
        <v/>
      </c>
    </row>
    <row r="3428" spans="1:14" x14ac:dyDescent="0.3">
      <c r="A3428" t="s">
        <v>10362</v>
      </c>
      <c r="B3428" t="s">
        <v>29</v>
      </c>
      <c r="C3428" t="s">
        <v>10363</v>
      </c>
      <c r="D3428" t="s">
        <v>10364</v>
      </c>
      <c r="E3428" t="s">
        <v>376</v>
      </c>
      <c r="F3428" s="7">
        <v>15.11</v>
      </c>
      <c r="G3428" t="s">
        <v>33</v>
      </c>
      <c r="H3428" t="s">
        <v>34</v>
      </c>
      <c r="I3428" t="s">
        <v>10334</v>
      </c>
      <c r="L3428" s="8">
        <v>0.36930000000000002</v>
      </c>
      <c r="M3428" t="s">
        <v>36</v>
      </c>
      <c r="N3428" t="str">
        <f>IF(AND(PESQUISA!$B$3&lt;&gt;"",OR(PESQUISA!$B$4="TODAS",B3428=PESQUISA!$B$4),ISNUMBER(SEARCH(PESQUISA!$B$3,D3428))),ROW()-1,"")</f>
        <v/>
      </c>
    </row>
    <row r="3429" spans="1:14" x14ac:dyDescent="0.3">
      <c r="A3429" t="s">
        <v>10365</v>
      </c>
      <c r="B3429" t="s">
        <v>29</v>
      </c>
      <c r="C3429" t="s">
        <v>10366</v>
      </c>
      <c r="D3429" t="s">
        <v>10367</v>
      </c>
      <c r="E3429" t="s">
        <v>376</v>
      </c>
      <c r="F3429" s="7">
        <v>14.89</v>
      </c>
      <c r="G3429" t="s">
        <v>33</v>
      </c>
      <c r="H3429" t="s">
        <v>34</v>
      </c>
      <c r="I3429" t="s">
        <v>10334</v>
      </c>
      <c r="L3429" s="8">
        <v>0.38150000000000001</v>
      </c>
      <c r="M3429" t="s">
        <v>36</v>
      </c>
      <c r="N3429" t="str">
        <f>IF(AND(PESQUISA!$B$3&lt;&gt;"",OR(PESQUISA!$B$4="TODAS",B3429=PESQUISA!$B$4),ISNUMBER(SEARCH(PESQUISA!$B$3,D3429))),ROW()-1,"")</f>
        <v/>
      </c>
    </row>
    <row r="3430" spans="1:14" x14ac:dyDescent="0.3">
      <c r="A3430" t="s">
        <v>10368</v>
      </c>
      <c r="B3430" t="s">
        <v>29</v>
      </c>
      <c r="C3430" t="s">
        <v>10369</v>
      </c>
      <c r="D3430" t="s">
        <v>10370</v>
      </c>
      <c r="E3430" t="s">
        <v>376</v>
      </c>
      <c r="F3430" s="7">
        <v>14.5</v>
      </c>
      <c r="G3430" t="s">
        <v>33</v>
      </c>
      <c r="H3430" t="s">
        <v>34</v>
      </c>
      <c r="I3430" t="s">
        <v>10334</v>
      </c>
      <c r="L3430" s="8">
        <v>0.3614</v>
      </c>
      <c r="M3430" t="s">
        <v>36</v>
      </c>
      <c r="N3430" t="str">
        <f>IF(AND(PESQUISA!$B$3&lt;&gt;"",OR(PESQUISA!$B$4="TODAS",B3430=PESQUISA!$B$4),ISNUMBER(SEARCH(PESQUISA!$B$3,D3430))),ROW()-1,"")</f>
        <v/>
      </c>
    </row>
    <row r="3431" spans="1:14" x14ac:dyDescent="0.3">
      <c r="A3431" t="s">
        <v>10371</v>
      </c>
      <c r="B3431" t="s">
        <v>29</v>
      </c>
      <c r="C3431" t="s">
        <v>10372</v>
      </c>
      <c r="D3431" t="s">
        <v>10373</v>
      </c>
      <c r="E3431" t="s">
        <v>376</v>
      </c>
      <c r="F3431" s="7">
        <v>14.28</v>
      </c>
      <c r="G3431" t="s">
        <v>33</v>
      </c>
      <c r="H3431" t="s">
        <v>34</v>
      </c>
      <c r="I3431" t="s">
        <v>10334</v>
      </c>
      <c r="L3431" s="8">
        <v>0.37390000000000001</v>
      </c>
      <c r="M3431" t="s">
        <v>36</v>
      </c>
      <c r="N3431" t="str">
        <f>IF(AND(PESQUISA!$B$3&lt;&gt;"",OR(PESQUISA!$B$4="TODAS",B3431=PESQUISA!$B$4),ISNUMBER(SEARCH(PESQUISA!$B$3,D3431))),ROW()-1,"")</f>
        <v/>
      </c>
    </row>
    <row r="3432" spans="1:14" x14ac:dyDescent="0.3">
      <c r="A3432" t="s">
        <v>10374</v>
      </c>
      <c r="B3432" t="s">
        <v>29</v>
      </c>
      <c r="C3432" t="s">
        <v>10375</v>
      </c>
      <c r="D3432" t="s">
        <v>10376</v>
      </c>
      <c r="E3432" t="s">
        <v>376</v>
      </c>
      <c r="F3432" s="7">
        <v>14.43</v>
      </c>
      <c r="G3432" t="s">
        <v>33</v>
      </c>
      <c r="H3432" t="s">
        <v>34</v>
      </c>
      <c r="I3432" t="s">
        <v>10334</v>
      </c>
      <c r="L3432" s="8">
        <v>0.37080000000000002</v>
      </c>
      <c r="M3432" t="s">
        <v>36</v>
      </c>
      <c r="N3432" t="str">
        <f>IF(AND(PESQUISA!$B$3&lt;&gt;"",OR(PESQUISA!$B$4="TODAS",B3432=PESQUISA!$B$4),ISNUMBER(SEARCH(PESQUISA!$B$3,D3432))),ROW()-1,"")</f>
        <v/>
      </c>
    </row>
    <row r="3433" spans="1:14" x14ac:dyDescent="0.3">
      <c r="A3433" t="s">
        <v>10377</v>
      </c>
      <c r="B3433" t="s">
        <v>29</v>
      </c>
      <c r="C3433" t="s">
        <v>10378</v>
      </c>
      <c r="D3433" t="s">
        <v>10379</v>
      </c>
      <c r="E3433" t="s">
        <v>376</v>
      </c>
      <c r="F3433" s="7">
        <v>14.21</v>
      </c>
      <c r="G3433" t="s">
        <v>33</v>
      </c>
      <c r="H3433" t="s">
        <v>34</v>
      </c>
      <c r="I3433" t="s">
        <v>10334</v>
      </c>
      <c r="L3433" s="8">
        <v>0.38350000000000001</v>
      </c>
      <c r="M3433" t="s">
        <v>36</v>
      </c>
      <c r="N3433" t="str">
        <f>IF(AND(PESQUISA!$B$3&lt;&gt;"",OR(PESQUISA!$B$4="TODAS",B3433=PESQUISA!$B$4),ISNUMBER(SEARCH(PESQUISA!$B$3,D3433))),ROW()-1,"")</f>
        <v/>
      </c>
    </row>
    <row r="3434" spans="1:14" x14ac:dyDescent="0.3">
      <c r="A3434" t="s">
        <v>10380</v>
      </c>
      <c r="B3434" t="s">
        <v>29</v>
      </c>
      <c r="C3434" t="s">
        <v>10381</v>
      </c>
      <c r="D3434" t="s">
        <v>10382</v>
      </c>
      <c r="E3434" t="s">
        <v>376</v>
      </c>
      <c r="F3434" s="7">
        <v>13.01</v>
      </c>
      <c r="G3434" t="s">
        <v>33</v>
      </c>
      <c r="H3434" t="s">
        <v>34</v>
      </c>
      <c r="I3434" t="s">
        <v>10334</v>
      </c>
      <c r="L3434" s="8">
        <v>0.35199999999999998</v>
      </c>
      <c r="M3434" t="s">
        <v>36</v>
      </c>
      <c r="N3434" t="str">
        <f>IF(AND(PESQUISA!$B$3&lt;&gt;"",OR(PESQUISA!$B$4="TODAS",B3434=PESQUISA!$B$4),ISNUMBER(SEARCH(PESQUISA!$B$3,D3434))),ROW()-1,"")</f>
        <v/>
      </c>
    </row>
    <row r="3435" spans="1:14" x14ac:dyDescent="0.3">
      <c r="A3435" t="s">
        <v>10383</v>
      </c>
      <c r="B3435" t="s">
        <v>29</v>
      </c>
      <c r="C3435" t="s">
        <v>10384</v>
      </c>
      <c r="D3435" t="s">
        <v>10385</v>
      </c>
      <c r="E3435" t="s">
        <v>376</v>
      </c>
      <c r="F3435" s="7">
        <v>12.79</v>
      </c>
      <c r="G3435" t="s">
        <v>33</v>
      </c>
      <c r="H3435" t="s">
        <v>34</v>
      </c>
      <c r="I3435" t="s">
        <v>10334</v>
      </c>
      <c r="L3435" s="8">
        <v>0.3659</v>
      </c>
      <c r="M3435" t="s">
        <v>36</v>
      </c>
      <c r="N3435" t="str">
        <f>IF(AND(PESQUISA!$B$3&lt;&gt;"",OR(PESQUISA!$B$4="TODAS",B3435=PESQUISA!$B$4),ISNUMBER(SEARCH(PESQUISA!$B$3,D3435))),ROW()-1,"")</f>
        <v/>
      </c>
    </row>
    <row r="3436" spans="1:14" x14ac:dyDescent="0.3">
      <c r="A3436" t="s">
        <v>10386</v>
      </c>
      <c r="B3436" t="s">
        <v>29</v>
      </c>
      <c r="C3436" t="s">
        <v>10387</v>
      </c>
      <c r="D3436" t="s">
        <v>10388</v>
      </c>
      <c r="E3436" t="s">
        <v>376</v>
      </c>
      <c r="F3436" s="7">
        <v>14.04</v>
      </c>
      <c r="G3436" t="s">
        <v>33</v>
      </c>
      <c r="H3436" t="s">
        <v>34</v>
      </c>
      <c r="I3436" t="s">
        <v>10334</v>
      </c>
      <c r="L3436" s="8">
        <v>0.40810000000000002</v>
      </c>
      <c r="M3436" t="s">
        <v>36</v>
      </c>
      <c r="N3436" t="str">
        <f>IF(AND(PESQUISA!$B$3&lt;&gt;"",OR(PESQUISA!$B$4="TODAS",B3436=PESQUISA!$B$4),ISNUMBER(SEARCH(PESQUISA!$B$3,D3436))),ROW()-1,"")</f>
        <v/>
      </c>
    </row>
    <row r="3437" spans="1:14" x14ac:dyDescent="0.3">
      <c r="A3437" t="s">
        <v>10389</v>
      </c>
      <c r="B3437" t="s">
        <v>29</v>
      </c>
      <c r="C3437" t="s">
        <v>10390</v>
      </c>
      <c r="D3437" t="s">
        <v>10391</v>
      </c>
      <c r="E3437" t="s">
        <v>376</v>
      </c>
      <c r="F3437" s="7">
        <v>13.82</v>
      </c>
      <c r="G3437" t="s">
        <v>33</v>
      </c>
      <c r="H3437" t="s">
        <v>34</v>
      </c>
      <c r="I3437" t="s">
        <v>10334</v>
      </c>
      <c r="L3437" s="8">
        <v>0.4219</v>
      </c>
      <c r="M3437" t="s">
        <v>36</v>
      </c>
      <c r="N3437" t="str">
        <f>IF(AND(PESQUISA!$B$3&lt;&gt;"",OR(PESQUISA!$B$4="TODAS",B3437=PESQUISA!$B$4),ISNUMBER(SEARCH(PESQUISA!$B$3,D3437))),ROW()-1,"")</f>
        <v/>
      </c>
    </row>
    <row r="3438" spans="1:14" x14ac:dyDescent="0.3">
      <c r="A3438" t="s">
        <v>10392</v>
      </c>
      <c r="B3438" t="s">
        <v>29</v>
      </c>
      <c r="C3438" t="s">
        <v>10393</v>
      </c>
      <c r="D3438" t="s">
        <v>10394</v>
      </c>
      <c r="E3438" t="s">
        <v>376</v>
      </c>
      <c r="F3438" s="7">
        <v>8.4499999999999993</v>
      </c>
      <c r="G3438" t="s">
        <v>33</v>
      </c>
      <c r="H3438" t="s">
        <v>34</v>
      </c>
      <c r="I3438" t="s">
        <v>10334</v>
      </c>
      <c r="L3438" s="8">
        <v>0.49230000000000002</v>
      </c>
      <c r="M3438" t="s">
        <v>36</v>
      </c>
      <c r="N3438" t="str">
        <f>IF(AND(PESQUISA!$B$3&lt;&gt;"",OR(PESQUISA!$B$4="TODAS",B3438=PESQUISA!$B$4),ISNUMBER(SEARCH(PESQUISA!$B$3,D3438))),ROW()-1,"")</f>
        <v/>
      </c>
    </row>
    <row r="3439" spans="1:14" x14ac:dyDescent="0.3">
      <c r="A3439" t="s">
        <v>10395</v>
      </c>
      <c r="B3439" t="s">
        <v>29</v>
      </c>
      <c r="C3439" t="s">
        <v>10396</v>
      </c>
      <c r="D3439" t="s">
        <v>10397</v>
      </c>
      <c r="E3439" t="s">
        <v>376</v>
      </c>
      <c r="F3439" s="7">
        <v>7.28</v>
      </c>
      <c r="G3439" t="s">
        <v>33</v>
      </c>
      <c r="H3439" t="s">
        <v>34</v>
      </c>
      <c r="I3439" t="s">
        <v>10334</v>
      </c>
      <c r="L3439" s="8">
        <v>0.48349999999999999</v>
      </c>
      <c r="M3439" t="s">
        <v>36</v>
      </c>
      <c r="N3439" t="str">
        <f>IF(AND(PESQUISA!$B$3&lt;&gt;"",OR(PESQUISA!$B$4="TODAS",B3439=PESQUISA!$B$4),ISNUMBER(SEARCH(PESQUISA!$B$3,D3439))),ROW()-1,"")</f>
        <v/>
      </c>
    </row>
    <row r="3440" spans="1:14" x14ac:dyDescent="0.3">
      <c r="A3440" t="s">
        <v>10398</v>
      </c>
      <c r="B3440" t="s">
        <v>29</v>
      </c>
      <c r="C3440" t="s">
        <v>10399</v>
      </c>
      <c r="D3440" t="s">
        <v>10400</v>
      </c>
      <c r="E3440" t="s">
        <v>376</v>
      </c>
      <c r="F3440" s="7">
        <v>7.15</v>
      </c>
      <c r="G3440" t="s">
        <v>33</v>
      </c>
      <c r="H3440" t="s">
        <v>34</v>
      </c>
      <c r="I3440" t="s">
        <v>10334</v>
      </c>
      <c r="L3440" s="8">
        <v>0.52029999999999998</v>
      </c>
      <c r="M3440" t="s">
        <v>36</v>
      </c>
      <c r="N3440" t="str">
        <f>IF(AND(PESQUISA!$B$3&lt;&gt;"",OR(PESQUISA!$B$4="TODAS",B3440=PESQUISA!$B$4),ISNUMBER(SEARCH(PESQUISA!$B$3,D3440))),ROW()-1,"")</f>
        <v/>
      </c>
    </row>
    <row r="3441" spans="1:14" x14ac:dyDescent="0.3">
      <c r="A3441" t="s">
        <v>10401</v>
      </c>
      <c r="B3441" t="s">
        <v>29</v>
      </c>
      <c r="C3441" t="s">
        <v>10402</v>
      </c>
      <c r="D3441" t="s">
        <v>10403</v>
      </c>
      <c r="E3441" t="s">
        <v>376</v>
      </c>
      <c r="F3441" s="7">
        <v>4.47</v>
      </c>
      <c r="G3441" t="s">
        <v>33</v>
      </c>
      <c r="H3441" t="s">
        <v>34</v>
      </c>
      <c r="I3441" t="s">
        <v>10334</v>
      </c>
      <c r="L3441" s="8">
        <v>0.50339999999999996</v>
      </c>
      <c r="M3441" t="s">
        <v>36</v>
      </c>
      <c r="N3441" t="str">
        <f>IF(AND(PESQUISA!$B$3&lt;&gt;"",OR(PESQUISA!$B$4="TODAS",B3441=PESQUISA!$B$4),ISNUMBER(SEARCH(PESQUISA!$B$3,D3441))),ROW()-1,"")</f>
        <v/>
      </c>
    </row>
    <row r="3442" spans="1:14" x14ac:dyDescent="0.3">
      <c r="A3442" t="s">
        <v>10404</v>
      </c>
      <c r="B3442" t="s">
        <v>29</v>
      </c>
      <c r="C3442" t="s">
        <v>10405</v>
      </c>
      <c r="D3442" t="s">
        <v>10406</v>
      </c>
      <c r="E3442" t="s">
        <v>376</v>
      </c>
      <c r="F3442" s="7">
        <v>6.41</v>
      </c>
      <c r="G3442" t="s">
        <v>33</v>
      </c>
      <c r="H3442" t="s">
        <v>34</v>
      </c>
      <c r="I3442" t="s">
        <v>10334</v>
      </c>
      <c r="L3442" s="8">
        <v>0.69579999999999997</v>
      </c>
      <c r="M3442" t="s">
        <v>36</v>
      </c>
      <c r="N3442" t="str">
        <f>IF(AND(PESQUISA!$B$3&lt;&gt;"",OR(PESQUISA!$B$4="TODAS",B3442=PESQUISA!$B$4),ISNUMBER(SEARCH(PESQUISA!$B$3,D3442))),ROW()-1,"")</f>
        <v/>
      </c>
    </row>
    <row r="3443" spans="1:14" x14ac:dyDescent="0.3">
      <c r="A3443" t="s">
        <v>10407</v>
      </c>
      <c r="B3443" t="s">
        <v>29</v>
      </c>
      <c r="C3443" t="s">
        <v>10408</v>
      </c>
      <c r="D3443" t="s">
        <v>10409</v>
      </c>
      <c r="E3443" t="s">
        <v>376</v>
      </c>
      <c r="F3443" s="7">
        <v>18.79</v>
      </c>
      <c r="G3443" t="s">
        <v>33</v>
      </c>
      <c r="H3443" t="s">
        <v>34</v>
      </c>
      <c r="I3443" t="s">
        <v>10334</v>
      </c>
      <c r="L3443" s="8">
        <v>0.39439999999999997</v>
      </c>
      <c r="M3443" t="s">
        <v>36</v>
      </c>
      <c r="N3443" t="str">
        <f>IF(AND(PESQUISA!$B$3&lt;&gt;"",OR(PESQUISA!$B$4="TODAS",B3443=PESQUISA!$B$4),ISNUMBER(SEARCH(PESQUISA!$B$3,D3443))),ROW()-1,"")</f>
        <v/>
      </c>
    </row>
    <row r="3444" spans="1:14" x14ac:dyDescent="0.3">
      <c r="A3444" t="s">
        <v>10410</v>
      </c>
      <c r="B3444" t="s">
        <v>29</v>
      </c>
      <c r="C3444" t="s">
        <v>10411</v>
      </c>
      <c r="D3444" t="s">
        <v>10412</v>
      </c>
      <c r="E3444" t="s">
        <v>376</v>
      </c>
      <c r="F3444" s="7">
        <v>17.62</v>
      </c>
      <c r="G3444" t="s">
        <v>33</v>
      </c>
      <c r="H3444" t="s">
        <v>34</v>
      </c>
      <c r="I3444" t="s">
        <v>10334</v>
      </c>
      <c r="L3444" s="8">
        <v>0.38419999999999999</v>
      </c>
      <c r="M3444" t="s">
        <v>36</v>
      </c>
      <c r="N3444" t="str">
        <f>IF(AND(PESQUISA!$B$3&lt;&gt;"",OR(PESQUISA!$B$4="TODAS",B3444=PESQUISA!$B$4),ISNUMBER(SEARCH(PESQUISA!$B$3,D3444))),ROW()-1,"")</f>
        <v/>
      </c>
    </row>
    <row r="3445" spans="1:14" x14ac:dyDescent="0.3">
      <c r="A3445" t="s">
        <v>10413</v>
      </c>
      <c r="B3445" t="s">
        <v>29</v>
      </c>
      <c r="C3445" t="s">
        <v>10414</v>
      </c>
      <c r="D3445" t="s">
        <v>10415</v>
      </c>
      <c r="E3445" t="s">
        <v>376</v>
      </c>
      <c r="F3445" s="7">
        <v>17.489999999999998</v>
      </c>
      <c r="G3445" t="s">
        <v>33</v>
      </c>
      <c r="H3445" t="s">
        <v>34</v>
      </c>
      <c r="I3445" t="s">
        <v>10334</v>
      </c>
      <c r="L3445" s="8">
        <v>0.39850000000000002</v>
      </c>
      <c r="M3445" t="s">
        <v>36</v>
      </c>
      <c r="N3445" t="str">
        <f>IF(AND(PESQUISA!$B$3&lt;&gt;"",OR(PESQUISA!$B$4="TODAS",B3445=PESQUISA!$B$4),ISNUMBER(SEARCH(PESQUISA!$B$3,D3445))),ROW()-1,"")</f>
        <v/>
      </c>
    </row>
    <row r="3446" spans="1:14" x14ac:dyDescent="0.3">
      <c r="A3446" t="s">
        <v>10416</v>
      </c>
      <c r="B3446" t="s">
        <v>29</v>
      </c>
      <c r="C3446" t="s">
        <v>10417</v>
      </c>
      <c r="D3446" t="s">
        <v>10418</v>
      </c>
      <c r="E3446" t="s">
        <v>376</v>
      </c>
      <c r="F3446" s="7">
        <v>14.81</v>
      </c>
      <c r="G3446" t="s">
        <v>33</v>
      </c>
      <c r="H3446" t="s">
        <v>34</v>
      </c>
      <c r="I3446" t="s">
        <v>10334</v>
      </c>
      <c r="L3446" s="8">
        <v>0.37140000000000001</v>
      </c>
      <c r="M3446" t="s">
        <v>36</v>
      </c>
      <c r="N3446" t="str">
        <f>IF(AND(PESQUISA!$B$3&lt;&gt;"",OR(PESQUISA!$B$4="TODAS",B3446=PESQUISA!$B$4),ISNUMBER(SEARCH(PESQUISA!$B$3,D3446))),ROW()-1,"")</f>
        <v/>
      </c>
    </row>
    <row r="3447" spans="1:14" x14ac:dyDescent="0.3">
      <c r="A3447" t="s">
        <v>10419</v>
      </c>
      <c r="B3447" t="s">
        <v>29</v>
      </c>
      <c r="C3447" t="s">
        <v>10420</v>
      </c>
      <c r="D3447" t="s">
        <v>10421</v>
      </c>
      <c r="E3447" t="s">
        <v>376</v>
      </c>
      <c r="F3447" s="7">
        <v>16.75</v>
      </c>
      <c r="G3447" t="s">
        <v>33</v>
      </c>
      <c r="H3447" t="s">
        <v>34</v>
      </c>
      <c r="I3447" t="s">
        <v>10334</v>
      </c>
      <c r="L3447" s="8">
        <v>0.46029999999999999</v>
      </c>
      <c r="M3447" t="s">
        <v>36</v>
      </c>
      <c r="N3447" t="str">
        <f>IF(AND(PESQUISA!$B$3&lt;&gt;"",OR(PESQUISA!$B$4="TODAS",B3447=PESQUISA!$B$4),ISNUMBER(SEARCH(PESQUISA!$B$3,D3447))),ROW()-1,"")</f>
        <v/>
      </c>
    </row>
    <row r="3448" spans="1:14" x14ac:dyDescent="0.3">
      <c r="A3448" t="s">
        <v>10422</v>
      </c>
      <c r="B3448" t="s">
        <v>29</v>
      </c>
      <c r="C3448" t="s">
        <v>10423</v>
      </c>
      <c r="D3448" t="s">
        <v>10424</v>
      </c>
      <c r="E3448" t="s">
        <v>376</v>
      </c>
      <c r="F3448" s="7">
        <v>19.559999999999999</v>
      </c>
      <c r="G3448" t="s">
        <v>33</v>
      </c>
      <c r="H3448" t="s">
        <v>34</v>
      </c>
      <c r="I3448" t="s">
        <v>10334</v>
      </c>
      <c r="L3448" s="8">
        <v>0.39369999999999999</v>
      </c>
      <c r="M3448" t="s">
        <v>36</v>
      </c>
      <c r="N3448" t="str">
        <f>IF(AND(PESQUISA!$B$3&lt;&gt;"",OR(PESQUISA!$B$4="TODAS",B3448=PESQUISA!$B$4),ISNUMBER(SEARCH(PESQUISA!$B$3,D3448))),ROW()-1,"")</f>
        <v/>
      </c>
    </row>
    <row r="3449" spans="1:14" x14ac:dyDescent="0.3">
      <c r="A3449" t="s">
        <v>10425</v>
      </c>
      <c r="B3449" t="s">
        <v>29</v>
      </c>
      <c r="C3449" t="s">
        <v>10426</v>
      </c>
      <c r="D3449" t="s">
        <v>10427</v>
      </c>
      <c r="E3449" t="s">
        <v>376</v>
      </c>
      <c r="F3449" s="7">
        <v>19.34</v>
      </c>
      <c r="G3449" t="s">
        <v>33</v>
      </c>
      <c r="H3449" t="s">
        <v>34</v>
      </c>
      <c r="I3449" t="s">
        <v>10334</v>
      </c>
      <c r="L3449" s="8">
        <v>0.40329999999999999</v>
      </c>
      <c r="M3449" t="s">
        <v>36</v>
      </c>
      <c r="N3449" t="str">
        <f>IF(AND(PESQUISA!$B$3&lt;&gt;"",OR(PESQUISA!$B$4="TODAS",B3449=PESQUISA!$B$4),ISNUMBER(SEARCH(PESQUISA!$B$3,D3449))),ROW()-1,"")</f>
        <v/>
      </c>
    </row>
    <row r="3450" spans="1:14" x14ac:dyDescent="0.3">
      <c r="A3450" t="s">
        <v>10428</v>
      </c>
      <c r="B3450" t="s">
        <v>29</v>
      </c>
      <c r="C3450" t="s">
        <v>10429</v>
      </c>
      <c r="D3450" t="s">
        <v>10430</v>
      </c>
      <c r="E3450" t="s">
        <v>376</v>
      </c>
      <c r="F3450" s="7">
        <v>18.39</v>
      </c>
      <c r="G3450" t="s">
        <v>33</v>
      </c>
      <c r="H3450" t="s">
        <v>34</v>
      </c>
      <c r="I3450" t="s">
        <v>10334</v>
      </c>
      <c r="L3450" s="8">
        <v>0.38390000000000002</v>
      </c>
      <c r="M3450" t="s">
        <v>36</v>
      </c>
      <c r="N3450" t="str">
        <f>IF(AND(PESQUISA!$B$3&lt;&gt;"",OR(PESQUISA!$B$4="TODAS",B3450=PESQUISA!$B$4),ISNUMBER(SEARCH(PESQUISA!$B$3,D3450))),ROW()-1,"")</f>
        <v/>
      </c>
    </row>
    <row r="3451" spans="1:14" x14ac:dyDescent="0.3">
      <c r="A3451" t="s">
        <v>10431</v>
      </c>
      <c r="B3451" t="s">
        <v>29</v>
      </c>
      <c r="C3451" t="s">
        <v>10432</v>
      </c>
      <c r="D3451" t="s">
        <v>10433</v>
      </c>
      <c r="E3451" t="s">
        <v>376</v>
      </c>
      <c r="F3451" s="7">
        <v>18.170000000000002</v>
      </c>
      <c r="G3451" t="s">
        <v>33</v>
      </c>
      <c r="H3451" t="s">
        <v>34</v>
      </c>
      <c r="I3451" t="s">
        <v>10334</v>
      </c>
      <c r="L3451" s="8">
        <v>0.39410000000000001</v>
      </c>
      <c r="M3451" t="s">
        <v>36</v>
      </c>
      <c r="N3451" t="str">
        <f>IF(AND(PESQUISA!$B$3&lt;&gt;"",OR(PESQUISA!$B$4="TODAS",B3451=PESQUISA!$B$4),ISNUMBER(SEARCH(PESQUISA!$B$3,D3451))),ROW()-1,"")</f>
        <v/>
      </c>
    </row>
    <row r="3452" spans="1:14" x14ac:dyDescent="0.3">
      <c r="A3452" t="s">
        <v>10434</v>
      </c>
      <c r="B3452" t="s">
        <v>29</v>
      </c>
      <c r="C3452" t="s">
        <v>10435</v>
      </c>
      <c r="D3452" t="s">
        <v>10436</v>
      </c>
      <c r="E3452" t="s">
        <v>376</v>
      </c>
      <c r="F3452" s="7">
        <v>18.260000000000002</v>
      </c>
      <c r="G3452" t="s">
        <v>33</v>
      </c>
      <c r="H3452" t="s">
        <v>34</v>
      </c>
      <c r="I3452" t="s">
        <v>10334</v>
      </c>
      <c r="L3452" s="8">
        <v>0.39760000000000001</v>
      </c>
      <c r="M3452" t="s">
        <v>36</v>
      </c>
      <c r="N3452" t="str">
        <f>IF(AND(PESQUISA!$B$3&lt;&gt;"",OR(PESQUISA!$B$4="TODAS",B3452=PESQUISA!$B$4),ISNUMBER(SEARCH(PESQUISA!$B$3,D3452))),ROW()-1,"")</f>
        <v/>
      </c>
    </row>
    <row r="3453" spans="1:14" x14ac:dyDescent="0.3">
      <c r="A3453" t="s">
        <v>10437</v>
      </c>
      <c r="B3453" t="s">
        <v>29</v>
      </c>
      <c r="C3453" t="s">
        <v>10438</v>
      </c>
      <c r="D3453" t="s">
        <v>10439</v>
      </c>
      <c r="E3453" t="s">
        <v>376</v>
      </c>
      <c r="F3453" s="7">
        <v>18.04</v>
      </c>
      <c r="G3453" t="s">
        <v>33</v>
      </c>
      <c r="H3453" t="s">
        <v>34</v>
      </c>
      <c r="I3453" t="s">
        <v>10334</v>
      </c>
      <c r="L3453" s="8">
        <v>0.40799999999999997</v>
      </c>
      <c r="M3453" t="s">
        <v>36</v>
      </c>
      <c r="N3453" t="str">
        <f>IF(AND(PESQUISA!$B$3&lt;&gt;"",OR(PESQUISA!$B$4="TODAS",B3453=PESQUISA!$B$4),ISNUMBER(SEARCH(PESQUISA!$B$3,D3453))),ROW()-1,"")</f>
        <v/>
      </c>
    </row>
    <row r="3454" spans="1:14" x14ac:dyDescent="0.3">
      <c r="A3454" t="s">
        <v>10440</v>
      </c>
      <c r="B3454" t="s">
        <v>29</v>
      </c>
      <c r="C3454" t="s">
        <v>10441</v>
      </c>
      <c r="D3454" t="s">
        <v>10442</v>
      </c>
      <c r="E3454" t="s">
        <v>376</v>
      </c>
      <c r="F3454" s="7">
        <v>15.58</v>
      </c>
      <c r="G3454" t="s">
        <v>33</v>
      </c>
      <c r="H3454" t="s">
        <v>34</v>
      </c>
      <c r="I3454" t="s">
        <v>10334</v>
      </c>
      <c r="L3454" s="8">
        <v>0.37159999999999999</v>
      </c>
      <c r="M3454" t="s">
        <v>36</v>
      </c>
      <c r="N3454" t="str">
        <f>IF(AND(PESQUISA!$B$3&lt;&gt;"",OR(PESQUISA!$B$4="TODAS",B3454=PESQUISA!$B$4),ISNUMBER(SEARCH(PESQUISA!$B$3,D3454))),ROW()-1,"")</f>
        <v/>
      </c>
    </row>
    <row r="3455" spans="1:14" x14ac:dyDescent="0.3">
      <c r="A3455" t="s">
        <v>10443</v>
      </c>
      <c r="B3455" t="s">
        <v>29</v>
      </c>
      <c r="C3455" t="s">
        <v>10444</v>
      </c>
      <c r="D3455" t="s">
        <v>10445</v>
      </c>
      <c r="E3455" t="s">
        <v>376</v>
      </c>
      <c r="F3455" s="7">
        <v>15.36</v>
      </c>
      <c r="G3455" t="s">
        <v>33</v>
      </c>
      <c r="H3455" t="s">
        <v>34</v>
      </c>
      <c r="I3455" t="s">
        <v>10334</v>
      </c>
      <c r="L3455" s="8">
        <v>0.38350000000000001</v>
      </c>
      <c r="M3455" t="s">
        <v>36</v>
      </c>
      <c r="N3455" t="str">
        <f>IF(AND(PESQUISA!$B$3&lt;&gt;"",OR(PESQUISA!$B$4="TODAS",B3455=PESQUISA!$B$4),ISNUMBER(SEARCH(PESQUISA!$B$3,D3455))),ROW()-1,"")</f>
        <v/>
      </c>
    </row>
    <row r="3456" spans="1:14" x14ac:dyDescent="0.3">
      <c r="A3456" t="s">
        <v>10446</v>
      </c>
      <c r="B3456" t="s">
        <v>29</v>
      </c>
      <c r="C3456" t="s">
        <v>10447</v>
      </c>
      <c r="D3456" t="s">
        <v>10448</v>
      </c>
      <c r="E3456" t="s">
        <v>376</v>
      </c>
      <c r="F3456" s="7">
        <v>17.52</v>
      </c>
      <c r="G3456" t="s">
        <v>33</v>
      </c>
      <c r="H3456" t="s">
        <v>34</v>
      </c>
      <c r="I3456" t="s">
        <v>10334</v>
      </c>
      <c r="L3456" s="8">
        <v>0.45660000000000001</v>
      </c>
      <c r="M3456" t="s">
        <v>36</v>
      </c>
      <c r="N3456" t="str">
        <f>IF(AND(PESQUISA!$B$3&lt;&gt;"",OR(PESQUISA!$B$4="TODAS",B3456=PESQUISA!$B$4),ISNUMBER(SEARCH(PESQUISA!$B$3,D3456))),ROW()-1,"")</f>
        <v/>
      </c>
    </row>
    <row r="3457" spans="1:14" x14ac:dyDescent="0.3">
      <c r="A3457" t="s">
        <v>10449</v>
      </c>
      <c r="B3457" t="s">
        <v>29</v>
      </c>
      <c r="C3457" t="s">
        <v>10450</v>
      </c>
      <c r="D3457" t="s">
        <v>10451</v>
      </c>
      <c r="E3457" t="s">
        <v>376</v>
      </c>
      <c r="F3457" s="7">
        <v>17.3</v>
      </c>
      <c r="G3457" t="s">
        <v>33</v>
      </c>
      <c r="H3457" t="s">
        <v>34</v>
      </c>
      <c r="I3457" t="s">
        <v>10334</v>
      </c>
      <c r="L3457" s="8">
        <v>0.46820000000000001</v>
      </c>
      <c r="M3457" t="s">
        <v>36</v>
      </c>
      <c r="N3457" t="str">
        <f>IF(AND(PESQUISA!$B$3&lt;&gt;"",OR(PESQUISA!$B$4="TODAS",B3457=PESQUISA!$B$4),ISNUMBER(SEARCH(PESQUISA!$B$3,D3457))),ROW()-1,"")</f>
        <v/>
      </c>
    </row>
    <row r="3458" spans="1:14" x14ac:dyDescent="0.3">
      <c r="A3458" t="s">
        <v>10452</v>
      </c>
      <c r="B3458" t="s">
        <v>29</v>
      </c>
      <c r="C3458" t="s">
        <v>10453</v>
      </c>
      <c r="D3458" t="s">
        <v>10454</v>
      </c>
      <c r="E3458" t="s">
        <v>376</v>
      </c>
      <c r="F3458" s="7">
        <v>19.829999999999998</v>
      </c>
      <c r="G3458" t="s">
        <v>33</v>
      </c>
      <c r="H3458" t="s">
        <v>34</v>
      </c>
      <c r="I3458" t="s">
        <v>10455</v>
      </c>
      <c r="L3458" s="8">
        <v>0.44180000000000003</v>
      </c>
      <c r="M3458" t="s">
        <v>36</v>
      </c>
      <c r="N3458" t="str">
        <f>IF(AND(PESQUISA!$B$3&lt;&gt;"",OR(PESQUISA!$B$4="TODAS",B3458=PESQUISA!$B$4),ISNUMBER(SEARCH(PESQUISA!$B$3,D3458))),ROW()-1,"")</f>
        <v/>
      </c>
    </row>
    <row r="3459" spans="1:14" x14ac:dyDescent="0.3">
      <c r="A3459" t="s">
        <v>10456</v>
      </c>
      <c r="B3459" t="s">
        <v>29</v>
      </c>
      <c r="C3459" t="s">
        <v>10457</v>
      </c>
      <c r="D3459" t="s">
        <v>10458</v>
      </c>
      <c r="E3459" t="s">
        <v>376</v>
      </c>
      <c r="F3459" s="7">
        <v>13.99</v>
      </c>
      <c r="G3459" t="s">
        <v>33</v>
      </c>
      <c r="H3459" t="s">
        <v>34</v>
      </c>
      <c r="I3459" t="s">
        <v>10455</v>
      </c>
      <c r="L3459" s="8">
        <v>0.4582</v>
      </c>
      <c r="M3459" t="s">
        <v>36</v>
      </c>
      <c r="N3459" t="str">
        <f>IF(AND(PESQUISA!$B$3&lt;&gt;"",OR(PESQUISA!$B$4="TODAS",B3459=PESQUISA!$B$4),ISNUMBER(SEARCH(PESQUISA!$B$3,D3459))),ROW()-1,"")</f>
        <v/>
      </c>
    </row>
    <row r="3460" spans="1:14" x14ac:dyDescent="0.3">
      <c r="A3460" t="s">
        <v>10459</v>
      </c>
      <c r="B3460" t="s">
        <v>29</v>
      </c>
      <c r="C3460" t="s">
        <v>10460</v>
      </c>
      <c r="D3460" t="s">
        <v>10461</v>
      </c>
      <c r="E3460" t="s">
        <v>376</v>
      </c>
      <c r="F3460" s="7">
        <v>17.829999999999998</v>
      </c>
      <c r="G3460" t="s">
        <v>33</v>
      </c>
      <c r="H3460" t="s">
        <v>34</v>
      </c>
      <c r="I3460" t="s">
        <v>10455</v>
      </c>
      <c r="L3460" s="8">
        <v>0.44919999999999999</v>
      </c>
      <c r="M3460" t="s">
        <v>36</v>
      </c>
      <c r="N3460" t="str">
        <f>IF(AND(PESQUISA!$B$3&lt;&gt;"",OR(PESQUISA!$B$4="TODAS",B3460=PESQUISA!$B$4),ISNUMBER(SEARCH(PESQUISA!$B$3,D3460))),ROW()-1,"")</f>
        <v/>
      </c>
    </row>
    <row r="3461" spans="1:14" x14ac:dyDescent="0.3">
      <c r="A3461" t="s">
        <v>10462</v>
      </c>
      <c r="B3461" t="s">
        <v>29</v>
      </c>
      <c r="C3461" t="s">
        <v>10463</v>
      </c>
      <c r="D3461" t="s">
        <v>10464</v>
      </c>
      <c r="E3461" t="s">
        <v>376</v>
      </c>
      <c r="F3461" s="7">
        <v>12.8</v>
      </c>
      <c r="G3461" t="s">
        <v>33</v>
      </c>
      <c r="H3461" t="s">
        <v>34</v>
      </c>
      <c r="I3461" t="s">
        <v>10455</v>
      </c>
      <c r="L3461" s="8">
        <v>0.46250000000000002</v>
      </c>
      <c r="M3461" t="s">
        <v>36</v>
      </c>
      <c r="N3461" t="str">
        <f>IF(AND(PESQUISA!$B$3&lt;&gt;"",OR(PESQUISA!$B$4="TODAS",B3461=PESQUISA!$B$4),ISNUMBER(SEARCH(PESQUISA!$B$3,D3461))),ROW()-1,"")</f>
        <v/>
      </c>
    </row>
    <row r="3462" spans="1:14" x14ac:dyDescent="0.3">
      <c r="A3462" t="s">
        <v>10465</v>
      </c>
      <c r="B3462" t="s">
        <v>29</v>
      </c>
      <c r="C3462" t="s">
        <v>10466</v>
      </c>
      <c r="D3462" t="s">
        <v>10467</v>
      </c>
      <c r="E3462" t="s">
        <v>376</v>
      </c>
      <c r="F3462" s="7">
        <v>16.239999999999998</v>
      </c>
      <c r="G3462" t="s">
        <v>33</v>
      </c>
      <c r="H3462" t="s">
        <v>34</v>
      </c>
      <c r="I3462" t="s">
        <v>10455</v>
      </c>
      <c r="L3462" s="8">
        <v>0.44030000000000002</v>
      </c>
      <c r="M3462" t="s">
        <v>36</v>
      </c>
      <c r="N3462" t="str">
        <f>IF(AND(PESQUISA!$B$3&lt;&gt;"",OR(PESQUISA!$B$4="TODAS",B3462=PESQUISA!$B$4),ISNUMBER(SEARCH(PESQUISA!$B$3,D3462))),ROW()-1,"")</f>
        <v/>
      </c>
    </row>
    <row r="3463" spans="1:14" x14ac:dyDescent="0.3">
      <c r="A3463" t="s">
        <v>10468</v>
      </c>
      <c r="B3463" t="s">
        <v>29</v>
      </c>
      <c r="C3463" t="s">
        <v>10469</v>
      </c>
      <c r="D3463" t="s">
        <v>10470</v>
      </c>
      <c r="E3463" t="s">
        <v>376</v>
      </c>
      <c r="F3463" s="7">
        <v>11.95</v>
      </c>
      <c r="G3463" t="s">
        <v>33</v>
      </c>
      <c r="H3463" t="s">
        <v>34</v>
      </c>
      <c r="I3463" t="s">
        <v>10455</v>
      </c>
      <c r="L3463" s="8">
        <v>0.4536</v>
      </c>
      <c r="M3463" t="s">
        <v>36</v>
      </c>
      <c r="N3463" t="str">
        <f>IF(AND(PESQUISA!$B$3&lt;&gt;"",OR(PESQUISA!$B$4="TODAS",B3463=PESQUISA!$B$4),ISNUMBER(SEARCH(PESQUISA!$B$3,D3463))),ROW()-1,"")</f>
        <v/>
      </c>
    </row>
    <row r="3464" spans="1:14" x14ac:dyDescent="0.3">
      <c r="A3464" t="s">
        <v>10471</v>
      </c>
      <c r="B3464" t="s">
        <v>29</v>
      </c>
      <c r="C3464" t="s">
        <v>10472</v>
      </c>
      <c r="D3464" t="s">
        <v>10473</v>
      </c>
      <c r="E3464" t="s">
        <v>376</v>
      </c>
      <c r="F3464" s="7">
        <v>24.16</v>
      </c>
      <c r="G3464" t="s">
        <v>33</v>
      </c>
      <c r="H3464" t="s">
        <v>34</v>
      </c>
      <c r="I3464" t="s">
        <v>10455</v>
      </c>
      <c r="L3464" s="8">
        <v>0.46360000000000001</v>
      </c>
      <c r="M3464" t="s">
        <v>36</v>
      </c>
      <c r="N3464" t="str">
        <f>IF(AND(PESQUISA!$B$3&lt;&gt;"",OR(PESQUISA!$B$4="TODAS",B3464=PESQUISA!$B$4),ISNUMBER(SEARCH(PESQUISA!$B$3,D3464))),ROW()-1,"")</f>
        <v/>
      </c>
    </row>
    <row r="3465" spans="1:14" x14ac:dyDescent="0.3">
      <c r="A3465" t="s">
        <v>10474</v>
      </c>
      <c r="B3465" t="s">
        <v>29</v>
      </c>
      <c r="C3465" t="s">
        <v>10475</v>
      </c>
      <c r="D3465" t="s">
        <v>10476</v>
      </c>
      <c r="E3465" t="s">
        <v>376</v>
      </c>
      <c r="F3465" s="7">
        <v>17.05</v>
      </c>
      <c r="G3465" t="s">
        <v>33</v>
      </c>
      <c r="H3465" t="s">
        <v>34</v>
      </c>
      <c r="I3465" t="s">
        <v>10455</v>
      </c>
      <c r="L3465" s="8">
        <v>0.47620000000000001</v>
      </c>
      <c r="M3465" t="s">
        <v>36</v>
      </c>
      <c r="N3465" t="str">
        <f>IF(AND(PESQUISA!$B$3&lt;&gt;"",OR(PESQUISA!$B$4="TODAS",B3465=PESQUISA!$B$4),ISNUMBER(SEARCH(PESQUISA!$B$3,D3465))),ROW()-1,"")</f>
        <v/>
      </c>
    </row>
    <row r="3466" spans="1:14" x14ac:dyDescent="0.3">
      <c r="A3466" t="s">
        <v>10477</v>
      </c>
      <c r="B3466" t="s">
        <v>29</v>
      </c>
      <c r="C3466" t="s">
        <v>10478</v>
      </c>
      <c r="D3466" t="s">
        <v>10479</v>
      </c>
      <c r="E3466" t="s">
        <v>376</v>
      </c>
      <c r="F3466" s="7">
        <v>19.8</v>
      </c>
      <c r="G3466" t="s">
        <v>33</v>
      </c>
      <c r="H3466" t="s">
        <v>34</v>
      </c>
      <c r="I3466" t="s">
        <v>10455</v>
      </c>
      <c r="L3466" s="8">
        <v>0.44140000000000001</v>
      </c>
      <c r="M3466" t="s">
        <v>36</v>
      </c>
      <c r="N3466" t="str">
        <f>IF(AND(PESQUISA!$B$3&lt;&gt;"",OR(PESQUISA!$B$4="TODAS",B3466=PESQUISA!$B$4),ISNUMBER(SEARCH(PESQUISA!$B$3,D3466))),ROW()-1,"")</f>
        <v/>
      </c>
    </row>
    <row r="3467" spans="1:14" x14ac:dyDescent="0.3">
      <c r="A3467" t="s">
        <v>10480</v>
      </c>
      <c r="B3467" t="s">
        <v>29</v>
      </c>
      <c r="C3467" t="s">
        <v>10481</v>
      </c>
      <c r="D3467" t="s">
        <v>10482</v>
      </c>
      <c r="E3467" t="s">
        <v>376</v>
      </c>
      <c r="F3467" s="7">
        <v>13.97</v>
      </c>
      <c r="G3467" t="s">
        <v>33</v>
      </c>
      <c r="H3467" t="s">
        <v>34</v>
      </c>
      <c r="I3467" t="s">
        <v>10455</v>
      </c>
      <c r="L3467" s="8">
        <v>0.45810000000000001</v>
      </c>
      <c r="M3467" t="s">
        <v>36</v>
      </c>
      <c r="N3467" t="str">
        <f>IF(AND(PESQUISA!$B$3&lt;&gt;"",OR(PESQUISA!$B$4="TODAS",B3467=PESQUISA!$B$4),ISNUMBER(SEARCH(PESQUISA!$B$3,D3467))),ROW()-1,"")</f>
        <v/>
      </c>
    </row>
    <row r="3468" spans="1:14" x14ac:dyDescent="0.3">
      <c r="A3468" t="s">
        <v>10483</v>
      </c>
      <c r="B3468" t="s">
        <v>29</v>
      </c>
      <c r="C3468" t="s">
        <v>10484</v>
      </c>
      <c r="D3468" t="s">
        <v>10485</v>
      </c>
      <c r="E3468" t="s">
        <v>376</v>
      </c>
      <c r="F3468" s="7">
        <v>17.510000000000002</v>
      </c>
      <c r="G3468" t="s">
        <v>33</v>
      </c>
      <c r="H3468" t="s">
        <v>34</v>
      </c>
      <c r="I3468" t="s">
        <v>10455</v>
      </c>
      <c r="L3468" s="8">
        <v>0.45</v>
      </c>
      <c r="M3468" t="s">
        <v>36</v>
      </c>
      <c r="N3468" t="str">
        <f>IF(AND(PESQUISA!$B$3&lt;&gt;"",OR(PESQUISA!$B$4="TODAS",B3468=PESQUISA!$B$4),ISNUMBER(SEARCH(PESQUISA!$B$3,D3468))),ROW()-1,"")</f>
        <v/>
      </c>
    </row>
    <row r="3469" spans="1:14" x14ac:dyDescent="0.3">
      <c r="A3469" t="s">
        <v>10486</v>
      </c>
      <c r="B3469" t="s">
        <v>29</v>
      </c>
      <c r="C3469" t="s">
        <v>10487</v>
      </c>
      <c r="D3469" t="s">
        <v>10488</v>
      </c>
      <c r="E3469" t="s">
        <v>376</v>
      </c>
      <c r="F3469" s="7">
        <v>12.48</v>
      </c>
      <c r="G3469" t="s">
        <v>33</v>
      </c>
      <c r="H3469" t="s">
        <v>34</v>
      </c>
      <c r="I3469" t="s">
        <v>10455</v>
      </c>
      <c r="L3469" s="8">
        <v>0.46310000000000001</v>
      </c>
      <c r="M3469" t="s">
        <v>36</v>
      </c>
      <c r="N3469" t="str">
        <f>IF(AND(PESQUISA!$B$3&lt;&gt;"",OR(PESQUISA!$B$4="TODAS",B3469=PESQUISA!$B$4),ISNUMBER(SEARCH(PESQUISA!$B$3,D3469))),ROW()-1,"")</f>
        <v/>
      </c>
    </row>
    <row r="3470" spans="1:14" x14ac:dyDescent="0.3">
      <c r="A3470" t="s">
        <v>10489</v>
      </c>
      <c r="B3470" t="s">
        <v>29</v>
      </c>
      <c r="C3470" t="s">
        <v>10490</v>
      </c>
      <c r="D3470" t="s">
        <v>10491</v>
      </c>
      <c r="E3470" t="s">
        <v>376</v>
      </c>
      <c r="F3470" s="7">
        <v>15.76</v>
      </c>
      <c r="G3470" t="s">
        <v>33</v>
      </c>
      <c r="H3470" t="s">
        <v>34</v>
      </c>
      <c r="I3470" t="s">
        <v>10455</v>
      </c>
      <c r="L3470" s="8">
        <v>0.441</v>
      </c>
      <c r="M3470" t="s">
        <v>36</v>
      </c>
      <c r="N3470" t="str">
        <f>IF(AND(PESQUISA!$B$3&lt;&gt;"",OR(PESQUISA!$B$4="TODAS",B3470=PESQUISA!$B$4),ISNUMBER(SEARCH(PESQUISA!$B$3,D3470))),ROW()-1,"")</f>
        <v/>
      </c>
    </row>
    <row r="3471" spans="1:14" x14ac:dyDescent="0.3">
      <c r="A3471" t="s">
        <v>10492</v>
      </c>
      <c r="B3471" t="s">
        <v>29</v>
      </c>
      <c r="C3471" t="s">
        <v>10493</v>
      </c>
      <c r="D3471" t="s">
        <v>10494</v>
      </c>
      <c r="E3471" t="s">
        <v>376</v>
      </c>
      <c r="F3471" s="7">
        <v>11.48</v>
      </c>
      <c r="G3471" t="s">
        <v>33</v>
      </c>
      <c r="H3471" t="s">
        <v>34</v>
      </c>
      <c r="I3471" t="s">
        <v>10455</v>
      </c>
      <c r="L3471" s="8">
        <v>0.45379999999999998</v>
      </c>
      <c r="M3471" t="s">
        <v>36</v>
      </c>
      <c r="N3471" t="str">
        <f>IF(AND(PESQUISA!$B$3&lt;&gt;"",OR(PESQUISA!$B$4="TODAS",B3471=PESQUISA!$B$4),ISNUMBER(SEARCH(PESQUISA!$B$3,D3471))),ROW()-1,"")</f>
        <v/>
      </c>
    </row>
    <row r="3472" spans="1:14" x14ac:dyDescent="0.3">
      <c r="A3472" t="s">
        <v>10495</v>
      </c>
      <c r="B3472" t="s">
        <v>29</v>
      </c>
      <c r="C3472" t="s">
        <v>10496</v>
      </c>
      <c r="D3472" t="s">
        <v>10497</v>
      </c>
      <c r="E3472" t="s">
        <v>376</v>
      </c>
      <c r="F3472" s="7">
        <v>24.7</v>
      </c>
      <c r="G3472" t="s">
        <v>33</v>
      </c>
      <c r="H3472" t="s">
        <v>34</v>
      </c>
      <c r="I3472" t="s">
        <v>10455</v>
      </c>
      <c r="L3472" s="8">
        <v>0.46189999999999998</v>
      </c>
      <c r="M3472" t="s">
        <v>36</v>
      </c>
      <c r="N3472" t="str">
        <f>IF(AND(PESQUISA!$B$3&lt;&gt;"",OR(PESQUISA!$B$4="TODAS",B3472=PESQUISA!$B$4),ISNUMBER(SEARCH(PESQUISA!$B$3,D3472))),ROW()-1,"")</f>
        <v/>
      </c>
    </row>
    <row r="3473" spans="1:14" x14ac:dyDescent="0.3">
      <c r="A3473" t="s">
        <v>10498</v>
      </c>
      <c r="B3473" t="s">
        <v>29</v>
      </c>
      <c r="C3473" t="s">
        <v>10499</v>
      </c>
      <c r="D3473" t="s">
        <v>10500</v>
      </c>
      <c r="E3473" t="s">
        <v>376</v>
      </c>
      <c r="F3473" s="7">
        <v>17.579999999999998</v>
      </c>
      <c r="G3473" t="s">
        <v>33</v>
      </c>
      <c r="H3473" t="s">
        <v>34</v>
      </c>
      <c r="I3473" t="s">
        <v>10455</v>
      </c>
      <c r="L3473" s="8">
        <v>0.4738</v>
      </c>
      <c r="M3473" t="s">
        <v>36</v>
      </c>
      <c r="N3473" t="str">
        <f>IF(AND(PESQUISA!$B$3&lt;&gt;"",OR(PESQUISA!$B$4="TODAS",B3473=PESQUISA!$B$4),ISNUMBER(SEARCH(PESQUISA!$B$3,D3473))),ROW()-1,"")</f>
        <v/>
      </c>
    </row>
    <row r="3474" spans="1:14" x14ac:dyDescent="0.3">
      <c r="A3474" t="s">
        <v>10501</v>
      </c>
      <c r="B3474" t="s">
        <v>29</v>
      </c>
      <c r="C3474" t="s">
        <v>10502</v>
      </c>
      <c r="D3474" t="s">
        <v>10503</v>
      </c>
      <c r="E3474" t="s">
        <v>376</v>
      </c>
      <c r="F3474" s="7">
        <v>25.61</v>
      </c>
      <c r="G3474" t="s">
        <v>33</v>
      </c>
      <c r="H3474" t="s">
        <v>34</v>
      </c>
      <c r="I3474" t="s">
        <v>10455</v>
      </c>
      <c r="L3474" s="8">
        <v>0.44359999999999999</v>
      </c>
      <c r="M3474" t="s">
        <v>36</v>
      </c>
      <c r="N3474" t="str">
        <f>IF(AND(PESQUISA!$B$3&lt;&gt;"",OR(PESQUISA!$B$4="TODAS",B3474=PESQUISA!$B$4),ISNUMBER(SEARCH(PESQUISA!$B$3,D3474))),ROW()-1,"")</f>
        <v/>
      </c>
    </row>
    <row r="3475" spans="1:14" x14ac:dyDescent="0.3">
      <c r="A3475" t="s">
        <v>10504</v>
      </c>
      <c r="B3475" t="s">
        <v>29</v>
      </c>
      <c r="C3475" t="s">
        <v>10505</v>
      </c>
      <c r="D3475" t="s">
        <v>10506</v>
      </c>
      <c r="E3475" t="s">
        <v>376</v>
      </c>
      <c r="F3475" s="7">
        <v>19.12</v>
      </c>
      <c r="G3475" t="s">
        <v>33</v>
      </c>
      <c r="H3475" t="s">
        <v>34</v>
      </c>
      <c r="I3475" t="s">
        <v>10455</v>
      </c>
      <c r="L3475" s="8">
        <v>0.45710000000000001</v>
      </c>
      <c r="M3475" t="s">
        <v>36</v>
      </c>
      <c r="N3475" t="str">
        <f>IF(AND(PESQUISA!$B$3&lt;&gt;"",OR(PESQUISA!$B$4="TODAS",B3475=PESQUISA!$B$4),ISNUMBER(SEARCH(PESQUISA!$B$3,D3475))),ROW()-1,"")</f>
        <v/>
      </c>
    </row>
    <row r="3476" spans="1:14" x14ac:dyDescent="0.3">
      <c r="A3476" t="s">
        <v>10507</v>
      </c>
      <c r="B3476" t="s">
        <v>29</v>
      </c>
      <c r="C3476" t="s">
        <v>10508</v>
      </c>
      <c r="D3476" t="s">
        <v>10509</v>
      </c>
      <c r="E3476" t="s">
        <v>376</v>
      </c>
      <c r="F3476" s="7">
        <v>23.78</v>
      </c>
      <c r="G3476" t="s">
        <v>33</v>
      </c>
      <c r="H3476" t="s">
        <v>34</v>
      </c>
      <c r="I3476" t="s">
        <v>10455</v>
      </c>
      <c r="L3476" s="8">
        <v>0.45040000000000002</v>
      </c>
      <c r="M3476" t="s">
        <v>36</v>
      </c>
      <c r="N3476" t="str">
        <f>IF(AND(PESQUISA!$B$3&lt;&gt;"",OR(PESQUISA!$B$4="TODAS",B3476=PESQUISA!$B$4),ISNUMBER(SEARCH(PESQUISA!$B$3,D3476))),ROW()-1,"")</f>
        <v/>
      </c>
    </row>
    <row r="3477" spans="1:14" x14ac:dyDescent="0.3">
      <c r="A3477" t="s">
        <v>10510</v>
      </c>
      <c r="B3477" t="s">
        <v>29</v>
      </c>
      <c r="C3477" t="s">
        <v>10511</v>
      </c>
      <c r="D3477" t="s">
        <v>10512</v>
      </c>
      <c r="E3477" t="s">
        <v>376</v>
      </c>
      <c r="F3477" s="7">
        <v>18.190000000000001</v>
      </c>
      <c r="G3477" t="s">
        <v>33</v>
      </c>
      <c r="H3477" t="s">
        <v>34</v>
      </c>
      <c r="I3477" t="s">
        <v>10455</v>
      </c>
      <c r="L3477" s="8">
        <v>0.4607</v>
      </c>
      <c r="M3477" t="s">
        <v>36</v>
      </c>
      <c r="N3477" t="str">
        <f>IF(AND(PESQUISA!$B$3&lt;&gt;"",OR(PESQUISA!$B$4="TODAS",B3477=PESQUISA!$B$4),ISNUMBER(SEARCH(PESQUISA!$B$3,D3477))),ROW()-1,"")</f>
        <v/>
      </c>
    </row>
    <row r="3478" spans="1:14" x14ac:dyDescent="0.3">
      <c r="A3478" t="s">
        <v>10513</v>
      </c>
      <c r="B3478" t="s">
        <v>29</v>
      </c>
      <c r="C3478" t="s">
        <v>10514</v>
      </c>
      <c r="D3478" t="s">
        <v>10515</v>
      </c>
      <c r="E3478" t="s">
        <v>376</v>
      </c>
      <c r="F3478" s="7">
        <v>22.22</v>
      </c>
      <c r="G3478" t="s">
        <v>33</v>
      </c>
      <c r="H3478" t="s">
        <v>34</v>
      </c>
      <c r="I3478" t="s">
        <v>10455</v>
      </c>
      <c r="L3478" s="8">
        <v>0.4415</v>
      </c>
      <c r="M3478" t="s">
        <v>36</v>
      </c>
      <c r="N3478" t="str">
        <f>IF(AND(PESQUISA!$B$3&lt;&gt;"",OR(PESQUISA!$B$4="TODAS",B3478=PESQUISA!$B$4),ISNUMBER(SEARCH(PESQUISA!$B$3,D3478))),ROW()-1,"")</f>
        <v/>
      </c>
    </row>
    <row r="3479" spans="1:14" x14ac:dyDescent="0.3">
      <c r="A3479" t="s">
        <v>10516</v>
      </c>
      <c r="B3479" t="s">
        <v>29</v>
      </c>
      <c r="C3479" t="s">
        <v>10517</v>
      </c>
      <c r="D3479" t="s">
        <v>10518</v>
      </c>
      <c r="E3479" t="s">
        <v>376</v>
      </c>
      <c r="F3479" s="7">
        <v>17.46</v>
      </c>
      <c r="G3479" t="s">
        <v>33</v>
      </c>
      <c r="H3479" t="s">
        <v>34</v>
      </c>
      <c r="I3479" t="s">
        <v>10455</v>
      </c>
      <c r="L3479" s="8">
        <v>0.45129999999999998</v>
      </c>
      <c r="M3479" t="s">
        <v>36</v>
      </c>
      <c r="N3479" t="str">
        <f>IF(AND(PESQUISA!$B$3&lt;&gt;"",OR(PESQUISA!$B$4="TODAS",B3479=PESQUISA!$B$4),ISNUMBER(SEARCH(PESQUISA!$B$3,D3479))),ROW()-1,"")</f>
        <v/>
      </c>
    </row>
    <row r="3480" spans="1:14" x14ac:dyDescent="0.3">
      <c r="A3480" t="s">
        <v>10519</v>
      </c>
      <c r="B3480" t="s">
        <v>29</v>
      </c>
      <c r="C3480" t="s">
        <v>10520</v>
      </c>
      <c r="D3480" t="s">
        <v>10521</v>
      </c>
      <c r="E3480" t="s">
        <v>376</v>
      </c>
      <c r="F3480" s="7">
        <v>29.94</v>
      </c>
      <c r="G3480" t="s">
        <v>33</v>
      </c>
      <c r="H3480" t="s">
        <v>34</v>
      </c>
      <c r="I3480" t="s">
        <v>10455</v>
      </c>
      <c r="L3480" s="8">
        <v>0.46460000000000001</v>
      </c>
      <c r="M3480" t="s">
        <v>36</v>
      </c>
      <c r="N3480" t="str">
        <f>IF(AND(PESQUISA!$B$3&lt;&gt;"",OR(PESQUISA!$B$4="TODAS",B3480=PESQUISA!$B$4),ISNUMBER(SEARCH(PESQUISA!$B$3,D3480))),ROW()-1,"")</f>
        <v/>
      </c>
    </row>
    <row r="3481" spans="1:14" x14ac:dyDescent="0.3">
      <c r="A3481" t="s">
        <v>10522</v>
      </c>
      <c r="B3481" t="s">
        <v>29</v>
      </c>
      <c r="C3481" t="s">
        <v>10523</v>
      </c>
      <c r="D3481" t="s">
        <v>10524</v>
      </c>
      <c r="E3481" t="s">
        <v>376</v>
      </c>
      <c r="F3481" s="7">
        <v>22.02</v>
      </c>
      <c r="G3481" t="s">
        <v>33</v>
      </c>
      <c r="H3481" t="s">
        <v>34</v>
      </c>
      <c r="I3481" t="s">
        <v>10455</v>
      </c>
      <c r="L3481" s="8">
        <v>0.47589999999999999</v>
      </c>
      <c r="M3481" t="s">
        <v>36</v>
      </c>
      <c r="N3481" t="str">
        <f>IF(AND(PESQUISA!$B$3&lt;&gt;"",OR(PESQUISA!$B$4="TODAS",B3481=PESQUISA!$B$4),ISNUMBER(SEARCH(PESQUISA!$B$3,D3481))),ROW()-1,"")</f>
        <v/>
      </c>
    </row>
    <row r="3482" spans="1:14" x14ac:dyDescent="0.3">
      <c r="A3482" t="s">
        <v>10525</v>
      </c>
      <c r="B3482" t="s">
        <v>29</v>
      </c>
      <c r="C3482" t="s">
        <v>10526</v>
      </c>
      <c r="D3482" t="s">
        <v>10527</v>
      </c>
      <c r="E3482" t="s">
        <v>376</v>
      </c>
      <c r="F3482" s="7">
        <v>23.68</v>
      </c>
      <c r="G3482" t="s">
        <v>33</v>
      </c>
      <c r="H3482" t="s">
        <v>34</v>
      </c>
      <c r="I3482" t="s">
        <v>10455</v>
      </c>
      <c r="L3482" s="8">
        <v>0.45019999999999999</v>
      </c>
      <c r="M3482" t="s">
        <v>36</v>
      </c>
      <c r="N3482" t="str">
        <f>IF(AND(PESQUISA!$B$3&lt;&gt;"",OR(PESQUISA!$B$4="TODAS",B3482=PESQUISA!$B$4),ISNUMBER(SEARCH(PESQUISA!$B$3,D3482))),ROW()-1,"")</f>
        <v/>
      </c>
    </row>
    <row r="3483" spans="1:14" x14ac:dyDescent="0.3">
      <c r="A3483" t="s">
        <v>10528</v>
      </c>
      <c r="B3483" t="s">
        <v>29</v>
      </c>
      <c r="C3483" t="s">
        <v>10529</v>
      </c>
      <c r="D3483" t="s">
        <v>10530</v>
      </c>
      <c r="E3483" t="s">
        <v>376</v>
      </c>
      <c r="F3483" s="7">
        <v>25.83</v>
      </c>
      <c r="G3483" t="s">
        <v>33</v>
      </c>
      <c r="H3483" t="s">
        <v>34</v>
      </c>
      <c r="I3483" t="s">
        <v>10455</v>
      </c>
      <c r="L3483" s="8">
        <v>0.44290000000000002</v>
      </c>
      <c r="M3483" t="s">
        <v>36</v>
      </c>
      <c r="N3483" t="str">
        <f>IF(AND(PESQUISA!$B$3&lt;&gt;"",OR(PESQUISA!$B$4="TODAS",B3483=PESQUISA!$B$4),ISNUMBER(SEARCH(PESQUISA!$B$3,D3483))),ROW()-1,"")</f>
        <v/>
      </c>
    </row>
    <row r="3484" spans="1:14" x14ac:dyDescent="0.3">
      <c r="A3484" t="s">
        <v>10531</v>
      </c>
      <c r="B3484" t="s">
        <v>29</v>
      </c>
      <c r="C3484" t="s">
        <v>10532</v>
      </c>
      <c r="D3484" t="s">
        <v>10533</v>
      </c>
      <c r="E3484" t="s">
        <v>376</v>
      </c>
      <c r="F3484" s="7">
        <v>19.34</v>
      </c>
      <c r="G3484" t="s">
        <v>33</v>
      </c>
      <c r="H3484" t="s">
        <v>34</v>
      </c>
      <c r="I3484" t="s">
        <v>10455</v>
      </c>
      <c r="L3484" s="8">
        <v>0.45710000000000001</v>
      </c>
      <c r="M3484" t="s">
        <v>36</v>
      </c>
      <c r="N3484" t="str">
        <f>IF(AND(PESQUISA!$B$3&lt;&gt;"",OR(PESQUISA!$B$4="TODAS",B3484=PESQUISA!$B$4),ISNUMBER(SEARCH(PESQUISA!$B$3,D3484))),ROW()-1,"")</f>
        <v/>
      </c>
    </row>
    <row r="3485" spans="1:14" x14ac:dyDescent="0.3">
      <c r="A3485" t="s">
        <v>10534</v>
      </c>
      <c r="B3485" t="s">
        <v>29</v>
      </c>
      <c r="C3485" t="s">
        <v>10535</v>
      </c>
      <c r="D3485" t="s">
        <v>10536</v>
      </c>
      <c r="E3485" t="s">
        <v>376</v>
      </c>
      <c r="F3485" s="7">
        <v>18.09</v>
      </c>
      <c r="G3485" t="s">
        <v>33</v>
      </c>
      <c r="H3485" t="s">
        <v>34</v>
      </c>
      <c r="I3485" t="s">
        <v>10455</v>
      </c>
      <c r="L3485" s="8">
        <v>0.46100000000000002</v>
      </c>
      <c r="M3485" t="s">
        <v>36</v>
      </c>
      <c r="N3485" t="str">
        <f>IF(AND(PESQUISA!$B$3&lt;&gt;"",OR(PESQUISA!$B$4="TODAS",B3485=PESQUISA!$B$4),ISNUMBER(SEARCH(PESQUISA!$B$3,D3485))),ROW()-1,"")</f>
        <v/>
      </c>
    </row>
    <row r="3486" spans="1:14" x14ac:dyDescent="0.3">
      <c r="A3486" t="s">
        <v>10537</v>
      </c>
      <c r="B3486" t="s">
        <v>29</v>
      </c>
      <c r="C3486" t="s">
        <v>10538</v>
      </c>
      <c r="D3486" t="s">
        <v>10539</v>
      </c>
      <c r="E3486" t="s">
        <v>376</v>
      </c>
      <c r="F3486" s="7">
        <v>21.93</v>
      </c>
      <c r="G3486" t="s">
        <v>33</v>
      </c>
      <c r="H3486" t="s">
        <v>34</v>
      </c>
      <c r="I3486" t="s">
        <v>10455</v>
      </c>
      <c r="L3486" s="8">
        <v>0.44140000000000001</v>
      </c>
      <c r="M3486" t="s">
        <v>36</v>
      </c>
      <c r="N3486" t="str">
        <f>IF(AND(PESQUISA!$B$3&lt;&gt;"",OR(PESQUISA!$B$4="TODAS",B3486=PESQUISA!$B$4),ISNUMBER(SEARCH(PESQUISA!$B$3,D3486))),ROW()-1,"")</f>
        <v/>
      </c>
    </row>
    <row r="3487" spans="1:14" x14ac:dyDescent="0.3">
      <c r="A3487" t="s">
        <v>10540</v>
      </c>
      <c r="B3487" t="s">
        <v>29</v>
      </c>
      <c r="C3487" t="s">
        <v>10541</v>
      </c>
      <c r="D3487" t="s">
        <v>10542</v>
      </c>
      <c r="E3487" t="s">
        <v>376</v>
      </c>
      <c r="F3487" s="7">
        <v>17.170000000000002</v>
      </c>
      <c r="G3487" t="s">
        <v>33</v>
      </c>
      <c r="H3487" t="s">
        <v>34</v>
      </c>
      <c r="I3487" t="s">
        <v>10455</v>
      </c>
      <c r="L3487" s="8">
        <v>0.45140000000000002</v>
      </c>
      <c r="M3487" t="s">
        <v>36</v>
      </c>
      <c r="N3487" t="str">
        <f>IF(AND(PESQUISA!$B$3&lt;&gt;"",OR(PESQUISA!$B$4="TODAS",B3487=PESQUISA!$B$4),ISNUMBER(SEARCH(PESQUISA!$B$3,D3487))),ROW()-1,"")</f>
        <v/>
      </c>
    </row>
    <row r="3488" spans="1:14" x14ac:dyDescent="0.3">
      <c r="A3488" t="s">
        <v>10543</v>
      </c>
      <c r="B3488" t="s">
        <v>29</v>
      </c>
      <c r="C3488" t="s">
        <v>10544</v>
      </c>
      <c r="D3488" t="s">
        <v>10545</v>
      </c>
      <c r="E3488" t="s">
        <v>376</v>
      </c>
      <c r="F3488" s="7">
        <v>30.78</v>
      </c>
      <c r="G3488" t="s">
        <v>33</v>
      </c>
      <c r="H3488" t="s">
        <v>34</v>
      </c>
      <c r="I3488" t="s">
        <v>10455</v>
      </c>
      <c r="L3488" s="8">
        <v>0.46329999999999999</v>
      </c>
      <c r="M3488" t="s">
        <v>36</v>
      </c>
      <c r="N3488" t="str">
        <f>IF(AND(PESQUISA!$B$3&lt;&gt;"",OR(PESQUISA!$B$4="TODAS",B3488=PESQUISA!$B$4),ISNUMBER(SEARCH(PESQUISA!$B$3,D3488))),ROW()-1,"")</f>
        <v/>
      </c>
    </row>
    <row r="3489" spans="1:14" x14ac:dyDescent="0.3">
      <c r="A3489" t="s">
        <v>10546</v>
      </c>
      <c r="B3489" t="s">
        <v>29</v>
      </c>
      <c r="C3489" t="s">
        <v>10547</v>
      </c>
      <c r="D3489" t="s">
        <v>10548</v>
      </c>
      <c r="E3489" t="s">
        <v>376</v>
      </c>
      <c r="F3489" s="7">
        <v>22.88</v>
      </c>
      <c r="G3489" t="s">
        <v>33</v>
      </c>
      <c r="H3489" t="s">
        <v>34</v>
      </c>
      <c r="I3489" t="s">
        <v>10455</v>
      </c>
      <c r="L3489" s="8">
        <v>0.4738</v>
      </c>
      <c r="M3489" t="s">
        <v>36</v>
      </c>
      <c r="N3489" t="str">
        <f>IF(AND(PESQUISA!$B$3&lt;&gt;"",OR(PESQUISA!$B$4="TODAS",B3489=PESQUISA!$B$4),ISNUMBER(SEARCH(PESQUISA!$B$3,D3489))),ROW()-1,"")</f>
        <v/>
      </c>
    </row>
    <row r="3490" spans="1:14" x14ac:dyDescent="0.3">
      <c r="A3490" t="s">
        <v>10549</v>
      </c>
      <c r="B3490" t="s">
        <v>29</v>
      </c>
      <c r="C3490" t="s">
        <v>10550</v>
      </c>
      <c r="D3490" t="s">
        <v>10551</v>
      </c>
      <c r="E3490" t="s">
        <v>376</v>
      </c>
      <c r="F3490" s="7">
        <v>16.170000000000002</v>
      </c>
      <c r="G3490" t="s">
        <v>33</v>
      </c>
      <c r="H3490" t="s">
        <v>34</v>
      </c>
      <c r="I3490" t="s">
        <v>10455</v>
      </c>
      <c r="L3490" s="8">
        <v>0.43659999999999999</v>
      </c>
      <c r="M3490" t="s">
        <v>36</v>
      </c>
      <c r="N3490" t="str">
        <f>IF(AND(PESQUISA!$B$3&lt;&gt;"",OR(PESQUISA!$B$4="TODAS",B3490=PESQUISA!$B$4),ISNUMBER(SEARCH(PESQUISA!$B$3,D3490))),ROW()-1,"")</f>
        <v/>
      </c>
    </row>
    <row r="3491" spans="1:14" x14ac:dyDescent="0.3">
      <c r="A3491" t="s">
        <v>10552</v>
      </c>
      <c r="B3491" t="s">
        <v>29</v>
      </c>
      <c r="C3491" t="s">
        <v>10553</v>
      </c>
      <c r="D3491" t="s">
        <v>10554</v>
      </c>
      <c r="E3491" t="s">
        <v>376</v>
      </c>
      <c r="F3491" s="7">
        <v>10.34</v>
      </c>
      <c r="G3491" t="s">
        <v>33</v>
      </c>
      <c r="H3491" t="s">
        <v>34</v>
      </c>
      <c r="I3491" t="s">
        <v>10455</v>
      </c>
      <c r="L3491" s="8">
        <v>0.45650000000000002</v>
      </c>
      <c r="M3491" t="s">
        <v>36</v>
      </c>
      <c r="N3491" t="str">
        <f>IF(AND(PESQUISA!$B$3&lt;&gt;"",OR(PESQUISA!$B$4="TODAS",B3491=PESQUISA!$B$4),ISNUMBER(SEARCH(PESQUISA!$B$3,D3491))),ROW()-1,"")</f>
        <v/>
      </c>
    </row>
    <row r="3492" spans="1:14" x14ac:dyDescent="0.3">
      <c r="A3492" t="s">
        <v>10555</v>
      </c>
      <c r="B3492" t="s">
        <v>29</v>
      </c>
      <c r="C3492" t="s">
        <v>10556</v>
      </c>
      <c r="D3492" t="s">
        <v>10557</v>
      </c>
      <c r="E3492" t="s">
        <v>376</v>
      </c>
      <c r="F3492" s="7">
        <v>14.52</v>
      </c>
      <c r="G3492" t="s">
        <v>33</v>
      </c>
      <c r="H3492" t="s">
        <v>34</v>
      </c>
      <c r="I3492" t="s">
        <v>10455</v>
      </c>
      <c r="L3492" s="8">
        <v>0.44700000000000001</v>
      </c>
      <c r="M3492" t="s">
        <v>36</v>
      </c>
      <c r="N3492" t="str">
        <f>IF(AND(PESQUISA!$B$3&lt;&gt;"",OR(PESQUISA!$B$4="TODAS",B3492=PESQUISA!$B$4),ISNUMBER(SEARCH(PESQUISA!$B$3,D3492))),ROW()-1,"")</f>
        <v/>
      </c>
    </row>
    <row r="3493" spans="1:14" x14ac:dyDescent="0.3">
      <c r="A3493" t="s">
        <v>10558</v>
      </c>
      <c r="B3493" t="s">
        <v>29</v>
      </c>
      <c r="C3493" t="s">
        <v>10559</v>
      </c>
      <c r="D3493" t="s">
        <v>10560</v>
      </c>
      <c r="E3493" t="s">
        <v>376</v>
      </c>
      <c r="F3493" s="7">
        <v>9.49</v>
      </c>
      <c r="G3493" t="s">
        <v>33</v>
      </c>
      <c r="H3493" t="s">
        <v>34</v>
      </c>
      <c r="I3493" t="s">
        <v>10455</v>
      </c>
      <c r="L3493" s="8">
        <v>0.46360000000000001</v>
      </c>
      <c r="M3493" t="s">
        <v>36</v>
      </c>
      <c r="N3493" t="str">
        <f>IF(AND(PESQUISA!$B$3&lt;&gt;"",OR(PESQUISA!$B$4="TODAS",B3493=PESQUISA!$B$4),ISNUMBER(SEARCH(PESQUISA!$B$3,D3493))),ROW()-1,"")</f>
        <v/>
      </c>
    </row>
    <row r="3494" spans="1:14" x14ac:dyDescent="0.3">
      <c r="A3494" t="s">
        <v>10561</v>
      </c>
      <c r="B3494" t="s">
        <v>29</v>
      </c>
      <c r="C3494" t="s">
        <v>10562</v>
      </c>
      <c r="D3494" t="s">
        <v>10563</v>
      </c>
      <c r="E3494" t="s">
        <v>376</v>
      </c>
      <c r="F3494" s="7">
        <v>13.09</v>
      </c>
      <c r="G3494" t="s">
        <v>33</v>
      </c>
      <c r="H3494" t="s">
        <v>34</v>
      </c>
      <c r="I3494" t="s">
        <v>10455</v>
      </c>
      <c r="L3494" s="8">
        <v>0.43769999999999998</v>
      </c>
      <c r="M3494" t="s">
        <v>36</v>
      </c>
      <c r="N3494" t="str">
        <f>IF(AND(PESQUISA!$B$3&lt;&gt;"",OR(PESQUISA!$B$4="TODAS",B3494=PESQUISA!$B$4),ISNUMBER(SEARCH(PESQUISA!$B$3,D3494))),ROW()-1,"")</f>
        <v/>
      </c>
    </row>
    <row r="3495" spans="1:14" x14ac:dyDescent="0.3">
      <c r="A3495" t="s">
        <v>10564</v>
      </c>
      <c r="B3495" t="s">
        <v>29</v>
      </c>
      <c r="C3495" t="s">
        <v>10565</v>
      </c>
      <c r="D3495" t="s">
        <v>10566</v>
      </c>
      <c r="E3495" t="s">
        <v>376</v>
      </c>
      <c r="F3495" s="7">
        <v>8.82</v>
      </c>
      <c r="G3495" t="s">
        <v>33</v>
      </c>
      <c r="H3495" t="s">
        <v>34</v>
      </c>
      <c r="I3495" t="s">
        <v>10455</v>
      </c>
      <c r="L3495" s="8">
        <v>0.45240000000000002</v>
      </c>
      <c r="M3495" t="s">
        <v>36</v>
      </c>
      <c r="N3495" t="str">
        <f>IF(AND(PESQUISA!$B$3&lt;&gt;"",OR(PESQUISA!$B$4="TODAS",B3495=PESQUISA!$B$4),ISNUMBER(SEARCH(PESQUISA!$B$3,D3495))),ROW()-1,"")</f>
        <v/>
      </c>
    </row>
    <row r="3496" spans="1:14" x14ac:dyDescent="0.3">
      <c r="A3496" t="s">
        <v>10567</v>
      </c>
      <c r="B3496" t="s">
        <v>29</v>
      </c>
      <c r="C3496" t="s">
        <v>10568</v>
      </c>
      <c r="D3496" t="s">
        <v>10569</v>
      </c>
      <c r="E3496" t="s">
        <v>376</v>
      </c>
      <c r="F3496" s="7">
        <v>19.61</v>
      </c>
      <c r="G3496" t="s">
        <v>33</v>
      </c>
      <c r="H3496" t="s">
        <v>34</v>
      </c>
      <c r="I3496" t="s">
        <v>10455</v>
      </c>
      <c r="L3496" s="8">
        <v>0.45889999999999997</v>
      </c>
      <c r="M3496" t="s">
        <v>36</v>
      </c>
      <c r="N3496" t="str">
        <f>IF(AND(PESQUISA!$B$3&lt;&gt;"",OR(PESQUISA!$B$4="TODAS",B3496=PESQUISA!$B$4),ISNUMBER(SEARCH(PESQUISA!$B$3,D3496))),ROW()-1,"")</f>
        <v/>
      </c>
    </row>
    <row r="3497" spans="1:14" x14ac:dyDescent="0.3">
      <c r="A3497" t="s">
        <v>10570</v>
      </c>
      <c r="B3497" t="s">
        <v>29</v>
      </c>
      <c r="C3497" t="s">
        <v>10571</v>
      </c>
      <c r="D3497" t="s">
        <v>10572</v>
      </c>
      <c r="E3497" t="s">
        <v>376</v>
      </c>
      <c r="F3497" s="7">
        <v>12.49</v>
      </c>
      <c r="G3497" t="s">
        <v>33</v>
      </c>
      <c r="H3497" t="s">
        <v>34</v>
      </c>
      <c r="I3497" t="s">
        <v>10455</v>
      </c>
      <c r="L3497" s="8">
        <v>0.4748</v>
      </c>
      <c r="M3497" t="s">
        <v>36</v>
      </c>
      <c r="N3497" t="str">
        <f>IF(AND(PESQUISA!$B$3&lt;&gt;"",OR(PESQUISA!$B$4="TODAS",B3497=PESQUISA!$B$4),ISNUMBER(SEARCH(PESQUISA!$B$3,D3497))),ROW()-1,"")</f>
        <v/>
      </c>
    </row>
    <row r="3498" spans="1:14" x14ac:dyDescent="0.3">
      <c r="A3498" t="s">
        <v>10573</v>
      </c>
      <c r="B3498" t="s">
        <v>29</v>
      </c>
      <c r="C3498" t="s">
        <v>10574</v>
      </c>
      <c r="D3498" t="s">
        <v>10575</v>
      </c>
      <c r="E3498" t="s">
        <v>376</v>
      </c>
      <c r="F3498" s="7">
        <v>15.75</v>
      </c>
      <c r="G3498" t="s">
        <v>33</v>
      </c>
      <c r="H3498" t="s">
        <v>34</v>
      </c>
      <c r="I3498" t="s">
        <v>10455</v>
      </c>
      <c r="L3498" s="8">
        <v>0.43680000000000002</v>
      </c>
      <c r="M3498" t="s">
        <v>36</v>
      </c>
      <c r="N3498" t="str">
        <f>IF(AND(PESQUISA!$B$3&lt;&gt;"",OR(PESQUISA!$B$4="TODAS",B3498=PESQUISA!$B$4),ISNUMBER(SEARCH(PESQUISA!$B$3,D3498))),ROW()-1,"")</f>
        <v/>
      </c>
    </row>
    <row r="3499" spans="1:14" x14ac:dyDescent="0.3">
      <c r="A3499" t="s">
        <v>10576</v>
      </c>
      <c r="B3499" t="s">
        <v>29</v>
      </c>
      <c r="C3499" t="s">
        <v>10577</v>
      </c>
      <c r="D3499" t="s">
        <v>10578</v>
      </c>
      <c r="E3499" t="s">
        <v>376</v>
      </c>
      <c r="F3499" s="7">
        <v>9.92</v>
      </c>
      <c r="G3499" t="s">
        <v>33</v>
      </c>
      <c r="H3499" t="s">
        <v>34</v>
      </c>
      <c r="I3499" t="s">
        <v>10455</v>
      </c>
      <c r="L3499" s="8">
        <v>0.4577</v>
      </c>
      <c r="M3499" t="s">
        <v>36</v>
      </c>
      <c r="N3499" t="str">
        <f>IF(AND(PESQUISA!$B$3&lt;&gt;"",OR(PESQUISA!$B$4="TODAS",B3499=PESQUISA!$B$4),ISNUMBER(SEARCH(PESQUISA!$B$3,D3499))),ROW()-1,"")</f>
        <v/>
      </c>
    </row>
    <row r="3500" spans="1:14" x14ac:dyDescent="0.3">
      <c r="A3500" t="s">
        <v>10579</v>
      </c>
      <c r="B3500" t="s">
        <v>29</v>
      </c>
      <c r="C3500" t="s">
        <v>10580</v>
      </c>
      <c r="D3500" t="s">
        <v>10581</v>
      </c>
      <c r="E3500" t="s">
        <v>376</v>
      </c>
      <c r="F3500" s="7">
        <v>13.88</v>
      </c>
      <c r="G3500" t="s">
        <v>33</v>
      </c>
      <c r="H3500" t="s">
        <v>34</v>
      </c>
      <c r="I3500" t="s">
        <v>10455</v>
      </c>
      <c r="L3500" s="8">
        <v>0.44669999999999999</v>
      </c>
      <c r="M3500" t="s">
        <v>36</v>
      </c>
      <c r="N3500" t="str">
        <f>IF(AND(PESQUISA!$B$3&lt;&gt;"",OR(PESQUISA!$B$4="TODAS",B3500=PESQUISA!$B$4),ISNUMBER(SEARCH(PESQUISA!$B$3,D3500))),ROW()-1,"")</f>
        <v/>
      </c>
    </row>
    <row r="3501" spans="1:14" x14ac:dyDescent="0.3">
      <c r="A3501" t="s">
        <v>10582</v>
      </c>
      <c r="B3501" t="s">
        <v>29</v>
      </c>
      <c r="C3501" t="s">
        <v>10583</v>
      </c>
      <c r="D3501" t="s">
        <v>10584</v>
      </c>
      <c r="E3501" t="s">
        <v>376</v>
      </c>
      <c r="F3501" s="7">
        <v>8.85</v>
      </c>
      <c r="G3501" t="s">
        <v>33</v>
      </c>
      <c r="H3501" t="s">
        <v>34</v>
      </c>
      <c r="I3501" t="s">
        <v>10455</v>
      </c>
      <c r="L3501" s="8">
        <v>0.46329999999999999</v>
      </c>
      <c r="M3501" t="s">
        <v>36</v>
      </c>
      <c r="N3501" t="str">
        <f>IF(AND(PESQUISA!$B$3&lt;&gt;"",OR(PESQUISA!$B$4="TODAS",B3501=PESQUISA!$B$4),ISNUMBER(SEARCH(PESQUISA!$B$3,D3501))),ROW()-1,"")</f>
        <v/>
      </c>
    </row>
    <row r="3502" spans="1:14" x14ac:dyDescent="0.3">
      <c r="A3502" t="s">
        <v>10585</v>
      </c>
      <c r="B3502" t="s">
        <v>29</v>
      </c>
      <c r="C3502" t="s">
        <v>10586</v>
      </c>
      <c r="D3502" t="s">
        <v>10587</v>
      </c>
      <c r="E3502" t="s">
        <v>376</v>
      </c>
      <c r="F3502" s="7">
        <v>12.34</v>
      </c>
      <c r="G3502" t="s">
        <v>33</v>
      </c>
      <c r="H3502" t="s">
        <v>34</v>
      </c>
      <c r="I3502" t="s">
        <v>10455</v>
      </c>
      <c r="L3502" s="8">
        <v>0.43840000000000001</v>
      </c>
      <c r="M3502" t="s">
        <v>36</v>
      </c>
      <c r="N3502" t="str">
        <f>IF(AND(PESQUISA!$B$3&lt;&gt;"",OR(PESQUISA!$B$4="TODAS",B3502=PESQUISA!$B$4),ISNUMBER(SEARCH(PESQUISA!$B$3,D3502))),ROW()-1,"")</f>
        <v/>
      </c>
    </row>
    <row r="3503" spans="1:14" x14ac:dyDescent="0.3">
      <c r="A3503" t="s">
        <v>10588</v>
      </c>
      <c r="B3503" t="s">
        <v>29</v>
      </c>
      <c r="C3503" t="s">
        <v>10589</v>
      </c>
      <c r="D3503" t="s">
        <v>10590</v>
      </c>
      <c r="E3503" t="s">
        <v>376</v>
      </c>
      <c r="F3503" s="7">
        <v>8.06</v>
      </c>
      <c r="G3503" t="s">
        <v>33</v>
      </c>
      <c r="H3503" t="s">
        <v>34</v>
      </c>
      <c r="I3503" t="s">
        <v>10455</v>
      </c>
      <c r="L3503" s="8">
        <v>0.45660000000000001</v>
      </c>
      <c r="M3503" t="s">
        <v>36</v>
      </c>
      <c r="N3503" t="str">
        <f>IF(AND(PESQUISA!$B$3&lt;&gt;"",OR(PESQUISA!$B$4="TODAS",B3503=PESQUISA!$B$4),ISNUMBER(SEARCH(PESQUISA!$B$3,D3503))),ROW()-1,"")</f>
        <v/>
      </c>
    </row>
    <row r="3504" spans="1:14" x14ac:dyDescent="0.3">
      <c r="A3504" t="s">
        <v>10591</v>
      </c>
      <c r="B3504" t="s">
        <v>29</v>
      </c>
      <c r="C3504" t="s">
        <v>10592</v>
      </c>
      <c r="D3504" t="s">
        <v>10593</v>
      </c>
      <c r="E3504" t="s">
        <v>376</v>
      </c>
      <c r="F3504" s="7">
        <v>19.579999999999998</v>
      </c>
      <c r="G3504" t="s">
        <v>33</v>
      </c>
      <c r="H3504" t="s">
        <v>34</v>
      </c>
      <c r="I3504" t="s">
        <v>10455</v>
      </c>
      <c r="L3504" s="8">
        <v>0.45760000000000001</v>
      </c>
      <c r="M3504" t="s">
        <v>36</v>
      </c>
      <c r="N3504" t="str">
        <f>IF(AND(PESQUISA!$B$3&lt;&gt;"",OR(PESQUISA!$B$4="TODAS",B3504=PESQUISA!$B$4),ISNUMBER(SEARCH(PESQUISA!$B$3,D3504))),ROW()-1,"")</f>
        <v/>
      </c>
    </row>
    <row r="3505" spans="1:14" x14ac:dyDescent="0.3">
      <c r="A3505" t="s">
        <v>10594</v>
      </c>
      <c r="B3505" t="s">
        <v>29</v>
      </c>
      <c r="C3505" t="s">
        <v>10595</v>
      </c>
      <c r="D3505" t="s">
        <v>10596</v>
      </c>
      <c r="E3505" t="s">
        <v>376</v>
      </c>
      <c r="F3505" s="7">
        <v>12.47</v>
      </c>
      <c r="G3505" t="s">
        <v>33</v>
      </c>
      <c r="H3505" t="s">
        <v>34</v>
      </c>
      <c r="I3505" t="s">
        <v>10455</v>
      </c>
      <c r="L3505" s="8">
        <v>0.4723</v>
      </c>
      <c r="M3505" t="s">
        <v>36</v>
      </c>
      <c r="N3505" t="str">
        <f>IF(AND(PESQUISA!$B$3&lt;&gt;"",OR(PESQUISA!$B$4="TODAS",B3505=PESQUISA!$B$4),ISNUMBER(SEARCH(PESQUISA!$B$3,D3505))),ROW()-1,"")</f>
        <v/>
      </c>
    </row>
    <row r="3506" spans="1:14" x14ac:dyDescent="0.3">
      <c r="A3506" t="s">
        <v>10597</v>
      </c>
      <c r="B3506" t="s">
        <v>29</v>
      </c>
      <c r="C3506" t="s">
        <v>10598</v>
      </c>
      <c r="D3506" t="s">
        <v>10599</v>
      </c>
      <c r="E3506" t="s">
        <v>376</v>
      </c>
      <c r="F3506" s="7">
        <v>21.56</v>
      </c>
      <c r="G3506" t="s">
        <v>33</v>
      </c>
      <c r="H3506" t="s">
        <v>34</v>
      </c>
      <c r="I3506" t="s">
        <v>10455</v>
      </c>
      <c r="L3506" s="8">
        <v>0.43919999999999998</v>
      </c>
      <c r="M3506" t="s">
        <v>36</v>
      </c>
      <c r="N3506" t="str">
        <f>IF(AND(PESQUISA!$B$3&lt;&gt;"",OR(PESQUISA!$B$4="TODAS",B3506=PESQUISA!$B$4),ISNUMBER(SEARCH(PESQUISA!$B$3,D3506))),ROW()-1,"")</f>
        <v/>
      </c>
    </row>
    <row r="3507" spans="1:14" x14ac:dyDescent="0.3">
      <c r="A3507" t="s">
        <v>10600</v>
      </c>
      <c r="B3507" t="s">
        <v>29</v>
      </c>
      <c r="C3507" t="s">
        <v>10601</v>
      </c>
      <c r="D3507" t="s">
        <v>10602</v>
      </c>
      <c r="E3507" t="s">
        <v>376</v>
      </c>
      <c r="F3507" s="7">
        <v>15.07</v>
      </c>
      <c r="G3507" t="s">
        <v>33</v>
      </c>
      <c r="H3507" t="s">
        <v>34</v>
      </c>
      <c r="I3507" t="s">
        <v>10455</v>
      </c>
      <c r="L3507" s="8">
        <v>0.45519999999999999</v>
      </c>
      <c r="M3507" t="s">
        <v>36</v>
      </c>
      <c r="N3507" t="str">
        <f>IF(AND(PESQUISA!$B$3&lt;&gt;"",OR(PESQUISA!$B$4="TODAS",B3507=PESQUISA!$B$4),ISNUMBER(SEARCH(PESQUISA!$B$3,D3507))),ROW()-1,"")</f>
        <v/>
      </c>
    </row>
    <row r="3508" spans="1:14" x14ac:dyDescent="0.3">
      <c r="A3508" t="s">
        <v>10603</v>
      </c>
      <c r="B3508" t="s">
        <v>29</v>
      </c>
      <c r="C3508" t="s">
        <v>10604</v>
      </c>
      <c r="D3508" t="s">
        <v>10605</v>
      </c>
      <c r="E3508" t="s">
        <v>376</v>
      </c>
      <c r="F3508" s="7">
        <v>20.079999999999998</v>
      </c>
      <c r="G3508" t="s">
        <v>33</v>
      </c>
      <c r="H3508" t="s">
        <v>34</v>
      </c>
      <c r="I3508" t="s">
        <v>10455</v>
      </c>
      <c r="L3508" s="8">
        <v>0.44869999999999999</v>
      </c>
      <c r="M3508" t="s">
        <v>36</v>
      </c>
      <c r="N3508" t="str">
        <f>IF(AND(PESQUISA!$B$3&lt;&gt;"",OR(PESQUISA!$B$4="TODAS",B3508=PESQUISA!$B$4),ISNUMBER(SEARCH(PESQUISA!$B$3,D3508))),ROW()-1,"")</f>
        <v/>
      </c>
    </row>
    <row r="3509" spans="1:14" x14ac:dyDescent="0.3">
      <c r="A3509" t="s">
        <v>10606</v>
      </c>
      <c r="B3509" t="s">
        <v>29</v>
      </c>
      <c r="C3509" t="s">
        <v>10607</v>
      </c>
      <c r="D3509" t="s">
        <v>10608</v>
      </c>
      <c r="E3509" t="s">
        <v>376</v>
      </c>
      <c r="F3509" s="7">
        <v>14.49</v>
      </c>
      <c r="G3509" t="s">
        <v>33</v>
      </c>
      <c r="H3509" t="s">
        <v>34</v>
      </c>
      <c r="I3509" t="s">
        <v>10455</v>
      </c>
      <c r="L3509" s="8">
        <v>0.46100000000000002</v>
      </c>
      <c r="M3509" t="s">
        <v>36</v>
      </c>
      <c r="N3509" t="str">
        <f>IF(AND(PESQUISA!$B$3&lt;&gt;"",OR(PESQUISA!$B$4="TODAS",B3509=PESQUISA!$B$4),ISNUMBER(SEARCH(PESQUISA!$B$3,D3509))),ROW()-1,"")</f>
        <v/>
      </c>
    </row>
    <row r="3510" spans="1:14" x14ac:dyDescent="0.3">
      <c r="A3510" t="s">
        <v>10609</v>
      </c>
      <c r="B3510" t="s">
        <v>29</v>
      </c>
      <c r="C3510" t="s">
        <v>10610</v>
      </c>
      <c r="D3510" t="s">
        <v>10611</v>
      </c>
      <c r="E3510" t="s">
        <v>376</v>
      </c>
      <c r="F3510" s="7">
        <v>18.71</v>
      </c>
      <c r="G3510" t="s">
        <v>33</v>
      </c>
      <c r="H3510" t="s">
        <v>34</v>
      </c>
      <c r="I3510" t="s">
        <v>10455</v>
      </c>
      <c r="L3510" s="8">
        <v>0.43930000000000002</v>
      </c>
      <c r="M3510" t="s">
        <v>36</v>
      </c>
      <c r="N3510" t="str">
        <f>IF(AND(PESQUISA!$B$3&lt;&gt;"",OR(PESQUISA!$B$4="TODAS",B3510=PESQUISA!$B$4),ISNUMBER(SEARCH(PESQUISA!$B$3,D3510))),ROW()-1,"")</f>
        <v/>
      </c>
    </row>
    <row r="3511" spans="1:14" x14ac:dyDescent="0.3">
      <c r="A3511" t="s">
        <v>10612</v>
      </c>
      <c r="B3511" t="s">
        <v>29</v>
      </c>
      <c r="C3511" t="s">
        <v>10613</v>
      </c>
      <c r="D3511" t="s">
        <v>10614</v>
      </c>
      <c r="E3511" t="s">
        <v>376</v>
      </c>
      <c r="F3511" s="7">
        <v>13.95</v>
      </c>
      <c r="G3511" t="s">
        <v>33</v>
      </c>
      <c r="H3511" t="s">
        <v>34</v>
      </c>
      <c r="I3511" t="s">
        <v>10455</v>
      </c>
      <c r="L3511" s="8">
        <v>0.45090000000000002</v>
      </c>
      <c r="M3511" t="s">
        <v>36</v>
      </c>
      <c r="N3511" t="str">
        <f>IF(AND(PESQUISA!$B$3&lt;&gt;"",OR(PESQUISA!$B$4="TODAS",B3511=PESQUISA!$B$4),ISNUMBER(SEARCH(PESQUISA!$B$3,D3511))),ROW()-1,"")</f>
        <v/>
      </c>
    </row>
    <row r="3512" spans="1:14" x14ac:dyDescent="0.3">
      <c r="A3512" t="s">
        <v>10615</v>
      </c>
      <c r="B3512" t="s">
        <v>29</v>
      </c>
      <c r="C3512" t="s">
        <v>10616</v>
      </c>
      <c r="D3512" t="s">
        <v>10617</v>
      </c>
      <c r="E3512" t="s">
        <v>376</v>
      </c>
      <c r="F3512" s="7">
        <v>24.88</v>
      </c>
      <c r="G3512" t="s">
        <v>33</v>
      </c>
      <c r="H3512" t="s">
        <v>34</v>
      </c>
      <c r="I3512" t="s">
        <v>10455</v>
      </c>
      <c r="L3512" s="8">
        <v>0.46060000000000001</v>
      </c>
      <c r="M3512" t="s">
        <v>36</v>
      </c>
      <c r="N3512" t="str">
        <f>IF(AND(PESQUISA!$B$3&lt;&gt;"",OR(PESQUISA!$B$4="TODAS",B3512=PESQUISA!$B$4),ISNUMBER(SEARCH(PESQUISA!$B$3,D3512))),ROW()-1,"")</f>
        <v/>
      </c>
    </row>
    <row r="3513" spans="1:14" x14ac:dyDescent="0.3">
      <c r="A3513" t="s">
        <v>10618</v>
      </c>
      <c r="B3513" t="s">
        <v>29</v>
      </c>
      <c r="C3513" t="s">
        <v>10619</v>
      </c>
      <c r="D3513" t="s">
        <v>10620</v>
      </c>
      <c r="E3513" t="s">
        <v>376</v>
      </c>
      <c r="F3513" s="7">
        <v>16.97</v>
      </c>
      <c r="G3513" t="s">
        <v>33</v>
      </c>
      <c r="H3513" t="s">
        <v>34</v>
      </c>
      <c r="I3513" t="s">
        <v>10455</v>
      </c>
      <c r="L3513" s="8">
        <v>0.4738</v>
      </c>
      <c r="M3513" t="s">
        <v>36</v>
      </c>
      <c r="N3513" t="str">
        <f>IF(AND(PESQUISA!$B$3&lt;&gt;"",OR(PESQUISA!$B$4="TODAS",B3513=PESQUISA!$B$4),ISNUMBER(SEARCH(PESQUISA!$B$3,D3513))),ROW()-1,"")</f>
        <v/>
      </c>
    </row>
    <row r="3514" spans="1:14" x14ac:dyDescent="0.3">
      <c r="A3514" t="s">
        <v>10621</v>
      </c>
      <c r="B3514" t="s">
        <v>29</v>
      </c>
      <c r="C3514" t="s">
        <v>10622</v>
      </c>
      <c r="D3514" t="s">
        <v>10623</v>
      </c>
      <c r="E3514" t="s">
        <v>376</v>
      </c>
      <c r="F3514" s="7">
        <v>21.36</v>
      </c>
      <c r="G3514" t="s">
        <v>33</v>
      </c>
      <c r="H3514" t="s">
        <v>34</v>
      </c>
      <c r="I3514" t="s">
        <v>10455</v>
      </c>
      <c r="L3514" s="8">
        <v>0.43869999999999998</v>
      </c>
      <c r="M3514" t="s">
        <v>36</v>
      </c>
      <c r="N3514" t="str">
        <f>IF(AND(PESQUISA!$B$3&lt;&gt;"",OR(PESQUISA!$B$4="TODAS",B3514=PESQUISA!$B$4),ISNUMBER(SEARCH(PESQUISA!$B$3,D3514))),ROW()-1,"")</f>
        <v/>
      </c>
    </row>
    <row r="3515" spans="1:14" x14ac:dyDescent="0.3">
      <c r="A3515" t="s">
        <v>10624</v>
      </c>
      <c r="B3515" t="s">
        <v>29</v>
      </c>
      <c r="C3515" t="s">
        <v>10625</v>
      </c>
      <c r="D3515" t="s">
        <v>10626</v>
      </c>
      <c r="E3515" t="s">
        <v>376</v>
      </c>
      <c r="F3515" s="7">
        <v>14.86</v>
      </c>
      <c r="G3515" t="s">
        <v>33</v>
      </c>
      <c r="H3515" t="s">
        <v>34</v>
      </c>
      <c r="I3515" t="s">
        <v>10455</v>
      </c>
      <c r="L3515" s="8">
        <v>0.4556</v>
      </c>
      <c r="M3515" t="s">
        <v>36</v>
      </c>
      <c r="N3515" t="str">
        <f>IF(AND(PESQUISA!$B$3&lt;&gt;"",OR(PESQUISA!$B$4="TODAS",B3515=PESQUISA!$B$4),ISNUMBER(SEARCH(PESQUISA!$B$3,D3515))),ROW()-1,"")</f>
        <v/>
      </c>
    </row>
    <row r="3516" spans="1:14" x14ac:dyDescent="0.3">
      <c r="A3516" t="s">
        <v>10627</v>
      </c>
      <c r="B3516" t="s">
        <v>29</v>
      </c>
      <c r="C3516" t="s">
        <v>10628</v>
      </c>
      <c r="D3516" t="s">
        <v>10629</v>
      </c>
      <c r="E3516" t="s">
        <v>376</v>
      </c>
      <c r="F3516" s="7">
        <v>19.64</v>
      </c>
      <c r="G3516" t="s">
        <v>33</v>
      </c>
      <c r="H3516" t="s">
        <v>34</v>
      </c>
      <c r="I3516" t="s">
        <v>10455</v>
      </c>
      <c r="L3516" s="8">
        <v>0.4476</v>
      </c>
      <c r="M3516" t="s">
        <v>36</v>
      </c>
      <c r="N3516" t="str">
        <f>IF(AND(PESQUISA!$B$3&lt;&gt;"",OR(PESQUISA!$B$4="TODAS",B3516=PESQUISA!$B$4),ISNUMBER(SEARCH(PESQUISA!$B$3,D3516))),ROW()-1,"")</f>
        <v/>
      </c>
    </row>
    <row r="3517" spans="1:14" x14ac:dyDescent="0.3">
      <c r="A3517" t="s">
        <v>10630</v>
      </c>
      <c r="B3517" t="s">
        <v>29</v>
      </c>
      <c r="C3517" t="s">
        <v>10631</v>
      </c>
      <c r="D3517" t="s">
        <v>10632</v>
      </c>
      <c r="E3517" t="s">
        <v>376</v>
      </c>
      <c r="F3517" s="7">
        <v>14.05</v>
      </c>
      <c r="G3517" t="s">
        <v>33</v>
      </c>
      <c r="H3517" t="s">
        <v>34</v>
      </c>
      <c r="I3517" t="s">
        <v>10455</v>
      </c>
      <c r="L3517" s="8">
        <v>0.46050000000000002</v>
      </c>
      <c r="M3517" t="s">
        <v>36</v>
      </c>
      <c r="N3517" t="str">
        <f>IF(AND(PESQUISA!$B$3&lt;&gt;"",OR(PESQUISA!$B$4="TODAS",B3517=PESQUISA!$B$4),ISNUMBER(SEARCH(PESQUISA!$B$3,D3517))),ROW()-1,"")</f>
        <v/>
      </c>
    </row>
    <row r="3518" spans="1:14" x14ac:dyDescent="0.3">
      <c r="A3518" t="s">
        <v>10633</v>
      </c>
      <c r="B3518" t="s">
        <v>29</v>
      </c>
      <c r="C3518" t="s">
        <v>10634</v>
      </c>
      <c r="D3518" t="s">
        <v>10635</v>
      </c>
      <c r="E3518" t="s">
        <v>376</v>
      </c>
      <c r="F3518" s="7">
        <v>18.12</v>
      </c>
      <c r="G3518" t="s">
        <v>33</v>
      </c>
      <c r="H3518" t="s">
        <v>34</v>
      </c>
      <c r="I3518" t="s">
        <v>10455</v>
      </c>
      <c r="L3518" s="8">
        <v>0.43980000000000002</v>
      </c>
      <c r="M3518" t="s">
        <v>36</v>
      </c>
      <c r="N3518" t="str">
        <f>IF(AND(PESQUISA!$B$3&lt;&gt;"",OR(PESQUISA!$B$4="TODAS",B3518=PESQUISA!$B$4),ISNUMBER(SEARCH(PESQUISA!$B$3,D3518))),ROW()-1,"")</f>
        <v/>
      </c>
    </row>
    <row r="3519" spans="1:14" x14ac:dyDescent="0.3">
      <c r="A3519" t="s">
        <v>10636</v>
      </c>
      <c r="B3519" t="s">
        <v>29</v>
      </c>
      <c r="C3519" t="s">
        <v>10637</v>
      </c>
      <c r="D3519" t="s">
        <v>10638</v>
      </c>
      <c r="E3519" t="s">
        <v>376</v>
      </c>
      <c r="F3519" s="7">
        <v>13.37</v>
      </c>
      <c r="G3519" t="s">
        <v>33</v>
      </c>
      <c r="H3519" t="s">
        <v>34</v>
      </c>
      <c r="I3519" t="s">
        <v>10455</v>
      </c>
      <c r="L3519" s="8">
        <v>0.45179999999999998</v>
      </c>
      <c r="M3519" t="s">
        <v>36</v>
      </c>
      <c r="N3519" t="str">
        <f>IF(AND(PESQUISA!$B$3&lt;&gt;"",OR(PESQUISA!$B$4="TODAS",B3519=PESQUISA!$B$4),ISNUMBER(SEARCH(PESQUISA!$B$3,D3519))),ROW()-1,"")</f>
        <v/>
      </c>
    </row>
    <row r="3520" spans="1:14" x14ac:dyDescent="0.3">
      <c r="A3520" t="s">
        <v>10639</v>
      </c>
      <c r="B3520" t="s">
        <v>29</v>
      </c>
      <c r="C3520" t="s">
        <v>10640</v>
      </c>
      <c r="D3520" t="s">
        <v>10641</v>
      </c>
      <c r="E3520" t="s">
        <v>376</v>
      </c>
      <c r="F3520" s="7">
        <v>25.11</v>
      </c>
      <c r="G3520" t="s">
        <v>33</v>
      </c>
      <c r="H3520" t="s">
        <v>34</v>
      </c>
      <c r="I3520" t="s">
        <v>10455</v>
      </c>
      <c r="L3520" s="8">
        <v>0.45960000000000001</v>
      </c>
      <c r="M3520" t="s">
        <v>36</v>
      </c>
      <c r="N3520" t="str">
        <f>IF(AND(PESQUISA!$B$3&lt;&gt;"",OR(PESQUISA!$B$4="TODAS",B3520=PESQUISA!$B$4),ISNUMBER(SEARCH(PESQUISA!$B$3,D3520))),ROW()-1,"")</f>
        <v/>
      </c>
    </row>
    <row r="3521" spans="1:14" x14ac:dyDescent="0.3">
      <c r="A3521" t="s">
        <v>10642</v>
      </c>
      <c r="B3521" t="s">
        <v>29</v>
      </c>
      <c r="C3521" t="s">
        <v>10643</v>
      </c>
      <c r="D3521" t="s">
        <v>10644</v>
      </c>
      <c r="E3521" t="s">
        <v>376</v>
      </c>
      <c r="F3521" s="7">
        <v>17.21</v>
      </c>
      <c r="G3521" t="s">
        <v>33</v>
      </c>
      <c r="H3521" t="s">
        <v>34</v>
      </c>
      <c r="I3521" t="s">
        <v>10455</v>
      </c>
      <c r="L3521" s="8">
        <v>0.4718</v>
      </c>
      <c r="M3521" t="s">
        <v>36</v>
      </c>
      <c r="N3521" t="str">
        <f>IF(AND(PESQUISA!$B$3&lt;&gt;"",OR(PESQUISA!$B$4="TODAS",B3521=PESQUISA!$B$4),ISNUMBER(SEARCH(PESQUISA!$B$3,D3521))),ROW()-1,"")</f>
        <v/>
      </c>
    </row>
    <row r="3522" spans="1:14" x14ac:dyDescent="0.3">
      <c r="A3522" t="s">
        <v>10645</v>
      </c>
      <c r="B3522" t="s">
        <v>29</v>
      </c>
      <c r="C3522" t="s">
        <v>10646</v>
      </c>
      <c r="D3522" t="s">
        <v>10647</v>
      </c>
      <c r="E3522" t="s">
        <v>376</v>
      </c>
      <c r="F3522" s="7">
        <v>93.07</v>
      </c>
      <c r="G3522" t="s">
        <v>33</v>
      </c>
      <c r="H3522" t="s">
        <v>34</v>
      </c>
      <c r="I3522" t="s">
        <v>10648</v>
      </c>
      <c r="L3522" s="8">
        <v>0</v>
      </c>
      <c r="M3522" t="s">
        <v>36</v>
      </c>
      <c r="N3522" t="str">
        <f>IF(AND(PESQUISA!$B$3&lt;&gt;"",OR(PESQUISA!$B$4="TODAS",B3522=PESQUISA!$B$4),ISNUMBER(SEARCH(PESQUISA!$B$3,D3522))),ROW()-1,"")</f>
        <v/>
      </c>
    </row>
    <row r="3523" spans="1:14" x14ac:dyDescent="0.3">
      <c r="A3523" t="s">
        <v>10649</v>
      </c>
      <c r="B3523" t="s">
        <v>29</v>
      </c>
      <c r="C3523" t="s">
        <v>10650</v>
      </c>
      <c r="D3523" t="s">
        <v>10651</v>
      </c>
      <c r="E3523" t="s">
        <v>376</v>
      </c>
      <c r="F3523" s="7">
        <v>9.84</v>
      </c>
      <c r="G3523" t="s">
        <v>33</v>
      </c>
      <c r="H3523" t="s">
        <v>34</v>
      </c>
      <c r="I3523" t="s">
        <v>10648</v>
      </c>
      <c r="L3523" s="8">
        <v>0.5</v>
      </c>
      <c r="M3523" t="s">
        <v>36</v>
      </c>
      <c r="N3523" t="str">
        <f>IF(AND(PESQUISA!$B$3&lt;&gt;"",OR(PESQUISA!$B$4="TODAS",B3523=PESQUISA!$B$4),ISNUMBER(SEARCH(PESQUISA!$B$3,D3523))),ROW()-1,"")</f>
        <v/>
      </c>
    </row>
    <row r="3524" spans="1:14" x14ac:dyDescent="0.3">
      <c r="A3524" t="s">
        <v>10652</v>
      </c>
      <c r="B3524" t="s">
        <v>29</v>
      </c>
      <c r="C3524" t="s">
        <v>10653</v>
      </c>
      <c r="D3524" t="s">
        <v>10654</v>
      </c>
      <c r="E3524" t="s">
        <v>376</v>
      </c>
      <c r="F3524" s="7">
        <v>6.19</v>
      </c>
      <c r="G3524" t="s">
        <v>33</v>
      </c>
      <c r="H3524" t="s">
        <v>34</v>
      </c>
      <c r="I3524" t="s">
        <v>10648</v>
      </c>
      <c r="L3524" s="8">
        <v>0.50080000000000002</v>
      </c>
      <c r="M3524" t="s">
        <v>36</v>
      </c>
      <c r="N3524" t="str">
        <f>IF(AND(PESQUISA!$B$3&lt;&gt;"",OR(PESQUISA!$B$4="TODAS",B3524=PESQUISA!$B$4),ISNUMBER(SEARCH(PESQUISA!$B$3,D3524))),ROW()-1,"")</f>
        <v/>
      </c>
    </row>
    <row r="3525" spans="1:14" x14ac:dyDescent="0.3">
      <c r="A3525" t="s">
        <v>10655</v>
      </c>
      <c r="B3525" t="s">
        <v>29</v>
      </c>
      <c r="C3525" t="s">
        <v>10656</v>
      </c>
      <c r="D3525" t="s">
        <v>10657</v>
      </c>
      <c r="E3525" t="s">
        <v>376</v>
      </c>
      <c r="F3525" s="7">
        <v>12.29</v>
      </c>
      <c r="G3525" t="s">
        <v>33</v>
      </c>
      <c r="H3525" t="s">
        <v>34</v>
      </c>
      <c r="I3525" t="s">
        <v>10648</v>
      </c>
      <c r="L3525" s="8">
        <v>0.50039999999999996</v>
      </c>
      <c r="M3525" t="s">
        <v>36</v>
      </c>
      <c r="N3525" t="str">
        <f>IF(AND(PESQUISA!$B$3&lt;&gt;"",OR(PESQUISA!$B$4="TODAS",B3525=PESQUISA!$B$4),ISNUMBER(SEARCH(PESQUISA!$B$3,D3525))),ROW()-1,"")</f>
        <v/>
      </c>
    </row>
    <row r="3526" spans="1:14" x14ac:dyDescent="0.3">
      <c r="A3526" t="s">
        <v>10658</v>
      </c>
      <c r="B3526" t="s">
        <v>29</v>
      </c>
      <c r="C3526" t="s">
        <v>10659</v>
      </c>
      <c r="D3526" t="s">
        <v>10660</v>
      </c>
      <c r="E3526" t="s">
        <v>376</v>
      </c>
      <c r="F3526" s="7">
        <v>7.74</v>
      </c>
      <c r="G3526" t="s">
        <v>33</v>
      </c>
      <c r="H3526" t="s">
        <v>34</v>
      </c>
      <c r="I3526" t="s">
        <v>10648</v>
      </c>
      <c r="L3526" s="8">
        <v>0.50129999999999997</v>
      </c>
      <c r="M3526" t="s">
        <v>36</v>
      </c>
      <c r="N3526" t="str">
        <f>IF(AND(PESQUISA!$B$3&lt;&gt;"",OR(PESQUISA!$B$4="TODAS",B3526=PESQUISA!$B$4),ISNUMBER(SEARCH(PESQUISA!$B$3,D3526))),ROW()-1,"")</f>
        <v/>
      </c>
    </row>
    <row r="3527" spans="1:14" x14ac:dyDescent="0.3">
      <c r="A3527" t="s">
        <v>10661</v>
      </c>
      <c r="B3527" t="s">
        <v>29</v>
      </c>
      <c r="C3527" t="s">
        <v>10662</v>
      </c>
      <c r="D3527" t="s">
        <v>10663</v>
      </c>
      <c r="E3527" t="s">
        <v>376</v>
      </c>
      <c r="F3527" s="7">
        <v>12.87</v>
      </c>
      <c r="G3527" t="s">
        <v>33</v>
      </c>
      <c r="H3527" t="s">
        <v>34</v>
      </c>
      <c r="I3527" t="s">
        <v>10648</v>
      </c>
      <c r="L3527" s="8">
        <v>0.50119999999999998</v>
      </c>
      <c r="M3527" t="s">
        <v>36</v>
      </c>
      <c r="N3527" t="str">
        <f>IF(AND(PESQUISA!$B$3&lt;&gt;"",OR(PESQUISA!$B$4="TODAS",B3527=PESQUISA!$B$4),ISNUMBER(SEARCH(PESQUISA!$B$3,D3527))),ROW()-1,"")</f>
        <v/>
      </c>
    </row>
    <row r="3528" spans="1:14" x14ac:dyDescent="0.3">
      <c r="A3528" t="s">
        <v>10664</v>
      </c>
      <c r="B3528" t="s">
        <v>29</v>
      </c>
      <c r="C3528" t="s">
        <v>10665</v>
      </c>
      <c r="D3528" t="s">
        <v>10666</v>
      </c>
      <c r="E3528" t="s">
        <v>376</v>
      </c>
      <c r="F3528" s="7">
        <v>8.11</v>
      </c>
      <c r="G3528" t="s">
        <v>33</v>
      </c>
      <c r="H3528" t="s">
        <v>34</v>
      </c>
      <c r="I3528" t="s">
        <v>10648</v>
      </c>
      <c r="L3528" s="8">
        <v>0.50060000000000004</v>
      </c>
      <c r="M3528" t="s">
        <v>36</v>
      </c>
      <c r="N3528" t="str">
        <f>IF(AND(PESQUISA!$B$3&lt;&gt;"",OR(PESQUISA!$B$4="TODAS",B3528=PESQUISA!$B$4),ISNUMBER(SEARCH(PESQUISA!$B$3,D3528))),ROW()-1,"")</f>
        <v/>
      </c>
    </row>
    <row r="3529" spans="1:14" x14ac:dyDescent="0.3">
      <c r="A3529" t="s">
        <v>10667</v>
      </c>
      <c r="B3529" t="s">
        <v>29</v>
      </c>
      <c r="C3529" t="s">
        <v>10668</v>
      </c>
      <c r="D3529" t="s">
        <v>10669</v>
      </c>
      <c r="E3529" t="s">
        <v>376</v>
      </c>
      <c r="F3529" s="7">
        <v>11.07</v>
      </c>
      <c r="G3529" t="s">
        <v>33</v>
      </c>
      <c r="H3529" t="s">
        <v>34</v>
      </c>
      <c r="I3529" t="s">
        <v>10648</v>
      </c>
      <c r="L3529" s="8">
        <v>0.50049999999999994</v>
      </c>
      <c r="M3529" t="s">
        <v>36</v>
      </c>
      <c r="N3529" t="str">
        <f>IF(AND(PESQUISA!$B$3&lt;&gt;"",OR(PESQUISA!$B$4="TODAS",B3529=PESQUISA!$B$4),ISNUMBER(SEARCH(PESQUISA!$B$3,D3529))),ROW()-1,"")</f>
        <v/>
      </c>
    </row>
    <row r="3530" spans="1:14" x14ac:dyDescent="0.3">
      <c r="A3530" t="s">
        <v>10670</v>
      </c>
      <c r="B3530" t="s">
        <v>29</v>
      </c>
      <c r="C3530" t="s">
        <v>10671</v>
      </c>
      <c r="D3530" t="s">
        <v>10672</v>
      </c>
      <c r="E3530" t="s">
        <v>376</v>
      </c>
      <c r="F3530" s="7">
        <v>13.84</v>
      </c>
      <c r="G3530" t="s">
        <v>33</v>
      </c>
      <c r="H3530" t="s">
        <v>34</v>
      </c>
      <c r="I3530" t="s">
        <v>10648</v>
      </c>
      <c r="L3530" s="8">
        <v>0.50070000000000003</v>
      </c>
      <c r="M3530" t="s">
        <v>36</v>
      </c>
      <c r="N3530" t="str">
        <f>IF(AND(PESQUISA!$B$3&lt;&gt;"",OR(PESQUISA!$B$4="TODAS",B3530=PESQUISA!$B$4),ISNUMBER(SEARCH(PESQUISA!$B$3,D3530))),ROW()-1,"")</f>
        <v/>
      </c>
    </row>
    <row r="3531" spans="1:14" x14ac:dyDescent="0.3">
      <c r="A3531" t="s">
        <v>10673</v>
      </c>
      <c r="B3531" t="s">
        <v>29</v>
      </c>
      <c r="C3531" t="s">
        <v>10674</v>
      </c>
      <c r="D3531" t="s">
        <v>10675</v>
      </c>
      <c r="E3531" t="s">
        <v>376</v>
      </c>
      <c r="F3531" s="7">
        <v>6.97</v>
      </c>
      <c r="G3531" t="s">
        <v>33</v>
      </c>
      <c r="H3531" t="s">
        <v>34</v>
      </c>
      <c r="I3531" t="s">
        <v>10648</v>
      </c>
      <c r="L3531" s="8">
        <v>0.50070000000000003</v>
      </c>
      <c r="M3531" t="s">
        <v>36</v>
      </c>
      <c r="N3531" t="str">
        <f>IF(AND(PESQUISA!$B$3&lt;&gt;"",OR(PESQUISA!$B$4="TODAS",B3531=PESQUISA!$B$4),ISNUMBER(SEARCH(PESQUISA!$B$3,D3531))),ROW()-1,"")</f>
        <v/>
      </c>
    </row>
    <row r="3532" spans="1:14" x14ac:dyDescent="0.3">
      <c r="A3532" t="s">
        <v>10676</v>
      </c>
      <c r="B3532" t="s">
        <v>29</v>
      </c>
      <c r="C3532" t="s">
        <v>10677</v>
      </c>
      <c r="D3532" t="s">
        <v>10678</v>
      </c>
      <c r="E3532" t="s">
        <v>376</v>
      </c>
      <c r="F3532" s="7">
        <v>14.48</v>
      </c>
      <c r="G3532" t="s">
        <v>33</v>
      </c>
      <c r="H3532" t="s">
        <v>34</v>
      </c>
      <c r="I3532" t="s">
        <v>10648</v>
      </c>
      <c r="L3532" s="8">
        <v>0.50139999999999996</v>
      </c>
      <c r="M3532" t="s">
        <v>36</v>
      </c>
      <c r="N3532" t="str">
        <f>IF(AND(PESQUISA!$B$3&lt;&gt;"",OR(PESQUISA!$B$4="TODAS",B3532=PESQUISA!$B$4),ISNUMBER(SEARCH(PESQUISA!$B$3,D3532))),ROW()-1,"")</f>
        <v/>
      </c>
    </row>
    <row r="3533" spans="1:14" x14ac:dyDescent="0.3">
      <c r="A3533" t="s">
        <v>10679</v>
      </c>
      <c r="B3533" t="s">
        <v>29</v>
      </c>
      <c r="C3533" t="s">
        <v>10680</v>
      </c>
      <c r="D3533" t="s">
        <v>10681</v>
      </c>
      <c r="E3533" t="s">
        <v>376</v>
      </c>
      <c r="F3533" s="7">
        <v>9.1300000000000008</v>
      </c>
      <c r="G3533" t="s">
        <v>33</v>
      </c>
      <c r="H3533" t="s">
        <v>34</v>
      </c>
      <c r="I3533" t="s">
        <v>10648</v>
      </c>
      <c r="L3533" s="8">
        <v>0.50049999999999994</v>
      </c>
      <c r="M3533" t="s">
        <v>36</v>
      </c>
      <c r="N3533" t="str">
        <f>IF(AND(PESQUISA!$B$3&lt;&gt;"",OR(PESQUISA!$B$4="TODAS",B3533=PESQUISA!$B$4),ISNUMBER(SEARCH(PESQUISA!$B$3,D3533))),ROW()-1,"")</f>
        <v/>
      </c>
    </row>
    <row r="3534" spans="1:14" x14ac:dyDescent="0.3">
      <c r="A3534" t="s">
        <v>10682</v>
      </c>
      <c r="B3534" t="s">
        <v>29</v>
      </c>
      <c r="C3534" t="s">
        <v>10683</v>
      </c>
      <c r="D3534" t="s">
        <v>10684</v>
      </c>
      <c r="E3534" t="s">
        <v>376</v>
      </c>
      <c r="F3534" s="7">
        <v>12.78</v>
      </c>
      <c r="G3534" t="s">
        <v>33</v>
      </c>
      <c r="H3534" t="s">
        <v>34</v>
      </c>
      <c r="I3534" t="s">
        <v>10648</v>
      </c>
      <c r="L3534" s="8">
        <v>0</v>
      </c>
      <c r="M3534" t="s">
        <v>36</v>
      </c>
      <c r="N3534" t="str">
        <f>IF(AND(PESQUISA!$B$3&lt;&gt;"",OR(PESQUISA!$B$4="TODAS",B3534=PESQUISA!$B$4),ISNUMBER(SEARCH(PESQUISA!$B$3,D3534))),ROW()-1,"")</f>
        <v/>
      </c>
    </row>
    <row r="3535" spans="1:14" x14ac:dyDescent="0.3">
      <c r="A3535" t="s">
        <v>10685</v>
      </c>
      <c r="B3535" t="s">
        <v>29</v>
      </c>
      <c r="C3535" t="s">
        <v>10686</v>
      </c>
      <c r="D3535" t="s">
        <v>10687</v>
      </c>
      <c r="E3535" t="s">
        <v>376</v>
      </c>
      <c r="F3535" s="7">
        <v>15.98</v>
      </c>
      <c r="G3535" t="s">
        <v>33</v>
      </c>
      <c r="H3535" t="s">
        <v>34</v>
      </c>
      <c r="I3535" t="s">
        <v>10648</v>
      </c>
      <c r="L3535" s="8">
        <v>0</v>
      </c>
      <c r="M3535" t="s">
        <v>36</v>
      </c>
      <c r="N3535" t="str">
        <f>IF(AND(PESQUISA!$B$3&lt;&gt;"",OR(PESQUISA!$B$4="TODAS",B3535=PESQUISA!$B$4),ISNUMBER(SEARCH(PESQUISA!$B$3,D3535))),ROW()-1,"")</f>
        <v/>
      </c>
    </row>
    <row r="3536" spans="1:14" x14ac:dyDescent="0.3">
      <c r="A3536" t="s">
        <v>10688</v>
      </c>
      <c r="B3536" t="s">
        <v>29</v>
      </c>
      <c r="C3536" t="s">
        <v>10689</v>
      </c>
      <c r="D3536" t="s">
        <v>10690</v>
      </c>
      <c r="E3536" t="s">
        <v>376</v>
      </c>
      <c r="F3536" s="7">
        <v>10.07</v>
      </c>
      <c r="G3536" t="s">
        <v>33</v>
      </c>
      <c r="H3536" t="s">
        <v>34</v>
      </c>
      <c r="I3536" t="s">
        <v>10648</v>
      </c>
      <c r="L3536" s="8">
        <v>0</v>
      </c>
      <c r="M3536" t="s">
        <v>36</v>
      </c>
      <c r="N3536" t="str">
        <f>IF(AND(PESQUISA!$B$3&lt;&gt;"",OR(PESQUISA!$B$4="TODAS",B3536=PESQUISA!$B$4),ISNUMBER(SEARCH(PESQUISA!$B$3,D3536))),ROW()-1,"")</f>
        <v/>
      </c>
    </row>
    <row r="3537" spans="1:14" x14ac:dyDescent="0.3">
      <c r="A3537" t="s">
        <v>10691</v>
      </c>
      <c r="B3537" t="s">
        <v>29</v>
      </c>
      <c r="C3537" t="s">
        <v>10692</v>
      </c>
      <c r="D3537" t="s">
        <v>10693</v>
      </c>
      <c r="E3537" t="s">
        <v>376</v>
      </c>
      <c r="F3537" s="7">
        <v>16.72</v>
      </c>
      <c r="G3537" t="s">
        <v>33</v>
      </c>
      <c r="H3537" t="s">
        <v>34</v>
      </c>
      <c r="I3537" t="s">
        <v>10648</v>
      </c>
      <c r="L3537" s="8">
        <v>0</v>
      </c>
      <c r="M3537" t="s">
        <v>36</v>
      </c>
      <c r="N3537" t="str">
        <f>IF(AND(PESQUISA!$B$3&lt;&gt;"",OR(PESQUISA!$B$4="TODAS",B3537=PESQUISA!$B$4),ISNUMBER(SEARCH(PESQUISA!$B$3,D3537))),ROW()-1,"")</f>
        <v/>
      </c>
    </row>
    <row r="3538" spans="1:14" x14ac:dyDescent="0.3">
      <c r="A3538" t="s">
        <v>10694</v>
      </c>
      <c r="B3538" t="s">
        <v>29</v>
      </c>
      <c r="C3538" t="s">
        <v>10695</v>
      </c>
      <c r="D3538" t="s">
        <v>10696</v>
      </c>
      <c r="E3538" t="s">
        <v>376</v>
      </c>
      <c r="F3538" s="7">
        <v>10.54</v>
      </c>
      <c r="G3538" t="s">
        <v>33</v>
      </c>
      <c r="H3538" t="s">
        <v>34</v>
      </c>
      <c r="I3538" t="s">
        <v>10648</v>
      </c>
      <c r="L3538" s="8">
        <v>0</v>
      </c>
      <c r="M3538" t="s">
        <v>36</v>
      </c>
      <c r="N3538" t="str">
        <f>IF(AND(PESQUISA!$B$3&lt;&gt;"",OR(PESQUISA!$B$4="TODAS",B3538=PESQUISA!$B$4),ISNUMBER(SEARCH(PESQUISA!$B$3,D3538))),ROW()-1,"")</f>
        <v/>
      </c>
    </row>
    <row r="3539" spans="1:14" x14ac:dyDescent="0.3">
      <c r="A3539" t="s">
        <v>10697</v>
      </c>
      <c r="B3539" t="s">
        <v>29</v>
      </c>
      <c r="C3539" t="s">
        <v>10698</v>
      </c>
      <c r="D3539" t="s">
        <v>10699</v>
      </c>
      <c r="E3539" t="s">
        <v>376</v>
      </c>
      <c r="F3539" s="7">
        <v>14.92</v>
      </c>
      <c r="G3539" t="s">
        <v>33</v>
      </c>
      <c r="H3539" t="s">
        <v>34</v>
      </c>
      <c r="I3539" t="s">
        <v>10648</v>
      </c>
      <c r="L3539" s="8">
        <v>0</v>
      </c>
      <c r="M3539" t="s">
        <v>36</v>
      </c>
      <c r="N3539" t="str">
        <f>IF(AND(PESQUISA!$B$3&lt;&gt;"",OR(PESQUISA!$B$4="TODAS",B3539=PESQUISA!$B$4),ISNUMBER(SEARCH(PESQUISA!$B$3,D3539))),ROW()-1,"")</f>
        <v/>
      </c>
    </row>
    <row r="3540" spans="1:14" x14ac:dyDescent="0.3">
      <c r="A3540" t="s">
        <v>10700</v>
      </c>
      <c r="B3540" t="s">
        <v>29</v>
      </c>
      <c r="C3540" t="s">
        <v>10701</v>
      </c>
      <c r="D3540" t="s">
        <v>10702</v>
      </c>
      <c r="E3540" t="s">
        <v>376</v>
      </c>
      <c r="F3540" s="7">
        <v>18.649999999999999</v>
      </c>
      <c r="G3540" t="s">
        <v>33</v>
      </c>
      <c r="H3540" t="s">
        <v>34</v>
      </c>
      <c r="I3540" t="s">
        <v>10648</v>
      </c>
      <c r="L3540" s="8">
        <v>0</v>
      </c>
      <c r="M3540" t="s">
        <v>36</v>
      </c>
      <c r="N3540" t="str">
        <f>IF(AND(PESQUISA!$B$3&lt;&gt;"",OR(PESQUISA!$B$4="TODAS",B3540=PESQUISA!$B$4),ISNUMBER(SEARCH(PESQUISA!$B$3,D3540))),ROW()-1,"")</f>
        <v/>
      </c>
    </row>
    <row r="3541" spans="1:14" x14ac:dyDescent="0.3">
      <c r="A3541" t="s">
        <v>10703</v>
      </c>
      <c r="B3541" t="s">
        <v>29</v>
      </c>
      <c r="C3541" t="s">
        <v>10704</v>
      </c>
      <c r="D3541" t="s">
        <v>10705</v>
      </c>
      <c r="E3541" t="s">
        <v>376</v>
      </c>
      <c r="F3541" s="7">
        <v>19.52</v>
      </c>
      <c r="G3541" t="s">
        <v>33</v>
      </c>
      <c r="H3541" t="s">
        <v>34</v>
      </c>
      <c r="I3541" t="s">
        <v>10648</v>
      </c>
      <c r="L3541" s="8">
        <v>0</v>
      </c>
      <c r="M3541" t="s">
        <v>36</v>
      </c>
      <c r="N3541" t="str">
        <f>IF(AND(PESQUISA!$B$3&lt;&gt;"",OR(PESQUISA!$B$4="TODAS",B3541=PESQUISA!$B$4),ISNUMBER(SEARCH(PESQUISA!$B$3,D3541))),ROW()-1,"")</f>
        <v/>
      </c>
    </row>
    <row r="3542" spans="1:14" x14ac:dyDescent="0.3">
      <c r="A3542" t="s">
        <v>10706</v>
      </c>
      <c r="B3542" t="s">
        <v>29</v>
      </c>
      <c r="C3542" t="s">
        <v>10707</v>
      </c>
      <c r="D3542" t="s">
        <v>10708</v>
      </c>
      <c r="E3542" t="s">
        <v>376</v>
      </c>
      <c r="F3542" s="7">
        <v>12.3</v>
      </c>
      <c r="G3542" t="s">
        <v>33</v>
      </c>
      <c r="H3542" t="s">
        <v>34</v>
      </c>
      <c r="I3542" t="s">
        <v>10648</v>
      </c>
      <c r="L3542" s="8">
        <v>0</v>
      </c>
      <c r="M3542" t="s">
        <v>36</v>
      </c>
      <c r="N3542" t="str">
        <f>IF(AND(PESQUISA!$B$3&lt;&gt;"",OR(PESQUISA!$B$4="TODAS",B3542=PESQUISA!$B$4),ISNUMBER(SEARCH(PESQUISA!$B$3,D3542))),ROW()-1,"")</f>
        <v/>
      </c>
    </row>
    <row r="3543" spans="1:14" x14ac:dyDescent="0.3">
      <c r="A3543" t="s">
        <v>10709</v>
      </c>
      <c r="B3543" t="s">
        <v>29</v>
      </c>
      <c r="C3543" t="s">
        <v>10710</v>
      </c>
      <c r="D3543" t="s">
        <v>10711</v>
      </c>
      <c r="E3543" t="s">
        <v>376</v>
      </c>
      <c r="F3543" s="7">
        <v>11.76</v>
      </c>
      <c r="G3543" t="s">
        <v>33</v>
      </c>
      <c r="H3543" t="s">
        <v>34</v>
      </c>
      <c r="I3543" t="s">
        <v>10648</v>
      </c>
      <c r="L3543" s="8">
        <v>0</v>
      </c>
      <c r="M3543" t="s">
        <v>36</v>
      </c>
      <c r="N3543" t="str">
        <f>IF(AND(PESQUISA!$B$3&lt;&gt;"",OR(PESQUISA!$B$4="TODAS",B3543=PESQUISA!$B$4),ISNUMBER(SEARCH(PESQUISA!$B$3,D3543))),ROW()-1,"")</f>
        <v/>
      </c>
    </row>
    <row r="3544" spans="1:14" x14ac:dyDescent="0.3">
      <c r="A3544" t="s">
        <v>10712</v>
      </c>
      <c r="B3544" t="s">
        <v>29</v>
      </c>
      <c r="C3544" t="s">
        <v>10713</v>
      </c>
      <c r="D3544" t="s">
        <v>10714</v>
      </c>
      <c r="E3544" t="s">
        <v>376</v>
      </c>
      <c r="F3544" s="7">
        <v>8.7200000000000006</v>
      </c>
      <c r="G3544" t="s">
        <v>33</v>
      </c>
      <c r="H3544" t="s">
        <v>34</v>
      </c>
      <c r="I3544" t="s">
        <v>10648</v>
      </c>
      <c r="L3544" s="8">
        <v>0.50109999999999999</v>
      </c>
      <c r="M3544" t="s">
        <v>36</v>
      </c>
      <c r="N3544" t="str">
        <f>IF(AND(PESQUISA!$B$3&lt;&gt;"",OR(PESQUISA!$B$4="TODAS",B3544=PESQUISA!$B$4),ISNUMBER(SEARCH(PESQUISA!$B$3,D3544))),ROW()-1,"")</f>
        <v/>
      </c>
    </row>
    <row r="3545" spans="1:14" x14ac:dyDescent="0.3">
      <c r="A3545" t="s">
        <v>10715</v>
      </c>
      <c r="B3545" t="s">
        <v>29</v>
      </c>
      <c r="C3545" t="s">
        <v>10716</v>
      </c>
      <c r="D3545" t="s">
        <v>10717</v>
      </c>
      <c r="E3545" t="s">
        <v>376</v>
      </c>
      <c r="F3545" s="7">
        <v>11.1</v>
      </c>
      <c r="G3545" t="s">
        <v>33</v>
      </c>
      <c r="H3545" t="s">
        <v>34</v>
      </c>
      <c r="I3545" t="s">
        <v>10648</v>
      </c>
      <c r="L3545" s="8">
        <v>0.49459999999999998</v>
      </c>
      <c r="M3545" t="s">
        <v>36</v>
      </c>
      <c r="N3545" t="str">
        <f>IF(AND(PESQUISA!$B$3&lt;&gt;"",OR(PESQUISA!$B$4="TODAS",B3545=PESQUISA!$B$4),ISNUMBER(SEARCH(PESQUISA!$B$3,D3545))),ROW()-1,"")</f>
        <v/>
      </c>
    </row>
    <row r="3546" spans="1:14" x14ac:dyDescent="0.3">
      <c r="A3546" t="s">
        <v>10718</v>
      </c>
      <c r="B3546" t="s">
        <v>29</v>
      </c>
      <c r="C3546" t="s">
        <v>10719</v>
      </c>
      <c r="D3546" t="s">
        <v>10720</v>
      </c>
      <c r="E3546" t="s">
        <v>376</v>
      </c>
      <c r="F3546" s="7">
        <v>11.61</v>
      </c>
      <c r="G3546" t="s">
        <v>33</v>
      </c>
      <c r="H3546" t="s">
        <v>34</v>
      </c>
      <c r="I3546" t="s">
        <v>10648</v>
      </c>
      <c r="L3546" s="8">
        <v>0.49530000000000002</v>
      </c>
      <c r="M3546" t="s">
        <v>36</v>
      </c>
      <c r="N3546" t="str">
        <f>IF(AND(PESQUISA!$B$3&lt;&gt;"",OR(PESQUISA!$B$4="TODAS",B3546=PESQUISA!$B$4),ISNUMBER(SEARCH(PESQUISA!$B$3,D3546))),ROW()-1,"")</f>
        <v/>
      </c>
    </row>
    <row r="3547" spans="1:14" x14ac:dyDescent="0.3">
      <c r="A3547" t="s">
        <v>10721</v>
      </c>
      <c r="B3547" t="s">
        <v>29</v>
      </c>
      <c r="C3547" t="s">
        <v>10722</v>
      </c>
      <c r="D3547" t="s">
        <v>10723</v>
      </c>
      <c r="E3547" t="s">
        <v>376</v>
      </c>
      <c r="F3547" s="7">
        <v>8.8699999999999992</v>
      </c>
      <c r="G3547" t="s">
        <v>33</v>
      </c>
      <c r="H3547" t="s">
        <v>34</v>
      </c>
      <c r="I3547" t="s">
        <v>10648</v>
      </c>
      <c r="L3547" s="8">
        <v>0.49490000000000001</v>
      </c>
      <c r="M3547" t="s">
        <v>36</v>
      </c>
      <c r="N3547" t="str">
        <f>IF(AND(PESQUISA!$B$3&lt;&gt;"",OR(PESQUISA!$B$4="TODAS",B3547=PESQUISA!$B$4),ISNUMBER(SEARCH(PESQUISA!$B$3,D3547))),ROW()-1,"")</f>
        <v/>
      </c>
    </row>
    <row r="3548" spans="1:14" x14ac:dyDescent="0.3">
      <c r="A3548" t="s">
        <v>10724</v>
      </c>
      <c r="B3548" t="s">
        <v>29</v>
      </c>
      <c r="C3548" t="s">
        <v>10725</v>
      </c>
      <c r="D3548" t="s">
        <v>10726</v>
      </c>
      <c r="E3548" t="s">
        <v>376</v>
      </c>
      <c r="F3548" s="7">
        <v>11.91</v>
      </c>
      <c r="G3548" t="s">
        <v>33</v>
      </c>
      <c r="H3548" t="s">
        <v>34</v>
      </c>
      <c r="I3548" t="s">
        <v>10648</v>
      </c>
      <c r="L3548" s="8">
        <v>0.50039999999999996</v>
      </c>
      <c r="M3548" t="s">
        <v>36</v>
      </c>
      <c r="N3548" t="str">
        <f>IF(AND(PESQUISA!$B$3&lt;&gt;"",OR(PESQUISA!$B$4="TODAS",B3548=PESQUISA!$B$4),ISNUMBER(SEARCH(PESQUISA!$B$3,D3548))),ROW()-1,"")</f>
        <v/>
      </c>
    </row>
    <row r="3549" spans="1:14" x14ac:dyDescent="0.3">
      <c r="A3549" t="s">
        <v>10727</v>
      </c>
      <c r="B3549" t="s">
        <v>29</v>
      </c>
      <c r="C3549" t="s">
        <v>10728</v>
      </c>
      <c r="D3549" t="s">
        <v>10729</v>
      </c>
      <c r="E3549" t="s">
        <v>376</v>
      </c>
      <c r="F3549" s="7">
        <v>9.5299999999999994</v>
      </c>
      <c r="G3549" t="s">
        <v>33</v>
      </c>
      <c r="H3549" t="s">
        <v>34</v>
      </c>
      <c r="I3549" t="s">
        <v>10648</v>
      </c>
      <c r="L3549" s="8">
        <v>0.50049999999999994</v>
      </c>
      <c r="M3549" t="s">
        <v>36</v>
      </c>
      <c r="N3549" t="str">
        <f>IF(AND(PESQUISA!$B$3&lt;&gt;"",OR(PESQUISA!$B$4="TODAS",B3549=PESQUISA!$B$4),ISNUMBER(SEARCH(PESQUISA!$B$3,D3549))),ROW()-1,"")</f>
        <v/>
      </c>
    </row>
    <row r="3550" spans="1:14" x14ac:dyDescent="0.3">
      <c r="A3550" t="s">
        <v>10730</v>
      </c>
      <c r="B3550" t="s">
        <v>29</v>
      </c>
      <c r="C3550" t="s">
        <v>10731</v>
      </c>
      <c r="D3550" t="s">
        <v>10732</v>
      </c>
      <c r="E3550" t="s">
        <v>376</v>
      </c>
      <c r="F3550" s="7">
        <v>12.46</v>
      </c>
      <c r="G3550" t="s">
        <v>33</v>
      </c>
      <c r="H3550" t="s">
        <v>34</v>
      </c>
      <c r="I3550" t="s">
        <v>10648</v>
      </c>
      <c r="L3550" s="8">
        <v>0.50080000000000002</v>
      </c>
      <c r="M3550" t="s">
        <v>36</v>
      </c>
      <c r="N3550" t="str">
        <f>IF(AND(PESQUISA!$B$3&lt;&gt;"",OR(PESQUISA!$B$4="TODAS",B3550=PESQUISA!$B$4),ISNUMBER(SEARCH(PESQUISA!$B$3,D3550))),ROW()-1,"")</f>
        <v/>
      </c>
    </row>
    <row r="3551" spans="1:14" x14ac:dyDescent="0.3">
      <c r="A3551" t="s">
        <v>10733</v>
      </c>
      <c r="B3551" t="s">
        <v>29</v>
      </c>
      <c r="C3551" t="s">
        <v>10734</v>
      </c>
      <c r="D3551" t="s">
        <v>10735</v>
      </c>
      <c r="E3551" t="s">
        <v>376</v>
      </c>
      <c r="F3551" s="7">
        <v>14.45</v>
      </c>
      <c r="G3551" t="s">
        <v>33</v>
      </c>
      <c r="H3551" t="s">
        <v>34</v>
      </c>
      <c r="I3551" t="s">
        <v>10648</v>
      </c>
      <c r="L3551" s="8">
        <v>0</v>
      </c>
      <c r="M3551" t="s">
        <v>36</v>
      </c>
      <c r="N3551" t="str">
        <f>IF(AND(PESQUISA!$B$3&lt;&gt;"",OR(PESQUISA!$B$4="TODAS",B3551=PESQUISA!$B$4),ISNUMBER(SEARCH(PESQUISA!$B$3,D3551))),ROW()-1,"")</f>
        <v/>
      </c>
    </row>
    <row r="3552" spans="1:14" x14ac:dyDescent="0.3">
      <c r="A3552" t="s">
        <v>10736</v>
      </c>
      <c r="B3552" t="s">
        <v>29</v>
      </c>
      <c r="C3552" t="s">
        <v>10737</v>
      </c>
      <c r="D3552" t="s">
        <v>10738</v>
      </c>
      <c r="E3552" t="s">
        <v>376</v>
      </c>
      <c r="F3552" s="7">
        <v>9.11</v>
      </c>
      <c r="G3552" t="s">
        <v>33</v>
      </c>
      <c r="H3552" t="s">
        <v>34</v>
      </c>
      <c r="I3552" t="s">
        <v>10648</v>
      </c>
      <c r="L3552" s="8">
        <v>0</v>
      </c>
      <c r="M3552" t="s">
        <v>36</v>
      </c>
      <c r="N3552" t="str">
        <f>IF(AND(PESQUISA!$B$3&lt;&gt;"",OR(PESQUISA!$B$4="TODAS",B3552=PESQUISA!$B$4),ISNUMBER(SEARCH(PESQUISA!$B$3,D3552))),ROW()-1,"")</f>
        <v/>
      </c>
    </row>
    <row r="3553" spans="1:14" x14ac:dyDescent="0.3">
      <c r="A3553" t="s">
        <v>10739</v>
      </c>
      <c r="B3553" t="s">
        <v>29</v>
      </c>
      <c r="C3553" t="s">
        <v>10740</v>
      </c>
      <c r="D3553" t="s">
        <v>10741</v>
      </c>
      <c r="E3553" t="s">
        <v>376</v>
      </c>
      <c r="F3553" s="7">
        <v>15.13</v>
      </c>
      <c r="G3553" t="s">
        <v>33</v>
      </c>
      <c r="H3553" t="s">
        <v>34</v>
      </c>
      <c r="I3553" t="s">
        <v>10648</v>
      </c>
      <c r="L3553" s="8">
        <v>0</v>
      </c>
      <c r="M3553" t="s">
        <v>36</v>
      </c>
      <c r="N3553" t="str">
        <f>IF(AND(PESQUISA!$B$3&lt;&gt;"",OR(PESQUISA!$B$4="TODAS",B3553=PESQUISA!$B$4),ISNUMBER(SEARCH(PESQUISA!$B$3,D3553))),ROW()-1,"")</f>
        <v/>
      </c>
    </row>
    <row r="3554" spans="1:14" x14ac:dyDescent="0.3">
      <c r="A3554" t="s">
        <v>10742</v>
      </c>
      <c r="B3554" t="s">
        <v>29</v>
      </c>
      <c r="C3554" t="s">
        <v>10743</v>
      </c>
      <c r="D3554" t="s">
        <v>10744</v>
      </c>
      <c r="E3554" t="s">
        <v>376</v>
      </c>
      <c r="F3554" s="7">
        <v>9.5299999999999994</v>
      </c>
      <c r="G3554" t="s">
        <v>33</v>
      </c>
      <c r="H3554" t="s">
        <v>34</v>
      </c>
      <c r="I3554" t="s">
        <v>10648</v>
      </c>
      <c r="L3554" s="8">
        <v>0</v>
      </c>
      <c r="M3554" t="s">
        <v>36</v>
      </c>
      <c r="N3554" t="str">
        <f>IF(AND(PESQUISA!$B$3&lt;&gt;"",OR(PESQUISA!$B$4="TODAS",B3554=PESQUISA!$B$4),ISNUMBER(SEARCH(PESQUISA!$B$3,D3554))),ROW()-1,"")</f>
        <v/>
      </c>
    </row>
    <row r="3555" spans="1:14" x14ac:dyDescent="0.3">
      <c r="A3555" t="s">
        <v>10745</v>
      </c>
      <c r="B3555" t="s">
        <v>29</v>
      </c>
      <c r="C3555" t="s">
        <v>10746</v>
      </c>
      <c r="D3555" t="s">
        <v>10747</v>
      </c>
      <c r="E3555" t="s">
        <v>376</v>
      </c>
      <c r="F3555" s="7">
        <v>12.63</v>
      </c>
      <c r="G3555" t="s">
        <v>33</v>
      </c>
      <c r="H3555" t="s">
        <v>34</v>
      </c>
      <c r="I3555" t="s">
        <v>10648</v>
      </c>
      <c r="L3555" s="8">
        <v>0</v>
      </c>
      <c r="M3555" t="s">
        <v>36</v>
      </c>
      <c r="N3555" t="str">
        <f>IF(AND(PESQUISA!$B$3&lt;&gt;"",OR(PESQUISA!$B$4="TODAS",B3555=PESQUISA!$B$4),ISNUMBER(SEARCH(PESQUISA!$B$3,D3555))),ROW()-1,"")</f>
        <v/>
      </c>
    </row>
    <row r="3556" spans="1:14" x14ac:dyDescent="0.3">
      <c r="A3556" t="s">
        <v>10748</v>
      </c>
      <c r="B3556" t="s">
        <v>29</v>
      </c>
      <c r="C3556" t="s">
        <v>10749</v>
      </c>
      <c r="D3556" t="s">
        <v>10750</v>
      </c>
      <c r="E3556" t="s">
        <v>376</v>
      </c>
      <c r="F3556" s="7">
        <v>15.79</v>
      </c>
      <c r="G3556" t="s">
        <v>33</v>
      </c>
      <c r="H3556" t="s">
        <v>34</v>
      </c>
      <c r="I3556" t="s">
        <v>10648</v>
      </c>
      <c r="L3556" s="8">
        <v>0</v>
      </c>
      <c r="M3556" t="s">
        <v>36</v>
      </c>
      <c r="N3556" t="str">
        <f>IF(AND(PESQUISA!$B$3&lt;&gt;"",OR(PESQUISA!$B$4="TODAS",B3556=PESQUISA!$B$4),ISNUMBER(SEARCH(PESQUISA!$B$3,D3556))),ROW()-1,"")</f>
        <v/>
      </c>
    </row>
    <row r="3557" spans="1:14" x14ac:dyDescent="0.3">
      <c r="A3557" t="s">
        <v>10751</v>
      </c>
      <c r="B3557" t="s">
        <v>29</v>
      </c>
      <c r="C3557" t="s">
        <v>10752</v>
      </c>
      <c r="D3557" t="s">
        <v>10753</v>
      </c>
      <c r="E3557" t="s">
        <v>376</v>
      </c>
      <c r="F3557" s="7">
        <v>16.53</v>
      </c>
      <c r="G3557" t="s">
        <v>33</v>
      </c>
      <c r="H3557" t="s">
        <v>34</v>
      </c>
      <c r="I3557" t="s">
        <v>10648</v>
      </c>
      <c r="L3557" s="8">
        <v>0</v>
      </c>
      <c r="M3557" t="s">
        <v>36</v>
      </c>
      <c r="N3557" t="str">
        <f>IF(AND(PESQUISA!$B$3&lt;&gt;"",OR(PESQUISA!$B$4="TODAS",B3557=PESQUISA!$B$4),ISNUMBER(SEARCH(PESQUISA!$B$3,D3557))),ROW()-1,"")</f>
        <v/>
      </c>
    </row>
    <row r="3558" spans="1:14" x14ac:dyDescent="0.3">
      <c r="A3558" t="s">
        <v>10754</v>
      </c>
      <c r="B3558" t="s">
        <v>29</v>
      </c>
      <c r="C3558" t="s">
        <v>10755</v>
      </c>
      <c r="D3558" t="s">
        <v>10756</v>
      </c>
      <c r="E3558" t="s">
        <v>376</v>
      </c>
      <c r="F3558" s="7">
        <v>11.57</v>
      </c>
      <c r="G3558" t="s">
        <v>33</v>
      </c>
      <c r="H3558" t="s">
        <v>34</v>
      </c>
      <c r="I3558" t="s">
        <v>10648</v>
      </c>
      <c r="L3558" s="8">
        <v>0</v>
      </c>
      <c r="M3558" t="s">
        <v>36</v>
      </c>
      <c r="N3558" t="str">
        <f>IF(AND(PESQUISA!$B$3&lt;&gt;"",OR(PESQUISA!$B$4="TODAS",B3558=PESQUISA!$B$4),ISNUMBER(SEARCH(PESQUISA!$B$3,D3558))),ROW()-1,"")</f>
        <v/>
      </c>
    </row>
    <row r="3559" spans="1:14" x14ac:dyDescent="0.3">
      <c r="A3559" t="s">
        <v>10757</v>
      </c>
      <c r="B3559" t="s">
        <v>29</v>
      </c>
      <c r="C3559" t="s">
        <v>10758</v>
      </c>
      <c r="D3559" t="s">
        <v>10759</v>
      </c>
      <c r="E3559" t="s">
        <v>376</v>
      </c>
      <c r="F3559" s="7">
        <v>9.9499999999999993</v>
      </c>
      <c r="G3559" t="s">
        <v>33</v>
      </c>
      <c r="H3559" t="s">
        <v>34</v>
      </c>
      <c r="I3559" t="s">
        <v>10648</v>
      </c>
      <c r="L3559" s="8">
        <v>0</v>
      </c>
      <c r="M3559" t="s">
        <v>36</v>
      </c>
      <c r="N3559" t="str">
        <f>IF(AND(PESQUISA!$B$3&lt;&gt;"",OR(PESQUISA!$B$4="TODAS",B3559=PESQUISA!$B$4),ISNUMBER(SEARCH(PESQUISA!$B$3,D3559))),ROW()-1,"")</f>
        <v/>
      </c>
    </row>
    <row r="3560" spans="1:14" x14ac:dyDescent="0.3">
      <c r="A3560" t="s">
        <v>10760</v>
      </c>
      <c r="B3560" t="s">
        <v>29</v>
      </c>
      <c r="C3560" t="s">
        <v>10761</v>
      </c>
      <c r="D3560" t="s">
        <v>10762</v>
      </c>
      <c r="E3560" t="s">
        <v>376</v>
      </c>
      <c r="F3560" s="7">
        <v>10.41</v>
      </c>
      <c r="G3560" t="s">
        <v>33</v>
      </c>
      <c r="H3560" t="s">
        <v>34</v>
      </c>
      <c r="I3560" t="s">
        <v>10648</v>
      </c>
      <c r="L3560" s="8">
        <v>0</v>
      </c>
      <c r="M3560" t="s">
        <v>36</v>
      </c>
      <c r="N3560" t="str">
        <f>IF(AND(PESQUISA!$B$3&lt;&gt;"",OR(PESQUISA!$B$4="TODAS",B3560=PESQUISA!$B$4),ISNUMBER(SEARCH(PESQUISA!$B$3,D3560))),ROW()-1,"")</f>
        <v/>
      </c>
    </row>
    <row r="3561" spans="1:14" x14ac:dyDescent="0.3">
      <c r="A3561" t="s">
        <v>10763</v>
      </c>
      <c r="B3561" t="s">
        <v>29</v>
      </c>
      <c r="C3561" t="s">
        <v>10764</v>
      </c>
      <c r="D3561" t="s">
        <v>10765</v>
      </c>
      <c r="E3561" t="s">
        <v>376</v>
      </c>
      <c r="F3561" s="7">
        <v>7.59</v>
      </c>
      <c r="G3561" t="s">
        <v>33</v>
      </c>
      <c r="H3561" t="s">
        <v>34</v>
      </c>
      <c r="I3561" t="s">
        <v>10648</v>
      </c>
      <c r="L3561" s="8">
        <v>0.49669999999999997</v>
      </c>
      <c r="M3561" t="s">
        <v>36</v>
      </c>
      <c r="N3561" t="str">
        <f>IF(AND(PESQUISA!$B$3&lt;&gt;"",OR(PESQUISA!$B$4="TODAS",B3561=PESQUISA!$B$4),ISNUMBER(SEARCH(PESQUISA!$B$3,D3561))),ROW()-1,"")</f>
        <v/>
      </c>
    </row>
    <row r="3562" spans="1:14" x14ac:dyDescent="0.3">
      <c r="A3562" t="s">
        <v>10766</v>
      </c>
      <c r="B3562" t="s">
        <v>29</v>
      </c>
      <c r="C3562" t="s">
        <v>10767</v>
      </c>
      <c r="D3562" t="s">
        <v>10768</v>
      </c>
      <c r="E3562" t="s">
        <v>376</v>
      </c>
      <c r="F3562" s="7">
        <v>5.81</v>
      </c>
      <c r="G3562" t="s">
        <v>33</v>
      </c>
      <c r="H3562" t="s">
        <v>34</v>
      </c>
      <c r="I3562" t="s">
        <v>10648</v>
      </c>
      <c r="L3562" s="8">
        <v>0.49399999999999999</v>
      </c>
      <c r="M3562" t="s">
        <v>36</v>
      </c>
      <c r="N3562" t="str">
        <f>IF(AND(PESQUISA!$B$3&lt;&gt;"",OR(PESQUISA!$B$4="TODAS",B3562=PESQUISA!$B$4),ISNUMBER(SEARCH(PESQUISA!$B$3,D3562))),ROW()-1,"")</f>
        <v/>
      </c>
    </row>
    <row r="3563" spans="1:14" x14ac:dyDescent="0.3">
      <c r="A3563" t="s">
        <v>10769</v>
      </c>
      <c r="B3563" t="s">
        <v>29</v>
      </c>
      <c r="C3563" t="s">
        <v>10770</v>
      </c>
      <c r="D3563" t="s">
        <v>10771</v>
      </c>
      <c r="E3563" t="s">
        <v>376</v>
      </c>
      <c r="F3563" s="7">
        <v>11.54</v>
      </c>
      <c r="G3563" t="s">
        <v>33</v>
      </c>
      <c r="H3563" t="s">
        <v>34</v>
      </c>
      <c r="I3563" t="s">
        <v>10648</v>
      </c>
      <c r="L3563" s="8">
        <v>0.49480000000000002</v>
      </c>
      <c r="M3563" t="s">
        <v>36</v>
      </c>
      <c r="N3563" t="str">
        <f>IF(AND(PESQUISA!$B$3&lt;&gt;"",OR(PESQUISA!$B$4="TODAS",B3563=PESQUISA!$B$4),ISNUMBER(SEARCH(PESQUISA!$B$3,D3563))),ROW()-1,"")</f>
        <v/>
      </c>
    </row>
    <row r="3564" spans="1:14" x14ac:dyDescent="0.3">
      <c r="A3564" t="s">
        <v>10772</v>
      </c>
      <c r="B3564" t="s">
        <v>29</v>
      </c>
      <c r="C3564" t="s">
        <v>10773</v>
      </c>
      <c r="D3564" t="s">
        <v>10774</v>
      </c>
      <c r="E3564" t="s">
        <v>376</v>
      </c>
      <c r="F3564" s="7">
        <v>7.26</v>
      </c>
      <c r="G3564" t="s">
        <v>33</v>
      </c>
      <c r="H3564" t="s">
        <v>34</v>
      </c>
      <c r="I3564" t="s">
        <v>10648</v>
      </c>
      <c r="L3564" s="8">
        <v>0.49590000000000001</v>
      </c>
      <c r="M3564" t="s">
        <v>36</v>
      </c>
      <c r="N3564" t="str">
        <f>IF(AND(PESQUISA!$B$3&lt;&gt;"",OR(PESQUISA!$B$4="TODAS",B3564=PESQUISA!$B$4),ISNUMBER(SEARCH(PESQUISA!$B$3,D3564))),ROW()-1,"")</f>
        <v/>
      </c>
    </row>
    <row r="3565" spans="1:14" x14ac:dyDescent="0.3">
      <c r="A3565" t="s">
        <v>10775</v>
      </c>
      <c r="B3565" t="s">
        <v>29</v>
      </c>
      <c r="C3565" t="s">
        <v>10776</v>
      </c>
      <c r="D3565" t="s">
        <v>10777</v>
      </c>
      <c r="E3565" t="s">
        <v>376</v>
      </c>
      <c r="F3565" s="7">
        <v>12.07</v>
      </c>
      <c r="G3565" t="s">
        <v>33</v>
      </c>
      <c r="H3565" t="s">
        <v>34</v>
      </c>
      <c r="I3565" t="s">
        <v>10648</v>
      </c>
      <c r="L3565" s="8">
        <v>0.49459999999999998</v>
      </c>
      <c r="M3565" t="s">
        <v>36</v>
      </c>
      <c r="N3565" t="str">
        <f>IF(AND(PESQUISA!$B$3&lt;&gt;"",OR(PESQUISA!$B$4="TODAS",B3565=PESQUISA!$B$4),ISNUMBER(SEARCH(PESQUISA!$B$3,D3565))),ROW()-1,"")</f>
        <v/>
      </c>
    </row>
    <row r="3566" spans="1:14" x14ac:dyDescent="0.3">
      <c r="A3566" t="s">
        <v>10778</v>
      </c>
      <c r="B3566" t="s">
        <v>29</v>
      </c>
      <c r="C3566" t="s">
        <v>10779</v>
      </c>
      <c r="D3566" t="s">
        <v>10780</v>
      </c>
      <c r="E3566" t="s">
        <v>376</v>
      </c>
      <c r="F3566" s="7">
        <v>7.5</v>
      </c>
      <c r="G3566" t="s">
        <v>33</v>
      </c>
      <c r="H3566" t="s">
        <v>34</v>
      </c>
      <c r="I3566" t="s">
        <v>10648</v>
      </c>
      <c r="L3566" s="8">
        <v>0.5</v>
      </c>
      <c r="M3566" t="s">
        <v>36</v>
      </c>
      <c r="N3566" t="str">
        <f>IF(AND(PESQUISA!$B$3&lt;&gt;"",OR(PESQUISA!$B$4="TODAS",B3566=PESQUISA!$B$4),ISNUMBER(SEARCH(PESQUISA!$B$3,D3566))),ROW()-1,"")</f>
        <v/>
      </c>
    </row>
    <row r="3567" spans="1:14" x14ac:dyDescent="0.3">
      <c r="A3567" t="s">
        <v>10781</v>
      </c>
      <c r="B3567" t="s">
        <v>29</v>
      </c>
      <c r="C3567" t="s">
        <v>10782</v>
      </c>
      <c r="D3567" t="s">
        <v>10783</v>
      </c>
      <c r="E3567" t="s">
        <v>376</v>
      </c>
      <c r="F3567" s="7">
        <v>7.85</v>
      </c>
      <c r="G3567" t="s">
        <v>33</v>
      </c>
      <c r="H3567" t="s">
        <v>34</v>
      </c>
      <c r="I3567" t="s">
        <v>10648</v>
      </c>
      <c r="L3567" s="8">
        <v>0.50060000000000004</v>
      </c>
      <c r="M3567" t="s">
        <v>36</v>
      </c>
      <c r="N3567" t="str">
        <f>IF(AND(PESQUISA!$B$3&lt;&gt;"",OR(PESQUISA!$B$4="TODAS",B3567=PESQUISA!$B$4),ISNUMBER(SEARCH(PESQUISA!$B$3,D3567))),ROW()-1,"")</f>
        <v/>
      </c>
    </row>
    <row r="3568" spans="1:14" x14ac:dyDescent="0.3">
      <c r="A3568" t="s">
        <v>10784</v>
      </c>
      <c r="B3568" t="s">
        <v>29</v>
      </c>
      <c r="C3568" t="s">
        <v>10785</v>
      </c>
      <c r="D3568" t="s">
        <v>10786</v>
      </c>
      <c r="E3568" t="s">
        <v>376</v>
      </c>
      <c r="F3568" s="7">
        <v>5.99</v>
      </c>
      <c r="G3568" t="s">
        <v>33</v>
      </c>
      <c r="H3568" t="s">
        <v>34</v>
      </c>
      <c r="I3568" t="s">
        <v>10648</v>
      </c>
      <c r="L3568" s="8">
        <v>0.50080000000000002</v>
      </c>
      <c r="M3568" t="s">
        <v>36</v>
      </c>
      <c r="N3568" t="str">
        <f>IF(AND(PESQUISA!$B$3&lt;&gt;"",OR(PESQUISA!$B$4="TODAS",B3568=PESQUISA!$B$4),ISNUMBER(SEARCH(PESQUISA!$B$3,D3568))),ROW()-1,"")</f>
        <v/>
      </c>
    </row>
    <row r="3569" spans="1:14" x14ac:dyDescent="0.3">
      <c r="A3569" t="s">
        <v>10787</v>
      </c>
      <c r="B3569" t="s">
        <v>29</v>
      </c>
      <c r="C3569" t="s">
        <v>10788</v>
      </c>
      <c r="D3569" t="s">
        <v>10789</v>
      </c>
      <c r="E3569" t="s">
        <v>376</v>
      </c>
      <c r="F3569" s="7">
        <v>9.2200000000000006</v>
      </c>
      <c r="G3569" t="s">
        <v>33</v>
      </c>
      <c r="H3569" t="s">
        <v>34</v>
      </c>
      <c r="I3569" t="s">
        <v>10648</v>
      </c>
      <c r="L3569" s="8">
        <v>0.49459999999999998</v>
      </c>
      <c r="M3569" t="s">
        <v>36</v>
      </c>
      <c r="N3569" t="str">
        <f>IF(AND(PESQUISA!$B$3&lt;&gt;"",OR(PESQUISA!$B$4="TODAS",B3569=PESQUISA!$B$4),ISNUMBER(SEARCH(PESQUISA!$B$3,D3569))),ROW()-1,"")</f>
        <v/>
      </c>
    </row>
    <row r="3570" spans="1:14" x14ac:dyDescent="0.3">
      <c r="A3570" t="s">
        <v>10790</v>
      </c>
      <c r="B3570" t="s">
        <v>29</v>
      </c>
      <c r="C3570" t="s">
        <v>10791</v>
      </c>
      <c r="D3570" t="s">
        <v>10792</v>
      </c>
      <c r="E3570" t="s">
        <v>376</v>
      </c>
      <c r="F3570" s="7">
        <v>5.67</v>
      </c>
      <c r="G3570" t="s">
        <v>33</v>
      </c>
      <c r="H3570" t="s">
        <v>34</v>
      </c>
      <c r="I3570" t="s">
        <v>10648</v>
      </c>
      <c r="L3570" s="8">
        <v>0.50090000000000001</v>
      </c>
      <c r="M3570" t="s">
        <v>36</v>
      </c>
      <c r="N3570" t="str">
        <f>IF(AND(PESQUISA!$B$3&lt;&gt;"",OR(PESQUISA!$B$4="TODAS",B3570=PESQUISA!$B$4),ISNUMBER(SEARCH(PESQUISA!$B$3,D3570))),ROW()-1,"")</f>
        <v/>
      </c>
    </row>
    <row r="3571" spans="1:14" x14ac:dyDescent="0.3">
      <c r="A3571" t="s">
        <v>10793</v>
      </c>
      <c r="B3571" t="s">
        <v>29</v>
      </c>
      <c r="C3571" t="s">
        <v>10794</v>
      </c>
      <c r="D3571" t="s">
        <v>10795</v>
      </c>
      <c r="E3571" t="s">
        <v>376</v>
      </c>
      <c r="F3571" s="7">
        <v>11.26</v>
      </c>
      <c r="G3571" t="s">
        <v>33</v>
      </c>
      <c r="H3571" t="s">
        <v>34</v>
      </c>
      <c r="I3571" t="s">
        <v>10648</v>
      </c>
      <c r="L3571" s="8">
        <v>0.50090000000000001</v>
      </c>
      <c r="M3571" t="s">
        <v>36</v>
      </c>
      <c r="N3571" t="str">
        <f>IF(AND(PESQUISA!$B$3&lt;&gt;"",OR(PESQUISA!$B$4="TODAS",B3571=PESQUISA!$B$4),ISNUMBER(SEARCH(PESQUISA!$B$3,D3571))),ROW()-1,"")</f>
        <v/>
      </c>
    </row>
    <row r="3572" spans="1:14" x14ac:dyDescent="0.3">
      <c r="A3572" t="s">
        <v>10796</v>
      </c>
      <c r="B3572" t="s">
        <v>29</v>
      </c>
      <c r="C3572" t="s">
        <v>10797</v>
      </c>
      <c r="D3572" t="s">
        <v>10798</v>
      </c>
      <c r="E3572" t="s">
        <v>376</v>
      </c>
      <c r="F3572" s="7">
        <v>11.78</v>
      </c>
      <c r="G3572" t="s">
        <v>33</v>
      </c>
      <c r="H3572" t="s">
        <v>34</v>
      </c>
      <c r="I3572" t="s">
        <v>10648</v>
      </c>
      <c r="L3572" s="8">
        <v>0.50080000000000002</v>
      </c>
      <c r="M3572" t="s">
        <v>36</v>
      </c>
      <c r="N3572" t="str">
        <f>IF(AND(PESQUISA!$B$3&lt;&gt;"",OR(PESQUISA!$B$4="TODAS",B3572=PESQUISA!$B$4),ISNUMBER(SEARCH(PESQUISA!$B$3,D3572))),ROW()-1,"")</f>
        <v/>
      </c>
    </row>
    <row r="3573" spans="1:14" x14ac:dyDescent="0.3">
      <c r="A3573" t="s">
        <v>10799</v>
      </c>
      <c r="B3573" t="s">
        <v>29</v>
      </c>
      <c r="C3573" t="s">
        <v>10800</v>
      </c>
      <c r="D3573" t="s">
        <v>10801</v>
      </c>
      <c r="E3573" t="s">
        <v>376</v>
      </c>
      <c r="F3573" s="7">
        <v>5.59</v>
      </c>
      <c r="G3573" t="s">
        <v>33</v>
      </c>
      <c r="H3573" t="s">
        <v>34</v>
      </c>
      <c r="I3573" t="s">
        <v>10648</v>
      </c>
      <c r="L3573" s="8">
        <v>0.49370000000000003</v>
      </c>
      <c r="M3573" t="s">
        <v>36</v>
      </c>
      <c r="N3573" t="str">
        <f>IF(AND(PESQUISA!$B$3&lt;&gt;"",OR(PESQUISA!$B$4="TODAS",B3573=PESQUISA!$B$4),ISNUMBER(SEARCH(PESQUISA!$B$3,D3573))),ROW()-1,"")</f>
        <v/>
      </c>
    </row>
    <row r="3574" spans="1:14" x14ac:dyDescent="0.3">
      <c r="A3574" t="s">
        <v>10802</v>
      </c>
      <c r="B3574" t="s">
        <v>29</v>
      </c>
      <c r="C3574" t="s">
        <v>10803</v>
      </c>
      <c r="D3574" t="s">
        <v>10804</v>
      </c>
      <c r="E3574" t="s">
        <v>376</v>
      </c>
      <c r="F3574" s="7">
        <v>6.99</v>
      </c>
      <c r="G3574" t="s">
        <v>33</v>
      </c>
      <c r="H3574" t="s">
        <v>34</v>
      </c>
      <c r="I3574" t="s">
        <v>10648</v>
      </c>
      <c r="L3574" s="8">
        <v>0.495</v>
      </c>
      <c r="M3574" t="s">
        <v>36</v>
      </c>
      <c r="N3574" t="str">
        <f>IF(AND(PESQUISA!$B$3&lt;&gt;"",OR(PESQUISA!$B$4="TODAS",B3574=PESQUISA!$B$4),ISNUMBER(SEARCH(PESQUISA!$B$3,D3574))),ROW()-1,"")</f>
        <v/>
      </c>
    </row>
    <row r="3575" spans="1:14" x14ac:dyDescent="0.3">
      <c r="A3575" t="s">
        <v>10805</v>
      </c>
      <c r="B3575" t="s">
        <v>29</v>
      </c>
      <c r="C3575" t="s">
        <v>10806</v>
      </c>
      <c r="D3575" t="s">
        <v>10807</v>
      </c>
      <c r="E3575" t="s">
        <v>376</v>
      </c>
      <c r="F3575" s="7">
        <v>7.31</v>
      </c>
      <c r="G3575" t="s">
        <v>33</v>
      </c>
      <c r="H3575" t="s">
        <v>34</v>
      </c>
      <c r="I3575" t="s">
        <v>10648</v>
      </c>
      <c r="L3575" s="8">
        <v>0.49380000000000002</v>
      </c>
      <c r="M3575" t="s">
        <v>36</v>
      </c>
      <c r="N3575" t="str">
        <f>IF(AND(PESQUISA!$B$3&lt;&gt;"",OR(PESQUISA!$B$4="TODAS",B3575=PESQUISA!$B$4),ISNUMBER(SEARCH(PESQUISA!$B$3,D3575))),ROW()-1,"")</f>
        <v/>
      </c>
    </row>
    <row r="3576" spans="1:14" x14ac:dyDescent="0.3">
      <c r="A3576" t="s">
        <v>10808</v>
      </c>
      <c r="B3576" t="s">
        <v>29</v>
      </c>
      <c r="C3576" t="s">
        <v>10809</v>
      </c>
      <c r="D3576" t="s">
        <v>10810</v>
      </c>
      <c r="E3576" t="s">
        <v>376</v>
      </c>
      <c r="F3576" s="7">
        <v>9.01</v>
      </c>
      <c r="G3576" t="s">
        <v>33</v>
      </c>
      <c r="H3576" t="s">
        <v>34</v>
      </c>
      <c r="I3576" t="s">
        <v>10648</v>
      </c>
      <c r="L3576" s="8">
        <v>0.50060000000000004</v>
      </c>
      <c r="M3576" t="s">
        <v>36</v>
      </c>
      <c r="N3576" t="str">
        <f>IF(AND(PESQUISA!$B$3&lt;&gt;"",OR(PESQUISA!$B$4="TODAS",B3576=PESQUISA!$B$4),ISNUMBER(SEARCH(PESQUISA!$B$3,D3576))),ROW()-1,"")</f>
        <v/>
      </c>
    </row>
    <row r="3577" spans="1:14" x14ac:dyDescent="0.3">
      <c r="A3577" t="s">
        <v>10811</v>
      </c>
      <c r="B3577" t="s">
        <v>29</v>
      </c>
      <c r="C3577" t="s">
        <v>10812</v>
      </c>
      <c r="D3577" t="s">
        <v>10813</v>
      </c>
      <c r="E3577" t="s">
        <v>376</v>
      </c>
      <c r="F3577" s="7">
        <v>8.75</v>
      </c>
      <c r="G3577" t="s">
        <v>33</v>
      </c>
      <c r="H3577" t="s">
        <v>34</v>
      </c>
      <c r="I3577" t="s">
        <v>10648</v>
      </c>
      <c r="L3577" s="8">
        <v>0.50060000000000004</v>
      </c>
      <c r="M3577" t="s">
        <v>36</v>
      </c>
      <c r="N3577" t="str">
        <f>IF(AND(PESQUISA!$B$3&lt;&gt;"",OR(PESQUISA!$B$4="TODAS",B3577=PESQUISA!$B$4),ISNUMBER(SEARCH(PESQUISA!$B$3,D3577))),ROW()-1,"")</f>
        <v/>
      </c>
    </row>
    <row r="3578" spans="1:14" x14ac:dyDescent="0.3">
      <c r="A3578" t="s">
        <v>10814</v>
      </c>
      <c r="B3578" t="s">
        <v>29</v>
      </c>
      <c r="C3578" t="s">
        <v>10815</v>
      </c>
      <c r="D3578" t="s">
        <v>10816</v>
      </c>
      <c r="E3578" t="s">
        <v>376</v>
      </c>
      <c r="F3578" s="7">
        <v>11.45</v>
      </c>
      <c r="G3578" t="s">
        <v>33</v>
      </c>
      <c r="H3578" t="s">
        <v>34</v>
      </c>
      <c r="I3578" t="s">
        <v>10648</v>
      </c>
      <c r="L3578" s="8">
        <v>0.50039999999999996</v>
      </c>
      <c r="M3578" t="s">
        <v>36</v>
      </c>
      <c r="N3578" t="str">
        <f>IF(AND(PESQUISA!$B$3&lt;&gt;"",OR(PESQUISA!$B$4="TODAS",B3578=PESQUISA!$B$4),ISNUMBER(SEARCH(PESQUISA!$B$3,D3578))),ROW()-1,"")</f>
        <v/>
      </c>
    </row>
    <row r="3579" spans="1:14" x14ac:dyDescent="0.3">
      <c r="A3579" t="s">
        <v>10817</v>
      </c>
      <c r="B3579" t="s">
        <v>29</v>
      </c>
      <c r="C3579" t="s">
        <v>10818</v>
      </c>
      <c r="D3579" t="s">
        <v>10819</v>
      </c>
      <c r="E3579" t="s">
        <v>376</v>
      </c>
      <c r="F3579" s="7">
        <v>5.47</v>
      </c>
      <c r="G3579" t="s">
        <v>33</v>
      </c>
      <c r="H3579" t="s">
        <v>34</v>
      </c>
      <c r="I3579" t="s">
        <v>10648</v>
      </c>
      <c r="L3579" s="8">
        <v>0.49540000000000001</v>
      </c>
      <c r="M3579" t="s">
        <v>36</v>
      </c>
      <c r="N3579" t="str">
        <f>IF(AND(PESQUISA!$B$3&lt;&gt;"",OR(PESQUISA!$B$4="TODAS",B3579=PESQUISA!$B$4),ISNUMBER(SEARCH(PESQUISA!$B$3,D3579))),ROW()-1,"")</f>
        <v/>
      </c>
    </row>
    <row r="3580" spans="1:14" x14ac:dyDescent="0.3">
      <c r="A3580" t="s">
        <v>10820</v>
      </c>
      <c r="B3580" t="s">
        <v>29</v>
      </c>
      <c r="C3580" t="s">
        <v>10821</v>
      </c>
      <c r="D3580" t="s">
        <v>10822</v>
      </c>
      <c r="E3580" t="s">
        <v>376</v>
      </c>
      <c r="F3580" s="7">
        <v>10.86</v>
      </c>
      <c r="G3580" t="s">
        <v>33</v>
      </c>
      <c r="H3580" t="s">
        <v>34</v>
      </c>
      <c r="I3580" t="s">
        <v>10648</v>
      </c>
      <c r="L3580" s="8">
        <v>0.49540000000000001</v>
      </c>
      <c r="M3580" t="s">
        <v>36</v>
      </c>
      <c r="N3580" t="str">
        <f>IF(AND(PESQUISA!$B$3&lt;&gt;"",OR(PESQUISA!$B$4="TODAS",B3580=PESQUISA!$B$4),ISNUMBER(SEARCH(PESQUISA!$B$3,D3580))),ROW()-1,"")</f>
        <v/>
      </c>
    </row>
    <row r="3581" spans="1:14" x14ac:dyDescent="0.3">
      <c r="A3581" t="s">
        <v>10823</v>
      </c>
      <c r="B3581" t="s">
        <v>29</v>
      </c>
      <c r="C3581" t="s">
        <v>10824</v>
      </c>
      <c r="D3581" t="s">
        <v>10825</v>
      </c>
      <c r="E3581" t="s">
        <v>376</v>
      </c>
      <c r="F3581" s="7">
        <v>6.85</v>
      </c>
      <c r="G3581" t="s">
        <v>33</v>
      </c>
      <c r="H3581" t="s">
        <v>34</v>
      </c>
      <c r="I3581" t="s">
        <v>10648</v>
      </c>
      <c r="L3581" s="8">
        <v>0.49490000000000001</v>
      </c>
      <c r="M3581" t="s">
        <v>36</v>
      </c>
      <c r="N3581" t="str">
        <f>IF(AND(PESQUISA!$B$3&lt;&gt;"",OR(PESQUISA!$B$4="TODAS",B3581=PESQUISA!$B$4),ISNUMBER(SEARCH(PESQUISA!$B$3,D3581))),ROW()-1,"")</f>
        <v/>
      </c>
    </row>
    <row r="3582" spans="1:14" x14ac:dyDescent="0.3">
      <c r="A3582" t="s">
        <v>10826</v>
      </c>
      <c r="B3582" t="s">
        <v>29</v>
      </c>
      <c r="C3582" t="s">
        <v>10827</v>
      </c>
      <c r="D3582" t="s">
        <v>10828</v>
      </c>
      <c r="E3582" t="s">
        <v>376</v>
      </c>
      <c r="F3582" s="7">
        <v>11.37</v>
      </c>
      <c r="G3582" t="s">
        <v>33</v>
      </c>
      <c r="H3582" t="s">
        <v>34</v>
      </c>
      <c r="I3582" t="s">
        <v>10648</v>
      </c>
      <c r="L3582" s="8">
        <v>0.49519999999999997</v>
      </c>
      <c r="M3582" t="s">
        <v>36</v>
      </c>
      <c r="N3582" t="str">
        <f>IF(AND(PESQUISA!$B$3&lt;&gt;"",OR(PESQUISA!$B$4="TODAS",B3582=PESQUISA!$B$4),ISNUMBER(SEARCH(PESQUISA!$B$3,D3582))),ROW()-1,"")</f>
        <v/>
      </c>
    </row>
    <row r="3583" spans="1:14" x14ac:dyDescent="0.3">
      <c r="A3583" t="s">
        <v>10829</v>
      </c>
      <c r="B3583" t="s">
        <v>29</v>
      </c>
      <c r="C3583" t="s">
        <v>10830</v>
      </c>
      <c r="D3583" t="s">
        <v>10831</v>
      </c>
      <c r="E3583" t="s">
        <v>376</v>
      </c>
      <c r="F3583" s="7">
        <v>7.17</v>
      </c>
      <c r="G3583" t="s">
        <v>33</v>
      </c>
      <c r="H3583" t="s">
        <v>34</v>
      </c>
      <c r="I3583" t="s">
        <v>10648</v>
      </c>
      <c r="L3583" s="8">
        <v>0.49370000000000003</v>
      </c>
      <c r="M3583" t="s">
        <v>36</v>
      </c>
      <c r="N3583" t="str">
        <f>IF(AND(PESQUISA!$B$3&lt;&gt;"",OR(PESQUISA!$B$4="TODAS",B3583=PESQUISA!$B$4),ISNUMBER(SEARCH(PESQUISA!$B$3,D3583))),ROW()-1,"")</f>
        <v/>
      </c>
    </row>
    <row r="3584" spans="1:14" x14ac:dyDescent="0.3">
      <c r="A3584" t="s">
        <v>10832</v>
      </c>
      <c r="B3584" t="s">
        <v>29</v>
      </c>
      <c r="C3584" t="s">
        <v>10833</v>
      </c>
      <c r="D3584" t="s">
        <v>10834</v>
      </c>
      <c r="E3584" t="s">
        <v>376</v>
      </c>
      <c r="F3584" s="7">
        <v>5.5</v>
      </c>
      <c r="G3584" t="s">
        <v>33</v>
      </c>
      <c r="H3584" t="s">
        <v>34</v>
      </c>
      <c r="I3584" t="s">
        <v>10648</v>
      </c>
      <c r="L3584" s="8">
        <v>0.50180000000000002</v>
      </c>
      <c r="M3584" t="s">
        <v>36</v>
      </c>
      <c r="N3584" t="str">
        <f>IF(AND(PESQUISA!$B$3&lt;&gt;"",OR(PESQUISA!$B$4="TODAS",B3584=PESQUISA!$B$4),ISNUMBER(SEARCH(PESQUISA!$B$3,D3584))),ROW()-1,"")</f>
        <v/>
      </c>
    </row>
    <row r="3585" spans="1:14" x14ac:dyDescent="0.3">
      <c r="A3585" t="s">
        <v>10835</v>
      </c>
      <c r="B3585" t="s">
        <v>29</v>
      </c>
      <c r="C3585" t="s">
        <v>10836</v>
      </c>
      <c r="D3585" t="s">
        <v>10837</v>
      </c>
      <c r="E3585" t="s">
        <v>376</v>
      </c>
      <c r="F3585" s="7">
        <v>7.21</v>
      </c>
      <c r="G3585" t="s">
        <v>33</v>
      </c>
      <c r="H3585" t="s">
        <v>34</v>
      </c>
      <c r="I3585" t="s">
        <v>10648</v>
      </c>
      <c r="L3585" s="8">
        <v>0.50070000000000003</v>
      </c>
      <c r="M3585" t="s">
        <v>36</v>
      </c>
      <c r="N3585" t="str">
        <f>IF(AND(PESQUISA!$B$3&lt;&gt;"",OR(PESQUISA!$B$4="TODAS",B3585=PESQUISA!$B$4),ISNUMBER(SEARCH(PESQUISA!$B$3,D3585))),ROW()-1,"")</f>
        <v/>
      </c>
    </row>
    <row r="3586" spans="1:14" x14ac:dyDescent="0.3">
      <c r="A3586" t="s">
        <v>10838</v>
      </c>
      <c r="B3586" t="s">
        <v>29</v>
      </c>
      <c r="C3586" t="s">
        <v>10839</v>
      </c>
      <c r="D3586" t="s">
        <v>10840</v>
      </c>
      <c r="E3586" t="s">
        <v>376</v>
      </c>
      <c r="F3586" s="7">
        <v>8.69</v>
      </c>
      <c r="G3586" t="s">
        <v>33</v>
      </c>
      <c r="H3586" t="s">
        <v>34</v>
      </c>
      <c r="I3586" t="s">
        <v>10648</v>
      </c>
      <c r="L3586" s="8">
        <v>0.49480000000000002</v>
      </c>
      <c r="M3586" t="s">
        <v>36</v>
      </c>
      <c r="N3586" t="str">
        <f>IF(AND(PESQUISA!$B$3&lt;&gt;"",OR(PESQUISA!$B$4="TODAS",B3586=PESQUISA!$B$4),ISNUMBER(SEARCH(PESQUISA!$B$3,D3586))),ROW()-1,"")</f>
        <v/>
      </c>
    </row>
    <row r="3587" spans="1:14" x14ac:dyDescent="0.3">
      <c r="A3587" t="s">
        <v>10841</v>
      </c>
      <c r="B3587" t="s">
        <v>29</v>
      </c>
      <c r="C3587" t="s">
        <v>10842</v>
      </c>
      <c r="D3587" t="s">
        <v>10843</v>
      </c>
      <c r="E3587" t="s">
        <v>376</v>
      </c>
      <c r="F3587" s="7">
        <v>7.09</v>
      </c>
      <c r="G3587" t="s">
        <v>33</v>
      </c>
      <c r="H3587" t="s">
        <v>34</v>
      </c>
      <c r="I3587" t="s">
        <v>10648</v>
      </c>
      <c r="L3587" s="8">
        <v>0.50209999999999999</v>
      </c>
      <c r="M3587" t="s">
        <v>36</v>
      </c>
      <c r="N3587" t="str">
        <f>IF(AND(PESQUISA!$B$3&lt;&gt;"",OR(PESQUISA!$B$4="TODAS",B3587=PESQUISA!$B$4),ISNUMBER(SEARCH(PESQUISA!$B$3,D3587))),ROW()-1,"")</f>
        <v/>
      </c>
    </row>
    <row r="3588" spans="1:14" x14ac:dyDescent="0.3">
      <c r="A3588" t="s">
        <v>10844</v>
      </c>
      <c r="B3588" t="s">
        <v>29</v>
      </c>
      <c r="C3588" t="s">
        <v>10845</v>
      </c>
      <c r="D3588" t="s">
        <v>10846</v>
      </c>
      <c r="E3588" t="s">
        <v>376</v>
      </c>
      <c r="F3588" s="7">
        <v>7.42</v>
      </c>
      <c r="G3588" t="s">
        <v>33</v>
      </c>
      <c r="H3588" t="s">
        <v>34</v>
      </c>
      <c r="I3588" t="s">
        <v>10648</v>
      </c>
      <c r="L3588" s="8">
        <v>0.5</v>
      </c>
      <c r="M3588" t="s">
        <v>36</v>
      </c>
      <c r="N3588" t="str">
        <f>IF(AND(PESQUISA!$B$3&lt;&gt;"",OR(PESQUISA!$B$4="TODAS",B3588=PESQUISA!$B$4),ISNUMBER(SEARCH(PESQUISA!$B$3,D3588))),ROW()-1,"")</f>
        <v/>
      </c>
    </row>
    <row r="3589" spans="1:14" x14ac:dyDescent="0.3">
      <c r="A3589" t="s">
        <v>10847</v>
      </c>
      <c r="B3589" t="s">
        <v>29</v>
      </c>
      <c r="C3589" t="s">
        <v>10848</v>
      </c>
      <c r="D3589" t="s">
        <v>10849</v>
      </c>
      <c r="E3589" t="s">
        <v>376</v>
      </c>
      <c r="F3589" s="7">
        <v>10.94</v>
      </c>
      <c r="G3589" t="s">
        <v>33</v>
      </c>
      <c r="H3589" t="s">
        <v>34</v>
      </c>
      <c r="I3589" t="s">
        <v>10648</v>
      </c>
      <c r="L3589" s="8">
        <v>0.50090000000000001</v>
      </c>
      <c r="M3589" t="s">
        <v>36</v>
      </c>
      <c r="N3589" t="str">
        <f>IF(AND(PESQUISA!$B$3&lt;&gt;"",OR(PESQUISA!$B$4="TODAS",B3589=PESQUISA!$B$4),ISNUMBER(SEARCH(PESQUISA!$B$3,D3589))),ROW()-1,"")</f>
        <v/>
      </c>
    </row>
    <row r="3590" spans="1:14" x14ac:dyDescent="0.3">
      <c r="A3590" t="s">
        <v>10850</v>
      </c>
      <c r="B3590" t="s">
        <v>29</v>
      </c>
      <c r="C3590" t="s">
        <v>10851</v>
      </c>
      <c r="D3590" t="s">
        <v>10852</v>
      </c>
      <c r="E3590" t="s">
        <v>376</v>
      </c>
      <c r="F3590" s="7">
        <v>6.89</v>
      </c>
      <c r="G3590" t="s">
        <v>33</v>
      </c>
      <c r="H3590" t="s">
        <v>34</v>
      </c>
      <c r="I3590" t="s">
        <v>10648</v>
      </c>
      <c r="L3590" s="8">
        <v>0.50070000000000003</v>
      </c>
      <c r="M3590" t="s">
        <v>36</v>
      </c>
      <c r="N3590" t="str">
        <f>IF(AND(PESQUISA!$B$3&lt;&gt;"",OR(PESQUISA!$B$4="TODAS",B3590=PESQUISA!$B$4),ISNUMBER(SEARCH(PESQUISA!$B$3,D3590))),ROW()-1,"")</f>
        <v/>
      </c>
    </row>
    <row r="3591" spans="1:14" x14ac:dyDescent="0.3">
      <c r="A3591" t="s">
        <v>10853</v>
      </c>
      <c r="B3591" t="s">
        <v>29</v>
      </c>
      <c r="C3591" t="s">
        <v>10854</v>
      </c>
      <c r="D3591" t="s">
        <v>10855</v>
      </c>
      <c r="E3591" t="s">
        <v>376</v>
      </c>
      <c r="F3591" s="7">
        <v>8.0500000000000007</v>
      </c>
      <c r="G3591" t="s">
        <v>33</v>
      </c>
      <c r="H3591" t="s">
        <v>34</v>
      </c>
      <c r="I3591" t="s">
        <v>10648</v>
      </c>
      <c r="L3591" s="8">
        <v>0</v>
      </c>
      <c r="M3591" t="s">
        <v>36</v>
      </c>
      <c r="N3591" t="str">
        <f>IF(AND(PESQUISA!$B$3&lt;&gt;"",OR(PESQUISA!$B$4="TODAS",B3591=PESQUISA!$B$4),ISNUMBER(SEARCH(PESQUISA!$B$3,D3591))),ROW()-1,"")</f>
        <v/>
      </c>
    </row>
    <row r="3592" spans="1:14" x14ac:dyDescent="0.3">
      <c r="A3592" t="s">
        <v>10856</v>
      </c>
      <c r="B3592" t="s">
        <v>29</v>
      </c>
      <c r="C3592" t="s">
        <v>10857</v>
      </c>
      <c r="D3592" t="s">
        <v>10858</v>
      </c>
      <c r="E3592" t="s">
        <v>376</v>
      </c>
      <c r="F3592" s="7">
        <v>8.86</v>
      </c>
      <c r="G3592" t="s">
        <v>33</v>
      </c>
      <c r="H3592" t="s">
        <v>34</v>
      </c>
      <c r="I3592" t="s">
        <v>10648</v>
      </c>
      <c r="L3592" s="8">
        <v>0</v>
      </c>
      <c r="M3592" t="s">
        <v>36</v>
      </c>
      <c r="N3592" t="str">
        <f>IF(AND(PESQUISA!$B$3&lt;&gt;"",OR(PESQUISA!$B$4="TODAS",B3592=PESQUISA!$B$4),ISNUMBER(SEARCH(PESQUISA!$B$3,D3592))),ROW()-1,"")</f>
        <v/>
      </c>
    </row>
    <row r="3593" spans="1:14" x14ac:dyDescent="0.3">
      <c r="A3593" t="s">
        <v>10859</v>
      </c>
      <c r="B3593" t="s">
        <v>29</v>
      </c>
      <c r="C3593" t="s">
        <v>10860</v>
      </c>
      <c r="D3593" t="s">
        <v>10861</v>
      </c>
      <c r="E3593" t="s">
        <v>376</v>
      </c>
      <c r="F3593" s="7">
        <v>7.28</v>
      </c>
      <c r="G3593" t="s">
        <v>33</v>
      </c>
      <c r="H3593" t="s">
        <v>34</v>
      </c>
      <c r="I3593" t="s">
        <v>10648</v>
      </c>
      <c r="L3593" s="8">
        <v>0</v>
      </c>
      <c r="M3593" t="s">
        <v>36</v>
      </c>
      <c r="N3593" t="str">
        <f>IF(AND(PESQUISA!$B$3&lt;&gt;"",OR(PESQUISA!$B$4="TODAS",B3593=PESQUISA!$B$4),ISNUMBER(SEARCH(PESQUISA!$B$3,D3593))),ROW()-1,"")</f>
        <v/>
      </c>
    </row>
    <row r="3594" spans="1:14" x14ac:dyDescent="0.3">
      <c r="A3594" t="s">
        <v>10862</v>
      </c>
      <c r="B3594" t="s">
        <v>29</v>
      </c>
      <c r="C3594" t="s">
        <v>10863</v>
      </c>
      <c r="D3594" t="s">
        <v>10864</v>
      </c>
      <c r="E3594" t="s">
        <v>376</v>
      </c>
      <c r="F3594" s="7">
        <v>7.95</v>
      </c>
      <c r="G3594" t="s">
        <v>33</v>
      </c>
      <c r="H3594" t="s">
        <v>34</v>
      </c>
      <c r="I3594" t="s">
        <v>10648</v>
      </c>
      <c r="L3594" s="8">
        <v>0</v>
      </c>
      <c r="M3594" t="s">
        <v>36</v>
      </c>
      <c r="N3594" t="str">
        <f>IF(AND(PESQUISA!$B$3&lt;&gt;"",OR(PESQUISA!$B$4="TODAS",B3594=PESQUISA!$B$4),ISNUMBER(SEARCH(PESQUISA!$B$3,D3594))),ROW()-1,"")</f>
        <v/>
      </c>
    </row>
    <row r="3595" spans="1:14" x14ac:dyDescent="0.3">
      <c r="A3595" t="s">
        <v>10865</v>
      </c>
      <c r="B3595" t="s">
        <v>29</v>
      </c>
      <c r="C3595" t="s">
        <v>10866</v>
      </c>
      <c r="D3595" t="s">
        <v>10867</v>
      </c>
      <c r="E3595" t="s">
        <v>376</v>
      </c>
      <c r="F3595" s="7">
        <v>157.38999999999999</v>
      </c>
      <c r="G3595" t="s">
        <v>33</v>
      </c>
      <c r="H3595" t="s">
        <v>34</v>
      </c>
      <c r="I3595" t="s">
        <v>10868</v>
      </c>
      <c r="L3595" s="8">
        <v>0.16250000000000001</v>
      </c>
      <c r="M3595" t="s">
        <v>36</v>
      </c>
      <c r="N3595" t="str">
        <f>IF(AND(PESQUISA!$B$3&lt;&gt;"",OR(PESQUISA!$B$4="TODAS",B3595=PESQUISA!$B$4),ISNUMBER(SEARCH(PESQUISA!$B$3,D3595))),ROW()-1,"")</f>
        <v/>
      </c>
    </row>
    <row r="3596" spans="1:14" x14ac:dyDescent="0.3">
      <c r="A3596" t="s">
        <v>10869</v>
      </c>
      <c r="B3596" t="s">
        <v>29</v>
      </c>
      <c r="C3596" t="s">
        <v>10870</v>
      </c>
      <c r="D3596" t="s">
        <v>10871</v>
      </c>
      <c r="E3596" t="s">
        <v>376</v>
      </c>
      <c r="F3596" s="7">
        <v>185.04</v>
      </c>
      <c r="G3596" t="s">
        <v>33</v>
      </c>
      <c r="H3596" t="s">
        <v>34</v>
      </c>
      <c r="I3596" t="s">
        <v>10868</v>
      </c>
      <c r="L3596" s="8">
        <v>0.1686</v>
      </c>
      <c r="M3596" t="s">
        <v>36</v>
      </c>
      <c r="N3596" t="str">
        <f>IF(AND(PESQUISA!$B$3&lt;&gt;"",OR(PESQUISA!$B$4="TODAS",B3596=PESQUISA!$B$4),ISNUMBER(SEARCH(PESQUISA!$B$3,D3596))),ROW()-1,"")</f>
        <v/>
      </c>
    </row>
    <row r="3597" spans="1:14" x14ac:dyDescent="0.3">
      <c r="A3597" t="s">
        <v>10872</v>
      </c>
      <c r="B3597" t="s">
        <v>29</v>
      </c>
      <c r="C3597" t="s">
        <v>10873</v>
      </c>
      <c r="D3597" t="s">
        <v>10874</v>
      </c>
      <c r="E3597" t="s">
        <v>376</v>
      </c>
      <c r="G3597" t="s">
        <v>33</v>
      </c>
      <c r="H3597" t="s">
        <v>34</v>
      </c>
      <c r="I3597" t="s">
        <v>10868</v>
      </c>
      <c r="M3597" t="s">
        <v>53</v>
      </c>
      <c r="N3597" t="str">
        <f>IF(AND(PESQUISA!$B$3&lt;&gt;"",OR(PESQUISA!$B$4="TODAS",B3597=PESQUISA!$B$4),ISNUMBER(SEARCH(PESQUISA!$B$3,D3597))),ROW()-1,"")</f>
        <v/>
      </c>
    </row>
    <row r="3598" spans="1:14" x14ac:dyDescent="0.3">
      <c r="A3598" t="s">
        <v>10875</v>
      </c>
      <c r="B3598" t="s">
        <v>29</v>
      </c>
      <c r="C3598" t="s">
        <v>10876</v>
      </c>
      <c r="D3598" t="s">
        <v>10877</v>
      </c>
      <c r="E3598" t="s">
        <v>376</v>
      </c>
      <c r="G3598" t="s">
        <v>33</v>
      </c>
      <c r="H3598" t="s">
        <v>34</v>
      </c>
      <c r="I3598" t="s">
        <v>10868</v>
      </c>
      <c r="M3598" t="s">
        <v>53</v>
      </c>
      <c r="N3598" t="str">
        <f>IF(AND(PESQUISA!$B$3&lt;&gt;"",OR(PESQUISA!$B$4="TODAS",B3598=PESQUISA!$B$4),ISNUMBER(SEARCH(PESQUISA!$B$3,D3598))),ROW()-1,"")</f>
        <v/>
      </c>
    </row>
    <row r="3599" spans="1:14" x14ac:dyDescent="0.3">
      <c r="A3599" t="s">
        <v>10878</v>
      </c>
      <c r="B3599" t="s">
        <v>29</v>
      </c>
      <c r="C3599" t="s">
        <v>10879</v>
      </c>
      <c r="D3599" t="s">
        <v>10880</v>
      </c>
      <c r="E3599" t="s">
        <v>376</v>
      </c>
      <c r="G3599" t="s">
        <v>33</v>
      </c>
      <c r="H3599" t="s">
        <v>34</v>
      </c>
      <c r="I3599" t="s">
        <v>10868</v>
      </c>
      <c r="M3599" t="s">
        <v>53</v>
      </c>
      <c r="N3599" t="str">
        <f>IF(AND(PESQUISA!$B$3&lt;&gt;"",OR(PESQUISA!$B$4="TODAS",B3599=PESQUISA!$B$4),ISNUMBER(SEARCH(PESQUISA!$B$3,D3599))),ROW()-1,"")</f>
        <v/>
      </c>
    </row>
    <row r="3600" spans="1:14" x14ac:dyDescent="0.3">
      <c r="A3600" t="s">
        <v>10881</v>
      </c>
      <c r="B3600" t="s">
        <v>29</v>
      </c>
      <c r="C3600" t="s">
        <v>10882</v>
      </c>
      <c r="D3600" t="s">
        <v>10883</v>
      </c>
      <c r="E3600" t="s">
        <v>376</v>
      </c>
      <c r="G3600" t="s">
        <v>33</v>
      </c>
      <c r="H3600" t="s">
        <v>34</v>
      </c>
      <c r="I3600" t="s">
        <v>10868</v>
      </c>
      <c r="M3600" t="s">
        <v>53</v>
      </c>
      <c r="N3600" t="str">
        <f>IF(AND(PESQUISA!$B$3&lt;&gt;"",OR(PESQUISA!$B$4="TODAS",B3600=PESQUISA!$B$4),ISNUMBER(SEARCH(PESQUISA!$B$3,D3600))),ROW()-1,"")</f>
        <v/>
      </c>
    </row>
    <row r="3601" spans="1:14" x14ac:dyDescent="0.3">
      <c r="A3601" t="s">
        <v>10884</v>
      </c>
      <c r="B3601" t="s">
        <v>29</v>
      </c>
      <c r="C3601" t="s">
        <v>10885</v>
      </c>
      <c r="D3601" t="s">
        <v>10886</v>
      </c>
      <c r="E3601" t="s">
        <v>376</v>
      </c>
      <c r="G3601" t="s">
        <v>33</v>
      </c>
      <c r="H3601" t="s">
        <v>34</v>
      </c>
      <c r="I3601" t="s">
        <v>10868</v>
      </c>
      <c r="M3601" t="s">
        <v>53</v>
      </c>
      <c r="N3601" t="str">
        <f>IF(AND(PESQUISA!$B$3&lt;&gt;"",OR(PESQUISA!$B$4="TODAS",B3601=PESQUISA!$B$4),ISNUMBER(SEARCH(PESQUISA!$B$3,D3601))),ROW()-1,"")</f>
        <v/>
      </c>
    </row>
    <row r="3602" spans="1:14" x14ac:dyDescent="0.3">
      <c r="A3602" t="s">
        <v>10887</v>
      </c>
      <c r="B3602" t="s">
        <v>29</v>
      </c>
      <c r="C3602" t="s">
        <v>10888</v>
      </c>
      <c r="D3602" t="s">
        <v>10889</v>
      </c>
      <c r="E3602" t="s">
        <v>376</v>
      </c>
      <c r="G3602" t="s">
        <v>33</v>
      </c>
      <c r="H3602" t="s">
        <v>34</v>
      </c>
      <c r="I3602" t="s">
        <v>10868</v>
      </c>
      <c r="M3602" t="s">
        <v>53</v>
      </c>
      <c r="N3602" t="str">
        <f>IF(AND(PESQUISA!$B$3&lt;&gt;"",OR(PESQUISA!$B$4="TODAS",B3602=PESQUISA!$B$4),ISNUMBER(SEARCH(PESQUISA!$B$3,D3602))),ROW()-1,"")</f>
        <v/>
      </c>
    </row>
    <row r="3603" spans="1:14" x14ac:dyDescent="0.3">
      <c r="A3603" t="s">
        <v>10890</v>
      </c>
      <c r="B3603" t="s">
        <v>29</v>
      </c>
      <c r="C3603" t="s">
        <v>10891</v>
      </c>
      <c r="D3603" t="s">
        <v>10892</v>
      </c>
      <c r="E3603" t="s">
        <v>376</v>
      </c>
      <c r="G3603" t="s">
        <v>33</v>
      </c>
      <c r="H3603" t="s">
        <v>34</v>
      </c>
      <c r="I3603" t="s">
        <v>10868</v>
      </c>
      <c r="M3603" t="s">
        <v>53</v>
      </c>
      <c r="N3603" t="str">
        <f>IF(AND(PESQUISA!$B$3&lt;&gt;"",OR(PESQUISA!$B$4="TODAS",B3603=PESQUISA!$B$4),ISNUMBER(SEARCH(PESQUISA!$B$3,D3603))),ROW()-1,"")</f>
        <v/>
      </c>
    </row>
    <row r="3604" spans="1:14" x14ac:dyDescent="0.3">
      <c r="A3604" t="s">
        <v>10893</v>
      </c>
      <c r="B3604" t="s">
        <v>29</v>
      </c>
      <c r="C3604" t="s">
        <v>10894</v>
      </c>
      <c r="D3604" t="s">
        <v>10895</v>
      </c>
      <c r="E3604" t="s">
        <v>376</v>
      </c>
      <c r="G3604" t="s">
        <v>33</v>
      </c>
      <c r="H3604" t="s">
        <v>34</v>
      </c>
      <c r="I3604" t="s">
        <v>10868</v>
      </c>
      <c r="M3604" t="s">
        <v>53</v>
      </c>
      <c r="N3604" t="str">
        <f>IF(AND(PESQUISA!$B$3&lt;&gt;"",OR(PESQUISA!$B$4="TODAS",B3604=PESQUISA!$B$4),ISNUMBER(SEARCH(PESQUISA!$B$3,D3604))),ROW()-1,"")</f>
        <v/>
      </c>
    </row>
    <row r="3605" spans="1:14" x14ac:dyDescent="0.3">
      <c r="A3605" t="s">
        <v>10896</v>
      </c>
      <c r="B3605" t="s">
        <v>29</v>
      </c>
      <c r="C3605" t="s">
        <v>10897</v>
      </c>
      <c r="D3605" t="s">
        <v>10898</v>
      </c>
      <c r="E3605" t="s">
        <v>376</v>
      </c>
      <c r="G3605" t="s">
        <v>33</v>
      </c>
      <c r="H3605" t="s">
        <v>34</v>
      </c>
      <c r="I3605" t="s">
        <v>10868</v>
      </c>
      <c r="M3605" t="s">
        <v>53</v>
      </c>
      <c r="N3605" t="str">
        <f>IF(AND(PESQUISA!$B$3&lt;&gt;"",OR(PESQUISA!$B$4="TODAS",B3605=PESQUISA!$B$4),ISNUMBER(SEARCH(PESQUISA!$B$3,D3605))),ROW()-1,"")</f>
        <v/>
      </c>
    </row>
    <row r="3606" spans="1:14" x14ac:dyDescent="0.3">
      <c r="A3606" t="s">
        <v>10899</v>
      </c>
      <c r="B3606" t="s">
        <v>29</v>
      </c>
      <c r="C3606" t="s">
        <v>10900</v>
      </c>
      <c r="D3606" t="s">
        <v>10901</v>
      </c>
      <c r="E3606" t="s">
        <v>376</v>
      </c>
      <c r="G3606" t="s">
        <v>33</v>
      </c>
      <c r="H3606" t="s">
        <v>34</v>
      </c>
      <c r="I3606" t="s">
        <v>10868</v>
      </c>
      <c r="M3606" t="s">
        <v>53</v>
      </c>
      <c r="N3606" t="str">
        <f>IF(AND(PESQUISA!$B$3&lt;&gt;"",OR(PESQUISA!$B$4="TODAS",B3606=PESQUISA!$B$4),ISNUMBER(SEARCH(PESQUISA!$B$3,D3606))),ROW()-1,"")</f>
        <v/>
      </c>
    </row>
    <row r="3607" spans="1:14" x14ac:dyDescent="0.3">
      <c r="A3607" t="s">
        <v>10902</v>
      </c>
      <c r="B3607" t="s">
        <v>29</v>
      </c>
      <c r="C3607" t="s">
        <v>10903</v>
      </c>
      <c r="D3607" t="s">
        <v>10904</v>
      </c>
      <c r="E3607" t="s">
        <v>376</v>
      </c>
      <c r="G3607" t="s">
        <v>33</v>
      </c>
      <c r="H3607" t="s">
        <v>34</v>
      </c>
      <c r="I3607" t="s">
        <v>10868</v>
      </c>
      <c r="M3607" t="s">
        <v>53</v>
      </c>
      <c r="N3607" t="str">
        <f>IF(AND(PESQUISA!$B$3&lt;&gt;"",OR(PESQUISA!$B$4="TODAS",B3607=PESQUISA!$B$4),ISNUMBER(SEARCH(PESQUISA!$B$3,D3607))),ROW()-1,"")</f>
        <v/>
      </c>
    </row>
    <row r="3608" spans="1:14" x14ac:dyDescent="0.3">
      <c r="A3608" t="s">
        <v>10905</v>
      </c>
      <c r="B3608" t="s">
        <v>29</v>
      </c>
      <c r="C3608" t="s">
        <v>10906</v>
      </c>
      <c r="D3608" t="s">
        <v>10907</v>
      </c>
      <c r="E3608" t="s">
        <v>376</v>
      </c>
      <c r="G3608" t="s">
        <v>33</v>
      </c>
      <c r="H3608" t="s">
        <v>34</v>
      </c>
      <c r="I3608" t="s">
        <v>10868</v>
      </c>
      <c r="M3608" t="s">
        <v>53</v>
      </c>
      <c r="N3608" t="str">
        <f>IF(AND(PESQUISA!$B$3&lt;&gt;"",OR(PESQUISA!$B$4="TODAS",B3608=PESQUISA!$B$4),ISNUMBER(SEARCH(PESQUISA!$B$3,D3608))),ROW()-1,"")</f>
        <v/>
      </c>
    </row>
    <row r="3609" spans="1:14" x14ac:dyDescent="0.3">
      <c r="A3609" t="s">
        <v>10908</v>
      </c>
      <c r="B3609" t="s">
        <v>29</v>
      </c>
      <c r="C3609" t="s">
        <v>10909</v>
      </c>
      <c r="D3609" t="s">
        <v>10910</v>
      </c>
      <c r="E3609" t="s">
        <v>376</v>
      </c>
      <c r="F3609" s="7">
        <v>25.29</v>
      </c>
      <c r="G3609" t="s">
        <v>33</v>
      </c>
      <c r="H3609" t="s">
        <v>34</v>
      </c>
      <c r="I3609" t="s">
        <v>10868</v>
      </c>
      <c r="L3609" s="8">
        <v>0.62909999999999999</v>
      </c>
      <c r="M3609" t="s">
        <v>36</v>
      </c>
      <c r="N3609" t="str">
        <f>IF(AND(PESQUISA!$B$3&lt;&gt;"",OR(PESQUISA!$B$4="TODAS",B3609=PESQUISA!$B$4),ISNUMBER(SEARCH(PESQUISA!$B$3,D3609))),ROW()-1,"")</f>
        <v/>
      </c>
    </row>
    <row r="3610" spans="1:14" x14ac:dyDescent="0.3">
      <c r="A3610" t="s">
        <v>10911</v>
      </c>
      <c r="B3610" t="s">
        <v>29</v>
      </c>
      <c r="C3610" t="s">
        <v>10912</v>
      </c>
      <c r="D3610" t="s">
        <v>10913</v>
      </c>
      <c r="E3610" t="s">
        <v>376</v>
      </c>
      <c r="F3610" s="7">
        <v>35.76</v>
      </c>
      <c r="G3610" t="s">
        <v>33</v>
      </c>
      <c r="H3610" t="s">
        <v>34</v>
      </c>
      <c r="I3610" t="s">
        <v>10868</v>
      </c>
      <c r="L3610" s="8">
        <v>0</v>
      </c>
      <c r="M3610" t="s">
        <v>36</v>
      </c>
      <c r="N3610" t="str">
        <f>IF(AND(PESQUISA!$B$3&lt;&gt;"",OR(PESQUISA!$B$4="TODAS",B3610=PESQUISA!$B$4),ISNUMBER(SEARCH(PESQUISA!$B$3,D3610))),ROW()-1,"")</f>
        <v/>
      </c>
    </row>
    <row r="3611" spans="1:14" x14ac:dyDescent="0.3">
      <c r="A3611" t="s">
        <v>10914</v>
      </c>
      <c r="B3611" t="s">
        <v>29</v>
      </c>
      <c r="C3611" t="s">
        <v>10915</v>
      </c>
      <c r="D3611" t="s">
        <v>10916</v>
      </c>
      <c r="E3611" t="s">
        <v>32</v>
      </c>
      <c r="G3611" t="s">
        <v>33</v>
      </c>
      <c r="H3611" t="s">
        <v>34</v>
      </c>
      <c r="I3611" t="s">
        <v>10917</v>
      </c>
      <c r="M3611" t="s">
        <v>53</v>
      </c>
      <c r="N3611" t="str">
        <f>IF(AND(PESQUISA!$B$3&lt;&gt;"",OR(PESQUISA!$B$4="TODAS",B3611=PESQUISA!$B$4),ISNUMBER(SEARCH(PESQUISA!$B$3,D3611))),ROW()-1,"")</f>
        <v/>
      </c>
    </row>
    <row r="3612" spans="1:14" x14ac:dyDescent="0.3">
      <c r="A3612" t="s">
        <v>10918</v>
      </c>
      <c r="B3612" t="s">
        <v>29</v>
      </c>
      <c r="C3612" t="s">
        <v>10919</v>
      </c>
      <c r="D3612" t="s">
        <v>10920</v>
      </c>
      <c r="E3612" t="s">
        <v>32</v>
      </c>
      <c r="F3612" s="7">
        <v>24.03</v>
      </c>
      <c r="G3612" t="s">
        <v>33</v>
      </c>
      <c r="H3612" t="s">
        <v>34</v>
      </c>
      <c r="I3612" t="s">
        <v>10917</v>
      </c>
      <c r="L3612" s="8">
        <v>0.3483</v>
      </c>
      <c r="M3612" t="s">
        <v>36</v>
      </c>
      <c r="N3612" t="str">
        <f>IF(AND(PESQUISA!$B$3&lt;&gt;"",OR(PESQUISA!$B$4="TODAS",B3612=PESQUISA!$B$4),ISNUMBER(SEARCH(PESQUISA!$B$3,D3612))),ROW()-1,"")</f>
        <v/>
      </c>
    </row>
    <row r="3613" spans="1:14" x14ac:dyDescent="0.3">
      <c r="A3613" t="s">
        <v>10921</v>
      </c>
      <c r="B3613" t="s">
        <v>29</v>
      </c>
      <c r="C3613" t="s">
        <v>10922</v>
      </c>
      <c r="D3613" t="s">
        <v>10923</v>
      </c>
      <c r="E3613" t="s">
        <v>32</v>
      </c>
      <c r="G3613" t="s">
        <v>33</v>
      </c>
      <c r="H3613" t="s">
        <v>34</v>
      </c>
      <c r="I3613" t="s">
        <v>10917</v>
      </c>
      <c r="M3613" t="s">
        <v>53</v>
      </c>
      <c r="N3613" t="str">
        <f>IF(AND(PESQUISA!$B$3&lt;&gt;"",OR(PESQUISA!$B$4="TODAS",B3613=PESQUISA!$B$4),ISNUMBER(SEARCH(PESQUISA!$B$3,D3613))),ROW()-1,"")</f>
        <v/>
      </c>
    </row>
    <row r="3614" spans="1:14" x14ac:dyDescent="0.3">
      <c r="A3614" t="s">
        <v>10924</v>
      </c>
      <c r="B3614" t="s">
        <v>29</v>
      </c>
      <c r="C3614" t="s">
        <v>10925</v>
      </c>
      <c r="D3614" t="s">
        <v>10926</v>
      </c>
      <c r="E3614" t="s">
        <v>32</v>
      </c>
      <c r="F3614" s="7">
        <v>16.940000000000001</v>
      </c>
      <c r="G3614" t="s">
        <v>33</v>
      </c>
      <c r="H3614" t="s">
        <v>34</v>
      </c>
      <c r="I3614" t="s">
        <v>10917</v>
      </c>
      <c r="L3614" s="8">
        <v>0.3483</v>
      </c>
      <c r="M3614" t="s">
        <v>36</v>
      </c>
      <c r="N3614" t="str">
        <f>IF(AND(PESQUISA!$B$3&lt;&gt;"",OR(PESQUISA!$B$4="TODAS",B3614=PESQUISA!$B$4),ISNUMBER(SEARCH(PESQUISA!$B$3,D3614))),ROW()-1,"")</f>
        <v/>
      </c>
    </row>
    <row r="3615" spans="1:14" x14ac:dyDescent="0.3">
      <c r="A3615" t="s">
        <v>10927</v>
      </c>
      <c r="B3615" t="s">
        <v>29</v>
      </c>
      <c r="C3615" t="s">
        <v>10928</v>
      </c>
      <c r="D3615" t="s">
        <v>10929</v>
      </c>
      <c r="E3615" t="s">
        <v>32</v>
      </c>
      <c r="G3615" t="s">
        <v>33</v>
      </c>
      <c r="H3615" t="s">
        <v>34</v>
      </c>
      <c r="I3615" t="s">
        <v>10917</v>
      </c>
      <c r="M3615" t="s">
        <v>53</v>
      </c>
      <c r="N3615" t="str">
        <f>IF(AND(PESQUISA!$B$3&lt;&gt;"",OR(PESQUISA!$B$4="TODAS",B3615=PESQUISA!$B$4),ISNUMBER(SEARCH(PESQUISA!$B$3,D3615))),ROW()-1,"")</f>
        <v/>
      </c>
    </row>
    <row r="3616" spans="1:14" x14ac:dyDescent="0.3">
      <c r="A3616" t="s">
        <v>10930</v>
      </c>
      <c r="B3616" t="s">
        <v>29</v>
      </c>
      <c r="C3616" t="s">
        <v>10931</v>
      </c>
      <c r="D3616" t="s">
        <v>10932</v>
      </c>
      <c r="E3616" t="s">
        <v>32</v>
      </c>
      <c r="F3616" s="7">
        <v>20.059999999999999</v>
      </c>
      <c r="G3616" t="s">
        <v>33</v>
      </c>
      <c r="H3616" t="s">
        <v>34</v>
      </c>
      <c r="I3616" t="s">
        <v>10917</v>
      </c>
      <c r="L3616" s="8">
        <v>0.34849999999999998</v>
      </c>
      <c r="M3616" t="s">
        <v>36</v>
      </c>
      <c r="N3616" t="str">
        <f>IF(AND(PESQUISA!$B$3&lt;&gt;"",OR(PESQUISA!$B$4="TODAS",B3616=PESQUISA!$B$4),ISNUMBER(SEARCH(PESQUISA!$B$3,D3616))),ROW()-1,"")</f>
        <v/>
      </c>
    </row>
    <row r="3617" spans="1:14" x14ac:dyDescent="0.3">
      <c r="A3617" t="s">
        <v>10933</v>
      </c>
      <c r="B3617" t="s">
        <v>29</v>
      </c>
      <c r="C3617" t="s">
        <v>10934</v>
      </c>
      <c r="D3617" t="s">
        <v>10935</v>
      </c>
      <c r="E3617" t="s">
        <v>32</v>
      </c>
      <c r="G3617" t="s">
        <v>33</v>
      </c>
      <c r="H3617" t="s">
        <v>34</v>
      </c>
      <c r="I3617" t="s">
        <v>10917</v>
      </c>
      <c r="M3617" t="s">
        <v>53</v>
      </c>
      <c r="N3617" t="str">
        <f>IF(AND(PESQUISA!$B$3&lt;&gt;"",OR(PESQUISA!$B$4="TODAS",B3617=PESQUISA!$B$4),ISNUMBER(SEARCH(PESQUISA!$B$3,D3617))),ROW()-1,"")</f>
        <v/>
      </c>
    </row>
    <row r="3618" spans="1:14" x14ac:dyDescent="0.3">
      <c r="A3618" t="s">
        <v>10936</v>
      </c>
      <c r="B3618" t="s">
        <v>29</v>
      </c>
      <c r="C3618" t="s">
        <v>10937</v>
      </c>
      <c r="D3618" t="s">
        <v>10938</v>
      </c>
      <c r="E3618" t="s">
        <v>32</v>
      </c>
      <c r="F3618" s="7">
        <v>12.97</v>
      </c>
      <c r="G3618" t="s">
        <v>33</v>
      </c>
      <c r="H3618" t="s">
        <v>34</v>
      </c>
      <c r="I3618" t="s">
        <v>10917</v>
      </c>
      <c r="L3618" s="8">
        <v>0.34849999999999998</v>
      </c>
      <c r="M3618" t="s">
        <v>36</v>
      </c>
      <c r="N3618" t="str">
        <f>IF(AND(PESQUISA!$B$3&lt;&gt;"",OR(PESQUISA!$B$4="TODAS",B3618=PESQUISA!$B$4),ISNUMBER(SEARCH(PESQUISA!$B$3,D3618))),ROW()-1,"")</f>
        <v/>
      </c>
    </row>
    <row r="3619" spans="1:14" x14ac:dyDescent="0.3">
      <c r="A3619" t="s">
        <v>10939</v>
      </c>
      <c r="B3619" t="s">
        <v>29</v>
      </c>
      <c r="C3619" t="s">
        <v>10940</v>
      </c>
      <c r="D3619" t="s">
        <v>10941</v>
      </c>
      <c r="E3619" t="s">
        <v>32</v>
      </c>
      <c r="G3619" t="s">
        <v>33</v>
      </c>
      <c r="H3619" t="s">
        <v>34</v>
      </c>
      <c r="I3619" t="s">
        <v>10917</v>
      </c>
      <c r="M3619" t="s">
        <v>53</v>
      </c>
      <c r="N3619" t="str">
        <f>IF(AND(PESQUISA!$B$3&lt;&gt;"",OR(PESQUISA!$B$4="TODAS",B3619=PESQUISA!$B$4),ISNUMBER(SEARCH(PESQUISA!$B$3,D3619))),ROW()-1,"")</f>
        <v/>
      </c>
    </row>
    <row r="3620" spans="1:14" x14ac:dyDescent="0.3">
      <c r="A3620" t="s">
        <v>10942</v>
      </c>
      <c r="B3620" t="s">
        <v>29</v>
      </c>
      <c r="C3620" t="s">
        <v>10943</v>
      </c>
      <c r="D3620" t="s">
        <v>10944</v>
      </c>
      <c r="E3620" t="s">
        <v>32</v>
      </c>
      <c r="F3620" s="7">
        <v>16.100000000000001</v>
      </c>
      <c r="G3620" t="s">
        <v>33</v>
      </c>
      <c r="H3620" t="s">
        <v>34</v>
      </c>
      <c r="I3620" t="s">
        <v>10917</v>
      </c>
      <c r="L3620" s="8">
        <v>0.34910000000000002</v>
      </c>
      <c r="M3620" t="s">
        <v>36</v>
      </c>
      <c r="N3620" t="str">
        <f>IF(AND(PESQUISA!$B$3&lt;&gt;"",OR(PESQUISA!$B$4="TODAS",B3620=PESQUISA!$B$4),ISNUMBER(SEARCH(PESQUISA!$B$3,D3620))),ROW()-1,"")</f>
        <v/>
      </c>
    </row>
    <row r="3621" spans="1:14" x14ac:dyDescent="0.3">
      <c r="A3621" t="s">
        <v>10945</v>
      </c>
      <c r="B3621" t="s">
        <v>29</v>
      </c>
      <c r="C3621" t="s">
        <v>10946</v>
      </c>
      <c r="D3621" t="s">
        <v>10947</v>
      </c>
      <c r="E3621" t="s">
        <v>32</v>
      </c>
      <c r="G3621" t="s">
        <v>33</v>
      </c>
      <c r="H3621" t="s">
        <v>34</v>
      </c>
      <c r="I3621" t="s">
        <v>10917</v>
      </c>
      <c r="M3621" t="s">
        <v>53</v>
      </c>
      <c r="N3621" t="str">
        <f>IF(AND(PESQUISA!$B$3&lt;&gt;"",OR(PESQUISA!$B$4="TODAS",B3621=PESQUISA!$B$4),ISNUMBER(SEARCH(PESQUISA!$B$3,D3621))),ROW()-1,"")</f>
        <v/>
      </c>
    </row>
    <row r="3622" spans="1:14" x14ac:dyDescent="0.3">
      <c r="A3622" t="s">
        <v>10948</v>
      </c>
      <c r="B3622" t="s">
        <v>29</v>
      </c>
      <c r="C3622" t="s">
        <v>10949</v>
      </c>
      <c r="D3622" t="s">
        <v>10950</v>
      </c>
      <c r="E3622" t="s">
        <v>32</v>
      </c>
      <c r="F3622" s="7">
        <v>9.01</v>
      </c>
      <c r="G3622" t="s">
        <v>33</v>
      </c>
      <c r="H3622" t="s">
        <v>34</v>
      </c>
      <c r="I3622" t="s">
        <v>10917</v>
      </c>
      <c r="L3622" s="8">
        <v>0.34960000000000002</v>
      </c>
      <c r="M3622" t="s">
        <v>36</v>
      </c>
      <c r="N3622" t="str">
        <f>IF(AND(PESQUISA!$B$3&lt;&gt;"",OR(PESQUISA!$B$4="TODAS",B3622=PESQUISA!$B$4),ISNUMBER(SEARCH(PESQUISA!$B$3,D3622))),ROW()-1,"")</f>
        <v/>
      </c>
    </row>
    <row r="3623" spans="1:14" x14ac:dyDescent="0.3">
      <c r="A3623" t="s">
        <v>10951</v>
      </c>
      <c r="B3623" t="s">
        <v>29</v>
      </c>
      <c r="C3623" t="s">
        <v>10952</v>
      </c>
      <c r="D3623" t="s">
        <v>10953</v>
      </c>
      <c r="E3623" t="s">
        <v>32</v>
      </c>
      <c r="F3623" s="7">
        <v>108.27</v>
      </c>
      <c r="G3623" t="s">
        <v>33</v>
      </c>
      <c r="H3623" t="s">
        <v>34</v>
      </c>
      <c r="I3623" t="s">
        <v>10917</v>
      </c>
      <c r="L3623" s="8">
        <v>0.33179999999999998</v>
      </c>
      <c r="M3623" t="s">
        <v>36</v>
      </c>
      <c r="N3623" t="str">
        <f>IF(AND(PESQUISA!$B$3&lt;&gt;"",OR(PESQUISA!$B$4="TODAS",B3623=PESQUISA!$B$4),ISNUMBER(SEARCH(PESQUISA!$B$3,D3623))),ROW()-1,"")</f>
        <v/>
      </c>
    </row>
    <row r="3624" spans="1:14" x14ac:dyDescent="0.3">
      <c r="A3624" t="s">
        <v>10954</v>
      </c>
      <c r="B3624" t="s">
        <v>29</v>
      </c>
      <c r="C3624" t="s">
        <v>10955</v>
      </c>
      <c r="D3624" t="s">
        <v>10956</v>
      </c>
      <c r="E3624" t="s">
        <v>32</v>
      </c>
      <c r="F3624" s="7">
        <v>127.82</v>
      </c>
      <c r="G3624" t="s">
        <v>33</v>
      </c>
      <c r="H3624" t="s">
        <v>34</v>
      </c>
      <c r="I3624" t="s">
        <v>10917</v>
      </c>
      <c r="L3624" s="8">
        <v>0.33229999999999998</v>
      </c>
      <c r="M3624" t="s">
        <v>36</v>
      </c>
      <c r="N3624" t="str">
        <f>IF(AND(PESQUISA!$B$3&lt;&gt;"",OR(PESQUISA!$B$4="TODAS",B3624=PESQUISA!$B$4),ISNUMBER(SEARCH(PESQUISA!$B$3,D3624))),ROW()-1,"")</f>
        <v/>
      </c>
    </row>
    <row r="3625" spans="1:14" x14ac:dyDescent="0.3">
      <c r="A3625" t="s">
        <v>10957</v>
      </c>
      <c r="B3625" t="s">
        <v>29</v>
      </c>
      <c r="C3625" t="s">
        <v>10958</v>
      </c>
      <c r="D3625" t="s">
        <v>10959</v>
      </c>
      <c r="E3625" t="s">
        <v>32</v>
      </c>
      <c r="F3625" s="7">
        <v>84.24</v>
      </c>
      <c r="G3625" t="s">
        <v>33</v>
      </c>
      <c r="H3625" t="s">
        <v>34</v>
      </c>
      <c r="I3625" t="s">
        <v>10917</v>
      </c>
      <c r="L3625" s="8">
        <v>0.32679999999999998</v>
      </c>
      <c r="M3625" t="s">
        <v>36</v>
      </c>
      <c r="N3625" t="str">
        <f>IF(AND(PESQUISA!$B$3&lt;&gt;"",OR(PESQUISA!$B$4="TODAS",B3625=PESQUISA!$B$4),ISNUMBER(SEARCH(PESQUISA!$B$3,D3625))),ROW()-1,"")</f>
        <v/>
      </c>
    </row>
    <row r="3626" spans="1:14" x14ac:dyDescent="0.3">
      <c r="A3626" t="s">
        <v>10960</v>
      </c>
      <c r="B3626" t="s">
        <v>29</v>
      </c>
      <c r="C3626" t="s">
        <v>10961</v>
      </c>
      <c r="D3626" t="s">
        <v>10962</v>
      </c>
      <c r="E3626" t="s">
        <v>32</v>
      </c>
      <c r="F3626" s="7">
        <v>105.92</v>
      </c>
      <c r="G3626" t="s">
        <v>33</v>
      </c>
      <c r="H3626" t="s">
        <v>34</v>
      </c>
      <c r="I3626" t="s">
        <v>10917</v>
      </c>
      <c r="L3626" s="8">
        <v>0.32190000000000002</v>
      </c>
      <c r="M3626" t="s">
        <v>36</v>
      </c>
      <c r="N3626" t="str">
        <f>IF(AND(PESQUISA!$B$3&lt;&gt;"",OR(PESQUISA!$B$4="TODAS",B3626=PESQUISA!$B$4),ISNUMBER(SEARCH(PESQUISA!$B$3,D3626))),ROW()-1,"")</f>
        <v/>
      </c>
    </row>
    <row r="3627" spans="1:14" x14ac:dyDescent="0.3">
      <c r="A3627" t="s">
        <v>10963</v>
      </c>
      <c r="B3627" t="s">
        <v>29</v>
      </c>
      <c r="C3627" t="s">
        <v>10964</v>
      </c>
      <c r="D3627" t="s">
        <v>10965</v>
      </c>
      <c r="E3627" t="s">
        <v>32</v>
      </c>
      <c r="F3627" s="7">
        <v>62.08</v>
      </c>
      <c r="G3627" t="s">
        <v>33</v>
      </c>
      <c r="H3627" t="s">
        <v>34</v>
      </c>
      <c r="I3627" t="s">
        <v>10917</v>
      </c>
      <c r="L3627" s="8">
        <v>0.3085</v>
      </c>
      <c r="M3627" t="s">
        <v>36</v>
      </c>
      <c r="N3627" t="str">
        <f>IF(AND(PESQUISA!$B$3&lt;&gt;"",OR(PESQUISA!$B$4="TODAS",B3627=PESQUISA!$B$4),ISNUMBER(SEARCH(PESQUISA!$B$3,D3627))),ROW()-1,"")</f>
        <v/>
      </c>
    </row>
    <row r="3628" spans="1:14" x14ac:dyDescent="0.3">
      <c r="A3628" t="s">
        <v>10966</v>
      </c>
      <c r="B3628" t="s">
        <v>29</v>
      </c>
      <c r="C3628" t="s">
        <v>10967</v>
      </c>
      <c r="D3628" t="s">
        <v>10968</v>
      </c>
      <c r="E3628" t="s">
        <v>32</v>
      </c>
      <c r="F3628" s="7">
        <v>89.01</v>
      </c>
      <c r="G3628" t="s">
        <v>33</v>
      </c>
      <c r="H3628" t="s">
        <v>34</v>
      </c>
      <c r="I3628" t="s">
        <v>10917</v>
      </c>
      <c r="L3628" s="8">
        <v>0</v>
      </c>
      <c r="M3628" t="s">
        <v>36</v>
      </c>
      <c r="N3628" t="str">
        <f>IF(AND(PESQUISA!$B$3&lt;&gt;"",OR(PESQUISA!$B$4="TODAS",B3628=PESQUISA!$B$4),ISNUMBER(SEARCH(PESQUISA!$B$3,D3628))),ROW()-1,"")</f>
        <v/>
      </c>
    </row>
    <row r="3629" spans="1:14" x14ac:dyDescent="0.3">
      <c r="A3629" t="s">
        <v>10969</v>
      </c>
      <c r="B3629" t="s">
        <v>29</v>
      </c>
      <c r="C3629" t="s">
        <v>10970</v>
      </c>
      <c r="D3629" t="s">
        <v>10971</v>
      </c>
      <c r="E3629" t="s">
        <v>32</v>
      </c>
      <c r="F3629" s="7">
        <v>71.2</v>
      </c>
      <c r="G3629" t="s">
        <v>33</v>
      </c>
      <c r="H3629" t="s">
        <v>34</v>
      </c>
      <c r="I3629" t="s">
        <v>10917</v>
      </c>
      <c r="L3629" s="8">
        <v>0</v>
      </c>
      <c r="M3629" t="s">
        <v>36</v>
      </c>
      <c r="N3629" t="str">
        <f>IF(AND(PESQUISA!$B$3&lt;&gt;"",OR(PESQUISA!$B$4="TODAS",B3629=PESQUISA!$B$4),ISNUMBER(SEARCH(PESQUISA!$B$3,D3629))),ROW()-1,"")</f>
        <v/>
      </c>
    </row>
    <row r="3630" spans="1:14" x14ac:dyDescent="0.3">
      <c r="A3630" t="s">
        <v>10972</v>
      </c>
      <c r="B3630" t="s">
        <v>29</v>
      </c>
      <c r="C3630" t="s">
        <v>10973</v>
      </c>
      <c r="D3630" t="s">
        <v>10974</v>
      </c>
      <c r="E3630" t="s">
        <v>32</v>
      </c>
      <c r="F3630" s="7">
        <v>76.41</v>
      </c>
      <c r="G3630" t="s">
        <v>33</v>
      </c>
      <c r="H3630" t="s">
        <v>34</v>
      </c>
      <c r="I3630" t="s">
        <v>10917</v>
      </c>
      <c r="L3630" s="8">
        <v>0</v>
      </c>
      <c r="M3630" t="s">
        <v>36</v>
      </c>
      <c r="N3630" t="str">
        <f>IF(AND(PESQUISA!$B$3&lt;&gt;"",OR(PESQUISA!$B$4="TODAS",B3630=PESQUISA!$B$4),ISNUMBER(SEARCH(PESQUISA!$B$3,D3630))),ROW()-1,"")</f>
        <v/>
      </c>
    </row>
    <row r="3631" spans="1:14" x14ac:dyDescent="0.3">
      <c r="A3631" t="s">
        <v>10975</v>
      </c>
      <c r="B3631" t="s">
        <v>29</v>
      </c>
      <c r="C3631" t="s">
        <v>10976</v>
      </c>
      <c r="D3631" t="s">
        <v>10977</v>
      </c>
      <c r="E3631" t="s">
        <v>32</v>
      </c>
      <c r="F3631" s="7">
        <v>58.6</v>
      </c>
      <c r="G3631" t="s">
        <v>33</v>
      </c>
      <c r="H3631" t="s">
        <v>34</v>
      </c>
      <c r="I3631" t="s">
        <v>10917</v>
      </c>
      <c r="L3631" s="8">
        <v>0</v>
      </c>
      <c r="M3631" t="s">
        <v>36</v>
      </c>
      <c r="N3631" t="str">
        <f>IF(AND(PESQUISA!$B$3&lt;&gt;"",OR(PESQUISA!$B$4="TODAS",B3631=PESQUISA!$B$4),ISNUMBER(SEARCH(PESQUISA!$B$3,D3631))),ROW()-1,"")</f>
        <v/>
      </c>
    </row>
    <row r="3632" spans="1:14" x14ac:dyDescent="0.3">
      <c r="A3632" t="s">
        <v>10978</v>
      </c>
      <c r="B3632" t="s">
        <v>29</v>
      </c>
      <c r="C3632" t="s">
        <v>10979</v>
      </c>
      <c r="D3632" t="s">
        <v>10980</v>
      </c>
      <c r="E3632" t="s">
        <v>32</v>
      </c>
      <c r="F3632" s="7">
        <v>68.11</v>
      </c>
      <c r="G3632" t="s">
        <v>33</v>
      </c>
      <c r="H3632" t="s">
        <v>34</v>
      </c>
      <c r="I3632" t="s">
        <v>10917</v>
      </c>
      <c r="L3632" s="8">
        <v>0</v>
      </c>
      <c r="M3632" t="s">
        <v>36</v>
      </c>
      <c r="N3632" t="str">
        <f>IF(AND(PESQUISA!$B$3&lt;&gt;"",OR(PESQUISA!$B$4="TODAS",B3632=PESQUISA!$B$4),ISNUMBER(SEARCH(PESQUISA!$B$3,D3632))),ROW()-1,"")</f>
        <v/>
      </c>
    </row>
    <row r="3633" spans="1:14" x14ac:dyDescent="0.3">
      <c r="A3633" t="s">
        <v>10981</v>
      </c>
      <c r="B3633" t="s">
        <v>29</v>
      </c>
      <c r="C3633" t="s">
        <v>10982</v>
      </c>
      <c r="D3633" t="s">
        <v>10983</v>
      </c>
      <c r="E3633" t="s">
        <v>32</v>
      </c>
      <c r="F3633" s="7">
        <v>50.05</v>
      </c>
      <c r="G3633" t="s">
        <v>33</v>
      </c>
      <c r="H3633" t="s">
        <v>34</v>
      </c>
      <c r="I3633" t="s">
        <v>10917</v>
      </c>
      <c r="L3633" s="8">
        <v>0</v>
      </c>
      <c r="M3633" t="s">
        <v>36</v>
      </c>
      <c r="N3633" t="str">
        <f>IF(AND(PESQUISA!$B$3&lt;&gt;"",OR(PESQUISA!$B$4="TODAS",B3633=PESQUISA!$B$4),ISNUMBER(SEARCH(PESQUISA!$B$3,D3633))),ROW()-1,"")</f>
        <v/>
      </c>
    </row>
    <row r="3634" spans="1:14" x14ac:dyDescent="0.3">
      <c r="A3634" t="s">
        <v>10984</v>
      </c>
      <c r="B3634" t="s">
        <v>29</v>
      </c>
      <c r="C3634" t="s">
        <v>10985</v>
      </c>
      <c r="D3634" t="s">
        <v>10986</v>
      </c>
      <c r="E3634" t="s">
        <v>32</v>
      </c>
      <c r="F3634" s="7">
        <v>55.27</v>
      </c>
      <c r="G3634" t="s">
        <v>33</v>
      </c>
      <c r="H3634" t="s">
        <v>34</v>
      </c>
      <c r="I3634" t="s">
        <v>10917</v>
      </c>
      <c r="L3634" s="8">
        <v>0</v>
      </c>
      <c r="M3634" t="s">
        <v>36</v>
      </c>
      <c r="N3634" t="str">
        <f>IF(AND(PESQUISA!$B$3&lt;&gt;"",OR(PESQUISA!$B$4="TODAS",B3634=PESQUISA!$B$4),ISNUMBER(SEARCH(PESQUISA!$B$3,D3634))),ROW()-1,"")</f>
        <v/>
      </c>
    </row>
    <row r="3635" spans="1:14" x14ac:dyDescent="0.3">
      <c r="A3635" t="s">
        <v>10987</v>
      </c>
      <c r="B3635" t="s">
        <v>29</v>
      </c>
      <c r="C3635" t="s">
        <v>10988</v>
      </c>
      <c r="D3635" t="s">
        <v>10989</v>
      </c>
      <c r="E3635" t="s">
        <v>32</v>
      </c>
      <c r="F3635" s="7">
        <v>43.74</v>
      </c>
      <c r="G3635" t="s">
        <v>33</v>
      </c>
      <c r="H3635" t="s">
        <v>34</v>
      </c>
      <c r="I3635" t="s">
        <v>10917</v>
      </c>
      <c r="L3635" s="8">
        <v>0</v>
      </c>
      <c r="M3635" t="s">
        <v>36</v>
      </c>
      <c r="N3635" t="str">
        <f>IF(AND(PESQUISA!$B$3&lt;&gt;"",OR(PESQUISA!$B$4="TODAS",B3635=PESQUISA!$B$4),ISNUMBER(SEARCH(PESQUISA!$B$3,D3635))),ROW()-1,"")</f>
        <v/>
      </c>
    </row>
    <row r="3636" spans="1:14" x14ac:dyDescent="0.3">
      <c r="A3636" t="s">
        <v>10990</v>
      </c>
      <c r="B3636" t="s">
        <v>29</v>
      </c>
      <c r="C3636" t="s">
        <v>10991</v>
      </c>
      <c r="D3636" t="s">
        <v>10992</v>
      </c>
      <c r="E3636" t="s">
        <v>32</v>
      </c>
      <c r="F3636" s="7">
        <v>47.7</v>
      </c>
      <c r="G3636" t="s">
        <v>33</v>
      </c>
      <c r="H3636" t="s">
        <v>34</v>
      </c>
      <c r="I3636" t="s">
        <v>10917</v>
      </c>
      <c r="L3636" s="8">
        <v>0</v>
      </c>
      <c r="M3636" t="s">
        <v>36</v>
      </c>
      <c r="N3636" t="str">
        <f>IF(AND(PESQUISA!$B$3&lt;&gt;"",OR(PESQUISA!$B$4="TODAS",B3636=PESQUISA!$B$4),ISNUMBER(SEARCH(PESQUISA!$B$3,D3636))),ROW()-1,"")</f>
        <v/>
      </c>
    </row>
    <row r="3637" spans="1:14" x14ac:dyDescent="0.3">
      <c r="A3637" t="s">
        <v>10993</v>
      </c>
      <c r="B3637" t="s">
        <v>29</v>
      </c>
      <c r="C3637" t="s">
        <v>10994</v>
      </c>
      <c r="D3637" t="s">
        <v>10995</v>
      </c>
      <c r="E3637" t="s">
        <v>32</v>
      </c>
      <c r="F3637" s="7">
        <v>36.18</v>
      </c>
      <c r="G3637" t="s">
        <v>33</v>
      </c>
      <c r="H3637" t="s">
        <v>34</v>
      </c>
      <c r="I3637" t="s">
        <v>10917</v>
      </c>
      <c r="L3637" s="8">
        <v>0</v>
      </c>
      <c r="M3637" t="s">
        <v>36</v>
      </c>
      <c r="N3637" t="str">
        <f>IF(AND(PESQUISA!$B$3&lt;&gt;"",OR(PESQUISA!$B$4="TODAS",B3637=PESQUISA!$B$4),ISNUMBER(SEARCH(PESQUISA!$B$3,D3637))),ROW()-1,"")</f>
        <v/>
      </c>
    </row>
    <row r="3638" spans="1:14" x14ac:dyDescent="0.3">
      <c r="A3638" t="s">
        <v>10996</v>
      </c>
      <c r="B3638" t="s">
        <v>29</v>
      </c>
      <c r="C3638" t="s">
        <v>10997</v>
      </c>
      <c r="D3638" t="s">
        <v>10998</v>
      </c>
      <c r="E3638" t="s">
        <v>32</v>
      </c>
      <c r="F3638" s="7">
        <v>43.34</v>
      </c>
      <c r="G3638" t="s">
        <v>33</v>
      </c>
      <c r="H3638" t="s">
        <v>34</v>
      </c>
      <c r="I3638" t="s">
        <v>10917</v>
      </c>
      <c r="L3638" s="8">
        <v>0</v>
      </c>
      <c r="M3638" t="s">
        <v>36</v>
      </c>
      <c r="N3638" t="str">
        <f>IF(AND(PESQUISA!$B$3&lt;&gt;"",OR(PESQUISA!$B$4="TODAS",B3638=PESQUISA!$B$4),ISNUMBER(SEARCH(PESQUISA!$B$3,D3638))),ROW()-1,"")</f>
        <v/>
      </c>
    </row>
    <row r="3639" spans="1:14" x14ac:dyDescent="0.3">
      <c r="A3639" t="s">
        <v>10999</v>
      </c>
      <c r="B3639" t="s">
        <v>29</v>
      </c>
      <c r="C3639" t="s">
        <v>11000</v>
      </c>
      <c r="D3639" t="s">
        <v>11001</v>
      </c>
      <c r="E3639" t="s">
        <v>32</v>
      </c>
      <c r="F3639" s="7">
        <v>31.59</v>
      </c>
      <c r="G3639" t="s">
        <v>33</v>
      </c>
      <c r="H3639" t="s">
        <v>34</v>
      </c>
      <c r="I3639" t="s">
        <v>10917</v>
      </c>
      <c r="L3639" s="8">
        <v>0</v>
      </c>
      <c r="M3639" t="s">
        <v>36</v>
      </c>
      <c r="N3639" t="str">
        <f>IF(AND(PESQUISA!$B$3&lt;&gt;"",OR(PESQUISA!$B$4="TODAS",B3639=PESQUISA!$B$4),ISNUMBER(SEARCH(PESQUISA!$B$3,D3639))),ROW()-1,"")</f>
        <v/>
      </c>
    </row>
    <row r="3640" spans="1:14" x14ac:dyDescent="0.3">
      <c r="A3640" t="s">
        <v>11002</v>
      </c>
      <c r="B3640" t="s">
        <v>29</v>
      </c>
      <c r="C3640" t="s">
        <v>11003</v>
      </c>
      <c r="D3640" t="s">
        <v>11004</v>
      </c>
      <c r="E3640" t="s">
        <v>32</v>
      </c>
      <c r="G3640" t="s">
        <v>33</v>
      </c>
      <c r="H3640" t="s">
        <v>34</v>
      </c>
      <c r="I3640" t="s">
        <v>10917</v>
      </c>
      <c r="M3640" t="s">
        <v>53</v>
      </c>
      <c r="N3640" t="str">
        <f>IF(AND(PESQUISA!$B$3&lt;&gt;"",OR(PESQUISA!$B$4="TODAS",B3640=PESQUISA!$B$4),ISNUMBER(SEARCH(PESQUISA!$B$3,D3640))),ROW()-1,"")</f>
        <v/>
      </c>
    </row>
    <row r="3641" spans="1:14" x14ac:dyDescent="0.3">
      <c r="A3641" t="s">
        <v>11005</v>
      </c>
      <c r="B3641" t="s">
        <v>29</v>
      </c>
      <c r="C3641" t="s">
        <v>11006</v>
      </c>
      <c r="D3641" t="s">
        <v>11007</v>
      </c>
      <c r="E3641" t="s">
        <v>32</v>
      </c>
      <c r="G3641" t="s">
        <v>33</v>
      </c>
      <c r="H3641" t="s">
        <v>34</v>
      </c>
      <c r="I3641" t="s">
        <v>10917</v>
      </c>
      <c r="M3641" t="s">
        <v>53</v>
      </c>
      <c r="N3641" t="str">
        <f>IF(AND(PESQUISA!$B$3&lt;&gt;"",OR(PESQUISA!$B$4="TODAS",B3641=PESQUISA!$B$4),ISNUMBER(SEARCH(PESQUISA!$B$3,D3641))),ROW()-1,"")</f>
        <v/>
      </c>
    </row>
    <row r="3642" spans="1:14" x14ac:dyDescent="0.3">
      <c r="A3642" t="s">
        <v>11008</v>
      </c>
      <c r="B3642" t="s">
        <v>29</v>
      </c>
      <c r="C3642" t="s">
        <v>11009</v>
      </c>
      <c r="D3642" t="s">
        <v>11010</v>
      </c>
      <c r="E3642" t="s">
        <v>32</v>
      </c>
      <c r="G3642" t="s">
        <v>33</v>
      </c>
      <c r="H3642" t="s">
        <v>34</v>
      </c>
      <c r="I3642" t="s">
        <v>10917</v>
      </c>
      <c r="M3642" t="s">
        <v>53</v>
      </c>
      <c r="N3642" t="str">
        <f>IF(AND(PESQUISA!$B$3&lt;&gt;"",OR(PESQUISA!$B$4="TODAS",B3642=PESQUISA!$B$4),ISNUMBER(SEARCH(PESQUISA!$B$3,D3642))),ROW()-1,"")</f>
        <v/>
      </c>
    </row>
    <row r="3643" spans="1:14" x14ac:dyDescent="0.3">
      <c r="A3643" t="s">
        <v>11011</v>
      </c>
      <c r="B3643" t="s">
        <v>29</v>
      </c>
      <c r="C3643" t="s">
        <v>11012</v>
      </c>
      <c r="D3643" t="s">
        <v>11013</v>
      </c>
      <c r="E3643" t="s">
        <v>32</v>
      </c>
      <c r="F3643" s="7">
        <v>34.21</v>
      </c>
      <c r="G3643" t="s">
        <v>33</v>
      </c>
      <c r="H3643" t="s">
        <v>34</v>
      </c>
      <c r="I3643" t="s">
        <v>10917</v>
      </c>
      <c r="L3643" s="8">
        <v>0</v>
      </c>
      <c r="M3643" t="s">
        <v>36</v>
      </c>
      <c r="N3643" t="str">
        <f>IF(AND(PESQUISA!$B$3&lt;&gt;"",OR(PESQUISA!$B$4="TODAS",B3643=PESQUISA!$B$4),ISNUMBER(SEARCH(PESQUISA!$B$3,D3643))),ROW()-1,"")</f>
        <v/>
      </c>
    </row>
    <row r="3644" spans="1:14" x14ac:dyDescent="0.3">
      <c r="A3644" t="s">
        <v>11014</v>
      </c>
      <c r="B3644" t="s">
        <v>29</v>
      </c>
      <c r="C3644" t="s">
        <v>11015</v>
      </c>
      <c r="D3644" t="s">
        <v>11016</v>
      </c>
      <c r="E3644" t="s">
        <v>32</v>
      </c>
      <c r="F3644" s="7">
        <v>25.45</v>
      </c>
      <c r="G3644" t="s">
        <v>33</v>
      </c>
      <c r="H3644" t="s">
        <v>34</v>
      </c>
      <c r="I3644" t="s">
        <v>10917</v>
      </c>
      <c r="L3644" s="8">
        <v>0</v>
      </c>
      <c r="M3644" t="s">
        <v>36</v>
      </c>
      <c r="N3644" t="str">
        <f>IF(AND(PESQUISA!$B$3&lt;&gt;"",OR(PESQUISA!$B$4="TODAS",B3644=PESQUISA!$B$4),ISNUMBER(SEARCH(PESQUISA!$B$3,D3644))),ROW()-1,"")</f>
        <v/>
      </c>
    </row>
    <row r="3645" spans="1:14" x14ac:dyDescent="0.3">
      <c r="A3645" t="s">
        <v>11017</v>
      </c>
      <c r="B3645" t="s">
        <v>29</v>
      </c>
      <c r="C3645" t="s">
        <v>11018</v>
      </c>
      <c r="D3645" t="s">
        <v>11019</v>
      </c>
      <c r="E3645" t="s">
        <v>32</v>
      </c>
      <c r="F3645" s="7">
        <v>29.04</v>
      </c>
      <c r="G3645" t="s">
        <v>33</v>
      </c>
      <c r="H3645" t="s">
        <v>34</v>
      </c>
      <c r="I3645" t="s">
        <v>10917</v>
      </c>
      <c r="L3645" s="8">
        <v>0</v>
      </c>
      <c r="M3645" t="s">
        <v>36</v>
      </c>
      <c r="N3645" t="str">
        <f>IF(AND(PESQUISA!$B$3&lt;&gt;"",OR(PESQUISA!$B$4="TODAS",B3645=PESQUISA!$B$4),ISNUMBER(SEARCH(PESQUISA!$B$3,D3645))),ROW()-1,"")</f>
        <v/>
      </c>
    </row>
    <row r="3646" spans="1:14" x14ac:dyDescent="0.3">
      <c r="A3646" t="s">
        <v>11020</v>
      </c>
      <c r="B3646" t="s">
        <v>29</v>
      </c>
      <c r="C3646" t="s">
        <v>11021</v>
      </c>
      <c r="D3646" t="s">
        <v>11022</v>
      </c>
      <c r="E3646" t="s">
        <v>32</v>
      </c>
      <c r="F3646" s="7">
        <v>20.28</v>
      </c>
      <c r="G3646" t="s">
        <v>33</v>
      </c>
      <c r="H3646" t="s">
        <v>34</v>
      </c>
      <c r="I3646" t="s">
        <v>10917</v>
      </c>
      <c r="L3646" s="8">
        <v>0</v>
      </c>
      <c r="M3646" t="s">
        <v>36</v>
      </c>
      <c r="N3646" t="str">
        <f>IF(AND(PESQUISA!$B$3&lt;&gt;"",OR(PESQUISA!$B$4="TODAS",B3646=PESQUISA!$B$4),ISNUMBER(SEARCH(PESQUISA!$B$3,D3646))),ROW()-1,"")</f>
        <v/>
      </c>
    </row>
    <row r="3647" spans="1:14" x14ac:dyDescent="0.3">
      <c r="A3647" t="s">
        <v>11023</v>
      </c>
      <c r="B3647" t="s">
        <v>29</v>
      </c>
      <c r="C3647" t="s">
        <v>11024</v>
      </c>
      <c r="D3647" t="s">
        <v>11025</v>
      </c>
      <c r="E3647" t="s">
        <v>32</v>
      </c>
      <c r="F3647" s="7">
        <v>24.87</v>
      </c>
      <c r="G3647" t="s">
        <v>33</v>
      </c>
      <c r="H3647" t="s">
        <v>34</v>
      </c>
      <c r="I3647" t="s">
        <v>10917</v>
      </c>
      <c r="L3647" s="8">
        <v>0</v>
      </c>
      <c r="M3647" t="s">
        <v>36</v>
      </c>
      <c r="N3647" t="str">
        <f>IF(AND(PESQUISA!$B$3&lt;&gt;"",OR(PESQUISA!$B$4="TODAS",B3647=PESQUISA!$B$4),ISNUMBER(SEARCH(PESQUISA!$B$3,D3647))),ROW()-1,"")</f>
        <v/>
      </c>
    </row>
    <row r="3648" spans="1:14" x14ac:dyDescent="0.3">
      <c r="A3648" t="s">
        <v>11026</v>
      </c>
      <c r="B3648" t="s">
        <v>29</v>
      </c>
      <c r="C3648" t="s">
        <v>11027</v>
      </c>
      <c r="D3648" t="s">
        <v>11028</v>
      </c>
      <c r="E3648" t="s">
        <v>32</v>
      </c>
      <c r="F3648" s="7">
        <v>15.88</v>
      </c>
      <c r="G3648" t="s">
        <v>33</v>
      </c>
      <c r="H3648" t="s">
        <v>34</v>
      </c>
      <c r="I3648" t="s">
        <v>10917</v>
      </c>
      <c r="L3648" s="8">
        <v>0</v>
      </c>
      <c r="M3648" t="s">
        <v>36</v>
      </c>
      <c r="N3648" t="str">
        <f>IF(AND(PESQUISA!$B$3&lt;&gt;"",OR(PESQUISA!$B$4="TODAS",B3648=PESQUISA!$B$4),ISNUMBER(SEARCH(PESQUISA!$B$3,D3648))),ROW()-1,"")</f>
        <v/>
      </c>
    </row>
    <row r="3649" spans="1:14" x14ac:dyDescent="0.3">
      <c r="A3649" t="s">
        <v>11029</v>
      </c>
      <c r="B3649" t="s">
        <v>29</v>
      </c>
      <c r="C3649" t="s">
        <v>11030</v>
      </c>
      <c r="D3649" t="s">
        <v>11031</v>
      </c>
      <c r="E3649" t="s">
        <v>32</v>
      </c>
      <c r="F3649" s="7">
        <v>151.84</v>
      </c>
      <c r="G3649" t="s">
        <v>33</v>
      </c>
      <c r="H3649" t="s">
        <v>34</v>
      </c>
      <c r="I3649" t="s">
        <v>10917</v>
      </c>
      <c r="L3649" s="8">
        <v>0.33500000000000002</v>
      </c>
      <c r="M3649" t="s">
        <v>36</v>
      </c>
      <c r="N3649" t="str">
        <f>IF(AND(PESQUISA!$B$3&lt;&gt;"",OR(PESQUISA!$B$4="TODAS",B3649=PESQUISA!$B$4),ISNUMBER(SEARCH(PESQUISA!$B$3,D3649))),ROW()-1,"")</f>
        <v/>
      </c>
    </row>
    <row r="3650" spans="1:14" x14ac:dyDescent="0.3">
      <c r="A3650" t="s">
        <v>11032</v>
      </c>
      <c r="B3650" t="s">
        <v>29</v>
      </c>
      <c r="C3650" t="s">
        <v>11033</v>
      </c>
      <c r="D3650" t="s">
        <v>11034</v>
      </c>
      <c r="E3650" t="s">
        <v>32</v>
      </c>
      <c r="F3650" s="7">
        <v>6.62</v>
      </c>
      <c r="G3650" t="s">
        <v>33</v>
      </c>
      <c r="H3650" t="s">
        <v>34</v>
      </c>
      <c r="I3650" t="s">
        <v>10917</v>
      </c>
      <c r="L3650" s="8">
        <v>1.5E-3</v>
      </c>
      <c r="M3650" t="s">
        <v>36</v>
      </c>
      <c r="N3650" t="str">
        <f>IF(AND(PESQUISA!$B$3&lt;&gt;"",OR(PESQUISA!$B$4="TODAS",B3650=PESQUISA!$B$4),ISNUMBER(SEARCH(PESQUISA!$B$3,D3650))),ROW()-1,"")</f>
        <v/>
      </c>
    </row>
    <row r="3651" spans="1:14" x14ac:dyDescent="0.3">
      <c r="A3651" t="s">
        <v>11035</v>
      </c>
      <c r="B3651" t="s">
        <v>29</v>
      </c>
      <c r="C3651" t="s">
        <v>11036</v>
      </c>
      <c r="D3651" t="s">
        <v>11037</v>
      </c>
      <c r="E3651" t="s">
        <v>32</v>
      </c>
      <c r="F3651" s="7">
        <v>3.81</v>
      </c>
      <c r="G3651" t="s">
        <v>33</v>
      </c>
      <c r="H3651" t="s">
        <v>34</v>
      </c>
      <c r="I3651" t="s">
        <v>10917</v>
      </c>
      <c r="L3651" s="8">
        <v>2.5999999999999999E-3</v>
      </c>
      <c r="M3651" t="s">
        <v>36</v>
      </c>
      <c r="N3651" t="str">
        <f>IF(AND(PESQUISA!$B$3&lt;&gt;"",OR(PESQUISA!$B$4="TODAS",B3651=PESQUISA!$B$4),ISNUMBER(SEARCH(PESQUISA!$B$3,D3651))),ROW()-1,"")</f>
        <v/>
      </c>
    </row>
    <row r="3652" spans="1:14" x14ac:dyDescent="0.3">
      <c r="A3652" t="s">
        <v>11038</v>
      </c>
      <c r="B3652" t="s">
        <v>29</v>
      </c>
      <c r="C3652" t="s">
        <v>11039</v>
      </c>
      <c r="D3652" t="s">
        <v>11040</v>
      </c>
      <c r="E3652" t="s">
        <v>376</v>
      </c>
      <c r="F3652" s="7">
        <v>353.67</v>
      </c>
      <c r="G3652" t="s">
        <v>33</v>
      </c>
      <c r="H3652" t="s">
        <v>34</v>
      </c>
      <c r="I3652" t="s">
        <v>10917</v>
      </c>
      <c r="L3652" s="8">
        <v>6.9999999999999999E-4</v>
      </c>
      <c r="M3652" t="s">
        <v>36</v>
      </c>
      <c r="N3652" t="str">
        <f>IF(AND(PESQUISA!$B$3&lt;&gt;"",OR(PESQUISA!$B$4="TODAS",B3652=PESQUISA!$B$4),ISNUMBER(SEARCH(PESQUISA!$B$3,D3652))),ROW()-1,"")</f>
        <v/>
      </c>
    </row>
    <row r="3653" spans="1:14" x14ac:dyDescent="0.3">
      <c r="A3653" t="s">
        <v>11041</v>
      </c>
      <c r="B3653" t="s">
        <v>29</v>
      </c>
      <c r="C3653" t="s">
        <v>11042</v>
      </c>
      <c r="D3653" t="s">
        <v>11043</v>
      </c>
      <c r="E3653" t="s">
        <v>376</v>
      </c>
      <c r="F3653" s="7">
        <v>332.3</v>
      </c>
      <c r="G3653" t="s">
        <v>33</v>
      </c>
      <c r="H3653" t="s">
        <v>34</v>
      </c>
      <c r="I3653" t="s">
        <v>10917</v>
      </c>
      <c r="L3653" s="8">
        <v>6.9999999999999999E-4</v>
      </c>
      <c r="M3653" t="s">
        <v>36</v>
      </c>
      <c r="N3653" t="str">
        <f>IF(AND(PESQUISA!$B$3&lt;&gt;"",OR(PESQUISA!$B$4="TODAS",B3653=PESQUISA!$B$4),ISNUMBER(SEARCH(PESQUISA!$B$3,D3653))),ROW()-1,"")</f>
        <v/>
      </c>
    </row>
    <row r="3654" spans="1:14" x14ac:dyDescent="0.3">
      <c r="A3654" t="s">
        <v>11044</v>
      </c>
      <c r="B3654" t="s">
        <v>29</v>
      </c>
      <c r="C3654" t="s">
        <v>11045</v>
      </c>
      <c r="D3654" t="s">
        <v>11046</v>
      </c>
      <c r="E3654" t="s">
        <v>376</v>
      </c>
      <c r="F3654" s="7">
        <v>333.52</v>
      </c>
      <c r="G3654" t="s">
        <v>33</v>
      </c>
      <c r="H3654" t="s">
        <v>34</v>
      </c>
      <c r="I3654" t="s">
        <v>10917</v>
      </c>
      <c r="L3654" s="8">
        <v>6.9999999999999999E-4</v>
      </c>
      <c r="M3654" t="s">
        <v>36</v>
      </c>
      <c r="N3654" t="str">
        <f>IF(AND(PESQUISA!$B$3&lt;&gt;"",OR(PESQUISA!$B$4="TODAS",B3654=PESQUISA!$B$4),ISNUMBER(SEARCH(PESQUISA!$B$3,D3654))),ROW()-1,"")</f>
        <v/>
      </c>
    </row>
    <row r="3655" spans="1:14" x14ac:dyDescent="0.3">
      <c r="A3655" t="s">
        <v>11047</v>
      </c>
      <c r="B3655" t="s">
        <v>29</v>
      </c>
      <c r="C3655" t="s">
        <v>11048</v>
      </c>
      <c r="D3655" t="s">
        <v>11049</v>
      </c>
      <c r="E3655" t="s">
        <v>376</v>
      </c>
      <c r="F3655" s="7">
        <v>308.45</v>
      </c>
      <c r="G3655" t="s">
        <v>33</v>
      </c>
      <c r="H3655" t="s">
        <v>34</v>
      </c>
      <c r="I3655" t="s">
        <v>10917</v>
      </c>
      <c r="L3655" s="8">
        <v>6.9999999999999999E-4</v>
      </c>
      <c r="M3655" t="s">
        <v>36</v>
      </c>
      <c r="N3655" t="str">
        <f>IF(AND(PESQUISA!$B$3&lt;&gt;"",OR(PESQUISA!$B$4="TODAS",B3655=PESQUISA!$B$4),ISNUMBER(SEARCH(PESQUISA!$B$3,D3655))),ROW()-1,"")</f>
        <v/>
      </c>
    </row>
    <row r="3656" spans="1:14" x14ac:dyDescent="0.3">
      <c r="A3656" t="s">
        <v>11050</v>
      </c>
      <c r="B3656" t="s">
        <v>29</v>
      </c>
      <c r="C3656" t="s">
        <v>11051</v>
      </c>
      <c r="D3656" t="s">
        <v>11052</v>
      </c>
      <c r="E3656" t="s">
        <v>32</v>
      </c>
      <c r="F3656" s="7">
        <v>11.25</v>
      </c>
      <c r="G3656" t="s">
        <v>33</v>
      </c>
      <c r="H3656" t="s">
        <v>34</v>
      </c>
      <c r="I3656" t="s">
        <v>10917</v>
      </c>
      <c r="L3656" s="8">
        <v>8.9999999999999998E-4</v>
      </c>
      <c r="M3656" t="s">
        <v>36</v>
      </c>
      <c r="N3656" t="str">
        <f>IF(AND(PESQUISA!$B$3&lt;&gt;"",OR(PESQUISA!$B$4="TODAS",B3656=PESQUISA!$B$4),ISNUMBER(SEARCH(PESQUISA!$B$3,D3656))),ROW()-1,"")</f>
        <v/>
      </c>
    </row>
    <row r="3657" spans="1:14" x14ac:dyDescent="0.3">
      <c r="A3657" t="s">
        <v>11053</v>
      </c>
      <c r="B3657" t="s">
        <v>29</v>
      </c>
      <c r="C3657" t="s">
        <v>11054</v>
      </c>
      <c r="D3657" t="s">
        <v>11055</v>
      </c>
      <c r="E3657" t="s">
        <v>32</v>
      </c>
      <c r="F3657" s="7">
        <v>8.44</v>
      </c>
      <c r="G3657" t="s">
        <v>33</v>
      </c>
      <c r="H3657" t="s">
        <v>34</v>
      </c>
      <c r="I3657" t="s">
        <v>10917</v>
      </c>
      <c r="L3657" s="8">
        <v>1.1999999999999999E-3</v>
      </c>
      <c r="M3657" t="s">
        <v>36</v>
      </c>
      <c r="N3657" t="str">
        <f>IF(AND(PESQUISA!$B$3&lt;&gt;"",OR(PESQUISA!$B$4="TODAS",B3657=PESQUISA!$B$4),ISNUMBER(SEARCH(PESQUISA!$B$3,D3657))),ROW()-1,"")</f>
        <v/>
      </c>
    </row>
    <row r="3658" spans="1:14" x14ac:dyDescent="0.3">
      <c r="A3658" t="s">
        <v>11056</v>
      </c>
      <c r="B3658" t="s">
        <v>29</v>
      </c>
      <c r="C3658" t="s">
        <v>11057</v>
      </c>
      <c r="D3658" t="s">
        <v>11058</v>
      </c>
      <c r="E3658" t="s">
        <v>376</v>
      </c>
      <c r="F3658" s="7">
        <v>381.68</v>
      </c>
      <c r="G3658" t="s">
        <v>33</v>
      </c>
      <c r="H3658" t="s">
        <v>34</v>
      </c>
      <c r="I3658" t="s">
        <v>10917</v>
      </c>
      <c r="L3658" s="8">
        <v>6.9999999999999999E-4</v>
      </c>
      <c r="M3658" t="s">
        <v>36</v>
      </c>
      <c r="N3658" t="str">
        <f>IF(AND(PESQUISA!$B$3&lt;&gt;"",OR(PESQUISA!$B$4="TODAS",B3658=PESQUISA!$B$4),ISNUMBER(SEARCH(PESQUISA!$B$3,D3658))),ROW()-1,"")</f>
        <v/>
      </c>
    </row>
    <row r="3659" spans="1:14" x14ac:dyDescent="0.3">
      <c r="A3659" t="s">
        <v>11059</v>
      </c>
      <c r="B3659" t="s">
        <v>29</v>
      </c>
      <c r="C3659" t="s">
        <v>11060</v>
      </c>
      <c r="D3659" t="s">
        <v>11061</v>
      </c>
      <c r="E3659" t="s">
        <v>376</v>
      </c>
      <c r="F3659" s="7">
        <v>386.69</v>
      </c>
      <c r="G3659" t="s">
        <v>33</v>
      </c>
      <c r="H3659" t="s">
        <v>34</v>
      </c>
      <c r="I3659" t="s">
        <v>10917</v>
      </c>
      <c r="L3659" s="8">
        <v>5.9999999999999995E-4</v>
      </c>
      <c r="M3659" t="s">
        <v>36</v>
      </c>
      <c r="N3659" t="str">
        <f>IF(AND(PESQUISA!$B$3&lt;&gt;"",OR(PESQUISA!$B$4="TODAS",B3659=PESQUISA!$B$4),ISNUMBER(SEARCH(PESQUISA!$B$3,D3659))),ROW()-1,"")</f>
        <v/>
      </c>
    </row>
    <row r="3660" spans="1:14" x14ac:dyDescent="0.3">
      <c r="A3660" t="s">
        <v>11062</v>
      </c>
      <c r="B3660" t="s">
        <v>29</v>
      </c>
      <c r="C3660" t="s">
        <v>11063</v>
      </c>
      <c r="D3660" t="s">
        <v>11064</v>
      </c>
      <c r="E3660" t="s">
        <v>376</v>
      </c>
      <c r="F3660" s="7">
        <v>361.53</v>
      </c>
      <c r="G3660" t="s">
        <v>33</v>
      </c>
      <c r="H3660" t="s">
        <v>34</v>
      </c>
      <c r="I3660" t="s">
        <v>10917</v>
      </c>
      <c r="L3660" s="8">
        <v>6.9999999999999999E-4</v>
      </c>
      <c r="M3660" t="s">
        <v>36</v>
      </c>
      <c r="N3660" t="str">
        <f>IF(AND(PESQUISA!$B$3&lt;&gt;"",OR(PESQUISA!$B$4="TODAS",B3660=PESQUISA!$B$4),ISNUMBER(SEARCH(PESQUISA!$B$3,D3660))),ROW()-1,"")</f>
        <v/>
      </c>
    </row>
    <row r="3661" spans="1:14" x14ac:dyDescent="0.3">
      <c r="A3661" t="s">
        <v>11065</v>
      </c>
      <c r="B3661" t="s">
        <v>29</v>
      </c>
      <c r="C3661" t="s">
        <v>11066</v>
      </c>
      <c r="D3661" t="s">
        <v>11067</v>
      </c>
      <c r="E3661" t="s">
        <v>376</v>
      </c>
      <c r="F3661" s="7">
        <v>367.22</v>
      </c>
      <c r="G3661" t="s">
        <v>33</v>
      </c>
      <c r="H3661" t="s">
        <v>34</v>
      </c>
      <c r="I3661" t="s">
        <v>10917</v>
      </c>
      <c r="L3661" s="8">
        <v>6.9999999999999999E-4</v>
      </c>
      <c r="M3661" t="s">
        <v>36</v>
      </c>
      <c r="N3661" t="str">
        <f>IF(AND(PESQUISA!$B$3&lt;&gt;"",OR(PESQUISA!$B$4="TODAS",B3661=PESQUISA!$B$4),ISNUMBER(SEARCH(PESQUISA!$B$3,D3661))),ROW()-1,"")</f>
        <v/>
      </c>
    </row>
    <row r="3662" spans="1:14" x14ac:dyDescent="0.3">
      <c r="A3662" t="s">
        <v>11068</v>
      </c>
      <c r="B3662" t="s">
        <v>29</v>
      </c>
      <c r="C3662" t="s">
        <v>11069</v>
      </c>
      <c r="D3662" t="s">
        <v>11070</v>
      </c>
      <c r="E3662" t="s">
        <v>6144</v>
      </c>
      <c r="F3662" s="7">
        <v>35.36</v>
      </c>
      <c r="G3662" t="s">
        <v>33</v>
      </c>
      <c r="H3662" t="s">
        <v>34</v>
      </c>
      <c r="I3662" t="s">
        <v>11071</v>
      </c>
      <c r="L3662" s="8">
        <v>0</v>
      </c>
      <c r="M3662" t="s">
        <v>36</v>
      </c>
      <c r="N3662" t="str">
        <f>IF(AND(PESQUISA!$B$3&lt;&gt;"",OR(PESQUISA!$B$4="TODAS",B3662=PESQUISA!$B$4),ISNUMBER(SEARCH(PESQUISA!$B$3,D3662))),ROW()-1,"")</f>
        <v/>
      </c>
    </row>
    <row r="3663" spans="1:14" x14ac:dyDescent="0.3">
      <c r="A3663" t="s">
        <v>11072</v>
      </c>
      <c r="B3663" t="s">
        <v>29</v>
      </c>
      <c r="C3663" t="s">
        <v>11073</v>
      </c>
      <c r="D3663" t="s">
        <v>11074</v>
      </c>
      <c r="E3663" t="s">
        <v>376</v>
      </c>
      <c r="F3663" s="7">
        <v>291.04000000000002</v>
      </c>
      <c r="G3663" t="s">
        <v>33</v>
      </c>
      <c r="H3663" t="s">
        <v>34</v>
      </c>
      <c r="I3663" t="s">
        <v>11071</v>
      </c>
      <c r="L3663" s="8">
        <v>0</v>
      </c>
      <c r="M3663" t="s">
        <v>36</v>
      </c>
      <c r="N3663" t="str">
        <f>IF(AND(PESQUISA!$B$3&lt;&gt;"",OR(PESQUISA!$B$4="TODAS",B3663=PESQUISA!$B$4),ISNUMBER(SEARCH(PESQUISA!$B$3,D3663))),ROW()-1,"")</f>
        <v/>
      </c>
    </row>
    <row r="3664" spans="1:14" x14ac:dyDescent="0.3">
      <c r="A3664" t="s">
        <v>11075</v>
      </c>
      <c r="B3664" t="s">
        <v>29</v>
      </c>
      <c r="C3664" t="s">
        <v>11076</v>
      </c>
      <c r="D3664" t="s">
        <v>11077</v>
      </c>
      <c r="E3664" t="s">
        <v>60</v>
      </c>
      <c r="G3664" t="s">
        <v>33</v>
      </c>
      <c r="H3664" t="s">
        <v>34</v>
      </c>
      <c r="I3664" t="s">
        <v>11071</v>
      </c>
      <c r="M3664" t="s">
        <v>53</v>
      </c>
      <c r="N3664" t="str">
        <f>IF(AND(PESQUISA!$B$3&lt;&gt;"",OR(PESQUISA!$B$4="TODAS",B3664=PESQUISA!$B$4),ISNUMBER(SEARCH(PESQUISA!$B$3,D3664))),ROW()-1,"")</f>
        <v/>
      </c>
    </row>
    <row r="3665" spans="1:14" x14ac:dyDescent="0.3">
      <c r="A3665" t="s">
        <v>11078</v>
      </c>
      <c r="B3665" t="s">
        <v>29</v>
      </c>
      <c r="C3665" t="s">
        <v>11079</v>
      </c>
      <c r="D3665" t="s">
        <v>11080</v>
      </c>
      <c r="E3665" t="s">
        <v>60</v>
      </c>
      <c r="G3665" t="s">
        <v>33</v>
      </c>
      <c r="H3665" t="s">
        <v>34</v>
      </c>
      <c r="I3665" t="s">
        <v>11071</v>
      </c>
      <c r="M3665" t="s">
        <v>53</v>
      </c>
      <c r="N3665" t="str">
        <f>IF(AND(PESQUISA!$B$3&lt;&gt;"",OR(PESQUISA!$B$4="TODAS",B3665=PESQUISA!$B$4),ISNUMBER(SEARCH(PESQUISA!$B$3,D3665))),ROW()-1,"")</f>
        <v/>
      </c>
    </row>
    <row r="3666" spans="1:14" x14ac:dyDescent="0.3">
      <c r="A3666" t="s">
        <v>11081</v>
      </c>
      <c r="B3666" t="s">
        <v>29</v>
      </c>
      <c r="C3666" t="s">
        <v>11082</v>
      </c>
      <c r="D3666" t="s">
        <v>11083</v>
      </c>
      <c r="E3666" t="s">
        <v>40</v>
      </c>
      <c r="F3666" s="7">
        <v>29.26</v>
      </c>
      <c r="G3666" t="s">
        <v>33</v>
      </c>
      <c r="H3666" t="s">
        <v>34</v>
      </c>
      <c r="I3666" t="s">
        <v>11071</v>
      </c>
      <c r="L3666" s="8">
        <v>0</v>
      </c>
      <c r="M3666" t="s">
        <v>36</v>
      </c>
      <c r="N3666" t="str">
        <f>IF(AND(PESQUISA!$B$3&lt;&gt;"",OR(PESQUISA!$B$4="TODAS",B3666=PESQUISA!$B$4),ISNUMBER(SEARCH(PESQUISA!$B$3,D3666))),ROW()-1,"")</f>
        <v/>
      </c>
    </row>
    <row r="3667" spans="1:14" x14ac:dyDescent="0.3">
      <c r="A3667" t="s">
        <v>11084</v>
      </c>
      <c r="B3667" t="s">
        <v>29</v>
      </c>
      <c r="C3667" t="s">
        <v>11085</v>
      </c>
      <c r="D3667" t="s">
        <v>11086</v>
      </c>
      <c r="E3667" t="s">
        <v>60</v>
      </c>
      <c r="F3667" s="7">
        <v>16.440000000000001</v>
      </c>
      <c r="G3667" t="s">
        <v>33</v>
      </c>
      <c r="H3667" t="s">
        <v>34</v>
      </c>
      <c r="I3667" t="s">
        <v>11071</v>
      </c>
      <c r="L3667" s="8">
        <v>0</v>
      </c>
      <c r="M3667" t="s">
        <v>36</v>
      </c>
      <c r="N3667" t="str">
        <f>IF(AND(PESQUISA!$B$3&lt;&gt;"",OR(PESQUISA!$B$4="TODAS",B3667=PESQUISA!$B$4),ISNUMBER(SEARCH(PESQUISA!$B$3,D3667))),ROW()-1,"")</f>
        <v/>
      </c>
    </row>
    <row r="3668" spans="1:14" x14ac:dyDescent="0.3">
      <c r="A3668" t="s">
        <v>11087</v>
      </c>
      <c r="B3668" t="s">
        <v>29</v>
      </c>
      <c r="C3668" t="s">
        <v>11088</v>
      </c>
      <c r="D3668" t="s">
        <v>11089</v>
      </c>
      <c r="E3668" t="s">
        <v>40</v>
      </c>
      <c r="F3668" s="7">
        <v>34.409999999999997</v>
      </c>
      <c r="G3668" t="s">
        <v>33</v>
      </c>
      <c r="H3668" t="s">
        <v>34</v>
      </c>
      <c r="I3668" t="s">
        <v>11071</v>
      </c>
      <c r="L3668" s="8">
        <v>0</v>
      </c>
      <c r="M3668" t="s">
        <v>36</v>
      </c>
      <c r="N3668" t="str">
        <f>IF(AND(PESQUISA!$B$3&lt;&gt;"",OR(PESQUISA!$B$4="TODAS",B3668=PESQUISA!$B$4),ISNUMBER(SEARCH(PESQUISA!$B$3,D3668))),ROW()-1,"")</f>
        <v/>
      </c>
    </row>
    <row r="3669" spans="1:14" x14ac:dyDescent="0.3">
      <c r="A3669" t="s">
        <v>11090</v>
      </c>
      <c r="B3669" t="s">
        <v>29</v>
      </c>
      <c r="C3669" t="s">
        <v>11091</v>
      </c>
      <c r="D3669" t="s">
        <v>11092</v>
      </c>
      <c r="E3669" t="s">
        <v>40</v>
      </c>
      <c r="F3669" s="7">
        <v>743.08</v>
      </c>
      <c r="G3669" t="s">
        <v>33</v>
      </c>
      <c r="H3669" t="s">
        <v>34</v>
      </c>
      <c r="I3669" t="s">
        <v>11071</v>
      </c>
      <c r="L3669" s="8">
        <v>0</v>
      </c>
      <c r="M3669" t="s">
        <v>36</v>
      </c>
      <c r="N3669" t="str">
        <f>IF(AND(PESQUISA!$B$3&lt;&gt;"",OR(PESQUISA!$B$4="TODAS",B3669=PESQUISA!$B$4),ISNUMBER(SEARCH(PESQUISA!$B$3,D3669))),ROW()-1,"")</f>
        <v/>
      </c>
    </row>
    <row r="3670" spans="1:14" x14ac:dyDescent="0.3">
      <c r="A3670" t="s">
        <v>11093</v>
      </c>
      <c r="B3670" t="s">
        <v>29</v>
      </c>
      <c r="C3670" t="s">
        <v>11094</v>
      </c>
      <c r="D3670" t="s">
        <v>11095</v>
      </c>
      <c r="E3670" t="s">
        <v>40</v>
      </c>
      <c r="F3670" s="7">
        <v>444.51</v>
      </c>
      <c r="G3670" t="s">
        <v>33</v>
      </c>
      <c r="H3670" t="s">
        <v>34</v>
      </c>
      <c r="I3670" t="s">
        <v>11071</v>
      </c>
      <c r="L3670" s="8">
        <v>3.7100000000000001E-2</v>
      </c>
      <c r="M3670" t="s">
        <v>36</v>
      </c>
      <c r="N3670" t="str">
        <f>IF(AND(PESQUISA!$B$3&lt;&gt;"",OR(PESQUISA!$B$4="TODAS",B3670=PESQUISA!$B$4),ISNUMBER(SEARCH(PESQUISA!$B$3,D3670))),ROW()-1,"")</f>
        <v/>
      </c>
    </row>
    <row r="3671" spans="1:14" x14ac:dyDescent="0.3">
      <c r="A3671" t="s">
        <v>11096</v>
      </c>
      <c r="B3671" t="s">
        <v>29</v>
      </c>
      <c r="C3671" t="s">
        <v>11097</v>
      </c>
      <c r="D3671" t="s">
        <v>11098</v>
      </c>
      <c r="E3671" t="s">
        <v>40</v>
      </c>
      <c r="F3671" s="7">
        <v>451.06</v>
      </c>
      <c r="G3671" t="s">
        <v>33</v>
      </c>
      <c r="H3671" t="s">
        <v>34</v>
      </c>
      <c r="I3671" t="s">
        <v>11071</v>
      </c>
      <c r="L3671" s="8">
        <v>4.2200000000000001E-2</v>
      </c>
      <c r="M3671" t="s">
        <v>36</v>
      </c>
      <c r="N3671" t="str">
        <f>IF(AND(PESQUISA!$B$3&lt;&gt;"",OR(PESQUISA!$B$4="TODAS",B3671=PESQUISA!$B$4),ISNUMBER(SEARCH(PESQUISA!$B$3,D3671))),ROW()-1,"")</f>
        <v/>
      </c>
    </row>
    <row r="3672" spans="1:14" x14ac:dyDescent="0.3">
      <c r="A3672" t="s">
        <v>11099</v>
      </c>
      <c r="B3672" t="s">
        <v>29</v>
      </c>
      <c r="C3672" t="s">
        <v>11100</v>
      </c>
      <c r="D3672" t="s">
        <v>11101</v>
      </c>
      <c r="E3672" t="s">
        <v>60</v>
      </c>
      <c r="F3672" s="7">
        <v>282.14999999999998</v>
      </c>
      <c r="G3672" t="s">
        <v>33</v>
      </c>
      <c r="H3672" t="s">
        <v>34</v>
      </c>
      <c r="I3672" t="s">
        <v>11071</v>
      </c>
      <c r="L3672" s="8">
        <v>0</v>
      </c>
      <c r="M3672" t="s">
        <v>36</v>
      </c>
      <c r="N3672" t="str">
        <f>IF(AND(PESQUISA!$B$3&lt;&gt;"",OR(PESQUISA!$B$4="TODAS",B3672=PESQUISA!$B$4),ISNUMBER(SEARCH(PESQUISA!$B$3,D3672))),ROW()-1,"")</f>
        <v/>
      </c>
    </row>
    <row r="3673" spans="1:14" x14ac:dyDescent="0.3">
      <c r="A3673" t="s">
        <v>11102</v>
      </c>
      <c r="B3673" t="s">
        <v>29</v>
      </c>
      <c r="C3673" t="s">
        <v>11103</v>
      </c>
      <c r="D3673" t="s">
        <v>11104</v>
      </c>
      <c r="E3673" t="s">
        <v>60</v>
      </c>
      <c r="F3673" s="7">
        <v>149.85</v>
      </c>
      <c r="G3673" t="s">
        <v>33</v>
      </c>
      <c r="H3673" t="s">
        <v>34</v>
      </c>
      <c r="I3673" t="s">
        <v>11071</v>
      </c>
      <c r="L3673" s="8">
        <v>0.626</v>
      </c>
      <c r="M3673" t="s">
        <v>36</v>
      </c>
      <c r="N3673" t="str">
        <f>IF(AND(PESQUISA!$B$3&lt;&gt;"",OR(PESQUISA!$B$4="TODAS",B3673=PESQUISA!$B$4),ISNUMBER(SEARCH(PESQUISA!$B$3,D3673))),ROW()-1,"")</f>
        <v/>
      </c>
    </row>
    <row r="3674" spans="1:14" x14ac:dyDescent="0.3">
      <c r="A3674" t="s">
        <v>11105</v>
      </c>
      <c r="B3674" t="s">
        <v>29</v>
      </c>
      <c r="C3674" t="s">
        <v>11106</v>
      </c>
      <c r="D3674" t="s">
        <v>11107</v>
      </c>
      <c r="E3674" t="s">
        <v>60</v>
      </c>
      <c r="F3674" s="7">
        <v>280.14</v>
      </c>
      <c r="G3674" t="s">
        <v>33</v>
      </c>
      <c r="H3674" t="s">
        <v>34</v>
      </c>
      <c r="I3674" t="s">
        <v>11071</v>
      </c>
      <c r="L3674" s="8">
        <v>0.6522</v>
      </c>
      <c r="M3674" t="s">
        <v>36</v>
      </c>
      <c r="N3674" t="str">
        <f>IF(AND(PESQUISA!$B$3&lt;&gt;"",OR(PESQUISA!$B$4="TODAS",B3674=PESQUISA!$B$4),ISNUMBER(SEARCH(PESQUISA!$B$3,D3674))),ROW()-1,"")</f>
        <v/>
      </c>
    </row>
    <row r="3675" spans="1:14" x14ac:dyDescent="0.3">
      <c r="A3675" t="s">
        <v>11108</v>
      </c>
      <c r="B3675" t="s">
        <v>29</v>
      </c>
      <c r="C3675" t="s">
        <v>11109</v>
      </c>
      <c r="D3675" t="s">
        <v>11110</v>
      </c>
      <c r="E3675" t="s">
        <v>60</v>
      </c>
      <c r="F3675" s="7">
        <v>15.49</v>
      </c>
      <c r="G3675" t="s">
        <v>33</v>
      </c>
      <c r="H3675" t="s">
        <v>34</v>
      </c>
      <c r="I3675" t="s">
        <v>11071</v>
      </c>
      <c r="L3675" s="8">
        <v>0.21299999999999999</v>
      </c>
      <c r="M3675" t="s">
        <v>36</v>
      </c>
      <c r="N3675" t="str">
        <f>IF(AND(PESQUISA!$B$3&lt;&gt;"",OR(PESQUISA!$B$4="TODAS",B3675=PESQUISA!$B$4),ISNUMBER(SEARCH(PESQUISA!$B$3,D3675))),ROW()-1,"")</f>
        <v/>
      </c>
    </row>
    <row r="3676" spans="1:14" x14ac:dyDescent="0.3">
      <c r="A3676" t="s">
        <v>11111</v>
      </c>
      <c r="B3676" t="s">
        <v>29</v>
      </c>
      <c r="C3676" t="s">
        <v>11112</v>
      </c>
      <c r="D3676" t="s">
        <v>11113</v>
      </c>
      <c r="E3676" t="s">
        <v>60</v>
      </c>
      <c r="F3676" s="7">
        <v>16.8</v>
      </c>
      <c r="G3676" t="s">
        <v>33</v>
      </c>
      <c r="H3676" t="s">
        <v>34</v>
      </c>
      <c r="I3676" t="s">
        <v>11071</v>
      </c>
      <c r="L3676" s="8">
        <v>0.2268</v>
      </c>
      <c r="M3676" t="s">
        <v>36</v>
      </c>
      <c r="N3676" t="str">
        <f>IF(AND(PESQUISA!$B$3&lt;&gt;"",OR(PESQUISA!$B$4="TODAS",B3676=PESQUISA!$B$4),ISNUMBER(SEARCH(PESQUISA!$B$3,D3676))),ROW()-1,"")</f>
        <v/>
      </c>
    </row>
    <row r="3677" spans="1:14" x14ac:dyDescent="0.3">
      <c r="A3677" t="s">
        <v>11114</v>
      </c>
      <c r="B3677" t="s">
        <v>29</v>
      </c>
      <c r="C3677" t="s">
        <v>11115</v>
      </c>
      <c r="D3677" t="s">
        <v>11116</v>
      </c>
      <c r="E3677" t="s">
        <v>32</v>
      </c>
      <c r="F3677" s="7">
        <v>852.92</v>
      </c>
      <c r="G3677" t="s">
        <v>33</v>
      </c>
      <c r="H3677" t="s">
        <v>34</v>
      </c>
      <c r="I3677" t="s">
        <v>11117</v>
      </c>
      <c r="L3677" s="8">
        <v>0</v>
      </c>
      <c r="M3677" t="s">
        <v>36</v>
      </c>
      <c r="N3677" t="str">
        <f>IF(AND(PESQUISA!$B$3&lt;&gt;"",OR(PESQUISA!$B$4="TODAS",B3677=PESQUISA!$B$4),ISNUMBER(SEARCH(PESQUISA!$B$3,D3677))),ROW()-1,"")</f>
        <v/>
      </c>
    </row>
    <row r="3678" spans="1:14" x14ac:dyDescent="0.3">
      <c r="A3678" t="s">
        <v>11118</v>
      </c>
      <c r="B3678" t="s">
        <v>29</v>
      </c>
      <c r="C3678" t="s">
        <v>11119</v>
      </c>
      <c r="D3678" t="s">
        <v>11120</v>
      </c>
      <c r="E3678" t="s">
        <v>32</v>
      </c>
      <c r="G3678" t="s">
        <v>33</v>
      </c>
      <c r="H3678" t="s">
        <v>34</v>
      </c>
      <c r="I3678" t="s">
        <v>11117</v>
      </c>
      <c r="M3678" t="s">
        <v>53</v>
      </c>
      <c r="N3678" t="str">
        <f>IF(AND(PESQUISA!$B$3&lt;&gt;"",OR(PESQUISA!$B$4="TODAS",B3678=PESQUISA!$B$4),ISNUMBER(SEARCH(PESQUISA!$B$3,D3678))),ROW()-1,"")</f>
        <v/>
      </c>
    </row>
    <row r="3679" spans="1:14" x14ac:dyDescent="0.3">
      <c r="A3679" t="s">
        <v>11121</v>
      </c>
      <c r="B3679" t="s">
        <v>29</v>
      </c>
      <c r="C3679" t="s">
        <v>11122</v>
      </c>
      <c r="D3679" t="s">
        <v>11123</v>
      </c>
      <c r="E3679" t="s">
        <v>60</v>
      </c>
      <c r="F3679" s="7">
        <v>23.74</v>
      </c>
      <c r="G3679" t="s">
        <v>33</v>
      </c>
      <c r="H3679" t="s">
        <v>34</v>
      </c>
      <c r="I3679" t="s">
        <v>11117</v>
      </c>
      <c r="L3679" s="8">
        <v>0</v>
      </c>
      <c r="M3679" t="s">
        <v>36</v>
      </c>
      <c r="N3679" t="str">
        <f>IF(AND(PESQUISA!$B$3&lt;&gt;"",OR(PESQUISA!$B$4="TODAS",B3679=PESQUISA!$B$4),ISNUMBER(SEARCH(PESQUISA!$B$3,D3679))),ROW()-1,"")</f>
        <v/>
      </c>
    </row>
    <row r="3680" spans="1:14" x14ac:dyDescent="0.3">
      <c r="A3680" t="s">
        <v>11124</v>
      </c>
      <c r="B3680" t="s">
        <v>29</v>
      </c>
      <c r="C3680" t="s">
        <v>11125</v>
      </c>
      <c r="D3680" t="s">
        <v>11126</v>
      </c>
      <c r="E3680" t="s">
        <v>60</v>
      </c>
      <c r="F3680" s="7">
        <v>30.82</v>
      </c>
      <c r="G3680" t="s">
        <v>33</v>
      </c>
      <c r="H3680" t="s">
        <v>34</v>
      </c>
      <c r="I3680" t="s">
        <v>11117</v>
      </c>
      <c r="L3680" s="8">
        <v>0</v>
      </c>
      <c r="M3680" t="s">
        <v>36</v>
      </c>
      <c r="N3680" t="str">
        <f>IF(AND(PESQUISA!$B$3&lt;&gt;"",OR(PESQUISA!$B$4="TODAS",B3680=PESQUISA!$B$4),ISNUMBER(SEARCH(PESQUISA!$B$3,D3680))),ROW()-1,"")</f>
        <v/>
      </c>
    </row>
    <row r="3681" spans="1:14" x14ac:dyDescent="0.3">
      <c r="A3681" t="s">
        <v>11127</v>
      </c>
      <c r="B3681" t="s">
        <v>29</v>
      </c>
      <c r="C3681" t="s">
        <v>11128</v>
      </c>
      <c r="D3681" t="s">
        <v>11129</v>
      </c>
      <c r="E3681" t="s">
        <v>60</v>
      </c>
      <c r="F3681" s="7">
        <v>69.739999999999995</v>
      </c>
      <c r="G3681" t="s">
        <v>33</v>
      </c>
      <c r="H3681" t="s">
        <v>34</v>
      </c>
      <c r="I3681" t="s">
        <v>11117</v>
      </c>
      <c r="L3681" s="8">
        <v>0.52549999999999997</v>
      </c>
      <c r="M3681" t="s">
        <v>36</v>
      </c>
      <c r="N3681" t="str">
        <f>IF(AND(PESQUISA!$B$3&lt;&gt;"",OR(PESQUISA!$B$4="TODAS",B3681=PESQUISA!$B$4),ISNUMBER(SEARCH(PESQUISA!$B$3,D3681))),ROW()-1,"")</f>
        <v/>
      </c>
    </row>
    <row r="3682" spans="1:14" x14ac:dyDescent="0.3">
      <c r="A3682" t="s">
        <v>11130</v>
      </c>
      <c r="B3682" t="s">
        <v>29</v>
      </c>
      <c r="C3682" t="s">
        <v>11131</v>
      </c>
      <c r="D3682" t="s">
        <v>11132</v>
      </c>
      <c r="E3682" t="s">
        <v>60</v>
      </c>
      <c r="F3682" s="7">
        <v>81.790000000000006</v>
      </c>
      <c r="G3682" t="s">
        <v>33</v>
      </c>
      <c r="H3682" t="s">
        <v>34</v>
      </c>
      <c r="I3682" t="s">
        <v>11117</v>
      </c>
      <c r="L3682" s="8">
        <v>0.4481</v>
      </c>
      <c r="M3682" t="s">
        <v>36</v>
      </c>
      <c r="N3682" t="str">
        <f>IF(AND(PESQUISA!$B$3&lt;&gt;"",OR(PESQUISA!$B$4="TODAS",B3682=PESQUISA!$B$4),ISNUMBER(SEARCH(PESQUISA!$B$3,D3682))),ROW()-1,"")</f>
        <v/>
      </c>
    </row>
    <row r="3683" spans="1:14" x14ac:dyDescent="0.3">
      <c r="A3683" t="s">
        <v>11133</v>
      </c>
      <c r="B3683" t="s">
        <v>29</v>
      </c>
      <c r="C3683" t="s">
        <v>11134</v>
      </c>
      <c r="D3683" t="s">
        <v>11135</v>
      </c>
      <c r="E3683" t="s">
        <v>60</v>
      </c>
      <c r="F3683" s="7">
        <v>34.729999999999997</v>
      </c>
      <c r="G3683" t="s">
        <v>33</v>
      </c>
      <c r="H3683" t="s">
        <v>34</v>
      </c>
      <c r="I3683" t="s">
        <v>11117</v>
      </c>
      <c r="L3683" s="8">
        <v>0</v>
      </c>
      <c r="M3683" t="s">
        <v>36</v>
      </c>
      <c r="N3683" t="str">
        <f>IF(AND(PESQUISA!$B$3&lt;&gt;"",OR(PESQUISA!$B$4="TODAS",B3683=PESQUISA!$B$4),ISNUMBER(SEARCH(PESQUISA!$B$3,D3683))),ROW()-1,"")</f>
        <v/>
      </c>
    </row>
    <row r="3684" spans="1:14" x14ac:dyDescent="0.3">
      <c r="A3684" t="s">
        <v>11136</v>
      </c>
      <c r="B3684" t="s">
        <v>29</v>
      </c>
      <c r="C3684" t="s">
        <v>11137</v>
      </c>
      <c r="D3684" t="s">
        <v>11138</v>
      </c>
      <c r="E3684" t="s">
        <v>32</v>
      </c>
      <c r="G3684" t="s">
        <v>33</v>
      </c>
      <c r="H3684" t="s">
        <v>34</v>
      </c>
      <c r="I3684" t="s">
        <v>11117</v>
      </c>
      <c r="M3684" t="s">
        <v>53</v>
      </c>
      <c r="N3684" t="str">
        <f>IF(AND(PESQUISA!$B$3&lt;&gt;"",OR(PESQUISA!$B$4="TODAS",B3684=PESQUISA!$B$4),ISNUMBER(SEARCH(PESQUISA!$B$3,D3684))),ROW()-1,"")</f>
        <v/>
      </c>
    </row>
    <row r="3685" spans="1:14" x14ac:dyDescent="0.3">
      <c r="A3685" t="s">
        <v>11139</v>
      </c>
      <c r="B3685" t="s">
        <v>29</v>
      </c>
      <c r="C3685" t="s">
        <v>11140</v>
      </c>
      <c r="D3685" t="s">
        <v>11141</v>
      </c>
      <c r="E3685" t="s">
        <v>32</v>
      </c>
      <c r="F3685" s="7">
        <v>391.57</v>
      </c>
      <c r="G3685" t="s">
        <v>33</v>
      </c>
      <c r="H3685" t="s">
        <v>34</v>
      </c>
      <c r="I3685" t="s">
        <v>11117</v>
      </c>
      <c r="L3685" s="8">
        <v>0</v>
      </c>
      <c r="M3685" t="s">
        <v>36</v>
      </c>
      <c r="N3685" t="str">
        <f>IF(AND(PESQUISA!$B$3&lt;&gt;"",OR(PESQUISA!$B$4="TODAS",B3685=PESQUISA!$B$4),ISNUMBER(SEARCH(PESQUISA!$B$3,D3685))),ROW()-1,"")</f>
        <v/>
      </c>
    </row>
    <row r="3686" spans="1:14" x14ac:dyDescent="0.3">
      <c r="A3686" t="s">
        <v>11142</v>
      </c>
      <c r="B3686" t="s">
        <v>29</v>
      </c>
      <c r="C3686" t="s">
        <v>11143</v>
      </c>
      <c r="D3686" t="s">
        <v>11144</v>
      </c>
      <c r="E3686" t="s">
        <v>32</v>
      </c>
      <c r="G3686" t="s">
        <v>33</v>
      </c>
      <c r="H3686" t="s">
        <v>34</v>
      </c>
      <c r="I3686" t="s">
        <v>11117</v>
      </c>
      <c r="M3686" t="s">
        <v>53</v>
      </c>
      <c r="N3686" t="str">
        <f>IF(AND(PESQUISA!$B$3&lt;&gt;"",OR(PESQUISA!$B$4="TODAS",B3686=PESQUISA!$B$4),ISNUMBER(SEARCH(PESQUISA!$B$3,D3686))),ROW()-1,"")</f>
        <v/>
      </c>
    </row>
    <row r="3687" spans="1:14" x14ac:dyDescent="0.3">
      <c r="A3687" t="s">
        <v>11145</v>
      </c>
      <c r="B3687" t="s">
        <v>29</v>
      </c>
      <c r="C3687" t="s">
        <v>11146</v>
      </c>
      <c r="D3687" t="s">
        <v>11147</v>
      </c>
      <c r="E3687" t="s">
        <v>32</v>
      </c>
      <c r="F3687" s="7">
        <v>561.62</v>
      </c>
      <c r="G3687" t="s">
        <v>33</v>
      </c>
      <c r="H3687" t="s">
        <v>34</v>
      </c>
      <c r="I3687" t="s">
        <v>11117</v>
      </c>
      <c r="L3687" s="8">
        <v>0</v>
      </c>
      <c r="M3687" t="s">
        <v>36</v>
      </c>
      <c r="N3687" t="str">
        <f>IF(AND(PESQUISA!$B$3&lt;&gt;"",OR(PESQUISA!$B$4="TODAS",B3687=PESQUISA!$B$4),ISNUMBER(SEARCH(PESQUISA!$B$3,D3687))),ROW()-1,"")</f>
        <v/>
      </c>
    </row>
    <row r="3688" spans="1:14" x14ac:dyDescent="0.3">
      <c r="A3688" t="s">
        <v>11148</v>
      </c>
      <c r="B3688" t="s">
        <v>29</v>
      </c>
      <c r="C3688" t="s">
        <v>11149</v>
      </c>
      <c r="D3688" t="s">
        <v>11150</v>
      </c>
      <c r="E3688" t="s">
        <v>32</v>
      </c>
      <c r="F3688" s="7">
        <v>436.91</v>
      </c>
      <c r="G3688" t="s">
        <v>33</v>
      </c>
      <c r="H3688" t="s">
        <v>34</v>
      </c>
      <c r="I3688" t="s">
        <v>11117</v>
      </c>
      <c r="L3688" s="8">
        <v>0</v>
      </c>
      <c r="M3688" t="s">
        <v>36</v>
      </c>
      <c r="N3688" t="str">
        <f>IF(AND(PESQUISA!$B$3&lt;&gt;"",OR(PESQUISA!$B$4="TODAS",B3688=PESQUISA!$B$4),ISNUMBER(SEARCH(PESQUISA!$B$3,D3688))),ROW()-1,"")</f>
        <v/>
      </c>
    </row>
    <row r="3689" spans="1:14" x14ac:dyDescent="0.3">
      <c r="A3689" t="s">
        <v>11151</v>
      </c>
      <c r="B3689" t="s">
        <v>29</v>
      </c>
      <c r="C3689" t="s">
        <v>11152</v>
      </c>
      <c r="D3689" t="s">
        <v>11153</v>
      </c>
      <c r="E3689" t="s">
        <v>32</v>
      </c>
      <c r="G3689" t="s">
        <v>33</v>
      </c>
      <c r="H3689" t="s">
        <v>34</v>
      </c>
      <c r="I3689" t="s">
        <v>11117</v>
      </c>
      <c r="M3689" t="s">
        <v>53</v>
      </c>
      <c r="N3689" t="str">
        <f>IF(AND(PESQUISA!$B$3&lt;&gt;"",OR(PESQUISA!$B$4="TODAS",B3689=PESQUISA!$B$4),ISNUMBER(SEARCH(PESQUISA!$B$3,D3689))),ROW()-1,"")</f>
        <v/>
      </c>
    </row>
    <row r="3690" spans="1:14" x14ac:dyDescent="0.3">
      <c r="A3690" t="s">
        <v>11154</v>
      </c>
      <c r="B3690" t="s">
        <v>29</v>
      </c>
      <c r="C3690" t="s">
        <v>11155</v>
      </c>
      <c r="D3690" t="s">
        <v>11156</v>
      </c>
      <c r="E3690" t="s">
        <v>32</v>
      </c>
      <c r="F3690" s="7">
        <v>740.55</v>
      </c>
      <c r="G3690" t="s">
        <v>33</v>
      </c>
      <c r="H3690" t="s">
        <v>34</v>
      </c>
      <c r="I3690" t="s">
        <v>11117</v>
      </c>
      <c r="L3690" s="8">
        <v>0</v>
      </c>
      <c r="M3690" t="s">
        <v>36</v>
      </c>
      <c r="N3690" t="str">
        <f>IF(AND(PESQUISA!$B$3&lt;&gt;"",OR(PESQUISA!$B$4="TODAS",B3690=PESQUISA!$B$4),ISNUMBER(SEARCH(PESQUISA!$B$3,D3690))),ROW()-1,"")</f>
        <v/>
      </c>
    </row>
    <row r="3691" spans="1:14" x14ac:dyDescent="0.3">
      <c r="A3691" t="s">
        <v>11157</v>
      </c>
      <c r="B3691" t="s">
        <v>29</v>
      </c>
      <c r="C3691" t="s">
        <v>11158</v>
      </c>
      <c r="D3691" t="s">
        <v>11159</v>
      </c>
      <c r="E3691" t="s">
        <v>32</v>
      </c>
      <c r="G3691" t="s">
        <v>33</v>
      </c>
      <c r="H3691" t="s">
        <v>34</v>
      </c>
      <c r="I3691" t="s">
        <v>11117</v>
      </c>
      <c r="M3691" t="s">
        <v>53</v>
      </c>
      <c r="N3691" t="str">
        <f>IF(AND(PESQUISA!$B$3&lt;&gt;"",OR(PESQUISA!$B$4="TODAS",B3691=PESQUISA!$B$4),ISNUMBER(SEARCH(PESQUISA!$B$3,D3691))),ROW()-1,"")</f>
        <v/>
      </c>
    </row>
    <row r="3692" spans="1:14" x14ac:dyDescent="0.3">
      <c r="A3692" t="s">
        <v>11160</v>
      </c>
      <c r="B3692" t="s">
        <v>29</v>
      </c>
      <c r="C3692" t="s">
        <v>11161</v>
      </c>
      <c r="D3692" t="s">
        <v>11162</v>
      </c>
      <c r="E3692" t="s">
        <v>32</v>
      </c>
      <c r="G3692" t="s">
        <v>33</v>
      </c>
      <c r="H3692" t="s">
        <v>34</v>
      </c>
      <c r="I3692" t="s">
        <v>11117</v>
      </c>
      <c r="M3692" t="s">
        <v>53</v>
      </c>
      <c r="N3692" t="str">
        <f>IF(AND(PESQUISA!$B$3&lt;&gt;"",OR(PESQUISA!$B$4="TODAS",B3692=PESQUISA!$B$4),ISNUMBER(SEARCH(PESQUISA!$B$3,D3692))),ROW()-1,"")</f>
        <v/>
      </c>
    </row>
    <row r="3693" spans="1:14" x14ac:dyDescent="0.3">
      <c r="A3693" t="s">
        <v>11163</v>
      </c>
      <c r="B3693" t="s">
        <v>29</v>
      </c>
      <c r="C3693" t="s">
        <v>11164</v>
      </c>
      <c r="D3693" t="s">
        <v>11165</v>
      </c>
      <c r="E3693" t="s">
        <v>32</v>
      </c>
      <c r="F3693" s="7">
        <v>541.41999999999996</v>
      </c>
      <c r="G3693" t="s">
        <v>33</v>
      </c>
      <c r="H3693" t="s">
        <v>34</v>
      </c>
      <c r="I3693" t="s">
        <v>11117</v>
      </c>
      <c r="L3693" s="8">
        <v>0.87139999999999995</v>
      </c>
      <c r="M3693" t="s">
        <v>36</v>
      </c>
      <c r="N3693" t="str">
        <f>IF(AND(PESQUISA!$B$3&lt;&gt;"",OR(PESQUISA!$B$4="TODAS",B3693=PESQUISA!$B$4),ISNUMBER(SEARCH(PESQUISA!$B$3,D3693))),ROW()-1,"")</f>
        <v/>
      </c>
    </row>
    <row r="3694" spans="1:14" x14ac:dyDescent="0.3">
      <c r="A3694" t="s">
        <v>11166</v>
      </c>
      <c r="B3694" t="s">
        <v>29</v>
      </c>
      <c r="C3694" t="s">
        <v>11167</v>
      </c>
      <c r="D3694" t="s">
        <v>11168</v>
      </c>
      <c r="E3694" t="s">
        <v>32</v>
      </c>
      <c r="F3694" s="7">
        <v>945.22</v>
      </c>
      <c r="G3694" t="s">
        <v>33</v>
      </c>
      <c r="H3694" t="s">
        <v>34</v>
      </c>
      <c r="I3694" t="s">
        <v>11117</v>
      </c>
      <c r="L3694" s="8">
        <v>0.7379</v>
      </c>
      <c r="M3694" t="s">
        <v>36</v>
      </c>
      <c r="N3694" t="str">
        <f>IF(AND(PESQUISA!$B$3&lt;&gt;"",OR(PESQUISA!$B$4="TODAS",B3694=PESQUISA!$B$4),ISNUMBER(SEARCH(PESQUISA!$B$3,D3694))),ROW()-1,"")</f>
        <v/>
      </c>
    </row>
    <row r="3695" spans="1:14" x14ac:dyDescent="0.3">
      <c r="A3695" t="s">
        <v>11169</v>
      </c>
      <c r="B3695" t="s">
        <v>29</v>
      </c>
      <c r="C3695" t="s">
        <v>11170</v>
      </c>
      <c r="D3695" t="s">
        <v>11171</v>
      </c>
      <c r="E3695" t="s">
        <v>32</v>
      </c>
      <c r="F3695" s="7">
        <v>677.41</v>
      </c>
      <c r="G3695" t="s">
        <v>33</v>
      </c>
      <c r="H3695" t="s">
        <v>34</v>
      </c>
      <c r="I3695" t="s">
        <v>11117</v>
      </c>
      <c r="L3695" s="8">
        <v>0.63029999999999997</v>
      </c>
      <c r="M3695" t="s">
        <v>36</v>
      </c>
      <c r="N3695" t="str">
        <f>IF(AND(PESQUISA!$B$3&lt;&gt;"",OR(PESQUISA!$B$4="TODAS",B3695=PESQUISA!$B$4),ISNUMBER(SEARCH(PESQUISA!$B$3,D3695))),ROW()-1,"")</f>
        <v/>
      </c>
    </row>
    <row r="3696" spans="1:14" x14ac:dyDescent="0.3">
      <c r="A3696" t="s">
        <v>11172</v>
      </c>
      <c r="B3696" t="s">
        <v>29</v>
      </c>
      <c r="C3696" t="s">
        <v>11173</v>
      </c>
      <c r="D3696" t="s">
        <v>11174</v>
      </c>
      <c r="E3696" t="s">
        <v>32</v>
      </c>
      <c r="F3696" s="7">
        <v>1280.03</v>
      </c>
      <c r="G3696" t="s">
        <v>33</v>
      </c>
      <c r="H3696" t="s">
        <v>34</v>
      </c>
      <c r="I3696" t="s">
        <v>11117</v>
      </c>
      <c r="L3696" s="8">
        <v>0.73570000000000002</v>
      </c>
      <c r="M3696" t="s">
        <v>36</v>
      </c>
      <c r="N3696" t="str">
        <f>IF(AND(PESQUISA!$B$3&lt;&gt;"",OR(PESQUISA!$B$4="TODAS",B3696=PESQUISA!$B$4),ISNUMBER(SEARCH(PESQUISA!$B$3,D3696))),ROW()-1,"")</f>
        <v/>
      </c>
    </row>
    <row r="3697" spans="1:14" x14ac:dyDescent="0.3">
      <c r="A3697" t="s">
        <v>11175</v>
      </c>
      <c r="B3697" t="s">
        <v>29</v>
      </c>
      <c r="C3697" t="s">
        <v>11176</v>
      </c>
      <c r="D3697" t="s">
        <v>11177</v>
      </c>
      <c r="E3697" t="s">
        <v>32</v>
      </c>
      <c r="F3697" s="7">
        <v>977.89</v>
      </c>
      <c r="G3697" t="s">
        <v>33</v>
      </c>
      <c r="H3697" t="s">
        <v>34</v>
      </c>
      <c r="I3697" t="s">
        <v>11117</v>
      </c>
      <c r="L3697" s="8">
        <v>0.86970000000000003</v>
      </c>
      <c r="M3697" t="s">
        <v>36</v>
      </c>
      <c r="N3697" t="str">
        <f>IF(AND(PESQUISA!$B$3&lt;&gt;"",OR(PESQUISA!$B$4="TODAS",B3697=PESQUISA!$B$4),ISNUMBER(SEARCH(PESQUISA!$B$3,D3697))),ROW()-1,"")</f>
        <v/>
      </c>
    </row>
    <row r="3698" spans="1:14" x14ac:dyDescent="0.3">
      <c r="A3698" t="s">
        <v>11178</v>
      </c>
      <c r="B3698" t="s">
        <v>29</v>
      </c>
      <c r="C3698" t="s">
        <v>11179</v>
      </c>
      <c r="D3698" t="s">
        <v>11180</v>
      </c>
      <c r="E3698" t="s">
        <v>32</v>
      </c>
      <c r="F3698" s="7">
        <v>815.07</v>
      </c>
      <c r="G3698" t="s">
        <v>33</v>
      </c>
      <c r="H3698" t="s">
        <v>34</v>
      </c>
      <c r="I3698" t="s">
        <v>11117</v>
      </c>
      <c r="L3698" s="8">
        <v>0.81930000000000003</v>
      </c>
      <c r="M3698" t="s">
        <v>36</v>
      </c>
      <c r="N3698" t="str">
        <f>IF(AND(PESQUISA!$B$3&lt;&gt;"",OR(PESQUISA!$B$4="TODAS",B3698=PESQUISA!$B$4),ISNUMBER(SEARCH(PESQUISA!$B$3,D3698))),ROW()-1,"")</f>
        <v/>
      </c>
    </row>
    <row r="3699" spans="1:14" x14ac:dyDescent="0.3">
      <c r="A3699" t="s">
        <v>11181</v>
      </c>
      <c r="B3699" t="s">
        <v>29</v>
      </c>
      <c r="C3699" t="s">
        <v>11182</v>
      </c>
      <c r="D3699" t="s">
        <v>11183</v>
      </c>
      <c r="E3699" t="s">
        <v>32</v>
      </c>
      <c r="G3699" t="s">
        <v>33</v>
      </c>
      <c r="H3699" t="s">
        <v>34</v>
      </c>
      <c r="I3699" t="s">
        <v>11117</v>
      </c>
      <c r="M3699" t="s">
        <v>53</v>
      </c>
      <c r="N3699" t="str">
        <f>IF(AND(PESQUISA!$B$3&lt;&gt;"",OR(PESQUISA!$B$4="TODAS",B3699=PESQUISA!$B$4),ISNUMBER(SEARCH(PESQUISA!$B$3,D3699))),ROW()-1,"")</f>
        <v/>
      </c>
    </row>
    <row r="3700" spans="1:14" x14ac:dyDescent="0.3">
      <c r="A3700" t="s">
        <v>11184</v>
      </c>
      <c r="B3700" t="s">
        <v>29</v>
      </c>
      <c r="C3700" t="s">
        <v>11185</v>
      </c>
      <c r="D3700" t="s">
        <v>11186</v>
      </c>
      <c r="E3700" t="s">
        <v>32</v>
      </c>
      <c r="F3700" s="7">
        <v>1205.3</v>
      </c>
      <c r="G3700" t="s">
        <v>33</v>
      </c>
      <c r="H3700" t="s">
        <v>34</v>
      </c>
      <c r="I3700" t="s">
        <v>11117</v>
      </c>
      <c r="L3700" s="8">
        <v>0.89429999999999998</v>
      </c>
      <c r="M3700" t="s">
        <v>36</v>
      </c>
      <c r="N3700" t="str">
        <f>IF(AND(PESQUISA!$B$3&lt;&gt;"",OR(PESQUISA!$B$4="TODAS",B3700=PESQUISA!$B$4),ISNUMBER(SEARCH(PESQUISA!$B$3,D3700))),ROW()-1,"")</f>
        <v/>
      </c>
    </row>
    <row r="3701" spans="1:14" x14ac:dyDescent="0.3">
      <c r="A3701" t="s">
        <v>11187</v>
      </c>
      <c r="B3701" t="s">
        <v>29</v>
      </c>
      <c r="C3701" t="s">
        <v>11188</v>
      </c>
      <c r="D3701" t="s">
        <v>11189</v>
      </c>
      <c r="E3701" t="s">
        <v>32</v>
      </c>
      <c r="F3701" s="7">
        <v>1038.94</v>
      </c>
      <c r="G3701" t="s">
        <v>33</v>
      </c>
      <c r="H3701" t="s">
        <v>34</v>
      </c>
      <c r="I3701" t="s">
        <v>11117</v>
      </c>
      <c r="L3701" s="8">
        <v>0.85819999999999996</v>
      </c>
      <c r="M3701" t="s">
        <v>36</v>
      </c>
      <c r="N3701" t="str">
        <f>IF(AND(PESQUISA!$B$3&lt;&gt;"",OR(PESQUISA!$B$4="TODAS",B3701=PESQUISA!$B$4),ISNUMBER(SEARCH(PESQUISA!$B$3,D3701))),ROW()-1,"")</f>
        <v/>
      </c>
    </row>
    <row r="3702" spans="1:14" x14ac:dyDescent="0.3">
      <c r="A3702" t="s">
        <v>11190</v>
      </c>
      <c r="B3702" t="s">
        <v>29</v>
      </c>
      <c r="C3702" t="s">
        <v>11191</v>
      </c>
      <c r="D3702" t="s">
        <v>11192</v>
      </c>
      <c r="E3702" t="s">
        <v>32</v>
      </c>
      <c r="F3702" s="7">
        <v>939.4</v>
      </c>
      <c r="G3702" t="s">
        <v>33</v>
      </c>
      <c r="H3702" t="s">
        <v>34</v>
      </c>
      <c r="I3702" t="s">
        <v>11117</v>
      </c>
      <c r="L3702" s="8">
        <v>0.63990000000000002</v>
      </c>
      <c r="M3702" t="s">
        <v>36</v>
      </c>
      <c r="N3702" t="str">
        <f>IF(AND(PESQUISA!$B$3&lt;&gt;"",OR(PESQUISA!$B$4="TODAS",B3702=PESQUISA!$B$4),ISNUMBER(SEARCH(PESQUISA!$B$3,D3702))),ROW()-1,"")</f>
        <v/>
      </c>
    </row>
    <row r="3703" spans="1:14" x14ac:dyDescent="0.3">
      <c r="A3703" t="s">
        <v>11193</v>
      </c>
      <c r="B3703" t="s">
        <v>29</v>
      </c>
      <c r="C3703" t="s">
        <v>11194</v>
      </c>
      <c r="D3703" t="s">
        <v>11195</v>
      </c>
      <c r="E3703" t="s">
        <v>32</v>
      </c>
      <c r="F3703" s="7">
        <v>790.11</v>
      </c>
      <c r="G3703" t="s">
        <v>33</v>
      </c>
      <c r="H3703" t="s">
        <v>34</v>
      </c>
      <c r="I3703" t="s">
        <v>11117</v>
      </c>
      <c r="L3703" s="8">
        <v>0.83879999999999999</v>
      </c>
      <c r="M3703" t="s">
        <v>36</v>
      </c>
      <c r="N3703" t="str">
        <f>IF(AND(PESQUISA!$B$3&lt;&gt;"",OR(PESQUISA!$B$4="TODAS",B3703=PESQUISA!$B$4),ISNUMBER(SEARCH(PESQUISA!$B$3,D3703))),ROW()-1,"")</f>
        <v/>
      </c>
    </row>
    <row r="3704" spans="1:14" x14ac:dyDescent="0.3">
      <c r="A3704" t="s">
        <v>11196</v>
      </c>
      <c r="B3704" t="s">
        <v>29</v>
      </c>
      <c r="C3704" t="s">
        <v>11197</v>
      </c>
      <c r="D3704" t="s">
        <v>11198</v>
      </c>
      <c r="E3704" t="s">
        <v>32</v>
      </c>
      <c r="F3704" s="7">
        <v>656.72</v>
      </c>
      <c r="G3704" t="s">
        <v>33</v>
      </c>
      <c r="H3704" t="s">
        <v>34</v>
      </c>
      <c r="I3704" t="s">
        <v>11117</v>
      </c>
      <c r="L3704" s="8">
        <v>0.77569999999999995</v>
      </c>
      <c r="M3704" t="s">
        <v>36</v>
      </c>
      <c r="N3704" t="str">
        <f>IF(AND(PESQUISA!$B$3&lt;&gt;"",OR(PESQUISA!$B$4="TODAS",B3704=PESQUISA!$B$4),ISNUMBER(SEARCH(PESQUISA!$B$3,D3704))),ROW()-1,"")</f>
        <v/>
      </c>
    </row>
    <row r="3705" spans="1:14" x14ac:dyDescent="0.3">
      <c r="A3705" t="s">
        <v>11199</v>
      </c>
      <c r="B3705" t="s">
        <v>29</v>
      </c>
      <c r="C3705" t="s">
        <v>11200</v>
      </c>
      <c r="D3705" t="s">
        <v>11201</v>
      </c>
      <c r="E3705" t="s">
        <v>32</v>
      </c>
      <c r="G3705" t="s">
        <v>33</v>
      </c>
      <c r="H3705" t="s">
        <v>34</v>
      </c>
      <c r="I3705" t="s">
        <v>11117</v>
      </c>
      <c r="M3705" t="s">
        <v>53</v>
      </c>
      <c r="N3705" t="str">
        <f>IF(AND(PESQUISA!$B$3&lt;&gt;"",OR(PESQUISA!$B$4="TODAS",B3705=PESQUISA!$B$4),ISNUMBER(SEARCH(PESQUISA!$B$3,D3705))),ROW()-1,"")</f>
        <v/>
      </c>
    </row>
    <row r="3706" spans="1:14" x14ac:dyDescent="0.3">
      <c r="A3706" t="s">
        <v>11202</v>
      </c>
      <c r="B3706" t="s">
        <v>29</v>
      </c>
      <c r="C3706" t="s">
        <v>11203</v>
      </c>
      <c r="D3706" t="s">
        <v>11204</v>
      </c>
      <c r="E3706" t="s">
        <v>32</v>
      </c>
      <c r="G3706" t="s">
        <v>33</v>
      </c>
      <c r="H3706" t="s">
        <v>34</v>
      </c>
      <c r="I3706" t="s">
        <v>11117</v>
      </c>
      <c r="M3706" t="s">
        <v>53</v>
      </c>
      <c r="N3706" t="str">
        <f>IF(AND(PESQUISA!$B$3&lt;&gt;"",OR(PESQUISA!$B$4="TODAS",B3706=PESQUISA!$B$4),ISNUMBER(SEARCH(PESQUISA!$B$3,D3706))),ROW()-1,"")</f>
        <v/>
      </c>
    </row>
    <row r="3707" spans="1:14" x14ac:dyDescent="0.3">
      <c r="A3707" t="s">
        <v>11205</v>
      </c>
      <c r="B3707" t="s">
        <v>29</v>
      </c>
      <c r="C3707" t="s">
        <v>11206</v>
      </c>
      <c r="D3707" t="s">
        <v>11207</v>
      </c>
      <c r="E3707" t="s">
        <v>32</v>
      </c>
      <c r="G3707" t="s">
        <v>33</v>
      </c>
      <c r="H3707" t="s">
        <v>34</v>
      </c>
      <c r="I3707" t="s">
        <v>11117</v>
      </c>
      <c r="M3707" t="s">
        <v>53</v>
      </c>
      <c r="N3707" t="str">
        <f>IF(AND(PESQUISA!$B$3&lt;&gt;"",OR(PESQUISA!$B$4="TODAS",B3707=PESQUISA!$B$4),ISNUMBER(SEARCH(PESQUISA!$B$3,D3707))),ROW()-1,"")</f>
        <v/>
      </c>
    </row>
    <row r="3708" spans="1:14" x14ac:dyDescent="0.3">
      <c r="A3708" t="s">
        <v>11208</v>
      </c>
      <c r="B3708" t="s">
        <v>29</v>
      </c>
      <c r="C3708" t="s">
        <v>11209</v>
      </c>
      <c r="D3708" t="s">
        <v>11210</v>
      </c>
      <c r="E3708" t="s">
        <v>60</v>
      </c>
      <c r="F3708" s="7">
        <v>2.8</v>
      </c>
      <c r="G3708" t="s">
        <v>33</v>
      </c>
      <c r="H3708" t="s">
        <v>34</v>
      </c>
      <c r="I3708" t="s">
        <v>11211</v>
      </c>
      <c r="L3708" s="8">
        <v>0</v>
      </c>
      <c r="M3708" t="s">
        <v>36</v>
      </c>
      <c r="N3708" t="str">
        <f>IF(AND(PESQUISA!$B$3&lt;&gt;"",OR(PESQUISA!$B$4="TODAS",B3708=PESQUISA!$B$4),ISNUMBER(SEARCH(PESQUISA!$B$3,D3708))),ROW()-1,"")</f>
        <v/>
      </c>
    </row>
    <row r="3709" spans="1:14" x14ac:dyDescent="0.3">
      <c r="A3709" t="s">
        <v>11212</v>
      </c>
      <c r="B3709" t="s">
        <v>29</v>
      </c>
      <c r="C3709" t="s">
        <v>11213</v>
      </c>
      <c r="D3709" t="s">
        <v>11214</v>
      </c>
      <c r="E3709" t="s">
        <v>60</v>
      </c>
      <c r="F3709" s="7">
        <v>10.83</v>
      </c>
      <c r="G3709" t="s">
        <v>33</v>
      </c>
      <c r="H3709" t="s">
        <v>34</v>
      </c>
      <c r="I3709" t="s">
        <v>11211</v>
      </c>
      <c r="L3709" s="8">
        <v>0</v>
      </c>
      <c r="M3709" t="s">
        <v>36</v>
      </c>
      <c r="N3709" t="str">
        <f>IF(AND(PESQUISA!$B$3&lt;&gt;"",OR(PESQUISA!$B$4="TODAS",B3709=PESQUISA!$B$4),ISNUMBER(SEARCH(PESQUISA!$B$3,D3709))),ROW()-1,"")</f>
        <v/>
      </c>
    </row>
    <row r="3710" spans="1:14" x14ac:dyDescent="0.3">
      <c r="A3710" t="s">
        <v>11215</v>
      </c>
      <c r="B3710" t="s">
        <v>29</v>
      </c>
      <c r="C3710" t="s">
        <v>11216</v>
      </c>
      <c r="D3710" t="s">
        <v>11217</v>
      </c>
      <c r="E3710" t="s">
        <v>60</v>
      </c>
      <c r="F3710" s="7">
        <v>7.59</v>
      </c>
      <c r="G3710" t="s">
        <v>33</v>
      </c>
      <c r="H3710" t="s">
        <v>34</v>
      </c>
      <c r="I3710" t="s">
        <v>11211</v>
      </c>
      <c r="L3710" s="8">
        <v>0</v>
      </c>
      <c r="M3710" t="s">
        <v>36</v>
      </c>
      <c r="N3710" t="str">
        <f>IF(AND(PESQUISA!$B$3&lt;&gt;"",OR(PESQUISA!$B$4="TODAS",B3710=PESQUISA!$B$4),ISNUMBER(SEARCH(PESQUISA!$B$3,D3710))),ROW()-1,"")</f>
        <v/>
      </c>
    </row>
    <row r="3711" spans="1:14" x14ac:dyDescent="0.3">
      <c r="A3711" t="s">
        <v>11218</v>
      </c>
      <c r="B3711" t="s">
        <v>29</v>
      </c>
      <c r="C3711" t="s">
        <v>11219</v>
      </c>
      <c r="D3711" t="s">
        <v>11220</v>
      </c>
      <c r="E3711" t="s">
        <v>60</v>
      </c>
      <c r="G3711" t="s">
        <v>33</v>
      </c>
      <c r="H3711" t="s">
        <v>34</v>
      </c>
      <c r="I3711" t="s">
        <v>11211</v>
      </c>
      <c r="M3711" t="s">
        <v>53</v>
      </c>
      <c r="N3711" t="str">
        <f>IF(AND(PESQUISA!$B$3&lt;&gt;"",OR(PESQUISA!$B$4="TODAS",B3711=PESQUISA!$B$4),ISNUMBER(SEARCH(PESQUISA!$B$3,D3711))),ROW()-1,"")</f>
        <v/>
      </c>
    </row>
    <row r="3712" spans="1:14" x14ac:dyDescent="0.3">
      <c r="A3712" t="s">
        <v>11221</v>
      </c>
      <c r="B3712" t="s">
        <v>29</v>
      </c>
      <c r="C3712" t="s">
        <v>11222</v>
      </c>
      <c r="D3712" t="s">
        <v>11223</v>
      </c>
      <c r="E3712" t="s">
        <v>40</v>
      </c>
      <c r="F3712" s="7">
        <v>225.66</v>
      </c>
      <c r="G3712" t="s">
        <v>33</v>
      </c>
      <c r="H3712" t="s">
        <v>34</v>
      </c>
      <c r="I3712" t="s">
        <v>11211</v>
      </c>
      <c r="L3712" s="8">
        <v>0</v>
      </c>
      <c r="M3712" t="s">
        <v>36</v>
      </c>
      <c r="N3712" t="str">
        <f>IF(AND(PESQUISA!$B$3&lt;&gt;"",OR(PESQUISA!$B$4="TODAS",B3712=PESQUISA!$B$4),ISNUMBER(SEARCH(PESQUISA!$B$3,D3712))),ROW()-1,"")</f>
        <v/>
      </c>
    </row>
    <row r="3713" spans="1:14" x14ac:dyDescent="0.3">
      <c r="A3713" t="s">
        <v>11224</v>
      </c>
      <c r="B3713" t="s">
        <v>29</v>
      </c>
      <c r="C3713" t="s">
        <v>11225</v>
      </c>
      <c r="D3713" t="s">
        <v>11226</v>
      </c>
      <c r="E3713" t="s">
        <v>40</v>
      </c>
      <c r="F3713" s="7">
        <v>464.43</v>
      </c>
      <c r="G3713" t="s">
        <v>33</v>
      </c>
      <c r="H3713" t="s">
        <v>34</v>
      </c>
      <c r="I3713" t="s">
        <v>11211</v>
      </c>
      <c r="L3713" s="8">
        <v>0</v>
      </c>
      <c r="M3713" t="s">
        <v>36</v>
      </c>
      <c r="N3713" t="str">
        <f>IF(AND(PESQUISA!$B$3&lt;&gt;"",OR(PESQUISA!$B$4="TODAS",B3713=PESQUISA!$B$4),ISNUMBER(SEARCH(PESQUISA!$B$3,D3713))),ROW()-1,"")</f>
        <v/>
      </c>
    </row>
    <row r="3714" spans="1:14" x14ac:dyDescent="0.3">
      <c r="A3714" t="s">
        <v>11227</v>
      </c>
      <c r="B3714" t="s">
        <v>29</v>
      </c>
      <c r="C3714" t="s">
        <v>11228</v>
      </c>
      <c r="D3714" t="s">
        <v>11229</v>
      </c>
      <c r="E3714" t="s">
        <v>40</v>
      </c>
      <c r="F3714" s="7">
        <v>392.1</v>
      </c>
      <c r="G3714" t="s">
        <v>33</v>
      </c>
      <c r="H3714" t="s">
        <v>34</v>
      </c>
      <c r="I3714" t="s">
        <v>11211</v>
      </c>
      <c r="L3714" s="8">
        <v>0</v>
      </c>
      <c r="M3714" t="s">
        <v>36</v>
      </c>
      <c r="N3714" t="str">
        <f>IF(AND(PESQUISA!$B$3&lt;&gt;"",OR(PESQUISA!$B$4="TODAS",B3714=PESQUISA!$B$4),ISNUMBER(SEARCH(PESQUISA!$B$3,D3714))),ROW()-1,"")</f>
        <v/>
      </c>
    </row>
    <row r="3715" spans="1:14" x14ac:dyDescent="0.3">
      <c r="A3715" t="s">
        <v>11230</v>
      </c>
      <c r="B3715" t="s">
        <v>29</v>
      </c>
      <c r="C3715" t="s">
        <v>11231</v>
      </c>
      <c r="D3715" t="s">
        <v>11232</v>
      </c>
      <c r="E3715" t="s">
        <v>40</v>
      </c>
      <c r="F3715" s="7">
        <v>341.01</v>
      </c>
      <c r="G3715" t="s">
        <v>33</v>
      </c>
      <c r="H3715" t="s">
        <v>34</v>
      </c>
      <c r="I3715" t="s">
        <v>11211</v>
      </c>
      <c r="L3715" s="8">
        <v>0</v>
      </c>
      <c r="M3715" t="s">
        <v>36</v>
      </c>
      <c r="N3715" t="str">
        <f>IF(AND(PESQUISA!$B$3&lt;&gt;"",OR(PESQUISA!$B$4="TODAS",B3715=PESQUISA!$B$4),ISNUMBER(SEARCH(PESQUISA!$B$3,D3715))),ROW()-1,"")</f>
        <v/>
      </c>
    </row>
    <row r="3716" spans="1:14" x14ac:dyDescent="0.3">
      <c r="A3716" t="s">
        <v>11233</v>
      </c>
      <c r="B3716" t="s">
        <v>29</v>
      </c>
      <c r="C3716" t="s">
        <v>11234</v>
      </c>
      <c r="D3716" t="s">
        <v>11235</v>
      </c>
      <c r="E3716" t="s">
        <v>40</v>
      </c>
      <c r="F3716" s="7">
        <v>268.68</v>
      </c>
      <c r="G3716" t="s">
        <v>33</v>
      </c>
      <c r="H3716" t="s">
        <v>34</v>
      </c>
      <c r="I3716" t="s">
        <v>11211</v>
      </c>
      <c r="L3716" s="8">
        <v>0</v>
      </c>
      <c r="M3716" t="s">
        <v>36</v>
      </c>
      <c r="N3716" t="str">
        <f>IF(AND(PESQUISA!$B$3&lt;&gt;"",OR(PESQUISA!$B$4="TODAS",B3716=PESQUISA!$B$4),ISNUMBER(SEARCH(PESQUISA!$B$3,D3716))),ROW()-1,"")</f>
        <v/>
      </c>
    </row>
    <row r="3717" spans="1:14" x14ac:dyDescent="0.3">
      <c r="A3717" t="s">
        <v>11236</v>
      </c>
      <c r="B3717" t="s">
        <v>29</v>
      </c>
      <c r="C3717" t="s">
        <v>11237</v>
      </c>
      <c r="D3717" t="s">
        <v>11238</v>
      </c>
      <c r="E3717" t="s">
        <v>40</v>
      </c>
      <c r="F3717" s="7">
        <v>98.45</v>
      </c>
      <c r="G3717" t="s">
        <v>33</v>
      </c>
      <c r="H3717" t="s">
        <v>34</v>
      </c>
      <c r="I3717" t="s">
        <v>11211</v>
      </c>
      <c r="L3717" s="8">
        <v>0</v>
      </c>
      <c r="M3717" t="s">
        <v>36</v>
      </c>
      <c r="N3717" t="str">
        <f>IF(AND(PESQUISA!$B$3&lt;&gt;"",OR(PESQUISA!$B$4="TODAS",B3717=PESQUISA!$B$4),ISNUMBER(SEARCH(PESQUISA!$B$3,D3717))),ROW()-1,"")</f>
        <v/>
      </c>
    </row>
    <row r="3718" spans="1:14" x14ac:dyDescent="0.3">
      <c r="A3718" t="s">
        <v>11239</v>
      </c>
      <c r="B3718" t="s">
        <v>29</v>
      </c>
      <c r="C3718" t="s">
        <v>11240</v>
      </c>
      <c r="D3718" t="s">
        <v>11241</v>
      </c>
      <c r="E3718" t="s">
        <v>40</v>
      </c>
      <c r="F3718" s="7">
        <v>71.650000000000006</v>
      </c>
      <c r="G3718" t="s">
        <v>33</v>
      </c>
      <c r="H3718" t="s">
        <v>34</v>
      </c>
      <c r="I3718" t="s">
        <v>11211</v>
      </c>
      <c r="L3718" s="8">
        <v>0</v>
      </c>
      <c r="M3718" t="s">
        <v>36</v>
      </c>
      <c r="N3718" t="str">
        <f>IF(AND(PESQUISA!$B$3&lt;&gt;"",OR(PESQUISA!$B$4="TODAS",B3718=PESQUISA!$B$4),ISNUMBER(SEARCH(PESQUISA!$B$3,D3718))),ROW()-1,"")</f>
        <v/>
      </c>
    </row>
    <row r="3719" spans="1:14" x14ac:dyDescent="0.3">
      <c r="A3719" t="s">
        <v>11242</v>
      </c>
      <c r="B3719" t="s">
        <v>29</v>
      </c>
      <c r="C3719" t="s">
        <v>11243</v>
      </c>
      <c r="D3719" t="s">
        <v>11244</v>
      </c>
      <c r="E3719" t="s">
        <v>40</v>
      </c>
      <c r="F3719" s="7">
        <v>178.43</v>
      </c>
      <c r="G3719" t="s">
        <v>33</v>
      </c>
      <c r="H3719" t="s">
        <v>34</v>
      </c>
      <c r="I3719" t="s">
        <v>11211</v>
      </c>
      <c r="L3719" s="8">
        <v>0</v>
      </c>
      <c r="M3719" t="s">
        <v>36</v>
      </c>
      <c r="N3719" t="str">
        <f>IF(AND(PESQUISA!$B$3&lt;&gt;"",OR(PESQUISA!$B$4="TODAS",B3719=PESQUISA!$B$4),ISNUMBER(SEARCH(PESQUISA!$B$3,D3719))),ROW()-1,"")</f>
        <v/>
      </c>
    </row>
    <row r="3720" spans="1:14" x14ac:dyDescent="0.3">
      <c r="A3720" t="s">
        <v>11245</v>
      </c>
      <c r="B3720" t="s">
        <v>29</v>
      </c>
      <c r="C3720" t="s">
        <v>11246</v>
      </c>
      <c r="D3720" t="s">
        <v>11247</v>
      </c>
      <c r="E3720" t="s">
        <v>40</v>
      </c>
      <c r="F3720" s="7">
        <v>215.24</v>
      </c>
      <c r="G3720" t="s">
        <v>33</v>
      </c>
      <c r="H3720" t="s">
        <v>34</v>
      </c>
      <c r="I3720" t="s">
        <v>11211</v>
      </c>
      <c r="L3720" s="8">
        <v>0</v>
      </c>
      <c r="M3720" t="s">
        <v>36</v>
      </c>
      <c r="N3720" t="str">
        <f>IF(AND(PESQUISA!$B$3&lt;&gt;"",OR(PESQUISA!$B$4="TODAS",B3720=PESQUISA!$B$4),ISNUMBER(SEARCH(PESQUISA!$B$3,D3720))),ROW()-1,"")</f>
        <v/>
      </c>
    </row>
    <row r="3721" spans="1:14" x14ac:dyDescent="0.3">
      <c r="A3721" t="s">
        <v>11248</v>
      </c>
      <c r="B3721" t="s">
        <v>29</v>
      </c>
      <c r="C3721" t="s">
        <v>11249</v>
      </c>
      <c r="D3721" t="s">
        <v>11250</v>
      </c>
      <c r="E3721" t="s">
        <v>40</v>
      </c>
      <c r="F3721" s="7">
        <v>136.22999999999999</v>
      </c>
      <c r="G3721" t="s">
        <v>33</v>
      </c>
      <c r="H3721" t="s">
        <v>34</v>
      </c>
      <c r="I3721" t="s">
        <v>11211</v>
      </c>
      <c r="L3721" s="8">
        <v>0</v>
      </c>
      <c r="M3721" t="s">
        <v>36</v>
      </c>
      <c r="N3721" t="str">
        <f>IF(AND(PESQUISA!$B$3&lt;&gt;"",OR(PESQUISA!$B$4="TODAS",B3721=PESQUISA!$B$4),ISNUMBER(SEARCH(PESQUISA!$B$3,D3721))),ROW()-1,"")</f>
        <v/>
      </c>
    </row>
    <row r="3722" spans="1:14" x14ac:dyDescent="0.3">
      <c r="A3722" t="s">
        <v>11251</v>
      </c>
      <c r="B3722" t="s">
        <v>29</v>
      </c>
      <c r="C3722" t="s">
        <v>11252</v>
      </c>
      <c r="D3722" t="s">
        <v>11253</v>
      </c>
      <c r="E3722" t="s">
        <v>40</v>
      </c>
      <c r="F3722" s="7">
        <v>187.25</v>
      </c>
      <c r="G3722" t="s">
        <v>33</v>
      </c>
      <c r="H3722" t="s">
        <v>34</v>
      </c>
      <c r="I3722" t="s">
        <v>11211</v>
      </c>
      <c r="L3722" s="8">
        <v>0</v>
      </c>
      <c r="M3722" t="s">
        <v>36</v>
      </c>
      <c r="N3722" t="str">
        <f>IF(AND(PESQUISA!$B$3&lt;&gt;"",OR(PESQUISA!$B$4="TODAS",B3722=PESQUISA!$B$4),ISNUMBER(SEARCH(PESQUISA!$B$3,D3722))),ROW()-1,"")</f>
        <v/>
      </c>
    </row>
    <row r="3723" spans="1:14" x14ac:dyDescent="0.3">
      <c r="A3723" t="s">
        <v>11254</v>
      </c>
      <c r="B3723" t="s">
        <v>29</v>
      </c>
      <c r="C3723" t="s">
        <v>11255</v>
      </c>
      <c r="D3723" t="s">
        <v>11256</v>
      </c>
      <c r="E3723" t="s">
        <v>40</v>
      </c>
      <c r="F3723" s="7">
        <v>132.88999999999999</v>
      </c>
      <c r="G3723" t="s">
        <v>33</v>
      </c>
      <c r="H3723" t="s">
        <v>34</v>
      </c>
      <c r="I3723" t="s">
        <v>11211</v>
      </c>
      <c r="L3723" s="8">
        <v>0</v>
      </c>
      <c r="M3723" t="s">
        <v>36</v>
      </c>
      <c r="N3723" t="str">
        <f>IF(AND(PESQUISA!$B$3&lt;&gt;"",OR(PESQUISA!$B$4="TODAS",B3723=PESQUISA!$B$4),ISNUMBER(SEARCH(PESQUISA!$B$3,D3723))),ROW()-1,"")</f>
        <v/>
      </c>
    </row>
    <row r="3724" spans="1:14" x14ac:dyDescent="0.3">
      <c r="A3724" t="s">
        <v>11257</v>
      </c>
      <c r="B3724" t="s">
        <v>29</v>
      </c>
      <c r="C3724" t="s">
        <v>11258</v>
      </c>
      <c r="D3724" t="s">
        <v>11259</v>
      </c>
      <c r="E3724" t="s">
        <v>40</v>
      </c>
      <c r="F3724" s="7">
        <v>187.25</v>
      </c>
      <c r="G3724" t="s">
        <v>33</v>
      </c>
      <c r="H3724" t="s">
        <v>34</v>
      </c>
      <c r="I3724" t="s">
        <v>11211</v>
      </c>
      <c r="L3724" s="8">
        <v>0</v>
      </c>
      <c r="M3724" t="s">
        <v>36</v>
      </c>
      <c r="N3724" t="str">
        <f>IF(AND(PESQUISA!$B$3&lt;&gt;"",OR(PESQUISA!$B$4="TODAS",B3724=PESQUISA!$B$4),ISNUMBER(SEARCH(PESQUISA!$B$3,D3724))),ROW()-1,"")</f>
        <v/>
      </c>
    </row>
    <row r="3725" spans="1:14" x14ac:dyDescent="0.3">
      <c r="A3725" t="s">
        <v>11260</v>
      </c>
      <c r="B3725" t="s">
        <v>29</v>
      </c>
      <c r="C3725" t="s">
        <v>11261</v>
      </c>
      <c r="D3725" t="s">
        <v>11262</v>
      </c>
      <c r="E3725" t="s">
        <v>40</v>
      </c>
      <c r="F3725" s="7">
        <v>114.55</v>
      </c>
      <c r="G3725" t="s">
        <v>33</v>
      </c>
      <c r="H3725" t="s">
        <v>34</v>
      </c>
      <c r="I3725" t="s">
        <v>11211</v>
      </c>
      <c r="L3725" s="8">
        <v>0</v>
      </c>
      <c r="M3725" t="s">
        <v>36</v>
      </c>
      <c r="N3725" t="str">
        <f>IF(AND(PESQUISA!$B$3&lt;&gt;"",OR(PESQUISA!$B$4="TODAS",B3725=PESQUISA!$B$4),ISNUMBER(SEARCH(PESQUISA!$B$3,D3725))),ROW()-1,"")</f>
        <v/>
      </c>
    </row>
    <row r="3726" spans="1:14" x14ac:dyDescent="0.3">
      <c r="A3726" t="s">
        <v>11263</v>
      </c>
      <c r="B3726" t="s">
        <v>29</v>
      </c>
      <c r="C3726" t="s">
        <v>11264</v>
      </c>
      <c r="D3726" t="s">
        <v>11265</v>
      </c>
      <c r="E3726" t="s">
        <v>40</v>
      </c>
      <c r="F3726" s="7">
        <v>186.43</v>
      </c>
      <c r="G3726" t="s">
        <v>33</v>
      </c>
      <c r="H3726" t="s">
        <v>34</v>
      </c>
      <c r="I3726" t="s">
        <v>11211</v>
      </c>
      <c r="L3726" s="8">
        <v>0</v>
      </c>
      <c r="M3726" t="s">
        <v>36</v>
      </c>
      <c r="N3726" t="str">
        <f>IF(AND(PESQUISA!$B$3&lt;&gt;"",OR(PESQUISA!$B$4="TODAS",B3726=PESQUISA!$B$4),ISNUMBER(SEARCH(PESQUISA!$B$3,D3726))),ROW()-1,"")</f>
        <v/>
      </c>
    </row>
    <row r="3727" spans="1:14" x14ac:dyDescent="0.3">
      <c r="A3727" t="s">
        <v>11266</v>
      </c>
      <c r="B3727" t="s">
        <v>29</v>
      </c>
      <c r="C3727" t="s">
        <v>11267</v>
      </c>
      <c r="D3727" t="s">
        <v>11268</v>
      </c>
      <c r="E3727" t="s">
        <v>40</v>
      </c>
      <c r="F3727" s="7">
        <v>231.4</v>
      </c>
      <c r="G3727" t="s">
        <v>33</v>
      </c>
      <c r="H3727" t="s">
        <v>34</v>
      </c>
      <c r="I3727" t="s">
        <v>11211</v>
      </c>
      <c r="L3727" s="8">
        <v>0</v>
      </c>
      <c r="M3727" t="s">
        <v>36</v>
      </c>
      <c r="N3727" t="str">
        <f>IF(AND(PESQUISA!$B$3&lt;&gt;"",OR(PESQUISA!$B$4="TODAS",B3727=PESQUISA!$B$4),ISNUMBER(SEARCH(PESQUISA!$B$3,D3727))),ROW()-1,"")</f>
        <v/>
      </c>
    </row>
    <row r="3728" spans="1:14" x14ac:dyDescent="0.3">
      <c r="A3728" t="s">
        <v>11269</v>
      </c>
      <c r="B3728" t="s">
        <v>29</v>
      </c>
      <c r="C3728" t="s">
        <v>11270</v>
      </c>
      <c r="D3728" t="s">
        <v>11271</v>
      </c>
      <c r="E3728" t="s">
        <v>40</v>
      </c>
      <c r="F3728" s="7">
        <v>998.37</v>
      </c>
      <c r="G3728" t="s">
        <v>33</v>
      </c>
      <c r="H3728" t="s">
        <v>34</v>
      </c>
      <c r="I3728" t="s">
        <v>11211</v>
      </c>
      <c r="L3728" s="8">
        <v>0</v>
      </c>
      <c r="M3728" t="s">
        <v>36</v>
      </c>
      <c r="N3728" t="str">
        <f>IF(AND(PESQUISA!$B$3&lt;&gt;"",OR(PESQUISA!$B$4="TODAS",B3728=PESQUISA!$B$4),ISNUMBER(SEARCH(PESQUISA!$B$3,D3728))),ROW()-1,"")</f>
        <v/>
      </c>
    </row>
    <row r="3729" spans="1:14" x14ac:dyDescent="0.3">
      <c r="A3729" t="s">
        <v>11272</v>
      </c>
      <c r="B3729" t="s">
        <v>29</v>
      </c>
      <c r="C3729" t="s">
        <v>11273</v>
      </c>
      <c r="D3729" t="s">
        <v>11274</v>
      </c>
      <c r="E3729" t="s">
        <v>40</v>
      </c>
      <c r="F3729" s="7">
        <v>1185.6199999999999</v>
      </c>
      <c r="G3729" t="s">
        <v>33</v>
      </c>
      <c r="H3729" t="s">
        <v>34</v>
      </c>
      <c r="I3729" t="s">
        <v>11211</v>
      </c>
      <c r="L3729" s="8">
        <v>0</v>
      </c>
      <c r="M3729" t="s">
        <v>36</v>
      </c>
      <c r="N3729" t="str">
        <f>IF(AND(PESQUISA!$B$3&lt;&gt;"",OR(PESQUISA!$B$4="TODAS",B3729=PESQUISA!$B$4),ISNUMBER(SEARCH(PESQUISA!$B$3,D3729))),ROW()-1,"")</f>
        <v/>
      </c>
    </row>
    <row r="3730" spans="1:14" x14ac:dyDescent="0.3">
      <c r="A3730" t="s">
        <v>11275</v>
      </c>
      <c r="B3730" t="s">
        <v>29</v>
      </c>
      <c r="C3730" t="s">
        <v>11276</v>
      </c>
      <c r="D3730" t="s">
        <v>11277</v>
      </c>
      <c r="E3730" t="s">
        <v>40</v>
      </c>
      <c r="F3730" s="7">
        <v>1216.68</v>
      </c>
      <c r="G3730" t="s">
        <v>33</v>
      </c>
      <c r="H3730" t="s">
        <v>34</v>
      </c>
      <c r="I3730" t="s">
        <v>11211</v>
      </c>
      <c r="L3730" s="8">
        <v>0</v>
      </c>
      <c r="M3730" t="s">
        <v>36</v>
      </c>
      <c r="N3730" t="str">
        <f>IF(AND(PESQUISA!$B$3&lt;&gt;"",OR(PESQUISA!$B$4="TODAS",B3730=PESQUISA!$B$4),ISNUMBER(SEARCH(PESQUISA!$B$3,D3730))),ROW()-1,"")</f>
        <v/>
      </c>
    </row>
    <row r="3731" spans="1:14" x14ac:dyDescent="0.3">
      <c r="A3731" t="s">
        <v>11278</v>
      </c>
      <c r="B3731" t="s">
        <v>29</v>
      </c>
      <c r="C3731" t="s">
        <v>11279</v>
      </c>
      <c r="D3731" t="s">
        <v>11280</v>
      </c>
      <c r="E3731" t="s">
        <v>40</v>
      </c>
      <c r="F3731" s="7">
        <v>1029.43</v>
      </c>
      <c r="G3731" t="s">
        <v>33</v>
      </c>
      <c r="H3731" t="s">
        <v>34</v>
      </c>
      <c r="I3731" t="s">
        <v>11211</v>
      </c>
      <c r="L3731" s="8">
        <v>0</v>
      </c>
      <c r="M3731" t="s">
        <v>36</v>
      </c>
      <c r="N3731" t="str">
        <f>IF(AND(PESQUISA!$B$3&lt;&gt;"",OR(PESQUISA!$B$4="TODAS",B3731=PESQUISA!$B$4),ISNUMBER(SEARCH(PESQUISA!$B$3,D3731))),ROW()-1,"")</f>
        <v/>
      </c>
    </row>
    <row r="3732" spans="1:14" x14ac:dyDescent="0.3">
      <c r="A3732" t="s">
        <v>11281</v>
      </c>
      <c r="B3732" t="s">
        <v>29</v>
      </c>
      <c r="C3732" t="s">
        <v>11282</v>
      </c>
      <c r="D3732" t="s">
        <v>11283</v>
      </c>
      <c r="E3732" t="s">
        <v>40</v>
      </c>
      <c r="F3732" s="7">
        <v>1289.03</v>
      </c>
      <c r="G3732" t="s">
        <v>33</v>
      </c>
      <c r="H3732" t="s">
        <v>34</v>
      </c>
      <c r="I3732" t="s">
        <v>11211</v>
      </c>
      <c r="L3732" s="8">
        <v>0</v>
      </c>
      <c r="M3732" t="s">
        <v>36</v>
      </c>
      <c r="N3732" t="str">
        <f>IF(AND(PESQUISA!$B$3&lt;&gt;"",OR(PESQUISA!$B$4="TODAS",B3732=PESQUISA!$B$4),ISNUMBER(SEARCH(PESQUISA!$B$3,D3732))),ROW()-1,"")</f>
        <v/>
      </c>
    </row>
    <row r="3733" spans="1:14" x14ac:dyDescent="0.3">
      <c r="A3733" t="s">
        <v>11284</v>
      </c>
      <c r="B3733" t="s">
        <v>29</v>
      </c>
      <c r="C3733" t="s">
        <v>11285</v>
      </c>
      <c r="D3733" t="s">
        <v>11286</v>
      </c>
      <c r="E3733" t="s">
        <v>40</v>
      </c>
      <c r="F3733" s="7">
        <v>1073.79</v>
      </c>
      <c r="G3733" t="s">
        <v>33</v>
      </c>
      <c r="H3733" t="s">
        <v>34</v>
      </c>
      <c r="I3733" t="s">
        <v>11211</v>
      </c>
      <c r="L3733" s="8">
        <v>0</v>
      </c>
      <c r="M3733" t="s">
        <v>36</v>
      </c>
      <c r="N3733" t="str">
        <f>IF(AND(PESQUISA!$B$3&lt;&gt;"",OR(PESQUISA!$B$4="TODAS",B3733=PESQUISA!$B$4),ISNUMBER(SEARCH(PESQUISA!$B$3,D3733))),ROW()-1,"")</f>
        <v/>
      </c>
    </row>
    <row r="3734" spans="1:14" x14ac:dyDescent="0.3">
      <c r="A3734" t="s">
        <v>11287</v>
      </c>
      <c r="B3734" t="s">
        <v>29</v>
      </c>
      <c r="C3734" t="s">
        <v>11288</v>
      </c>
      <c r="D3734" t="s">
        <v>11289</v>
      </c>
      <c r="E3734" t="s">
        <v>40</v>
      </c>
      <c r="F3734" s="7">
        <v>1027.83</v>
      </c>
      <c r="G3734" t="s">
        <v>33</v>
      </c>
      <c r="H3734" t="s">
        <v>34</v>
      </c>
      <c r="I3734" t="s">
        <v>11211</v>
      </c>
      <c r="L3734" s="8">
        <v>0</v>
      </c>
      <c r="M3734" t="s">
        <v>36</v>
      </c>
      <c r="N3734" t="str">
        <f>IF(AND(PESQUISA!$B$3&lt;&gt;"",OR(PESQUISA!$B$4="TODAS",B3734=PESQUISA!$B$4),ISNUMBER(SEARCH(PESQUISA!$B$3,D3734))),ROW()-1,"")</f>
        <v/>
      </c>
    </row>
    <row r="3735" spans="1:14" x14ac:dyDescent="0.3">
      <c r="A3735" t="s">
        <v>11290</v>
      </c>
      <c r="B3735" t="s">
        <v>29</v>
      </c>
      <c r="C3735" t="s">
        <v>11291</v>
      </c>
      <c r="D3735" t="s">
        <v>11292</v>
      </c>
      <c r="E3735" t="s">
        <v>40</v>
      </c>
      <c r="F3735" s="7">
        <v>894.94</v>
      </c>
      <c r="G3735" t="s">
        <v>33</v>
      </c>
      <c r="H3735" t="s">
        <v>34</v>
      </c>
      <c r="I3735" t="s">
        <v>11211</v>
      </c>
      <c r="L3735" s="8">
        <v>0</v>
      </c>
      <c r="M3735" t="s">
        <v>36</v>
      </c>
      <c r="N3735" t="str">
        <f>IF(AND(PESQUISA!$B$3&lt;&gt;"",OR(PESQUISA!$B$4="TODAS",B3735=PESQUISA!$B$4),ISNUMBER(SEARCH(PESQUISA!$B$3,D3735))),ROW()-1,"")</f>
        <v/>
      </c>
    </row>
    <row r="3736" spans="1:14" x14ac:dyDescent="0.3">
      <c r="A3736" t="s">
        <v>11293</v>
      </c>
      <c r="B3736" t="s">
        <v>29</v>
      </c>
      <c r="C3736" t="s">
        <v>11294</v>
      </c>
      <c r="D3736" t="s">
        <v>11295</v>
      </c>
      <c r="E3736" t="s">
        <v>40</v>
      </c>
      <c r="F3736" s="7">
        <v>1039.9000000000001</v>
      </c>
      <c r="G3736" t="s">
        <v>33</v>
      </c>
      <c r="H3736" t="s">
        <v>34</v>
      </c>
      <c r="I3736" t="s">
        <v>11211</v>
      </c>
      <c r="L3736" s="8">
        <v>0</v>
      </c>
      <c r="M3736" t="s">
        <v>36</v>
      </c>
      <c r="N3736" t="str">
        <f>IF(AND(PESQUISA!$B$3&lt;&gt;"",OR(PESQUISA!$B$4="TODAS",B3736=PESQUISA!$B$4),ISNUMBER(SEARCH(PESQUISA!$B$3,D3736))),ROW()-1,"")</f>
        <v/>
      </c>
    </row>
    <row r="3737" spans="1:14" x14ac:dyDescent="0.3">
      <c r="A3737" t="s">
        <v>11296</v>
      </c>
      <c r="B3737" t="s">
        <v>29</v>
      </c>
      <c r="C3737" t="s">
        <v>11297</v>
      </c>
      <c r="D3737" t="s">
        <v>11298</v>
      </c>
      <c r="E3737" t="s">
        <v>40</v>
      </c>
      <c r="F3737" s="7">
        <v>925.35</v>
      </c>
      <c r="G3737" t="s">
        <v>33</v>
      </c>
      <c r="H3737" t="s">
        <v>34</v>
      </c>
      <c r="I3737" t="s">
        <v>11211</v>
      </c>
      <c r="L3737" s="8">
        <v>0</v>
      </c>
      <c r="M3737" t="s">
        <v>36</v>
      </c>
      <c r="N3737" t="str">
        <f>IF(AND(PESQUISA!$B$3&lt;&gt;"",OR(PESQUISA!$B$4="TODAS",B3737=PESQUISA!$B$4),ISNUMBER(SEARCH(PESQUISA!$B$3,D3737))),ROW()-1,"")</f>
        <v/>
      </c>
    </row>
    <row r="3738" spans="1:14" x14ac:dyDescent="0.3">
      <c r="A3738" t="s">
        <v>11299</v>
      </c>
      <c r="B3738" t="s">
        <v>29</v>
      </c>
      <c r="C3738" t="s">
        <v>11300</v>
      </c>
      <c r="D3738" t="s">
        <v>11301</v>
      </c>
      <c r="E3738" t="s">
        <v>40</v>
      </c>
      <c r="F3738" s="7">
        <v>1105.29</v>
      </c>
      <c r="G3738" t="s">
        <v>33</v>
      </c>
      <c r="H3738" t="s">
        <v>34</v>
      </c>
      <c r="I3738" t="s">
        <v>11211</v>
      </c>
      <c r="L3738" s="8">
        <v>0</v>
      </c>
      <c r="M3738" t="s">
        <v>36</v>
      </c>
      <c r="N3738" t="str">
        <f>IF(AND(PESQUISA!$B$3&lt;&gt;"",OR(PESQUISA!$B$4="TODAS",B3738=PESQUISA!$B$4),ISNUMBER(SEARCH(PESQUISA!$B$3,D3738))),ROW()-1,"")</f>
        <v/>
      </c>
    </row>
    <row r="3739" spans="1:14" x14ac:dyDescent="0.3">
      <c r="A3739" t="s">
        <v>11302</v>
      </c>
      <c r="B3739" t="s">
        <v>29</v>
      </c>
      <c r="C3739" t="s">
        <v>11303</v>
      </c>
      <c r="D3739" t="s">
        <v>11304</v>
      </c>
      <c r="E3739" t="s">
        <v>40</v>
      </c>
      <c r="F3739" s="7">
        <v>969.06</v>
      </c>
      <c r="G3739" t="s">
        <v>33</v>
      </c>
      <c r="H3739" t="s">
        <v>34</v>
      </c>
      <c r="I3739" t="s">
        <v>11211</v>
      </c>
      <c r="L3739" s="8">
        <v>0</v>
      </c>
      <c r="M3739" t="s">
        <v>36</v>
      </c>
      <c r="N3739" t="str">
        <f>IF(AND(PESQUISA!$B$3&lt;&gt;"",OR(PESQUISA!$B$4="TODAS",B3739=PESQUISA!$B$4),ISNUMBER(SEARCH(PESQUISA!$B$3,D3739))),ROW()-1,"")</f>
        <v/>
      </c>
    </row>
    <row r="3740" spans="1:14" x14ac:dyDescent="0.3">
      <c r="A3740" t="s">
        <v>11305</v>
      </c>
      <c r="B3740" t="s">
        <v>29</v>
      </c>
      <c r="C3740" t="s">
        <v>11306</v>
      </c>
      <c r="D3740" t="s">
        <v>11307</v>
      </c>
      <c r="E3740" t="s">
        <v>40</v>
      </c>
      <c r="F3740" s="7">
        <v>1529.3</v>
      </c>
      <c r="G3740" t="s">
        <v>33</v>
      </c>
      <c r="H3740" t="s">
        <v>34</v>
      </c>
      <c r="I3740" t="s">
        <v>11211</v>
      </c>
      <c r="L3740" s="8">
        <v>0</v>
      </c>
      <c r="M3740" t="s">
        <v>36</v>
      </c>
      <c r="N3740" t="str">
        <f>IF(AND(PESQUISA!$B$3&lt;&gt;"",OR(PESQUISA!$B$4="TODAS",B3740=PESQUISA!$B$4),ISNUMBER(SEARCH(PESQUISA!$B$3,D3740))),ROW()-1,"")</f>
        <v/>
      </c>
    </row>
    <row r="3741" spans="1:14" x14ac:dyDescent="0.3">
      <c r="A3741" t="s">
        <v>11308</v>
      </c>
      <c r="B3741" t="s">
        <v>29</v>
      </c>
      <c r="C3741" t="s">
        <v>11309</v>
      </c>
      <c r="D3741" t="s">
        <v>11310</v>
      </c>
      <c r="E3741" t="s">
        <v>40</v>
      </c>
      <c r="F3741" s="7">
        <v>1610.24</v>
      </c>
      <c r="G3741" t="s">
        <v>33</v>
      </c>
      <c r="H3741" t="s">
        <v>34</v>
      </c>
      <c r="I3741" t="s">
        <v>11211</v>
      </c>
      <c r="L3741" s="8">
        <v>0</v>
      </c>
      <c r="M3741" t="s">
        <v>36</v>
      </c>
      <c r="N3741" t="str">
        <f>IF(AND(PESQUISA!$B$3&lt;&gt;"",OR(PESQUISA!$B$4="TODAS",B3741=PESQUISA!$B$4),ISNUMBER(SEARCH(PESQUISA!$B$3,D3741))),ROW()-1,"")</f>
        <v/>
      </c>
    </row>
    <row r="3742" spans="1:14" x14ac:dyDescent="0.3">
      <c r="A3742" t="s">
        <v>11311</v>
      </c>
      <c r="B3742" t="s">
        <v>29</v>
      </c>
      <c r="C3742" t="s">
        <v>11312</v>
      </c>
      <c r="D3742" t="s">
        <v>11313</v>
      </c>
      <c r="E3742" t="s">
        <v>40</v>
      </c>
      <c r="F3742" s="7">
        <v>1345.56</v>
      </c>
      <c r="G3742" t="s">
        <v>33</v>
      </c>
      <c r="H3742" t="s">
        <v>34</v>
      </c>
      <c r="I3742" t="s">
        <v>11211</v>
      </c>
      <c r="L3742" s="8">
        <v>0</v>
      </c>
      <c r="M3742" t="s">
        <v>36</v>
      </c>
      <c r="N3742" t="str">
        <f>IF(AND(PESQUISA!$B$3&lt;&gt;"",OR(PESQUISA!$B$4="TODAS",B3742=PESQUISA!$B$4),ISNUMBER(SEARCH(PESQUISA!$B$3,D3742))),ROW()-1,"")</f>
        <v/>
      </c>
    </row>
    <row r="3743" spans="1:14" x14ac:dyDescent="0.3">
      <c r="A3743" t="s">
        <v>11314</v>
      </c>
      <c r="B3743" t="s">
        <v>29</v>
      </c>
      <c r="C3743" t="s">
        <v>11315</v>
      </c>
      <c r="D3743" t="s">
        <v>11316</v>
      </c>
      <c r="E3743" t="s">
        <v>40</v>
      </c>
      <c r="F3743" s="7">
        <v>1425.85</v>
      </c>
      <c r="G3743" t="s">
        <v>33</v>
      </c>
      <c r="H3743" t="s">
        <v>34</v>
      </c>
      <c r="I3743" t="s">
        <v>11211</v>
      </c>
      <c r="L3743" s="8">
        <v>0</v>
      </c>
      <c r="M3743" t="s">
        <v>36</v>
      </c>
      <c r="N3743" t="str">
        <f>IF(AND(PESQUISA!$B$3&lt;&gt;"",OR(PESQUISA!$B$4="TODAS",B3743=PESQUISA!$B$4),ISNUMBER(SEARCH(PESQUISA!$B$3,D3743))),ROW()-1,"")</f>
        <v/>
      </c>
    </row>
    <row r="3744" spans="1:14" x14ac:dyDescent="0.3">
      <c r="A3744" t="s">
        <v>11317</v>
      </c>
      <c r="B3744" t="s">
        <v>29</v>
      </c>
      <c r="C3744" t="s">
        <v>11318</v>
      </c>
      <c r="D3744" t="s">
        <v>11319</v>
      </c>
      <c r="E3744" t="s">
        <v>40</v>
      </c>
      <c r="F3744" s="7">
        <v>1162.8</v>
      </c>
      <c r="G3744" t="s">
        <v>33</v>
      </c>
      <c r="H3744" t="s">
        <v>34</v>
      </c>
      <c r="I3744" t="s">
        <v>11211</v>
      </c>
      <c r="L3744" s="8">
        <v>0</v>
      </c>
      <c r="M3744" t="s">
        <v>36</v>
      </c>
      <c r="N3744" t="str">
        <f>IF(AND(PESQUISA!$B$3&lt;&gt;"",OR(PESQUISA!$B$4="TODAS",B3744=PESQUISA!$B$4),ISNUMBER(SEARCH(PESQUISA!$B$3,D3744))),ROW()-1,"")</f>
        <v/>
      </c>
    </row>
    <row r="3745" spans="1:14" x14ac:dyDescent="0.3">
      <c r="A3745" t="s">
        <v>11320</v>
      </c>
      <c r="B3745" t="s">
        <v>29</v>
      </c>
      <c r="C3745" t="s">
        <v>11321</v>
      </c>
      <c r="D3745" t="s">
        <v>11322</v>
      </c>
      <c r="E3745" t="s">
        <v>40</v>
      </c>
      <c r="F3745" s="7">
        <v>975.55</v>
      </c>
      <c r="G3745" t="s">
        <v>33</v>
      </c>
      <c r="H3745" t="s">
        <v>34</v>
      </c>
      <c r="I3745" t="s">
        <v>11211</v>
      </c>
      <c r="L3745" s="8">
        <v>0</v>
      </c>
      <c r="M3745" t="s">
        <v>36</v>
      </c>
      <c r="N3745" t="str">
        <f>IF(AND(PESQUISA!$B$3&lt;&gt;"",OR(PESQUISA!$B$4="TODAS",B3745=PESQUISA!$B$4),ISNUMBER(SEARCH(PESQUISA!$B$3,D3745))),ROW()-1,"")</f>
        <v/>
      </c>
    </row>
    <row r="3746" spans="1:14" x14ac:dyDescent="0.3">
      <c r="A3746" t="s">
        <v>11323</v>
      </c>
      <c r="B3746" t="s">
        <v>29</v>
      </c>
      <c r="C3746" t="s">
        <v>11324</v>
      </c>
      <c r="D3746" t="s">
        <v>11325</v>
      </c>
      <c r="E3746" t="s">
        <v>40</v>
      </c>
      <c r="F3746" s="7">
        <v>1174.28</v>
      </c>
      <c r="G3746" t="s">
        <v>33</v>
      </c>
      <c r="H3746" t="s">
        <v>34</v>
      </c>
      <c r="I3746" t="s">
        <v>11211</v>
      </c>
      <c r="L3746" s="8">
        <v>0</v>
      </c>
      <c r="M3746" t="s">
        <v>36</v>
      </c>
      <c r="N3746" t="str">
        <f>IF(AND(PESQUISA!$B$3&lt;&gt;"",OR(PESQUISA!$B$4="TODAS",B3746=PESQUISA!$B$4),ISNUMBER(SEARCH(PESQUISA!$B$3,D3746))),ROW()-1,"")</f>
        <v/>
      </c>
    </row>
    <row r="3747" spans="1:14" x14ac:dyDescent="0.3">
      <c r="A3747" t="s">
        <v>11326</v>
      </c>
      <c r="B3747" t="s">
        <v>29</v>
      </c>
      <c r="C3747" t="s">
        <v>11327</v>
      </c>
      <c r="D3747" t="s">
        <v>11328</v>
      </c>
      <c r="E3747" t="s">
        <v>40</v>
      </c>
      <c r="F3747" s="7">
        <v>987.03</v>
      </c>
      <c r="G3747" t="s">
        <v>33</v>
      </c>
      <c r="H3747" t="s">
        <v>34</v>
      </c>
      <c r="I3747" t="s">
        <v>11211</v>
      </c>
      <c r="L3747" s="8">
        <v>0</v>
      </c>
      <c r="M3747" t="s">
        <v>36</v>
      </c>
      <c r="N3747" t="str">
        <f>IF(AND(PESQUISA!$B$3&lt;&gt;"",OR(PESQUISA!$B$4="TODAS",B3747=PESQUISA!$B$4),ISNUMBER(SEARCH(PESQUISA!$B$3,D3747))),ROW()-1,"")</f>
        <v/>
      </c>
    </row>
    <row r="3748" spans="1:14" x14ac:dyDescent="0.3">
      <c r="A3748" t="s">
        <v>11329</v>
      </c>
      <c r="B3748" t="s">
        <v>29</v>
      </c>
      <c r="C3748" t="s">
        <v>11330</v>
      </c>
      <c r="D3748" t="s">
        <v>11331</v>
      </c>
      <c r="E3748" t="s">
        <v>40</v>
      </c>
      <c r="F3748" s="7">
        <v>1232.32</v>
      </c>
      <c r="G3748" t="s">
        <v>33</v>
      </c>
      <c r="H3748" t="s">
        <v>34</v>
      </c>
      <c r="I3748" t="s">
        <v>11211</v>
      </c>
      <c r="L3748" s="8">
        <v>0</v>
      </c>
      <c r="M3748" t="s">
        <v>36</v>
      </c>
      <c r="N3748" t="str">
        <f>IF(AND(PESQUISA!$B$3&lt;&gt;"",OR(PESQUISA!$B$4="TODAS",B3748=PESQUISA!$B$4),ISNUMBER(SEARCH(PESQUISA!$B$3,D3748))),ROW()-1,"")</f>
        <v/>
      </c>
    </row>
    <row r="3749" spans="1:14" x14ac:dyDescent="0.3">
      <c r="A3749" t="s">
        <v>11332</v>
      </c>
      <c r="B3749" t="s">
        <v>29</v>
      </c>
      <c r="C3749" t="s">
        <v>11333</v>
      </c>
      <c r="D3749" t="s">
        <v>11334</v>
      </c>
      <c r="E3749" t="s">
        <v>40</v>
      </c>
      <c r="F3749" s="7">
        <v>1017.08</v>
      </c>
      <c r="G3749" t="s">
        <v>33</v>
      </c>
      <c r="H3749" t="s">
        <v>34</v>
      </c>
      <c r="I3749" t="s">
        <v>11211</v>
      </c>
      <c r="L3749" s="8">
        <v>0</v>
      </c>
      <c r="M3749" t="s">
        <v>36</v>
      </c>
      <c r="N3749" t="str">
        <f>IF(AND(PESQUISA!$B$3&lt;&gt;"",OR(PESQUISA!$B$4="TODAS",B3749=PESQUISA!$B$4),ISNUMBER(SEARCH(PESQUISA!$B$3,D3749))),ROW()-1,"")</f>
        <v/>
      </c>
    </row>
    <row r="3750" spans="1:14" x14ac:dyDescent="0.3">
      <c r="A3750" t="s">
        <v>11335</v>
      </c>
      <c r="B3750" t="s">
        <v>29</v>
      </c>
      <c r="C3750" t="s">
        <v>11336</v>
      </c>
      <c r="D3750" t="s">
        <v>11337</v>
      </c>
      <c r="E3750" t="s">
        <v>40</v>
      </c>
      <c r="F3750" s="7">
        <v>1323.46</v>
      </c>
      <c r="G3750" t="s">
        <v>33</v>
      </c>
      <c r="H3750" t="s">
        <v>34</v>
      </c>
      <c r="I3750" t="s">
        <v>11211</v>
      </c>
      <c r="L3750" s="8">
        <v>0</v>
      </c>
      <c r="M3750" t="s">
        <v>36</v>
      </c>
      <c r="N3750" t="str">
        <f>IF(AND(PESQUISA!$B$3&lt;&gt;"",OR(PESQUISA!$B$4="TODAS",B3750=PESQUISA!$B$4),ISNUMBER(SEARCH(PESQUISA!$B$3,D3750))),ROW()-1,"")</f>
        <v/>
      </c>
    </row>
    <row r="3751" spans="1:14" x14ac:dyDescent="0.3">
      <c r="A3751" t="s">
        <v>11338</v>
      </c>
      <c r="B3751" t="s">
        <v>29</v>
      </c>
      <c r="C3751" t="s">
        <v>11339</v>
      </c>
      <c r="D3751" t="s">
        <v>11340</v>
      </c>
      <c r="E3751" t="s">
        <v>40</v>
      </c>
      <c r="F3751" s="7">
        <v>1108.22</v>
      </c>
      <c r="G3751" t="s">
        <v>33</v>
      </c>
      <c r="H3751" t="s">
        <v>34</v>
      </c>
      <c r="I3751" t="s">
        <v>11211</v>
      </c>
      <c r="L3751" s="8">
        <v>0</v>
      </c>
      <c r="M3751" t="s">
        <v>36</v>
      </c>
      <c r="N3751" t="str">
        <f>IF(AND(PESQUISA!$B$3&lt;&gt;"",OR(PESQUISA!$B$4="TODAS",B3751=PESQUISA!$B$4),ISNUMBER(SEARCH(PESQUISA!$B$3,D3751))),ROW()-1,"")</f>
        <v/>
      </c>
    </row>
    <row r="3752" spans="1:14" x14ac:dyDescent="0.3">
      <c r="A3752" t="s">
        <v>11341</v>
      </c>
      <c r="B3752" t="s">
        <v>29</v>
      </c>
      <c r="C3752" t="s">
        <v>11342</v>
      </c>
      <c r="D3752" t="s">
        <v>11343</v>
      </c>
      <c r="E3752" t="s">
        <v>40</v>
      </c>
      <c r="F3752" s="7">
        <v>1005.01</v>
      </c>
      <c r="G3752" t="s">
        <v>33</v>
      </c>
      <c r="H3752" t="s">
        <v>34</v>
      </c>
      <c r="I3752" t="s">
        <v>11211</v>
      </c>
      <c r="L3752" s="8">
        <v>0</v>
      </c>
      <c r="M3752" t="s">
        <v>36</v>
      </c>
      <c r="N3752" t="str">
        <f>IF(AND(PESQUISA!$B$3&lt;&gt;"",OR(PESQUISA!$B$4="TODAS",B3752=PESQUISA!$B$4),ISNUMBER(SEARCH(PESQUISA!$B$3,D3752))),ROW()-1,"")</f>
        <v/>
      </c>
    </row>
    <row r="3753" spans="1:14" x14ac:dyDescent="0.3">
      <c r="A3753" t="s">
        <v>11344</v>
      </c>
      <c r="B3753" t="s">
        <v>29</v>
      </c>
      <c r="C3753" t="s">
        <v>11345</v>
      </c>
      <c r="D3753" t="s">
        <v>11346</v>
      </c>
      <c r="E3753" t="s">
        <v>40</v>
      </c>
      <c r="F3753" s="7">
        <v>872.12</v>
      </c>
      <c r="G3753" t="s">
        <v>33</v>
      </c>
      <c r="H3753" t="s">
        <v>34</v>
      </c>
      <c r="I3753" t="s">
        <v>11211</v>
      </c>
      <c r="L3753" s="8">
        <v>0</v>
      </c>
      <c r="M3753" t="s">
        <v>36</v>
      </c>
      <c r="N3753" t="str">
        <f>IF(AND(PESQUISA!$B$3&lt;&gt;"",OR(PESQUISA!$B$4="TODAS",B3753=PESQUISA!$B$4),ISNUMBER(SEARCH(PESQUISA!$B$3,D3753))),ROW()-1,"")</f>
        <v/>
      </c>
    </row>
    <row r="3754" spans="1:14" x14ac:dyDescent="0.3">
      <c r="A3754" t="s">
        <v>11347</v>
      </c>
      <c r="B3754" t="s">
        <v>29</v>
      </c>
      <c r="C3754" t="s">
        <v>11348</v>
      </c>
      <c r="D3754" t="s">
        <v>11349</v>
      </c>
      <c r="E3754" t="s">
        <v>40</v>
      </c>
      <c r="F3754" s="7">
        <v>997.5</v>
      </c>
      <c r="G3754" t="s">
        <v>33</v>
      </c>
      <c r="H3754" t="s">
        <v>34</v>
      </c>
      <c r="I3754" t="s">
        <v>11211</v>
      </c>
      <c r="L3754" s="8">
        <v>0</v>
      </c>
      <c r="M3754" t="s">
        <v>36</v>
      </c>
      <c r="N3754" t="str">
        <f>IF(AND(PESQUISA!$B$3&lt;&gt;"",OR(PESQUISA!$B$4="TODAS",B3754=PESQUISA!$B$4),ISNUMBER(SEARCH(PESQUISA!$B$3,D3754))),ROW()-1,"")</f>
        <v/>
      </c>
    </row>
    <row r="3755" spans="1:14" x14ac:dyDescent="0.3">
      <c r="A3755" t="s">
        <v>11350</v>
      </c>
      <c r="B3755" t="s">
        <v>29</v>
      </c>
      <c r="C3755" t="s">
        <v>11351</v>
      </c>
      <c r="D3755" t="s">
        <v>11352</v>
      </c>
      <c r="E3755" t="s">
        <v>40</v>
      </c>
      <c r="F3755" s="7">
        <v>882.95</v>
      </c>
      <c r="G3755" t="s">
        <v>33</v>
      </c>
      <c r="H3755" t="s">
        <v>34</v>
      </c>
      <c r="I3755" t="s">
        <v>11211</v>
      </c>
      <c r="L3755" s="8">
        <v>0</v>
      </c>
      <c r="M3755" t="s">
        <v>36</v>
      </c>
      <c r="N3755" t="str">
        <f>IF(AND(PESQUISA!$B$3&lt;&gt;"",OR(PESQUISA!$B$4="TODAS",B3755=PESQUISA!$B$4),ISNUMBER(SEARCH(PESQUISA!$B$3,D3755))),ROW()-1,"")</f>
        <v/>
      </c>
    </row>
    <row r="3756" spans="1:14" x14ac:dyDescent="0.3">
      <c r="A3756" t="s">
        <v>11353</v>
      </c>
      <c r="B3756" t="s">
        <v>29</v>
      </c>
      <c r="C3756" t="s">
        <v>11354</v>
      </c>
      <c r="D3756" t="s">
        <v>11355</v>
      </c>
      <c r="E3756" t="s">
        <v>40</v>
      </c>
      <c r="F3756" s="7">
        <v>1048.58</v>
      </c>
      <c r="G3756" t="s">
        <v>33</v>
      </c>
      <c r="H3756" t="s">
        <v>34</v>
      </c>
      <c r="I3756" t="s">
        <v>11211</v>
      </c>
      <c r="L3756" s="8">
        <v>0</v>
      </c>
      <c r="M3756" t="s">
        <v>36</v>
      </c>
      <c r="N3756" t="str">
        <f>IF(AND(PESQUISA!$B$3&lt;&gt;"",OR(PESQUISA!$B$4="TODAS",B3756=PESQUISA!$B$4),ISNUMBER(SEARCH(PESQUISA!$B$3,D3756))),ROW()-1,"")</f>
        <v/>
      </c>
    </row>
    <row r="3757" spans="1:14" x14ac:dyDescent="0.3">
      <c r="A3757" t="s">
        <v>11356</v>
      </c>
      <c r="B3757" t="s">
        <v>29</v>
      </c>
      <c r="C3757" t="s">
        <v>11357</v>
      </c>
      <c r="D3757" t="s">
        <v>11358</v>
      </c>
      <c r="E3757" t="s">
        <v>40</v>
      </c>
      <c r="F3757" s="7">
        <v>912.35</v>
      </c>
      <c r="G3757" t="s">
        <v>33</v>
      </c>
      <c r="H3757" t="s">
        <v>34</v>
      </c>
      <c r="I3757" t="s">
        <v>11211</v>
      </c>
      <c r="L3757" s="8">
        <v>0</v>
      </c>
      <c r="M3757" t="s">
        <v>36</v>
      </c>
      <c r="N3757" t="str">
        <f>IF(AND(PESQUISA!$B$3&lt;&gt;"",OR(PESQUISA!$B$4="TODAS",B3757=PESQUISA!$B$4),ISNUMBER(SEARCH(PESQUISA!$B$3,D3757))),ROW()-1,"")</f>
        <v/>
      </c>
    </row>
    <row r="3758" spans="1:14" x14ac:dyDescent="0.3">
      <c r="A3758" t="s">
        <v>11359</v>
      </c>
      <c r="B3758" t="s">
        <v>29</v>
      </c>
      <c r="C3758" t="s">
        <v>11360</v>
      </c>
      <c r="D3758" t="s">
        <v>11361</v>
      </c>
      <c r="E3758" t="s">
        <v>40</v>
      </c>
      <c r="F3758" s="7">
        <v>1139.07</v>
      </c>
      <c r="G3758" t="s">
        <v>33</v>
      </c>
      <c r="H3758" t="s">
        <v>34</v>
      </c>
      <c r="I3758" t="s">
        <v>11211</v>
      </c>
      <c r="L3758" s="8">
        <v>0</v>
      </c>
      <c r="M3758" t="s">
        <v>36</v>
      </c>
      <c r="N3758" t="str">
        <f>IF(AND(PESQUISA!$B$3&lt;&gt;"",OR(PESQUISA!$B$4="TODAS",B3758=PESQUISA!$B$4),ISNUMBER(SEARCH(PESQUISA!$B$3,D3758))),ROW()-1,"")</f>
        <v/>
      </c>
    </row>
    <row r="3759" spans="1:14" x14ac:dyDescent="0.3">
      <c r="A3759" t="s">
        <v>11362</v>
      </c>
      <c r="B3759" t="s">
        <v>29</v>
      </c>
      <c r="C3759" t="s">
        <v>11363</v>
      </c>
      <c r="D3759" t="s">
        <v>11364</v>
      </c>
      <c r="E3759" t="s">
        <v>40</v>
      </c>
      <c r="F3759" s="7">
        <v>1002.84</v>
      </c>
      <c r="G3759" t="s">
        <v>33</v>
      </c>
      <c r="H3759" t="s">
        <v>34</v>
      </c>
      <c r="I3759" t="s">
        <v>11211</v>
      </c>
      <c r="L3759" s="8">
        <v>0</v>
      </c>
      <c r="M3759" t="s">
        <v>36</v>
      </c>
      <c r="N3759" t="str">
        <f>IF(AND(PESQUISA!$B$3&lt;&gt;"",OR(PESQUISA!$B$4="TODAS",B3759=PESQUISA!$B$4),ISNUMBER(SEARCH(PESQUISA!$B$3,D3759))),ROW()-1,"")</f>
        <v/>
      </c>
    </row>
    <row r="3760" spans="1:14" x14ac:dyDescent="0.3">
      <c r="A3760" t="s">
        <v>11365</v>
      </c>
      <c r="B3760" t="s">
        <v>29</v>
      </c>
      <c r="C3760" t="s">
        <v>11366</v>
      </c>
      <c r="D3760" t="s">
        <v>11367</v>
      </c>
      <c r="E3760" t="s">
        <v>40</v>
      </c>
      <c r="F3760" s="7">
        <v>1314.06</v>
      </c>
      <c r="G3760" t="s">
        <v>33</v>
      </c>
      <c r="H3760" t="s">
        <v>34</v>
      </c>
      <c r="I3760" t="s">
        <v>11211</v>
      </c>
      <c r="L3760" s="8">
        <v>0</v>
      </c>
      <c r="M3760" t="s">
        <v>36</v>
      </c>
      <c r="N3760" t="str">
        <f>IF(AND(PESQUISA!$B$3&lt;&gt;"",OR(PESQUISA!$B$4="TODAS",B3760=PESQUISA!$B$4),ISNUMBER(SEARCH(PESQUISA!$B$3,D3760))),ROW()-1,"")</f>
        <v/>
      </c>
    </row>
    <row r="3761" spans="1:14" x14ac:dyDescent="0.3">
      <c r="A3761" t="s">
        <v>11368</v>
      </c>
      <c r="B3761" t="s">
        <v>29</v>
      </c>
      <c r="C3761" t="s">
        <v>11369</v>
      </c>
      <c r="D3761" t="s">
        <v>11370</v>
      </c>
      <c r="E3761" t="s">
        <v>40</v>
      </c>
      <c r="F3761" s="7">
        <v>1395</v>
      </c>
      <c r="G3761" t="s">
        <v>33</v>
      </c>
      <c r="H3761" t="s">
        <v>34</v>
      </c>
      <c r="I3761" t="s">
        <v>11211</v>
      </c>
      <c r="L3761" s="8">
        <v>0</v>
      </c>
      <c r="M3761" t="s">
        <v>36</v>
      </c>
      <c r="N3761" t="str">
        <f>IF(AND(PESQUISA!$B$3&lt;&gt;"",OR(PESQUISA!$B$4="TODAS",B3761=PESQUISA!$B$4),ISNUMBER(SEARCH(PESQUISA!$B$3,D3761))),ROW()-1,"")</f>
        <v/>
      </c>
    </row>
    <row r="3762" spans="1:14" x14ac:dyDescent="0.3">
      <c r="A3762" t="s">
        <v>11371</v>
      </c>
      <c r="B3762" t="s">
        <v>29</v>
      </c>
      <c r="C3762" t="s">
        <v>11372</v>
      </c>
      <c r="D3762" t="s">
        <v>11373</v>
      </c>
      <c r="E3762" t="s">
        <v>40</v>
      </c>
      <c r="F3762" s="7">
        <v>1209.33</v>
      </c>
      <c r="G3762" t="s">
        <v>33</v>
      </c>
      <c r="H3762" t="s">
        <v>34</v>
      </c>
      <c r="I3762" t="s">
        <v>11211</v>
      </c>
      <c r="L3762" s="8">
        <v>0</v>
      </c>
      <c r="M3762" t="s">
        <v>36</v>
      </c>
      <c r="N3762" t="str">
        <f>IF(AND(PESQUISA!$B$3&lt;&gt;"",OR(PESQUISA!$B$4="TODAS",B3762=PESQUISA!$B$4),ISNUMBER(SEARCH(PESQUISA!$B$3,D3762))),ROW()-1,"")</f>
        <v/>
      </c>
    </row>
    <row r="3763" spans="1:14" x14ac:dyDescent="0.3">
      <c r="A3763" t="s">
        <v>11374</v>
      </c>
      <c r="B3763" t="s">
        <v>29</v>
      </c>
      <c r="C3763" t="s">
        <v>11375</v>
      </c>
      <c r="D3763" t="s">
        <v>11376</v>
      </c>
      <c r="E3763" t="s">
        <v>40</v>
      </c>
      <c r="F3763" s="7">
        <v>1289.6199999999999</v>
      </c>
      <c r="G3763" t="s">
        <v>33</v>
      </c>
      <c r="H3763" t="s">
        <v>34</v>
      </c>
      <c r="I3763" t="s">
        <v>11211</v>
      </c>
      <c r="L3763" s="8">
        <v>0</v>
      </c>
      <c r="M3763" t="s">
        <v>36</v>
      </c>
      <c r="N3763" t="str">
        <f>IF(AND(PESQUISA!$B$3&lt;&gt;"",OR(PESQUISA!$B$4="TODAS",B3763=PESQUISA!$B$4),ISNUMBER(SEARCH(PESQUISA!$B$3,D3763))),ROW()-1,"")</f>
        <v/>
      </c>
    </row>
    <row r="3764" spans="1:14" x14ac:dyDescent="0.3">
      <c r="A3764" t="s">
        <v>11377</v>
      </c>
      <c r="B3764" t="s">
        <v>29</v>
      </c>
      <c r="C3764" t="s">
        <v>11378</v>
      </c>
      <c r="D3764" t="s">
        <v>11379</v>
      </c>
      <c r="E3764" t="s">
        <v>40</v>
      </c>
      <c r="F3764" s="7">
        <v>1175.03</v>
      </c>
      <c r="G3764" t="s">
        <v>33</v>
      </c>
      <c r="H3764" t="s">
        <v>34</v>
      </c>
      <c r="I3764" t="s">
        <v>11211</v>
      </c>
      <c r="L3764" s="8">
        <v>0</v>
      </c>
      <c r="M3764" t="s">
        <v>36</v>
      </c>
      <c r="N3764" t="str">
        <f>IF(AND(PESQUISA!$B$3&lt;&gt;"",OR(PESQUISA!$B$4="TODAS",B3764=PESQUISA!$B$4),ISNUMBER(SEARCH(PESQUISA!$B$3,D3764))),ROW()-1,"")</f>
        <v/>
      </c>
    </row>
    <row r="3765" spans="1:14" x14ac:dyDescent="0.3">
      <c r="A3765" t="s">
        <v>11380</v>
      </c>
      <c r="B3765" t="s">
        <v>29</v>
      </c>
      <c r="C3765" t="s">
        <v>11381</v>
      </c>
      <c r="D3765" t="s">
        <v>11382</v>
      </c>
      <c r="E3765" t="s">
        <v>40</v>
      </c>
      <c r="F3765" s="7">
        <v>987.78</v>
      </c>
      <c r="G3765" t="s">
        <v>33</v>
      </c>
      <c r="H3765" t="s">
        <v>34</v>
      </c>
      <c r="I3765" t="s">
        <v>11211</v>
      </c>
      <c r="L3765" s="8">
        <v>0</v>
      </c>
      <c r="M3765" t="s">
        <v>36</v>
      </c>
      <c r="N3765" t="str">
        <f>IF(AND(PESQUISA!$B$3&lt;&gt;"",OR(PESQUISA!$B$4="TODAS",B3765=PESQUISA!$B$4),ISNUMBER(SEARCH(PESQUISA!$B$3,D3765))),ROW()-1,"")</f>
        <v/>
      </c>
    </row>
    <row r="3766" spans="1:14" x14ac:dyDescent="0.3">
      <c r="A3766" t="s">
        <v>11383</v>
      </c>
      <c r="B3766" t="s">
        <v>29</v>
      </c>
      <c r="C3766" t="s">
        <v>11384</v>
      </c>
      <c r="D3766" t="s">
        <v>11385</v>
      </c>
      <c r="E3766" t="s">
        <v>40</v>
      </c>
      <c r="F3766" s="7">
        <v>1187.0899999999999</v>
      </c>
      <c r="G3766" t="s">
        <v>33</v>
      </c>
      <c r="H3766" t="s">
        <v>34</v>
      </c>
      <c r="I3766" t="s">
        <v>11211</v>
      </c>
      <c r="L3766" s="8">
        <v>0</v>
      </c>
      <c r="M3766" t="s">
        <v>36</v>
      </c>
      <c r="N3766" t="str">
        <f>IF(AND(PESQUISA!$B$3&lt;&gt;"",OR(PESQUISA!$B$4="TODAS",B3766=PESQUISA!$B$4),ISNUMBER(SEARCH(PESQUISA!$B$3,D3766))),ROW()-1,"")</f>
        <v/>
      </c>
    </row>
    <row r="3767" spans="1:14" x14ac:dyDescent="0.3">
      <c r="A3767" t="s">
        <v>11386</v>
      </c>
      <c r="B3767" t="s">
        <v>29</v>
      </c>
      <c r="C3767" t="s">
        <v>11387</v>
      </c>
      <c r="D3767" t="s">
        <v>11388</v>
      </c>
      <c r="E3767" t="s">
        <v>40</v>
      </c>
      <c r="F3767" s="7">
        <v>999.84</v>
      </c>
      <c r="G3767" t="s">
        <v>33</v>
      </c>
      <c r="H3767" t="s">
        <v>34</v>
      </c>
      <c r="I3767" t="s">
        <v>11211</v>
      </c>
      <c r="L3767" s="8">
        <v>0</v>
      </c>
      <c r="M3767" t="s">
        <v>36</v>
      </c>
      <c r="N3767" t="str">
        <f>IF(AND(PESQUISA!$B$3&lt;&gt;"",OR(PESQUISA!$B$4="TODAS",B3767=PESQUISA!$B$4),ISNUMBER(SEARCH(PESQUISA!$B$3,D3767))),ROW()-1,"")</f>
        <v/>
      </c>
    </row>
    <row r="3768" spans="1:14" x14ac:dyDescent="0.3">
      <c r="A3768" t="s">
        <v>11389</v>
      </c>
      <c r="B3768" t="s">
        <v>29</v>
      </c>
      <c r="C3768" t="s">
        <v>11390</v>
      </c>
      <c r="D3768" t="s">
        <v>11391</v>
      </c>
      <c r="E3768" t="s">
        <v>40</v>
      </c>
      <c r="F3768" s="7">
        <v>1281.97</v>
      </c>
      <c r="G3768" t="s">
        <v>33</v>
      </c>
      <c r="H3768" t="s">
        <v>34</v>
      </c>
      <c r="I3768" t="s">
        <v>11211</v>
      </c>
      <c r="L3768" s="8">
        <v>0</v>
      </c>
      <c r="M3768" t="s">
        <v>36</v>
      </c>
      <c r="N3768" t="str">
        <f>IF(AND(PESQUISA!$B$3&lt;&gt;"",OR(PESQUISA!$B$4="TODAS",B3768=PESQUISA!$B$4),ISNUMBER(SEARCH(PESQUISA!$B$3,D3768))),ROW()-1,"")</f>
        <v/>
      </c>
    </row>
    <row r="3769" spans="1:14" x14ac:dyDescent="0.3">
      <c r="A3769" t="s">
        <v>11392</v>
      </c>
      <c r="B3769" t="s">
        <v>29</v>
      </c>
      <c r="C3769" t="s">
        <v>11393</v>
      </c>
      <c r="D3769" t="s">
        <v>11394</v>
      </c>
      <c r="E3769" t="s">
        <v>40</v>
      </c>
      <c r="F3769" s="7">
        <v>1066.73</v>
      </c>
      <c r="G3769" t="s">
        <v>33</v>
      </c>
      <c r="H3769" t="s">
        <v>34</v>
      </c>
      <c r="I3769" t="s">
        <v>11211</v>
      </c>
      <c r="L3769" s="8">
        <v>0</v>
      </c>
      <c r="M3769" t="s">
        <v>36</v>
      </c>
      <c r="N3769" t="str">
        <f>IF(AND(PESQUISA!$B$3&lt;&gt;"",OR(PESQUISA!$B$4="TODAS",B3769=PESQUISA!$B$4),ISNUMBER(SEARCH(PESQUISA!$B$3,D3769))),ROW()-1,"")</f>
        <v/>
      </c>
    </row>
    <row r="3770" spans="1:14" x14ac:dyDescent="0.3">
      <c r="A3770" t="s">
        <v>11395</v>
      </c>
      <c r="B3770" t="s">
        <v>29</v>
      </c>
      <c r="C3770" t="s">
        <v>11396</v>
      </c>
      <c r="D3770" t="s">
        <v>11397</v>
      </c>
      <c r="E3770" t="s">
        <v>40</v>
      </c>
      <c r="F3770" s="7">
        <v>1334.3</v>
      </c>
      <c r="G3770" t="s">
        <v>33</v>
      </c>
      <c r="H3770" t="s">
        <v>34</v>
      </c>
      <c r="I3770" t="s">
        <v>11211</v>
      </c>
      <c r="L3770" s="8">
        <v>0</v>
      </c>
      <c r="M3770" t="s">
        <v>36</v>
      </c>
      <c r="N3770" t="str">
        <f>IF(AND(PESQUISA!$B$3&lt;&gt;"",OR(PESQUISA!$B$4="TODAS",B3770=PESQUISA!$B$4),ISNUMBER(SEARCH(PESQUISA!$B$3,D3770))),ROW()-1,"")</f>
        <v/>
      </c>
    </row>
    <row r="3771" spans="1:14" x14ac:dyDescent="0.3">
      <c r="A3771" t="s">
        <v>11398</v>
      </c>
      <c r="B3771" t="s">
        <v>29</v>
      </c>
      <c r="C3771" t="s">
        <v>11399</v>
      </c>
      <c r="D3771" t="s">
        <v>11400</v>
      </c>
      <c r="E3771" t="s">
        <v>40</v>
      </c>
      <c r="F3771" s="7">
        <v>1119.06</v>
      </c>
      <c r="G3771" t="s">
        <v>33</v>
      </c>
      <c r="H3771" t="s">
        <v>34</v>
      </c>
      <c r="I3771" t="s">
        <v>11211</v>
      </c>
      <c r="L3771" s="8">
        <v>0</v>
      </c>
      <c r="M3771" t="s">
        <v>36</v>
      </c>
      <c r="N3771" t="str">
        <f>IF(AND(PESQUISA!$B$3&lt;&gt;"",OR(PESQUISA!$B$4="TODAS",B3771=PESQUISA!$B$4),ISNUMBER(SEARCH(PESQUISA!$B$3,D3771))),ROW()-1,"")</f>
        <v/>
      </c>
    </row>
    <row r="3772" spans="1:14" x14ac:dyDescent="0.3">
      <c r="A3772" t="s">
        <v>11401</v>
      </c>
      <c r="B3772" t="s">
        <v>29</v>
      </c>
      <c r="C3772" t="s">
        <v>11402</v>
      </c>
      <c r="D3772" t="s">
        <v>11403</v>
      </c>
      <c r="E3772" t="s">
        <v>40</v>
      </c>
      <c r="F3772" s="7">
        <v>1017.24</v>
      </c>
      <c r="G3772" t="s">
        <v>33</v>
      </c>
      <c r="H3772" t="s">
        <v>34</v>
      </c>
      <c r="I3772" t="s">
        <v>11211</v>
      </c>
      <c r="L3772" s="8">
        <v>0</v>
      </c>
      <c r="M3772" t="s">
        <v>36</v>
      </c>
      <c r="N3772" t="str">
        <f>IF(AND(PESQUISA!$B$3&lt;&gt;"",OR(PESQUISA!$B$4="TODAS",B3772=PESQUISA!$B$4),ISNUMBER(SEARCH(PESQUISA!$B$3,D3772))),ROW()-1,"")</f>
        <v/>
      </c>
    </row>
    <row r="3773" spans="1:14" x14ac:dyDescent="0.3">
      <c r="A3773" t="s">
        <v>11404</v>
      </c>
      <c r="B3773" t="s">
        <v>29</v>
      </c>
      <c r="C3773" t="s">
        <v>11405</v>
      </c>
      <c r="D3773" t="s">
        <v>11406</v>
      </c>
      <c r="E3773" t="s">
        <v>40</v>
      </c>
      <c r="F3773" s="7">
        <v>884.35</v>
      </c>
      <c r="G3773" t="s">
        <v>33</v>
      </c>
      <c r="H3773" t="s">
        <v>34</v>
      </c>
      <c r="I3773" t="s">
        <v>11211</v>
      </c>
      <c r="L3773" s="8">
        <v>0</v>
      </c>
      <c r="M3773" t="s">
        <v>36</v>
      </c>
      <c r="N3773" t="str">
        <f>IF(AND(PESQUISA!$B$3&lt;&gt;"",OR(PESQUISA!$B$4="TODAS",B3773=PESQUISA!$B$4),ISNUMBER(SEARCH(PESQUISA!$B$3,D3773))),ROW()-1,"")</f>
        <v/>
      </c>
    </row>
    <row r="3774" spans="1:14" x14ac:dyDescent="0.3">
      <c r="A3774" t="s">
        <v>11407</v>
      </c>
      <c r="B3774" t="s">
        <v>29</v>
      </c>
      <c r="C3774" t="s">
        <v>11408</v>
      </c>
      <c r="D3774" t="s">
        <v>11409</v>
      </c>
      <c r="E3774" t="s">
        <v>40</v>
      </c>
      <c r="F3774" s="7">
        <v>1010.31</v>
      </c>
      <c r="G3774" t="s">
        <v>33</v>
      </c>
      <c r="H3774" t="s">
        <v>34</v>
      </c>
      <c r="I3774" t="s">
        <v>11211</v>
      </c>
      <c r="L3774" s="8">
        <v>0</v>
      </c>
      <c r="M3774" t="s">
        <v>36</v>
      </c>
      <c r="N3774" t="str">
        <f>IF(AND(PESQUISA!$B$3&lt;&gt;"",OR(PESQUISA!$B$4="TODAS",B3774=PESQUISA!$B$4),ISNUMBER(SEARCH(PESQUISA!$B$3,D3774))),ROW()-1,"")</f>
        <v/>
      </c>
    </row>
    <row r="3775" spans="1:14" x14ac:dyDescent="0.3">
      <c r="A3775" t="s">
        <v>11410</v>
      </c>
      <c r="B3775" t="s">
        <v>29</v>
      </c>
      <c r="C3775" t="s">
        <v>11411</v>
      </c>
      <c r="D3775" t="s">
        <v>11412</v>
      </c>
      <c r="E3775" t="s">
        <v>40</v>
      </c>
      <c r="F3775" s="7">
        <v>895.76</v>
      </c>
      <c r="G3775" t="s">
        <v>33</v>
      </c>
      <c r="H3775" t="s">
        <v>34</v>
      </c>
      <c r="I3775" t="s">
        <v>11211</v>
      </c>
      <c r="L3775" s="8">
        <v>0</v>
      </c>
      <c r="M3775" t="s">
        <v>36</v>
      </c>
      <c r="N3775" t="str">
        <f>IF(AND(PESQUISA!$B$3&lt;&gt;"",OR(PESQUISA!$B$4="TODAS",B3775=PESQUISA!$B$4),ISNUMBER(SEARCH(PESQUISA!$B$3,D3775))),ROW()-1,"")</f>
        <v/>
      </c>
    </row>
    <row r="3776" spans="1:14" x14ac:dyDescent="0.3">
      <c r="A3776" t="s">
        <v>11413</v>
      </c>
      <c r="B3776" t="s">
        <v>29</v>
      </c>
      <c r="C3776" t="s">
        <v>11414</v>
      </c>
      <c r="D3776" t="s">
        <v>11415</v>
      </c>
      <c r="E3776" t="s">
        <v>40</v>
      </c>
      <c r="F3776" s="7">
        <v>1098.23</v>
      </c>
      <c r="G3776" t="s">
        <v>33</v>
      </c>
      <c r="H3776" t="s">
        <v>34</v>
      </c>
      <c r="I3776" t="s">
        <v>11211</v>
      </c>
      <c r="L3776" s="8">
        <v>0</v>
      </c>
      <c r="M3776" t="s">
        <v>36</v>
      </c>
      <c r="N3776" t="str">
        <f>IF(AND(PESQUISA!$B$3&lt;&gt;"",OR(PESQUISA!$B$4="TODAS",B3776=PESQUISA!$B$4),ISNUMBER(SEARCH(PESQUISA!$B$3,D3776))),ROW()-1,"")</f>
        <v/>
      </c>
    </row>
    <row r="3777" spans="1:14" x14ac:dyDescent="0.3">
      <c r="A3777" t="s">
        <v>11416</v>
      </c>
      <c r="B3777" t="s">
        <v>29</v>
      </c>
      <c r="C3777" t="s">
        <v>11417</v>
      </c>
      <c r="D3777" t="s">
        <v>11418</v>
      </c>
      <c r="E3777" t="s">
        <v>40</v>
      </c>
      <c r="F3777" s="7">
        <v>962</v>
      </c>
      <c r="G3777" t="s">
        <v>33</v>
      </c>
      <c r="H3777" t="s">
        <v>34</v>
      </c>
      <c r="I3777" t="s">
        <v>11211</v>
      </c>
      <c r="L3777" s="8">
        <v>0</v>
      </c>
      <c r="M3777" t="s">
        <v>36</v>
      </c>
      <c r="N3777" t="str">
        <f>IF(AND(PESQUISA!$B$3&lt;&gt;"",OR(PESQUISA!$B$4="TODAS",B3777=PESQUISA!$B$4),ISNUMBER(SEARCH(PESQUISA!$B$3,D3777))),ROW()-1,"")</f>
        <v/>
      </c>
    </row>
    <row r="3778" spans="1:14" x14ac:dyDescent="0.3">
      <c r="A3778" t="s">
        <v>11419</v>
      </c>
      <c r="B3778" t="s">
        <v>29</v>
      </c>
      <c r="C3778" t="s">
        <v>11420</v>
      </c>
      <c r="D3778" t="s">
        <v>11421</v>
      </c>
      <c r="E3778" t="s">
        <v>40</v>
      </c>
      <c r="F3778" s="7">
        <v>1149.9100000000001</v>
      </c>
      <c r="G3778" t="s">
        <v>33</v>
      </c>
      <c r="H3778" t="s">
        <v>34</v>
      </c>
      <c r="I3778" t="s">
        <v>11211</v>
      </c>
      <c r="L3778" s="8">
        <v>0</v>
      </c>
      <c r="M3778" t="s">
        <v>36</v>
      </c>
      <c r="N3778" t="str">
        <f>IF(AND(PESQUISA!$B$3&lt;&gt;"",OR(PESQUISA!$B$4="TODAS",B3778=PESQUISA!$B$4),ISNUMBER(SEARCH(PESQUISA!$B$3,D3778))),ROW()-1,"")</f>
        <v/>
      </c>
    </row>
    <row r="3779" spans="1:14" x14ac:dyDescent="0.3">
      <c r="A3779" t="s">
        <v>11422</v>
      </c>
      <c r="B3779" t="s">
        <v>29</v>
      </c>
      <c r="C3779" t="s">
        <v>11423</v>
      </c>
      <c r="D3779" t="s">
        <v>11424</v>
      </c>
      <c r="E3779" t="s">
        <v>40</v>
      </c>
      <c r="F3779" s="7">
        <v>1013.68</v>
      </c>
      <c r="G3779" t="s">
        <v>33</v>
      </c>
      <c r="H3779" t="s">
        <v>34</v>
      </c>
      <c r="I3779" t="s">
        <v>11211</v>
      </c>
      <c r="L3779" s="8">
        <v>0</v>
      </c>
      <c r="M3779" t="s">
        <v>36</v>
      </c>
      <c r="N3779" t="str">
        <f>IF(AND(PESQUISA!$B$3&lt;&gt;"",OR(PESQUISA!$B$4="TODAS",B3779=PESQUISA!$B$4),ISNUMBER(SEARCH(PESQUISA!$B$3,D3779))),ROW()-1,"")</f>
        <v/>
      </c>
    </row>
    <row r="3780" spans="1:14" x14ac:dyDescent="0.3">
      <c r="A3780" t="s">
        <v>11425</v>
      </c>
      <c r="B3780" t="s">
        <v>29</v>
      </c>
      <c r="C3780" t="s">
        <v>11426</v>
      </c>
      <c r="D3780" t="s">
        <v>11427</v>
      </c>
      <c r="E3780" t="s">
        <v>40</v>
      </c>
      <c r="F3780" s="7">
        <v>2118.0300000000002</v>
      </c>
      <c r="G3780" t="s">
        <v>33</v>
      </c>
      <c r="H3780" t="s">
        <v>34</v>
      </c>
      <c r="I3780" t="s">
        <v>11211</v>
      </c>
      <c r="L3780" s="8">
        <v>0.51949999999999996</v>
      </c>
      <c r="M3780" t="s">
        <v>36</v>
      </c>
      <c r="N3780" t="str">
        <f>IF(AND(PESQUISA!$B$3&lt;&gt;"",OR(PESQUISA!$B$4="TODAS",B3780=PESQUISA!$B$4),ISNUMBER(SEARCH(PESQUISA!$B$3,D3780))),ROW()-1,"")</f>
        <v/>
      </c>
    </row>
    <row r="3781" spans="1:14" x14ac:dyDescent="0.3">
      <c r="A3781" t="s">
        <v>11428</v>
      </c>
      <c r="B3781" t="s">
        <v>29</v>
      </c>
      <c r="C3781" t="s">
        <v>11429</v>
      </c>
      <c r="D3781" t="s">
        <v>11430</v>
      </c>
      <c r="E3781" t="s">
        <v>40</v>
      </c>
      <c r="F3781" s="7">
        <v>1902.79</v>
      </c>
      <c r="G3781" t="s">
        <v>33</v>
      </c>
      <c r="H3781" t="s">
        <v>34</v>
      </c>
      <c r="I3781" t="s">
        <v>11211</v>
      </c>
      <c r="L3781" s="8">
        <v>0.57820000000000005</v>
      </c>
      <c r="M3781" t="s">
        <v>36</v>
      </c>
      <c r="N3781" t="str">
        <f>IF(AND(PESQUISA!$B$3&lt;&gt;"",OR(PESQUISA!$B$4="TODAS",B3781=PESQUISA!$B$4),ISNUMBER(SEARCH(PESQUISA!$B$3,D3781))),ROW()-1,"")</f>
        <v/>
      </c>
    </row>
    <row r="3782" spans="1:14" x14ac:dyDescent="0.3">
      <c r="A3782" t="s">
        <v>11431</v>
      </c>
      <c r="B3782" t="s">
        <v>29</v>
      </c>
      <c r="C3782" t="s">
        <v>11432</v>
      </c>
      <c r="D3782" t="s">
        <v>11433</v>
      </c>
      <c r="E3782" t="s">
        <v>40</v>
      </c>
      <c r="F3782" s="7">
        <v>1934.29</v>
      </c>
      <c r="G3782" t="s">
        <v>33</v>
      </c>
      <c r="H3782" t="s">
        <v>34</v>
      </c>
      <c r="I3782" t="s">
        <v>11211</v>
      </c>
      <c r="L3782" s="8">
        <v>0.56879999999999997</v>
      </c>
      <c r="M3782" t="s">
        <v>36</v>
      </c>
      <c r="N3782" t="str">
        <f>IF(AND(PESQUISA!$B$3&lt;&gt;"",OR(PESQUISA!$B$4="TODAS",B3782=PESQUISA!$B$4),ISNUMBER(SEARCH(PESQUISA!$B$3,D3782))),ROW()-1,"")</f>
        <v/>
      </c>
    </row>
    <row r="3783" spans="1:14" x14ac:dyDescent="0.3">
      <c r="A3783" t="s">
        <v>11434</v>
      </c>
      <c r="B3783" t="s">
        <v>29</v>
      </c>
      <c r="C3783" t="s">
        <v>11435</v>
      </c>
      <c r="D3783" t="s">
        <v>11436</v>
      </c>
      <c r="E3783" t="s">
        <v>40</v>
      </c>
      <c r="F3783" s="7">
        <v>1798.06</v>
      </c>
      <c r="G3783" t="s">
        <v>33</v>
      </c>
      <c r="H3783" t="s">
        <v>34</v>
      </c>
      <c r="I3783" t="s">
        <v>11211</v>
      </c>
      <c r="L3783" s="8">
        <v>0.6119</v>
      </c>
      <c r="M3783" t="s">
        <v>36</v>
      </c>
      <c r="N3783" t="str">
        <f>IF(AND(PESQUISA!$B$3&lt;&gt;"",OR(PESQUISA!$B$4="TODAS",B3783=PESQUISA!$B$4),ISNUMBER(SEARCH(PESQUISA!$B$3,D3783))),ROW()-1,"")</f>
        <v/>
      </c>
    </row>
    <row r="3784" spans="1:14" x14ac:dyDescent="0.3">
      <c r="A3784" t="s">
        <v>11437</v>
      </c>
      <c r="B3784" t="s">
        <v>29</v>
      </c>
      <c r="C3784" t="s">
        <v>11438</v>
      </c>
      <c r="D3784" t="s">
        <v>11439</v>
      </c>
      <c r="E3784" t="s">
        <v>40</v>
      </c>
      <c r="F3784" s="7">
        <v>1750.3</v>
      </c>
      <c r="G3784" t="s">
        <v>33</v>
      </c>
      <c r="H3784" t="s">
        <v>34</v>
      </c>
      <c r="I3784" t="s">
        <v>11211</v>
      </c>
      <c r="L3784" s="8">
        <v>0.4375</v>
      </c>
      <c r="M3784" t="s">
        <v>36</v>
      </c>
      <c r="N3784" t="str">
        <f>IF(AND(PESQUISA!$B$3&lt;&gt;"",OR(PESQUISA!$B$4="TODAS",B3784=PESQUISA!$B$4),ISNUMBER(SEARCH(PESQUISA!$B$3,D3784))),ROW()-1,"")</f>
        <v/>
      </c>
    </row>
    <row r="3785" spans="1:14" x14ac:dyDescent="0.3">
      <c r="A3785" t="s">
        <v>11440</v>
      </c>
      <c r="B3785" t="s">
        <v>29</v>
      </c>
      <c r="C3785" t="s">
        <v>11441</v>
      </c>
      <c r="D3785" t="s">
        <v>11442</v>
      </c>
      <c r="E3785" t="s">
        <v>40</v>
      </c>
      <c r="F3785" s="7">
        <v>1566.56</v>
      </c>
      <c r="G3785" t="s">
        <v>33</v>
      </c>
      <c r="H3785" t="s">
        <v>34</v>
      </c>
      <c r="I3785" t="s">
        <v>11211</v>
      </c>
      <c r="L3785" s="8">
        <v>0.48880000000000001</v>
      </c>
      <c r="M3785" t="s">
        <v>36</v>
      </c>
      <c r="N3785" t="str">
        <f>IF(AND(PESQUISA!$B$3&lt;&gt;"",OR(PESQUISA!$B$4="TODAS",B3785=PESQUISA!$B$4),ISNUMBER(SEARCH(PESQUISA!$B$3,D3785))),ROW()-1,"")</f>
        <v/>
      </c>
    </row>
    <row r="3786" spans="1:14" x14ac:dyDescent="0.3">
      <c r="A3786" t="s">
        <v>11443</v>
      </c>
      <c r="B3786" t="s">
        <v>29</v>
      </c>
      <c r="C3786" t="s">
        <v>11444</v>
      </c>
      <c r="D3786" t="s">
        <v>11445</v>
      </c>
      <c r="E3786" t="s">
        <v>40</v>
      </c>
      <c r="F3786" s="7">
        <v>1535.06</v>
      </c>
      <c r="G3786" t="s">
        <v>33</v>
      </c>
      <c r="H3786" t="s">
        <v>34</v>
      </c>
      <c r="I3786" t="s">
        <v>11211</v>
      </c>
      <c r="L3786" s="8">
        <v>0.49880000000000002</v>
      </c>
      <c r="M3786" t="s">
        <v>36</v>
      </c>
      <c r="N3786" t="str">
        <f>IF(AND(PESQUISA!$B$3&lt;&gt;"",OR(PESQUISA!$B$4="TODAS",B3786=PESQUISA!$B$4),ISNUMBER(SEARCH(PESQUISA!$B$3,D3786))),ROW()-1,"")</f>
        <v/>
      </c>
    </row>
    <row r="3787" spans="1:14" x14ac:dyDescent="0.3">
      <c r="A3787" t="s">
        <v>11446</v>
      </c>
      <c r="B3787" t="s">
        <v>29</v>
      </c>
      <c r="C3787" t="s">
        <v>11447</v>
      </c>
      <c r="D3787" t="s">
        <v>11448</v>
      </c>
      <c r="E3787" t="s">
        <v>40</v>
      </c>
      <c r="F3787" s="7">
        <v>1430.33</v>
      </c>
      <c r="G3787" t="s">
        <v>33</v>
      </c>
      <c r="H3787" t="s">
        <v>34</v>
      </c>
      <c r="I3787" t="s">
        <v>11211</v>
      </c>
      <c r="L3787" s="8">
        <v>0.53539999999999999</v>
      </c>
      <c r="M3787" t="s">
        <v>36</v>
      </c>
      <c r="N3787" t="str">
        <f>IF(AND(PESQUISA!$B$3&lt;&gt;"",OR(PESQUISA!$B$4="TODAS",B3787=PESQUISA!$B$4),ISNUMBER(SEARCH(PESQUISA!$B$3,D3787))),ROW()-1,"")</f>
        <v/>
      </c>
    </row>
    <row r="3788" spans="1:14" x14ac:dyDescent="0.3">
      <c r="A3788" t="s">
        <v>11449</v>
      </c>
      <c r="B3788" t="s">
        <v>29</v>
      </c>
      <c r="C3788" t="s">
        <v>11450</v>
      </c>
      <c r="D3788" t="s">
        <v>11451</v>
      </c>
      <c r="E3788" t="s">
        <v>40</v>
      </c>
      <c r="F3788" s="7">
        <v>931.41</v>
      </c>
      <c r="G3788" t="s">
        <v>33</v>
      </c>
      <c r="H3788" t="s">
        <v>34</v>
      </c>
      <c r="I3788" t="s">
        <v>11211</v>
      </c>
      <c r="L3788" s="8">
        <v>0</v>
      </c>
      <c r="M3788" t="s">
        <v>36</v>
      </c>
      <c r="N3788" t="str">
        <f>IF(AND(PESQUISA!$B$3&lt;&gt;"",OR(PESQUISA!$B$4="TODAS",B3788=PESQUISA!$B$4),ISNUMBER(SEARCH(PESQUISA!$B$3,D3788))),ROW()-1,"")</f>
        <v/>
      </c>
    </row>
    <row r="3789" spans="1:14" x14ac:dyDescent="0.3">
      <c r="A3789" t="s">
        <v>11452</v>
      </c>
      <c r="B3789" t="s">
        <v>29</v>
      </c>
      <c r="C3789" t="s">
        <v>11453</v>
      </c>
      <c r="D3789" t="s">
        <v>11454</v>
      </c>
      <c r="E3789" t="s">
        <v>40</v>
      </c>
      <c r="F3789" s="7">
        <v>933.39</v>
      </c>
      <c r="G3789" t="s">
        <v>33</v>
      </c>
      <c r="H3789" t="s">
        <v>34</v>
      </c>
      <c r="I3789" t="s">
        <v>11211</v>
      </c>
      <c r="L3789" s="8">
        <v>0</v>
      </c>
      <c r="M3789" t="s">
        <v>36</v>
      </c>
      <c r="N3789" t="str">
        <f>IF(AND(PESQUISA!$B$3&lt;&gt;"",OR(PESQUISA!$B$4="TODAS",B3789=PESQUISA!$B$4),ISNUMBER(SEARCH(PESQUISA!$B$3,D3789))),ROW()-1,"")</f>
        <v/>
      </c>
    </row>
    <row r="3790" spans="1:14" x14ac:dyDescent="0.3">
      <c r="A3790" t="s">
        <v>11455</v>
      </c>
      <c r="B3790" t="s">
        <v>29</v>
      </c>
      <c r="C3790" t="s">
        <v>11456</v>
      </c>
      <c r="D3790" t="s">
        <v>11457</v>
      </c>
      <c r="E3790" t="s">
        <v>40</v>
      </c>
      <c r="F3790" s="7">
        <v>961.81</v>
      </c>
      <c r="G3790" t="s">
        <v>33</v>
      </c>
      <c r="H3790" t="s">
        <v>34</v>
      </c>
      <c r="I3790" t="s">
        <v>11211</v>
      </c>
      <c r="L3790" s="8">
        <v>0</v>
      </c>
      <c r="M3790" t="s">
        <v>36</v>
      </c>
      <c r="N3790" t="str">
        <f>IF(AND(PESQUISA!$B$3&lt;&gt;"",OR(PESQUISA!$B$4="TODAS",B3790=PESQUISA!$B$4),ISNUMBER(SEARCH(PESQUISA!$B$3,D3790))),ROW()-1,"")</f>
        <v/>
      </c>
    </row>
    <row r="3791" spans="1:14" x14ac:dyDescent="0.3">
      <c r="A3791" t="s">
        <v>11458</v>
      </c>
      <c r="B3791" t="s">
        <v>29</v>
      </c>
      <c r="C3791" t="s">
        <v>11459</v>
      </c>
      <c r="D3791" t="s">
        <v>11460</v>
      </c>
      <c r="E3791" t="s">
        <v>40</v>
      </c>
      <c r="F3791" s="7">
        <v>1038.44</v>
      </c>
      <c r="G3791" t="s">
        <v>33</v>
      </c>
      <c r="H3791" t="s">
        <v>34</v>
      </c>
      <c r="I3791" t="s">
        <v>11211</v>
      </c>
      <c r="L3791" s="8">
        <v>0</v>
      </c>
      <c r="M3791" t="s">
        <v>36</v>
      </c>
      <c r="N3791" t="str">
        <f>IF(AND(PESQUISA!$B$3&lt;&gt;"",OR(PESQUISA!$B$4="TODAS",B3791=PESQUISA!$B$4),ISNUMBER(SEARCH(PESQUISA!$B$3,D3791))),ROW()-1,"")</f>
        <v/>
      </c>
    </row>
    <row r="3792" spans="1:14" x14ac:dyDescent="0.3">
      <c r="A3792" t="s">
        <v>11461</v>
      </c>
      <c r="B3792" t="s">
        <v>29</v>
      </c>
      <c r="C3792" t="s">
        <v>11462</v>
      </c>
      <c r="D3792" t="s">
        <v>11463</v>
      </c>
      <c r="E3792" t="s">
        <v>40</v>
      </c>
      <c r="F3792" s="7">
        <v>831.6</v>
      </c>
      <c r="G3792" t="s">
        <v>33</v>
      </c>
      <c r="H3792" t="s">
        <v>34</v>
      </c>
      <c r="I3792" t="s">
        <v>11211</v>
      </c>
      <c r="L3792" s="8">
        <v>0</v>
      </c>
      <c r="M3792" t="s">
        <v>36</v>
      </c>
      <c r="N3792" t="str">
        <f>IF(AND(PESQUISA!$B$3&lt;&gt;"",OR(PESQUISA!$B$4="TODAS",B3792=PESQUISA!$B$4),ISNUMBER(SEARCH(PESQUISA!$B$3,D3792))),ROW()-1,"")</f>
        <v/>
      </c>
    </row>
    <row r="3793" spans="1:14" x14ac:dyDescent="0.3">
      <c r="A3793" t="s">
        <v>11464</v>
      </c>
      <c r="B3793" t="s">
        <v>29</v>
      </c>
      <c r="C3793" t="s">
        <v>11465</v>
      </c>
      <c r="D3793" t="s">
        <v>11466</v>
      </c>
      <c r="E3793" t="s">
        <v>40</v>
      </c>
      <c r="F3793" s="7">
        <v>843.56</v>
      </c>
      <c r="G3793" t="s">
        <v>33</v>
      </c>
      <c r="H3793" t="s">
        <v>34</v>
      </c>
      <c r="I3793" t="s">
        <v>11211</v>
      </c>
      <c r="L3793" s="8">
        <v>0</v>
      </c>
      <c r="M3793" t="s">
        <v>36</v>
      </c>
      <c r="N3793" t="str">
        <f>IF(AND(PESQUISA!$B$3&lt;&gt;"",OR(PESQUISA!$B$4="TODAS",B3793=PESQUISA!$B$4),ISNUMBER(SEARCH(PESQUISA!$B$3,D3793))),ROW()-1,"")</f>
        <v/>
      </c>
    </row>
    <row r="3794" spans="1:14" x14ac:dyDescent="0.3">
      <c r="A3794" t="s">
        <v>11467</v>
      </c>
      <c r="B3794" t="s">
        <v>29</v>
      </c>
      <c r="C3794" t="s">
        <v>11468</v>
      </c>
      <c r="D3794" t="s">
        <v>11469</v>
      </c>
      <c r="E3794" t="s">
        <v>40</v>
      </c>
      <c r="F3794" s="7">
        <v>849.53</v>
      </c>
      <c r="G3794" t="s">
        <v>33</v>
      </c>
      <c r="H3794" t="s">
        <v>34</v>
      </c>
      <c r="I3794" t="s">
        <v>11211</v>
      </c>
      <c r="L3794" s="8">
        <v>0</v>
      </c>
      <c r="M3794" t="s">
        <v>36</v>
      </c>
      <c r="N3794" t="str">
        <f>IF(AND(PESQUISA!$B$3&lt;&gt;"",OR(PESQUISA!$B$4="TODAS",B3794=PESQUISA!$B$4),ISNUMBER(SEARCH(PESQUISA!$B$3,D3794))),ROW()-1,"")</f>
        <v/>
      </c>
    </row>
    <row r="3795" spans="1:14" x14ac:dyDescent="0.3">
      <c r="A3795" t="s">
        <v>11470</v>
      </c>
      <c r="B3795" t="s">
        <v>29</v>
      </c>
      <c r="C3795" t="s">
        <v>11471</v>
      </c>
      <c r="D3795" t="s">
        <v>11472</v>
      </c>
      <c r="E3795" t="s">
        <v>40</v>
      </c>
      <c r="F3795" s="7">
        <v>1125.29</v>
      </c>
      <c r="G3795" t="s">
        <v>33</v>
      </c>
      <c r="H3795" t="s">
        <v>34</v>
      </c>
      <c r="I3795" t="s">
        <v>11211</v>
      </c>
      <c r="L3795" s="8">
        <v>0</v>
      </c>
      <c r="M3795" t="s">
        <v>36</v>
      </c>
      <c r="N3795" t="str">
        <f>IF(AND(PESQUISA!$B$3&lt;&gt;"",OR(PESQUISA!$B$4="TODAS",B3795=PESQUISA!$B$4),ISNUMBER(SEARCH(PESQUISA!$B$3,D3795))),ROW()-1,"")</f>
        <v/>
      </c>
    </row>
    <row r="3796" spans="1:14" x14ac:dyDescent="0.3">
      <c r="A3796" t="s">
        <v>11473</v>
      </c>
      <c r="B3796" t="s">
        <v>29</v>
      </c>
      <c r="C3796" t="s">
        <v>11474</v>
      </c>
      <c r="D3796" t="s">
        <v>11475</v>
      </c>
      <c r="E3796" t="s">
        <v>40</v>
      </c>
      <c r="F3796" s="7">
        <v>1174.8900000000001</v>
      </c>
      <c r="G3796" t="s">
        <v>33</v>
      </c>
      <c r="H3796" t="s">
        <v>34</v>
      </c>
      <c r="I3796" t="s">
        <v>11211</v>
      </c>
      <c r="L3796" s="8">
        <v>0</v>
      </c>
      <c r="M3796" t="s">
        <v>36</v>
      </c>
      <c r="N3796" t="str">
        <f>IF(AND(PESQUISA!$B$3&lt;&gt;"",OR(PESQUISA!$B$4="TODAS",B3796=PESQUISA!$B$4),ISNUMBER(SEARCH(PESQUISA!$B$3,D3796))),ROW()-1,"")</f>
        <v/>
      </c>
    </row>
    <row r="3797" spans="1:14" x14ac:dyDescent="0.3">
      <c r="A3797" t="s">
        <v>11476</v>
      </c>
      <c r="B3797" t="s">
        <v>29</v>
      </c>
      <c r="C3797" t="s">
        <v>11477</v>
      </c>
      <c r="D3797" t="s">
        <v>11478</v>
      </c>
      <c r="E3797" t="s">
        <v>40</v>
      </c>
      <c r="F3797" s="7">
        <v>1214.21</v>
      </c>
      <c r="G3797" t="s">
        <v>33</v>
      </c>
      <c r="H3797" t="s">
        <v>34</v>
      </c>
      <c r="I3797" t="s">
        <v>11211</v>
      </c>
      <c r="L3797" s="8">
        <v>0</v>
      </c>
      <c r="M3797" t="s">
        <v>36</v>
      </c>
      <c r="N3797" t="str">
        <f>IF(AND(PESQUISA!$B$3&lt;&gt;"",OR(PESQUISA!$B$4="TODAS",B3797=PESQUISA!$B$4),ISNUMBER(SEARCH(PESQUISA!$B$3,D3797))),ROW()-1,"")</f>
        <v/>
      </c>
    </row>
    <row r="3798" spans="1:14" x14ac:dyDescent="0.3">
      <c r="A3798" t="s">
        <v>11479</v>
      </c>
      <c r="B3798" t="s">
        <v>29</v>
      </c>
      <c r="C3798" t="s">
        <v>11480</v>
      </c>
      <c r="D3798" t="s">
        <v>11481</v>
      </c>
      <c r="E3798" t="s">
        <v>40</v>
      </c>
      <c r="F3798" s="7">
        <v>1249.2</v>
      </c>
      <c r="G3798" t="s">
        <v>33</v>
      </c>
      <c r="H3798" t="s">
        <v>34</v>
      </c>
      <c r="I3798" t="s">
        <v>11211</v>
      </c>
      <c r="L3798" s="8">
        <v>0</v>
      </c>
      <c r="M3798" t="s">
        <v>36</v>
      </c>
      <c r="N3798" t="str">
        <f>IF(AND(PESQUISA!$B$3&lt;&gt;"",OR(PESQUISA!$B$4="TODAS",B3798=PESQUISA!$B$4),ISNUMBER(SEARCH(PESQUISA!$B$3,D3798))),ROW()-1,"")</f>
        <v/>
      </c>
    </row>
    <row r="3799" spans="1:14" x14ac:dyDescent="0.3">
      <c r="A3799" t="s">
        <v>11482</v>
      </c>
      <c r="B3799" t="s">
        <v>29</v>
      </c>
      <c r="C3799" t="s">
        <v>11483</v>
      </c>
      <c r="D3799" t="s">
        <v>11484</v>
      </c>
      <c r="E3799" t="s">
        <v>40</v>
      </c>
      <c r="F3799" s="7">
        <v>88.11</v>
      </c>
      <c r="G3799" t="s">
        <v>33</v>
      </c>
      <c r="H3799" t="s">
        <v>34</v>
      </c>
      <c r="I3799" t="s">
        <v>11211</v>
      </c>
      <c r="L3799" s="8">
        <v>0</v>
      </c>
      <c r="M3799" t="s">
        <v>36</v>
      </c>
      <c r="N3799" t="str">
        <f>IF(AND(PESQUISA!$B$3&lt;&gt;"",OR(PESQUISA!$B$4="TODAS",B3799=PESQUISA!$B$4),ISNUMBER(SEARCH(PESQUISA!$B$3,D3799))),ROW()-1,"")</f>
        <v/>
      </c>
    </row>
    <row r="3800" spans="1:14" x14ac:dyDescent="0.3">
      <c r="A3800" t="s">
        <v>11485</v>
      </c>
      <c r="B3800" t="s">
        <v>29</v>
      </c>
      <c r="C3800" t="s">
        <v>11486</v>
      </c>
      <c r="D3800" t="s">
        <v>11487</v>
      </c>
      <c r="E3800" t="s">
        <v>40</v>
      </c>
      <c r="G3800" t="s">
        <v>33</v>
      </c>
      <c r="H3800" t="s">
        <v>34</v>
      </c>
      <c r="I3800" t="s">
        <v>11211</v>
      </c>
      <c r="M3800" t="s">
        <v>53</v>
      </c>
      <c r="N3800" t="str">
        <f>IF(AND(PESQUISA!$B$3&lt;&gt;"",OR(PESQUISA!$B$4="TODAS",B3800=PESQUISA!$B$4),ISNUMBER(SEARCH(PESQUISA!$B$3,D3800))),ROW()-1,"")</f>
        <v/>
      </c>
    </row>
    <row r="3801" spans="1:14" x14ac:dyDescent="0.3">
      <c r="A3801" t="s">
        <v>11488</v>
      </c>
      <c r="B3801" t="s">
        <v>29</v>
      </c>
      <c r="C3801" t="s">
        <v>11489</v>
      </c>
      <c r="D3801" t="s">
        <v>11490</v>
      </c>
      <c r="E3801" t="s">
        <v>40</v>
      </c>
      <c r="G3801" t="s">
        <v>33</v>
      </c>
      <c r="H3801" t="s">
        <v>34</v>
      </c>
      <c r="I3801" t="s">
        <v>11211</v>
      </c>
      <c r="M3801" t="s">
        <v>53</v>
      </c>
      <c r="N3801" t="str">
        <f>IF(AND(PESQUISA!$B$3&lt;&gt;"",OR(PESQUISA!$B$4="TODAS",B3801=PESQUISA!$B$4),ISNUMBER(SEARCH(PESQUISA!$B$3,D3801))),ROW()-1,"")</f>
        <v/>
      </c>
    </row>
    <row r="3802" spans="1:14" x14ac:dyDescent="0.3">
      <c r="A3802" t="s">
        <v>11491</v>
      </c>
      <c r="B3802" t="s">
        <v>29</v>
      </c>
      <c r="C3802" t="s">
        <v>11492</v>
      </c>
      <c r="D3802" t="s">
        <v>11493</v>
      </c>
      <c r="E3802" t="s">
        <v>40</v>
      </c>
      <c r="G3802" t="s">
        <v>33</v>
      </c>
      <c r="H3802" t="s">
        <v>34</v>
      </c>
      <c r="I3802" t="s">
        <v>11211</v>
      </c>
      <c r="M3802" t="s">
        <v>53</v>
      </c>
      <c r="N3802" t="str">
        <f>IF(AND(PESQUISA!$B$3&lt;&gt;"",OR(PESQUISA!$B$4="TODAS",B3802=PESQUISA!$B$4),ISNUMBER(SEARCH(PESQUISA!$B$3,D3802))),ROW()-1,"")</f>
        <v/>
      </c>
    </row>
    <row r="3803" spans="1:14" x14ac:dyDescent="0.3">
      <c r="A3803" t="s">
        <v>11494</v>
      </c>
      <c r="B3803" t="s">
        <v>29</v>
      </c>
      <c r="C3803" t="s">
        <v>11495</v>
      </c>
      <c r="D3803" t="s">
        <v>11496</v>
      </c>
      <c r="E3803" t="s">
        <v>40</v>
      </c>
      <c r="F3803" s="7">
        <v>1169.06</v>
      </c>
      <c r="G3803" t="s">
        <v>33</v>
      </c>
      <c r="H3803" t="s">
        <v>34</v>
      </c>
      <c r="I3803" t="s">
        <v>11211</v>
      </c>
      <c r="L3803" s="8">
        <v>0</v>
      </c>
      <c r="M3803" t="s">
        <v>36</v>
      </c>
      <c r="N3803" t="str">
        <f>IF(AND(PESQUISA!$B$3&lt;&gt;"",OR(PESQUISA!$B$4="TODAS",B3803=PESQUISA!$B$4),ISNUMBER(SEARCH(PESQUISA!$B$3,D3803))),ROW()-1,"")</f>
        <v/>
      </c>
    </row>
    <row r="3804" spans="1:14" x14ac:dyDescent="0.3">
      <c r="A3804" t="s">
        <v>11497</v>
      </c>
      <c r="B3804" t="s">
        <v>29</v>
      </c>
      <c r="C3804" t="s">
        <v>11498</v>
      </c>
      <c r="D3804" t="s">
        <v>11499</v>
      </c>
      <c r="E3804" t="s">
        <v>40</v>
      </c>
      <c r="F3804" s="7">
        <v>811.08</v>
      </c>
      <c r="G3804" t="s">
        <v>33</v>
      </c>
      <c r="H3804" t="s">
        <v>34</v>
      </c>
      <c r="I3804" t="s">
        <v>11211</v>
      </c>
      <c r="L3804" s="8">
        <v>0</v>
      </c>
      <c r="M3804" t="s">
        <v>36</v>
      </c>
      <c r="N3804" t="str">
        <f>IF(AND(PESQUISA!$B$3&lt;&gt;"",OR(PESQUISA!$B$4="TODAS",B3804=PESQUISA!$B$4),ISNUMBER(SEARCH(PESQUISA!$B$3,D3804))),ROW()-1,"")</f>
        <v/>
      </c>
    </row>
    <row r="3805" spans="1:14" x14ac:dyDescent="0.3">
      <c r="A3805" t="s">
        <v>11500</v>
      </c>
      <c r="B3805" t="s">
        <v>29</v>
      </c>
      <c r="C3805" t="s">
        <v>11501</v>
      </c>
      <c r="D3805" t="s">
        <v>11502</v>
      </c>
      <c r="E3805" t="s">
        <v>40</v>
      </c>
      <c r="F3805" s="7">
        <v>817.81</v>
      </c>
      <c r="G3805" t="s">
        <v>33</v>
      </c>
      <c r="H3805" t="s">
        <v>34</v>
      </c>
      <c r="I3805" t="s">
        <v>11211</v>
      </c>
      <c r="L3805" s="8">
        <v>0</v>
      </c>
      <c r="M3805" t="s">
        <v>36</v>
      </c>
      <c r="N3805" t="str">
        <f>IF(AND(PESQUISA!$B$3&lt;&gt;"",OR(PESQUISA!$B$4="TODAS",B3805=PESQUISA!$B$4),ISNUMBER(SEARCH(PESQUISA!$B$3,D3805))),ROW()-1,"")</f>
        <v/>
      </c>
    </row>
    <row r="3806" spans="1:14" x14ac:dyDescent="0.3">
      <c r="A3806" t="s">
        <v>11503</v>
      </c>
      <c r="B3806" t="s">
        <v>29</v>
      </c>
      <c r="C3806" t="s">
        <v>11504</v>
      </c>
      <c r="D3806" t="s">
        <v>11505</v>
      </c>
      <c r="E3806" t="s">
        <v>40</v>
      </c>
      <c r="F3806" s="7">
        <v>546.04999999999995</v>
      </c>
      <c r="G3806" t="s">
        <v>33</v>
      </c>
      <c r="H3806" t="s">
        <v>34</v>
      </c>
      <c r="I3806" t="s">
        <v>11211</v>
      </c>
      <c r="L3806" s="8">
        <v>0</v>
      </c>
      <c r="M3806" t="s">
        <v>36</v>
      </c>
      <c r="N3806" t="str">
        <f>IF(AND(PESQUISA!$B$3&lt;&gt;"",OR(PESQUISA!$B$4="TODAS",B3806=PESQUISA!$B$4),ISNUMBER(SEARCH(PESQUISA!$B$3,D3806))),ROW()-1,"")</f>
        <v/>
      </c>
    </row>
    <row r="3807" spans="1:14" x14ac:dyDescent="0.3">
      <c r="A3807" t="s">
        <v>11506</v>
      </c>
      <c r="B3807" t="s">
        <v>29</v>
      </c>
      <c r="C3807" t="s">
        <v>11507</v>
      </c>
      <c r="D3807" t="s">
        <v>11508</v>
      </c>
      <c r="E3807" t="s">
        <v>32</v>
      </c>
      <c r="F3807" s="7">
        <v>463.26</v>
      </c>
      <c r="G3807" t="s">
        <v>33</v>
      </c>
      <c r="H3807" t="s">
        <v>34</v>
      </c>
      <c r="I3807" t="s">
        <v>11211</v>
      </c>
      <c r="L3807" s="8">
        <v>0</v>
      </c>
      <c r="M3807" t="s">
        <v>36</v>
      </c>
      <c r="N3807" t="str">
        <f>IF(AND(PESQUISA!$B$3&lt;&gt;"",OR(PESQUISA!$B$4="TODAS",B3807=PESQUISA!$B$4),ISNUMBER(SEARCH(PESQUISA!$B$3,D3807))),ROW()-1,"")</f>
        <v/>
      </c>
    </row>
    <row r="3808" spans="1:14" x14ac:dyDescent="0.3">
      <c r="A3808" t="s">
        <v>11509</v>
      </c>
      <c r="B3808" t="s">
        <v>29</v>
      </c>
      <c r="C3808" t="s">
        <v>11510</v>
      </c>
      <c r="D3808" t="s">
        <v>11511</v>
      </c>
      <c r="E3808" t="s">
        <v>40</v>
      </c>
      <c r="G3808" t="s">
        <v>33</v>
      </c>
      <c r="H3808" t="s">
        <v>34</v>
      </c>
      <c r="I3808" t="s">
        <v>11211</v>
      </c>
      <c r="M3808" t="s">
        <v>53</v>
      </c>
      <c r="N3808" t="str">
        <f>IF(AND(PESQUISA!$B$3&lt;&gt;"",OR(PESQUISA!$B$4="TODAS",B3808=PESQUISA!$B$4),ISNUMBER(SEARCH(PESQUISA!$B$3,D3808))),ROW()-1,"")</f>
        <v/>
      </c>
    </row>
    <row r="3809" spans="1:14" x14ac:dyDescent="0.3">
      <c r="A3809" t="s">
        <v>11512</v>
      </c>
      <c r="B3809" t="s">
        <v>29</v>
      </c>
      <c r="C3809" t="s">
        <v>11513</v>
      </c>
      <c r="D3809" t="s">
        <v>11514</v>
      </c>
      <c r="E3809" t="s">
        <v>32</v>
      </c>
      <c r="F3809" s="7">
        <v>468.39</v>
      </c>
      <c r="G3809" t="s">
        <v>33</v>
      </c>
      <c r="H3809" t="s">
        <v>34</v>
      </c>
      <c r="I3809" t="s">
        <v>11211</v>
      </c>
      <c r="L3809" s="8">
        <v>0</v>
      </c>
      <c r="M3809" t="s">
        <v>36</v>
      </c>
      <c r="N3809" t="str">
        <f>IF(AND(PESQUISA!$B$3&lt;&gt;"",OR(PESQUISA!$B$4="TODAS",B3809=PESQUISA!$B$4),ISNUMBER(SEARCH(PESQUISA!$B$3,D3809))),ROW()-1,"")</f>
        <v/>
      </c>
    </row>
    <row r="3810" spans="1:14" x14ac:dyDescent="0.3">
      <c r="A3810" t="s">
        <v>11515</v>
      </c>
      <c r="B3810" t="s">
        <v>29</v>
      </c>
      <c r="C3810" t="s">
        <v>11516</v>
      </c>
      <c r="D3810" t="s">
        <v>11517</v>
      </c>
      <c r="E3810" t="s">
        <v>40</v>
      </c>
      <c r="F3810" s="7">
        <v>969.37</v>
      </c>
      <c r="G3810" t="s">
        <v>33</v>
      </c>
      <c r="H3810" t="s">
        <v>34</v>
      </c>
      <c r="I3810" t="s">
        <v>11211</v>
      </c>
      <c r="L3810" s="8">
        <v>0</v>
      </c>
      <c r="M3810" t="s">
        <v>36</v>
      </c>
      <c r="N3810" t="str">
        <f>IF(AND(PESQUISA!$B$3&lt;&gt;"",OR(PESQUISA!$B$4="TODAS",B3810=PESQUISA!$B$4),ISNUMBER(SEARCH(PESQUISA!$B$3,D3810))),ROW()-1,"")</f>
        <v/>
      </c>
    </row>
    <row r="3811" spans="1:14" x14ac:dyDescent="0.3">
      <c r="A3811" t="s">
        <v>11518</v>
      </c>
      <c r="B3811" t="s">
        <v>29</v>
      </c>
      <c r="C3811" t="s">
        <v>11519</v>
      </c>
      <c r="D3811" t="s">
        <v>11520</v>
      </c>
      <c r="E3811" t="s">
        <v>40</v>
      </c>
      <c r="F3811" s="7">
        <v>429.98</v>
      </c>
      <c r="G3811" t="s">
        <v>33</v>
      </c>
      <c r="H3811" t="s">
        <v>34</v>
      </c>
      <c r="I3811" t="s">
        <v>11211</v>
      </c>
      <c r="L3811" s="8">
        <v>0</v>
      </c>
      <c r="M3811" t="s">
        <v>36</v>
      </c>
      <c r="N3811" t="str">
        <f>IF(AND(PESQUISA!$B$3&lt;&gt;"",OR(PESQUISA!$B$4="TODAS",B3811=PESQUISA!$B$4),ISNUMBER(SEARCH(PESQUISA!$B$3,D3811))),ROW()-1,"")</f>
        <v/>
      </c>
    </row>
    <row r="3812" spans="1:14" x14ac:dyDescent="0.3">
      <c r="A3812" t="s">
        <v>11521</v>
      </c>
      <c r="B3812" t="s">
        <v>29</v>
      </c>
      <c r="C3812" t="s">
        <v>11522</v>
      </c>
      <c r="D3812" t="s">
        <v>11523</v>
      </c>
      <c r="E3812" t="s">
        <v>40</v>
      </c>
      <c r="F3812" s="7">
        <v>458.87</v>
      </c>
      <c r="G3812" t="s">
        <v>33</v>
      </c>
      <c r="H3812" t="s">
        <v>34</v>
      </c>
      <c r="I3812" t="s">
        <v>11211</v>
      </c>
      <c r="L3812" s="8">
        <v>0</v>
      </c>
      <c r="M3812" t="s">
        <v>36</v>
      </c>
      <c r="N3812" t="str">
        <f>IF(AND(PESQUISA!$B$3&lt;&gt;"",OR(PESQUISA!$B$4="TODAS",B3812=PESQUISA!$B$4),ISNUMBER(SEARCH(PESQUISA!$B$3,D3812))),ROW()-1,"")</f>
        <v/>
      </c>
    </row>
    <row r="3813" spans="1:14" x14ac:dyDescent="0.3">
      <c r="A3813" t="s">
        <v>11524</v>
      </c>
      <c r="B3813" t="s">
        <v>29</v>
      </c>
      <c r="C3813" t="s">
        <v>11525</v>
      </c>
      <c r="D3813" t="s">
        <v>11526</v>
      </c>
      <c r="E3813" t="s">
        <v>40</v>
      </c>
      <c r="F3813" s="7">
        <v>501.06</v>
      </c>
      <c r="G3813" t="s">
        <v>33</v>
      </c>
      <c r="H3813" t="s">
        <v>34</v>
      </c>
      <c r="I3813" t="s">
        <v>11211</v>
      </c>
      <c r="L3813" s="8">
        <v>0</v>
      </c>
      <c r="M3813" t="s">
        <v>36</v>
      </c>
      <c r="N3813" t="str">
        <f>IF(AND(PESQUISA!$B$3&lt;&gt;"",OR(PESQUISA!$B$4="TODAS",B3813=PESQUISA!$B$4),ISNUMBER(SEARCH(PESQUISA!$B$3,D3813))),ROW()-1,"")</f>
        <v/>
      </c>
    </row>
    <row r="3814" spans="1:14" x14ac:dyDescent="0.3">
      <c r="A3814" t="s">
        <v>11527</v>
      </c>
      <c r="B3814" t="s">
        <v>29</v>
      </c>
      <c r="C3814" t="s">
        <v>11528</v>
      </c>
      <c r="D3814" t="s">
        <v>11529</v>
      </c>
      <c r="E3814" t="s">
        <v>40</v>
      </c>
      <c r="F3814" s="7">
        <v>407.16</v>
      </c>
      <c r="G3814" t="s">
        <v>33</v>
      </c>
      <c r="H3814" t="s">
        <v>34</v>
      </c>
      <c r="I3814" t="s">
        <v>11211</v>
      </c>
      <c r="L3814" s="8">
        <v>0</v>
      </c>
      <c r="M3814" t="s">
        <v>36</v>
      </c>
      <c r="N3814" t="str">
        <f>IF(AND(PESQUISA!$B$3&lt;&gt;"",OR(PESQUISA!$B$4="TODAS",B3814=PESQUISA!$B$4),ISNUMBER(SEARCH(PESQUISA!$B$3,D3814))),ROW()-1,"")</f>
        <v/>
      </c>
    </row>
    <row r="3815" spans="1:14" x14ac:dyDescent="0.3">
      <c r="A3815" t="s">
        <v>11530</v>
      </c>
      <c r="B3815" t="s">
        <v>29</v>
      </c>
      <c r="C3815" t="s">
        <v>11531</v>
      </c>
      <c r="D3815" t="s">
        <v>11532</v>
      </c>
      <c r="E3815" t="s">
        <v>40</v>
      </c>
      <c r="F3815" s="7">
        <v>416.47</v>
      </c>
      <c r="G3815" t="s">
        <v>33</v>
      </c>
      <c r="H3815" t="s">
        <v>34</v>
      </c>
      <c r="I3815" t="s">
        <v>11211</v>
      </c>
      <c r="L3815" s="8">
        <v>0</v>
      </c>
      <c r="M3815" t="s">
        <v>36</v>
      </c>
      <c r="N3815" t="str">
        <f>IF(AND(PESQUISA!$B$3&lt;&gt;"",OR(PESQUISA!$B$4="TODAS",B3815=PESQUISA!$B$4),ISNUMBER(SEARCH(PESQUISA!$B$3,D3815))),ROW()-1,"")</f>
        <v/>
      </c>
    </row>
    <row r="3816" spans="1:14" x14ac:dyDescent="0.3">
      <c r="A3816" t="s">
        <v>11533</v>
      </c>
      <c r="B3816" t="s">
        <v>29</v>
      </c>
      <c r="C3816" t="s">
        <v>11534</v>
      </c>
      <c r="D3816" t="s">
        <v>11535</v>
      </c>
      <c r="E3816" t="s">
        <v>40</v>
      </c>
      <c r="F3816" s="7">
        <v>444.35</v>
      </c>
      <c r="G3816" t="s">
        <v>33</v>
      </c>
      <c r="H3816" t="s">
        <v>34</v>
      </c>
      <c r="I3816" t="s">
        <v>11211</v>
      </c>
      <c r="L3816" s="8">
        <v>0</v>
      </c>
      <c r="M3816" t="s">
        <v>36</v>
      </c>
      <c r="N3816" t="str">
        <f>IF(AND(PESQUISA!$B$3&lt;&gt;"",OR(PESQUISA!$B$4="TODAS",B3816=PESQUISA!$B$4),ISNUMBER(SEARCH(PESQUISA!$B$3,D3816))),ROW()-1,"")</f>
        <v/>
      </c>
    </row>
    <row r="3817" spans="1:14" x14ac:dyDescent="0.3">
      <c r="A3817" t="s">
        <v>11536</v>
      </c>
      <c r="B3817" t="s">
        <v>29</v>
      </c>
      <c r="C3817" t="s">
        <v>11537</v>
      </c>
      <c r="D3817" t="s">
        <v>11538</v>
      </c>
      <c r="E3817" t="s">
        <v>40</v>
      </c>
      <c r="F3817" s="7">
        <v>533.33000000000004</v>
      </c>
      <c r="G3817" t="s">
        <v>33</v>
      </c>
      <c r="H3817" t="s">
        <v>34</v>
      </c>
      <c r="I3817" t="s">
        <v>11211</v>
      </c>
      <c r="L3817" s="8">
        <v>0</v>
      </c>
      <c r="M3817" t="s">
        <v>36</v>
      </c>
      <c r="N3817" t="str">
        <f>IF(AND(PESQUISA!$B$3&lt;&gt;"",OR(PESQUISA!$B$4="TODAS",B3817=PESQUISA!$B$4),ISNUMBER(SEARCH(PESQUISA!$B$3,D3817))),ROW()-1,"")</f>
        <v/>
      </c>
    </row>
    <row r="3818" spans="1:14" x14ac:dyDescent="0.3">
      <c r="A3818" t="s">
        <v>11539</v>
      </c>
      <c r="B3818" t="s">
        <v>29</v>
      </c>
      <c r="C3818" t="s">
        <v>11540</v>
      </c>
      <c r="D3818" t="s">
        <v>11541</v>
      </c>
      <c r="E3818" t="s">
        <v>40</v>
      </c>
      <c r="F3818" s="7">
        <v>741.33</v>
      </c>
      <c r="G3818" t="s">
        <v>33</v>
      </c>
      <c r="H3818" t="s">
        <v>34</v>
      </c>
      <c r="I3818" t="s">
        <v>11211</v>
      </c>
      <c r="L3818" s="8">
        <v>0</v>
      </c>
      <c r="M3818" t="s">
        <v>36</v>
      </c>
      <c r="N3818" t="str">
        <f>IF(AND(PESQUISA!$B$3&lt;&gt;"",OR(PESQUISA!$B$4="TODAS",B3818=PESQUISA!$B$4),ISNUMBER(SEARCH(PESQUISA!$B$3,D3818))),ROW()-1,"")</f>
        <v/>
      </c>
    </row>
    <row r="3819" spans="1:14" x14ac:dyDescent="0.3">
      <c r="A3819" t="s">
        <v>11542</v>
      </c>
      <c r="B3819" t="s">
        <v>29</v>
      </c>
      <c r="C3819" t="s">
        <v>11543</v>
      </c>
      <c r="D3819" t="s">
        <v>11544</v>
      </c>
      <c r="E3819" t="s">
        <v>40</v>
      </c>
      <c r="F3819" s="7">
        <v>419.39</v>
      </c>
      <c r="G3819" t="s">
        <v>33</v>
      </c>
      <c r="H3819" t="s">
        <v>34</v>
      </c>
      <c r="I3819" t="s">
        <v>11211</v>
      </c>
      <c r="L3819" s="8">
        <v>0</v>
      </c>
      <c r="M3819" t="s">
        <v>36</v>
      </c>
      <c r="N3819" t="str">
        <f>IF(AND(PESQUISA!$B$3&lt;&gt;"",OR(PESQUISA!$B$4="TODAS",B3819=PESQUISA!$B$4),ISNUMBER(SEARCH(PESQUISA!$B$3,D3819))),ROW()-1,"")</f>
        <v/>
      </c>
    </row>
    <row r="3820" spans="1:14" x14ac:dyDescent="0.3">
      <c r="A3820" t="s">
        <v>11545</v>
      </c>
      <c r="B3820" t="s">
        <v>29</v>
      </c>
      <c r="C3820" t="s">
        <v>11546</v>
      </c>
      <c r="D3820" t="s">
        <v>11547</v>
      </c>
      <c r="E3820" t="s">
        <v>40</v>
      </c>
      <c r="F3820" s="7">
        <v>429.28</v>
      </c>
      <c r="G3820" t="s">
        <v>33</v>
      </c>
      <c r="H3820" t="s">
        <v>34</v>
      </c>
      <c r="I3820" t="s">
        <v>11211</v>
      </c>
      <c r="L3820" s="8">
        <v>0</v>
      </c>
      <c r="M3820" t="s">
        <v>36</v>
      </c>
      <c r="N3820" t="str">
        <f>IF(AND(PESQUISA!$B$3&lt;&gt;"",OR(PESQUISA!$B$4="TODAS",B3820=PESQUISA!$B$4),ISNUMBER(SEARCH(PESQUISA!$B$3,D3820))),ROW()-1,"")</f>
        <v/>
      </c>
    </row>
    <row r="3821" spans="1:14" x14ac:dyDescent="0.3">
      <c r="A3821" t="s">
        <v>11548</v>
      </c>
      <c r="B3821" t="s">
        <v>29</v>
      </c>
      <c r="C3821" t="s">
        <v>11549</v>
      </c>
      <c r="D3821" t="s">
        <v>11550</v>
      </c>
      <c r="E3821" t="s">
        <v>40</v>
      </c>
      <c r="F3821" s="7">
        <v>494</v>
      </c>
      <c r="G3821" t="s">
        <v>33</v>
      </c>
      <c r="H3821" t="s">
        <v>34</v>
      </c>
      <c r="I3821" t="s">
        <v>11211</v>
      </c>
      <c r="L3821" s="8">
        <v>0</v>
      </c>
      <c r="M3821" t="s">
        <v>36</v>
      </c>
      <c r="N3821" t="str">
        <f>IF(AND(PESQUISA!$B$3&lt;&gt;"",OR(PESQUISA!$B$4="TODAS",B3821=PESQUISA!$B$4),ISNUMBER(SEARCH(PESQUISA!$B$3,D3821))),ROW()-1,"")</f>
        <v/>
      </c>
    </row>
    <row r="3822" spans="1:14" x14ac:dyDescent="0.3">
      <c r="A3822" t="s">
        <v>11551</v>
      </c>
      <c r="B3822" t="s">
        <v>29</v>
      </c>
      <c r="C3822" t="s">
        <v>11552</v>
      </c>
      <c r="D3822" t="s">
        <v>11553</v>
      </c>
      <c r="E3822" t="s">
        <v>40</v>
      </c>
      <c r="F3822" s="7">
        <v>544.16999999999996</v>
      </c>
      <c r="G3822" t="s">
        <v>33</v>
      </c>
      <c r="H3822" t="s">
        <v>34</v>
      </c>
      <c r="I3822" t="s">
        <v>11211</v>
      </c>
      <c r="L3822" s="8">
        <v>0</v>
      </c>
      <c r="M3822" t="s">
        <v>36</v>
      </c>
      <c r="N3822" t="str">
        <f>IF(AND(PESQUISA!$B$3&lt;&gt;"",OR(PESQUISA!$B$4="TODAS",B3822=PESQUISA!$B$4),ISNUMBER(SEARCH(PESQUISA!$B$3,D3822))),ROW()-1,"")</f>
        <v/>
      </c>
    </row>
    <row r="3823" spans="1:14" x14ac:dyDescent="0.3">
      <c r="A3823" t="s">
        <v>11554</v>
      </c>
      <c r="B3823" t="s">
        <v>29</v>
      </c>
      <c r="C3823" t="s">
        <v>11555</v>
      </c>
      <c r="D3823" t="s">
        <v>11556</v>
      </c>
      <c r="E3823" t="s">
        <v>40</v>
      </c>
      <c r="F3823" s="7">
        <v>962.33</v>
      </c>
      <c r="G3823" t="s">
        <v>33</v>
      </c>
      <c r="H3823" t="s">
        <v>34</v>
      </c>
      <c r="I3823" t="s">
        <v>11211</v>
      </c>
      <c r="L3823" s="8">
        <v>0.79569999999999996</v>
      </c>
      <c r="M3823" t="s">
        <v>36</v>
      </c>
      <c r="N3823" t="str">
        <f>IF(AND(PESQUISA!$B$3&lt;&gt;"",OR(PESQUISA!$B$4="TODAS",B3823=PESQUISA!$B$4),ISNUMBER(SEARCH(PESQUISA!$B$3,D3823))),ROW()-1,"")</f>
        <v/>
      </c>
    </row>
    <row r="3824" spans="1:14" x14ac:dyDescent="0.3">
      <c r="A3824" t="s">
        <v>11557</v>
      </c>
      <c r="B3824" t="s">
        <v>29</v>
      </c>
      <c r="C3824" t="s">
        <v>11558</v>
      </c>
      <c r="D3824" t="s">
        <v>11559</v>
      </c>
      <c r="E3824" t="s">
        <v>40</v>
      </c>
      <c r="F3824" s="7">
        <v>820.11</v>
      </c>
      <c r="G3824" t="s">
        <v>33</v>
      </c>
      <c r="H3824" t="s">
        <v>34</v>
      </c>
      <c r="I3824" t="s">
        <v>11211</v>
      </c>
      <c r="L3824" s="8">
        <v>0</v>
      </c>
      <c r="M3824" t="s">
        <v>36</v>
      </c>
      <c r="N3824" t="str">
        <f>IF(AND(PESQUISA!$B$3&lt;&gt;"",OR(PESQUISA!$B$4="TODAS",B3824=PESQUISA!$B$4),ISNUMBER(SEARCH(PESQUISA!$B$3,D3824))),ROW()-1,"")</f>
        <v/>
      </c>
    </row>
    <row r="3825" spans="1:14" x14ac:dyDescent="0.3">
      <c r="A3825" t="s">
        <v>11560</v>
      </c>
      <c r="B3825" t="s">
        <v>29</v>
      </c>
      <c r="C3825" t="s">
        <v>11561</v>
      </c>
      <c r="D3825" t="s">
        <v>11562</v>
      </c>
      <c r="E3825" t="s">
        <v>40</v>
      </c>
      <c r="F3825" s="7">
        <v>1330.06</v>
      </c>
      <c r="G3825" t="s">
        <v>33</v>
      </c>
      <c r="H3825" t="s">
        <v>34</v>
      </c>
      <c r="I3825" t="s">
        <v>11211</v>
      </c>
      <c r="L3825" s="8">
        <v>0.82720000000000005</v>
      </c>
      <c r="M3825" t="s">
        <v>36</v>
      </c>
      <c r="N3825" t="str">
        <f>IF(AND(PESQUISA!$B$3&lt;&gt;"",OR(PESQUISA!$B$4="TODAS",B3825=PESQUISA!$B$4),ISNUMBER(SEARCH(PESQUISA!$B$3,D3825))),ROW()-1,"")</f>
        <v/>
      </c>
    </row>
    <row r="3826" spans="1:14" x14ac:dyDescent="0.3">
      <c r="A3826" t="s">
        <v>11563</v>
      </c>
      <c r="B3826" t="s">
        <v>29</v>
      </c>
      <c r="C3826" t="s">
        <v>11564</v>
      </c>
      <c r="D3826" t="s">
        <v>11565</v>
      </c>
      <c r="E3826" t="s">
        <v>32</v>
      </c>
      <c r="F3826" s="7">
        <v>673.32</v>
      </c>
      <c r="G3826" t="s">
        <v>33</v>
      </c>
      <c r="H3826" t="s">
        <v>34</v>
      </c>
      <c r="I3826" t="s">
        <v>11211</v>
      </c>
      <c r="L3826" s="8">
        <v>0</v>
      </c>
      <c r="M3826" t="s">
        <v>36</v>
      </c>
      <c r="N3826" t="str">
        <f>IF(AND(PESQUISA!$B$3&lt;&gt;"",OR(PESQUISA!$B$4="TODAS",B3826=PESQUISA!$B$4),ISNUMBER(SEARCH(PESQUISA!$B$3,D3826))),ROW()-1,"")</f>
        <v/>
      </c>
    </row>
    <row r="3827" spans="1:14" x14ac:dyDescent="0.3">
      <c r="A3827" t="s">
        <v>11566</v>
      </c>
      <c r="B3827" t="s">
        <v>29</v>
      </c>
      <c r="C3827" t="s">
        <v>11567</v>
      </c>
      <c r="D3827" t="s">
        <v>11568</v>
      </c>
      <c r="E3827" t="s">
        <v>40</v>
      </c>
      <c r="F3827" s="7">
        <v>545.69000000000005</v>
      </c>
      <c r="G3827" t="s">
        <v>33</v>
      </c>
      <c r="H3827" t="s">
        <v>34</v>
      </c>
      <c r="I3827" t="s">
        <v>11211</v>
      </c>
      <c r="L3827" s="8">
        <v>0</v>
      </c>
      <c r="M3827" t="s">
        <v>36</v>
      </c>
      <c r="N3827" t="str">
        <f>IF(AND(PESQUISA!$B$3&lt;&gt;"",OR(PESQUISA!$B$4="TODAS",B3827=PESQUISA!$B$4),ISNUMBER(SEARCH(PESQUISA!$B$3,D3827))),ROW()-1,"")</f>
        <v/>
      </c>
    </row>
    <row r="3828" spans="1:14" x14ac:dyDescent="0.3">
      <c r="A3828" t="s">
        <v>11569</v>
      </c>
      <c r="B3828" t="s">
        <v>29</v>
      </c>
      <c r="C3828" t="s">
        <v>11570</v>
      </c>
      <c r="D3828" t="s">
        <v>11571</v>
      </c>
      <c r="E3828" t="s">
        <v>40</v>
      </c>
      <c r="F3828" s="7">
        <v>503.48</v>
      </c>
      <c r="G3828" t="s">
        <v>33</v>
      </c>
      <c r="H3828" t="s">
        <v>34</v>
      </c>
      <c r="I3828" t="s">
        <v>11211</v>
      </c>
      <c r="L3828" s="8">
        <v>0</v>
      </c>
      <c r="M3828" t="s">
        <v>36</v>
      </c>
      <c r="N3828" t="str">
        <f>IF(AND(PESQUISA!$B$3&lt;&gt;"",OR(PESQUISA!$B$4="TODAS",B3828=PESQUISA!$B$4),ISNUMBER(SEARCH(PESQUISA!$B$3,D3828))),ROW()-1,"")</f>
        <v/>
      </c>
    </row>
    <row r="3829" spans="1:14" x14ac:dyDescent="0.3">
      <c r="A3829" t="s">
        <v>11572</v>
      </c>
      <c r="B3829" t="s">
        <v>29</v>
      </c>
      <c r="C3829" t="s">
        <v>11573</v>
      </c>
      <c r="D3829" t="s">
        <v>11574</v>
      </c>
      <c r="E3829" t="s">
        <v>40</v>
      </c>
      <c r="F3829" s="7">
        <v>921.69</v>
      </c>
      <c r="G3829" t="s">
        <v>33</v>
      </c>
      <c r="H3829" t="s">
        <v>34</v>
      </c>
      <c r="I3829" t="s">
        <v>11211</v>
      </c>
      <c r="L3829" s="8">
        <v>0</v>
      </c>
      <c r="M3829" t="s">
        <v>36</v>
      </c>
      <c r="N3829" t="str">
        <f>IF(AND(PESQUISA!$B$3&lt;&gt;"",OR(PESQUISA!$B$4="TODAS",B3829=PESQUISA!$B$4),ISNUMBER(SEARCH(PESQUISA!$B$3,D3829))),ROW()-1,"")</f>
        <v/>
      </c>
    </row>
    <row r="3830" spans="1:14" x14ac:dyDescent="0.3">
      <c r="A3830" t="s">
        <v>11575</v>
      </c>
      <c r="B3830" t="s">
        <v>29</v>
      </c>
      <c r="C3830" t="s">
        <v>11576</v>
      </c>
      <c r="D3830" t="s">
        <v>11577</v>
      </c>
      <c r="E3830" t="s">
        <v>40</v>
      </c>
      <c r="F3830" s="7">
        <v>949.83</v>
      </c>
      <c r="G3830" t="s">
        <v>33</v>
      </c>
      <c r="H3830" t="s">
        <v>34</v>
      </c>
      <c r="I3830" t="s">
        <v>11211</v>
      </c>
      <c r="L3830" s="8">
        <v>0</v>
      </c>
      <c r="M3830" t="s">
        <v>36</v>
      </c>
      <c r="N3830" t="str">
        <f>IF(AND(PESQUISA!$B$3&lt;&gt;"",OR(PESQUISA!$B$4="TODAS",B3830=PESQUISA!$B$4),ISNUMBER(SEARCH(PESQUISA!$B$3,D3830))),ROW()-1,"")</f>
        <v/>
      </c>
    </row>
    <row r="3831" spans="1:14" x14ac:dyDescent="0.3">
      <c r="A3831" t="s">
        <v>11578</v>
      </c>
      <c r="B3831" t="s">
        <v>29</v>
      </c>
      <c r="C3831" t="s">
        <v>11579</v>
      </c>
      <c r="D3831" t="s">
        <v>11580</v>
      </c>
      <c r="E3831" t="s">
        <v>40</v>
      </c>
      <c r="F3831" s="7">
        <v>1115.6600000000001</v>
      </c>
      <c r="G3831" t="s">
        <v>33</v>
      </c>
      <c r="H3831" t="s">
        <v>34</v>
      </c>
      <c r="I3831" t="s">
        <v>11211</v>
      </c>
      <c r="L3831" s="8">
        <v>0</v>
      </c>
      <c r="M3831" t="s">
        <v>36</v>
      </c>
      <c r="N3831" t="str">
        <f>IF(AND(PESQUISA!$B$3&lt;&gt;"",OR(PESQUISA!$B$4="TODAS",B3831=PESQUISA!$B$4),ISNUMBER(SEARCH(PESQUISA!$B$3,D3831))),ROW()-1,"")</f>
        <v/>
      </c>
    </row>
    <row r="3832" spans="1:14" x14ac:dyDescent="0.3">
      <c r="A3832" t="s">
        <v>11581</v>
      </c>
      <c r="B3832" t="s">
        <v>29</v>
      </c>
      <c r="C3832" t="s">
        <v>11582</v>
      </c>
      <c r="D3832" t="s">
        <v>11583</v>
      </c>
      <c r="E3832" t="s">
        <v>40</v>
      </c>
      <c r="F3832" s="7">
        <v>37.380000000000003</v>
      </c>
      <c r="G3832" t="s">
        <v>33</v>
      </c>
      <c r="H3832" t="s">
        <v>34</v>
      </c>
      <c r="I3832" t="s">
        <v>11211</v>
      </c>
      <c r="L3832" s="8">
        <v>0</v>
      </c>
      <c r="M3832" t="s">
        <v>36</v>
      </c>
      <c r="N3832" t="str">
        <f>IF(AND(PESQUISA!$B$3&lt;&gt;"",OR(PESQUISA!$B$4="TODAS",B3832=PESQUISA!$B$4),ISNUMBER(SEARCH(PESQUISA!$B$3,D3832))),ROW()-1,"")</f>
        <v/>
      </c>
    </row>
    <row r="3833" spans="1:14" x14ac:dyDescent="0.3">
      <c r="A3833" t="s">
        <v>11584</v>
      </c>
      <c r="B3833" t="s">
        <v>29</v>
      </c>
      <c r="C3833" t="s">
        <v>11585</v>
      </c>
      <c r="D3833" t="s">
        <v>11586</v>
      </c>
      <c r="E3833" t="s">
        <v>40</v>
      </c>
      <c r="F3833" s="7">
        <v>123.8</v>
      </c>
      <c r="G3833" t="s">
        <v>33</v>
      </c>
      <c r="H3833" t="s">
        <v>34</v>
      </c>
      <c r="I3833" t="s">
        <v>11211</v>
      </c>
      <c r="L3833" s="8">
        <v>0</v>
      </c>
      <c r="M3833" t="s">
        <v>36</v>
      </c>
      <c r="N3833" t="str">
        <f>IF(AND(PESQUISA!$B$3&lt;&gt;"",OR(PESQUISA!$B$4="TODAS",B3833=PESQUISA!$B$4),ISNUMBER(SEARCH(PESQUISA!$B$3,D3833))),ROW()-1,"")</f>
        <v/>
      </c>
    </row>
    <row r="3834" spans="1:14" x14ac:dyDescent="0.3">
      <c r="A3834" t="s">
        <v>11587</v>
      </c>
      <c r="B3834" t="s">
        <v>29</v>
      </c>
      <c r="C3834" t="s">
        <v>11588</v>
      </c>
      <c r="D3834" t="s">
        <v>11589</v>
      </c>
      <c r="E3834" t="s">
        <v>40</v>
      </c>
      <c r="F3834" s="7">
        <v>87.85</v>
      </c>
      <c r="G3834" t="s">
        <v>33</v>
      </c>
      <c r="H3834" t="s">
        <v>34</v>
      </c>
      <c r="I3834" t="s">
        <v>11211</v>
      </c>
      <c r="L3834" s="8">
        <v>0</v>
      </c>
      <c r="M3834" t="s">
        <v>36</v>
      </c>
      <c r="N3834" t="str">
        <f>IF(AND(PESQUISA!$B$3&lt;&gt;"",OR(PESQUISA!$B$4="TODAS",B3834=PESQUISA!$B$4),ISNUMBER(SEARCH(PESQUISA!$B$3,D3834))),ROW()-1,"")</f>
        <v/>
      </c>
    </row>
    <row r="3835" spans="1:14" x14ac:dyDescent="0.3">
      <c r="A3835" t="s">
        <v>11590</v>
      </c>
      <c r="B3835" t="s">
        <v>29</v>
      </c>
      <c r="C3835" t="s">
        <v>11591</v>
      </c>
      <c r="D3835" t="s">
        <v>11592</v>
      </c>
      <c r="E3835" t="s">
        <v>40</v>
      </c>
      <c r="F3835" s="7">
        <v>97.46</v>
      </c>
      <c r="G3835" t="s">
        <v>33</v>
      </c>
      <c r="H3835" t="s">
        <v>34</v>
      </c>
      <c r="I3835" t="s">
        <v>11211</v>
      </c>
      <c r="L3835" s="8">
        <v>0</v>
      </c>
      <c r="M3835" t="s">
        <v>36</v>
      </c>
      <c r="N3835" t="str">
        <f>IF(AND(PESQUISA!$B$3&lt;&gt;"",OR(PESQUISA!$B$4="TODAS",B3835=PESQUISA!$B$4),ISNUMBER(SEARCH(PESQUISA!$B$3,D3835))),ROW()-1,"")</f>
        <v/>
      </c>
    </row>
    <row r="3836" spans="1:14" x14ac:dyDescent="0.3">
      <c r="A3836" t="s">
        <v>11593</v>
      </c>
      <c r="B3836" t="s">
        <v>29</v>
      </c>
      <c r="C3836" t="s">
        <v>11594</v>
      </c>
      <c r="D3836" t="s">
        <v>11595</v>
      </c>
      <c r="E3836" t="s">
        <v>40</v>
      </c>
      <c r="F3836" s="7">
        <v>107.06</v>
      </c>
      <c r="G3836" t="s">
        <v>33</v>
      </c>
      <c r="H3836" t="s">
        <v>34</v>
      </c>
      <c r="I3836" t="s">
        <v>11211</v>
      </c>
      <c r="L3836" s="8">
        <v>0</v>
      </c>
      <c r="M3836" t="s">
        <v>36</v>
      </c>
      <c r="N3836" t="str">
        <f>IF(AND(PESQUISA!$B$3&lt;&gt;"",OR(PESQUISA!$B$4="TODAS",B3836=PESQUISA!$B$4),ISNUMBER(SEARCH(PESQUISA!$B$3,D3836))),ROW()-1,"")</f>
        <v/>
      </c>
    </row>
    <row r="3837" spans="1:14" x14ac:dyDescent="0.3">
      <c r="A3837" t="s">
        <v>11596</v>
      </c>
      <c r="B3837" t="s">
        <v>29</v>
      </c>
      <c r="C3837" t="s">
        <v>11597</v>
      </c>
      <c r="D3837" t="s">
        <v>11598</v>
      </c>
      <c r="E3837" t="s">
        <v>40</v>
      </c>
      <c r="F3837" s="7">
        <v>116.65</v>
      </c>
      <c r="G3837" t="s">
        <v>33</v>
      </c>
      <c r="H3837" t="s">
        <v>34</v>
      </c>
      <c r="I3837" t="s">
        <v>11211</v>
      </c>
      <c r="L3837" s="8">
        <v>0</v>
      </c>
      <c r="M3837" t="s">
        <v>36</v>
      </c>
      <c r="N3837" t="str">
        <f>IF(AND(PESQUISA!$B$3&lt;&gt;"",OR(PESQUISA!$B$4="TODAS",B3837=PESQUISA!$B$4),ISNUMBER(SEARCH(PESQUISA!$B$3,D3837))),ROW()-1,"")</f>
        <v/>
      </c>
    </row>
    <row r="3838" spans="1:14" x14ac:dyDescent="0.3">
      <c r="A3838" t="s">
        <v>11599</v>
      </c>
      <c r="B3838" t="s">
        <v>29</v>
      </c>
      <c r="C3838" t="s">
        <v>11600</v>
      </c>
      <c r="D3838" t="s">
        <v>11601</v>
      </c>
      <c r="E3838" t="s">
        <v>40</v>
      </c>
      <c r="F3838" s="7">
        <v>140.26</v>
      </c>
      <c r="G3838" t="s">
        <v>33</v>
      </c>
      <c r="H3838" t="s">
        <v>34</v>
      </c>
      <c r="I3838" t="s">
        <v>11211</v>
      </c>
      <c r="L3838" s="8">
        <v>0</v>
      </c>
      <c r="M3838" t="s">
        <v>36</v>
      </c>
      <c r="N3838" t="str">
        <f>IF(AND(PESQUISA!$B$3&lt;&gt;"",OR(PESQUISA!$B$4="TODAS",B3838=PESQUISA!$B$4),ISNUMBER(SEARCH(PESQUISA!$B$3,D3838))),ROW()-1,"")</f>
        <v/>
      </c>
    </row>
    <row r="3839" spans="1:14" x14ac:dyDescent="0.3">
      <c r="A3839" t="s">
        <v>11602</v>
      </c>
      <c r="B3839" t="s">
        <v>29</v>
      </c>
      <c r="C3839" t="s">
        <v>11603</v>
      </c>
      <c r="D3839" t="s">
        <v>11604</v>
      </c>
      <c r="E3839" t="s">
        <v>40</v>
      </c>
      <c r="F3839" s="7">
        <v>84.01</v>
      </c>
      <c r="G3839" t="s">
        <v>33</v>
      </c>
      <c r="H3839" t="s">
        <v>34</v>
      </c>
      <c r="I3839" t="s">
        <v>11211</v>
      </c>
      <c r="L3839" s="8">
        <v>0</v>
      </c>
      <c r="M3839" t="s">
        <v>36</v>
      </c>
      <c r="N3839" t="str">
        <f>IF(AND(PESQUISA!$B$3&lt;&gt;"",OR(PESQUISA!$B$4="TODAS",B3839=PESQUISA!$B$4),ISNUMBER(SEARCH(PESQUISA!$B$3,D3839))),ROW()-1,"")</f>
        <v/>
      </c>
    </row>
    <row r="3840" spans="1:14" x14ac:dyDescent="0.3">
      <c r="A3840" t="s">
        <v>11605</v>
      </c>
      <c r="B3840" t="s">
        <v>29</v>
      </c>
      <c r="C3840" t="s">
        <v>11606</v>
      </c>
      <c r="D3840" t="s">
        <v>11607</v>
      </c>
      <c r="E3840" t="s">
        <v>60</v>
      </c>
      <c r="F3840" s="7">
        <v>69.5</v>
      </c>
      <c r="G3840" t="s">
        <v>33</v>
      </c>
      <c r="H3840" t="s">
        <v>34</v>
      </c>
      <c r="I3840" t="s">
        <v>11608</v>
      </c>
      <c r="L3840" s="8">
        <v>0</v>
      </c>
      <c r="M3840" t="s">
        <v>36</v>
      </c>
      <c r="N3840" t="str">
        <f>IF(AND(PESQUISA!$B$3&lt;&gt;"",OR(PESQUISA!$B$4="TODAS",B3840=PESQUISA!$B$4),ISNUMBER(SEARCH(PESQUISA!$B$3,D3840))),ROW()-1,"")</f>
        <v/>
      </c>
    </row>
    <row r="3841" spans="1:14" x14ac:dyDescent="0.3">
      <c r="A3841" t="s">
        <v>11609</v>
      </c>
      <c r="B3841" t="s">
        <v>29</v>
      </c>
      <c r="C3841" t="s">
        <v>11610</v>
      </c>
      <c r="D3841" t="s">
        <v>11611</v>
      </c>
      <c r="E3841" t="s">
        <v>60</v>
      </c>
      <c r="F3841" s="7">
        <v>99.48</v>
      </c>
      <c r="G3841" t="s">
        <v>33</v>
      </c>
      <c r="H3841" t="s">
        <v>34</v>
      </c>
      <c r="I3841" t="s">
        <v>11608</v>
      </c>
      <c r="L3841" s="8">
        <v>0</v>
      </c>
      <c r="M3841" t="s">
        <v>36</v>
      </c>
      <c r="N3841" t="str">
        <f>IF(AND(PESQUISA!$B$3&lt;&gt;"",OR(PESQUISA!$B$4="TODAS",B3841=PESQUISA!$B$4),ISNUMBER(SEARCH(PESQUISA!$B$3,D3841))),ROW()-1,"")</f>
        <v/>
      </c>
    </row>
    <row r="3842" spans="1:14" x14ac:dyDescent="0.3">
      <c r="A3842" t="s">
        <v>11612</v>
      </c>
      <c r="B3842" t="s">
        <v>29</v>
      </c>
      <c r="C3842" t="s">
        <v>11613</v>
      </c>
      <c r="D3842" t="s">
        <v>11614</v>
      </c>
      <c r="E3842" t="s">
        <v>60</v>
      </c>
      <c r="F3842" s="7">
        <v>136.12</v>
      </c>
      <c r="G3842" t="s">
        <v>33</v>
      </c>
      <c r="H3842" t="s">
        <v>34</v>
      </c>
      <c r="I3842" t="s">
        <v>11608</v>
      </c>
      <c r="L3842" s="8">
        <v>0</v>
      </c>
      <c r="M3842" t="s">
        <v>36</v>
      </c>
      <c r="N3842" t="str">
        <f>IF(AND(PESQUISA!$B$3&lt;&gt;"",OR(PESQUISA!$B$4="TODAS",B3842=PESQUISA!$B$4),ISNUMBER(SEARCH(PESQUISA!$B$3,D3842))),ROW()-1,"")</f>
        <v/>
      </c>
    </row>
    <row r="3843" spans="1:14" x14ac:dyDescent="0.3">
      <c r="A3843" t="s">
        <v>11615</v>
      </c>
      <c r="B3843" t="s">
        <v>29</v>
      </c>
      <c r="C3843" t="s">
        <v>11616</v>
      </c>
      <c r="D3843" t="s">
        <v>11617</v>
      </c>
      <c r="E3843" t="s">
        <v>60</v>
      </c>
      <c r="F3843" s="7">
        <v>167.41</v>
      </c>
      <c r="G3843" t="s">
        <v>33</v>
      </c>
      <c r="H3843" t="s">
        <v>34</v>
      </c>
      <c r="I3843" t="s">
        <v>11608</v>
      </c>
      <c r="L3843" s="8">
        <v>2.7000000000000001E-3</v>
      </c>
      <c r="M3843" t="s">
        <v>36</v>
      </c>
      <c r="N3843" t="str">
        <f>IF(AND(PESQUISA!$B$3&lt;&gt;"",OR(PESQUISA!$B$4="TODAS",B3843=PESQUISA!$B$4),ISNUMBER(SEARCH(PESQUISA!$B$3,D3843))),ROW()-1,"")</f>
        <v/>
      </c>
    </row>
    <row r="3844" spans="1:14" x14ac:dyDescent="0.3">
      <c r="A3844" t="s">
        <v>11618</v>
      </c>
      <c r="B3844" t="s">
        <v>29</v>
      </c>
      <c r="C3844" t="s">
        <v>11619</v>
      </c>
      <c r="D3844" t="s">
        <v>11620</v>
      </c>
      <c r="E3844" t="s">
        <v>60</v>
      </c>
      <c r="G3844" t="s">
        <v>33</v>
      </c>
      <c r="H3844" t="s">
        <v>34</v>
      </c>
      <c r="I3844" t="s">
        <v>11608</v>
      </c>
      <c r="M3844" t="s">
        <v>53</v>
      </c>
      <c r="N3844" t="str">
        <f>IF(AND(PESQUISA!$B$3&lt;&gt;"",OR(PESQUISA!$B$4="TODAS",B3844=PESQUISA!$B$4),ISNUMBER(SEARCH(PESQUISA!$B$3,D3844))),ROW()-1,"")</f>
        <v/>
      </c>
    </row>
    <row r="3845" spans="1:14" x14ac:dyDescent="0.3">
      <c r="A3845" t="s">
        <v>11621</v>
      </c>
      <c r="B3845" t="s">
        <v>29</v>
      </c>
      <c r="C3845" t="s">
        <v>11622</v>
      </c>
      <c r="D3845" t="s">
        <v>11623</v>
      </c>
      <c r="E3845" t="s">
        <v>60</v>
      </c>
      <c r="G3845" t="s">
        <v>33</v>
      </c>
      <c r="H3845" t="s">
        <v>34</v>
      </c>
      <c r="I3845" t="s">
        <v>11608</v>
      </c>
      <c r="M3845" t="s">
        <v>53</v>
      </c>
      <c r="N3845" t="str">
        <f>IF(AND(PESQUISA!$B$3&lt;&gt;"",OR(PESQUISA!$B$4="TODAS",B3845=PESQUISA!$B$4),ISNUMBER(SEARCH(PESQUISA!$B$3,D3845))),ROW()-1,"")</f>
        <v/>
      </c>
    </row>
    <row r="3846" spans="1:14" x14ac:dyDescent="0.3">
      <c r="A3846" t="s">
        <v>11624</v>
      </c>
      <c r="B3846" t="s">
        <v>29</v>
      </c>
      <c r="C3846" t="s">
        <v>11625</v>
      </c>
      <c r="D3846" t="s">
        <v>11626</v>
      </c>
      <c r="E3846" t="s">
        <v>60</v>
      </c>
      <c r="G3846" t="s">
        <v>33</v>
      </c>
      <c r="H3846" t="s">
        <v>34</v>
      </c>
      <c r="I3846" t="s">
        <v>11608</v>
      </c>
      <c r="M3846" t="s">
        <v>53</v>
      </c>
      <c r="N3846" t="str">
        <f>IF(AND(PESQUISA!$B$3&lt;&gt;"",OR(PESQUISA!$B$4="TODAS",B3846=PESQUISA!$B$4),ISNUMBER(SEARCH(PESQUISA!$B$3,D3846))),ROW()-1,"")</f>
        <v/>
      </c>
    </row>
    <row r="3847" spans="1:14" x14ac:dyDescent="0.3">
      <c r="A3847" t="s">
        <v>11627</v>
      </c>
      <c r="B3847" t="s">
        <v>29</v>
      </c>
      <c r="C3847" t="s">
        <v>11628</v>
      </c>
      <c r="D3847" t="s">
        <v>11629</v>
      </c>
      <c r="E3847" t="s">
        <v>60</v>
      </c>
      <c r="G3847" t="s">
        <v>33</v>
      </c>
      <c r="H3847" t="s">
        <v>34</v>
      </c>
      <c r="I3847" t="s">
        <v>11608</v>
      </c>
      <c r="M3847" t="s">
        <v>53</v>
      </c>
      <c r="N3847" t="str">
        <f>IF(AND(PESQUISA!$B$3&lt;&gt;"",OR(PESQUISA!$B$4="TODAS",B3847=PESQUISA!$B$4),ISNUMBER(SEARCH(PESQUISA!$B$3,D3847))),ROW()-1,"")</f>
        <v/>
      </c>
    </row>
    <row r="3848" spans="1:14" x14ac:dyDescent="0.3">
      <c r="A3848" t="s">
        <v>11630</v>
      </c>
      <c r="B3848" t="s">
        <v>29</v>
      </c>
      <c r="C3848" t="s">
        <v>11631</v>
      </c>
      <c r="D3848" t="s">
        <v>11632</v>
      </c>
      <c r="E3848" t="s">
        <v>60</v>
      </c>
      <c r="G3848" t="s">
        <v>33</v>
      </c>
      <c r="H3848" t="s">
        <v>34</v>
      </c>
      <c r="I3848" t="s">
        <v>11608</v>
      </c>
      <c r="M3848" t="s">
        <v>53</v>
      </c>
      <c r="N3848" t="str">
        <f>IF(AND(PESQUISA!$B$3&lt;&gt;"",OR(PESQUISA!$B$4="TODAS",B3848=PESQUISA!$B$4),ISNUMBER(SEARCH(PESQUISA!$B$3,D3848))),ROW()-1,"")</f>
        <v/>
      </c>
    </row>
    <row r="3849" spans="1:14" x14ac:dyDescent="0.3">
      <c r="A3849" t="s">
        <v>11633</v>
      </c>
      <c r="B3849" t="s">
        <v>29</v>
      </c>
      <c r="C3849" t="s">
        <v>11634</v>
      </c>
      <c r="D3849" t="s">
        <v>11635</v>
      </c>
      <c r="E3849" t="s">
        <v>60</v>
      </c>
      <c r="G3849" t="s">
        <v>33</v>
      </c>
      <c r="H3849" t="s">
        <v>34</v>
      </c>
      <c r="I3849" t="s">
        <v>11608</v>
      </c>
      <c r="M3849" t="s">
        <v>53</v>
      </c>
      <c r="N3849" t="str">
        <f>IF(AND(PESQUISA!$B$3&lt;&gt;"",OR(PESQUISA!$B$4="TODAS",B3849=PESQUISA!$B$4),ISNUMBER(SEARCH(PESQUISA!$B$3,D3849))),ROW()-1,"")</f>
        <v/>
      </c>
    </row>
    <row r="3850" spans="1:14" x14ac:dyDescent="0.3">
      <c r="A3850" t="s">
        <v>11636</v>
      </c>
      <c r="B3850" t="s">
        <v>29</v>
      </c>
      <c r="C3850" t="s">
        <v>11637</v>
      </c>
      <c r="D3850" t="s">
        <v>11638</v>
      </c>
      <c r="E3850" t="s">
        <v>60</v>
      </c>
      <c r="G3850" t="s">
        <v>33</v>
      </c>
      <c r="H3850" t="s">
        <v>34</v>
      </c>
      <c r="I3850" t="s">
        <v>11608</v>
      </c>
      <c r="M3850" t="s">
        <v>53</v>
      </c>
      <c r="N3850" t="str">
        <f>IF(AND(PESQUISA!$B$3&lt;&gt;"",OR(PESQUISA!$B$4="TODAS",B3850=PESQUISA!$B$4),ISNUMBER(SEARCH(PESQUISA!$B$3,D3850))),ROW()-1,"")</f>
        <v/>
      </c>
    </row>
    <row r="3851" spans="1:14" x14ac:dyDescent="0.3">
      <c r="A3851" t="s">
        <v>11639</v>
      </c>
      <c r="B3851" t="s">
        <v>29</v>
      </c>
      <c r="C3851" t="s">
        <v>11640</v>
      </c>
      <c r="D3851" t="s">
        <v>11641</v>
      </c>
      <c r="E3851" t="s">
        <v>60</v>
      </c>
      <c r="G3851" t="s">
        <v>33</v>
      </c>
      <c r="H3851" t="s">
        <v>34</v>
      </c>
      <c r="I3851" t="s">
        <v>11608</v>
      </c>
      <c r="M3851" t="s">
        <v>53</v>
      </c>
      <c r="N3851" t="str">
        <f>IF(AND(PESQUISA!$B$3&lt;&gt;"",OR(PESQUISA!$B$4="TODAS",B3851=PESQUISA!$B$4),ISNUMBER(SEARCH(PESQUISA!$B$3,D3851))),ROW()-1,"")</f>
        <v/>
      </c>
    </row>
    <row r="3852" spans="1:14" x14ac:dyDescent="0.3">
      <c r="A3852" t="s">
        <v>11642</v>
      </c>
      <c r="B3852" t="s">
        <v>29</v>
      </c>
      <c r="C3852" t="s">
        <v>11643</v>
      </c>
      <c r="D3852" t="s">
        <v>11644</v>
      </c>
      <c r="E3852" t="s">
        <v>60</v>
      </c>
      <c r="G3852" t="s">
        <v>33</v>
      </c>
      <c r="H3852" t="s">
        <v>34</v>
      </c>
      <c r="I3852" t="s">
        <v>11608</v>
      </c>
      <c r="M3852" t="s">
        <v>53</v>
      </c>
      <c r="N3852" t="str">
        <f>IF(AND(PESQUISA!$B$3&lt;&gt;"",OR(PESQUISA!$B$4="TODAS",B3852=PESQUISA!$B$4),ISNUMBER(SEARCH(PESQUISA!$B$3,D3852))),ROW()-1,"")</f>
        <v/>
      </c>
    </row>
    <row r="3853" spans="1:14" x14ac:dyDescent="0.3">
      <c r="A3853" t="s">
        <v>11645</v>
      </c>
      <c r="B3853" t="s">
        <v>29</v>
      </c>
      <c r="C3853" t="s">
        <v>11646</v>
      </c>
      <c r="D3853" t="s">
        <v>11647</v>
      </c>
      <c r="E3853" t="s">
        <v>60</v>
      </c>
      <c r="G3853" t="s">
        <v>33</v>
      </c>
      <c r="H3853" t="s">
        <v>34</v>
      </c>
      <c r="I3853" t="s">
        <v>11608</v>
      </c>
      <c r="M3853" t="s">
        <v>53</v>
      </c>
      <c r="N3853" t="str">
        <f>IF(AND(PESQUISA!$B$3&lt;&gt;"",OR(PESQUISA!$B$4="TODAS",B3853=PESQUISA!$B$4),ISNUMBER(SEARCH(PESQUISA!$B$3,D3853))),ROW()-1,"")</f>
        <v/>
      </c>
    </row>
    <row r="3854" spans="1:14" x14ac:dyDescent="0.3">
      <c r="A3854" t="s">
        <v>11648</v>
      </c>
      <c r="B3854" t="s">
        <v>29</v>
      </c>
      <c r="C3854" t="s">
        <v>11649</v>
      </c>
      <c r="D3854" t="s">
        <v>11650</v>
      </c>
      <c r="E3854" t="s">
        <v>60</v>
      </c>
      <c r="G3854" t="s">
        <v>33</v>
      </c>
      <c r="H3854" t="s">
        <v>34</v>
      </c>
      <c r="I3854" t="s">
        <v>11608</v>
      </c>
      <c r="M3854" t="s">
        <v>53</v>
      </c>
      <c r="N3854" t="str">
        <f>IF(AND(PESQUISA!$B$3&lt;&gt;"",OR(PESQUISA!$B$4="TODAS",B3854=PESQUISA!$B$4),ISNUMBER(SEARCH(PESQUISA!$B$3,D3854))),ROW()-1,"")</f>
        <v/>
      </c>
    </row>
    <row r="3855" spans="1:14" x14ac:dyDescent="0.3">
      <c r="A3855" t="s">
        <v>11651</v>
      </c>
      <c r="B3855" t="s">
        <v>29</v>
      </c>
      <c r="C3855" t="s">
        <v>11652</v>
      </c>
      <c r="D3855" t="s">
        <v>11653</v>
      </c>
      <c r="E3855" t="s">
        <v>60</v>
      </c>
      <c r="F3855" s="7">
        <v>89.93</v>
      </c>
      <c r="G3855" t="s">
        <v>33</v>
      </c>
      <c r="H3855" t="s">
        <v>34</v>
      </c>
      <c r="I3855" t="s">
        <v>11654</v>
      </c>
      <c r="L3855" s="8">
        <v>0.14319999999999999</v>
      </c>
      <c r="M3855" t="s">
        <v>36</v>
      </c>
      <c r="N3855" t="str">
        <f>IF(AND(PESQUISA!$B$3&lt;&gt;"",OR(PESQUISA!$B$4="TODAS",B3855=PESQUISA!$B$4),ISNUMBER(SEARCH(PESQUISA!$B$3,D3855))),ROW()-1,"")</f>
        <v/>
      </c>
    </row>
    <row r="3856" spans="1:14" x14ac:dyDescent="0.3">
      <c r="A3856" t="s">
        <v>11655</v>
      </c>
      <c r="B3856" t="s">
        <v>29</v>
      </c>
      <c r="C3856" t="s">
        <v>11656</v>
      </c>
      <c r="D3856" t="s">
        <v>11657</v>
      </c>
      <c r="E3856" t="s">
        <v>60</v>
      </c>
      <c r="F3856" s="7">
        <v>95.63</v>
      </c>
      <c r="G3856" t="s">
        <v>33</v>
      </c>
      <c r="H3856" t="s">
        <v>34</v>
      </c>
      <c r="I3856" t="s">
        <v>11654</v>
      </c>
      <c r="L3856" s="8">
        <v>0.13539999999999999</v>
      </c>
      <c r="M3856" t="s">
        <v>36</v>
      </c>
      <c r="N3856" t="str">
        <f>IF(AND(PESQUISA!$B$3&lt;&gt;"",OR(PESQUISA!$B$4="TODAS",B3856=PESQUISA!$B$4),ISNUMBER(SEARCH(PESQUISA!$B$3,D3856))),ROW()-1,"")</f>
        <v/>
      </c>
    </row>
    <row r="3857" spans="1:14" x14ac:dyDescent="0.3">
      <c r="A3857" t="s">
        <v>11658</v>
      </c>
      <c r="B3857" t="s">
        <v>29</v>
      </c>
      <c r="C3857" t="s">
        <v>11659</v>
      </c>
      <c r="D3857" t="s">
        <v>11660</v>
      </c>
      <c r="E3857" t="s">
        <v>60</v>
      </c>
      <c r="F3857" s="7">
        <v>56.98</v>
      </c>
      <c r="G3857" t="s">
        <v>33</v>
      </c>
      <c r="H3857" t="s">
        <v>34</v>
      </c>
      <c r="I3857" t="s">
        <v>11654</v>
      </c>
      <c r="L3857" s="8">
        <v>0.22600000000000001</v>
      </c>
      <c r="M3857" t="s">
        <v>36</v>
      </c>
      <c r="N3857" t="str">
        <f>IF(AND(PESQUISA!$B$3&lt;&gt;"",OR(PESQUISA!$B$4="TODAS",B3857=PESQUISA!$B$4),ISNUMBER(SEARCH(PESQUISA!$B$3,D3857))),ROW()-1,"")</f>
        <v/>
      </c>
    </row>
    <row r="3858" spans="1:14" x14ac:dyDescent="0.3">
      <c r="A3858" t="s">
        <v>11661</v>
      </c>
      <c r="B3858" t="s">
        <v>29</v>
      </c>
      <c r="C3858" t="s">
        <v>11662</v>
      </c>
      <c r="D3858" t="s">
        <v>11663</v>
      </c>
      <c r="E3858" t="s">
        <v>60</v>
      </c>
      <c r="F3858" s="7">
        <v>65.48</v>
      </c>
      <c r="G3858" t="s">
        <v>33</v>
      </c>
      <c r="H3858" t="s">
        <v>34</v>
      </c>
      <c r="I3858" t="s">
        <v>11654</v>
      </c>
      <c r="L3858" s="8">
        <v>0.1978</v>
      </c>
      <c r="M3858" t="s">
        <v>36</v>
      </c>
      <c r="N3858" t="str">
        <f>IF(AND(PESQUISA!$B$3&lt;&gt;"",OR(PESQUISA!$B$4="TODAS",B3858=PESQUISA!$B$4),ISNUMBER(SEARCH(PESQUISA!$B$3,D3858))),ROW()-1,"")</f>
        <v/>
      </c>
    </row>
    <row r="3859" spans="1:14" x14ac:dyDescent="0.3">
      <c r="A3859" t="s">
        <v>11664</v>
      </c>
      <c r="B3859" t="s">
        <v>29</v>
      </c>
      <c r="C3859" t="s">
        <v>11665</v>
      </c>
      <c r="D3859" t="s">
        <v>11666</v>
      </c>
      <c r="E3859" t="s">
        <v>60</v>
      </c>
      <c r="F3859" s="7">
        <v>92.42</v>
      </c>
      <c r="G3859" t="s">
        <v>33</v>
      </c>
      <c r="H3859" t="s">
        <v>34</v>
      </c>
      <c r="I3859" t="s">
        <v>11654</v>
      </c>
      <c r="L3859" s="8">
        <v>0.1394</v>
      </c>
      <c r="M3859" t="s">
        <v>36</v>
      </c>
      <c r="N3859" t="str">
        <f>IF(AND(PESQUISA!$B$3&lt;&gt;"",OR(PESQUISA!$B$4="TODAS",B3859=PESQUISA!$B$4),ISNUMBER(SEARCH(PESQUISA!$B$3,D3859))),ROW()-1,"")</f>
        <v/>
      </c>
    </row>
    <row r="3860" spans="1:14" x14ac:dyDescent="0.3">
      <c r="A3860" t="s">
        <v>11667</v>
      </c>
      <c r="B3860" t="s">
        <v>29</v>
      </c>
      <c r="C3860" t="s">
        <v>11668</v>
      </c>
      <c r="D3860" t="s">
        <v>11669</v>
      </c>
      <c r="E3860" t="s">
        <v>60</v>
      </c>
      <c r="F3860" s="7">
        <v>98.12</v>
      </c>
      <c r="G3860" t="s">
        <v>33</v>
      </c>
      <c r="H3860" t="s">
        <v>34</v>
      </c>
      <c r="I3860" t="s">
        <v>11654</v>
      </c>
      <c r="L3860" s="8">
        <v>0.13200000000000001</v>
      </c>
      <c r="M3860" t="s">
        <v>36</v>
      </c>
      <c r="N3860" t="str">
        <f>IF(AND(PESQUISA!$B$3&lt;&gt;"",OR(PESQUISA!$B$4="TODAS",B3860=PESQUISA!$B$4),ISNUMBER(SEARCH(PESQUISA!$B$3,D3860))),ROW()-1,"")</f>
        <v/>
      </c>
    </row>
    <row r="3861" spans="1:14" x14ac:dyDescent="0.3">
      <c r="A3861" t="s">
        <v>11670</v>
      </c>
      <c r="B3861" t="s">
        <v>29</v>
      </c>
      <c r="C3861" t="s">
        <v>11671</v>
      </c>
      <c r="D3861" t="s">
        <v>11672</v>
      </c>
      <c r="E3861" t="s">
        <v>60</v>
      </c>
      <c r="F3861" s="7">
        <v>59.47</v>
      </c>
      <c r="G3861" t="s">
        <v>33</v>
      </c>
      <c r="H3861" t="s">
        <v>34</v>
      </c>
      <c r="I3861" t="s">
        <v>11654</v>
      </c>
      <c r="L3861" s="8">
        <v>0.21659999999999999</v>
      </c>
      <c r="M3861" t="s">
        <v>36</v>
      </c>
      <c r="N3861" t="str">
        <f>IF(AND(PESQUISA!$B$3&lt;&gt;"",OR(PESQUISA!$B$4="TODAS",B3861=PESQUISA!$B$4),ISNUMBER(SEARCH(PESQUISA!$B$3,D3861))),ROW()-1,"")</f>
        <v/>
      </c>
    </row>
    <row r="3862" spans="1:14" x14ac:dyDescent="0.3">
      <c r="A3862" t="s">
        <v>11673</v>
      </c>
      <c r="B3862" t="s">
        <v>29</v>
      </c>
      <c r="C3862" t="s">
        <v>11674</v>
      </c>
      <c r="D3862" t="s">
        <v>11675</v>
      </c>
      <c r="E3862" t="s">
        <v>60</v>
      </c>
      <c r="F3862" s="7">
        <v>67.97</v>
      </c>
      <c r="G3862" t="s">
        <v>33</v>
      </c>
      <c r="H3862" t="s">
        <v>34</v>
      </c>
      <c r="I3862" t="s">
        <v>11654</v>
      </c>
      <c r="L3862" s="8">
        <v>0.1905</v>
      </c>
      <c r="M3862" t="s">
        <v>36</v>
      </c>
      <c r="N3862" t="str">
        <f>IF(AND(PESQUISA!$B$3&lt;&gt;"",OR(PESQUISA!$B$4="TODAS",B3862=PESQUISA!$B$4),ISNUMBER(SEARCH(PESQUISA!$B$3,D3862))),ROW()-1,"")</f>
        <v/>
      </c>
    </row>
    <row r="3863" spans="1:14" x14ac:dyDescent="0.3">
      <c r="A3863" t="s">
        <v>11676</v>
      </c>
      <c r="B3863" t="s">
        <v>29</v>
      </c>
      <c r="C3863" t="s">
        <v>11677</v>
      </c>
      <c r="D3863" t="s">
        <v>11678</v>
      </c>
      <c r="E3863" t="s">
        <v>60</v>
      </c>
      <c r="F3863" s="7">
        <v>115.21</v>
      </c>
      <c r="G3863" t="s">
        <v>33</v>
      </c>
      <c r="H3863" t="s">
        <v>34</v>
      </c>
      <c r="I3863" t="s">
        <v>11654</v>
      </c>
      <c r="L3863" s="8">
        <v>0.1229</v>
      </c>
      <c r="M3863" t="s">
        <v>36</v>
      </c>
      <c r="N3863" t="str">
        <f>IF(AND(PESQUISA!$B$3&lt;&gt;"",OR(PESQUISA!$B$4="TODAS",B3863=PESQUISA!$B$4),ISNUMBER(SEARCH(PESQUISA!$B$3,D3863))),ROW()-1,"")</f>
        <v/>
      </c>
    </row>
    <row r="3864" spans="1:14" x14ac:dyDescent="0.3">
      <c r="A3864" t="s">
        <v>11679</v>
      </c>
      <c r="B3864" t="s">
        <v>29</v>
      </c>
      <c r="C3864" t="s">
        <v>11680</v>
      </c>
      <c r="D3864" t="s">
        <v>11681</v>
      </c>
      <c r="E3864" t="s">
        <v>60</v>
      </c>
      <c r="F3864" s="7">
        <v>120.51</v>
      </c>
      <c r="G3864" t="s">
        <v>33</v>
      </c>
      <c r="H3864" t="s">
        <v>34</v>
      </c>
      <c r="I3864" t="s">
        <v>11654</v>
      </c>
      <c r="L3864" s="8">
        <v>0.1181</v>
      </c>
      <c r="M3864" t="s">
        <v>36</v>
      </c>
      <c r="N3864" t="str">
        <f>IF(AND(PESQUISA!$B$3&lt;&gt;"",OR(PESQUISA!$B$4="TODAS",B3864=PESQUISA!$B$4),ISNUMBER(SEARCH(PESQUISA!$B$3,D3864))),ROW()-1,"")</f>
        <v/>
      </c>
    </row>
    <row r="3865" spans="1:14" x14ac:dyDescent="0.3">
      <c r="A3865" t="s">
        <v>11682</v>
      </c>
      <c r="B3865" t="s">
        <v>29</v>
      </c>
      <c r="C3865" t="s">
        <v>11683</v>
      </c>
      <c r="D3865" t="s">
        <v>11684</v>
      </c>
      <c r="E3865" t="s">
        <v>60</v>
      </c>
      <c r="F3865" s="7">
        <v>74.69</v>
      </c>
      <c r="G3865" t="s">
        <v>33</v>
      </c>
      <c r="H3865" t="s">
        <v>34</v>
      </c>
      <c r="I3865" t="s">
        <v>11654</v>
      </c>
      <c r="L3865" s="8">
        <v>0.18959999999999999</v>
      </c>
      <c r="M3865" t="s">
        <v>36</v>
      </c>
      <c r="N3865" t="str">
        <f>IF(AND(PESQUISA!$B$3&lt;&gt;"",OR(PESQUISA!$B$4="TODAS",B3865=PESQUISA!$B$4),ISNUMBER(SEARCH(PESQUISA!$B$3,D3865))),ROW()-1,"")</f>
        <v/>
      </c>
    </row>
    <row r="3866" spans="1:14" x14ac:dyDescent="0.3">
      <c r="A3866" t="s">
        <v>11685</v>
      </c>
      <c r="B3866" t="s">
        <v>29</v>
      </c>
      <c r="C3866" t="s">
        <v>11686</v>
      </c>
      <c r="D3866" t="s">
        <v>11687</v>
      </c>
      <c r="E3866" t="s">
        <v>60</v>
      </c>
      <c r="F3866" s="7">
        <v>83.19</v>
      </c>
      <c r="G3866" t="s">
        <v>33</v>
      </c>
      <c r="H3866" t="s">
        <v>34</v>
      </c>
      <c r="I3866" t="s">
        <v>11654</v>
      </c>
      <c r="L3866" s="8">
        <v>0.1711</v>
      </c>
      <c r="M3866" t="s">
        <v>36</v>
      </c>
      <c r="N3866" t="str">
        <f>IF(AND(PESQUISA!$B$3&lt;&gt;"",OR(PESQUISA!$B$4="TODAS",B3866=PESQUISA!$B$4),ISNUMBER(SEARCH(PESQUISA!$B$3,D3866))),ROW()-1,"")</f>
        <v/>
      </c>
    </row>
    <row r="3867" spans="1:14" x14ac:dyDescent="0.3">
      <c r="A3867" t="s">
        <v>11688</v>
      </c>
      <c r="B3867" t="s">
        <v>29</v>
      </c>
      <c r="C3867" t="s">
        <v>11689</v>
      </c>
      <c r="D3867" t="s">
        <v>11690</v>
      </c>
      <c r="E3867" t="s">
        <v>60</v>
      </c>
      <c r="F3867" s="7">
        <v>118.79</v>
      </c>
      <c r="G3867" t="s">
        <v>33</v>
      </c>
      <c r="H3867" t="s">
        <v>34</v>
      </c>
      <c r="I3867" t="s">
        <v>11654</v>
      </c>
      <c r="L3867" s="8">
        <v>0.1192</v>
      </c>
      <c r="M3867" t="s">
        <v>36</v>
      </c>
      <c r="N3867" t="str">
        <f>IF(AND(PESQUISA!$B$3&lt;&gt;"",OR(PESQUISA!$B$4="TODAS",B3867=PESQUISA!$B$4),ISNUMBER(SEARCH(PESQUISA!$B$3,D3867))),ROW()-1,"")</f>
        <v/>
      </c>
    </row>
    <row r="3868" spans="1:14" x14ac:dyDescent="0.3">
      <c r="A3868" t="s">
        <v>11691</v>
      </c>
      <c r="B3868" t="s">
        <v>29</v>
      </c>
      <c r="C3868" t="s">
        <v>11692</v>
      </c>
      <c r="D3868" t="s">
        <v>11693</v>
      </c>
      <c r="E3868" t="s">
        <v>60</v>
      </c>
      <c r="F3868" s="7">
        <v>124.09</v>
      </c>
      <c r="G3868" t="s">
        <v>33</v>
      </c>
      <c r="H3868" t="s">
        <v>34</v>
      </c>
      <c r="I3868" t="s">
        <v>11654</v>
      </c>
      <c r="L3868" s="8">
        <v>0.1147</v>
      </c>
      <c r="M3868" t="s">
        <v>36</v>
      </c>
      <c r="N3868" t="str">
        <f>IF(AND(PESQUISA!$B$3&lt;&gt;"",OR(PESQUISA!$B$4="TODAS",B3868=PESQUISA!$B$4),ISNUMBER(SEARCH(PESQUISA!$B$3,D3868))),ROW()-1,"")</f>
        <v/>
      </c>
    </row>
    <row r="3869" spans="1:14" x14ac:dyDescent="0.3">
      <c r="A3869" t="s">
        <v>11694</v>
      </c>
      <c r="B3869" t="s">
        <v>29</v>
      </c>
      <c r="C3869" t="s">
        <v>11695</v>
      </c>
      <c r="D3869" t="s">
        <v>11696</v>
      </c>
      <c r="E3869" t="s">
        <v>60</v>
      </c>
      <c r="F3869" s="7">
        <v>78.27</v>
      </c>
      <c r="G3869" t="s">
        <v>33</v>
      </c>
      <c r="H3869" t="s">
        <v>34</v>
      </c>
      <c r="I3869" t="s">
        <v>11654</v>
      </c>
      <c r="L3869" s="8">
        <v>0.18090000000000001</v>
      </c>
      <c r="M3869" t="s">
        <v>36</v>
      </c>
      <c r="N3869" t="str">
        <f>IF(AND(PESQUISA!$B$3&lt;&gt;"",OR(PESQUISA!$B$4="TODAS",B3869=PESQUISA!$B$4),ISNUMBER(SEARCH(PESQUISA!$B$3,D3869))),ROW()-1,"")</f>
        <v/>
      </c>
    </row>
    <row r="3870" spans="1:14" x14ac:dyDescent="0.3">
      <c r="A3870" t="s">
        <v>11697</v>
      </c>
      <c r="B3870" t="s">
        <v>29</v>
      </c>
      <c r="C3870" t="s">
        <v>11698</v>
      </c>
      <c r="D3870" t="s">
        <v>11699</v>
      </c>
      <c r="E3870" t="s">
        <v>60</v>
      </c>
      <c r="F3870" s="7">
        <v>86.77</v>
      </c>
      <c r="G3870" t="s">
        <v>33</v>
      </c>
      <c r="H3870" t="s">
        <v>34</v>
      </c>
      <c r="I3870" t="s">
        <v>11654</v>
      </c>
      <c r="L3870" s="8">
        <v>0.16400000000000001</v>
      </c>
      <c r="M3870" t="s">
        <v>36</v>
      </c>
      <c r="N3870" t="str">
        <f>IF(AND(PESQUISA!$B$3&lt;&gt;"",OR(PESQUISA!$B$4="TODAS",B3870=PESQUISA!$B$4),ISNUMBER(SEARCH(PESQUISA!$B$3,D3870))),ROW()-1,"")</f>
        <v/>
      </c>
    </row>
    <row r="3871" spans="1:14" x14ac:dyDescent="0.3">
      <c r="A3871" t="s">
        <v>11700</v>
      </c>
      <c r="B3871" t="s">
        <v>29</v>
      </c>
      <c r="C3871" t="s">
        <v>11701</v>
      </c>
      <c r="D3871" t="s">
        <v>11702</v>
      </c>
      <c r="E3871" t="s">
        <v>60</v>
      </c>
      <c r="F3871" s="7">
        <v>95.09</v>
      </c>
      <c r="G3871" t="s">
        <v>33</v>
      </c>
      <c r="H3871" t="s">
        <v>34</v>
      </c>
      <c r="I3871" t="s">
        <v>11654</v>
      </c>
      <c r="L3871" s="8">
        <v>0.16120000000000001</v>
      </c>
      <c r="M3871" t="s">
        <v>36</v>
      </c>
      <c r="N3871" t="str">
        <f>IF(AND(PESQUISA!$B$3&lt;&gt;"",OR(PESQUISA!$B$4="TODAS",B3871=PESQUISA!$B$4),ISNUMBER(SEARCH(PESQUISA!$B$3,D3871))),ROW()-1,"")</f>
        <v/>
      </c>
    </row>
    <row r="3872" spans="1:14" x14ac:dyDescent="0.3">
      <c r="A3872" t="s">
        <v>11703</v>
      </c>
      <c r="B3872" t="s">
        <v>29</v>
      </c>
      <c r="C3872" t="s">
        <v>11704</v>
      </c>
      <c r="D3872" t="s">
        <v>11705</v>
      </c>
      <c r="E3872" t="s">
        <v>60</v>
      </c>
      <c r="F3872" s="7">
        <v>107.98</v>
      </c>
      <c r="G3872" t="s">
        <v>33</v>
      </c>
      <c r="H3872" t="s">
        <v>34</v>
      </c>
      <c r="I3872" t="s">
        <v>11654</v>
      </c>
      <c r="L3872" s="8">
        <v>0.14249999999999999</v>
      </c>
      <c r="M3872" t="s">
        <v>36</v>
      </c>
      <c r="N3872" t="str">
        <f>IF(AND(PESQUISA!$B$3&lt;&gt;"",OR(PESQUISA!$B$4="TODAS",B3872=PESQUISA!$B$4),ISNUMBER(SEARCH(PESQUISA!$B$3,D3872))),ROW()-1,"")</f>
        <v/>
      </c>
    </row>
    <row r="3873" spans="1:14" x14ac:dyDescent="0.3">
      <c r="A3873" t="s">
        <v>11706</v>
      </c>
      <c r="B3873" t="s">
        <v>29</v>
      </c>
      <c r="C3873" t="s">
        <v>11707</v>
      </c>
      <c r="D3873" t="s">
        <v>11708</v>
      </c>
      <c r="E3873" t="s">
        <v>60</v>
      </c>
      <c r="F3873" s="7">
        <v>99.96</v>
      </c>
      <c r="G3873" t="s">
        <v>33</v>
      </c>
      <c r="H3873" t="s">
        <v>34</v>
      </c>
      <c r="I3873" t="s">
        <v>11654</v>
      </c>
      <c r="L3873" s="8">
        <v>0.15340000000000001</v>
      </c>
      <c r="M3873" t="s">
        <v>36</v>
      </c>
      <c r="N3873" t="str">
        <f>IF(AND(PESQUISA!$B$3&lt;&gt;"",OR(PESQUISA!$B$4="TODAS",B3873=PESQUISA!$B$4),ISNUMBER(SEARCH(PESQUISA!$B$3,D3873))),ROW()-1,"")</f>
        <v/>
      </c>
    </row>
    <row r="3874" spans="1:14" x14ac:dyDescent="0.3">
      <c r="A3874" t="s">
        <v>11709</v>
      </c>
      <c r="B3874" t="s">
        <v>29</v>
      </c>
      <c r="C3874" t="s">
        <v>11710</v>
      </c>
      <c r="D3874" t="s">
        <v>11711</v>
      </c>
      <c r="E3874" t="s">
        <v>60</v>
      </c>
      <c r="F3874" s="7">
        <v>112.85</v>
      </c>
      <c r="G3874" t="s">
        <v>33</v>
      </c>
      <c r="H3874" t="s">
        <v>34</v>
      </c>
      <c r="I3874" t="s">
        <v>11654</v>
      </c>
      <c r="L3874" s="8">
        <v>0.13639999999999999</v>
      </c>
      <c r="M3874" t="s">
        <v>36</v>
      </c>
      <c r="N3874" t="str">
        <f>IF(AND(PESQUISA!$B$3&lt;&gt;"",OR(PESQUISA!$B$4="TODAS",B3874=PESQUISA!$B$4),ISNUMBER(SEARCH(PESQUISA!$B$3,D3874))),ROW()-1,"")</f>
        <v/>
      </c>
    </row>
    <row r="3875" spans="1:14" x14ac:dyDescent="0.3">
      <c r="A3875" t="s">
        <v>11712</v>
      </c>
      <c r="B3875" t="s">
        <v>29</v>
      </c>
      <c r="C3875" t="s">
        <v>11713</v>
      </c>
      <c r="D3875" t="s">
        <v>11714</v>
      </c>
      <c r="E3875" t="s">
        <v>60</v>
      </c>
      <c r="F3875" s="7">
        <v>118.16</v>
      </c>
      <c r="G3875" t="s">
        <v>33</v>
      </c>
      <c r="H3875" t="s">
        <v>34</v>
      </c>
      <c r="I3875" t="s">
        <v>11654</v>
      </c>
      <c r="L3875" s="8">
        <v>0.1386</v>
      </c>
      <c r="M3875" t="s">
        <v>36</v>
      </c>
      <c r="N3875" t="str">
        <f>IF(AND(PESQUISA!$B$3&lt;&gt;"",OR(PESQUISA!$B$4="TODAS",B3875=PESQUISA!$B$4),ISNUMBER(SEARCH(PESQUISA!$B$3,D3875))),ROW()-1,"")</f>
        <v/>
      </c>
    </row>
    <row r="3876" spans="1:14" x14ac:dyDescent="0.3">
      <c r="A3876" t="s">
        <v>11715</v>
      </c>
      <c r="B3876" t="s">
        <v>29</v>
      </c>
      <c r="C3876" t="s">
        <v>11716</v>
      </c>
      <c r="D3876" t="s">
        <v>11717</v>
      </c>
      <c r="E3876" t="s">
        <v>60</v>
      </c>
      <c r="F3876" s="7">
        <v>131.05000000000001</v>
      </c>
      <c r="G3876" t="s">
        <v>33</v>
      </c>
      <c r="H3876" t="s">
        <v>34</v>
      </c>
      <c r="I3876" t="s">
        <v>11654</v>
      </c>
      <c r="L3876" s="8">
        <v>0.12540000000000001</v>
      </c>
      <c r="M3876" t="s">
        <v>36</v>
      </c>
      <c r="N3876" t="str">
        <f>IF(AND(PESQUISA!$B$3&lt;&gt;"",OR(PESQUISA!$B$4="TODAS",B3876=PESQUISA!$B$4),ISNUMBER(SEARCH(PESQUISA!$B$3,D3876))),ROW()-1,"")</f>
        <v/>
      </c>
    </row>
    <row r="3877" spans="1:14" x14ac:dyDescent="0.3">
      <c r="A3877" t="s">
        <v>11718</v>
      </c>
      <c r="B3877" t="s">
        <v>29</v>
      </c>
      <c r="C3877" t="s">
        <v>11719</v>
      </c>
      <c r="D3877" t="s">
        <v>11720</v>
      </c>
      <c r="E3877" t="s">
        <v>60</v>
      </c>
      <c r="F3877" s="7">
        <v>124.52</v>
      </c>
      <c r="G3877" t="s">
        <v>33</v>
      </c>
      <c r="H3877" t="s">
        <v>34</v>
      </c>
      <c r="I3877" t="s">
        <v>11654</v>
      </c>
      <c r="L3877" s="8">
        <v>0.13150000000000001</v>
      </c>
      <c r="M3877" t="s">
        <v>36</v>
      </c>
      <c r="N3877" t="str">
        <f>IF(AND(PESQUISA!$B$3&lt;&gt;"",OR(PESQUISA!$B$4="TODAS",B3877=PESQUISA!$B$4),ISNUMBER(SEARCH(PESQUISA!$B$3,D3877))),ROW()-1,"")</f>
        <v/>
      </c>
    </row>
    <row r="3878" spans="1:14" x14ac:dyDescent="0.3">
      <c r="A3878" t="s">
        <v>11721</v>
      </c>
      <c r="B3878" t="s">
        <v>29</v>
      </c>
      <c r="C3878" t="s">
        <v>11722</v>
      </c>
      <c r="D3878" t="s">
        <v>11723</v>
      </c>
      <c r="E3878" t="s">
        <v>60</v>
      </c>
      <c r="F3878" s="7">
        <v>137.41</v>
      </c>
      <c r="G3878" t="s">
        <v>33</v>
      </c>
      <c r="H3878" t="s">
        <v>34</v>
      </c>
      <c r="I3878" t="s">
        <v>11654</v>
      </c>
      <c r="L3878" s="8">
        <v>0.1196</v>
      </c>
      <c r="M3878" t="s">
        <v>36</v>
      </c>
      <c r="N3878" t="str">
        <f>IF(AND(PESQUISA!$B$3&lt;&gt;"",OR(PESQUISA!$B$4="TODAS",B3878=PESQUISA!$B$4),ISNUMBER(SEARCH(PESQUISA!$B$3,D3878))),ROW()-1,"")</f>
        <v/>
      </c>
    </row>
    <row r="3879" spans="1:14" x14ac:dyDescent="0.3">
      <c r="A3879" t="s">
        <v>11724</v>
      </c>
      <c r="B3879" t="s">
        <v>29</v>
      </c>
      <c r="C3879" t="s">
        <v>11725</v>
      </c>
      <c r="D3879" t="s">
        <v>11726</v>
      </c>
      <c r="E3879" t="s">
        <v>60</v>
      </c>
      <c r="F3879" s="7">
        <v>183.63</v>
      </c>
      <c r="G3879" t="s">
        <v>33</v>
      </c>
      <c r="H3879" t="s">
        <v>34</v>
      </c>
      <c r="I3879" t="s">
        <v>11654</v>
      </c>
      <c r="L3879" s="8">
        <v>9.9599999999999994E-2</v>
      </c>
      <c r="M3879" t="s">
        <v>36</v>
      </c>
      <c r="N3879" t="str">
        <f>IF(AND(PESQUISA!$B$3&lt;&gt;"",OR(PESQUISA!$B$4="TODAS",B3879=PESQUISA!$B$4),ISNUMBER(SEARCH(PESQUISA!$B$3,D3879))),ROW()-1,"")</f>
        <v/>
      </c>
    </row>
    <row r="3880" spans="1:14" x14ac:dyDescent="0.3">
      <c r="A3880" t="s">
        <v>11727</v>
      </c>
      <c r="B3880" t="s">
        <v>29</v>
      </c>
      <c r="C3880" t="s">
        <v>11728</v>
      </c>
      <c r="D3880" t="s">
        <v>11729</v>
      </c>
      <c r="E3880" t="s">
        <v>60</v>
      </c>
      <c r="F3880" s="7">
        <v>201</v>
      </c>
      <c r="G3880" t="s">
        <v>33</v>
      </c>
      <c r="H3880" t="s">
        <v>34</v>
      </c>
      <c r="I3880" t="s">
        <v>11654</v>
      </c>
      <c r="L3880" s="8">
        <v>9.1200000000000003E-2</v>
      </c>
      <c r="M3880" t="s">
        <v>36</v>
      </c>
      <c r="N3880" t="str">
        <f>IF(AND(PESQUISA!$B$3&lt;&gt;"",OR(PESQUISA!$B$4="TODAS",B3880=PESQUISA!$B$4),ISNUMBER(SEARCH(PESQUISA!$B$3,D3880))),ROW()-1,"")</f>
        <v/>
      </c>
    </row>
    <row r="3881" spans="1:14" x14ac:dyDescent="0.3">
      <c r="A3881" t="s">
        <v>11730</v>
      </c>
      <c r="B3881" t="s">
        <v>29</v>
      </c>
      <c r="C3881" t="s">
        <v>11731</v>
      </c>
      <c r="D3881" t="s">
        <v>11732</v>
      </c>
      <c r="E3881" t="s">
        <v>60</v>
      </c>
      <c r="F3881" s="7">
        <v>172.52</v>
      </c>
      <c r="G3881" t="s">
        <v>33</v>
      </c>
      <c r="H3881" t="s">
        <v>34</v>
      </c>
      <c r="I3881" t="s">
        <v>11654</v>
      </c>
      <c r="L3881" s="8">
        <v>0.106</v>
      </c>
      <c r="M3881" t="s">
        <v>36</v>
      </c>
      <c r="N3881" t="str">
        <f>IF(AND(PESQUISA!$B$3&lt;&gt;"",OR(PESQUISA!$B$4="TODAS",B3881=PESQUISA!$B$4),ISNUMBER(SEARCH(PESQUISA!$B$3,D3881))),ROW()-1,"")</f>
        <v/>
      </c>
    </row>
    <row r="3882" spans="1:14" x14ac:dyDescent="0.3">
      <c r="A3882" t="s">
        <v>11733</v>
      </c>
      <c r="B3882" t="s">
        <v>29</v>
      </c>
      <c r="C3882" t="s">
        <v>11734</v>
      </c>
      <c r="D3882" t="s">
        <v>11735</v>
      </c>
      <c r="E3882" t="s">
        <v>60</v>
      </c>
      <c r="F3882" s="7">
        <v>194.99</v>
      </c>
      <c r="G3882" t="s">
        <v>33</v>
      </c>
      <c r="H3882" t="s">
        <v>34</v>
      </c>
      <c r="I3882" t="s">
        <v>11654</v>
      </c>
      <c r="L3882" s="8">
        <v>9.4100000000000003E-2</v>
      </c>
      <c r="M3882" t="s">
        <v>36</v>
      </c>
      <c r="N3882" t="str">
        <f>IF(AND(PESQUISA!$B$3&lt;&gt;"",OR(PESQUISA!$B$4="TODAS",B3882=PESQUISA!$B$4),ISNUMBER(SEARCH(PESQUISA!$B$3,D3882))),ROW()-1,"")</f>
        <v/>
      </c>
    </row>
    <row r="3883" spans="1:14" x14ac:dyDescent="0.3">
      <c r="A3883" t="s">
        <v>11736</v>
      </c>
      <c r="B3883" t="s">
        <v>29</v>
      </c>
      <c r="C3883" t="s">
        <v>11737</v>
      </c>
      <c r="D3883" t="s">
        <v>11738</v>
      </c>
      <c r="E3883" t="s">
        <v>60</v>
      </c>
      <c r="F3883" s="7">
        <v>193.58</v>
      </c>
      <c r="G3883" t="s">
        <v>33</v>
      </c>
      <c r="H3883" t="s">
        <v>34</v>
      </c>
      <c r="I3883" t="s">
        <v>11654</v>
      </c>
      <c r="L3883" s="8">
        <v>9.4500000000000001E-2</v>
      </c>
      <c r="M3883" t="s">
        <v>36</v>
      </c>
      <c r="N3883" t="str">
        <f>IF(AND(PESQUISA!$B$3&lt;&gt;"",OR(PESQUISA!$B$4="TODAS",B3883=PESQUISA!$B$4),ISNUMBER(SEARCH(PESQUISA!$B$3,D3883))),ROW()-1,"")</f>
        <v/>
      </c>
    </row>
    <row r="3884" spans="1:14" x14ac:dyDescent="0.3">
      <c r="A3884" t="s">
        <v>11739</v>
      </c>
      <c r="B3884" t="s">
        <v>29</v>
      </c>
      <c r="C3884" t="s">
        <v>11740</v>
      </c>
      <c r="D3884" t="s">
        <v>11741</v>
      </c>
      <c r="E3884" t="s">
        <v>60</v>
      </c>
      <c r="F3884" s="7">
        <v>210.95</v>
      </c>
      <c r="G3884" t="s">
        <v>33</v>
      </c>
      <c r="H3884" t="s">
        <v>34</v>
      </c>
      <c r="I3884" t="s">
        <v>11654</v>
      </c>
      <c r="L3884" s="8">
        <v>8.6900000000000005E-2</v>
      </c>
      <c r="M3884" t="s">
        <v>36</v>
      </c>
      <c r="N3884" t="str">
        <f>IF(AND(PESQUISA!$B$3&lt;&gt;"",OR(PESQUISA!$B$4="TODAS",B3884=PESQUISA!$B$4),ISNUMBER(SEARCH(PESQUISA!$B$3,D3884))),ROW()-1,"")</f>
        <v/>
      </c>
    </row>
    <row r="3885" spans="1:14" x14ac:dyDescent="0.3">
      <c r="A3885" t="s">
        <v>11742</v>
      </c>
      <c r="B3885" t="s">
        <v>29</v>
      </c>
      <c r="C3885" t="s">
        <v>11743</v>
      </c>
      <c r="D3885" t="s">
        <v>11744</v>
      </c>
      <c r="E3885" t="s">
        <v>60</v>
      </c>
      <c r="F3885" s="7">
        <v>182.47</v>
      </c>
      <c r="G3885" t="s">
        <v>33</v>
      </c>
      <c r="H3885" t="s">
        <v>34</v>
      </c>
      <c r="I3885" t="s">
        <v>11654</v>
      </c>
      <c r="L3885" s="8">
        <v>0.1002</v>
      </c>
      <c r="M3885" t="s">
        <v>36</v>
      </c>
      <c r="N3885" t="str">
        <f>IF(AND(PESQUISA!$B$3&lt;&gt;"",OR(PESQUISA!$B$4="TODAS",B3885=PESQUISA!$B$4),ISNUMBER(SEARCH(PESQUISA!$B$3,D3885))),ROW()-1,"")</f>
        <v/>
      </c>
    </row>
    <row r="3886" spans="1:14" x14ac:dyDescent="0.3">
      <c r="A3886" t="s">
        <v>11745</v>
      </c>
      <c r="B3886" t="s">
        <v>29</v>
      </c>
      <c r="C3886" t="s">
        <v>11746</v>
      </c>
      <c r="D3886" t="s">
        <v>11747</v>
      </c>
      <c r="E3886" t="s">
        <v>60</v>
      </c>
      <c r="F3886" s="7">
        <v>204.94</v>
      </c>
      <c r="G3886" t="s">
        <v>33</v>
      </c>
      <c r="H3886" t="s">
        <v>34</v>
      </c>
      <c r="I3886" t="s">
        <v>11654</v>
      </c>
      <c r="L3886" s="8">
        <v>8.9499999999999996E-2</v>
      </c>
      <c r="M3886" t="s">
        <v>36</v>
      </c>
      <c r="N3886" t="str">
        <f>IF(AND(PESQUISA!$B$3&lt;&gt;"",OR(PESQUISA!$B$4="TODAS",B3886=PESQUISA!$B$4),ISNUMBER(SEARCH(PESQUISA!$B$3,D3886))),ROW()-1,"")</f>
        <v/>
      </c>
    </row>
    <row r="3887" spans="1:14" x14ac:dyDescent="0.3">
      <c r="A3887" t="s">
        <v>11748</v>
      </c>
      <c r="B3887" t="s">
        <v>29</v>
      </c>
      <c r="C3887" t="s">
        <v>11749</v>
      </c>
      <c r="D3887" t="s">
        <v>11750</v>
      </c>
      <c r="E3887" t="s">
        <v>60</v>
      </c>
      <c r="F3887" s="7">
        <v>252.12</v>
      </c>
      <c r="G3887" t="s">
        <v>33</v>
      </c>
      <c r="H3887" t="s">
        <v>34</v>
      </c>
      <c r="I3887" t="s">
        <v>11654</v>
      </c>
      <c r="L3887" s="8">
        <v>7.9200000000000007E-2</v>
      </c>
      <c r="M3887" t="s">
        <v>36</v>
      </c>
      <c r="N3887" t="str">
        <f>IF(AND(PESQUISA!$B$3&lt;&gt;"",OR(PESQUISA!$B$4="TODAS",B3887=PESQUISA!$B$4),ISNUMBER(SEARCH(PESQUISA!$B$3,D3887))),ROW()-1,"")</f>
        <v/>
      </c>
    </row>
    <row r="3888" spans="1:14" x14ac:dyDescent="0.3">
      <c r="A3888" t="s">
        <v>11751</v>
      </c>
      <c r="B3888" t="s">
        <v>29</v>
      </c>
      <c r="C3888" t="s">
        <v>11752</v>
      </c>
      <c r="D3888" t="s">
        <v>11753</v>
      </c>
      <c r="E3888" t="s">
        <v>60</v>
      </c>
      <c r="F3888" s="7">
        <v>268.27999999999997</v>
      </c>
      <c r="G3888" t="s">
        <v>33</v>
      </c>
      <c r="H3888" t="s">
        <v>34</v>
      </c>
      <c r="I3888" t="s">
        <v>11654</v>
      </c>
      <c r="L3888" s="8">
        <v>7.46E-2</v>
      </c>
      <c r="M3888" t="s">
        <v>36</v>
      </c>
      <c r="N3888" t="str">
        <f>IF(AND(PESQUISA!$B$3&lt;&gt;"",OR(PESQUISA!$B$4="TODAS",B3888=PESQUISA!$B$4),ISNUMBER(SEARCH(PESQUISA!$B$3,D3888))),ROW()-1,"")</f>
        <v/>
      </c>
    </row>
    <row r="3889" spans="1:14" x14ac:dyDescent="0.3">
      <c r="A3889" t="s">
        <v>11754</v>
      </c>
      <c r="B3889" t="s">
        <v>29</v>
      </c>
      <c r="C3889" t="s">
        <v>11755</v>
      </c>
      <c r="D3889" t="s">
        <v>11756</v>
      </c>
      <c r="E3889" t="s">
        <v>60</v>
      </c>
      <c r="F3889" s="7">
        <v>237.94</v>
      </c>
      <c r="G3889" t="s">
        <v>33</v>
      </c>
      <c r="H3889" t="s">
        <v>34</v>
      </c>
      <c r="I3889" t="s">
        <v>11654</v>
      </c>
      <c r="L3889" s="8">
        <v>8.3900000000000002E-2</v>
      </c>
      <c r="M3889" t="s">
        <v>36</v>
      </c>
      <c r="N3889" t="str">
        <f>IF(AND(PESQUISA!$B$3&lt;&gt;"",OR(PESQUISA!$B$4="TODAS",B3889=PESQUISA!$B$4),ISNUMBER(SEARCH(PESQUISA!$B$3,D3889))),ROW()-1,"")</f>
        <v/>
      </c>
    </row>
    <row r="3890" spans="1:14" x14ac:dyDescent="0.3">
      <c r="A3890" t="s">
        <v>11757</v>
      </c>
      <c r="B3890" t="s">
        <v>29</v>
      </c>
      <c r="C3890" t="s">
        <v>11758</v>
      </c>
      <c r="D3890" t="s">
        <v>11759</v>
      </c>
      <c r="E3890" t="s">
        <v>60</v>
      </c>
      <c r="F3890" s="7">
        <v>260.41000000000003</v>
      </c>
      <c r="G3890" t="s">
        <v>33</v>
      </c>
      <c r="H3890" t="s">
        <v>34</v>
      </c>
      <c r="I3890" t="s">
        <v>11654</v>
      </c>
      <c r="L3890" s="8">
        <v>7.6799999999999993E-2</v>
      </c>
      <c r="M3890" t="s">
        <v>36</v>
      </c>
      <c r="N3890" t="str">
        <f>IF(AND(PESQUISA!$B$3&lt;&gt;"",OR(PESQUISA!$B$4="TODAS",B3890=PESQUISA!$B$4),ISNUMBER(SEARCH(PESQUISA!$B$3,D3890))),ROW()-1,"")</f>
        <v/>
      </c>
    </row>
    <row r="3891" spans="1:14" x14ac:dyDescent="0.3">
      <c r="A3891" t="s">
        <v>11760</v>
      </c>
      <c r="B3891" t="s">
        <v>29</v>
      </c>
      <c r="C3891" t="s">
        <v>11761</v>
      </c>
      <c r="D3891" t="s">
        <v>11762</v>
      </c>
      <c r="E3891" t="s">
        <v>60</v>
      </c>
      <c r="F3891" s="7">
        <v>266.44</v>
      </c>
      <c r="G3891" t="s">
        <v>33</v>
      </c>
      <c r="H3891" t="s">
        <v>34</v>
      </c>
      <c r="I3891" t="s">
        <v>11654</v>
      </c>
      <c r="L3891" s="8">
        <v>7.4899999999999994E-2</v>
      </c>
      <c r="M3891" t="s">
        <v>36</v>
      </c>
      <c r="N3891" t="str">
        <f>IF(AND(PESQUISA!$B$3&lt;&gt;"",OR(PESQUISA!$B$4="TODAS",B3891=PESQUISA!$B$4),ISNUMBER(SEARCH(PESQUISA!$B$3,D3891))),ROW()-1,"")</f>
        <v/>
      </c>
    </row>
    <row r="3892" spans="1:14" x14ac:dyDescent="0.3">
      <c r="A3892" t="s">
        <v>11763</v>
      </c>
      <c r="B3892" t="s">
        <v>29</v>
      </c>
      <c r="C3892" t="s">
        <v>11764</v>
      </c>
      <c r="D3892" t="s">
        <v>11765</v>
      </c>
      <c r="E3892" t="s">
        <v>60</v>
      </c>
      <c r="F3892" s="7">
        <v>282.60000000000002</v>
      </c>
      <c r="G3892" t="s">
        <v>33</v>
      </c>
      <c r="H3892" t="s">
        <v>34</v>
      </c>
      <c r="I3892" t="s">
        <v>11654</v>
      </c>
      <c r="L3892" s="8">
        <v>7.0800000000000002E-2</v>
      </c>
      <c r="M3892" t="s">
        <v>36</v>
      </c>
      <c r="N3892" t="str">
        <f>IF(AND(PESQUISA!$B$3&lt;&gt;"",OR(PESQUISA!$B$4="TODAS",B3892=PESQUISA!$B$4),ISNUMBER(SEARCH(PESQUISA!$B$3,D3892))),ROW()-1,"")</f>
        <v/>
      </c>
    </row>
    <row r="3893" spans="1:14" x14ac:dyDescent="0.3">
      <c r="A3893" t="s">
        <v>11766</v>
      </c>
      <c r="B3893" t="s">
        <v>29</v>
      </c>
      <c r="C3893" t="s">
        <v>11767</v>
      </c>
      <c r="D3893" t="s">
        <v>11768</v>
      </c>
      <c r="E3893" t="s">
        <v>60</v>
      </c>
      <c r="F3893" s="7">
        <v>252.26</v>
      </c>
      <c r="G3893" t="s">
        <v>33</v>
      </c>
      <c r="H3893" t="s">
        <v>34</v>
      </c>
      <c r="I3893" t="s">
        <v>11654</v>
      </c>
      <c r="L3893" s="8">
        <v>7.9100000000000004E-2</v>
      </c>
      <c r="M3893" t="s">
        <v>36</v>
      </c>
      <c r="N3893" t="str">
        <f>IF(AND(PESQUISA!$B$3&lt;&gt;"",OR(PESQUISA!$B$4="TODAS",B3893=PESQUISA!$B$4),ISNUMBER(SEARCH(PESQUISA!$B$3,D3893))),ROW()-1,"")</f>
        <v/>
      </c>
    </row>
    <row r="3894" spans="1:14" x14ac:dyDescent="0.3">
      <c r="A3894" t="s">
        <v>11769</v>
      </c>
      <c r="B3894" t="s">
        <v>29</v>
      </c>
      <c r="C3894" t="s">
        <v>11770</v>
      </c>
      <c r="D3894" t="s">
        <v>11771</v>
      </c>
      <c r="E3894" t="s">
        <v>60</v>
      </c>
      <c r="F3894" s="7">
        <v>274.73</v>
      </c>
      <c r="G3894" t="s">
        <v>33</v>
      </c>
      <c r="H3894" t="s">
        <v>34</v>
      </c>
      <c r="I3894" t="s">
        <v>11654</v>
      </c>
      <c r="L3894" s="8">
        <v>7.2800000000000004E-2</v>
      </c>
      <c r="M3894" t="s">
        <v>36</v>
      </c>
      <c r="N3894" t="str">
        <f>IF(AND(PESQUISA!$B$3&lt;&gt;"",OR(PESQUISA!$B$4="TODAS",B3894=PESQUISA!$B$4),ISNUMBER(SEARCH(PESQUISA!$B$3,D3894))),ROW()-1,"")</f>
        <v/>
      </c>
    </row>
    <row r="3895" spans="1:14" x14ac:dyDescent="0.3">
      <c r="A3895" t="s">
        <v>11772</v>
      </c>
      <c r="B3895" t="s">
        <v>29</v>
      </c>
      <c r="C3895" t="s">
        <v>11773</v>
      </c>
      <c r="D3895" t="s">
        <v>11774</v>
      </c>
      <c r="E3895" t="s">
        <v>859</v>
      </c>
      <c r="F3895" s="7">
        <v>12.66</v>
      </c>
      <c r="G3895" t="s">
        <v>33</v>
      </c>
      <c r="H3895" t="s">
        <v>34</v>
      </c>
      <c r="I3895" t="s">
        <v>11775</v>
      </c>
      <c r="L3895" s="8">
        <v>0.90129999999999999</v>
      </c>
      <c r="M3895" t="s">
        <v>36</v>
      </c>
      <c r="N3895" t="str">
        <f>IF(AND(PESQUISA!$B$3&lt;&gt;"",OR(PESQUISA!$B$4="TODAS",B3895=PESQUISA!$B$4),ISNUMBER(SEARCH(PESQUISA!$B$3,D3895))),ROW()-1,"")</f>
        <v/>
      </c>
    </row>
    <row r="3896" spans="1:14" x14ac:dyDescent="0.3">
      <c r="A3896" t="s">
        <v>11776</v>
      </c>
      <c r="B3896" t="s">
        <v>29</v>
      </c>
      <c r="C3896" t="s">
        <v>11777</v>
      </c>
      <c r="D3896" t="s">
        <v>11778</v>
      </c>
      <c r="E3896" t="s">
        <v>859</v>
      </c>
      <c r="F3896" s="7">
        <v>12.42</v>
      </c>
      <c r="G3896" t="s">
        <v>33</v>
      </c>
      <c r="H3896" t="s">
        <v>34</v>
      </c>
      <c r="I3896" t="s">
        <v>11775</v>
      </c>
      <c r="L3896" s="8">
        <v>0.91549999999999998</v>
      </c>
      <c r="M3896" t="s">
        <v>36</v>
      </c>
      <c r="N3896" t="str">
        <f>IF(AND(PESQUISA!$B$3&lt;&gt;"",OR(PESQUISA!$B$4="TODAS",B3896=PESQUISA!$B$4),ISNUMBER(SEARCH(PESQUISA!$B$3,D3896))),ROW()-1,"")</f>
        <v/>
      </c>
    </row>
    <row r="3897" spans="1:14" x14ac:dyDescent="0.3">
      <c r="A3897" t="s">
        <v>11779</v>
      </c>
      <c r="B3897" t="s">
        <v>29</v>
      </c>
      <c r="C3897" t="s">
        <v>11780</v>
      </c>
      <c r="D3897" t="s">
        <v>11781</v>
      </c>
      <c r="E3897" t="s">
        <v>859</v>
      </c>
      <c r="F3897" s="7">
        <v>12.27</v>
      </c>
      <c r="G3897" t="s">
        <v>33</v>
      </c>
      <c r="H3897" t="s">
        <v>34</v>
      </c>
      <c r="I3897" t="s">
        <v>11775</v>
      </c>
      <c r="L3897" s="8">
        <v>0.9234</v>
      </c>
      <c r="M3897" t="s">
        <v>36</v>
      </c>
      <c r="N3897" t="str">
        <f>IF(AND(PESQUISA!$B$3&lt;&gt;"",OR(PESQUISA!$B$4="TODAS",B3897=PESQUISA!$B$4),ISNUMBER(SEARCH(PESQUISA!$B$3,D3897))),ROW()-1,"")</f>
        <v/>
      </c>
    </row>
    <row r="3898" spans="1:14" x14ac:dyDescent="0.3">
      <c r="A3898" t="s">
        <v>11782</v>
      </c>
      <c r="B3898" t="s">
        <v>29</v>
      </c>
      <c r="C3898" t="s">
        <v>11783</v>
      </c>
      <c r="D3898" t="s">
        <v>11784</v>
      </c>
      <c r="E3898" t="s">
        <v>859</v>
      </c>
      <c r="F3898" s="7">
        <v>12.11</v>
      </c>
      <c r="G3898" t="s">
        <v>33</v>
      </c>
      <c r="H3898" t="s">
        <v>34</v>
      </c>
      <c r="I3898" t="s">
        <v>11775</v>
      </c>
      <c r="L3898" s="8">
        <v>0.93389999999999995</v>
      </c>
      <c r="M3898" t="s">
        <v>36</v>
      </c>
      <c r="N3898" t="str">
        <f>IF(AND(PESQUISA!$B$3&lt;&gt;"",OR(PESQUISA!$B$4="TODAS",B3898=PESQUISA!$B$4),ISNUMBER(SEARCH(PESQUISA!$B$3,D3898))),ROW()-1,"")</f>
        <v/>
      </c>
    </row>
    <row r="3899" spans="1:14" x14ac:dyDescent="0.3">
      <c r="A3899" t="s">
        <v>11785</v>
      </c>
      <c r="B3899" t="s">
        <v>29</v>
      </c>
      <c r="C3899" t="s">
        <v>11786</v>
      </c>
      <c r="D3899" t="s">
        <v>11787</v>
      </c>
      <c r="E3899" t="s">
        <v>859</v>
      </c>
      <c r="G3899" t="s">
        <v>33</v>
      </c>
      <c r="H3899" t="s">
        <v>34</v>
      </c>
      <c r="I3899" t="s">
        <v>11775</v>
      </c>
      <c r="M3899" t="s">
        <v>53</v>
      </c>
      <c r="N3899" t="str">
        <f>IF(AND(PESQUISA!$B$3&lt;&gt;"",OR(PESQUISA!$B$4="TODAS",B3899=PESQUISA!$B$4),ISNUMBER(SEARCH(PESQUISA!$B$3,D3899))),ROW()-1,"")</f>
        <v/>
      </c>
    </row>
    <row r="3900" spans="1:14" x14ac:dyDescent="0.3">
      <c r="A3900" t="s">
        <v>11788</v>
      </c>
      <c r="B3900" t="s">
        <v>29</v>
      </c>
      <c r="C3900" t="s">
        <v>11789</v>
      </c>
      <c r="D3900" t="s">
        <v>11790</v>
      </c>
      <c r="E3900" t="s">
        <v>859</v>
      </c>
      <c r="F3900" s="7">
        <v>11.91</v>
      </c>
      <c r="G3900" t="s">
        <v>33</v>
      </c>
      <c r="H3900" t="s">
        <v>34</v>
      </c>
      <c r="I3900" t="s">
        <v>11775</v>
      </c>
      <c r="L3900" s="8">
        <v>0.94630000000000003</v>
      </c>
      <c r="M3900" t="s">
        <v>36</v>
      </c>
      <c r="N3900" t="str">
        <f>IF(AND(PESQUISA!$B$3&lt;&gt;"",OR(PESQUISA!$B$4="TODAS",B3900=PESQUISA!$B$4),ISNUMBER(SEARCH(PESQUISA!$B$3,D3900))),ROW()-1,"")</f>
        <v/>
      </c>
    </row>
    <row r="3901" spans="1:14" x14ac:dyDescent="0.3">
      <c r="A3901" t="s">
        <v>11791</v>
      </c>
      <c r="B3901" t="s">
        <v>29</v>
      </c>
      <c r="C3901" t="s">
        <v>11792</v>
      </c>
      <c r="D3901" t="s">
        <v>11793</v>
      </c>
      <c r="E3901" t="s">
        <v>60</v>
      </c>
      <c r="F3901" s="7">
        <v>373.56</v>
      </c>
      <c r="G3901" t="s">
        <v>33</v>
      </c>
      <c r="H3901" t="s">
        <v>34</v>
      </c>
      <c r="I3901" t="s">
        <v>11794</v>
      </c>
      <c r="L3901" s="8">
        <v>0.90300000000000002</v>
      </c>
      <c r="M3901" t="s">
        <v>36</v>
      </c>
      <c r="N3901" t="str">
        <f>IF(AND(PESQUISA!$B$3&lt;&gt;"",OR(PESQUISA!$B$4="TODAS",B3901=PESQUISA!$B$4),ISNUMBER(SEARCH(PESQUISA!$B$3,D3901))),ROW()-1,"")</f>
        <v/>
      </c>
    </row>
    <row r="3902" spans="1:14" x14ac:dyDescent="0.3">
      <c r="A3902" t="s">
        <v>11795</v>
      </c>
      <c r="B3902" t="s">
        <v>29</v>
      </c>
      <c r="C3902" t="s">
        <v>11796</v>
      </c>
      <c r="D3902" t="s">
        <v>11797</v>
      </c>
      <c r="E3902" t="s">
        <v>60</v>
      </c>
      <c r="F3902" s="7">
        <v>162.93</v>
      </c>
      <c r="G3902" t="s">
        <v>33</v>
      </c>
      <c r="H3902" t="s">
        <v>34</v>
      </c>
      <c r="I3902" t="s">
        <v>11794</v>
      </c>
      <c r="L3902" s="8">
        <v>0.83050000000000002</v>
      </c>
      <c r="M3902" t="s">
        <v>36</v>
      </c>
      <c r="N3902" t="str">
        <f>IF(AND(PESQUISA!$B$3&lt;&gt;"",OR(PESQUISA!$B$4="TODAS",B3902=PESQUISA!$B$4),ISNUMBER(SEARCH(PESQUISA!$B$3,D3902))),ROW()-1,"")</f>
        <v/>
      </c>
    </row>
    <row r="3903" spans="1:14" x14ac:dyDescent="0.3">
      <c r="A3903" t="s">
        <v>11798</v>
      </c>
      <c r="B3903" t="s">
        <v>29</v>
      </c>
      <c r="C3903" t="s">
        <v>11799</v>
      </c>
      <c r="D3903" t="s">
        <v>11800</v>
      </c>
      <c r="E3903" t="s">
        <v>60</v>
      </c>
      <c r="F3903" s="7">
        <v>126.78</v>
      </c>
      <c r="G3903" t="s">
        <v>33</v>
      </c>
      <c r="H3903" t="s">
        <v>34</v>
      </c>
      <c r="I3903" t="s">
        <v>11794</v>
      </c>
      <c r="L3903" s="8">
        <v>0.79630000000000001</v>
      </c>
      <c r="M3903" t="s">
        <v>36</v>
      </c>
      <c r="N3903" t="str">
        <f>IF(AND(PESQUISA!$B$3&lt;&gt;"",OR(PESQUISA!$B$4="TODAS",B3903=PESQUISA!$B$4),ISNUMBER(SEARCH(PESQUISA!$B$3,D3903))),ROW()-1,"")</f>
        <v/>
      </c>
    </row>
    <row r="3904" spans="1:14" x14ac:dyDescent="0.3">
      <c r="A3904" t="s">
        <v>11801</v>
      </c>
      <c r="B3904" t="s">
        <v>29</v>
      </c>
      <c r="C3904" t="s">
        <v>11802</v>
      </c>
      <c r="D3904" t="s">
        <v>11803</v>
      </c>
      <c r="E3904" t="s">
        <v>60</v>
      </c>
      <c r="F3904" s="7">
        <v>372.21</v>
      </c>
      <c r="G3904" t="s">
        <v>33</v>
      </c>
      <c r="H3904" t="s">
        <v>34</v>
      </c>
      <c r="I3904" t="s">
        <v>11804</v>
      </c>
      <c r="L3904" s="8">
        <v>0.22850000000000001</v>
      </c>
      <c r="M3904" t="s">
        <v>36</v>
      </c>
      <c r="N3904" t="str">
        <f>IF(AND(PESQUISA!$B$3&lt;&gt;"",OR(PESQUISA!$B$4="TODAS",B3904=PESQUISA!$B$4),ISNUMBER(SEARCH(PESQUISA!$B$3,D3904))),ROW()-1,"")</f>
        <v/>
      </c>
    </row>
    <row r="3905" spans="1:14" x14ac:dyDescent="0.3">
      <c r="A3905" t="s">
        <v>11805</v>
      </c>
      <c r="B3905" t="s">
        <v>29</v>
      </c>
      <c r="C3905" t="s">
        <v>11806</v>
      </c>
      <c r="D3905" t="s">
        <v>11807</v>
      </c>
      <c r="E3905" t="s">
        <v>60</v>
      </c>
      <c r="F3905" s="7">
        <v>255.22</v>
      </c>
      <c r="G3905" t="s">
        <v>33</v>
      </c>
      <c r="H3905" t="s">
        <v>34</v>
      </c>
      <c r="I3905" t="s">
        <v>11804</v>
      </c>
      <c r="L3905" s="8">
        <v>0.14660000000000001</v>
      </c>
      <c r="M3905" t="s">
        <v>36</v>
      </c>
      <c r="N3905" t="str">
        <f>IF(AND(PESQUISA!$B$3&lt;&gt;"",OR(PESQUISA!$B$4="TODAS",B3905=PESQUISA!$B$4),ISNUMBER(SEARCH(PESQUISA!$B$3,D3905))),ROW()-1,"")</f>
        <v/>
      </c>
    </row>
    <row r="3906" spans="1:14" x14ac:dyDescent="0.3">
      <c r="A3906" t="s">
        <v>11808</v>
      </c>
      <c r="B3906" t="s">
        <v>29</v>
      </c>
      <c r="C3906" t="s">
        <v>11809</v>
      </c>
      <c r="D3906" t="s">
        <v>11810</v>
      </c>
      <c r="E3906" t="s">
        <v>60</v>
      </c>
      <c r="F3906" s="7">
        <v>533.53</v>
      </c>
      <c r="G3906" t="s">
        <v>33</v>
      </c>
      <c r="H3906" t="s">
        <v>34</v>
      </c>
      <c r="I3906" t="s">
        <v>11804</v>
      </c>
      <c r="L3906" s="8">
        <v>0.20130000000000001</v>
      </c>
      <c r="M3906" t="s">
        <v>36</v>
      </c>
      <c r="N3906" t="str">
        <f>IF(AND(PESQUISA!$B$3&lt;&gt;"",OR(PESQUISA!$B$4="TODAS",B3906=PESQUISA!$B$4),ISNUMBER(SEARCH(PESQUISA!$B$3,D3906))),ROW()-1,"")</f>
        <v/>
      </c>
    </row>
    <row r="3907" spans="1:14" x14ac:dyDescent="0.3">
      <c r="A3907" t="s">
        <v>11811</v>
      </c>
      <c r="B3907" t="s">
        <v>29</v>
      </c>
      <c r="C3907" t="s">
        <v>11812</v>
      </c>
      <c r="D3907" t="s">
        <v>11813</v>
      </c>
      <c r="E3907" t="s">
        <v>60</v>
      </c>
      <c r="F3907" s="7">
        <v>387.19</v>
      </c>
      <c r="G3907" t="s">
        <v>33</v>
      </c>
      <c r="H3907" t="s">
        <v>34</v>
      </c>
      <c r="I3907" t="s">
        <v>11804</v>
      </c>
      <c r="L3907" s="8">
        <v>0.1234</v>
      </c>
      <c r="M3907" t="s">
        <v>36</v>
      </c>
      <c r="N3907" t="str">
        <f>IF(AND(PESQUISA!$B$3&lt;&gt;"",OR(PESQUISA!$B$4="TODAS",B3907=PESQUISA!$B$4),ISNUMBER(SEARCH(PESQUISA!$B$3,D3907))),ROW()-1,"")</f>
        <v/>
      </c>
    </row>
    <row r="3908" spans="1:14" x14ac:dyDescent="0.3">
      <c r="A3908" t="s">
        <v>11814</v>
      </c>
      <c r="B3908" t="s">
        <v>29</v>
      </c>
      <c r="C3908" t="s">
        <v>11815</v>
      </c>
      <c r="D3908" t="s">
        <v>11816</v>
      </c>
      <c r="E3908" t="s">
        <v>60</v>
      </c>
      <c r="F3908" s="7">
        <v>692.99</v>
      </c>
      <c r="G3908" t="s">
        <v>33</v>
      </c>
      <c r="H3908" t="s">
        <v>34</v>
      </c>
      <c r="I3908" t="s">
        <v>11804</v>
      </c>
      <c r="L3908" s="8">
        <v>0.1951</v>
      </c>
      <c r="M3908" t="s">
        <v>36</v>
      </c>
      <c r="N3908" t="str">
        <f>IF(AND(PESQUISA!$B$3&lt;&gt;"",OR(PESQUISA!$B$4="TODAS",B3908=PESQUISA!$B$4),ISNUMBER(SEARCH(PESQUISA!$B$3,D3908))),ROW()-1,"")</f>
        <v/>
      </c>
    </row>
    <row r="3909" spans="1:14" x14ac:dyDescent="0.3">
      <c r="A3909" t="s">
        <v>11817</v>
      </c>
      <c r="B3909" t="s">
        <v>29</v>
      </c>
      <c r="C3909" t="s">
        <v>11818</v>
      </c>
      <c r="D3909" t="s">
        <v>11819</v>
      </c>
      <c r="E3909" t="s">
        <v>60</v>
      </c>
      <c r="F3909" s="7">
        <v>508.97</v>
      </c>
      <c r="G3909" t="s">
        <v>33</v>
      </c>
      <c r="H3909" t="s">
        <v>34</v>
      </c>
      <c r="I3909" t="s">
        <v>11804</v>
      </c>
      <c r="L3909" s="8">
        <v>0.1182</v>
      </c>
      <c r="M3909" t="s">
        <v>36</v>
      </c>
      <c r="N3909" t="str">
        <f>IF(AND(PESQUISA!$B$3&lt;&gt;"",OR(PESQUISA!$B$4="TODAS",B3909=PESQUISA!$B$4),ISNUMBER(SEARCH(PESQUISA!$B$3,D3909))),ROW()-1,"")</f>
        <v/>
      </c>
    </row>
    <row r="3910" spans="1:14" x14ac:dyDescent="0.3">
      <c r="A3910" t="s">
        <v>11820</v>
      </c>
      <c r="B3910" t="s">
        <v>29</v>
      </c>
      <c r="C3910" t="s">
        <v>11821</v>
      </c>
      <c r="D3910" t="s">
        <v>11822</v>
      </c>
      <c r="E3910" t="s">
        <v>60</v>
      </c>
      <c r="F3910" s="7">
        <v>885.2</v>
      </c>
      <c r="G3910" t="s">
        <v>33</v>
      </c>
      <c r="H3910" t="s">
        <v>34</v>
      </c>
      <c r="I3910" t="s">
        <v>11804</v>
      </c>
      <c r="L3910" s="8">
        <v>0.1794</v>
      </c>
      <c r="M3910" t="s">
        <v>36</v>
      </c>
      <c r="N3910" t="str">
        <f>IF(AND(PESQUISA!$B$3&lt;&gt;"",OR(PESQUISA!$B$4="TODAS",B3910=PESQUISA!$B$4),ISNUMBER(SEARCH(PESQUISA!$B$3,D3910))),ROW()-1,"")</f>
        <v/>
      </c>
    </row>
    <row r="3911" spans="1:14" x14ac:dyDescent="0.3">
      <c r="A3911" t="s">
        <v>11823</v>
      </c>
      <c r="B3911" t="s">
        <v>29</v>
      </c>
      <c r="C3911" t="s">
        <v>11824</v>
      </c>
      <c r="D3911" t="s">
        <v>11825</v>
      </c>
      <c r="E3911" t="s">
        <v>60</v>
      </c>
      <c r="F3911" s="7">
        <v>669.61</v>
      </c>
      <c r="G3911" t="s">
        <v>33</v>
      </c>
      <c r="H3911" t="s">
        <v>34</v>
      </c>
      <c r="I3911" t="s">
        <v>11804</v>
      </c>
      <c r="L3911" s="8">
        <v>0.105</v>
      </c>
      <c r="M3911" t="s">
        <v>36</v>
      </c>
      <c r="N3911" t="str">
        <f>IF(AND(PESQUISA!$B$3&lt;&gt;"",OR(PESQUISA!$B$4="TODAS",B3911=PESQUISA!$B$4),ISNUMBER(SEARCH(PESQUISA!$B$3,D3911))),ROW()-1,"")</f>
        <v/>
      </c>
    </row>
    <row r="3912" spans="1:14" x14ac:dyDescent="0.3">
      <c r="A3912" t="s">
        <v>11826</v>
      </c>
      <c r="B3912" t="s">
        <v>29</v>
      </c>
      <c r="C3912" t="s">
        <v>11827</v>
      </c>
      <c r="D3912" t="s">
        <v>11828</v>
      </c>
      <c r="E3912" t="s">
        <v>60</v>
      </c>
      <c r="F3912" s="7">
        <v>125.61</v>
      </c>
      <c r="G3912" t="s">
        <v>33</v>
      </c>
      <c r="H3912" t="s">
        <v>34</v>
      </c>
      <c r="I3912" t="s">
        <v>11829</v>
      </c>
      <c r="L3912" s="8">
        <v>0.25240000000000001</v>
      </c>
      <c r="M3912" t="s">
        <v>36</v>
      </c>
      <c r="N3912" t="str">
        <f>IF(AND(PESQUISA!$B$3&lt;&gt;"",OR(PESQUISA!$B$4="TODAS",B3912=PESQUISA!$B$4),ISNUMBER(SEARCH(PESQUISA!$B$3,D3912))),ROW()-1,"")</f>
        <v/>
      </c>
    </row>
    <row r="3913" spans="1:14" x14ac:dyDescent="0.3">
      <c r="A3913" t="s">
        <v>11830</v>
      </c>
      <c r="B3913" t="s">
        <v>29</v>
      </c>
      <c r="C3913" t="s">
        <v>11831</v>
      </c>
      <c r="D3913" t="s">
        <v>11832</v>
      </c>
      <c r="E3913" t="s">
        <v>60</v>
      </c>
      <c r="F3913" s="7">
        <v>152.47</v>
      </c>
      <c r="G3913" t="s">
        <v>33</v>
      </c>
      <c r="H3913" t="s">
        <v>34</v>
      </c>
      <c r="I3913" t="s">
        <v>11829</v>
      </c>
      <c r="L3913" s="8">
        <v>0.2225</v>
      </c>
      <c r="M3913" t="s">
        <v>36</v>
      </c>
      <c r="N3913" t="str">
        <f>IF(AND(PESQUISA!$B$3&lt;&gt;"",OR(PESQUISA!$B$4="TODAS",B3913=PESQUISA!$B$4),ISNUMBER(SEARCH(PESQUISA!$B$3,D3913))),ROW()-1,"")</f>
        <v/>
      </c>
    </row>
    <row r="3914" spans="1:14" x14ac:dyDescent="0.3">
      <c r="A3914" t="s">
        <v>11833</v>
      </c>
      <c r="B3914" t="s">
        <v>29</v>
      </c>
      <c r="C3914" t="s">
        <v>11834</v>
      </c>
      <c r="D3914" t="s">
        <v>11835</v>
      </c>
      <c r="E3914" t="s">
        <v>60</v>
      </c>
      <c r="F3914" s="7">
        <v>130.19999999999999</v>
      </c>
      <c r="G3914" t="s">
        <v>33</v>
      </c>
      <c r="H3914" t="s">
        <v>34</v>
      </c>
      <c r="I3914" t="s">
        <v>11829</v>
      </c>
      <c r="L3914" s="8">
        <v>0.24349999999999999</v>
      </c>
      <c r="M3914" t="s">
        <v>36</v>
      </c>
      <c r="N3914" t="str">
        <f>IF(AND(PESQUISA!$B$3&lt;&gt;"",OR(PESQUISA!$B$4="TODAS",B3914=PESQUISA!$B$4),ISNUMBER(SEARCH(PESQUISA!$B$3,D3914))),ROW()-1,"")</f>
        <v/>
      </c>
    </row>
    <row r="3915" spans="1:14" x14ac:dyDescent="0.3">
      <c r="A3915" t="s">
        <v>11836</v>
      </c>
      <c r="B3915" t="s">
        <v>29</v>
      </c>
      <c r="C3915" t="s">
        <v>11837</v>
      </c>
      <c r="D3915" t="s">
        <v>11838</v>
      </c>
      <c r="E3915" t="s">
        <v>60</v>
      </c>
      <c r="F3915" s="7">
        <v>157.06</v>
      </c>
      <c r="G3915" t="s">
        <v>33</v>
      </c>
      <c r="H3915" t="s">
        <v>34</v>
      </c>
      <c r="I3915" t="s">
        <v>11829</v>
      </c>
      <c r="L3915" s="8">
        <v>0.216</v>
      </c>
      <c r="M3915" t="s">
        <v>36</v>
      </c>
      <c r="N3915" t="str">
        <f>IF(AND(PESQUISA!$B$3&lt;&gt;"",OR(PESQUISA!$B$4="TODAS",B3915=PESQUISA!$B$4),ISNUMBER(SEARCH(PESQUISA!$B$3,D3915))),ROW()-1,"")</f>
        <v/>
      </c>
    </row>
    <row r="3916" spans="1:14" x14ac:dyDescent="0.3">
      <c r="A3916" t="s">
        <v>11839</v>
      </c>
      <c r="B3916" t="s">
        <v>29</v>
      </c>
      <c r="C3916" t="s">
        <v>11840</v>
      </c>
      <c r="D3916" t="s">
        <v>11841</v>
      </c>
      <c r="E3916" t="s">
        <v>60</v>
      </c>
      <c r="F3916" s="7">
        <v>251.09</v>
      </c>
      <c r="G3916" t="s">
        <v>33</v>
      </c>
      <c r="H3916" t="s">
        <v>34</v>
      </c>
      <c r="I3916" t="s">
        <v>11829</v>
      </c>
      <c r="L3916" s="8">
        <v>0.15509999999999999</v>
      </c>
      <c r="M3916" t="s">
        <v>36</v>
      </c>
      <c r="N3916" t="str">
        <f>IF(AND(PESQUISA!$B$3&lt;&gt;"",OR(PESQUISA!$B$4="TODAS",B3916=PESQUISA!$B$4),ISNUMBER(SEARCH(PESQUISA!$B$3,D3916))),ROW()-1,"")</f>
        <v/>
      </c>
    </row>
    <row r="3917" spans="1:14" x14ac:dyDescent="0.3">
      <c r="A3917" t="s">
        <v>11842</v>
      </c>
      <c r="B3917" t="s">
        <v>29</v>
      </c>
      <c r="C3917" t="s">
        <v>11843</v>
      </c>
      <c r="D3917" t="s">
        <v>11844</v>
      </c>
      <c r="E3917" t="s">
        <v>60</v>
      </c>
      <c r="F3917" s="7">
        <v>293.10000000000002</v>
      </c>
      <c r="G3917" t="s">
        <v>33</v>
      </c>
      <c r="H3917" t="s">
        <v>34</v>
      </c>
      <c r="I3917" t="s">
        <v>11829</v>
      </c>
      <c r="L3917" s="8">
        <v>0.14080000000000001</v>
      </c>
      <c r="M3917" t="s">
        <v>36</v>
      </c>
      <c r="N3917" t="str">
        <f>IF(AND(PESQUISA!$B$3&lt;&gt;"",OR(PESQUISA!$B$4="TODAS",B3917=PESQUISA!$B$4),ISNUMBER(SEARCH(PESQUISA!$B$3,D3917))),ROW()-1,"")</f>
        <v/>
      </c>
    </row>
    <row r="3918" spans="1:14" x14ac:dyDescent="0.3">
      <c r="A3918" t="s">
        <v>11845</v>
      </c>
      <c r="B3918" t="s">
        <v>29</v>
      </c>
      <c r="C3918" t="s">
        <v>11846</v>
      </c>
      <c r="D3918" t="s">
        <v>11847</v>
      </c>
      <c r="E3918" t="s">
        <v>60</v>
      </c>
      <c r="F3918" s="7">
        <v>262.45</v>
      </c>
      <c r="G3918" t="s">
        <v>33</v>
      </c>
      <c r="H3918" t="s">
        <v>34</v>
      </c>
      <c r="I3918" t="s">
        <v>11829</v>
      </c>
      <c r="L3918" s="8">
        <v>0.1484</v>
      </c>
      <c r="M3918" t="s">
        <v>36</v>
      </c>
      <c r="N3918" t="str">
        <f>IF(AND(PESQUISA!$B$3&lt;&gt;"",OR(PESQUISA!$B$4="TODAS",B3918=PESQUISA!$B$4),ISNUMBER(SEARCH(PESQUISA!$B$3,D3918))),ROW()-1,"")</f>
        <v/>
      </c>
    </row>
    <row r="3919" spans="1:14" x14ac:dyDescent="0.3">
      <c r="A3919" t="s">
        <v>11848</v>
      </c>
      <c r="B3919" t="s">
        <v>29</v>
      </c>
      <c r="C3919" t="s">
        <v>11849</v>
      </c>
      <c r="D3919" t="s">
        <v>11850</v>
      </c>
      <c r="E3919" t="s">
        <v>60</v>
      </c>
      <c r="F3919" s="7">
        <v>304.45999999999998</v>
      </c>
      <c r="G3919" t="s">
        <v>33</v>
      </c>
      <c r="H3919" t="s">
        <v>34</v>
      </c>
      <c r="I3919" t="s">
        <v>11829</v>
      </c>
      <c r="L3919" s="8">
        <v>0.13550000000000001</v>
      </c>
      <c r="M3919" t="s">
        <v>36</v>
      </c>
      <c r="N3919" t="str">
        <f>IF(AND(PESQUISA!$B$3&lt;&gt;"",OR(PESQUISA!$B$4="TODAS",B3919=PESQUISA!$B$4),ISNUMBER(SEARCH(PESQUISA!$B$3,D3919))),ROW()-1,"")</f>
        <v/>
      </c>
    </row>
    <row r="3920" spans="1:14" x14ac:dyDescent="0.3">
      <c r="A3920" t="s">
        <v>11851</v>
      </c>
      <c r="B3920" t="s">
        <v>29</v>
      </c>
      <c r="C3920" t="s">
        <v>11852</v>
      </c>
      <c r="D3920" t="s">
        <v>11853</v>
      </c>
      <c r="E3920" t="s">
        <v>60</v>
      </c>
      <c r="F3920" s="7">
        <v>422.09</v>
      </c>
      <c r="G3920" t="s">
        <v>33</v>
      </c>
      <c r="H3920" t="s">
        <v>34</v>
      </c>
      <c r="I3920" t="s">
        <v>11829</v>
      </c>
      <c r="L3920" s="8">
        <v>0.1079</v>
      </c>
      <c r="M3920" t="s">
        <v>36</v>
      </c>
      <c r="N3920" t="str">
        <f>IF(AND(PESQUISA!$B$3&lt;&gt;"",OR(PESQUISA!$B$4="TODAS",B3920=PESQUISA!$B$4),ISNUMBER(SEARCH(PESQUISA!$B$3,D3920))),ROW()-1,"")</f>
        <v/>
      </c>
    </row>
    <row r="3921" spans="1:14" x14ac:dyDescent="0.3">
      <c r="A3921" t="s">
        <v>11854</v>
      </c>
      <c r="B3921" t="s">
        <v>29</v>
      </c>
      <c r="C3921" t="s">
        <v>11855</v>
      </c>
      <c r="D3921" t="s">
        <v>11856</v>
      </c>
      <c r="E3921" t="s">
        <v>60</v>
      </c>
      <c r="F3921" s="7">
        <v>489.42</v>
      </c>
      <c r="G3921" t="s">
        <v>33</v>
      </c>
      <c r="H3921" t="s">
        <v>34</v>
      </c>
      <c r="I3921" t="s">
        <v>11829</v>
      </c>
      <c r="L3921" s="8">
        <v>9.8199999999999996E-2</v>
      </c>
      <c r="M3921" t="s">
        <v>36</v>
      </c>
      <c r="N3921" t="str">
        <f>IF(AND(PESQUISA!$B$3&lt;&gt;"",OR(PESQUISA!$B$4="TODAS",B3921=PESQUISA!$B$4),ISNUMBER(SEARCH(PESQUISA!$B$3,D3921))),ROW()-1,"")</f>
        <v/>
      </c>
    </row>
    <row r="3922" spans="1:14" x14ac:dyDescent="0.3">
      <c r="A3922" t="s">
        <v>11857</v>
      </c>
      <c r="B3922" t="s">
        <v>29</v>
      </c>
      <c r="C3922" t="s">
        <v>11858</v>
      </c>
      <c r="D3922" t="s">
        <v>11859</v>
      </c>
      <c r="E3922" t="s">
        <v>60</v>
      </c>
      <c r="F3922" s="7">
        <v>443</v>
      </c>
      <c r="G3922" t="s">
        <v>33</v>
      </c>
      <c r="H3922" t="s">
        <v>34</v>
      </c>
      <c r="I3922" t="s">
        <v>11829</v>
      </c>
      <c r="L3922" s="8">
        <v>0.1028</v>
      </c>
      <c r="M3922" t="s">
        <v>36</v>
      </c>
      <c r="N3922" t="str">
        <f>IF(AND(PESQUISA!$B$3&lt;&gt;"",OR(PESQUISA!$B$4="TODAS",B3922=PESQUISA!$B$4),ISNUMBER(SEARCH(PESQUISA!$B$3,D3922))),ROW()-1,"")</f>
        <v/>
      </c>
    </row>
    <row r="3923" spans="1:14" x14ac:dyDescent="0.3">
      <c r="A3923" t="s">
        <v>11860</v>
      </c>
      <c r="B3923" t="s">
        <v>29</v>
      </c>
      <c r="C3923" t="s">
        <v>11861</v>
      </c>
      <c r="D3923" t="s">
        <v>11862</v>
      </c>
      <c r="E3923" t="s">
        <v>60</v>
      </c>
      <c r="F3923" s="7">
        <v>510.33</v>
      </c>
      <c r="G3923" t="s">
        <v>33</v>
      </c>
      <c r="H3923" t="s">
        <v>34</v>
      </c>
      <c r="I3923" t="s">
        <v>11829</v>
      </c>
      <c r="L3923" s="8">
        <v>9.4100000000000003E-2</v>
      </c>
      <c r="M3923" t="s">
        <v>36</v>
      </c>
      <c r="N3923" t="str">
        <f>IF(AND(PESQUISA!$B$3&lt;&gt;"",OR(PESQUISA!$B$4="TODAS",B3923=PESQUISA!$B$4),ISNUMBER(SEARCH(PESQUISA!$B$3,D3923))),ROW()-1,"")</f>
        <v/>
      </c>
    </row>
    <row r="3924" spans="1:14" x14ac:dyDescent="0.3">
      <c r="A3924" t="s">
        <v>11863</v>
      </c>
      <c r="B3924" t="s">
        <v>29</v>
      </c>
      <c r="C3924" t="s">
        <v>11864</v>
      </c>
      <c r="D3924" t="s">
        <v>11865</v>
      </c>
      <c r="E3924" t="s">
        <v>60</v>
      </c>
      <c r="F3924" s="7">
        <v>524.21</v>
      </c>
      <c r="G3924" t="s">
        <v>33</v>
      </c>
      <c r="H3924" t="s">
        <v>34</v>
      </c>
      <c r="I3924" t="s">
        <v>11829</v>
      </c>
      <c r="L3924" s="8">
        <v>9.4399999999999998E-2</v>
      </c>
      <c r="M3924" t="s">
        <v>36</v>
      </c>
      <c r="N3924" t="str">
        <f>IF(AND(PESQUISA!$B$3&lt;&gt;"",OR(PESQUISA!$B$4="TODAS",B3924=PESQUISA!$B$4),ISNUMBER(SEARCH(PESQUISA!$B$3,D3924))),ROW()-1,"")</f>
        <v/>
      </c>
    </row>
    <row r="3925" spans="1:14" x14ac:dyDescent="0.3">
      <c r="A3925" t="s">
        <v>11866</v>
      </c>
      <c r="B3925" t="s">
        <v>29</v>
      </c>
      <c r="C3925" t="s">
        <v>11867</v>
      </c>
      <c r="D3925" t="s">
        <v>11868</v>
      </c>
      <c r="E3925" t="s">
        <v>60</v>
      </c>
      <c r="F3925" s="7">
        <v>646.35</v>
      </c>
      <c r="G3925" t="s">
        <v>33</v>
      </c>
      <c r="H3925" t="s">
        <v>34</v>
      </c>
      <c r="I3925" t="s">
        <v>11829</v>
      </c>
      <c r="L3925" s="8">
        <v>8.0500000000000002E-2</v>
      </c>
      <c r="M3925" t="s">
        <v>36</v>
      </c>
      <c r="N3925" t="str">
        <f>IF(AND(PESQUISA!$B$3&lt;&gt;"",OR(PESQUISA!$B$4="TODAS",B3925=PESQUISA!$B$4),ISNUMBER(SEARCH(PESQUISA!$B$3,D3925))),ROW()-1,"")</f>
        <v/>
      </c>
    </row>
    <row r="3926" spans="1:14" x14ac:dyDescent="0.3">
      <c r="A3926" t="s">
        <v>11869</v>
      </c>
      <c r="B3926" t="s">
        <v>29</v>
      </c>
      <c r="C3926" t="s">
        <v>11870</v>
      </c>
      <c r="D3926" t="s">
        <v>11871</v>
      </c>
      <c r="E3926" t="s">
        <v>60</v>
      </c>
      <c r="F3926" s="7">
        <v>550.80999999999995</v>
      </c>
      <c r="G3926" t="s">
        <v>33</v>
      </c>
      <c r="H3926" t="s">
        <v>34</v>
      </c>
      <c r="I3926" t="s">
        <v>11829</v>
      </c>
      <c r="L3926" s="8">
        <v>8.9800000000000005E-2</v>
      </c>
      <c r="M3926" t="s">
        <v>36</v>
      </c>
      <c r="N3926" t="str">
        <f>IF(AND(PESQUISA!$B$3&lt;&gt;"",OR(PESQUISA!$B$4="TODAS",B3926=PESQUISA!$B$4),ISNUMBER(SEARCH(PESQUISA!$B$3,D3926))),ROW()-1,"")</f>
        <v/>
      </c>
    </row>
    <row r="3927" spans="1:14" x14ac:dyDescent="0.3">
      <c r="A3927" t="s">
        <v>11872</v>
      </c>
      <c r="B3927" t="s">
        <v>29</v>
      </c>
      <c r="C3927" t="s">
        <v>11873</v>
      </c>
      <c r="D3927" t="s">
        <v>11874</v>
      </c>
      <c r="E3927" t="s">
        <v>60</v>
      </c>
      <c r="F3927" s="7">
        <v>672.95</v>
      </c>
      <c r="G3927" t="s">
        <v>33</v>
      </c>
      <c r="H3927" t="s">
        <v>34</v>
      </c>
      <c r="I3927" t="s">
        <v>11829</v>
      </c>
      <c r="L3927" s="8">
        <v>7.7299999999999994E-2</v>
      </c>
      <c r="M3927" t="s">
        <v>36</v>
      </c>
      <c r="N3927" t="str">
        <f>IF(AND(PESQUISA!$B$3&lt;&gt;"",OR(PESQUISA!$B$4="TODAS",B3927=PESQUISA!$B$4),ISNUMBER(SEARCH(PESQUISA!$B$3,D3927))),ROW()-1,"")</f>
        <v/>
      </c>
    </row>
    <row r="3928" spans="1:14" x14ac:dyDescent="0.3">
      <c r="A3928" t="s">
        <v>11875</v>
      </c>
      <c r="B3928" t="s">
        <v>29</v>
      </c>
      <c r="C3928" t="s">
        <v>11876</v>
      </c>
      <c r="D3928" t="s">
        <v>11877</v>
      </c>
      <c r="E3928" t="s">
        <v>60</v>
      </c>
      <c r="F3928" s="7">
        <v>647.65</v>
      </c>
      <c r="G3928" t="s">
        <v>33</v>
      </c>
      <c r="H3928" t="s">
        <v>34</v>
      </c>
      <c r="I3928" t="s">
        <v>11829</v>
      </c>
      <c r="L3928" s="8">
        <v>0.1079</v>
      </c>
      <c r="M3928" t="s">
        <v>36</v>
      </c>
      <c r="N3928" t="str">
        <f>IF(AND(PESQUISA!$B$3&lt;&gt;"",OR(PESQUISA!$B$4="TODAS",B3928=PESQUISA!$B$4),ISNUMBER(SEARCH(PESQUISA!$B$3,D3928))),ROW()-1,"")</f>
        <v/>
      </c>
    </row>
    <row r="3929" spans="1:14" x14ac:dyDescent="0.3">
      <c r="A3929" t="s">
        <v>11878</v>
      </c>
      <c r="B3929" t="s">
        <v>29</v>
      </c>
      <c r="C3929" t="s">
        <v>11879</v>
      </c>
      <c r="D3929" t="s">
        <v>11880</v>
      </c>
      <c r="E3929" t="s">
        <v>60</v>
      </c>
      <c r="F3929" s="7">
        <v>774.38</v>
      </c>
      <c r="G3929" t="s">
        <v>33</v>
      </c>
      <c r="H3929" t="s">
        <v>34</v>
      </c>
      <c r="I3929" t="s">
        <v>11829</v>
      </c>
      <c r="L3929" s="8">
        <v>9.5000000000000001E-2</v>
      </c>
      <c r="M3929" t="s">
        <v>36</v>
      </c>
      <c r="N3929" t="str">
        <f>IF(AND(PESQUISA!$B$3&lt;&gt;"",OR(PESQUISA!$B$4="TODAS",B3929=PESQUISA!$B$4),ISNUMBER(SEARCH(PESQUISA!$B$3,D3929))),ROW()-1,"")</f>
        <v/>
      </c>
    </row>
    <row r="3930" spans="1:14" x14ac:dyDescent="0.3">
      <c r="A3930" t="s">
        <v>11881</v>
      </c>
      <c r="B3930" t="s">
        <v>29</v>
      </c>
      <c r="C3930" t="s">
        <v>11882</v>
      </c>
      <c r="D3930" t="s">
        <v>11883</v>
      </c>
      <c r="E3930" t="s">
        <v>60</v>
      </c>
      <c r="F3930" s="7">
        <v>680.37</v>
      </c>
      <c r="G3930" t="s">
        <v>33</v>
      </c>
      <c r="H3930" t="s">
        <v>34</v>
      </c>
      <c r="I3930" t="s">
        <v>11829</v>
      </c>
      <c r="L3930" s="8">
        <v>0.1027</v>
      </c>
      <c r="M3930" t="s">
        <v>36</v>
      </c>
      <c r="N3930" t="str">
        <f>IF(AND(PESQUISA!$B$3&lt;&gt;"",OR(PESQUISA!$B$4="TODAS",B3930=PESQUISA!$B$4),ISNUMBER(SEARCH(PESQUISA!$B$3,D3930))),ROW()-1,"")</f>
        <v/>
      </c>
    </row>
    <row r="3931" spans="1:14" x14ac:dyDescent="0.3">
      <c r="A3931" t="s">
        <v>11884</v>
      </c>
      <c r="B3931" t="s">
        <v>29</v>
      </c>
      <c r="C3931" t="s">
        <v>11885</v>
      </c>
      <c r="D3931" t="s">
        <v>11886</v>
      </c>
      <c r="E3931" t="s">
        <v>60</v>
      </c>
      <c r="F3931" s="7">
        <v>807.1</v>
      </c>
      <c r="G3931" t="s">
        <v>33</v>
      </c>
      <c r="H3931" t="s">
        <v>34</v>
      </c>
      <c r="I3931" t="s">
        <v>11829</v>
      </c>
      <c r="L3931" s="8">
        <v>9.11E-2</v>
      </c>
      <c r="M3931" t="s">
        <v>36</v>
      </c>
      <c r="N3931" t="str">
        <f>IF(AND(PESQUISA!$B$3&lt;&gt;"",OR(PESQUISA!$B$4="TODAS",B3931=PESQUISA!$B$4),ISNUMBER(SEARCH(PESQUISA!$B$3,D3931))),ROW()-1,"")</f>
        <v/>
      </c>
    </row>
    <row r="3932" spans="1:14" x14ac:dyDescent="0.3">
      <c r="A3932" t="s">
        <v>11887</v>
      </c>
      <c r="B3932" t="s">
        <v>29</v>
      </c>
      <c r="C3932" t="s">
        <v>11888</v>
      </c>
      <c r="D3932" t="s">
        <v>11889</v>
      </c>
      <c r="E3932" t="s">
        <v>40</v>
      </c>
      <c r="F3932" s="7">
        <v>3251.72</v>
      </c>
      <c r="G3932" t="s">
        <v>33</v>
      </c>
      <c r="H3932" t="s">
        <v>34</v>
      </c>
      <c r="I3932" t="s">
        <v>11890</v>
      </c>
      <c r="L3932" s="8">
        <v>6.8199999999999997E-2</v>
      </c>
      <c r="M3932" t="s">
        <v>36</v>
      </c>
      <c r="N3932" t="str">
        <f>IF(AND(PESQUISA!$B$3&lt;&gt;"",OR(PESQUISA!$B$4="TODAS",B3932=PESQUISA!$B$4),ISNUMBER(SEARCH(PESQUISA!$B$3,D3932))),ROW()-1,"")</f>
        <v/>
      </c>
    </row>
    <row r="3933" spans="1:14" x14ac:dyDescent="0.3">
      <c r="A3933" t="s">
        <v>11891</v>
      </c>
      <c r="B3933" t="s">
        <v>29</v>
      </c>
      <c r="C3933" t="s">
        <v>11892</v>
      </c>
      <c r="D3933" t="s">
        <v>11893</v>
      </c>
      <c r="E3933" t="s">
        <v>40</v>
      </c>
      <c r="F3933" s="7">
        <v>3053.95</v>
      </c>
      <c r="G3933" t="s">
        <v>33</v>
      </c>
      <c r="H3933" t="s">
        <v>34</v>
      </c>
      <c r="I3933" t="s">
        <v>11890</v>
      </c>
      <c r="L3933" s="8">
        <v>7.2599999999999998E-2</v>
      </c>
      <c r="M3933" t="s">
        <v>36</v>
      </c>
      <c r="N3933" t="str">
        <f>IF(AND(PESQUISA!$B$3&lt;&gt;"",OR(PESQUISA!$B$4="TODAS",B3933=PESQUISA!$B$4),ISNUMBER(SEARCH(PESQUISA!$B$3,D3933))),ROW()-1,"")</f>
        <v/>
      </c>
    </row>
    <row r="3934" spans="1:14" x14ac:dyDescent="0.3">
      <c r="A3934" t="s">
        <v>11894</v>
      </c>
      <c r="B3934" t="s">
        <v>29</v>
      </c>
      <c r="C3934" t="s">
        <v>11895</v>
      </c>
      <c r="D3934" t="s">
        <v>11896</v>
      </c>
      <c r="E3934" t="s">
        <v>40</v>
      </c>
      <c r="F3934" s="7">
        <v>3780.16</v>
      </c>
      <c r="G3934" t="s">
        <v>33</v>
      </c>
      <c r="H3934" t="s">
        <v>34</v>
      </c>
      <c r="I3934" t="s">
        <v>11890</v>
      </c>
      <c r="L3934" s="8">
        <v>5.8700000000000002E-2</v>
      </c>
      <c r="M3934" t="s">
        <v>36</v>
      </c>
      <c r="N3934" t="str">
        <f>IF(AND(PESQUISA!$B$3&lt;&gt;"",OR(PESQUISA!$B$4="TODAS",B3934=PESQUISA!$B$4),ISNUMBER(SEARCH(PESQUISA!$B$3,D3934))),ROW()-1,"")</f>
        <v/>
      </c>
    </row>
    <row r="3935" spans="1:14" x14ac:dyDescent="0.3">
      <c r="A3935" t="s">
        <v>11897</v>
      </c>
      <c r="B3935" t="s">
        <v>29</v>
      </c>
      <c r="C3935" t="s">
        <v>11898</v>
      </c>
      <c r="D3935" t="s">
        <v>11899</v>
      </c>
      <c r="E3935" t="s">
        <v>40</v>
      </c>
      <c r="F3935" s="7">
        <v>3496.37</v>
      </c>
      <c r="G3935" t="s">
        <v>33</v>
      </c>
      <c r="H3935" t="s">
        <v>34</v>
      </c>
      <c r="I3935" t="s">
        <v>11890</v>
      </c>
      <c r="L3935" s="8">
        <v>6.3399999999999998E-2</v>
      </c>
      <c r="M3935" t="s">
        <v>36</v>
      </c>
      <c r="N3935" t="str">
        <f>IF(AND(PESQUISA!$B$3&lt;&gt;"",OR(PESQUISA!$B$4="TODAS",B3935=PESQUISA!$B$4),ISNUMBER(SEARCH(PESQUISA!$B$3,D3935))),ROW()-1,"")</f>
        <v/>
      </c>
    </row>
    <row r="3936" spans="1:14" x14ac:dyDescent="0.3">
      <c r="A3936" t="s">
        <v>11900</v>
      </c>
      <c r="B3936" t="s">
        <v>29</v>
      </c>
      <c r="C3936" t="s">
        <v>11901</v>
      </c>
      <c r="D3936" t="s">
        <v>11902</v>
      </c>
      <c r="E3936" t="s">
        <v>40</v>
      </c>
      <c r="F3936" s="7">
        <v>3994.98</v>
      </c>
      <c r="G3936" t="s">
        <v>33</v>
      </c>
      <c r="H3936" t="s">
        <v>34</v>
      </c>
      <c r="I3936" t="s">
        <v>11890</v>
      </c>
      <c r="L3936" s="8">
        <v>5.5500000000000001E-2</v>
      </c>
      <c r="M3936" t="s">
        <v>36</v>
      </c>
      <c r="N3936" t="str">
        <f>IF(AND(PESQUISA!$B$3&lt;&gt;"",OR(PESQUISA!$B$4="TODAS",B3936=PESQUISA!$B$4),ISNUMBER(SEARCH(PESQUISA!$B$3,D3936))),ROW()-1,"")</f>
        <v/>
      </c>
    </row>
    <row r="3937" spans="1:14" x14ac:dyDescent="0.3">
      <c r="A3937" t="s">
        <v>11903</v>
      </c>
      <c r="B3937" t="s">
        <v>29</v>
      </c>
      <c r="C3937" t="s">
        <v>11904</v>
      </c>
      <c r="D3937" t="s">
        <v>11905</v>
      </c>
      <c r="E3937" t="s">
        <v>40</v>
      </c>
      <c r="F3937" s="7">
        <v>3582.87</v>
      </c>
      <c r="G3937" t="s">
        <v>33</v>
      </c>
      <c r="H3937" t="s">
        <v>34</v>
      </c>
      <c r="I3937" t="s">
        <v>11890</v>
      </c>
      <c r="L3937" s="8">
        <v>6.1899999999999997E-2</v>
      </c>
      <c r="M3937" t="s">
        <v>36</v>
      </c>
      <c r="N3937" t="str">
        <f>IF(AND(PESQUISA!$B$3&lt;&gt;"",OR(PESQUISA!$B$4="TODAS",B3937=PESQUISA!$B$4),ISNUMBER(SEARCH(PESQUISA!$B$3,D3937))),ROW()-1,"")</f>
        <v/>
      </c>
    </row>
    <row r="3938" spans="1:14" x14ac:dyDescent="0.3">
      <c r="A3938" t="s">
        <v>11906</v>
      </c>
      <c r="B3938" t="s">
        <v>29</v>
      </c>
      <c r="C3938" t="s">
        <v>11907</v>
      </c>
      <c r="D3938" t="s">
        <v>11908</v>
      </c>
      <c r="E3938" t="s">
        <v>40</v>
      </c>
      <c r="F3938" s="7">
        <v>1090.6400000000001</v>
      </c>
      <c r="G3938" t="s">
        <v>33</v>
      </c>
      <c r="H3938" t="s">
        <v>34</v>
      </c>
      <c r="I3938" t="s">
        <v>11890</v>
      </c>
      <c r="L3938" s="8">
        <v>2.5100000000000001E-2</v>
      </c>
      <c r="M3938" t="s">
        <v>36</v>
      </c>
      <c r="N3938" t="str">
        <f>IF(AND(PESQUISA!$B$3&lt;&gt;"",OR(PESQUISA!$B$4="TODAS",B3938=PESQUISA!$B$4),ISNUMBER(SEARCH(PESQUISA!$B$3,D3938))),ROW()-1,"")</f>
        <v/>
      </c>
    </row>
    <row r="3939" spans="1:14" x14ac:dyDescent="0.3">
      <c r="A3939" t="s">
        <v>11909</v>
      </c>
      <c r="B3939" t="s">
        <v>29</v>
      </c>
      <c r="C3939" t="s">
        <v>11910</v>
      </c>
      <c r="D3939" t="s">
        <v>11911</v>
      </c>
      <c r="E3939" t="s">
        <v>40</v>
      </c>
      <c r="F3939" s="7">
        <v>1062.5899999999999</v>
      </c>
      <c r="G3939" t="s">
        <v>33</v>
      </c>
      <c r="H3939" t="s">
        <v>34</v>
      </c>
      <c r="I3939" t="s">
        <v>11890</v>
      </c>
      <c r="L3939" s="8">
        <v>2.58E-2</v>
      </c>
      <c r="M3939" t="s">
        <v>36</v>
      </c>
      <c r="N3939" t="str">
        <f>IF(AND(PESQUISA!$B$3&lt;&gt;"",OR(PESQUISA!$B$4="TODAS",B3939=PESQUISA!$B$4),ISNUMBER(SEARCH(PESQUISA!$B$3,D3939))),ROW()-1,"")</f>
        <v/>
      </c>
    </row>
    <row r="3940" spans="1:14" x14ac:dyDescent="0.3">
      <c r="A3940" t="s">
        <v>11912</v>
      </c>
      <c r="B3940" t="s">
        <v>29</v>
      </c>
      <c r="C3940" t="s">
        <v>11913</v>
      </c>
      <c r="D3940" t="s">
        <v>11914</v>
      </c>
      <c r="E3940" t="s">
        <v>40</v>
      </c>
      <c r="F3940" s="7">
        <v>1539.28</v>
      </c>
      <c r="G3940" t="s">
        <v>33</v>
      </c>
      <c r="H3940" t="s">
        <v>34</v>
      </c>
      <c r="I3940" t="s">
        <v>11890</v>
      </c>
      <c r="L3940" s="8">
        <v>1.78E-2</v>
      </c>
      <c r="M3940" t="s">
        <v>36</v>
      </c>
      <c r="N3940" t="str">
        <f>IF(AND(PESQUISA!$B$3&lt;&gt;"",OR(PESQUISA!$B$4="TODAS",B3940=PESQUISA!$B$4),ISNUMBER(SEARCH(PESQUISA!$B$3,D3940))),ROW()-1,"")</f>
        <v/>
      </c>
    </row>
    <row r="3941" spans="1:14" x14ac:dyDescent="0.3">
      <c r="A3941" t="s">
        <v>11915</v>
      </c>
      <c r="B3941" t="s">
        <v>29</v>
      </c>
      <c r="C3941" t="s">
        <v>11916</v>
      </c>
      <c r="D3941" t="s">
        <v>11917</v>
      </c>
      <c r="E3941" t="s">
        <v>40</v>
      </c>
      <c r="F3941" s="7">
        <v>1504.42</v>
      </c>
      <c r="G3941" t="s">
        <v>33</v>
      </c>
      <c r="H3941" t="s">
        <v>34</v>
      </c>
      <c r="I3941" t="s">
        <v>11890</v>
      </c>
      <c r="L3941" s="8">
        <v>1.8200000000000001E-2</v>
      </c>
      <c r="M3941" t="s">
        <v>36</v>
      </c>
      <c r="N3941" t="str">
        <f>IF(AND(PESQUISA!$B$3&lt;&gt;"",OR(PESQUISA!$B$4="TODAS",B3941=PESQUISA!$B$4),ISNUMBER(SEARCH(PESQUISA!$B$3,D3941))),ROW()-1,"")</f>
        <v/>
      </c>
    </row>
    <row r="3942" spans="1:14" x14ac:dyDescent="0.3">
      <c r="A3942" t="s">
        <v>11918</v>
      </c>
      <c r="B3942" t="s">
        <v>29</v>
      </c>
      <c r="C3942" t="s">
        <v>11919</v>
      </c>
      <c r="D3942" t="s">
        <v>11920</v>
      </c>
      <c r="E3942" t="s">
        <v>40</v>
      </c>
      <c r="F3942" s="7">
        <v>1606.74</v>
      </c>
      <c r="G3942" t="s">
        <v>33</v>
      </c>
      <c r="H3942" t="s">
        <v>34</v>
      </c>
      <c r="I3942" t="s">
        <v>11890</v>
      </c>
      <c r="L3942" s="8">
        <v>1.7100000000000001E-2</v>
      </c>
      <c r="M3942" t="s">
        <v>36</v>
      </c>
      <c r="N3942" t="str">
        <f>IF(AND(PESQUISA!$B$3&lt;&gt;"",OR(PESQUISA!$B$4="TODAS",B3942=PESQUISA!$B$4),ISNUMBER(SEARCH(PESQUISA!$B$3,D3942))),ROW()-1,"")</f>
        <v/>
      </c>
    </row>
    <row r="3943" spans="1:14" x14ac:dyDescent="0.3">
      <c r="A3943" t="s">
        <v>11921</v>
      </c>
      <c r="B3943" t="s">
        <v>29</v>
      </c>
      <c r="C3943" t="s">
        <v>11922</v>
      </c>
      <c r="D3943" t="s">
        <v>11923</v>
      </c>
      <c r="E3943" t="s">
        <v>40</v>
      </c>
      <c r="F3943" s="7">
        <v>1570.99</v>
      </c>
      <c r="G3943" t="s">
        <v>33</v>
      </c>
      <c r="H3943" t="s">
        <v>34</v>
      </c>
      <c r="I3943" t="s">
        <v>11890</v>
      </c>
      <c r="L3943" s="8">
        <v>1.7399999999999999E-2</v>
      </c>
      <c r="M3943" t="s">
        <v>36</v>
      </c>
      <c r="N3943" t="str">
        <f>IF(AND(PESQUISA!$B$3&lt;&gt;"",OR(PESQUISA!$B$4="TODAS",B3943=PESQUISA!$B$4),ISNUMBER(SEARCH(PESQUISA!$B$3,D3943))),ROW()-1,"")</f>
        <v/>
      </c>
    </row>
    <row r="3944" spans="1:14" x14ac:dyDescent="0.3">
      <c r="A3944" t="s">
        <v>11924</v>
      </c>
      <c r="B3944" t="s">
        <v>29</v>
      </c>
      <c r="C3944" t="s">
        <v>11925</v>
      </c>
      <c r="D3944" t="s">
        <v>11926</v>
      </c>
      <c r="E3944" t="s">
        <v>40</v>
      </c>
      <c r="F3944" s="7">
        <v>1789.1</v>
      </c>
      <c r="G3944" t="s">
        <v>33</v>
      </c>
      <c r="H3944" t="s">
        <v>34</v>
      </c>
      <c r="I3944" t="s">
        <v>11890</v>
      </c>
      <c r="L3944" s="8">
        <v>1.5299999999999999E-2</v>
      </c>
      <c r="M3944" t="s">
        <v>36</v>
      </c>
      <c r="N3944" t="str">
        <f>IF(AND(PESQUISA!$B$3&lt;&gt;"",OR(PESQUISA!$B$4="TODAS",B3944=PESQUISA!$B$4),ISNUMBER(SEARCH(PESQUISA!$B$3,D3944))),ROW()-1,"")</f>
        <v/>
      </c>
    </row>
    <row r="3945" spans="1:14" x14ac:dyDescent="0.3">
      <c r="A3945" t="s">
        <v>11927</v>
      </c>
      <c r="B3945" t="s">
        <v>29</v>
      </c>
      <c r="C3945" t="s">
        <v>11928</v>
      </c>
      <c r="D3945" t="s">
        <v>11929</v>
      </c>
      <c r="E3945" t="s">
        <v>40</v>
      </c>
      <c r="F3945" s="7">
        <v>1849.45</v>
      </c>
      <c r="G3945" t="s">
        <v>33</v>
      </c>
      <c r="H3945" t="s">
        <v>34</v>
      </c>
      <c r="I3945" t="s">
        <v>11890</v>
      </c>
      <c r="L3945" s="8">
        <v>1.4800000000000001E-2</v>
      </c>
      <c r="M3945" t="s">
        <v>36</v>
      </c>
      <c r="N3945" t="str">
        <f>IF(AND(PESQUISA!$B$3&lt;&gt;"",OR(PESQUISA!$B$4="TODAS",B3945=PESQUISA!$B$4),ISNUMBER(SEARCH(PESQUISA!$B$3,D3945))),ROW()-1,"")</f>
        <v/>
      </c>
    </row>
    <row r="3946" spans="1:14" x14ac:dyDescent="0.3">
      <c r="A3946" t="s">
        <v>11930</v>
      </c>
      <c r="B3946" t="s">
        <v>29</v>
      </c>
      <c r="C3946" t="s">
        <v>11931</v>
      </c>
      <c r="D3946" t="s">
        <v>11932</v>
      </c>
      <c r="E3946" t="s">
        <v>40</v>
      </c>
      <c r="F3946" s="7">
        <v>2265.89</v>
      </c>
      <c r="G3946" t="s">
        <v>33</v>
      </c>
      <c r="H3946" t="s">
        <v>34</v>
      </c>
      <c r="I3946" t="s">
        <v>11890</v>
      </c>
      <c r="L3946" s="8">
        <v>1.21E-2</v>
      </c>
      <c r="M3946" t="s">
        <v>36</v>
      </c>
      <c r="N3946" t="str">
        <f>IF(AND(PESQUISA!$B$3&lt;&gt;"",OR(PESQUISA!$B$4="TODAS",B3946=PESQUISA!$B$4),ISNUMBER(SEARCH(PESQUISA!$B$3,D3946))),ROW()-1,"")</f>
        <v/>
      </c>
    </row>
    <row r="3947" spans="1:14" x14ac:dyDescent="0.3">
      <c r="A3947" t="s">
        <v>11933</v>
      </c>
      <c r="B3947" t="s">
        <v>29</v>
      </c>
      <c r="C3947" t="s">
        <v>11934</v>
      </c>
      <c r="D3947" t="s">
        <v>11935</v>
      </c>
      <c r="E3947" t="s">
        <v>40</v>
      </c>
      <c r="F3947" s="7">
        <v>2176.19</v>
      </c>
      <c r="G3947" t="s">
        <v>33</v>
      </c>
      <c r="H3947" t="s">
        <v>34</v>
      </c>
      <c r="I3947" t="s">
        <v>11890</v>
      </c>
      <c r="L3947" s="8">
        <v>1.26E-2</v>
      </c>
      <c r="M3947" t="s">
        <v>36</v>
      </c>
      <c r="N3947" t="str">
        <f>IF(AND(PESQUISA!$B$3&lt;&gt;"",OR(PESQUISA!$B$4="TODAS",B3947=PESQUISA!$B$4),ISNUMBER(SEARCH(PESQUISA!$B$3,D3947))),ROW()-1,"")</f>
        <v/>
      </c>
    </row>
    <row r="3948" spans="1:14" x14ac:dyDescent="0.3">
      <c r="A3948" t="s">
        <v>11936</v>
      </c>
      <c r="B3948" t="s">
        <v>29</v>
      </c>
      <c r="C3948" t="s">
        <v>11937</v>
      </c>
      <c r="D3948" t="s">
        <v>11938</v>
      </c>
      <c r="E3948" t="s">
        <v>40</v>
      </c>
      <c r="F3948" s="7">
        <v>2897.29</v>
      </c>
      <c r="G3948" t="s">
        <v>33</v>
      </c>
      <c r="H3948" t="s">
        <v>34</v>
      </c>
      <c r="I3948" t="s">
        <v>11890</v>
      </c>
      <c r="L3948" s="8">
        <v>7.6600000000000001E-2</v>
      </c>
      <c r="M3948" t="s">
        <v>36</v>
      </c>
      <c r="N3948" t="str">
        <f>IF(AND(PESQUISA!$B$3&lt;&gt;"",OR(PESQUISA!$B$4="TODAS",B3948=PESQUISA!$B$4),ISNUMBER(SEARCH(PESQUISA!$B$3,D3948))),ROW()-1,"")</f>
        <v/>
      </c>
    </row>
    <row r="3949" spans="1:14" x14ac:dyDescent="0.3">
      <c r="A3949" t="s">
        <v>11939</v>
      </c>
      <c r="B3949" t="s">
        <v>29</v>
      </c>
      <c r="C3949" t="s">
        <v>11940</v>
      </c>
      <c r="D3949" t="s">
        <v>11941</v>
      </c>
      <c r="E3949" t="s">
        <v>40</v>
      </c>
      <c r="F3949" s="7">
        <v>2747.13</v>
      </c>
      <c r="G3949" t="s">
        <v>33</v>
      </c>
      <c r="H3949" t="s">
        <v>34</v>
      </c>
      <c r="I3949" t="s">
        <v>11890</v>
      </c>
      <c r="L3949" s="8">
        <v>8.0699999999999994E-2</v>
      </c>
      <c r="M3949" t="s">
        <v>36</v>
      </c>
      <c r="N3949" t="str">
        <f>IF(AND(PESQUISA!$B$3&lt;&gt;"",OR(PESQUISA!$B$4="TODAS",B3949=PESQUISA!$B$4),ISNUMBER(SEARCH(PESQUISA!$B$3,D3949))),ROW()-1,"")</f>
        <v/>
      </c>
    </row>
    <row r="3950" spans="1:14" x14ac:dyDescent="0.3">
      <c r="A3950" t="s">
        <v>11942</v>
      </c>
      <c r="B3950" t="s">
        <v>29</v>
      </c>
      <c r="C3950" t="s">
        <v>11943</v>
      </c>
      <c r="D3950" t="s">
        <v>11944</v>
      </c>
      <c r="E3950" t="s">
        <v>40</v>
      </c>
      <c r="F3950" s="7">
        <v>2982.6</v>
      </c>
      <c r="G3950" t="s">
        <v>33</v>
      </c>
      <c r="H3950" t="s">
        <v>34</v>
      </c>
      <c r="I3950" t="s">
        <v>11890</v>
      </c>
      <c r="L3950" s="8">
        <v>7.4399999999999994E-2</v>
      </c>
      <c r="M3950" t="s">
        <v>36</v>
      </c>
      <c r="N3950" t="str">
        <f>IF(AND(PESQUISA!$B$3&lt;&gt;"",OR(PESQUISA!$B$4="TODAS",B3950=PESQUISA!$B$4),ISNUMBER(SEARCH(PESQUISA!$B$3,D3950))),ROW()-1,"")</f>
        <v/>
      </c>
    </row>
    <row r="3951" spans="1:14" x14ac:dyDescent="0.3">
      <c r="A3951" t="s">
        <v>11945</v>
      </c>
      <c r="B3951" t="s">
        <v>29</v>
      </c>
      <c r="C3951" t="s">
        <v>11946</v>
      </c>
      <c r="D3951" t="s">
        <v>11947</v>
      </c>
      <c r="E3951" t="s">
        <v>40</v>
      </c>
      <c r="F3951" s="7">
        <v>2827.76</v>
      </c>
      <c r="G3951" t="s">
        <v>33</v>
      </c>
      <c r="H3951" t="s">
        <v>34</v>
      </c>
      <c r="I3951" t="s">
        <v>11890</v>
      </c>
      <c r="L3951" s="8">
        <v>7.8399999999999997E-2</v>
      </c>
      <c r="M3951" t="s">
        <v>36</v>
      </c>
      <c r="N3951" t="str">
        <f>IF(AND(PESQUISA!$B$3&lt;&gt;"",OR(PESQUISA!$B$4="TODAS",B3951=PESQUISA!$B$4),ISNUMBER(SEARCH(PESQUISA!$B$3,D3951))),ROW()-1,"")</f>
        <v/>
      </c>
    </row>
    <row r="3952" spans="1:14" x14ac:dyDescent="0.3">
      <c r="A3952" t="s">
        <v>11948</v>
      </c>
      <c r="B3952" t="s">
        <v>29</v>
      </c>
      <c r="C3952" t="s">
        <v>11949</v>
      </c>
      <c r="D3952" t="s">
        <v>11950</v>
      </c>
      <c r="E3952" t="s">
        <v>32</v>
      </c>
      <c r="G3952" t="s">
        <v>33</v>
      </c>
      <c r="H3952" t="s">
        <v>34</v>
      </c>
      <c r="I3952" t="s">
        <v>11890</v>
      </c>
      <c r="M3952" t="s">
        <v>53</v>
      </c>
      <c r="N3952" t="str">
        <f>IF(AND(PESQUISA!$B$3&lt;&gt;"",OR(PESQUISA!$B$4="TODAS",B3952=PESQUISA!$B$4),ISNUMBER(SEARCH(PESQUISA!$B$3,D3952))),ROW()-1,"")</f>
        <v/>
      </c>
    </row>
    <row r="3953" spans="1:14" x14ac:dyDescent="0.3">
      <c r="A3953" t="s">
        <v>11951</v>
      </c>
      <c r="B3953" t="s">
        <v>29</v>
      </c>
      <c r="C3953" t="s">
        <v>11952</v>
      </c>
      <c r="D3953" t="s">
        <v>11953</v>
      </c>
      <c r="E3953" t="s">
        <v>32</v>
      </c>
      <c r="G3953" t="s">
        <v>33</v>
      </c>
      <c r="H3953" t="s">
        <v>34</v>
      </c>
      <c r="I3953" t="s">
        <v>11890</v>
      </c>
      <c r="M3953" t="s">
        <v>53</v>
      </c>
      <c r="N3953" t="str">
        <f>IF(AND(PESQUISA!$B$3&lt;&gt;"",OR(PESQUISA!$B$4="TODAS",B3953=PESQUISA!$B$4),ISNUMBER(SEARCH(PESQUISA!$B$3,D3953))),ROW()-1,"")</f>
        <v/>
      </c>
    </row>
    <row r="3954" spans="1:14" x14ac:dyDescent="0.3">
      <c r="A3954" t="s">
        <v>11954</v>
      </c>
      <c r="B3954" t="s">
        <v>29</v>
      </c>
      <c r="C3954" t="s">
        <v>11955</v>
      </c>
      <c r="D3954" t="s">
        <v>11956</v>
      </c>
      <c r="E3954" t="s">
        <v>32</v>
      </c>
      <c r="G3954" t="s">
        <v>33</v>
      </c>
      <c r="H3954" t="s">
        <v>34</v>
      </c>
      <c r="I3954" t="s">
        <v>11890</v>
      </c>
      <c r="M3954" t="s">
        <v>53</v>
      </c>
      <c r="N3954" t="str">
        <f>IF(AND(PESQUISA!$B$3&lt;&gt;"",OR(PESQUISA!$B$4="TODAS",B3954=PESQUISA!$B$4),ISNUMBER(SEARCH(PESQUISA!$B$3,D3954))),ROW()-1,"")</f>
        <v/>
      </c>
    </row>
    <row r="3955" spans="1:14" x14ac:dyDescent="0.3">
      <c r="A3955" t="s">
        <v>11957</v>
      </c>
      <c r="B3955" t="s">
        <v>29</v>
      </c>
      <c r="C3955" t="s">
        <v>11958</v>
      </c>
      <c r="D3955" t="s">
        <v>11959</v>
      </c>
      <c r="E3955" t="s">
        <v>32</v>
      </c>
      <c r="G3955" t="s">
        <v>33</v>
      </c>
      <c r="H3955" t="s">
        <v>34</v>
      </c>
      <c r="I3955" t="s">
        <v>11890</v>
      </c>
      <c r="M3955" t="s">
        <v>53</v>
      </c>
      <c r="N3955" t="str">
        <f>IF(AND(PESQUISA!$B$3&lt;&gt;"",OR(PESQUISA!$B$4="TODAS",B3955=PESQUISA!$B$4),ISNUMBER(SEARCH(PESQUISA!$B$3,D3955))),ROW()-1,"")</f>
        <v/>
      </c>
    </row>
    <row r="3956" spans="1:14" x14ac:dyDescent="0.3">
      <c r="A3956" t="s">
        <v>11960</v>
      </c>
      <c r="B3956" t="s">
        <v>29</v>
      </c>
      <c r="C3956" t="s">
        <v>11961</v>
      </c>
      <c r="D3956" t="s">
        <v>11962</v>
      </c>
      <c r="E3956" t="s">
        <v>32</v>
      </c>
      <c r="G3956" t="s">
        <v>33</v>
      </c>
      <c r="H3956" t="s">
        <v>34</v>
      </c>
      <c r="I3956" t="s">
        <v>11890</v>
      </c>
      <c r="M3956" t="s">
        <v>53</v>
      </c>
      <c r="N3956" t="str">
        <f>IF(AND(PESQUISA!$B$3&lt;&gt;"",OR(PESQUISA!$B$4="TODAS",B3956=PESQUISA!$B$4),ISNUMBER(SEARCH(PESQUISA!$B$3,D3956))),ROW()-1,"")</f>
        <v/>
      </c>
    </row>
    <row r="3957" spans="1:14" x14ac:dyDescent="0.3">
      <c r="A3957" t="s">
        <v>11963</v>
      </c>
      <c r="B3957" t="s">
        <v>29</v>
      </c>
      <c r="C3957" t="s">
        <v>11964</v>
      </c>
      <c r="D3957" t="s">
        <v>11965</v>
      </c>
      <c r="E3957" t="s">
        <v>32</v>
      </c>
      <c r="G3957" t="s">
        <v>33</v>
      </c>
      <c r="H3957" t="s">
        <v>34</v>
      </c>
      <c r="I3957" t="s">
        <v>11890</v>
      </c>
      <c r="M3957" t="s">
        <v>53</v>
      </c>
      <c r="N3957" t="str">
        <f>IF(AND(PESQUISA!$B$3&lt;&gt;"",OR(PESQUISA!$B$4="TODAS",B3957=PESQUISA!$B$4),ISNUMBER(SEARCH(PESQUISA!$B$3,D3957))),ROW()-1,"")</f>
        <v/>
      </c>
    </row>
    <row r="3958" spans="1:14" x14ac:dyDescent="0.3">
      <c r="A3958" t="s">
        <v>11966</v>
      </c>
      <c r="B3958" t="s">
        <v>29</v>
      </c>
      <c r="C3958" t="s">
        <v>11967</v>
      </c>
      <c r="D3958" t="s">
        <v>11968</v>
      </c>
      <c r="E3958" t="s">
        <v>32</v>
      </c>
      <c r="G3958" t="s">
        <v>33</v>
      </c>
      <c r="H3958" t="s">
        <v>34</v>
      </c>
      <c r="I3958" t="s">
        <v>11890</v>
      </c>
      <c r="M3958" t="s">
        <v>53</v>
      </c>
      <c r="N3958" t="str">
        <f>IF(AND(PESQUISA!$B$3&lt;&gt;"",OR(PESQUISA!$B$4="TODAS",B3958=PESQUISA!$B$4),ISNUMBER(SEARCH(PESQUISA!$B$3,D3958))),ROW()-1,"")</f>
        <v/>
      </c>
    </row>
    <row r="3959" spans="1:14" x14ac:dyDescent="0.3">
      <c r="A3959" t="s">
        <v>11969</v>
      </c>
      <c r="B3959" t="s">
        <v>29</v>
      </c>
      <c r="C3959" t="s">
        <v>11970</v>
      </c>
      <c r="D3959" t="s">
        <v>11971</v>
      </c>
      <c r="E3959" t="s">
        <v>32</v>
      </c>
      <c r="G3959" t="s">
        <v>33</v>
      </c>
      <c r="H3959" t="s">
        <v>34</v>
      </c>
      <c r="I3959" t="s">
        <v>11890</v>
      </c>
      <c r="M3959" t="s">
        <v>53</v>
      </c>
      <c r="N3959" t="str">
        <f>IF(AND(PESQUISA!$B$3&lt;&gt;"",OR(PESQUISA!$B$4="TODAS",B3959=PESQUISA!$B$4),ISNUMBER(SEARCH(PESQUISA!$B$3,D3959))),ROW()-1,"")</f>
        <v/>
      </c>
    </row>
    <row r="3960" spans="1:14" x14ac:dyDescent="0.3">
      <c r="A3960" t="s">
        <v>11972</v>
      </c>
      <c r="B3960" t="s">
        <v>29</v>
      </c>
      <c r="C3960" t="s">
        <v>11973</v>
      </c>
      <c r="D3960" t="s">
        <v>11974</v>
      </c>
      <c r="E3960" t="s">
        <v>32</v>
      </c>
      <c r="G3960" t="s">
        <v>33</v>
      </c>
      <c r="H3960" t="s">
        <v>34</v>
      </c>
      <c r="I3960" t="s">
        <v>11890</v>
      </c>
      <c r="M3960" t="s">
        <v>53</v>
      </c>
      <c r="N3960" t="str">
        <f>IF(AND(PESQUISA!$B$3&lt;&gt;"",OR(PESQUISA!$B$4="TODAS",B3960=PESQUISA!$B$4),ISNUMBER(SEARCH(PESQUISA!$B$3,D3960))),ROW()-1,"")</f>
        <v/>
      </c>
    </row>
    <row r="3961" spans="1:14" x14ac:dyDescent="0.3">
      <c r="A3961" t="s">
        <v>11975</v>
      </c>
      <c r="B3961" t="s">
        <v>29</v>
      </c>
      <c r="C3961" t="s">
        <v>11976</v>
      </c>
      <c r="D3961" t="s">
        <v>11977</v>
      </c>
      <c r="E3961" t="s">
        <v>32</v>
      </c>
      <c r="G3961" t="s">
        <v>33</v>
      </c>
      <c r="H3961" t="s">
        <v>34</v>
      </c>
      <c r="I3961" t="s">
        <v>11890</v>
      </c>
      <c r="M3961" t="s">
        <v>53</v>
      </c>
      <c r="N3961" t="str">
        <f>IF(AND(PESQUISA!$B$3&lt;&gt;"",OR(PESQUISA!$B$4="TODAS",B3961=PESQUISA!$B$4),ISNUMBER(SEARCH(PESQUISA!$B$3,D3961))),ROW()-1,"")</f>
        <v/>
      </c>
    </row>
    <row r="3962" spans="1:14" x14ac:dyDescent="0.3">
      <c r="A3962" t="s">
        <v>11978</v>
      </c>
      <c r="B3962" t="s">
        <v>29</v>
      </c>
      <c r="C3962" t="s">
        <v>11979</v>
      </c>
      <c r="D3962" t="s">
        <v>11980</v>
      </c>
      <c r="E3962" t="s">
        <v>32</v>
      </c>
      <c r="G3962" t="s">
        <v>33</v>
      </c>
      <c r="H3962" t="s">
        <v>34</v>
      </c>
      <c r="I3962" t="s">
        <v>11890</v>
      </c>
      <c r="M3962" t="s">
        <v>53</v>
      </c>
      <c r="N3962" t="str">
        <f>IF(AND(PESQUISA!$B$3&lt;&gt;"",OR(PESQUISA!$B$4="TODAS",B3962=PESQUISA!$B$4),ISNUMBER(SEARCH(PESQUISA!$B$3,D3962))),ROW()-1,"")</f>
        <v/>
      </c>
    </row>
    <row r="3963" spans="1:14" x14ac:dyDescent="0.3">
      <c r="A3963" t="s">
        <v>11981</v>
      </c>
      <c r="B3963" t="s">
        <v>29</v>
      </c>
      <c r="C3963" t="s">
        <v>11982</v>
      </c>
      <c r="D3963" t="s">
        <v>11983</v>
      </c>
      <c r="E3963" t="s">
        <v>32</v>
      </c>
      <c r="G3963" t="s">
        <v>33</v>
      </c>
      <c r="H3963" t="s">
        <v>34</v>
      </c>
      <c r="I3963" t="s">
        <v>11890</v>
      </c>
      <c r="M3963" t="s">
        <v>53</v>
      </c>
      <c r="N3963" t="str">
        <f>IF(AND(PESQUISA!$B$3&lt;&gt;"",OR(PESQUISA!$B$4="TODAS",B3963=PESQUISA!$B$4),ISNUMBER(SEARCH(PESQUISA!$B$3,D3963))),ROW()-1,"")</f>
        <v/>
      </c>
    </row>
    <row r="3964" spans="1:14" x14ac:dyDescent="0.3">
      <c r="A3964" t="s">
        <v>11984</v>
      </c>
      <c r="B3964" t="s">
        <v>29</v>
      </c>
      <c r="C3964" t="s">
        <v>11985</v>
      </c>
      <c r="D3964" t="s">
        <v>11986</v>
      </c>
      <c r="E3964" t="s">
        <v>32</v>
      </c>
      <c r="F3964" s="7">
        <v>63.8</v>
      </c>
      <c r="G3964" t="s">
        <v>33</v>
      </c>
      <c r="H3964" t="s">
        <v>34</v>
      </c>
      <c r="I3964" t="s">
        <v>11890</v>
      </c>
      <c r="L3964" s="8">
        <v>0</v>
      </c>
      <c r="M3964" t="s">
        <v>36</v>
      </c>
      <c r="N3964" t="str">
        <f>IF(AND(PESQUISA!$B$3&lt;&gt;"",OR(PESQUISA!$B$4="TODAS",B3964=PESQUISA!$B$4),ISNUMBER(SEARCH(PESQUISA!$B$3,D3964))),ROW()-1,"")</f>
        <v/>
      </c>
    </row>
    <row r="3965" spans="1:14" x14ac:dyDescent="0.3">
      <c r="A3965" t="s">
        <v>11987</v>
      </c>
      <c r="B3965" t="s">
        <v>29</v>
      </c>
      <c r="C3965" t="s">
        <v>11988</v>
      </c>
      <c r="D3965" t="s">
        <v>11989</v>
      </c>
      <c r="E3965" t="s">
        <v>32</v>
      </c>
      <c r="F3965" s="7">
        <v>55.29</v>
      </c>
      <c r="G3965" t="s">
        <v>33</v>
      </c>
      <c r="H3965" t="s">
        <v>34</v>
      </c>
      <c r="I3965" t="s">
        <v>11890</v>
      </c>
      <c r="L3965" s="8">
        <v>0</v>
      </c>
      <c r="M3965" t="s">
        <v>36</v>
      </c>
      <c r="N3965" t="str">
        <f>IF(AND(PESQUISA!$B$3&lt;&gt;"",OR(PESQUISA!$B$4="TODAS",B3965=PESQUISA!$B$4),ISNUMBER(SEARCH(PESQUISA!$B$3,D3965))),ROW()-1,"")</f>
        <v/>
      </c>
    </row>
    <row r="3966" spans="1:14" x14ac:dyDescent="0.3">
      <c r="A3966" t="s">
        <v>11990</v>
      </c>
      <c r="B3966" t="s">
        <v>29</v>
      </c>
      <c r="C3966" t="s">
        <v>11991</v>
      </c>
      <c r="D3966" t="s">
        <v>11992</v>
      </c>
      <c r="E3966" t="s">
        <v>32</v>
      </c>
      <c r="F3966" s="7">
        <v>40.75</v>
      </c>
      <c r="G3966" t="s">
        <v>33</v>
      </c>
      <c r="H3966" t="s">
        <v>34</v>
      </c>
      <c r="I3966" t="s">
        <v>11890</v>
      </c>
      <c r="L3966" s="8">
        <v>0</v>
      </c>
      <c r="M3966" t="s">
        <v>36</v>
      </c>
      <c r="N3966" t="str">
        <f>IF(AND(PESQUISA!$B$3&lt;&gt;"",OR(PESQUISA!$B$4="TODAS",B3966=PESQUISA!$B$4),ISNUMBER(SEARCH(PESQUISA!$B$3,D3966))),ROW()-1,"")</f>
        <v/>
      </c>
    </row>
    <row r="3967" spans="1:14" x14ac:dyDescent="0.3">
      <c r="A3967" t="s">
        <v>11993</v>
      </c>
      <c r="B3967" t="s">
        <v>29</v>
      </c>
      <c r="C3967" t="s">
        <v>11994</v>
      </c>
      <c r="D3967" t="s">
        <v>11995</v>
      </c>
      <c r="E3967" t="s">
        <v>32</v>
      </c>
      <c r="F3967" s="7">
        <v>28.12</v>
      </c>
      <c r="G3967" t="s">
        <v>33</v>
      </c>
      <c r="H3967" t="s">
        <v>34</v>
      </c>
      <c r="I3967" t="s">
        <v>11890</v>
      </c>
      <c r="L3967" s="8">
        <v>0</v>
      </c>
      <c r="M3967" t="s">
        <v>36</v>
      </c>
      <c r="N3967" t="str">
        <f>IF(AND(PESQUISA!$B$3&lt;&gt;"",OR(PESQUISA!$B$4="TODAS",B3967=PESQUISA!$B$4),ISNUMBER(SEARCH(PESQUISA!$B$3,D3967))),ROW()-1,"")</f>
        <v/>
      </c>
    </row>
    <row r="3968" spans="1:14" x14ac:dyDescent="0.3">
      <c r="A3968" t="s">
        <v>11996</v>
      </c>
      <c r="B3968" t="s">
        <v>29</v>
      </c>
      <c r="C3968" t="s">
        <v>11997</v>
      </c>
      <c r="D3968" t="s">
        <v>11998</v>
      </c>
      <c r="E3968" t="s">
        <v>32</v>
      </c>
      <c r="F3968" s="7">
        <v>25.86</v>
      </c>
      <c r="G3968" t="s">
        <v>33</v>
      </c>
      <c r="H3968" t="s">
        <v>34</v>
      </c>
      <c r="I3968" t="s">
        <v>11890</v>
      </c>
      <c r="L3968" s="8">
        <v>0</v>
      </c>
      <c r="M3968" t="s">
        <v>36</v>
      </c>
      <c r="N3968" t="str">
        <f>IF(AND(PESQUISA!$B$3&lt;&gt;"",OR(PESQUISA!$B$4="TODAS",B3968=PESQUISA!$B$4),ISNUMBER(SEARCH(PESQUISA!$B$3,D3968))),ROW()-1,"")</f>
        <v/>
      </c>
    </row>
    <row r="3969" spans="1:14" x14ac:dyDescent="0.3">
      <c r="A3969" t="s">
        <v>11999</v>
      </c>
      <c r="B3969" t="s">
        <v>29</v>
      </c>
      <c r="C3969" t="s">
        <v>12000</v>
      </c>
      <c r="D3969" t="s">
        <v>12001</v>
      </c>
      <c r="E3969" t="s">
        <v>32</v>
      </c>
      <c r="F3969" s="7">
        <v>23.79</v>
      </c>
      <c r="G3969" t="s">
        <v>33</v>
      </c>
      <c r="H3969" t="s">
        <v>34</v>
      </c>
      <c r="I3969" t="s">
        <v>11890</v>
      </c>
      <c r="L3969" s="8">
        <v>0</v>
      </c>
      <c r="M3969" t="s">
        <v>36</v>
      </c>
      <c r="N3969" t="str">
        <f>IF(AND(PESQUISA!$B$3&lt;&gt;"",OR(PESQUISA!$B$4="TODAS",B3969=PESQUISA!$B$4),ISNUMBER(SEARCH(PESQUISA!$B$3,D3969))),ROW()-1,"")</f>
        <v/>
      </c>
    </row>
    <row r="3970" spans="1:14" x14ac:dyDescent="0.3">
      <c r="A3970" t="s">
        <v>12002</v>
      </c>
      <c r="B3970" t="s">
        <v>29</v>
      </c>
      <c r="C3970" t="s">
        <v>12003</v>
      </c>
      <c r="D3970" t="s">
        <v>12004</v>
      </c>
      <c r="E3970" t="s">
        <v>32</v>
      </c>
      <c r="F3970" s="7">
        <v>58.23</v>
      </c>
      <c r="G3970" t="s">
        <v>33</v>
      </c>
      <c r="H3970" t="s">
        <v>34</v>
      </c>
      <c r="I3970" t="s">
        <v>11890</v>
      </c>
      <c r="L3970" s="8">
        <v>0</v>
      </c>
      <c r="M3970" t="s">
        <v>36</v>
      </c>
      <c r="N3970" t="str">
        <f>IF(AND(PESQUISA!$B$3&lt;&gt;"",OR(PESQUISA!$B$4="TODAS",B3970=PESQUISA!$B$4),ISNUMBER(SEARCH(PESQUISA!$B$3,D3970))),ROW()-1,"")</f>
        <v/>
      </c>
    </row>
    <row r="3971" spans="1:14" x14ac:dyDescent="0.3">
      <c r="A3971" t="s">
        <v>12005</v>
      </c>
      <c r="B3971" t="s">
        <v>29</v>
      </c>
      <c r="C3971" t="s">
        <v>12006</v>
      </c>
      <c r="D3971" t="s">
        <v>12007</v>
      </c>
      <c r="E3971" t="s">
        <v>32</v>
      </c>
      <c r="F3971" s="7">
        <v>46.8</v>
      </c>
      <c r="G3971" t="s">
        <v>33</v>
      </c>
      <c r="H3971" t="s">
        <v>34</v>
      </c>
      <c r="I3971" t="s">
        <v>11890</v>
      </c>
      <c r="L3971" s="8">
        <v>0</v>
      </c>
      <c r="M3971" t="s">
        <v>36</v>
      </c>
      <c r="N3971" t="str">
        <f>IF(AND(PESQUISA!$B$3&lt;&gt;"",OR(PESQUISA!$B$4="TODAS",B3971=PESQUISA!$B$4),ISNUMBER(SEARCH(PESQUISA!$B$3,D3971))),ROW()-1,"")</f>
        <v/>
      </c>
    </row>
    <row r="3972" spans="1:14" x14ac:dyDescent="0.3">
      <c r="A3972" t="s">
        <v>12008</v>
      </c>
      <c r="B3972" t="s">
        <v>29</v>
      </c>
      <c r="C3972" t="s">
        <v>12009</v>
      </c>
      <c r="D3972" t="s">
        <v>12010</v>
      </c>
      <c r="E3972" t="s">
        <v>32</v>
      </c>
      <c r="F3972" s="7">
        <v>35.75</v>
      </c>
      <c r="G3972" t="s">
        <v>33</v>
      </c>
      <c r="H3972" t="s">
        <v>34</v>
      </c>
      <c r="I3972" t="s">
        <v>11890</v>
      </c>
      <c r="L3972" s="8">
        <v>0</v>
      </c>
      <c r="M3972" t="s">
        <v>36</v>
      </c>
      <c r="N3972" t="str">
        <f>IF(AND(PESQUISA!$B$3&lt;&gt;"",OR(PESQUISA!$B$4="TODAS",B3972=PESQUISA!$B$4),ISNUMBER(SEARCH(PESQUISA!$B$3,D3972))),ROW()-1,"")</f>
        <v/>
      </c>
    </row>
    <row r="3973" spans="1:14" x14ac:dyDescent="0.3">
      <c r="A3973" t="s">
        <v>12011</v>
      </c>
      <c r="B3973" t="s">
        <v>29</v>
      </c>
      <c r="C3973" t="s">
        <v>12012</v>
      </c>
      <c r="D3973" t="s">
        <v>12013</v>
      </c>
      <c r="E3973" t="s">
        <v>859</v>
      </c>
      <c r="F3973" s="7">
        <v>13.19</v>
      </c>
      <c r="G3973" t="s">
        <v>33</v>
      </c>
      <c r="H3973" t="s">
        <v>34</v>
      </c>
      <c r="I3973" t="s">
        <v>11890</v>
      </c>
      <c r="L3973" s="8">
        <v>0.72099999999999997</v>
      </c>
      <c r="M3973" t="s">
        <v>36</v>
      </c>
      <c r="N3973" t="str">
        <f>IF(AND(PESQUISA!$B$3&lt;&gt;"",OR(PESQUISA!$B$4="TODAS",B3973=PESQUISA!$B$4),ISNUMBER(SEARCH(PESQUISA!$B$3,D3973))),ROW()-1,"")</f>
        <v/>
      </c>
    </row>
    <row r="3974" spans="1:14" x14ac:dyDescent="0.3">
      <c r="A3974" t="s">
        <v>12014</v>
      </c>
      <c r="B3974" t="s">
        <v>29</v>
      </c>
      <c r="C3974" t="s">
        <v>12015</v>
      </c>
      <c r="D3974" t="s">
        <v>12016</v>
      </c>
      <c r="E3974" t="s">
        <v>859</v>
      </c>
      <c r="F3974" s="7">
        <v>11.97</v>
      </c>
      <c r="G3974" t="s">
        <v>33</v>
      </c>
      <c r="H3974" t="s">
        <v>34</v>
      </c>
      <c r="I3974" t="s">
        <v>11890</v>
      </c>
      <c r="L3974" s="8">
        <v>0.76939999999999997</v>
      </c>
      <c r="M3974" t="s">
        <v>36</v>
      </c>
      <c r="N3974" t="str">
        <f>IF(AND(PESQUISA!$B$3&lt;&gt;"",OR(PESQUISA!$B$4="TODAS",B3974=PESQUISA!$B$4),ISNUMBER(SEARCH(PESQUISA!$B$3,D3974))),ROW()-1,"")</f>
        <v/>
      </c>
    </row>
    <row r="3975" spans="1:14" x14ac:dyDescent="0.3">
      <c r="A3975" t="s">
        <v>12017</v>
      </c>
      <c r="B3975" t="s">
        <v>29</v>
      </c>
      <c r="C3975" t="s">
        <v>12018</v>
      </c>
      <c r="D3975" t="s">
        <v>12019</v>
      </c>
      <c r="E3975" t="s">
        <v>40</v>
      </c>
      <c r="F3975" s="7">
        <v>2042.05</v>
      </c>
      <c r="G3975" t="s">
        <v>33</v>
      </c>
      <c r="H3975" t="s">
        <v>34</v>
      </c>
      <c r="I3975" t="s">
        <v>11890</v>
      </c>
      <c r="L3975" s="8">
        <v>0.74019999999999997</v>
      </c>
      <c r="M3975" t="s">
        <v>36</v>
      </c>
      <c r="N3975" t="str">
        <f>IF(AND(PESQUISA!$B$3&lt;&gt;"",OR(PESQUISA!$B$4="TODAS",B3975=PESQUISA!$B$4),ISNUMBER(SEARCH(PESQUISA!$B$3,D3975))),ROW()-1,"")</f>
        <v/>
      </c>
    </row>
    <row r="3976" spans="1:14" x14ac:dyDescent="0.3">
      <c r="A3976" t="s">
        <v>12020</v>
      </c>
      <c r="B3976" t="s">
        <v>29</v>
      </c>
      <c r="C3976" t="s">
        <v>12021</v>
      </c>
      <c r="D3976" t="s">
        <v>12022</v>
      </c>
      <c r="E3976" t="s">
        <v>40</v>
      </c>
      <c r="F3976" s="7">
        <v>1877.78</v>
      </c>
      <c r="G3976" t="s">
        <v>33</v>
      </c>
      <c r="H3976" t="s">
        <v>34</v>
      </c>
      <c r="I3976" t="s">
        <v>11890</v>
      </c>
      <c r="L3976" s="8">
        <v>0.71740000000000004</v>
      </c>
      <c r="M3976" t="s">
        <v>36</v>
      </c>
      <c r="N3976" t="str">
        <f>IF(AND(PESQUISA!$B$3&lt;&gt;"",OR(PESQUISA!$B$4="TODAS",B3976=PESQUISA!$B$4),ISNUMBER(SEARCH(PESQUISA!$B$3,D3976))),ROW()-1,"")</f>
        <v/>
      </c>
    </row>
    <row r="3977" spans="1:14" x14ac:dyDescent="0.3">
      <c r="A3977" t="s">
        <v>12023</v>
      </c>
      <c r="B3977" t="s">
        <v>29</v>
      </c>
      <c r="C3977" t="s">
        <v>12024</v>
      </c>
      <c r="D3977" t="s">
        <v>12025</v>
      </c>
      <c r="E3977" t="s">
        <v>40</v>
      </c>
      <c r="F3977" s="7">
        <v>2184.12</v>
      </c>
      <c r="G3977" t="s">
        <v>33</v>
      </c>
      <c r="H3977" t="s">
        <v>34</v>
      </c>
      <c r="I3977" t="s">
        <v>11890</v>
      </c>
      <c r="L3977" s="8">
        <v>0.7571</v>
      </c>
      <c r="M3977" t="s">
        <v>36</v>
      </c>
      <c r="N3977" t="str">
        <f>IF(AND(PESQUISA!$B$3&lt;&gt;"",OR(PESQUISA!$B$4="TODAS",B3977=PESQUISA!$B$4),ISNUMBER(SEARCH(PESQUISA!$B$3,D3977))),ROW()-1,"")</f>
        <v/>
      </c>
    </row>
    <row r="3978" spans="1:14" x14ac:dyDescent="0.3">
      <c r="A3978" t="s">
        <v>12026</v>
      </c>
      <c r="B3978" t="s">
        <v>29</v>
      </c>
      <c r="C3978" t="s">
        <v>12027</v>
      </c>
      <c r="D3978" t="s">
        <v>12028</v>
      </c>
      <c r="E3978" t="s">
        <v>40</v>
      </c>
      <c r="F3978" s="7">
        <v>2057.2199999999998</v>
      </c>
      <c r="G3978" t="s">
        <v>33</v>
      </c>
      <c r="H3978" t="s">
        <v>34</v>
      </c>
      <c r="I3978" t="s">
        <v>11890</v>
      </c>
      <c r="L3978" s="8">
        <v>0.74209999999999998</v>
      </c>
      <c r="M3978" t="s">
        <v>36</v>
      </c>
      <c r="N3978" t="str">
        <f>IF(AND(PESQUISA!$B$3&lt;&gt;"",OR(PESQUISA!$B$4="TODAS",B3978=PESQUISA!$B$4),ISNUMBER(SEARCH(PESQUISA!$B$3,D3978))),ROW()-1,"")</f>
        <v/>
      </c>
    </row>
    <row r="3979" spans="1:14" x14ac:dyDescent="0.3">
      <c r="A3979" t="s">
        <v>12029</v>
      </c>
      <c r="B3979" t="s">
        <v>29</v>
      </c>
      <c r="C3979" t="s">
        <v>12030</v>
      </c>
      <c r="D3979" t="s">
        <v>12031</v>
      </c>
      <c r="E3979" t="s">
        <v>40</v>
      </c>
      <c r="F3979" s="7">
        <v>2328.75</v>
      </c>
      <c r="G3979" t="s">
        <v>33</v>
      </c>
      <c r="H3979" t="s">
        <v>34</v>
      </c>
      <c r="I3979" t="s">
        <v>11890</v>
      </c>
      <c r="L3979" s="8">
        <v>0.77210000000000001</v>
      </c>
      <c r="M3979" t="s">
        <v>36</v>
      </c>
      <c r="N3979" t="str">
        <f>IF(AND(PESQUISA!$B$3&lt;&gt;"",OR(PESQUISA!$B$4="TODAS",B3979=PESQUISA!$B$4),ISNUMBER(SEARCH(PESQUISA!$B$3,D3979))),ROW()-1,"")</f>
        <v/>
      </c>
    </row>
    <row r="3980" spans="1:14" x14ac:dyDescent="0.3">
      <c r="A3980" t="s">
        <v>12032</v>
      </c>
      <c r="B3980" t="s">
        <v>29</v>
      </c>
      <c r="C3980" t="s">
        <v>12033</v>
      </c>
      <c r="D3980" t="s">
        <v>12034</v>
      </c>
      <c r="E3980" t="s">
        <v>40</v>
      </c>
      <c r="F3980" s="7">
        <v>2137.37</v>
      </c>
      <c r="G3980" t="s">
        <v>33</v>
      </c>
      <c r="H3980" t="s">
        <v>34</v>
      </c>
      <c r="I3980" t="s">
        <v>11890</v>
      </c>
      <c r="L3980" s="8">
        <v>0.75180000000000002</v>
      </c>
      <c r="M3980" t="s">
        <v>36</v>
      </c>
      <c r="N3980" t="str">
        <f>IF(AND(PESQUISA!$B$3&lt;&gt;"",OR(PESQUISA!$B$4="TODAS",B3980=PESQUISA!$B$4),ISNUMBER(SEARCH(PESQUISA!$B$3,D3980))),ROW()-1,"")</f>
        <v/>
      </c>
    </row>
    <row r="3981" spans="1:14" x14ac:dyDescent="0.3">
      <c r="A3981" t="s">
        <v>12035</v>
      </c>
      <c r="B3981" t="s">
        <v>29</v>
      </c>
      <c r="C3981" t="s">
        <v>12036</v>
      </c>
      <c r="D3981" t="s">
        <v>12037</v>
      </c>
      <c r="E3981" t="s">
        <v>40</v>
      </c>
      <c r="F3981" s="7">
        <v>634.38</v>
      </c>
      <c r="G3981" t="s">
        <v>33</v>
      </c>
      <c r="H3981" t="s">
        <v>34</v>
      </c>
      <c r="I3981" t="s">
        <v>11890</v>
      </c>
      <c r="L3981" s="8">
        <v>0.65480000000000005</v>
      </c>
      <c r="M3981" t="s">
        <v>36</v>
      </c>
      <c r="N3981" t="str">
        <f>IF(AND(PESQUISA!$B$3&lt;&gt;"",OR(PESQUISA!$B$4="TODAS",B3981=PESQUISA!$B$4),ISNUMBER(SEARCH(PESQUISA!$B$3,D3981))),ROW()-1,"")</f>
        <v/>
      </c>
    </row>
    <row r="3982" spans="1:14" x14ac:dyDescent="0.3">
      <c r="A3982" t="s">
        <v>12038</v>
      </c>
      <c r="B3982" t="s">
        <v>29</v>
      </c>
      <c r="C3982" t="s">
        <v>12039</v>
      </c>
      <c r="D3982" t="s">
        <v>12040</v>
      </c>
      <c r="E3982" t="s">
        <v>40</v>
      </c>
      <c r="F3982" s="7">
        <v>612.79</v>
      </c>
      <c r="G3982" t="s">
        <v>33</v>
      </c>
      <c r="H3982" t="s">
        <v>34</v>
      </c>
      <c r="I3982" t="s">
        <v>11890</v>
      </c>
      <c r="L3982" s="8">
        <v>0.64270000000000005</v>
      </c>
      <c r="M3982" t="s">
        <v>36</v>
      </c>
      <c r="N3982" t="str">
        <f>IF(AND(PESQUISA!$B$3&lt;&gt;"",OR(PESQUISA!$B$4="TODAS",B3982=PESQUISA!$B$4),ISNUMBER(SEARCH(PESQUISA!$B$3,D3982))),ROW()-1,"")</f>
        <v/>
      </c>
    </row>
    <row r="3983" spans="1:14" x14ac:dyDescent="0.3">
      <c r="A3983" t="s">
        <v>12041</v>
      </c>
      <c r="B3983" t="s">
        <v>29</v>
      </c>
      <c r="C3983" t="s">
        <v>12042</v>
      </c>
      <c r="D3983" t="s">
        <v>12043</v>
      </c>
      <c r="E3983" t="s">
        <v>40</v>
      </c>
      <c r="F3983" s="7">
        <v>757.61</v>
      </c>
      <c r="G3983" t="s">
        <v>33</v>
      </c>
      <c r="H3983" t="s">
        <v>34</v>
      </c>
      <c r="I3983" t="s">
        <v>11890</v>
      </c>
      <c r="L3983" s="8">
        <v>0.71099999999999997</v>
      </c>
      <c r="M3983" t="s">
        <v>36</v>
      </c>
      <c r="N3983" t="str">
        <f>IF(AND(PESQUISA!$B$3&lt;&gt;"",OR(PESQUISA!$B$4="TODAS",B3983=PESQUISA!$B$4),ISNUMBER(SEARCH(PESQUISA!$B$3,D3983))),ROW()-1,"")</f>
        <v/>
      </c>
    </row>
    <row r="3984" spans="1:14" x14ac:dyDescent="0.3">
      <c r="A3984" t="s">
        <v>12044</v>
      </c>
      <c r="B3984" t="s">
        <v>29</v>
      </c>
      <c r="C3984" t="s">
        <v>12045</v>
      </c>
      <c r="D3984" t="s">
        <v>12046</v>
      </c>
      <c r="E3984" t="s">
        <v>40</v>
      </c>
      <c r="F3984" s="7">
        <v>727.4</v>
      </c>
      <c r="G3984" t="s">
        <v>33</v>
      </c>
      <c r="H3984" t="s">
        <v>34</v>
      </c>
      <c r="I3984" t="s">
        <v>11890</v>
      </c>
      <c r="L3984" s="8">
        <v>0.69899999999999995</v>
      </c>
      <c r="M3984" t="s">
        <v>36</v>
      </c>
      <c r="N3984" t="str">
        <f>IF(AND(PESQUISA!$B$3&lt;&gt;"",OR(PESQUISA!$B$4="TODAS",B3984=PESQUISA!$B$4),ISNUMBER(SEARCH(PESQUISA!$B$3,D3984))),ROW()-1,"")</f>
        <v/>
      </c>
    </row>
    <row r="3985" spans="1:14" x14ac:dyDescent="0.3">
      <c r="A3985" t="s">
        <v>12047</v>
      </c>
      <c r="B3985" t="s">
        <v>29</v>
      </c>
      <c r="C3985" t="s">
        <v>12048</v>
      </c>
      <c r="D3985" t="s">
        <v>12049</v>
      </c>
      <c r="E3985" t="s">
        <v>40</v>
      </c>
      <c r="F3985" s="7">
        <v>877.33</v>
      </c>
      <c r="G3985" t="s">
        <v>33</v>
      </c>
      <c r="H3985" t="s">
        <v>34</v>
      </c>
      <c r="I3985" t="s">
        <v>11890</v>
      </c>
      <c r="L3985" s="8">
        <v>0.75039999999999996</v>
      </c>
      <c r="M3985" t="s">
        <v>36</v>
      </c>
      <c r="N3985" t="str">
        <f>IF(AND(PESQUISA!$B$3&lt;&gt;"",OR(PESQUISA!$B$4="TODAS",B3985=PESQUISA!$B$4),ISNUMBER(SEARCH(PESQUISA!$B$3,D3985))),ROW()-1,"")</f>
        <v/>
      </c>
    </row>
    <row r="3986" spans="1:14" x14ac:dyDescent="0.3">
      <c r="A3986" t="s">
        <v>12050</v>
      </c>
      <c r="B3986" t="s">
        <v>29</v>
      </c>
      <c r="C3986" t="s">
        <v>12051</v>
      </c>
      <c r="D3986" t="s">
        <v>12052</v>
      </c>
      <c r="E3986" t="s">
        <v>40</v>
      </c>
      <c r="F3986" s="7">
        <v>842.63</v>
      </c>
      <c r="G3986" t="s">
        <v>33</v>
      </c>
      <c r="H3986" t="s">
        <v>34</v>
      </c>
      <c r="I3986" t="s">
        <v>11890</v>
      </c>
      <c r="L3986" s="8">
        <v>0.74009999999999998</v>
      </c>
      <c r="M3986" t="s">
        <v>36</v>
      </c>
      <c r="N3986" t="str">
        <f>IF(AND(PESQUISA!$B$3&lt;&gt;"",OR(PESQUISA!$B$4="TODAS",B3986=PESQUISA!$B$4),ISNUMBER(SEARCH(PESQUISA!$B$3,D3986))),ROW()-1,"")</f>
        <v/>
      </c>
    </row>
    <row r="3987" spans="1:14" x14ac:dyDescent="0.3">
      <c r="A3987" t="s">
        <v>12053</v>
      </c>
      <c r="B3987" t="s">
        <v>29</v>
      </c>
      <c r="C3987" t="s">
        <v>12054</v>
      </c>
      <c r="D3987" t="s">
        <v>12055</v>
      </c>
      <c r="E3987" t="s">
        <v>40</v>
      </c>
      <c r="F3987" s="7">
        <v>1172.8</v>
      </c>
      <c r="G3987" t="s">
        <v>33</v>
      </c>
      <c r="H3987" t="s">
        <v>34</v>
      </c>
      <c r="I3987" t="s">
        <v>11890</v>
      </c>
      <c r="L3987" s="8">
        <v>0.72760000000000002</v>
      </c>
      <c r="M3987" t="s">
        <v>36</v>
      </c>
      <c r="N3987" t="str">
        <f>IF(AND(PESQUISA!$B$3&lt;&gt;"",OR(PESQUISA!$B$4="TODAS",B3987=PESQUISA!$B$4),ISNUMBER(SEARCH(PESQUISA!$B$3,D3987))),ROW()-1,"")</f>
        <v/>
      </c>
    </row>
    <row r="3988" spans="1:14" x14ac:dyDescent="0.3">
      <c r="A3988" t="s">
        <v>12056</v>
      </c>
      <c r="B3988" t="s">
        <v>29</v>
      </c>
      <c r="C3988" t="s">
        <v>12057</v>
      </c>
      <c r="D3988" t="s">
        <v>12058</v>
      </c>
      <c r="E3988" t="s">
        <v>40</v>
      </c>
      <c r="F3988" s="7">
        <v>1108.69</v>
      </c>
      <c r="G3988" t="s">
        <v>33</v>
      </c>
      <c r="H3988" t="s">
        <v>34</v>
      </c>
      <c r="I3988" t="s">
        <v>11890</v>
      </c>
      <c r="L3988" s="8">
        <v>0.71179999999999999</v>
      </c>
      <c r="M3988" t="s">
        <v>36</v>
      </c>
      <c r="N3988" t="str">
        <f>IF(AND(PESQUISA!$B$3&lt;&gt;"",OR(PESQUISA!$B$4="TODAS",B3988=PESQUISA!$B$4),ISNUMBER(SEARCH(PESQUISA!$B$3,D3988))),ROW()-1,"")</f>
        <v/>
      </c>
    </row>
    <row r="3989" spans="1:14" x14ac:dyDescent="0.3">
      <c r="A3989" t="s">
        <v>12059</v>
      </c>
      <c r="B3989" t="s">
        <v>29</v>
      </c>
      <c r="C3989" t="s">
        <v>12060</v>
      </c>
      <c r="D3989" t="s">
        <v>12061</v>
      </c>
      <c r="E3989" t="s">
        <v>40</v>
      </c>
      <c r="F3989" s="7">
        <v>1304.3399999999999</v>
      </c>
      <c r="G3989" t="s">
        <v>33</v>
      </c>
      <c r="H3989" t="s">
        <v>34</v>
      </c>
      <c r="I3989" t="s">
        <v>11890</v>
      </c>
      <c r="L3989" s="8">
        <v>0.755</v>
      </c>
      <c r="M3989" t="s">
        <v>36</v>
      </c>
      <c r="N3989" t="str">
        <f>IF(AND(PESQUISA!$B$3&lt;&gt;"",OR(PESQUISA!$B$4="TODAS",B3989=PESQUISA!$B$4),ISNUMBER(SEARCH(PESQUISA!$B$3,D3989))),ROW()-1,"")</f>
        <v/>
      </c>
    </row>
    <row r="3990" spans="1:14" x14ac:dyDescent="0.3">
      <c r="A3990" t="s">
        <v>12062</v>
      </c>
      <c r="B3990" t="s">
        <v>29</v>
      </c>
      <c r="C3990" t="s">
        <v>12063</v>
      </c>
      <c r="D3990" t="s">
        <v>12064</v>
      </c>
      <c r="E3990" t="s">
        <v>40</v>
      </c>
      <c r="F3990" s="7">
        <v>1231.6099999999999</v>
      </c>
      <c r="G3990" t="s">
        <v>33</v>
      </c>
      <c r="H3990" t="s">
        <v>34</v>
      </c>
      <c r="I3990" t="s">
        <v>11890</v>
      </c>
      <c r="L3990" s="8">
        <v>0.74060000000000004</v>
      </c>
      <c r="M3990" t="s">
        <v>36</v>
      </c>
      <c r="N3990" t="str">
        <f>IF(AND(PESQUISA!$B$3&lt;&gt;"",OR(PESQUISA!$B$4="TODAS",B3990=PESQUISA!$B$4),ISNUMBER(SEARCH(PESQUISA!$B$3,D3990))),ROW()-1,"")</f>
        <v/>
      </c>
    </row>
    <row r="3991" spans="1:14" x14ac:dyDescent="0.3">
      <c r="A3991" t="s">
        <v>12065</v>
      </c>
      <c r="B3991" t="s">
        <v>29</v>
      </c>
      <c r="C3991" t="s">
        <v>12066</v>
      </c>
      <c r="D3991" t="s">
        <v>12067</v>
      </c>
      <c r="E3991" t="s">
        <v>40</v>
      </c>
      <c r="F3991" s="7">
        <v>1507.52</v>
      </c>
      <c r="G3991" t="s">
        <v>33</v>
      </c>
      <c r="H3991" t="s">
        <v>34</v>
      </c>
      <c r="I3991" t="s">
        <v>11890</v>
      </c>
      <c r="L3991" s="8">
        <v>0.74160000000000004</v>
      </c>
      <c r="M3991" t="s">
        <v>36</v>
      </c>
      <c r="N3991" t="str">
        <f>IF(AND(PESQUISA!$B$3&lt;&gt;"",OR(PESQUISA!$B$4="TODAS",B3991=PESQUISA!$B$4),ISNUMBER(SEARCH(PESQUISA!$B$3,D3991))),ROW()-1,"")</f>
        <v/>
      </c>
    </row>
    <row r="3992" spans="1:14" x14ac:dyDescent="0.3">
      <c r="A3992" t="s">
        <v>12068</v>
      </c>
      <c r="B3992" t="s">
        <v>29</v>
      </c>
      <c r="C3992" t="s">
        <v>12069</v>
      </c>
      <c r="D3992" t="s">
        <v>12070</v>
      </c>
      <c r="E3992" t="s">
        <v>40</v>
      </c>
      <c r="F3992" s="7">
        <v>1448.89</v>
      </c>
      <c r="G3992" t="s">
        <v>33</v>
      </c>
      <c r="H3992" t="s">
        <v>34</v>
      </c>
      <c r="I3992" t="s">
        <v>11890</v>
      </c>
      <c r="L3992" s="8">
        <v>0.71419999999999995</v>
      </c>
      <c r="M3992" t="s">
        <v>36</v>
      </c>
      <c r="N3992" t="str">
        <f>IF(AND(PESQUISA!$B$3&lt;&gt;"",OR(PESQUISA!$B$4="TODAS",B3992=PESQUISA!$B$4),ISNUMBER(SEARCH(PESQUISA!$B$3,D3992))),ROW()-1,"")</f>
        <v/>
      </c>
    </row>
    <row r="3993" spans="1:14" x14ac:dyDescent="0.3">
      <c r="A3993" t="s">
        <v>12071</v>
      </c>
      <c r="B3993" t="s">
        <v>29</v>
      </c>
      <c r="C3993" t="s">
        <v>12072</v>
      </c>
      <c r="D3993" t="s">
        <v>12073</v>
      </c>
      <c r="E3993" t="s">
        <v>40</v>
      </c>
      <c r="F3993" s="7">
        <v>1763.39</v>
      </c>
      <c r="G3993" t="s">
        <v>33</v>
      </c>
      <c r="H3993" t="s">
        <v>34</v>
      </c>
      <c r="I3993" t="s">
        <v>11890</v>
      </c>
      <c r="L3993" s="8">
        <v>0.7631</v>
      </c>
      <c r="M3993" t="s">
        <v>36</v>
      </c>
      <c r="N3993" t="str">
        <f>IF(AND(PESQUISA!$B$3&lt;&gt;"",OR(PESQUISA!$B$4="TODAS",B3993=PESQUISA!$B$4),ISNUMBER(SEARCH(PESQUISA!$B$3,D3993))),ROW()-1,"")</f>
        <v/>
      </c>
    </row>
    <row r="3994" spans="1:14" x14ac:dyDescent="0.3">
      <c r="A3994" t="s">
        <v>12074</v>
      </c>
      <c r="B3994" t="s">
        <v>29</v>
      </c>
      <c r="C3994" t="s">
        <v>12075</v>
      </c>
      <c r="D3994" t="s">
        <v>12076</v>
      </c>
      <c r="E3994" t="s">
        <v>40</v>
      </c>
      <c r="F3994" s="7">
        <v>1628.64</v>
      </c>
      <c r="G3994" t="s">
        <v>33</v>
      </c>
      <c r="H3994" t="s">
        <v>34</v>
      </c>
      <c r="I3994" t="s">
        <v>11890</v>
      </c>
      <c r="L3994" s="8">
        <v>0.74339999999999995</v>
      </c>
      <c r="M3994" t="s">
        <v>36</v>
      </c>
      <c r="N3994" t="str">
        <f>IF(AND(PESQUISA!$B$3&lt;&gt;"",OR(PESQUISA!$B$4="TODAS",B3994=PESQUISA!$B$4),ISNUMBER(SEARCH(PESQUISA!$B$3,D3994))),ROW()-1,"")</f>
        <v/>
      </c>
    </row>
    <row r="3995" spans="1:14" x14ac:dyDescent="0.3">
      <c r="A3995" t="s">
        <v>12077</v>
      </c>
      <c r="B3995" t="s">
        <v>29</v>
      </c>
      <c r="C3995" t="s">
        <v>12078</v>
      </c>
      <c r="D3995" t="s">
        <v>12079</v>
      </c>
      <c r="E3995" t="s">
        <v>40</v>
      </c>
      <c r="F3995" s="7">
        <v>2719.46</v>
      </c>
      <c r="G3995" t="s">
        <v>33</v>
      </c>
      <c r="H3995" t="s">
        <v>34</v>
      </c>
      <c r="I3995" t="s">
        <v>11890</v>
      </c>
      <c r="L3995" s="8">
        <v>4.58E-2</v>
      </c>
      <c r="M3995" t="s">
        <v>36</v>
      </c>
      <c r="N3995" t="str">
        <f>IF(AND(PESQUISA!$B$3&lt;&gt;"",OR(PESQUISA!$B$4="TODAS",B3995=PESQUISA!$B$4),ISNUMBER(SEARCH(PESQUISA!$B$3,D3995))),ROW()-1,"")</f>
        <v/>
      </c>
    </row>
    <row r="3996" spans="1:14" x14ac:dyDescent="0.3">
      <c r="A3996" t="s">
        <v>12080</v>
      </c>
      <c r="B3996" t="s">
        <v>29</v>
      </c>
      <c r="C3996" t="s">
        <v>12081</v>
      </c>
      <c r="D3996" t="s">
        <v>12082</v>
      </c>
      <c r="E3996" t="s">
        <v>40</v>
      </c>
      <c r="F3996" s="7">
        <v>2657.02</v>
      </c>
      <c r="G3996" t="s">
        <v>33</v>
      </c>
      <c r="H3996" t="s">
        <v>34</v>
      </c>
      <c r="I3996" t="s">
        <v>11890</v>
      </c>
      <c r="L3996" s="8">
        <v>4.6899999999999997E-2</v>
      </c>
      <c r="M3996" t="s">
        <v>36</v>
      </c>
      <c r="N3996" t="str">
        <f>IF(AND(PESQUISA!$B$3&lt;&gt;"",OR(PESQUISA!$B$4="TODAS",B3996=PESQUISA!$B$4),ISNUMBER(SEARCH(PESQUISA!$B$3,D3996))),ROW()-1,"")</f>
        <v/>
      </c>
    </row>
    <row r="3997" spans="1:14" x14ac:dyDescent="0.3">
      <c r="A3997" t="s">
        <v>12083</v>
      </c>
      <c r="B3997" t="s">
        <v>29</v>
      </c>
      <c r="C3997" t="s">
        <v>12084</v>
      </c>
      <c r="D3997" t="s">
        <v>12085</v>
      </c>
      <c r="E3997" t="s">
        <v>40</v>
      </c>
      <c r="F3997" s="7">
        <v>3171.59</v>
      </c>
      <c r="G3997" t="s">
        <v>33</v>
      </c>
      <c r="H3997" t="s">
        <v>34</v>
      </c>
      <c r="I3997" t="s">
        <v>11890</v>
      </c>
      <c r="L3997" s="8">
        <v>3.9300000000000002E-2</v>
      </c>
      <c r="M3997" t="s">
        <v>36</v>
      </c>
      <c r="N3997" t="str">
        <f>IF(AND(PESQUISA!$B$3&lt;&gt;"",OR(PESQUISA!$B$4="TODAS",B3997=PESQUISA!$B$4),ISNUMBER(SEARCH(PESQUISA!$B$3,D3997))),ROW()-1,"")</f>
        <v/>
      </c>
    </row>
    <row r="3998" spans="1:14" x14ac:dyDescent="0.3">
      <c r="A3998" t="s">
        <v>12086</v>
      </c>
      <c r="B3998" t="s">
        <v>29</v>
      </c>
      <c r="C3998" t="s">
        <v>12087</v>
      </c>
      <c r="D3998" t="s">
        <v>12088</v>
      </c>
      <c r="E3998" t="s">
        <v>40</v>
      </c>
      <c r="F3998" s="7">
        <v>3108.99</v>
      </c>
      <c r="G3998" t="s">
        <v>33</v>
      </c>
      <c r="H3998" t="s">
        <v>34</v>
      </c>
      <c r="I3998" t="s">
        <v>11890</v>
      </c>
      <c r="L3998" s="8">
        <v>4.0099999999999997E-2</v>
      </c>
      <c r="M3998" t="s">
        <v>36</v>
      </c>
      <c r="N3998" t="str">
        <f>IF(AND(PESQUISA!$B$3&lt;&gt;"",OR(PESQUISA!$B$4="TODAS",B3998=PESQUISA!$B$4),ISNUMBER(SEARCH(PESQUISA!$B$3,D3998))),ROW()-1,"")</f>
        <v/>
      </c>
    </row>
    <row r="3999" spans="1:14" x14ac:dyDescent="0.3">
      <c r="A3999" t="s">
        <v>12089</v>
      </c>
      <c r="B3999" t="s">
        <v>29</v>
      </c>
      <c r="C3999" t="s">
        <v>12090</v>
      </c>
      <c r="D3999" t="s">
        <v>12091</v>
      </c>
      <c r="E3999" t="s">
        <v>40</v>
      </c>
      <c r="F3999" s="7">
        <v>3267.64</v>
      </c>
      <c r="G3999" t="s">
        <v>33</v>
      </c>
      <c r="H3999" t="s">
        <v>34</v>
      </c>
      <c r="I3999" t="s">
        <v>11890</v>
      </c>
      <c r="L3999" s="8">
        <v>3.8100000000000002E-2</v>
      </c>
      <c r="M3999" t="s">
        <v>36</v>
      </c>
      <c r="N3999" t="str">
        <f>IF(AND(PESQUISA!$B$3&lt;&gt;"",OR(PESQUISA!$B$4="TODAS",B3999=PESQUISA!$B$4),ISNUMBER(SEARCH(PESQUISA!$B$3,D3999))),ROW()-1,"")</f>
        <v/>
      </c>
    </row>
    <row r="4000" spans="1:14" x14ac:dyDescent="0.3">
      <c r="A4000" t="s">
        <v>12092</v>
      </c>
      <c r="B4000" t="s">
        <v>29</v>
      </c>
      <c r="C4000" t="s">
        <v>12093</v>
      </c>
      <c r="D4000" t="s">
        <v>12094</v>
      </c>
      <c r="E4000" t="s">
        <v>40</v>
      </c>
      <c r="F4000" s="7">
        <v>3190.96</v>
      </c>
      <c r="G4000" t="s">
        <v>33</v>
      </c>
      <c r="H4000" t="s">
        <v>34</v>
      </c>
      <c r="I4000" t="s">
        <v>11890</v>
      </c>
      <c r="L4000" s="8">
        <v>3.9E-2</v>
      </c>
      <c r="M4000" t="s">
        <v>36</v>
      </c>
      <c r="N4000" t="str">
        <f>IF(AND(PESQUISA!$B$3&lt;&gt;"",OR(PESQUISA!$B$4="TODAS",B4000=PESQUISA!$B$4),ISNUMBER(SEARCH(PESQUISA!$B$3,D4000))),ROW()-1,"")</f>
        <v/>
      </c>
    </row>
    <row r="4001" spans="1:14" x14ac:dyDescent="0.3">
      <c r="A4001" t="s">
        <v>12095</v>
      </c>
      <c r="B4001" t="s">
        <v>29</v>
      </c>
      <c r="C4001" t="s">
        <v>12096</v>
      </c>
      <c r="D4001" t="s">
        <v>12097</v>
      </c>
      <c r="E4001" t="s">
        <v>40</v>
      </c>
      <c r="F4001" s="7">
        <v>1039.75</v>
      </c>
      <c r="G4001" t="s">
        <v>33</v>
      </c>
      <c r="H4001" t="s">
        <v>34</v>
      </c>
      <c r="I4001" t="s">
        <v>11890</v>
      </c>
      <c r="L4001" s="8">
        <v>2.64E-2</v>
      </c>
      <c r="M4001" t="s">
        <v>36</v>
      </c>
      <c r="N4001" t="str">
        <f>IF(AND(PESQUISA!$B$3&lt;&gt;"",OR(PESQUISA!$B$4="TODAS",B4001=PESQUISA!$B$4),ISNUMBER(SEARCH(PESQUISA!$B$3,D4001))),ROW()-1,"")</f>
        <v/>
      </c>
    </row>
    <row r="4002" spans="1:14" x14ac:dyDescent="0.3">
      <c r="A4002" t="s">
        <v>12098</v>
      </c>
      <c r="B4002" t="s">
        <v>29</v>
      </c>
      <c r="C4002" t="s">
        <v>12099</v>
      </c>
      <c r="D4002" t="s">
        <v>12100</v>
      </c>
      <c r="E4002" t="s">
        <v>40</v>
      </c>
      <c r="F4002" s="7">
        <v>1037.08</v>
      </c>
      <c r="G4002" t="s">
        <v>33</v>
      </c>
      <c r="H4002" t="s">
        <v>34</v>
      </c>
      <c r="I4002" t="s">
        <v>11890</v>
      </c>
      <c r="L4002" s="8">
        <v>2.64E-2</v>
      </c>
      <c r="M4002" t="s">
        <v>36</v>
      </c>
      <c r="N4002" t="str">
        <f>IF(AND(PESQUISA!$B$3&lt;&gt;"",OR(PESQUISA!$B$4="TODAS",B4002=PESQUISA!$B$4),ISNUMBER(SEARCH(PESQUISA!$B$3,D4002))),ROW()-1,"")</f>
        <v/>
      </c>
    </row>
    <row r="4003" spans="1:14" x14ac:dyDescent="0.3">
      <c r="A4003" t="s">
        <v>12101</v>
      </c>
      <c r="B4003" t="s">
        <v>29</v>
      </c>
      <c r="C4003" t="s">
        <v>12102</v>
      </c>
      <c r="D4003" t="s">
        <v>12103</v>
      </c>
      <c r="E4003" t="s">
        <v>40</v>
      </c>
      <c r="F4003" s="7">
        <v>1317.84</v>
      </c>
      <c r="G4003" t="s">
        <v>33</v>
      </c>
      <c r="H4003" t="s">
        <v>34</v>
      </c>
      <c r="I4003" t="s">
        <v>11890</v>
      </c>
      <c r="L4003" s="8">
        <v>2.0799999999999999E-2</v>
      </c>
      <c r="M4003" t="s">
        <v>36</v>
      </c>
      <c r="N4003" t="str">
        <f>IF(AND(PESQUISA!$B$3&lt;&gt;"",OR(PESQUISA!$B$4="TODAS",B4003=PESQUISA!$B$4),ISNUMBER(SEARCH(PESQUISA!$B$3,D4003))),ROW()-1,"")</f>
        <v/>
      </c>
    </row>
    <row r="4004" spans="1:14" x14ac:dyDescent="0.3">
      <c r="A4004" t="s">
        <v>12104</v>
      </c>
      <c r="B4004" t="s">
        <v>29</v>
      </c>
      <c r="C4004" t="s">
        <v>12105</v>
      </c>
      <c r="D4004" t="s">
        <v>12106</v>
      </c>
      <c r="E4004" t="s">
        <v>40</v>
      </c>
      <c r="F4004" s="7">
        <v>1292.04</v>
      </c>
      <c r="G4004" t="s">
        <v>33</v>
      </c>
      <c r="H4004" t="s">
        <v>34</v>
      </c>
      <c r="I4004" t="s">
        <v>11890</v>
      </c>
      <c r="L4004" s="8">
        <v>2.12E-2</v>
      </c>
      <c r="M4004" t="s">
        <v>36</v>
      </c>
      <c r="N4004" t="str">
        <f>IF(AND(PESQUISA!$B$3&lt;&gt;"",OR(PESQUISA!$B$4="TODAS",B4004=PESQUISA!$B$4),ISNUMBER(SEARCH(PESQUISA!$B$3,D4004))),ROW()-1,"")</f>
        <v/>
      </c>
    </row>
    <row r="4005" spans="1:14" x14ac:dyDescent="0.3">
      <c r="A4005" t="s">
        <v>12107</v>
      </c>
      <c r="B4005" t="s">
        <v>29</v>
      </c>
      <c r="C4005" t="s">
        <v>12108</v>
      </c>
      <c r="D4005" t="s">
        <v>12109</v>
      </c>
      <c r="E4005" t="s">
        <v>40</v>
      </c>
      <c r="F4005" s="7">
        <v>1383.04</v>
      </c>
      <c r="G4005" t="s">
        <v>33</v>
      </c>
      <c r="H4005" t="s">
        <v>34</v>
      </c>
      <c r="I4005" t="s">
        <v>11890</v>
      </c>
      <c r="L4005" s="8">
        <v>1.9800000000000002E-2</v>
      </c>
      <c r="M4005" t="s">
        <v>36</v>
      </c>
      <c r="N4005" t="str">
        <f>IF(AND(PESQUISA!$B$3&lt;&gt;"",OR(PESQUISA!$B$4="TODAS",B4005=PESQUISA!$B$4),ISNUMBER(SEARCH(PESQUISA!$B$3,D4005))),ROW()-1,"")</f>
        <v/>
      </c>
    </row>
    <row r="4006" spans="1:14" x14ac:dyDescent="0.3">
      <c r="A4006" t="s">
        <v>12110</v>
      </c>
      <c r="B4006" t="s">
        <v>29</v>
      </c>
      <c r="C4006" t="s">
        <v>12111</v>
      </c>
      <c r="D4006" t="s">
        <v>12112</v>
      </c>
      <c r="E4006" t="s">
        <v>40</v>
      </c>
      <c r="F4006" s="7">
        <v>1356.35</v>
      </c>
      <c r="G4006" t="s">
        <v>33</v>
      </c>
      <c r="H4006" t="s">
        <v>34</v>
      </c>
      <c r="I4006" t="s">
        <v>11890</v>
      </c>
      <c r="L4006" s="8">
        <v>2.0199999999999999E-2</v>
      </c>
      <c r="M4006" t="s">
        <v>36</v>
      </c>
      <c r="N4006" t="str">
        <f>IF(AND(PESQUISA!$B$3&lt;&gt;"",OR(PESQUISA!$B$4="TODAS",B4006=PESQUISA!$B$4),ISNUMBER(SEARCH(PESQUISA!$B$3,D4006))),ROW()-1,"")</f>
        <v/>
      </c>
    </row>
    <row r="4007" spans="1:14" x14ac:dyDescent="0.3">
      <c r="A4007" t="s">
        <v>12113</v>
      </c>
      <c r="B4007" t="s">
        <v>29</v>
      </c>
      <c r="C4007" t="s">
        <v>12114</v>
      </c>
      <c r="D4007" t="s">
        <v>12115</v>
      </c>
      <c r="E4007" t="s">
        <v>40</v>
      </c>
      <c r="F4007" s="7">
        <v>1551.32</v>
      </c>
      <c r="G4007" t="s">
        <v>33</v>
      </c>
      <c r="H4007" t="s">
        <v>34</v>
      </c>
      <c r="I4007" t="s">
        <v>11890</v>
      </c>
      <c r="L4007" s="8">
        <v>1.77E-2</v>
      </c>
      <c r="M4007" t="s">
        <v>36</v>
      </c>
      <c r="N4007" t="str">
        <f>IF(AND(PESQUISA!$B$3&lt;&gt;"",OR(PESQUISA!$B$4="TODAS",B4007=PESQUISA!$B$4),ISNUMBER(SEARCH(PESQUISA!$B$3,D4007))),ROW()-1,"")</f>
        <v/>
      </c>
    </row>
    <row r="4008" spans="1:14" x14ac:dyDescent="0.3">
      <c r="A4008" t="s">
        <v>12116</v>
      </c>
      <c r="B4008" t="s">
        <v>29</v>
      </c>
      <c r="C4008" t="s">
        <v>12117</v>
      </c>
      <c r="D4008" t="s">
        <v>12118</v>
      </c>
      <c r="E4008" t="s">
        <v>40</v>
      </c>
      <c r="F4008" s="7">
        <v>1533.29</v>
      </c>
      <c r="G4008" t="s">
        <v>33</v>
      </c>
      <c r="H4008" t="s">
        <v>34</v>
      </c>
      <c r="I4008" t="s">
        <v>11890</v>
      </c>
      <c r="L4008" s="8">
        <v>1.7899999999999999E-2</v>
      </c>
      <c r="M4008" t="s">
        <v>36</v>
      </c>
      <c r="N4008" t="str">
        <f>IF(AND(PESQUISA!$B$3&lt;&gt;"",OR(PESQUISA!$B$4="TODAS",B4008=PESQUISA!$B$4),ISNUMBER(SEARCH(PESQUISA!$B$3,D4008))),ROW()-1,"")</f>
        <v/>
      </c>
    </row>
    <row r="4009" spans="1:14" x14ac:dyDescent="0.3">
      <c r="A4009" t="s">
        <v>12119</v>
      </c>
      <c r="B4009" t="s">
        <v>29</v>
      </c>
      <c r="C4009" t="s">
        <v>12120</v>
      </c>
      <c r="D4009" t="s">
        <v>12121</v>
      </c>
      <c r="E4009" t="s">
        <v>40</v>
      </c>
      <c r="F4009" s="7">
        <v>1994.54</v>
      </c>
      <c r="G4009" t="s">
        <v>33</v>
      </c>
      <c r="H4009" t="s">
        <v>34</v>
      </c>
      <c r="I4009" t="s">
        <v>11890</v>
      </c>
      <c r="L4009" s="8">
        <v>1.37E-2</v>
      </c>
      <c r="M4009" t="s">
        <v>36</v>
      </c>
      <c r="N4009" t="str">
        <f>IF(AND(PESQUISA!$B$3&lt;&gt;"",OR(PESQUISA!$B$4="TODAS",B4009=PESQUISA!$B$4),ISNUMBER(SEARCH(PESQUISA!$B$3,D4009))),ROW()-1,"")</f>
        <v/>
      </c>
    </row>
    <row r="4010" spans="1:14" x14ac:dyDescent="0.3">
      <c r="A4010" t="s">
        <v>12122</v>
      </c>
      <c r="B4010" t="s">
        <v>29</v>
      </c>
      <c r="C4010" t="s">
        <v>12123</v>
      </c>
      <c r="D4010" t="s">
        <v>12124</v>
      </c>
      <c r="E4010" t="s">
        <v>40</v>
      </c>
      <c r="F4010" s="7">
        <v>1964.68</v>
      </c>
      <c r="G4010" t="s">
        <v>33</v>
      </c>
      <c r="H4010" t="s">
        <v>34</v>
      </c>
      <c r="I4010" t="s">
        <v>11890</v>
      </c>
      <c r="L4010" s="8">
        <v>1.3899999999999999E-2</v>
      </c>
      <c r="M4010" t="s">
        <v>36</v>
      </c>
      <c r="N4010" t="str">
        <f>IF(AND(PESQUISA!$B$3&lt;&gt;"",OR(PESQUISA!$B$4="TODAS",B4010=PESQUISA!$B$4),ISNUMBER(SEARCH(PESQUISA!$B$3,D4010))),ROW()-1,"")</f>
        <v/>
      </c>
    </row>
    <row r="4011" spans="1:14" x14ac:dyDescent="0.3">
      <c r="A4011" t="s">
        <v>12125</v>
      </c>
      <c r="B4011" t="s">
        <v>29</v>
      </c>
      <c r="C4011" t="s">
        <v>12126</v>
      </c>
      <c r="D4011" t="s">
        <v>12127</v>
      </c>
      <c r="E4011" t="s">
        <v>40</v>
      </c>
      <c r="F4011" s="7">
        <v>2398.17</v>
      </c>
      <c r="G4011" t="s">
        <v>33</v>
      </c>
      <c r="H4011" t="s">
        <v>34</v>
      </c>
      <c r="I4011" t="s">
        <v>11890</v>
      </c>
      <c r="L4011" s="8">
        <v>5.1999999999999998E-2</v>
      </c>
      <c r="M4011" t="s">
        <v>36</v>
      </c>
      <c r="N4011" t="str">
        <f>IF(AND(PESQUISA!$B$3&lt;&gt;"",OR(PESQUISA!$B$4="TODAS",B4011=PESQUISA!$B$4),ISNUMBER(SEARCH(PESQUISA!$B$3,D4011))),ROW()-1,"")</f>
        <v/>
      </c>
    </row>
    <row r="4012" spans="1:14" x14ac:dyDescent="0.3">
      <c r="A4012" t="s">
        <v>12128</v>
      </c>
      <c r="B4012" t="s">
        <v>29</v>
      </c>
      <c r="C4012" t="s">
        <v>12129</v>
      </c>
      <c r="D4012" t="s">
        <v>12130</v>
      </c>
      <c r="E4012" t="s">
        <v>40</v>
      </c>
      <c r="F4012" s="7">
        <v>2358.87</v>
      </c>
      <c r="G4012" t="s">
        <v>33</v>
      </c>
      <c r="H4012" t="s">
        <v>34</v>
      </c>
      <c r="I4012" t="s">
        <v>11890</v>
      </c>
      <c r="L4012" s="8">
        <v>5.28E-2</v>
      </c>
      <c r="M4012" t="s">
        <v>36</v>
      </c>
      <c r="N4012" t="str">
        <f>IF(AND(PESQUISA!$B$3&lt;&gt;"",OR(PESQUISA!$B$4="TODAS",B4012=PESQUISA!$B$4),ISNUMBER(SEARCH(PESQUISA!$B$3,D4012))),ROW()-1,"")</f>
        <v/>
      </c>
    </row>
    <row r="4013" spans="1:14" x14ac:dyDescent="0.3">
      <c r="A4013" t="s">
        <v>12131</v>
      </c>
      <c r="B4013" t="s">
        <v>29</v>
      </c>
      <c r="C4013" t="s">
        <v>12132</v>
      </c>
      <c r="D4013" t="s">
        <v>12133</v>
      </c>
      <c r="E4013" t="s">
        <v>40</v>
      </c>
      <c r="F4013" s="7">
        <v>2481.9499999999998</v>
      </c>
      <c r="G4013" t="s">
        <v>33</v>
      </c>
      <c r="H4013" t="s">
        <v>34</v>
      </c>
      <c r="I4013" t="s">
        <v>11890</v>
      </c>
      <c r="L4013" s="8">
        <v>5.0200000000000002E-2</v>
      </c>
      <c r="M4013" t="s">
        <v>36</v>
      </c>
      <c r="N4013" t="str">
        <f>IF(AND(PESQUISA!$B$3&lt;&gt;"",OR(PESQUISA!$B$4="TODAS",B4013=PESQUISA!$B$4),ISNUMBER(SEARCH(PESQUISA!$B$3,D4013))),ROW()-1,"")</f>
        <v/>
      </c>
    </row>
    <row r="4014" spans="1:14" x14ac:dyDescent="0.3">
      <c r="A4014" t="s">
        <v>12134</v>
      </c>
      <c r="B4014" t="s">
        <v>29</v>
      </c>
      <c r="C4014" t="s">
        <v>12135</v>
      </c>
      <c r="D4014" t="s">
        <v>12136</v>
      </c>
      <c r="E4014" t="s">
        <v>40</v>
      </c>
      <c r="F4014" s="7">
        <v>2442.64</v>
      </c>
      <c r="G4014" t="s">
        <v>33</v>
      </c>
      <c r="H4014" t="s">
        <v>34</v>
      </c>
      <c r="I4014" t="s">
        <v>11890</v>
      </c>
      <c r="L4014" s="8">
        <v>5.0999999999999997E-2</v>
      </c>
      <c r="M4014" t="s">
        <v>36</v>
      </c>
      <c r="N4014" t="str">
        <f>IF(AND(PESQUISA!$B$3&lt;&gt;"",OR(PESQUISA!$B$4="TODAS",B4014=PESQUISA!$B$4),ISNUMBER(SEARCH(PESQUISA!$B$3,D4014))),ROW()-1,"")</f>
        <v/>
      </c>
    </row>
    <row r="4015" spans="1:14" x14ac:dyDescent="0.3">
      <c r="A4015" t="s">
        <v>12137</v>
      </c>
      <c r="B4015" t="s">
        <v>29</v>
      </c>
      <c r="C4015" t="s">
        <v>12138</v>
      </c>
      <c r="D4015" t="s">
        <v>12139</v>
      </c>
      <c r="E4015" t="s">
        <v>40</v>
      </c>
      <c r="F4015" s="7">
        <v>761.26</v>
      </c>
      <c r="G4015" t="s">
        <v>33</v>
      </c>
      <c r="H4015" t="s">
        <v>34</v>
      </c>
      <c r="I4015" t="s">
        <v>11890</v>
      </c>
      <c r="L4015" s="8">
        <v>3.5999999999999997E-2</v>
      </c>
      <c r="M4015" t="s">
        <v>36</v>
      </c>
      <c r="N4015" t="str">
        <f>IF(AND(PESQUISA!$B$3&lt;&gt;"",OR(PESQUISA!$B$4="TODAS",B4015=PESQUISA!$B$4),ISNUMBER(SEARCH(PESQUISA!$B$3,D4015))),ROW()-1,"")</f>
        <v/>
      </c>
    </row>
    <row r="4016" spans="1:14" x14ac:dyDescent="0.3">
      <c r="A4016" t="s">
        <v>12140</v>
      </c>
      <c r="B4016" t="s">
        <v>29</v>
      </c>
      <c r="C4016" t="s">
        <v>12141</v>
      </c>
      <c r="D4016" t="s">
        <v>12142</v>
      </c>
      <c r="E4016" t="s">
        <v>40</v>
      </c>
      <c r="F4016" s="7">
        <v>898.2</v>
      </c>
      <c r="G4016" t="s">
        <v>33</v>
      </c>
      <c r="H4016" t="s">
        <v>34</v>
      </c>
      <c r="I4016" t="s">
        <v>11890</v>
      </c>
      <c r="L4016" s="8">
        <v>3.0499999999999999E-2</v>
      </c>
      <c r="M4016" t="s">
        <v>36</v>
      </c>
      <c r="N4016" t="str">
        <f>IF(AND(PESQUISA!$B$3&lt;&gt;"",OR(PESQUISA!$B$4="TODAS",B4016=PESQUISA!$B$4),ISNUMBER(SEARCH(PESQUISA!$B$3,D4016))),ROW()-1,"")</f>
        <v/>
      </c>
    </row>
    <row r="4017" spans="1:14" x14ac:dyDescent="0.3">
      <c r="A4017" t="s">
        <v>12143</v>
      </c>
      <c r="B4017" t="s">
        <v>29</v>
      </c>
      <c r="C4017" t="s">
        <v>12144</v>
      </c>
      <c r="D4017" t="s">
        <v>12145</v>
      </c>
      <c r="E4017" t="s">
        <v>40</v>
      </c>
      <c r="F4017" s="7">
        <v>1057.05</v>
      </c>
      <c r="G4017" t="s">
        <v>33</v>
      </c>
      <c r="H4017" t="s">
        <v>34</v>
      </c>
      <c r="I4017" t="s">
        <v>11890</v>
      </c>
      <c r="L4017" s="8">
        <v>2.5899999999999999E-2</v>
      </c>
      <c r="M4017" t="s">
        <v>36</v>
      </c>
      <c r="N4017" t="str">
        <f>IF(AND(PESQUISA!$B$3&lt;&gt;"",OR(PESQUISA!$B$4="TODAS",B4017=PESQUISA!$B$4),ISNUMBER(SEARCH(PESQUISA!$B$3,D4017))),ROW()-1,"")</f>
        <v/>
      </c>
    </row>
    <row r="4018" spans="1:14" x14ac:dyDescent="0.3">
      <c r="A4018" t="s">
        <v>12146</v>
      </c>
      <c r="B4018" t="s">
        <v>29</v>
      </c>
      <c r="C4018" t="s">
        <v>12147</v>
      </c>
      <c r="D4018" t="s">
        <v>12148</v>
      </c>
      <c r="E4018" t="s">
        <v>40</v>
      </c>
      <c r="F4018" s="7">
        <v>1237.8</v>
      </c>
      <c r="G4018" t="s">
        <v>33</v>
      </c>
      <c r="H4018" t="s">
        <v>34</v>
      </c>
      <c r="I4018" t="s">
        <v>11890</v>
      </c>
      <c r="L4018" s="8">
        <v>2.2100000000000002E-2</v>
      </c>
      <c r="M4018" t="s">
        <v>36</v>
      </c>
      <c r="N4018" t="str">
        <f>IF(AND(PESQUISA!$B$3&lt;&gt;"",OR(PESQUISA!$B$4="TODAS",B4018=PESQUISA!$B$4),ISNUMBER(SEARCH(PESQUISA!$B$3,D4018))),ROW()-1,"")</f>
        <v/>
      </c>
    </row>
    <row r="4019" spans="1:14" x14ac:dyDescent="0.3">
      <c r="A4019" t="s">
        <v>12149</v>
      </c>
      <c r="B4019" t="s">
        <v>29</v>
      </c>
      <c r="C4019" t="s">
        <v>12150</v>
      </c>
      <c r="D4019" t="s">
        <v>12151</v>
      </c>
      <c r="E4019" t="s">
        <v>40</v>
      </c>
      <c r="F4019" s="7">
        <v>442.21</v>
      </c>
      <c r="G4019" t="s">
        <v>33</v>
      </c>
      <c r="H4019" t="s">
        <v>34</v>
      </c>
      <c r="I4019" t="s">
        <v>11890</v>
      </c>
      <c r="L4019" s="8">
        <v>6.2E-2</v>
      </c>
      <c r="M4019" t="s">
        <v>36</v>
      </c>
      <c r="N4019" t="str">
        <f>IF(AND(PESQUISA!$B$3&lt;&gt;"",OR(PESQUISA!$B$4="TODAS",B4019=PESQUISA!$B$4),ISNUMBER(SEARCH(PESQUISA!$B$3,D4019))),ROW()-1,"")</f>
        <v/>
      </c>
    </row>
    <row r="4020" spans="1:14" x14ac:dyDescent="0.3">
      <c r="A4020" t="s">
        <v>12152</v>
      </c>
      <c r="B4020" t="s">
        <v>29</v>
      </c>
      <c r="C4020" t="s">
        <v>12153</v>
      </c>
      <c r="D4020" t="s">
        <v>12154</v>
      </c>
      <c r="E4020" t="s">
        <v>40</v>
      </c>
      <c r="F4020" s="7">
        <v>532.59</v>
      </c>
      <c r="G4020" t="s">
        <v>33</v>
      </c>
      <c r="H4020" t="s">
        <v>34</v>
      </c>
      <c r="I4020" t="s">
        <v>11890</v>
      </c>
      <c r="L4020" s="8">
        <v>5.1400000000000001E-2</v>
      </c>
      <c r="M4020" t="s">
        <v>36</v>
      </c>
      <c r="N4020" t="str">
        <f>IF(AND(PESQUISA!$B$3&lt;&gt;"",OR(PESQUISA!$B$4="TODAS",B4020=PESQUISA!$B$4),ISNUMBER(SEARCH(PESQUISA!$B$3,D4020))),ROW()-1,"")</f>
        <v/>
      </c>
    </row>
    <row r="4021" spans="1:14" x14ac:dyDescent="0.3">
      <c r="A4021" t="s">
        <v>12155</v>
      </c>
      <c r="B4021" t="s">
        <v>29</v>
      </c>
      <c r="C4021" t="s">
        <v>12156</v>
      </c>
      <c r="D4021" t="s">
        <v>12157</v>
      </c>
      <c r="E4021" t="s">
        <v>40</v>
      </c>
      <c r="F4021" s="7">
        <v>620.23</v>
      </c>
      <c r="G4021" t="s">
        <v>33</v>
      </c>
      <c r="H4021" t="s">
        <v>34</v>
      </c>
      <c r="I4021" t="s">
        <v>11890</v>
      </c>
      <c r="L4021" s="8">
        <v>4.4200000000000003E-2</v>
      </c>
      <c r="M4021" t="s">
        <v>36</v>
      </c>
      <c r="N4021" t="str">
        <f>IF(AND(PESQUISA!$B$3&lt;&gt;"",OR(PESQUISA!$B$4="TODAS",B4021=PESQUISA!$B$4),ISNUMBER(SEARCH(PESQUISA!$B$3,D4021))),ROW()-1,"")</f>
        <v/>
      </c>
    </row>
    <row r="4022" spans="1:14" x14ac:dyDescent="0.3">
      <c r="A4022" t="s">
        <v>12158</v>
      </c>
      <c r="B4022" t="s">
        <v>29</v>
      </c>
      <c r="C4022" t="s">
        <v>12159</v>
      </c>
      <c r="D4022" t="s">
        <v>12160</v>
      </c>
      <c r="E4022" t="s">
        <v>40</v>
      </c>
      <c r="F4022" s="7">
        <v>446.38</v>
      </c>
      <c r="G4022" t="s">
        <v>33</v>
      </c>
      <c r="H4022" t="s">
        <v>34</v>
      </c>
      <c r="I4022" t="s">
        <v>11890</v>
      </c>
      <c r="L4022" s="8">
        <v>6.1400000000000003E-2</v>
      </c>
      <c r="M4022" t="s">
        <v>36</v>
      </c>
      <c r="N4022" t="str">
        <f>IF(AND(PESQUISA!$B$3&lt;&gt;"",OR(PESQUISA!$B$4="TODAS",B4022=PESQUISA!$B$4),ISNUMBER(SEARCH(PESQUISA!$B$3,D4022))),ROW()-1,"")</f>
        <v/>
      </c>
    </row>
    <row r="4023" spans="1:14" x14ac:dyDescent="0.3">
      <c r="A4023" t="s">
        <v>12161</v>
      </c>
      <c r="B4023" t="s">
        <v>29</v>
      </c>
      <c r="C4023" t="s">
        <v>12162</v>
      </c>
      <c r="D4023" t="s">
        <v>12163</v>
      </c>
      <c r="E4023" t="s">
        <v>40</v>
      </c>
      <c r="F4023" s="7">
        <v>191.26</v>
      </c>
      <c r="G4023" t="s">
        <v>33</v>
      </c>
      <c r="H4023" t="s">
        <v>34</v>
      </c>
      <c r="I4023" t="s">
        <v>11890</v>
      </c>
      <c r="L4023" s="8">
        <v>0.14330000000000001</v>
      </c>
      <c r="M4023" t="s">
        <v>36</v>
      </c>
      <c r="N4023" t="str">
        <f>IF(AND(PESQUISA!$B$3&lt;&gt;"",OR(PESQUISA!$B$4="TODAS",B4023=PESQUISA!$B$4),ISNUMBER(SEARCH(PESQUISA!$B$3,D4023))),ROW()-1,"")</f>
        <v/>
      </c>
    </row>
    <row r="4024" spans="1:14" x14ac:dyDescent="0.3">
      <c r="A4024" t="s">
        <v>12164</v>
      </c>
      <c r="B4024" t="s">
        <v>29</v>
      </c>
      <c r="C4024" t="s">
        <v>12165</v>
      </c>
      <c r="D4024" t="s">
        <v>12166</v>
      </c>
      <c r="E4024" t="s">
        <v>40</v>
      </c>
      <c r="F4024" s="7">
        <v>263.52999999999997</v>
      </c>
      <c r="G4024" t="s">
        <v>33</v>
      </c>
      <c r="H4024" t="s">
        <v>34</v>
      </c>
      <c r="I4024" t="s">
        <v>11890</v>
      </c>
      <c r="L4024" s="8">
        <v>0.104</v>
      </c>
      <c r="M4024" t="s">
        <v>36</v>
      </c>
      <c r="N4024" t="str">
        <f>IF(AND(PESQUISA!$B$3&lt;&gt;"",OR(PESQUISA!$B$4="TODAS",B4024=PESQUISA!$B$4),ISNUMBER(SEARCH(PESQUISA!$B$3,D4024))),ROW()-1,"")</f>
        <v/>
      </c>
    </row>
    <row r="4025" spans="1:14" x14ac:dyDescent="0.3">
      <c r="A4025" t="s">
        <v>12167</v>
      </c>
      <c r="B4025" t="s">
        <v>29</v>
      </c>
      <c r="C4025" t="s">
        <v>12168</v>
      </c>
      <c r="D4025" t="s">
        <v>12169</v>
      </c>
      <c r="E4025" t="s">
        <v>40</v>
      </c>
      <c r="F4025" s="7">
        <v>333.6</v>
      </c>
      <c r="G4025" t="s">
        <v>33</v>
      </c>
      <c r="H4025" t="s">
        <v>34</v>
      </c>
      <c r="I4025" t="s">
        <v>11890</v>
      </c>
      <c r="L4025" s="8">
        <v>8.2100000000000006E-2</v>
      </c>
      <c r="M4025" t="s">
        <v>36</v>
      </c>
      <c r="N4025" t="str">
        <f>IF(AND(PESQUISA!$B$3&lt;&gt;"",OR(PESQUISA!$B$4="TODAS",B4025=PESQUISA!$B$4),ISNUMBER(SEARCH(PESQUISA!$B$3,D4025))),ROW()-1,"")</f>
        <v/>
      </c>
    </row>
    <row r="4026" spans="1:14" x14ac:dyDescent="0.3">
      <c r="A4026" t="s">
        <v>12170</v>
      </c>
      <c r="B4026" t="s">
        <v>29</v>
      </c>
      <c r="C4026" t="s">
        <v>12171</v>
      </c>
      <c r="D4026" t="s">
        <v>12172</v>
      </c>
      <c r="E4026" t="s">
        <v>32</v>
      </c>
      <c r="F4026" s="7">
        <v>21.26</v>
      </c>
      <c r="G4026" t="s">
        <v>33</v>
      </c>
      <c r="H4026" t="s">
        <v>34</v>
      </c>
      <c r="I4026" t="s">
        <v>11890</v>
      </c>
      <c r="L4026" s="8">
        <v>0</v>
      </c>
      <c r="M4026" t="s">
        <v>36</v>
      </c>
      <c r="N4026" t="str">
        <f>IF(AND(PESQUISA!$B$3&lt;&gt;"",OR(PESQUISA!$B$4="TODAS",B4026=PESQUISA!$B$4),ISNUMBER(SEARCH(PESQUISA!$B$3,D4026))),ROW()-1,"")</f>
        <v/>
      </c>
    </row>
    <row r="4027" spans="1:14" x14ac:dyDescent="0.3">
      <c r="A4027" t="s">
        <v>12173</v>
      </c>
      <c r="B4027" t="s">
        <v>29</v>
      </c>
      <c r="C4027" t="s">
        <v>12174</v>
      </c>
      <c r="D4027" t="s">
        <v>12175</v>
      </c>
      <c r="E4027" t="s">
        <v>32</v>
      </c>
      <c r="F4027" s="7">
        <v>17.71</v>
      </c>
      <c r="G4027" t="s">
        <v>33</v>
      </c>
      <c r="H4027" t="s">
        <v>34</v>
      </c>
      <c r="I4027" t="s">
        <v>11890</v>
      </c>
      <c r="L4027" s="8">
        <v>0</v>
      </c>
      <c r="M4027" t="s">
        <v>36</v>
      </c>
      <c r="N4027" t="str">
        <f>IF(AND(PESQUISA!$B$3&lt;&gt;"",OR(PESQUISA!$B$4="TODAS",B4027=PESQUISA!$B$4),ISNUMBER(SEARCH(PESQUISA!$B$3,D4027))),ROW()-1,"")</f>
        <v/>
      </c>
    </row>
    <row r="4028" spans="1:14" x14ac:dyDescent="0.3">
      <c r="A4028" t="s">
        <v>12176</v>
      </c>
      <c r="B4028" t="s">
        <v>29</v>
      </c>
      <c r="C4028" t="s">
        <v>12177</v>
      </c>
      <c r="D4028" t="s">
        <v>12178</v>
      </c>
      <c r="E4028" t="s">
        <v>32</v>
      </c>
      <c r="F4028" s="7">
        <v>23.6</v>
      </c>
      <c r="G4028" t="s">
        <v>33</v>
      </c>
      <c r="H4028" t="s">
        <v>34</v>
      </c>
      <c r="I4028" t="s">
        <v>11890</v>
      </c>
      <c r="L4028" s="8">
        <v>0</v>
      </c>
      <c r="M4028" t="s">
        <v>36</v>
      </c>
      <c r="N4028" t="str">
        <f>IF(AND(PESQUISA!$B$3&lt;&gt;"",OR(PESQUISA!$B$4="TODAS",B4028=PESQUISA!$B$4),ISNUMBER(SEARCH(PESQUISA!$B$3,D4028))),ROW()-1,"")</f>
        <v/>
      </c>
    </row>
    <row r="4029" spans="1:14" x14ac:dyDescent="0.3">
      <c r="A4029" t="s">
        <v>12179</v>
      </c>
      <c r="B4029" t="s">
        <v>29</v>
      </c>
      <c r="C4029" t="s">
        <v>12180</v>
      </c>
      <c r="D4029" t="s">
        <v>12181</v>
      </c>
      <c r="E4029" t="s">
        <v>32</v>
      </c>
      <c r="F4029" s="7">
        <v>19.72</v>
      </c>
      <c r="G4029" t="s">
        <v>33</v>
      </c>
      <c r="H4029" t="s">
        <v>34</v>
      </c>
      <c r="I4029" t="s">
        <v>11890</v>
      </c>
      <c r="L4029" s="8">
        <v>0</v>
      </c>
      <c r="M4029" t="s">
        <v>36</v>
      </c>
      <c r="N4029" t="str">
        <f>IF(AND(PESQUISA!$B$3&lt;&gt;"",OR(PESQUISA!$B$4="TODAS",B4029=PESQUISA!$B$4),ISNUMBER(SEARCH(PESQUISA!$B$3,D4029))),ROW()-1,"")</f>
        <v/>
      </c>
    </row>
    <row r="4030" spans="1:14" x14ac:dyDescent="0.3">
      <c r="A4030" t="s">
        <v>12182</v>
      </c>
      <c r="B4030" t="s">
        <v>29</v>
      </c>
      <c r="C4030" t="s">
        <v>12183</v>
      </c>
      <c r="D4030" t="s">
        <v>12184</v>
      </c>
      <c r="E4030" t="s">
        <v>32</v>
      </c>
      <c r="F4030" s="7">
        <v>15.93</v>
      </c>
      <c r="G4030" t="s">
        <v>33</v>
      </c>
      <c r="H4030" t="s">
        <v>34</v>
      </c>
      <c r="I4030" t="s">
        <v>11890</v>
      </c>
      <c r="L4030" s="8">
        <v>0</v>
      </c>
      <c r="M4030" t="s">
        <v>36</v>
      </c>
      <c r="N4030" t="str">
        <f>IF(AND(PESQUISA!$B$3&lt;&gt;"",OR(PESQUISA!$B$4="TODAS",B4030=PESQUISA!$B$4),ISNUMBER(SEARCH(PESQUISA!$B$3,D4030))),ROW()-1,"")</f>
        <v/>
      </c>
    </row>
    <row r="4031" spans="1:14" x14ac:dyDescent="0.3">
      <c r="A4031" t="s">
        <v>12185</v>
      </c>
      <c r="B4031" t="s">
        <v>29</v>
      </c>
      <c r="C4031" t="s">
        <v>12186</v>
      </c>
      <c r="D4031" t="s">
        <v>12187</v>
      </c>
      <c r="E4031" t="s">
        <v>32</v>
      </c>
      <c r="F4031" s="7">
        <v>20.22</v>
      </c>
      <c r="G4031" t="s">
        <v>33</v>
      </c>
      <c r="H4031" t="s">
        <v>34</v>
      </c>
      <c r="I4031" t="s">
        <v>11890</v>
      </c>
      <c r="L4031" s="8">
        <v>0</v>
      </c>
      <c r="M4031" t="s">
        <v>36</v>
      </c>
      <c r="N4031" t="str">
        <f>IF(AND(PESQUISA!$B$3&lt;&gt;"",OR(PESQUISA!$B$4="TODAS",B4031=PESQUISA!$B$4),ISNUMBER(SEARCH(PESQUISA!$B$3,D4031))),ROW()-1,"")</f>
        <v/>
      </c>
    </row>
    <row r="4032" spans="1:14" x14ac:dyDescent="0.3">
      <c r="A4032" t="s">
        <v>12188</v>
      </c>
      <c r="B4032" t="s">
        <v>29</v>
      </c>
      <c r="C4032" t="s">
        <v>12189</v>
      </c>
      <c r="D4032" t="s">
        <v>12190</v>
      </c>
      <c r="E4032" t="s">
        <v>32</v>
      </c>
      <c r="F4032" s="7">
        <v>19.260000000000002</v>
      </c>
      <c r="G4032" t="s">
        <v>33</v>
      </c>
      <c r="H4032" t="s">
        <v>34</v>
      </c>
      <c r="I4032" t="s">
        <v>11890</v>
      </c>
      <c r="L4032" s="8">
        <v>0</v>
      </c>
      <c r="M4032" t="s">
        <v>36</v>
      </c>
      <c r="N4032" t="str">
        <f>IF(AND(PESQUISA!$B$3&lt;&gt;"",OR(PESQUISA!$B$4="TODAS",B4032=PESQUISA!$B$4),ISNUMBER(SEARCH(PESQUISA!$B$3,D4032))),ROW()-1,"")</f>
        <v/>
      </c>
    </row>
    <row r="4033" spans="1:14" x14ac:dyDescent="0.3">
      <c r="A4033" t="s">
        <v>12191</v>
      </c>
      <c r="B4033" t="s">
        <v>29</v>
      </c>
      <c r="C4033" t="s">
        <v>12192</v>
      </c>
      <c r="D4033" t="s">
        <v>12193</v>
      </c>
      <c r="E4033" t="s">
        <v>32</v>
      </c>
      <c r="F4033" s="7">
        <v>24.49</v>
      </c>
      <c r="G4033" t="s">
        <v>33</v>
      </c>
      <c r="H4033" t="s">
        <v>34</v>
      </c>
      <c r="I4033" t="s">
        <v>11890</v>
      </c>
      <c r="L4033" s="8">
        <v>0</v>
      </c>
      <c r="M4033" t="s">
        <v>36</v>
      </c>
      <c r="N4033" t="str">
        <f>IF(AND(PESQUISA!$B$3&lt;&gt;"",OR(PESQUISA!$B$4="TODAS",B4033=PESQUISA!$B$4),ISNUMBER(SEARCH(PESQUISA!$B$3,D4033))),ROW()-1,"")</f>
        <v/>
      </c>
    </row>
    <row r="4034" spans="1:14" x14ac:dyDescent="0.3">
      <c r="A4034" t="s">
        <v>12194</v>
      </c>
      <c r="B4034" t="s">
        <v>29</v>
      </c>
      <c r="C4034" t="s">
        <v>12195</v>
      </c>
      <c r="D4034" t="s">
        <v>12196</v>
      </c>
      <c r="E4034" t="s">
        <v>32</v>
      </c>
      <c r="F4034" s="7">
        <v>63.91</v>
      </c>
      <c r="G4034" t="s">
        <v>33</v>
      </c>
      <c r="H4034" t="s">
        <v>34</v>
      </c>
      <c r="I4034" t="s">
        <v>11890</v>
      </c>
      <c r="L4034" s="8">
        <v>0.85929999999999995</v>
      </c>
      <c r="M4034" t="s">
        <v>36</v>
      </c>
      <c r="N4034" t="str">
        <f>IF(AND(PESQUISA!$B$3&lt;&gt;"",OR(PESQUISA!$B$4="TODAS",B4034=PESQUISA!$B$4),ISNUMBER(SEARCH(PESQUISA!$B$3,D4034))),ROW()-1,"")</f>
        <v/>
      </c>
    </row>
    <row r="4035" spans="1:14" x14ac:dyDescent="0.3">
      <c r="A4035" t="s">
        <v>12197</v>
      </c>
      <c r="B4035" t="s">
        <v>29</v>
      </c>
      <c r="C4035" t="s">
        <v>12198</v>
      </c>
      <c r="D4035" t="s">
        <v>12199</v>
      </c>
      <c r="E4035" t="s">
        <v>32</v>
      </c>
      <c r="F4035" s="7">
        <v>69.73</v>
      </c>
      <c r="G4035" t="s">
        <v>33</v>
      </c>
      <c r="H4035" t="s">
        <v>34</v>
      </c>
      <c r="I4035" t="s">
        <v>11890</v>
      </c>
      <c r="L4035" s="8">
        <v>0.86939999999999995</v>
      </c>
      <c r="M4035" t="s">
        <v>36</v>
      </c>
      <c r="N4035" t="str">
        <f>IF(AND(PESQUISA!$B$3&lt;&gt;"",OR(PESQUISA!$B$4="TODAS",B4035=PESQUISA!$B$4),ISNUMBER(SEARCH(PESQUISA!$B$3,D4035))),ROW()-1,"")</f>
        <v/>
      </c>
    </row>
    <row r="4036" spans="1:14" x14ac:dyDescent="0.3">
      <c r="A4036" t="s">
        <v>12200</v>
      </c>
      <c r="B4036" t="s">
        <v>29</v>
      </c>
      <c r="C4036" t="s">
        <v>12201</v>
      </c>
      <c r="D4036" t="s">
        <v>12202</v>
      </c>
      <c r="E4036" t="s">
        <v>32</v>
      </c>
      <c r="F4036" s="7">
        <v>66.7</v>
      </c>
      <c r="G4036" t="s">
        <v>33</v>
      </c>
      <c r="H4036" t="s">
        <v>34</v>
      </c>
      <c r="I4036" t="s">
        <v>11890</v>
      </c>
      <c r="L4036" s="8">
        <v>0.8337</v>
      </c>
      <c r="M4036" t="s">
        <v>36</v>
      </c>
      <c r="N4036" t="str">
        <f>IF(AND(PESQUISA!$B$3&lt;&gt;"",OR(PESQUISA!$B$4="TODAS",B4036=PESQUISA!$B$4),ISNUMBER(SEARCH(PESQUISA!$B$3,D4036))),ROW()-1,"")</f>
        <v/>
      </c>
    </row>
    <row r="4037" spans="1:14" x14ac:dyDescent="0.3">
      <c r="A4037" t="s">
        <v>12203</v>
      </c>
      <c r="B4037" t="s">
        <v>29</v>
      </c>
      <c r="C4037" t="s">
        <v>12204</v>
      </c>
      <c r="D4037" t="s">
        <v>12205</v>
      </c>
      <c r="E4037" t="s">
        <v>32</v>
      </c>
      <c r="F4037" s="7">
        <v>72.45</v>
      </c>
      <c r="G4037" t="s">
        <v>33</v>
      </c>
      <c r="H4037" t="s">
        <v>34</v>
      </c>
      <c r="I4037" t="s">
        <v>11890</v>
      </c>
      <c r="L4037" s="8">
        <v>0.84130000000000005</v>
      </c>
      <c r="M4037" t="s">
        <v>36</v>
      </c>
      <c r="N4037" t="str">
        <f>IF(AND(PESQUISA!$B$3&lt;&gt;"",OR(PESQUISA!$B$4="TODAS",B4037=PESQUISA!$B$4),ISNUMBER(SEARCH(PESQUISA!$B$3,D4037))),ROW()-1,"")</f>
        <v/>
      </c>
    </row>
    <row r="4038" spans="1:14" x14ac:dyDescent="0.3">
      <c r="A4038" t="s">
        <v>12206</v>
      </c>
      <c r="B4038" t="s">
        <v>29</v>
      </c>
      <c r="C4038" t="s">
        <v>12207</v>
      </c>
      <c r="D4038" t="s">
        <v>12208</v>
      </c>
      <c r="E4038" t="s">
        <v>32</v>
      </c>
      <c r="F4038" s="7">
        <v>34.71</v>
      </c>
      <c r="G4038" t="s">
        <v>33</v>
      </c>
      <c r="H4038" t="s">
        <v>34</v>
      </c>
      <c r="I4038" t="s">
        <v>11890</v>
      </c>
      <c r="L4038" s="8">
        <v>0.88070000000000004</v>
      </c>
      <c r="M4038" t="s">
        <v>36</v>
      </c>
      <c r="N4038" t="str">
        <f>IF(AND(PESQUISA!$B$3&lt;&gt;"",OR(PESQUISA!$B$4="TODAS",B4038=PESQUISA!$B$4),ISNUMBER(SEARCH(PESQUISA!$B$3,D4038))),ROW()-1,"")</f>
        <v/>
      </c>
    </row>
    <row r="4039" spans="1:14" x14ac:dyDescent="0.3">
      <c r="A4039" t="s">
        <v>12209</v>
      </c>
      <c r="B4039" t="s">
        <v>29</v>
      </c>
      <c r="C4039" t="s">
        <v>12210</v>
      </c>
      <c r="D4039" t="s">
        <v>12211</v>
      </c>
      <c r="E4039" t="s">
        <v>32</v>
      </c>
      <c r="F4039" s="7">
        <v>43.95</v>
      </c>
      <c r="G4039" t="s">
        <v>33</v>
      </c>
      <c r="H4039" t="s">
        <v>34</v>
      </c>
      <c r="I4039" t="s">
        <v>11890</v>
      </c>
      <c r="L4039" s="8">
        <v>0.8901</v>
      </c>
      <c r="M4039" t="s">
        <v>36</v>
      </c>
      <c r="N4039" t="str">
        <f>IF(AND(PESQUISA!$B$3&lt;&gt;"",OR(PESQUISA!$B$4="TODAS",B4039=PESQUISA!$B$4),ISNUMBER(SEARCH(PESQUISA!$B$3,D4039))),ROW()-1,"")</f>
        <v/>
      </c>
    </row>
    <row r="4040" spans="1:14" x14ac:dyDescent="0.3">
      <c r="A4040" t="s">
        <v>12212</v>
      </c>
      <c r="B4040" t="s">
        <v>29</v>
      </c>
      <c r="C4040" t="s">
        <v>12213</v>
      </c>
      <c r="D4040" t="s">
        <v>12214</v>
      </c>
      <c r="E4040" t="s">
        <v>32</v>
      </c>
      <c r="F4040" s="7">
        <v>36.32</v>
      </c>
      <c r="G4040" t="s">
        <v>33</v>
      </c>
      <c r="H4040" t="s">
        <v>34</v>
      </c>
      <c r="I4040" t="s">
        <v>11890</v>
      </c>
      <c r="L4040" s="8">
        <v>0.84660000000000002</v>
      </c>
      <c r="M4040" t="s">
        <v>36</v>
      </c>
      <c r="N4040" t="str">
        <f>IF(AND(PESQUISA!$B$3&lt;&gt;"",OR(PESQUISA!$B$4="TODAS",B4040=PESQUISA!$B$4),ISNUMBER(SEARCH(PESQUISA!$B$3,D4040))),ROW()-1,"")</f>
        <v/>
      </c>
    </row>
    <row r="4041" spans="1:14" x14ac:dyDescent="0.3">
      <c r="A4041" t="s">
        <v>12215</v>
      </c>
      <c r="B4041" t="s">
        <v>29</v>
      </c>
      <c r="C4041" t="s">
        <v>12216</v>
      </c>
      <c r="D4041" t="s">
        <v>12217</v>
      </c>
      <c r="E4041" t="s">
        <v>32</v>
      </c>
      <c r="F4041" s="7">
        <v>45.97</v>
      </c>
      <c r="G4041" t="s">
        <v>33</v>
      </c>
      <c r="H4041" t="s">
        <v>34</v>
      </c>
      <c r="I4041" t="s">
        <v>11890</v>
      </c>
      <c r="L4041" s="8">
        <v>0.85619999999999996</v>
      </c>
      <c r="M4041" t="s">
        <v>36</v>
      </c>
      <c r="N4041" t="str">
        <f>IF(AND(PESQUISA!$B$3&lt;&gt;"",OR(PESQUISA!$B$4="TODAS",B4041=PESQUISA!$B$4),ISNUMBER(SEARCH(PESQUISA!$B$3,D4041))),ROW()-1,"")</f>
        <v/>
      </c>
    </row>
    <row r="4042" spans="1:14" x14ac:dyDescent="0.3">
      <c r="A4042" t="s">
        <v>12218</v>
      </c>
      <c r="B4042" t="s">
        <v>29</v>
      </c>
      <c r="C4042" t="s">
        <v>12219</v>
      </c>
      <c r="D4042" t="s">
        <v>12220</v>
      </c>
      <c r="E4042" t="s">
        <v>32</v>
      </c>
      <c r="F4042" s="7">
        <v>128.62</v>
      </c>
      <c r="G4042" t="s">
        <v>33</v>
      </c>
      <c r="H4042" t="s">
        <v>34</v>
      </c>
      <c r="I4042" t="s">
        <v>11890</v>
      </c>
      <c r="L4042" s="8">
        <v>0.83450000000000002</v>
      </c>
      <c r="M4042" t="s">
        <v>36</v>
      </c>
      <c r="N4042" t="str">
        <f>IF(AND(PESQUISA!$B$3&lt;&gt;"",OR(PESQUISA!$B$4="TODAS",B4042=PESQUISA!$B$4),ISNUMBER(SEARCH(PESQUISA!$B$3,D4042))),ROW()-1,"")</f>
        <v/>
      </c>
    </row>
    <row r="4043" spans="1:14" x14ac:dyDescent="0.3">
      <c r="A4043" t="s">
        <v>12221</v>
      </c>
      <c r="B4043" t="s">
        <v>29</v>
      </c>
      <c r="C4043" t="s">
        <v>12222</v>
      </c>
      <c r="D4043" t="s">
        <v>12223</v>
      </c>
      <c r="E4043" t="s">
        <v>32</v>
      </c>
      <c r="F4043" s="7">
        <v>137.25</v>
      </c>
      <c r="G4043" t="s">
        <v>33</v>
      </c>
      <c r="H4043" t="s">
        <v>34</v>
      </c>
      <c r="I4043" t="s">
        <v>11890</v>
      </c>
      <c r="L4043" s="8">
        <v>0.85150000000000003</v>
      </c>
      <c r="M4043" t="s">
        <v>36</v>
      </c>
      <c r="N4043" t="str">
        <f>IF(AND(PESQUISA!$B$3&lt;&gt;"",OR(PESQUISA!$B$4="TODAS",B4043=PESQUISA!$B$4),ISNUMBER(SEARCH(PESQUISA!$B$3,D4043))),ROW()-1,"")</f>
        <v/>
      </c>
    </row>
    <row r="4044" spans="1:14" x14ac:dyDescent="0.3">
      <c r="A4044" t="s">
        <v>12224</v>
      </c>
      <c r="B4044" t="s">
        <v>29</v>
      </c>
      <c r="C4044" t="s">
        <v>12225</v>
      </c>
      <c r="D4044" t="s">
        <v>12226</v>
      </c>
      <c r="E4044" t="s">
        <v>32</v>
      </c>
      <c r="F4044" s="7">
        <v>144.24</v>
      </c>
      <c r="G4044" t="s">
        <v>33</v>
      </c>
      <c r="H4044" t="s">
        <v>34</v>
      </c>
      <c r="I4044" t="s">
        <v>11890</v>
      </c>
      <c r="L4044" s="8">
        <v>0.82779999999999998</v>
      </c>
      <c r="M4044" t="s">
        <v>36</v>
      </c>
      <c r="N4044" t="str">
        <f>IF(AND(PESQUISA!$B$3&lt;&gt;"",OR(PESQUISA!$B$4="TODAS",B4044=PESQUISA!$B$4),ISNUMBER(SEARCH(PESQUISA!$B$3,D4044))),ROW()-1,"")</f>
        <v/>
      </c>
    </row>
    <row r="4045" spans="1:14" x14ac:dyDescent="0.3">
      <c r="A4045" t="s">
        <v>12227</v>
      </c>
      <c r="B4045" t="s">
        <v>29</v>
      </c>
      <c r="C4045" t="s">
        <v>12228</v>
      </c>
      <c r="D4045" t="s">
        <v>12229</v>
      </c>
      <c r="E4045" t="s">
        <v>32</v>
      </c>
      <c r="F4045" s="7">
        <v>141.52000000000001</v>
      </c>
      <c r="G4045" t="s">
        <v>33</v>
      </c>
      <c r="H4045" t="s">
        <v>34</v>
      </c>
      <c r="I4045" t="s">
        <v>11890</v>
      </c>
      <c r="L4045" s="8">
        <v>0.83350000000000002</v>
      </c>
      <c r="M4045" t="s">
        <v>36</v>
      </c>
      <c r="N4045" t="str">
        <f>IF(AND(PESQUISA!$B$3&lt;&gt;"",OR(PESQUISA!$B$4="TODAS",B4045=PESQUISA!$B$4),ISNUMBER(SEARCH(PESQUISA!$B$3,D4045))),ROW()-1,"")</f>
        <v/>
      </c>
    </row>
    <row r="4046" spans="1:14" x14ac:dyDescent="0.3">
      <c r="A4046" t="s">
        <v>12230</v>
      </c>
      <c r="B4046" t="s">
        <v>29</v>
      </c>
      <c r="C4046" t="s">
        <v>12231</v>
      </c>
      <c r="D4046" t="s">
        <v>12232</v>
      </c>
      <c r="E4046" t="s">
        <v>32</v>
      </c>
      <c r="F4046" s="7">
        <v>50.36</v>
      </c>
      <c r="G4046" t="s">
        <v>33</v>
      </c>
      <c r="H4046" t="s">
        <v>34</v>
      </c>
      <c r="I4046" t="s">
        <v>11890</v>
      </c>
      <c r="L4046" s="8">
        <v>0.79430000000000001</v>
      </c>
      <c r="M4046" t="s">
        <v>36</v>
      </c>
      <c r="N4046" t="str">
        <f>IF(AND(PESQUISA!$B$3&lt;&gt;"",OR(PESQUISA!$B$4="TODAS",B4046=PESQUISA!$B$4),ISNUMBER(SEARCH(PESQUISA!$B$3,D4046))),ROW()-1,"")</f>
        <v/>
      </c>
    </row>
    <row r="4047" spans="1:14" x14ac:dyDescent="0.3">
      <c r="A4047" t="s">
        <v>12233</v>
      </c>
      <c r="B4047" t="s">
        <v>29</v>
      </c>
      <c r="C4047" t="s">
        <v>12234</v>
      </c>
      <c r="D4047" t="s">
        <v>12235</v>
      </c>
      <c r="E4047" t="s">
        <v>859</v>
      </c>
      <c r="F4047" s="7">
        <v>11.2</v>
      </c>
      <c r="G4047" t="s">
        <v>33</v>
      </c>
      <c r="H4047" t="s">
        <v>34</v>
      </c>
      <c r="I4047" t="s">
        <v>11890</v>
      </c>
      <c r="L4047" s="8">
        <v>0.7732</v>
      </c>
      <c r="M4047" t="s">
        <v>36</v>
      </c>
      <c r="N4047" t="str">
        <f>IF(AND(PESQUISA!$B$3&lt;&gt;"",OR(PESQUISA!$B$4="TODAS",B4047=PESQUISA!$B$4),ISNUMBER(SEARCH(PESQUISA!$B$3,D4047))),ROW()-1,"")</f>
        <v/>
      </c>
    </row>
    <row r="4048" spans="1:14" x14ac:dyDescent="0.3">
      <c r="A4048" t="s">
        <v>12236</v>
      </c>
      <c r="B4048" t="s">
        <v>29</v>
      </c>
      <c r="C4048" t="s">
        <v>12237</v>
      </c>
      <c r="D4048" t="s">
        <v>12238</v>
      </c>
      <c r="E4048" t="s">
        <v>32</v>
      </c>
      <c r="F4048" s="7">
        <v>48.62</v>
      </c>
      <c r="G4048" t="s">
        <v>33</v>
      </c>
      <c r="H4048" t="s">
        <v>34</v>
      </c>
      <c r="I4048" t="s">
        <v>11890</v>
      </c>
      <c r="L4048" s="8">
        <v>0.77170000000000005</v>
      </c>
      <c r="M4048" t="s">
        <v>36</v>
      </c>
      <c r="N4048" t="str">
        <f>IF(AND(PESQUISA!$B$3&lt;&gt;"",OR(PESQUISA!$B$4="TODAS",B4048=PESQUISA!$B$4),ISNUMBER(SEARCH(PESQUISA!$B$3,D4048))),ROW()-1,"")</f>
        <v/>
      </c>
    </row>
    <row r="4049" spans="1:14" x14ac:dyDescent="0.3">
      <c r="A4049" t="s">
        <v>12239</v>
      </c>
      <c r="B4049" t="s">
        <v>29</v>
      </c>
      <c r="C4049" t="s">
        <v>12240</v>
      </c>
      <c r="D4049" t="s">
        <v>12241</v>
      </c>
      <c r="E4049" t="s">
        <v>32</v>
      </c>
      <c r="F4049" s="7">
        <v>83.35</v>
      </c>
      <c r="G4049" t="s">
        <v>33</v>
      </c>
      <c r="H4049" t="s">
        <v>34</v>
      </c>
      <c r="I4049" t="s">
        <v>11890</v>
      </c>
      <c r="L4049" s="8">
        <v>0</v>
      </c>
      <c r="M4049" t="s">
        <v>36</v>
      </c>
      <c r="N4049" t="str">
        <f>IF(AND(PESQUISA!$B$3&lt;&gt;"",OR(PESQUISA!$B$4="TODAS",B4049=PESQUISA!$B$4),ISNUMBER(SEARCH(PESQUISA!$B$3,D4049))),ROW()-1,"")</f>
        <v/>
      </c>
    </row>
    <row r="4050" spans="1:14" x14ac:dyDescent="0.3">
      <c r="A4050" t="s">
        <v>12242</v>
      </c>
      <c r="B4050" t="s">
        <v>29</v>
      </c>
      <c r="C4050" t="s">
        <v>12243</v>
      </c>
      <c r="D4050" t="s">
        <v>12244</v>
      </c>
      <c r="E4050" t="s">
        <v>32</v>
      </c>
      <c r="F4050" s="7">
        <v>94.34</v>
      </c>
      <c r="G4050" t="s">
        <v>33</v>
      </c>
      <c r="H4050" t="s">
        <v>34</v>
      </c>
      <c r="I4050" t="s">
        <v>11890</v>
      </c>
      <c r="L4050" s="8">
        <v>0</v>
      </c>
      <c r="M4050" t="s">
        <v>36</v>
      </c>
      <c r="N4050" t="str">
        <f>IF(AND(PESQUISA!$B$3&lt;&gt;"",OR(PESQUISA!$B$4="TODAS",B4050=PESQUISA!$B$4),ISNUMBER(SEARCH(PESQUISA!$B$3,D4050))),ROW()-1,"")</f>
        <v/>
      </c>
    </row>
    <row r="4051" spans="1:14" x14ac:dyDescent="0.3">
      <c r="A4051" t="s">
        <v>12245</v>
      </c>
      <c r="B4051" t="s">
        <v>29</v>
      </c>
      <c r="C4051" t="s">
        <v>12246</v>
      </c>
      <c r="D4051" t="s">
        <v>12247</v>
      </c>
      <c r="E4051" t="s">
        <v>32</v>
      </c>
      <c r="F4051" s="7">
        <v>20.56</v>
      </c>
      <c r="G4051" t="s">
        <v>33</v>
      </c>
      <c r="H4051" t="s">
        <v>34</v>
      </c>
      <c r="I4051" t="s">
        <v>11890</v>
      </c>
      <c r="L4051" s="8">
        <v>0</v>
      </c>
      <c r="M4051" t="s">
        <v>36</v>
      </c>
      <c r="N4051" t="str">
        <f>IF(AND(PESQUISA!$B$3&lt;&gt;"",OR(PESQUISA!$B$4="TODAS",B4051=PESQUISA!$B$4),ISNUMBER(SEARCH(PESQUISA!$B$3,D4051))),ROW()-1,"")</f>
        <v/>
      </c>
    </row>
    <row r="4052" spans="1:14" x14ac:dyDescent="0.3">
      <c r="A4052" t="s">
        <v>12248</v>
      </c>
      <c r="B4052" t="s">
        <v>29</v>
      </c>
      <c r="C4052" t="s">
        <v>12249</v>
      </c>
      <c r="D4052" t="s">
        <v>12250</v>
      </c>
      <c r="E4052" t="s">
        <v>32</v>
      </c>
      <c r="F4052" s="7">
        <v>25.65</v>
      </c>
      <c r="G4052" t="s">
        <v>33</v>
      </c>
      <c r="H4052" t="s">
        <v>34</v>
      </c>
      <c r="I4052" t="s">
        <v>11890</v>
      </c>
      <c r="L4052" s="8">
        <v>0</v>
      </c>
      <c r="M4052" t="s">
        <v>36</v>
      </c>
      <c r="N4052" t="str">
        <f>IF(AND(PESQUISA!$B$3&lt;&gt;"",OR(PESQUISA!$B$4="TODAS",B4052=PESQUISA!$B$4),ISNUMBER(SEARCH(PESQUISA!$B$3,D4052))),ROW()-1,"")</f>
        <v/>
      </c>
    </row>
    <row r="4053" spans="1:14" x14ac:dyDescent="0.3">
      <c r="A4053" t="s">
        <v>12251</v>
      </c>
      <c r="B4053" t="s">
        <v>29</v>
      </c>
      <c r="C4053" t="s">
        <v>12252</v>
      </c>
      <c r="D4053" t="s">
        <v>12253</v>
      </c>
      <c r="E4053" t="s">
        <v>376</v>
      </c>
      <c r="G4053" t="s">
        <v>33</v>
      </c>
      <c r="H4053" t="s">
        <v>34</v>
      </c>
      <c r="I4053" t="s">
        <v>12254</v>
      </c>
      <c r="M4053" t="s">
        <v>53</v>
      </c>
      <c r="N4053" t="str">
        <f>IF(AND(PESQUISA!$B$3&lt;&gt;"",OR(PESQUISA!$B$4="TODAS",B4053=PESQUISA!$B$4),ISNUMBER(SEARCH(PESQUISA!$B$3,D4053))),ROW()-1,"")</f>
        <v/>
      </c>
    </row>
    <row r="4054" spans="1:14" x14ac:dyDescent="0.3">
      <c r="A4054" t="s">
        <v>12255</v>
      </c>
      <c r="B4054" t="s">
        <v>29</v>
      </c>
      <c r="C4054" t="s">
        <v>12256</v>
      </c>
      <c r="D4054" t="s">
        <v>12257</v>
      </c>
      <c r="E4054" t="s">
        <v>376</v>
      </c>
      <c r="G4054" t="s">
        <v>33</v>
      </c>
      <c r="H4054" t="s">
        <v>34</v>
      </c>
      <c r="I4054" t="s">
        <v>12254</v>
      </c>
      <c r="M4054" t="s">
        <v>53</v>
      </c>
      <c r="N4054" t="str">
        <f>IF(AND(PESQUISA!$B$3&lt;&gt;"",OR(PESQUISA!$B$4="TODAS",B4054=PESQUISA!$B$4),ISNUMBER(SEARCH(PESQUISA!$B$3,D4054))),ROW()-1,"")</f>
        <v/>
      </c>
    </row>
    <row r="4055" spans="1:14" x14ac:dyDescent="0.3">
      <c r="A4055" t="s">
        <v>12258</v>
      </c>
      <c r="B4055" t="s">
        <v>29</v>
      </c>
      <c r="C4055" t="s">
        <v>12259</v>
      </c>
      <c r="D4055" t="s">
        <v>12260</v>
      </c>
      <c r="E4055" t="s">
        <v>376</v>
      </c>
      <c r="G4055" t="s">
        <v>33</v>
      </c>
      <c r="H4055" t="s">
        <v>34</v>
      </c>
      <c r="I4055" t="s">
        <v>12254</v>
      </c>
      <c r="M4055" t="s">
        <v>53</v>
      </c>
      <c r="N4055" t="str">
        <f>IF(AND(PESQUISA!$B$3&lt;&gt;"",OR(PESQUISA!$B$4="TODAS",B4055=PESQUISA!$B$4),ISNUMBER(SEARCH(PESQUISA!$B$3,D4055))),ROW()-1,"")</f>
        <v/>
      </c>
    </row>
    <row r="4056" spans="1:14" x14ac:dyDescent="0.3">
      <c r="A4056" t="s">
        <v>12261</v>
      </c>
      <c r="B4056" t="s">
        <v>29</v>
      </c>
      <c r="C4056" t="s">
        <v>12262</v>
      </c>
      <c r="D4056" t="s">
        <v>12263</v>
      </c>
      <c r="E4056" t="s">
        <v>376</v>
      </c>
      <c r="G4056" t="s">
        <v>33</v>
      </c>
      <c r="H4056" t="s">
        <v>34</v>
      </c>
      <c r="I4056" t="s">
        <v>12254</v>
      </c>
      <c r="M4056" t="s">
        <v>53</v>
      </c>
      <c r="N4056" t="str">
        <f>IF(AND(PESQUISA!$B$3&lt;&gt;"",OR(PESQUISA!$B$4="TODAS",B4056=PESQUISA!$B$4),ISNUMBER(SEARCH(PESQUISA!$B$3,D4056))),ROW()-1,"")</f>
        <v/>
      </c>
    </row>
    <row r="4057" spans="1:14" x14ac:dyDescent="0.3">
      <c r="A4057" t="s">
        <v>12264</v>
      </c>
      <c r="B4057" t="s">
        <v>29</v>
      </c>
      <c r="C4057" t="s">
        <v>12265</v>
      </c>
      <c r="D4057" t="s">
        <v>12266</v>
      </c>
      <c r="E4057" t="s">
        <v>376</v>
      </c>
      <c r="G4057" t="s">
        <v>33</v>
      </c>
      <c r="H4057" t="s">
        <v>34</v>
      </c>
      <c r="I4057" t="s">
        <v>12254</v>
      </c>
      <c r="M4057" t="s">
        <v>53</v>
      </c>
      <c r="N4057" t="str">
        <f>IF(AND(PESQUISA!$B$3&lt;&gt;"",OR(PESQUISA!$B$4="TODAS",B4057=PESQUISA!$B$4),ISNUMBER(SEARCH(PESQUISA!$B$3,D4057))),ROW()-1,"")</f>
        <v/>
      </c>
    </row>
    <row r="4058" spans="1:14" x14ac:dyDescent="0.3">
      <c r="A4058" t="s">
        <v>12267</v>
      </c>
      <c r="B4058" t="s">
        <v>29</v>
      </c>
      <c r="C4058" t="s">
        <v>12268</v>
      </c>
      <c r="D4058" t="s">
        <v>12269</v>
      </c>
      <c r="E4058" t="s">
        <v>376</v>
      </c>
      <c r="G4058" t="s">
        <v>33</v>
      </c>
      <c r="H4058" t="s">
        <v>34</v>
      </c>
      <c r="I4058" t="s">
        <v>12254</v>
      </c>
      <c r="M4058" t="s">
        <v>53</v>
      </c>
      <c r="N4058" t="str">
        <f>IF(AND(PESQUISA!$B$3&lt;&gt;"",OR(PESQUISA!$B$4="TODAS",B4058=PESQUISA!$B$4),ISNUMBER(SEARCH(PESQUISA!$B$3,D4058))),ROW()-1,"")</f>
        <v/>
      </c>
    </row>
    <row r="4059" spans="1:14" x14ac:dyDescent="0.3">
      <c r="A4059" t="s">
        <v>12270</v>
      </c>
      <c r="B4059" t="s">
        <v>29</v>
      </c>
      <c r="C4059" t="s">
        <v>12271</v>
      </c>
      <c r="D4059" t="s">
        <v>12272</v>
      </c>
      <c r="E4059" t="s">
        <v>376</v>
      </c>
      <c r="G4059" t="s">
        <v>33</v>
      </c>
      <c r="H4059" t="s">
        <v>34</v>
      </c>
      <c r="I4059" t="s">
        <v>12254</v>
      </c>
      <c r="M4059" t="s">
        <v>53</v>
      </c>
      <c r="N4059" t="str">
        <f>IF(AND(PESQUISA!$B$3&lt;&gt;"",OR(PESQUISA!$B$4="TODAS",B4059=PESQUISA!$B$4),ISNUMBER(SEARCH(PESQUISA!$B$3,D4059))),ROW()-1,"")</f>
        <v/>
      </c>
    </row>
    <row r="4060" spans="1:14" x14ac:dyDescent="0.3">
      <c r="A4060" t="s">
        <v>12273</v>
      </c>
      <c r="B4060" t="s">
        <v>29</v>
      </c>
      <c r="C4060" t="s">
        <v>12274</v>
      </c>
      <c r="D4060" t="s">
        <v>12275</v>
      </c>
      <c r="E4060" t="s">
        <v>376</v>
      </c>
      <c r="G4060" t="s">
        <v>33</v>
      </c>
      <c r="H4060" t="s">
        <v>34</v>
      </c>
      <c r="I4060" t="s">
        <v>12254</v>
      </c>
      <c r="M4060" t="s">
        <v>53</v>
      </c>
      <c r="N4060" t="str">
        <f>IF(AND(PESQUISA!$B$3&lt;&gt;"",OR(PESQUISA!$B$4="TODAS",B4060=PESQUISA!$B$4),ISNUMBER(SEARCH(PESQUISA!$B$3,D4060))),ROW()-1,"")</f>
        <v/>
      </c>
    </row>
    <row r="4061" spans="1:14" x14ac:dyDescent="0.3">
      <c r="A4061" t="s">
        <v>12276</v>
      </c>
      <c r="B4061" t="s">
        <v>29</v>
      </c>
      <c r="C4061" t="s">
        <v>12277</v>
      </c>
      <c r="D4061" t="s">
        <v>12278</v>
      </c>
      <c r="E4061" t="s">
        <v>376</v>
      </c>
      <c r="G4061" t="s">
        <v>33</v>
      </c>
      <c r="H4061" t="s">
        <v>34</v>
      </c>
      <c r="I4061" t="s">
        <v>12254</v>
      </c>
      <c r="M4061" t="s">
        <v>53</v>
      </c>
      <c r="N4061" t="str">
        <f>IF(AND(PESQUISA!$B$3&lt;&gt;"",OR(PESQUISA!$B$4="TODAS",B4061=PESQUISA!$B$4),ISNUMBER(SEARCH(PESQUISA!$B$3,D4061))),ROW()-1,"")</f>
        <v/>
      </c>
    </row>
    <row r="4062" spans="1:14" x14ac:dyDescent="0.3">
      <c r="A4062" t="s">
        <v>12279</v>
      </c>
      <c r="B4062" t="s">
        <v>29</v>
      </c>
      <c r="C4062" t="s">
        <v>12280</v>
      </c>
      <c r="D4062" t="s">
        <v>12281</v>
      </c>
      <c r="E4062" t="s">
        <v>376</v>
      </c>
      <c r="G4062" t="s">
        <v>33</v>
      </c>
      <c r="H4062" t="s">
        <v>34</v>
      </c>
      <c r="I4062" t="s">
        <v>12254</v>
      </c>
      <c r="M4062" t="s">
        <v>53</v>
      </c>
      <c r="N4062" t="str">
        <f>IF(AND(PESQUISA!$B$3&lt;&gt;"",OR(PESQUISA!$B$4="TODAS",B4062=PESQUISA!$B$4),ISNUMBER(SEARCH(PESQUISA!$B$3,D4062))),ROW()-1,"")</f>
        <v/>
      </c>
    </row>
    <row r="4063" spans="1:14" x14ac:dyDescent="0.3">
      <c r="A4063" t="s">
        <v>12282</v>
      </c>
      <c r="B4063" t="s">
        <v>29</v>
      </c>
      <c r="C4063" t="s">
        <v>12283</v>
      </c>
      <c r="D4063" t="s">
        <v>12284</v>
      </c>
      <c r="E4063" t="s">
        <v>376</v>
      </c>
      <c r="F4063" s="7">
        <v>2338.84</v>
      </c>
      <c r="G4063" t="s">
        <v>33</v>
      </c>
      <c r="H4063" t="s">
        <v>34</v>
      </c>
      <c r="I4063" t="s">
        <v>12254</v>
      </c>
      <c r="L4063" s="8">
        <v>6.8500000000000005E-2</v>
      </c>
      <c r="M4063" t="s">
        <v>36</v>
      </c>
      <c r="N4063" t="str">
        <f>IF(AND(PESQUISA!$B$3&lt;&gt;"",OR(PESQUISA!$B$4="TODAS",B4063=PESQUISA!$B$4),ISNUMBER(SEARCH(PESQUISA!$B$3,D4063))),ROW()-1,"")</f>
        <v/>
      </c>
    </row>
    <row r="4064" spans="1:14" x14ac:dyDescent="0.3">
      <c r="A4064" t="s">
        <v>12285</v>
      </c>
      <c r="B4064" t="s">
        <v>29</v>
      </c>
      <c r="C4064" t="s">
        <v>12286</v>
      </c>
      <c r="D4064" t="s">
        <v>12287</v>
      </c>
      <c r="E4064" t="s">
        <v>376</v>
      </c>
      <c r="F4064" s="7">
        <v>4530.42</v>
      </c>
      <c r="G4064" t="s">
        <v>33</v>
      </c>
      <c r="H4064" t="s">
        <v>34</v>
      </c>
      <c r="I4064" t="s">
        <v>12254</v>
      </c>
      <c r="L4064" s="8">
        <v>0</v>
      </c>
      <c r="M4064" t="s">
        <v>36</v>
      </c>
      <c r="N4064" t="str">
        <f>IF(AND(PESQUISA!$B$3&lt;&gt;"",OR(PESQUISA!$B$4="TODAS",B4064=PESQUISA!$B$4),ISNUMBER(SEARCH(PESQUISA!$B$3,D4064))),ROW()-1,"")</f>
        <v/>
      </c>
    </row>
    <row r="4065" spans="1:14" x14ac:dyDescent="0.3">
      <c r="A4065" t="s">
        <v>12288</v>
      </c>
      <c r="B4065" t="s">
        <v>29</v>
      </c>
      <c r="C4065" t="s">
        <v>12289</v>
      </c>
      <c r="D4065" t="s">
        <v>12290</v>
      </c>
      <c r="E4065" t="s">
        <v>376</v>
      </c>
      <c r="F4065" s="7">
        <v>3282.84</v>
      </c>
      <c r="G4065" t="s">
        <v>33</v>
      </c>
      <c r="H4065" t="s">
        <v>34</v>
      </c>
      <c r="I4065" t="s">
        <v>12254</v>
      </c>
      <c r="L4065" s="8">
        <v>4.1000000000000003E-3</v>
      </c>
      <c r="M4065" t="s">
        <v>36</v>
      </c>
      <c r="N4065" t="str">
        <f>IF(AND(PESQUISA!$B$3&lt;&gt;"",OR(PESQUISA!$B$4="TODAS",B4065=PESQUISA!$B$4),ISNUMBER(SEARCH(PESQUISA!$B$3,D4065))),ROW()-1,"")</f>
        <v/>
      </c>
    </row>
    <row r="4066" spans="1:14" x14ac:dyDescent="0.3">
      <c r="A4066" t="s">
        <v>12291</v>
      </c>
      <c r="B4066" t="s">
        <v>29</v>
      </c>
      <c r="C4066" t="s">
        <v>12292</v>
      </c>
      <c r="D4066" t="s">
        <v>12293</v>
      </c>
      <c r="E4066" t="s">
        <v>376</v>
      </c>
      <c r="F4066" s="7">
        <v>1714.89</v>
      </c>
      <c r="G4066" t="s">
        <v>33</v>
      </c>
      <c r="H4066" t="s">
        <v>34</v>
      </c>
      <c r="I4066" t="s">
        <v>12254</v>
      </c>
      <c r="L4066" s="8">
        <v>7.1999999999999995E-2</v>
      </c>
      <c r="M4066" t="s">
        <v>36</v>
      </c>
      <c r="N4066" t="str">
        <f>IF(AND(PESQUISA!$B$3&lt;&gt;"",OR(PESQUISA!$B$4="TODAS",B4066=PESQUISA!$B$4),ISNUMBER(SEARCH(PESQUISA!$B$3,D4066))),ROW()-1,"")</f>
        <v/>
      </c>
    </row>
    <row r="4067" spans="1:14" x14ac:dyDescent="0.3">
      <c r="A4067" t="s">
        <v>12294</v>
      </c>
      <c r="B4067" t="s">
        <v>29</v>
      </c>
      <c r="C4067" t="s">
        <v>12295</v>
      </c>
      <c r="D4067" t="s">
        <v>12296</v>
      </c>
      <c r="E4067" t="s">
        <v>376</v>
      </c>
      <c r="F4067" s="7">
        <v>3402.3</v>
      </c>
      <c r="G4067" t="s">
        <v>33</v>
      </c>
      <c r="H4067" t="s">
        <v>34</v>
      </c>
      <c r="I4067" t="s">
        <v>12254</v>
      </c>
      <c r="L4067" s="8">
        <v>5.0000000000000001E-3</v>
      </c>
      <c r="M4067" t="s">
        <v>36</v>
      </c>
      <c r="N4067" t="str">
        <f>IF(AND(PESQUISA!$B$3&lt;&gt;"",OR(PESQUISA!$B$4="TODAS",B4067=PESQUISA!$B$4),ISNUMBER(SEARCH(PESQUISA!$B$3,D4067))),ROW()-1,"")</f>
        <v/>
      </c>
    </row>
    <row r="4068" spans="1:14" x14ac:dyDescent="0.3">
      <c r="A4068" t="s">
        <v>12297</v>
      </c>
      <c r="B4068" t="s">
        <v>29</v>
      </c>
      <c r="C4068" t="s">
        <v>12298</v>
      </c>
      <c r="D4068" t="s">
        <v>12299</v>
      </c>
      <c r="E4068" t="s">
        <v>376</v>
      </c>
      <c r="F4068" s="7">
        <v>2790.15</v>
      </c>
      <c r="G4068" t="s">
        <v>33</v>
      </c>
      <c r="H4068" t="s">
        <v>34</v>
      </c>
      <c r="I4068" t="s">
        <v>12254</v>
      </c>
      <c r="L4068" s="8">
        <v>6.3E-3</v>
      </c>
      <c r="M4068" t="s">
        <v>36</v>
      </c>
      <c r="N4068" t="str">
        <f>IF(AND(PESQUISA!$B$3&lt;&gt;"",OR(PESQUISA!$B$4="TODAS",B4068=PESQUISA!$B$4),ISNUMBER(SEARCH(PESQUISA!$B$3,D4068))),ROW()-1,"")</f>
        <v/>
      </c>
    </row>
    <row r="4069" spans="1:14" x14ac:dyDescent="0.3">
      <c r="A4069" t="s">
        <v>12300</v>
      </c>
      <c r="B4069" t="s">
        <v>29</v>
      </c>
      <c r="C4069" t="s">
        <v>12301</v>
      </c>
      <c r="D4069" t="s">
        <v>12302</v>
      </c>
      <c r="E4069" t="s">
        <v>376</v>
      </c>
      <c r="F4069" s="7">
        <v>3559.03</v>
      </c>
      <c r="G4069" t="s">
        <v>33</v>
      </c>
      <c r="H4069" t="s">
        <v>34</v>
      </c>
      <c r="I4069" t="s">
        <v>12254</v>
      </c>
      <c r="L4069" s="8">
        <v>4.5999999999999999E-3</v>
      </c>
      <c r="M4069" t="s">
        <v>36</v>
      </c>
      <c r="N4069" t="str">
        <f>IF(AND(PESQUISA!$B$3&lt;&gt;"",OR(PESQUISA!$B$4="TODAS",B4069=PESQUISA!$B$4),ISNUMBER(SEARCH(PESQUISA!$B$3,D4069))),ROW()-1,"")</f>
        <v/>
      </c>
    </row>
    <row r="4070" spans="1:14" x14ac:dyDescent="0.3">
      <c r="A4070" t="s">
        <v>12303</v>
      </c>
      <c r="B4070" t="s">
        <v>29</v>
      </c>
      <c r="C4070" t="s">
        <v>12304</v>
      </c>
      <c r="D4070" t="s">
        <v>12305</v>
      </c>
      <c r="E4070" t="s">
        <v>376</v>
      </c>
      <c r="F4070" s="7">
        <v>3841.21</v>
      </c>
      <c r="G4070" t="s">
        <v>33</v>
      </c>
      <c r="H4070" t="s">
        <v>34</v>
      </c>
      <c r="I4070" t="s">
        <v>12254</v>
      </c>
      <c r="L4070" s="8">
        <v>6.7999999999999996E-3</v>
      </c>
      <c r="M4070" t="s">
        <v>36</v>
      </c>
      <c r="N4070" t="str">
        <f>IF(AND(PESQUISA!$B$3&lt;&gt;"",OR(PESQUISA!$B$4="TODAS",B4070=PESQUISA!$B$4),ISNUMBER(SEARCH(PESQUISA!$B$3,D4070))),ROW()-1,"")</f>
        <v/>
      </c>
    </row>
    <row r="4071" spans="1:14" x14ac:dyDescent="0.3">
      <c r="A4071" t="s">
        <v>12306</v>
      </c>
      <c r="B4071" t="s">
        <v>29</v>
      </c>
      <c r="C4071" t="s">
        <v>12307</v>
      </c>
      <c r="D4071" t="s">
        <v>12308</v>
      </c>
      <c r="E4071" t="s">
        <v>32</v>
      </c>
      <c r="F4071" s="7">
        <v>285.99</v>
      </c>
      <c r="G4071" t="s">
        <v>33</v>
      </c>
      <c r="H4071" t="s">
        <v>34</v>
      </c>
      <c r="I4071" t="s">
        <v>12309</v>
      </c>
      <c r="L4071" s="8">
        <v>8.6900000000000005E-2</v>
      </c>
      <c r="M4071" t="s">
        <v>36</v>
      </c>
      <c r="N4071" t="str">
        <f>IF(AND(PESQUISA!$B$3&lt;&gt;"",OR(PESQUISA!$B$4="TODAS",B4071=PESQUISA!$B$4),ISNUMBER(SEARCH(PESQUISA!$B$3,D4071))),ROW()-1,"")</f>
        <v/>
      </c>
    </row>
    <row r="4072" spans="1:14" x14ac:dyDescent="0.3">
      <c r="A4072" t="s">
        <v>12310</v>
      </c>
      <c r="B4072" t="s">
        <v>29</v>
      </c>
      <c r="C4072" t="s">
        <v>12311</v>
      </c>
      <c r="D4072" t="s">
        <v>12312</v>
      </c>
      <c r="E4072" t="s">
        <v>32</v>
      </c>
      <c r="F4072" s="7">
        <v>311.56</v>
      </c>
      <c r="G4072" t="s">
        <v>33</v>
      </c>
      <c r="H4072" t="s">
        <v>34</v>
      </c>
      <c r="I4072" t="s">
        <v>12309</v>
      </c>
      <c r="L4072" s="8">
        <v>7.3300000000000004E-2</v>
      </c>
      <c r="M4072" t="s">
        <v>36</v>
      </c>
      <c r="N4072" t="str">
        <f>IF(AND(PESQUISA!$B$3&lt;&gt;"",OR(PESQUISA!$B$4="TODAS",B4072=PESQUISA!$B$4),ISNUMBER(SEARCH(PESQUISA!$B$3,D4072))),ROW()-1,"")</f>
        <v/>
      </c>
    </row>
    <row r="4073" spans="1:14" x14ac:dyDescent="0.3">
      <c r="A4073" t="s">
        <v>12313</v>
      </c>
      <c r="B4073" t="s">
        <v>29</v>
      </c>
      <c r="C4073" t="s">
        <v>12314</v>
      </c>
      <c r="D4073" t="s">
        <v>12315</v>
      </c>
      <c r="E4073" t="s">
        <v>32</v>
      </c>
      <c r="F4073" s="7">
        <v>481.57</v>
      </c>
      <c r="G4073" t="s">
        <v>33</v>
      </c>
      <c r="H4073" t="s">
        <v>34</v>
      </c>
      <c r="I4073" t="s">
        <v>12309</v>
      </c>
      <c r="L4073" s="8">
        <v>5.0299999999999997E-2</v>
      </c>
      <c r="M4073" t="s">
        <v>36</v>
      </c>
      <c r="N4073" t="str">
        <f>IF(AND(PESQUISA!$B$3&lt;&gt;"",OR(PESQUISA!$B$4="TODAS",B4073=PESQUISA!$B$4),ISNUMBER(SEARCH(PESQUISA!$B$3,D4073))),ROW()-1,"")</f>
        <v/>
      </c>
    </row>
    <row r="4074" spans="1:14" x14ac:dyDescent="0.3">
      <c r="A4074" t="s">
        <v>12316</v>
      </c>
      <c r="B4074" t="s">
        <v>29</v>
      </c>
      <c r="C4074" t="s">
        <v>12317</v>
      </c>
      <c r="D4074" t="s">
        <v>12318</v>
      </c>
      <c r="E4074" t="s">
        <v>32</v>
      </c>
      <c r="F4074" s="7">
        <v>497.89</v>
      </c>
      <c r="G4074" t="s">
        <v>33</v>
      </c>
      <c r="H4074" t="s">
        <v>34</v>
      </c>
      <c r="I4074" t="s">
        <v>12309</v>
      </c>
      <c r="L4074" s="8">
        <v>4.8000000000000001E-2</v>
      </c>
      <c r="M4074" t="s">
        <v>36</v>
      </c>
      <c r="N4074" t="str">
        <f>IF(AND(PESQUISA!$B$3&lt;&gt;"",OR(PESQUISA!$B$4="TODAS",B4074=PESQUISA!$B$4),ISNUMBER(SEARCH(PESQUISA!$B$3,D4074))),ROW()-1,"")</f>
        <v/>
      </c>
    </row>
    <row r="4075" spans="1:14" x14ac:dyDescent="0.3">
      <c r="A4075" t="s">
        <v>12319</v>
      </c>
      <c r="B4075" t="s">
        <v>29</v>
      </c>
      <c r="C4075" t="s">
        <v>12320</v>
      </c>
      <c r="D4075" t="s">
        <v>12321</v>
      </c>
      <c r="E4075" t="s">
        <v>32</v>
      </c>
      <c r="G4075" t="s">
        <v>33</v>
      </c>
      <c r="H4075" t="s">
        <v>34</v>
      </c>
      <c r="I4075" t="s">
        <v>12309</v>
      </c>
      <c r="M4075" t="s">
        <v>53</v>
      </c>
      <c r="N4075" t="str">
        <f>IF(AND(PESQUISA!$B$3&lt;&gt;"",OR(PESQUISA!$B$4="TODAS",B4075=PESQUISA!$B$4),ISNUMBER(SEARCH(PESQUISA!$B$3,D4075))),ROW()-1,"")</f>
        <v/>
      </c>
    </row>
    <row r="4076" spans="1:14" x14ac:dyDescent="0.3">
      <c r="A4076" t="s">
        <v>12322</v>
      </c>
      <c r="B4076" t="s">
        <v>29</v>
      </c>
      <c r="C4076" t="s">
        <v>12323</v>
      </c>
      <c r="D4076" t="s">
        <v>12324</v>
      </c>
      <c r="E4076" t="s">
        <v>32</v>
      </c>
      <c r="G4076" t="s">
        <v>33</v>
      </c>
      <c r="H4076" t="s">
        <v>34</v>
      </c>
      <c r="I4076" t="s">
        <v>12309</v>
      </c>
      <c r="M4076" t="s">
        <v>53</v>
      </c>
      <c r="N4076" t="str">
        <f>IF(AND(PESQUISA!$B$3&lt;&gt;"",OR(PESQUISA!$B$4="TODAS",B4076=PESQUISA!$B$4),ISNUMBER(SEARCH(PESQUISA!$B$3,D4076))),ROW()-1,"")</f>
        <v/>
      </c>
    </row>
    <row r="4077" spans="1:14" x14ac:dyDescent="0.3">
      <c r="A4077" t="s">
        <v>12325</v>
      </c>
      <c r="B4077" t="s">
        <v>29</v>
      </c>
      <c r="C4077" t="s">
        <v>12326</v>
      </c>
      <c r="D4077" t="s">
        <v>12327</v>
      </c>
      <c r="E4077" t="s">
        <v>376</v>
      </c>
      <c r="G4077" t="s">
        <v>33</v>
      </c>
      <c r="H4077" t="s">
        <v>34</v>
      </c>
      <c r="I4077" t="s">
        <v>12309</v>
      </c>
      <c r="M4077" t="s">
        <v>53</v>
      </c>
      <c r="N4077" t="str">
        <f>IF(AND(PESQUISA!$B$3&lt;&gt;"",OR(PESQUISA!$B$4="TODAS",B4077=PESQUISA!$B$4),ISNUMBER(SEARCH(PESQUISA!$B$3,D4077))),ROW()-1,"")</f>
        <v/>
      </c>
    </row>
    <row r="4078" spans="1:14" x14ac:dyDescent="0.3">
      <c r="A4078" t="s">
        <v>12328</v>
      </c>
      <c r="B4078" t="s">
        <v>29</v>
      </c>
      <c r="C4078" t="s">
        <v>12329</v>
      </c>
      <c r="D4078" t="s">
        <v>12330</v>
      </c>
      <c r="E4078" t="s">
        <v>376</v>
      </c>
      <c r="G4078" t="s">
        <v>33</v>
      </c>
      <c r="H4078" t="s">
        <v>34</v>
      </c>
      <c r="I4078" t="s">
        <v>12309</v>
      </c>
      <c r="M4078" t="s">
        <v>53</v>
      </c>
      <c r="N4078" t="str">
        <f>IF(AND(PESQUISA!$B$3&lt;&gt;"",OR(PESQUISA!$B$4="TODAS",B4078=PESQUISA!$B$4),ISNUMBER(SEARCH(PESQUISA!$B$3,D4078))),ROW()-1,"")</f>
        <v/>
      </c>
    </row>
    <row r="4079" spans="1:14" x14ac:dyDescent="0.3">
      <c r="A4079" t="s">
        <v>12331</v>
      </c>
      <c r="B4079" t="s">
        <v>29</v>
      </c>
      <c r="C4079" t="s">
        <v>12332</v>
      </c>
      <c r="D4079" t="s">
        <v>12333</v>
      </c>
      <c r="E4079" t="s">
        <v>376</v>
      </c>
      <c r="G4079" t="s">
        <v>33</v>
      </c>
      <c r="H4079" t="s">
        <v>34</v>
      </c>
      <c r="I4079" t="s">
        <v>12309</v>
      </c>
      <c r="M4079" t="s">
        <v>53</v>
      </c>
      <c r="N4079" t="str">
        <f>IF(AND(PESQUISA!$B$3&lt;&gt;"",OR(PESQUISA!$B$4="TODAS",B4079=PESQUISA!$B$4),ISNUMBER(SEARCH(PESQUISA!$B$3,D4079))),ROW()-1,"")</f>
        <v/>
      </c>
    </row>
    <row r="4080" spans="1:14" x14ac:dyDescent="0.3">
      <c r="A4080" t="s">
        <v>12334</v>
      </c>
      <c r="B4080" t="s">
        <v>29</v>
      </c>
      <c r="C4080" t="s">
        <v>12335</v>
      </c>
      <c r="D4080" t="s">
        <v>12336</v>
      </c>
      <c r="E4080" t="s">
        <v>376</v>
      </c>
      <c r="G4080" t="s">
        <v>33</v>
      </c>
      <c r="H4080" t="s">
        <v>34</v>
      </c>
      <c r="I4080" t="s">
        <v>12309</v>
      </c>
      <c r="M4080" t="s">
        <v>53</v>
      </c>
      <c r="N4080" t="str">
        <f>IF(AND(PESQUISA!$B$3&lt;&gt;"",OR(PESQUISA!$B$4="TODAS",B4080=PESQUISA!$B$4),ISNUMBER(SEARCH(PESQUISA!$B$3,D4080))),ROW()-1,"")</f>
        <v/>
      </c>
    </row>
    <row r="4081" spans="1:14" x14ac:dyDescent="0.3">
      <c r="A4081" t="s">
        <v>12337</v>
      </c>
      <c r="B4081" t="s">
        <v>29</v>
      </c>
      <c r="C4081" t="s">
        <v>12338</v>
      </c>
      <c r="D4081" t="s">
        <v>12339</v>
      </c>
      <c r="E4081" t="s">
        <v>376</v>
      </c>
      <c r="G4081" t="s">
        <v>33</v>
      </c>
      <c r="H4081" t="s">
        <v>34</v>
      </c>
      <c r="I4081" t="s">
        <v>12309</v>
      </c>
      <c r="M4081" t="s">
        <v>53</v>
      </c>
      <c r="N4081" t="str">
        <f>IF(AND(PESQUISA!$B$3&lt;&gt;"",OR(PESQUISA!$B$4="TODAS",B4081=PESQUISA!$B$4),ISNUMBER(SEARCH(PESQUISA!$B$3,D4081))),ROW()-1,"")</f>
        <v/>
      </c>
    </row>
    <row r="4082" spans="1:14" x14ac:dyDescent="0.3">
      <c r="A4082" t="s">
        <v>12340</v>
      </c>
      <c r="B4082" t="s">
        <v>29</v>
      </c>
      <c r="C4082" t="s">
        <v>12341</v>
      </c>
      <c r="D4082" t="s">
        <v>12342</v>
      </c>
      <c r="E4082" t="s">
        <v>60</v>
      </c>
      <c r="F4082" s="7">
        <v>766.09</v>
      </c>
      <c r="G4082" t="s">
        <v>33</v>
      </c>
      <c r="H4082" t="s">
        <v>34</v>
      </c>
      <c r="I4082" t="s">
        <v>12309</v>
      </c>
      <c r="L4082" s="8">
        <v>4.6300000000000001E-2</v>
      </c>
      <c r="M4082" t="s">
        <v>36</v>
      </c>
      <c r="N4082" t="str">
        <f>IF(AND(PESQUISA!$B$3&lt;&gt;"",OR(PESQUISA!$B$4="TODAS",B4082=PESQUISA!$B$4),ISNUMBER(SEARCH(PESQUISA!$B$3,D4082))),ROW()-1,"")</f>
        <v/>
      </c>
    </row>
    <row r="4083" spans="1:14" x14ac:dyDescent="0.3">
      <c r="A4083" t="s">
        <v>12343</v>
      </c>
      <c r="B4083" t="s">
        <v>29</v>
      </c>
      <c r="C4083" t="s">
        <v>12344</v>
      </c>
      <c r="D4083" t="s">
        <v>12345</v>
      </c>
      <c r="E4083" t="s">
        <v>859</v>
      </c>
      <c r="F4083" s="7">
        <v>11.77</v>
      </c>
      <c r="G4083" t="s">
        <v>33</v>
      </c>
      <c r="H4083" t="s">
        <v>34</v>
      </c>
      <c r="I4083" t="s">
        <v>12346</v>
      </c>
      <c r="L4083" s="8">
        <v>9.2999999999999992E-3</v>
      </c>
      <c r="M4083" t="s">
        <v>36</v>
      </c>
      <c r="N4083" t="str">
        <f>IF(AND(PESQUISA!$B$3&lt;&gt;"",OR(PESQUISA!$B$4="TODAS",B4083=PESQUISA!$B$4),ISNUMBER(SEARCH(PESQUISA!$B$3,D4083))),ROW()-1,"")</f>
        <v/>
      </c>
    </row>
    <row r="4084" spans="1:14" x14ac:dyDescent="0.3">
      <c r="A4084" t="s">
        <v>12347</v>
      </c>
      <c r="B4084" t="s">
        <v>29</v>
      </c>
      <c r="C4084" t="s">
        <v>12348</v>
      </c>
      <c r="D4084" t="s">
        <v>12349</v>
      </c>
      <c r="E4084" t="s">
        <v>859</v>
      </c>
      <c r="F4084" s="7">
        <v>8.9499999999999993</v>
      </c>
      <c r="G4084" t="s">
        <v>33</v>
      </c>
      <c r="H4084" t="s">
        <v>34</v>
      </c>
      <c r="I4084" t="s">
        <v>12346</v>
      </c>
      <c r="L4084" s="8">
        <v>8.8999999999999999E-3</v>
      </c>
      <c r="M4084" t="s">
        <v>36</v>
      </c>
      <c r="N4084" t="str">
        <f>IF(AND(PESQUISA!$B$3&lt;&gt;"",OR(PESQUISA!$B$4="TODAS",B4084=PESQUISA!$B$4),ISNUMBER(SEARCH(PESQUISA!$B$3,D4084))),ROW()-1,"")</f>
        <v/>
      </c>
    </row>
    <row r="4085" spans="1:14" x14ac:dyDescent="0.3">
      <c r="A4085" t="s">
        <v>12350</v>
      </c>
      <c r="B4085" t="s">
        <v>29</v>
      </c>
      <c r="C4085" t="s">
        <v>12351</v>
      </c>
      <c r="D4085" t="s">
        <v>12352</v>
      </c>
      <c r="E4085" t="s">
        <v>859</v>
      </c>
      <c r="F4085" s="7">
        <v>8.4600000000000009</v>
      </c>
      <c r="G4085" t="s">
        <v>33</v>
      </c>
      <c r="H4085" t="s">
        <v>34</v>
      </c>
      <c r="I4085" t="s">
        <v>12346</v>
      </c>
      <c r="L4085" s="8">
        <v>4.7000000000000002E-3</v>
      </c>
      <c r="M4085" t="s">
        <v>36</v>
      </c>
      <c r="N4085" t="str">
        <f>IF(AND(PESQUISA!$B$3&lt;&gt;"",OR(PESQUISA!$B$4="TODAS",B4085=PESQUISA!$B$4),ISNUMBER(SEARCH(PESQUISA!$B$3,D4085))),ROW()-1,"")</f>
        <v/>
      </c>
    </row>
    <row r="4086" spans="1:14" x14ac:dyDescent="0.3">
      <c r="A4086" t="s">
        <v>12353</v>
      </c>
      <c r="B4086" t="s">
        <v>29</v>
      </c>
      <c r="C4086" t="s">
        <v>12354</v>
      </c>
      <c r="D4086" t="s">
        <v>12355</v>
      </c>
      <c r="E4086" t="s">
        <v>859</v>
      </c>
      <c r="F4086" s="7">
        <v>9.3800000000000008</v>
      </c>
      <c r="G4086" t="s">
        <v>33</v>
      </c>
      <c r="H4086" t="s">
        <v>34</v>
      </c>
      <c r="I4086" t="s">
        <v>12346</v>
      </c>
      <c r="L4086" s="8">
        <v>2.0999999999999999E-3</v>
      </c>
      <c r="M4086" t="s">
        <v>36</v>
      </c>
      <c r="N4086" t="str">
        <f>IF(AND(PESQUISA!$B$3&lt;&gt;"",OR(PESQUISA!$B$4="TODAS",B4086=PESQUISA!$B$4),ISNUMBER(SEARCH(PESQUISA!$B$3,D4086))),ROW()-1,"")</f>
        <v/>
      </c>
    </row>
    <row r="4087" spans="1:14" x14ac:dyDescent="0.3">
      <c r="A4087" t="s">
        <v>12356</v>
      </c>
      <c r="B4087" t="s">
        <v>29</v>
      </c>
      <c r="C4087" t="s">
        <v>12357</v>
      </c>
      <c r="D4087" t="s">
        <v>12358</v>
      </c>
      <c r="E4087" t="s">
        <v>859</v>
      </c>
      <c r="F4087" s="7">
        <v>9.18</v>
      </c>
      <c r="G4087" t="s">
        <v>33</v>
      </c>
      <c r="H4087" t="s">
        <v>34</v>
      </c>
      <c r="I4087" t="s">
        <v>12346</v>
      </c>
      <c r="L4087" s="8">
        <v>1.1000000000000001E-3</v>
      </c>
      <c r="M4087" t="s">
        <v>36</v>
      </c>
      <c r="N4087" t="str">
        <f>IF(AND(PESQUISA!$B$3&lt;&gt;"",OR(PESQUISA!$B$4="TODAS",B4087=PESQUISA!$B$4),ISNUMBER(SEARCH(PESQUISA!$B$3,D4087))),ROW()-1,"")</f>
        <v/>
      </c>
    </row>
    <row r="4088" spans="1:14" x14ac:dyDescent="0.3">
      <c r="A4088" t="s">
        <v>12359</v>
      </c>
      <c r="B4088" t="s">
        <v>29</v>
      </c>
      <c r="C4088" t="s">
        <v>12360</v>
      </c>
      <c r="D4088" t="s">
        <v>12361</v>
      </c>
      <c r="E4088" t="s">
        <v>859</v>
      </c>
      <c r="F4088" s="7">
        <v>17.14</v>
      </c>
      <c r="G4088" t="s">
        <v>33</v>
      </c>
      <c r="H4088" t="s">
        <v>34</v>
      </c>
      <c r="I4088" t="s">
        <v>12346</v>
      </c>
      <c r="L4088" s="8">
        <v>1.23E-2</v>
      </c>
      <c r="M4088" t="s">
        <v>36</v>
      </c>
      <c r="N4088" t="str">
        <f>IF(AND(PESQUISA!$B$3&lt;&gt;"",OR(PESQUISA!$B$4="TODAS",B4088=PESQUISA!$B$4),ISNUMBER(SEARCH(PESQUISA!$B$3,D4088))),ROW()-1,"")</f>
        <v/>
      </c>
    </row>
    <row r="4089" spans="1:14" x14ac:dyDescent="0.3">
      <c r="A4089" t="s">
        <v>12362</v>
      </c>
      <c r="B4089" t="s">
        <v>29</v>
      </c>
      <c r="C4089" t="s">
        <v>12363</v>
      </c>
      <c r="D4089" t="s">
        <v>12364</v>
      </c>
      <c r="E4089" t="s">
        <v>859</v>
      </c>
      <c r="F4089" s="7">
        <v>14.74</v>
      </c>
      <c r="G4089" t="s">
        <v>33</v>
      </c>
      <c r="H4089" t="s">
        <v>34</v>
      </c>
      <c r="I4089" t="s">
        <v>12346</v>
      </c>
      <c r="L4089" s="8">
        <v>1.09E-2</v>
      </c>
      <c r="M4089" t="s">
        <v>36</v>
      </c>
      <c r="N4089" t="str">
        <f>IF(AND(PESQUISA!$B$3&lt;&gt;"",OR(PESQUISA!$B$4="TODAS",B4089=PESQUISA!$B$4),ISNUMBER(SEARCH(PESQUISA!$B$3,D4089))),ROW()-1,"")</f>
        <v/>
      </c>
    </row>
    <row r="4090" spans="1:14" x14ac:dyDescent="0.3">
      <c r="A4090" t="s">
        <v>12365</v>
      </c>
      <c r="B4090" t="s">
        <v>29</v>
      </c>
      <c r="C4090" t="s">
        <v>12366</v>
      </c>
      <c r="D4090" t="s">
        <v>12367</v>
      </c>
      <c r="E4090" t="s">
        <v>376</v>
      </c>
      <c r="F4090" s="7">
        <v>808.43</v>
      </c>
      <c r="G4090" t="s">
        <v>33</v>
      </c>
      <c r="H4090" t="s">
        <v>34</v>
      </c>
      <c r="I4090" t="s">
        <v>12346</v>
      </c>
      <c r="L4090" s="8">
        <v>0</v>
      </c>
      <c r="M4090" t="s">
        <v>36</v>
      </c>
      <c r="N4090" t="str">
        <f>IF(AND(PESQUISA!$B$3&lt;&gt;"",OR(PESQUISA!$B$4="TODAS",B4090=PESQUISA!$B$4),ISNUMBER(SEARCH(PESQUISA!$B$3,D4090))),ROW()-1,"")</f>
        <v/>
      </c>
    </row>
    <row r="4091" spans="1:14" x14ac:dyDescent="0.3">
      <c r="A4091" t="s">
        <v>12368</v>
      </c>
      <c r="B4091" t="s">
        <v>29</v>
      </c>
      <c r="C4091" t="s">
        <v>12369</v>
      </c>
      <c r="D4091" t="s">
        <v>12370</v>
      </c>
      <c r="E4091" t="s">
        <v>32</v>
      </c>
      <c r="G4091" t="s">
        <v>33</v>
      </c>
      <c r="H4091" t="s">
        <v>34</v>
      </c>
      <c r="I4091" t="s">
        <v>12346</v>
      </c>
      <c r="M4091" t="s">
        <v>53</v>
      </c>
      <c r="N4091" t="str">
        <f>IF(AND(PESQUISA!$B$3&lt;&gt;"",OR(PESQUISA!$B$4="TODAS",B4091=PESQUISA!$B$4),ISNUMBER(SEARCH(PESQUISA!$B$3,D4091))),ROW()-1,"")</f>
        <v/>
      </c>
    </row>
    <row r="4092" spans="1:14" x14ac:dyDescent="0.3">
      <c r="A4092" t="s">
        <v>12371</v>
      </c>
      <c r="B4092" t="s">
        <v>29</v>
      </c>
      <c r="C4092" t="s">
        <v>12372</v>
      </c>
      <c r="D4092" t="s">
        <v>12373</v>
      </c>
      <c r="E4092" t="s">
        <v>32</v>
      </c>
      <c r="G4092" t="s">
        <v>33</v>
      </c>
      <c r="H4092" t="s">
        <v>34</v>
      </c>
      <c r="I4092" t="s">
        <v>12346</v>
      </c>
      <c r="M4092" t="s">
        <v>53</v>
      </c>
      <c r="N4092" t="str">
        <f>IF(AND(PESQUISA!$B$3&lt;&gt;"",OR(PESQUISA!$B$4="TODAS",B4092=PESQUISA!$B$4),ISNUMBER(SEARCH(PESQUISA!$B$3,D4092))),ROW()-1,"")</f>
        <v/>
      </c>
    </row>
    <row r="4093" spans="1:14" x14ac:dyDescent="0.3">
      <c r="A4093" t="s">
        <v>12374</v>
      </c>
      <c r="B4093" t="s">
        <v>29</v>
      </c>
      <c r="C4093" t="s">
        <v>12375</v>
      </c>
      <c r="D4093" t="s">
        <v>12376</v>
      </c>
      <c r="E4093" t="s">
        <v>32</v>
      </c>
      <c r="G4093" t="s">
        <v>33</v>
      </c>
      <c r="H4093" t="s">
        <v>34</v>
      </c>
      <c r="I4093" t="s">
        <v>12346</v>
      </c>
      <c r="M4093" t="s">
        <v>53</v>
      </c>
      <c r="N4093" t="str">
        <f>IF(AND(PESQUISA!$B$3&lt;&gt;"",OR(PESQUISA!$B$4="TODAS",B4093=PESQUISA!$B$4),ISNUMBER(SEARCH(PESQUISA!$B$3,D4093))),ROW()-1,"")</f>
        <v/>
      </c>
    </row>
    <row r="4094" spans="1:14" x14ac:dyDescent="0.3">
      <c r="A4094" t="s">
        <v>12377</v>
      </c>
      <c r="B4094" t="s">
        <v>29</v>
      </c>
      <c r="C4094" t="s">
        <v>12378</v>
      </c>
      <c r="D4094" t="s">
        <v>12379</v>
      </c>
      <c r="E4094" t="s">
        <v>32</v>
      </c>
      <c r="G4094" t="s">
        <v>33</v>
      </c>
      <c r="H4094" t="s">
        <v>34</v>
      </c>
      <c r="I4094" t="s">
        <v>12346</v>
      </c>
      <c r="M4094" t="s">
        <v>53</v>
      </c>
      <c r="N4094" t="str">
        <f>IF(AND(PESQUISA!$B$3&lt;&gt;"",OR(PESQUISA!$B$4="TODAS",B4094=PESQUISA!$B$4),ISNUMBER(SEARCH(PESQUISA!$B$3,D4094))),ROW()-1,"")</f>
        <v/>
      </c>
    </row>
    <row r="4095" spans="1:14" x14ac:dyDescent="0.3">
      <c r="A4095" t="s">
        <v>12380</v>
      </c>
      <c r="B4095" t="s">
        <v>29</v>
      </c>
      <c r="C4095" t="s">
        <v>12381</v>
      </c>
      <c r="D4095" t="s">
        <v>12382</v>
      </c>
      <c r="E4095" t="s">
        <v>32</v>
      </c>
      <c r="F4095" s="7">
        <v>876.76</v>
      </c>
      <c r="G4095" t="s">
        <v>33</v>
      </c>
      <c r="H4095" t="s">
        <v>34</v>
      </c>
      <c r="I4095" t="s">
        <v>12346</v>
      </c>
      <c r="L4095" s="8">
        <v>0.70950000000000002</v>
      </c>
      <c r="M4095" t="s">
        <v>36</v>
      </c>
      <c r="N4095" t="str">
        <f>IF(AND(PESQUISA!$B$3&lt;&gt;"",OR(PESQUISA!$B$4="TODAS",B4095=PESQUISA!$B$4),ISNUMBER(SEARCH(PESQUISA!$B$3,D4095))),ROW()-1,"")</f>
        <v/>
      </c>
    </row>
    <row r="4096" spans="1:14" x14ac:dyDescent="0.3">
      <c r="A4096" t="s">
        <v>12383</v>
      </c>
      <c r="B4096" t="s">
        <v>29</v>
      </c>
      <c r="C4096" t="s">
        <v>12384</v>
      </c>
      <c r="D4096" t="s">
        <v>12385</v>
      </c>
      <c r="E4096" t="s">
        <v>32</v>
      </c>
      <c r="F4096" s="7">
        <v>554.77</v>
      </c>
      <c r="G4096" t="s">
        <v>33</v>
      </c>
      <c r="H4096" t="s">
        <v>34</v>
      </c>
      <c r="I4096" t="s">
        <v>12346</v>
      </c>
      <c r="L4096" s="8">
        <v>0.59809999999999997</v>
      </c>
      <c r="M4096" t="s">
        <v>36</v>
      </c>
      <c r="N4096" t="str">
        <f>IF(AND(PESQUISA!$B$3&lt;&gt;"",OR(PESQUISA!$B$4="TODAS",B4096=PESQUISA!$B$4),ISNUMBER(SEARCH(PESQUISA!$B$3,D4096))),ROW()-1,"")</f>
        <v/>
      </c>
    </row>
    <row r="4097" spans="1:14" x14ac:dyDescent="0.3">
      <c r="A4097" t="s">
        <v>12386</v>
      </c>
      <c r="B4097" t="s">
        <v>29</v>
      </c>
      <c r="C4097" t="s">
        <v>12387</v>
      </c>
      <c r="D4097" t="s">
        <v>12388</v>
      </c>
      <c r="E4097" t="s">
        <v>32</v>
      </c>
      <c r="F4097" s="7">
        <v>700.32</v>
      </c>
      <c r="G4097" t="s">
        <v>33</v>
      </c>
      <c r="H4097" t="s">
        <v>34</v>
      </c>
      <c r="I4097" t="s">
        <v>12346</v>
      </c>
      <c r="L4097" s="8">
        <v>0.66620000000000001</v>
      </c>
      <c r="M4097" t="s">
        <v>36</v>
      </c>
      <c r="N4097" t="str">
        <f>IF(AND(PESQUISA!$B$3&lt;&gt;"",OR(PESQUISA!$B$4="TODAS",B4097=PESQUISA!$B$4),ISNUMBER(SEARCH(PESQUISA!$B$3,D4097))),ROW()-1,"")</f>
        <v/>
      </c>
    </row>
    <row r="4098" spans="1:14" x14ac:dyDescent="0.3">
      <c r="A4098" t="s">
        <v>12389</v>
      </c>
      <c r="B4098" t="s">
        <v>29</v>
      </c>
      <c r="C4098" t="s">
        <v>12390</v>
      </c>
      <c r="D4098" t="s">
        <v>12391</v>
      </c>
      <c r="E4098" t="s">
        <v>32</v>
      </c>
      <c r="F4098" s="7">
        <v>458.83</v>
      </c>
      <c r="G4098" t="s">
        <v>33</v>
      </c>
      <c r="H4098" t="s">
        <v>34</v>
      </c>
      <c r="I4098" t="s">
        <v>12346</v>
      </c>
      <c r="L4098" s="8">
        <v>0.54249999999999998</v>
      </c>
      <c r="M4098" t="s">
        <v>36</v>
      </c>
      <c r="N4098" t="str">
        <f>IF(AND(PESQUISA!$B$3&lt;&gt;"",OR(PESQUISA!$B$4="TODAS",B4098=PESQUISA!$B$4),ISNUMBER(SEARCH(PESQUISA!$B$3,D4098))),ROW()-1,"")</f>
        <v/>
      </c>
    </row>
    <row r="4099" spans="1:14" x14ac:dyDescent="0.3">
      <c r="A4099" t="s">
        <v>12392</v>
      </c>
      <c r="B4099" t="s">
        <v>29</v>
      </c>
      <c r="C4099" t="s">
        <v>12393</v>
      </c>
      <c r="D4099" t="s">
        <v>12394</v>
      </c>
      <c r="E4099" t="s">
        <v>32</v>
      </c>
      <c r="F4099" s="7">
        <v>46.25</v>
      </c>
      <c r="G4099" t="s">
        <v>33</v>
      </c>
      <c r="H4099" t="s">
        <v>34</v>
      </c>
      <c r="I4099" t="s">
        <v>12346</v>
      </c>
      <c r="L4099" s="8">
        <v>0</v>
      </c>
      <c r="M4099" t="s">
        <v>36</v>
      </c>
      <c r="N4099" t="str">
        <f>IF(AND(PESQUISA!$B$3&lt;&gt;"",OR(PESQUISA!$B$4="TODAS",B4099=PESQUISA!$B$4),ISNUMBER(SEARCH(PESQUISA!$B$3,D4099))),ROW()-1,"")</f>
        <v/>
      </c>
    </row>
    <row r="4100" spans="1:14" x14ac:dyDescent="0.3">
      <c r="A4100" t="s">
        <v>12395</v>
      </c>
      <c r="B4100" t="s">
        <v>29</v>
      </c>
      <c r="C4100" t="s">
        <v>12396</v>
      </c>
      <c r="D4100" t="s">
        <v>12397</v>
      </c>
      <c r="E4100" t="s">
        <v>32</v>
      </c>
      <c r="G4100" t="s">
        <v>33</v>
      </c>
      <c r="H4100" t="s">
        <v>34</v>
      </c>
      <c r="I4100" t="s">
        <v>12346</v>
      </c>
      <c r="M4100" t="s">
        <v>53</v>
      </c>
      <c r="N4100" t="str">
        <f>IF(AND(PESQUISA!$B$3&lt;&gt;"",OR(PESQUISA!$B$4="TODAS",B4100=PESQUISA!$B$4),ISNUMBER(SEARCH(PESQUISA!$B$3,D4100))),ROW()-1,"")</f>
        <v/>
      </c>
    </row>
    <row r="4101" spans="1:14" x14ac:dyDescent="0.3">
      <c r="A4101" t="s">
        <v>12398</v>
      </c>
      <c r="B4101" t="s">
        <v>29</v>
      </c>
      <c r="C4101" t="s">
        <v>12399</v>
      </c>
      <c r="D4101" t="s">
        <v>12400</v>
      </c>
      <c r="E4101" t="s">
        <v>32</v>
      </c>
      <c r="G4101" t="s">
        <v>33</v>
      </c>
      <c r="H4101" t="s">
        <v>34</v>
      </c>
      <c r="I4101" t="s">
        <v>12346</v>
      </c>
      <c r="M4101" t="s">
        <v>53</v>
      </c>
      <c r="N4101" t="str">
        <f>IF(AND(PESQUISA!$B$3&lt;&gt;"",OR(PESQUISA!$B$4="TODAS",B4101=PESQUISA!$B$4),ISNUMBER(SEARCH(PESQUISA!$B$3,D4101))),ROW()-1,"")</f>
        <v/>
      </c>
    </row>
    <row r="4102" spans="1:14" x14ac:dyDescent="0.3">
      <c r="A4102" t="s">
        <v>12401</v>
      </c>
      <c r="B4102" t="s">
        <v>29</v>
      </c>
      <c r="C4102" t="s">
        <v>12402</v>
      </c>
      <c r="D4102" t="s">
        <v>12403</v>
      </c>
      <c r="E4102" t="s">
        <v>32</v>
      </c>
      <c r="G4102" t="s">
        <v>33</v>
      </c>
      <c r="H4102" t="s">
        <v>34</v>
      </c>
      <c r="I4102" t="s">
        <v>12346</v>
      </c>
      <c r="M4102" t="s">
        <v>53</v>
      </c>
      <c r="N4102" t="str">
        <f>IF(AND(PESQUISA!$B$3&lt;&gt;"",OR(PESQUISA!$B$4="TODAS",B4102=PESQUISA!$B$4),ISNUMBER(SEARCH(PESQUISA!$B$3,D4102))),ROW()-1,"")</f>
        <v/>
      </c>
    </row>
    <row r="4103" spans="1:14" x14ac:dyDescent="0.3">
      <c r="A4103" t="s">
        <v>12404</v>
      </c>
      <c r="B4103" t="s">
        <v>29</v>
      </c>
      <c r="C4103" t="s">
        <v>12405</v>
      </c>
      <c r="D4103" t="s">
        <v>12406</v>
      </c>
      <c r="E4103" t="s">
        <v>60</v>
      </c>
      <c r="G4103" t="s">
        <v>33</v>
      </c>
      <c r="H4103" t="s">
        <v>34</v>
      </c>
      <c r="I4103" t="s">
        <v>12407</v>
      </c>
      <c r="M4103" t="s">
        <v>53</v>
      </c>
      <c r="N4103" t="str">
        <f>IF(AND(PESQUISA!$B$3&lt;&gt;"",OR(PESQUISA!$B$4="TODAS",B4103=PESQUISA!$B$4),ISNUMBER(SEARCH(PESQUISA!$B$3,D4103))),ROW()-1,"")</f>
        <v/>
      </c>
    </row>
    <row r="4104" spans="1:14" x14ac:dyDescent="0.3">
      <c r="A4104" t="s">
        <v>12408</v>
      </c>
      <c r="B4104" t="s">
        <v>29</v>
      </c>
      <c r="C4104" t="s">
        <v>12409</v>
      </c>
      <c r="D4104" t="s">
        <v>12410</v>
      </c>
      <c r="E4104" t="s">
        <v>60</v>
      </c>
      <c r="G4104" t="s">
        <v>33</v>
      </c>
      <c r="H4104" t="s">
        <v>34</v>
      </c>
      <c r="I4104" t="s">
        <v>12407</v>
      </c>
      <c r="M4104" t="s">
        <v>53</v>
      </c>
      <c r="N4104" t="str">
        <f>IF(AND(PESQUISA!$B$3&lt;&gt;"",OR(PESQUISA!$B$4="TODAS",B4104=PESQUISA!$B$4),ISNUMBER(SEARCH(PESQUISA!$B$3,D4104))),ROW()-1,"")</f>
        <v/>
      </c>
    </row>
    <row r="4105" spans="1:14" x14ac:dyDescent="0.3">
      <c r="A4105" t="s">
        <v>12411</v>
      </c>
      <c r="B4105" t="s">
        <v>29</v>
      </c>
      <c r="C4105" t="s">
        <v>12412</v>
      </c>
      <c r="D4105" t="s">
        <v>12413</v>
      </c>
      <c r="E4105" t="s">
        <v>60</v>
      </c>
      <c r="G4105" t="s">
        <v>33</v>
      </c>
      <c r="H4105" t="s">
        <v>34</v>
      </c>
      <c r="I4105" t="s">
        <v>12407</v>
      </c>
      <c r="M4105" t="s">
        <v>53</v>
      </c>
      <c r="N4105" t="str">
        <f>IF(AND(PESQUISA!$B$3&lt;&gt;"",OR(PESQUISA!$B$4="TODAS",B4105=PESQUISA!$B$4),ISNUMBER(SEARCH(PESQUISA!$B$3,D4105))),ROW()-1,"")</f>
        <v/>
      </c>
    </row>
    <row r="4106" spans="1:14" x14ac:dyDescent="0.3">
      <c r="A4106" t="s">
        <v>12414</v>
      </c>
      <c r="B4106" t="s">
        <v>29</v>
      </c>
      <c r="C4106" t="s">
        <v>12415</v>
      </c>
      <c r="D4106" t="s">
        <v>12416</v>
      </c>
      <c r="E4106" t="s">
        <v>60</v>
      </c>
      <c r="G4106" t="s">
        <v>33</v>
      </c>
      <c r="H4106" t="s">
        <v>34</v>
      </c>
      <c r="I4106" t="s">
        <v>12407</v>
      </c>
      <c r="M4106" t="s">
        <v>53</v>
      </c>
      <c r="N4106" t="str">
        <f>IF(AND(PESQUISA!$B$3&lt;&gt;"",OR(PESQUISA!$B$4="TODAS",B4106=PESQUISA!$B$4),ISNUMBER(SEARCH(PESQUISA!$B$3,D4106))),ROW()-1,"")</f>
        <v/>
      </c>
    </row>
    <row r="4107" spans="1:14" x14ac:dyDescent="0.3">
      <c r="A4107" t="s">
        <v>12417</v>
      </c>
      <c r="B4107" t="s">
        <v>29</v>
      </c>
      <c r="C4107" t="s">
        <v>12418</v>
      </c>
      <c r="D4107" t="s">
        <v>12419</v>
      </c>
      <c r="E4107" t="s">
        <v>60</v>
      </c>
      <c r="G4107" t="s">
        <v>33</v>
      </c>
      <c r="H4107" t="s">
        <v>34</v>
      </c>
      <c r="I4107" t="s">
        <v>12407</v>
      </c>
      <c r="M4107" t="s">
        <v>53</v>
      </c>
      <c r="N4107" t="str">
        <f>IF(AND(PESQUISA!$B$3&lt;&gt;"",OR(PESQUISA!$B$4="TODAS",B4107=PESQUISA!$B$4),ISNUMBER(SEARCH(PESQUISA!$B$3,D4107))),ROW()-1,"")</f>
        <v/>
      </c>
    </row>
    <row r="4108" spans="1:14" x14ac:dyDescent="0.3">
      <c r="A4108" t="s">
        <v>12420</v>
      </c>
      <c r="B4108" t="s">
        <v>29</v>
      </c>
      <c r="C4108" t="s">
        <v>12421</v>
      </c>
      <c r="D4108" t="s">
        <v>12422</v>
      </c>
      <c r="E4108" t="s">
        <v>60</v>
      </c>
      <c r="G4108" t="s">
        <v>33</v>
      </c>
      <c r="H4108" t="s">
        <v>34</v>
      </c>
      <c r="I4108" t="s">
        <v>12407</v>
      </c>
      <c r="M4108" t="s">
        <v>53</v>
      </c>
      <c r="N4108" t="str">
        <f>IF(AND(PESQUISA!$B$3&lt;&gt;"",OR(PESQUISA!$B$4="TODAS",B4108=PESQUISA!$B$4),ISNUMBER(SEARCH(PESQUISA!$B$3,D4108))),ROW()-1,"")</f>
        <v/>
      </c>
    </row>
    <row r="4109" spans="1:14" x14ac:dyDescent="0.3">
      <c r="A4109" t="s">
        <v>12423</v>
      </c>
      <c r="B4109" t="s">
        <v>29</v>
      </c>
      <c r="C4109" t="s">
        <v>12424</v>
      </c>
      <c r="D4109" t="s">
        <v>12425</v>
      </c>
      <c r="E4109" t="s">
        <v>60</v>
      </c>
      <c r="G4109" t="s">
        <v>33</v>
      </c>
      <c r="H4109" t="s">
        <v>34</v>
      </c>
      <c r="I4109" t="s">
        <v>12407</v>
      </c>
      <c r="M4109" t="s">
        <v>53</v>
      </c>
      <c r="N4109" t="str">
        <f>IF(AND(PESQUISA!$B$3&lt;&gt;"",OR(PESQUISA!$B$4="TODAS",B4109=PESQUISA!$B$4),ISNUMBER(SEARCH(PESQUISA!$B$3,D4109))),ROW()-1,"")</f>
        <v/>
      </c>
    </row>
    <row r="4110" spans="1:14" x14ac:dyDescent="0.3">
      <c r="A4110" t="s">
        <v>12426</v>
      </c>
      <c r="B4110" t="s">
        <v>29</v>
      </c>
      <c r="C4110" t="s">
        <v>12427</v>
      </c>
      <c r="D4110" t="s">
        <v>12428</v>
      </c>
      <c r="E4110" t="s">
        <v>60</v>
      </c>
      <c r="G4110" t="s">
        <v>33</v>
      </c>
      <c r="H4110" t="s">
        <v>34</v>
      </c>
      <c r="I4110" t="s">
        <v>12407</v>
      </c>
      <c r="M4110" t="s">
        <v>53</v>
      </c>
      <c r="N4110" t="str">
        <f>IF(AND(PESQUISA!$B$3&lt;&gt;"",OR(PESQUISA!$B$4="TODAS",B4110=PESQUISA!$B$4),ISNUMBER(SEARCH(PESQUISA!$B$3,D4110))),ROW()-1,"")</f>
        <v/>
      </c>
    </row>
    <row r="4111" spans="1:14" x14ac:dyDescent="0.3">
      <c r="A4111" t="s">
        <v>12429</v>
      </c>
      <c r="B4111" t="s">
        <v>29</v>
      </c>
      <c r="C4111" t="s">
        <v>12430</v>
      </c>
      <c r="D4111" t="s">
        <v>12431</v>
      </c>
      <c r="E4111" t="s">
        <v>60</v>
      </c>
      <c r="G4111" t="s">
        <v>33</v>
      </c>
      <c r="H4111" t="s">
        <v>34</v>
      </c>
      <c r="I4111" t="s">
        <v>12407</v>
      </c>
      <c r="M4111" t="s">
        <v>53</v>
      </c>
      <c r="N4111" t="str">
        <f>IF(AND(PESQUISA!$B$3&lt;&gt;"",OR(PESQUISA!$B$4="TODAS",B4111=PESQUISA!$B$4),ISNUMBER(SEARCH(PESQUISA!$B$3,D4111))),ROW()-1,"")</f>
        <v/>
      </c>
    </row>
    <row r="4112" spans="1:14" x14ac:dyDescent="0.3">
      <c r="A4112" t="s">
        <v>12432</v>
      </c>
      <c r="B4112" t="s">
        <v>29</v>
      </c>
      <c r="C4112" t="s">
        <v>12433</v>
      </c>
      <c r="D4112" t="s">
        <v>12434</v>
      </c>
      <c r="E4112" t="s">
        <v>60</v>
      </c>
      <c r="G4112" t="s">
        <v>33</v>
      </c>
      <c r="H4112" t="s">
        <v>34</v>
      </c>
      <c r="I4112" t="s">
        <v>12407</v>
      </c>
      <c r="M4112" t="s">
        <v>53</v>
      </c>
      <c r="N4112" t="str">
        <f>IF(AND(PESQUISA!$B$3&lt;&gt;"",OR(PESQUISA!$B$4="TODAS",B4112=PESQUISA!$B$4),ISNUMBER(SEARCH(PESQUISA!$B$3,D4112))),ROW()-1,"")</f>
        <v/>
      </c>
    </row>
    <row r="4113" spans="1:14" x14ac:dyDescent="0.3">
      <c r="A4113" t="s">
        <v>12435</v>
      </c>
      <c r="B4113" t="s">
        <v>29</v>
      </c>
      <c r="C4113" t="s">
        <v>12436</v>
      </c>
      <c r="D4113" t="s">
        <v>12437</v>
      </c>
      <c r="E4113" t="s">
        <v>60</v>
      </c>
      <c r="G4113" t="s">
        <v>33</v>
      </c>
      <c r="H4113" t="s">
        <v>34</v>
      </c>
      <c r="I4113" t="s">
        <v>12407</v>
      </c>
      <c r="M4113" t="s">
        <v>53</v>
      </c>
      <c r="N4113" t="str">
        <f>IF(AND(PESQUISA!$B$3&lt;&gt;"",OR(PESQUISA!$B$4="TODAS",B4113=PESQUISA!$B$4),ISNUMBER(SEARCH(PESQUISA!$B$3,D4113))),ROW()-1,"")</f>
        <v/>
      </c>
    </row>
    <row r="4114" spans="1:14" x14ac:dyDescent="0.3">
      <c r="A4114" t="s">
        <v>12438</v>
      </c>
      <c r="B4114" t="s">
        <v>29</v>
      </c>
      <c r="C4114" t="s">
        <v>12439</v>
      </c>
      <c r="D4114" t="s">
        <v>12440</v>
      </c>
      <c r="E4114" t="s">
        <v>60</v>
      </c>
      <c r="G4114" t="s">
        <v>33</v>
      </c>
      <c r="H4114" t="s">
        <v>34</v>
      </c>
      <c r="I4114" t="s">
        <v>12407</v>
      </c>
      <c r="M4114" t="s">
        <v>53</v>
      </c>
      <c r="N4114" t="str">
        <f>IF(AND(PESQUISA!$B$3&lt;&gt;"",OR(PESQUISA!$B$4="TODAS",B4114=PESQUISA!$B$4),ISNUMBER(SEARCH(PESQUISA!$B$3,D4114))),ROW()-1,"")</f>
        <v/>
      </c>
    </row>
    <row r="4115" spans="1:14" x14ac:dyDescent="0.3">
      <c r="A4115" t="s">
        <v>12441</v>
      </c>
      <c r="B4115" t="s">
        <v>29</v>
      </c>
      <c r="C4115" t="s">
        <v>12442</v>
      </c>
      <c r="D4115" t="s">
        <v>12443</v>
      </c>
      <c r="E4115" t="s">
        <v>60</v>
      </c>
      <c r="G4115" t="s">
        <v>33</v>
      </c>
      <c r="H4115" t="s">
        <v>34</v>
      </c>
      <c r="I4115" t="s">
        <v>12407</v>
      </c>
      <c r="M4115" t="s">
        <v>53</v>
      </c>
      <c r="N4115" t="str">
        <f>IF(AND(PESQUISA!$B$3&lt;&gt;"",OR(PESQUISA!$B$4="TODAS",B4115=PESQUISA!$B$4),ISNUMBER(SEARCH(PESQUISA!$B$3,D4115))),ROW()-1,"")</f>
        <v/>
      </c>
    </row>
    <row r="4116" spans="1:14" x14ac:dyDescent="0.3">
      <c r="A4116" t="s">
        <v>12444</v>
      </c>
      <c r="B4116" t="s">
        <v>29</v>
      </c>
      <c r="C4116" t="s">
        <v>12445</v>
      </c>
      <c r="D4116" t="s">
        <v>12446</v>
      </c>
      <c r="E4116" t="s">
        <v>60</v>
      </c>
      <c r="G4116" t="s">
        <v>33</v>
      </c>
      <c r="H4116" t="s">
        <v>34</v>
      </c>
      <c r="I4116" t="s">
        <v>12407</v>
      </c>
      <c r="M4116" t="s">
        <v>53</v>
      </c>
      <c r="N4116" t="str">
        <f>IF(AND(PESQUISA!$B$3&lt;&gt;"",OR(PESQUISA!$B$4="TODAS",B4116=PESQUISA!$B$4),ISNUMBER(SEARCH(PESQUISA!$B$3,D4116))),ROW()-1,"")</f>
        <v/>
      </c>
    </row>
    <row r="4117" spans="1:14" x14ac:dyDescent="0.3">
      <c r="A4117" t="s">
        <v>12447</v>
      </c>
      <c r="B4117" t="s">
        <v>29</v>
      </c>
      <c r="C4117" t="s">
        <v>12448</v>
      </c>
      <c r="D4117" t="s">
        <v>12449</v>
      </c>
      <c r="E4117" t="s">
        <v>60</v>
      </c>
      <c r="G4117" t="s">
        <v>33</v>
      </c>
      <c r="H4117" t="s">
        <v>34</v>
      </c>
      <c r="I4117" t="s">
        <v>12407</v>
      </c>
      <c r="M4117" t="s">
        <v>53</v>
      </c>
      <c r="N4117" t="str">
        <f>IF(AND(PESQUISA!$B$3&lt;&gt;"",OR(PESQUISA!$B$4="TODAS",B4117=PESQUISA!$B$4),ISNUMBER(SEARCH(PESQUISA!$B$3,D4117))),ROW()-1,"")</f>
        <v/>
      </c>
    </row>
    <row r="4118" spans="1:14" x14ac:dyDescent="0.3">
      <c r="A4118" t="s">
        <v>12450</v>
      </c>
      <c r="B4118" t="s">
        <v>29</v>
      </c>
      <c r="C4118" t="s">
        <v>12451</v>
      </c>
      <c r="D4118" t="s">
        <v>12452</v>
      </c>
      <c r="E4118" t="s">
        <v>60</v>
      </c>
      <c r="G4118" t="s">
        <v>33</v>
      </c>
      <c r="H4118" t="s">
        <v>34</v>
      </c>
      <c r="I4118" t="s">
        <v>12407</v>
      </c>
      <c r="M4118" t="s">
        <v>53</v>
      </c>
      <c r="N4118" t="str">
        <f>IF(AND(PESQUISA!$B$3&lt;&gt;"",OR(PESQUISA!$B$4="TODAS",B4118=PESQUISA!$B$4),ISNUMBER(SEARCH(PESQUISA!$B$3,D4118))),ROW()-1,"")</f>
        <v/>
      </c>
    </row>
    <row r="4119" spans="1:14" x14ac:dyDescent="0.3">
      <c r="A4119" t="s">
        <v>12453</v>
      </c>
      <c r="B4119" t="s">
        <v>29</v>
      </c>
      <c r="C4119" t="s">
        <v>12454</v>
      </c>
      <c r="D4119" t="s">
        <v>12455</v>
      </c>
      <c r="E4119" t="s">
        <v>60</v>
      </c>
      <c r="F4119" s="7">
        <v>78.680000000000007</v>
      </c>
      <c r="G4119" t="s">
        <v>33</v>
      </c>
      <c r="H4119" t="s">
        <v>34</v>
      </c>
      <c r="I4119" t="s">
        <v>12407</v>
      </c>
      <c r="L4119" s="8">
        <v>0</v>
      </c>
      <c r="M4119" t="s">
        <v>36</v>
      </c>
      <c r="N4119" t="str">
        <f>IF(AND(PESQUISA!$B$3&lt;&gt;"",OR(PESQUISA!$B$4="TODAS",B4119=PESQUISA!$B$4),ISNUMBER(SEARCH(PESQUISA!$B$3,D4119))),ROW()-1,"")</f>
        <v/>
      </c>
    </row>
    <row r="4120" spans="1:14" x14ac:dyDescent="0.3">
      <c r="A4120" t="s">
        <v>12456</v>
      </c>
      <c r="B4120" t="s">
        <v>29</v>
      </c>
      <c r="C4120" t="s">
        <v>12457</v>
      </c>
      <c r="D4120" t="s">
        <v>12458</v>
      </c>
      <c r="E4120" t="s">
        <v>60</v>
      </c>
      <c r="F4120" s="7">
        <v>67.489999999999995</v>
      </c>
      <c r="G4120" t="s">
        <v>33</v>
      </c>
      <c r="H4120" t="s">
        <v>34</v>
      </c>
      <c r="I4120" t="s">
        <v>12407</v>
      </c>
      <c r="L4120" s="8">
        <v>0</v>
      </c>
      <c r="M4120" t="s">
        <v>36</v>
      </c>
      <c r="N4120" t="str">
        <f>IF(AND(PESQUISA!$B$3&lt;&gt;"",OR(PESQUISA!$B$4="TODAS",B4120=PESQUISA!$B$4),ISNUMBER(SEARCH(PESQUISA!$B$3,D4120))),ROW()-1,"")</f>
        <v/>
      </c>
    </row>
    <row r="4121" spans="1:14" x14ac:dyDescent="0.3">
      <c r="A4121" t="s">
        <v>12459</v>
      </c>
      <c r="B4121" t="s">
        <v>29</v>
      </c>
      <c r="C4121" t="s">
        <v>12460</v>
      </c>
      <c r="D4121" t="s">
        <v>12461</v>
      </c>
      <c r="E4121" t="s">
        <v>60</v>
      </c>
      <c r="F4121" s="7">
        <v>120.33</v>
      </c>
      <c r="G4121" t="s">
        <v>33</v>
      </c>
      <c r="H4121" t="s">
        <v>34</v>
      </c>
      <c r="I4121" t="s">
        <v>12407</v>
      </c>
      <c r="L4121" s="8">
        <v>0</v>
      </c>
      <c r="M4121" t="s">
        <v>36</v>
      </c>
      <c r="N4121" t="str">
        <f>IF(AND(PESQUISA!$B$3&lt;&gt;"",OR(PESQUISA!$B$4="TODAS",B4121=PESQUISA!$B$4),ISNUMBER(SEARCH(PESQUISA!$B$3,D4121))),ROW()-1,"")</f>
        <v/>
      </c>
    </row>
    <row r="4122" spans="1:14" x14ac:dyDescent="0.3">
      <c r="A4122" t="s">
        <v>12462</v>
      </c>
      <c r="B4122" t="s">
        <v>29</v>
      </c>
      <c r="C4122" t="s">
        <v>12463</v>
      </c>
      <c r="D4122" t="s">
        <v>12464</v>
      </c>
      <c r="E4122" t="s">
        <v>60</v>
      </c>
      <c r="F4122" s="7">
        <v>109.18</v>
      </c>
      <c r="G4122" t="s">
        <v>33</v>
      </c>
      <c r="H4122" t="s">
        <v>34</v>
      </c>
      <c r="I4122" t="s">
        <v>12407</v>
      </c>
      <c r="L4122" s="8">
        <v>0</v>
      </c>
      <c r="M4122" t="s">
        <v>36</v>
      </c>
      <c r="N4122" t="str">
        <f>IF(AND(PESQUISA!$B$3&lt;&gt;"",OR(PESQUISA!$B$4="TODAS",B4122=PESQUISA!$B$4),ISNUMBER(SEARCH(PESQUISA!$B$3,D4122))),ROW()-1,"")</f>
        <v/>
      </c>
    </row>
    <row r="4123" spans="1:14" x14ac:dyDescent="0.3">
      <c r="A4123" t="s">
        <v>12465</v>
      </c>
      <c r="B4123" t="s">
        <v>29</v>
      </c>
      <c r="C4123" t="s">
        <v>12466</v>
      </c>
      <c r="D4123" t="s">
        <v>12467</v>
      </c>
      <c r="E4123" t="s">
        <v>60</v>
      </c>
      <c r="F4123" s="7">
        <v>256.60000000000002</v>
      </c>
      <c r="G4123" t="s">
        <v>33</v>
      </c>
      <c r="H4123" t="s">
        <v>34</v>
      </c>
      <c r="I4123" t="s">
        <v>12407</v>
      </c>
      <c r="L4123" s="8">
        <v>0</v>
      </c>
      <c r="M4123" t="s">
        <v>36</v>
      </c>
      <c r="N4123" t="str">
        <f>IF(AND(PESQUISA!$B$3&lt;&gt;"",OR(PESQUISA!$B$4="TODAS",B4123=PESQUISA!$B$4),ISNUMBER(SEARCH(PESQUISA!$B$3,D4123))),ROW()-1,"")</f>
        <v/>
      </c>
    </row>
    <row r="4124" spans="1:14" x14ac:dyDescent="0.3">
      <c r="A4124" t="s">
        <v>12468</v>
      </c>
      <c r="B4124" t="s">
        <v>29</v>
      </c>
      <c r="C4124" t="s">
        <v>12469</v>
      </c>
      <c r="D4124" t="s">
        <v>12470</v>
      </c>
      <c r="E4124" t="s">
        <v>60</v>
      </c>
      <c r="F4124" s="7">
        <v>245.58</v>
      </c>
      <c r="G4124" t="s">
        <v>33</v>
      </c>
      <c r="H4124" t="s">
        <v>34</v>
      </c>
      <c r="I4124" t="s">
        <v>12407</v>
      </c>
      <c r="L4124" s="8">
        <v>0</v>
      </c>
      <c r="M4124" t="s">
        <v>36</v>
      </c>
      <c r="N4124" t="str">
        <f>IF(AND(PESQUISA!$B$3&lt;&gt;"",OR(PESQUISA!$B$4="TODAS",B4124=PESQUISA!$B$4),ISNUMBER(SEARCH(PESQUISA!$B$3,D4124))),ROW()-1,"")</f>
        <v/>
      </c>
    </row>
    <row r="4125" spans="1:14" x14ac:dyDescent="0.3">
      <c r="A4125" t="s">
        <v>12471</v>
      </c>
      <c r="B4125" t="s">
        <v>29</v>
      </c>
      <c r="C4125" t="s">
        <v>12472</v>
      </c>
      <c r="D4125" t="s">
        <v>12473</v>
      </c>
      <c r="E4125" t="s">
        <v>60</v>
      </c>
      <c r="F4125" s="7">
        <v>356.8</v>
      </c>
      <c r="G4125" t="s">
        <v>33</v>
      </c>
      <c r="H4125" t="s">
        <v>34</v>
      </c>
      <c r="I4125" t="s">
        <v>12407</v>
      </c>
      <c r="L4125" s="8">
        <v>0</v>
      </c>
      <c r="M4125" t="s">
        <v>36</v>
      </c>
      <c r="N4125" t="str">
        <f>IF(AND(PESQUISA!$B$3&lt;&gt;"",OR(PESQUISA!$B$4="TODAS",B4125=PESQUISA!$B$4),ISNUMBER(SEARCH(PESQUISA!$B$3,D4125))),ROW()-1,"")</f>
        <v/>
      </c>
    </row>
    <row r="4126" spans="1:14" x14ac:dyDescent="0.3">
      <c r="A4126" t="s">
        <v>12474</v>
      </c>
      <c r="B4126" t="s">
        <v>29</v>
      </c>
      <c r="C4126" t="s">
        <v>12475</v>
      </c>
      <c r="D4126" t="s">
        <v>12476</v>
      </c>
      <c r="E4126" t="s">
        <v>60</v>
      </c>
      <c r="F4126" s="7">
        <v>346.56</v>
      </c>
      <c r="G4126" t="s">
        <v>33</v>
      </c>
      <c r="H4126" t="s">
        <v>34</v>
      </c>
      <c r="I4126" t="s">
        <v>12407</v>
      </c>
      <c r="L4126" s="8">
        <v>0</v>
      </c>
      <c r="M4126" t="s">
        <v>36</v>
      </c>
      <c r="N4126" t="str">
        <f>IF(AND(PESQUISA!$B$3&lt;&gt;"",OR(PESQUISA!$B$4="TODAS",B4126=PESQUISA!$B$4),ISNUMBER(SEARCH(PESQUISA!$B$3,D4126))),ROW()-1,"")</f>
        <v/>
      </c>
    </row>
    <row r="4127" spans="1:14" x14ac:dyDescent="0.3">
      <c r="A4127" t="s">
        <v>12477</v>
      </c>
      <c r="B4127" t="s">
        <v>29</v>
      </c>
      <c r="C4127" t="s">
        <v>12478</v>
      </c>
      <c r="D4127" t="s">
        <v>12479</v>
      </c>
      <c r="E4127" t="s">
        <v>60</v>
      </c>
      <c r="G4127" t="s">
        <v>33</v>
      </c>
      <c r="H4127" t="s">
        <v>34</v>
      </c>
      <c r="I4127" t="s">
        <v>12407</v>
      </c>
      <c r="M4127" t="s">
        <v>53</v>
      </c>
      <c r="N4127" t="str">
        <f>IF(AND(PESQUISA!$B$3&lt;&gt;"",OR(PESQUISA!$B$4="TODAS",B4127=PESQUISA!$B$4),ISNUMBER(SEARCH(PESQUISA!$B$3,D4127))),ROW()-1,"")</f>
        <v/>
      </c>
    </row>
    <row r="4128" spans="1:14" x14ac:dyDescent="0.3">
      <c r="A4128" t="s">
        <v>12480</v>
      </c>
      <c r="B4128" t="s">
        <v>29</v>
      </c>
      <c r="C4128" t="s">
        <v>12481</v>
      </c>
      <c r="D4128" t="s">
        <v>12482</v>
      </c>
      <c r="E4128" t="s">
        <v>60</v>
      </c>
      <c r="G4128" t="s">
        <v>33</v>
      </c>
      <c r="H4128" t="s">
        <v>34</v>
      </c>
      <c r="I4128" t="s">
        <v>12407</v>
      </c>
      <c r="M4128" t="s">
        <v>53</v>
      </c>
      <c r="N4128" t="str">
        <f>IF(AND(PESQUISA!$B$3&lt;&gt;"",OR(PESQUISA!$B$4="TODAS",B4128=PESQUISA!$B$4),ISNUMBER(SEARCH(PESQUISA!$B$3,D4128))),ROW()-1,"")</f>
        <v/>
      </c>
    </row>
    <row r="4129" spans="1:14" x14ac:dyDescent="0.3">
      <c r="A4129" t="s">
        <v>12483</v>
      </c>
      <c r="B4129" t="s">
        <v>29</v>
      </c>
      <c r="C4129" t="s">
        <v>12484</v>
      </c>
      <c r="D4129" t="s">
        <v>12485</v>
      </c>
      <c r="E4129" t="s">
        <v>60</v>
      </c>
      <c r="G4129" t="s">
        <v>33</v>
      </c>
      <c r="H4129" t="s">
        <v>34</v>
      </c>
      <c r="I4129" t="s">
        <v>12407</v>
      </c>
      <c r="M4129" t="s">
        <v>53</v>
      </c>
      <c r="N4129" t="str">
        <f>IF(AND(PESQUISA!$B$3&lt;&gt;"",OR(PESQUISA!$B$4="TODAS",B4129=PESQUISA!$B$4),ISNUMBER(SEARCH(PESQUISA!$B$3,D4129))),ROW()-1,"")</f>
        <v/>
      </c>
    </row>
    <row r="4130" spans="1:14" x14ac:dyDescent="0.3">
      <c r="A4130" t="s">
        <v>12486</v>
      </c>
      <c r="B4130" t="s">
        <v>29</v>
      </c>
      <c r="C4130" t="s">
        <v>12487</v>
      </c>
      <c r="D4130" t="s">
        <v>12488</v>
      </c>
      <c r="E4130" t="s">
        <v>60</v>
      </c>
      <c r="G4130" t="s">
        <v>33</v>
      </c>
      <c r="H4130" t="s">
        <v>34</v>
      </c>
      <c r="I4130" t="s">
        <v>12407</v>
      </c>
      <c r="M4130" t="s">
        <v>53</v>
      </c>
      <c r="N4130" t="str">
        <f>IF(AND(PESQUISA!$B$3&lt;&gt;"",OR(PESQUISA!$B$4="TODAS",B4130=PESQUISA!$B$4),ISNUMBER(SEARCH(PESQUISA!$B$3,D4130))),ROW()-1,"")</f>
        <v/>
      </c>
    </row>
    <row r="4131" spans="1:14" x14ac:dyDescent="0.3">
      <c r="A4131" t="s">
        <v>12489</v>
      </c>
      <c r="B4131" t="s">
        <v>29</v>
      </c>
      <c r="C4131" t="s">
        <v>12490</v>
      </c>
      <c r="D4131" t="s">
        <v>12491</v>
      </c>
      <c r="E4131" t="s">
        <v>60</v>
      </c>
      <c r="G4131" t="s">
        <v>33</v>
      </c>
      <c r="H4131" t="s">
        <v>34</v>
      </c>
      <c r="I4131" t="s">
        <v>12407</v>
      </c>
      <c r="M4131" t="s">
        <v>53</v>
      </c>
      <c r="N4131" t="str">
        <f>IF(AND(PESQUISA!$B$3&lt;&gt;"",OR(PESQUISA!$B$4="TODAS",B4131=PESQUISA!$B$4),ISNUMBER(SEARCH(PESQUISA!$B$3,D4131))),ROW()-1,"")</f>
        <v/>
      </c>
    </row>
    <row r="4132" spans="1:14" x14ac:dyDescent="0.3">
      <c r="A4132" t="s">
        <v>12492</v>
      </c>
      <c r="B4132" t="s">
        <v>29</v>
      </c>
      <c r="C4132" t="s">
        <v>12493</v>
      </c>
      <c r="D4132" t="s">
        <v>12494</v>
      </c>
      <c r="E4132" t="s">
        <v>60</v>
      </c>
      <c r="G4132" t="s">
        <v>33</v>
      </c>
      <c r="H4132" t="s">
        <v>34</v>
      </c>
      <c r="I4132" t="s">
        <v>12407</v>
      </c>
      <c r="M4132" t="s">
        <v>53</v>
      </c>
      <c r="N4132" t="str">
        <f>IF(AND(PESQUISA!$B$3&lt;&gt;"",OR(PESQUISA!$B$4="TODAS",B4132=PESQUISA!$B$4),ISNUMBER(SEARCH(PESQUISA!$B$3,D4132))),ROW()-1,"")</f>
        <v/>
      </c>
    </row>
    <row r="4133" spans="1:14" x14ac:dyDescent="0.3">
      <c r="A4133" t="s">
        <v>12495</v>
      </c>
      <c r="B4133" t="s">
        <v>29</v>
      </c>
      <c r="C4133" t="s">
        <v>12496</v>
      </c>
      <c r="D4133" t="s">
        <v>12497</v>
      </c>
      <c r="E4133" t="s">
        <v>60</v>
      </c>
      <c r="G4133" t="s">
        <v>33</v>
      </c>
      <c r="H4133" t="s">
        <v>34</v>
      </c>
      <c r="I4133" t="s">
        <v>12407</v>
      </c>
      <c r="M4133" t="s">
        <v>53</v>
      </c>
      <c r="N4133" t="str">
        <f>IF(AND(PESQUISA!$B$3&lt;&gt;"",OR(PESQUISA!$B$4="TODAS",B4133=PESQUISA!$B$4),ISNUMBER(SEARCH(PESQUISA!$B$3,D4133))),ROW()-1,"")</f>
        <v/>
      </c>
    </row>
    <row r="4134" spans="1:14" x14ac:dyDescent="0.3">
      <c r="A4134" t="s">
        <v>12498</v>
      </c>
      <c r="B4134" t="s">
        <v>29</v>
      </c>
      <c r="C4134" t="s">
        <v>12499</v>
      </c>
      <c r="D4134" t="s">
        <v>12500</v>
      </c>
      <c r="E4134" t="s">
        <v>60</v>
      </c>
      <c r="G4134" t="s">
        <v>33</v>
      </c>
      <c r="H4134" t="s">
        <v>34</v>
      </c>
      <c r="I4134" t="s">
        <v>12407</v>
      </c>
      <c r="M4134" t="s">
        <v>53</v>
      </c>
      <c r="N4134" t="str">
        <f>IF(AND(PESQUISA!$B$3&lt;&gt;"",OR(PESQUISA!$B$4="TODAS",B4134=PESQUISA!$B$4),ISNUMBER(SEARCH(PESQUISA!$B$3,D4134))),ROW()-1,"")</f>
        <v/>
      </c>
    </row>
    <row r="4135" spans="1:14" x14ac:dyDescent="0.3">
      <c r="A4135" t="s">
        <v>12501</v>
      </c>
      <c r="B4135" t="s">
        <v>29</v>
      </c>
      <c r="C4135" t="s">
        <v>12502</v>
      </c>
      <c r="D4135" t="s">
        <v>12503</v>
      </c>
      <c r="E4135" t="s">
        <v>60</v>
      </c>
      <c r="G4135" t="s">
        <v>33</v>
      </c>
      <c r="H4135" t="s">
        <v>34</v>
      </c>
      <c r="I4135" t="s">
        <v>12407</v>
      </c>
      <c r="M4135" t="s">
        <v>53</v>
      </c>
      <c r="N4135" t="str">
        <f>IF(AND(PESQUISA!$B$3&lt;&gt;"",OR(PESQUISA!$B$4="TODAS",B4135=PESQUISA!$B$4),ISNUMBER(SEARCH(PESQUISA!$B$3,D4135))),ROW()-1,"")</f>
        <v/>
      </c>
    </row>
    <row r="4136" spans="1:14" x14ac:dyDescent="0.3">
      <c r="A4136" t="s">
        <v>12504</v>
      </c>
      <c r="B4136" t="s">
        <v>29</v>
      </c>
      <c r="C4136" t="s">
        <v>12505</v>
      </c>
      <c r="D4136" t="s">
        <v>12506</v>
      </c>
      <c r="E4136" t="s">
        <v>60</v>
      </c>
      <c r="G4136" t="s">
        <v>33</v>
      </c>
      <c r="H4136" t="s">
        <v>34</v>
      </c>
      <c r="I4136" t="s">
        <v>12407</v>
      </c>
      <c r="M4136" t="s">
        <v>53</v>
      </c>
      <c r="N4136" t="str">
        <f>IF(AND(PESQUISA!$B$3&lt;&gt;"",OR(PESQUISA!$B$4="TODAS",B4136=PESQUISA!$B$4),ISNUMBER(SEARCH(PESQUISA!$B$3,D4136))),ROW()-1,"")</f>
        <v/>
      </c>
    </row>
    <row r="4137" spans="1:14" x14ac:dyDescent="0.3">
      <c r="A4137" t="s">
        <v>12507</v>
      </c>
      <c r="B4137" t="s">
        <v>29</v>
      </c>
      <c r="C4137" t="s">
        <v>12508</v>
      </c>
      <c r="D4137" t="s">
        <v>12509</v>
      </c>
      <c r="E4137" t="s">
        <v>60</v>
      </c>
      <c r="G4137" t="s">
        <v>33</v>
      </c>
      <c r="H4137" t="s">
        <v>34</v>
      </c>
      <c r="I4137" t="s">
        <v>12407</v>
      </c>
      <c r="M4137" t="s">
        <v>53</v>
      </c>
      <c r="N4137" t="str">
        <f>IF(AND(PESQUISA!$B$3&lt;&gt;"",OR(PESQUISA!$B$4="TODAS",B4137=PESQUISA!$B$4),ISNUMBER(SEARCH(PESQUISA!$B$3,D4137))),ROW()-1,"")</f>
        <v/>
      </c>
    </row>
    <row r="4138" spans="1:14" x14ac:dyDescent="0.3">
      <c r="A4138" t="s">
        <v>12510</v>
      </c>
      <c r="B4138" t="s">
        <v>29</v>
      </c>
      <c r="C4138" t="s">
        <v>12511</v>
      </c>
      <c r="D4138" t="s">
        <v>12512</v>
      </c>
      <c r="E4138" t="s">
        <v>60</v>
      </c>
      <c r="G4138" t="s">
        <v>33</v>
      </c>
      <c r="H4138" t="s">
        <v>34</v>
      </c>
      <c r="I4138" t="s">
        <v>12407</v>
      </c>
      <c r="M4138" t="s">
        <v>53</v>
      </c>
      <c r="N4138" t="str">
        <f>IF(AND(PESQUISA!$B$3&lt;&gt;"",OR(PESQUISA!$B$4="TODAS",B4138=PESQUISA!$B$4),ISNUMBER(SEARCH(PESQUISA!$B$3,D4138))),ROW()-1,"")</f>
        <v/>
      </c>
    </row>
    <row r="4139" spans="1:14" x14ac:dyDescent="0.3">
      <c r="A4139" t="s">
        <v>12513</v>
      </c>
      <c r="B4139" t="s">
        <v>29</v>
      </c>
      <c r="C4139" t="s">
        <v>12514</v>
      </c>
      <c r="D4139" t="s">
        <v>12515</v>
      </c>
      <c r="E4139" t="s">
        <v>60</v>
      </c>
      <c r="F4139" s="7">
        <v>94.09</v>
      </c>
      <c r="G4139" t="s">
        <v>33</v>
      </c>
      <c r="H4139" t="s">
        <v>34</v>
      </c>
      <c r="I4139" t="s">
        <v>12407</v>
      </c>
      <c r="L4139" s="8">
        <v>0</v>
      </c>
      <c r="M4139" t="s">
        <v>36</v>
      </c>
      <c r="N4139" t="str">
        <f>IF(AND(PESQUISA!$B$3&lt;&gt;"",OR(PESQUISA!$B$4="TODAS",B4139=PESQUISA!$B$4),ISNUMBER(SEARCH(PESQUISA!$B$3,D4139))),ROW()-1,"")</f>
        <v/>
      </c>
    </row>
    <row r="4140" spans="1:14" x14ac:dyDescent="0.3">
      <c r="A4140" t="s">
        <v>12516</v>
      </c>
      <c r="B4140" t="s">
        <v>29</v>
      </c>
      <c r="C4140" t="s">
        <v>12517</v>
      </c>
      <c r="D4140" t="s">
        <v>12518</v>
      </c>
      <c r="E4140" t="s">
        <v>60</v>
      </c>
      <c r="F4140" s="7">
        <v>79.73</v>
      </c>
      <c r="G4140" t="s">
        <v>33</v>
      </c>
      <c r="H4140" t="s">
        <v>34</v>
      </c>
      <c r="I4140" t="s">
        <v>12407</v>
      </c>
      <c r="L4140" s="8">
        <v>0</v>
      </c>
      <c r="M4140" t="s">
        <v>36</v>
      </c>
      <c r="N4140" t="str">
        <f>IF(AND(PESQUISA!$B$3&lt;&gt;"",OR(PESQUISA!$B$4="TODAS",B4140=PESQUISA!$B$4),ISNUMBER(SEARCH(PESQUISA!$B$3,D4140))),ROW()-1,"")</f>
        <v/>
      </c>
    </row>
    <row r="4141" spans="1:14" x14ac:dyDescent="0.3">
      <c r="A4141" t="s">
        <v>12519</v>
      </c>
      <c r="B4141" t="s">
        <v>29</v>
      </c>
      <c r="C4141" t="s">
        <v>12520</v>
      </c>
      <c r="D4141" t="s">
        <v>12521</v>
      </c>
      <c r="E4141" t="s">
        <v>60</v>
      </c>
      <c r="F4141" s="7">
        <v>150.16999999999999</v>
      </c>
      <c r="G4141" t="s">
        <v>33</v>
      </c>
      <c r="H4141" t="s">
        <v>34</v>
      </c>
      <c r="I4141" t="s">
        <v>12407</v>
      </c>
      <c r="L4141" s="8">
        <v>0</v>
      </c>
      <c r="M4141" t="s">
        <v>36</v>
      </c>
      <c r="N4141" t="str">
        <f>IF(AND(PESQUISA!$B$3&lt;&gt;"",OR(PESQUISA!$B$4="TODAS",B4141=PESQUISA!$B$4),ISNUMBER(SEARCH(PESQUISA!$B$3,D4141))),ROW()-1,"")</f>
        <v/>
      </c>
    </row>
    <row r="4142" spans="1:14" x14ac:dyDescent="0.3">
      <c r="A4142" t="s">
        <v>12522</v>
      </c>
      <c r="B4142" t="s">
        <v>29</v>
      </c>
      <c r="C4142" t="s">
        <v>12523</v>
      </c>
      <c r="D4142" t="s">
        <v>12524</v>
      </c>
      <c r="E4142" t="s">
        <v>60</v>
      </c>
      <c r="F4142" s="7">
        <v>135.83000000000001</v>
      </c>
      <c r="G4142" t="s">
        <v>33</v>
      </c>
      <c r="H4142" t="s">
        <v>34</v>
      </c>
      <c r="I4142" t="s">
        <v>12407</v>
      </c>
      <c r="L4142" s="8">
        <v>0</v>
      </c>
      <c r="M4142" t="s">
        <v>36</v>
      </c>
      <c r="N4142" t="str">
        <f>IF(AND(PESQUISA!$B$3&lt;&gt;"",OR(PESQUISA!$B$4="TODAS",B4142=PESQUISA!$B$4),ISNUMBER(SEARCH(PESQUISA!$B$3,D4142))),ROW()-1,"")</f>
        <v/>
      </c>
    </row>
    <row r="4143" spans="1:14" x14ac:dyDescent="0.3">
      <c r="A4143" t="s">
        <v>12525</v>
      </c>
      <c r="B4143" t="s">
        <v>29</v>
      </c>
      <c r="C4143" t="s">
        <v>12526</v>
      </c>
      <c r="D4143" t="s">
        <v>12527</v>
      </c>
      <c r="E4143" t="s">
        <v>60</v>
      </c>
      <c r="F4143" s="7">
        <v>228.66</v>
      </c>
      <c r="G4143" t="s">
        <v>33</v>
      </c>
      <c r="H4143" t="s">
        <v>34</v>
      </c>
      <c r="I4143" t="s">
        <v>12407</v>
      </c>
      <c r="L4143" s="8">
        <v>0</v>
      </c>
      <c r="M4143" t="s">
        <v>36</v>
      </c>
      <c r="N4143" t="str">
        <f>IF(AND(PESQUISA!$B$3&lt;&gt;"",OR(PESQUISA!$B$4="TODAS",B4143=PESQUISA!$B$4),ISNUMBER(SEARCH(PESQUISA!$B$3,D4143))),ROW()-1,"")</f>
        <v/>
      </c>
    </row>
    <row r="4144" spans="1:14" x14ac:dyDescent="0.3">
      <c r="A4144" t="s">
        <v>12528</v>
      </c>
      <c r="B4144" t="s">
        <v>29</v>
      </c>
      <c r="C4144" t="s">
        <v>12529</v>
      </c>
      <c r="D4144" t="s">
        <v>12530</v>
      </c>
      <c r="E4144" t="s">
        <v>60</v>
      </c>
      <c r="F4144" s="7">
        <v>214.4</v>
      </c>
      <c r="G4144" t="s">
        <v>33</v>
      </c>
      <c r="H4144" t="s">
        <v>34</v>
      </c>
      <c r="I4144" t="s">
        <v>12407</v>
      </c>
      <c r="L4144" s="8">
        <v>0</v>
      </c>
      <c r="M4144" t="s">
        <v>36</v>
      </c>
      <c r="N4144" t="str">
        <f>IF(AND(PESQUISA!$B$3&lt;&gt;"",OR(PESQUISA!$B$4="TODAS",B4144=PESQUISA!$B$4),ISNUMBER(SEARCH(PESQUISA!$B$3,D4144))),ROW()-1,"")</f>
        <v/>
      </c>
    </row>
    <row r="4145" spans="1:14" x14ac:dyDescent="0.3">
      <c r="A4145" t="s">
        <v>12531</v>
      </c>
      <c r="B4145" t="s">
        <v>29</v>
      </c>
      <c r="C4145" t="s">
        <v>12532</v>
      </c>
      <c r="D4145" t="s">
        <v>12533</v>
      </c>
      <c r="E4145" t="s">
        <v>32</v>
      </c>
      <c r="F4145" s="7">
        <v>340.98</v>
      </c>
      <c r="G4145" t="s">
        <v>33</v>
      </c>
      <c r="H4145" t="s">
        <v>34</v>
      </c>
      <c r="I4145" t="s">
        <v>12407</v>
      </c>
      <c r="L4145" s="8">
        <v>0</v>
      </c>
      <c r="M4145" t="s">
        <v>36</v>
      </c>
      <c r="N4145" t="str">
        <f>IF(AND(PESQUISA!$B$3&lt;&gt;"",OR(PESQUISA!$B$4="TODAS",B4145=PESQUISA!$B$4),ISNUMBER(SEARCH(PESQUISA!$B$3,D4145))),ROW()-1,"")</f>
        <v/>
      </c>
    </row>
    <row r="4146" spans="1:14" x14ac:dyDescent="0.3">
      <c r="A4146" t="s">
        <v>12534</v>
      </c>
      <c r="B4146" t="s">
        <v>29</v>
      </c>
      <c r="C4146" t="s">
        <v>12535</v>
      </c>
      <c r="D4146" t="s">
        <v>12536</v>
      </c>
      <c r="E4146" t="s">
        <v>60</v>
      </c>
      <c r="F4146" s="7">
        <v>90.54</v>
      </c>
      <c r="G4146" t="s">
        <v>33</v>
      </c>
      <c r="H4146" t="s">
        <v>34</v>
      </c>
      <c r="I4146" t="s">
        <v>12407</v>
      </c>
      <c r="L4146" s="8">
        <v>0</v>
      </c>
      <c r="M4146" t="s">
        <v>36</v>
      </c>
      <c r="N4146" t="str">
        <f>IF(AND(PESQUISA!$B$3&lt;&gt;"",OR(PESQUISA!$B$4="TODAS",B4146=PESQUISA!$B$4),ISNUMBER(SEARCH(PESQUISA!$B$3,D4146))),ROW()-1,"")</f>
        <v/>
      </c>
    </row>
    <row r="4147" spans="1:14" x14ac:dyDescent="0.3">
      <c r="A4147" t="s">
        <v>12537</v>
      </c>
      <c r="B4147" t="s">
        <v>29</v>
      </c>
      <c r="C4147" t="s">
        <v>12538</v>
      </c>
      <c r="D4147" t="s">
        <v>12539</v>
      </c>
      <c r="E4147" t="s">
        <v>60</v>
      </c>
      <c r="F4147" s="7">
        <v>135.27000000000001</v>
      </c>
      <c r="G4147" t="s">
        <v>33</v>
      </c>
      <c r="H4147" t="s">
        <v>34</v>
      </c>
      <c r="I4147" t="s">
        <v>12407</v>
      </c>
      <c r="L4147" s="8">
        <v>0</v>
      </c>
      <c r="M4147" t="s">
        <v>36</v>
      </c>
      <c r="N4147" t="str">
        <f>IF(AND(PESQUISA!$B$3&lt;&gt;"",OR(PESQUISA!$B$4="TODAS",B4147=PESQUISA!$B$4),ISNUMBER(SEARCH(PESQUISA!$B$3,D4147))),ROW()-1,"")</f>
        <v/>
      </c>
    </row>
    <row r="4148" spans="1:14" x14ac:dyDescent="0.3">
      <c r="A4148" t="s">
        <v>12540</v>
      </c>
      <c r="B4148" t="s">
        <v>29</v>
      </c>
      <c r="C4148" t="s">
        <v>12541</v>
      </c>
      <c r="D4148" t="s">
        <v>12542</v>
      </c>
      <c r="E4148" t="s">
        <v>60</v>
      </c>
      <c r="F4148" s="7">
        <v>277.95999999999998</v>
      </c>
      <c r="G4148" t="s">
        <v>33</v>
      </c>
      <c r="H4148" t="s">
        <v>34</v>
      </c>
      <c r="I4148" t="s">
        <v>12407</v>
      </c>
      <c r="L4148" s="8">
        <v>0</v>
      </c>
      <c r="M4148" t="s">
        <v>36</v>
      </c>
      <c r="N4148" t="str">
        <f>IF(AND(PESQUISA!$B$3&lt;&gt;"",OR(PESQUISA!$B$4="TODAS",B4148=PESQUISA!$B$4),ISNUMBER(SEARCH(PESQUISA!$B$3,D4148))),ROW()-1,"")</f>
        <v/>
      </c>
    </row>
    <row r="4149" spans="1:14" x14ac:dyDescent="0.3">
      <c r="A4149" t="s">
        <v>12543</v>
      </c>
      <c r="B4149" t="s">
        <v>29</v>
      </c>
      <c r="C4149" t="s">
        <v>12544</v>
      </c>
      <c r="D4149" t="s">
        <v>12545</v>
      </c>
      <c r="E4149" t="s">
        <v>60</v>
      </c>
      <c r="F4149" s="7">
        <v>386.5</v>
      </c>
      <c r="G4149" t="s">
        <v>33</v>
      </c>
      <c r="H4149" t="s">
        <v>34</v>
      </c>
      <c r="I4149" t="s">
        <v>12407</v>
      </c>
      <c r="L4149" s="8">
        <v>0</v>
      </c>
      <c r="M4149" t="s">
        <v>36</v>
      </c>
      <c r="N4149" t="str">
        <f>IF(AND(PESQUISA!$B$3&lt;&gt;"",OR(PESQUISA!$B$4="TODAS",B4149=PESQUISA!$B$4),ISNUMBER(SEARCH(PESQUISA!$B$3,D4149))),ROW()-1,"")</f>
        <v/>
      </c>
    </row>
    <row r="4150" spans="1:14" x14ac:dyDescent="0.3">
      <c r="A4150" t="s">
        <v>12546</v>
      </c>
      <c r="B4150" t="s">
        <v>29</v>
      </c>
      <c r="C4150" t="s">
        <v>12547</v>
      </c>
      <c r="D4150" t="s">
        <v>12548</v>
      </c>
      <c r="E4150" t="s">
        <v>60</v>
      </c>
      <c r="F4150" s="7">
        <v>60.33</v>
      </c>
      <c r="G4150" t="s">
        <v>33</v>
      </c>
      <c r="H4150" t="s">
        <v>34</v>
      </c>
      <c r="I4150" t="s">
        <v>12407</v>
      </c>
      <c r="L4150" s="8">
        <v>0</v>
      </c>
      <c r="M4150" t="s">
        <v>36</v>
      </c>
      <c r="N4150" t="str">
        <f>IF(AND(PESQUISA!$B$3&lt;&gt;"",OR(PESQUISA!$B$4="TODAS",B4150=PESQUISA!$B$4),ISNUMBER(SEARCH(PESQUISA!$B$3,D4150))),ROW()-1,"")</f>
        <v/>
      </c>
    </row>
    <row r="4151" spans="1:14" x14ac:dyDescent="0.3">
      <c r="A4151" t="s">
        <v>12549</v>
      </c>
      <c r="B4151" t="s">
        <v>29</v>
      </c>
      <c r="C4151" t="s">
        <v>12550</v>
      </c>
      <c r="D4151" t="s">
        <v>12551</v>
      </c>
      <c r="E4151" t="s">
        <v>60</v>
      </c>
      <c r="F4151" s="7">
        <v>69.37</v>
      </c>
      <c r="G4151" t="s">
        <v>33</v>
      </c>
      <c r="H4151" t="s">
        <v>34</v>
      </c>
      <c r="I4151" t="s">
        <v>12407</v>
      </c>
      <c r="L4151" s="8">
        <v>0</v>
      </c>
      <c r="M4151" t="s">
        <v>36</v>
      </c>
      <c r="N4151" t="str">
        <f>IF(AND(PESQUISA!$B$3&lt;&gt;"",OR(PESQUISA!$B$4="TODAS",B4151=PESQUISA!$B$4),ISNUMBER(SEARCH(PESQUISA!$B$3,D4151))),ROW()-1,"")</f>
        <v/>
      </c>
    </row>
    <row r="4152" spans="1:14" x14ac:dyDescent="0.3">
      <c r="A4152" t="s">
        <v>12552</v>
      </c>
      <c r="B4152" t="s">
        <v>29</v>
      </c>
      <c r="C4152" t="s">
        <v>12553</v>
      </c>
      <c r="D4152" t="s">
        <v>12554</v>
      </c>
      <c r="E4152" t="s">
        <v>60</v>
      </c>
      <c r="F4152" s="7">
        <v>118.44</v>
      </c>
      <c r="G4152" t="s">
        <v>33</v>
      </c>
      <c r="H4152" t="s">
        <v>34</v>
      </c>
      <c r="I4152" t="s">
        <v>12407</v>
      </c>
      <c r="L4152" s="8">
        <v>0</v>
      </c>
      <c r="M4152" t="s">
        <v>36</v>
      </c>
      <c r="N4152" t="str">
        <f>IF(AND(PESQUISA!$B$3&lt;&gt;"",OR(PESQUISA!$B$4="TODAS",B4152=PESQUISA!$B$4),ISNUMBER(SEARCH(PESQUISA!$B$3,D4152))),ROW()-1,"")</f>
        <v/>
      </c>
    </row>
    <row r="4153" spans="1:14" x14ac:dyDescent="0.3">
      <c r="A4153" t="s">
        <v>12555</v>
      </c>
      <c r="B4153" t="s">
        <v>29</v>
      </c>
      <c r="C4153" t="s">
        <v>12556</v>
      </c>
      <c r="D4153" t="s">
        <v>12557</v>
      </c>
      <c r="E4153" t="s">
        <v>60</v>
      </c>
      <c r="F4153" s="7">
        <v>148.69</v>
      </c>
      <c r="G4153" t="s">
        <v>33</v>
      </c>
      <c r="H4153" t="s">
        <v>34</v>
      </c>
      <c r="I4153" t="s">
        <v>12407</v>
      </c>
      <c r="L4153" s="8">
        <v>0</v>
      </c>
      <c r="M4153" t="s">
        <v>36</v>
      </c>
      <c r="N4153" t="str">
        <f>IF(AND(PESQUISA!$B$3&lt;&gt;"",OR(PESQUISA!$B$4="TODAS",B4153=PESQUISA!$B$4),ISNUMBER(SEARCH(PESQUISA!$B$3,D4153))),ROW()-1,"")</f>
        <v/>
      </c>
    </row>
    <row r="4154" spans="1:14" x14ac:dyDescent="0.3">
      <c r="A4154" t="s">
        <v>12558</v>
      </c>
      <c r="B4154" t="s">
        <v>29</v>
      </c>
      <c r="C4154" t="s">
        <v>12559</v>
      </c>
      <c r="D4154" t="s">
        <v>12560</v>
      </c>
      <c r="E4154" t="s">
        <v>60</v>
      </c>
      <c r="F4154" s="7">
        <v>62.72</v>
      </c>
      <c r="G4154" t="s">
        <v>33</v>
      </c>
      <c r="H4154" t="s">
        <v>34</v>
      </c>
      <c r="I4154" t="s">
        <v>12407</v>
      </c>
      <c r="L4154" s="8">
        <v>0</v>
      </c>
      <c r="M4154" t="s">
        <v>36</v>
      </c>
      <c r="N4154" t="str">
        <f>IF(AND(PESQUISA!$B$3&lt;&gt;"",OR(PESQUISA!$B$4="TODAS",B4154=PESQUISA!$B$4),ISNUMBER(SEARCH(PESQUISA!$B$3,D4154))),ROW()-1,"")</f>
        <v/>
      </c>
    </row>
    <row r="4155" spans="1:14" x14ac:dyDescent="0.3">
      <c r="A4155" t="s">
        <v>12561</v>
      </c>
      <c r="B4155" t="s">
        <v>29</v>
      </c>
      <c r="C4155" t="s">
        <v>12562</v>
      </c>
      <c r="D4155" t="s">
        <v>12563</v>
      </c>
      <c r="E4155" t="s">
        <v>60</v>
      </c>
      <c r="F4155" s="7">
        <v>70.45</v>
      </c>
      <c r="G4155" t="s">
        <v>33</v>
      </c>
      <c r="H4155" t="s">
        <v>34</v>
      </c>
      <c r="I4155" t="s">
        <v>12407</v>
      </c>
      <c r="L4155" s="8">
        <v>0</v>
      </c>
      <c r="M4155" t="s">
        <v>36</v>
      </c>
      <c r="N4155" t="str">
        <f>IF(AND(PESQUISA!$B$3&lt;&gt;"",OR(PESQUISA!$B$4="TODAS",B4155=PESQUISA!$B$4),ISNUMBER(SEARCH(PESQUISA!$B$3,D4155))),ROW()-1,"")</f>
        <v/>
      </c>
    </row>
    <row r="4156" spans="1:14" x14ac:dyDescent="0.3">
      <c r="A4156" t="s">
        <v>12564</v>
      </c>
      <c r="B4156" t="s">
        <v>29</v>
      </c>
      <c r="C4156" t="s">
        <v>12565</v>
      </c>
      <c r="D4156" t="s">
        <v>12566</v>
      </c>
      <c r="E4156" t="s">
        <v>60</v>
      </c>
      <c r="F4156" s="7">
        <v>86.67</v>
      </c>
      <c r="G4156" t="s">
        <v>33</v>
      </c>
      <c r="H4156" t="s">
        <v>34</v>
      </c>
      <c r="I4156" t="s">
        <v>12407</v>
      </c>
      <c r="L4156" s="8">
        <v>0</v>
      </c>
      <c r="M4156" t="s">
        <v>36</v>
      </c>
      <c r="N4156" t="str">
        <f>IF(AND(PESQUISA!$B$3&lt;&gt;"",OR(PESQUISA!$B$4="TODAS",B4156=PESQUISA!$B$4),ISNUMBER(SEARCH(PESQUISA!$B$3,D4156))),ROW()-1,"")</f>
        <v/>
      </c>
    </row>
    <row r="4157" spans="1:14" x14ac:dyDescent="0.3">
      <c r="A4157" t="s">
        <v>12567</v>
      </c>
      <c r="B4157" t="s">
        <v>29</v>
      </c>
      <c r="C4157" t="s">
        <v>12568</v>
      </c>
      <c r="D4157" t="s">
        <v>12569</v>
      </c>
      <c r="E4157" t="s">
        <v>60</v>
      </c>
      <c r="F4157" s="7">
        <v>81.03</v>
      </c>
      <c r="G4157" t="s">
        <v>33</v>
      </c>
      <c r="H4157" t="s">
        <v>34</v>
      </c>
      <c r="I4157" t="s">
        <v>12407</v>
      </c>
      <c r="L4157" s="8">
        <v>0</v>
      </c>
      <c r="M4157" t="s">
        <v>36</v>
      </c>
      <c r="N4157" t="str">
        <f>IF(AND(PESQUISA!$B$3&lt;&gt;"",OR(PESQUISA!$B$4="TODAS",B4157=PESQUISA!$B$4),ISNUMBER(SEARCH(PESQUISA!$B$3,D4157))),ROW()-1,"")</f>
        <v/>
      </c>
    </row>
    <row r="4158" spans="1:14" x14ac:dyDescent="0.3">
      <c r="A4158" t="s">
        <v>12570</v>
      </c>
      <c r="B4158" t="s">
        <v>29</v>
      </c>
      <c r="C4158" t="s">
        <v>12571</v>
      </c>
      <c r="D4158" t="s">
        <v>12572</v>
      </c>
      <c r="E4158" t="s">
        <v>60</v>
      </c>
      <c r="F4158" s="7">
        <v>90.67</v>
      </c>
      <c r="G4158" t="s">
        <v>33</v>
      </c>
      <c r="H4158" t="s">
        <v>34</v>
      </c>
      <c r="I4158" t="s">
        <v>12407</v>
      </c>
      <c r="L4158" s="8">
        <v>0</v>
      </c>
      <c r="M4158" t="s">
        <v>36</v>
      </c>
      <c r="N4158" t="str">
        <f>IF(AND(PESQUISA!$B$3&lt;&gt;"",OR(PESQUISA!$B$4="TODAS",B4158=PESQUISA!$B$4),ISNUMBER(SEARCH(PESQUISA!$B$3,D4158))),ROW()-1,"")</f>
        <v/>
      </c>
    </row>
    <row r="4159" spans="1:14" x14ac:dyDescent="0.3">
      <c r="A4159" t="s">
        <v>12573</v>
      </c>
      <c r="B4159" t="s">
        <v>29</v>
      </c>
      <c r="C4159" t="s">
        <v>12574</v>
      </c>
      <c r="D4159" t="s">
        <v>12575</v>
      </c>
      <c r="E4159" t="s">
        <v>60</v>
      </c>
      <c r="F4159" s="7">
        <v>160.69999999999999</v>
      </c>
      <c r="G4159" t="s">
        <v>33</v>
      </c>
      <c r="H4159" t="s">
        <v>34</v>
      </c>
      <c r="I4159" t="s">
        <v>12407</v>
      </c>
      <c r="L4159" s="8">
        <v>0</v>
      </c>
      <c r="M4159" t="s">
        <v>36</v>
      </c>
      <c r="N4159" t="str">
        <f>IF(AND(PESQUISA!$B$3&lt;&gt;"",OR(PESQUISA!$B$4="TODAS",B4159=PESQUISA!$B$4),ISNUMBER(SEARCH(PESQUISA!$B$3,D4159))),ROW()-1,"")</f>
        <v/>
      </c>
    </row>
    <row r="4160" spans="1:14" x14ac:dyDescent="0.3">
      <c r="A4160" t="s">
        <v>12576</v>
      </c>
      <c r="B4160" t="s">
        <v>29</v>
      </c>
      <c r="C4160" t="s">
        <v>12577</v>
      </c>
      <c r="D4160" t="s">
        <v>12578</v>
      </c>
      <c r="E4160" t="s">
        <v>60</v>
      </c>
      <c r="F4160" s="7">
        <v>128.44999999999999</v>
      </c>
      <c r="G4160" t="s">
        <v>33</v>
      </c>
      <c r="H4160" t="s">
        <v>34</v>
      </c>
      <c r="I4160" t="s">
        <v>12407</v>
      </c>
      <c r="L4160" s="8">
        <v>0</v>
      </c>
      <c r="M4160" t="s">
        <v>36</v>
      </c>
      <c r="N4160" t="str">
        <f>IF(AND(PESQUISA!$B$3&lt;&gt;"",OR(PESQUISA!$B$4="TODAS",B4160=PESQUISA!$B$4),ISNUMBER(SEARCH(PESQUISA!$B$3,D4160))),ROW()-1,"")</f>
        <v/>
      </c>
    </row>
    <row r="4161" spans="1:14" x14ac:dyDescent="0.3">
      <c r="A4161" t="s">
        <v>12579</v>
      </c>
      <c r="B4161" t="s">
        <v>29</v>
      </c>
      <c r="C4161" t="s">
        <v>12580</v>
      </c>
      <c r="D4161" t="s">
        <v>12581</v>
      </c>
      <c r="E4161" t="s">
        <v>60</v>
      </c>
      <c r="F4161" s="7">
        <v>90.47</v>
      </c>
      <c r="G4161" t="s">
        <v>33</v>
      </c>
      <c r="H4161" t="s">
        <v>34</v>
      </c>
      <c r="I4161" t="s">
        <v>12407</v>
      </c>
      <c r="L4161" s="8">
        <v>0</v>
      </c>
      <c r="M4161" t="s">
        <v>36</v>
      </c>
      <c r="N4161" t="str">
        <f>IF(AND(PESQUISA!$B$3&lt;&gt;"",OR(PESQUISA!$B$4="TODAS",B4161=PESQUISA!$B$4),ISNUMBER(SEARCH(PESQUISA!$B$3,D4161))),ROW()-1,"")</f>
        <v/>
      </c>
    </row>
    <row r="4162" spans="1:14" x14ac:dyDescent="0.3">
      <c r="A4162" t="s">
        <v>12582</v>
      </c>
      <c r="B4162" t="s">
        <v>29</v>
      </c>
      <c r="C4162" t="s">
        <v>12583</v>
      </c>
      <c r="D4162" t="s">
        <v>12584</v>
      </c>
      <c r="E4162" t="s">
        <v>60</v>
      </c>
      <c r="F4162" s="7">
        <v>130.68</v>
      </c>
      <c r="G4162" t="s">
        <v>33</v>
      </c>
      <c r="H4162" t="s">
        <v>34</v>
      </c>
      <c r="I4162" t="s">
        <v>12407</v>
      </c>
      <c r="L4162" s="8">
        <v>0</v>
      </c>
      <c r="M4162" t="s">
        <v>36</v>
      </c>
      <c r="N4162" t="str">
        <f>IF(AND(PESQUISA!$B$3&lt;&gt;"",OR(PESQUISA!$B$4="TODAS",B4162=PESQUISA!$B$4),ISNUMBER(SEARCH(PESQUISA!$B$3,D4162))),ROW()-1,"")</f>
        <v/>
      </c>
    </row>
    <row r="4163" spans="1:14" x14ac:dyDescent="0.3">
      <c r="A4163" t="s">
        <v>12585</v>
      </c>
      <c r="B4163" t="s">
        <v>29</v>
      </c>
      <c r="C4163" t="s">
        <v>12586</v>
      </c>
      <c r="D4163" t="s">
        <v>12587</v>
      </c>
      <c r="E4163" t="s">
        <v>60</v>
      </c>
      <c r="F4163" s="7">
        <v>54.8</v>
      </c>
      <c r="G4163" t="s">
        <v>33</v>
      </c>
      <c r="H4163" t="s">
        <v>34</v>
      </c>
      <c r="I4163" t="s">
        <v>12407</v>
      </c>
      <c r="L4163" s="8">
        <v>0</v>
      </c>
      <c r="M4163" t="s">
        <v>36</v>
      </c>
      <c r="N4163" t="str">
        <f>IF(AND(PESQUISA!$B$3&lt;&gt;"",OR(PESQUISA!$B$4="TODAS",B4163=PESQUISA!$B$4),ISNUMBER(SEARCH(PESQUISA!$B$3,D4163))),ROW()-1,"")</f>
        <v/>
      </c>
    </row>
    <row r="4164" spans="1:14" x14ac:dyDescent="0.3">
      <c r="A4164" t="s">
        <v>12588</v>
      </c>
      <c r="B4164" t="s">
        <v>29</v>
      </c>
      <c r="C4164" t="s">
        <v>12589</v>
      </c>
      <c r="D4164" t="s">
        <v>12590</v>
      </c>
      <c r="E4164" t="s">
        <v>60</v>
      </c>
      <c r="F4164" s="7">
        <v>63.42</v>
      </c>
      <c r="G4164" t="s">
        <v>33</v>
      </c>
      <c r="H4164" t="s">
        <v>34</v>
      </c>
      <c r="I4164" t="s">
        <v>12407</v>
      </c>
      <c r="L4164" s="8">
        <v>0</v>
      </c>
      <c r="M4164" t="s">
        <v>36</v>
      </c>
      <c r="N4164" t="str">
        <f>IF(AND(PESQUISA!$B$3&lt;&gt;"",OR(PESQUISA!$B$4="TODAS",B4164=PESQUISA!$B$4),ISNUMBER(SEARCH(PESQUISA!$B$3,D4164))),ROW()-1,"")</f>
        <v/>
      </c>
    </row>
    <row r="4165" spans="1:14" x14ac:dyDescent="0.3">
      <c r="A4165" t="s">
        <v>12591</v>
      </c>
      <c r="B4165" t="s">
        <v>29</v>
      </c>
      <c r="C4165" t="s">
        <v>12592</v>
      </c>
      <c r="D4165" t="s">
        <v>12593</v>
      </c>
      <c r="E4165" t="s">
        <v>60</v>
      </c>
      <c r="F4165" s="7">
        <v>215.62</v>
      </c>
      <c r="G4165" t="s">
        <v>33</v>
      </c>
      <c r="H4165" t="s">
        <v>34</v>
      </c>
      <c r="I4165" t="s">
        <v>12594</v>
      </c>
      <c r="L4165" s="8">
        <v>9.3100000000000002E-2</v>
      </c>
      <c r="M4165" t="s">
        <v>36</v>
      </c>
      <c r="N4165" t="str">
        <f>IF(AND(PESQUISA!$B$3&lt;&gt;"",OR(PESQUISA!$B$4="TODAS",B4165=PESQUISA!$B$4),ISNUMBER(SEARCH(PESQUISA!$B$3,D4165))),ROW()-1,"")</f>
        <v/>
      </c>
    </row>
    <row r="4166" spans="1:14" x14ac:dyDescent="0.3">
      <c r="A4166" t="s">
        <v>12595</v>
      </c>
      <c r="B4166" t="s">
        <v>29</v>
      </c>
      <c r="C4166" t="s">
        <v>12596</v>
      </c>
      <c r="D4166" t="s">
        <v>12597</v>
      </c>
      <c r="E4166" t="s">
        <v>60</v>
      </c>
      <c r="F4166" s="7">
        <v>181.86</v>
      </c>
      <c r="G4166" t="s">
        <v>33</v>
      </c>
      <c r="H4166" t="s">
        <v>34</v>
      </c>
      <c r="I4166" t="s">
        <v>12594</v>
      </c>
      <c r="L4166" s="8">
        <v>9.9500000000000005E-2</v>
      </c>
      <c r="M4166" t="s">
        <v>36</v>
      </c>
      <c r="N4166" t="str">
        <f>IF(AND(PESQUISA!$B$3&lt;&gt;"",OR(PESQUISA!$B$4="TODAS",B4166=PESQUISA!$B$4),ISNUMBER(SEARCH(PESQUISA!$B$3,D4166))),ROW()-1,"")</f>
        <v/>
      </c>
    </row>
    <row r="4167" spans="1:14" x14ac:dyDescent="0.3">
      <c r="A4167" t="s">
        <v>12598</v>
      </c>
      <c r="B4167" t="s">
        <v>29</v>
      </c>
      <c r="C4167" t="s">
        <v>12599</v>
      </c>
      <c r="D4167" t="s">
        <v>12600</v>
      </c>
      <c r="E4167" t="s">
        <v>60</v>
      </c>
      <c r="F4167" s="7">
        <v>240.06</v>
      </c>
      <c r="G4167" t="s">
        <v>33</v>
      </c>
      <c r="H4167" t="s">
        <v>34</v>
      </c>
      <c r="I4167" t="s">
        <v>12594</v>
      </c>
      <c r="L4167" s="8">
        <v>0.10340000000000001</v>
      </c>
      <c r="M4167" t="s">
        <v>36</v>
      </c>
      <c r="N4167" t="str">
        <f>IF(AND(PESQUISA!$B$3&lt;&gt;"",OR(PESQUISA!$B$4="TODAS",B4167=PESQUISA!$B$4),ISNUMBER(SEARCH(PESQUISA!$B$3,D4167))),ROW()-1,"")</f>
        <v/>
      </c>
    </row>
    <row r="4168" spans="1:14" x14ac:dyDescent="0.3">
      <c r="A4168" t="s">
        <v>12601</v>
      </c>
      <c r="B4168" t="s">
        <v>29</v>
      </c>
      <c r="C4168" t="s">
        <v>12602</v>
      </c>
      <c r="D4168" t="s">
        <v>12603</v>
      </c>
      <c r="E4168" t="s">
        <v>60</v>
      </c>
      <c r="F4168" s="7">
        <v>201.52</v>
      </c>
      <c r="G4168" t="s">
        <v>33</v>
      </c>
      <c r="H4168" t="s">
        <v>34</v>
      </c>
      <c r="I4168" t="s">
        <v>12594</v>
      </c>
      <c r="L4168" s="8">
        <v>0.1084</v>
      </c>
      <c r="M4168" t="s">
        <v>36</v>
      </c>
      <c r="N4168" t="str">
        <f>IF(AND(PESQUISA!$B$3&lt;&gt;"",OR(PESQUISA!$B$4="TODAS",B4168=PESQUISA!$B$4),ISNUMBER(SEARCH(PESQUISA!$B$3,D4168))),ROW()-1,"")</f>
        <v/>
      </c>
    </row>
    <row r="4169" spans="1:14" x14ac:dyDescent="0.3">
      <c r="A4169" t="s">
        <v>12604</v>
      </c>
      <c r="B4169" t="s">
        <v>29</v>
      </c>
      <c r="C4169" t="s">
        <v>12605</v>
      </c>
      <c r="D4169" t="s">
        <v>12606</v>
      </c>
      <c r="E4169" t="s">
        <v>60</v>
      </c>
      <c r="F4169" s="7">
        <v>298.2</v>
      </c>
      <c r="G4169" t="s">
        <v>33</v>
      </c>
      <c r="H4169" t="s">
        <v>34</v>
      </c>
      <c r="I4169" t="s">
        <v>12594</v>
      </c>
      <c r="L4169" s="8">
        <v>0.1203</v>
      </c>
      <c r="M4169" t="s">
        <v>36</v>
      </c>
      <c r="N4169" t="str">
        <f>IF(AND(PESQUISA!$B$3&lt;&gt;"",OR(PESQUISA!$B$4="TODAS",B4169=PESQUISA!$B$4),ISNUMBER(SEARCH(PESQUISA!$B$3,D4169))),ROW()-1,"")</f>
        <v/>
      </c>
    </row>
    <row r="4170" spans="1:14" x14ac:dyDescent="0.3">
      <c r="A4170" t="s">
        <v>12607</v>
      </c>
      <c r="B4170" t="s">
        <v>29</v>
      </c>
      <c r="C4170" t="s">
        <v>12608</v>
      </c>
      <c r="D4170" t="s">
        <v>12609</v>
      </c>
      <c r="E4170" t="s">
        <v>60</v>
      </c>
      <c r="F4170" s="7">
        <v>249.95</v>
      </c>
      <c r="G4170" t="s">
        <v>33</v>
      </c>
      <c r="H4170" t="s">
        <v>34</v>
      </c>
      <c r="I4170" t="s">
        <v>12594</v>
      </c>
      <c r="L4170" s="8">
        <v>0.1235</v>
      </c>
      <c r="M4170" t="s">
        <v>36</v>
      </c>
      <c r="N4170" t="str">
        <f>IF(AND(PESQUISA!$B$3&lt;&gt;"",OR(PESQUISA!$B$4="TODAS",B4170=PESQUISA!$B$4),ISNUMBER(SEARCH(PESQUISA!$B$3,D4170))),ROW()-1,"")</f>
        <v/>
      </c>
    </row>
    <row r="4171" spans="1:14" x14ac:dyDescent="0.3">
      <c r="A4171" t="s">
        <v>12610</v>
      </c>
      <c r="B4171" t="s">
        <v>29</v>
      </c>
      <c r="C4171" t="s">
        <v>12611</v>
      </c>
      <c r="D4171" t="s">
        <v>12612</v>
      </c>
      <c r="E4171" t="s">
        <v>40</v>
      </c>
      <c r="F4171" s="7">
        <v>2310.1799999999998</v>
      </c>
      <c r="G4171" t="s">
        <v>33</v>
      </c>
      <c r="H4171" t="s">
        <v>34</v>
      </c>
      <c r="I4171" t="s">
        <v>12613</v>
      </c>
      <c r="L4171" s="8">
        <v>0.92110000000000003</v>
      </c>
      <c r="M4171" t="s">
        <v>36</v>
      </c>
      <c r="N4171" t="str">
        <f>IF(AND(PESQUISA!$B$3&lt;&gt;"",OR(PESQUISA!$B$4="TODAS",B4171=PESQUISA!$B$4),ISNUMBER(SEARCH(PESQUISA!$B$3,D4171))),ROW()-1,"")</f>
        <v/>
      </c>
    </row>
    <row r="4172" spans="1:14" x14ac:dyDescent="0.3">
      <c r="A4172" t="s">
        <v>12614</v>
      </c>
      <c r="B4172" t="s">
        <v>29</v>
      </c>
      <c r="C4172" t="s">
        <v>12615</v>
      </c>
      <c r="D4172" t="s">
        <v>12616</v>
      </c>
      <c r="E4172" t="s">
        <v>40</v>
      </c>
      <c r="F4172" s="7">
        <v>607.78</v>
      </c>
      <c r="G4172" t="s">
        <v>33</v>
      </c>
      <c r="H4172" t="s">
        <v>34</v>
      </c>
      <c r="I4172" t="s">
        <v>12613</v>
      </c>
      <c r="L4172" s="8">
        <v>0.70030000000000003</v>
      </c>
      <c r="M4172" t="s">
        <v>36</v>
      </c>
      <c r="N4172" t="str">
        <f>IF(AND(PESQUISA!$B$3&lt;&gt;"",OR(PESQUISA!$B$4="TODAS",B4172=PESQUISA!$B$4),ISNUMBER(SEARCH(PESQUISA!$B$3,D4172))),ROW()-1,"")</f>
        <v/>
      </c>
    </row>
    <row r="4173" spans="1:14" x14ac:dyDescent="0.3">
      <c r="A4173" t="s">
        <v>12617</v>
      </c>
      <c r="B4173" t="s">
        <v>29</v>
      </c>
      <c r="C4173" t="s">
        <v>12618</v>
      </c>
      <c r="D4173" t="s">
        <v>12619</v>
      </c>
      <c r="E4173" t="s">
        <v>60</v>
      </c>
      <c r="F4173" s="7">
        <v>93.22</v>
      </c>
      <c r="G4173" t="s">
        <v>33</v>
      </c>
      <c r="H4173" t="s">
        <v>34</v>
      </c>
      <c r="I4173" t="s">
        <v>12613</v>
      </c>
      <c r="L4173" s="8">
        <v>0.27279999999999999</v>
      </c>
      <c r="M4173" t="s">
        <v>36</v>
      </c>
      <c r="N4173" t="str">
        <f>IF(AND(PESQUISA!$B$3&lt;&gt;"",OR(PESQUISA!$B$4="TODAS",B4173=PESQUISA!$B$4),ISNUMBER(SEARCH(PESQUISA!$B$3,D4173))),ROW()-1,"")</f>
        <v/>
      </c>
    </row>
    <row r="4174" spans="1:14" x14ac:dyDescent="0.3">
      <c r="A4174" t="s">
        <v>12620</v>
      </c>
      <c r="B4174" t="s">
        <v>29</v>
      </c>
      <c r="C4174" t="s">
        <v>12621</v>
      </c>
      <c r="D4174" t="s">
        <v>12622</v>
      </c>
      <c r="E4174" t="s">
        <v>60</v>
      </c>
      <c r="F4174" s="7">
        <v>66.02</v>
      </c>
      <c r="G4174" t="s">
        <v>33</v>
      </c>
      <c r="H4174" t="s">
        <v>34</v>
      </c>
      <c r="I4174" t="s">
        <v>12613</v>
      </c>
      <c r="L4174" s="8">
        <v>0.13150000000000001</v>
      </c>
      <c r="M4174" t="s">
        <v>36</v>
      </c>
      <c r="N4174" t="str">
        <f>IF(AND(PESQUISA!$B$3&lt;&gt;"",OR(PESQUISA!$B$4="TODAS",B4174=PESQUISA!$B$4),ISNUMBER(SEARCH(PESQUISA!$B$3,D4174))),ROW()-1,"")</f>
        <v/>
      </c>
    </row>
    <row r="4175" spans="1:14" x14ac:dyDescent="0.3">
      <c r="A4175" t="s">
        <v>12623</v>
      </c>
      <c r="B4175" t="s">
        <v>29</v>
      </c>
      <c r="C4175" t="s">
        <v>12624</v>
      </c>
      <c r="D4175" t="s">
        <v>12625</v>
      </c>
      <c r="E4175" t="s">
        <v>60</v>
      </c>
      <c r="F4175" s="7">
        <v>51.3</v>
      </c>
      <c r="G4175" t="s">
        <v>33</v>
      </c>
      <c r="H4175" t="s">
        <v>34</v>
      </c>
      <c r="I4175" t="s">
        <v>12613</v>
      </c>
      <c r="L4175" s="8">
        <v>0.1938</v>
      </c>
      <c r="M4175" t="s">
        <v>36</v>
      </c>
      <c r="N4175" t="str">
        <f>IF(AND(PESQUISA!$B$3&lt;&gt;"",OR(PESQUISA!$B$4="TODAS",B4175=PESQUISA!$B$4),ISNUMBER(SEARCH(PESQUISA!$B$3,D4175))),ROW()-1,"")</f>
        <v/>
      </c>
    </row>
    <row r="4176" spans="1:14" x14ac:dyDescent="0.3">
      <c r="A4176" t="s">
        <v>12626</v>
      </c>
      <c r="B4176" t="s">
        <v>29</v>
      </c>
      <c r="C4176" t="s">
        <v>12627</v>
      </c>
      <c r="D4176" t="s">
        <v>12628</v>
      </c>
      <c r="E4176" t="s">
        <v>60</v>
      </c>
      <c r="F4176" s="7">
        <v>102.51</v>
      </c>
      <c r="G4176" t="s">
        <v>33</v>
      </c>
      <c r="H4176" t="s">
        <v>34</v>
      </c>
      <c r="I4176" t="s">
        <v>12613</v>
      </c>
      <c r="L4176" s="8">
        <v>0.28160000000000002</v>
      </c>
      <c r="M4176" t="s">
        <v>36</v>
      </c>
      <c r="N4176" t="str">
        <f>IF(AND(PESQUISA!$B$3&lt;&gt;"",OR(PESQUISA!$B$4="TODAS",B4176=PESQUISA!$B$4),ISNUMBER(SEARCH(PESQUISA!$B$3,D4176))),ROW()-1,"")</f>
        <v/>
      </c>
    </row>
    <row r="4177" spans="1:14" x14ac:dyDescent="0.3">
      <c r="A4177" t="s">
        <v>12629</v>
      </c>
      <c r="B4177" t="s">
        <v>29</v>
      </c>
      <c r="C4177" t="s">
        <v>12630</v>
      </c>
      <c r="D4177" t="s">
        <v>12631</v>
      </c>
      <c r="E4177" t="s">
        <v>60</v>
      </c>
      <c r="F4177" s="7">
        <v>72.36</v>
      </c>
      <c r="G4177" t="s">
        <v>33</v>
      </c>
      <c r="H4177" t="s">
        <v>34</v>
      </c>
      <c r="I4177" t="s">
        <v>12613</v>
      </c>
      <c r="L4177" s="8">
        <v>0.13850000000000001</v>
      </c>
      <c r="M4177" t="s">
        <v>36</v>
      </c>
      <c r="N4177" t="str">
        <f>IF(AND(PESQUISA!$B$3&lt;&gt;"",OR(PESQUISA!$B$4="TODAS",B4177=PESQUISA!$B$4),ISNUMBER(SEARCH(PESQUISA!$B$3,D4177))),ROW()-1,"")</f>
        <v/>
      </c>
    </row>
    <row r="4178" spans="1:14" x14ac:dyDescent="0.3">
      <c r="A4178" t="s">
        <v>12632</v>
      </c>
      <c r="B4178" t="s">
        <v>29</v>
      </c>
      <c r="C4178" t="s">
        <v>12633</v>
      </c>
      <c r="D4178" t="s">
        <v>12634</v>
      </c>
      <c r="E4178" t="s">
        <v>60</v>
      </c>
      <c r="F4178" s="7">
        <v>116.31</v>
      </c>
      <c r="G4178" t="s">
        <v>33</v>
      </c>
      <c r="H4178" t="s">
        <v>34</v>
      </c>
      <c r="I4178" t="s">
        <v>12613</v>
      </c>
      <c r="L4178" s="8">
        <v>0.29199999999999998</v>
      </c>
      <c r="M4178" t="s">
        <v>36</v>
      </c>
      <c r="N4178" t="str">
        <f>IF(AND(PESQUISA!$B$3&lt;&gt;"",OR(PESQUISA!$B$4="TODAS",B4178=PESQUISA!$B$4),ISNUMBER(SEARCH(PESQUISA!$B$3,D4178))),ROW()-1,"")</f>
        <v/>
      </c>
    </row>
    <row r="4179" spans="1:14" x14ac:dyDescent="0.3">
      <c r="A4179" t="s">
        <v>12635</v>
      </c>
      <c r="B4179" t="s">
        <v>29</v>
      </c>
      <c r="C4179" t="s">
        <v>12636</v>
      </c>
      <c r="D4179" t="s">
        <v>12637</v>
      </c>
      <c r="E4179" t="s">
        <v>60</v>
      </c>
      <c r="F4179" s="7">
        <v>81.760000000000005</v>
      </c>
      <c r="G4179" t="s">
        <v>33</v>
      </c>
      <c r="H4179" t="s">
        <v>34</v>
      </c>
      <c r="I4179" t="s">
        <v>12613</v>
      </c>
      <c r="L4179" s="8">
        <v>0.14699999999999999</v>
      </c>
      <c r="M4179" t="s">
        <v>36</v>
      </c>
      <c r="N4179" t="str">
        <f>IF(AND(PESQUISA!$B$3&lt;&gt;"",OR(PESQUISA!$B$4="TODAS",B4179=PESQUISA!$B$4),ISNUMBER(SEARCH(PESQUISA!$B$3,D4179))),ROW()-1,"")</f>
        <v/>
      </c>
    </row>
    <row r="4180" spans="1:14" x14ac:dyDescent="0.3">
      <c r="A4180" t="s">
        <v>12638</v>
      </c>
      <c r="B4180" t="s">
        <v>29</v>
      </c>
      <c r="C4180" t="s">
        <v>12639</v>
      </c>
      <c r="D4180" t="s">
        <v>12640</v>
      </c>
      <c r="E4180" t="s">
        <v>60</v>
      </c>
      <c r="F4180" s="7">
        <v>58.3</v>
      </c>
      <c r="G4180" t="s">
        <v>33</v>
      </c>
      <c r="H4180" t="s">
        <v>34</v>
      </c>
      <c r="I4180" t="s">
        <v>12613</v>
      </c>
      <c r="L4180" s="8">
        <v>0.21490000000000001</v>
      </c>
      <c r="M4180" t="s">
        <v>36</v>
      </c>
      <c r="N4180" t="str">
        <f>IF(AND(PESQUISA!$B$3&lt;&gt;"",OR(PESQUISA!$B$4="TODAS",B4180=PESQUISA!$B$4),ISNUMBER(SEARCH(PESQUISA!$B$3,D4180))),ROW()-1,"")</f>
        <v/>
      </c>
    </row>
    <row r="4181" spans="1:14" x14ac:dyDescent="0.3">
      <c r="A4181" t="s">
        <v>12641</v>
      </c>
      <c r="B4181" t="s">
        <v>29</v>
      </c>
      <c r="C4181" t="s">
        <v>12642</v>
      </c>
      <c r="D4181" t="s">
        <v>12643</v>
      </c>
      <c r="E4181" t="s">
        <v>60</v>
      </c>
      <c r="F4181" s="7">
        <v>80.2</v>
      </c>
      <c r="G4181" t="s">
        <v>33</v>
      </c>
      <c r="H4181" t="s">
        <v>34</v>
      </c>
      <c r="I4181" t="s">
        <v>12613</v>
      </c>
      <c r="L4181" s="8">
        <v>0.25719999999999998</v>
      </c>
      <c r="M4181" t="s">
        <v>36</v>
      </c>
      <c r="N4181" t="str">
        <f>IF(AND(PESQUISA!$B$3&lt;&gt;"",OR(PESQUISA!$B$4="TODAS",B4181=PESQUISA!$B$4),ISNUMBER(SEARCH(PESQUISA!$B$3,D4181))),ROW()-1,"")</f>
        <v/>
      </c>
    </row>
    <row r="4182" spans="1:14" x14ac:dyDescent="0.3">
      <c r="A4182" t="s">
        <v>12644</v>
      </c>
      <c r="B4182" t="s">
        <v>29</v>
      </c>
      <c r="C4182" t="s">
        <v>12645</v>
      </c>
      <c r="D4182" t="s">
        <v>12646</v>
      </c>
      <c r="E4182" t="s">
        <v>60</v>
      </c>
      <c r="F4182" s="7">
        <v>59.16</v>
      </c>
      <c r="G4182" t="s">
        <v>33</v>
      </c>
      <c r="H4182" t="s">
        <v>34</v>
      </c>
      <c r="I4182" t="s">
        <v>12613</v>
      </c>
      <c r="L4182" s="8">
        <v>0.1227</v>
      </c>
      <c r="M4182" t="s">
        <v>36</v>
      </c>
      <c r="N4182" t="str">
        <f>IF(AND(PESQUISA!$B$3&lt;&gt;"",OR(PESQUISA!$B$4="TODAS",B4182=PESQUISA!$B$4),ISNUMBER(SEARCH(PESQUISA!$B$3,D4182))),ROW()-1,"")</f>
        <v/>
      </c>
    </row>
    <row r="4183" spans="1:14" x14ac:dyDescent="0.3">
      <c r="A4183" t="s">
        <v>12647</v>
      </c>
      <c r="B4183" t="s">
        <v>29</v>
      </c>
      <c r="C4183" t="s">
        <v>12648</v>
      </c>
      <c r="D4183" t="s">
        <v>12649</v>
      </c>
      <c r="E4183" t="s">
        <v>60</v>
      </c>
      <c r="F4183" s="7">
        <v>46.93</v>
      </c>
      <c r="G4183" t="s">
        <v>33</v>
      </c>
      <c r="H4183" t="s">
        <v>34</v>
      </c>
      <c r="I4183" t="s">
        <v>12613</v>
      </c>
      <c r="L4183" s="8">
        <v>0.17710000000000001</v>
      </c>
      <c r="M4183" t="s">
        <v>36</v>
      </c>
      <c r="N4183" t="str">
        <f>IF(AND(PESQUISA!$B$3&lt;&gt;"",OR(PESQUISA!$B$4="TODAS",B4183=PESQUISA!$B$4),ISNUMBER(SEARCH(PESQUISA!$B$3,D4183))),ROW()-1,"")</f>
        <v/>
      </c>
    </row>
    <row r="4184" spans="1:14" x14ac:dyDescent="0.3">
      <c r="A4184" t="s">
        <v>12650</v>
      </c>
      <c r="B4184" t="s">
        <v>29</v>
      </c>
      <c r="C4184" t="s">
        <v>12651</v>
      </c>
      <c r="D4184" t="s">
        <v>12652</v>
      </c>
      <c r="E4184" t="s">
        <v>60</v>
      </c>
      <c r="F4184" s="7">
        <v>87.95</v>
      </c>
      <c r="G4184" t="s">
        <v>33</v>
      </c>
      <c r="H4184" t="s">
        <v>34</v>
      </c>
      <c r="I4184" t="s">
        <v>12613</v>
      </c>
      <c r="L4184" s="8">
        <v>0.26729999999999998</v>
      </c>
      <c r="M4184" t="s">
        <v>36</v>
      </c>
      <c r="N4184" t="str">
        <f>IF(AND(PESQUISA!$B$3&lt;&gt;"",OR(PESQUISA!$B$4="TODAS",B4184=PESQUISA!$B$4),ISNUMBER(SEARCH(PESQUISA!$B$3,D4184))),ROW()-1,"")</f>
        <v/>
      </c>
    </row>
    <row r="4185" spans="1:14" x14ac:dyDescent="0.3">
      <c r="A4185" t="s">
        <v>12653</v>
      </c>
      <c r="B4185" t="s">
        <v>29</v>
      </c>
      <c r="C4185" t="s">
        <v>12654</v>
      </c>
      <c r="D4185" t="s">
        <v>12655</v>
      </c>
      <c r="E4185" t="s">
        <v>60</v>
      </c>
      <c r="F4185" s="7">
        <v>64.45</v>
      </c>
      <c r="G4185" t="s">
        <v>33</v>
      </c>
      <c r="H4185" t="s">
        <v>34</v>
      </c>
      <c r="I4185" t="s">
        <v>12613</v>
      </c>
      <c r="L4185" s="8">
        <v>0.13020000000000001</v>
      </c>
      <c r="M4185" t="s">
        <v>36</v>
      </c>
      <c r="N4185" t="str">
        <f>IF(AND(PESQUISA!$B$3&lt;&gt;"",OR(PESQUISA!$B$4="TODAS",B4185=PESQUISA!$B$4),ISNUMBER(SEARCH(PESQUISA!$B$3,D4185))),ROW()-1,"")</f>
        <v/>
      </c>
    </row>
    <row r="4186" spans="1:14" x14ac:dyDescent="0.3">
      <c r="A4186" t="s">
        <v>12656</v>
      </c>
      <c r="B4186" t="s">
        <v>29</v>
      </c>
      <c r="C4186" t="s">
        <v>12657</v>
      </c>
      <c r="D4186" t="s">
        <v>12658</v>
      </c>
      <c r="E4186" t="s">
        <v>60</v>
      </c>
      <c r="F4186" s="7">
        <v>99.44</v>
      </c>
      <c r="G4186" t="s">
        <v>33</v>
      </c>
      <c r="H4186" t="s">
        <v>34</v>
      </c>
      <c r="I4186" t="s">
        <v>12613</v>
      </c>
      <c r="L4186" s="8">
        <v>0.27910000000000001</v>
      </c>
      <c r="M4186" t="s">
        <v>36</v>
      </c>
      <c r="N4186" t="str">
        <f>IF(AND(PESQUISA!$B$3&lt;&gt;"",OR(PESQUISA!$B$4="TODAS",B4186=PESQUISA!$B$4),ISNUMBER(SEARCH(PESQUISA!$B$3,D4186))),ROW()-1,"")</f>
        <v/>
      </c>
    </row>
    <row r="4187" spans="1:14" x14ac:dyDescent="0.3">
      <c r="A4187" t="s">
        <v>12659</v>
      </c>
      <c r="B4187" t="s">
        <v>29</v>
      </c>
      <c r="C4187" t="s">
        <v>12660</v>
      </c>
      <c r="D4187" t="s">
        <v>12661</v>
      </c>
      <c r="E4187" t="s">
        <v>60</v>
      </c>
      <c r="F4187" s="7">
        <v>72.290000000000006</v>
      </c>
      <c r="G4187" t="s">
        <v>33</v>
      </c>
      <c r="H4187" t="s">
        <v>34</v>
      </c>
      <c r="I4187" t="s">
        <v>12613</v>
      </c>
      <c r="L4187" s="8">
        <v>0.13900000000000001</v>
      </c>
      <c r="M4187" t="s">
        <v>36</v>
      </c>
      <c r="N4187" t="str">
        <f>IF(AND(PESQUISA!$B$3&lt;&gt;"",OR(PESQUISA!$B$4="TODAS",B4187=PESQUISA!$B$4),ISNUMBER(SEARCH(PESQUISA!$B$3,D4187))),ROW()-1,"")</f>
        <v/>
      </c>
    </row>
    <row r="4188" spans="1:14" x14ac:dyDescent="0.3">
      <c r="A4188" t="s">
        <v>12662</v>
      </c>
      <c r="B4188" t="s">
        <v>29</v>
      </c>
      <c r="C4188" t="s">
        <v>12663</v>
      </c>
      <c r="D4188" t="s">
        <v>12664</v>
      </c>
      <c r="E4188" t="s">
        <v>60</v>
      </c>
      <c r="F4188" s="7">
        <v>52.83</v>
      </c>
      <c r="G4188" t="s">
        <v>33</v>
      </c>
      <c r="H4188" t="s">
        <v>34</v>
      </c>
      <c r="I4188" t="s">
        <v>12613</v>
      </c>
      <c r="L4188" s="8">
        <v>0.19889999999999999</v>
      </c>
      <c r="M4188" t="s">
        <v>36</v>
      </c>
      <c r="N4188" t="str">
        <f>IF(AND(PESQUISA!$B$3&lt;&gt;"",OR(PESQUISA!$B$4="TODAS",B4188=PESQUISA!$B$4),ISNUMBER(SEARCH(PESQUISA!$B$3,D4188))),ROW()-1,"")</f>
        <v/>
      </c>
    </row>
    <row r="4189" spans="1:14" x14ac:dyDescent="0.3">
      <c r="A4189" t="s">
        <v>12665</v>
      </c>
      <c r="B4189" t="s">
        <v>29</v>
      </c>
      <c r="C4189" t="s">
        <v>12666</v>
      </c>
      <c r="D4189" t="s">
        <v>12667</v>
      </c>
      <c r="E4189" t="s">
        <v>60</v>
      </c>
      <c r="F4189" s="7">
        <v>114.95</v>
      </c>
      <c r="G4189" t="s">
        <v>33</v>
      </c>
      <c r="H4189" t="s">
        <v>34</v>
      </c>
      <c r="I4189" t="s">
        <v>12613</v>
      </c>
      <c r="L4189" s="8">
        <v>0.29070000000000001</v>
      </c>
      <c r="M4189" t="s">
        <v>36</v>
      </c>
      <c r="N4189" t="str">
        <f>IF(AND(PESQUISA!$B$3&lt;&gt;"",OR(PESQUISA!$B$4="TODAS",B4189=PESQUISA!$B$4),ISNUMBER(SEARCH(PESQUISA!$B$3,D4189))),ROW()-1,"")</f>
        <v/>
      </c>
    </row>
    <row r="4190" spans="1:14" x14ac:dyDescent="0.3">
      <c r="A4190" t="s">
        <v>12668</v>
      </c>
      <c r="B4190" t="s">
        <v>29</v>
      </c>
      <c r="C4190" t="s">
        <v>12669</v>
      </c>
      <c r="D4190" t="s">
        <v>12670</v>
      </c>
      <c r="E4190" t="s">
        <v>60</v>
      </c>
      <c r="F4190" s="7">
        <v>76.25</v>
      </c>
      <c r="G4190" t="s">
        <v>33</v>
      </c>
      <c r="H4190" t="s">
        <v>34</v>
      </c>
      <c r="I4190" t="s">
        <v>12613</v>
      </c>
      <c r="L4190" s="8">
        <v>0.1416</v>
      </c>
      <c r="M4190" t="s">
        <v>36</v>
      </c>
      <c r="N4190" t="str">
        <f>IF(AND(PESQUISA!$B$3&lt;&gt;"",OR(PESQUISA!$B$4="TODAS",B4190=PESQUISA!$B$4),ISNUMBER(SEARCH(PESQUISA!$B$3,D4190))),ROW()-1,"")</f>
        <v/>
      </c>
    </row>
    <row r="4191" spans="1:14" x14ac:dyDescent="0.3">
      <c r="A4191" t="s">
        <v>12671</v>
      </c>
      <c r="B4191" t="s">
        <v>29</v>
      </c>
      <c r="C4191" t="s">
        <v>12672</v>
      </c>
      <c r="D4191" t="s">
        <v>12673</v>
      </c>
      <c r="E4191" t="s">
        <v>60</v>
      </c>
      <c r="F4191" s="7">
        <v>57.8</v>
      </c>
      <c r="G4191" t="s">
        <v>33</v>
      </c>
      <c r="H4191" t="s">
        <v>34</v>
      </c>
      <c r="I4191" t="s">
        <v>12613</v>
      </c>
      <c r="L4191" s="8">
        <v>0.21310000000000001</v>
      </c>
      <c r="M4191" t="s">
        <v>36</v>
      </c>
      <c r="N4191" t="str">
        <f>IF(AND(PESQUISA!$B$3&lt;&gt;"",OR(PESQUISA!$B$4="TODAS",B4191=PESQUISA!$B$4),ISNUMBER(SEARCH(PESQUISA!$B$3,D4191))),ROW()-1,"")</f>
        <v/>
      </c>
    </row>
    <row r="4192" spans="1:14" x14ac:dyDescent="0.3">
      <c r="A4192" t="s">
        <v>12674</v>
      </c>
      <c r="B4192" t="s">
        <v>29</v>
      </c>
      <c r="C4192" t="s">
        <v>12675</v>
      </c>
      <c r="D4192" t="s">
        <v>12676</v>
      </c>
      <c r="E4192" t="s">
        <v>60</v>
      </c>
      <c r="F4192" s="7">
        <v>126.55</v>
      </c>
      <c r="G4192" t="s">
        <v>33</v>
      </c>
      <c r="H4192" t="s">
        <v>34</v>
      </c>
      <c r="I4192" t="s">
        <v>12613</v>
      </c>
      <c r="L4192" s="8">
        <v>0.29809999999999998</v>
      </c>
      <c r="M4192" t="s">
        <v>36</v>
      </c>
      <c r="N4192" t="str">
        <f>IF(AND(PESQUISA!$B$3&lt;&gt;"",OR(PESQUISA!$B$4="TODAS",B4192=PESQUISA!$B$4),ISNUMBER(SEARCH(PESQUISA!$B$3,D4192))),ROW()-1,"")</f>
        <v/>
      </c>
    </row>
    <row r="4193" spans="1:14" x14ac:dyDescent="0.3">
      <c r="A4193" t="s">
        <v>12677</v>
      </c>
      <c r="B4193" t="s">
        <v>29</v>
      </c>
      <c r="C4193" t="s">
        <v>12678</v>
      </c>
      <c r="D4193" t="s">
        <v>12679</v>
      </c>
      <c r="E4193" t="s">
        <v>60</v>
      </c>
      <c r="F4193" s="7">
        <v>84.16</v>
      </c>
      <c r="G4193" t="s">
        <v>33</v>
      </c>
      <c r="H4193" t="s">
        <v>34</v>
      </c>
      <c r="I4193" t="s">
        <v>12613</v>
      </c>
      <c r="L4193" s="8">
        <v>0.14829999999999999</v>
      </c>
      <c r="M4193" t="s">
        <v>36</v>
      </c>
      <c r="N4193" t="str">
        <f>IF(AND(PESQUISA!$B$3&lt;&gt;"",OR(PESQUISA!$B$4="TODAS",B4193=PESQUISA!$B$4),ISNUMBER(SEARCH(PESQUISA!$B$3,D4193))),ROW()-1,"")</f>
        <v/>
      </c>
    </row>
    <row r="4194" spans="1:14" x14ac:dyDescent="0.3">
      <c r="A4194" t="s">
        <v>12680</v>
      </c>
      <c r="B4194" t="s">
        <v>29</v>
      </c>
      <c r="C4194" t="s">
        <v>12681</v>
      </c>
      <c r="D4194" t="s">
        <v>12682</v>
      </c>
      <c r="E4194" t="s">
        <v>60</v>
      </c>
      <c r="F4194" s="7">
        <v>143.72999999999999</v>
      </c>
      <c r="G4194" t="s">
        <v>33</v>
      </c>
      <c r="H4194" t="s">
        <v>34</v>
      </c>
      <c r="I4194" t="s">
        <v>12613</v>
      </c>
      <c r="L4194" s="8">
        <v>0.30640000000000001</v>
      </c>
      <c r="M4194" t="s">
        <v>36</v>
      </c>
      <c r="N4194" t="str">
        <f>IF(AND(PESQUISA!$B$3&lt;&gt;"",OR(PESQUISA!$B$4="TODAS",B4194=PESQUISA!$B$4),ISNUMBER(SEARCH(PESQUISA!$B$3,D4194))),ROW()-1,"")</f>
        <v/>
      </c>
    </row>
    <row r="4195" spans="1:14" x14ac:dyDescent="0.3">
      <c r="A4195" t="s">
        <v>12683</v>
      </c>
      <c r="B4195" t="s">
        <v>29</v>
      </c>
      <c r="C4195" t="s">
        <v>12684</v>
      </c>
      <c r="D4195" t="s">
        <v>12685</v>
      </c>
      <c r="E4195" t="s">
        <v>60</v>
      </c>
      <c r="F4195" s="7">
        <v>95.86</v>
      </c>
      <c r="G4195" t="s">
        <v>33</v>
      </c>
      <c r="H4195" t="s">
        <v>34</v>
      </c>
      <c r="I4195" t="s">
        <v>12613</v>
      </c>
      <c r="L4195" s="8">
        <v>0.156</v>
      </c>
      <c r="M4195" t="s">
        <v>36</v>
      </c>
      <c r="N4195" t="str">
        <f>IF(AND(PESQUISA!$B$3&lt;&gt;"",OR(PESQUISA!$B$4="TODAS",B4195=PESQUISA!$B$4),ISNUMBER(SEARCH(PESQUISA!$B$3,D4195))),ROW()-1,"")</f>
        <v/>
      </c>
    </row>
    <row r="4196" spans="1:14" x14ac:dyDescent="0.3">
      <c r="A4196" t="s">
        <v>12686</v>
      </c>
      <c r="B4196" t="s">
        <v>29</v>
      </c>
      <c r="C4196" t="s">
        <v>12687</v>
      </c>
      <c r="D4196" t="s">
        <v>12688</v>
      </c>
      <c r="E4196" t="s">
        <v>60</v>
      </c>
      <c r="F4196" s="7">
        <v>66.47</v>
      </c>
      <c r="G4196" t="s">
        <v>33</v>
      </c>
      <c r="H4196" t="s">
        <v>34</v>
      </c>
      <c r="I4196" t="s">
        <v>12613</v>
      </c>
      <c r="L4196" s="8">
        <v>0.2339</v>
      </c>
      <c r="M4196" t="s">
        <v>36</v>
      </c>
      <c r="N4196" t="str">
        <f>IF(AND(PESQUISA!$B$3&lt;&gt;"",OR(PESQUISA!$B$4="TODAS",B4196=PESQUISA!$B$4),ISNUMBER(SEARCH(PESQUISA!$B$3,D4196))),ROW()-1,"")</f>
        <v/>
      </c>
    </row>
    <row r="4197" spans="1:14" x14ac:dyDescent="0.3">
      <c r="A4197" t="s">
        <v>12689</v>
      </c>
      <c r="B4197" t="s">
        <v>29</v>
      </c>
      <c r="C4197" t="s">
        <v>12690</v>
      </c>
      <c r="D4197" t="s">
        <v>12691</v>
      </c>
      <c r="E4197" t="s">
        <v>40</v>
      </c>
      <c r="F4197" s="7">
        <v>43.47</v>
      </c>
      <c r="G4197" t="s">
        <v>33</v>
      </c>
      <c r="H4197" t="s">
        <v>34</v>
      </c>
      <c r="I4197" t="s">
        <v>12613</v>
      </c>
      <c r="L4197" s="8">
        <v>4.0500000000000001E-2</v>
      </c>
      <c r="M4197" t="s">
        <v>36</v>
      </c>
      <c r="N4197" t="str">
        <f>IF(AND(PESQUISA!$B$3&lt;&gt;"",OR(PESQUISA!$B$4="TODAS",B4197=PESQUISA!$B$4),ISNUMBER(SEARCH(PESQUISA!$B$3,D4197))),ROW()-1,"")</f>
        <v/>
      </c>
    </row>
    <row r="4198" spans="1:14" x14ac:dyDescent="0.3">
      <c r="A4198" t="s">
        <v>12692</v>
      </c>
      <c r="B4198" t="s">
        <v>29</v>
      </c>
      <c r="C4198" t="s">
        <v>12693</v>
      </c>
      <c r="D4198" t="s">
        <v>12694</v>
      </c>
      <c r="E4198" t="s">
        <v>60</v>
      </c>
      <c r="G4198" t="s">
        <v>33</v>
      </c>
      <c r="H4198" t="s">
        <v>34</v>
      </c>
      <c r="I4198" t="s">
        <v>12613</v>
      </c>
      <c r="M4198" t="s">
        <v>53</v>
      </c>
      <c r="N4198" t="str">
        <f>IF(AND(PESQUISA!$B$3&lt;&gt;"",OR(PESQUISA!$B$4="TODAS",B4198=PESQUISA!$B$4),ISNUMBER(SEARCH(PESQUISA!$B$3,D4198))),ROW()-1,"")</f>
        <v/>
      </c>
    </row>
    <row r="4199" spans="1:14" x14ac:dyDescent="0.3">
      <c r="A4199" t="s">
        <v>12695</v>
      </c>
      <c r="B4199" t="s">
        <v>29</v>
      </c>
      <c r="C4199" t="s">
        <v>12696</v>
      </c>
      <c r="D4199" t="s">
        <v>12697</v>
      </c>
      <c r="E4199" t="s">
        <v>60</v>
      </c>
      <c r="G4199" t="s">
        <v>33</v>
      </c>
      <c r="H4199" t="s">
        <v>34</v>
      </c>
      <c r="I4199" t="s">
        <v>12613</v>
      </c>
      <c r="M4199" t="s">
        <v>53</v>
      </c>
      <c r="N4199" t="str">
        <f>IF(AND(PESQUISA!$B$3&lt;&gt;"",OR(PESQUISA!$B$4="TODAS",B4199=PESQUISA!$B$4),ISNUMBER(SEARCH(PESQUISA!$B$3,D4199))),ROW()-1,"")</f>
        <v/>
      </c>
    </row>
    <row r="4200" spans="1:14" x14ac:dyDescent="0.3">
      <c r="A4200" t="s">
        <v>12698</v>
      </c>
      <c r="B4200" t="s">
        <v>29</v>
      </c>
      <c r="C4200" t="s">
        <v>12699</v>
      </c>
      <c r="D4200" t="s">
        <v>12700</v>
      </c>
      <c r="E4200" t="s">
        <v>60</v>
      </c>
      <c r="G4200" t="s">
        <v>33</v>
      </c>
      <c r="H4200" t="s">
        <v>34</v>
      </c>
      <c r="I4200" t="s">
        <v>12613</v>
      </c>
      <c r="M4200" t="s">
        <v>53</v>
      </c>
      <c r="N4200" t="str">
        <f>IF(AND(PESQUISA!$B$3&lt;&gt;"",OR(PESQUISA!$B$4="TODAS",B4200=PESQUISA!$B$4),ISNUMBER(SEARCH(PESQUISA!$B$3,D4200))),ROW()-1,"")</f>
        <v/>
      </c>
    </row>
    <row r="4201" spans="1:14" x14ac:dyDescent="0.3">
      <c r="A4201" t="s">
        <v>12701</v>
      </c>
      <c r="B4201" t="s">
        <v>29</v>
      </c>
      <c r="C4201" t="s">
        <v>12702</v>
      </c>
      <c r="D4201" t="s">
        <v>12703</v>
      </c>
      <c r="E4201" t="s">
        <v>60</v>
      </c>
      <c r="G4201" t="s">
        <v>33</v>
      </c>
      <c r="H4201" t="s">
        <v>34</v>
      </c>
      <c r="I4201" t="s">
        <v>12613</v>
      </c>
      <c r="M4201" t="s">
        <v>53</v>
      </c>
      <c r="N4201" t="str">
        <f>IF(AND(PESQUISA!$B$3&lt;&gt;"",OR(PESQUISA!$B$4="TODAS",B4201=PESQUISA!$B$4),ISNUMBER(SEARCH(PESQUISA!$B$3,D4201))),ROW()-1,"")</f>
        <v/>
      </c>
    </row>
    <row r="4202" spans="1:14" x14ac:dyDescent="0.3">
      <c r="A4202" t="s">
        <v>12704</v>
      </c>
      <c r="B4202" t="s">
        <v>29</v>
      </c>
      <c r="C4202" t="s">
        <v>12705</v>
      </c>
      <c r="D4202" t="s">
        <v>12706</v>
      </c>
      <c r="E4202" t="s">
        <v>60</v>
      </c>
      <c r="G4202" t="s">
        <v>33</v>
      </c>
      <c r="H4202" t="s">
        <v>34</v>
      </c>
      <c r="I4202" t="s">
        <v>12613</v>
      </c>
      <c r="M4202" t="s">
        <v>53</v>
      </c>
      <c r="N4202" t="str">
        <f>IF(AND(PESQUISA!$B$3&lt;&gt;"",OR(PESQUISA!$B$4="TODAS",B4202=PESQUISA!$B$4),ISNUMBER(SEARCH(PESQUISA!$B$3,D4202))),ROW()-1,"")</f>
        <v/>
      </c>
    </row>
    <row r="4203" spans="1:14" x14ac:dyDescent="0.3">
      <c r="A4203" t="s">
        <v>12707</v>
      </c>
      <c r="B4203" t="s">
        <v>29</v>
      </c>
      <c r="C4203" t="s">
        <v>12708</v>
      </c>
      <c r="D4203" t="s">
        <v>12709</v>
      </c>
      <c r="E4203" t="s">
        <v>60</v>
      </c>
      <c r="G4203" t="s">
        <v>33</v>
      </c>
      <c r="H4203" t="s">
        <v>34</v>
      </c>
      <c r="I4203" t="s">
        <v>12613</v>
      </c>
      <c r="M4203" t="s">
        <v>53</v>
      </c>
      <c r="N4203" t="str">
        <f>IF(AND(PESQUISA!$B$3&lt;&gt;"",OR(PESQUISA!$B$4="TODAS",B4203=PESQUISA!$B$4),ISNUMBER(SEARCH(PESQUISA!$B$3,D4203))),ROW()-1,"")</f>
        <v/>
      </c>
    </row>
    <row r="4204" spans="1:14" x14ac:dyDescent="0.3">
      <c r="A4204" t="s">
        <v>12710</v>
      </c>
      <c r="B4204" t="s">
        <v>29</v>
      </c>
      <c r="C4204" t="s">
        <v>12711</v>
      </c>
      <c r="D4204" t="s">
        <v>12712</v>
      </c>
      <c r="E4204" t="s">
        <v>60</v>
      </c>
      <c r="G4204" t="s">
        <v>33</v>
      </c>
      <c r="H4204" t="s">
        <v>34</v>
      </c>
      <c r="I4204" t="s">
        <v>12613</v>
      </c>
      <c r="M4204" t="s">
        <v>53</v>
      </c>
      <c r="N4204" t="str">
        <f>IF(AND(PESQUISA!$B$3&lt;&gt;"",OR(PESQUISA!$B$4="TODAS",B4204=PESQUISA!$B$4),ISNUMBER(SEARCH(PESQUISA!$B$3,D4204))),ROW()-1,"")</f>
        <v/>
      </c>
    </row>
    <row r="4205" spans="1:14" x14ac:dyDescent="0.3">
      <c r="A4205" t="s">
        <v>12713</v>
      </c>
      <c r="B4205" t="s">
        <v>29</v>
      </c>
      <c r="C4205" t="s">
        <v>12714</v>
      </c>
      <c r="D4205" t="s">
        <v>12715</v>
      </c>
      <c r="E4205" t="s">
        <v>60</v>
      </c>
      <c r="G4205" t="s">
        <v>33</v>
      </c>
      <c r="H4205" t="s">
        <v>34</v>
      </c>
      <c r="I4205" t="s">
        <v>12613</v>
      </c>
      <c r="M4205" t="s">
        <v>53</v>
      </c>
      <c r="N4205" t="str">
        <f>IF(AND(PESQUISA!$B$3&lt;&gt;"",OR(PESQUISA!$B$4="TODAS",B4205=PESQUISA!$B$4),ISNUMBER(SEARCH(PESQUISA!$B$3,D4205))),ROW()-1,"")</f>
        <v/>
      </c>
    </row>
    <row r="4206" spans="1:14" x14ac:dyDescent="0.3">
      <c r="A4206" t="s">
        <v>12716</v>
      </c>
      <c r="B4206" t="s">
        <v>29</v>
      </c>
      <c r="C4206" t="s">
        <v>12717</v>
      </c>
      <c r="D4206" t="s">
        <v>12718</v>
      </c>
      <c r="E4206" t="s">
        <v>60</v>
      </c>
      <c r="G4206" t="s">
        <v>33</v>
      </c>
      <c r="H4206" t="s">
        <v>34</v>
      </c>
      <c r="I4206" t="s">
        <v>12613</v>
      </c>
      <c r="M4206" t="s">
        <v>53</v>
      </c>
      <c r="N4206" t="str">
        <f>IF(AND(PESQUISA!$B$3&lt;&gt;"",OR(PESQUISA!$B$4="TODAS",B4206=PESQUISA!$B$4),ISNUMBER(SEARCH(PESQUISA!$B$3,D4206))),ROW()-1,"")</f>
        <v/>
      </c>
    </row>
    <row r="4207" spans="1:14" x14ac:dyDescent="0.3">
      <c r="A4207" t="s">
        <v>12719</v>
      </c>
      <c r="B4207" t="s">
        <v>29</v>
      </c>
      <c r="C4207" t="s">
        <v>12720</v>
      </c>
      <c r="D4207" t="s">
        <v>12721</v>
      </c>
      <c r="E4207" t="s">
        <v>60</v>
      </c>
      <c r="G4207" t="s">
        <v>33</v>
      </c>
      <c r="H4207" t="s">
        <v>34</v>
      </c>
      <c r="I4207" t="s">
        <v>12613</v>
      </c>
      <c r="M4207" t="s">
        <v>53</v>
      </c>
      <c r="N4207" t="str">
        <f>IF(AND(PESQUISA!$B$3&lt;&gt;"",OR(PESQUISA!$B$4="TODAS",B4207=PESQUISA!$B$4),ISNUMBER(SEARCH(PESQUISA!$B$3,D4207))),ROW()-1,"")</f>
        <v/>
      </c>
    </row>
    <row r="4208" spans="1:14" x14ac:dyDescent="0.3">
      <c r="A4208" t="s">
        <v>12722</v>
      </c>
      <c r="B4208" t="s">
        <v>29</v>
      </c>
      <c r="C4208" t="s">
        <v>12723</v>
      </c>
      <c r="D4208" t="s">
        <v>12724</v>
      </c>
      <c r="E4208" t="s">
        <v>60</v>
      </c>
      <c r="G4208" t="s">
        <v>33</v>
      </c>
      <c r="H4208" t="s">
        <v>34</v>
      </c>
      <c r="I4208" t="s">
        <v>12613</v>
      </c>
      <c r="M4208" t="s">
        <v>53</v>
      </c>
      <c r="N4208" t="str">
        <f>IF(AND(PESQUISA!$B$3&lt;&gt;"",OR(PESQUISA!$B$4="TODAS",B4208=PESQUISA!$B$4),ISNUMBER(SEARCH(PESQUISA!$B$3,D4208))),ROW()-1,"")</f>
        <v/>
      </c>
    </row>
    <row r="4209" spans="1:14" x14ac:dyDescent="0.3">
      <c r="A4209" t="s">
        <v>12725</v>
      </c>
      <c r="B4209" t="s">
        <v>29</v>
      </c>
      <c r="C4209" t="s">
        <v>12726</v>
      </c>
      <c r="D4209" t="s">
        <v>12727</v>
      </c>
      <c r="E4209" t="s">
        <v>60</v>
      </c>
      <c r="G4209" t="s">
        <v>33</v>
      </c>
      <c r="H4209" t="s">
        <v>34</v>
      </c>
      <c r="I4209" t="s">
        <v>12613</v>
      </c>
      <c r="M4209" t="s">
        <v>53</v>
      </c>
      <c r="N4209" t="str">
        <f>IF(AND(PESQUISA!$B$3&lt;&gt;"",OR(PESQUISA!$B$4="TODAS",B4209=PESQUISA!$B$4),ISNUMBER(SEARCH(PESQUISA!$B$3,D4209))),ROW()-1,"")</f>
        <v/>
      </c>
    </row>
    <row r="4210" spans="1:14" x14ac:dyDescent="0.3">
      <c r="A4210" t="s">
        <v>12728</v>
      </c>
      <c r="B4210" t="s">
        <v>29</v>
      </c>
      <c r="C4210" t="s">
        <v>12729</v>
      </c>
      <c r="D4210" t="s">
        <v>12730</v>
      </c>
      <c r="E4210" t="s">
        <v>60</v>
      </c>
      <c r="G4210" t="s">
        <v>33</v>
      </c>
      <c r="H4210" t="s">
        <v>34</v>
      </c>
      <c r="I4210" t="s">
        <v>12613</v>
      </c>
      <c r="M4210" t="s">
        <v>53</v>
      </c>
      <c r="N4210" t="str">
        <f>IF(AND(PESQUISA!$B$3&lt;&gt;"",OR(PESQUISA!$B$4="TODAS",B4210=PESQUISA!$B$4),ISNUMBER(SEARCH(PESQUISA!$B$3,D4210))),ROW()-1,"")</f>
        <v/>
      </c>
    </row>
    <row r="4211" spans="1:14" x14ac:dyDescent="0.3">
      <c r="A4211" t="s">
        <v>12731</v>
      </c>
      <c r="B4211" t="s">
        <v>29</v>
      </c>
      <c r="C4211" t="s">
        <v>12732</v>
      </c>
      <c r="D4211" t="s">
        <v>12733</v>
      </c>
      <c r="E4211" t="s">
        <v>60</v>
      </c>
      <c r="G4211" t="s">
        <v>33</v>
      </c>
      <c r="H4211" t="s">
        <v>34</v>
      </c>
      <c r="I4211" t="s">
        <v>12613</v>
      </c>
      <c r="M4211" t="s">
        <v>53</v>
      </c>
      <c r="N4211" t="str">
        <f>IF(AND(PESQUISA!$B$3&lt;&gt;"",OR(PESQUISA!$B$4="TODAS",B4211=PESQUISA!$B$4),ISNUMBER(SEARCH(PESQUISA!$B$3,D4211))),ROW()-1,"")</f>
        <v/>
      </c>
    </row>
    <row r="4212" spans="1:14" x14ac:dyDescent="0.3">
      <c r="A4212" t="s">
        <v>12734</v>
      </c>
      <c r="B4212" t="s">
        <v>29</v>
      </c>
      <c r="C4212" t="s">
        <v>12735</v>
      </c>
      <c r="D4212" t="s">
        <v>12736</v>
      </c>
      <c r="E4212" t="s">
        <v>60</v>
      </c>
      <c r="G4212" t="s">
        <v>33</v>
      </c>
      <c r="H4212" t="s">
        <v>34</v>
      </c>
      <c r="I4212" t="s">
        <v>12613</v>
      </c>
      <c r="M4212" t="s">
        <v>53</v>
      </c>
      <c r="N4212" t="str">
        <f>IF(AND(PESQUISA!$B$3&lt;&gt;"",OR(PESQUISA!$B$4="TODAS",B4212=PESQUISA!$B$4),ISNUMBER(SEARCH(PESQUISA!$B$3,D4212))),ROW()-1,"")</f>
        <v/>
      </c>
    </row>
    <row r="4213" spans="1:14" x14ac:dyDescent="0.3">
      <c r="A4213" t="s">
        <v>12737</v>
      </c>
      <c r="B4213" t="s">
        <v>29</v>
      </c>
      <c r="C4213" t="s">
        <v>12738</v>
      </c>
      <c r="D4213" t="s">
        <v>12739</v>
      </c>
      <c r="E4213" t="s">
        <v>60</v>
      </c>
      <c r="G4213" t="s">
        <v>33</v>
      </c>
      <c r="H4213" t="s">
        <v>34</v>
      </c>
      <c r="I4213" t="s">
        <v>12613</v>
      </c>
      <c r="M4213" t="s">
        <v>53</v>
      </c>
      <c r="N4213" t="str">
        <f>IF(AND(PESQUISA!$B$3&lt;&gt;"",OR(PESQUISA!$B$4="TODAS",B4213=PESQUISA!$B$4),ISNUMBER(SEARCH(PESQUISA!$B$3,D4213))),ROW()-1,"")</f>
        <v/>
      </c>
    </row>
    <row r="4214" spans="1:14" x14ac:dyDescent="0.3">
      <c r="A4214" t="s">
        <v>12740</v>
      </c>
      <c r="B4214" t="s">
        <v>29</v>
      </c>
      <c r="C4214" t="s">
        <v>12741</v>
      </c>
      <c r="D4214" t="s">
        <v>12742</v>
      </c>
      <c r="E4214" t="s">
        <v>60</v>
      </c>
      <c r="G4214" t="s">
        <v>33</v>
      </c>
      <c r="H4214" t="s">
        <v>34</v>
      </c>
      <c r="I4214" t="s">
        <v>12613</v>
      </c>
      <c r="M4214" t="s">
        <v>53</v>
      </c>
      <c r="N4214" t="str">
        <f>IF(AND(PESQUISA!$B$3&lt;&gt;"",OR(PESQUISA!$B$4="TODAS",B4214=PESQUISA!$B$4),ISNUMBER(SEARCH(PESQUISA!$B$3,D4214))),ROW()-1,"")</f>
        <v/>
      </c>
    </row>
    <row r="4215" spans="1:14" x14ac:dyDescent="0.3">
      <c r="A4215" t="s">
        <v>12743</v>
      </c>
      <c r="B4215" t="s">
        <v>29</v>
      </c>
      <c r="C4215" t="s">
        <v>12744</v>
      </c>
      <c r="D4215" t="s">
        <v>12745</v>
      </c>
      <c r="E4215" t="s">
        <v>60</v>
      </c>
      <c r="G4215" t="s">
        <v>33</v>
      </c>
      <c r="H4215" t="s">
        <v>34</v>
      </c>
      <c r="I4215" t="s">
        <v>12613</v>
      </c>
      <c r="M4215" t="s">
        <v>53</v>
      </c>
      <c r="N4215" t="str">
        <f>IF(AND(PESQUISA!$B$3&lt;&gt;"",OR(PESQUISA!$B$4="TODAS",B4215=PESQUISA!$B$4),ISNUMBER(SEARCH(PESQUISA!$B$3,D4215))),ROW()-1,"")</f>
        <v/>
      </c>
    </row>
    <row r="4216" spans="1:14" x14ac:dyDescent="0.3">
      <c r="A4216" t="s">
        <v>12746</v>
      </c>
      <c r="B4216" t="s">
        <v>29</v>
      </c>
      <c r="C4216" t="s">
        <v>12747</v>
      </c>
      <c r="D4216" t="s">
        <v>12748</v>
      </c>
      <c r="E4216" t="s">
        <v>60</v>
      </c>
      <c r="G4216" t="s">
        <v>33</v>
      </c>
      <c r="H4216" t="s">
        <v>34</v>
      </c>
      <c r="I4216" t="s">
        <v>12613</v>
      </c>
      <c r="M4216" t="s">
        <v>53</v>
      </c>
      <c r="N4216" t="str">
        <f>IF(AND(PESQUISA!$B$3&lt;&gt;"",OR(PESQUISA!$B$4="TODAS",B4216=PESQUISA!$B$4),ISNUMBER(SEARCH(PESQUISA!$B$3,D4216))),ROW()-1,"")</f>
        <v/>
      </c>
    </row>
    <row r="4217" spans="1:14" x14ac:dyDescent="0.3">
      <c r="A4217" t="s">
        <v>12749</v>
      </c>
      <c r="B4217" t="s">
        <v>29</v>
      </c>
      <c r="C4217" t="s">
        <v>12750</v>
      </c>
      <c r="D4217" t="s">
        <v>12751</v>
      </c>
      <c r="E4217" t="s">
        <v>60</v>
      </c>
      <c r="G4217" t="s">
        <v>33</v>
      </c>
      <c r="H4217" t="s">
        <v>34</v>
      </c>
      <c r="I4217" t="s">
        <v>12613</v>
      </c>
      <c r="M4217" t="s">
        <v>53</v>
      </c>
      <c r="N4217" t="str">
        <f>IF(AND(PESQUISA!$B$3&lt;&gt;"",OR(PESQUISA!$B$4="TODAS",B4217=PESQUISA!$B$4),ISNUMBER(SEARCH(PESQUISA!$B$3,D4217))),ROW()-1,"")</f>
        <v/>
      </c>
    </row>
    <row r="4218" spans="1:14" x14ac:dyDescent="0.3">
      <c r="A4218" t="s">
        <v>12752</v>
      </c>
      <c r="B4218" t="s">
        <v>29</v>
      </c>
      <c r="C4218" t="s">
        <v>12753</v>
      </c>
      <c r="D4218" t="s">
        <v>12754</v>
      </c>
      <c r="E4218" t="s">
        <v>60</v>
      </c>
      <c r="G4218" t="s">
        <v>33</v>
      </c>
      <c r="H4218" t="s">
        <v>34</v>
      </c>
      <c r="I4218" t="s">
        <v>12613</v>
      </c>
      <c r="M4218" t="s">
        <v>53</v>
      </c>
      <c r="N4218" t="str">
        <f>IF(AND(PESQUISA!$B$3&lt;&gt;"",OR(PESQUISA!$B$4="TODAS",B4218=PESQUISA!$B$4),ISNUMBER(SEARCH(PESQUISA!$B$3,D4218))),ROW()-1,"")</f>
        <v/>
      </c>
    </row>
    <row r="4219" spans="1:14" x14ac:dyDescent="0.3">
      <c r="A4219" t="s">
        <v>12755</v>
      </c>
      <c r="B4219" t="s">
        <v>29</v>
      </c>
      <c r="C4219" t="s">
        <v>12756</v>
      </c>
      <c r="D4219" t="s">
        <v>12757</v>
      </c>
      <c r="E4219" t="s">
        <v>60</v>
      </c>
      <c r="G4219" t="s">
        <v>33</v>
      </c>
      <c r="H4219" t="s">
        <v>34</v>
      </c>
      <c r="I4219" t="s">
        <v>12613</v>
      </c>
      <c r="M4219" t="s">
        <v>53</v>
      </c>
      <c r="N4219" t="str">
        <f>IF(AND(PESQUISA!$B$3&lt;&gt;"",OR(PESQUISA!$B$4="TODAS",B4219=PESQUISA!$B$4),ISNUMBER(SEARCH(PESQUISA!$B$3,D4219))),ROW()-1,"")</f>
        <v/>
      </c>
    </row>
    <row r="4220" spans="1:14" x14ac:dyDescent="0.3">
      <c r="A4220" t="s">
        <v>12758</v>
      </c>
      <c r="B4220" t="s">
        <v>29</v>
      </c>
      <c r="C4220" t="s">
        <v>12759</v>
      </c>
      <c r="D4220" t="s">
        <v>12760</v>
      </c>
      <c r="E4220" t="s">
        <v>60</v>
      </c>
      <c r="G4220" t="s">
        <v>33</v>
      </c>
      <c r="H4220" t="s">
        <v>34</v>
      </c>
      <c r="I4220" t="s">
        <v>12613</v>
      </c>
      <c r="M4220" t="s">
        <v>53</v>
      </c>
      <c r="N4220" t="str">
        <f>IF(AND(PESQUISA!$B$3&lt;&gt;"",OR(PESQUISA!$B$4="TODAS",B4220=PESQUISA!$B$4),ISNUMBER(SEARCH(PESQUISA!$B$3,D4220))),ROW()-1,"")</f>
        <v/>
      </c>
    </row>
    <row r="4221" spans="1:14" x14ac:dyDescent="0.3">
      <c r="A4221" t="s">
        <v>12761</v>
      </c>
      <c r="B4221" t="s">
        <v>29</v>
      </c>
      <c r="C4221" t="s">
        <v>12762</v>
      </c>
      <c r="D4221" t="s">
        <v>12763</v>
      </c>
      <c r="E4221" t="s">
        <v>60</v>
      </c>
      <c r="G4221" t="s">
        <v>33</v>
      </c>
      <c r="H4221" t="s">
        <v>34</v>
      </c>
      <c r="I4221" t="s">
        <v>12613</v>
      </c>
      <c r="M4221" t="s">
        <v>53</v>
      </c>
      <c r="N4221" t="str">
        <f>IF(AND(PESQUISA!$B$3&lt;&gt;"",OR(PESQUISA!$B$4="TODAS",B4221=PESQUISA!$B$4),ISNUMBER(SEARCH(PESQUISA!$B$3,D4221))),ROW()-1,"")</f>
        <v/>
      </c>
    </row>
    <row r="4222" spans="1:14" x14ac:dyDescent="0.3">
      <c r="A4222" t="s">
        <v>12764</v>
      </c>
      <c r="B4222" t="s">
        <v>29</v>
      </c>
      <c r="C4222" t="s">
        <v>12765</v>
      </c>
      <c r="D4222" t="s">
        <v>12766</v>
      </c>
      <c r="E4222" t="s">
        <v>40</v>
      </c>
      <c r="F4222" s="7">
        <v>26.23</v>
      </c>
      <c r="G4222" t="s">
        <v>33</v>
      </c>
      <c r="H4222" t="s">
        <v>34</v>
      </c>
      <c r="I4222" t="s">
        <v>12613</v>
      </c>
      <c r="L4222" s="8">
        <v>0</v>
      </c>
      <c r="M4222" t="s">
        <v>36</v>
      </c>
      <c r="N4222" t="str">
        <f>IF(AND(PESQUISA!$B$3&lt;&gt;"",OR(PESQUISA!$B$4="TODAS",B4222=PESQUISA!$B$4),ISNUMBER(SEARCH(PESQUISA!$B$3,D4222))),ROW()-1,"")</f>
        <v/>
      </c>
    </row>
    <row r="4223" spans="1:14" x14ac:dyDescent="0.3">
      <c r="A4223" t="s">
        <v>12767</v>
      </c>
      <c r="B4223" t="s">
        <v>29</v>
      </c>
      <c r="C4223" t="s">
        <v>12768</v>
      </c>
      <c r="D4223" t="s">
        <v>12769</v>
      </c>
      <c r="E4223" t="s">
        <v>60</v>
      </c>
      <c r="F4223" s="7">
        <v>133.56</v>
      </c>
      <c r="G4223" t="s">
        <v>33</v>
      </c>
      <c r="H4223" t="s">
        <v>34</v>
      </c>
      <c r="I4223" t="s">
        <v>12613</v>
      </c>
      <c r="L4223" s="8">
        <v>2.9399999999999999E-2</v>
      </c>
      <c r="M4223" t="s">
        <v>36</v>
      </c>
      <c r="N4223" t="str">
        <f>IF(AND(PESQUISA!$B$3&lt;&gt;"",OR(PESQUISA!$B$4="TODAS",B4223=PESQUISA!$B$4),ISNUMBER(SEARCH(PESQUISA!$B$3,D4223))),ROW()-1,"")</f>
        <v/>
      </c>
    </row>
    <row r="4224" spans="1:14" x14ac:dyDescent="0.3">
      <c r="A4224" t="s">
        <v>12770</v>
      </c>
      <c r="B4224" t="s">
        <v>29</v>
      </c>
      <c r="C4224" t="s">
        <v>12771</v>
      </c>
      <c r="D4224" t="s">
        <v>12772</v>
      </c>
      <c r="E4224" t="s">
        <v>60</v>
      </c>
      <c r="G4224" t="s">
        <v>33</v>
      </c>
      <c r="H4224" t="s">
        <v>34</v>
      </c>
      <c r="I4224" t="s">
        <v>12773</v>
      </c>
      <c r="M4224" t="s">
        <v>53</v>
      </c>
      <c r="N4224" t="str">
        <f>IF(AND(PESQUISA!$B$3&lt;&gt;"",OR(PESQUISA!$B$4="TODAS",B4224=PESQUISA!$B$4),ISNUMBER(SEARCH(PESQUISA!$B$3,D4224))),ROW()-1,"")</f>
        <v/>
      </c>
    </row>
    <row r="4225" spans="1:14" x14ac:dyDescent="0.3">
      <c r="A4225" t="s">
        <v>12774</v>
      </c>
      <c r="B4225" t="s">
        <v>29</v>
      </c>
      <c r="C4225" t="s">
        <v>12775</v>
      </c>
      <c r="D4225" t="s">
        <v>12776</v>
      </c>
      <c r="E4225" t="s">
        <v>60</v>
      </c>
      <c r="G4225" t="s">
        <v>33</v>
      </c>
      <c r="H4225" t="s">
        <v>34</v>
      </c>
      <c r="I4225" t="s">
        <v>12773</v>
      </c>
      <c r="M4225" t="s">
        <v>53</v>
      </c>
      <c r="N4225" t="str">
        <f>IF(AND(PESQUISA!$B$3&lt;&gt;"",OR(PESQUISA!$B$4="TODAS",B4225=PESQUISA!$B$4),ISNUMBER(SEARCH(PESQUISA!$B$3,D4225))),ROW()-1,"")</f>
        <v/>
      </c>
    </row>
    <row r="4226" spans="1:14" x14ac:dyDescent="0.3">
      <c r="A4226" t="s">
        <v>12777</v>
      </c>
      <c r="B4226" t="s">
        <v>29</v>
      </c>
      <c r="C4226" t="s">
        <v>12778</v>
      </c>
      <c r="D4226" t="s">
        <v>12779</v>
      </c>
      <c r="E4226" t="s">
        <v>32</v>
      </c>
      <c r="G4226" t="s">
        <v>33</v>
      </c>
      <c r="H4226" t="s">
        <v>34</v>
      </c>
      <c r="I4226" t="s">
        <v>12773</v>
      </c>
      <c r="M4226" t="s">
        <v>53</v>
      </c>
      <c r="N4226" t="str">
        <f>IF(AND(PESQUISA!$B$3&lt;&gt;"",OR(PESQUISA!$B$4="TODAS",B4226=PESQUISA!$B$4),ISNUMBER(SEARCH(PESQUISA!$B$3,D4226))),ROW()-1,"")</f>
        <v/>
      </c>
    </row>
    <row r="4227" spans="1:14" x14ac:dyDescent="0.3">
      <c r="A4227" t="s">
        <v>12780</v>
      </c>
      <c r="B4227" t="s">
        <v>29</v>
      </c>
      <c r="C4227" t="s">
        <v>12781</v>
      </c>
      <c r="D4227" t="s">
        <v>12782</v>
      </c>
      <c r="E4227" t="s">
        <v>32</v>
      </c>
      <c r="G4227" t="s">
        <v>33</v>
      </c>
      <c r="H4227" t="s">
        <v>34</v>
      </c>
      <c r="I4227" t="s">
        <v>12773</v>
      </c>
      <c r="M4227" t="s">
        <v>53</v>
      </c>
      <c r="N4227" t="str">
        <f>IF(AND(PESQUISA!$B$3&lt;&gt;"",OR(PESQUISA!$B$4="TODAS",B4227=PESQUISA!$B$4),ISNUMBER(SEARCH(PESQUISA!$B$3,D4227))),ROW()-1,"")</f>
        <v/>
      </c>
    </row>
    <row r="4228" spans="1:14" x14ac:dyDescent="0.3">
      <c r="A4228" t="s">
        <v>12783</v>
      </c>
      <c r="B4228" t="s">
        <v>29</v>
      </c>
      <c r="C4228" t="s">
        <v>12784</v>
      </c>
      <c r="D4228" t="s">
        <v>12785</v>
      </c>
      <c r="E4228" t="s">
        <v>32</v>
      </c>
      <c r="G4228" t="s">
        <v>33</v>
      </c>
      <c r="H4228" t="s">
        <v>34</v>
      </c>
      <c r="I4228" t="s">
        <v>12773</v>
      </c>
      <c r="M4228" t="s">
        <v>53</v>
      </c>
      <c r="N4228" t="str">
        <f>IF(AND(PESQUISA!$B$3&lt;&gt;"",OR(PESQUISA!$B$4="TODAS",B4228=PESQUISA!$B$4),ISNUMBER(SEARCH(PESQUISA!$B$3,D4228))),ROW()-1,"")</f>
        <v/>
      </c>
    </row>
    <row r="4229" spans="1:14" x14ac:dyDescent="0.3">
      <c r="A4229" t="s">
        <v>12786</v>
      </c>
      <c r="B4229" t="s">
        <v>29</v>
      </c>
      <c r="C4229" t="s">
        <v>12787</v>
      </c>
      <c r="D4229" t="s">
        <v>12788</v>
      </c>
      <c r="E4229" t="s">
        <v>32</v>
      </c>
      <c r="G4229" t="s">
        <v>33</v>
      </c>
      <c r="H4229" t="s">
        <v>34</v>
      </c>
      <c r="I4229" t="s">
        <v>12773</v>
      </c>
      <c r="M4229" t="s">
        <v>53</v>
      </c>
      <c r="N4229" t="str">
        <f>IF(AND(PESQUISA!$B$3&lt;&gt;"",OR(PESQUISA!$B$4="TODAS",B4229=PESQUISA!$B$4),ISNUMBER(SEARCH(PESQUISA!$B$3,D4229))),ROW()-1,"")</f>
        <v/>
      </c>
    </row>
    <row r="4230" spans="1:14" x14ac:dyDescent="0.3">
      <c r="A4230" t="s">
        <v>12789</v>
      </c>
      <c r="B4230" t="s">
        <v>29</v>
      </c>
      <c r="C4230" t="s">
        <v>12790</v>
      </c>
      <c r="D4230" t="s">
        <v>12791</v>
      </c>
      <c r="E4230" t="s">
        <v>60</v>
      </c>
      <c r="F4230" s="7">
        <v>3.29</v>
      </c>
      <c r="G4230" t="s">
        <v>33</v>
      </c>
      <c r="H4230" t="s">
        <v>34</v>
      </c>
      <c r="I4230" t="s">
        <v>12792</v>
      </c>
      <c r="L4230" s="8">
        <v>0</v>
      </c>
      <c r="M4230" t="s">
        <v>36</v>
      </c>
      <c r="N4230" t="str">
        <f>IF(AND(PESQUISA!$B$3&lt;&gt;"",OR(PESQUISA!$B$4="TODAS",B4230=PESQUISA!$B$4),ISNUMBER(SEARCH(PESQUISA!$B$3,D4230))),ROW()-1,"")</f>
        <v/>
      </c>
    </row>
    <row r="4231" spans="1:14" x14ac:dyDescent="0.3">
      <c r="A4231" t="s">
        <v>12793</v>
      </c>
      <c r="B4231" t="s">
        <v>29</v>
      </c>
      <c r="C4231" t="s">
        <v>12794</v>
      </c>
      <c r="D4231" t="s">
        <v>12795</v>
      </c>
      <c r="E4231" t="s">
        <v>60</v>
      </c>
      <c r="F4231" s="7">
        <v>28.17</v>
      </c>
      <c r="G4231" t="s">
        <v>33</v>
      </c>
      <c r="H4231" t="s">
        <v>34</v>
      </c>
      <c r="I4231" t="s">
        <v>12792</v>
      </c>
      <c r="L4231" s="8">
        <v>0</v>
      </c>
      <c r="M4231" t="s">
        <v>36</v>
      </c>
      <c r="N4231" t="str">
        <f>IF(AND(PESQUISA!$B$3&lt;&gt;"",OR(PESQUISA!$B$4="TODAS",B4231=PESQUISA!$B$4),ISNUMBER(SEARCH(PESQUISA!$B$3,D4231))),ROW()-1,"")</f>
        <v/>
      </c>
    </row>
    <row r="4232" spans="1:14" x14ac:dyDescent="0.3">
      <c r="A4232" t="s">
        <v>12796</v>
      </c>
      <c r="B4232" t="s">
        <v>29</v>
      </c>
      <c r="C4232" t="s">
        <v>12797</v>
      </c>
      <c r="D4232" t="s">
        <v>12798</v>
      </c>
      <c r="E4232" t="s">
        <v>60</v>
      </c>
      <c r="F4232" s="7">
        <v>47.18</v>
      </c>
      <c r="G4232" t="s">
        <v>33</v>
      </c>
      <c r="H4232" t="s">
        <v>34</v>
      </c>
      <c r="I4232" t="s">
        <v>12792</v>
      </c>
      <c r="L4232" s="8">
        <v>0</v>
      </c>
      <c r="M4232" t="s">
        <v>36</v>
      </c>
      <c r="N4232" t="str">
        <f>IF(AND(PESQUISA!$B$3&lt;&gt;"",OR(PESQUISA!$B$4="TODAS",B4232=PESQUISA!$B$4),ISNUMBER(SEARCH(PESQUISA!$B$3,D4232))),ROW()-1,"")</f>
        <v/>
      </c>
    </row>
    <row r="4233" spans="1:14" x14ac:dyDescent="0.3">
      <c r="A4233" t="s">
        <v>12799</v>
      </c>
      <c r="B4233" t="s">
        <v>29</v>
      </c>
      <c r="C4233" t="s">
        <v>12800</v>
      </c>
      <c r="D4233" t="s">
        <v>12801</v>
      </c>
      <c r="E4233" t="s">
        <v>60</v>
      </c>
      <c r="F4233" s="7">
        <v>11.27</v>
      </c>
      <c r="G4233" t="s">
        <v>33</v>
      </c>
      <c r="H4233" t="s">
        <v>34</v>
      </c>
      <c r="I4233" t="s">
        <v>12792</v>
      </c>
      <c r="L4233" s="8">
        <v>0</v>
      </c>
      <c r="M4233" t="s">
        <v>36</v>
      </c>
      <c r="N4233" t="str">
        <f>IF(AND(PESQUISA!$B$3&lt;&gt;"",OR(PESQUISA!$B$4="TODAS",B4233=PESQUISA!$B$4),ISNUMBER(SEARCH(PESQUISA!$B$3,D4233))),ROW()-1,"")</f>
        <v/>
      </c>
    </row>
    <row r="4234" spans="1:14" x14ac:dyDescent="0.3">
      <c r="A4234" t="s">
        <v>12802</v>
      </c>
      <c r="B4234" t="s">
        <v>29</v>
      </c>
      <c r="C4234" t="s">
        <v>12803</v>
      </c>
      <c r="D4234" t="s">
        <v>12804</v>
      </c>
      <c r="E4234" t="s">
        <v>32</v>
      </c>
      <c r="F4234" s="7">
        <v>64.48</v>
      </c>
      <c r="G4234" t="s">
        <v>33</v>
      </c>
      <c r="H4234" t="s">
        <v>34</v>
      </c>
      <c r="I4234" t="s">
        <v>12792</v>
      </c>
      <c r="L4234" s="8">
        <v>0</v>
      </c>
      <c r="M4234" t="s">
        <v>36</v>
      </c>
      <c r="N4234" t="str">
        <f>IF(AND(PESQUISA!$B$3&lt;&gt;"",OR(PESQUISA!$B$4="TODAS",B4234=PESQUISA!$B$4),ISNUMBER(SEARCH(PESQUISA!$B$3,D4234))),ROW()-1,"")</f>
        <v/>
      </c>
    </row>
    <row r="4235" spans="1:14" x14ac:dyDescent="0.3">
      <c r="A4235" t="s">
        <v>12805</v>
      </c>
      <c r="B4235" t="s">
        <v>29</v>
      </c>
      <c r="C4235" t="s">
        <v>12806</v>
      </c>
      <c r="D4235" t="s">
        <v>12807</v>
      </c>
      <c r="E4235" t="s">
        <v>32</v>
      </c>
      <c r="F4235" s="7">
        <v>74.930000000000007</v>
      </c>
      <c r="G4235" t="s">
        <v>33</v>
      </c>
      <c r="H4235" t="s">
        <v>34</v>
      </c>
      <c r="I4235" t="s">
        <v>12792</v>
      </c>
      <c r="L4235" s="8">
        <v>0</v>
      </c>
      <c r="M4235" t="s">
        <v>36</v>
      </c>
      <c r="N4235" t="str">
        <f>IF(AND(PESQUISA!$B$3&lt;&gt;"",OR(PESQUISA!$B$4="TODAS",B4235=PESQUISA!$B$4),ISNUMBER(SEARCH(PESQUISA!$B$3,D4235))),ROW()-1,"")</f>
        <v/>
      </c>
    </row>
    <row r="4236" spans="1:14" x14ac:dyDescent="0.3">
      <c r="A4236" t="s">
        <v>12808</v>
      </c>
      <c r="B4236" t="s">
        <v>29</v>
      </c>
      <c r="C4236" t="s">
        <v>12809</v>
      </c>
      <c r="D4236" t="s">
        <v>12810</v>
      </c>
      <c r="E4236" t="s">
        <v>32</v>
      </c>
      <c r="F4236" s="7">
        <v>75.61</v>
      </c>
      <c r="G4236" t="s">
        <v>33</v>
      </c>
      <c r="H4236" t="s">
        <v>34</v>
      </c>
      <c r="I4236" t="s">
        <v>12792</v>
      </c>
      <c r="L4236" s="8">
        <v>0</v>
      </c>
      <c r="M4236" t="s">
        <v>36</v>
      </c>
      <c r="N4236" t="str">
        <f>IF(AND(PESQUISA!$B$3&lt;&gt;"",OR(PESQUISA!$B$4="TODAS",B4236=PESQUISA!$B$4),ISNUMBER(SEARCH(PESQUISA!$B$3,D4236))),ROW()-1,"")</f>
        <v/>
      </c>
    </row>
    <row r="4237" spans="1:14" x14ac:dyDescent="0.3">
      <c r="A4237" t="s">
        <v>12811</v>
      </c>
      <c r="B4237" t="s">
        <v>29</v>
      </c>
      <c r="C4237" t="s">
        <v>12812</v>
      </c>
      <c r="D4237" t="s">
        <v>12813</v>
      </c>
      <c r="E4237" t="s">
        <v>32</v>
      </c>
      <c r="F4237" s="7">
        <v>121.89</v>
      </c>
      <c r="G4237" t="s">
        <v>33</v>
      </c>
      <c r="H4237" t="s">
        <v>34</v>
      </c>
      <c r="I4237" t="s">
        <v>12792</v>
      </c>
      <c r="L4237" s="8">
        <v>0.68959999999999999</v>
      </c>
      <c r="M4237" t="s">
        <v>36</v>
      </c>
      <c r="N4237" t="str">
        <f>IF(AND(PESQUISA!$B$3&lt;&gt;"",OR(PESQUISA!$B$4="TODAS",B4237=PESQUISA!$B$4),ISNUMBER(SEARCH(PESQUISA!$B$3,D4237))),ROW()-1,"")</f>
        <v/>
      </c>
    </row>
    <row r="4238" spans="1:14" x14ac:dyDescent="0.3">
      <c r="A4238" t="s">
        <v>12814</v>
      </c>
      <c r="B4238" t="s">
        <v>29</v>
      </c>
      <c r="C4238" t="s">
        <v>12815</v>
      </c>
      <c r="D4238" t="s">
        <v>12816</v>
      </c>
      <c r="E4238" t="s">
        <v>32</v>
      </c>
      <c r="F4238" s="7">
        <v>211.71</v>
      </c>
      <c r="G4238" t="s">
        <v>33</v>
      </c>
      <c r="H4238" t="s">
        <v>34</v>
      </c>
      <c r="I4238" t="s">
        <v>12792</v>
      </c>
      <c r="L4238" s="8">
        <v>0</v>
      </c>
      <c r="M4238" t="s">
        <v>36</v>
      </c>
      <c r="N4238" t="str">
        <f>IF(AND(PESQUISA!$B$3&lt;&gt;"",OR(PESQUISA!$B$4="TODAS",B4238=PESQUISA!$B$4),ISNUMBER(SEARCH(PESQUISA!$B$3,D4238))),ROW()-1,"")</f>
        <v/>
      </c>
    </row>
    <row r="4239" spans="1:14" x14ac:dyDescent="0.3">
      <c r="A4239" t="s">
        <v>12817</v>
      </c>
      <c r="B4239" t="s">
        <v>29</v>
      </c>
      <c r="C4239" t="s">
        <v>12818</v>
      </c>
      <c r="D4239" t="s">
        <v>12819</v>
      </c>
      <c r="E4239" t="s">
        <v>32</v>
      </c>
      <c r="F4239" s="7">
        <v>170.03</v>
      </c>
      <c r="G4239" t="s">
        <v>33</v>
      </c>
      <c r="H4239" t="s">
        <v>34</v>
      </c>
      <c r="I4239" t="s">
        <v>12792</v>
      </c>
      <c r="L4239" s="8">
        <v>0</v>
      </c>
      <c r="M4239" t="s">
        <v>36</v>
      </c>
      <c r="N4239" t="str">
        <f>IF(AND(PESQUISA!$B$3&lt;&gt;"",OR(PESQUISA!$B$4="TODAS",B4239=PESQUISA!$B$4),ISNUMBER(SEARCH(PESQUISA!$B$3,D4239))),ROW()-1,"")</f>
        <v/>
      </c>
    </row>
    <row r="4240" spans="1:14" x14ac:dyDescent="0.3">
      <c r="A4240" t="s">
        <v>12820</v>
      </c>
      <c r="B4240" t="s">
        <v>29</v>
      </c>
      <c r="C4240" t="s">
        <v>12821</v>
      </c>
      <c r="D4240" t="s">
        <v>12822</v>
      </c>
      <c r="E4240" t="s">
        <v>32</v>
      </c>
      <c r="F4240" s="7">
        <v>50.69</v>
      </c>
      <c r="G4240" t="s">
        <v>33</v>
      </c>
      <c r="H4240" t="s">
        <v>34</v>
      </c>
      <c r="I4240" t="s">
        <v>12792</v>
      </c>
      <c r="L4240" s="8">
        <v>0</v>
      </c>
      <c r="M4240" t="s">
        <v>36</v>
      </c>
      <c r="N4240" t="str">
        <f>IF(AND(PESQUISA!$B$3&lt;&gt;"",OR(PESQUISA!$B$4="TODAS",B4240=PESQUISA!$B$4),ISNUMBER(SEARCH(PESQUISA!$B$3,D4240))),ROW()-1,"")</f>
        <v/>
      </c>
    </row>
    <row r="4241" spans="1:14" x14ac:dyDescent="0.3">
      <c r="A4241" t="s">
        <v>12823</v>
      </c>
      <c r="B4241" t="s">
        <v>29</v>
      </c>
      <c r="C4241" t="s">
        <v>12824</v>
      </c>
      <c r="D4241" t="s">
        <v>12825</v>
      </c>
      <c r="E4241" t="s">
        <v>32</v>
      </c>
      <c r="F4241" s="7">
        <v>56.27</v>
      </c>
      <c r="G4241" t="s">
        <v>33</v>
      </c>
      <c r="H4241" t="s">
        <v>34</v>
      </c>
      <c r="I4241" t="s">
        <v>12792</v>
      </c>
      <c r="L4241" s="8">
        <v>0</v>
      </c>
      <c r="M4241" t="s">
        <v>36</v>
      </c>
      <c r="N4241" t="str">
        <f>IF(AND(PESQUISA!$B$3&lt;&gt;"",OR(PESQUISA!$B$4="TODAS",B4241=PESQUISA!$B$4),ISNUMBER(SEARCH(PESQUISA!$B$3,D4241))),ROW()-1,"")</f>
        <v/>
      </c>
    </row>
    <row r="4242" spans="1:14" x14ac:dyDescent="0.3">
      <c r="A4242" t="s">
        <v>12826</v>
      </c>
      <c r="B4242" t="s">
        <v>29</v>
      </c>
      <c r="C4242" t="s">
        <v>12827</v>
      </c>
      <c r="D4242" t="s">
        <v>12828</v>
      </c>
      <c r="E4242" t="s">
        <v>32</v>
      </c>
      <c r="F4242" s="7">
        <v>61.58</v>
      </c>
      <c r="G4242" t="s">
        <v>33</v>
      </c>
      <c r="H4242" t="s">
        <v>34</v>
      </c>
      <c r="I4242" t="s">
        <v>12792</v>
      </c>
      <c r="L4242" s="8">
        <v>0</v>
      </c>
      <c r="M4242" t="s">
        <v>36</v>
      </c>
      <c r="N4242" t="str">
        <f>IF(AND(PESQUISA!$B$3&lt;&gt;"",OR(PESQUISA!$B$4="TODAS",B4242=PESQUISA!$B$4),ISNUMBER(SEARCH(PESQUISA!$B$3,D4242))),ROW()-1,"")</f>
        <v/>
      </c>
    </row>
    <row r="4243" spans="1:14" x14ac:dyDescent="0.3">
      <c r="A4243" t="s">
        <v>12829</v>
      </c>
      <c r="B4243" t="s">
        <v>29</v>
      </c>
      <c r="C4243" t="s">
        <v>12830</v>
      </c>
      <c r="D4243" t="s">
        <v>12831</v>
      </c>
      <c r="E4243" t="s">
        <v>32</v>
      </c>
      <c r="F4243" s="7">
        <v>59.42</v>
      </c>
      <c r="G4243" t="s">
        <v>33</v>
      </c>
      <c r="H4243" t="s">
        <v>34</v>
      </c>
      <c r="I4243" t="s">
        <v>12792</v>
      </c>
      <c r="L4243" s="8">
        <v>0</v>
      </c>
      <c r="M4243" t="s">
        <v>36</v>
      </c>
      <c r="N4243" t="str">
        <f>IF(AND(PESQUISA!$B$3&lt;&gt;"",OR(PESQUISA!$B$4="TODAS",B4243=PESQUISA!$B$4),ISNUMBER(SEARCH(PESQUISA!$B$3,D4243))),ROW()-1,"")</f>
        <v/>
      </c>
    </row>
    <row r="4244" spans="1:14" x14ac:dyDescent="0.3">
      <c r="A4244" t="s">
        <v>12832</v>
      </c>
      <c r="B4244" t="s">
        <v>29</v>
      </c>
      <c r="C4244" t="s">
        <v>12833</v>
      </c>
      <c r="D4244" t="s">
        <v>12834</v>
      </c>
      <c r="E4244" t="s">
        <v>32</v>
      </c>
      <c r="F4244" s="7">
        <v>71.02</v>
      </c>
      <c r="G4244" t="s">
        <v>33</v>
      </c>
      <c r="H4244" t="s">
        <v>34</v>
      </c>
      <c r="I4244" t="s">
        <v>12792</v>
      </c>
      <c r="L4244" s="8">
        <v>0</v>
      </c>
      <c r="M4244" t="s">
        <v>36</v>
      </c>
      <c r="N4244" t="str">
        <f>IF(AND(PESQUISA!$B$3&lt;&gt;"",OR(PESQUISA!$B$4="TODAS",B4244=PESQUISA!$B$4),ISNUMBER(SEARCH(PESQUISA!$B$3,D4244))),ROW()-1,"")</f>
        <v/>
      </c>
    </row>
    <row r="4245" spans="1:14" x14ac:dyDescent="0.3">
      <c r="A4245" t="s">
        <v>12835</v>
      </c>
      <c r="B4245" t="s">
        <v>29</v>
      </c>
      <c r="C4245" t="s">
        <v>12836</v>
      </c>
      <c r="D4245" t="s">
        <v>12837</v>
      </c>
      <c r="E4245" t="s">
        <v>32</v>
      </c>
      <c r="F4245" s="7">
        <v>68.86</v>
      </c>
      <c r="G4245" t="s">
        <v>33</v>
      </c>
      <c r="H4245" t="s">
        <v>34</v>
      </c>
      <c r="I4245" t="s">
        <v>12792</v>
      </c>
      <c r="L4245" s="8">
        <v>0</v>
      </c>
      <c r="M4245" t="s">
        <v>36</v>
      </c>
      <c r="N4245" t="str">
        <f>IF(AND(PESQUISA!$B$3&lt;&gt;"",OR(PESQUISA!$B$4="TODAS",B4245=PESQUISA!$B$4),ISNUMBER(SEARCH(PESQUISA!$B$3,D4245))),ROW()-1,"")</f>
        <v/>
      </c>
    </row>
    <row r="4246" spans="1:14" x14ac:dyDescent="0.3">
      <c r="A4246" t="s">
        <v>12838</v>
      </c>
      <c r="B4246" t="s">
        <v>29</v>
      </c>
      <c r="C4246" t="s">
        <v>12839</v>
      </c>
      <c r="D4246" t="s">
        <v>12840</v>
      </c>
      <c r="E4246" t="s">
        <v>32</v>
      </c>
      <c r="G4246" t="s">
        <v>33</v>
      </c>
      <c r="H4246" t="s">
        <v>34</v>
      </c>
      <c r="I4246" t="s">
        <v>12792</v>
      </c>
      <c r="M4246" t="s">
        <v>53</v>
      </c>
      <c r="N4246" t="str">
        <f>IF(AND(PESQUISA!$B$3&lt;&gt;"",OR(PESQUISA!$B$4="TODAS",B4246=PESQUISA!$B$4),ISNUMBER(SEARCH(PESQUISA!$B$3,D4246))),ROW()-1,"")</f>
        <v/>
      </c>
    </row>
    <row r="4247" spans="1:14" x14ac:dyDescent="0.3">
      <c r="A4247" t="s">
        <v>12841</v>
      </c>
      <c r="B4247" t="s">
        <v>29</v>
      </c>
      <c r="C4247" t="s">
        <v>12842</v>
      </c>
      <c r="D4247" t="s">
        <v>12843</v>
      </c>
      <c r="E4247" t="s">
        <v>40</v>
      </c>
      <c r="F4247" s="7">
        <v>592.82000000000005</v>
      </c>
      <c r="G4247" t="s">
        <v>33</v>
      </c>
      <c r="H4247" t="s">
        <v>34</v>
      </c>
      <c r="I4247" t="s">
        <v>12844</v>
      </c>
      <c r="L4247" s="8">
        <v>1.6000000000000001E-3</v>
      </c>
      <c r="M4247" t="s">
        <v>36</v>
      </c>
      <c r="N4247" t="str">
        <f>IF(AND(PESQUISA!$B$3&lt;&gt;"",OR(PESQUISA!$B$4="TODAS",B4247=PESQUISA!$B$4),ISNUMBER(SEARCH(PESQUISA!$B$3,D4247))),ROW()-1,"")</f>
        <v/>
      </c>
    </row>
    <row r="4248" spans="1:14" x14ac:dyDescent="0.3">
      <c r="A4248" t="s">
        <v>12845</v>
      </c>
      <c r="B4248" t="s">
        <v>29</v>
      </c>
      <c r="C4248" t="s">
        <v>12846</v>
      </c>
      <c r="D4248" t="s">
        <v>12847</v>
      </c>
      <c r="E4248" t="s">
        <v>40</v>
      </c>
      <c r="F4248" s="7">
        <v>669.75</v>
      </c>
      <c r="G4248" t="s">
        <v>33</v>
      </c>
      <c r="H4248" t="s">
        <v>34</v>
      </c>
      <c r="I4248" t="s">
        <v>12844</v>
      </c>
      <c r="L4248" s="8">
        <v>1.4E-3</v>
      </c>
      <c r="M4248" t="s">
        <v>36</v>
      </c>
      <c r="N4248" t="str">
        <f>IF(AND(PESQUISA!$B$3&lt;&gt;"",OR(PESQUISA!$B$4="TODAS",B4248=PESQUISA!$B$4),ISNUMBER(SEARCH(PESQUISA!$B$3,D4248))),ROW()-1,"")</f>
        <v/>
      </c>
    </row>
    <row r="4249" spans="1:14" x14ac:dyDescent="0.3">
      <c r="A4249" t="s">
        <v>12848</v>
      </c>
      <c r="B4249" t="s">
        <v>29</v>
      </c>
      <c r="C4249" t="s">
        <v>12849</v>
      </c>
      <c r="D4249" t="s">
        <v>12850</v>
      </c>
      <c r="E4249" t="s">
        <v>40</v>
      </c>
      <c r="F4249" s="7">
        <v>629.09</v>
      </c>
      <c r="G4249" t="s">
        <v>33</v>
      </c>
      <c r="H4249" t="s">
        <v>34</v>
      </c>
      <c r="I4249" t="s">
        <v>12844</v>
      </c>
      <c r="L4249" s="8">
        <v>0.7772</v>
      </c>
      <c r="M4249" t="s">
        <v>36</v>
      </c>
      <c r="N4249" t="str">
        <f>IF(AND(PESQUISA!$B$3&lt;&gt;"",OR(PESQUISA!$B$4="TODAS",B4249=PESQUISA!$B$4),ISNUMBER(SEARCH(PESQUISA!$B$3,D4249))),ROW()-1,"")</f>
        <v/>
      </c>
    </row>
    <row r="4250" spans="1:14" x14ac:dyDescent="0.3">
      <c r="A4250" t="s">
        <v>12851</v>
      </c>
      <c r="B4250" t="s">
        <v>29</v>
      </c>
      <c r="C4250" t="s">
        <v>12852</v>
      </c>
      <c r="D4250" t="s">
        <v>12853</v>
      </c>
      <c r="E4250" t="s">
        <v>40</v>
      </c>
      <c r="F4250" s="7">
        <v>2043.54</v>
      </c>
      <c r="G4250" t="s">
        <v>33</v>
      </c>
      <c r="H4250" t="s">
        <v>34</v>
      </c>
      <c r="I4250" t="s">
        <v>12844</v>
      </c>
      <c r="L4250" s="8">
        <v>0.58740000000000003</v>
      </c>
      <c r="M4250" t="s">
        <v>36</v>
      </c>
      <c r="N4250" t="str">
        <f>IF(AND(PESQUISA!$B$3&lt;&gt;"",OR(PESQUISA!$B$4="TODAS",B4250=PESQUISA!$B$4),ISNUMBER(SEARCH(PESQUISA!$B$3,D4250))),ROW()-1,"")</f>
        <v/>
      </c>
    </row>
    <row r="4251" spans="1:14" x14ac:dyDescent="0.3">
      <c r="A4251" t="s">
        <v>12854</v>
      </c>
      <c r="B4251" t="s">
        <v>29</v>
      </c>
      <c r="C4251" t="s">
        <v>12855</v>
      </c>
      <c r="D4251" t="s">
        <v>12856</v>
      </c>
      <c r="E4251" t="s">
        <v>40</v>
      </c>
      <c r="F4251" s="7">
        <v>4437.16</v>
      </c>
      <c r="G4251" t="s">
        <v>33</v>
      </c>
      <c r="H4251" t="s">
        <v>34</v>
      </c>
      <c r="I4251" t="s">
        <v>12844</v>
      </c>
      <c r="L4251" s="8">
        <v>0.61450000000000005</v>
      </c>
      <c r="M4251" t="s">
        <v>36</v>
      </c>
      <c r="N4251" t="str">
        <f>IF(AND(PESQUISA!$B$3&lt;&gt;"",OR(PESQUISA!$B$4="TODAS",B4251=PESQUISA!$B$4),ISNUMBER(SEARCH(PESQUISA!$B$3,D4251))),ROW()-1,"")</f>
        <v/>
      </c>
    </row>
    <row r="4252" spans="1:14" x14ac:dyDescent="0.3">
      <c r="A4252" t="s">
        <v>12857</v>
      </c>
      <c r="B4252" t="s">
        <v>29</v>
      </c>
      <c r="C4252" t="s">
        <v>12858</v>
      </c>
      <c r="D4252" t="s">
        <v>12859</v>
      </c>
      <c r="E4252" t="s">
        <v>40</v>
      </c>
      <c r="F4252" s="7">
        <v>6217.49</v>
      </c>
      <c r="G4252" t="s">
        <v>33</v>
      </c>
      <c r="H4252" t="s">
        <v>34</v>
      </c>
      <c r="I4252" t="s">
        <v>12844</v>
      </c>
      <c r="L4252" s="8">
        <v>0.58320000000000005</v>
      </c>
      <c r="M4252" t="s">
        <v>36</v>
      </c>
      <c r="N4252" t="str">
        <f>IF(AND(PESQUISA!$B$3&lt;&gt;"",OR(PESQUISA!$B$4="TODAS",B4252=PESQUISA!$B$4),ISNUMBER(SEARCH(PESQUISA!$B$3,D4252))),ROW()-1,"")</f>
        <v/>
      </c>
    </row>
    <row r="4253" spans="1:14" x14ac:dyDescent="0.3">
      <c r="A4253" t="s">
        <v>12860</v>
      </c>
      <c r="B4253" t="s">
        <v>29</v>
      </c>
      <c r="C4253" t="s">
        <v>12861</v>
      </c>
      <c r="D4253" t="s">
        <v>12862</v>
      </c>
      <c r="E4253" t="s">
        <v>40</v>
      </c>
      <c r="F4253" s="7">
        <v>8687.48</v>
      </c>
      <c r="G4253" t="s">
        <v>33</v>
      </c>
      <c r="H4253" t="s">
        <v>34</v>
      </c>
      <c r="I4253" t="s">
        <v>12844</v>
      </c>
      <c r="L4253" s="8">
        <v>0.57820000000000005</v>
      </c>
      <c r="M4253" t="s">
        <v>36</v>
      </c>
      <c r="N4253" t="str">
        <f>IF(AND(PESQUISA!$B$3&lt;&gt;"",OR(PESQUISA!$B$4="TODAS",B4253=PESQUISA!$B$4),ISNUMBER(SEARCH(PESQUISA!$B$3,D4253))),ROW()-1,"")</f>
        <v/>
      </c>
    </row>
    <row r="4254" spans="1:14" x14ac:dyDescent="0.3">
      <c r="A4254" t="s">
        <v>12863</v>
      </c>
      <c r="B4254" t="s">
        <v>29</v>
      </c>
      <c r="C4254" t="s">
        <v>12864</v>
      </c>
      <c r="D4254" t="s">
        <v>12865</v>
      </c>
      <c r="E4254" t="s">
        <v>40</v>
      </c>
      <c r="F4254" s="7">
        <v>3758.8</v>
      </c>
      <c r="G4254" t="s">
        <v>33</v>
      </c>
      <c r="H4254" t="s">
        <v>34</v>
      </c>
      <c r="I4254" t="s">
        <v>12844</v>
      </c>
      <c r="L4254" s="8">
        <v>3.3E-3</v>
      </c>
      <c r="M4254" t="s">
        <v>36</v>
      </c>
      <c r="N4254" t="str">
        <f>IF(AND(PESQUISA!$B$3&lt;&gt;"",OR(PESQUISA!$B$4="TODAS",B4254=PESQUISA!$B$4),ISNUMBER(SEARCH(PESQUISA!$B$3,D4254))),ROW()-1,"")</f>
        <v/>
      </c>
    </row>
    <row r="4255" spans="1:14" x14ac:dyDescent="0.3">
      <c r="A4255" t="s">
        <v>12866</v>
      </c>
      <c r="B4255" t="s">
        <v>29</v>
      </c>
      <c r="C4255" t="s">
        <v>12867</v>
      </c>
      <c r="D4255" t="s">
        <v>12868</v>
      </c>
      <c r="E4255" t="s">
        <v>40</v>
      </c>
      <c r="F4255" s="7">
        <v>5963.4</v>
      </c>
      <c r="G4255" t="s">
        <v>33</v>
      </c>
      <c r="H4255" t="s">
        <v>34</v>
      </c>
      <c r="I4255" t="s">
        <v>12844</v>
      </c>
      <c r="L4255" s="8">
        <v>3.5999999999999999E-3</v>
      </c>
      <c r="M4255" t="s">
        <v>36</v>
      </c>
      <c r="N4255" t="str">
        <f>IF(AND(PESQUISA!$B$3&lt;&gt;"",OR(PESQUISA!$B$4="TODAS",B4255=PESQUISA!$B$4),ISNUMBER(SEARCH(PESQUISA!$B$3,D4255))),ROW()-1,"")</f>
        <v/>
      </c>
    </row>
    <row r="4256" spans="1:14" x14ac:dyDescent="0.3">
      <c r="A4256" t="s">
        <v>12869</v>
      </c>
      <c r="B4256" t="s">
        <v>29</v>
      </c>
      <c r="C4256" t="s">
        <v>12870</v>
      </c>
      <c r="D4256" t="s">
        <v>12871</v>
      </c>
      <c r="E4256" t="s">
        <v>40</v>
      </c>
      <c r="F4256" s="7">
        <v>9399.89</v>
      </c>
      <c r="G4256" t="s">
        <v>33</v>
      </c>
      <c r="H4256" t="s">
        <v>34</v>
      </c>
      <c r="I4256" t="s">
        <v>12844</v>
      </c>
      <c r="L4256" s="8">
        <v>3.8E-3</v>
      </c>
      <c r="M4256" t="s">
        <v>36</v>
      </c>
      <c r="N4256" t="str">
        <f>IF(AND(PESQUISA!$B$3&lt;&gt;"",OR(PESQUISA!$B$4="TODAS",B4256=PESQUISA!$B$4),ISNUMBER(SEARCH(PESQUISA!$B$3,D4256))),ROW()-1,"")</f>
        <v/>
      </c>
    </row>
    <row r="4257" spans="1:14" x14ac:dyDescent="0.3">
      <c r="A4257" t="s">
        <v>12872</v>
      </c>
      <c r="B4257" t="s">
        <v>29</v>
      </c>
      <c r="C4257" t="s">
        <v>12873</v>
      </c>
      <c r="D4257" t="s">
        <v>12874</v>
      </c>
      <c r="E4257" t="s">
        <v>40</v>
      </c>
      <c r="F4257" s="7">
        <v>12297.42</v>
      </c>
      <c r="G4257" t="s">
        <v>33</v>
      </c>
      <c r="H4257" t="s">
        <v>34</v>
      </c>
      <c r="I4257" t="s">
        <v>12844</v>
      </c>
      <c r="L4257" s="8">
        <v>3.8999999999999998E-3</v>
      </c>
      <c r="M4257" t="s">
        <v>36</v>
      </c>
      <c r="N4257" t="str">
        <f>IF(AND(PESQUISA!$B$3&lt;&gt;"",OR(PESQUISA!$B$4="TODAS",B4257=PESQUISA!$B$4),ISNUMBER(SEARCH(PESQUISA!$B$3,D4257))),ROW()-1,"")</f>
        <v/>
      </c>
    </row>
    <row r="4258" spans="1:14" x14ac:dyDescent="0.3">
      <c r="A4258" t="s">
        <v>12875</v>
      </c>
      <c r="B4258" t="s">
        <v>29</v>
      </c>
      <c r="C4258" t="s">
        <v>12876</v>
      </c>
      <c r="D4258" t="s">
        <v>12877</v>
      </c>
      <c r="E4258" t="s">
        <v>40</v>
      </c>
      <c r="F4258" s="7">
        <v>14299.82</v>
      </c>
      <c r="G4258" t="s">
        <v>33</v>
      </c>
      <c r="H4258" t="s">
        <v>34</v>
      </c>
      <c r="I4258" t="s">
        <v>12844</v>
      </c>
      <c r="L4258" s="8">
        <v>4.0000000000000001E-3</v>
      </c>
      <c r="M4258" t="s">
        <v>36</v>
      </c>
      <c r="N4258" t="str">
        <f>IF(AND(PESQUISA!$B$3&lt;&gt;"",OR(PESQUISA!$B$4="TODAS",B4258=PESQUISA!$B$4),ISNUMBER(SEARCH(PESQUISA!$B$3,D4258))),ROW()-1,"")</f>
        <v/>
      </c>
    </row>
    <row r="4259" spans="1:14" x14ac:dyDescent="0.3">
      <c r="A4259" t="s">
        <v>12878</v>
      </c>
      <c r="B4259" t="s">
        <v>29</v>
      </c>
      <c r="C4259" t="s">
        <v>12879</v>
      </c>
      <c r="D4259" t="s">
        <v>12880</v>
      </c>
      <c r="E4259" t="s">
        <v>40</v>
      </c>
      <c r="F4259" s="7">
        <v>16892.439999999999</v>
      </c>
      <c r="G4259" t="s">
        <v>33</v>
      </c>
      <c r="H4259" t="s">
        <v>34</v>
      </c>
      <c r="I4259" t="s">
        <v>12844</v>
      </c>
      <c r="L4259" s="8">
        <v>4.0000000000000001E-3</v>
      </c>
      <c r="M4259" t="s">
        <v>36</v>
      </c>
      <c r="N4259" t="str">
        <f>IF(AND(PESQUISA!$B$3&lt;&gt;"",OR(PESQUISA!$B$4="TODAS",B4259=PESQUISA!$B$4),ISNUMBER(SEARCH(PESQUISA!$B$3,D4259))),ROW()-1,"")</f>
        <v/>
      </c>
    </row>
    <row r="4260" spans="1:14" x14ac:dyDescent="0.3">
      <c r="A4260" t="s">
        <v>12881</v>
      </c>
      <c r="B4260" t="s">
        <v>29</v>
      </c>
      <c r="C4260" t="s">
        <v>12882</v>
      </c>
      <c r="D4260" t="s">
        <v>12883</v>
      </c>
      <c r="E4260" t="s">
        <v>40</v>
      </c>
      <c r="F4260" s="7">
        <v>4811.18</v>
      </c>
      <c r="G4260" t="s">
        <v>33</v>
      </c>
      <c r="H4260" t="s">
        <v>34</v>
      </c>
      <c r="I4260" t="s">
        <v>12844</v>
      </c>
      <c r="L4260" s="8">
        <v>2.5999999999999999E-3</v>
      </c>
      <c r="M4260" t="s">
        <v>36</v>
      </c>
      <c r="N4260" t="str">
        <f>IF(AND(PESQUISA!$B$3&lt;&gt;"",OR(PESQUISA!$B$4="TODAS",B4260=PESQUISA!$B$4),ISNUMBER(SEARCH(PESQUISA!$B$3,D4260))),ROW()-1,"")</f>
        <v/>
      </c>
    </row>
    <row r="4261" spans="1:14" x14ac:dyDescent="0.3">
      <c r="A4261" t="s">
        <v>12884</v>
      </c>
      <c r="B4261" t="s">
        <v>29</v>
      </c>
      <c r="C4261" t="s">
        <v>12885</v>
      </c>
      <c r="D4261" t="s">
        <v>12886</v>
      </c>
      <c r="E4261" t="s">
        <v>40</v>
      </c>
      <c r="F4261" s="7">
        <v>7540.95</v>
      </c>
      <c r="G4261" t="s">
        <v>33</v>
      </c>
      <c r="H4261" t="s">
        <v>34</v>
      </c>
      <c r="I4261" t="s">
        <v>12844</v>
      </c>
      <c r="L4261" s="8">
        <v>2.8E-3</v>
      </c>
      <c r="M4261" t="s">
        <v>36</v>
      </c>
      <c r="N4261" t="str">
        <f>IF(AND(PESQUISA!$B$3&lt;&gt;"",OR(PESQUISA!$B$4="TODAS",B4261=PESQUISA!$B$4),ISNUMBER(SEARCH(PESQUISA!$B$3,D4261))),ROW()-1,"")</f>
        <v/>
      </c>
    </row>
    <row r="4262" spans="1:14" x14ac:dyDescent="0.3">
      <c r="A4262" t="s">
        <v>12887</v>
      </c>
      <c r="B4262" t="s">
        <v>29</v>
      </c>
      <c r="C4262" t="s">
        <v>12888</v>
      </c>
      <c r="D4262" t="s">
        <v>12889</v>
      </c>
      <c r="E4262" t="s">
        <v>40</v>
      </c>
      <c r="F4262" s="7">
        <v>11729.4</v>
      </c>
      <c r="G4262" t="s">
        <v>33</v>
      </c>
      <c r="H4262" t="s">
        <v>34</v>
      </c>
      <c r="I4262" t="s">
        <v>12844</v>
      </c>
      <c r="L4262" s="8">
        <v>3.0000000000000001E-3</v>
      </c>
      <c r="M4262" t="s">
        <v>36</v>
      </c>
      <c r="N4262" t="str">
        <f>IF(AND(PESQUISA!$B$3&lt;&gt;"",OR(PESQUISA!$B$4="TODAS",B4262=PESQUISA!$B$4),ISNUMBER(SEARCH(PESQUISA!$B$3,D4262))),ROW()-1,"")</f>
        <v/>
      </c>
    </row>
    <row r="4263" spans="1:14" x14ac:dyDescent="0.3">
      <c r="A4263" t="s">
        <v>12890</v>
      </c>
      <c r="B4263" t="s">
        <v>29</v>
      </c>
      <c r="C4263" t="s">
        <v>12891</v>
      </c>
      <c r="D4263" t="s">
        <v>12892</v>
      </c>
      <c r="E4263" t="s">
        <v>40</v>
      </c>
      <c r="F4263" s="7">
        <v>15265.7</v>
      </c>
      <c r="G4263" t="s">
        <v>33</v>
      </c>
      <c r="H4263" t="s">
        <v>34</v>
      </c>
      <c r="I4263" t="s">
        <v>12844</v>
      </c>
      <c r="L4263" s="8">
        <v>3.0999999999999999E-3</v>
      </c>
      <c r="M4263" t="s">
        <v>36</v>
      </c>
      <c r="N4263" t="str">
        <f>IF(AND(PESQUISA!$B$3&lt;&gt;"",OR(PESQUISA!$B$4="TODAS",B4263=PESQUISA!$B$4),ISNUMBER(SEARCH(PESQUISA!$B$3,D4263))),ROW()-1,"")</f>
        <v/>
      </c>
    </row>
    <row r="4264" spans="1:14" x14ac:dyDescent="0.3">
      <c r="A4264" t="s">
        <v>12893</v>
      </c>
      <c r="B4264" t="s">
        <v>29</v>
      </c>
      <c r="C4264" t="s">
        <v>12894</v>
      </c>
      <c r="D4264" t="s">
        <v>12895</v>
      </c>
      <c r="E4264" t="s">
        <v>40</v>
      </c>
      <c r="F4264" s="7">
        <v>17600.71</v>
      </c>
      <c r="G4264" t="s">
        <v>33</v>
      </c>
      <c r="H4264" t="s">
        <v>34</v>
      </c>
      <c r="I4264" t="s">
        <v>12844</v>
      </c>
      <c r="L4264" s="8">
        <v>3.2000000000000002E-3</v>
      </c>
      <c r="M4264" t="s">
        <v>36</v>
      </c>
      <c r="N4264" t="str">
        <f>IF(AND(PESQUISA!$B$3&lt;&gt;"",OR(PESQUISA!$B$4="TODAS",B4264=PESQUISA!$B$4),ISNUMBER(SEARCH(PESQUISA!$B$3,D4264))),ROW()-1,"")</f>
        <v/>
      </c>
    </row>
    <row r="4265" spans="1:14" x14ac:dyDescent="0.3">
      <c r="A4265" t="s">
        <v>12896</v>
      </c>
      <c r="B4265" t="s">
        <v>29</v>
      </c>
      <c r="C4265" t="s">
        <v>12897</v>
      </c>
      <c r="D4265" t="s">
        <v>12898</v>
      </c>
      <c r="E4265" t="s">
        <v>40</v>
      </c>
      <c r="F4265" s="7">
        <v>20730.09</v>
      </c>
      <c r="G4265" t="s">
        <v>33</v>
      </c>
      <c r="H4265" t="s">
        <v>34</v>
      </c>
      <c r="I4265" t="s">
        <v>12844</v>
      </c>
      <c r="L4265" s="8">
        <v>3.3E-3</v>
      </c>
      <c r="M4265" t="s">
        <v>36</v>
      </c>
      <c r="N4265" t="str">
        <f>IF(AND(PESQUISA!$B$3&lt;&gt;"",OR(PESQUISA!$B$4="TODAS",B4265=PESQUISA!$B$4),ISNUMBER(SEARCH(PESQUISA!$B$3,D4265))),ROW()-1,"")</f>
        <v/>
      </c>
    </row>
    <row r="4266" spans="1:14" x14ac:dyDescent="0.3">
      <c r="A4266" t="s">
        <v>12899</v>
      </c>
      <c r="B4266" t="s">
        <v>29</v>
      </c>
      <c r="C4266" t="s">
        <v>12900</v>
      </c>
      <c r="D4266" t="s">
        <v>12901</v>
      </c>
      <c r="E4266" t="s">
        <v>40</v>
      </c>
      <c r="F4266" s="7">
        <v>3492.29</v>
      </c>
      <c r="G4266" t="s">
        <v>33</v>
      </c>
      <c r="H4266" t="s">
        <v>34</v>
      </c>
      <c r="I4266" t="s">
        <v>12844</v>
      </c>
      <c r="L4266" s="8">
        <v>0.74880000000000002</v>
      </c>
      <c r="M4266" t="s">
        <v>36</v>
      </c>
      <c r="N4266" t="str">
        <f>IF(AND(PESQUISA!$B$3&lt;&gt;"",OR(PESQUISA!$B$4="TODAS",B4266=PESQUISA!$B$4),ISNUMBER(SEARCH(PESQUISA!$B$3,D4266))),ROW()-1,"")</f>
        <v/>
      </c>
    </row>
    <row r="4267" spans="1:14" x14ac:dyDescent="0.3">
      <c r="A4267" t="s">
        <v>12902</v>
      </c>
      <c r="B4267" t="s">
        <v>29</v>
      </c>
      <c r="C4267" t="s">
        <v>12903</v>
      </c>
      <c r="D4267" t="s">
        <v>12904</v>
      </c>
      <c r="E4267" t="s">
        <v>40</v>
      </c>
      <c r="F4267" s="7">
        <v>5337.35</v>
      </c>
      <c r="G4267" t="s">
        <v>33</v>
      </c>
      <c r="H4267" t="s">
        <v>34</v>
      </c>
      <c r="I4267" t="s">
        <v>12844</v>
      </c>
      <c r="L4267" s="8">
        <v>0.75249999999999995</v>
      </c>
      <c r="M4267" t="s">
        <v>36</v>
      </c>
      <c r="N4267" t="str">
        <f>IF(AND(PESQUISA!$B$3&lt;&gt;"",OR(PESQUISA!$B$4="TODAS",B4267=PESQUISA!$B$4),ISNUMBER(SEARCH(PESQUISA!$B$3,D4267))),ROW()-1,"")</f>
        <v/>
      </c>
    </row>
    <row r="4268" spans="1:14" x14ac:dyDescent="0.3">
      <c r="A4268" t="s">
        <v>12905</v>
      </c>
      <c r="B4268" t="s">
        <v>29</v>
      </c>
      <c r="C4268" t="s">
        <v>12906</v>
      </c>
      <c r="D4268" t="s">
        <v>12907</v>
      </c>
      <c r="E4268" t="s">
        <v>40</v>
      </c>
      <c r="F4268" s="7">
        <v>6175.16</v>
      </c>
      <c r="G4268" t="s">
        <v>33</v>
      </c>
      <c r="H4268" t="s">
        <v>34</v>
      </c>
      <c r="I4268" t="s">
        <v>12844</v>
      </c>
      <c r="L4268" s="8">
        <v>0.77849999999999997</v>
      </c>
      <c r="M4268" t="s">
        <v>36</v>
      </c>
      <c r="N4268" t="str">
        <f>IF(AND(PESQUISA!$B$3&lt;&gt;"",OR(PESQUISA!$B$4="TODAS",B4268=PESQUISA!$B$4),ISNUMBER(SEARCH(PESQUISA!$B$3,D4268))),ROW()-1,"")</f>
        <v/>
      </c>
    </row>
    <row r="4269" spans="1:14" x14ac:dyDescent="0.3">
      <c r="A4269" t="s">
        <v>12908</v>
      </c>
      <c r="B4269" t="s">
        <v>29</v>
      </c>
      <c r="C4269" t="s">
        <v>12909</v>
      </c>
      <c r="D4269" t="s">
        <v>12910</v>
      </c>
      <c r="E4269" t="s">
        <v>40</v>
      </c>
      <c r="F4269" s="7">
        <v>8593.0300000000007</v>
      </c>
      <c r="G4269" t="s">
        <v>33</v>
      </c>
      <c r="H4269" t="s">
        <v>34</v>
      </c>
      <c r="I4269" t="s">
        <v>12844</v>
      </c>
      <c r="L4269" s="8">
        <v>0.78359999999999996</v>
      </c>
      <c r="M4269" t="s">
        <v>36</v>
      </c>
      <c r="N4269" t="str">
        <f>IF(AND(PESQUISA!$B$3&lt;&gt;"",OR(PESQUISA!$B$4="TODAS",B4269=PESQUISA!$B$4),ISNUMBER(SEARCH(PESQUISA!$B$3,D4269))),ROW()-1,"")</f>
        <v/>
      </c>
    </row>
    <row r="4270" spans="1:14" x14ac:dyDescent="0.3">
      <c r="A4270" t="s">
        <v>12911</v>
      </c>
      <c r="B4270" t="s">
        <v>29</v>
      </c>
      <c r="C4270" t="s">
        <v>12912</v>
      </c>
      <c r="D4270" t="s">
        <v>12913</v>
      </c>
      <c r="E4270" t="s">
        <v>40</v>
      </c>
      <c r="F4270" s="7">
        <v>3154.98</v>
      </c>
      <c r="G4270" t="s">
        <v>33</v>
      </c>
      <c r="H4270" t="s">
        <v>34</v>
      </c>
      <c r="I4270" t="s">
        <v>12844</v>
      </c>
      <c r="L4270" s="8">
        <v>8.0000000000000004E-4</v>
      </c>
      <c r="M4270" t="s">
        <v>36</v>
      </c>
      <c r="N4270" t="str">
        <f>IF(AND(PESQUISA!$B$3&lt;&gt;"",OR(PESQUISA!$B$4="TODAS",B4270=PESQUISA!$B$4),ISNUMBER(SEARCH(PESQUISA!$B$3,D4270))),ROW()-1,"")</f>
        <v/>
      </c>
    </row>
    <row r="4271" spans="1:14" x14ac:dyDescent="0.3">
      <c r="A4271" t="s">
        <v>12914</v>
      </c>
      <c r="B4271" t="s">
        <v>29</v>
      </c>
      <c r="C4271" t="s">
        <v>12915</v>
      </c>
      <c r="D4271" t="s">
        <v>12916</v>
      </c>
      <c r="E4271" t="s">
        <v>40</v>
      </c>
      <c r="F4271" s="7">
        <v>5406.88</v>
      </c>
      <c r="G4271" t="s">
        <v>33</v>
      </c>
      <c r="H4271" t="s">
        <v>34</v>
      </c>
      <c r="I4271" t="s">
        <v>12844</v>
      </c>
      <c r="L4271" s="8">
        <v>1.1000000000000001E-3</v>
      </c>
      <c r="M4271" t="s">
        <v>36</v>
      </c>
      <c r="N4271" t="str">
        <f>IF(AND(PESQUISA!$B$3&lt;&gt;"",OR(PESQUISA!$B$4="TODAS",B4271=PESQUISA!$B$4),ISNUMBER(SEARCH(PESQUISA!$B$3,D4271))),ROW()-1,"")</f>
        <v/>
      </c>
    </row>
    <row r="4272" spans="1:14" x14ac:dyDescent="0.3">
      <c r="A4272" t="s">
        <v>12917</v>
      </c>
      <c r="B4272" t="s">
        <v>29</v>
      </c>
      <c r="C4272" t="s">
        <v>12918</v>
      </c>
      <c r="D4272" t="s">
        <v>12919</v>
      </c>
      <c r="E4272" t="s">
        <v>40</v>
      </c>
      <c r="F4272" s="7">
        <v>7106.16</v>
      </c>
      <c r="G4272" t="s">
        <v>33</v>
      </c>
      <c r="H4272" t="s">
        <v>34</v>
      </c>
      <c r="I4272" t="s">
        <v>12844</v>
      </c>
      <c r="L4272" s="8">
        <v>1.2999999999999999E-3</v>
      </c>
      <c r="M4272" t="s">
        <v>36</v>
      </c>
      <c r="N4272" t="str">
        <f>IF(AND(PESQUISA!$B$3&lt;&gt;"",OR(PESQUISA!$B$4="TODAS",B4272=PESQUISA!$B$4),ISNUMBER(SEARCH(PESQUISA!$B$3,D4272))),ROW()-1,"")</f>
        <v/>
      </c>
    </row>
    <row r="4273" spans="1:14" x14ac:dyDescent="0.3">
      <c r="A4273" t="s">
        <v>12920</v>
      </c>
      <c r="B4273" t="s">
        <v>29</v>
      </c>
      <c r="C4273" t="s">
        <v>12921</v>
      </c>
      <c r="D4273" t="s">
        <v>12922</v>
      </c>
      <c r="E4273" t="s">
        <v>40</v>
      </c>
      <c r="F4273" s="7">
        <v>10522.28</v>
      </c>
      <c r="G4273" t="s">
        <v>33</v>
      </c>
      <c r="H4273" t="s">
        <v>34</v>
      </c>
      <c r="I4273" t="s">
        <v>12844</v>
      </c>
      <c r="L4273" s="8">
        <v>1.5E-3</v>
      </c>
      <c r="M4273" t="s">
        <v>36</v>
      </c>
      <c r="N4273" t="str">
        <f>IF(AND(PESQUISA!$B$3&lt;&gt;"",OR(PESQUISA!$B$4="TODAS",B4273=PESQUISA!$B$4),ISNUMBER(SEARCH(PESQUISA!$B$3,D4273))),ROW()-1,"")</f>
        <v/>
      </c>
    </row>
    <row r="4274" spans="1:14" x14ac:dyDescent="0.3">
      <c r="A4274" t="s">
        <v>12923</v>
      </c>
      <c r="B4274" t="s">
        <v>29</v>
      </c>
      <c r="C4274" t="s">
        <v>12924</v>
      </c>
      <c r="D4274" t="s">
        <v>12925</v>
      </c>
      <c r="E4274" t="s">
        <v>40</v>
      </c>
      <c r="F4274" s="7">
        <v>5483.29</v>
      </c>
      <c r="G4274" t="s">
        <v>33</v>
      </c>
      <c r="H4274" t="s">
        <v>34</v>
      </c>
      <c r="I4274" t="s">
        <v>12844</v>
      </c>
      <c r="L4274" s="8">
        <v>5.0000000000000001E-4</v>
      </c>
      <c r="M4274" t="s">
        <v>36</v>
      </c>
      <c r="N4274" t="str">
        <f>IF(AND(PESQUISA!$B$3&lt;&gt;"",OR(PESQUISA!$B$4="TODAS",B4274=PESQUISA!$B$4),ISNUMBER(SEARCH(PESQUISA!$B$3,D4274))),ROW()-1,"")</f>
        <v/>
      </c>
    </row>
    <row r="4275" spans="1:14" x14ac:dyDescent="0.3">
      <c r="A4275" t="s">
        <v>12926</v>
      </c>
      <c r="B4275" t="s">
        <v>29</v>
      </c>
      <c r="C4275" t="s">
        <v>12927</v>
      </c>
      <c r="D4275" t="s">
        <v>12928</v>
      </c>
      <c r="E4275" t="s">
        <v>40</v>
      </c>
      <c r="F4275" s="7">
        <v>9604.5400000000009</v>
      </c>
      <c r="G4275" t="s">
        <v>33</v>
      </c>
      <c r="H4275" t="s">
        <v>34</v>
      </c>
      <c r="I4275" t="s">
        <v>12844</v>
      </c>
      <c r="L4275" s="8">
        <v>5.9999999999999995E-4</v>
      </c>
      <c r="M4275" t="s">
        <v>36</v>
      </c>
      <c r="N4275" t="str">
        <f>IF(AND(PESQUISA!$B$3&lt;&gt;"",OR(PESQUISA!$B$4="TODAS",B4275=PESQUISA!$B$4),ISNUMBER(SEARCH(PESQUISA!$B$3,D4275))),ROW()-1,"")</f>
        <v/>
      </c>
    </row>
    <row r="4276" spans="1:14" x14ac:dyDescent="0.3">
      <c r="A4276" t="s">
        <v>12929</v>
      </c>
      <c r="B4276" t="s">
        <v>29</v>
      </c>
      <c r="C4276" t="s">
        <v>12930</v>
      </c>
      <c r="D4276" t="s">
        <v>12931</v>
      </c>
      <c r="E4276" t="s">
        <v>40</v>
      </c>
      <c r="F4276" s="7">
        <v>12342.44</v>
      </c>
      <c r="G4276" t="s">
        <v>33</v>
      </c>
      <c r="H4276" t="s">
        <v>34</v>
      </c>
      <c r="I4276" t="s">
        <v>12844</v>
      </c>
      <c r="L4276" s="8">
        <v>8.0000000000000004E-4</v>
      </c>
      <c r="M4276" t="s">
        <v>36</v>
      </c>
      <c r="N4276" t="str">
        <f>IF(AND(PESQUISA!$B$3&lt;&gt;"",OR(PESQUISA!$B$4="TODAS",B4276=PESQUISA!$B$4),ISNUMBER(SEARCH(PESQUISA!$B$3,D4276))),ROW()-1,"")</f>
        <v/>
      </c>
    </row>
    <row r="4277" spans="1:14" x14ac:dyDescent="0.3">
      <c r="A4277" t="s">
        <v>12932</v>
      </c>
      <c r="B4277" t="s">
        <v>29</v>
      </c>
      <c r="C4277" t="s">
        <v>12933</v>
      </c>
      <c r="D4277" t="s">
        <v>12934</v>
      </c>
      <c r="E4277" t="s">
        <v>40</v>
      </c>
      <c r="F4277" s="7">
        <v>18278.77</v>
      </c>
      <c r="G4277" t="s">
        <v>33</v>
      </c>
      <c r="H4277" t="s">
        <v>34</v>
      </c>
      <c r="I4277" t="s">
        <v>12844</v>
      </c>
      <c r="L4277" s="8">
        <v>8.9999999999999998E-4</v>
      </c>
      <c r="M4277" t="s">
        <v>36</v>
      </c>
      <c r="N4277" t="str">
        <f>IF(AND(PESQUISA!$B$3&lt;&gt;"",OR(PESQUISA!$B$4="TODAS",B4277=PESQUISA!$B$4),ISNUMBER(SEARCH(PESQUISA!$B$3,D4277))),ROW()-1,"")</f>
        <v/>
      </c>
    </row>
    <row r="4278" spans="1:14" x14ac:dyDescent="0.3">
      <c r="A4278" t="s">
        <v>12935</v>
      </c>
      <c r="B4278" t="s">
        <v>29</v>
      </c>
      <c r="C4278" t="s">
        <v>12936</v>
      </c>
      <c r="D4278" t="s">
        <v>12937</v>
      </c>
      <c r="E4278" t="s">
        <v>40</v>
      </c>
      <c r="F4278" s="7">
        <v>2352.11</v>
      </c>
      <c r="G4278" t="s">
        <v>33</v>
      </c>
      <c r="H4278" t="s">
        <v>34</v>
      </c>
      <c r="I4278" t="s">
        <v>12844</v>
      </c>
      <c r="L4278" s="8">
        <v>0.74609999999999999</v>
      </c>
      <c r="M4278" t="s">
        <v>36</v>
      </c>
      <c r="N4278" t="str">
        <f>IF(AND(PESQUISA!$B$3&lt;&gt;"",OR(PESQUISA!$B$4="TODAS",B4278=PESQUISA!$B$4),ISNUMBER(SEARCH(PESQUISA!$B$3,D4278))),ROW()-1,"")</f>
        <v/>
      </c>
    </row>
    <row r="4279" spans="1:14" x14ac:dyDescent="0.3">
      <c r="A4279" t="s">
        <v>12938</v>
      </c>
      <c r="B4279" t="s">
        <v>29</v>
      </c>
      <c r="C4279" t="s">
        <v>12939</v>
      </c>
      <c r="D4279" t="s">
        <v>12940</v>
      </c>
      <c r="E4279" t="s">
        <v>40</v>
      </c>
      <c r="F4279" s="7">
        <v>3241.91</v>
      </c>
      <c r="G4279" t="s">
        <v>33</v>
      </c>
      <c r="H4279" t="s">
        <v>34</v>
      </c>
      <c r="I4279" t="s">
        <v>12844</v>
      </c>
      <c r="L4279" s="8">
        <v>0.74890000000000001</v>
      </c>
      <c r="M4279" t="s">
        <v>36</v>
      </c>
      <c r="N4279" t="str">
        <f>IF(AND(PESQUISA!$B$3&lt;&gt;"",OR(PESQUISA!$B$4="TODAS",B4279=PESQUISA!$B$4),ISNUMBER(SEARCH(PESQUISA!$B$3,D4279))),ROW()-1,"")</f>
        <v/>
      </c>
    </row>
    <row r="4280" spans="1:14" x14ac:dyDescent="0.3">
      <c r="A4280" t="s">
        <v>12941</v>
      </c>
      <c r="B4280" t="s">
        <v>29</v>
      </c>
      <c r="C4280" t="s">
        <v>12942</v>
      </c>
      <c r="D4280" t="s">
        <v>12943</v>
      </c>
      <c r="E4280" t="s">
        <v>40</v>
      </c>
      <c r="F4280" s="7">
        <v>5281.96</v>
      </c>
      <c r="G4280" t="s">
        <v>33</v>
      </c>
      <c r="H4280" t="s">
        <v>34</v>
      </c>
      <c r="I4280" t="s">
        <v>12844</v>
      </c>
      <c r="L4280" s="8">
        <v>0.80389999999999995</v>
      </c>
      <c r="M4280" t="s">
        <v>36</v>
      </c>
      <c r="N4280" t="str">
        <f>IF(AND(PESQUISA!$B$3&lt;&gt;"",OR(PESQUISA!$B$4="TODAS",B4280=PESQUISA!$B$4),ISNUMBER(SEARCH(PESQUISA!$B$3,D4280))),ROW()-1,"")</f>
        <v/>
      </c>
    </row>
    <row r="4281" spans="1:14" x14ac:dyDescent="0.3">
      <c r="A4281" t="s">
        <v>12944</v>
      </c>
      <c r="B4281" t="s">
        <v>29</v>
      </c>
      <c r="C4281" t="s">
        <v>12945</v>
      </c>
      <c r="D4281" t="s">
        <v>12946</v>
      </c>
      <c r="E4281" t="s">
        <v>40</v>
      </c>
      <c r="F4281" s="7">
        <v>7186.77</v>
      </c>
      <c r="G4281" t="s">
        <v>33</v>
      </c>
      <c r="H4281" t="s">
        <v>34</v>
      </c>
      <c r="I4281" t="s">
        <v>12844</v>
      </c>
      <c r="L4281" s="8">
        <v>0.79490000000000005</v>
      </c>
      <c r="M4281" t="s">
        <v>36</v>
      </c>
      <c r="N4281" t="str">
        <f>IF(AND(PESQUISA!$B$3&lt;&gt;"",OR(PESQUISA!$B$4="TODAS",B4281=PESQUISA!$B$4),ISNUMBER(SEARCH(PESQUISA!$B$3,D4281))),ROW()-1,"")</f>
        <v/>
      </c>
    </row>
    <row r="4282" spans="1:14" x14ac:dyDescent="0.3">
      <c r="A4282" t="s">
        <v>12947</v>
      </c>
      <c r="B4282" t="s">
        <v>29</v>
      </c>
      <c r="C4282" t="s">
        <v>12948</v>
      </c>
      <c r="D4282" t="s">
        <v>12949</v>
      </c>
      <c r="E4282" t="s">
        <v>40</v>
      </c>
      <c r="F4282" s="7">
        <v>8393.34</v>
      </c>
      <c r="G4282" t="s">
        <v>33</v>
      </c>
      <c r="H4282" t="s">
        <v>34</v>
      </c>
      <c r="I4282" t="s">
        <v>12844</v>
      </c>
      <c r="L4282" s="8">
        <v>0.81530000000000002</v>
      </c>
      <c r="M4282" t="s">
        <v>36</v>
      </c>
      <c r="N4282" t="str">
        <f>IF(AND(PESQUISA!$B$3&lt;&gt;"",OR(PESQUISA!$B$4="TODAS",B4282=PESQUISA!$B$4),ISNUMBER(SEARCH(PESQUISA!$B$3,D4282))),ROW()-1,"")</f>
        <v/>
      </c>
    </row>
    <row r="4283" spans="1:14" x14ac:dyDescent="0.3">
      <c r="A4283" t="s">
        <v>12950</v>
      </c>
      <c r="B4283" t="s">
        <v>29</v>
      </c>
      <c r="C4283" t="s">
        <v>12951</v>
      </c>
      <c r="D4283" t="s">
        <v>12952</v>
      </c>
      <c r="E4283" t="s">
        <v>40</v>
      </c>
      <c r="F4283" s="7">
        <v>9996.65</v>
      </c>
      <c r="G4283" t="s">
        <v>33</v>
      </c>
      <c r="H4283" t="s">
        <v>34</v>
      </c>
      <c r="I4283" t="s">
        <v>12844</v>
      </c>
      <c r="L4283" s="8">
        <v>0.80030000000000001</v>
      </c>
      <c r="M4283" t="s">
        <v>36</v>
      </c>
      <c r="N4283" t="str">
        <f>IF(AND(PESQUISA!$B$3&lt;&gt;"",OR(PESQUISA!$B$4="TODAS",B4283=PESQUISA!$B$4),ISNUMBER(SEARCH(PESQUISA!$B$3,D4283))),ROW()-1,"")</f>
        <v/>
      </c>
    </row>
    <row r="4284" spans="1:14" x14ac:dyDescent="0.3">
      <c r="A4284" t="s">
        <v>12953</v>
      </c>
      <c r="B4284" t="s">
        <v>29</v>
      </c>
      <c r="C4284" t="s">
        <v>12954</v>
      </c>
      <c r="D4284" t="s">
        <v>12955</v>
      </c>
      <c r="E4284" t="s">
        <v>40</v>
      </c>
      <c r="F4284" s="7">
        <v>4332.16</v>
      </c>
      <c r="G4284" t="s">
        <v>33</v>
      </c>
      <c r="H4284" t="s">
        <v>34</v>
      </c>
      <c r="I4284" t="s">
        <v>12844</v>
      </c>
      <c r="L4284" s="8">
        <v>3.8E-3</v>
      </c>
      <c r="M4284" t="s">
        <v>36</v>
      </c>
      <c r="N4284" t="str">
        <f>IF(AND(PESQUISA!$B$3&lt;&gt;"",OR(PESQUISA!$B$4="TODAS",B4284=PESQUISA!$B$4),ISNUMBER(SEARCH(PESQUISA!$B$3,D4284))),ROW()-1,"")</f>
        <v/>
      </c>
    </row>
    <row r="4285" spans="1:14" x14ac:dyDescent="0.3">
      <c r="A4285" t="s">
        <v>12956</v>
      </c>
      <c r="B4285" t="s">
        <v>29</v>
      </c>
      <c r="C4285" t="s">
        <v>12957</v>
      </c>
      <c r="D4285" t="s">
        <v>12958</v>
      </c>
      <c r="E4285" t="s">
        <v>40</v>
      </c>
      <c r="F4285" s="7">
        <v>5715.01</v>
      </c>
      <c r="G4285" t="s">
        <v>33</v>
      </c>
      <c r="H4285" t="s">
        <v>34</v>
      </c>
      <c r="I4285" t="s">
        <v>12844</v>
      </c>
      <c r="L4285" s="8">
        <v>3.7000000000000002E-3</v>
      </c>
      <c r="M4285" t="s">
        <v>36</v>
      </c>
      <c r="N4285" t="str">
        <f>IF(AND(PESQUISA!$B$3&lt;&gt;"",OR(PESQUISA!$B$4="TODAS",B4285=PESQUISA!$B$4),ISNUMBER(SEARCH(PESQUISA!$B$3,D4285))),ROW()-1,"")</f>
        <v/>
      </c>
    </row>
    <row r="4286" spans="1:14" x14ac:dyDescent="0.3">
      <c r="A4286" t="s">
        <v>12959</v>
      </c>
      <c r="B4286" t="s">
        <v>29</v>
      </c>
      <c r="C4286" t="s">
        <v>12960</v>
      </c>
      <c r="D4286" t="s">
        <v>12961</v>
      </c>
      <c r="E4286" t="s">
        <v>40</v>
      </c>
      <c r="F4286" s="7">
        <v>8014.56</v>
      </c>
      <c r="G4286" t="s">
        <v>33</v>
      </c>
      <c r="H4286" t="s">
        <v>34</v>
      </c>
      <c r="I4286" t="s">
        <v>12844</v>
      </c>
      <c r="L4286" s="8">
        <v>3.7000000000000002E-3</v>
      </c>
      <c r="M4286" t="s">
        <v>36</v>
      </c>
      <c r="N4286" t="str">
        <f>IF(AND(PESQUISA!$B$3&lt;&gt;"",OR(PESQUISA!$B$4="TODAS",B4286=PESQUISA!$B$4),ISNUMBER(SEARCH(PESQUISA!$B$3,D4286))),ROW()-1,"")</f>
        <v/>
      </c>
    </row>
    <row r="4287" spans="1:14" x14ac:dyDescent="0.3">
      <c r="A4287" t="s">
        <v>12962</v>
      </c>
      <c r="B4287" t="s">
        <v>29</v>
      </c>
      <c r="C4287" t="s">
        <v>12963</v>
      </c>
      <c r="D4287" t="s">
        <v>12964</v>
      </c>
      <c r="E4287" t="s">
        <v>40</v>
      </c>
      <c r="F4287" s="7">
        <v>10864.12</v>
      </c>
      <c r="G4287" t="s">
        <v>33</v>
      </c>
      <c r="H4287" t="s">
        <v>34</v>
      </c>
      <c r="I4287" t="s">
        <v>12844</v>
      </c>
      <c r="L4287" s="8">
        <v>4.0000000000000001E-3</v>
      </c>
      <c r="M4287" t="s">
        <v>36</v>
      </c>
      <c r="N4287" t="str">
        <f>IF(AND(PESQUISA!$B$3&lt;&gt;"",OR(PESQUISA!$B$4="TODAS",B4287=PESQUISA!$B$4),ISNUMBER(SEARCH(PESQUISA!$B$3,D4287))),ROW()-1,"")</f>
        <v/>
      </c>
    </row>
    <row r="4288" spans="1:14" x14ac:dyDescent="0.3">
      <c r="A4288" t="s">
        <v>12965</v>
      </c>
      <c r="B4288" t="s">
        <v>29</v>
      </c>
      <c r="C4288" t="s">
        <v>12966</v>
      </c>
      <c r="D4288" t="s">
        <v>12967</v>
      </c>
      <c r="E4288" t="s">
        <v>40</v>
      </c>
      <c r="F4288" s="7">
        <v>13099.92</v>
      </c>
      <c r="G4288" t="s">
        <v>33</v>
      </c>
      <c r="H4288" t="s">
        <v>34</v>
      </c>
      <c r="I4288" t="s">
        <v>12844</v>
      </c>
      <c r="L4288" s="8">
        <v>3.3999999999999998E-3</v>
      </c>
      <c r="M4288" t="s">
        <v>36</v>
      </c>
      <c r="N4288" t="str">
        <f>IF(AND(PESQUISA!$B$3&lt;&gt;"",OR(PESQUISA!$B$4="TODAS",B4288=PESQUISA!$B$4),ISNUMBER(SEARCH(PESQUISA!$B$3,D4288))),ROW()-1,"")</f>
        <v/>
      </c>
    </row>
    <row r="4289" spans="1:14" x14ac:dyDescent="0.3">
      <c r="A4289" t="s">
        <v>12968</v>
      </c>
      <c r="B4289" t="s">
        <v>29</v>
      </c>
      <c r="C4289" t="s">
        <v>12969</v>
      </c>
      <c r="D4289" t="s">
        <v>12970</v>
      </c>
      <c r="E4289" t="s">
        <v>40</v>
      </c>
      <c r="F4289" s="7">
        <v>12266.96</v>
      </c>
      <c r="G4289" t="s">
        <v>33</v>
      </c>
      <c r="H4289" t="s">
        <v>34</v>
      </c>
      <c r="I4289" t="s">
        <v>12844</v>
      </c>
      <c r="L4289" s="8">
        <v>3.8E-3</v>
      </c>
      <c r="M4289" t="s">
        <v>36</v>
      </c>
      <c r="N4289" t="str">
        <f>IF(AND(PESQUISA!$B$3&lt;&gt;"",OR(PESQUISA!$B$4="TODAS",B4289=PESQUISA!$B$4),ISNUMBER(SEARCH(PESQUISA!$B$3,D4289))),ROW()-1,"")</f>
        <v/>
      </c>
    </row>
    <row r="4290" spans="1:14" x14ac:dyDescent="0.3">
      <c r="A4290" t="s">
        <v>12971</v>
      </c>
      <c r="B4290" t="s">
        <v>29</v>
      </c>
      <c r="C4290" t="s">
        <v>12972</v>
      </c>
      <c r="D4290" t="s">
        <v>12973</v>
      </c>
      <c r="E4290" t="s">
        <v>40</v>
      </c>
      <c r="F4290" s="7">
        <v>5747.39</v>
      </c>
      <c r="G4290" t="s">
        <v>33</v>
      </c>
      <c r="H4290" t="s">
        <v>34</v>
      </c>
      <c r="I4290" t="s">
        <v>12844</v>
      </c>
      <c r="L4290" s="8">
        <v>2.8999999999999998E-3</v>
      </c>
      <c r="M4290" t="s">
        <v>36</v>
      </c>
      <c r="N4290" t="str">
        <f>IF(AND(PESQUISA!$B$3&lt;&gt;"",OR(PESQUISA!$B$4="TODAS",B4290=PESQUISA!$B$4),ISNUMBER(SEARCH(PESQUISA!$B$3,D4290))),ROW()-1,"")</f>
        <v/>
      </c>
    </row>
    <row r="4291" spans="1:14" x14ac:dyDescent="0.3">
      <c r="A4291" t="s">
        <v>12974</v>
      </c>
      <c r="B4291" t="s">
        <v>29</v>
      </c>
      <c r="C4291" t="s">
        <v>12975</v>
      </c>
      <c r="D4291" t="s">
        <v>12976</v>
      </c>
      <c r="E4291" t="s">
        <v>40</v>
      </c>
      <c r="F4291" s="7">
        <v>7672.98</v>
      </c>
      <c r="G4291" t="s">
        <v>33</v>
      </c>
      <c r="H4291" t="s">
        <v>34</v>
      </c>
      <c r="I4291" t="s">
        <v>12844</v>
      </c>
      <c r="L4291" s="8">
        <v>2.8E-3</v>
      </c>
      <c r="M4291" t="s">
        <v>36</v>
      </c>
      <c r="N4291" t="str">
        <f>IF(AND(PESQUISA!$B$3&lt;&gt;"",OR(PESQUISA!$B$4="TODAS",B4291=PESQUISA!$B$4),ISNUMBER(SEARCH(PESQUISA!$B$3,D4291))),ROW()-1,"")</f>
        <v/>
      </c>
    </row>
    <row r="4292" spans="1:14" x14ac:dyDescent="0.3">
      <c r="A4292" t="s">
        <v>12977</v>
      </c>
      <c r="B4292" t="s">
        <v>29</v>
      </c>
      <c r="C4292" t="s">
        <v>12978</v>
      </c>
      <c r="D4292" t="s">
        <v>12979</v>
      </c>
      <c r="E4292" t="s">
        <v>40</v>
      </c>
      <c r="F4292" s="7">
        <v>10846.23</v>
      </c>
      <c r="G4292" t="s">
        <v>33</v>
      </c>
      <c r="H4292" t="s">
        <v>34</v>
      </c>
      <c r="I4292" t="s">
        <v>12844</v>
      </c>
      <c r="L4292" s="8">
        <v>2.8E-3</v>
      </c>
      <c r="M4292" t="s">
        <v>36</v>
      </c>
      <c r="N4292" t="str">
        <f>IF(AND(PESQUISA!$B$3&lt;&gt;"",OR(PESQUISA!$B$4="TODAS",B4292=PESQUISA!$B$4),ISNUMBER(SEARCH(PESQUISA!$B$3,D4292))),ROW()-1,"")</f>
        <v/>
      </c>
    </row>
    <row r="4293" spans="1:14" x14ac:dyDescent="0.3">
      <c r="A4293" t="s">
        <v>12980</v>
      </c>
      <c r="B4293" t="s">
        <v>29</v>
      </c>
      <c r="C4293" t="s">
        <v>12981</v>
      </c>
      <c r="D4293" t="s">
        <v>12982</v>
      </c>
      <c r="E4293" t="s">
        <v>40</v>
      </c>
      <c r="F4293" s="7">
        <v>14551.65</v>
      </c>
      <c r="G4293" t="s">
        <v>33</v>
      </c>
      <c r="H4293" t="s">
        <v>34</v>
      </c>
      <c r="I4293" t="s">
        <v>12844</v>
      </c>
      <c r="L4293" s="8">
        <v>3.0000000000000001E-3</v>
      </c>
      <c r="M4293" t="s">
        <v>36</v>
      </c>
      <c r="N4293" t="str">
        <f>IF(AND(PESQUISA!$B$3&lt;&gt;"",OR(PESQUISA!$B$4="TODAS",B4293=PESQUISA!$B$4),ISNUMBER(SEARCH(PESQUISA!$B$3,D4293))),ROW()-1,"")</f>
        <v/>
      </c>
    </row>
    <row r="4294" spans="1:14" x14ac:dyDescent="0.3">
      <c r="A4294" t="s">
        <v>12983</v>
      </c>
      <c r="B4294" t="s">
        <v>29</v>
      </c>
      <c r="C4294" t="s">
        <v>12984</v>
      </c>
      <c r="D4294" t="s">
        <v>12985</v>
      </c>
      <c r="E4294" t="s">
        <v>40</v>
      </c>
      <c r="F4294" s="7">
        <v>18255.310000000001</v>
      </c>
      <c r="G4294" t="s">
        <v>33</v>
      </c>
      <c r="H4294" t="s">
        <v>34</v>
      </c>
      <c r="I4294" t="s">
        <v>12844</v>
      </c>
      <c r="L4294" s="8">
        <v>2.5000000000000001E-3</v>
      </c>
      <c r="M4294" t="s">
        <v>36</v>
      </c>
      <c r="N4294" t="str">
        <f>IF(AND(PESQUISA!$B$3&lt;&gt;"",OR(PESQUISA!$B$4="TODAS",B4294=PESQUISA!$B$4),ISNUMBER(SEARCH(PESQUISA!$B$3,D4294))),ROW()-1,"")</f>
        <v/>
      </c>
    </row>
    <row r="4295" spans="1:14" x14ac:dyDescent="0.3">
      <c r="A4295" t="s">
        <v>12986</v>
      </c>
      <c r="B4295" t="s">
        <v>29</v>
      </c>
      <c r="C4295" t="s">
        <v>12987</v>
      </c>
      <c r="D4295" t="s">
        <v>12988</v>
      </c>
      <c r="E4295" t="s">
        <v>40</v>
      </c>
      <c r="F4295" s="7">
        <v>16661.86</v>
      </c>
      <c r="G4295" t="s">
        <v>33</v>
      </c>
      <c r="H4295" t="s">
        <v>34</v>
      </c>
      <c r="I4295" t="s">
        <v>12844</v>
      </c>
      <c r="L4295" s="8">
        <v>2.8E-3</v>
      </c>
      <c r="M4295" t="s">
        <v>36</v>
      </c>
      <c r="N4295" t="str">
        <f>IF(AND(PESQUISA!$B$3&lt;&gt;"",OR(PESQUISA!$B$4="TODAS",B4295=PESQUISA!$B$4),ISNUMBER(SEARCH(PESQUISA!$B$3,D4295))),ROW()-1,"")</f>
        <v/>
      </c>
    </row>
    <row r="4296" spans="1:14" x14ac:dyDescent="0.3">
      <c r="A4296" t="s">
        <v>12989</v>
      </c>
      <c r="B4296" t="s">
        <v>29</v>
      </c>
      <c r="C4296" t="s">
        <v>12990</v>
      </c>
      <c r="D4296" t="s">
        <v>12991</v>
      </c>
      <c r="E4296" t="s">
        <v>859</v>
      </c>
      <c r="F4296" s="7">
        <v>9</v>
      </c>
      <c r="G4296" t="s">
        <v>33</v>
      </c>
      <c r="H4296" t="s">
        <v>34</v>
      </c>
      <c r="I4296" t="s">
        <v>12992</v>
      </c>
      <c r="L4296" s="8">
        <v>1.1000000000000001E-3</v>
      </c>
      <c r="M4296" t="s">
        <v>36</v>
      </c>
      <c r="N4296" t="str">
        <f>IF(AND(PESQUISA!$B$3&lt;&gt;"",OR(PESQUISA!$B$4="TODAS",B4296=PESQUISA!$B$4),ISNUMBER(SEARCH(PESQUISA!$B$3,D4296))),ROW()-1,"")</f>
        <v/>
      </c>
    </row>
    <row r="4297" spans="1:14" x14ac:dyDescent="0.3">
      <c r="A4297" t="s">
        <v>12993</v>
      </c>
      <c r="B4297" t="s">
        <v>29</v>
      </c>
      <c r="C4297" t="s">
        <v>12994</v>
      </c>
      <c r="D4297" t="s">
        <v>12995</v>
      </c>
      <c r="E4297" t="s">
        <v>859</v>
      </c>
      <c r="F4297" s="7">
        <v>13.57</v>
      </c>
      <c r="G4297" t="s">
        <v>33</v>
      </c>
      <c r="H4297" t="s">
        <v>34</v>
      </c>
      <c r="I4297" t="s">
        <v>12992</v>
      </c>
      <c r="L4297" s="8">
        <v>7.4000000000000003E-3</v>
      </c>
      <c r="M4297" t="s">
        <v>36</v>
      </c>
      <c r="N4297" t="str">
        <f>IF(AND(PESQUISA!$B$3&lt;&gt;"",OR(PESQUISA!$B$4="TODAS",B4297=PESQUISA!$B$4),ISNUMBER(SEARCH(PESQUISA!$B$3,D4297))),ROW()-1,"")</f>
        <v/>
      </c>
    </row>
    <row r="4298" spans="1:14" x14ac:dyDescent="0.3">
      <c r="A4298" t="s">
        <v>12996</v>
      </c>
      <c r="B4298" t="s">
        <v>29</v>
      </c>
      <c r="C4298" t="s">
        <v>12997</v>
      </c>
      <c r="D4298" t="s">
        <v>12998</v>
      </c>
      <c r="E4298" t="s">
        <v>859</v>
      </c>
      <c r="F4298" s="7">
        <v>18.02</v>
      </c>
      <c r="G4298" t="s">
        <v>33</v>
      </c>
      <c r="H4298" t="s">
        <v>34</v>
      </c>
      <c r="I4298" t="s">
        <v>12992</v>
      </c>
      <c r="L4298" s="8">
        <v>0.01</v>
      </c>
      <c r="M4298" t="s">
        <v>36</v>
      </c>
      <c r="N4298" t="str">
        <f>IF(AND(PESQUISA!$B$3&lt;&gt;"",OR(PESQUISA!$B$4="TODAS",B4298=PESQUISA!$B$4),ISNUMBER(SEARCH(PESQUISA!$B$3,D4298))),ROW()-1,"")</f>
        <v/>
      </c>
    </row>
    <row r="4299" spans="1:14" x14ac:dyDescent="0.3">
      <c r="A4299" t="s">
        <v>12999</v>
      </c>
      <c r="B4299" t="s">
        <v>29</v>
      </c>
      <c r="C4299" t="s">
        <v>13000</v>
      </c>
      <c r="D4299" t="s">
        <v>13001</v>
      </c>
      <c r="E4299" t="s">
        <v>859</v>
      </c>
      <c r="F4299" s="7">
        <v>15.8</v>
      </c>
      <c r="G4299" t="s">
        <v>33</v>
      </c>
      <c r="H4299" t="s">
        <v>34</v>
      </c>
      <c r="I4299" t="s">
        <v>12992</v>
      </c>
      <c r="L4299" s="8">
        <v>8.2000000000000007E-3</v>
      </c>
      <c r="M4299" t="s">
        <v>36</v>
      </c>
      <c r="N4299" t="str">
        <f>IF(AND(PESQUISA!$B$3&lt;&gt;"",OR(PESQUISA!$B$4="TODAS",B4299=PESQUISA!$B$4),ISNUMBER(SEARCH(PESQUISA!$B$3,D4299))),ROW()-1,"")</f>
        <v/>
      </c>
    </row>
    <row r="4300" spans="1:14" x14ac:dyDescent="0.3">
      <c r="A4300" t="s">
        <v>13002</v>
      </c>
      <c r="B4300" t="s">
        <v>29</v>
      </c>
      <c r="C4300" t="s">
        <v>13003</v>
      </c>
      <c r="D4300" t="s">
        <v>13004</v>
      </c>
      <c r="E4300" t="s">
        <v>859</v>
      </c>
      <c r="F4300" s="7">
        <v>20.68</v>
      </c>
      <c r="G4300" t="s">
        <v>33</v>
      </c>
      <c r="H4300" t="s">
        <v>34</v>
      </c>
      <c r="I4300" t="s">
        <v>12992</v>
      </c>
      <c r="L4300" s="8">
        <v>1.21E-2</v>
      </c>
      <c r="M4300" t="s">
        <v>36</v>
      </c>
      <c r="N4300" t="str">
        <f>IF(AND(PESQUISA!$B$3&lt;&gt;"",OR(PESQUISA!$B$4="TODAS",B4300=PESQUISA!$B$4),ISNUMBER(SEARCH(PESQUISA!$B$3,D4300))),ROW()-1,"")</f>
        <v/>
      </c>
    </row>
    <row r="4301" spans="1:14" x14ac:dyDescent="0.3">
      <c r="A4301" t="s">
        <v>13005</v>
      </c>
      <c r="B4301" t="s">
        <v>29</v>
      </c>
      <c r="C4301" t="s">
        <v>13006</v>
      </c>
      <c r="D4301" t="s">
        <v>13007</v>
      </c>
      <c r="E4301" t="s">
        <v>859</v>
      </c>
      <c r="F4301" s="7">
        <v>10.18</v>
      </c>
      <c r="G4301" t="s">
        <v>33</v>
      </c>
      <c r="H4301" t="s">
        <v>34</v>
      </c>
      <c r="I4301" t="s">
        <v>12992</v>
      </c>
      <c r="L4301" s="8">
        <v>3.8999999999999998E-3</v>
      </c>
      <c r="M4301" t="s">
        <v>36</v>
      </c>
      <c r="N4301" t="str">
        <f>IF(AND(PESQUISA!$B$3&lt;&gt;"",OR(PESQUISA!$B$4="TODAS",B4301=PESQUISA!$B$4),ISNUMBER(SEARCH(PESQUISA!$B$3,D4301))),ROW()-1,"")</f>
        <v/>
      </c>
    </row>
    <row r="4302" spans="1:14" x14ac:dyDescent="0.3">
      <c r="A4302" t="s">
        <v>13008</v>
      </c>
      <c r="B4302" t="s">
        <v>29</v>
      </c>
      <c r="C4302" t="s">
        <v>13009</v>
      </c>
      <c r="D4302" t="s">
        <v>13010</v>
      </c>
      <c r="E4302" t="s">
        <v>859</v>
      </c>
      <c r="F4302" s="7">
        <v>10.17</v>
      </c>
      <c r="G4302" t="s">
        <v>33</v>
      </c>
      <c r="H4302" t="s">
        <v>34</v>
      </c>
      <c r="I4302" t="s">
        <v>12992</v>
      </c>
      <c r="L4302" s="8">
        <v>5.8999999999999999E-3</v>
      </c>
      <c r="M4302" t="s">
        <v>36</v>
      </c>
      <c r="N4302" t="str">
        <f>IF(AND(PESQUISA!$B$3&lt;&gt;"",OR(PESQUISA!$B$4="TODAS",B4302=PESQUISA!$B$4),ISNUMBER(SEARCH(PESQUISA!$B$3,D4302))),ROW()-1,"")</f>
        <v/>
      </c>
    </row>
    <row r="4303" spans="1:14" x14ac:dyDescent="0.3">
      <c r="A4303" t="s">
        <v>13011</v>
      </c>
      <c r="B4303" t="s">
        <v>29</v>
      </c>
      <c r="C4303" t="s">
        <v>13012</v>
      </c>
      <c r="D4303" t="s">
        <v>13013</v>
      </c>
      <c r="E4303" t="s">
        <v>859</v>
      </c>
      <c r="F4303" s="7">
        <v>9.43</v>
      </c>
      <c r="G4303" t="s">
        <v>33</v>
      </c>
      <c r="H4303" t="s">
        <v>34</v>
      </c>
      <c r="I4303" t="s">
        <v>12992</v>
      </c>
      <c r="L4303" s="8">
        <v>5.3E-3</v>
      </c>
      <c r="M4303" t="s">
        <v>36</v>
      </c>
      <c r="N4303" t="str">
        <f>IF(AND(PESQUISA!$B$3&lt;&gt;"",OR(PESQUISA!$B$4="TODAS",B4303=PESQUISA!$B$4),ISNUMBER(SEARCH(PESQUISA!$B$3,D4303))),ROW()-1,"")</f>
        <v/>
      </c>
    </row>
    <row r="4304" spans="1:14" x14ac:dyDescent="0.3">
      <c r="A4304" t="s">
        <v>13014</v>
      </c>
      <c r="B4304" t="s">
        <v>29</v>
      </c>
      <c r="C4304" t="s">
        <v>13015</v>
      </c>
      <c r="D4304" t="s">
        <v>13016</v>
      </c>
      <c r="E4304" t="s">
        <v>859</v>
      </c>
      <c r="F4304" s="7">
        <v>12.08</v>
      </c>
      <c r="G4304" t="s">
        <v>33</v>
      </c>
      <c r="H4304" t="s">
        <v>34</v>
      </c>
      <c r="I4304" t="s">
        <v>12992</v>
      </c>
      <c r="L4304" s="8">
        <v>6.6E-3</v>
      </c>
      <c r="M4304" t="s">
        <v>36</v>
      </c>
      <c r="N4304" t="str">
        <f>IF(AND(PESQUISA!$B$3&lt;&gt;"",OR(PESQUISA!$B$4="TODAS",B4304=PESQUISA!$B$4),ISNUMBER(SEARCH(PESQUISA!$B$3,D4304))),ROW()-1,"")</f>
        <v/>
      </c>
    </row>
    <row r="4305" spans="1:14" x14ac:dyDescent="0.3">
      <c r="A4305" t="s">
        <v>13017</v>
      </c>
      <c r="B4305" t="s">
        <v>29</v>
      </c>
      <c r="C4305" t="s">
        <v>13018</v>
      </c>
      <c r="D4305" t="s">
        <v>13019</v>
      </c>
      <c r="E4305" t="s">
        <v>859</v>
      </c>
      <c r="F4305" s="7">
        <v>15.21</v>
      </c>
      <c r="G4305" t="s">
        <v>33</v>
      </c>
      <c r="H4305" t="s">
        <v>34</v>
      </c>
      <c r="I4305" t="s">
        <v>12992</v>
      </c>
      <c r="L4305" s="8">
        <v>9.1999999999999998E-3</v>
      </c>
      <c r="M4305" t="s">
        <v>36</v>
      </c>
      <c r="N4305" t="str">
        <f>IF(AND(PESQUISA!$B$3&lt;&gt;"",OR(PESQUISA!$B$4="TODAS",B4305=PESQUISA!$B$4),ISNUMBER(SEARCH(PESQUISA!$B$3,D4305))),ROW()-1,"")</f>
        <v/>
      </c>
    </row>
    <row r="4306" spans="1:14" x14ac:dyDescent="0.3">
      <c r="A4306" t="s">
        <v>13020</v>
      </c>
      <c r="B4306" t="s">
        <v>29</v>
      </c>
      <c r="C4306" t="s">
        <v>13021</v>
      </c>
      <c r="D4306" t="s">
        <v>13022</v>
      </c>
      <c r="E4306" t="s">
        <v>859</v>
      </c>
      <c r="F4306" s="7">
        <v>13.75</v>
      </c>
      <c r="G4306" t="s">
        <v>33</v>
      </c>
      <c r="H4306" t="s">
        <v>34</v>
      </c>
      <c r="I4306" t="s">
        <v>12992</v>
      </c>
      <c r="L4306" s="8">
        <v>8.0000000000000002E-3</v>
      </c>
      <c r="M4306" t="s">
        <v>36</v>
      </c>
      <c r="N4306" t="str">
        <f>IF(AND(PESQUISA!$B$3&lt;&gt;"",OR(PESQUISA!$B$4="TODAS",B4306=PESQUISA!$B$4),ISNUMBER(SEARCH(PESQUISA!$B$3,D4306))),ROW()-1,"")</f>
        <v/>
      </c>
    </row>
    <row r="4307" spans="1:14" x14ac:dyDescent="0.3">
      <c r="A4307" t="s">
        <v>13023</v>
      </c>
      <c r="B4307" t="s">
        <v>29</v>
      </c>
      <c r="C4307" t="s">
        <v>13024</v>
      </c>
      <c r="D4307" t="s">
        <v>13025</v>
      </c>
      <c r="E4307" t="s">
        <v>859</v>
      </c>
      <c r="F4307" s="7">
        <v>16.95</v>
      </c>
      <c r="G4307" t="s">
        <v>33</v>
      </c>
      <c r="H4307" t="s">
        <v>34</v>
      </c>
      <c r="I4307" t="s">
        <v>12992</v>
      </c>
      <c r="L4307" s="8">
        <v>1.06E-2</v>
      </c>
      <c r="M4307" t="s">
        <v>36</v>
      </c>
      <c r="N4307" t="str">
        <f>IF(AND(PESQUISA!$B$3&lt;&gt;"",OR(PESQUISA!$B$4="TODAS",B4307=PESQUISA!$B$4),ISNUMBER(SEARCH(PESQUISA!$B$3,D4307))),ROW()-1,"")</f>
        <v/>
      </c>
    </row>
    <row r="4308" spans="1:14" x14ac:dyDescent="0.3">
      <c r="A4308" t="s">
        <v>13026</v>
      </c>
      <c r="B4308" t="s">
        <v>29</v>
      </c>
      <c r="C4308" t="s">
        <v>13027</v>
      </c>
      <c r="D4308" t="s">
        <v>13028</v>
      </c>
      <c r="E4308" t="s">
        <v>376</v>
      </c>
      <c r="F4308" s="7">
        <v>884.61</v>
      </c>
      <c r="G4308" t="s">
        <v>33</v>
      </c>
      <c r="H4308" t="s">
        <v>34</v>
      </c>
      <c r="I4308" t="s">
        <v>12992</v>
      </c>
      <c r="L4308" s="8">
        <v>0</v>
      </c>
      <c r="M4308" t="s">
        <v>36</v>
      </c>
      <c r="N4308" t="str">
        <f>IF(AND(PESQUISA!$B$3&lt;&gt;"",OR(PESQUISA!$B$4="TODAS",B4308=PESQUISA!$B$4),ISNUMBER(SEARCH(PESQUISA!$B$3,D4308))),ROW()-1,"")</f>
        <v/>
      </c>
    </row>
    <row r="4309" spans="1:14" x14ac:dyDescent="0.3">
      <c r="A4309" t="s">
        <v>13029</v>
      </c>
      <c r="B4309" t="s">
        <v>29</v>
      </c>
      <c r="C4309" t="s">
        <v>13030</v>
      </c>
      <c r="D4309" t="s">
        <v>13031</v>
      </c>
      <c r="E4309" t="s">
        <v>376</v>
      </c>
      <c r="F4309" s="7">
        <v>917.78</v>
      </c>
      <c r="G4309" t="s">
        <v>33</v>
      </c>
      <c r="H4309" t="s">
        <v>34</v>
      </c>
      <c r="I4309" t="s">
        <v>12992</v>
      </c>
      <c r="L4309" s="8">
        <v>0</v>
      </c>
      <c r="M4309" t="s">
        <v>36</v>
      </c>
      <c r="N4309" t="str">
        <f>IF(AND(PESQUISA!$B$3&lt;&gt;"",OR(PESQUISA!$B$4="TODAS",B4309=PESQUISA!$B$4),ISNUMBER(SEARCH(PESQUISA!$B$3,D4309))),ROW()-1,"")</f>
        <v/>
      </c>
    </row>
    <row r="4310" spans="1:14" x14ac:dyDescent="0.3">
      <c r="A4310" t="s">
        <v>13032</v>
      </c>
      <c r="B4310" t="s">
        <v>29</v>
      </c>
      <c r="C4310" t="s">
        <v>13033</v>
      </c>
      <c r="D4310" t="s">
        <v>13034</v>
      </c>
      <c r="E4310" t="s">
        <v>376</v>
      </c>
      <c r="F4310" s="7">
        <v>912.99</v>
      </c>
      <c r="G4310" t="s">
        <v>33</v>
      </c>
      <c r="H4310" t="s">
        <v>34</v>
      </c>
      <c r="I4310" t="s">
        <v>12992</v>
      </c>
      <c r="L4310" s="8">
        <v>0</v>
      </c>
      <c r="M4310" t="s">
        <v>36</v>
      </c>
      <c r="N4310" t="str">
        <f>IF(AND(PESQUISA!$B$3&lt;&gt;"",OR(PESQUISA!$B$4="TODAS",B4310=PESQUISA!$B$4),ISNUMBER(SEARCH(PESQUISA!$B$3,D4310))),ROW()-1,"")</f>
        <v/>
      </c>
    </row>
    <row r="4311" spans="1:14" x14ac:dyDescent="0.3">
      <c r="A4311" t="s">
        <v>13035</v>
      </c>
      <c r="B4311" t="s">
        <v>29</v>
      </c>
      <c r="C4311" t="s">
        <v>13036</v>
      </c>
      <c r="D4311" t="s">
        <v>13037</v>
      </c>
      <c r="E4311" t="s">
        <v>376</v>
      </c>
      <c r="F4311" s="7">
        <v>983.19</v>
      </c>
      <c r="G4311" t="s">
        <v>33</v>
      </c>
      <c r="H4311" t="s">
        <v>34</v>
      </c>
      <c r="I4311" t="s">
        <v>12992</v>
      </c>
      <c r="L4311" s="8">
        <v>0</v>
      </c>
      <c r="M4311" t="s">
        <v>36</v>
      </c>
      <c r="N4311" t="str">
        <f>IF(AND(PESQUISA!$B$3&lt;&gt;"",OR(PESQUISA!$B$4="TODAS",B4311=PESQUISA!$B$4),ISNUMBER(SEARCH(PESQUISA!$B$3,D4311))),ROW()-1,"")</f>
        <v/>
      </c>
    </row>
    <row r="4312" spans="1:14" x14ac:dyDescent="0.3">
      <c r="A4312" t="s">
        <v>13038</v>
      </c>
      <c r="B4312" t="s">
        <v>29</v>
      </c>
      <c r="C4312" t="s">
        <v>13039</v>
      </c>
      <c r="D4312" t="s">
        <v>13040</v>
      </c>
      <c r="E4312" t="s">
        <v>376</v>
      </c>
      <c r="F4312" s="7">
        <v>923.22</v>
      </c>
      <c r="G4312" t="s">
        <v>33</v>
      </c>
      <c r="H4312" t="s">
        <v>34</v>
      </c>
      <c r="I4312" t="s">
        <v>12992</v>
      </c>
      <c r="L4312" s="8">
        <v>0</v>
      </c>
      <c r="M4312" t="s">
        <v>36</v>
      </c>
      <c r="N4312" t="str">
        <f>IF(AND(PESQUISA!$B$3&lt;&gt;"",OR(PESQUISA!$B$4="TODAS",B4312=PESQUISA!$B$4),ISNUMBER(SEARCH(PESQUISA!$B$3,D4312))),ROW()-1,"")</f>
        <v/>
      </c>
    </row>
    <row r="4313" spans="1:14" x14ac:dyDescent="0.3">
      <c r="A4313" t="s">
        <v>13041</v>
      </c>
      <c r="B4313" t="s">
        <v>29</v>
      </c>
      <c r="C4313" t="s">
        <v>13042</v>
      </c>
      <c r="D4313" t="s">
        <v>13043</v>
      </c>
      <c r="E4313" t="s">
        <v>376</v>
      </c>
      <c r="F4313" s="7">
        <v>1096.6300000000001</v>
      </c>
      <c r="G4313" t="s">
        <v>33</v>
      </c>
      <c r="H4313" t="s">
        <v>34</v>
      </c>
      <c r="I4313" t="s">
        <v>12992</v>
      </c>
      <c r="L4313" s="8">
        <v>0</v>
      </c>
      <c r="M4313" t="s">
        <v>36</v>
      </c>
      <c r="N4313" t="str">
        <f>IF(AND(PESQUISA!$B$3&lt;&gt;"",OR(PESQUISA!$B$4="TODAS",B4313=PESQUISA!$B$4),ISNUMBER(SEARCH(PESQUISA!$B$3,D4313))),ROW()-1,"")</f>
        <v/>
      </c>
    </row>
    <row r="4314" spans="1:14" x14ac:dyDescent="0.3">
      <c r="A4314" t="s">
        <v>13044</v>
      </c>
      <c r="B4314" t="s">
        <v>29</v>
      </c>
      <c r="C4314" t="s">
        <v>13045</v>
      </c>
      <c r="D4314" t="s">
        <v>13046</v>
      </c>
      <c r="E4314" t="s">
        <v>376</v>
      </c>
      <c r="F4314" s="7">
        <v>105.98</v>
      </c>
      <c r="G4314" t="s">
        <v>33</v>
      </c>
      <c r="H4314" t="s">
        <v>34</v>
      </c>
      <c r="I4314" t="s">
        <v>12992</v>
      </c>
      <c r="L4314" s="8">
        <v>0</v>
      </c>
      <c r="M4314" t="s">
        <v>36</v>
      </c>
      <c r="N4314" t="str">
        <f>IF(AND(PESQUISA!$B$3&lt;&gt;"",OR(PESQUISA!$B$4="TODAS",B4314=PESQUISA!$B$4),ISNUMBER(SEARCH(PESQUISA!$B$3,D4314))),ROW()-1,"")</f>
        <v/>
      </c>
    </row>
    <row r="4315" spans="1:14" x14ac:dyDescent="0.3">
      <c r="A4315" t="s">
        <v>13047</v>
      </c>
      <c r="B4315" t="s">
        <v>29</v>
      </c>
      <c r="C4315" t="s">
        <v>13048</v>
      </c>
      <c r="D4315" t="s">
        <v>13049</v>
      </c>
      <c r="E4315" t="s">
        <v>376</v>
      </c>
      <c r="F4315" s="7">
        <v>161</v>
      </c>
      <c r="G4315" t="s">
        <v>33</v>
      </c>
      <c r="H4315" t="s">
        <v>34</v>
      </c>
      <c r="I4315" t="s">
        <v>12992</v>
      </c>
      <c r="L4315" s="8">
        <v>0</v>
      </c>
      <c r="M4315" t="s">
        <v>36</v>
      </c>
      <c r="N4315" t="str">
        <f>IF(AND(PESQUISA!$B$3&lt;&gt;"",OR(PESQUISA!$B$4="TODAS",B4315=PESQUISA!$B$4),ISNUMBER(SEARCH(PESQUISA!$B$3,D4315))),ROW()-1,"")</f>
        <v/>
      </c>
    </row>
    <row r="4316" spans="1:14" x14ac:dyDescent="0.3">
      <c r="A4316" t="s">
        <v>13050</v>
      </c>
      <c r="B4316" t="s">
        <v>29</v>
      </c>
      <c r="C4316" t="s">
        <v>13051</v>
      </c>
      <c r="D4316" t="s">
        <v>13052</v>
      </c>
      <c r="E4316" t="s">
        <v>376</v>
      </c>
      <c r="F4316" s="7">
        <v>116.41</v>
      </c>
      <c r="G4316" t="s">
        <v>33</v>
      </c>
      <c r="H4316" t="s">
        <v>34</v>
      </c>
      <c r="I4316" t="s">
        <v>12992</v>
      </c>
      <c r="L4316" s="8">
        <v>0</v>
      </c>
      <c r="M4316" t="s">
        <v>36</v>
      </c>
      <c r="N4316" t="str">
        <f>IF(AND(PESQUISA!$B$3&lt;&gt;"",OR(PESQUISA!$B$4="TODAS",B4316=PESQUISA!$B$4),ISNUMBER(SEARCH(PESQUISA!$B$3,D4316))),ROW()-1,"")</f>
        <v/>
      </c>
    </row>
    <row r="4317" spans="1:14" x14ac:dyDescent="0.3">
      <c r="A4317" t="s">
        <v>13053</v>
      </c>
      <c r="B4317" t="s">
        <v>29</v>
      </c>
      <c r="C4317" t="s">
        <v>13054</v>
      </c>
      <c r="D4317" t="s">
        <v>13055</v>
      </c>
      <c r="E4317" t="s">
        <v>376</v>
      </c>
      <c r="F4317" s="7">
        <v>231.34</v>
      </c>
      <c r="G4317" t="s">
        <v>33</v>
      </c>
      <c r="H4317" t="s">
        <v>34</v>
      </c>
      <c r="I4317" t="s">
        <v>12992</v>
      </c>
      <c r="L4317" s="8">
        <v>0</v>
      </c>
      <c r="M4317" t="s">
        <v>36</v>
      </c>
      <c r="N4317" t="str">
        <f>IF(AND(PESQUISA!$B$3&lt;&gt;"",OR(PESQUISA!$B$4="TODAS",B4317=PESQUISA!$B$4),ISNUMBER(SEARCH(PESQUISA!$B$3,D4317))),ROW()-1,"")</f>
        <v/>
      </c>
    </row>
    <row r="4318" spans="1:14" x14ac:dyDescent="0.3">
      <c r="A4318" t="s">
        <v>13056</v>
      </c>
      <c r="B4318" t="s">
        <v>29</v>
      </c>
      <c r="C4318" t="s">
        <v>13057</v>
      </c>
      <c r="D4318" t="s">
        <v>13058</v>
      </c>
      <c r="E4318" t="s">
        <v>376</v>
      </c>
      <c r="F4318" s="7">
        <v>40.83</v>
      </c>
      <c r="G4318" t="s">
        <v>33</v>
      </c>
      <c r="H4318" t="s">
        <v>34</v>
      </c>
      <c r="I4318" t="s">
        <v>12992</v>
      </c>
      <c r="L4318" s="8">
        <v>0</v>
      </c>
      <c r="M4318" t="s">
        <v>36</v>
      </c>
      <c r="N4318" t="str">
        <f>IF(AND(PESQUISA!$B$3&lt;&gt;"",OR(PESQUISA!$B$4="TODAS",B4318=PESQUISA!$B$4),ISNUMBER(SEARCH(PESQUISA!$B$3,D4318))),ROW()-1,"")</f>
        <v/>
      </c>
    </row>
    <row r="4319" spans="1:14" x14ac:dyDescent="0.3">
      <c r="A4319" t="s">
        <v>13059</v>
      </c>
      <c r="B4319" t="s">
        <v>29</v>
      </c>
      <c r="C4319" t="s">
        <v>13060</v>
      </c>
      <c r="D4319" t="s">
        <v>13061</v>
      </c>
      <c r="E4319" t="s">
        <v>376</v>
      </c>
      <c r="F4319" s="7">
        <v>95.84</v>
      </c>
      <c r="G4319" t="s">
        <v>33</v>
      </c>
      <c r="H4319" t="s">
        <v>34</v>
      </c>
      <c r="I4319" t="s">
        <v>12992</v>
      </c>
      <c r="L4319" s="8">
        <v>0</v>
      </c>
      <c r="M4319" t="s">
        <v>36</v>
      </c>
      <c r="N4319" t="str">
        <f>IF(AND(PESQUISA!$B$3&lt;&gt;"",OR(PESQUISA!$B$4="TODAS",B4319=PESQUISA!$B$4),ISNUMBER(SEARCH(PESQUISA!$B$3,D4319))),ROW()-1,"")</f>
        <v/>
      </c>
    </row>
    <row r="4320" spans="1:14" x14ac:dyDescent="0.3">
      <c r="A4320" t="s">
        <v>13062</v>
      </c>
      <c r="B4320" t="s">
        <v>29</v>
      </c>
      <c r="C4320" t="s">
        <v>13063</v>
      </c>
      <c r="D4320" t="s">
        <v>13064</v>
      </c>
      <c r="E4320" t="s">
        <v>376</v>
      </c>
      <c r="F4320" s="7">
        <v>59.45</v>
      </c>
      <c r="G4320" t="s">
        <v>33</v>
      </c>
      <c r="H4320" t="s">
        <v>34</v>
      </c>
      <c r="I4320" t="s">
        <v>12992</v>
      </c>
      <c r="L4320" s="8">
        <v>0.53100000000000003</v>
      </c>
      <c r="M4320" t="s">
        <v>36</v>
      </c>
      <c r="N4320" t="str">
        <f>IF(AND(PESQUISA!$B$3&lt;&gt;"",OR(PESQUISA!$B$4="TODAS",B4320=PESQUISA!$B$4),ISNUMBER(SEARCH(PESQUISA!$B$3,D4320))),ROW()-1,"")</f>
        <v/>
      </c>
    </row>
    <row r="4321" spans="1:14" x14ac:dyDescent="0.3">
      <c r="A4321" t="s">
        <v>13065</v>
      </c>
      <c r="B4321" t="s">
        <v>29</v>
      </c>
      <c r="C4321" t="s">
        <v>13066</v>
      </c>
      <c r="D4321" t="s">
        <v>13067</v>
      </c>
      <c r="E4321" t="s">
        <v>376</v>
      </c>
      <c r="F4321" s="7">
        <v>169.01</v>
      </c>
      <c r="G4321" t="s">
        <v>33</v>
      </c>
      <c r="H4321" t="s">
        <v>34</v>
      </c>
      <c r="I4321" t="s">
        <v>12992</v>
      </c>
      <c r="L4321" s="8">
        <v>0.24759999999999999</v>
      </c>
      <c r="M4321" t="s">
        <v>36</v>
      </c>
      <c r="N4321" t="str">
        <f>IF(AND(PESQUISA!$B$3&lt;&gt;"",OR(PESQUISA!$B$4="TODAS",B4321=PESQUISA!$B$4),ISNUMBER(SEARCH(PESQUISA!$B$3,D4321))),ROW()-1,"")</f>
        <v/>
      </c>
    </row>
    <row r="4322" spans="1:14" x14ac:dyDescent="0.3">
      <c r="A4322" t="s">
        <v>13068</v>
      </c>
      <c r="B4322" t="s">
        <v>29</v>
      </c>
      <c r="C4322" t="s">
        <v>13069</v>
      </c>
      <c r="D4322" t="s">
        <v>13070</v>
      </c>
      <c r="E4322" t="s">
        <v>32</v>
      </c>
      <c r="F4322" s="7">
        <v>203.68</v>
      </c>
      <c r="G4322" t="s">
        <v>33</v>
      </c>
      <c r="H4322" t="s">
        <v>34</v>
      </c>
      <c r="I4322" t="s">
        <v>12992</v>
      </c>
      <c r="L4322" s="8">
        <v>0</v>
      </c>
      <c r="M4322" t="s">
        <v>36</v>
      </c>
      <c r="N4322" t="str">
        <f>IF(AND(PESQUISA!$B$3&lt;&gt;"",OR(PESQUISA!$B$4="TODAS",B4322=PESQUISA!$B$4),ISNUMBER(SEARCH(PESQUISA!$B$3,D4322))),ROW()-1,"")</f>
        <v/>
      </c>
    </row>
    <row r="4323" spans="1:14" x14ac:dyDescent="0.3">
      <c r="A4323" t="s">
        <v>13071</v>
      </c>
      <c r="B4323" t="s">
        <v>29</v>
      </c>
      <c r="C4323" t="s">
        <v>13072</v>
      </c>
      <c r="D4323" t="s">
        <v>13073</v>
      </c>
      <c r="E4323" t="s">
        <v>32</v>
      </c>
      <c r="F4323" s="7">
        <v>144.30000000000001</v>
      </c>
      <c r="G4323" t="s">
        <v>33</v>
      </c>
      <c r="H4323" t="s">
        <v>34</v>
      </c>
      <c r="I4323" t="s">
        <v>12992</v>
      </c>
      <c r="L4323" s="8">
        <v>0</v>
      </c>
      <c r="M4323" t="s">
        <v>36</v>
      </c>
      <c r="N4323" t="str">
        <f>IF(AND(PESQUISA!$B$3&lt;&gt;"",OR(PESQUISA!$B$4="TODAS",B4323=PESQUISA!$B$4),ISNUMBER(SEARCH(PESQUISA!$B$3,D4323))),ROW()-1,"")</f>
        <v/>
      </c>
    </row>
    <row r="4324" spans="1:14" x14ac:dyDescent="0.3">
      <c r="A4324" t="s">
        <v>13074</v>
      </c>
      <c r="B4324" t="s">
        <v>29</v>
      </c>
      <c r="C4324" t="s">
        <v>13075</v>
      </c>
      <c r="D4324" t="s">
        <v>13076</v>
      </c>
      <c r="E4324" t="s">
        <v>32</v>
      </c>
      <c r="F4324" s="7">
        <v>175.75</v>
      </c>
      <c r="G4324" t="s">
        <v>33</v>
      </c>
      <c r="H4324" t="s">
        <v>34</v>
      </c>
      <c r="I4324" t="s">
        <v>12992</v>
      </c>
      <c r="L4324" s="8">
        <v>0</v>
      </c>
      <c r="M4324" t="s">
        <v>36</v>
      </c>
      <c r="N4324" t="str">
        <f>IF(AND(PESQUISA!$B$3&lt;&gt;"",OR(PESQUISA!$B$4="TODAS",B4324=PESQUISA!$B$4),ISNUMBER(SEARCH(PESQUISA!$B$3,D4324))),ROW()-1,"")</f>
        <v/>
      </c>
    </row>
    <row r="4325" spans="1:14" x14ac:dyDescent="0.3">
      <c r="A4325" t="s">
        <v>13077</v>
      </c>
      <c r="B4325" t="s">
        <v>29</v>
      </c>
      <c r="C4325" t="s">
        <v>13078</v>
      </c>
      <c r="D4325" t="s">
        <v>13079</v>
      </c>
      <c r="E4325" t="s">
        <v>32</v>
      </c>
      <c r="F4325" s="7">
        <v>117.57</v>
      </c>
      <c r="G4325" t="s">
        <v>33</v>
      </c>
      <c r="H4325" t="s">
        <v>34</v>
      </c>
      <c r="I4325" t="s">
        <v>12992</v>
      </c>
      <c r="L4325" s="8">
        <v>0</v>
      </c>
      <c r="M4325" t="s">
        <v>36</v>
      </c>
      <c r="N4325" t="str">
        <f>IF(AND(PESQUISA!$B$3&lt;&gt;"",OR(PESQUISA!$B$4="TODAS",B4325=PESQUISA!$B$4),ISNUMBER(SEARCH(PESQUISA!$B$3,D4325))),ROW()-1,"")</f>
        <v/>
      </c>
    </row>
    <row r="4326" spans="1:14" x14ac:dyDescent="0.3">
      <c r="A4326" t="s">
        <v>13080</v>
      </c>
      <c r="B4326" t="s">
        <v>29</v>
      </c>
      <c r="C4326" t="s">
        <v>13081</v>
      </c>
      <c r="D4326" t="s">
        <v>13082</v>
      </c>
      <c r="E4326" t="s">
        <v>32</v>
      </c>
      <c r="F4326" s="7">
        <v>87.31</v>
      </c>
      <c r="G4326" t="s">
        <v>33</v>
      </c>
      <c r="H4326" t="s">
        <v>34</v>
      </c>
      <c r="I4326" t="s">
        <v>12992</v>
      </c>
      <c r="L4326" s="8">
        <v>0</v>
      </c>
      <c r="M4326" t="s">
        <v>36</v>
      </c>
      <c r="N4326" t="str">
        <f>IF(AND(PESQUISA!$B$3&lt;&gt;"",OR(PESQUISA!$B$4="TODAS",B4326=PESQUISA!$B$4),ISNUMBER(SEARCH(PESQUISA!$B$3,D4326))),ROW()-1,"")</f>
        <v/>
      </c>
    </row>
    <row r="4327" spans="1:14" x14ac:dyDescent="0.3">
      <c r="A4327" t="s">
        <v>13083</v>
      </c>
      <c r="B4327" t="s">
        <v>29</v>
      </c>
      <c r="C4327" t="s">
        <v>13084</v>
      </c>
      <c r="D4327" t="s">
        <v>13085</v>
      </c>
      <c r="E4327" t="s">
        <v>32</v>
      </c>
      <c r="F4327" s="7">
        <v>164.44</v>
      </c>
      <c r="G4327" t="s">
        <v>33</v>
      </c>
      <c r="H4327" t="s">
        <v>34</v>
      </c>
      <c r="I4327" t="s">
        <v>12992</v>
      </c>
      <c r="L4327" s="8">
        <v>0</v>
      </c>
      <c r="M4327" t="s">
        <v>36</v>
      </c>
      <c r="N4327" t="str">
        <f>IF(AND(PESQUISA!$B$3&lt;&gt;"",OR(PESQUISA!$B$4="TODAS",B4327=PESQUISA!$B$4),ISNUMBER(SEARCH(PESQUISA!$B$3,D4327))),ROW()-1,"")</f>
        <v/>
      </c>
    </row>
    <row r="4328" spans="1:14" x14ac:dyDescent="0.3">
      <c r="A4328" t="s">
        <v>13086</v>
      </c>
      <c r="B4328" t="s">
        <v>29</v>
      </c>
      <c r="C4328" t="s">
        <v>13087</v>
      </c>
      <c r="D4328" t="s">
        <v>13088</v>
      </c>
      <c r="E4328" t="s">
        <v>32</v>
      </c>
      <c r="F4328" s="7">
        <v>102.7</v>
      </c>
      <c r="G4328" t="s">
        <v>33</v>
      </c>
      <c r="H4328" t="s">
        <v>34</v>
      </c>
      <c r="I4328" t="s">
        <v>12992</v>
      </c>
      <c r="L4328" s="8">
        <v>0</v>
      </c>
      <c r="M4328" t="s">
        <v>36</v>
      </c>
      <c r="N4328" t="str">
        <f>IF(AND(PESQUISA!$B$3&lt;&gt;"",OR(PESQUISA!$B$4="TODAS",B4328=PESQUISA!$B$4),ISNUMBER(SEARCH(PESQUISA!$B$3,D4328))),ROW()-1,"")</f>
        <v/>
      </c>
    </row>
    <row r="4329" spans="1:14" x14ac:dyDescent="0.3">
      <c r="A4329" t="s">
        <v>13089</v>
      </c>
      <c r="B4329" t="s">
        <v>29</v>
      </c>
      <c r="C4329" t="s">
        <v>13090</v>
      </c>
      <c r="D4329" t="s">
        <v>13091</v>
      </c>
      <c r="E4329" t="s">
        <v>32</v>
      </c>
      <c r="F4329" s="7">
        <v>178.26</v>
      </c>
      <c r="G4329" t="s">
        <v>33</v>
      </c>
      <c r="H4329" t="s">
        <v>34</v>
      </c>
      <c r="I4329" t="s">
        <v>12992</v>
      </c>
      <c r="L4329" s="8">
        <v>0</v>
      </c>
      <c r="M4329" t="s">
        <v>36</v>
      </c>
      <c r="N4329" t="str">
        <f>IF(AND(PESQUISA!$B$3&lt;&gt;"",OR(PESQUISA!$B$4="TODAS",B4329=PESQUISA!$B$4),ISNUMBER(SEARCH(PESQUISA!$B$3,D4329))),ROW()-1,"")</f>
        <v/>
      </c>
    </row>
    <row r="4330" spans="1:14" x14ac:dyDescent="0.3">
      <c r="A4330" t="s">
        <v>13092</v>
      </c>
      <c r="B4330" t="s">
        <v>29</v>
      </c>
      <c r="C4330" t="s">
        <v>13093</v>
      </c>
      <c r="D4330" t="s">
        <v>13094</v>
      </c>
      <c r="E4330" t="s">
        <v>32</v>
      </c>
      <c r="F4330" s="7">
        <v>114.25</v>
      </c>
      <c r="G4330" t="s">
        <v>33</v>
      </c>
      <c r="H4330" t="s">
        <v>34</v>
      </c>
      <c r="I4330" t="s">
        <v>12992</v>
      </c>
      <c r="L4330" s="8">
        <v>0</v>
      </c>
      <c r="M4330" t="s">
        <v>36</v>
      </c>
      <c r="N4330" t="str">
        <f>IF(AND(PESQUISA!$B$3&lt;&gt;"",OR(PESQUISA!$B$4="TODAS",B4330=PESQUISA!$B$4),ISNUMBER(SEARCH(PESQUISA!$B$3,D4330))),ROW()-1,"")</f>
        <v/>
      </c>
    </row>
    <row r="4331" spans="1:14" x14ac:dyDescent="0.3">
      <c r="A4331" t="s">
        <v>13095</v>
      </c>
      <c r="B4331" t="s">
        <v>29</v>
      </c>
      <c r="C4331" t="s">
        <v>13096</v>
      </c>
      <c r="D4331" t="s">
        <v>13097</v>
      </c>
      <c r="E4331" t="s">
        <v>32</v>
      </c>
      <c r="F4331" s="7">
        <v>80.97</v>
      </c>
      <c r="G4331" t="s">
        <v>33</v>
      </c>
      <c r="H4331" t="s">
        <v>34</v>
      </c>
      <c r="I4331" t="s">
        <v>12992</v>
      </c>
      <c r="L4331" s="8">
        <v>0</v>
      </c>
      <c r="M4331" t="s">
        <v>36</v>
      </c>
      <c r="N4331" t="str">
        <f>IF(AND(PESQUISA!$B$3&lt;&gt;"",OR(PESQUISA!$B$4="TODAS",B4331=PESQUISA!$B$4),ISNUMBER(SEARCH(PESQUISA!$B$3,D4331))),ROW()-1,"")</f>
        <v/>
      </c>
    </row>
    <row r="4332" spans="1:14" x14ac:dyDescent="0.3">
      <c r="A4332" t="s">
        <v>13098</v>
      </c>
      <c r="B4332" t="s">
        <v>29</v>
      </c>
      <c r="C4332" t="s">
        <v>13099</v>
      </c>
      <c r="D4332" t="s">
        <v>13100</v>
      </c>
      <c r="E4332" t="s">
        <v>32</v>
      </c>
      <c r="F4332" s="7">
        <v>270</v>
      </c>
      <c r="G4332" t="s">
        <v>33</v>
      </c>
      <c r="H4332" t="s">
        <v>34</v>
      </c>
      <c r="I4332" t="s">
        <v>12992</v>
      </c>
      <c r="L4332" s="8">
        <v>0</v>
      </c>
      <c r="M4332" t="s">
        <v>36</v>
      </c>
      <c r="N4332" t="str">
        <f>IF(AND(PESQUISA!$B$3&lt;&gt;"",OR(PESQUISA!$B$4="TODAS",B4332=PESQUISA!$B$4),ISNUMBER(SEARCH(PESQUISA!$B$3,D4332))),ROW()-1,"")</f>
        <v/>
      </c>
    </row>
    <row r="4333" spans="1:14" x14ac:dyDescent="0.3">
      <c r="A4333" t="s">
        <v>13101</v>
      </c>
      <c r="B4333" t="s">
        <v>29</v>
      </c>
      <c r="C4333" t="s">
        <v>13102</v>
      </c>
      <c r="D4333" t="s">
        <v>13103</v>
      </c>
      <c r="E4333" t="s">
        <v>32</v>
      </c>
      <c r="F4333" s="7">
        <v>199.43</v>
      </c>
      <c r="G4333" t="s">
        <v>33</v>
      </c>
      <c r="H4333" t="s">
        <v>34</v>
      </c>
      <c r="I4333" t="s">
        <v>12992</v>
      </c>
      <c r="L4333" s="8">
        <v>0</v>
      </c>
      <c r="M4333" t="s">
        <v>36</v>
      </c>
      <c r="N4333" t="str">
        <f>IF(AND(PESQUISA!$B$3&lt;&gt;"",OR(PESQUISA!$B$4="TODAS",B4333=PESQUISA!$B$4),ISNUMBER(SEARCH(PESQUISA!$B$3,D4333))),ROW()-1,"")</f>
        <v/>
      </c>
    </row>
    <row r="4334" spans="1:14" x14ac:dyDescent="0.3">
      <c r="A4334" t="s">
        <v>13104</v>
      </c>
      <c r="B4334" t="s">
        <v>29</v>
      </c>
      <c r="C4334" t="s">
        <v>13105</v>
      </c>
      <c r="D4334" t="s">
        <v>13106</v>
      </c>
      <c r="E4334" t="s">
        <v>32</v>
      </c>
      <c r="F4334" s="7">
        <v>281.83</v>
      </c>
      <c r="G4334" t="s">
        <v>33</v>
      </c>
      <c r="H4334" t="s">
        <v>34</v>
      </c>
      <c r="I4334" t="s">
        <v>12992</v>
      </c>
      <c r="L4334" s="8">
        <v>0</v>
      </c>
      <c r="M4334" t="s">
        <v>36</v>
      </c>
      <c r="N4334" t="str">
        <f>IF(AND(PESQUISA!$B$3&lt;&gt;"",OR(PESQUISA!$B$4="TODAS",B4334=PESQUISA!$B$4),ISNUMBER(SEARCH(PESQUISA!$B$3,D4334))),ROW()-1,"")</f>
        <v/>
      </c>
    </row>
    <row r="4335" spans="1:14" x14ac:dyDescent="0.3">
      <c r="A4335" t="s">
        <v>13107</v>
      </c>
      <c r="B4335" t="s">
        <v>29</v>
      </c>
      <c r="C4335" t="s">
        <v>13108</v>
      </c>
      <c r="D4335" t="s">
        <v>13109</v>
      </c>
      <c r="E4335" t="s">
        <v>32</v>
      </c>
      <c r="F4335" s="7">
        <v>192.4</v>
      </c>
      <c r="G4335" t="s">
        <v>33</v>
      </c>
      <c r="H4335" t="s">
        <v>34</v>
      </c>
      <c r="I4335" t="s">
        <v>12992</v>
      </c>
      <c r="L4335" s="8">
        <v>0</v>
      </c>
      <c r="M4335" t="s">
        <v>36</v>
      </c>
      <c r="N4335" t="str">
        <f>IF(AND(PESQUISA!$B$3&lt;&gt;"",OR(PESQUISA!$B$4="TODAS",B4335=PESQUISA!$B$4),ISNUMBER(SEARCH(PESQUISA!$B$3,D4335))),ROW()-1,"")</f>
        <v/>
      </c>
    </row>
    <row r="4336" spans="1:14" x14ac:dyDescent="0.3">
      <c r="A4336" t="s">
        <v>13110</v>
      </c>
      <c r="B4336" t="s">
        <v>29</v>
      </c>
      <c r="C4336" t="s">
        <v>13111</v>
      </c>
      <c r="D4336" t="s">
        <v>13112</v>
      </c>
      <c r="E4336" t="s">
        <v>32</v>
      </c>
      <c r="F4336" s="7">
        <v>145.84</v>
      </c>
      <c r="G4336" t="s">
        <v>33</v>
      </c>
      <c r="H4336" t="s">
        <v>34</v>
      </c>
      <c r="I4336" t="s">
        <v>12992</v>
      </c>
      <c r="L4336" s="8">
        <v>0</v>
      </c>
      <c r="M4336" t="s">
        <v>36</v>
      </c>
      <c r="N4336" t="str">
        <f>IF(AND(PESQUISA!$B$3&lt;&gt;"",OR(PESQUISA!$B$4="TODAS",B4336=PESQUISA!$B$4),ISNUMBER(SEARCH(PESQUISA!$B$3,D4336))),ROW()-1,"")</f>
        <v/>
      </c>
    </row>
    <row r="4337" spans="1:14" x14ac:dyDescent="0.3">
      <c r="A4337" t="s">
        <v>13113</v>
      </c>
      <c r="B4337" t="s">
        <v>29</v>
      </c>
      <c r="C4337" t="s">
        <v>13114</v>
      </c>
      <c r="D4337" t="s">
        <v>13115</v>
      </c>
      <c r="E4337" t="s">
        <v>32</v>
      </c>
      <c r="F4337" s="7">
        <v>144.29</v>
      </c>
      <c r="G4337" t="s">
        <v>33</v>
      </c>
      <c r="H4337" t="s">
        <v>34</v>
      </c>
      <c r="I4337" t="s">
        <v>12992</v>
      </c>
      <c r="L4337" s="8">
        <v>0</v>
      </c>
      <c r="M4337" t="s">
        <v>36</v>
      </c>
      <c r="N4337" t="str">
        <f>IF(AND(PESQUISA!$B$3&lt;&gt;"",OR(PESQUISA!$B$4="TODAS",B4337=PESQUISA!$B$4),ISNUMBER(SEARCH(PESQUISA!$B$3,D4337))),ROW()-1,"")</f>
        <v/>
      </c>
    </row>
    <row r="4338" spans="1:14" x14ac:dyDescent="0.3">
      <c r="A4338" t="s">
        <v>13116</v>
      </c>
      <c r="B4338" t="s">
        <v>29</v>
      </c>
      <c r="C4338" t="s">
        <v>13117</v>
      </c>
      <c r="D4338" t="s">
        <v>13118</v>
      </c>
      <c r="E4338" t="s">
        <v>32</v>
      </c>
      <c r="F4338" s="7">
        <v>107.51</v>
      </c>
      <c r="G4338" t="s">
        <v>33</v>
      </c>
      <c r="H4338" t="s">
        <v>34</v>
      </c>
      <c r="I4338" t="s">
        <v>12992</v>
      </c>
      <c r="L4338" s="8">
        <v>0</v>
      </c>
      <c r="M4338" t="s">
        <v>36</v>
      </c>
      <c r="N4338" t="str">
        <f>IF(AND(PESQUISA!$B$3&lt;&gt;"",OR(PESQUISA!$B$4="TODAS",B4338=PESQUISA!$B$4),ISNUMBER(SEARCH(PESQUISA!$B$3,D4338))),ROW()-1,"")</f>
        <v/>
      </c>
    </row>
    <row r="4339" spans="1:14" x14ac:dyDescent="0.3">
      <c r="A4339" t="s">
        <v>13119</v>
      </c>
      <c r="B4339" t="s">
        <v>29</v>
      </c>
      <c r="C4339" t="s">
        <v>13120</v>
      </c>
      <c r="D4339" t="s">
        <v>13121</v>
      </c>
      <c r="E4339" t="s">
        <v>32</v>
      </c>
      <c r="F4339" s="7">
        <v>159.68</v>
      </c>
      <c r="G4339" t="s">
        <v>33</v>
      </c>
      <c r="H4339" t="s">
        <v>34</v>
      </c>
      <c r="I4339" t="s">
        <v>12992</v>
      </c>
      <c r="L4339" s="8">
        <v>0</v>
      </c>
      <c r="M4339" t="s">
        <v>36</v>
      </c>
      <c r="N4339" t="str">
        <f>IF(AND(PESQUISA!$B$3&lt;&gt;"",OR(PESQUISA!$B$4="TODAS",B4339=PESQUISA!$B$4),ISNUMBER(SEARCH(PESQUISA!$B$3,D4339))),ROW()-1,"")</f>
        <v/>
      </c>
    </row>
    <row r="4340" spans="1:14" x14ac:dyDescent="0.3">
      <c r="A4340" t="s">
        <v>13122</v>
      </c>
      <c r="B4340" t="s">
        <v>29</v>
      </c>
      <c r="C4340" t="s">
        <v>13123</v>
      </c>
      <c r="D4340" t="s">
        <v>13124</v>
      </c>
      <c r="E4340" t="s">
        <v>32</v>
      </c>
      <c r="F4340" s="7">
        <v>104.29</v>
      </c>
      <c r="G4340" t="s">
        <v>33</v>
      </c>
      <c r="H4340" t="s">
        <v>34</v>
      </c>
      <c r="I4340" t="s">
        <v>12992</v>
      </c>
      <c r="L4340" s="8">
        <v>0</v>
      </c>
      <c r="M4340" t="s">
        <v>36</v>
      </c>
      <c r="N4340" t="str">
        <f>IF(AND(PESQUISA!$B$3&lt;&gt;"",OR(PESQUISA!$B$4="TODAS",B4340=PESQUISA!$B$4),ISNUMBER(SEARCH(PESQUISA!$B$3,D4340))),ROW()-1,"")</f>
        <v/>
      </c>
    </row>
    <row r="4341" spans="1:14" x14ac:dyDescent="0.3">
      <c r="A4341" t="s">
        <v>13125</v>
      </c>
      <c r="B4341" t="s">
        <v>29</v>
      </c>
      <c r="C4341" t="s">
        <v>13126</v>
      </c>
      <c r="D4341" t="s">
        <v>13127</v>
      </c>
      <c r="E4341" t="s">
        <v>32</v>
      </c>
      <c r="F4341" s="7">
        <v>75.44</v>
      </c>
      <c r="G4341" t="s">
        <v>33</v>
      </c>
      <c r="H4341" t="s">
        <v>34</v>
      </c>
      <c r="I4341" t="s">
        <v>12992</v>
      </c>
      <c r="L4341" s="8">
        <v>0</v>
      </c>
      <c r="M4341" t="s">
        <v>36</v>
      </c>
      <c r="N4341" t="str">
        <f>IF(AND(PESQUISA!$B$3&lt;&gt;"",OR(PESQUISA!$B$4="TODAS",B4341=PESQUISA!$B$4),ISNUMBER(SEARCH(PESQUISA!$B$3,D4341))),ROW()-1,"")</f>
        <v/>
      </c>
    </row>
    <row r="4342" spans="1:14" x14ac:dyDescent="0.3">
      <c r="A4342" t="s">
        <v>13128</v>
      </c>
      <c r="B4342" t="s">
        <v>29</v>
      </c>
      <c r="C4342" t="s">
        <v>13129</v>
      </c>
      <c r="D4342" t="s">
        <v>13130</v>
      </c>
      <c r="E4342" t="s">
        <v>32</v>
      </c>
      <c r="G4342" t="s">
        <v>33</v>
      </c>
      <c r="H4342" t="s">
        <v>34</v>
      </c>
      <c r="I4342" t="s">
        <v>13131</v>
      </c>
      <c r="M4342" t="s">
        <v>53</v>
      </c>
      <c r="N4342" t="str">
        <f>IF(AND(PESQUISA!$B$3&lt;&gt;"",OR(PESQUISA!$B$4="TODAS",B4342=PESQUISA!$B$4),ISNUMBER(SEARCH(PESQUISA!$B$3,D4342))),ROW()-1,"")</f>
        <v/>
      </c>
    </row>
    <row r="4343" spans="1:14" x14ac:dyDescent="0.3">
      <c r="A4343" t="s">
        <v>13132</v>
      </c>
      <c r="B4343" t="s">
        <v>29</v>
      </c>
      <c r="C4343" t="s">
        <v>13133</v>
      </c>
      <c r="D4343" t="s">
        <v>13134</v>
      </c>
      <c r="E4343" t="s">
        <v>32</v>
      </c>
      <c r="G4343" t="s">
        <v>33</v>
      </c>
      <c r="H4343" t="s">
        <v>34</v>
      </c>
      <c r="I4343" t="s">
        <v>13131</v>
      </c>
      <c r="M4343" t="s">
        <v>53</v>
      </c>
      <c r="N4343" t="str">
        <f>IF(AND(PESQUISA!$B$3&lt;&gt;"",OR(PESQUISA!$B$4="TODAS",B4343=PESQUISA!$B$4),ISNUMBER(SEARCH(PESQUISA!$B$3,D4343))),ROW()-1,"")</f>
        <v/>
      </c>
    </row>
    <row r="4344" spans="1:14" x14ac:dyDescent="0.3">
      <c r="A4344" t="s">
        <v>13135</v>
      </c>
      <c r="B4344" t="s">
        <v>29</v>
      </c>
      <c r="C4344" t="s">
        <v>13136</v>
      </c>
      <c r="D4344" t="s">
        <v>13137</v>
      </c>
      <c r="E4344" t="s">
        <v>32</v>
      </c>
      <c r="G4344" t="s">
        <v>33</v>
      </c>
      <c r="H4344" t="s">
        <v>34</v>
      </c>
      <c r="I4344" t="s">
        <v>13131</v>
      </c>
      <c r="M4344" t="s">
        <v>53</v>
      </c>
      <c r="N4344" t="str">
        <f>IF(AND(PESQUISA!$B$3&lt;&gt;"",OR(PESQUISA!$B$4="TODAS",B4344=PESQUISA!$B$4),ISNUMBER(SEARCH(PESQUISA!$B$3,D4344))),ROW()-1,"")</f>
        <v/>
      </c>
    </row>
    <row r="4345" spans="1:14" x14ac:dyDescent="0.3">
      <c r="A4345" t="s">
        <v>13138</v>
      </c>
      <c r="B4345" t="s">
        <v>29</v>
      </c>
      <c r="C4345" t="s">
        <v>13139</v>
      </c>
      <c r="D4345" t="s">
        <v>13140</v>
      </c>
      <c r="E4345" t="s">
        <v>32</v>
      </c>
      <c r="G4345" t="s">
        <v>33</v>
      </c>
      <c r="H4345" t="s">
        <v>34</v>
      </c>
      <c r="I4345" t="s">
        <v>13131</v>
      </c>
      <c r="M4345" t="s">
        <v>53</v>
      </c>
      <c r="N4345" t="str">
        <f>IF(AND(PESQUISA!$B$3&lt;&gt;"",OR(PESQUISA!$B$4="TODAS",B4345=PESQUISA!$B$4),ISNUMBER(SEARCH(PESQUISA!$B$3,D4345))),ROW()-1,"")</f>
        <v/>
      </c>
    </row>
    <row r="4346" spans="1:14" x14ac:dyDescent="0.3">
      <c r="A4346" t="s">
        <v>13141</v>
      </c>
      <c r="B4346" t="s">
        <v>29</v>
      </c>
      <c r="C4346" t="s">
        <v>13142</v>
      </c>
      <c r="D4346" t="s">
        <v>13143</v>
      </c>
      <c r="E4346" t="s">
        <v>376</v>
      </c>
      <c r="F4346" s="7">
        <v>28.53</v>
      </c>
      <c r="G4346" t="s">
        <v>33</v>
      </c>
      <c r="H4346" t="s">
        <v>34</v>
      </c>
      <c r="I4346" t="s">
        <v>13144</v>
      </c>
      <c r="L4346" s="8">
        <v>0</v>
      </c>
      <c r="M4346" t="s">
        <v>36</v>
      </c>
      <c r="N4346" t="str">
        <f>IF(AND(PESQUISA!$B$3&lt;&gt;"",OR(PESQUISA!$B$4="TODAS",B4346=PESQUISA!$B$4),ISNUMBER(SEARCH(PESQUISA!$B$3,D4346))),ROW()-1,"")</f>
        <v/>
      </c>
    </row>
    <row r="4347" spans="1:14" x14ac:dyDescent="0.3">
      <c r="A4347" t="s">
        <v>13145</v>
      </c>
      <c r="B4347" t="s">
        <v>29</v>
      </c>
      <c r="C4347" t="s">
        <v>13146</v>
      </c>
      <c r="D4347" t="s">
        <v>13147</v>
      </c>
      <c r="E4347" t="s">
        <v>376</v>
      </c>
      <c r="F4347" s="7">
        <v>18.23</v>
      </c>
      <c r="G4347" t="s">
        <v>33</v>
      </c>
      <c r="H4347" t="s">
        <v>34</v>
      </c>
      <c r="I4347" t="s">
        <v>13144</v>
      </c>
      <c r="L4347" s="8">
        <v>0</v>
      </c>
      <c r="M4347" t="s">
        <v>36</v>
      </c>
      <c r="N4347" t="str">
        <f>IF(AND(PESQUISA!$B$3&lt;&gt;"",OR(PESQUISA!$B$4="TODAS",B4347=PESQUISA!$B$4),ISNUMBER(SEARCH(PESQUISA!$B$3,D4347))),ROW()-1,"")</f>
        <v/>
      </c>
    </row>
    <row r="4348" spans="1:14" x14ac:dyDescent="0.3">
      <c r="A4348" t="s">
        <v>13148</v>
      </c>
      <c r="B4348" t="s">
        <v>29</v>
      </c>
      <c r="C4348" t="s">
        <v>13149</v>
      </c>
      <c r="D4348" t="s">
        <v>13150</v>
      </c>
      <c r="E4348" t="s">
        <v>60</v>
      </c>
      <c r="F4348" s="7">
        <v>41.2</v>
      </c>
      <c r="G4348" t="s">
        <v>33</v>
      </c>
      <c r="H4348" t="s">
        <v>34</v>
      </c>
      <c r="I4348" t="s">
        <v>13144</v>
      </c>
      <c r="L4348" s="8">
        <v>0</v>
      </c>
      <c r="M4348" t="s">
        <v>36</v>
      </c>
      <c r="N4348" t="str">
        <f>IF(AND(PESQUISA!$B$3&lt;&gt;"",OR(PESQUISA!$B$4="TODAS",B4348=PESQUISA!$B$4),ISNUMBER(SEARCH(PESQUISA!$B$3,D4348))),ROW()-1,"")</f>
        <v/>
      </c>
    </row>
    <row r="4349" spans="1:14" x14ac:dyDescent="0.3">
      <c r="A4349" t="s">
        <v>13151</v>
      </c>
      <c r="B4349" t="s">
        <v>29</v>
      </c>
      <c r="C4349" t="s">
        <v>13152</v>
      </c>
      <c r="D4349" t="s">
        <v>13153</v>
      </c>
      <c r="E4349" t="s">
        <v>60</v>
      </c>
      <c r="F4349" s="7">
        <v>29.42</v>
      </c>
      <c r="G4349" t="s">
        <v>33</v>
      </c>
      <c r="H4349" t="s">
        <v>34</v>
      </c>
      <c r="I4349" t="s">
        <v>13144</v>
      </c>
      <c r="L4349" s="8">
        <v>0</v>
      </c>
      <c r="M4349" t="s">
        <v>36</v>
      </c>
      <c r="N4349" t="str">
        <f>IF(AND(PESQUISA!$B$3&lt;&gt;"",OR(PESQUISA!$B$4="TODAS",B4349=PESQUISA!$B$4),ISNUMBER(SEARCH(PESQUISA!$B$3,D4349))),ROW()-1,"")</f>
        <v/>
      </c>
    </row>
    <row r="4350" spans="1:14" x14ac:dyDescent="0.3">
      <c r="A4350" t="s">
        <v>13154</v>
      </c>
      <c r="B4350" t="s">
        <v>29</v>
      </c>
      <c r="C4350" t="s">
        <v>13155</v>
      </c>
      <c r="D4350" t="s">
        <v>13156</v>
      </c>
      <c r="E4350" t="s">
        <v>60</v>
      </c>
      <c r="F4350" s="7">
        <v>17.059999999999999</v>
      </c>
      <c r="G4350" t="s">
        <v>33</v>
      </c>
      <c r="H4350" t="s">
        <v>34</v>
      </c>
      <c r="I4350" t="s">
        <v>13144</v>
      </c>
      <c r="L4350" s="8">
        <v>0</v>
      </c>
      <c r="M4350" t="s">
        <v>36</v>
      </c>
      <c r="N4350" t="str">
        <f>IF(AND(PESQUISA!$B$3&lt;&gt;"",OR(PESQUISA!$B$4="TODAS",B4350=PESQUISA!$B$4),ISNUMBER(SEARCH(PESQUISA!$B$3,D4350))),ROW()-1,"")</f>
        <v/>
      </c>
    </row>
    <row r="4351" spans="1:14" x14ac:dyDescent="0.3">
      <c r="A4351" t="s">
        <v>13157</v>
      </c>
      <c r="B4351" t="s">
        <v>29</v>
      </c>
      <c r="C4351" t="s">
        <v>13158</v>
      </c>
      <c r="D4351" t="s">
        <v>13159</v>
      </c>
      <c r="E4351" t="s">
        <v>32</v>
      </c>
      <c r="F4351" s="7">
        <v>100.07</v>
      </c>
      <c r="G4351" t="s">
        <v>33</v>
      </c>
      <c r="H4351" t="s">
        <v>34</v>
      </c>
      <c r="I4351" t="s">
        <v>13144</v>
      </c>
      <c r="L4351" s="8">
        <v>0</v>
      </c>
      <c r="M4351" t="s">
        <v>36</v>
      </c>
      <c r="N4351" t="str">
        <f>IF(AND(PESQUISA!$B$3&lt;&gt;"",OR(PESQUISA!$B$4="TODAS",B4351=PESQUISA!$B$4),ISNUMBER(SEARCH(PESQUISA!$B$3,D4351))),ROW()-1,"")</f>
        <v/>
      </c>
    </row>
    <row r="4352" spans="1:14" x14ac:dyDescent="0.3">
      <c r="A4352" t="s">
        <v>13160</v>
      </c>
      <c r="B4352" t="s">
        <v>29</v>
      </c>
      <c r="C4352" t="s">
        <v>13161</v>
      </c>
      <c r="D4352" t="s">
        <v>13162</v>
      </c>
      <c r="E4352" t="s">
        <v>32</v>
      </c>
      <c r="F4352" s="7">
        <v>59.47</v>
      </c>
      <c r="G4352" t="s">
        <v>33</v>
      </c>
      <c r="H4352" t="s">
        <v>34</v>
      </c>
      <c r="I4352" t="s">
        <v>13144</v>
      </c>
      <c r="L4352" s="8">
        <v>0</v>
      </c>
      <c r="M4352" t="s">
        <v>36</v>
      </c>
      <c r="N4352" t="str">
        <f>IF(AND(PESQUISA!$B$3&lt;&gt;"",OR(PESQUISA!$B$4="TODAS",B4352=PESQUISA!$B$4),ISNUMBER(SEARCH(PESQUISA!$B$3,D4352))),ROW()-1,"")</f>
        <v/>
      </c>
    </row>
    <row r="4353" spans="1:14" x14ac:dyDescent="0.3">
      <c r="A4353" t="s">
        <v>13163</v>
      </c>
      <c r="B4353" t="s">
        <v>29</v>
      </c>
      <c r="C4353" t="s">
        <v>13164</v>
      </c>
      <c r="D4353" t="s">
        <v>13165</v>
      </c>
      <c r="E4353" t="s">
        <v>32</v>
      </c>
      <c r="F4353" s="7">
        <v>95.91</v>
      </c>
      <c r="G4353" t="s">
        <v>33</v>
      </c>
      <c r="H4353" t="s">
        <v>34</v>
      </c>
      <c r="I4353" t="s">
        <v>13144</v>
      </c>
      <c r="L4353" s="8">
        <v>0</v>
      </c>
      <c r="M4353" t="s">
        <v>36</v>
      </c>
      <c r="N4353" t="str">
        <f>IF(AND(PESQUISA!$B$3&lt;&gt;"",OR(PESQUISA!$B$4="TODAS",B4353=PESQUISA!$B$4),ISNUMBER(SEARCH(PESQUISA!$B$3,D4353))),ROW()-1,"")</f>
        <v/>
      </c>
    </row>
    <row r="4354" spans="1:14" x14ac:dyDescent="0.3">
      <c r="A4354" t="s">
        <v>13166</v>
      </c>
      <c r="B4354" t="s">
        <v>29</v>
      </c>
      <c r="C4354" t="s">
        <v>13167</v>
      </c>
      <c r="D4354" t="s">
        <v>13168</v>
      </c>
      <c r="E4354" t="s">
        <v>32</v>
      </c>
      <c r="F4354" s="7">
        <v>234.43</v>
      </c>
      <c r="G4354" t="s">
        <v>33</v>
      </c>
      <c r="H4354" t="s">
        <v>34</v>
      </c>
      <c r="I4354" t="s">
        <v>13144</v>
      </c>
      <c r="L4354" s="8">
        <v>0</v>
      </c>
      <c r="M4354" t="s">
        <v>36</v>
      </c>
      <c r="N4354" t="str">
        <f>IF(AND(PESQUISA!$B$3&lt;&gt;"",OR(PESQUISA!$B$4="TODAS",B4354=PESQUISA!$B$4),ISNUMBER(SEARCH(PESQUISA!$B$3,D4354))),ROW()-1,"")</f>
        <v/>
      </c>
    </row>
    <row r="4355" spans="1:14" x14ac:dyDescent="0.3">
      <c r="A4355" t="s">
        <v>13169</v>
      </c>
      <c r="B4355" t="s">
        <v>29</v>
      </c>
      <c r="C4355" t="s">
        <v>13170</v>
      </c>
      <c r="D4355" t="s">
        <v>13171</v>
      </c>
      <c r="E4355" t="s">
        <v>32</v>
      </c>
      <c r="F4355" s="7">
        <v>182.78</v>
      </c>
      <c r="G4355" t="s">
        <v>33</v>
      </c>
      <c r="H4355" t="s">
        <v>34</v>
      </c>
      <c r="I4355" t="s">
        <v>13144</v>
      </c>
      <c r="L4355" s="8">
        <v>0</v>
      </c>
      <c r="M4355" t="s">
        <v>36</v>
      </c>
      <c r="N4355" t="str">
        <f>IF(AND(PESQUISA!$B$3&lt;&gt;"",OR(PESQUISA!$B$4="TODAS",B4355=PESQUISA!$B$4),ISNUMBER(SEARCH(PESQUISA!$B$3,D4355))),ROW()-1,"")</f>
        <v/>
      </c>
    </row>
    <row r="4356" spans="1:14" x14ac:dyDescent="0.3">
      <c r="A4356" t="s">
        <v>13172</v>
      </c>
      <c r="B4356" t="s">
        <v>29</v>
      </c>
      <c r="C4356" t="s">
        <v>13173</v>
      </c>
      <c r="D4356" t="s">
        <v>13174</v>
      </c>
      <c r="E4356" t="s">
        <v>32</v>
      </c>
      <c r="F4356" s="7">
        <v>146.97</v>
      </c>
      <c r="G4356" t="s">
        <v>33</v>
      </c>
      <c r="H4356" t="s">
        <v>34</v>
      </c>
      <c r="I4356" t="s">
        <v>13144</v>
      </c>
      <c r="L4356" s="8">
        <v>0</v>
      </c>
      <c r="M4356" t="s">
        <v>36</v>
      </c>
      <c r="N4356" t="str">
        <f>IF(AND(PESQUISA!$B$3&lt;&gt;"",OR(PESQUISA!$B$4="TODAS",B4356=PESQUISA!$B$4),ISNUMBER(SEARCH(PESQUISA!$B$3,D4356))),ROW()-1,"")</f>
        <v/>
      </c>
    </row>
    <row r="4357" spans="1:14" x14ac:dyDescent="0.3">
      <c r="A4357" t="s">
        <v>13175</v>
      </c>
      <c r="B4357" t="s">
        <v>29</v>
      </c>
      <c r="C4357" t="s">
        <v>13176</v>
      </c>
      <c r="D4357" t="s">
        <v>13177</v>
      </c>
      <c r="E4357" t="s">
        <v>32</v>
      </c>
      <c r="F4357" s="7">
        <v>163.6</v>
      </c>
      <c r="G4357" t="s">
        <v>33</v>
      </c>
      <c r="H4357" t="s">
        <v>34</v>
      </c>
      <c r="I4357" t="s">
        <v>13144</v>
      </c>
      <c r="L4357" s="8">
        <v>0</v>
      </c>
      <c r="M4357" t="s">
        <v>36</v>
      </c>
      <c r="N4357" t="str">
        <f>IF(AND(PESQUISA!$B$3&lt;&gt;"",OR(PESQUISA!$B$4="TODAS",B4357=PESQUISA!$B$4),ISNUMBER(SEARCH(PESQUISA!$B$3,D4357))),ROW()-1,"")</f>
        <v/>
      </c>
    </row>
    <row r="4358" spans="1:14" x14ac:dyDescent="0.3">
      <c r="A4358" t="s">
        <v>13178</v>
      </c>
      <c r="B4358" t="s">
        <v>29</v>
      </c>
      <c r="C4358" t="s">
        <v>13179</v>
      </c>
      <c r="D4358" t="s">
        <v>13180</v>
      </c>
      <c r="E4358" t="s">
        <v>32</v>
      </c>
      <c r="F4358" s="7">
        <v>177.35</v>
      </c>
      <c r="G4358" t="s">
        <v>33</v>
      </c>
      <c r="H4358" t="s">
        <v>34</v>
      </c>
      <c r="I4358" t="s">
        <v>13144</v>
      </c>
      <c r="L4358" s="8">
        <v>0</v>
      </c>
      <c r="M4358" t="s">
        <v>36</v>
      </c>
      <c r="N4358" t="str">
        <f>IF(AND(PESQUISA!$B$3&lt;&gt;"",OR(PESQUISA!$B$4="TODAS",B4358=PESQUISA!$B$4),ISNUMBER(SEARCH(PESQUISA!$B$3,D4358))),ROW()-1,"")</f>
        <v/>
      </c>
    </row>
    <row r="4359" spans="1:14" x14ac:dyDescent="0.3">
      <c r="A4359" t="s">
        <v>13181</v>
      </c>
      <c r="B4359" t="s">
        <v>29</v>
      </c>
      <c r="C4359" t="s">
        <v>13182</v>
      </c>
      <c r="D4359" t="s">
        <v>13183</v>
      </c>
      <c r="E4359" t="s">
        <v>32</v>
      </c>
      <c r="F4359" s="7">
        <v>133.04</v>
      </c>
      <c r="G4359" t="s">
        <v>33</v>
      </c>
      <c r="H4359" t="s">
        <v>34</v>
      </c>
      <c r="I4359" t="s">
        <v>13144</v>
      </c>
      <c r="L4359" s="8">
        <v>0</v>
      </c>
      <c r="M4359" t="s">
        <v>36</v>
      </c>
      <c r="N4359" t="str">
        <f>IF(AND(PESQUISA!$B$3&lt;&gt;"",OR(PESQUISA!$B$4="TODAS",B4359=PESQUISA!$B$4),ISNUMBER(SEARCH(PESQUISA!$B$3,D4359))),ROW()-1,"")</f>
        <v/>
      </c>
    </row>
    <row r="4360" spans="1:14" x14ac:dyDescent="0.3">
      <c r="A4360" t="s">
        <v>13184</v>
      </c>
      <c r="B4360" t="s">
        <v>29</v>
      </c>
      <c r="C4360" t="s">
        <v>13185</v>
      </c>
      <c r="D4360" t="s">
        <v>13186</v>
      </c>
      <c r="E4360" t="s">
        <v>32</v>
      </c>
      <c r="F4360" s="7">
        <v>86</v>
      </c>
      <c r="G4360" t="s">
        <v>33</v>
      </c>
      <c r="H4360" t="s">
        <v>34</v>
      </c>
      <c r="I4360" t="s">
        <v>13144</v>
      </c>
      <c r="L4360" s="8">
        <v>5.8700000000000002E-2</v>
      </c>
      <c r="M4360" t="s">
        <v>36</v>
      </c>
      <c r="N4360" t="str">
        <f>IF(AND(PESQUISA!$B$3&lt;&gt;"",OR(PESQUISA!$B$4="TODAS",B4360=PESQUISA!$B$4),ISNUMBER(SEARCH(PESQUISA!$B$3,D4360))),ROW()-1,"")</f>
        <v/>
      </c>
    </row>
    <row r="4361" spans="1:14" x14ac:dyDescent="0.3">
      <c r="A4361" t="s">
        <v>13187</v>
      </c>
      <c r="B4361" t="s">
        <v>29</v>
      </c>
      <c r="C4361" t="s">
        <v>13188</v>
      </c>
      <c r="D4361" t="s">
        <v>13189</v>
      </c>
      <c r="E4361" t="s">
        <v>32</v>
      </c>
      <c r="F4361" s="7">
        <v>82.15</v>
      </c>
      <c r="G4361" t="s">
        <v>33</v>
      </c>
      <c r="H4361" t="s">
        <v>34</v>
      </c>
      <c r="I4361" t="s">
        <v>13144</v>
      </c>
      <c r="L4361" s="8">
        <v>6.1499999999999999E-2</v>
      </c>
      <c r="M4361" t="s">
        <v>36</v>
      </c>
      <c r="N4361" t="str">
        <f>IF(AND(PESQUISA!$B$3&lt;&gt;"",OR(PESQUISA!$B$4="TODAS",B4361=PESQUISA!$B$4),ISNUMBER(SEARCH(PESQUISA!$B$3,D4361))),ROW()-1,"")</f>
        <v/>
      </c>
    </row>
    <row r="4362" spans="1:14" x14ac:dyDescent="0.3">
      <c r="A4362" t="s">
        <v>13190</v>
      </c>
      <c r="B4362" t="s">
        <v>29</v>
      </c>
      <c r="C4362" t="s">
        <v>13191</v>
      </c>
      <c r="D4362" t="s">
        <v>13192</v>
      </c>
      <c r="E4362" t="s">
        <v>32</v>
      </c>
      <c r="F4362" s="7">
        <v>78.81</v>
      </c>
      <c r="G4362" t="s">
        <v>33</v>
      </c>
      <c r="H4362" t="s">
        <v>34</v>
      </c>
      <c r="I4362" t="s">
        <v>13144</v>
      </c>
      <c r="L4362" s="8">
        <v>6.4100000000000004E-2</v>
      </c>
      <c r="M4362" t="s">
        <v>36</v>
      </c>
      <c r="N4362" t="str">
        <f>IF(AND(PESQUISA!$B$3&lt;&gt;"",OR(PESQUISA!$B$4="TODAS",B4362=PESQUISA!$B$4),ISNUMBER(SEARCH(PESQUISA!$B$3,D4362))),ROW()-1,"")</f>
        <v/>
      </c>
    </row>
    <row r="4363" spans="1:14" x14ac:dyDescent="0.3">
      <c r="A4363" t="s">
        <v>13193</v>
      </c>
      <c r="B4363" t="s">
        <v>29</v>
      </c>
      <c r="C4363" t="s">
        <v>13194</v>
      </c>
      <c r="D4363" t="s">
        <v>13195</v>
      </c>
      <c r="E4363" t="s">
        <v>32</v>
      </c>
      <c r="F4363" s="7">
        <v>72.38</v>
      </c>
      <c r="G4363" t="s">
        <v>33</v>
      </c>
      <c r="H4363" t="s">
        <v>34</v>
      </c>
      <c r="I4363" t="s">
        <v>13144</v>
      </c>
      <c r="L4363" s="8">
        <v>6.9800000000000001E-2</v>
      </c>
      <c r="M4363" t="s">
        <v>36</v>
      </c>
      <c r="N4363" t="str">
        <f>IF(AND(PESQUISA!$B$3&lt;&gt;"",OR(PESQUISA!$B$4="TODAS",B4363=PESQUISA!$B$4),ISNUMBER(SEARCH(PESQUISA!$B$3,D4363))),ROW()-1,"")</f>
        <v/>
      </c>
    </row>
    <row r="4364" spans="1:14" x14ac:dyDescent="0.3">
      <c r="A4364" t="s">
        <v>13196</v>
      </c>
      <c r="B4364" t="s">
        <v>29</v>
      </c>
      <c r="C4364" t="s">
        <v>13197</v>
      </c>
      <c r="D4364" t="s">
        <v>13198</v>
      </c>
      <c r="E4364" t="s">
        <v>32</v>
      </c>
      <c r="F4364" s="7">
        <v>118.68</v>
      </c>
      <c r="G4364" t="s">
        <v>33</v>
      </c>
      <c r="H4364" t="s">
        <v>34</v>
      </c>
      <c r="I4364" t="s">
        <v>13144</v>
      </c>
      <c r="L4364" s="8">
        <v>4.2599999999999999E-2</v>
      </c>
      <c r="M4364" t="s">
        <v>36</v>
      </c>
      <c r="N4364" t="str">
        <f>IF(AND(PESQUISA!$B$3&lt;&gt;"",OR(PESQUISA!$B$4="TODAS",B4364=PESQUISA!$B$4),ISNUMBER(SEARCH(PESQUISA!$B$3,D4364))),ROW()-1,"")</f>
        <v/>
      </c>
    </row>
    <row r="4365" spans="1:14" x14ac:dyDescent="0.3">
      <c r="A4365" t="s">
        <v>13199</v>
      </c>
      <c r="B4365" t="s">
        <v>29</v>
      </c>
      <c r="C4365" t="s">
        <v>13200</v>
      </c>
      <c r="D4365" t="s">
        <v>13201</v>
      </c>
      <c r="E4365" t="s">
        <v>32</v>
      </c>
      <c r="F4365" s="7">
        <v>101.31</v>
      </c>
      <c r="G4365" t="s">
        <v>33</v>
      </c>
      <c r="H4365" t="s">
        <v>34</v>
      </c>
      <c r="I4365" t="s">
        <v>13144</v>
      </c>
      <c r="L4365" s="8">
        <v>4.9799999999999997E-2</v>
      </c>
      <c r="M4365" t="s">
        <v>36</v>
      </c>
      <c r="N4365" t="str">
        <f>IF(AND(PESQUISA!$B$3&lt;&gt;"",OR(PESQUISA!$B$4="TODAS",B4365=PESQUISA!$B$4),ISNUMBER(SEARCH(PESQUISA!$B$3,D4365))),ROW()-1,"")</f>
        <v/>
      </c>
    </row>
    <row r="4366" spans="1:14" x14ac:dyDescent="0.3">
      <c r="A4366" t="s">
        <v>13202</v>
      </c>
      <c r="B4366" t="s">
        <v>29</v>
      </c>
      <c r="C4366" t="s">
        <v>13203</v>
      </c>
      <c r="D4366" t="s">
        <v>13204</v>
      </c>
      <c r="E4366" t="s">
        <v>32</v>
      </c>
      <c r="F4366" s="7">
        <v>92.52</v>
      </c>
      <c r="G4366" t="s">
        <v>33</v>
      </c>
      <c r="H4366" t="s">
        <v>34</v>
      </c>
      <c r="I4366" t="s">
        <v>13144</v>
      </c>
      <c r="L4366" s="8">
        <v>5.4600000000000003E-2</v>
      </c>
      <c r="M4366" t="s">
        <v>36</v>
      </c>
      <c r="N4366" t="str">
        <f>IF(AND(PESQUISA!$B$3&lt;&gt;"",OR(PESQUISA!$B$4="TODAS",B4366=PESQUISA!$B$4),ISNUMBER(SEARCH(PESQUISA!$B$3,D4366))),ROW()-1,"")</f>
        <v/>
      </c>
    </row>
    <row r="4367" spans="1:14" x14ac:dyDescent="0.3">
      <c r="A4367" t="s">
        <v>13205</v>
      </c>
      <c r="B4367" t="s">
        <v>29</v>
      </c>
      <c r="C4367" t="s">
        <v>13206</v>
      </c>
      <c r="D4367" t="s">
        <v>13207</v>
      </c>
      <c r="E4367" t="s">
        <v>32</v>
      </c>
      <c r="F4367" s="7">
        <v>86.67</v>
      </c>
      <c r="G4367" t="s">
        <v>33</v>
      </c>
      <c r="H4367" t="s">
        <v>34</v>
      </c>
      <c r="I4367" t="s">
        <v>13144</v>
      </c>
      <c r="L4367" s="8">
        <v>5.8299999999999998E-2</v>
      </c>
      <c r="M4367" t="s">
        <v>36</v>
      </c>
      <c r="N4367" t="str">
        <f>IF(AND(PESQUISA!$B$3&lt;&gt;"",OR(PESQUISA!$B$4="TODAS",B4367=PESQUISA!$B$4),ISNUMBER(SEARCH(PESQUISA!$B$3,D4367))),ROW()-1,"")</f>
        <v/>
      </c>
    </row>
    <row r="4368" spans="1:14" x14ac:dyDescent="0.3">
      <c r="A4368" t="s">
        <v>13208</v>
      </c>
      <c r="B4368" t="s">
        <v>29</v>
      </c>
      <c r="C4368" t="s">
        <v>13209</v>
      </c>
      <c r="D4368" t="s">
        <v>13210</v>
      </c>
      <c r="E4368" t="s">
        <v>32</v>
      </c>
      <c r="F4368" s="7">
        <v>47.23</v>
      </c>
      <c r="G4368" t="s">
        <v>33</v>
      </c>
      <c r="H4368" t="s">
        <v>34</v>
      </c>
      <c r="I4368" t="s">
        <v>13144</v>
      </c>
      <c r="L4368" s="8">
        <v>0.1069</v>
      </c>
      <c r="M4368" t="s">
        <v>36</v>
      </c>
      <c r="N4368" t="str">
        <f>IF(AND(PESQUISA!$B$3&lt;&gt;"",OR(PESQUISA!$B$4="TODAS",B4368=PESQUISA!$B$4),ISNUMBER(SEARCH(PESQUISA!$B$3,D4368))),ROW()-1,"")</f>
        <v/>
      </c>
    </row>
    <row r="4369" spans="1:14" x14ac:dyDescent="0.3">
      <c r="A4369" t="s">
        <v>13211</v>
      </c>
      <c r="B4369" t="s">
        <v>29</v>
      </c>
      <c r="C4369" t="s">
        <v>13212</v>
      </c>
      <c r="D4369" t="s">
        <v>13213</v>
      </c>
      <c r="E4369" t="s">
        <v>32</v>
      </c>
      <c r="F4369" s="7">
        <v>44.41</v>
      </c>
      <c r="G4369" t="s">
        <v>33</v>
      </c>
      <c r="H4369" t="s">
        <v>34</v>
      </c>
      <c r="I4369" t="s">
        <v>13144</v>
      </c>
      <c r="L4369" s="8">
        <v>0.1137</v>
      </c>
      <c r="M4369" t="s">
        <v>36</v>
      </c>
      <c r="N4369" t="str">
        <f>IF(AND(PESQUISA!$B$3&lt;&gt;"",OR(PESQUISA!$B$4="TODAS",B4369=PESQUISA!$B$4),ISNUMBER(SEARCH(PESQUISA!$B$3,D4369))),ROW()-1,"")</f>
        <v/>
      </c>
    </row>
    <row r="4370" spans="1:14" x14ac:dyDescent="0.3">
      <c r="A4370" t="s">
        <v>13214</v>
      </c>
      <c r="B4370" t="s">
        <v>29</v>
      </c>
      <c r="C4370" t="s">
        <v>13215</v>
      </c>
      <c r="D4370" t="s">
        <v>13216</v>
      </c>
      <c r="E4370" t="s">
        <v>32</v>
      </c>
      <c r="F4370" s="7">
        <v>42.02</v>
      </c>
      <c r="G4370" t="s">
        <v>33</v>
      </c>
      <c r="H4370" t="s">
        <v>34</v>
      </c>
      <c r="I4370" t="s">
        <v>13144</v>
      </c>
      <c r="L4370" s="8">
        <v>0.1202</v>
      </c>
      <c r="M4370" t="s">
        <v>36</v>
      </c>
      <c r="N4370" t="str">
        <f>IF(AND(PESQUISA!$B$3&lt;&gt;"",OR(PESQUISA!$B$4="TODAS",B4370=PESQUISA!$B$4),ISNUMBER(SEARCH(PESQUISA!$B$3,D4370))),ROW()-1,"")</f>
        <v/>
      </c>
    </row>
    <row r="4371" spans="1:14" x14ac:dyDescent="0.3">
      <c r="A4371" t="s">
        <v>13217</v>
      </c>
      <c r="B4371" t="s">
        <v>29</v>
      </c>
      <c r="C4371" t="s">
        <v>13218</v>
      </c>
      <c r="D4371" t="s">
        <v>13219</v>
      </c>
      <c r="E4371" t="s">
        <v>32</v>
      </c>
      <c r="F4371" s="7">
        <v>37.25</v>
      </c>
      <c r="G4371" t="s">
        <v>33</v>
      </c>
      <c r="H4371" t="s">
        <v>34</v>
      </c>
      <c r="I4371" t="s">
        <v>13144</v>
      </c>
      <c r="L4371" s="8">
        <v>0.1356</v>
      </c>
      <c r="M4371" t="s">
        <v>36</v>
      </c>
      <c r="N4371" t="str">
        <f>IF(AND(PESQUISA!$B$3&lt;&gt;"",OR(PESQUISA!$B$4="TODAS",B4371=PESQUISA!$B$4),ISNUMBER(SEARCH(PESQUISA!$B$3,D4371))),ROW()-1,"")</f>
        <v/>
      </c>
    </row>
    <row r="4372" spans="1:14" x14ac:dyDescent="0.3">
      <c r="A4372" t="s">
        <v>13220</v>
      </c>
      <c r="B4372" t="s">
        <v>29</v>
      </c>
      <c r="C4372" t="s">
        <v>13221</v>
      </c>
      <c r="D4372" t="s">
        <v>13222</v>
      </c>
      <c r="E4372" t="s">
        <v>32</v>
      </c>
      <c r="F4372" s="7">
        <v>123.39</v>
      </c>
      <c r="G4372" t="s">
        <v>33</v>
      </c>
      <c r="H4372" t="s">
        <v>34</v>
      </c>
      <c r="I4372" t="s">
        <v>13144</v>
      </c>
      <c r="L4372" s="8">
        <v>0</v>
      </c>
      <c r="M4372" t="s">
        <v>36</v>
      </c>
      <c r="N4372" t="str">
        <f>IF(AND(PESQUISA!$B$3&lt;&gt;"",OR(PESQUISA!$B$4="TODAS",B4372=PESQUISA!$B$4),ISNUMBER(SEARCH(PESQUISA!$B$3,D4372))),ROW()-1,"")</f>
        <v/>
      </c>
    </row>
    <row r="4373" spans="1:14" x14ac:dyDescent="0.3">
      <c r="A4373" t="s">
        <v>13223</v>
      </c>
      <c r="B4373" t="s">
        <v>29</v>
      </c>
      <c r="C4373" t="s">
        <v>13224</v>
      </c>
      <c r="D4373" t="s">
        <v>13225</v>
      </c>
      <c r="E4373" t="s">
        <v>32</v>
      </c>
      <c r="F4373" s="7">
        <v>86.43</v>
      </c>
      <c r="G4373" t="s">
        <v>33</v>
      </c>
      <c r="H4373" t="s">
        <v>34</v>
      </c>
      <c r="I4373" t="s">
        <v>13144</v>
      </c>
      <c r="L4373" s="8">
        <v>0</v>
      </c>
      <c r="M4373" t="s">
        <v>36</v>
      </c>
      <c r="N4373" t="str">
        <f>IF(AND(PESQUISA!$B$3&lt;&gt;"",OR(PESQUISA!$B$4="TODAS",B4373=PESQUISA!$B$4),ISNUMBER(SEARCH(PESQUISA!$B$3,D4373))),ROW()-1,"")</f>
        <v/>
      </c>
    </row>
    <row r="4374" spans="1:14" x14ac:dyDescent="0.3">
      <c r="A4374" t="s">
        <v>13226</v>
      </c>
      <c r="B4374" t="s">
        <v>29</v>
      </c>
      <c r="C4374" t="s">
        <v>13227</v>
      </c>
      <c r="D4374" t="s">
        <v>13228</v>
      </c>
      <c r="E4374" t="s">
        <v>32</v>
      </c>
      <c r="F4374" s="7">
        <v>74.02</v>
      </c>
      <c r="G4374" t="s">
        <v>33</v>
      </c>
      <c r="H4374" t="s">
        <v>34</v>
      </c>
      <c r="I4374" t="s">
        <v>13144</v>
      </c>
      <c r="L4374" s="8">
        <v>0</v>
      </c>
      <c r="M4374" t="s">
        <v>36</v>
      </c>
      <c r="N4374" t="str">
        <f>IF(AND(PESQUISA!$B$3&lt;&gt;"",OR(PESQUISA!$B$4="TODAS",B4374=PESQUISA!$B$4),ISNUMBER(SEARCH(PESQUISA!$B$3,D4374))),ROW()-1,"")</f>
        <v/>
      </c>
    </row>
    <row r="4375" spans="1:14" x14ac:dyDescent="0.3">
      <c r="A4375" t="s">
        <v>13229</v>
      </c>
      <c r="B4375" t="s">
        <v>29</v>
      </c>
      <c r="C4375" t="s">
        <v>13230</v>
      </c>
      <c r="D4375" t="s">
        <v>13231</v>
      </c>
      <c r="E4375" t="s">
        <v>32</v>
      </c>
      <c r="F4375" s="7">
        <v>65.53</v>
      </c>
      <c r="G4375" t="s">
        <v>33</v>
      </c>
      <c r="H4375" t="s">
        <v>34</v>
      </c>
      <c r="I4375" t="s">
        <v>13144</v>
      </c>
      <c r="L4375" s="8">
        <v>0</v>
      </c>
      <c r="M4375" t="s">
        <v>36</v>
      </c>
      <c r="N4375" t="str">
        <f>IF(AND(PESQUISA!$B$3&lt;&gt;"",OR(PESQUISA!$B$4="TODAS",B4375=PESQUISA!$B$4),ISNUMBER(SEARCH(PESQUISA!$B$3,D4375))),ROW()-1,"")</f>
        <v/>
      </c>
    </row>
    <row r="4376" spans="1:14" x14ac:dyDescent="0.3">
      <c r="A4376" t="s">
        <v>13232</v>
      </c>
      <c r="B4376" t="s">
        <v>29</v>
      </c>
      <c r="C4376" t="s">
        <v>13233</v>
      </c>
      <c r="D4376" t="s">
        <v>13234</v>
      </c>
      <c r="E4376" t="s">
        <v>32</v>
      </c>
      <c r="F4376" s="7">
        <v>74.88</v>
      </c>
      <c r="G4376" t="s">
        <v>33</v>
      </c>
      <c r="H4376" t="s">
        <v>34</v>
      </c>
      <c r="I4376" t="s">
        <v>13144</v>
      </c>
      <c r="L4376" s="8">
        <v>6.7400000000000002E-2</v>
      </c>
      <c r="M4376" t="s">
        <v>36</v>
      </c>
      <c r="N4376" t="str">
        <f>IF(AND(PESQUISA!$B$3&lt;&gt;"",OR(PESQUISA!$B$4="TODAS",B4376=PESQUISA!$B$4),ISNUMBER(SEARCH(PESQUISA!$B$3,D4376))),ROW()-1,"")</f>
        <v/>
      </c>
    </row>
    <row r="4377" spans="1:14" x14ac:dyDescent="0.3">
      <c r="A4377" t="s">
        <v>13235</v>
      </c>
      <c r="B4377" t="s">
        <v>29</v>
      </c>
      <c r="C4377" t="s">
        <v>13236</v>
      </c>
      <c r="D4377" t="s">
        <v>13237</v>
      </c>
      <c r="E4377" t="s">
        <v>32</v>
      </c>
      <c r="F4377" s="7">
        <v>58.88</v>
      </c>
      <c r="G4377" t="s">
        <v>33</v>
      </c>
      <c r="H4377" t="s">
        <v>34</v>
      </c>
      <c r="I4377" t="s">
        <v>13144</v>
      </c>
      <c r="L4377" s="8">
        <v>8.5800000000000001E-2</v>
      </c>
      <c r="M4377" t="s">
        <v>36</v>
      </c>
      <c r="N4377" t="str">
        <f>IF(AND(PESQUISA!$B$3&lt;&gt;"",OR(PESQUISA!$B$4="TODAS",B4377=PESQUISA!$B$4),ISNUMBER(SEARCH(PESQUISA!$B$3,D4377))),ROW()-1,"")</f>
        <v/>
      </c>
    </row>
    <row r="4378" spans="1:14" x14ac:dyDescent="0.3">
      <c r="A4378" t="s">
        <v>13238</v>
      </c>
      <c r="B4378" t="s">
        <v>29</v>
      </c>
      <c r="C4378" t="s">
        <v>13239</v>
      </c>
      <c r="D4378" t="s">
        <v>13240</v>
      </c>
      <c r="E4378" t="s">
        <v>32</v>
      </c>
      <c r="F4378" s="7">
        <v>51.41</v>
      </c>
      <c r="G4378" t="s">
        <v>33</v>
      </c>
      <c r="H4378" t="s">
        <v>34</v>
      </c>
      <c r="I4378" t="s">
        <v>13144</v>
      </c>
      <c r="L4378" s="8">
        <v>9.8199999999999996E-2</v>
      </c>
      <c r="M4378" t="s">
        <v>36</v>
      </c>
      <c r="N4378" t="str">
        <f>IF(AND(PESQUISA!$B$3&lt;&gt;"",OR(PESQUISA!$B$4="TODAS",B4378=PESQUISA!$B$4),ISNUMBER(SEARCH(PESQUISA!$B$3,D4378))),ROW()-1,"")</f>
        <v/>
      </c>
    </row>
    <row r="4379" spans="1:14" x14ac:dyDescent="0.3">
      <c r="A4379" t="s">
        <v>13241</v>
      </c>
      <c r="B4379" t="s">
        <v>29</v>
      </c>
      <c r="C4379" t="s">
        <v>13242</v>
      </c>
      <c r="D4379" t="s">
        <v>13243</v>
      </c>
      <c r="E4379" t="s">
        <v>32</v>
      </c>
      <c r="F4379" s="7">
        <v>46.77</v>
      </c>
      <c r="G4379" t="s">
        <v>33</v>
      </c>
      <c r="H4379" t="s">
        <v>34</v>
      </c>
      <c r="I4379" t="s">
        <v>13144</v>
      </c>
      <c r="L4379" s="8">
        <v>0.108</v>
      </c>
      <c r="M4379" t="s">
        <v>36</v>
      </c>
      <c r="N4379" t="str">
        <f>IF(AND(PESQUISA!$B$3&lt;&gt;"",OR(PESQUISA!$B$4="TODAS",B4379=PESQUISA!$B$4),ISNUMBER(SEARCH(PESQUISA!$B$3,D4379))),ROW()-1,"")</f>
        <v/>
      </c>
    </row>
    <row r="4380" spans="1:14" x14ac:dyDescent="0.3">
      <c r="A4380" t="s">
        <v>13244</v>
      </c>
      <c r="B4380" t="s">
        <v>29</v>
      </c>
      <c r="C4380" t="s">
        <v>13245</v>
      </c>
      <c r="D4380" t="s">
        <v>13246</v>
      </c>
      <c r="E4380" t="s">
        <v>32</v>
      </c>
      <c r="F4380" s="7">
        <v>335.8</v>
      </c>
      <c r="G4380" t="s">
        <v>33</v>
      </c>
      <c r="H4380" t="s">
        <v>34</v>
      </c>
      <c r="I4380" t="s">
        <v>13144</v>
      </c>
      <c r="L4380" s="8">
        <v>0</v>
      </c>
      <c r="M4380" t="s">
        <v>36</v>
      </c>
      <c r="N4380" t="str">
        <f>IF(AND(PESQUISA!$B$3&lt;&gt;"",OR(PESQUISA!$B$4="TODAS",B4380=PESQUISA!$B$4),ISNUMBER(SEARCH(PESQUISA!$B$3,D4380))),ROW()-1,"")</f>
        <v/>
      </c>
    </row>
    <row r="4381" spans="1:14" x14ac:dyDescent="0.3">
      <c r="A4381" t="s">
        <v>13247</v>
      </c>
      <c r="B4381" t="s">
        <v>29</v>
      </c>
      <c r="C4381" t="s">
        <v>13248</v>
      </c>
      <c r="D4381" t="s">
        <v>13249</v>
      </c>
      <c r="E4381" t="s">
        <v>32</v>
      </c>
      <c r="F4381" s="7">
        <v>237.91</v>
      </c>
      <c r="G4381" t="s">
        <v>33</v>
      </c>
      <c r="H4381" t="s">
        <v>34</v>
      </c>
      <c r="I4381" t="s">
        <v>13144</v>
      </c>
      <c r="L4381" s="8">
        <v>0</v>
      </c>
      <c r="M4381" t="s">
        <v>36</v>
      </c>
      <c r="N4381" t="str">
        <f>IF(AND(PESQUISA!$B$3&lt;&gt;"",OR(PESQUISA!$B$4="TODAS",B4381=PESQUISA!$B$4),ISNUMBER(SEARCH(PESQUISA!$B$3,D4381))),ROW()-1,"")</f>
        <v/>
      </c>
    </row>
    <row r="4382" spans="1:14" x14ac:dyDescent="0.3">
      <c r="A4382" t="s">
        <v>13250</v>
      </c>
      <c r="B4382" t="s">
        <v>29</v>
      </c>
      <c r="C4382" t="s">
        <v>13251</v>
      </c>
      <c r="D4382" t="s">
        <v>13252</v>
      </c>
      <c r="E4382" t="s">
        <v>32</v>
      </c>
      <c r="F4382" s="7">
        <v>174.03</v>
      </c>
      <c r="G4382" t="s">
        <v>33</v>
      </c>
      <c r="H4382" t="s">
        <v>34</v>
      </c>
      <c r="I4382" t="s">
        <v>13144</v>
      </c>
      <c r="L4382" s="8">
        <v>0</v>
      </c>
      <c r="M4382" t="s">
        <v>36</v>
      </c>
      <c r="N4382" t="str">
        <f>IF(AND(PESQUISA!$B$3&lt;&gt;"",OR(PESQUISA!$B$4="TODAS",B4382=PESQUISA!$B$4),ISNUMBER(SEARCH(PESQUISA!$B$3,D4382))),ROW()-1,"")</f>
        <v/>
      </c>
    </row>
    <row r="4383" spans="1:14" x14ac:dyDescent="0.3">
      <c r="A4383" t="s">
        <v>13253</v>
      </c>
      <c r="B4383" t="s">
        <v>29</v>
      </c>
      <c r="C4383" t="s">
        <v>13254</v>
      </c>
      <c r="D4383" t="s">
        <v>13255</v>
      </c>
      <c r="E4383" t="s">
        <v>32</v>
      </c>
      <c r="F4383" s="7">
        <v>115.77</v>
      </c>
      <c r="G4383" t="s">
        <v>33</v>
      </c>
      <c r="H4383" t="s">
        <v>34</v>
      </c>
      <c r="I4383" t="s">
        <v>13144</v>
      </c>
      <c r="L4383" s="8">
        <v>4.36E-2</v>
      </c>
      <c r="M4383" t="s">
        <v>36</v>
      </c>
      <c r="N4383" t="str">
        <f>IF(AND(PESQUISA!$B$3&lt;&gt;"",OR(PESQUISA!$B$4="TODAS",B4383=PESQUISA!$B$4),ISNUMBER(SEARCH(PESQUISA!$B$3,D4383))),ROW()-1,"")</f>
        <v/>
      </c>
    </row>
    <row r="4384" spans="1:14" x14ac:dyDescent="0.3">
      <c r="A4384" t="s">
        <v>13256</v>
      </c>
      <c r="B4384" t="s">
        <v>29</v>
      </c>
      <c r="C4384" t="s">
        <v>13257</v>
      </c>
      <c r="D4384" t="s">
        <v>13258</v>
      </c>
      <c r="E4384" t="s">
        <v>32</v>
      </c>
      <c r="F4384" s="7">
        <v>110.3</v>
      </c>
      <c r="G4384" t="s">
        <v>33</v>
      </c>
      <c r="H4384" t="s">
        <v>34</v>
      </c>
      <c r="I4384" t="s">
        <v>13144</v>
      </c>
      <c r="L4384" s="8">
        <v>4.58E-2</v>
      </c>
      <c r="M4384" t="s">
        <v>36</v>
      </c>
      <c r="N4384" t="str">
        <f>IF(AND(PESQUISA!$B$3&lt;&gt;"",OR(PESQUISA!$B$4="TODAS",B4384=PESQUISA!$B$4),ISNUMBER(SEARCH(PESQUISA!$B$3,D4384))),ROW()-1,"")</f>
        <v/>
      </c>
    </row>
    <row r="4385" spans="1:14" x14ac:dyDescent="0.3">
      <c r="A4385" t="s">
        <v>13259</v>
      </c>
      <c r="B4385" t="s">
        <v>29</v>
      </c>
      <c r="C4385" t="s">
        <v>13260</v>
      </c>
      <c r="D4385" t="s">
        <v>13261</v>
      </c>
      <c r="E4385" t="s">
        <v>32</v>
      </c>
      <c r="F4385" s="7">
        <v>105.91</v>
      </c>
      <c r="G4385" t="s">
        <v>33</v>
      </c>
      <c r="H4385" t="s">
        <v>34</v>
      </c>
      <c r="I4385" t="s">
        <v>13144</v>
      </c>
      <c r="L4385" s="8">
        <v>4.7699999999999999E-2</v>
      </c>
      <c r="M4385" t="s">
        <v>36</v>
      </c>
      <c r="N4385" t="str">
        <f>IF(AND(PESQUISA!$B$3&lt;&gt;"",OR(PESQUISA!$B$4="TODAS",B4385=PESQUISA!$B$4),ISNUMBER(SEARCH(PESQUISA!$B$3,D4385))),ROW()-1,"")</f>
        <v/>
      </c>
    </row>
    <row r="4386" spans="1:14" x14ac:dyDescent="0.3">
      <c r="A4386" t="s">
        <v>13262</v>
      </c>
      <c r="B4386" t="s">
        <v>29</v>
      </c>
      <c r="C4386" t="s">
        <v>13263</v>
      </c>
      <c r="D4386" t="s">
        <v>13264</v>
      </c>
      <c r="E4386" t="s">
        <v>32</v>
      </c>
      <c r="F4386" s="7">
        <v>97.9</v>
      </c>
      <c r="G4386" t="s">
        <v>33</v>
      </c>
      <c r="H4386" t="s">
        <v>34</v>
      </c>
      <c r="I4386" t="s">
        <v>13144</v>
      </c>
      <c r="L4386" s="8">
        <v>5.16E-2</v>
      </c>
      <c r="M4386" t="s">
        <v>36</v>
      </c>
      <c r="N4386" t="str">
        <f>IF(AND(PESQUISA!$B$3&lt;&gt;"",OR(PESQUISA!$B$4="TODAS",B4386=PESQUISA!$B$4),ISNUMBER(SEARCH(PESQUISA!$B$3,D4386))),ROW()-1,"")</f>
        <v/>
      </c>
    </row>
    <row r="4387" spans="1:14" x14ac:dyDescent="0.3">
      <c r="A4387" t="s">
        <v>13265</v>
      </c>
      <c r="B4387" t="s">
        <v>29</v>
      </c>
      <c r="C4387" t="s">
        <v>13266</v>
      </c>
      <c r="D4387" t="s">
        <v>13267</v>
      </c>
      <c r="E4387" t="s">
        <v>32</v>
      </c>
      <c r="F4387" s="7">
        <v>122.27</v>
      </c>
      <c r="G4387" t="s">
        <v>33</v>
      </c>
      <c r="H4387" t="s">
        <v>34</v>
      </c>
      <c r="I4387" t="s">
        <v>13144</v>
      </c>
      <c r="L4387" s="8">
        <v>4.1300000000000003E-2</v>
      </c>
      <c r="M4387" t="s">
        <v>36</v>
      </c>
      <c r="N4387" t="str">
        <f>IF(AND(PESQUISA!$B$3&lt;&gt;"",OR(PESQUISA!$B$4="TODAS",B4387=PESQUISA!$B$4),ISNUMBER(SEARCH(PESQUISA!$B$3,D4387))),ROW()-1,"")</f>
        <v/>
      </c>
    </row>
    <row r="4388" spans="1:14" x14ac:dyDescent="0.3">
      <c r="A4388" t="s">
        <v>13268</v>
      </c>
      <c r="B4388" t="s">
        <v>29</v>
      </c>
      <c r="C4388" t="s">
        <v>13269</v>
      </c>
      <c r="D4388" t="s">
        <v>13270</v>
      </c>
      <c r="E4388" t="s">
        <v>32</v>
      </c>
      <c r="F4388" s="7">
        <v>75.47</v>
      </c>
      <c r="G4388" t="s">
        <v>33</v>
      </c>
      <c r="H4388" t="s">
        <v>34</v>
      </c>
      <c r="I4388" t="s">
        <v>13144</v>
      </c>
      <c r="L4388" s="8">
        <v>6.6900000000000001E-2</v>
      </c>
      <c r="M4388" t="s">
        <v>36</v>
      </c>
      <c r="N4388" t="str">
        <f>IF(AND(PESQUISA!$B$3&lt;&gt;"",OR(PESQUISA!$B$4="TODAS",B4388=PESQUISA!$B$4),ISNUMBER(SEARCH(PESQUISA!$B$3,D4388))),ROW()-1,"")</f>
        <v/>
      </c>
    </row>
    <row r="4389" spans="1:14" x14ac:dyDescent="0.3">
      <c r="A4389" t="s">
        <v>13271</v>
      </c>
      <c r="B4389" t="s">
        <v>29</v>
      </c>
      <c r="C4389" t="s">
        <v>13272</v>
      </c>
      <c r="D4389" t="s">
        <v>13273</v>
      </c>
      <c r="E4389" t="s">
        <v>32</v>
      </c>
      <c r="F4389" s="7">
        <v>71.12</v>
      </c>
      <c r="G4389" t="s">
        <v>33</v>
      </c>
      <c r="H4389" t="s">
        <v>34</v>
      </c>
      <c r="I4389" t="s">
        <v>13144</v>
      </c>
      <c r="L4389" s="8">
        <v>7.0999999999999994E-2</v>
      </c>
      <c r="M4389" t="s">
        <v>36</v>
      </c>
      <c r="N4389" t="str">
        <f>IF(AND(PESQUISA!$B$3&lt;&gt;"",OR(PESQUISA!$B$4="TODAS",B4389=PESQUISA!$B$4),ISNUMBER(SEARCH(PESQUISA!$B$3,D4389))),ROW()-1,"")</f>
        <v/>
      </c>
    </row>
    <row r="4390" spans="1:14" x14ac:dyDescent="0.3">
      <c r="A4390" t="s">
        <v>13274</v>
      </c>
      <c r="B4390" t="s">
        <v>29</v>
      </c>
      <c r="C4390" t="s">
        <v>13275</v>
      </c>
      <c r="D4390" t="s">
        <v>13276</v>
      </c>
      <c r="E4390" t="s">
        <v>32</v>
      </c>
      <c r="F4390" s="7">
        <v>67.8</v>
      </c>
      <c r="G4390" t="s">
        <v>33</v>
      </c>
      <c r="H4390" t="s">
        <v>34</v>
      </c>
      <c r="I4390" t="s">
        <v>13144</v>
      </c>
      <c r="L4390" s="8">
        <v>7.4499999999999997E-2</v>
      </c>
      <c r="M4390" t="s">
        <v>36</v>
      </c>
      <c r="N4390" t="str">
        <f>IF(AND(PESQUISA!$B$3&lt;&gt;"",OR(PESQUISA!$B$4="TODAS",B4390=PESQUISA!$B$4),ISNUMBER(SEARCH(PESQUISA!$B$3,D4390))),ROW()-1,"")</f>
        <v/>
      </c>
    </row>
    <row r="4391" spans="1:14" x14ac:dyDescent="0.3">
      <c r="A4391" t="s">
        <v>13277</v>
      </c>
      <c r="B4391" t="s">
        <v>29</v>
      </c>
      <c r="C4391" t="s">
        <v>13278</v>
      </c>
      <c r="D4391" t="s">
        <v>13279</v>
      </c>
      <c r="E4391" t="s">
        <v>32</v>
      </c>
      <c r="F4391" s="7">
        <v>61.64</v>
      </c>
      <c r="G4391" t="s">
        <v>33</v>
      </c>
      <c r="H4391" t="s">
        <v>34</v>
      </c>
      <c r="I4391" t="s">
        <v>13144</v>
      </c>
      <c r="L4391" s="8">
        <v>8.1900000000000001E-2</v>
      </c>
      <c r="M4391" t="s">
        <v>36</v>
      </c>
      <c r="N4391" t="str">
        <f>IF(AND(PESQUISA!$B$3&lt;&gt;"",OR(PESQUISA!$B$4="TODAS",B4391=PESQUISA!$B$4),ISNUMBER(SEARCH(PESQUISA!$B$3,D4391))),ROW()-1,"")</f>
        <v/>
      </c>
    </row>
    <row r="4392" spans="1:14" x14ac:dyDescent="0.3">
      <c r="A4392" t="s">
        <v>13280</v>
      </c>
      <c r="B4392" t="s">
        <v>29</v>
      </c>
      <c r="C4392" t="s">
        <v>13281</v>
      </c>
      <c r="D4392" t="s">
        <v>13282</v>
      </c>
      <c r="E4392" t="s">
        <v>32</v>
      </c>
      <c r="F4392" s="7">
        <v>80.7</v>
      </c>
      <c r="G4392" t="s">
        <v>33</v>
      </c>
      <c r="H4392" t="s">
        <v>34</v>
      </c>
      <c r="I4392" t="s">
        <v>13144</v>
      </c>
      <c r="L4392" s="8">
        <v>6.2600000000000003E-2</v>
      </c>
      <c r="M4392" t="s">
        <v>36</v>
      </c>
      <c r="N4392" t="str">
        <f>IF(AND(PESQUISA!$B$3&lt;&gt;"",OR(PESQUISA!$B$4="TODAS",B4392=PESQUISA!$B$4),ISNUMBER(SEARCH(PESQUISA!$B$3,D4392))),ROW()-1,"")</f>
        <v/>
      </c>
    </row>
    <row r="4393" spans="1:14" x14ac:dyDescent="0.3">
      <c r="A4393" t="s">
        <v>13283</v>
      </c>
      <c r="B4393" t="s">
        <v>29</v>
      </c>
      <c r="C4393" t="s">
        <v>13284</v>
      </c>
      <c r="D4393" t="s">
        <v>13285</v>
      </c>
      <c r="E4393" t="s">
        <v>32</v>
      </c>
      <c r="F4393" s="7">
        <v>85.04</v>
      </c>
      <c r="G4393" t="s">
        <v>33</v>
      </c>
      <c r="H4393" t="s">
        <v>34</v>
      </c>
      <c r="I4393" t="s">
        <v>13144</v>
      </c>
      <c r="L4393" s="8">
        <v>0</v>
      </c>
      <c r="M4393" t="s">
        <v>36</v>
      </c>
      <c r="N4393" t="str">
        <f>IF(AND(PESQUISA!$B$3&lt;&gt;"",OR(PESQUISA!$B$4="TODAS",B4393=PESQUISA!$B$4),ISNUMBER(SEARCH(PESQUISA!$B$3,D4393))),ROW()-1,"")</f>
        <v/>
      </c>
    </row>
    <row r="4394" spans="1:14" x14ac:dyDescent="0.3">
      <c r="A4394" t="s">
        <v>13286</v>
      </c>
      <c r="B4394" t="s">
        <v>29</v>
      </c>
      <c r="C4394" t="s">
        <v>13287</v>
      </c>
      <c r="D4394" t="s">
        <v>13288</v>
      </c>
      <c r="E4394" t="s">
        <v>32</v>
      </c>
      <c r="F4394" s="7">
        <v>81.06</v>
      </c>
      <c r="G4394" t="s">
        <v>33</v>
      </c>
      <c r="H4394" t="s">
        <v>34</v>
      </c>
      <c r="I4394" t="s">
        <v>13144</v>
      </c>
      <c r="L4394" s="8">
        <v>0</v>
      </c>
      <c r="M4394" t="s">
        <v>36</v>
      </c>
      <c r="N4394" t="str">
        <f>IF(AND(PESQUISA!$B$3&lt;&gt;"",OR(PESQUISA!$B$4="TODAS",B4394=PESQUISA!$B$4),ISNUMBER(SEARCH(PESQUISA!$B$3,D4394))),ROW()-1,"")</f>
        <v/>
      </c>
    </row>
    <row r="4395" spans="1:14" x14ac:dyDescent="0.3">
      <c r="A4395" t="s">
        <v>13289</v>
      </c>
      <c r="B4395" t="s">
        <v>29</v>
      </c>
      <c r="C4395" t="s">
        <v>13290</v>
      </c>
      <c r="D4395" t="s">
        <v>13291</v>
      </c>
      <c r="E4395" t="s">
        <v>32</v>
      </c>
      <c r="F4395" s="7">
        <v>78.22</v>
      </c>
      <c r="G4395" t="s">
        <v>33</v>
      </c>
      <c r="H4395" t="s">
        <v>34</v>
      </c>
      <c r="I4395" t="s">
        <v>13144</v>
      </c>
      <c r="L4395" s="8">
        <v>0</v>
      </c>
      <c r="M4395" t="s">
        <v>36</v>
      </c>
      <c r="N4395" t="str">
        <f>IF(AND(PESQUISA!$B$3&lt;&gt;"",OR(PESQUISA!$B$4="TODAS",B4395=PESQUISA!$B$4),ISNUMBER(SEARCH(PESQUISA!$B$3,D4395))),ROW()-1,"")</f>
        <v/>
      </c>
    </row>
    <row r="4396" spans="1:14" x14ac:dyDescent="0.3">
      <c r="A4396" t="s">
        <v>13292</v>
      </c>
      <c r="B4396" t="s">
        <v>29</v>
      </c>
      <c r="C4396" t="s">
        <v>13293</v>
      </c>
      <c r="D4396" t="s">
        <v>13294</v>
      </c>
      <c r="E4396" t="s">
        <v>32</v>
      </c>
      <c r="F4396" s="7">
        <v>72.400000000000006</v>
      </c>
      <c r="G4396" t="s">
        <v>33</v>
      </c>
      <c r="H4396" t="s">
        <v>34</v>
      </c>
      <c r="I4396" t="s">
        <v>13144</v>
      </c>
      <c r="L4396" s="8">
        <v>0</v>
      </c>
      <c r="M4396" t="s">
        <v>36</v>
      </c>
      <c r="N4396" t="str">
        <f>IF(AND(PESQUISA!$B$3&lt;&gt;"",OR(PESQUISA!$B$4="TODAS",B4396=PESQUISA!$B$4),ISNUMBER(SEARCH(PESQUISA!$B$3,D4396))),ROW()-1,"")</f>
        <v/>
      </c>
    </row>
    <row r="4397" spans="1:14" x14ac:dyDescent="0.3">
      <c r="A4397" t="s">
        <v>13295</v>
      </c>
      <c r="B4397" t="s">
        <v>29</v>
      </c>
      <c r="C4397" t="s">
        <v>13296</v>
      </c>
      <c r="D4397" t="s">
        <v>13297</v>
      </c>
      <c r="E4397" t="s">
        <v>32</v>
      </c>
      <c r="F4397" s="7">
        <v>184.91</v>
      </c>
      <c r="G4397" t="s">
        <v>33</v>
      </c>
      <c r="H4397" t="s">
        <v>34</v>
      </c>
      <c r="I4397" t="s">
        <v>13144</v>
      </c>
      <c r="L4397" s="8">
        <v>0</v>
      </c>
      <c r="M4397" t="s">
        <v>36</v>
      </c>
      <c r="N4397" t="str">
        <f>IF(AND(PESQUISA!$B$3&lt;&gt;"",OR(PESQUISA!$B$4="TODAS",B4397=PESQUISA!$B$4),ISNUMBER(SEARCH(PESQUISA!$B$3,D4397))),ROW()-1,"")</f>
        <v/>
      </c>
    </row>
    <row r="4398" spans="1:14" x14ac:dyDescent="0.3">
      <c r="A4398" t="s">
        <v>13298</v>
      </c>
      <c r="B4398" t="s">
        <v>29</v>
      </c>
      <c r="C4398" t="s">
        <v>13299</v>
      </c>
      <c r="D4398" t="s">
        <v>13300</v>
      </c>
      <c r="E4398" t="s">
        <v>32</v>
      </c>
      <c r="F4398" s="7">
        <v>121.06</v>
      </c>
      <c r="G4398" t="s">
        <v>33</v>
      </c>
      <c r="H4398" t="s">
        <v>34</v>
      </c>
      <c r="I4398" t="s">
        <v>13144</v>
      </c>
      <c r="L4398" s="8">
        <v>0</v>
      </c>
      <c r="M4398" t="s">
        <v>36</v>
      </c>
      <c r="N4398" t="str">
        <f>IF(AND(PESQUISA!$B$3&lt;&gt;"",OR(PESQUISA!$B$4="TODAS",B4398=PESQUISA!$B$4),ISNUMBER(SEARCH(PESQUISA!$B$3,D4398))),ROW()-1,"")</f>
        <v/>
      </c>
    </row>
    <row r="4399" spans="1:14" x14ac:dyDescent="0.3">
      <c r="A4399" t="s">
        <v>13301</v>
      </c>
      <c r="B4399" t="s">
        <v>29</v>
      </c>
      <c r="C4399" t="s">
        <v>13302</v>
      </c>
      <c r="D4399" t="s">
        <v>13303</v>
      </c>
      <c r="E4399" t="s">
        <v>32</v>
      </c>
      <c r="F4399" s="7">
        <v>100.39</v>
      </c>
      <c r="G4399" t="s">
        <v>33</v>
      </c>
      <c r="H4399" t="s">
        <v>34</v>
      </c>
      <c r="I4399" t="s">
        <v>13144</v>
      </c>
      <c r="L4399" s="8">
        <v>0</v>
      </c>
      <c r="M4399" t="s">
        <v>36</v>
      </c>
      <c r="N4399" t="str">
        <f>IF(AND(PESQUISA!$B$3&lt;&gt;"",OR(PESQUISA!$B$4="TODAS",B4399=PESQUISA!$B$4),ISNUMBER(SEARCH(PESQUISA!$B$3,D4399))),ROW()-1,"")</f>
        <v/>
      </c>
    </row>
    <row r="4400" spans="1:14" x14ac:dyDescent="0.3">
      <c r="A4400" t="s">
        <v>13304</v>
      </c>
      <c r="B4400" t="s">
        <v>29</v>
      </c>
      <c r="C4400" t="s">
        <v>13305</v>
      </c>
      <c r="D4400" t="s">
        <v>13306</v>
      </c>
      <c r="E4400" t="s">
        <v>32</v>
      </c>
      <c r="F4400" s="7">
        <v>89.97</v>
      </c>
      <c r="G4400" t="s">
        <v>33</v>
      </c>
      <c r="H4400" t="s">
        <v>34</v>
      </c>
      <c r="I4400" t="s">
        <v>13144</v>
      </c>
      <c r="L4400" s="8">
        <v>0</v>
      </c>
      <c r="M4400" t="s">
        <v>36</v>
      </c>
      <c r="N4400" t="str">
        <f>IF(AND(PESQUISA!$B$3&lt;&gt;"",OR(PESQUISA!$B$4="TODAS",B4400=PESQUISA!$B$4),ISNUMBER(SEARCH(PESQUISA!$B$3,D4400))),ROW()-1,"")</f>
        <v/>
      </c>
    </row>
    <row r="4401" spans="1:14" x14ac:dyDescent="0.3">
      <c r="A4401" t="s">
        <v>13307</v>
      </c>
      <c r="B4401" t="s">
        <v>29</v>
      </c>
      <c r="C4401" t="s">
        <v>13308</v>
      </c>
      <c r="D4401" t="s">
        <v>13309</v>
      </c>
      <c r="E4401" t="s">
        <v>32</v>
      </c>
      <c r="F4401" s="7">
        <v>69.13</v>
      </c>
      <c r="G4401" t="s">
        <v>33</v>
      </c>
      <c r="H4401" t="s">
        <v>34</v>
      </c>
      <c r="I4401" t="s">
        <v>13144</v>
      </c>
      <c r="L4401" s="8">
        <v>0</v>
      </c>
      <c r="M4401" t="s">
        <v>36</v>
      </c>
      <c r="N4401" t="str">
        <f>IF(AND(PESQUISA!$B$3&lt;&gt;"",OR(PESQUISA!$B$4="TODAS",B4401=PESQUISA!$B$4),ISNUMBER(SEARCH(PESQUISA!$B$3,D4401))),ROW()-1,"")</f>
        <v/>
      </c>
    </row>
    <row r="4402" spans="1:14" x14ac:dyDescent="0.3">
      <c r="A4402" t="s">
        <v>13310</v>
      </c>
      <c r="B4402" t="s">
        <v>29</v>
      </c>
      <c r="C4402" t="s">
        <v>13311</v>
      </c>
      <c r="D4402" t="s">
        <v>13312</v>
      </c>
      <c r="E4402" t="s">
        <v>32</v>
      </c>
      <c r="F4402" s="7">
        <v>65.7</v>
      </c>
      <c r="G4402" t="s">
        <v>33</v>
      </c>
      <c r="H4402" t="s">
        <v>34</v>
      </c>
      <c r="I4402" t="s">
        <v>13144</v>
      </c>
      <c r="L4402" s="8">
        <v>0</v>
      </c>
      <c r="M4402" t="s">
        <v>36</v>
      </c>
      <c r="N4402" t="str">
        <f>IF(AND(PESQUISA!$B$3&lt;&gt;"",OR(PESQUISA!$B$4="TODAS",B4402=PESQUISA!$B$4),ISNUMBER(SEARCH(PESQUISA!$B$3,D4402))),ROW()-1,"")</f>
        <v/>
      </c>
    </row>
    <row r="4403" spans="1:14" x14ac:dyDescent="0.3">
      <c r="A4403" t="s">
        <v>13313</v>
      </c>
      <c r="B4403" t="s">
        <v>29</v>
      </c>
      <c r="C4403" t="s">
        <v>13314</v>
      </c>
      <c r="D4403" t="s">
        <v>13315</v>
      </c>
      <c r="E4403" t="s">
        <v>32</v>
      </c>
      <c r="F4403" s="7">
        <v>63.22</v>
      </c>
      <c r="G4403" t="s">
        <v>33</v>
      </c>
      <c r="H4403" t="s">
        <v>34</v>
      </c>
      <c r="I4403" t="s">
        <v>13144</v>
      </c>
      <c r="L4403" s="8">
        <v>0</v>
      </c>
      <c r="M4403" t="s">
        <v>36</v>
      </c>
      <c r="N4403" t="str">
        <f>IF(AND(PESQUISA!$B$3&lt;&gt;"",OR(PESQUISA!$B$4="TODAS",B4403=PESQUISA!$B$4),ISNUMBER(SEARCH(PESQUISA!$B$3,D4403))),ROW()-1,"")</f>
        <v/>
      </c>
    </row>
    <row r="4404" spans="1:14" x14ac:dyDescent="0.3">
      <c r="A4404" t="s">
        <v>13316</v>
      </c>
      <c r="B4404" t="s">
        <v>29</v>
      </c>
      <c r="C4404" t="s">
        <v>13317</v>
      </c>
      <c r="D4404" t="s">
        <v>13318</v>
      </c>
      <c r="E4404" t="s">
        <v>32</v>
      </c>
      <c r="F4404" s="7">
        <v>57.95</v>
      </c>
      <c r="G4404" t="s">
        <v>33</v>
      </c>
      <c r="H4404" t="s">
        <v>34</v>
      </c>
      <c r="I4404" t="s">
        <v>13144</v>
      </c>
      <c r="L4404" s="8">
        <v>0</v>
      </c>
      <c r="M4404" t="s">
        <v>36</v>
      </c>
      <c r="N4404" t="str">
        <f>IF(AND(PESQUISA!$B$3&lt;&gt;"",OR(PESQUISA!$B$4="TODAS",B4404=PESQUISA!$B$4),ISNUMBER(SEARCH(PESQUISA!$B$3,D4404))),ROW()-1,"")</f>
        <v/>
      </c>
    </row>
    <row r="4405" spans="1:14" x14ac:dyDescent="0.3">
      <c r="A4405" t="s">
        <v>13319</v>
      </c>
      <c r="B4405" t="s">
        <v>29</v>
      </c>
      <c r="C4405" t="s">
        <v>13320</v>
      </c>
      <c r="D4405" t="s">
        <v>13321</v>
      </c>
      <c r="E4405" t="s">
        <v>32</v>
      </c>
      <c r="F4405" s="7">
        <v>157.80000000000001</v>
      </c>
      <c r="G4405" t="s">
        <v>33</v>
      </c>
      <c r="H4405" t="s">
        <v>34</v>
      </c>
      <c r="I4405" t="s">
        <v>13144</v>
      </c>
      <c r="L4405" s="8">
        <v>0</v>
      </c>
      <c r="M4405" t="s">
        <v>36</v>
      </c>
      <c r="N4405" t="str">
        <f>IF(AND(PESQUISA!$B$3&lt;&gt;"",OR(PESQUISA!$B$4="TODAS",B4405=PESQUISA!$B$4),ISNUMBER(SEARCH(PESQUISA!$B$3,D4405))),ROW()-1,"")</f>
        <v/>
      </c>
    </row>
    <row r="4406" spans="1:14" x14ac:dyDescent="0.3">
      <c r="A4406" t="s">
        <v>13322</v>
      </c>
      <c r="B4406" t="s">
        <v>29</v>
      </c>
      <c r="C4406" t="s">
        <v>13323</v>
      </c>
      <c r="D4406" t="s">
        <v>13324</v>
      </c>
      <c r="E4406" t="s">
        <v>32</v>
      </c>
      <c r="F4406" s="7">
        <v>100.28</v>
      </c>
      <c r="G4406" t="s">
        <v>33</v>
      </c>
      <c r="H4406" t="s">
        <v>34</v>
      </c>
      <c r="I4406" t="s">
        <v>13144</v>
      </c>
      <c r="L4406" s="8">
        <v>0</v>
      </c>
      <c r="M4406" t="s">
        <v>36</v>
      </c>
      <c r="N4406" t="str">
        <f>IF(AND(PESQUISA!$B$3&lt;&gt;"",OR(PESQUISA!$B$4="TODAS",B4406=PESQUISA!$B$4),ISNUMBER(SEARCH(PESQUISA!$B$3,D4406))),ROW()-1,"")</f>
        <v/>
      </c>
    </row>
    <row r="4407" spans="1:14" x14ac:dyDescent="0.3">
      <c r="A4407" t="s">
        <v>13325</v>
      </c>
      <c r="B4407" t="s">
        <v>29</v>
      </c>
      <c r="C4407" t="s">
        <v>13326</v>
      </c>
      <c r="D4407" t="s">
        <v>13327</v>
      </c>
      <c r="E4407" t="s">
        <v>32</v>
      </c>
      <c r="F4407" s="7">
        <v>82.32</v>
      </c>
      <c r="G4407" t="s">
        <v>33</v>
      </c>
      <c r="H4407" t="s">
        <v>34</v>
      </c>
      <c r="I4407" t="s">
        <v>13144</v>
      </c>
      <c r="L4407" s="8">
        <v>0</v>
      </c>
      <c r="M4407" t="s">
        <v>36</v>
      </c>
      <c r="N4407" t="str">
        <f>IF(AND(PESQUISA!$B$3&lt;&gt;"",OR(PESQUISA!$B$4="TODAS",B4407=PESQUISA!$B$4),ISNUMBER(SEARCH(PESQUISA!$B$3,D4407))),ROW()-1,"")</f>
        <v/>
      </c>
    </row>
    <row r="4408" spans="1:14" x14ac:dyDescent="0.3">
      <c r="A4408" t="s">
        <v>13328</v>
      </c>
      <c r="B4408" t="s">
        <v>29</v>
      </c>
      <c r="C4408" t="s">
        <v>13329</v>
      </c>
      <c r="D4408" t="s">
        <v>13330</v>
      </c>
      <c r="E4408" t="s">
        <v>32</v>
      </c>
      <c r="F4408" s="7">
        <v>73.23</v>
      </c>
      <c r="G4408" t="s">
        <v>33</v>
      </c>
      <c r="H4408" t="s">
        <v>34</v>
      </c>
      <c r="I4408" t="s">
        <v>13144</v>
      </c>
      <c r="L4408" s="8">
        <v>0</v>
      </c>
      <c r="M4408" t="s">
        <v>36</v>
      </c>
      <c r="N4408" t="str">
        <f>IF(AND(PESQUISA!$B$3&lt;&gt;"",OR(PESQUISA!$B$4="TODAS",B4408=PESQUISA!$B$4),ISNUMBER(SEARCH(PESQUISA!$B$3,D4408))),ROW()-1,"")</f>
        <v/>
      </c>
    </row>
    <row r="4409" spans="1:14" x14ac:dyDescent="0.3">
      <c r="A4409" t="s">
        <v>13331</v>
      </c>
      <c r="B4409" t="s">
        <v>29</v>
      </c>
      <c r="C4409" t="s">
        <v>13332</v>
      </c>
      <c r="D4409" t="s">
        <v>13333</v>
      </c>
      <c r="E4409" t="s">
        <v>32</v>
      </c>
      <c r="F4409" s="7">
        <v>263.22000000000003</v>
      </c>
      <c r="G4409" t="s">
        <v>33</v>
      </c>
      <c r="H4409" t="s">
        <v>34</v>
      </c>
      <c r="I4409" t="s">
        <v>13144</v>
      </c>
      <c r="L4409" s="8">
        <v>0</v>
      </c>
      <c r="M4409" t="s">
        <v>36</v>
      </c>
      <c r="N4409" t="str">
        <f>IF(AND(PESQUISA!$B$3&lt;&gt;"",OR(PESQUISA!$B$4="TODAS",B4409=PESQUISA!$B$4),ISNUMBER(SEARCH(PESQUISA!$B$3,D4409))),ROW()-1,"")</f>
        <v/>
      </c>
    </row>
    <row r="4410" spans="1:14" x14ac:dyDescent="0.3">
      <c r="A4410" t="s">
        <v>13334</v>
      </c>
      <c r="B4410" t="s">
        <v>29</v>
      </c>
      <c r="C4410" t="s">
        <v>13335</v>
      </c>
      <c r="D4410" t="s">
        <v>13336</v>
      </c>
      <c r="E4410" t="s">
        <v>32</v>
      </c>
      <c r="F4410" s="7">
        <v>177.99</v>
      </c>
      <c r="G4410" t="s">
        <v>33</v>
      </c>
      <c r="H4410" t="s">
        <v>34</v>
      </c>
      <c r="I4410" t="s">
        <v>13144</v>
      </c>
      <c r="L4410" s="8">
        <v>0</v>
      </c>
      <c r="M4410" t="s">
        <v>36</v>
      </c>
      <c r="N4410" t="str">
        <f>IF(AND(PESQUISA!$B$3&lt;&gt;"",OR(PESQUISA!$B$4="TODAS",B4410=PESQUISA!$B$4),ISNUMBER(SEARCH(PESQUISA!$B$3,D4410))),ROW()-1,"")</f>
        <v/>
      </c>
    </row>
    <row r="4411" spans="1:14" x14ac:dyDescent="0.3">
      <c r="A4411" t="s">
        <v>13337</v>
      </c>
      <c r="B4411" t="s">
        <v>29</v>
      </c>
      <c r="C4411" t="s">
        <v>13338</v>
      </c>
      <c r="D4411" t="s">
        <v>13339</v>
      </c>
      <c r="E4411" t="s">
        <v>32</v>
      </c>
      <c r="F4411" s="7">
        <v>117.55</v>
      </c>
      <c r="G4411" t="s">
        <v>33</v>
      </c>
      <c r="H4411" t="s">
        <v>34</v>
      </c>
      <c r="I4411" t="s">
        <v>13144</v>
      </c>
      <c r="L4411" s="8">
        <v>0</v>
      </c>
      <c r="M4411" t="s">
        <v>36</v>
      </c>
      <c r="N4411" t="str">
        <f>IF(AND(PESQUISA!$B$3&lt;&gt;"",OR(PESQUISA!$B$4="TODAS",B4411=PESQUISA!$B$4),ISNUMBER(SEARCH(PESQUISA!$B$3,D4411))),ROW()-1,"")</f>
        <v/>
      </c>
    </row>
    <row r="4412" spans="1:14" x14ac:dyDescent="0.3">
      <c r="A4412" t="s">
        <v>13340</v>
      </c>
      <c r="B4412" t="s">
        <v>29</v>
      </c>
      <c r="C4412" t="s">
        <v>13341</v>
      </c>
      <c r="D4412" t="s">
        <v>13342</v>
      </c>
      <c r="E4412" t="s">
        <v>32</v>
      </c>
      <c r="F4412" s="7">
        <v>169.11</v>
      </c>
      <c r="G4412" t="s">
        <v>33</v>
      </c>
      <c r="H4412" t="s">
        <v>34</v>
      </c>
      <c r="I4412" t="s">
        <v>13144</v>
      </c>
      <c r="L4412" s="8">
        <v>0</v>
      </c>
      <c r="M4412" t="s">
        <v>36</v>
      </c>
      <c r="N4412" t="str">
        <f>IF(AND(PESQUISA!$B$3&lt;&gt;"",OR(PESQUISA!$B$4="TODAS",B4412=PESQUISA!$B$4),ISNUMBER(SEARCH(PESQUISA!$B$3,D4412))),ROW()-1,"")</f>
        <v/>
      </c>
    </row>
    <row r="4413" spans="1:14" x14ac:dyDescent="0.3">
      <c r="A4413" t="s">
        <v>13343</v>
      </c>
      <c r="B4413" t="s">
        <v>29</v>
      </c>
      <c r="C4413" t="s">
        <v>13344</v>
      </c>
      <c r="D4413" t="s">
        <v>13345</v>
      </c>
      <c r="E4413" t="s">
        <v>32</v>
      </c>
      <c r="F4413" s="7">
        <v>153.84</v>
      </c>
      <c r="G4413" t="s">
        <v>33</v>
      </c>
      <c r="H4413" t="s">
        <v>34</v>
      </c>
      <c r="I4413" t="s">
        <v>13144</v>
      </c>
      <c r="L4413" s="8">
        <v>0</v>
      </c>
      <c r="M4413" t="s">
        <v>36</v>
      </c>
      <c r="N4413" t="str">
        <f>IF(AND(PESQUISA!$B$3&lt;&gt;"",OR(PESQUISA!$B$4="TODAS",B4413=PESQUISA!$B$4),ISNUMBER(SEARCH(PESQUISA!$B$3,D4413))),ROW()-1,"")</f>
        <v/>
      </c>
    </row>
    <row r="4414" spans="1:14" x14ac:dyDescent="0.3">
      <c r="A4414" t="s">
        <v>13346</v>
      </c>
      <c r="B4414" t="s">
        <v>29</v>
      </c>
      <c r="C4414" t="s">
        <v>13347</v>
      </c>
      <c r="D4414" t="s">
        <v>13348</v>
      </c>
      <c r="E4414" t="s">
        <v>32</v>
      </c>
      <c r="F4414" s="7">
        <v>141.47999999999999</v>
      </c>
      <c r="G4414" t="s">
        <v>33</v>
      </c>
      <c r="H4414" t="s">
        <v>34</v>
      </c>
      <c r="I4414" t="s">
        <v>13144</v>
      </c>
      <c r="L4414" s="8">
        <v>0</v>
      </c>
      <c r="M4414" t="s">
        <v>36</v>
      </c>
      <c r="N4414" t="str">
        <f>IF(AND(PESQUISA!$B$3&lt;&gt;"",OR(PESQUISA!$B$4="TODAS",B4414=PESQUISA!$B$4),ISNUMBER(SEARCH(PESQUISA!$B$3,D4414))),ROW()-1,"")</f>
        <v/>
      </c>
    </row>
    <row r="4415" spans="1:14" x14ac:dyDescent="0.3">
      <c r="A4415" t="s">
        <v>13349</v>
      </c>
      <c r="B4415" t="s">
        <v>29</v>
      </c>
      <c r="C4415" t="s">
        <v>13350</v>
      </c>
      <c r="D4415" t="s">
        <v>13351</v>
      </c>
      <c r="E4415" t="s">
        <v>32</v>
      </c>
      <c r="F4415" s="7">
        <v>115.09</v>
      </c>
      <c r="G4415" t="s">
        <v>33</v>
      </c>
      <c r="H4415" t="s">
        <v>34</v>
      </c>
      <c r="I4415" t="s">
        <v>13144</v>
      </c>
      <c r="L4415" s="8">
        <v>0</v>
      </c>
      <c r="M4415" t="s">
        <v>36</v>
      </c>
      <c r="N4415" t="str">
        <f>IF(AND(PESQUISA!$B$3&lt;&gt;"",OR(PESQUISA!$B$4="TODAS",B4415=PESQUISA!$B$4),ISNUMBER(SEARCH(PESQUISA!$B$3,D4415))),ROW()-1,"")</f>
        <v/>
      </c>
    </row>
    <row r="4416" spans="1:14" x14ac:dyDescent="0.3">
      <c r="A4416" t="s">
        <v>13352</v>
      </c>
      <c r="B4416" t="s">
        <v>29</v>
      </c>
      <c r="C4416" t="s">
        <v>13353</v>
      </c>
      <c r="D4416" t="s">
        <v>13354</v>
      </c>
      <c r="E4416" t="s">
        <v>32</v>
      </c>
      <c r="F4416" s="7">
        <v>307.58</v>
      </c>
      <c r="G4416" t="s">
        <v>33</v>
      </c>
      <c r="H4416" t="s">
        <v>34</v>
      </c>
      <c r="I4416" t="s">
        <v>13144</v>
      </c>
      <c r="L4416" s="8">
        <v>0</v>
      </c>
      <c r="M4416" t="s">
        <v>36</v>
      </c>
      <c r="N4416" t="str">
        <f>IF(AND(PESQUISA!$B$3&lt;&gt;"",OR(PESQUISA!$B$4="TODAS",B4416=PESQUISA!$B$4),ISNUMBER(SEARCH(PESQUISA!$B$3,D4416))),ROW()-1,"")</f>
        <v/>
      </c>
    </row>
    <row r="4417" spans="1:14" x14ac:dyDescent="0.3">
      <c r="A4417" t="s">
        <v>13355</v>
      </c>
      <c r="B4417" t="s">
        <v>29</v>
      </c>
      <c r="C4417" t="s">
        <v>13356</v>
      </c>
      <c r="D4417" t="s">
        <v>13357</v>
      </c>
      <c r="E4417" t="s">
        <v>32</v>
      </c>
      <c r="F4417" s="7">
        <v>263.93</v>
      </c>
      <c r="G4417" t="s">
        <v>33</v>
      </c>
      <c r="H4417" t="s">
        <v>34</v>
      </c>
      <c r="I4417" t="s">
        <v>13144</v>
      </c>
      <c r="L4417" s="8">
        <v>0</v>
      </c>
      <c r="M4417" t="s">
        <v>36</v>
      </c>
      <c r="N4417" t="str">
        <f>IF(AND(PESQUISA!$B$3&lt;&gt;"",OR(PESQUISA!$B$4="TODAS",B4417=PESQUISA!$B$4),ISNUMBER(SEARCH(PESQUISA!$B$3,D4417))),ROW()-1,"")</f>
        <v/>
      </c>
    </row>
    <row r="4418" spans="1:14" x14ac:dyDescent="0.3">
      <c r="A4418" t="s">
        <v>13358</v>
      </c>
      <c r="B4418" t="s">
        <v>29</v>
      </c>
      <c r="C4418" t="s">
        <v>13359</v>
      </c>
      <c r="D4418" t="s">
        <v>13360</v>
      </c>
      <c r="E4418" t="s">
        <v>32</v>
      </c>
      <c r="F4418" s="7">
        <v>229.37</v>
      </c>
      <c r="G4418" t="s">
        <v>33</v>
      </c>
      <c r="H4418" t="s">
        <v>34</v>
      </c>
      <c r="I4418" t="s">
        <v>13144</v>
      </c>
      <c r="L4418" s="8">
        <v>0</v>
      </c>
      <c r="M4418" t="s">
        <v>36</v>
      </c>
      <c r="N4418" t="str">
        <f>IF(AND(PESQUISA!$B$3&lt;&gt;"",OR(PESQUISA!$B$4="TODAS",B4418=PESQUISA!$B$4),ISNUMBER(SEARCH(PESQUISA!$B$3,D4418))),ROW()-1,"")</f>
        <v/>
      </c>
    </row>
    <row r="4419" spans="1:14" x14ac:dyDescent="0.3">
      <c r="A4419" t="s">
        <v>13361</v>
      </c>
      <c r="B4419" t="s">
        <v>29</v>
      </c>
      <c r="C4419" t="s">
        <v>13362</v>
      </c>
      <c r="D4419" t="s">
        <v>13363</v>
      </c>
      <c r="E4419" t="s">
        <v>32</v>
      </c>
      <c r="F4419" s="7">
        <v>211.59</v>
      </c>
      <c r="G4419" t="s">
        <v>33</v>
      </c>
      <c r="H4419" t="s">
        <v>34</v>
      </c>
      <c r="I4419" t="s">
        <v>13144</v>
      </c>
      <c r="L4419" s="8">
        <v>0</v>
      </c>
      <c r="M4419" t="s">
        <v>36</v>
      </c>
      <c r="N4419" t="str">
        <f>IF(AND(PESQUISA!$B$3&lt;&gt;"",OR(PESQUISA!$B$4="TODAS",B4419=PESQUISA!$B$4),ISNUMBER(SEARCH(PESQUISA!$B$3,D4419))),ROW()-1,"")</f>
        <v/>
      </c>
    </row>
    <row r="4420" spans="1:14" x14ac:dyDescent="0.3">
      <c r="A4420" t="s">
        <v>13364</v>
      </c>
      <c r="B4420" t="s">
        <v>29</v>
      </c>
      <c r="C4420" t="s">
        <v>13365</v>
      </c>
      <c r="D4420" t="s">
        <v>13366</v>
      </c>
      <c r="E4420" t="s">
        <v>32</v>
      </c>
      <c r="F4420" s="7">
        <v>109.1</v>
      </c>
      <c r="G4420" t="s">
        <v>33</v>
      </c>
      <c r="H4420" t="s">
        <v>34</v>
      </c>
      <c r="I4420" t="s">
        <v>13144</v>
      </c>
      <c r="L4420" s="8">
        <v>0</v>
      </c>
      <c r="M4420" t="s">
        <v>36</v>
      </c>
      <c r="N4420" t="str">
        <f>IF(AND(PESQUISA!$B$3&lt;&gt;"",OR(PESQUISA!$B$4="TODAS",B4420=PESQUISA!$B$4),ISNUMBER(SEARCH(PESQUISA!$B$3,D4420))),ROW()-1,"")</f>
        <v/>
      </c>
    </row>
    <row r="4421" spans="1:14" x14ac:dyDescent="0.3">
      <c r="A4421" t="s">
        <v>13367</v>
      </c>
      <c r="B4421" t="s">
        <v>29</v>
      </c>
      <c r="C4421" t="s">
        <v>13368</v>
      </c>
      <c r="D4421" t="s">
        <v>13369</v>
      </c>
      <c r="E4421" t="s">
        <v>32</v>
      </c>
      <c r="F4421" s="7">
        <v>99.37</v>
      </c>
      <c r="G4421" t="s">
        <v>33</v>
      </c>
      <c r="H4421" t="s">
        <v>34</v>
      </c>
      <c r="I4421" t="s">
        <v>13144</v>
      </c>
      <c r="L4421" s="8">
        <v>0</v>
      </c>
      <c r="M4421" t="s">
        <v>36</v>
      </c>
      <c r="N4421" t="str">
        <f>IF(AND(PESQUISA!$B$3&lt;&gt;"",OR(PESQUISA!$B$4="TODAS",B4421=PESQUISA!$B$4),ISNUMBER(SEARCH(PESQUISA!$B$3,D4421))),ROW()-1,"")</f>
        <v/>
      </c>
    </row>
    <row r="4422" spans="1:14" x14ac:dyDescent="0.3">
      <c r="A4422" t="s">
        <v>13370</v>
      </c>
      <c r="B4422" t="s">
        <v>29</v>
      </c>
      <c r="C4422" t="s">
        <v>13371</v>
      </c>
      <c r="D4422" t="s">
        <v>13372</v>
      </c>
      <c r="E4422" t="s">
        <v>32</v>
      </c>
      <c r="F4422" s="7">
        <v>91.47</v>
      </c>
      <c r="G4422" t="s">
        <v>33</v>
      </c>
      <c r="H4422" t="s">
        <v>34</v>
      </c>
      <c r="I4422" t="s">
        <v>13144</v>
      </c>
      <c r="L4422" s="8">
        <v>0</v>
      </c>
      <c r="M4422" t="s">
        <v>36</v>
      </c>
      <c r="N4422" t="str">
        <f>IF(AND(PESQUISA!$B$3&lt;&gt;"",OR(PESQUISA!$B$4="TODAS",B4422=PESQUISA!$B$4),ISNUMBER(SEARCH(PESQUISA!$B$3,D4422))),ROW()-1,"")</f>
        <v/>
      </c>
    </row>
    <row r="4423" spans="1:14" x14ac:dyDescent="0.3">
      <c r="A4423" t="s">
        <v>13373</v>
      </c>
      <c r="B4423" t="s">
        <v>29</v>
      </c>
      <c r="C4423" t="s">
        <v>13374</v>
      </c>
      <c r="D4423" t="s">
        <v>13375</v>
      </c>
      <c r="E4423" t="s">
        <v>32</v>
      </c>
      <c r="F4423" s="7">
        <v>74.61</v>
      </c>
      <c r="G4423" t="s">
        <v>33</v>
      </c>
      <c r="H4423" t="s">
        <v>34</v>
      </c>
      <c r="I4423" t="s">
        <v>13144</v>
      </c>
      <c r="L4423" s="8">
        <v>0</v>
      </c>
      <c r="M4423" t="s">
        <v>36</v>
      </c>
      <c r="N4423" t="str">
        <f>IF(AND(PESQUISA!$B$3&lt;&gt;"",OR(PESQUISA!$B$4="TODAS",B4423=PESQUISA!$B$4),ISNUMBER(SEARCH(PESQUISA!$B$3,D4423))),ROW()-1,"")</f>
        <v/>
      </c>
    </row>
    <row r="4424" spans="1:14" x14ac:dyDescent="0.3">
      <c r="A4424" t="s">
        <v>13376</v>
      </c>
      <c r="B4424" t="s">
        <v>29</v>
      </c>
      <c r="C4424" t="s">
        <v>13377</v>
      </c>
      <c r="D4424" t="s">
        <v>13378</v>
      </c>
      <c r="E4424" t="s">
        <v>32</v>
      </c>
      <c r="F4424" s="7">
        <v>208.97</v>
      </c>
      <c r="G4424" t="s">
        <v>33</v>
      </c>
      <c r="H4424" t="s">
        <v>34</v>
      </c>
      <c r="I4424" t="s">
        <v>13144</v>
      </c>
      <c r="L4424" s="8">
        <v>0</v>
      </c>
      <c r="M4424" t="s">
        <v>36</v>
      </c>
      <c r="N4424" t="str">
        <f>IF(AND(PESQUISA!$B$3&lt;&gt;"",OR(PESQUISA!$B$4="TODAS",B4424=PESQUISA!$B$4),ISNUMBER(SEARCH(PESQUISA!$B$3,D4424))),ROW()-1,"")</f>
        <v/>
      </c>
    </row>
    <row r="4425" spans="1:14" x14ac:dyDescent="0.3">
      <c r="A4425" t="s">
        <v>13379</v>
      </c>
      <c r="B4425" t="s">
        <v>29</v>
      </c>
      <c r="C4425" t="s">
        <v>13380</v>
      </c>
      <c r="D4425" t="s">
        <v>13381</v>
      </c>
      <c r="E4425" t="s">
        <v>32</v>
      </c>
      <c r="F4425" s="7">
        <v>171.54</v>
      </c>
      <c r="G4425" t="s">
        <v>33</v>
      </c>
      <c r="H4425" t="s">
        <v>34</v>
      </c>
      <c r="I4425" t="s">
        <v>13144</v>
      </c>
      <c r="L4425" s="8">
        <v>0</v>
      </c>
      <c r="M4425" t="s">
        <v>36</v>
      </c>
      <c r="N4425" t="str">
        <f>IF(AND(PESQUISA!$B$3&lt;&gt;"",OR(PESQUISA!$B$4="TODAS",B4425=PESQUISA!$B$4),ISNUMBER(SEARCH(PESQUISA!$B$3,D4425))),ROW()-1,"")</f>
        <v/>
      </c>
    </row>
    <row r="4426" spans="1:14" x14ac:dyDescent="0.3">
      <c r="A4426" t="s">
        <v>13382</v>
      </c>
      <c r="B4426" t="s">
        <v>29</v>
      </c>
      <c r="C4426" t="s">
        <v>13383</v>
      </c>
      <c r="D4426" t="s">
        <v>13384</v>
      </c>
      <c r="E4426" t="s">
        <v>32</v>
      </c>
      <c r="F4426" s="7">
        <v>145.72999999999999</v>
      </c>
      <c r="G4426" t="s">
        <v>33</v>
      </c>
      <c r="H4426" t="s">
        <v>34</v>
      </c>
      <c r="I4426" t="s">
        <v>13144</v>
      </c>
      <c r="L4426" s="8">
        <v>0</v>
      </c>
      <c r="M4426" t="s">
        <v>36</v>
      </c>
      <c r="N4426" t="str">
        <f>IF(AND(PESQUISA!$B$3&lt;&gt;"",OR(PESQUISA!$B$4="TODAS",B4426=PESQUISA!$B$4),ISNUMBER(SEARCH(PESQUISA!$B$3,D4426))),ROW()-1,"")</f>
        <v/>
      </c>
    </row>
    <row r="4427" spans="1:14" x14ac:dyDescent="0.3">
      <c r="A4427" t="s">
        <v>13385</v>
      </c>
      <c r="B4427" t="s">
        <v>29</v>
      </c>
      <c r="C4427" t="s">
        <v>13386</v>
      </c>
      <c r="D4427" t="s">
        <v>13387</v>
      </c>
      <c r="E4427" t="s">
        <v>32</v>
      </c>
      <c r="F4427" s="7">
        <v>132.05000000000001</v>
      </c>
      <c r="G4427" t="s">
        <v>33</v>
      </c>
      <c r="H4427" t="s">
        <v>34</v>
      </c>
      <c r="I4427" t="s">
        <v>13144</v>
      </c>
      <c r="L4427" s="8">
        <v>0</v>
      </c>
      <c r="M4427" t="s">
        <v>36</v>
      </c>
      <c r="N4427" t="str">
        <f>IF(AND(PESQUISA!$B$3&lt;&gt;"",OR(PESQUISA!$B$4="TODAS",B4427=PESQUISA!$B$4),ISNUMBER(SEARCH(PESQUISA!$B$3,D4427))),ROW()-1,"")</f>
        <v/>
      </c>
    </row>
    <row r="4428" spans="1:14" x14ac:dyDescent="0.3">
      <c r="A4428" t="s">
        <v>13388</v>
      </c>
      <c r="B4428" t="s">
        <v>29</v>
      </c>
      <c r="C4428" t="s">
        <v>13389</v>
      </c>
      <c r="D4428" t="s">
        <v>13390</v>
      </c>
      <c r="E4428" t="s">
        <v>32</v>
      </c>
      <c r="F4428" s="7">
        <v>305.02999999999997</v>
      </c>
      <c r="G4428" t="s">
        <v>33</v>
      </c>
      <c r="H4428" t="s">
        <v>34</v>
      </c>
      <c r="I4428" t="s">
        <v>13144</v>
      </c>
      <c r="L4428" s="8">
        <v>0</v>
      </c>
      <c r="M4428" t="s">
        <v>36</v>
      </c>
      <c r="N4428" t="str">
        <f>IF(AND(PESQUISA!$B$3&lt;&gt;"",OR(PESQUISA!$B$4="TODAS",B4428=PESQUISA!$B$4),ISNUMBER(SEARCH(PESQUISA!$B$3,D4428))),ROW()-1,"")</f>
        <v/>
      </c>
    </row>
    <row r="4429" spans="1:14" x14ac:dyDescent="0.3">
      <c r="A4429" t="s">
        <v>13391</v>
      </c>
      <c r="B4429" t="s">
        <v>29</v>
      </c>
      <c r="C4429" t="s">
        <v>13392</v>
      </c>
      <c r="D4429" t="s">
        <v>13393</v>
      </c>
      <c r="E4429" t="s">
        <v>32</v>
      </c>
      <c r="F4429" s="7">
        <v>215.26</v>
      </c>
      <c r="G4429" t="s">
        <v>33</v>
      </c>
      <c r="H4429" t="s">
        <v>34</v>
      </c>
      <c r="I4429" t="s">
        <v>13144</v>
      </c>
      <c r="L4429" s="8">
        <v>0</v>
      </c>
      <c r="M4429" t="s">
        <v>36</v>
      </c>
      <c r="N4429" t="str">
        <f>IF(AND(PESQUISA!$B$3&lt;&gt;"",OR(PESQUISA!$B$4="TODAS",B4429=PESQUISA!$B$4),ISNUMBER(SEARCH(PESQUISA!$B$3,D4429))),ROW()-1,"")</f>
        <v/>
      </c>
    </row>
    <row r="4430" spans="1:14" x14ac:dyDescent="0.3">
      <c r="A4430" t="s">
        <v>13394</v>
      </c>
      <c r="B4430" t="s">
        <v>29</v>
      </c>
      <c r="C4430" t="s">
        <v>13395</v>
      </c>
      <c r="D4430" t="s">
        <v>13396</v>
      </c>
      <c r="E4430" t="s">
        <v>32</v>
      </c>
      <c r="F4430" s="7">
        <v>170.5</v>
      </c>
      <c r="G4430" t="s">
        <v>33</v>
      </c>
      <c r="H4430" t="s">
        <v>34</v>
      </c>
      <c r="I4430" t="s">
        <v>13144</v>
      </c>
      <c r="L4430" s="8">
        <v>0</v>
      </c>
      <c r="M4430" t="s">
        <v>36</v>
      </c>
      <c r="N4430" t="str">
        <f>IF(AND(PESQUISA!$B$3&lt;&gt;"",OR(PESQUISA!$B$4="TODAS",B4430=PESQUISA!$B$4),ISNUMBER(SEARCH(PESQUISA!$B$3,D4430))),ROW()-1,"")</f>
        <v/>
      </c>
    </row>
    <row r="4431" spans="1:14" x14ac:dyDescent="0.3">
      <c r="A4431" t="s">
        <v>13397</v>
      </c>
      <c r="B4431" t="s">
        <v>29</v>
      </c>
      <c r="C4431" t="s">
        <v>13398</v>
      </c>
      <c r="D4431" t="s">
        <v>13399</v>
      </c>
      <c r="E4431" t="s">
        <v>32</v>
      </c>
      <c r="F4431" s="7">
        <v>275.56</v>
      </c>
      <c r="G4431" t="s">
        <v>33</v>
      </c>
      <c r="H4431" t="s">
        <v>34</v>
      </c>
      <c r="I4431" t="s">
        <v>13144</v>
      </c>
      <c r="L4431" s="8">
        <v>0</v>
      </c>
      <c r="M4431" t="s">
        <v>36</v>
      </c>
      <c r="N4431" t="str">
        <f>IF(AND(PESQUISA!$B$3&lt;&gt;"",OR(PESQUISA!$B$4="TODAS",B4431=PESQUISA!$B$4),ISNUMBER(SEARCH(PESQUISA!$B$3,D4431))),ROW()-1,"")</f>
        <v/>
      </c>
    </row>
    <row r="4432" spans="1:14" x14ac:dyDescent="0.3">
      <c r="A4432" t="s">
        <v>13400</v>
      </c>
      <c r="B4432" t="s">
        <v>29</v>
      </c>
      <c r="C4432" t="s">
        <v>13401</v>
      </c>
      <c r="D4432" t="s">
        <v>13402</v>
      </c>
      <c r="E4432" t="s">
        <v>32</v>
      </c>
      <c r="F4432" s="7">
        <v>267.69</v>
      </c>
      <c r="G4432" t="s">
        <v>33</v>
      </c>
      <c r="H4432" t="s">
        <v>34</v>
      </c>
      <c r="I4432" t="s">
        <v>13144</v>
      </c>
      <c r="L4432" s="8">
        <v>0</v>
      </c>
      <c r="M4432" t="s">
        <v>36</v>
      </c>
      <c r="N4432" t="str">
        <f>IF(AND(PESQUISA!$B$3&lt;&gt;"",OR(PESQUISA!$B$4="TODAS",B4432=PESQUISA!$B$4),ISNUMBER(SEARCH(PESQUISA!$B$3,D4432))),ROW()-1,"")</f>
        <v/>
      </c>
    </row>
    <row r="4433" spans="1:14" x14ac:dyDescent="0.3">
      <c r="A4433" t="s">
        <v>13403</v>
      </c>
      <c r="B4433" t="s">
        <v>29</v>
      </c>
      <c r="C4433" t="s">
        <v>13404</v>
      </c>
      <c r="D4433" t="s">
        <v>13405</v>
      </c>
      <c r="E4433" t="s">
        <v>32</v>
      </c>
      <c r="F4433" s="7">
        <v>260.92</v>
      </c>
      <c r="G4433" t="s">
        <v>33</v>
      </c>
      <c r="H4433" t="s">
        <v>34</v>
      </c>
      <c r="I4433" t="s">
        <v>13144</v>
      </c>
      <c r="L4433" s="8">
        <v>0</v>
      </c>
      <c r="M4433" t="s">
        <v>36</v>
      </c>
      <c r="N4433" t="str">
        <f>IF(AND(PESQUISA!$B$3&lt;&gt;"",OR(PESQUISA!$B$4="TODAS",B4433=PESQUISA!$B$4),ISNUMBER(SEARCH(PESQUISA!$B$3,D4433))),ROW()-1,"")</f>
        <v/>
      </c>
    </row>
    <row r="4434" spans="1:14" x14ac:dyDescent="0.3">
      <c r="A4434" t="s">
        <v>13406</v>
      </c>
      <c r="B4434" t="s">
        <v>29</v>
      </c>
      <c r="C4434" t="s">
        <v>13407</v>
      </c>
      <c r="D4434" t="s">
        <v>13408</v>
      </c>
      <c r="E4434" t="s">
        <v>32</v>
      </c>
      <c r="F4434" s="7">
        <v>247.57</v>
      </c>
      <c r="G4434" t="s">
        <v>33</v>
      </c>
      <c r="H4434" t="s">
        <v>34</v>
      </c>
      <c r="I4434" t="s">
        <v>13144</v>
      </c>
      <c r="L4434" s="8">
        <v>0</v>
      </c>
      <c r="M4434" t="s">
        <v>36</v>
      </c>
      <c r="N4434" t="str">
        <f>IF(AND(PESQUISA!$B$3&lt;&gt;"",OR(PESQUISA!$B$4="TODAS",B4434=PESQUISA!$B$4),ISNUMBER(SEARCH(PESQUISA!$B$3,D4434))),ROW()-1,"")</f>
        <v/>
      </c>
    </row>
    <row r="4435" spans="1:14" x14ac:dyDescent="0.3">
      <c r="A4435" t="s">
        <v>13409</v>
      </c>
      <c r="B4435" t="s">
        <v>29</v>
      </c>
      <c r="C4435" t="s">
        <v>13410</v>
      </c>
      <c r="D4435" t="s">
        <v>13411</v>
      </c>
      <c r="E4435" t="s">
        <v>32</v>
      </c>
      <c r="F4435" s="7">
        <v>353.34</v>
      </c>
      <c r="G4435" t="s">
        <v>33</v>
      </c>
      <c r="H4435" t="s">
        <v>34</v>
      </c>
      <c r="I4435" t="s">
        <v>13144</v>
      </c>
      <c r="L4435" s="8">
        <v>0</v>
      </c>
      <c r="M4435" t="s">
        <v>36</v>
      </c>
      <c r="N4435" t="str">
        <f>IF(AND(PESQUISA!$B$3&lt;&gt;"",OR(PESQUISA!$B$4="TODAS",B4435=PESQUISA!$B$4),ISNUMBER(SEARCH(PESQUISA!$B$3,D4435))),ROW()-1,"")</f>
        <v/>
      </c>
    </row>
    <row r="4436" spans="1:14" x14ac:dyDescent="0.3">
      <c r="A4436" t="s">
        <v>13412</v>
      </c>
      <c r="B4436" t="s">
        <v>29</v>
      </c>
      <c r="C4436" t="s">
        <v>13413</v>
      </c>
      <c r="D4436" t="s">
        <v>13414</v>
      </c>
      <c r="E4436" t="s">
        <v>32</v>
      </c>
      <c r="F4436" s="7">
        <v>318.51</v>
      </c>
      <c r="G4436" t="s">
        <v>33</v>
      </c>
      <c r="H4436" t="s">
        <v>34</v>
      </c>
      <c r="I4436" t="s">
        <v>13144</v>
      </c>
      <c r="L4436" s="8">
        <v>0</v>
      </c>
      <c r="M4436" t="s">
        <v>36</v>
      </c>
      <c r="N4436" t="str">
        <f>IF(AND(PESQUISA!$B$3&lt;&gt;"",OR(PESQUISA!$B$4="TODAS",B4436=PESQUISA!$B$4),ISNUMBER(SEARCH(PESQUISA!$B$3,D4436))),ROW()-1,"")</f>
        <v/>
      </c>
    </row>
    <row r="4437" spans="1:14" x14ac:dyDescent="0.3">
      <c r="A4437" t="s">
        <v>13415</v>
      </c>
      <c r="B4437" t="s">
        <v>29</v>
      </c>
      <c r="C4437" t="s">
        <v>13416</v>
      </c>
      <c r="D4437" t="s">
        <v>13417</v>
      </c>
      <c r="E4437" t="s">
        <v>32</v>
      </c>
      <c r="F4437" s="7">
        <v>296.79000000000002</v>
      </c>
      <c r="G4437" t="s">
        <v>33</v>
      </c>
      <c r="H4437" t="s">
        <v>34</v>
      </c>
      <c r="I4437" t="s">
        <v>13144</v>
      </c>
      <c r="L4437" s="8">
        <v>0</v>
      </c>
      <c r="M4437" t="s">
        <v>36</v>
      </c>
      <c r="N4437" t="str">
        <f>IF(AND(PESQUISA!$B$3&lt;&gt;"",OR(PESQUISA!$B$4="TODAS",B4437=PESQUISA!$B$4),ISNUMBER(SEARCH(PESQUISA!$B$3,D4437))),ROW()-1,"")</f>
        <v/>
      </c>
    </row>
    <row r="4438" spans="1:14" x14ac:dyDescent="0.3">
      <c r="A4438" t="s">
        <v>13418</v>
      </c>
      <c r="B4438" t="s">
        <v>29</v>
      </c>
      <c r="C4438" t="s">
        <v>13419</v>
      </c>
      <c r="D4438" t="s">
        <v>13420</v>
      </c>
      <c r="E4438" t="s">
        <v>32</v>
      </c>
      <c r="F4438" s="7">
        <v>282.95999999999998</v>
      </c>
      <c r="G4438" t="s">
        <v>33</v>
      </c>
      <c r="H4438" t="s">
        <v>34</v>
      </c>
      <c r="I4438" t="s">
        <v>13144</v>
      </c>
      <c r="L4438" s="8">
        <v>0</v>
      </c>
      <c r="M4438" t="s">
        <v>36</v>
      </c>
      <c r="N4438" t="str">
        <f>IF(AND(PESQUISA!$B$3&lt;&gt;"",OR(PESQUISA!$B$4="TODAS",B4438=PESQUISA!$B$4),ISNUMBER(SEARCH(PESQUISA!$B$3,D4438))),ROW()-1,"")</f>
        <v/>
      </c>
    </row>
    <row r="4439" spans="1:14" x14ac:dyDescent="0.3">
      <c r="A4439" t="s">
        <v>13421</v>
      </c>
      <c r="B4439" t="s">
        <v>29</v>
      </c>
      <c r="C4439" t="s">
        <v>13422</v>
      </c>
      <c r="D4439" t="s">
        <v>13423</v>
      </c>
      <c r="E4439" t="s">
        <v>32</v>
      </c>
      <c r="F4439" s="7">
        <v>130.30000000000001</v>
      </c>
      <c r="G4439" t="s">
        <v>33</v>
      </c>
      <c r="H4439" t="s">
        <v>34</v>
      </c>
      <c r="I4439" t="s">
        <v>13144</v>
      </c>
      <c r="L4439" s="8">
        <v>0</v>
      </c>
      <c r="M4439" t="s">
        <v>36</v>
      </c>
      <c r="N4439" t="str">
        <f>IF(AND(PESQUISA!$B$3&lt;&gt;"",OR(PESQUISA!$B$4="TODAS",B4439=PESQUISA!$B$4),ISNUMBER(SEARCH(PESQUISA!$B$3,D4439))),ROW()-1,"")</f>
        <v/>
      </c>
    </row>
    <row r="4440" spans="1:14" x14ac:dyDescent="0.3">
      <c r="A4440" t="s">
        <v>13424</v>
      </c>
      <c r="B4440" t="s">
        <v>29</v>
      </c>
      <c r="C4440" t="s">
        <v>13425</v>
      </c>
      <c r="D4440" t="s">
        <v>13426</v>
      </c>
      <c r="E4440" t="s">
        <v>32</v>
      </c>
      <c r="F4440" s="7">
        <v>123.41</v>
      </c>
      <c r="G4440" t="s">
        <v>33</v>
      </c>
      <c r="H4440" t="s">
        <v>34</v>
      </c>
      <c r="I4440" t="s">
        <v>13144</v>
      </c>
      <c r="L4440" s="8">
        <v>0</v>
      </c>
      <c r="M4440" t="s">
        <v>36</v>
      </c>
      <c r="N4440" t="str">
        <f>IF(AND(PESQUISA!$B$3&lt;&gt;"",OR(PESQUISA!$B$4="TODAS",B4440=PESQUISA!$B$4),ISNUMBER(SEARCH(PESQUISA!$B$3,D4440))),ROW()-1,"")</f>
        <v/>
      </c>
    </row>
    <row r="4441" spans="1:14" x14ac:dyDescent="0.3">
      <c r="A4441" t="s">
        <v>13427</v>
      </c>
      <c r="B4441" t="s">
        <v>29</v>
      </c>
      <c r="C4441" t="s">
        <v>13428</v>
      </c>
      <c r="D4441" t="s">
        <v>13429</v>
      </c>
      <c r="E4441" t="s">
        <v>32</v>
      </c>
      <c r="F4441" s="7">
        <v>117.6</v>
      </c>
      <c r="G4441" t="s">
        <v>33</v>
      </c>
      <c r="H4441" t="s">
        <v>34</v>
      </c>
      <c r="I4441" t="s">
        <v>13144</v>
      </c>
      <c r="L4441" s="8">
        <v>0</v>
      </c>
      <c r="M4441" t="s">
        <v>36</v>
      </c>
      <c r="N4441" t="str">
        <f>IF(AND(PESQUISA!$B$3&lt;&gt;"",OR(PESQUISA!$B$4="TODAS",B4441=PESQUISA!$B$4),ISNUMBER(SEARCH(PESQUISA!$B$3,D4441))),ROW()-1,"")</f>
        <v/>
      </c>
    </row>
    <row r="4442" spans="1:14" x14ac:dyDescent="0.3">
      <c r="A4442" t="s">
        <v>13430</v>
      </c>
      <c r="B4442" t="s">
        <v>29</v>
      </c>
      <c r="C4442" t="s">
        <v>13431</v>
      </c>
      <c r="D4442" t="s">
        <v>13432</v>
      </c>
      <c r="E4442" t="s">
        <v>32</v>
      </c>
      <c r="F4442" s="7">
        <v>105.94</v>
      </c>
      <c r="G4442" t="s">
        <v>33</v>
      </c>
      <c r="H4442" t="s">
        <v>34</v>
      </c>
      <c r="I4442" t="s">
        <v>13144</v>
      </c>
      <c r="L4442" s="8">
        <v>0</v>
      </c>
      <c r="M4442" t="s">
        <v>36</v>
      </c>
      <c r="N4442" t="str">
        <f>IF(AND(PESQUISA!$B$3&lt;&gt;"",OR(PESQUISA!$B$4="TODAS",B4442=PESQUISA!$B$4),ISNUMBER(SEARCH(PESQUISA!$B$3,D4442))),ROW()-1,"")</f>
        <v/>
      </c>
    </row>
    <row r="4443" spans="1:14" x14ac:dyDescent="0.3">
      <c r="A4443" t="s">
        <v>13433</v>
      </c>
      <c r="B4443" t="s">
        <v>29</v>
      </c>
      <c r="C4443" t="s">
        <v>13434</v>
      </c>
      <c r="D4443" t="s">
        <v>13435</v>
      </c>
      <c r="E4443" t="s">
        <v>32</v>
      </c>
      <c r="F4443" s="7">
        <v>206.99</v>
      </c>
      <c r="G4443" t="s">
        <v>33</v>
      </c>
      <c r="H4443" t="s">
        <v>34</v>
      </c>
      <c r="I4443" t="s">
        <v>13144</v>
      </c>
      <c r="L4443" s="8">
        <v>0</v>
      </c>
      <c r="M4443" t="s">
        <v>36</v>
      </c>
      <c r="N4443" t="str">
        <f>IF(AND(PESQUISA!$B$3&lt;&gt;"",OR(PESQUISA!$B$4="TODAS",B4443=PESQUISA!$B$4),ISNUMBER(SEARCH(PESQUISA!$B$3,D4443))),ROW()-1,"")</f>
        <v/>
      </c>
    </row>
    <row r="4444" spans="1:14" x14ac:dyDescent="0.3">
      <c r="A4444" t="s">
        <v>13436</v>
      </c>
      <c r="B4444" t="s">
        <v>29</v>
      </c>
      <c r="C4444" t="s">
        <v>13437</v>
      </c>
      <c r="D4444" t="s">
        <v>13438</v>
      </c>
      <c r="E4444" t="s">
        <v>32</v>
      </c>
      <c r="F4444" s="7">
        <v>171.87</v>
      </c>
      <c r="G4444" t="s">
        <v>33</v>
      </c>
      <c r="H4444" t="s">
        <v>34</v>
      </c>
      <c r="I4444" t="s">
        <v>13144</v>
      </c>
      <c r="L4444" s="8">
        <v>0</v>
      </c>
      <c r="M4444" t="s">
        <v>36</v>
      </c>
      <c r="N4444" t="str">
        <f>IF(AND(PESQUISA!$B$3&lt;&gt;"",OR(PESQUISA!$B$4="TODAS",B4444=PESQUISA!$B$4),ISNUMBER(SEARCH(PESQUISA!$B$3,D4444))),ROW()-1,"")</f>
        <v/>
      </c>
    </row>
    <row r="4445" spans="1:14" x14ac:dyDescent="0.3">
      <c r="A4445" t="s">
        <v>13439</v>
      </c>
      <c r="B4445" t="s">
        <v>29</v>
      </c>
      <c r="C4445" t="s">
        <v>13440</v>
      </c>
      <c r="D4445" t="s">
        <v>13441</v>
      </c>
      <c r="E4445" t="s">
        <v>32</v>
      </c>
      <c r="F4445" s="7">
        <v>144.35</v>
      </c>
      <c r="G4445" t="s">
        <v>33</v>
      </c>
      <c r="H4445" t="s">
        <v>34</v>
      </c>
      <c r="I4445" t="s">
        <v>13144</v>
      </c>
      <c r="L4445" s="8">
        <v>0</v>
      </c>
      <c r="M4445" t="s">
        <v>36</v>
      </c>
      <c r="N4445" t="str">
        <f>IF(AND(PESQUISA!$B$3&lt;&gt;"",OR(PESQUISA!$B$4="TODAS",B4445=PESQUISA!$B$4),ISNUMBER(SEARCH(PESQUISA!$B$3,D4445))),ROW()-1,"")</f>
        <v/>
      </c>
    </row>
    <row r="4446" spans="1:14" x14ac:dyDescent="0.3">
      <c r="A4446" t="s">
        <v>13442</v>
      </c>
      <c r="B4446" t="s">
        <v>29</v>
      </c>
      <c r="C4446" t="s">
        <v>13443</v>
      </c>
      <c r="D4446" t="s">
        <v>13444</v>
      </c>
      <c r="E4446" t="s">
        <v>32</v>
      </c>
      <c r="F4446" s="7">
        <v>137.22</v>
      </c>
      <c r="G4446" t="s">
        <v>33</v>
      </c>
      <c r="H4446" t="s">
        <v>34</v>
      </c>
      <c r="I4446" t="s">
        <v>13144</v>
      </c>
      <c r="L4446" s="8">
        <v>0</v>
      </c>
      <c r="M4446" t="s">
        <v>36</v>
      </c>
      <c r="N4446" t="str">
        <f>IF(AND(PESQUISA!$B$3&lt;&gt;"",OR(PESQUISA!$B$4="TODAS",B4446=PESQUISA!$B$4),ISNUMBER(SEARCH(PESQUISA!$B$3,D4446))),ROW()-1,"")</f>
        <v/>
      </c>
    </row>
    <row r="4447" spans="1:14" x14ac:dyDescent="0.3">
      <c r="A4447" t="s">
        <v>13445</v>
      </c>
      <c r="B4447" t="s">
        <v>29</v>
      </c>
      <c r="C4447" t="s">
        <v>13446</v>
      </c>
      <c r="D4447" t="s">
        <v>13447</v>
      </c>
      <c r="E4447" t="s">
        <v>32</v>
      </c>
      <c r="F4447" s="7">
        <v>205.04</v>
      </c>
      <c r="G4447" t="s">
        <v>33</v>
      </c>
      <c r="H4447" t="s">
        <v>34</v>
      </c>
      <c r="I4447" t="s">
        <v>13448</v>
      </c>
      <c r="L4447" s="8">
        <v>0</v>
      </c>
      <c r="M4447" t="s">
        <v>36</v>
      </c>
      <c r="N4447" t="str">
        <f>IF(AND(PESQUISA!$B$3&lt;&gt;"",OR(PESQUISA!$B$4="TODAS",B4447=PESQUISA!$B$4),ISNUMBER(SEARCH(PESQUISA!$B$3,D4447))),ROW()-1,"")</f>
        <v/>
      </c>
    </row>
    <row r="4448" spans="1:14" x14ac:dyDescent="0.3">
      <c r="A4448" t="s">
        <v>13449</v>
      </c>
      <c r="B4448" t="s">
        <v>29</v>
      </c>
      <c r="C4448" t="s">
        <v>13450</v>
      </c>
      <c r="D4448" t="s">
        <v>13451</v>
      </c>
      <c r="E4448" t="s">
        <v>32</v>
      </c>
      <c r="F4448" s="7">
        <v>168.67</v>
      </c>
      <c r="G4448" t="s">
        <v>33</v>
      </c>
      <c r="H4448" t="s">
        <v>34</v>
      </c>
      <c r="I4448" t="s">
        <v>13448</v>
      </c>
      <c r="L4448" s="8">
        <v>0</v>
      </c>
      <c r="M4448" t="s">
        <v>36</v>
      </c>
      <c r="N4448" t="str">
        <f>IF(AND(PESQUISA!$B$3&lt;&gt;"",OR(PESQUISA!$B$4="TODAS",B4448=PESQUISA!$B$4),ISNUMBER(SEARCH(PESQUISA!$B$3,D4448))),ROW()-1,"")</f>
        <v/>
      </c>
    </row>
    <row r="4449" spans="1:14" x14ac:dyDescent="0.3">
      <c r="A4449" t="s">
        <v>13452</v>
      </c>
      <c r="B4449" t="s">
        <v>29</v>
      </c>
      <c r="C4449" t="s">
        <v>13453</v>
      </c>
      <c r="D4449" t="s">
        <v>13454</v>
      </c>
      <c r="E4449" t="s">
        <v>60</v>
      </c>
      <c r="G4449" t="s">
        <v>33</v>
      </c>
      <c r="H4449" t="s">
        <v>34</v>
      </c>
      <c r="I4449" t="s">
        <v>13448</v>
      </c>
      <c r="M4449" t="s">
        <v>53</v>
      </c>
      <c r="N4449" t="str">
        <f>IF(AND(PESQUISA!$B$3&lt;&gt;"",OR(PESQUISA!$B$4="TODAS",B4449=PESQUISA!$B$4),ISNUMBER(SEARCH(PESQUISA!$B$3,D4449))),ROW()-1,"")</f>
        <v/>
      </c>
    </row>
    <row r="4450" spans="1:14" x14ac:dyDescent="0.3">
      <c r="A4450" t="s">
        <v>13455</v>
      </c>
      <c r="B4450" t="s">
        <v>29</v>
      </c>
      <c r="C4450" t="s">
        <v>13456</v>
      </c>
      <c r="D4450" t="s">
        <v>13457</v>
      </c>
      <c r="E4450" t="s">
        <v>60</v>
      </c>
      <c r="G4450" t="s">
        <v>33</v>
      </c>
      <c r="H4450" t="s">
        <v>34</v>
      </c>
      <c r="I4450" t="s">
        <v>13448</v>
      </c>
      <c r="M4450" t="s">
        <v>53</v>
      </c>
      <c r="N4450" t="str">
        <f>IF(AND(PESQUISA!$B$3&lt;&gt;"",OR(PESQUISA!$B$4="TODAS",B4450=PESQUISA!$B$4),ISNUMBER(SEARCH(PESQUISA!$B$3,D4450))),ROW()-1,"")</f>
        <v/>
      </c>
    </row>
    <row r="4451" spans="1:14" x14ac:dyDescent="0.3">
      <c r="A4451" t="s">
        <v>13458</v>
      </c>
      <c r="B4451" t="s">
        <v>29</v>
      </c>
      <c r="C4451" t="s">
        <v>13459</v>
      </c>
      <c r="D4451" t="s">
        <v>13460</v>
      </c>
      <c r="E4451" t="s">
        <v>32</v>
      </c>
      <c r="F4451" s="7">
        <v>220.15</v>
      </c>
      <c r="G4451" t="s">
        <v>33</v>
      </c>
      <c r="H4451" t="s">
        <v>34</v>
      </c>
      <c r="I4451" t="s">
        <v>13448</v>
      </c>
      <c r="L4451" s="8">
        <v>0</v>
      </c>
      <c r="M4451" t="s">
        <v>36</v>
      </c>
      <c r="N4451" t="str">
        <f>IF(AND(PESQUISA!$B$3&lt;&gt;"",OR(PESQUISA!$B$4="TODAS",B4451=PESQUISA!$B$4),ISNUMBER(SEARCH(PESQUISA!$B$3,D4451))),ROW()-1,"")</f>
        <v/>
      </c>
    </row>
    <row r="4452" spans="1:14" x14ac:dyDescent="0.3">
      <c r="A4452" t="s">
        <v>13461</v>
      </c>
      <c r="B4452" t="s">
        <v>29</v>
      </c>
      <c r="C4452" t="s">
        <v>13462</v>
      </c>
      <c r="D4452" t="s">
        <v>13463</v>
      </c>
      <c r="E4452" t="s">
        <v>32</v>
      </c>
      <c r="G4452" t="s">
        <v>33</v>
      </c>
      <c r="H4452" t="s">
        <v>34</v>
      </c>
      <c r="I4452" t="s">
        <v>13448</v>
      </c>
      <c r="M4452" t="s">
        <v>53</v>
      </c>
      <c r="N4452" t="str">
        <f>IF(AND(PESQUISA!$B$3&lt;&gt;"",OR(PESQUISA!$B$4="TODAS",B4452=PESQUISA!$B$4),ISNUMBER(SEARCH(PESQUISA!$B$3,D4452))),ROW()-1,"")</f>
        <v/>
      </c>
    </row>
    <row r="4453" spans="1:14" x14ac:dyDescent="0.3">
      <c r="A4453" t="s">
        <v>13464</v>
      </c>
      <c r="B4453" t="s">
        <v>29</v>
      </c>
      <c r="C4453" t="s">
        <v>13465</v>
      </c>
      <c r="D4453" t="s">
        <v>13466</v>
      </c>
      <c r="E4453" t="s">
        <v>32</v>
      </c>
      <c r="G4453" t="s">
        <v>33</v>
      </c>
      <c r="H4453" t="s">
        <v>34</v>
      </c>
      <c r="I4453" t="s">
        <v>13448</v>
      </c>
      <c r="M4453" t="s">
        <v>53</v>
      </c>
      <c r="N4453" t="str">
        <f>IF(AND(PESQUISA!$B$3&lt;&gt;"",OR(PESQUISA!$B$4="TODAS",B4453=PESQUISA!$B$4),ISNUMBER(SEARCH(PESQUISA!$B$3,D4453))),ROW()-1,"")</f>
        <v/>
      </c>
    </row>
    <row r="4454" spans="1:14" x14ac:dyDescent="0.3">
      <c r="A4454" t="s">
        <v>13467</v>
      </c>
      <c r="B4454" t="s">
        <v>29</v>
      </c>
      <c r="C4454" t="s">
        <v>13468</v>
      </c>
      <c r="D4454" t="s">
        <v>13469</v>
      </c>
      <c r="E4454" t="s">
        <v>32</v>
      </c>
      <c r="F4454" s="7">
        <v>159.44999999999999</v>
      </c>
      <c r="G4454" t="s">
        <v>33</v>
      </c>
      <c r="H4454" t="s">
        <v>34</v>
      </c>
      <c r="I4454" t="s">
        <v>13448</v>
      </c>
      <c r="L4454" s="8">
        <v>0</v>
      </c>
      <c r="M4454" t="s">
        <v>36</v>
      </c>
      <c r="N4454" t="str">
        <f>IF(AND(PESQUISA!$B$3&lt;&gt;"",OR(PESQUISA!$B$4="TODAS",B4454=PESQUISA!$B$4),ISNUMBER(SEARCH(PESQUISA!$B$3,D4454))),ROW()-1,"")</f>
        <v/>
      </c>
    </row>
    <row r="4455" spans="1:14" x14ac:dyDescent="0.3">
      <c r="A4455" t="s">
        <v>13470</v>
      </c>
      <c r="B4455" t="s">
        <v>29</v>
      </c>
      <c r="C4455" t="s">
        <v>13471</v>
      </c>
      <c r="D4455" t="s">
        <v>13472</v>
      </c>
      <c r="E4455" t="s">
        <v>32</v>
      </c>
      <c r="G4455" t="s">
        <v>33</v>
      </c>
      <c r="H4455" t="s">
        <v>34</v>
      </c>
      <c r="I4455" t="s">
        <v>13448</v>
      </c>
      <c r="M4455" t="s">
        <v>53</v>
      </c>
      <c r="N4455" t="str">
        <f>IF(AND(PESQUISA!$B$3&lt;&gt;"",OR(PESQUISA!$B$4="TODAS",B4455=PESQUISA!$B$4),ISNUMBER(SEARCH(PESQUISA!$B$3,D4455))),ROW()-1,"")</f>
        <v/>
      </c>
    </row>
    <row r="4456" spans="1:14" x14ac:dyDescent="0.3">
      <c r="A4456" t="s">
        <v>13473</v>
      </c>
      <c r="B4456" t="s">
        <v>29</v>
      </c>
      <c r="C4456" t="s">
        <v>13474</v>
      </c>
      <c r="D4456" t="s">
        <v>13475</v>
      </c>
      <c r="E4456" t="s">
        <v>32</v>
      </c>
      <c r="G4456" t="s">
        <v>33</v>
      </c>
      <c r="H4456" t="s">
        <v>34</v>
      </c>
      <c r="I4456" t="s">
        <v>13448</v>
      </c>
      <c r="M4456" t="s">
        <v>53</v>
      </c>
      <c r="N4456" t="str">
        <f>IF(AND(PESQUISA!$B$3&lt;&gt;"",OR(PESQUISA!$B$4="TODAS",B4456=PESQUISA!$B$4),ISNUMBER(SEARCH(PESQUISA!$B$3,D4456))),ROW()-1,"")</f>
        <v/>
      </c>
    </row>
    <row r="4457" spans="1:14" x14ac:dyDescent="0.3">
      <c r="A4457" t="s">
        <v>13476</v>
      </c>
      <c r="B4457" t="s">
        <v>29</v>
      </c>
      <c r="C4457" t="s">
        <v>13477</v>
      </c>
      <c r="D4457" t="s">
        <v>13478</v>
      </c>
      <c r="E4457" t="s">
        <v>376</v>
      </c>
      <c r="F4457" s="7">
        <v>2016.11</v>
      </c>
      <c r="G4457" t="s">
        <v>33</v>
      </c>
      <c r="H4457" t="s">
        <v>34</v>
      </c>
      <c r="I4457" t="s">
        <v>13479</v>
      </c>
      <c r="L4457" s="8">
        <v>6.2199999999999998E-2</v>
      </c>
      <c r="M4457" t="s">
        <v>36</v>
      </c>
      <c r="N4457" t="str">
        <f>IF(AND(PESQUISA!$B$3&lt;&gt;"",OR(PESQUISA!$B$4="TODAS",B4457=PESQUISA!$B$4),ISNUMBER(SEARCH(PESQUISA!$B$3,D4457))),ROW()-1,"")</f>
        <v/>
      </c>
    </row>
    <row r="4458" spans="1:14" x14ac:dyDescent="0.3">
      <c r="A4458" t="s">
        <v>13480</v>
      </c>
      <c r="B4458" t="s">
        <v>29</v>
      </c>
      <c r="C4458" t="s">
        <v>13481</v>
      </c>
      <c r="D4458" t="s">
        <v>13482</v>
      </c>
      <c r="E4458" t="s">
        <v>376</v>
      </c>
      <c r="F4458" s="7">
        <v>2379.2199999999998</v>
      </c>
      <c r="G4458" t="s">
        <v>33</v>
      </c>
      <c r="H4458" t="s">
        <v>34</v>
      </c>
      <c r="I4458" t="s">
        <v>13479</v>
      </c>
      <c r="L4458" s="8">
        <v>6.0299999999999999E-2</v>
      </c>
      <c r="M4458" t="s">
        <v>36</v>
      </c>
      <c r="N4458" t="str">
        <f>IF(AND(PESQUISA!$B$3&lt;&gt;"",OR(PESQUISA!$B$4="TODAS",B4458=PESQUISA!$B$4),ISNUMBER(SEARCH(PESQUISA!$B$3,D4458))),ROW()-1,"")</f>
        <v/>
      </c>
    </row>
    <row r="4459" spans="1:14" x14ac:dyDescent="0.3">
      <c r="A4459" t="s">
        <v>13483</v>
      </c>
      <c r="B4459" t="s">
        <v>29</v>
      </c>
      <c r="C4459" t="s">
        <v>13484</v>
      </c>
      <c r="D4459" t="s">
        <v>13485</v>
      </c>
      <c r="E4459" t="s">
        <v>376</v>
      </c>
      <c r="F4459" s="7">
        <v>1650.31</v>
      </c>
      <c r="G4459" t="s">
        <v>33</v>
      </c>
      <c r="H4459" t="s">
        <v>34</v>
      </c>
      <c r="I4459" t="s">
        <v>13479</v>
      </c>
      <c r="L4459" s="8">
        <v>6.4699999999999994E-2</v>
      </c>
      <c r="M4459" t="s">
        <v>36</v>
      </c>
      <c r="N4459" t="str">
        <f>IF(AND(PESQUISA!$B$3&lt;&gt;"",OR(PESQUISA!$B$4="TODAS",B4459=PESQUISA!$B$4),ISNUMBER(SEARCH(PESQUISA!$B$3,D4459))),ROW()-1,"")</f>
        <v/>
      </c>
    </row>
    <row r="4460" spans="1:14" x14ac:dyDescent="0.3">
      <c r="A4460" t="s">
        <v>13486</v>
      </c>
      <c r="B4460" t="s">
        <v>29</v>
      </c>
      <c r="C4460" t="s">
        <v>13487</v>
      </c>
      <c r="D4460" t="s">
        <v>13488</v>
      </c>
      <c r="E4460" t="s">
        <v>376</v>
      </c>
      <c r="F4460" s="7">
        <v>1025.76</v>
      </c>
      <c r="G4460" t="s">
        <v>33</v>
      </c>
      <c r="H4460" t="s">
        <v>34</v>
      </c>
      <c r="I4460" t="s">
        <v>13479</v>
      </c>
      <c r="L4460" s="8">
        <v>7.4200000000000002E-2</v>
      </c>
      <c r="M4460" t="s">
        <v>36</v>
      </c>
      <c r="N4460" t="str">
        <f>IF(AND(PESQUISA!$B$3&lt;&gt;"",OR(PESQUISA!$B$4="TODAS",B4460=PESQUISA!$B$4),ISNUMBER(SEARCH(PESQUISA!$B$3,D4460))),ROW()-1,"")</f>
        <v/>
      </c>
    </row>
    <row r="4461" spans="1:14" x14ac:dyDescent="0.3">
      <c r="A4461" t="s">
        <v>13489</v>
      </c>
      <c r="B4461" t="s">
        <v>29</v>
      </c>
      <c r="C4461" t="s">
        <v>13490</v>
      </c>
      <c r="D4461" t="s">
        <v>13491</v>
      </c>
      <c r="E4461" t="s">
        <v>376</v>
      </c>
      <c r="F4461" s="7">
        <v>892.05</v>
      </c>
      <c r="G4461" t="s">
        <v>33</v>
      </c>
      <c r="H4461" t="s">
        <v>34</v>
      </c>
      <c r="I4461" t="s">
        <v>13479</v>
      </c>
      <c r="L4461" s="8">
        <v>8.6400000000000005E-2</v>
      </c>
      <c r="M4461" t="s">
        <v>36</v>
      </c>
      <c r="N4461" t="str">
        <f>IF(AND(PESQUISA!$B$3&lt;&gt;"",OR(PESQUISA!$B$4="TODAS",B4461=PESQUISA!$B$4),ISNUMBER(SEARCH(PESQUISA!$B$3,D4461))),ROW()-1,"")</f>
        <v/>
      </c>
    </row>
    <row r="4462" spans="1:14" x14ac:dyDescent="0.3">
      <c r="A4462" t="s">
        <v>13492</v>
      </c>
      <c r="B4462" t="s">
        <v>29</v>
      </c>
      <c r="C4462" t="s">
        <v>13493</v>
      </c>
      <c r="D4462" t="s">
        <v>13494</v>
      </c>
      <c r="E4462" t="s">
        <v>376</v>
      </c>
      <c r="F4462" s="7">
        <v>982.05</v>
      </c>
      <c r="G4462" t="s">
        <v>33</v>
      </c>
      <c r="H4462" t="s">
        <v>34</v>
      </c>
      <c r="I4462" t="s">
        <v>13479</v>
      </c>
      <c r="L4462" s="8">
        <v>8.7900000000000006E-2</v>
      </c>
      <c r="M4462" t="s">
        <v>36</v>
      </c>
      <c r="N4462" t="str">
        <f>IF(AND(PESQUISA!$B$3&lt;&gt;"",OR(PESQUISA!$B$4="TODAS",B4462=PESQUISA!$B$4),ISNUMBER(SEARCH(PESQUISA!$B$3,D4462))),ROW()-1,"")</f>
        <v/>
      </c>
    </row>
    <row r="4463" spans="1:14" x14ac:dyDescent="0.3">
      <c r="A4463" t="s">
        <v>13495</v>
      </c>
      <c r="B4463" t="s">
        <v>29</v>
      </c>
      <c r="C4463" t="s">
        <v>13496</v>
      </c>
      <c r="D4463" t="s">
        <v>13497</v>
      </c>
      <c r="E4463" t="s">
        <v>376</v>
      </c>
      <c r="F4463" s="7">
        <v>749.23</v>
      </c>
      <c r="G4463" t="s">
        <v>33</v>
      </c>
      <c r="H4463" t="s">
        <v>34</v>
      </c>
      <c r="I4463" t="s">
        <v>13479</v>
      </c>
      <c r="L4463" s="8">
        <v>8.8300000000000003E-2</v>
      </c>
      <c r="M4463" t="s">
        <v>36</v>
      </c>
      <c r="N4463" t="str">
        <f>IF(AND(PESQUISA!$B$3&lt;&gt;"",OR(PESQUISA!$B$4="TODAS",B4463=PESQUISA!$B$4),ISNUMBER(SEARCH(PESQUISA!$B$3,D4463))),ROW()-1,"")</f>
        <v/>
      </c>
    </row>
    <row r="4464" spans="1:14" x14ac:dyDescent="0.3">
      <c r="A4464" t="s">
        <v>13498</v>
      </c>
      <c r="B4464" t="s">
        <v>29</v>
      </c>
      <c r="C4464" t="s">
        <v>13499</v>
      </c>
      <c r="D4464" t="s">
        <v>13500</v>
      </c>
      <c r="E4464" t="s">
        <v>376</v>
      </c>
      <c r="F4464" s="7">
        <v>810.7</v>
      </c>
      <c r="G4464" t="s">
        <v>33</v>
      </c>
      <c r="H4464" t="s">
        <v>34</v>
      </c>
      <c r="I4464" t="s">
        <v>13479</v>
      </c>
      <c r="L4464" s="8">
        <v>6.13E-2</v>
      </c>
      <c r="M4464" t="s">
        <v>36</v>
      </c>
      <c r="N4464" t="str">
        <f>IF(AND(PESQUISA!$B$3&lt;&gt;"",OR(PESQUISA!$B$4="TODAS",B4464=PESQUISA!$B$4),ISNUMBER(SEARCH(PESQUISA!$B$3,D4464))),ROW()-1,"")</f>
        <v/>
      </c>
    </row>
    <row r="4465" spans="1:14" x14ac:dyDescent="0.3">
      <c r="A4465" t="s">
        <v>13501</v>
      </c>
      <c r="B4465" t="s">
        <v>29</v>
      </c>
      <c r="C4465" t="s">
        <v>13502</v>
      </c>
      <c r="D4465" t="s">
        <v>13503</v>
      </c>
      <c r="E4465" t="s">
        <v>376</v>
      </c>
      <c r="F4465" s="7">
        <v>882.18</v>
      </c>
      <c r="G4465" t="s">
        <v>33</v>
      </c>
      <c r="H4465" t="s">
        <v>34</v>
      </c>
      <c r="I4465" t="s">
        <v>13479</v>
      </c>
      <c r="L4465" s="8">
        <v>6.7500000000000004E-2</v>
      </c>
      <c r="M4465" t="s">
        <v>36</v>
      </c>
      <c r="N4465" t="str">
        <f>IF(AND(PESQUISA!$B$3&lt;&gt;"",OR(PESQUISA!$B$4="TODAS",B4465=PESQUISA!$B$4),ISNUMBER(SEARCH(PESQUISA!$B$3,D4465))),ROW()-1,"")</f>
        <v/>
      </c>
    </row>
    <row r="4466" spans="1:14" x14ac:dyDescent="0.3">
      <c r="A4466" t="s">
        <v>13504</v>
      </c>
      <c r="B4466" t="s">
        <v>29</v>
      </c>
      <c r="C4466" t="s">
        <v>13505</v>
      </c>
      <c r="D4466" t="s">
        <v>13506</v>
      </c>
      <c r="E4466" t="s">
        <v>376</v>
      </c>
      <c r="F4466" s="7">
        <v>693.58</v>
      </c>
      <c r="G4466" t="s">
        <v>33</v>
      </c>
      <c r="H4466" t="s">
        <v>34</v>
      </c>
      <c r="I4466" t="s">
        <v>13479</v>
      </c>
      <c r="L4466" s="8">
        <v>5.21E-2</v>
      </c>
      <c r="M4466" t="s">
        <v>36</v>
      </c>
      <c r="N4466" t="str">
        <f>IF(AND(PESQUISA!$B$3&lt;&gt;"",OR(PESQUISA!$B$4="TODAS",B4466=PESQUISA!$B$4),ISNUMBER(SEARCH(PESQUISA!$B$3,D4466))),ROW()-1,"")</f>
        <v/>
      </c>
    </row>
    <row r="4467" spans="1:14" x14ac:dyDescent="0.3">
      <c r="A4467" t="s">
        <v>13507</v>
      </c>
      <c r="B4467" t="s">
        <v>29</v>
      </c>
      <c r="C4467" t="s">
        <v>13508</v>
      </c>
      <c r="D4467" t="s">
        <v>13509</v>
      </c>
      <c r="E4467" t="s">
        <v>376</v>
      </c>
      <c r="F4467" s="7">
        <v>645.33000000000004</v>
      </c>
      <c r="G4467" t="s">
        <v>33</v>
      </c>
      <c r="H4467" t="s">
        <v>34</v>
      </c>
      <c r="I4467" t="s">
        <v>13479</v>
      </c>
      <c r="L4467" s="8">
        <v>0.24340000000000001</v>
      </c>
      <c r="M4467" t="s">
        <v>36</v>
      </c>
      <c r="N4467" t="str">
        <f>IF(AND(PESQUISA!$B$3&lt;&gt;"",OR(PESQUISA!$B$4="TODAS",B4467=PESQUISA!$B$4),ISNUMBER(SEARCH(PESQUISA!$B$3,D4467))),ROW()-1,"")</f>
        <v/>
      </c>
    </row>
    <row r="4468" spans="1:14" x14ac:dyDescent="0.3">
      <c r="A4468" t="s">
        <v>13510</v>
      </c>
      <c r="B4468" t="s">
        <v>29</v>
      </c>
      <c r="C4468" t="s">
        <v>13511</v>
      </c>
      <c r="D4468" t="s">
        <v>13512</v>
      </c>
      <c r="E4468" t="s">
        <v>376</v>
      </c>
      <c r="F4468" s="7">
        <v>655.62</v>
      </c>
      <c r="G4468" t="s">
        <v>33</v>
      </c>
      <c r="H4468" t="s">
        <v>34</v>
      </c>
      <c r="I4468" t="s">
        <v>13479</v>
      </c>
      <c r="L4468" s="8">
        <v>0.2306</v>
      </c>
      <c r="M4468" t="s">
        <v>36</v>
      </c>
      <c r="N4468" t="str">
        <f>IF(AND(PESQUISA!$B$3&lt;&gt;"",OR(PESQUISA!$B$4="TODAS",B4468=PESQUISA!$B$4),ISNUMBER(SEARCH(PESQUISA!$B$3,D4468))),ROW()-1,"")</f>
        <v/>
      </c>
    </row>
    <row r="4469" spans="1:14" x14ac:dyDescent="0.3">
      <c r="A4469" t="s">
        <v>13513</v>
      </c>
      <c r="B4469" t="s">
        <v>29</v>
      </c>
      <c r="C4469" t="s">
        <v>13514</v>
      </c>
      <c r="D4469" t="s">
        <v>13515</v>
      </c>
      <c r="E4469" t="s">
        <v>32</v>
      </c>
      <c r="F4469" s="7">
        <v>258</v>
      </c>
      <c r="G4469" t="s">
        <v>33</v>
      </c>
      <c r="H4469" t="s">
        <v>34</v>
      </c>
      <c r="I4469" t="s">
        <v>13479</v>
      </c>
      <c r="L4469" s="8">
        <v>9.1700000000000004E-2</v>
      </c>
      <c r="M4469" t="s">
        <v>36</v>
      </c>
      <c r="N4469" t="str">
        <f>IF(AND(PESQUISA!$B$3&lt;&gt;"",OR(PESQUISA!$B$4="TODAS",B4469=PESQUISA!$B$4),ISNUMBER(SEARCH(PESQUISA!$B$3,D4469))),ROW()-1,"")</f>
        <v/>
      </c>
    </row>
    <row r="4470" spans="1:14" x14ac:dyDescent="0.3">
      <c r="A4470" t="s">
        <v>13516</v>
      </c>
      <c r="B4470" t="s">
        <v>29</v>
      </c>
      <c r="C4470" t="s">
        <v>13517</v>
      </c>
      <c r="D4470" t="s">
        <v>13518</v>
      </c>
      <c r="E4470" t="s">
        <v>32</v>
      </c>
      <c r="F4470" s="7">
        <v>299.52999999999997</v>
      </c>
      <c r="G4470" t="s">
        <v>33</v>
      </c>
      <c r="H4470" t="s">
        <v>34</v>
      </c>
      <c r="I4470" t="s">
        <v>13479</v>
      </c>
      <c r="L4470" s="8">
        <v>9.5899999999999999E-2</v>
      </c>
      <c r="M4470" t="s">
        <v>36</v>
      </c>
      <c r="N4470" t="str">
        <f>IF(AND(PESQUISA!$B$3&lt;&gt;"",OR(PESQUISA!$B$4="TODAS",B4470=PESQUISA!$B$4),ISNUMBER(SEARCH(PESQUISA!$B$3,D4470))),ROW()-1,"")</f>
        <v/>
      </c>
    </row>
    <row r="4471" spans="1:14" x14ac:dyDescent="0.3">
      <c r="A4471" t="s">
        <v>13519</v>
      </c>
      <c r="B4471" t="s">
        <v>29</v>
      </c>
      <c r="C4471" t="s">
        <v>13520</v>
      </c>
      <c r="D4471" t="s">
        <v>13521</v>
      </c>
      <c r="E4471" t="s">
        <v>32</v>
      </c>
      <c r="F4471" s="7">
        <v>349.07</v>
      </c>
      <c r="G4471" t="s">
        <v>33</v>
      </c>
      <c r="H4471" t="s">
        <v>34</v>
      </c>
      <c r="I4471" t="s">
        <v>13479</v>
      </c>
      <c r="L4471" s="8">
        <v>9.9199999999999997E-2</v>
      </c>
      <c r="M4471" t="s">
        <v>36</v>
      </c>
      <c r="N4471" t="str">
        <f>IF(AND(PESQUISA!$B$3&lt;&gt;"",OR(PESQUISA!$B$4="TODAS",B4471=PESQUISA!$B$4),ISNUMBER(SEARCH(PESQUISA!$B$3,D4471))),ROW()-1,"")</f>
        <v/>
      </c>
    </row>
    <row r="4472" spans="1:14" x14ac:dyDescent="0.3">
      <c r="A4472" t="s">
        <v>13522</v>
      </c>
      <c r="B4472" t="s">
        <v>29</v>
      </c>
      <c r="C4472" t="s">
        <v>13523</v>
      </c>
      <c r="D4472" t="s">
        <v>13524</v>
      </c>
      <c r="E4472" t="s">
        <v>376</v>
      </c>
      <c r="F4472" s="7">
        <v>755.04</v>
      </c>
      <c r="G4472" t="s">
        <v>33</v>
      </c>
      <c r="H4472" t="s">
        <v>34</v>
      </c>
      <c r="I4472" t="s">
        <v>13479</v>
      </c>
      <c r="L4472" s="8">
        <v>3.8300000000000001E-2</v>
      </c>
      <c r="M4472" t="s">
        <v>36</v>
      </c>
      <c r="N4472" t="str">
        <f>IF(AND(PESQUISA!$B$3&lt;&gt;"",OR(PESQUISA!$B$4="TODAS",B4472=PESQUISA!$B$4),ISNUMBER(SEARCH(PESQUISA!$B$3,D4472))),ROW()-1,"")</f>
        <v/>
      </c>
    </row>
    <row r="4473" spans="1:14" x14ac:dyDescent="0.3">
      <c r="A4473" t="s">
        <v>13525</v>
      </c>
      <c r="B4473" t="s">
        <v>29</v>
      </c>
      <c r="C4473" t="s">
        <v>13526</v>
      </c>
      <c r="D4473" t="s">
        <v>13527</v>
      </c>
      <c r="E4473" t="s">
        <v>60</v>
      </c>
      <c r="G4473" t="s">
        <v>33</v>
      </c>
      <c r="H4473" t="s">
        <v>34</v>
      </c>
      <c r="I4473" t="s">
        <v>13528</v>
      </c>
      <c r="M4473" t="s">
        <v>53</v>
      </c>
      <c r="N4473" t="str">
        <f>IF(AND(PESQUISA!$B$3&lt;&gt;"",OR(PESQUISA!$B$4="TODAS",B4473=PESQUISA!$B$4),ISNUMBER(SEARCH(PESQUISA!$B$3,D4473))),ROW()-1,"")</f>
        <v/>
      </c>
    </row>
    <row r="4474" spans="1:14" x14ac:dyDescent="0.3">
      <c r="A4474" t="s">
        <v>13529</v>
      </c>
      <c r="B4474" t="s">
        <v>29</v>
      </c>
      <c r="C4474" t="s">
        <v>13530</v>
      </c>
      <c r="D4474" t="s">
        <v>13531</v>
      </c>
      <c r="E4474" t="s">
        <v>60</v>
      </c>
      <c r="G4474" t="s">
        <v>33</v>
      </c>
      <c r="H4474" t="s">
        <v>34</v>
      </c>
      <c r="I4474" t="s">
        <v>13528</v>
      </c>
      <c r="M4474" t="s">
        <v>53</v>
      </c>
      <c r="N4474" t="str">
        <f>IF(AND(PESQUISA!$B$3&lt;&gt;"",OR(PESQUISA!$B$4="TODAS",B4474=PESQUISA!$B$4),ISNUMBER(SEARCH(PESQUISA!$B$3,D4474))),ROW()-1,"")</f>
        <v/>
      </c>
    </row>
    <row r="4475" spans="1:14" x14ac:dyDescent="0.3">
      <c r="A4475" t="s">
        <v>13532</v>
      </c>
      <c r="B4475" t="s">
        <v>29</v>
      </c>
      <c r="C4475" t="s">
        <v>13533</v>
      </c>
      <c r="D4475" t="s">
        <v>13534</v>
      </c>
      <c r="E4475" t="s">
        <v>60</v>
      </c>
      <c r="G4475" t="s">
        <v>33</v>
      </c>
      <c r="H4475" t="s">
        <v>34</v>
      </c>
      <c r="I4475" t="s">
        <v>13528</v>
      </c>
      <c r="M4475" t="s">
        <v>53</v>
      </c>
      <c r="N4475" t="str">
        <f>IF(AND(PESQUISA!$B$3&lt;&gt;"",OR(PESQUISA!$B$4="TODAS",B4475=PESQUISA!$B$4),ISNUMBER(SEARCH(PESQUISA!$B$3,D4475))),ROW()-1,"")</f>
        <v/>
      </c>
    </row>
    <row r="4476" spans="1:14" x14ac:dyDescent="0.3">
      <c r="A4476" t="s">
        <v>13535</v>
      </c>
      <c r="B4476" t="s">
        <v>29</v>
      </c>
      <c r="C4476" t="s">
        <v>13536</v>
      </c>
      <c r="D4476" t="s">
        <v>13537</v>
      </c>
      <c r="E4476" t="s">
        <v>60</v>
      </c>
      <c r="G4476" t="s">
        <v>33</v>
      </c>
      <c r="H4476" t="s">
        <v>34</v>
      </c>
      <c r="I4476" t="s">
        <v>13528</v>
      </c>
      <c r="M4476" t="s">
        <v>53</v>
      </c>
      <c r="N4476" t="str">
        <f>IF(AND(PESQUISA!$B$3&lt;&gt;"",OR(PESQUISA!$B$4="TODAS",B4476=PESQUISA!$B$4),ISNUMBER(SEARCH(PESQUISA!$B$3,D4476))),ROW()-1,"")</f>
        <v/>
      </c>
    </row>
    <row r="4477" spans="1:14" x14ac:dyDescent="0.3">
      <c r="A4477" t="s">
        <v>13538</v>
      </c>
      <c r="B4477" t="s">
        <v>29</v>
      </c>
      <c r="C4477" t="s">
        <v>13539</v>
      </c>
      <c r="D4477" t="s">
        <v>13540</v>
      </c>
      <c r="E4477" t="s">
        <v>60</v>
      </c>
      <c r="G4477" t="s">
        <v>33</v>
      </c>
      <c r="H4477" t="s">
        <v>34</v>
      </c>
      <c r="I4477" t="s">
        <v>13528</v>
      </c>
      <c r="M4477" t="s">
        <v>53</v>
      </c>
      <c r="N4477" t="str">
        <f>IF(AND(PESQUISA!$B$3&lt;&gt;"",OR(PESQUISA!$B$4="TODAS",B4477=PESQUISA!$B$4),ISNUMBER(SEARCH(PESQUISA!$B$3,D4477))),ROW()-1,"")</f>
        <v/>
      </c>
    </row>
    <row r="4478" spans="1:14" x14ac:dyDescent="0.3">
      <c r="A4478" t="s">
        <v>13541</v>
      </c>
      <c r="B4478" t="s">
        <v>29</v>
      </c>
      <c r="C4478" t="s">
        <v>13542</v>
      </c>
      <c r="D4478" t="s">
        <v>13543</v>
      </c>
      <c r="E4478" t="s">
        <v>60</v>
      </c>
      <c r="G4478" t="s">
        <v>33</v>
      </c>
      <c r="H4478" t="s">
        <v>34</v>
      </c>
      <c r="I4478" t="s">
        <v>13528</v>
      </c>
      <c r="M4478" t="s">
        <v>53</v>
      </c>
      <c r="N4478" t="str">
        <f>IF(AND(PESQUISA!$B$3&lt;&gt;"",OR(PESQUISA!$B$4="TODAS",B4478=PESQUISA!$B$4),ISNUMBER(SEARCH(PESQUISA!$B$3,D4478))),ROW()-1,"")</f>
        <v/>
      </c>
    </row>
    <row r="4479" spans="1:14" x14ac:dyDescent="0.3">
      <c r="A4479" t="s">
        <v>13544</v>
      </c>
      <c r="B4479" t="s">
        <v>29</v>
      </c>
      <c r="C4479" t="s">
        <v>13545</v>
      </c>
      <c r="D4479" t="s">
        <v>13546</v>
      </c>
      <c r="E4479" t="s">
        <v>60</v>
      </c>
      <c r="G4479" t="s">
        <v>33</v>
      </c>
      <c r="H4479" t="s">
        <v>34</v>
      </c>
      <c r="I4479" t="s">
        <v>13528</v>
      </c>
      <c r="M4479" t="s">
        <v>53</v>
      </c>
      <c r="N4479" t="str">
        <f>IF(AND(PESQUISA!$B$3&lt;&gt;"",OR(PESQUISA!$B$4="TODAS",B4479=PESQUISA!$B$4),ISNUMBER(SEARCH(PESQUISA!$B$3,D4479))),ROW()-1,"")</f>
        <v/>
      </c>
    </row>
    <row r="4480" spans="1:14" x14ac:dyDescent="0.3">
      <c r="A4480" t="s">
        <v>13547</v>
      </c>
      <c r="B4480" t="s">
        <v>29</v>
      </c>
      <c r="C4480" t="s">
        <v>13548</v>
      </c>
      <c r="D4480" t="s">
        <v>13549</v>
      </c>
      <c r="E4480" t="s">
        <v>60</v>
      </c>
      <c r="G4480" t="s">
        <v>33</v>
      </c>
      <c r="H4480" t="s">
        <v>34</v>
      </c>
      <c r="I4480" t="s">
        <v>13528</v>
      </c>
      <c r="M4480" t="s">
        <v>53</v>
      </c>
      <c r="N4480" t="str">
        <f>IF(AND(PESQUISA!$B$3&lt;&gt;"",OR(PESQUISA!$B$4="TODAS",B4480=PESQUISA!$B$4),ISNUMBER(SEARCH(PESQUISA!$B$3,D4480))),ROW()-1,"")</f>
        <v/>
      </c>
    </row>
    <row r="4481" spans="1:14" x14ac:dyDescent="0.3">
      <c r="A4481" t="s">
        <v>13550</v>
      </c>
      <c r="B4481" t="s">
        <v>29</v>
      </c>
      <c r="C4481" t="s">
        <v>13551</v>
      </c>
      <c r="D4481" t="s">
        <v>13552</v>
      </c>
      <c r="E4481" t="s">
        <v>60</v>
      </c>
      <c r="G4481" t="s">
        <v>33</v>
      </c>
      <c r="H4481" t="s">
        <v>34</v>
      </c>
      <c r="I4481" t="s">
        <v>13528</v>
      </c>
      <c r="M4481" t="s">
        <v>53</v>
      </c>
      <c r="N4481" t="str">
        <f>IF(AND(PESQUISA!$B$3&lt;&gt;"",OR(PESQUISA!$B$4="TODAS",B4481=PESQUISA!$B$4),ISNUMBER(SEARCH(PESQUISA!$B$3,D4481))),ROW()-1,"")</f>
        <v/>
      </c>
    </row>
    <row r="4482" spans="1:14" x14ac:dyDescent="0.3">
      <c r="A4482" t="s">
        <v>13553</v>
      </c>
      <c r="B4482" t="s">
        <v>29</v>
      </c>
      <c r="C4482" t="s">
        <v>13554</v>
      </c>
      <c r="D4482" t="s">
        <v>13555</v>
      </c>
      <c r="E4482" t="s">
        <v>60</v>
      </c>
      <c r="G4482" t="s">
        <v>33</v>
      </c>
      <c r="H4482" t="s">
        <v>34</v>
      </c>
      <c r="I4482" t="s">
        <v>13528</v>
      </c>
      <c r="M4482" t="s">
        <v>53</v>
      </c>
      <c r="N4482" t="str">
        <f>IF(AND(PESQUISA!$B$3&lt;&gt;"",OR(PESQUISA!$B$4="TODAS",B4482=PESQUISA!$B$4),ISNUMBER(SEARCH(PESQUISA!$B$3,D4482))),ROW()-1,"")</f>
        <v/>
      </c>
    </row>
    <row r="4483" spans="1:14" x14ac:dyDescent="0.3">
      <c r="A4483" t="s">
        <v>13556</v>
      </c>
      <c r="B4483" t="s">
        <v>29</v>
      </c>
      <c r="C4483" t="s">
        <v>13557</v>
      </c>
      <c r="D4483" t="s">
        <v>13558</v>
      </c>
      <c r="E4483" t="s">
        <v>60</v>
      </c>
      <c r="G4483" t="s">
        <v>33</v>
      </c>
      <c r="H4483" t="s">
        <v>34</v>
      </c>
      <c r="I4483" t="s">
        <v>13528</v>
      </c>
      <c r="M4483" t="s">
        <v>53</v>
      </c>
      <c r="N4483" t="str">
        <f>IF(AND(PESQUISA!$B$3&lt;&gt;"",OR(PESQUISA!$B$4="TODAS",B4483=PESQUISA!$B$4),ISNUMBER(SEARCH(PESQUISA!$B$3,D4483))),ROW()-1,"")</f>
        <v/>
      </c>
    </row>
    <row r="4484" spans="1:14" x14ac:dyDescent="0.3">
      <c r="A4484" t="s">
        <v>13559</v>
      </c>
      <c r="B4484" t="s">
        <v>29</v>
      </c>
      <c r="C4484" t="s">
        <v>13560</v>
      </c>
      <c r="D4484" t="s">
        <v>13561</v>
      </c>
      <c r="E4484" t="s">
        <v>60</v>
      </c>
      <c r="G4484" t="s">
        <v>33</v>
      </c>
      <c r="H4484" t="s">
        <v>34</v>
      </c>
      <c r="I4484" t="s">
        <v>13528</v>
      </c>
      <c r="M4484" t="s">
        <v>53</v>
      </c>
      <c r="N4484" t="str">
        <f>IF(AND(PESQUISA!$B$3&lt;&gt;"",OR(PESQUISA!$B$4="TODAS",B4484=PESQUISA!$B$4),ISNUMBER(SEARCH(PESQUISA!$B$3,D4484))),ROW()-1,"")</f>
        <v/>
      </c>
    </row>
    <row r="4485" spans="1:14" x14ac:dyDescent="0.3">
      <c r="A4485" t="s">
        <v>13562</v>
      </c>
      <c r="B4485" t="s">
        <v>29</v>
      </c>
      <c r="C4485" t="s">
        <v>13563</v>
      </c>
      <c r="D4485" t="s">
        <v>13564</v>
      </c>
      <c r="E4485" t="s">
        <v>60</v>
      </c>
      <c r="G4485" t="s">
        <v>33</v>
      </c>
      <c r="H4485" t="s">
        <v>34</v>
      </c>
      <c r="I4485" t="s">
        <v>13528</v>
      </c>
      <c r="M4485" t="s">
        <v>53</v>
      </c>
      <c r="N4485" t="str">
        <f>IF(AND(PESQUISA!$B$3&lt;&gt;"",OR(PESQUISA!$B$4="TODAS",B4485=PESQUISA!$B$4),ISNUMBER(SEARCH(PESQUISA!$B$3,D4485))),ROW()-1,"")</f>
        <v/>
      </c>
    </row>
    <row r="4486" spans="1:14" x14ac:dyDescent="0.3">
      <c r="A4486" t="s">
        <v>13565</v>
      </c>
      <c r="B4486" t="s">
        <v>29</v>
      </c>
      <c r="C4486" t="s">
        <v>13566</v>
      </c>
      <c r="D4486" t="s">
        <v>13567</v>
      </c>
      <c r="E4486" t="s">
        <v>60</v>
      </c>
      <c r="G4486" t="s">
        <v>33</v>
      </c>
      <c r="H4486" t="s">
        <v>34</v>
      </c>
      <c r="I4486" t="s">
        <v>13528</v>
      </c>
      <c r="M4486" t="s">
        <v>53</v>
      </c>
      <c r="N4486" t="str">
        <f>IF(AND(PESQUISA!$B$3&lt;&gt;"",OR(PESQUISA!$B$4="TODAS",B4486=PESQUISA!$B$4),ISNUMBER(SEARCH(PESQUISA!$B$3,D4486))),ROW()-1,"")</f>
        <v/>
      </c>
    </row>
    <row r="4487" spans="1:14" x14ac:dyDescent="0.3">
      <c r="A4487" t="s">
        <v>13568</v>
      </c>
      <c r="B4487" t="s">
        <v>29</v>
      </c>
      <c r="C4487" t="s">
        <v>13569</v>
      </c>
      <c r="D4487" t="s">
        <v>13570</v>
      </c>
      <c r="E4487" t="s">
        <v>60</v>
      </c>
      <c r="G4487" t="s">
        <v>33</v>
      </c>
      <c r="H4487" t="s">
        <v>34</v>
      </c>
      <c r="I4487" t="s">
        <v>13528</v>
      </c>
      <c r="M4487" t="s">
        <v>53</v>
      </c>
      <c r="N4487" t="str">
        <f>IF(AND(PESQUISA!$B$3&lt;&gt;"",OR(PESQUISA!$B$4="TODAS",B4487=PESQUISA!$B$4),ISNUMBER(SEARCH(PESQUISA!$B$3,D4487))),ROW()-1,"")</f>
        <v/>
      </c>
    </row>
    <row r="4488" spans="1:14" x14ac:dyDescent="0.3">
      <c r="A4488" t="s">
        <v>13571</v>
      </c>
      <c r="B4488" t="s">
        <v>29</v>
      </c>
      <c r="C4488" t="s">
        <v>13572</v>
      </c>
      <c r="D4488" t="s">
        <v>13573</v>
      </c>
      <c r="E4488" t="s">
        <v>60</v>
      </c>
      <c r="F4488" s="7">
        <v>4611.97</v>
      </c>
      <c r="G4488" t="s">
        <v>33</v>
      </c>
      <c r="H4488" t="s">
        <v>34</v>
      </c>
      <c r="I4488" t="s">
        <v>13528</v>
      </c>
      <c r="L4488" s="8">
        <v>0.97499999999999998</v>
      </c>
      <c r="M4488" t="s">
        <v>36</v>
      </c>
      <c r="N4488" t="str">
        <f>IF(AND(PESQUISA!$B$3&lt;&gt;"",OR(PESQUISA!$B$4="TODAS",B4488=PESQUISA!$B$4),ISNUMBER(SEARCH(PESQUISA!$B$3,D4488))),ROW()-1,"")</f>
        <v/>
      </c>
    </row>
    <row r="4489" spans="1:14" x14ac:dyDescent="0.3">
      <c r="A4489" t="s">
        <v>13574</v>
      </c>
      <c r="B4489" t="s">
        <v>29</v>
      </c>
      <c r="C4489" t="s">
        <v>13575</v>
      </c>
      <c r="D4489" t="s">
        <v>13576</v>
      </c>
      <c r="E4489" t="s">
        <v>60</v>
      </c>
      <c r="F4489" s="7">
        <v>5768.8</v>
      </c>
      <c r="G4489" t="s">
        <v>33</v>
      </c>
      <c r="H4489" t="s">
        <v>34</v>
      </c>
      <c r="I4489" t="s">
        <v>13528</v>
      </c>
      <c r="L4489" s="8">
        <v>0.97570000000000001</v>
      </c>
      <c r="M4489" t="s">
        <v>36</v>
      </c>
      <c r="N4489" t="str">
        <f>IF(AND(PESQUISA!$B$3&lt;&gt;"",OR(PESQUISA!$B$4="TODAS",B4489=PESQUISA!$B$4),ISNUMBER(SEARCH(PESQUISA!$B$3,D4489))),ROW()-1,"")</f>
        <v/>
      </c>
    </row>
    <row r="4490" spans="1:14" x14ac:dyDescent="0.3">
      <c r="A4490" t="s">
        <v>13577</v>
      </c>
      <c r="B4490" t="s">
        <v>29</v>
      </c>
      <c r="C4490" t="s">
        <v>13578</v>
      </c>
      <c r="D4490" t="s">
        <v>13579</v>
      </c>
      <c r="E4490" t="s">
        <v>60</v>
      </c>
      <c r="G4490" t="s">
        <v>33</v>
      </c>
      <c r="H4490" t="s">
        <v>34</v>
      </c>
      <c r="I4490" t="s">
        <v>13528</v>
      </c>
      <c r="M4490" t="s">
        <v>53</v>
      </c>
      <c r="N4490" t="str">
        <f>IF(AND(PESQUISA!$B$3&lt;&gt;"",OR(PESQUISA!$B$4="TODAS",B4490=PESQUISA!$B$4),ISNUMBER(SEARCH(PESQUISA!$B$3,D4490))),ROW()-1,"")</f>
        <v/>
      </c>
    </row>
    <row r="4491" spans="1:14" x14ac:dyDescent="0.3">
      <c r="A4491" t="s">
        <v>13580</v>
      </c>
      <c r="B4491" t="s">
        <v>29</v>
      </c>
      <c r="C4491" t="s">
        <v>13581</v>
      </c>
      <c r="D4491" t="s">
        <v>13582</v>
      </c>
      <c r="E4491" t="s">
        <v>60</v>
      </c>
      <c r="F4491" s="7">
        <v>7793.52</v>
      </c>
      <c r="G4491" t="s">
        <v>33</v>
      </c>
      <c r="H4491" t="s">
        <v>34</v>
      </c>
      <c r="I4491" t="s">
        <v>13528</v>
      </c>
      <c r="L4491" s="8">
        <v>0.97799999999999998</v>
      </c>
      <c r="M4491" t="s">
        <v>36</v>
      </c>
      <c r="N4491" t="str">
        <f>IF(AND(PESQUISA!$B$3&lt;&gt;"",OR(PESQUISA!$B$4="TODAS",B4491=PESQUISA!$B$4),ISNUMBER(SEARCH(PESQUISA!$B$3,D4491))),ROW()-1,"")</f>
        <v/>
      </c>
    </row>
    <row r="4492" spans="1:14" x14ac:dyDescent="0.3">
      <c r="A4492" t="s">
        <v>13583</v>
      </c>
      <c r="B4492" t="s">
        <v>29</v>
      </c>
      <c r="C4492" t="s">
        <v>13584</v>
      </c>
      <c r="D4492" t="s">
        <v>13585</v>
      </c>
      <c r="E4492" t="s">
        <v>60</v>
      </c>
      <c r="G4492" t="s">
        <v>33</v>
      </c>
      <c r="H4492" t="s">
        <v>34</v>
      </c>
      <c r="I4492" t="s">
        <v>13528</v>
      </c>
      <c r="M4492" t="s">
        <v>53</v>
      </c>
      <c r="N4492" t="str">
        <f>IF(AND(PESQUISA!$B$3&lt;&gt;"",OR(PESQUISA!$B$4="TODAS",B4492=PESQUISA!$B$4),ISNUMBER(SEARCH(PESQUISA!$B$3,D4492))),ROW()-1,"")</f>
        <v/>
      </c>
    </row>
    <row r="4493" spans="1:14" x14ac:dyDescent="0.3">
      <c r="A4493" t="s">
        <v>13586</v>
      </c>
      <c r="B4493" t="s">
        <v>29</v>
      </c>
      <c r="C4493" t="s">
        <v>13587</v>
      </c>
      <c r="D4493" t="s">
        <v>13588</v>
      </c>
      <c r="E4493" t="s">
        <v>60</v>
      </c>
      <c r="G4493" t="s">
        <v>33</v>
      </c>
      <c r="H4493" t="s">
        <v>34</v>
      </c>
      <c r="I4493" t="s">
        <v>13528</v>
      </c>
      <c r="M4493" t="s">
        <v>53</v>
      </c>
      <c r="N4493" t="str">
        <f>IF(AND(PESQUISA!$B$3&lt;&gt;"",OR(PESQUISA!$B$4="TODAS",B4493=PESQUISA!$B$4),ISNUMBER(SEARCH(PESQUISA!$B$3,D4493))),ROW()-1,"")</f>
        <v/>
      </c>
    </row>
    <row r="4494" spans="1:14" x14ac:dyDescent="0.3">
      <c r="A4494" t="s">
        <v>13589</v>
      </c>
      <c r="B4494" t="s">
        <v>29</v>
      </c>
      <c r="C4494" t="s">
        <v>13590</v>
      </c>
      <c r="D4494" t="s">
        <v>13591</v>
      </c>
      <c r="E4494" t="s">
        <v>60</v>
      </c>
      <c r="F4494" s="7">
        <v>9332.4</v>
      </c>
      <c r="G4494" t="s">
        <v>33</v>
      </c>
      <c r="H4494" t="s">
        <v>34</v>
      </c>
      <c r="I4494" t="s">
        <v>13528</v>
      </c>
      <c r="L4494" s="8">
        <v>0.97850000000000004</v>
      </c>
      <c r="M4494" t="s">
        <v>36</v>
      </c>
      <c r="N4494" t="str">
        <f>IF(AND(PESQUISA!$B$3&lt;&gt;"",OR(PESQUISA!$B$4="TODAS",B4494=PESQUISA!$B$4),ISNUMBER(SEARCH(PESQUISA!$B$3,D4494))),ROW()-1,"")</f>
        <v/>
      </c>
    </row>
    <row r="4495" spans="1:14" x14ac:dyDescent="0.3">
      <c r="A4495" t="s">
        <v>13592</v>
      </c>
      <c r="B4495" t="s">
        <v>29</v>
      </c>
      <c r="C4495" t="s">
        <v>13593</v>
      </c>
      <c r="D4495" t="s">
        <v>13594</v>
      </c>
      <c r="E4495" t="s">
        <v>60</v>
      </c>
      <c r="G4495" t="s">
        <v>33</v>
      </c>
      <c r="H4495" t="s">
        <v>34</v>
      </c>
      <c r="I4495" t="s">
        <v>13528</v>
      </c>
      <c r="M4495" t="s">
        <v>53</v>
      </c>
      <c r="N4495" t="str">
        <f>IF(AND(PESQUISA!$B$3&lt;&gt;"",OR(PESQUISA!$B$4="TODAS",B4495=PESQUISA!$B$4),ISNUMBER(SEARCH(PESQUISA!$B$3,D4495))),ROW()-1,"")</f>
        <v/>
      </c>
    </row>
    <row r="4496" spans="1:14" x14ac:dyDescent="0.3">
      <c r="A4496" t="s">
        <v>13595</v>
      </c>
      <c r="B4496" t="s">
        <v>29</v>
      </c>
      <c r="C4496" t="s">
        <v>13596</v>
      </c>
      <c r="D4496" t="s">
        <v>13597</v>
      </c>
      <c r="E4496" t="s">
        <v>60</v>
      </c>
      <c r="G4496" t="s">
        <v>33</v>
      </c>
      <c r="H4496" t="s">
        <v>34</v>
      </c>
      <c r="I4496" t="s">
        <v>13528</v>
      </c>
      <c r="M4496" t="s">
        <v>53</v>
      </c>
      <c r="N4496" t="str">
        <f>IF(AND(PESQUISA!$B$3&lt;&gt;"",OR(PESQUISA!$B$4="TODAS",B4496=PESQUISA!$B$4),ISNUMBER(SEARCH(PESQUISA!$B$3,D4496))),ROW()-1,"")</f>
        <v/>
      </c>
    </row>
    <row r="4497" spans="1:14" x14ac:dyDescent="0.3">
      <c r="A4497" t="s">
        <v>13598</v>
      </c>
      <c r="B4497" t="s">
        <v>29</v>
      </c>
      <c r="C4497" t="s">
        <v>13599</v>
      </c>
      <c r="D4497" t="s">
        <v>13600</v>
      </c>
      <c r="E4497" t="s">
        <v>32</v>
      </c>
      <c r="F4497" s="7">
        <v>20.29</v>
      </c>
      <c r="G4497" t="s">
        <v>33</v>
      </c>
      <c r="H4497" t="s">
        <v>34</v>
      </c>
      <c r="I4497" t="s">
        <v>13528</v>
      </c>
      <c r="L4497" s="8">
        <v>0</v>
      </c>
      <c r="M4497" t="s">
        <v>36</v>
      </c>
      <c r="N4497" t="str">
        <f>IF(AND(PESQUISA!$B$3&lt;&gt;"",OR(PESQUISA!$B$4="TODAS",B4497=PESQUISA!$B$4),ISNUMBER(SEARCH(PESQUISA!$B$3,D4497))),ROW()-1,"")</f>
        <v/>
      </c>
    </row>
    <row r="4498" spans="1:14" x14ac:dyDescent="0.3">
      <c r="A4498" t="s">
        <v>13601</v>
      </c>
      <c r="B4498" t="s">
        <v>29</v>
      </c>
      <c r="C4498" t="s">
        <v>13602</v>
      </c>
      <c r="D4498" t="s">
        <v>13603</v>
      </c>
      <c r="E4498" t="s">
        <v>60</v>
      </c>
      <c r="G4498" t="s">
        <v>33</v>
      </c>
      <c r="H4498" t="s">
        <v>34</v>
      </c>
      <c r="I4498" t="s">
        <v>13604</v>
      </c>
      <c r="M4498" t="s">
        <v>53</v>
      </c>
      <c r="N4498" t="str">
        <f>IF(AND(PESQUISA!$B$3&lt;&gt;"",OR(PESQUISA!$B$4="TODAS",B4498=PESQUISA!$B$4),ISNUMBER(SEARCH(PESQUISA!$B$3,D4498))),ROW()-1,"")</f>
        <v/>
      </c>
    </row>
    <row r="4499" spans="1:14" x14ac:dyDescent="0.3">
      <c r="A4499" t="s">
        <v>13605</v>
      </c>
      <c r="B4499" t="s">
        <v>29</v>
      </c>
      <c r="C4499" t="s">
        <v>13606</v>
      </c>
      <c r="D4499" t="s">
        <v>13607</v>
      </c>
      <c r="E4499" t="s">
        <v>60</v>
      </c>
      <c r="G4499" t="s">
        <v>33</v>
      </c>
      <c r="H4499" t="s">
        <v>34</v>
      </c>
      <c r="I4499" t="s">
        <v>13604</v>
      </c>
      <c r="M4499" t="s">
        <v>53</v>
      </c>
      <c r="N4499" t="str">
        <f>IF(AND(PESQUISA!$B$3&lt;&gt;"",OR(PESQUISA!$B$4="TODAS",B4499=PESQUISA!$B$4),ISNUMBER(SEARCH(PESQUISA!$B$3,D4499))),ROW()-1,"")</f>
        <v/>
      </c>
    </row>
    <row r="4500" spans="1:14" x14ac:dyDescent="0.3">
      <c r="A4500" t="s">
        <v>13608</v>
      </c>
      <c r="B4500" t="s">
        <v>29</v>
      </c>
      <c r="C4500" t="s">
        <v>13609</v>
      </c>
      <c r="D4500" t="s">
        <v>13610</v>
      </c>
      <c r="E4500" t="s">
        <v>60</v>
      </c>
      <c r="F4500" s="7">
        <v>4.45</v>
      </c>
      <c r="G4500" t="s">
        <v>33</v>
      </c>
      <c r="H4500" t="s">
        <v>34</v>
      </c>
      <c r="I4500" t="s">
        <v>13604</v>
      </c>
      <c r="L4500" s="8">
        <v>0.62250000000000005</v>
      </c>
      <c r="M4500" t="s">
        <v>36</v>
      </c>
      <c r="N4500" t="str">
        <f>IF(AND(PESQUISA!$B$3&lt;&gt;"",OR(PESQUISA!$B$4="TODAS",B4500=PESQUISA!$B$4),ISNUMBER(SEARCH(PESQUISA!$B$3,D4500))),ROW()-1,"")</f>
        <v/>
      </c>
    </row>
    <row r="4501" spans="1:14" x14ac:dyDescent="0.3">
      <c r="A4501" t="s">
        <v>13611</v>
      </c>
      <c r="B4501" t="s">
        <v>29</v>
      </c>
      <c r="C4501" t="s">
        <v>13612</v>
      </c>
      <c r="D4501" t="s">
        <v>13613</v>
      </c>
      <c r="E4501" t="s">
        <v>32</v>
      </c>
      <c r="F4501" s="7">
        <v>20.67</v>
      </c>
      <c r="G4501" t="s">
        <v>33</v>
      </c>
      <c r="H4501" t="s">
        <v>34</v>
      </c>
      <c r="I4501" t="s">
        <v>13614</v>
      </c>
      <c r="L4501" s="8">
        <v>0</v>
      </c>
      <c r="M4501" t="s">
        <v>36</v>
      </c>
      <c r="N4501" t="str">
        <f>IF(AND(PESQUISA!$B$3&lt;&gt;"",OR(PESQUISA!$B$4="TODAS",B4501=PESQUISA!$B$4),ISNUMBER(SEARCH(PESQUISA!$B$3,D4501))),ROW()-1,"")</f>
        <v/>
      </c>
    </row>
    <row r="4502" spans="1:14" x14ac:dyDescent="0.3">
      <c r="A4502" t="s">
        <v>13615</v>
      </c>
      <c r="B4502" t="s">
        <v>29</v>
      </c>
      <c r="C4502" t="s">
        <v>13616</v>
      </c>
      <c r="D4502" t="s">
        <v>13617</v>
      </c>
      <c r="E4502" t="s">
        <v>32</v>
      </c>
      <c r="F4502" s="7">
        <v>29.79</v>
      </c>
      <c r="G4502" t="s">
        <v>33</v>
      </c>
      <c r="H4502" t="s">
        <v>34</v>
      </c>
      <c r="I4502" t="s">
        <v>13614</v>
      </c>
      <c r="L4502" s="8">
        <v>0</v>
      </c>
      <c r="M4502" t="s">
        <v>36</v>
      </c>
      <c r="N4502" t="str">
        <f>IF(AND(PESQUISA!$B$3&lt;&gt;"",OR(PESQUISA!$B$4="TODAS",B4502=PESQUISA!$B$4),ISNUMBER(SEARCH(PESQUISA!$B$3,D4502))),ROW()-1,"")</f>
        <v/>
      </c>
    </row>
    <row r="4503" spans="1:14" x14ac:dyDescent="0.3">
      <c r="A4503" t="s">
        <v>13618</v>
      </c>
      <c r="B4503" t="s">
        <v>29</v>
      </c>
      <c r="C4503" t="s">
        <v>13619</v>
      </c>
      <c r="D4503" t="s">
        <v>13620</v>
      </c>
      <c r="E4503" t="s">
        <v>32</v>
      </c>
      <c r="F4503" s="7">
        <v>33.950000000000003</v>
      </c>
      <c r="G4503" t="s">
        <v>33</v>
      </c>
      <c r="H4503" t="s">
        <v>34</v>
      </c>
      <c r="I4503" t="s">
        <v>13614</v>
      </c>
      <c r="L4503" s="8">
        <v>0</v>
      </c>
      <c r="M4503" t="s">
        <v>36</v>
      </c>
      <c r="N4503" t="str">
        <f>IF(AND(PESQUISA!$B$3&lt;&gt;"",OR(PESQUISA!$B$4="TODAS",B4503=PESQUISA!$B$4),ISNUMBER(SEARCH(PESQUISA!$B$3,D4503))),ROW()-1,"")</f>
        <v/>
      </c>
    </row>
    <row r="4504" spans="1:14" x14ac:dyDescent="0.3">
      <c r="A4504" t="s">
        <v>13621</v>
      </c>
      <c r="B4504" t="s">
        <v>29</v>
      </c>
      <c r="C4504" t="s">
        <v>13622</v>
      </c>
      <c r="D4504" t="s">
        <v>13623</v>
      </c>
      <c r="E4504" t="s">
        <v>32</v>
      </c>
      <c r="F4504" s="7">
        <v>41.54</v>
      </c>
      <c r="G4504" t="s">
        <v>33</v>
      </c>
      <c r="H4504" t="s">
        <v>34</v>
      </c>
      <c r="I4504" t="s">
        <v>13614</v>
      </c>
      <c r="L4504" s="8">
        <v>0</v>
      </c>
      <c r="M4504" t="s">
        <v>36</v>
      </c>
      <c r="N4504" t="str">
        <f>IF(AND(PESQUISA!$B$3&lt;&gt;"",OR(PESQUISA!$B$4="TODAS",B4504=PESQUISA!$B$4),ISNUMBER(SEARCH(PESQUISA!$B$3,D4504))),ROW()-1,"")</f>
        <v/>
      </c>
    </row>
    <row r="4505" spans="1:14" x14ac:dyDescent="0.3">
      <c r="A4505" t="s">
        <v>13624</v>
      </c>
      <c r="B4505" t="s">
        <v>29</v>
      </c>
      <c r="C4505" t="s">
        <v>13625</v>
      </c>
      <c r="D4505" t="s">
        <v>13626</v>
      </c>
      <c r="E4505" t="s">
        <v>32</v>
      </c>
      <c r="F4505" s="7">
        <v>29.04</v>
      </c>
      <c r="G4505" t="s">
        <v>33</v>
      </c>
      <c r="H4505" t="s">
        <v>34</v>
      </c>
      <c r="I4505" t="s">
        <v>13614</v>
      </c>
      <c r="L4505" s="8">
        <v>0</v>
      </c>
      <c r="M4505" t="s">
        <v>36</v>
      </c>
      <c r="N4505" t="str">
        <f>IF(AND(PESQUISA!$B$3&lt;&gt;"",OR(PESQUISA!$B$4="TODAS",B4505=PESQUISA!$B$4),ISNUMBER(SEARCH(PESQUISA!$B$3,D4505))),ROW()-1,"")</f>
        <v/>
      </c>
    </row>
    <row r="4506" spans="1:14" x14ac:dyDescent="0.3">
      <c r="A4506" t="s">
        <v>13627</v>
      </c>
      <c r="B4506" t="s">
        <v>29</v>
      </c>
      <c r="C4506" t="s">
        <v>13628</v>
      </c>
      <c r="D4506" t="s">
        <v>13629</v>
      </c>
      <c r="E4506" t="s">
        <v>32</v>
      </c>
      <c r="F4506" s="7">
        <v>42.77</v>
      </c>
      <c r="G4506" t="s">
        <v>33</v>
      </c>
      <c r="H4506" t="s">
        <v>34</v>
      </c>
      <c r="I4506" t="s">
        <v>13614</v>
      </c>
      <c r="L4506" s="8">
        <v>0</v>
      </c>
      <c r="M4506" t="s">
        <v>36</v>
      </c>
      <c r="N4506" t="str">
        <f>IF(AND(PESQUISA!$B$3&lt;&gt;"",OR(PESQUISA!$B$4="TODAS",B4506=PESQUISA!$B$4),ISNUMBER(SEARCH(PESQUISA!$B$3,D4506))),ROW()-1,"")</f>
        <v/>
      </c>
    </row>
    <row r="4507" spans="1:14" x14ac:dyDescent="0.3">
      <c r="A4507" t="s">
        <v>13630</v>
      </c>
      <c r="B4507" t="s">
        <v>29</v>
      </c>
      <c r="C4507" t="s">
        <v>13631</v>
      </c>
      <c r="D4507" t="s">
        <v>13632</v>
      </c>
      <c r="E4507" t="s">
        <v>32</v>
      </c>
      <c r="F4507" s="7">
        <v>21.04</v>
      </c>
      <c r="G4507" t="s">
        <v>33</v>
      </c>
      <c r="H4507" t="s">
        <v>34</v>
      </c>
      <c r="I4507" t="s">
        <v>13614</v>
      </c>
      <c r="L4507" s="8">
        <v>0</v>
      </c>
      <c r="M4507" t="s">
        <v>36</v>
      </c>
      <c r="N4507" t="str">
        <f>IF(AND(PESQUISA!$B$3&lt;&gt;"",OR(PESQUISA!$B$4="TODAS",B4507=PESQUISA!$B$4),ISNUMBER(SEARCH(PESQUISA!$B$3,D4507))),ROW()-1,"")</f>
        <v/>
      </c>
    </row>
    <row r="4508" spans="1:14" x14ac:dyDescent="0.3">
      <c r="A4508" t="s">
        <v>13633</v>
      </c>
      <c r="B4508" t="s">
        <v>29</v>
      </c>
      <c r="C4508" t="s">
        <v>13634</v>
      </c>
      <c r="D4508" t="s">
        <v>13635</v>
      </c>
      <c r="E4508" t="s">
        <v>32</v>
      </c>
      <c r="F4508" s="7">
        <v>32.14</v>
      </c>
      <c r="G4508" t="s">
        <v>33</v>
      </c>
      <c r="H4508" t="s">
        <v>34</v>
      </c>
      <c r="I4508" t="s">
        <v>13614</v>
      </c>
      <c r="L4508" s="8">
        <v>0</v>
      </c>
      <c r="M4508" t="s">
        <v>36</v>
      </c>
      <c r="N4508" t="str">
        <f>IF(AND(PESQUISA!$B$3&lt;&gt;"",OR(PESQUISA!$B$4="TODAS",B4508=PESQUISA!$B$4),ISNUMBER(SEARCH(PESQUISA!$B$3,D4508))),ROW()-1,"")</f>
        <v/>
      </c>
    </row>
    <row r="4509" spans="1:14" x14ac:dyDescent="0.3">
      <c r="A4509" t="s">
        <v>13636</v>
      </c>
      <c r="B4509" t="s">
        <v>29</v>
      </c>
      <c r="C4509" t="s">
        <v>13637</v>
      </c>
      <c r="D4509" t="s">
        <v>13638</v>
      </c>
      <c r="E4509" t="s">
        <v>32</v>
      </c>
      <c r="F4509" s="7">
        <v>32.950000000000003</v>
      </c>
      <c r="G4509" t="s">
        <v>33</v>
      </c>
      <c r="H4509" t="s">
        <v>34</v>
      </c>
      <c r="I4509" t="s">
        <v>13614</v>
      </c>
      <c r="L4509" s="8">
        <v>0</v>
      </c>
      <c r="M4509" t="s">
        <v>36</v>
      </c>
      <c r="N4509" t="str">
        <f>IF(AND(PESQUISA!$B$3&lt;&gt;"",OR(PESQUISA!$B$4="TODAS",B4509=PESQUISA!$B$4),ISNUMBER(SEARCH(PESQUISA!$B$3,D4509))),ROW()-1,"")</f>
        <v/>
      </c>
    </row>
    <row r="4510" spans="1:14" x14ac:dyDescent="0.3">
      <c r="A4510" t="s">
        <v>13639</v>
      </c>
      <c r="B4510" t="s">
        <v>29</v>
      </c>
      <c r="C4510" t="s">
        <v>13640</v>
      </c>
      <c r="D4510" t="s">
        <v>13641</v>
      </c>
      <c r="E4510" t="s">
        <v>32</v>
      </c>
      <c r="F4510" s="7">
        <v>44.88</v>
      </c>
      <c r="G4510" t="s">
        <v>33</v>
      </c>
      <c r="H4510" t="s">
        <v>34</v>
      </c>
      <c r="I4510" t="s">
        <v>13614</v>
      </c>
      <c r="L4510" s="8">
        <v>0</v>
      </c>
      <c r="M4510" t="s">
        <v>36</v>
      </c>
      <c r="N4510" t="str">
        <f>IF(AND(PESQUISA!$B$3&lt;&gt;"",OR(PESQUISA!$B$4="TODAS",B4510=PESQUISA!$B$4),ISNUMBER(SEARCH(PESQUISA!$B$3,D4510))),ROW()-1,"")</f>
        <v/>
      </c>
    </row>
    <row r="4511" spans="1:14" x14ac:dyDescent="0.3">
      <c r="A4511" t="s">
        <v>13642</v>
      </c>
      <c r="B4511" t="s">
        <v>29</v>
      </c>
      <c r="C4511" t="s">
        <v>13643</v>
      </c>
      <c r="D4511" t="s">
        <v>13644</v>
      </c>
      <c r="E4511" t="s">
        <v>32</v>
      </c>
      <c r="F4511" s="7">
        <v>21.02</v>
      </c>
      <c r="G4511" t="s">
        <v>33</v>
      </c>
      <c r="H4511" t="s">
        <v>34</v>
      </c>
      <c r="I4511" t="s">
        <v>13614</v>
      </c>
      <c r="L4511" s="8">
        <v>0</v>
      </c>
      <c r="M4511" t="s">
        <v>36</v>
      </c>
      <c r="N4511" t="str">
        <f>IF(AND(PESQUISA!$B$3&lt;&gt;"",OR(PESQUISA!$B$4="TODAS",B4511=PESQUISA!$B$4),ISNUMBER(SEARCH(PESQUISA!$B$3,D4511))),ROW()-1,"")</f>
        <v/>
      </c>
    </row>
    <row r="4512" spans="1:14" x14ac:dyDescent="0.3">
      <c r="A4512" t="s">
        <v>13645</v>
      </c>
      <c r="B4512" t="s">
        <v>29</v>
      </c>
      <c r="C4512" t="s">
        <v>13646</v>
      </c>
      <c r="D4512" t="s">
        <v>13647</v>
      </c>
      <c r="E4512" t="s">
        <v>32</v>
      </c>
      <c r="F4512" s="7">
        <v>32.96</v>
      </c>
      <c r="G4512" t="s">
        <v>33</v>
      </c>
      <c r="H4512" t="s">
        <v>34</v>
      </c>
      <c r="I4512" t="s">
        <v>13614</v>
      </c>
      <c r="L4512" s="8">
        <v>0</v>
      </c>
      <c r="M4512" t="s">
        <v>36</v>
      </c>
      <c r="N4512" t="str">
        <f>IF(AND(PESQUISA!$B$3&lt;&gt;"",OR(PESQUISA!$B$4="TODAS",B4512=PESQUISA!$B$4),ISNUMBER(SEARCH(PESQUISA!$B$3,D4512))),ROW()-1,"")</f>
        <v/>
      </c>
    </row>
    <row r="4513" spans="1:14" x14ac:dyDescent="0.3">
      <c r="A4513" t="s">
        <v>13648</v>
      </c>
      <c r="B4513" t="s">
        <v>29</v>
      </c>
      <c r="C4513" t="s">
        <v>13649</v>
      </c>
      <c r="D4513" t="s">
        <v>13650</v>
      </c>
      <c r="E4513" t="s">
        <v>32</v>
      </c>
      <c r="F4513" s="7">
        <v>39.799999999999997</v>
      </c>
      <c r="G4513" t="s">
        <v>33</v>
      </c>
      <c r="H4513" t="s">
        <v>34</v>
      </c>
      <c r="I4513" t="s">
        <v>13614</v>
      </c>
      <c r="L4513" s="8">
        <v>0</v>
      </c>
      <c r="M4513" t="s">
        <v>36</v>
      </c>
      <c r="N4513" t="str">
        <f>IF(AND(PESQUISA!$B$3&lt;&gt;"",OR(PESQUISA!$B$4="TODAS",B4513=PESQUISA!$B$4),ISNUMBER(SEARCH(PESQUISA!$B$3,D4513))),ROW()-1,"")</f>
        <v/>
      </c>
    </row>
    <row r="4514" spans="1:14" x14ac:dyDescent="0.3">
      <c r="A4514" t="s">
        <v>13651</v>
      </c>
      <c r="B4514" t="s">
        <v>29</v>
      </c>
      <c r="C4514" t="s">
        <v>13652</v>
      </c>
      <c r="D4514" t="s">
        <v>13653</v>
      </c>
      <c r="E4514" t="s">
        <v>32</v>
      </c>
      <c r="F4514" s="7">
        <v>51.73</v>
      </c>
      <c r="G4514" t="s">
        <v>33</v>
      </c>
      <c r="H4514" t="s">
        <v>34</v>
      </c>
      <c r="I4514" t="s">
        <v>13614</v>
      </c>
      <c r="L4514" s="8">
        <v>0</v>
      </c>
      <c r="M4514" t="s">
        <v>36</v>
      </c>
      <c r="N4514" t="str">
        <f>IF(AND(PESQUISA!$B$3&lt;&gt;"",OR(PESQUISA!$B$4="TODAS",B4514=PESQUISA!$B$4),ISNUMBER(SEARCH(PESQUISA!$B$3,D4514))),ROW()-1,"")</f>
        <v/>
      </c>
    </row>
    <row r="4515" spans="1:14" x14ac:dyDescent="0.3">
      <c r="A4515" t="s">
        <v>13654</v>
      </c>
      <c r="B4515" t="s">
        <v>29</v>
      </c>
      <c r="C4515" t="s">
        <v>13655</v>
      </c>
      <c r="D4515" t="s">
        <v>13656</v>
      </c>
      <c r="E4515" t="s">
        <v>32</v>
      </c>
      <c r="F4515" s="7">
        <v>27.31</v>
      </c>
      <c r="G4515" t="s">
        <v>33</v>
      </c>
      <c r="H4515" t="s">
        <v>34</v>
      </c>
      <c r="I4515" t="s">
        <v>13614</v>
      </c>
      <c r="L4515" s="8">
        <v>0</v>
      </c>
      <c r="M4515" t="s">
        <v>36</v>
      </c>
      <c r="N4515" t="str">
        <f>IF(AND(PESQUISA!$B$3&lt;&gt;"",OR(PESQUISA!$B$4="TODAS",B4515=PESQUISA!$B$4),ISNUMBER(SEARCH(PESQUISA!$B$3,D4515))),ROW()-1,"")</f>
        <v/>
      </c>
    </row>
    <row r="4516" spans="1:14" x14ac:dyDescent="0.3">
      <c r="A4516" t="s">
        <v>13657</v>
      </c>
      <c r="B4516" t="s">
        <v>29</v>
      </c>
      <c r="C4516" t="s">
        <v>13658</v>
      </c>
      <c r="D4516" t="s">
        <v>13659</v>
      </c>
      <c r="E4516" t="s">
        <v>32</v>
      </c>
      <c r="F4516" s="7">
        <v>37.99</v>
      </c>
      <c r="G4516" t="s">
        <v>33</v>
      </c>
      <c r="H4516" t="s">
        <v>34</v>
      </c>
      <c r="I4516" t="s">
        <v>13614</v>
      </c>
      <c r="L4516" s="8">
        <v>0</v>
      </c>
      <c r="M4516" t="s">
        <v>36</v>
      </c>
      <c r="N4516" t="str">
        <f>IF(AND(PESQUISA!$B$3&lt;&gt;"",OR(PESQUISA!$B$4="TODAS",B4516=PESQUISA!$B$4),ISNUMBER(SEARCH(PESQUISA!$B$3,D4516))),ROW()-1,"")</f>
        <v/>
      </c>
    </row>
    <row r="4517" spans="1:14" x14ac:dyDescent="0.3">
      <c r="A4517" t="s">
        <v>13660</v>
      </c>
      <c r="B4517" t="s">
        <v>29</v>
      </c>
      <c r="C4517" t="s">
        <v>13661</v>
      </c>
      <c r="D4517" t="s">
        <v>13662</v>
      </c>
      <c r="E4517" t="s">
        <v>32</v>
      </c>
      <c r="F4517" s="7">
        <v>18.13</v>
      </c>
      <c r="G4517" t="s">
        <v>33</v>
      </c>
      <c r="H4517" t="s">
        <v>34</v>
      </c>
      <c r="I4517" t="s">
        <v>13614</v>
      </c>
      <c r="L4517" s="8">
        <v>0</v>
      </c>
      <c r="M4517" t="s">
        <v>36</v>
      </c>
      <c r="N4517" t="str">
        <f>IF(AND(PESQUISA!$B$3&lt;&gt;"",OR(PESQUISA!$B$4="TODAS",B4517=PESQUISA!$B$4),ISNUMBER(SEARCH(PESQUISA!$B$3,D4517))),ROW()-1,"")</f>
        <v/>
      </c>
    </row>
    <row r="4518" spans="1:14" x14ac:dyDescent="0.3">
      <c r="A4518" t="s">
        <v>13663</v>
      </c>
      <c r="B4518" t="s">
        <v>29</v>
      </c>
      <c r="C4518" t="s">
        <v>13664</v>
      </c>
      <c r="D4518" t="s">
        <v>13665</v>
      </c>
      <c r="E4518" t="s">
        <v>32</v>
      </c>
      <c r="F4518" s="7">
        <v>28.8</v>
      </c>
      <c r="G4518" t="s">
        <v>33</v>
      </c>
      <c r="H4518" t="s">
        <v>34</v>
      </c>
      <c r="I4518" t="s">
        <v>13614</v>
      </c>
      <c r="L4518" s="8">
        <v>0</v>
      </c>
      <c r="M4518" t="s">
        <v>36</v>
      </c>
      <c r="N4518" t="str">
        <f>IF(AND(PESQUISA!$B$3&lt;&gt;"",OR(PESQUISA!$B$4="TODAS",B4518=PESQUISA!$B$4),ISNUMBER(SEARCH(PESQUISA!$B$3,D4518))),ROW()-1,"")</f>
        <v/>
      </c>
    </row>
    <row r="4519" spans="1:14" x14ac:dyDescent="0.3">
      <c r="A4519" t="s">
        <v>13666</v>
      </c>
      <c r="B4519" t="s">
        <v>29</v>
      </c>
      <c r="C4519" t="s">
        <v>13667</v>
      </c>
      <c r="D4519" t="s">
        <v>13668</v>
      </c>
      <c r="E4519" t="s">
        <v>32</v>
      </c>
      <c r="F4519" s="7">
        <v>32.6</v>
      </c>
      <c r="G4519" t="s">
        <v>33</v>
      </c>
      <c r="H4519" t="s">
        <v>34</v>
      </c>
      <c r="I4519" t="s">
        <v>13614</v>
      </c>
      <c r="L4519" s="8">
        <v>0</v>
      </c>
      <c r="M4519" t="s">
        <v>36</v>
      </c>
      <c r="N4519" t="str">
        <f>IF(AND(PESQUISA!$B$3&lt;&gt;"",OR(PESQUISA!$B$4="TODAS",B4519=PESQUISA!$B$4),ISNUMBER(SEARCH(PESQUISA!$B$3,D4519))),ROW()-1,"")</f>
        <v/>
      </c>
    </row>
    <row r="4520" spans="1:14" x14ac:dyDescent="0.3">
      <c r="A4520" t="s">
        <v>13669</v>
      </c>
      <c r="B4520" t="s">
        <v>29</v>
      </c>
      <c r="C4520" t="s">
        <v>13670</v>
      </c>
      <c r="D4520" t="s">
        <v>13671</v>
      </c>
      <c r="E4520" t="s">
        <v>32</v>
      </c>
      <c r="F4520" s="7">
        <v>43.27</v>
      </c>
      <c r="G4520" t="s">
        <v>33</v>
      </c>
      <c r="H4520" t="s">
        <v>34</v>
      </c>
      <c r="I4520" t="s">
        <v>13614</v>
      </c>
      <c r="L4520" s="8">
        <v>0</v>
      </c>
      <c r="M4520" t="s">
        <v>36</v>
      </c>
      <c r="N4520" t="str">
        <f>IF(AND(PESQUISA!$B$3&lt;&gt;"",OR(PESQUISA!$B$4="TODAS",B4520=PESQUISA!$B$4),ISNUMBER(SEARCH(PESQUISA!$B$3,D4520))),ROW()-1,"")</f>
        <v/>
      </c>
    </row>
    <row r="4521" spans="1:14" x14ac:dyDescent="0.3">
      <c r="A4521" t="s">
        <v>13672</v>
      </c>
      <c r="B4521" t="s">
        <v>29</v>
      </c>
      <c r="C4521" t="s">
        <v>13673</v>
      </c>
      <c r="D4521" t="s">
        <v>13674</v>
      </c>
      <c r="E4521" t="s">
        <v>32</v>
      </c>
      <c r="F4521" s="7">
        <v>59.38</v>
      </c>
      <c r="G4521" t="s">
        <v>33</v>
      </c>
      <c r="H4521" t="s">
        <v>34</v>
      </c>
      <c r="I4521" t="s">
        <v>13614</v>
      </c>
      <c r="L4521" s="8">
        <v>0</v>
      </c>
      <c r="M4521" t="s">
        <v>36</v>
      </c>
      <c r="N4521" t="str">
        <f>IF(AND(PESQUISA!$B$3&lt;&gt;"",OR(PESQUISA!$B$4="TODAS",B4521=PESQUISA!$B$4),ISNUMBER(SEARCH(PESQUISA!$B$3,D4521))),ROW()-1,"")</f>
        <v/>
      </c>
    </row>
    <row r="4522" spans="1:14" x14ac:dyDescent="0.3">
      <c r="A4522" t="s">
        <v>13675</v>
      </c>
      <c r="B4522" t="s">
        <v>29</v>
      </c>
      <c r="C4522" t="s">
        <v>13676</v>
      </c>
      <c r="D4522" t="s">
        <v>13677</v>
      </c>
      <c r="E4522" t="s">
        <v>32</v>
      </c>
      <c r="F4522" s="7">
        <v>68.95</v>
      </c>
      <c r="G4522" t="s">
        <v>33</v>
      </c>
      <c r="H4522" t="s">
        <v>34</v>
      </c>
      <c r="I4522" t="s">
        <v>13614</v>
      </c>
      <c r="L4522" s="8">
        <v>0</v>
      </c>
      <c r="M4522" t="s">
        <v>36</v>
      </c>
      <c r="N4522" t="str">
        <f>IF(AND(PESQUISA!$B$3&lt;&gt;"",OR(PESQUISA!$B$4="TODAS",B4522=PESQUISA!$B$4),ISNUMBER(SEARCH(PESQUISA!$B$3,D4522))),ROW()-1,"")</f>
        <v/>
      </c>
    </row>
    <row r="4523" spans="1:14" x14ac:dyDescent="0.3">
      <c r="A4523" t="s">
        <v>13678</v>
      </c>
      <c r="B4523" t="s">
        <v>29</v>
      </c>
      <c r="C4523" t="s">
        <v>13679</v>
      </c>
      <c r="D4523" t="s">
        <v>13680</v>
      </c>
      <c r="E4523" t="s">
        <v>32</v>
      </c>
      <c r="F4523" s="7">
        <v>42.4</v>
      </c>
      <c r="G4523" t="s">
        <v>33</v>
      </c>
      <c r="H4523" t="s">
        <v>34</v>
      </c>
      <c r="I4523" t="s">
        <v>13614</v>
      </c>
      <c r="L4523" s="8">
        <v>0</v>
      </c>
      <c r="M4523" t="s">
        <v>36</v>
      </c>
      <c r="N4523" t="str">
        <f>IF(AND(PESQUISA!$B$3&lt;&gt;"",OR(PESQUISA!$B$4="TODAS",B4523=PESQUISA!$B$4),ISNUMBER(SEARCH(PESQUISA!$B$3,D4523))),ROW()-1,"")</f>
        <v/>
      </c>
    </row>
    <row r="4524" spans="1:14" x14ac:dyDescent="0.3">
      <c r="A4524" t="s">
        <v>13681</v>
      </c>
      <c r="B4524" t="s">
        <v>29</v>
      </c>
      <c r="C4524" t="s">
        <v>13682</v>
      </c>
      <c r="D4524" t="s">
        <v>13683</v>
      </c>
      <c r="E4524" t="s">
        <v>32</v>
      </c>
      <c r="F4524" s="7">
        <v>50.13</v>
      </c>
      <c r="G4524" t="s">
        <v>33</v>
      </c>
      <c r="H4524" t="s">
        <v>34</v>
      </c>
      <c r="I4524" t="s">
        <v>13614</v>
      </c>
      <c r="L4524" s="8">
        <v>0</v>
      </c>
      <c r="M4524" t="s">
        <v>36</v>
      </c>
      <c r="N4524" t="str">
        <f>IF(AND(PESQUISA!$B$3&lt;&gt;"",OR(PESQUISA!$B$4="TODAS",B4524=PESQUISA!$B$4),ISNUMBER(SEARCH(PESQUISA!$B$3,D4524))),ROW()-1,"")</f>
        <v/>
      </c>
    </row>
    <row r="4525" spans="1:14" x14ac:dyDescent="0.3">
      <c r="A4525" t="s">
        <v>13684</v>
      </c>
      <c r="B4525" t="s">
        <v>29</v>
      </c>
      <c r="C4525" t="s">
        <v>13685</v>
      </c>
      <c r="D4525" t="s">
        <v>13686</v>
      </c>
      <c r="E4525" t="s">
        <v>859</v>
      </c>
      <c r="F4525" s="7">
        <v>10.43</v>
      </c>
      <c r="G4525" t="s">
        <v>33</v>
      </c>
      <c r="H4525" t="s">
        <v>34</v>
      </c>
      <c r="I4525" t="s">
        <v>13687</v>
      </c>
      <c r="L4525" s="8">
        <v>0</v>
      </c>
      <c r="M4525" t="s">
        <v>36</v>
      </c>
      <c r="N4525" t="str">
        <f>IF(AND(PESQUISA!$B$3&lt;&gt;"",OR(PESQUISA!$B$4="TODAS",B4525=PESQUISA!$B$4),ISNUMBER(SEARCH(PESQUISA!$B$3,D4525))),ROW()-1,"")</f>
        <v/>
      </c>
    </row>
    <row r="4526" spans="1:14" x14ac:dyDescent="0.3">
      <c r="A4526" t="s">
        <v>13688</v>
      </c>
      <c r="B4526" t="s">
        <v>29</v>
      </c>
      <c r="C4526" t="s">
        <v>13689</v>
      </c>
      <c r="D4526" t="s">
        <v>13690</v>
      </c>
      <c r="E4526" t="s">
        <v>859</v>
      </c>
      <c r="F4526" s="7">
        <v>8.39</v>
      </c>
      <c r="G4526" t="s">
        <v>33</v>
      </c>
      <c r="H4526" t="s">
        <v>34</v>
      </c>
      <c r="I4526" t="s">
        <v>13687</v>
      </c>
      <c r="L4526" s="8">
        <v>0</v>
      </c>
      <c r="M4526" t="s">
        <v>36</v>
      </c>
      <c r="N4526" t="str">
        <f>IF(AND(PESQUISA!$B$3&lt;&gt;"",OR(PESQUISA!$B$4="TODAS",B4526=PESQUISA!$B$4),ISNUMBER(SEARCH(PESQUISA!$B$3,D4526))),ROW()-1,"")</f>
        <v/>
      </c>
    </row>
    <row r="4527" spans="1:14" x14ac:dyDescent="0.3">
      <c r="A4527" t="s">
        <v>13691</v>
      </c>
      <c r="B4527" t="s">
        <v>29</v>
      </c>
      <c r="C4527" t="s">
        <v>13692</v>
      </c>
      <c r="D4527" t="s">
        <v>13693</v>
      </c>
      <c r="E4527" t="s">
        <v>859</v>
      </c>
      <c r="F4527" s="7">
        <v>7.7</v>
      </c>
      <c r="G4527" t="s">
        <v>33</v>
      </c>
      <c r="H4527" t="s">
        <v>34</v>
      </c>
      <c r="I4527" t="s">
        <v>13687</v>
      </c>
      <c r="L4527" s="8">
        <v>0</v>
      </c>
      <c r="M4527" t="s">
        <v>36</v>
      </c>
      <c r="N4527" t="str">
        <f>IF(AND(PESQUISA!$B$3&lt;&gt;"",OR(PESQUISA!$B$4="TODAS",B4527=PESQUISA!$B$4),ISNUMBER(SEARCH(PESQUISA!$B$3,D4527))),ROW()-1,"")</f>
        <v/>
      </c>
    </row>
    <row r="4528" spans="1:14" x14ac:dyDescent="0.3">
      <c r="A4528" t="s">
        <v>13694</v>
      </c>
      <c r="B4528" t="s">
        <v>29</v>
      </c>
      <c r="C4528" t="s">
        <v>13695</v>
      </c>
      <c r="D4528" t="s">
        <v>13696</v>
      </c>
      <c r="E4528" t="s">
        <v>859</v>
      </c>
      <c r="F4528" s="7">
        <v>12.54</v>
      </c>
      <c r="G4528" t="s">
        <v>33</v>
      </c>
      <c r="H4528" t="s">
        <v>34</v>
      </c>
      <c r="I4528" t="s">
        <v>13687</v>
      </c>
      <c r="L4528" s="8">
        <v>0</v>
      </c>
      <c r="M4528" t="s">
        <v>36</v>
      </c>
      <c r="N4528" t="str">
        <f>IF(AND(PESQUISA!$B$3&lt;&gt;"",OR(PESQUISA!$B$4="TODAS",B4528=PESQUISA!$B$4),ISNUMBER(SEARCH(PESQUISA!$B$3,D4528))),ROW()-1,"")</f>
        <v/>
      </c>
    </row>
    <row r="4529" spans="1:14" x14ac:dyDescent="0.3">
      <c r="A4529" t="s">
        <v>13697</v>
      </c>
      <c r="B4529" t="s">
        <v>29</v>
      </c>
      <c r="C4529" t="s">
        <v>13698</v>
      </c>
      <c r="D4529" t="s">
        <v>13699</v>
      </c>
      <c r="E4529" t="s">
        <v>859</v>
      </c>
      <c r="F4529" s="7">
        <v>20.190000000000001</v>
      </c>
      <c r="G4529" t="s">
        <v>33</v>
      </c>
      <c r="H4529" t="s">
        <v>34</v>
      </c>
      <c r="I4529" t="s">
        <v>13687</v>
      </c>
      <c r="L4529" s="8">
        <v>0</v>
      </c>
      <c r="M4529" t="s">
        <v>36</v>
      </c>
      <c r="N4529" t="str">
        <f>IF(AND(PESQUISA!$B$3&lt;&gt;"",OR(PESQUISA!$B$4="TODAS",B4529=PESQUISA!$B$4),ISNUMBER(SEARCH(PESQUISA!$B$3,D4529))),ROW()-1,"")</f>
        <v/>
      </c>
    </row>
    <row r="4530" spans="1:14" x14ac:dyDescent="0.3">
      <c r="A4530" t="s">
        <v>13700</v>
      </c>
      <c r="B4530" t="s">
        <v>29</v>
      </c>
      <c r="C4530" t="s">
        <v>13701</v>
      </c>
      <c r="D4530" t="s">
        <v>13702</v>
      </c>
      <c r="E4530" t="s">
        <v>859</v>
      </c>
      <c r="F4530" s="7">
        <v>14.65</v>
      </c>
      <c r="G4530" t="s">
        <v>33</v>
      </c>
      <c r="H4530" t="s">
        <v>34</v>
      </c>
      <c r="I4530" t="s">
        <v>13687</v>
      </c>
      <c r="L4530" s="8">
        <v>0</v>
      </c>
      <c r="M4530" t="s">
        <v>36</v>
      </c>
      <c r="N4530" t="str">
        <f>IF(AND(PESQUISA!$B$3&lt;&gt;"",OR(PESQUISA!$B$4="TODAS",B4530=PESQUISA!$B$4),ISNUMBER(SEARCH(PESQUISA!$B$3,D4530))),ROW()-1,"")</f>
        <v/>
      </c>
    </row>
    <row r="4531" spans="1:14" x14ac:dyDescent="0.3">
      <c r="A4531" t="s">
        <v>13703</v>
      </c>
      <c r="B4531" t="s">
        <v>29</v>
      </c>
      <c r="C4531" t="s">
        <v>13704</v>
      </c>
      <c r="D4531" t="s">
        <v>13705</v>
      </c>
      <c r="E4531" t="s">
        <v>859</v>
      </c>
      <c r="F4531" s="7">
        <v>11.51</v>
      </c>
      <c r="G4531" t="s">
        <v>33</v>
      </c>
      <c r="H4531" t="s">
        <v>34</v>
      </c>
      <c r="I4531" t="s">
        <v>13687</v>
      </c>
      <c r="L4531" s="8">
        <v>0</v>
      </c>
      <c r="M4531" t="s">
        <v>36</v>
      </c>
      <c r="N4531" t="str">
        <f>IF(AND(PESQUISA!$B$3&lt;&gt;"",OR(PESQUISA!$B$4="TODAS",B4531=PESQUISA!$B$4),ISNUMBER(SEARCH(PESQUISA!$B$3,D4531))),ROW()-1,"")</f>
        <v/>
      </c>
    </row>
    <row r="4532" spans="1:14" x14ac:dyDescent="0.3">
      <c r="A4532" t="s">
        <v>13706</v>
      </c>
      <c r="B4532" t="s">
        <v>29</v>
      </c>
      <c r="C4532" t="s">
        <v>13707</v>
      </c>
      <c r="D4532" t="s">
        <v>13708</v>
      </c>
      <c r="E4532" t="s">
        <v>859</v>
      </c>
      <c r="F4532" s="7">
        <v>39.619999999999997</v>
      </c>
      <c r="G4532" t="s">
        <v>33</v>
      </c>
      <c r="H4532" t="s">
        <v>34</v>
      </c>
      <c r="I4532" t="s">
        <v>13687</v>
      </c>
      <c r="L4532" s="8">
        <v>0</v>
      </c>
      <c r="M4532" t="s">
        <v>36</v>
      </c>
      <c r="N4532" t="str">
        <f>IF(AND(PESQUISA!$B$3&lt;&gt;"",OR(PESQUISA!$B$4="TODAS",B4532=PESQUISA!$B$4),ISNUMBER(SEARCH(PESQUISA!$B$3,D4532))),ROW()-1,"")</f>
        <v/>
      </c>
    </row>
    <row r="4533" spans="1:14" x14ac:dyDescent="0.3">
      <c r="A4533" t="s">
        <v>13709</v>
      </c>
      <c r="B4533" t="s">
        <v>29</v>
      </c>
      <c r="C4533" t="s">
        <v>13710</v>
      </c>
      <c r="D4533" t="s">
        <v>13711</v>
      </c>
      <c r="E4533" t="s">
        <v>859</v>
      </c>
      <c r="F4533" s="7">
        <v>27.77</v>
      </c>
      <c r="G4533" t="s">
        <v>33</v>
      </c>
      <c r="H4533" t="s">
        <v>34</v>
      </c>
      <c r="I4533" t="s">
        <v>13687</v>
      </c>
      <c r="L4533" s="8">
        <v>0</v>
      </c>
      <c r="M4533" t="s">
        <v>36</v>
      </c>
      <c r="N4533" t="str">
        <f>IF(AND(PESQUISA!$B$3&lt;&gt;"",OR(PESQUISA!$B$4="TODAS",B4533=PESQUISA!$B$4),ISNUMBER(SEARCH(PESQUISA!$B$3,D4533))),ROW()-1,"")</f>
        <v/>
      </c>
    </row>
    <row r="4534" spans="1:14" x14ac:dyDescent="0.3">
      <c r="A4534" t="s">
        <v>13712</v>
      </c>
      <c r="B4534" t="s">
        <v>29</v>
      </c>
      <c r="C4534" t="s">
        <v>13713</v>
      </c>
      <c r="D4534" t="s">
        <v>13714</v>
      </c>
      <c r="E4534" t="s">
        <v>859</v>
      </c>
      <c r="F4534" s="7">
        <v>10.88</v>
      </c>
      <c r="G4534" t="s">
        <v>33</v>
      </c>
      <c r="H4534" t="s">
        <v>34</v>
      </c>
      <c r="I4534" t="s">
        <v>13687</v>
      </c>
      <c r="L4534" s="8">
        <v>0</v>
      </c>
      <c r="M4534" t="s">
        <v>36</v>
      </c>
      <c r="N4534" t="str">
        <f>IF(AND(PESQUISA!$B$3&lt;&gt;"",OR(PESQUISA!$B$4="TODAS",B4534=PESQUISA!$B$4),ISNUMBER(SEARCH(PESQUISA!$B$3,D4534))),ROW()-1,"")</f>
        <v/>
      </c>
    </row>
    <row r="4535" spans="1:14" x14ac:dyDescent="0.3">
      <c r="A4535" t="s">
        <v>13715</v>
      </c>
      <c r="B4535" t="s">
        <v>29</v>
      </c>
      <c r="C4535" t="s">
        <v>13716</v>
      </c>
      <c r="D4535" t="s">
        <v>13717</v>
      </c>
      <c r="E4535" t="s">
        <v>859</v>
      </c>
      <c r="F4535" s="7">
        <v>8.68</v>
      </c>
      <c r="G4535" t="s">
        <v>33</v>
      </c>
      <c r="H4535" t="s">
        <v>34</v>
      </c>
      <c r="I4535" t="s">
        <v>13687</v>
      </c>
      <c r="L4535" s="8">
        <v>0</v>
      </c>
      <c r="M4535" t="s">
        <v>36</v>
      </c>
      <c r="N4535" t="str">
        <f>IF(AND(PESQUISA!$B$3&lt;&gt;"",OR(PESQUISA!$B$4="TODAS",B4535=PESQUISA!$B$4),ISNUMBER(SEARCH(PESQUISA!$B$3,D4535))),ROW()-1,"")</f>
        <v/>
      </c>
    </row>
    <row r="4536" spans="1:14" x14ac:dyDescent="0.3">
      <c r="A4536" t="s">
        <v>13718</v>
      </c>
      <c r="B4536" t="s">
        <v>29</v>
      </c>
      <c r="C4536" t="s">
        <v>13719</v>
      </c>
      <c r="D4536" t="s">
        <v>13720</v>
      </c>
      <c r="E4536" t="s">
        <v>859</v>
      </c>
      <c r="F4536" s="7">
        <v>7.87</v>
      </c>
      <c r="G4536" t="s">
        <v>33</v>
      </c>
      <c r="H4536" t="s">
        <v>34</v>
      </c>
      <c r="I4536" t="s">
        <v>13687</v>
      </c>
      <c r="L4536" s="8">
        <v>0</v>
      </c>
      <c r="M4536" t="s">
        <v>36</v>
      </c>
      <c r="N4536" t="str">
        <f>IF(AND(PESQUISA!$B$3&lt;&gt;"",OR(PESQUISA!$B$4="TODAS",B4536=PESQUISA!$B$4),ISNUMBER(SEARCH(PESQUISA!$B$3,D4536))),ROW()-1,"")</f>
        <v/>
      </c>
    </row>
    <row r="4537" spans="1:14" x14ac:dyDescent="0.3">
      <c r="A4537" t="s">
        <v>13721</v>
      </c>
      <c r="B4537" t="s">
        <v>29</v>
      </c>
      <c r="C4537" t="s">
        <v>13722</v>
      </c>
      <c r="D4537" t="s">
        <v>13723</v>
      </c>
      <c r="E4537" t="s">
        <v>376</v>
      </c>
      <c r="F4537" s="7">
        <v>709.21</v>
      </c>
      <c r="G4537" t="s">
        <v>33</v>
      </c>
      <c r="H4537" t="s">
        <v>34</v>
      </c>
      <c r="I4537" t="s">
        <v>13687</v>
      </c>
      <c r="L4537" s="8">
        <v>0</v>
      </c>
      <c r="M4537" t="s">
        <v>36</v>
      </c>
      <c r="N4537" t="str">
        <f>IF(AND(PESQUISA!$B$3&lt;&gt;"",OR(PESQUISA!$B$4="TODAS",B4537=PESQUISA!$B$4),ISNUMBER(SEARCH(PESQUISA!$B$3,D4537))),ROW()-1,"")</f>
        <v/>
      </c>
    </row>
    <row r="4538" spans="1:14" x14ac:dyDescent="0.3">
      <c r="A4538" t="s">
        <v>13724</v>
      </c>
      <c r="B4538" t="s">
        <v>29</v>
      </c>
      <c r="C4538" t="s">
        <v>13725</v>
      </c>
      <c r="D4538" t="s">
        <v>13726</v>
      </c>
      <c r="E4538" t="s">
        <v>376</v>
      </c>
      <c r="F4538" s="7">
        <v>701.48</v>
      </c>
      <c r="G4538" t="s">
        <v>33</v>
      </c>
      <c r="H4538" t="s">
        <v>34</v>
      </c>
      <c r="I4538" t="s">
        <v>13687</v>
      </c>
      <c r="L4538" s="8">
        <v>0</v>
      </c>
      <c r="M4538" t="s">
        <v>36</v>
      </c>
      <c r="N4538" t="str">
        <f>IF(AND(PESQUISA!$B$3&lt;&gt;"",OR(PESQUISA!$B$4="TODAS",B4538=PESQUISA!$B$4),ISNUMBER(SEARCH(PESQUISA!$B$3,D4538))),ROW()-1,"")</f>
        <v/>
      </c>
    </row>
    <row r="4539" spans="1:14" x14ac:dyDescent="0.3">
      <c r="A4539" t="s">
        <v>13727</v>
      </c>
      <c r="B4539" t="s">
        <v>29</v>
      </c>
      <c r="C4539" t="s">
        <v>13728</v>
      </c>
      <c r="D4539" t="s">
        <v>13729</v>
      </c>
      <c r="E4539" t="s">
        <v>376</v>
      </c>
      <c r="F4539" s="7">
        <v>765.8</v>
      </c>
      <c r="G4539" t="s">
        <v>33</v>
      </c>
      <c r="H4539" t="s">
        <v>34</v>
      </c>
      <c r="I4539" t="s">
        <v>13687</v>
      </c>
      <c r="L4539" s="8">
        <v>0</v>
      </c>
      <c r="M4539" t="s">
        <v>36</v>
      </c>
      <c r="N4539" t="str">
        <f>IF(AND(PESQUISA!$B$3&lt;&gt;"",OR(PESQUISA!$B$4="TODAS",B4539=PESQUISA!$B$4),ISNUMBER(SEARCH(PESQUISA!$B$3,D4539))),ROW()-1,"")</f>
        <v/>
      </c>
    </row>
    <row r="4540" spans="1:14" x14ac:dyDescent="0.3">
      <c r="A4540" t="s">
        <v>13730</v>
      </c>
      <c r="B4540" t="s">
        <v>29</v>
      </c>
      <c r="C4540" t="s">
        <v>13731</v>
      </c>
      <c r="D4540" t="s">
        <v>13732</v>
      </c>
      <c r="E4540" t="s">
        <v>376</v>
      </c>
      <c r="F4540" s="7">
        <v>757.09</v>
      </c>
      <c r="G4540" t="s">
        <v>33</v>
      </c>
      <c r="H4540" t="s">
        <v>34</v>
      </c>
      <c r="I4540" t="s">
        <v>13687</v>
      </c>
      <c r="L4540" s="8">
        <v>0</v>
      </c>
      <c r="M4540" t="s">
        <v>36</v>
      </c>
      <c r="N4540" t="str">
        <f>IF(AND(PESQUISA!$B$3&lt;&gt;"",OR(PESQUISA!$B$4="TODAS",B4540=PESQUISA!$B$4),ISNUMBER(SEARCH(PESQUISA!$B$3,D4540))),ROW()-1,"")</f>
        <v/>
      </c>
    </row>
    <row r="4541" spans="1:14" x14ac:dyDescent="0.3">
      <c r="A4541" t="s">
        <v>13733</v>
      </c>
      <c r="B4541" t="s">
        <v>29</v>
      </c>
      <c r="C4541" t="s">
        <v>13734</v>
      </c>
      <c r="D4541" t="s">
        <v>13735</v>
      </c>
      <c r="E4541" t="s">
        <v>376</v>
      </c>
      <c r="F4541" s="7">
        <v>829.1</v>
      </c>
      <c r="G4541" t="s">
        <v>33</v>
      </c>
      <c r="H4541" t="s">
        <v>34</v>
      </c>
      <c r="I4541" t="s">
        <v>13687</v>
      </c>
      <c r="L4541" s="8">
        <v>0</v>
      </c>
      <c r="M4541" t="s">
        <v>36</v>
      </c>
      <c r="N4541" t="str">
        <f>IF(AND(PESQUISA!$B$3&lt;&gt;"",OR(PESQUISA!$B$4="TODAS",B4541=PESQUISA!$B$4),ISNUMBER(SEARCH(PESQUISA!$B$3,D4541))),ROW()-1,"")</f>
        <v/>
      </c>
    </row>
    <row r="4542" spans="1:14" x14ac:dyDescent="0.3">
      <c r="A4542" t="s">
        <v>13736</v>
      </c>
      <c r="B4542" t="s">
        <v>29</v>
      </c>
      <c r="C4542" t="s">
        <v>13737</v>
      </c>
      <c r="D4542" t="s">
        <v>13738</v>
      </c>
      <c r="E4542" t="s">
        <v>376</v>
      </c>
      <c r="F4542" s="7">
        <v>826.41</v>
      </c>
      <c r="G4542" t="s">
        <v>33</v>
      </c>
      <c r="H4542" t="s">
        <v>34</v>
      </c>
      <c r="I4542" t="s">
        <v>13687</v>
      </c>
      <c r="L4542" s="8">
        <v>0</v>
      </c>
      <c r="M4542" t="s">
        <v>36</v>
      </c>
      <c r="N4542" t="str">
        <f>IF(AND(PESQUISA!$B$3&lt;&gt;"",OR(PESQUISA!$B$4="TODAS",B4542=PESQUISA!$B$4),ISNUMBER(SEARCH(PESQUISA!$B$3,D4542))),ROW()-1,"")</f>
        <v/>
      </c>
    </row>
    <row r="4543" spans="1:14" x14ac:dyDescent="0.3">
      <c r="A4543" t="s">
        <v>13739</v>
      </c>
      <c r="B4543" t="s">
        <v>29</v>
      </c>
      <c r="C4543" t="s">
        <v>13740</v>
      </c>
      <c r="D4543" t="s">
        <v>13741</v>
      </c>
      <c r="E4543" t="s">
        <v>376</v>
      </c>
      <c r="F4543" s="7">
        <v>935.72</v>
      </c>
      <c r="G4543" t="s">
        <v>33</v>
      </c>
      <c r="H4543" t="s">
        <v>34</v>
      </c>
      <c r="I4543" t="s">
        <v>13687</v>
      </c>
      <c r="L4543" s="8">
        <v>0</v>
      </c>
      <c r="M4543" t="s">
        <v>36</v>
      </c>
      <c r="N4543" t="str">
        <f>IF(AND(PESQUISA!$B$3&lt;&gt;"",OR(PESQUISA!$B$4="TODAS",B4543=PESQUISA!$B$4),ISNUMBER(SEARCH(PESQUISA!$B$3,D4543))),ROW()-1,"")</f>
        <v/>
      </c>
    </row>
    <row r="4544" spans="1:14" x14ac:dyDescent="0.3">
      <c r="A4544" t="s">
        <v>13742</v>
      </c>
      <c r="B4544" t="s">
        <v>29</v>
      </c>
      <c r="C4544" t="s">
        <v>13743</v>
      </c>
      <c r="D4544" t="s">
        <v>13744</v>
      </c>
      <c r="E4544" t="s">
        <v>376</v>
      </c>
      <c r="F4544" s="7">
        <v>934.19</v>
      </c>
      <c r="G4544" t="s">
        <v>33</v>
      </c>
      <c r="H4544" t="s">
        <v>34</v>
      </c>
      <c r="I4544" t="s">
        <v>13687</v>
      </c>
      <c r="L4544" s="8">
        <v>0</v>
      </c>
      <c r="M4544" t="s">
        <v>36</v>
      </c>
      <c r="N4544" t="str">
        <f>IF(AND(PESQUISA!$B$3&lt;&gt;"",OR(PESQUISA!$B$4="TODAS",B4544=PESQUISA!$B$4),ISNUMBER(SEARCH(PESQUISA!$B$3,D4544))),ROW()-1,"")</f>
        <v/>
      </c>
    </row>
    <row r="4545" spans="1:14" x14ac:dyDescent="0.3">
      <c r="A4545" t="s">
        <v>13745</v>
      </c>
      <c r="B4545" t="s">
        <v>29</v>
      </c>
      <c r="C4545" t="s">
        <v>13746</v>
      </c>
      <c r="D4545" t="s">
        <v>13747</v>
      </c>
      <c r="E4545" t="s">
        <v>376</v>
      </c>
      <c r="F4545" s="7">
        <v>738.78</v>
      </c>
      <c r="G4545" t="s">
        <v>33</v>
      </c>
      <c r="H4545" t="s">
        <v>34</v>
      </c>
      <c r="I4545" t="s">
        <v>13687</v>
      </c>
      <c r="L4545" s="8">
        <v>0</v>
      </c>
      <c r="M4545" t="s">
        <v>36</v>
      </c>
      <c r="N4545" t="str">
        <f>IF(AND(PESQUISA!$B$3&lt;&gt;"",OR(PESQUISA!$B$4="TODAS",B4545=PESQUISA!$B$4),ISNUMBER(SEARCH(PESQUISA!$B$3,D4545))),ROW()-1,"")</f>
        <v/>
      </c>
    </row>
    <row r="4546" spans="1:14" x14ac:dyDescent="0.3">
      <c r="A4546" t="s">
        <v>13748</v>
      </c>
      <c r="B4546" t="s">
        <v>29</v>
      </c>
      <c r="C4546" t="s">
        <v>13749</v>
      </c>
      <c r="D4546" t="s">
        <v>13750</v>
      </c>
      <c r="E4546" t="s">
        <v>376</v>
      </c>
      <c r="F4546" s="7">
        <v>3696.73</v>
      </c>
      <c r="G4546" t="s">
        <v>33</v>
      </c>
      <c r="H4546" t="s">
        <v>34</v>
      </c>
      <c r="I4546" t="s">
        <v>13687</v>
      </c>
      <c r="L4546" s="8">
        <v>0</v>
      </c>
      <c r="M4546" t="s">
        <v>36</v>
      </c>
      <c r="N4546" t="str">
        <f>IF(AND(PESQUISA!$B$3&lt;&gt;"",OR(PESQUISA!$B$4="TODAS",B4546=PESQUISA!$B$4),ISNUMBER(SEARCH(PESQUISA!$B$3,D4546))),ROW()-1,"")</f>
        <v/>
      </c>
    </row>
    <row r="4547" spans="1:14" x14ac:dyDescent="0.3">
      <c r="A4547" t="s">
        <v>13751</v>
      </c>
      <c r="B4547" t="s">
        <v>29</v>
      </c>
      <c r="C4547" t="s">
        <v>13752</v>
      </c>
      <c r="D4547" t="s">
        <v>13753</v>
      </c>
      <c r="E4547" t="s">
        <v>376</v>
      </c>
      <c r="F4547" s="7">
        <v>5242.33</v>
      </c>
      <c r="G4547" t="s">
        <v>33</v>
      </c>
      <c r="H4547" t="s">
        <v>34</v>
      </c>
      <c r="I4547" t="s">
        <v>13687</v>
      </c>
      <c r="L4547" s="8">
        <v>0</v>
      </c>
      <c r="M4547" t="s">
        <v>36</v>
      </c>
      <c r="N4547" t="str">
        <f>IF(AND(PESQUISA!$B$3&lt;&gt;"",OR(PESQUISA!$B$4="TODAS",B4547=PESQUISA!$B$4),ISNUMBER(SEARCH(PESQUISA!$B$3,D4547))),ROW()-1,"")</f>
        <v/>
      </c>
    </row>
    <row r="4548" spans="1:14" x14ac:dyDescent="0.3">
      <c r="A4548" t="s">
        <v>13754</v>
      </c>
      <c r="B4548" t="s">
        <v>29</v>
      </c>
      <c r="C4548" t="s">
        <v>13755</v>
      </c>
      <c r="D4548" t="s">
        <v>13756</v>
      </c>
      <c r="E4548" t="s">
        <v>376</v>
      </c>
      <c r="F4548" s="7">
        <v>1666.91</v>
      </c>
      <c r="G4548" t="s">
        <v>33</v>
      </c>
      <c r="H4548" t="s">
        <v>34</v>
      </c>
      <c r="I4548" t="s">
        <v>13687</v>
      </c>
      <c r="L4548" s="8">
        <v>0</v>
      </c>
      <c r="M4548" t="s">
        <v>36</v>
      </c>
      <c r="N4548" t="str">
        <f>IF(AND(PESQUISA!$B$3&lt;&gt;"",OR(PESQUISA!$B$4="TODAS",B4548=PESQUISA!$B$4),ISNUMBER(SEARCH(PESQUISA!$B$3,D4548))),ROW()-1,"")</f>
        <v/>
      </c>
    </row>
    <row r="4549" spans="1:14" x14ac:dyDescent="0.3">
      <c r="A4549" t="s">
        <v>13757</v>
      </c>
      <c r="B4549" t="s">
        <v>29</v>
      </c>
      <c r="C4549" t="s">
        <v>13758</v>
      </c>
      <c r="D4549" t="s">
        <v>13759</v>
      </c>
      <c r="E4549" t="s">
        <v>376</v>
      </c>
      <c r="F4549" s="7">
        <v>1734.63</v>
      </c>
      <c r="G4549" t="s">
        <v>33</v>
      </c>
      <c r="H4549" t="s">
        <v>34</v>
      </c>
      <c r="I4549" t="s">
        <v>13687</v>
      </c>
      <c r="L4549" s="8">
        <v>0</v>
      </c>
      <c r="M4549" t="s">
        <v>36</v>
      </c>
      <c r="N4549" t="str">
        <f>IF(AND(PESQUISA!$B$3&lt;&gt;"",OR(PESQUISA!$B$4="TODAS",B4549=PESQUISA!$B$4),ISNUMBER(SEARCH(PESQUISA!$B$3,D4549))),ROW()-1,"")</f>
        <v/>
      </c>
    </row>
    <row r="4550" spans="1:14" x14ac:dyDescent="0.3">
      <c r="A4550" t="s">
        <v>13760</v>
      </c>
      <c r="B4550" t="s">
        <v>29</v>
      </c>
      <c r="C4550" t="s">
        <v>13761</v>
      </c>
      <c r="D4550" t="s">
        <v>13762</v>
      </c>
      <c r="E4550" t="s">
        <v>376</v>
      </c>
      <c r="F4550" s="7">
        <v>1810.39</v>
      </c>
      <c r="G4550" t="s">
        <v>33</v>
      </c>
      <c r="H4550" t="s">
        <v>34</v>
      </c>
      <c r="I4550" t="s">
        <v>13687</v>
      </c>
      <c r="L4550" s="8">
        <v>0</v>
      </c>
      <c r="M4550" t="s">
        <v>36</v>
      </c>
      <c r="N4550" t="str">
        <f>IF(AND(PESQUISA!$B$3&lt;&gt;"",OR(PESQUISA!$B$4="TODAS",B4550=PESQUISA!$B$4),ISNUMBER(SEARCH(PESQUISA!$B$3,D4550))),ROW()-1,"")</f>
        <v/>
      </c>
    </row>
    <row r="4551" spans="1:14" x14ac:dyDescent="0.3">
      <c r="A4551" t="s">
        <v>13763</v>
      </c>
      <c r="B4551" t="s">
        <v>29</v>
      </c>
      <c r="C4551" t="s">
        <v>13764</v>
      </c>
      <c r="D4551" t="s">
        <v>13765</v>
      </c>
      <c r="E4551" t="s">
        <v>376</v>
      </c>
      <c r="F4551" s="7">
        <v>1937.99</v>
      </c>
      <c r="G4551" t="s">
        <v>33</v>
      </c>
      <c r="H4551" t="s">
        <v>34</v>
      </c>
      <c r="I4551" t="s">
        <v>13687</v>
      </c>
      <c r="L4551" s="8">
        <v>0</v>
      </c>
      <c r="M4551" t="s">
        <v>36</v>
      </c>
      <c r="N4551" t="str">
        <f>IF(AND(PESQUISA!$B$3&lt;&gt;"",OR(PESQUISA!$B$4="TODAS",B4551=PESQUISA!$B$4),ISNUMBER(SEARCH(PESQUISA!$B$3,D4551))),ROW()-1,"")</f>
        <v/>
      </c>
    </row>
    <row r="4552" spans="1:14" x14ac:dyDescent="0.3">
      <c r="A4552" t="s">
        <v>13766</v>
      </c>
      <c r="B4552" t="s">
        <v>29</v>
      </c>
      <c r="C4552" t="s">
        <v>13767</v>
      </c>
      <c r="D4552" t="s">
        <v>13768</v>
      </c>
      <c r="E4552" t="s">
        <v>376</v>
      </c>
      <c r="F4552" s="7">
        <v>1702.3</v>
      </c>
      <c r="G4552" t="s">
        <v>33</v>
      </c>
      <c r="H4552" t="s">
        <v>34</v>
      </c>
      <c r="I4552" t="s">
        <v>13687</v>
      </c>
      <c r="L4552" s="8">
        <v>0</v>
      </c>
      <c r="M4552" t="s">
        <v>36</v>
      </c>
      <c r="N4552" t="str">
        <f>IF(AND(PESQUISA!$B$3&lt;&gt;"",OR(PESQUISA!$B$4="TODAS",B4552=PESQUISA!$B$4),ISNUMBER(SEARCH(PESQUISA!$B$3,D4552))),ROW()-1,"")</f>
        <v/>
      </c>
    </row>
    <row r="4553" spans="1:14" x14ac:dyDescent="0.3">
      <c r="A4553" t="s">
        <v>13769</v>
      </c>
      <c r="B4553" t="s">
        <v>29</v>
      </c>
      <c r="C4553" t="s">
        <v>13770</v>
      </c>
      <c r="D4553" t="s">
        <v>13771</v>
      </c>
      <c r="E4553" t="s">
        <v>376</v>
      </c>
      <c r="F4553" s="7">
        <v>4746.5600000000004</v>
      </c>
      <c r="G4553" t="s">
        <v>33</v>
      </c>
      <c r="H4553" t="s">
        <v>34</v>
      </c>
      <c r="I4553" t="s">
        <v>13687</v>
      </c>
      <c r="L4553" s="8">
        <v>0</v>
      </c>
      <c r="M4553" t="s">
        <v>36</v>
      </c>
      <c r="N4553" t="str">
        <f>IF(AND(PESQUISA!$B$3&lt;&gt;"",OR(PESQUISA!$B$4="TODAS",B4553=PESQUISA!$B$4),ISNUMBER(SEARCH(PESQUISA!$B$3,D4553))),ROW()-1,"")</f>
        <v/>
      </c>
    </row>
    <row r="4554" spans="1:14" x14ac:dyDescent="0.3">
      <c r="A4554" t="s">
        <v>13772</v>
      </c>
      <c r="B4554" t="s">
        <v>29</v>
      </c>
      <c r="C4554" t="s">
        <v>13773</v>
      </c>
      <c r="D4554" t="s">
        <v>13774</v>
      </c>
      <c r="E4554" t="s">
        <v>376</v>
      </c>
      <c r="F4554" s="7">
        <v>1171.1400000000001</v>
      </c>
      <c r="G4554" t="s">
        <v>33</v>
      </c>
      <c r="H4554" t="s">
        <v>34</v>
      </c>
      <c r="I4554" t="s">
        <v>13687</v>
      </c>
      <c r="L4554" s="8">
        <v>0</v>
      </c>
      <c r="M4554" t="s">
        <v>36</v>
      </c>
      <c r="N4554" t="str">
        <f>IF(AND(PESQUISA!$B$3&lt;&gt;"",OR(PESQUISA!$B$4="TODAS",B4554=PESQUISA!$B$4),ISNUMBER(SEARCH(PESQUISA!$B$3,D4554))),ROW()-1,"")</f>
        <v/>
      </c>
    </row>
    <row r="4555" spans="1:14" x14ac:dyDescent="0.3">
      <c r="A4555" t="s">
        <v>13775</v>
      </c>
      <c r="B4555" t="s">
        <v>29</v>
      </c>
      <c r="C4555" t="s">
        <v>13776</v>
      </c>
      <c r="D4555" t="s">
        <v>13777</v>
      </c>
      <c r="E4555" t="s">
        <v>376</v>
      </c>
      <c r="F4555" s="7">
        <v>1238.8599999999999</v>
      </c>
      <c r="G4555" t="s">
        <v>33</v>
      </c>
      <c r="H4555" t="s">
        <v>34</v>
      </c>
      <c r="I4555" t="s">
        <v>13687</v>
      </c>
      <c r="L4555" s="8">
        <v>0</v>
      </c>
      <c r="M4555" t="s">
        <v>36</v>
      </c>
      <c r="N4555" t="str">
        <f>IF(AND(PESQUISA!$B$3&lt;&gt;"",OR(PESQUISA!$B$4="TODAS",B4555=PESQUISA!$B$4),ISNUMBER(SEARCH(PESQUISA!$B$3,D4555))),ROW()-1,"")</f>
        <v/>
      </c>
    </row>
    <row r="4556" spans="1:14" x14ac:dyDescent="0.3">
      <c r="A4556" t="s">
        <v>13778</v>
      </c>
      <c r="B4556" t="s">
        <v>29</v>
      </c>
      <c r="C4556" t="s">
        <v>13779</v>
      </c>
      <c r="D4556" t="s">
        <v>13780</v>
      </c>
      <c r="E4556" t="s">
        <v>376</v>
      </c>
      <c r="F4556" s="7">
        <v>1314.62</v>
      </c>
      <c r="G4556" t="s">
        <v>33</v>
      </c>
      <c r="H4556" t="s">
        <v>34</v>
      </c>
      <c r="I4556" t="s">
        <v>13687</v>
      </c>
      <c r="L4556" s="8">
        <v>0</v>
      </c>
      <c r="M4556" t="s">
        <v>36</v>
      </c>
      <c r="N4556" t="str">
        <f>IF(AND(PESQUISA!$B$3&lt;&gt;"",OR(PESQUISA!$B$4="TODAS",B4556=PESQUISA!$B$4),ISNUMBER(SEARCH(PESQUISA!$B$3,D4556))),ROW()-1,"")</f>
        <v/>
      </c>
    </row>
    <row r="4557" spans="1:14" x14ac:dyDescent="0.3">
      <c r="A4557" t="s">
        <v>13781</v>
      </c>
      <c r="B4557" t="s">
        <v>29</v>
      </c>
      <c r="C4557" t="s">
        <v>13782</v>
      </c>
      <c r="D4557" t="s">
        <v>13783</v>
      </c>
      <c r="E4557" t="s">
        <v>376</v>
      </c>
      <c r="F4557" s="7">
        <v>1442.22</v>
      </c>
      <c r="G4557" t="s">
        <v>33</v>
      </c>
      <c r="H4557" t="s">
        <v>34</v>
      </c>
      <c r="I4557" t="s">
        <v>13687</v>
      </c>
      <c r="L4557" s="8">
        <v>0</v>
      </c>
      <c r="M4557" t="s">
        <v>36</v>
      </c>
      <c r="N4557" t="str">
        <f>IF(AND(PESQUISA!$B$3&lt;&gt;"",OR(PESQUISA!$B$4="TODAS",B4557=PESQUISA!$B$4),ISNUMBER(SEARCH(PESQUISA!$B$3,D4557))),ROW()-1,"")</f>
        <v/>
      </c>
    </row>
    <row r="4558" spans="1:14" x14ac:dyDescent="0.3">
      <c r="A4558" t="s">
        <v>13784</v>
      </c>
      <c r="B4558" t="s">
        <v>29</v>
      </c>
      <c r="C4558" t="s">
        <v>13785</v>
      </c>
      <c r="D4558" t="s">
        <v>13786</v>
      </c>
      <c r="E4558" t="s">
        <v>376</v>
      </c>
      <c r="F4558" s="7">
        <v>1206.53</v>
      </c>
      <c r="G4558" t="s">
        <v>33</v>
      </c>
      <c r="H4558" t="s">
        <v>34</v>
      </c>
      <c r="I4558" t="s">
        <v>13687</v>
      </c>
      <c r="L4558" s="8">
        <v>0</v>
      </c>
      <c r="M4558" t="s">
        <v>36</v>
      </c>
      <c r="N4558" t="str">
        <f>IF(AND(PESQUISA!$B$3&lt;&gt;"",OR(PESQUISA!$B$4="TODAS",B4558=PESQUISA!$B$4),ISNUMBER(SEARCH(PESQUISA!$B$3,D4558))),ROW()-1,"")</f>
        <v/>
      </c>
    </row>
    <row r="4559" spans="1:14" x14ac:dyDescent="0.3">
      <c r="A4559" t="s">
        <v>13787</v>
      </c>
      <c r="B4559" t="s">
        <v>29</v>
      </c>
      <c r="C4559" t="s">
        <v>13788</v>
      </c>
      <c r="D4559" t="s">
        <v>13789</v>
      </c>
      <c r="E4559" t="s">
        <v>376</v>
      </c>
      <c r="F4559" s="7">
        <v>4805.04</v>
      </c>
      <c r="G4559" t="s">
        <v>33</v>
      </c>
      <c r="H4559" t="s">
        <v>34</v>
      </c>
      <c r="I4559" t="s">
        <v>13687</v>
      </c>
      <c r="L4559" s="8">
        <v>0</v>
      </c>
      <c r="M4559" t="s">
        <v>36</v>
      </c>
      <c r="N4559" t="str">
        <f>IF(AND(PESQUISA!$B$3&lt;&gt;"",OR(PESQUISA!$B$4="TODAS",B4559=PESQUISA!$B$4),ISNUMBER(SEARCH(PESQUISA!$B$3,D4559))),ROW()-1,"")</f>
        <v/>
      </c>
    </row>
    <row r="4560" spans="1:14" x14ac:dyDescent="0.3">
      <c r="A4560" t="s">
        <v>13790</v>
      </c>
      <c r="B4560" t="s">
        <v>29</v>
      </c>
      <c r="C4560" t="s">
        <v>13791</v>
      </c>
      <c r="D4560" t="s">
        <v>13792</v>
      </c>
      <c r="E4560" t="s">
        <v>376</v>
      </c>
      <c r="F4560" s="7">
        <v>1229.6199999999999</v>
      </c>
      <c r="G4560" t="s">
        <v>33</v>
      </c>
      <c r="H4560" t="s">
        <v>34</v>
      </c>
      <c r="I4560" t="s">
        <v>13687</v>
      </c>
      <c r="L4560" s="8">
        <v>0</v>
      </c>
      <c r="M4560" t="s">
        <v>36</v>
      </c>
      <c r="N4560" t="str">
        <f>IF(AND(PESQUISA!$B$3&lt;&gt;"",OR(PESQUISA!$B$4="TODAS",B4560=PESQUISA!$B$4),ISNUMBER(SEARCH(PESQUISA!$B$3,D4560))),ROW()-1,"")</f>
        <v/>
      </c>
    </row>
    <row r="4561" spans="1:14" x14ac:dyDescent="0.3">
      <c r="A4561" t="s">
        <v>13793</v>
      </c>
      <c r="B4561" t="s">
        <v>29</v>
      </c>
      <c r="C4561" t="s">
        <v>13794</v>
      </c>
      <c r="D4561" t="s">
        <v>13795</v>
      </c>
      <c r="E4561" t="s">
        <v>376</v>
      </c>
      <c r="F4561" s="7">
        <v>1297.3399999999999</v>
      </c>
      <c r="G4561" t="s">
        <v>33</v>
      </c>
      <c r="H4561" t="s">
        <v>34</v>
      </c>
      <c r="I4561" t="s">
        <v>13687</v>
      </c>
      <c r="L4561" s="8">
        <v>0</v>
      </c>
      <c r="M4561" t="s">
        <v>36</v>
      </c>
      <c r="N4561" t="str">
        <f>IF(AND(PESQUISA!$B$3&lt;&gt;"",OR(PESQUISA!$B$4="TODAS",B4561=PESQUISA!$B$4),ISNUMBER(SEARCH(PESQUISA!$B$3,D4561))),ROW()-1,"")</f>
        <v/>
      </c>
    </row>
    <row r="4562" spans="1:14" x14ac:dyDescent="0.3">
      <c r="A4562" t="s">
        <v>13796</v>
      </c>
      <c r="B4562" t="s">
        <v>29</v>
      </c>
      <c r="C4562" t="s">
        <v>13797</v>
      </c>
      <c r="D4562" t="s">
        <v>13798</v>
      </c>
      <c r="E4562" t="s">
        <v>376</v>
      </c>
      <c r="F4562" s="7">
        <v>1373.1</v>
      </c>
      <c r="G4562" t="s">
        <v>33</v>
      </c>
      <c r="H4562" t="s">
        <v>34</v>
      </c>
      <c r="I4562" t="s">
        <v>13687</v>
      </c>
      <c r="L4562" s="8">
        <v>0</v>
      </c>
      <c r="M4562" t="s">
        <v>36</v>
      </c>
      <c r="N4562" t="str">
        <f>IF(AND(PESQUISA!$B$3&lt;&gt;"",OR(PESQUISA!$B$4="TODAS",B4562=PESQUISA!$B$4),ISNUMBER(SEARCH(PESQUISA!$B$3,D4562))),ROW()-1,"")</f>
        <v/>
      </c>
    </row>
    <row r="4563" spans="1:14" x14ac:dyDescent="0.3">
      <c r="A4563" t="s">
        <v>13799</v>
      </c>
      <c r="B4563" t="s">
        <v>29</v>
      </c>
      <c r="C4563" t="s">
        <v>13800</v>
      </c>
      <c r="D4563" t="s">
        <v>13801</v>
      </c>
      <c r="E4563" t="s">
        <v>376</v>
      </c>
      <c r="F4563" s="7">
        <v>1500.7</v>
      </c>
      <c r="G4563" t="s">
        <v>33</v>
      </c>
      <c r="H4563" t="s">
        <v>34</v>
      </c>
      <c r="I4563" t="s">
        <v>13687</v>
      </c>
      <c r="L4563" s="8">
        <v>0</v>
      </c>
      <c r="M4563" t="s">
        <v>36</v>
      </c>
      <c r="N4563" t="str">
        <f>IF(AND(PESQUISA!$B$3&lt;&gt;"",OR(PESQUISA!$B$4="TODAS",B4563=PESQUISA!$B$4),ISNUMBER(SEARCH(PESQUISA!$B$3,D4563))),ROW()-1,"")</f>
        <v/>
      </c>
    </row>
    <row r="4564" spans="1:14" x14ac:dyDescent="0.3">
      <c r="A4564" t="s">
        <v>13802</v>
      </c>
      <c r="B4564" t="s">
        <v>29</v>
      </c>
      <c r="C4564" t="s">
        <v>13803</v>
      </c>
      <c r="D4564" t="s">
        <v>13804</v>
      </c>
      <c r="E4564" t="s">
        <v>376</v>
      </c>
      <c r="F4564" s="7">
        <v>1265.01</v>
      </c>
      <c r="G4564" t="s">
        <v>33</v>
      </c>
      <c r="H4564" t="s">
        <v>34</v>
      </c>
      <c r="I4564" t="s">
        <v>13687</v>
      </c>
      <c r="L4564" s="8">
        <v>0</v>
      </c>
      <c r="M4564" t="s">
        <v>36</v>
      </c>
      <c r="N4564" t="str">
        <f>IF(AND(PESQUISA!$B$3&lt;&gt;"",OR(PESQUISA!$B$4="TODAS",B4564=PESQUISA!$B$4),ISNUMBER(SEARCH(PESQUISA!$B$3,D4564))),ROW()-1,"")</f>
        <v/>
      </c>
    </row>
    <row r="4565" spans="1:14" x14ac:dyDescent="0.3">
      <c r="A4565" t="s">
        <v>13805</v>
      </c>
      <c r="B4565" t="s">
        <v>29</v>
      </c>
      <c r="C4565" t="s">
        <v>13806</v>
      </c>
      <c r="D4565" t="s">
        <v>13807</v>
      </c>
      <c r="E4565" t="s">
        <v>60</v>
      </c>
      <c r="G4565" t="s">
        <v>33</v>
      </c>
      <c r="H4565" t="s">
        <v>34</v>
      </c>
      <c r="I4565" t="s">
        <v>13808</v>
      </c>
      <c r="M4565" t="s">
        <v>53</v>
      </c>
      <c r="N4565" t="str">
        <f>IF(AND(PESQUISA!$B$3&lt;&gt;"",OR(PESQUISA!$B$4="TODAS",B4565=PESQUISA!$B$4),ISNUMBER(SEARCH(PESQUISA!$B$3,D4565))),ROW()-1,"")</f>
        <v/>
      </c>
    </row>
    <row r="4566" spans="1:14" x14ac:dyDescent="0.3">
      <c r="A4566" t="s">
        <v>13809</v>
      </c>
      <c r="B4566" t="s">
        <v>29</v>
      </c>
      <c r="C4566" t="s">
        <v>13810</v>
      </c>
      <c r="D4566" t="s">
        <v>13811</v>
      </c>
      <c r="E4566" t="s">
        <v>60</v>
      </c>
      <c r="G4566" t="s">
        <v>33</v>
      </c>
      <c r="H4566" t="s">
        <v>34</v>
      </c>
      <c r="I4566" t="s">
        <v>13808</v>
      </c>
      <c r="M4566" t="s">
        <v>53</v>
      </c>
      <c r="N4566" t="str">
        <f>IF(AND(PESQUISA!$B$3&lt;&gt;"",OR(PESQUISA!$B$4="TODAS",B4566=PESQUISA!$B$4),ISNUMBER(SEARCH(PESQUISA!$B$3,D4566))),ROW()-1,"")</f>
        <v/>
      </c>
    </row>
    <row r="4567" spans="1:14" x14ac:dyDescent="0.3">
      <c r="A4567" t="s">
        <v>13812</v>
      </c>
      <c r="B4567" t="s">
        <v>29</v>
      </c>
      <c r="C4567" t="s">
        <v>13813</v>
      </c>
      <c r="D4567" t="s">
        <v>13814</v>
      </c>
      <c r="E4567" t="s">
        <v>60</v>
      </c>
      <c r="F4567" s="7">
        <v>135.93</v>
      </c>
      <c r="G4567" t="s">
        <v>33</v>
      </c>
      <c r="H4567" t="s">
        <v>34</v>
      </c>
      <c r="I4567" t="s">
        <v>13808</v>
      </c>
      <c r="L4567" s="8">
        <v>0.34439999999999998</v>
      </c>
      <c r="M4567" t="s">
        <v>36</v>
      </c>
      <c r="N4567" t="str">
        <f>IF(AND(PESQUISA!$B$3&lt;&gt;"",OR(PESQUISA!$B$4="TODAS",B4567=PESQUISA!$B$4),ISNUMBER(SEARCH(PESQUISA!$B$3,D4567))),ROW()-1,"")</f>
        <v/>
      </c>
    </row>
    <row r="4568" spans="1:14" x14ac:dyDescent="0.3">
      <c r="A4568" t="s">
        <v>13815</v>
      </c>
      <c r="B4568" t="s">
        <v>29</v>
      </c>
      <c r="C4568" t="s">
        <v>13816</v>
      </c>
      <c r="D4568" t="s">
        <v>13817</v>
      </c>
      <c r="E4568" t="s">
        <v>60</v>
      </c>
      <c r="F4568" s="7">
        <v>184.67</v>
      </c>
      <c r="G4568" t="s">
        <v>33</v>
      </c>
      <c r="H4568" t="s">
        <v>34</v>
      </c>
      <c r="I4568" t="s">
        <v>13808</v>
      </c>
      <c r="L4568" s="8">
        <v>0.60709999999999997</v>
      </c>
      <c r="M4568" t="s">
        <v>36</v>
      </c>
      <c r="N4568" t="str">
        <f>IF(AND(PESQUISA!$B$3&lt;&gt;"",OR(PESQUISA!$B$4="TODAS",B4568=PESQUISA!$B$4),ISNUMBER(SEARCH(PESQUISA!$B$3,D4568))),ROW()-1,"")</f>
        <v/>
      </c>
    </row>
    <row r="4569" spans="1:14" x14ac:dyDescent="0.3">
      <c r="A4569" t="s">
        <v>13818</v>
      </c>
      <c r="B4569" t="s">
        <v>29</v>
      </c>
      <c r="C4569" t="s">
        <v>13819</v>
      </c>
      <c r="D4569" t="s">
        <v>13820</v>
      </c>
      <c r="E4569" t="s">
        <v>60</v>
      </c>
      <c r="G4569" t="s">
        <v>33</v>
      </c>
      <c r="H4569" t="s">
        <v>34</v>
      </c>
      <c r="I4569" t="s">
        <v>13808</v>
      </c>
      <c r="M4569" t="s">
        <v>53</v>
      </c>
      <c r="N4569" t="str">
        <f>IF(AND(PESQUISA!$B$3&lt;&gt;"",OR(PESQUISA!$B$4="TODAS",B4569=PESQUISA!$B$4),ISNUMBER(SEARCH(PESQUISA!$B$3,D4569))),ROW()-1,"")</f>
        <v/>
      </c>
    </row>
    <row r="4570" spans="1:14" x14ac:dyDescent="0.3">
      <c r="A4570" t="s">
        <v>13821</v>
      </c>
      <c r="B4570" t="s">
        <v>29</v>
      </c>
      <c r="C4570" t="s">
        <v>13822</v>
      </c>
      <c r="D4570" t="s">
        <v>13823</v>
      </c>
      <c r="E4570" t="s">
        <v>60</v>
      </c>
      <c r="G4570" t="s">
        <v>33</v>
      </c>
      <c r="H4570" t="s">
        <v>34</v>
      </c>
      <c r="I4570" t="s">
        <v>13808</v>
      </c>
      <c r="M4570" t="s">
        <v>53</v>
      </c>
      <c r="N4570" t="str">
        <f>IF(AND(PESQUISA!$B$3&lt;&gt;"",OR(PESQUISA!$B$4="TODAS",B4570=PESQUISA!$B$4),ISNUMBER(SEARCH(PESQUISA!$B$3,D4570))),ROW()-1,"")</f>
        <v/>
      </c>
    </row>
    <row r="4571" spans="1:14" x14ac:dyDescent="0.3">
      <c r="A4571" t="s">
        <v>13824</v>
      </c>
      <c r="B4571" t="s">
        <v>29</v>
      </c>
      <c r="C4571" t="s">
        <v>13825</v>
      </c>
      <c r="D4571" t="s">
        <v>13826</v>
      </c>
      <c r="E4571" t="s">
        <v>60</v>
      </c>
      <c r="G4571" t="s">
        <v>33</v>
      </c>
      <c r="H4571" t="s">
        <v>34</v>
      </c>
      <c r="I4571" t="s">
        <v>13808</v>
      </c>
      <c r="M4571" t="s">
        <v>53</v>
      </c>
      <c r="N4571" t="str">
        <f>IF(AND(PESQUISA!$B$3&lt;&gt;"",OR(PESQUISA!$B$4="TODAS",B4571=PESQUISA!$B$4),ISNUMBER(SEARCH(PESQUISA!$B$3,D4571))),ROW()-1,"")</f>
        <v/>
      </c>
    </row>
    <row r="4572" spans="1:14" x14ac:dyDescent="0.3">
      <c r="A4572" t="s">
        <v>13827</v>
      </c>
      <c r="B4572" t="s">
        <v>29</v>
      </c>
      <c r="C4572" t="s">
        <v>13828</v>
      </c>
      <c r="D4572" t="s">
        <v>13829</v>
      </c>
      <c r="E4572" t="s">
        <v>60</v>
      </c>
      <c r="F4572" s="7">
        <v>67.95</v>
      </c>
      <c r="G4572" t="s">
        <v>33</v>
      </c>
      <c r="H4572" t="s">
        <v>34</v>
      </c>
      <c r="I4572" t="s">
        <v>13808</v>
      </c>
      <c r="L4572" s="8">
        <v>0.34439999999999998</v>
      </c>
      <c r="M4572" t="s">
        <v>36</v>
      </c>
      <c r="N4572" t="str">
        <f>IF(AND(PESQUISA!$B$3&lt;&gt;"",OR(PESQUISA!$B$4="TODAS",B4572=PESQUISA!$B$4),ISNUMBER(SEARCH(PESQUISA!$B$3,D4572))),ROW()-1,"")</f>
        <v/>
      </c>
    </row>
    <row r="4573" spans="1:14" x14ac:dyDescent="0.3">
      <c r="A4573" t="s">
        <v>13830</v>
      </c>
      <c r="B4573" t="s">
        <v>29</v>
      </c>
      <c r="C4573" t="s">
        <v>13831</v>
      </c>
      <c r="D4573" t="s">
        <v>13832</v>
      </c>
      <c r="E4573" t="s">
        <v>60</v>
      </c>
      <c r="F4573" s="7">
        <v>93.32</v>
      </c>
      <c r="G4573" t="s">
        <v>33</v>
      </c>
      <c r="H4573" t="s">
        <v>34</v>
      </c>
      <c r="I4573" t="s">
        <v>13808</v>
      </c>
      <c r="L4573" s="8">
        <v>0.60060000000000002</v>
      </c>
      <c r="M4573" t="s">
        <v>36</v>
      </c>
      <c r="N4573" t="str">
        <f>IF(AND(PESQUISA!$B$3&lt;&gt;"",OR(PESQUISA!$B$4="TODAS",B4573=PESQUISA!$B$4),ISNUMBER(SEARCH(PESQUISA!$B$3,D4573))),ROW()-1,"")</f>
        <v/>
      </c>
    </row>
    <row r="4574" spans="1:14" x14ac:dyDescent="0.3">
      <c r="A4574" t="s">
        <v>13833</v>
      </c>
      <c r="B4574" t="s">
        <v>29</v>
      </c>
      <c r="C4574" t="s">
        <v>13834</v>
      </c>
      <c r="D4574" t="s">
        <v>13835</v>
      </c>
      <c r="E4574" t="s">
        <v>60</v>
      </c>
      <c r="G4574" t="s">
        <v>33</v>
      </c>
      <c r="H4574" t="s">
        <v>34</v>
      </c>
      <c r="I4574" t="s">
        <v>13808</v>
      </c>
      <c r="M4574" t="s">
        <v>53</v>
      </c>
      <c r="N4574" t="str">
        <f>IF(AND(PESQUISA!$B$3&lt;&gt;"",OR(PESQUISA!$B$4="TODAS",B4574=PESQUISA!$B$4),ISNUMBER(SEARCH(PESQUISA!$B$3,D4574))),ROW()-1,"")</f>
        <v/>
      </c>
    </row>
    <row r="4575" spans="1:14" x14ac:dyDescent="0.3">
      <c r="A4575" t="s">
        <v>13836</v>
      </c>
      <c r="B4575" t="s">
        <v>29</v>
      </c>
      <c r="C4575" t="s">
        <v>13837</v>
      </c>
      <c r="D4575" t="s">
        <v>13838</v>
      </c>
      <c r="E4575" t="s">
        <v>60</v>
      </c>
      <c r="G4575" t="s">
        <v>33</v>
      </c>
      <c r="H4575" t="s">
        <v>34</v>
      </c>
      <c r="I4575" t="s">
        <v>13808</v>
      </c>
      <c r="M4575" t="s">
        <v>53</v>
      </c>
      <c r="N4575" t="str">
        <f>IF(AND(PESQUISA!$B$3&lt;&gt;"",OR(PESQUISA!$B$4="TODAS",B4575=PESQUISA!$B$4),ISNUMBER(SEARCH(PESQUISA!$B$3,D4575))),ROW()-1,"")</f>
        <v/>
      </c>
    </row>
    <row r="4576" spans="1:14" x14ac:dyDescent="0.3">
      <c r="A4576" t="s">
        <v>13839</v>
      </c>
      <c r="B4576" t="s">
        <v>29</v>
      </c>
      <c r="C4576" t="s">
        <v>13840</v>
      </c>
      <c r="D4576" t="s">
        <v>13841</v>
      </c>
      <c r="E4576" t="s">
        <v>60</v>
      </c>
      <c r="G4576" t="s">
        <v>33</v>
      </c>
      <c r="H4576" t="s">
        <v>34</v>
      </c>
      <c r="I4576" t="s">
        <v>13808</v>
      </c>
      <c r="M4576" t="s">
        <v>53</v>
      </c>
      <c r="N4576" t="str">
        <f>IF(AND(PESQUISA!$B$3&lt;&gt;"",OR(PESQUISA!$B$4="TODAS",B4576=PESQUISA!$B$4),ISNUMBER(SEARCH(PESQUISA!$B$3,D4576))),ROW()-1,"")</f>
        <v/>
      </c>
    </row>
    <row r="4577" spans="1:14" x14ac:dyDescent="0.3">
      <c r="A4577" t="s">
        <v>13842</v>
      </c>
      <c r="B4577" t="s">
        <v>29</v>
      </c>
      <c r="C4577" t="s">
        <v>13843</v>
      </c>
      <c r="D4577" t="s">
        <v>13844</v>
      </c>
      <c r="E4577" t="s">
        <v>32</v>
      </c>
      <c r="F4577" s="7">
        <v>488.07</v>
      </c>
      <c r="G4577" t="s">
        <v>33</v>
      </c>
      <c r="H4577" t="s">
        <v>34</v>
      </c>
      <c r="I4577" t="s">
        <v>13808</v>
      </c>
      <c r="L4577" s="8">
        <v>0.43709999999999999</v>
      </c>
      <c r="M4577" t="s">
        <v>36</v>
      </c>
      <c r="N4577" t="str">
        <f>IF(AND(PESQUISA!$B$3&lt;&gt;"",OR(PESQUISA!$B$4="TODAS",B4577=PESQUISA!$B$4),ISNUMBER(SEARCH(PESQUISA!$B$3,D4577))),ROW()-1,"")</f>
        <v/>
      </c>
    </row>
    <row r="4578" spans="1:14" x14ac:dyDescent="0.3">
      <c r="A4578" t="s">
        <v>13845</v>
      </c>
      <c r="B4578" t="s">
        <v>29</v>
      </c>
      <c r="C4578" t="s">
        <v>13846</v>
      </c>
      <c r="D4578" t="s">
        <v>13847</v>
      </c>
      <c r="E4578" t="s">
        <v>32</v>
      </c>
      <c r="F4578" s="7">
        <v>537.25</v>
      </c>
      <c r="G4578" t="s">
        <v>33</v>
      </c>
      <c r="H4578" t="s">
        <v>34</v>
      </c>
      <c r="I4578" t="s">
        <v>13808</v>
      </c>
      <c r="L4578" s="8">
        <v>0.1154</v>
      </c>
      <c r="M4578" t="s">
        <v>36</v>
      </c>
      <c r="N4578" t="str">
        <f>IF(AND(PESQUISA!$B$3&lt;&gt;"",OR(PESQUISA!$B$4="TODAS",B4578=PESQUISA!$B$4),ISNUMBER(SEARCH(PESQUISA!$B$3,D4578))),ROW()-1,"")</f>
        <v/>
      </c>
    </row>
    <row r="4579" spans="1:14" x14ac:dyDescent="0.3">
      <c r="A4579" t="s">
        <v>13848</v>
      </c>
      <c r="B4579" t="s">
        <v>29</v>
      </c>
      <c r="C4579" t="s">
        <v>13849</v>
      </c>
      <c r="D4579" t="s">
        <v>13850</v>
      </c>
      <c r="E4579" t="s">
        <v>60</v>
      </c>
      <c r="G4579" t="s">
        <v>33</v>
      </c>
      <c r="H4579" t="s">
        <v>34</v>
      </c>
      <c r="I4579" t="s">
        <v>13808</v>
      </c>
      <c r="M4579" t="s">
        <v>53</v>
      </c>
      <c r="N4579" t="str">
        <f>IF(AND(PESQUISA!$B$3&lt;&gt;"",OR(PESQUISA!$B$4="TODAS",B4579=PESQUISA!$B$4),ISNUMBER(SEARCH(PESQUISA!$B$3,D4579))),ROW()-1,"")</f>
        <v/>
      </c>
    </row>
    <row r="4580" spans="1:14" x14ac:dyDescent="0.3">
      <c r="A4580" t="s">
        <v>13851</v>
      </c>
      <c r="B4580" t="s">
        <v>29</v>
      </c>
      <c r="C4580" t="s">
        <v>13852</v>
      </c>
      <c r="D4580" t="s">
        <v>13853</v>
      </c>
      <c r="E4580" t="s">
        <v>60</v>
      </c>
      <c r="F4580" s="7">
        <v>422.06</v>
      </c>
      <c r="G4580" t="s">
        <v>33</v>
      </c>
      <c r="H4580" t="s">
        <v>34</v>
      </c>
      <c r="I4580" t="s">
        <v>13808</v>
      </c>
      <c r="L4580" s="8">
        <v>0.52149999999999996</v>
      </c>
      <c r="M4580" t="s">
        <v>36</v>
      </c>
      <c r="N4580" t="str">
        <f>IF(AND(PESQUISA!$B$3&lt;&gt;"",OR(PESQUISA!$B$4="TODAS",B4580=PESQUISA!$B$4),ISNUMBER(SEARCH(PESQUISA!$B$3,D4580))),ROW()-1,"")</f>
        <v/>
      </c>
    </row>
    <row r="4581" spans="1:14" x14ac:dyDescent="0.3">
      <c r="A4581" t="s">
        <v>13854</v>
      </c>
      <c r="B4581" t="s">
        <v>29</v>
      </c>
      <c r="C4581" t="s">
        <v>13855</v>
      </c>
      <c r="D4581" t="s">
        <v>13856</v>
      </c>
      <c r="E4581" t="s">
        <v>60</v>
      </c>
      <c r="F4581" s="7">
        <v>207.76</v>
      </c>
      <c r="G4581" t="s">
        <v>33</v>
      </c>
      <c r="H4581" t="s">
        <v>34</v>
      </c>
      <c r="I4581" t="s">
        <v>13808</v>
      </c>
      <c r="L4581" s="8">
        <v>0.72399999999999998</v>
      </c>
      <c r="M4581" t="s">
        <v>36</v>
      </c>
      <c r="N4581" t="str">
        <f>IF(AND(PESQUISA!$B$3&lt;&gt;"",OR(PESQUISA!$B$4="TODAS",B4581=PESQUISA!$B$4),ISNUMBER(SEARCH(PESQUISA!$B$3,D4581))),ROW()-1,"")</f>
        <v/>
      </c>
    </row>
    <row r="4582" spans="1:14" x14ac:dyDescent="0.3">
      <c r="A4582" t="s">
        <v>13857</v>
      </c>
      <c r="B4582" t="s">
        <v>29</v>
      </c>
      <c r="C4582" t="s">
        <v>13858</v>
      </c>
      <c r="D4582" t="s">
        <v>13859</v>
      </c>
      <c r="E4582" t="s">
        <v>60</v>
      </c>
      <c r="G4582" t="s">
        <v>33</v>
      </c>
      <c r="H4582" t="s">
        <v>34</v>
      </c>
      <c r="I4582" t="s">
        <v>13808</v>
      </c>
      <c r="M4582" t="s">
        <v>53</v>
      </c>
      <c r="N4582" t="str">
        <f>IF(AND(PESQUISA!$B$3&lt;&gt;"",OR(PESQUISA!$B$4="TODAS",B4582=PESQUISA!$B$4),ISNUMBER(SEARCH(PESQUISA!$B$3,D4582))),ROW()-1,"")</f>
        <v/>
      </c>
    </row>
    <row r="4583" spans="1:14" x14ac:dyDescent="0.3">
      <c r="A4583" t="s">
        <v>13860</v>
      </c>
      <c r="B4583" t="s">
        <v>29</v>
      </c>
      <c r="C4583" t="s">
        <v>13861</v>
      </c>
      <c r="D4583" t="s">
        <v>13862</v>
      </c>
      <c r="E4583" t="s">
        <v>60</v>
      </c>
      <c r="G4583" t="s">
        <v>33</v>
      </c>
      <c r="H4583" t="s">
        <v>34</v>
      </c>
      <c r="I4583" t="s">
        <v>13808</v>
      </c>
      <c r="M4583" t="s">
        <v>53</v>
      </c>
      <c r="N4583" t="str">
        <f>IF(AND(PESQUISA!$B$3&lt;&gt;"",OR(PESQUISA!$B$4="TODAS",B4583=PESQUISA!$B$4),ISNUMBER(SEARCH(PESQUISA!$B$3,D4583))),ROW()-1,"")</f>
        <v/>
      </c>
    </row>
    <row r="4584" spans="1:14" x14ac:dyDescent="0.3">
      <c r="A4584" t="s">
        <v>13863</v>
      </c>
      <c r="B4584" t="s">
        <v>29</v>
      </c>
      <c r="C4584" t="s">
        <v>13864</v>
      </c>
      <c r="D4584" t="s">
        <v>13865</v>
      </c>
      <c r="E4584" t="s">
        <v>60</v>
      </c>
      <c r="G4584" t="s">
        <v>33</v>
      </c>
      <c r="H4584" t="s">
        <v>34</v>
      </c>
      <c r="I4584" t="s">
        <v>13808</v>
      </c>
      <c r="M4584" t="s">
        <v>53</v>
      </c>
      <c r="N4584" t="str">
        <f>IF(AND(PESQUISA!$B$3&lt;&gt;"",OR(PESQUISA!$B$4="TODAS",B4584=PESQUISA!$B$4),ISNUMBER(SEARCH(PESQUISA!$B$3,D4584))),ROW()-1,"")</f>
        <v/>
      </c>
    </row>
    <row r="4585" spans="1:14" x14ac:dyDescent="0.3">
      <c r="A4585" t="s">
        <v>13866</v>
      </c>
      <c r="B4585" t="s">
        <v>29</v>
      </c>
      <c r="C4585" t="s">
        <v>13867</v>
      </c>
      <c r="D4585" t="s">
        <v>13868</v>
      </c>
      <c r="E4585" t="s">
        <v>60</v>
      </c>
      <c r="G4585" t="s">
        <v>33</v>
      </c>
      <c r="H4585" t="s">
        <v>34</v>
      </c>
      <c r="I4585" t="s">
        <v>13808</v>
      </c>
      <c r="M4585" t="s">
        <v>53</v>
      </c>
      <c r="N4585" t="str">
        <f>IF(AND(PESQUISA!$B$3&lt;&gt;"",OR(PESQUISA!$B$4="TODAS",B4585=PESQUISA!$B$4),ISNUMBER(SEARCH(PESQUISA!$B$3,D4585))),ROW()-1,"")</f>
        <v/>
      </c>
    </row>
    <row r="4586" spans="1:14" x14ac:dyDescent="0.3">
      <c r="A4586" t="s">
        <v>13869</v>
      </c>
      <c r="B4586" t="s">
        <v>29</v>
      </c>
      <c r="C4586" t="s">
        <v>13870</v>
      </c>
      <c r="D4586" t="s">
        <v>13871</v>
      </c>
      <c r="E4586" t="s">
        <v>60</v>
      </c>
      <c r="F4586" s="7">
        <v>438.04</v>
      </c>
      <c r="G4586" t="s">
        <v>33</v>
      </c>
      <c r="H4586" t="s">
        <v>34</v>
      </c>
      <c r="I4586" t="s">
        <v>13808</v>
      </c>
      <c r="L4586" s="8">
        <v>0.27900000000000003</v>
      </c>
      <c r="M4586" t="s">
        <v>36</v>
      </c>
      <c r="N4586" t="str">
        <f>IF(AND(PESQUISA!$B$3&lt;&gt;"",OR(PESQUISA!$B$4="TODAS",B4586=PESQUISA!$B$4),ISNUMBER(SEARCH(PESQUISA!$B$3,D4586))),ROW()-1,"")</f>
        <v/>
      </c>
    </row>
    <row r="4587" spans="1:14" x14ac:dyDescent="0.3">
      <c r="A4587" t="s">
        <v>13872</v>
      </c>
      <c r="B4587" t="s">
        <v>29</v>
      </c>
      <c r="C4587" t="s">
        <v>13873</v>
      </c>
      <c r="D4587" t="s">
        <v>13874</v>
      </c>
      <c r="E4587" t="s">
        <v>60</v>
      </c>
      <c r="F4587" s="7">
        <v>535.08000000000004</v>
      </c>
      <c r="G4587" t="s">
        <v>33</v>
      </c>
      <c r="H4587" t="s">
        <v>34</v>
      </c>
      <c r="I4587" t="s">
        <v>13808</v>
      </c>
      <c r="L4587" s="8">
        <v>0.61229999999999996</v>
      </c>
      <c r="M4587" t="s">
        <v>36</v>
      </c>
      <c r="N4587" t="str">
        <f>IF(AND(PESQUISA!$B$3&lt;&gt;"",OR(PESQUISA!$B$4="TODAS",B4587=PESQUISA!$B$4),ISNUMBER(SEARCH(PESQUISA!$B$3,D4587))),ROW()-1,"")</f>
        <v/>
      </c>
    </row>
    <row r="4588" spans="1:14" x14ac:dyDescent="0.3">
      <c r="A4588" t="s">
        <v>13875</v>
      </c>
      <c r="B4588" t="s">
        <v>29</v>
      </c>
      <c r="C4588" t="s">
        <v>13876</v>
      </c>
      <c r="D4588" t="s">
        <v>13877</v>
      </c>
      <c r="E4588" t="s">
        <v>60</v>
      </c>
      <c r="G4588" t="s">
        <v>33</v>
      </c>
      <c r="H4588" t="s">
        <v>34</v>
      </c>
      <c r="I4588" t="s">
        <v>13808</v>
      </c>
      <c r="M4588" t="s">
        <v>53</v>
      </c>
      <c r="N4588" t="str">
        <f>IF(AND(PESQUISA!$B$3&lt;&gt;"",OR(PESQUISA!$B$4="TODAS",B4588=PESQUISA!$B$4),ISNUMBER(SEARCH(PESQUISA!$B$3,D4588))),ROW()-1,"")</f>
        <v/>
      </c>
    </row>
    <row r="4589" spans="1:14" x14ac:dyDescent="0.3">
      <c r="A4589" t="s">
        <v>13878</v>
      </c>
      <c r="B4589" t="s">
        <v>29</v>
      </c>
      <c r="C4589" t="s">
        <v>13879</v>
      </c>
      <c r="D4589" t="s">
        <v>13880</v>
      </c>
      <c r="E4589" t="s">
        <v>60</v>
      </c>
      <c r="G4589" t="s">
        <v>33</v>
      </c>
      <c r="H4589" t="s">
        <v>34</v>
      </c>
      <c r="I4589" t="s">
        <v>13808</v>
      </c>
      <c r="M4589" t="s">
        <v>53</v>
      </c>
      <c r="N4589" t="str">
        <f>IF(AND(PESQUISA!$B$3&lt;&gt;"",OR(PESQUISA!$B$4="TODAS",B4589=PESQUISA!$B$4),ISNUMBER(SEARCH(PESQUISA!$B$3,D4589))),ROW()-1,"")</f>
        <v/>
      </c>
    </row>
    <row r="4590" spans="1:14" x14ac:dyDescent="0.3">
      <c r="A4590" t="s">
        <v>13881</v>
      </c>
      <c r="B4590" t="s">
        <v>29</v>
      </c>
      <c r="C4590" t="s">
        <v>13882</v>
      </c>
      <c r="D4590" t="s">
        <v>13883</v>
      </c>
      <c r="E4590" t="s">
        <v>60</v>
      </c>
      <c r="G4590" t="s">
        <v>33</v>
      </c>
      <c r="H4590" t="s">
        <v>34</v>
      </c>
      <c r="I4590" t="s">
        <v>13808</v>
      </c>
      <c r="M4590" t="s">
        <v>53</v>
      </c>
      <c r="N4590" t="str">
        <f>IF(AND(PESQUISA!$B$3&lt;&gt;"",OR(PESQUISA!$B$4="TODAS",B4590=PESQUISA!$B$4),ISNUMBER(SEARCH(PESQUISA!$B$3,D4590))),ROW()-1,"")</f>
        <v/>
      </c>
    </row>
    <row r="4591" spans="1:14" x14ac:dyDescent="0.3">
      <c r="A4591" t="s">
        <v>13884</v>
      </c>
      <c r="B4591" t="s">
        <v>29</v>
      </c>
      <c r="C4591" t="s">
        <v>13885</v>
      </c>
      <c r="D4591" t="s">
        <v>13886</v>
      </c>
      <c r="E4591" t="s">
        <v>60</v>
      </c>
      <c r="G4591" t="s">
        <v>33</v>
      </c>
      <c r="H4591" t="s">
        <v>34</v>
      </c>
      <c r="I4591" t="s">
        <v>13808</v>
      </c>
      <c r="M4591" t="s">
        <v>53</v>
      </c>
      <c r="N4591" t="str">
        <f>IF(AND(PESQUISA!$B$3&lt;&gt;"",OR(PESQUISA!$B$4="TODAS",B4591=PESQUISA!$B$4),ISNUMBER(SEARCH(PESQUISA!$B$3,D4591))),ROW()-1,"")</f>
        <v/>
      </c>
    </row>
    <row r="4592" spans="1:14" x14ac:dyDescent="0.3">
      <c r="A4592" t="s">
        <v>13887</v>
      </c>
      <c r="B4592" t="s">
        <v>29</v>
      </c>
      <c r="C4592" t="s">
        <v>13888</v>
      </c>
      <c r="D4592" t="s">
        <v>13889</v>
      </c>
      <c r="E4592" t="s">
        <v>60</v>
      </c>
      <c r="G4592" t="s">
        <v>33</v>
      </c>
      <c r="H4592" t="s">
        <v>34</v>
      </c>
      <c r="I4592" t="s">
        <v>13808</v>
      </c>
      <c r="M4592" t="s">
        <v>53</v>
      </c>
      <c r="N4592" t="str">
        <f>IF(AND(PESQUISA!$B$3&lt;&gt;"",OR(PESQUISA!$B$4="TODAS",B4592=PESQUISA!$B$4),ISNUMBER(SEARCH(PESQUISA!$B$3,D4592))),ROW()-1,"")</f>
        <v/>
      </c>
    </row>
    <row r="4593" spans="1:14" x14ac:dyDescent="0.3">
      <c r="A4593" t="s">
        <v>13890</v>
      </c>
      <c r="B4593" t="s">
        <v>29</v>
      </c>
      <c r="C4593" t="s">
        <v>13891</v>
      </c>
      <c r="D4593" t="s">
        <v>13892</v>
      </c>
      <c r="E4593" t="s">
        <v>60</v>
      </c>
      <c r="G4593" t="s">
        <v>33</v>
      </c>
      <c r="H4593" t="s">
        <v>34</v>
      </c>
      <c r="I4593" t="s">
        <v>13808</v>
      </c>
      <c r="M4593" t="s">
        <v>53</v>
      </c>
      <c r="N4593" t="str">
        <f>IF(AND(PESQUISA!$B$3&lt;&gt;"",OR(PESQUISA!$B$4="TODAS",B4593=PESQUISA!$B$4),ISNUMBER(SEARCH(PESQUISA!$B$3,D4593))),ROW()-1,"")</f>
        <v/>
      </c>
    </row>
    <row r="4594" spans="1:14" x14ac:dyDescent="0.3">
      <c r="A4594" t="s">
        <v>13893</v>
      </c>
      <c r="B4594" t="s">
        <v>29</v>
      </c>
      <c r="C4594" t="s">
        <v>13894</v>
      </c>
      <c r="D4594" t="s">
        <v>13895</v>
      </c>
      <c r="E4594" t="s">
        <v>60</v>
      </c>
      <c r="F4594" s="7">
        <v>51.94</v>
      </c>
      <c r="G4594" t="s">
        <v>33</v>
      </c>
      <c r="H4594" t="s">
        <v>34</v>
      </c>
      <c r="I4594" t="s">
        <v>13896</v>
      </c>
      <c r="L4594" s="8">
        <v>0</v>
      </c>
      <c r="M4594" t="s">
        <v>36</v>
      </c>
      <c r="N4594" t="str">
        <f>IF(AND(PESQUISA!$B$3&lt;&gt;"",OR(PESQUISA!$B$4="TODAS",B4594=PESQUISA!$B$4),ISNUMBER(SEARCH(PESQUISA!$B$3,D4594))),ROW()-1,"")</f>
        <v/>
      </c>
    </row>
    <row r="4595" spans="1:14" x14ac:dyDescent="0.3">
      <c r="A4595" t="s">
        <v>13897</v>
      </c>
      <c r="B4595" t="s">
        <v>29</v>
      </c>
      <c r="C4595" t="s">
        <v>13898</v>
      </c>
      <c r="D4595" t="s">
        <v>13899</v>
      </c>
      <c r="E4595" t="s">
        <v>60</v>
      </c>
      <c r="F4595" s="7">
        <v>56.86</v>
      </c>
      <c r="G4595" t="s">
        <v>33</v>
      </c>
      <c r="H4595" t="s">
        <v>34</v>
      </c>
      <c r="I4595" t="s">
        <v>13896</v>
      </c>
      <c r="L4595" s="8">
        <v>0</v>
      </c>
      <c r="M4595" t="s">
        <v>36</v>
      </c>
      <c r="N4595" t="str">
        <f>IF(AND(PESQUISA!$B$3&lt;&gt;"",OR(PESQUISA!$B$4="TODAS",B4595=PESQUISA!$B$4),ISNUMBER(SEARCH(PESQUISA!$B$3,D4595))),ROW()-1,"")</f>
        <v/>
      </c>
    </row>
    <row r="4596" spans="1:14" x14ac:dyDescent="0.3">
      <c r="A4596" t="s">
        <v>13900</v>
      </c>
      <c r="B4596" t="s">
        <v>29</v>
      </c>
      <c r="C4596" t="s">
        <v>13901</v>
      </c>
      <c r="D4596" t="s">
        <v>13902</v>
      </c>
      <c r="E4596" t="s">
        <v>60</v>
      </c>
      <c r="F4596" s="7">
        <v>54.87</v>
      </c>
      <c r="G4596" t="s">
        <v>33</v>
      </c>
      <c r="H4596" t="s">
        <v>34</v>
      </c>
      <c r="I4596" t="s">
        <v>13896</v>
      </c>
      <c r="L4596" s="8">
        <v>0</v>
      </c>
      <c r="M4596" t="s">
        <v>36</v>
      </c>
      <c r="N4596" t="str">
        <f>IF(AND(PESQUISA!$B$3&lt;&gt;"",OR(PESQUISA!$B$4="TODAS",B4596=PESQUISA!$B$4),ISNUMBER(SEARCH(PESQUISA!$B$3,D4596))),ROW()-1,"")</f>
        <v/>
      </c>
    </row>
    <row r="4597" spans="1:14" x14ac:dyDescent="0.3">
      <c r="A4597" t="s">
        <v>13903</v>
      </c>
      <c r="B4597" t="s">
        <v>29</v>
      </c>
      <c r="C4597" t="s">
        <v>13904</v>
      </c>
      <c r="D4597" t="s">
        <v>13905</v>
      </c>
      <c r="E4597" t="s">
        <v>60</v>
      </c>
      <c r="F4597" s="7">
        <v>46.24</v>
      </c>
      <c r="G4597" t="s">
        <v>33</v>
      </c>
      <c r="H4597" t="s">
        <v>34</v>
      </c>
      <c r="I4597" t="s">
        <v>13896</v>
      </c>
      <c r="L4597" s="8">
        <v>0</v>
      </c>
      <c r="M4597" t="s">
        <v>36</v>
      </c>
      <c r="N4597" t="str">
        <f>IF(AND(PESQUISA!$B$3&lt;&gt;"",OR(PESQUISA!$B$4="TODAS",B4597=PESQUISA!$B$4),ISNUMBER(SEARCH(PESQUISA!$B$3,D4597))),ROW()-1,"")</f>
        <v/>
      </c>
    </row>
    <row r="4598" spans="1:14" x14ac:dyDescent="0.3">
      <c r="A4598" t="s">
        <v>13906</v>
      </c>
      <c r="B4598" t="s">
        <v>29</v>
      </c>
      <c r="C4598" t="s">
        <v>13907</v>
      </c>
      <c r="D4598" t="s">
        <v>13908</v>
      </c>
      <c r="E4598" t="s">
        <v>60</v>
      </c>
      <c r="F4598" s="7">
        <v>48.73</v>
      </c>
      <c r="G4598" t="s">
        <v>33</v>
      </c>
      <c r="H4598" t="s">
        <v>34</v>
      </c>
      <c r="I4598" t="s">
        <v>13896</v>
      </c>
      <c r="L4598" s="8">
        <v>0</v>
      </c>
      <c r="M4598" t="s">
        <v>36</v>
      </c>
      <c r="N4598" t="str">
        <f>IF(AND(PESQUISA!$B$3&lt;&gt;"",OR(PESQUISA!$B$4="TODAS",B4598=PESQUISA!$B$4),ISNUMBER(SEARCH(PESQUISA!$B$3,D4598))),ROW()-1,"")</f>
        <v/>
      </c>
    </row>
    <row r="4599" spans="1:14" x14ac:dyDescent="0.3">
      <c r="A4599" t="s">
        <v>13909</v>
      </c>
      <c r="B4599" t="s">
        <v>29</v>
      </c>
      <c r="C4599" t="s">
        <v>13910</v>
      </c>
      <c r="D4599" t="s">
        <v>13911</v>
      </c>
      <c r="E4599" t="s">
        <v>60</v>
      </c>
      <c r="F4599" s="7">
        <v>53.64</v>
      </c>
      <c r="G4599" t="s">
        <v>33</v>
      </c>
      <c r="H4599" t="s">
        <v>34</v>
      </c>
      <c r="I4599" t="s">
        <v>13896</v>
      </c>
      <c r="L4599" s="8">
        <v>0</v>
      </c>
      <c r="M4599" t="s">
        <v>36</v>
      </c>
      <c r="N4599" t="str">
        <f>IF(AND(PESQUISA!$B$3&lt;&gt;"",OR(PESQUISA!$B$4="TODAS",B4599=PESQUISA!$B$4),ISNUMBER(SEARCH(PESQUISA!$B$3,D4599))),ROW()-1,"")</f>
        <v/>
      </c>
    </row>
    <row r="4600" spans="1:14" x14ac:dyDescent="0.3">
      <c r="A4600" t="s">
        <v>13912</v>
      </c>
      <c r="B4600" t="s">
        <v>29</v>
      </c>
      <c r="C4600" t="s">
        <v>13913</v>
      </c>
      <c r="D4600" t="s">
        <v>13914</v>
      </c>
      <c r="E4600" t="s">
        <v>60</v>
      </c>
      <c r="F4600" s="7">
        <v>51.66</v>
      </c>
      <c r="G4600" t="s">
        <v>33</v>
      </c>
      <c r="H4600" t="s">
        <v>34</v>
      </c>
      <c r="I4600" t="s">
        <v>13896</v>
      </c>
      <c r="L4600" s="8">
        <v>0</v>
      </c>
      <c r="M4600" t="s">
        <v>36</v>
      </c>
      <c r="N4600" t="str">
        <f>IF(AND(PESQUISA!$B$3&lt;&gt;"",OR(PESQUISA!$B$4="TODAS",B4600=PESQUISA!$B$4),ISNUMBER(SEARCH(PESQUISA!$B$3,D4600))),ROW()-1,"")</f>
        <v/>
      </c>
    </row>
    <row r="4601" spans="1:14" x14ac:dyDescent="0.3">
      <c r="A4601" t="s">
        <v>13915</v>
      </c>
      <c r="B4601" t="s">
        <v>29</v>
      </c>
      <c r="C4601" t="s">
        <v>13916</v>
      </c>
      <c r="D4601" t="s">
        <v>13917</v>
      </c>
      <c r="E4601" t="s">
        <v>60</v>
      </c>
      <c r="F4601" s="7">
        <v>43.02</v>
      </c>
      <c r="G4601" t="s">
        <v>33</v>
      </c>
      <c r="H4601" t="s">
        <v>34</v>
      </c>
      <c r="I4601" t="s">
        <v>13896</v>
      </c>
      <c r="L4601" s="8">
        <v>0</v>
      </c>
      <c r="M4601" t="s">
        <v>36</v>
      </c>
      <c r="N4601" t="str">
        <f>IF(AND(PESQUISA!$B$3&lt;&gt;"",OR(PESQUISA!$B$4="TODAS",B4601=PESQUISA!$B$4),ISNUMBER(SEARCH(PESQUISA!$B$3,D4601))),ROW()-1,"")</f>
        <v/>
      </c>
    </row>
    <row r="4602" spans="1:14" x14ac:dyDescent="0.3">
      <c r="A4602" t="s">
        <v>13918</v>
      </c>
      <c r="B4602" t="s">
        <v>29</v>
      </c>
      <c r="C4602" t="s">
        <v>13919</v>
      </c>
      <c r="D4602" t="s">
        <v>13920</v>
      </c>
      <c r="E4602" t="s">
        <v>60</v>
      </c>
      <c r="G4602" t="s">
        <v>33</v>
      </c>
      <c r="H4602" t="s">
        <v>34</v>
      </c>
      <c r="I4602" t="s">
        <v>13896</v>
      </c>
      <c r="M4602" t="s">
        <v>53</v>
      </c>
      <c r="N4602" t="str">
        <f>IF(AND(PESQUISA!$B$3&lt;&gt;"",OR(PESQUISA!$B$4="TODAS",B4602=PESQUISA!$B$4),ISNUMBER(SEARCH(PESQUISA!$B$3,D4602))),ROW()-1,"")</f>
        <v/>
      </c>
    </row>
    <row r="4603" spans="1:14" x14ac:dyDescent="0.3">
      <c r="A4603" t="s">
        <v>13921</v>
      </c>
      <c r="B4603" t="s">
        <v>29</v>
      </c>
      <c r="C4603" t="s">
        <v>13922</v>
      </c>
      <c r="D4603" t="s">
        <v>13923</v>
      </c>
      <c r="E4603" t="s">
        <v>60</v>
      </c>
      <c r="G4603" t="s">
        <v>33</v>
      </c>
      <c r="H4603" t="s">
        <v>34</v>
      </c>
      <c r="I4603" t="s">
        <v>13896</v>
      </c>
      <c r="M4603" t="s">
        <v>53</v>
      </c>
      <c r="N4603" t="str">
        <f>IF(AND(PESQUISA!$B$3&lt;&gt;"",OR(PESQUISA!$B$4="TODAS",B4603=PESQUISA!$B$4),ISNUMBER(SEARCH(PESQUISA!$B$3,D4603))),ROW()-1,"")</f>
        <v/>
      </c>
    </row>
    <row r="4604" spans="1:14" x14ac:dyDescent="0.3">
      <c r="A4604" t="s">
        <v>13924</v>
      </c>
      <c r="B4604" t="s">
        <v>29</v>
      </c>
      <c r="C4604" t="s">
        <v>13925</v>
      </c>
      <c r="D4604" t="s">
        <v>13926</v>
      </c>
      <c r="E4604" t="s">
        <v>60</v>
      </c>
      <c r="F4604" s="7">
        <v>10.57</v>
      </c>
      <c r="G4604" t="s">
        <v>33</v>
      </c>
      <c r="H4604" t="s">
        <v>34</v>
      </c>
      <c r="I4604" t="s">
        <v>13896</v>
      </c>
      <c r="L4604" s="8">
        <v>0</v>
      </c>
      <c r="M4604" t="s">
        <v>36</v>
      </c>
      <c r="N4604" t="str">
        <f>IF(AND(PESQUISA!$B$3&lt;&gt;"",OR(PESQUISA!$B$4="TODAS",B4604=PESQUISA!$B$4),ISNUMBER(SEARCH(PESQUISA!$B$3,D4604))),ROW()-1,"")</f>
        <v/>
      </c>
    </row>
    <row r="4605" spans="1:14" x14ac:dyDescent="0.3">
      <c r="A4605" t="s">
        <v>13927</v>
      </c>
      <c r="B4605" t="s">
        <v>29</v>
      </c>
      <c r="C4605" t="s">
        <v>13928</v>
      </c>
      <c r="D4605" t="s">
        <v>13929</v>
      </c>
      <c r="E4605" t="s">
        <v>60</v>
      </c>
      <c r="F4605" s="7">
        <v>47.9</v>
      </c>
      <c r="G4605" t="s">
        <v>33</v>
      </c>
      <c r="H4605" t="s">
        <v>34</v>
      </c>
      <c r="I4605" t="s">
        <v>13896</v>
      </c>
      <c r="L4605" s="8">
        <v>0</v>
      </c>
      <c r="M4605" t="s">
        <v>36</v>
      </c>
      <c r="N4605" t="str">
        <f>IF(AND(PESQUISA!$B$3&lt;&gt;"",OR(PESQUISA!$B$4="TODAS",B4605=PESQUISA!$B$4),ISNUMBER(SEARCH(PESQUISA!$B$3,D4605))),ROW()-1,"")</f>
        <v/>
      </c>
    </row>
    <row r="4606" spans="1:14" x14ac:dyDescent="0.3">
      <c r="A4606" t="s">
        <v>13930</v>
      </c>
      <c r="B4606" t="s">
        <v>29</v>
      </c>
      <c r="C4606" t="s">
        <v>13931</v>
      </c>
      <c r="D4606" t="s">
        <v>13932</v>
      </c>
      <c r="E4606" t="s">
        <v>60</v>
      </c>
      <c r="F4606" s="7">
        <v>61.91</v>
      </c>
      <c r="G4606" t="s">
        <v>33</v>
      </c>
      <c r="H4606" t="s">
        <v>34</v>
      </c>
      <c r="I4606" t="s">
        <v>13896</v>
      </c>
      <c r="L4606" s="8">
        <v>0</v>
      </c>
      <c r="M4606" t="s">
        <v>36</v>
      </c>
      <c r="N4606" t="str">
        <f>IF(AND(PESQUISA!$B$3&lt;&gt;"",OR(PESQUISA!$B$4="TODAS",B4606=PESQUISA!$B$4),ISNUMBER(SEARCH(PESQUISA!$B$3,D4606))),ROW()-1,"")</f>
        <v/>
      </c>
    </row>
    <row r="4607" spans="1:14" x14ac:dyDescent="0.3">
      <c r="A4607" t="s">
        <v>13933</v>
      </c>
      <c r="B4607" t="s">
        <v>29</v>
      </c>
      <c r="C4607" t="s">
        <v>13934</v>
      </c>
      <c r="D4607" t="s">
        <v>13935</v>
      </c>
      <c r="E4607" t="s">
        <v>60</v>
      </c>
      <c r="F4607" s="7">
        <v>60.74</v>
      </c>
      <c r="G4607" t="s">
        <v>33</v>
      </c>
      <c r="H4607" t="s">
        <v>34</v>
      </c>
      <c r="I4607" t="s">
        <v>13896</v>
      </c>
      <c r="L4607" s="8">
        <v>0</v>
      </c>
      <c r="M4607" t="s">
        <v>36</v>
      </c>
      <c r="N4607" t="str">
        <f>IF(AND(PESQUISA!$B$3&lt;&gt;"",OR(PESQUISA!$B$4="TODAS",B4607=PESQUISA!$B$4),ISNUMBER(SEARCH(PESQUISA!$B$3,D4607))),ROW()-1,"")</f>
        <v/>
      </c>
    </row>
    <row r="4608" spans="1:14" x14ac:dyDescent="0.3">
      <c r="A4608" t="s">
        <v>13936</v>
      </c>
      <c r="B4608" t="s">
        <v>29</v>
      </c>
      <c r="C4608" t="s">
        <v>13937</v>
      </c>
      <c r="D4608" t="s">
        <v>13938</v>
      </c>
      <c r="E4608" t="s">
        <v>60</v>
      </c>
      <c r="F4608" s="7">
        <v>81.78</v>
      </c>
      <c r="G4608" t="s">
        <v>33</v>
      </c>
      <c r="H4608" t="s">
        <v>34</v>
      </c>
      <c r="I4608" t="s">
        <v>13896</v>
      </c>
      <c r="L4608" s="8">
        <v>0</v>
      </c>
      <c r="M4608" t="s">
        <v>36</v>
      </c>
      <c r="N4608" t="str">
        <f>IF(AND(PESQUISA!$B$3&lt;&gt;"",OR(PESQUISA!$B$4="TODAS",B4608=PESQUISA!$B$4),ISNUMBER(SEARCH(PESQUISA!$B$3,D4608))),ROW()-1,"")</f>
        <v/>
      </c>
    </row>
    <row r="4609" spans="1:14" x14ac:dyDescent="0.3">
      <c r="A4609" t="s">
        <v>13939</v>
      </c>
      <c r="B4609" t="s">
        <v>29</v>
      </c>
      <c r="C4609" t="s">
        <v>13940</v>
      </c>
      <c r="D4609" t="s">
        <v>13941</v>
      </c>
      <c r="E4609" t="s">
        <v>60</v>
      </c>
      <c r="F4609" s="7">
        <v>74.14</v>
      </c>
      <c r="G4609" t="s">
        <v>33</v>
      </c>
      <c r="H4609" t="s">
        <v>34</v>
      </c>
      <c r="I4609" t="s">
        <v>13896</v>
      </c>
      <c r="L4609" s="8">
        <v>0</v>
      </c>
      <c r="M4609" t="s">
        <v>36</v>
      </c>
      <c r="N4609" t="str">
        <f>IF(AND(PESQUISA!$B$3&lt;&gt;"",OR(PESQUISA!$B$4="TODAS",B4609=PESQUISA!$B$4),ISNUMBER(SEARCH(PESQUISA!$B$3,D4609))),ROW()-1,"")</f>
        <v/>
      </c>
    </row>
    <row r="4610" spans="1:14" x14ac:dyDescent="0.3">
      <c r="A4610" t="s">
        <v>13942</v>
      </c>
      <c r="B4610" t="s">
        <v>29</v>
      </c>
      <c r="C4610" t="s">
        <v>13943</v>
      </c>
      <c r="D4610" t="s">
        <v>13944</v>
      </c>
      <c r="E4610" t="s">
        <v>60</v>
      </c>
      <c r="F4610" s="7">
        <v>104.29</v>
      </c>
      <c r="G4610" t="s">
        <v>33</v>
      </c>
      <c r="H4610" t="s">
        <v>34</v>
      </c>
      <c r="I4610" t="s">
        <v>13896</v>
      </c>
      <c r="L4610" s="8">
        <v>0</v>
      </c>
      <c r="M4610" t="s">
        <v>36</v>
      </c>
      <c r="N4610" t="str">
        <f>IF(AND(PESQUISA!$B$3&lt;&gt;"",OR(PESQUISA!$B$4="TODAS",B4610=PESQUISA!$B$4),ISNUMBER(SEARCH(PESQUISA!$B$3,D4610))),ROW()-1,"")</f>
        <v/>
      </c>
    </row>
    <row r="4611" spans="1:14" x14ac:dyDescent="0.3">
      <c r="A4611" t="s">
        <v>13945</v>
      </c>
      <c r="B4611" t="s">
        <v>29</v>
      </c>
      <c r="C4611" t="s">
        <v>13946</v>
      </c>
      <c r="D4611" t="s">
        <v>13947</v>
      </c>
      <c r="E4611" t="s">
        <v>60</v>
      </c>
      <c r="F4611" s="7">
        <v>40.35</v>
      </c>
      <c r="G4611" t="s">
        <v>33</v>
      </c>
      <c r="H4611" t="s">
        <v>34</v>
      </c>
      <c r="I4611" t="s">
        <v>13896</v>
      </c>
      <c r="L4611" s="8">
        <v>0</v>
      </c>
      <c r="M4611" t="s">
        <v>36</v>
      </c>
      <c r="N4611" t="str">
        <f>IF(AND(PESQUISA!$B$3&lt;&gt;"",OR(PESQUISA!$B$4="TODAS",B4611=PESQUISA!$B$4),ISNUMBER(SEARCH(PESQUISA!$B$3,D4611))),ROW()-1,"")</f>
        <v/>
      </c>
    </row>
    <row r="4612" spans="1:14" x14ac:dyDescent="0.3">
      <c r="A4612" t="s">
        <v>13948</v>
      </c>
      <c r="B4612" t="s">
        <v>29</v>
      </c>
      <c r="C4612" t="s">
        <v>13949</v>
      </c>
      <c r="D4612" t="s">
        <v>13950</v>
      </c>
      <c r="E4612" t="s">
        <v>60</v>
      </c>
      <c r="F4612" s="7">
        <v>53.4</v>
      </c>
      <c r="G4612" t="s">
        <v>33</v>
      </c>
      <c r="H4612" t="s">
        <v>34</v>
      </c>
      <c r="I4612" t="s">
        <v>13896</v>
      </c>
      <c r="L4612" s="8">
        <v>0</v>
      </c>
      <c r="M4612" t="s">
        <v>36</v>
      </c>
      <c r="N4612" t="str">
        <f>IF(AND(PESQUISA!$B$3&lt;&gt;"",OR(PESQUISA!$B$4="TODAS",B4612=PESQUISA!$B$4),ISNUMBER(SEARCH(PESQUISA!$B$3,D4612))),ROW()-1,"")</f>
        <v/>
      </c>
    </row>
    <row r="4613" spans="1:14" x14ac:dyDescent="0.3">
      <c r="A4613" t="s">
        <v>13951</v>
      </c>
      <c r="B4613" t="s">
        <v>29</v>
      </c>
      <c r="C4613" t="s">
        <v>13952</v>
      </c>
      <c r="D4613" t="s">
        <v>13953</v>
      </c>
      <c r="E4613" t="s">
        <v>60</v>
      </c>
      <c r="F4613" s="7">
        <v>53.18</v>
      </c>
      <c r="G4613" t="s">
        <v>33</v>
      </c>
      <c r="H4613" t="s">
        <v>34</v>
      </c>
      <c r="I4613" t="s">
        <v>13896</v>
      </c>
      <c r="L4613" s="8">
        <v>0</v>
      </c>
      <c r="M4613" t="s">
        <v>36</v>
      </c>
      <c r="N4613" t="str">
        <f>IF(AND(PESQUISA!$B$3&lt;&gt;"",OR(PESQUISA!$B$4="TODAS",B4613=PESQUISA!$B$4),ISNUMBER(SEARCH(PESQUISA!$B$3,D4613))),ROW()-1,"")</f>
        <v/>
      </c>
    </row>
    <row r="4614" spans="1:14" x14ac:dyDescent="0.3">
      <c r="A4614" t="s">
        <v>13954</v>
      </c>
      <c r="B4614" t="s">
        <v>29</v>
      </c>
      <c r="C4614" t="s">
        <v>13955</v>
      </c>
      <c r="D4614" t="s">
        <v>13956</v>
      </c>
      <c r="E4614" t="s">
        <v>60</v>
      </c>
      <c r="F4614" s="7">
        <v>73.28</v>
      </c>
      <c r="G4614" t="s">
        <v>33</v>
      </c>
      <c r="H4614" t="s">
        <v>34</v>
      </c>
      <c r="I4614" t="s">
        <v>13896</v>
      </c>
      <c r="L4614" s="8">
        <v>0</v>
      </c>
      <c r="M4614" t="s">
        <v>36</v>
      </c>
      <c r="N4614" t="str">
        <f>IF(AND(PESQUISA!$B$3&lt;&gt;"",OR(PESQUISA!$B$4="TODAS",B4614=PESQUISA!$B$4),ISNUMBER(SEARCH(PESQUISA!$B$3,D4614))),ROW()-1,"")</f>
        <v/>
      </c>
    </row>
    <row r="4615" spans="1:14" x14ac:dyDescent="0.3">
      <c r="A4615" t="s">
        <v>13957</v>
      </c>
      <c r="B4615" t="s">
        <v>29</v>
      </c>
      <c r="C4615" t="s">
        <v>13958</v>
      </c>
      <c r="D4615" t="s">
        <v>13959</v>
      </c>
      <c r="E4615" t="s">
        <v>60</v>
      </c>
      <c r="F4615" s="7">
        <v>66.569999999999993</v>
      </c>
      <c r="G4615" t="s">
        <v>33</v>
      </c>
      <c r="H4615" t="s">
        <v>34</v>
      </c>
      <c r="I4615" t="s">
        <v>13896</v>
      </c>
      <c r="L4615" s="8">
        <v>0</v>
      </c>
      <c r="M4615" t="s">
        <v>36</v>
      </c>
      <c r="N4615" t="str">
        <f>IF(AND(PESQUISA!$B$3&lt;&gt;"",OR(PESQUISA!$B$4="TODAS",B4615=PESQUISA!$B$4),ISNUMBER(SEARCH(PESQUISA!$B$3,D4615))),ROW()-1,"")</f>
        <v/>
      </c>
    </row>
    <row r="4616" spans="1:14" x14ac:dyDescent="0.3">
      <c r="A4616" t="s">
        <v>13960</v>
      </c>
      <c r="B4616" t="s">
        <v>29</v>
      </c>
      <c r="C4616" t="s">
        <v>13961</v>
      </c>
      <c r="D4616" t="s">
        <v>13962</v>
      </c>
      <c r="E4616" t="s">
        <v>60</v>
      </c>
      <c r="F4616" s="7">
        <v>95.79</v>
      </c>
      <c r="G4616" t="s">
        <v>33</v>
      </c>
      <c r="H4616" t="s">
        <v>34</v>
      </c>
      <c r="I4616" t="s">
        <v>13896</v>
      </c>
      <c r="L4616" s="8">
        <v>0</v>
      </c>
      <c r="M4616" t="s">
        <v>36</v>
      </c>
      <c r="N4616" t="str">
        <f>IF(AND(PESQUISA!$B$3&lt;&gt;"",OR(PESQUISA!$B$4="TODAS",B4616=PESQUISA!$B$4),ISNUMBER(SEARCH(PESQUISA!$B$3,D4616))),ROW()-1,"")</f>
        <v/>
      </c>
    </row>
    <row r="4617" spans="1:14" x14ac:dyDescent="0.3">
      <c r="A4617" t="s">
        <v>13963</v>
      </c>
      <c r="B4617" t="s">
        <v>29</v>
      </c>
      <c r="C4617" t="s">
        <v>13964</v>
      </c>
      <c r="D4617" t="s">
        <v>13965</v>
      </c>
      <c r="E4617" t="s">
        <v>60</v>
      </c>
      <c r="F4617" s="7">
        <v>213.31</v>
      </c>
      <c r="G4617" t="s">
        <v>33</v>
      </c>
      <c r="H4617" t="s">
        <v>34</v>
      </c>
      <c r="I4617" t="s">
        <v>13896</v>
      </c>
      <c r="L4617" s="8">
        <v>0</v>
      </c>
      <c r="M4617" t="s">
        <v>36</v>
      </c>
      <c r="N4617" t="str">
        <f>IF(AND(PESQUISA!$B$3&lt;&gt;"",OR(PESQUISA!$B$4="TODAS",B4617=PESQUISA!$B$4),ISNUMBER(SEARCH(PESQUISA!$B$3,D4617))),ROW()-1,"")</f>
        <v/>
      </c>
    </row>
    <row r="4618" spans="1:14" x14ac:dyDescent="0.3">
      <c r="A4618" t="s">
        <v>13966</v>
      </c>
      <c r="B4618" t="s">
        <v>29</v>
      </c>
      <c r="C4618" t="s">
        <v>13967</v>
      </c>
      <c r="D4618" t="s">
        <v>13968</v>
      </c>
      <c r="E4618" t="s">
        <v>60</v>
      </c>
      <c r="F4618" s="7">
        <v>46.31</v>
      </c>
      <c r="G4618" t="s">
        <v>33</v>
      </c>
      <c r="H4618" t="s">
        <v>34</v>
      </c>
      <c r="I4618" t="s">
        <v>13896</v>
      </c>
      <c r="L4618" s="8">
        <v>1.9699999999999999E-2</v>
      </c>
      <c r="M4618" t="s">
        <v>36</v>
      </c>
      <c r="N4618" t="str">
        <f>IF(AND(PESQUISA!$B$3&lt;&gt;"",OR(PESQUISA!$B$4="TODAS",B4618=PESQUISA!$B$4),ISNUMBER(SEARCH(PESQUISA!$B$3,D4618))),ROW()-1,"")</f>
        <v/>
      </c>
    </row>
    <row r="4619" spans="1:14" x14ac:dyDescent="0.3">
      <c r="A4619" t="s">
        <v>13969</v>
      </c>
      <c r="B4619" t="s">
        <v>29</v>
      </c>
      <c r="C4619" t="s">
        <v>13970</v>
      </c>
      <c r="D4619" t="s">
        <v>13971</v>
      </c>
      <c r="E4619" t="s">
        <v>60</v>
      </c>
      <c r="F4619" s="7">
        <v>62.33</v>
      </c>
      <c r="G4619" t="s">
        <v>33</v>
      </c>
      <c r="H4619" t="s">
        <v>34</v>
      </c>
      <c r="I4619" t="s">
        <v>13896</v>
      </c>
      <c r="L4619" s="8">
        <v>1.67E-2</v>
      </c>
      <c r="M4619" t="s">
        <v>36</v>
      </c>
      <c r="N4619" t="str">
        <f>IF(AND(PESQUISA!$B$3&lt;&gt;"",OR(PESQUISA!$B$4="TODAS",B4619=PESQUISA!$B$4),ISNUMBER(SEARCH(PESQUISA!$B$3,D4619))),ROW()-1,"")</f>
        <v/>
      </c>
    </row>
    <row r="4620" spans="1:14" x14ac:dyDescent="0.3">
      <c r="A4620" t="s">
        <v>13972</v>
      </c>
      <c r="B4620" t="s">
        <v>29</v>
      </c>
      <c r="C4620" t="s">
        <v>13973</v>
      </c>
      <c r="D4620" t="s">
        <v>13974</v>
      </c>
      <c r="E4620" t="s">
        <v>60</v>
      </c>
      <c r="F4620" s="7">
        <v>41.22</v>
      </c>
      <c r="G4620" t="s">
        <v>33</v>
      </c>
      <c r="H4620" t="s">
        <v>34</v>
      </c>
      <c r="I4620" t="s">
        <v>13896</v>
      </c>
      <c r="L4620" s="8">
        <v>1.46E-2</v>
      </c>
      <c r="M4620" t="s">
        <v>36</v>
      </c>
      <c r="N4620" t="str">
        <f>IF(AND(PESQUISA!$B$3&lt;&gt;"",OR(PESQUISA!$B$4="TODAS",B4620=PESQUISA!$B$4),ISNUMBER(SEARCH(PESQUISA!$B$3,D4620))),ROW()-1,"")</f>
        <v/>
      </c>
    </row>
    <row r="4621" spans="1:14" x14ac:dyDescent="0.3">
      <c r="A4621" t="s">
        <v>13975</v>
      </c>
      <c r="B4621" t="s">
        <v>29</v>
      </c>
      <c r="C4621" t="s">
        <v>13976</v>
      </c>
      <c r="D4621" t="s">
        <v>13977</v>
      </c>
      <c r="E4621" t="s">
        <v>60</v>
      </c>
      <c r="F4621" s="7">
        <v>56.49</v>
      </c>
      <c r="G4621" t="s">
        <v>33</v>
      </c>
      <c r="H4621" t="s">
        <v>34</v>
      </c>
      <c r="I4621" t="s">
        <v>13896</v>
      </c>
      <c r="L4621" s="8">
        <v>1.2200000000000001E-2</v>
      </c>
      <c r="M4621" t="s">
        <v>36</v>
      </c>
      <c r="N4621" t="str">
        <f>IF(AND(PESQUISA!$B$3&lt;&gt;"",OR(PESQUISA!$B$4="TODAS",B4621=PESQUISA!$B$4),ISNUMBER(SEARCH(PESQUISA!$B$3,D4621))),ROW()-1,"")</f>
        <v/>
      </c>
    </row>
    <row r="4622" spans="1:14" x14ac:dyDescent="0.3">
      <c r="A4622" t="s">
        <v>13978</v>
      </c>
      <c r="B4622" t="s">
        <v>29</v>
      </c>
      <c r="C4622" t="s">
        <v>13979</v>
      </c>
      <c r="D4622" t="s">
        <v>13980</v>
      </c>
      <c r="E4622" t="s">
        <v>60</v>
      </c>
      <c r="F4622" s="7">
        <v>75.39</v>
      </c>
      <c r="G4622" t="s">
        <v>33</v>
      </c>
      <c r="H4622" t="s">
        <v>34</v>
      </c>
      <c r="I4622" t="s">
        <v>13896</v>
      </c>
      <c r="L4622" s="8">
        <v>1.5299999999999999E-2</v>
      </c>
      <c r="M4622" t="s">
        <v>36</v>
      </c>
      <c r="N4622" t="str">
        <f>IF(AND(PESQUISA!$B$3&lt;&gt;"",OR(PESQUISA!$B$4="TODAS",B4622=PESQUISA!$B$4),ISNUMBER(SEARCH(PESQUISA!$B$3,D4622))),ROW()-1,"")</f>
        <v/>
      </c>
    </row>
    <row r="4623" spans="1:14" x14ac:dyDescent="0.3">
      <c r="A4623" t="s">
        <v>13981</v>
      </c>
      <c r="B4623" t="s">
        <v>29</v>
      </c>
      <c r="C4623" t="s">
        <v>13982</v>
      </c>
      <c r="D4623" t="s">
        <v>13983</v>
      </c>
      <c r="E4623" t="s">
        <v>60</v>
      </c>
      <c r="F4623" s="7">
        <v>108.33</v>
      </c>
      <c r="G4623" t="s">
        <v>33</v>
      </c>
      <c r="H4623" t="s">
        <v>34</v>
      </c>
      <c r="I4623" t="s">
        <v>13896</v>
      </c>
      <c r="L4623" s="8">
        <v>1.49E-2</v>
      </c>
      <c r="M4623" t="s">
        <v>36</v>
      </c>
      <c r="N4623" t="str">
        <f>IF(AND(PESQUISA!$B$3&lt;&gt;"",OR(PESQUISA!$B$4="TODAS",B4623=PESQUISA!$B$4),ISNUMBER(SEARCH(PESQUISA!$B$3,D4623))),ROW()-1,"")</f>
        <v/>
      </c>
    </row>
    <row r="4624" spans="1:14" x14ac:dyDescent="0.3">
      <c r="A4624" t="s">
        <v>13984</v>
      </c>
      <c r="B4624" t="s">
        <v>29</v>
      </c>
      <c r="C4624" t="s">
        <v>13985</v>
      </c>
      <c r="D4624" t="s">
        <v>13986</v>
      </c>
      <c r="E4624" t="s">
        <v>60</v>
      </c>
      <c r="F4624" s="7">
        <v>133.02000000000001</v>
      </c>
      <c r="G4624" t="s">
        <v>33</v>
      </c>
      <c r="H4624" t="s">
        <v>34</v>
      </c>
      <c r="I4624" t="s">
        <v>13896</v>
      </c>
      <c r="L4624" s="8">
        <v>1.6199999999999999E-2</v>
      </c>
      <c r="M4624" t="s">
        <v>36</v>
      </c>
      <c r="N4624" t="str">
        <f>IF(AND(PESQUISA!$B$3&lt;&gt;"",OR(PESQUISA!$B$4="TODAS",B4624=PESQUISA!$B$4),ISNUMBER(SEARCH(PESQUISA!$B$3,D4624))),ROW()-1,"")</f>
        <v/>
      </c>
    </row>
    <row r="4625" spans="1:14" x14ac:dyDescent="0.3">
      <c r="A4625" t="s">
        <v>13987</v>
      </c>
      <c r="B4625" t="s">
        <v>29</v>
      </c>
      <c r="C4625" t="s">
        <v>13988</v>
      </c>
      <c r="D4625" t="s">
        <v>13989</v>
      </c>
      <c r="E4625" t="s">
        <v>60</v>
      </c>
      <c r="F4625" s="7">
        <v>68.959999999999994</v>
      </c>
      <c r="G4625" t="s">
        <v>33</v>
      </c>
      <c r="H4625" t="s">
        <v>34</v>
      </c>
      <c r="I4625" t="s">
        <v>13896</v>
      </c>
      <c r="L4625" s="8">
        <v>1.09E-2</v>
      </c>
      <c r="M4625" t="s">
        <v>36</v>
      </c>
      <c r="N4625" t="str">
        <f>IF(AND(PESQUISA!$B$3&lt;&gt;"",OR(PESQUISA!$B$4="TODAS",B4625=PESQUISA!$B$4),ISNUMBER(SEARCH(PESQUISA!$B$3,D4625))),ROW()-1,"")</f>
        <v/>
      </c>
    </row>
    <row r="4626" spans="1:14" x14ac:dyDescent="0.3">
      <c r="A4626" t="s">
        <v>13990</v>
      </c>
      <c r="B4626" t="s">
        <v>29</v>
      </c>
      <c r="C4626" t="s">
        <v>13991</v>
      </c>
      <c r="D4626" t="s">
        <v>13992</v>
      </c>
      <c r="E4626" t="s">
        <v>60</v>
      </c>
      <c r="F4626" s="7">
        <v>99.38</v>
      </c>
      <c r="G4626" t="s">
        <v>33</v>
      </c>
      <c r="H4626" t="s">
        <v>34</v>
      </c>
      <c r="I4626" t="s">
        <v>13896</v>
      </c>
      <c r="L4626" s="8">
        <v>1.0699999999999999E-2</v>
      </c>
      <c r="M4626" t="s">
        <v>36</v>
      </c>
      <c r="N4626" t="str">
        <f>IF(AND(PESQUISA!$B$3&lt;&gt;"",OR(PESQUISA!$B$4="TODAS",B4626=PESQUISA!$B$4),ISNUMBER(SEARCH(PESQUISA!$B$3,D4626))),ROW()-1,"")</f>
        <v/>
      </c>
    </row>
    <row r="4627" spans="1:14" x14ac:dyDescent="0.3">
      <c r="A4627" t="s">
        <v>13993</v>
      </c>
      <c r="B4627" t="s">
        <v>29</v>
      </c>
      <c r="C4627" t="s">
        <v>13994</v>
      </c>
      <c r="D4627" t="s">
        <v>13995</v>
      </c>
      <c r="E4627" t="s">
        <v>60</v>
      </c>
      <c r="F4627" s="7">
        <v>121.08</v>
      </c>
      <c r="G4627" t="s">
        <v>33</v>
      </c>
      <c r="H4627" t="s">
        <v>34</v>
      </c>
      <c r="I4627" t="s">
        <v>13896</v>
      </c>
      <c r="L4627" s="8">
        <v>1.1599999999999999E-2</v>
      </c>
      <c r="M4627" t="s">
        <v>36</v>
      </c>
      <c r="N4627" t="str">
        <f>IF(AND(PESQUISA!$B$3&lt;&gt;"",OR(PESQUISA!$B$4="TODAS",B4627=PESQUISA!$B$4),ISNUMBER(SEARCH(PESQUISA!$B$3,D4627))),ROW()-1,"")</f>
        <v/>
      </c>
    </row>
    <row r="4628" spans="1:14" x14ac:dyDescent="0.3">
      <c r="A4628" t="s">
        <v>13996</v>
      </c>
      <c r="B4628" t="s">
        <v>29</v>
      </c>
      <c r="C4628" t="s">
        <v>13997</v>
      </c>
      <c r="D4628" t="s">
        <v>13998</v>
      </c>
      <c r="E4628" t="s">
        <v>40</v>
      </c>
      <c r="G4628" t="s">
        <v>33</v>
      </c>
      <c r="H4628" t="s">
        <v>34</v>
      </c>
      <c r="I4628" t="s">
        <v>13999</v>
      </c>
      <c r="M4628" t="s">
        <v>53</v>
      </c>
      <c r="N4628" t="str">
        <f>IF(AND(PESQUISA!$B$3&lt;&gt;"",OR(PESQUISA!$B$4="TODAS",B4628=PESQUISA!$B$4),ISNUMBER(SEARCH(PESQUISA!$B$3,D4628))),ROW()-1,"")</f>
        <v/>
      </c>
    </row>
    <row r="4629" spans="1:14" x14ac:dyDescent="0.3">
      <c r="A4629" t="s">
        <v>14000</v>
      </c>
      <c r="B4629" t="s">
        <v>29</v>
      </c>
      <c r="C4629" t="s">
        <v>14001</v>
      </c>
      <c r="D4629" t="s">
        <v>14002</v>
      </c>
      <c r="E4629" t="s">
        <v>40</v>
      </c>
      <c r="G4629" t="s">
        <v>33</v>
      </c>
      <c r="H4629" t="s">
        <v>34</v>
      </c>
      <c r="I4629" t="s">
        <v>13999</v>
      </c>
      <c r="M4629" t="s">
        <v>53</v>
      </c>
      <c r="N4629" t="str">
        <f>IF(AND(PESQUISA!$B$3&lt;&gt;"",OR(PESQUISA!$B$4="TODAS",B4629=PESQUISA!$B$4),ISNUMBER(SEARCH(PESQUISA!$B$3,D4629))),ROW()-1,"")</f>
        <v/>
      </c>
    </row>
    <row r="4630" spans="1:14" x14ac:dyDescent="0.3">
      <c r="A4630" t="s">
        <v>14003</v>
      </c>
      <c r="B4630" t="s">
        <v>29</v>
      </c>
      <c r="C4630" t="s">
        <v>14004</v>
      </c>
      <c r="D4630" t="s">
        <v>14005</v>
      </c>
      <c r="E4630" t="s">
        <v>40</v>
      </c>
      <c r="G4630" t="s">
        <v>33</v>
      </c>
      <c r="H4630" t="s">
        <v>34</v>
      </c>
      <c r="I4630" t="s">
        <v>13999</v>
      </c>
      <c r="M4630" t="s">
        <v>53</v>
      </c>
      <c r="N4630" t="str">
        <f>IF(AND(PESQUISA!$B$3&lt;&gt;"",OR(PESQUISA!$B$4="TODAS",B4630=PESQUISA!$B$4),ISNUMBER(SEARCH(PESQUISA!$B$3,D4630))),ROW()-1,"")</f>
        <v/>
      </c>
    </row>
    <row r="4631" spans="1:14" x14ac:dyDescent="0.3">
      <c r="A4631" t="s">
        <v>14006</v>
      </c>
      <c r="B4631" t="s">
        <v>29</v>
      </c>
      <c r="C4631" t="s">
        <v>14007</v>
      </c>
      <c r="D4631" t="s">
        <v>14008</v>
      </c>
      <c r="E4631" t="s">
        <v>40</v>
      </c>
      <c r="G4631" t="s">
        <v>33</v>
      </c>
      <c r="H4631" t="s">
        <v>34</v>
      </c>
      <c r="I4631" t="s">
        <v>13999</v>
      </c>
      <c r="M4631" t="s">
        <v>53</v>
      </c>
      <c r="N4631" t="str">
        <f>IF(AND(PESQUISA!$B$3&lt;&gt;"",OR(PESQUISA!$B$4="TODAS",B4631=PESQUISA!$B$4),ISNUMBER(SEARCH(PESQUISA!$B$3,D4631))),ROW()-1,"")</f>
        <v/>
      </c>
    </row>
    <row r="4632" spans="1:14" x14ac:dyDescent="0.3">
      <c r="A4632" t="s">
        <v>14009</v>
      </c>
      <c r="B4632" t="s">
        <v>29</v>
      </c>
      <c r="C4632" t="s">
        <v>14010</v>
      </c>
      <c r="D4632" t="s">
        <v>14011</v>
      </c>
      <c r="E4632" t="s">
        <v>40</v>
      </c>
      <c r="G4632" t="s">
        <v>33</v>
      </c>
      <c r="H4632" t="s">
        <v>34</v>
      </c>
      <c r="I4632" t="s">
        <v>13999</v>
      </c>
      <c r="M4632" t="s">
        <v>53</v>
      </c>
      <c r="N4632" t="str">
        <f>IF(AND(PESQUISA!$B$3&lt;&gt;"",OR(PESQUISA!$B$4="TODAS",B4632=PESQUISA!$B$4),ISNUMBER(SEARCH(PESQUISA!$B$3,D4632))),ROW()-1,"")</f>
        <v/>
      </c>
    </row>
    <row r="4633" spans="1:14" x14ac:dyDescent="0.3">
      <c r="A4633" t="s">
        <v>14012</v>
      </c>
      <c r="B4633" t="s">
        <v>29</v>
      </c>
      <c r="C4633" t="s">
        <v>14013</v>
      </c>
      <c r="D4633" t="s">
        <v>14014</v>
      </c>
      <c r="E4633" t="s">
        <v>40</v>
      </c>
      <c r="G4633" t="s">
        <v>33</v>
      </c>
      <c r="H4633" t="s">
        <v>34</v>
      </c>
      <c r="I4633" t="s">
        <v>13999</v>
      </c>
      <c r="M4633" t="s">
        <v>53</v>
      </c>
      <c r="N4633" t="str">
        <f>IF(AND(PESQUISA!$B$3&lt;&gt;"",OR(PESQUISA!$B$4="TODAS",B4633=PESQUISA!$B$4),ISNUMBER(SEARCH(PESQUISA!$B$3,D4633))),ROW()-1,"")</f>
        <v/>
      </c>
    </row>
    <row r="4634" spans="1:14" x14ac:dyDescent="0.3">
      <c r="A4634" t="s">
        <v>14015</v>
      </c>
      <c r="B4634" t="s">
        <v>29</v>
      </c>
      <c r="C4634" t="s">
        <v>14016</v>
      </c>
      <c r="D4634" t="s">
        <v>14017</v>
      </c>
      <c r="E4634" t="s">
        <v>40</v>
      </c>
      <c r="G4634" t="s">
        <v>33</v>
      </c>
      <c r="H4634" t="s">
        <v>34</v>
      </c>
      <c r="I4634" t="s">
        <v>13999</v>
      </c>
      <c r="M4634" t="s">
        <v>53</v>
      </c>
      <c r="N4634" t="str">
        <f>IF(AND(PESQUISA!$B$3&lt;&gt;"",OR(PESQUISA!$B$4="TODAS",B4634=PESQUISA!$B$4),ISNUMBER(SEARCH(PESQUISA!$B$3,D4634))),ROW()-1,"")</f>
        <v/>
      </c>
    </row>
    <row r="4635" spans="1:14" x14ac:dyDescent="0.3">
      <c r="A4635" t="s">
        <v>14018</v>
      </c>
      <c r="B4635" t="s">
        <v>29</v>
      </c>
      <c r="C4635" t="s">
        <v>14019</v>
      </c>
      <c r="D4635" t="s">
        <v>14020</v>
      </c>
      <c r="E4635" t="s">
        <v>40</v>
      </c>
      <c r="G4635" t="s">
        <v>33</v>
      </c>
      <c r="H4635" t="s">
        <v>34</v>
      </c>
      <c r="I4635" t="s">
        <v>13999</v>
      </c>
      <c r="M4635" t="s">
        <v>53</v>
      </c>
      <c r="N4635" t="str">
        <f>IF(AND(PESQUISA!$B$3&lt;&gt;"",OR(PESQUISA!$B$4="TODAS",B4635=PESQUISA!$B$4),ISNUMBER(SEARCH(PESQUISA!$B$3,D4635))),ROW()-1,"")</f>
        <v/>
      </c>
    </row>
    <row r="4636" spans="1:14" x14ac:dyDescent="0.3">
      <c r="A4636" t="s">
        <v>14021</v>
      </c>
      <c r="B4636" t="s">
        <v>29</v>
      </c>
      <c r="C4636" t="s">
        <v>14022</v>
      </c>
      <c r="D4636" t="s">
        <v>14023</v>
      </c>
      <c r="E4636" t="s">
        <v>40</v>
      </c>
      <c r="G4636" t="s">
        <v>33</v>
      </c>
      <c r="H4636" t="s">
        <v>34</v>
      </c>
      <c r="I4636" t="s">
        <v>13999</v>
      </c>
      <c r="M4636" t="s">
        <v>53</v>
      </c>
      <c r="N4636" t="str">
        <f>IF(AND(PESQUISA!$B$3&lt;&gt;"",OR(PESQUISA!$B$4="TODAS",B4636=PESQUISA!$B$4),ISNUMBER(SEARCH(PESQUISA!$B$3,D4636))),ROW()-1,"")</f>
        <v/>
      </c>
    </row>
    <row r="4637" spans="1:14" x14ac:dyDescent="0.3">
      <c r="A4637" t="s">
        <v>14024</v>
      </c>
      <c r="B4637" t="s">
        <v>29</v>
      </c>
      <c r="C4637" t="s">
        <v>14025</v>
      </c>
      <c r="D4637" t="s">
        <v>14026</v>
      </c>
      <c r="E4637" t="s">
        <v>60</v>
      </c>
      <c r="G4637" t="s">
        <v>33</v>
      </c>
      <c r="H4637" t="s">
        <v>34</v>
      </c>
      <c r="I4637" t="s">
        <v>13999</v>
      </c>
      <c r="M4637" t="s">
        <v>53</v>
      </c>
      <c r="N4637" t="str">
        <f>IF(AND(PESQUISA!$B$3&lt;&gt;"",OR(PESQUISA!$B$4="TODAS",B4637=PESQUISA!$B$4),ISNUMBER(SEARCH(PESQUISA!$B$3,D4637))),ROW()-1,"")</f>
        <v/>
      </c>
    </row>
    <row r="4638" spans="1:14" x14ac:dyDescent="0.3">
      <c r="A4638" t="s">
        <v>14027</v>
      </c>
      <c r="B4638" t="s">
        <v>29</v>
      </c>
      <c r="C4638" t="s">
        <v>14028</v>
      </c>
      <c r="D4638" t="s">
        <v>14029</v>
      </c>
      <c r="E4638" t="s">
        <v>40</v>
      </c>
      <c r="F4638" s="7">
        <v>78.62</v>
      </c>
      <c r="G4638" t="s">
        <v>33</v>
      </c>
      <c r="H4638" t="s">
        <v>34</v>
      </c>
      <c r="I4638" t="s">
        <v>13999</v>
      </c>
      <c r="L4638" s="8">
        <v>0</v>
      </c>
      <c r="M4638" t="s">
        <v>36</v>
      </c>
      <c r="N4638" t="str">
        <f>IF(AND(PESQUISA!$B$3&lt;&gt;"",OR(PESQUISA!$B$4="TODAS",B4638=PESQUISA!$B$4),ISNUMBER(SEARCH(PESQUISA!$B$3,D4638))),ROW()-1,"")</f>
        <v/>
      </c>
    </row>
    <row r="4639" spans="1:14" x14ac:dyDescent="0.3">
      <c r="A4639" t="s">
        <v>14030</v>
      </c>
      <c r="B4639" t="s">
        <v>29</v>
      </c>
      <c r="C4639" t="s">
        <v>14031</v>
      </c>
      <c r="D4639" t="s">
        <v>14032</v>
      </c>
      <c r="E4639" t="s">
        <v>40</v>
      </c>
      <c r="F4639" s="7">
        <v>100.7</v>
      </c>
      <c r="G4639" t="s">
        <v>33</v>
      </c>
      <c r="H4639" t="s">
        <v>34</v>
      </c>
      <c r="I4639" t="s">
        <v>13999</v>
      </c>
      <c r="L4639" s="8">
        <v>0</v>
      </c>
      <c r="M4639" t="s">
        <v>36</v>
      </c>
      <c r="N4639" t="str">
        <f>IF(AND(PESQUISA!$B$3&lt;&gt;"",OR(PESQUISA!$B$4="TODAS",B4639=PESQUISA!$B$4),ISNUMBER(SEARCH(PESQUISA!$B$3,D4639))),ROW()-1,"")</f>
        <v/>
      </c>
    </row>
    <row r="4640" spans="1:14" x14ac:dyDescent="0.3">
      <c r="A4640" t="s">
        <v>14033</v>
      </c>
      <c r="B4640" t="s">
        <v>29</v>
      </c>
      <c r="C4640" t="s">
        <v>14034</v>
      </c>
      <c r="D4640" t="s">
        <v>14035</v>
      </c>
      <c r="E4640" t="s">
        <v>40</v>
      </c>
      <c r="F4640" s="7">
        <v>18.02</v>
      </c>
      <c r="G4640" t="s">
        <v>33</v>
      </c>
      <c r="H4640" t="s">
        <v>34</v>
      </c>
      <c r="I4640" t="s">
        <v>13999</v>
      </c>
      <c r="L4640" s="8">
        <v>0</v>
      </c>
      <c r="M4640" t="s">
        <v>36</v>
      </c>
      <c r="N4640" t="str">
        <f>IF(AND(PESQUISA!$B$3&lt;&gt;"",OR(PESQUISA!$B$4="TODAS",B4640=PESQUISA!$B$4),ISNUMBER(SEARCH(PESQUISA!$B$3,D4640))),ROW()-1,"")</f>
        <v/>
      </c>
    </row>
    <row r="4641" spans="1:14" x14ac:dyDescent="0.3">
      <c r="A4641" t="s">
        <v>14036</v>
      </c>
      <c r="B4641" t="s">
        <v>29</v>
      </c>
      <c r="C4641" t="s">
        <v>14037</v>
      </c>
      <c r="D4641" t="s">
        <v>14038</v>
      </c>
      <c r="E4641" t="s">
        <v>40</v>
      </c>
      <c r="G4641" t="s">
        <v>33</v>
      </c>
      <c r="H4641" t="s">
        <v>34</v>
      </c>
      <c r="I4641" t="s">
        <v>13999</v>
      </c>
      <c r="M4641" t="s">
        <v>53</v>
      </c>
      <c r="N4641" t="str">
        <f>IF(AND(PESQUISA!$B$3&lt;&gt;"",OR(PESQUISA!$B$4="TODAS",B4641=PESQUISA!$B$4),ISNUMBER(SEARCH(PESQUISA!$B$3,D4641))),ROW()-1,"")</f>
        <v/>
      </c>
    </row>
    <row r="4642" spans="1:14" x14ac:dyDescent="0.3">
      <c r="A4642" t="s">
        <v>14039</v>
      </c>
      <c r="B4642" t="s">
        <v>29</v>
      </c>
      <c r="C4642" t="s">
        <v>14040</v>
      </c>
      <c r="D4642" t="s">
        <v>14041</v>
      </c>
      <c r="E4642" t="s">
        <v>40</v>
      </c>
      <c r="G4642" t="s">
        <v>33</v>
      </c>
      <c r="H4642" t="s">
        <v>34</v>
      </c>
      <c r="I4642" t="s">
        <v>13999</v>
      </c>
      <c r="M4642" t="s">
        <v>53</v>
      </c>
      <c r="N4642" t="str">
        <f>IF(AND(PESQUISA!$B$3&lt;&gt;"",OR(PESQUISA!$B$4="TODAS",B4642=PESQUISA!$B$4),ISNUMBER(SEARCH(PESQUISA!$B$3,D4642))),ROW()-1,"")</f>
        <v/>
      </c>
    </row>
    <row r="4643" spans="1:14" x14ac:dyDescent="0.3">
      <c r="A4643" t="s">
        <v>14042</v>
      </c>
      <c r="B4643" t="s">
        <v>29</v>
      </c>
      <c r="C4643" t="s">
        <v>14043</v>
      </c>
      <c r="D4643" t="s">
        <v>14044</v>
      </c>
      <c r="E4643" t="s">
        <v>40</v>
      </c>
      <c r="G4643" t="s">
        <v>33</v>
      </c>
      <c r="H4643" t="s">
        <v>34</v>
      </c>
      <c r="I4643" t="s">
        <v>13999</v>
      </c>
      <c r="M4643" t="s">
        <v>53</v>
      </c>
      <c r="N4643" t="str">
        <f>IF(AND(PESQUISA!$B$3&lt;&gt;"",OR(PESQUISA!$B$4="TODAS",B4643=PESQUISA!$B$4),ISNUMBER(SEARCH(PESQUISA!$B$3,D4643))),ROW()-1,"")</f>
        <v/>
      </c>
    </row>
    <row r="4644" spans="1:14" x14ac:dyDescent="0.3">
      <c r="A4644" t="s">
        <v>14045</v>
      </c>
      <c r="B4644" t="s">
        <v>29</v>
      </c>
      <c r="C4644" t="s">
        <v>14046</v>
      </c>
      <c r="D4644" t="s">
        <v>14047</v>
      </c>
      <c r="E4644" t="s">
        <v>40</v>
      </c>
      <c r="G4644" t="s">
        <v>33</v>
      </c>
      <c r="H4644" t="s">
        <v>34</v>
      </c>
      <c r="I4644" t="s">
        <v>13999</v>
      </c>
      <c r="M4644" t="s">
        <v>53</v>
      </c>
      <c r="N4644" t="str">
        <f>IF(AND(PESQUISA!$B$3&lt;&gt;"",OR(PESQUISA!$B$4="TODAS",B4644=PESQUISA!$B$4),ISNUMBER(SEARCH(PESQUISA!$B$3,D4644))),ROW()-1,"")</f>
        <v/>
      </c>
    </row>
    <row r="4645" spans="1:14" x14ac:dyDescent="0.3">
      <c r="A4645" t="s">
        <v>14048</v>
      </c>
      <c r="B4645" t="s">
        <v>29</v>
      </c>
      <c r="C4645" t="s">
        <v>14049</v>
      </c>
      <c r="D4645" t="s">
        <v>14050</v>
      </c>
      <c r="E4645" t="s">
        <v>40</v>
      </c>
      <c r="G4645" t="s">
        <v>33</v>
      </c>
      <c r="H4645" t="s">
        <v>34</v>
      </c>
      <c r="I4645" t="s">
        <v>13999</v>
      </c>
      <c r="M4645" t="s">
        <v>53</v>
      </c>
      <c r="N4645" t="str">
        <f>IF(AND(PESQUISA!$B$3&lt;&gt;"",OR(PESQUISA!$B$4="TODAS",B4645=PESQUISA!$B$4),ISNUMBER(SEARCH(PESQUISA!$B$3,D4645))),ROW()-1,"")</f>
        <v/>
      </c>
    </row>
    <row r="4646" spans="1:14" x14ac:dyDescent="0.3">
      <c r="A4646" t="s">
        <v>14051</v>
      </c>
      <c r="B4646" t="s">
        <v>29</v>
      </c>
      <c r="C4646" t="s">
        <v>14052</v>
      </c>
      <c r="D4646" t="s">
        <v>14053</v>
      </c>
      <c r="E4646" t="s">
        <v>40</v>
      </c>
      <c r="G4646" t="s">
        <v>33</v>
      </c>
      <c r="H4646" t="s">
        <v>34</v>
      </c>
      <c r="I4646" t="s">
        <v>13999</v>
      </c>
      <c r="M4646" t="s">
        <v>53</v>
      </c>
      <c r="N4646" t="str">
        <f>IF(AND(PESQUISA!$B$3&lt;&gt;"",OR(PESQUISA!$B$4="TODAS",B4646=PESQUISA!$B$4),ISNUMBER(SEARCH(PESQUISA!$B$3,D4646))),ROW()-1,"")</f>
        <v/>
      </c>
    </row>
    <row r="4647" spans="1:14" x14ac:dyDescent="0.3">
      <c r="A4647" t="s">
        <v>14054</v>
      </c>
      <c r="B4647" t="s">
        <v>29</v>
      </c>
      <c r="C4647" t="s">
        <v>14055</v>
      </c>
      <c r="D4647" t="s">
        <v>14056</v>
      </c>
      <c r="E4647" t="s">
        <v>40</v>
      </c>
      <c r="G4647" t="s">
        <v>33</v>
      </c>
      <c r="H4647" t="s">
        <v>34</v>
      </c>
      <c r="I4647" t="s">
        <v>13999</v>
      </c>
      <c r="M4647" t="s">
        <v>53</v>
      </c>
      <c r="N4647" t="str">
        <f>IF(AND(PESQUISA!$B$3&lt;&gt;"",OR(PESQUISA!$B$4="TODAS",B4647=PESQUISA!$B$4),ISNUMBER(SEARCH(PESQUISA!$B$3,D4647))),ROW()-1,"")</f>
        <v/>
      </c>
    </row>
    <row r="4648" spans="1:14" x14ac:dyDescent="0.3">
      <c r="A4648" t="s">
        <v>14057</v>
      </c>
      <c r="B4648" t="s">
        <v>29</v>
      </c>
      <c r="C4648" t="s">
        <v>14058</v>
      </c>
      <c r="D4648" t="s">
        <v>14059</v>
      </c>
      <c r="E4648" t="s">
        <v>40</v>
      </c>
      <c r="G4648" t="s">
        <v>33</v>
      </c>
      <c r="H4648" t="s">
        <v>34</v>
      </c>
      <c r="I4648" t="s">
        <v>13999</v>
      </c>
      <c r="M4648" t="s">
        <v>53</v>
      </c>
      <c r="N4648" t="str">
        <f>IF(AND(PESQUISA!$B$3&lt;&gt;"",OR(PESQUISA!$B$4="TODAS",B4648=PESQUISA!$B$4),ISNUMBER(SEARCH(PESQUISA!$B$3,D4648))),ROW()-1,"")</f>
        <v/>
      </c>
    </row>
    <row r="4649" spans="1:14" x14ac:dyDescent="0.3">
      <c r="A4649" t="s">
        <v>14060</v>
      </c>
      <c r="B4649" t="s">
        <v>29</v>
      </c>
      <c r="C4649" t="s">
        <v>14061</v>
      </c>
      <c r="D4649" t="s">
        <v>14062</v>
      </c>
      <c r="E4649" t="s">
        <v>40</v>
      </c>
      <c r="G4649" t="s">
        <v>33</v>
      </c>
      <c r="H4649" t="s">
        <v>34</v>
      </c>
      <c r="I4649" t="s">
        <v>13999</v>
      </c>
      <c r="M4649" t="s">
        <v>53</v>
      </c>
      <c r="N4649" t="str">
        <f>IF(AND(PESQUISA!$B$3&lt;&gt;"",OR(PESQUISA!$B$4="TODAS",B4649=PESQUISA!$B$4),ISNUMBER(SEARCH(PESQUISA!$B$3,D4649))),ROW()-1,"")</f>
        <v/>
      </c>
    </row>
    <row r="4650" spans="1:14" x14ac:dyDescent="0.3">
      <c r="A4650" t="s">
        <v>14063</v>
      </c>
      <c r="B4650" t="s">
        <v>29</v>
      </c>
      <c r="C4650" t="s">
        <v>14064</v>
      </c>
      <c r="D4650" t="s">
        <v>14065</v>
      </c>
      <c r="E4650" t="s">
        <v>40</v>
      </c>
      <c r="G4650" t="s">
        <v>33</v>
      </c>
      <c r="H4650" t="s">
        <v>34</v>
      </c>
      <c r="I4650" t="s">
        <v>13999</v>
      </c>
      <c r="M4650" t="s">
        <v>53</v>
      </c>
      <c r="N4650" t="str">
        <f>IF(AND(PESQUISA!$B$3&lt;&gt;"",OR(PESQUISA!$B$4="TODAS",B4650=PESQUISA!$B$4),ISNUMBER(SEARCH(PESQUISA!$B$3,D4650))),ROW()-1,"")</f>
        <v/>
      </c>
    </row>
    <row r="4651" spans="1:14" x14ac:dyDescent="0.3">
      <c r="A4651" t="s">
        <v>14066</v>
      </c>
      <c r="B4651" t="s">
        <v>29</v>
      </c>
      <c r="C4651" t="s">
        <v>14067</v>
      </c>
      <c r="D4651" t="s">
        <v>14068</v>
      </c>
      <c r="E4651" t="s">
        <v>40</v>
      </c>
      <c r="G4651" t="s">
        <v>33</v>
      </c>
      <c r="H4651" t="s">
        <v>34</v>
      </c>
      <c r="I4651" t="s">
        <v>13999</v>
      </c>
      <c r="M4651" t="s">
        <v>53</v>
      </c>
      <c r="N4651" t="str">
        <f>IF(AND(PESQUISA!$B$3&lt;&gt;"",OR(PESQUISA!$B$4="TODAS",B4651=PESQUISA!$B$4),ISNUMBER(SEARCH(PESQUISA!$B$3,D4651))),ROW()-1,"")</f>
        <v/>
      </c>
    </row>
    <row r="4652" spans="1:14" x14ac:dyDescent="0.3">
      <c r="A4652" t="s">
        <v>14069</v>
      </c>
      <c r="B4652" t="s">
        <v>29</v>
      </c>
      <c r="C4652" t="s">
        <v>14070</v>
      </c>
      <c r="D4652" t="s">
        <v>14071</v>
      </c>
      <c r="E4652" t="s">
        <v>40</v>
      </c>
      <c r="G4652" t="s">
        <v>33</v>
      </c>
      <c r="H4652" t="s">
        <v>34</v>
      </c>
      <c r="I4652" t="s">
        <v>13999</v>
      </c>
      <c r="M4652" t="s">
        <v>53</v>
      </c>
      <c r="N4652" t="str">
        <f>IF(AND(PESQUISA!$B$3&lt;&gt;"",OR(PESQUISA!$B$4="TODAS",B4652=PESQUISA!$B$4),ISNUMBER(SEARCH(PESQUISA!$B$3,D4652))),ROW()-1,"")</f>
        <v/>
      </c>
    </row>
    <row r="4653" spans="1:14" x14ac:dyDescent="0.3">
      <c r="A4653" t="s">
        <v>14072</v>
      </c>
      <c r="B4653" t="s">
        <v>29</v>
      </c>
      <c r="C4653" t="s">
        <v>14073</v>
      </c>
      <c r="D4653" t="s">
        <v>14074</v>
      </c>
      <c r="E4653" t="s">
        <v>40</v>
      </c>
      <c r="G4653" t="s">
        <v>33</v>
      </c>
      <c r="H4653" t="s">
        <v>34</v>
      </c>
      <c r="I4653" t="s">
        <v>13999</v>
      </c>
      <c r="M4653" t="s">
        <v>53</v>
      </c>
      <c r="N4653" t="str">
        <f>IF(AND(PESQUISA!$B$3&lt;&gt;"",OR(PESQUISA!$B$4="TODAS",B4653=PESQUISA!$B$4),ISNUMBER(SEARCH(PESQUISA!$B$3,D4653))),ROW()-1,"")</f>
        <v/>
      </c>
    </row>
    <row r="4654" spans="1:14" x14ac:dyDescent="0.3">
      <c r="A4654" t="s">
        <v>14075</v>
      </c>
      <c r="B4654" t="s">
        <v>29</v>
      </c>
      <c r="C4654" t="s">
        <v>14076</v>
      </c>
      <c r="D4654" t="s">
        <v>14077</v>
      </c>
      <c r="E4654" t="s">
        <v>40</v>
      </c>
      <c r="G4654" t="s">
        <v>33</v>
      </c>
      <c r="H4654" t="s">
        <v>34</v>
      </c>
      <c r="I4654" t="s">
        <v>13999</v>
      </c>
      <c r="M4654" t="s">
        <v>53</v>
      </c>
      <c r="N4654" t="str">
        <f>IF(AND(PESQUISA!$B$3&lt;&gt;"",OR(PESQUISA!$B$4="TODAS",B4654=PESQUISA!$B$4),ISNUMBER(SEARCH(PESQUISA!$B$3,D4654))),ROW()-1,"")</f>
        <v/>
      </c>
    </row>
    <row r="4655" spans="1:14" x14ac:dyDescent="0.3">
      <c r="A4655" t="s">
        <v>14078</v>
      </c>
      <c r="B4655" t="s">
        <v>29</v>
      </c>
      <c r="C4655" t="s">
        <v>14079</v>
      </c>
      <c r="D4655" t="s">
        <v>14080</v>
      </c>
      <c r="E4655" t="s">
        <v>40</v>
      </c>
      <c r="F4655" s="7">
        <v>29.89</v>
      </c>
      <c r="G4655" t="s">
        <v>33</v>
      </c>
      <c r="H4655" t="s">
        <v>34</v>
      </c>
      <c r="I4655" t="s">
        <v>13999</v>
      </c>
      <c r="L4655" s="8">
        <v>0</v>
      </c>
      <c r="M4655" t="s">
        <v>36</v>
      </c>
      <c r="N4655" t="str">
        <f>IF(AND(PESQUISA!$B$3&lt;&gt;"",OR(PESQUISA!$B$4="TODAS",B4655=PESQUISA!$B$4),ISNUMBER(SEARCH(PESQUISA!$B$3,D4655))),ROW()-1,"")</f>
        <v/>
      </c>
    </row>
    <row r="4656" spans="1:14" x14ac:dyDescent="0.3">
      <c r="A4656" t="s">
        <v>14081</v>
      </c>
      <c r="B4656" t="s">
        <v>29</v>
      </c>
      <c r="C4656" t="s">
        <v>14082</v>
      </c>
      <c r="D4656" t="s">
        <v>14083</v>
      </c>
      <c r="E4656" t="s">
        <v>40</v>
      </c>
      <c r="G4656" t="s">
        <v>33</v>
      </c>
      <c r="H4656" t="s">
        <v>34</v>
      </c>
      <c r="I4656" t="s">
        <v>13999</v>
      </c>
      <c r="M4656" t="s">
        <v>53</v>
      </c>
      <c r="N4656" t="str">
        <f>IF(AND(PESQUISA!$B$3&lt;&gt;"",OR(PESQUISA!$B$4="TODAS",B4656=PESQUISA!$B$4),ISNUMBER(SEARCH(PESQUISA!$B$3,D4656))),ROW()-1,"")</f>
        <v/>
      </c>
    </row>
    <row r="4657" spans="1:14" x14ac:dyDescent="0.3">
      <c r="A4657" t="s">
        <v>14084</v>
      </c>
      <c r="B4657" t="s">
        <v>29</v>
      </c>
      <c r="C4657" t="s">
        <v>14085</v>
      </c>
      <c r="D4657" t="s">
        <v>14086</v>
      </c>
      <c r="E4657" t="s">
        <v>40</v>
      </c>
      <c r="G4657" t="s">
        <v>33</v>
      </c>
      <c r="H4657" t="s">
        <v>34</v>
      </c>
      <c r="I4657" t="s">
        <v>13999</v>
      </c>
      <c r="M4657" t="s">
        <v>53</v>
      </c>
      <c r="N4657" t="str">
        <f>IF(AND(PESQUISA!$B$3&lt;&gt;"",OR(PESQUISA!$B$4="TODAS",B4657=PESQUISA!$B$4),ISNUMBER(SEARCH(PESQUISA!$B$3,D4657))),ROW()-1,"")</f>
        <v/>
      </c>
    </row>
    <row r="4658" spans="1:14" x14ac:dyDescent="0.3">
      <c r="A4658" t="s">
        <v>14087</v>
      </c>
      <c r="B4658" t="s">
        <v>29</v>
      </c>
      <c r="C4658" t="s">
        <v>14088</v>
      </c>
      <c r="D4658" t="s">
        <v>14089</v>
      </c>
      <c r="E4658" t="s">
        <v>40</v>
      </c>
      <c r="G4658" t="s">
        <v>33</v>
      </c>
      <c r="H4658" t="s">
        <v>34</v>
      </c>
      <c r="I4658" t="s">
        <v>13999</v>
      </c>
      <c r="M4658" t="s">
        <v>53</v>
      </c>
      <c r="N4658" t="str">
        <f>IF(AND(PESQUISA!$B$3&lt;&gt;"",OR(PESQUISA!$B$4="TODAS",B4658=PESQUISA!$B$4),ISNUMBER(SEARCH(PESQUISA!$B$3,D4658))),ROW()-1,"")</f>
        <v/>
      </c>
    </row>
    <row r="4659" spans="1:14" x14ac:dyDescent="0.3">
      <c r="A4659" t="s">
        <v>14090</v>
      </c>
      <c r="B4659" t="s">
        <v>29</v>
      </c>
      <c r="C4659" t="s">
        <v>14091</v>
      </c>
      <c r="D4659" t="s">
        <v>14092</v>
      </c>
      <c r="E4659" t="s">
        <v>40</v>
      </c>
      <c r="G4659" t="s">
        <v>33</v>
      </c>
      <c r="H4659" t="s">
        <v>34</v>
      </c>
      <c r="I4659" t="s">
        <v>13999</v>
      </c>
      <c r="M4659" t="s">
        <v>53</v>
      </c>
      <c r="N4659" t="str">
        <f>IF(AND(PESQUISA!$B$3&lt;&gt;"",OR(PESQUISA!$B$4="TODAS",B4659=PESQUISA!$B$4),ISNUMBER(SEARCH(PESQUISA!$B$3,D4659))),ROW()-1,"")</f>
        <v/>
      </c>
    </row>
    <row r="4660" spans="1:14" x14ac:dyDescent="0.3">
      <c r="A4660" t="s">
        <v>14093</v>
      </c>
      <c r="B4660" t="s">
        <v>29</v>
      </c>
      <c r="C4660" t="s">
        <v>14094</v>
      </c>
      <c r="D4660" t="s">
        <v>14095</v>
      </c>
      <c r="E4660" t="s">
        <v>40</v>
      </c>
      <c r="G4660" t="s">
        <v>33</v>
      </c>
      <c r="H4660" t="s">
        <v>34</v>
      </c>
      <c r="I4660" t="s">
        <v>13999</v>
      </c>
      <c r="M4660" t="s">
        <v>53</v>
      </c>
      <c r="N4660" t="str">
        <f>IF(AND(PESQUISA!$B$3&lt;&gt;"",OR(PESQUISA!$B$4="TODAS",B4660=PESQUISA!$B$4),ISNUMBER(SEARCH(PESQUISA!$B$3,D4660))),ROW()-1,"")</f>
        <v/>
      </c>
    </row>
    <row r="4661" spans="1:14" x14ac:dyDescent="0.3">
      <c r="A4661" t="s">
        <v>14096</v>
      </c>
      <c r="B4661" t="s">
        <v>29</v>
      </c>
      <c r="C4661" t="s">
        <v>14097</v>
      </c>
      <c r="D4661" t="s">
        <v>14098</v>
      </c>
      <c r="E4661" t="s">
        <v>40</v>
      </c>
      <c r="G4661" t="s">
        <v>33</v>
      </c>
      <c r="H4661" t="s">
        <v>34</v>
      </c>
      <c r="I4661" t="s">
        <v>13999</v>
      </c>
      <c r="M4661" t="s">
        <v>53</v>
      </c>
      <c r="N4661" t="str">
        <f>IF(AND(PESQUISA!$B$3&lt;&gt;"",OR(PESQUISA!$B$4="TODAS",B4661=PESQUISA!$B$4),ISNUMBER(SEARCH(PESQUISA!$B$3,D4661))),ROW()-1,"")</f>
        <v/>
      </c>
    </row>
    <row r="4662" spans="1:14" x14ac:dyDescent="0.3">
      <c r="A4662" t="s">
        <v>14099</v>
      </c>
      <c r="B4662" t="s">
        <v>29</v>
      </c>
      <c r="C4662" t="s">
        <v>14100</v>
      </c>
      <c r="D4662" t="s">
        <v>14101</v>
      </c>
      <c r="E4662" t="s">
        <v>40</v>
      </c>
      <c r="G4662" t="s">
        <v>33</v>
      </c>
      <c r="H4662" t="s">
        <v>34</v>
      </c>
      <c r="I4662" t="s">
        <v>13999</v>
      </c>
      <c r="M4662" t="s">
        <v>53</v>
      </c>
      <c r="N4662" t="str">
        <f>IF(AND(PESQUISA!$B$3&lt;&gt;"",OR(PESQUISA!$B$4="TODAS",B4662=PESQUISA!$B$4),ISNUMBER(SEARCH(PESQUISA!$B$3,D4662))),ROW()-1,"")</f>
        <v/>
      </c>
    </row>
    <row r="4663" spans="1:14" x14ac:dyDescent="0.3">
      <c r="A4663" t="s">
        <v>14102</v>
      </c>
      <c r="B4663" t="s">
        <v>29</v>
      </c>
      <c r="C4663" t="s">
        <v>14103</v>
      </c>
      <c r="D4663" t="s">
        <v>14104</v>
      </c>
      <c r="E4663" t="s">
        <v>40</v>
      </c>
      <c r="G4663" t="s">
        <v>33</v>
      </c>
      <c r="H4663" t="s">
        <v>34</v>
      </c>
      <c r="I4663" t="s">
        <v>13999</v>
      </c>
      <c r="M4663" t="s">
        <v>53</v>
      </c>
      <c r="N4663" t="str">
        <f>IF(AND(PESQUISA!$B$3&lt;&gt;"",OR(PESQUISA!$B$4="TODAS",B4663=PESQUISA!$B$4),ISNUMBER(SEARCH(PESQUISA!$B$3,D4663))),ROW()-1,"")</f>
        <v/>
      </c>
    </row>
    <row r="4664" spans="1:14" x14ac:dyDescent="0.3">
      <c r="A4664" t="s">
        <v>14105</v>
      </c>
      <c r="B4664" t="s">
        <v>29</v>
      </c>
      <c r="C4664" t="s">
        <v>14106</v>
      </c>
      <c r="D4664" t="s">
        <v>14107</v>
      </c>
      <c r="E4664" t="s">
        <v>40</v>
      </c>
      <c r="F4664" s="7">
        <v>13.33</v>
      </c>
      <c r="G4664" t="s">
        <v>33</v>
      </c>
      <c r="H4664" t="s">
        <v>34</v>
      </c>
      <c r="I4664" t="s">
        <v>13999</v>
      </c>
      <c r="L4664" s="8">
        <v>0</v>
      </c>
      <c r="M4664" t="s">
        <v>36</v>
      </c>
      <c r="N4664" t="str">
        <f>IF(AND(PESQUISA!$B$3&lt;&gt;"",OR(PESQUISA!$B$4="TODAS",B4664=PESQUISA!$B$4),ISNUMBER(SEARCH(PESQUISA!$B$3,D4664))),ROW()-1,"")</f>
        <v/>
      </c>
    </row>
    <row r="4665" spans="1:14" x14ac:dyDescent="0.3">
      <c r="A4665" t="s">
        <v>14108</v>
      </c>
      <c r="B4665" t="s">
        <v>29</v>
      </c>
      <c r="C4665" t="s">
        <v>14109</v>
      </c>
      <c r="D4665" t="s">
        <v>14110</v>
      </c>
      <c r="E4665" t="s">
        <v>40</v>
      </c>
      <c r="F4665" s="7">
        <v>12.77</v>
      </c>
      <c r="G4665" t="s">
        <v>33</v>
      </c>
      <c r="H4665" t="s">
        <v>34</v>
      </c>
      <c r="I4665" t="s">
        <v>13999</v>
      </c>
      <c r="L4665" s="8">
        <v>0</v>
      </c>
      <c r="M4665" t="s">
        <v>36</v>
      </c>
      <c r="N4665" t="str">
        <f>IF(AND(PESQUISA!$B$3&lt;&gt;"",OR(PESQUISA!$B$4="TODAS",B4665=PESQUISA!$B$4),ISNUMBER(SEARCH(PESQUISA!$B$3,D4665))),ROW()-1,"")</f>
        <v/>
      </c>
    </row>
    <row r="4666" spans="1:14" x14ac:dyDescent="0.3">
      <c r="A4666" t="s">
        <v>14111</v>
      </c>
      <c r="B4666" t="s">
        <v>29</v>
      </c>
      <c r="C4666" t="s">
        <v>14112</v>
      </c>
      <c r="D4666" t="s">
        <v>14113</v>
      </c>
      <c r="E4666" t="s">
        <v>40</v>
      </c>
      <c r="F4666" s="7">
        <v>15.65</v>
      </c>
      <c r="G4666" t="s">
        <v>33</v>
      </c>
      <c r="H4666" t="s">
        <v>34</v>
      </c>
      <c r="I4666" t="s">
        <v>13999</v>
      </c>
      <c r="L4666" s="8">
        <v>0</v>
      </c>
      <c r="M4666" t="s">
        <v>36</v>
      </c>
      <c r="N4666" t="str">
        <f>IF(AND(PESQUISA!$B$3&lt;&gt;"",OR(PESQUISA!$B$4="TODAS",B4666=PESQUISA!$B$4),ISNUMBER(SEARCH(PESQUISA!$B$3,D4666))),ROW()-1,"")</f>
        <v/>
      </c>
    </row>
    <row r="4667" spans="1:14" x14ac:dyDescent="0.3">
      <c r="A4667" t="s">
        <v>14114</v>
      </c>
      <c r="B4667" t="s">
        <v>29</v>
      </c>
      <c r="C4667" t="s">
        <v>14115</v>
      </c>
      <c r="D4667" t="s">
        <v>14116</v>
      </c>
      <c r="E4667" t="s">
        <v>40</v>
      </c>
      <c r="F4667" s="7">
        <v>29.42</v>
      </c>
      <c r="G4667" t="s">
        <v>33</v>
      </c>
      <c r="H4667" t="s">
        <v>34</v>
      </c>
      <c r="I4667" t="s">
        <v>13999</v>
      </c>
      <c r="L4667" s="8">
        <v>0</v>
      </c>
      <c r="M4667" t="s">
        <v>36</v>
      </c>
      <c r="N4667" t="str">
        <f>IF(AND(PESQUISA!$B$3&lt;&gt;"",OR(PESQUISA!$B$4="TODAS",B4667=PESQUISA!$B$4),ISNUMBER(SEARCH(PESQUISA!$B$3,D4667))),ROW()-1,"")</f>
        <v/>
      </c>
    </row>
    <row r="4668" spans="1:14" x14ac:dyDescent="0.3">
      <c r="A4668" t="s">
        <v>14117</v>
      </c>
      <c r="B4668" t="s">
        <v>29</v>
      </c>
      <c r="C4668" t="s">
        <v>14118</v>
      </c>
      <c r="D4668" t="s">
        <v>14119</v>
      </c>
      <c r="E4668" t="s">
        <v>40</v>
      </c>
      <c r="F4668" s="7">
        <v>26.96</v>
      </c>
      <c r="G4668" t="s">
        <v>33</v>
      </c>
      <c r="H4668" t="s">
        <v>34</v>
      </c>
      <c r="I4668" t="s">
        <v>13999</v>
      </c>
      <c r="L4668" s="8">
        <v>0</v>
      </c>
      <c r="M4668" t="s">
        <v>36</v>
      </c>
      <c r="N4668" t="str">
        <f>IF(AND(PESQUISA!$B$3&lt;&gt;"",OR(PESQUISA!$B$4="TODAS",B4668=PESQUISA!$B$4),ISNUMBER(SEARCH(PESQUISA!$B$3,D4668))),ROW()-1,"")</f>
        <v/>
      </c>
    </row>
    <row r="4669" spans="1:14" x14ac:dyDescent="0.3">
      <c r="A4669" t="s">
        <v>14120</v>
      </c>
      <c r="B4669" t="s">
        <v>29</v>
      </c>
      <c r="C4669" t="s">
        <v>14121</v>
      </c>
      <c r="D4669" t="s">
        <v>14122</v>
      </c>
      <c r="E4669" t="s">
        <v>60</v>
      </c>
      <c r="G4669" t="s">
        <v>33</v>
      </c>
      <c r="H4669" t="s">
        <v>34</v>
      </c>
      <c r="I4669" t="s">
        <v>13999</v>
      </c>
      <c r="M4669" t="s">
        <v>53</v>
      </c>
      <c r="N4669" t="str">
        <f>IF(AND(PESQUISA!$B$3&lt;&gt;"",OR(PESQUISA!$B$4="TODAS",B4669=PESQUISA!$B$4),ISNUMBER(SEARCH(PESQUISA!$B$3,D4669))),ROW()-1,"")</f>
        <v/>
      </c>
    </row>
    <row r="4670" spans="1:14" x14ac:dyDescent="0.3">
      <c r="A4670" t="s">
        <v>14123</v>
      </c>
      <c r="B4670" t="s">
        <v>29</v>
      </c>
      <c r="C4670" t="s">
        <v>14124</v>
      </c>
      <c r="D4670" t="s">
        <v>14125</v>
      </c>
      <c r="E4670" t="s">
        <v>40</v>
      </c>
      <c r="F4670" s="7">
        <v>96.94</v>
      </c>
      <c r="G4670" t="s">
        <v>33</v>
      </c>
      <c r="H4670" t="s">
        <v>34</v>
      </c>
      <c r="I4670" t="s">
        <v>13999</v>
      </c>
      <c r="L4670" s="8">
        <v>0</v>
      </c>
      <c r="M4670" t="s">
        <v>36</v>
      </c>
      <c r="N4670" t="str">
        <f>IF(AND(PESQUISA!$B$3&lt;&gt;"",OR(PESQUISA!$B$4="TODAS",B4670=PESQUISA!$B$4),ISNUMBER(SEARCH(PESQUISA!$B$3,D4670))),ROW()-1,"")</f>
        <v/>
      </c>
    </row>
    <row r="4671" spans="1:14" x14ac:dyDescent="0.3">
      <c r="A4671" t="s">
        <v>14126</v>
      </c>
      <c r="B4671" t="s">
        <v>29</v>
      </c>
      <c r="C4671" t="s">
        <v>14127</v>
      </c>
      <c r="D4671" t="s">
        <v>14128</v>
      </c>
      <c r="E4671" t="s">
        <v>40</v>
      </c>
      <c r="F4671" s="7">
        <v>68.459999999999994</v>
      </c>
      <c r="G4671" t="s">
        <v>33</v>
      </c>
      <c r="H4671" t="s">
        <v>34</v>
      </c>
      <c r="I4671" t="s">
        <v>13999</v>
      </c>
      <c r="L4671" s="8">
        <v>0</v>
      </c>
      <c r="M4671" t="s">
        <v>36</v>
      </c>
      <c r="N4671" t="str">
        <f>IF(AND(PESQUISA!$B$3&lt;&gt;"",OR(PESQUISA!$B$4="TODAS",B4671=PESQUISA!$B$4),ISNUMBER(SEARCH(PESQUISA!$B$3,D4671))),ROW()-1,"")</f>
        <v/>
      </c>
    </row>
    <row r="4672" spans="1:14" x14ac:dyDescent="0.3">
      <c r="A4672" t="s">
        <v>14129</v>
      </c>
      <c r="B4672" t="s">
        <v>29</v>
      </c>
      <c r="C4672" t="s">
        <v>14130</v>
      </c>
      <c r="D4672" t="s">
        <v>14131</v>
      </c>
      <c r="E4672" t="s">
        <v>40</v>
      </c>
      <c r="F4672" s="7">
        <v>69.94</v>
      </c>
      <c r="G4672" t="s">
        <v>33</v>
      </c>
      <c r="H4672" t="s">
        <v>34</v>
      </c>
      <c r="I4672" t="s">
        <v>13999</v>
      </c>
      <c r="L4672" s="8">
        <v>0</v>
      </c>
      <c r="M4672" t="s">
        <v>36</v>
      </c>
      <c r="N4672" t="str">
        <f>IF(AND(PESQUISA!$B$3&lt;&gt;"",OR(PESQUISA!$B$4="TODAS",B4672=PESQUISA!$B$4),ISNUMBER(SEARCH(PESQUISA!$B$3,D4672))),ROW()-1,"")</f>
        <v/>
      </c>
    </row>
    <row r="4673" spans="1:14" x14ac:dyDescent="0.3">
      <c r="A4673" t="s">
        <v>14132</v>
      </c>
      <c r="B4673" t="s">
        <v>29</v>
      </c>
      <c r="C4673" t="s">
        <v>14133</v>
      </c>
      <c r="D4673" t="s">
        <v>14134</v>
      </c>
      <c r="E4673" t="s">
        <v>40</v>
      </c>
      <c r="F4673" s="7">
        <v>65</v>
      </c>
      <c r="G4673" t="s">
        <v>33</v>
      </c>
      <c r="H4673" t="s">
        <v>34</v>
      </c>
      <c r="I4673" t="s">
        <v>13999</v>
      </c>
      <c r="L4673" s="8">
        <v>0</v>
      </c>
      <c r="M4673" t="s">
        <v>36</v>
      </c>
      <c r="N4673" t="str">
        <f>IF(AND(PESQUISA!$B$3&lt;&gt;"",OR(PESQUISA!$B$4="TODAS",B4673=PESQUISA!$B$4),ISNUMBER(SEARCH(PESQUISA!$B$3,D4673))),ROW()-1,"")</f>
        <v/>
      </c>
    </row>
    <row r="4674" spans="1:14" x14ac:dyDescent="0.3">
      <c r="A4674" t="s">
        <v>14135</v>
      </c>
      <c r="B4674" t="s">
        <v>29</v>
      </c>
      <c r="C4674" t="s">
        <v>14136</v>
      </c>
      <c r="D4674" t="s">
        <v>14137</v>
      </c>
      <c r="E4674" t="s">
        <v>32</v>
      </c>
      <c r="G4674" t="s">
        <v>33</v>
      </c>
      <c r="H4674" t="s">
        <v>34</v>
      </c>
      <c r="I4674" t="s">
        <v>14138</v>
      </c>
      <c r="M4674" t="s">
        <v>53</v>
      </c>
      <c r="N4674" t="str">
        <f>IF(AND(PESQUISA!$B$3&lt;&gt;"",OR(PESQUISA!$B$4="TODAS",B4674=PESQUISA!$B$4),ISNUMBER(SEARCH(PESQUISA!$B$3,D4674))),ROW()-1,"")</f>
        <v/>
      </c>
    </row>
    <row r="4675" spans="1:14" x14ac:dyDescent="0.3">
      <c r="A4675" t="s">
        <v>14139</v>
      </c>
      <c r="B4675" t="s">
        <v>29</v>
      </c>
      <c r="C4675" t="s">
        <v>14140</v>
      </c>
      <c r="D4675" t="s">
        <v>14141</v>
      </c>
      <c r="E4675" t="s">
        <v>32</v>
      </c>
      <c r="F4675" s="7">
        <v>58.84</v>
      </c>
      <c r="G4675" t="s">
        <v>33</v>
      </c>
      <c r="H4675" t="s">
        <v>34</v>
      </c>
      <c r="I4675" t="s">
        <v>14138</v>
      </c>
      <c r="L4675" s="8">
        <v>0</v>
      </c>
      <c r="M4675" t="s">
        <v>36</v>
      </c>
      <c r="N4675" t="str">
        <f>IF(AND(PESQUISA!$B$3&lt;&gt;"",OR(PESQUISA!$B$4="TODAS",B4675=PESQUISA!$B$4),ISNUMBER(SEARCH(PESQUISA!$B$3,D4675))),ROW()-1,"")</f>
        <v/>
      </c>
    </row>
    <row r="4676" spans="1:14" x14ac:dyDescent="0.3">
      <c r="A4676" t="s">
        <v>14142</v>
      </c>
      <c r="B4676" t="s">
        <v>29</v>
      </c>
      <c r="C4676" t="s">
        <v>14143</v>
      </c>
      <c r="D4676" t="s">
        <v>14144</v>
      </c>
      <c r="E4676" t="s">
        <v>32</v>
      </c>
      <c r="F4676" s="7">
        <v>34.22</v>
      </c>
      <c r="G4676" t="s">
        <v>33</v>
      </c>
      <c r="H4676" t="s">
        <v>34</v>
      </c>
      <c r="I4676" t="s">
        <v>14138</v>
      </c>
      <c r="L4676" s="8">
        <v>0</v>
      </c>
      <c r="M4676" t="s">
        <v>36</v>
      </c>
      <c r="N4676" t="str">
        <f>IF(AND(PESQUISA!$B$3&lt;&gt;"",OR(PESQUISA!$B$4="TODAS",B4676=PESQUISA!$B$4),ISNUMBER(SEARCH(PESQUISA!$B$3,D4676))),ROW()-1,"")</f>
        <v/>
      </c>
    </row>
    <row r="4677" spans="1:14" x14ac:dyDescent="0.3">
      <c r="A4677" t="s">
        <v>14145</v>
      </c>
      <c r="B4677" t="s">
        <v>29</v>
      </c>
      <c r="C4677" t="s">
        <v>14146</v>
      </c>
      <c r="D4677" t="s">
        <v>14147</v>
      </c>
      <c r="E4677" t="s">
        <v>32</v>
      </c>
      <c r="F4677" s="7">
        <v>60.67</v>
      </c>
      <c r="G4677" t="s">
        <v>33</v>
      </c>
      <c r="H4677" t="s">
        <v>34</v>
      </c>
      <c r="I4677" t="s">
        <v>14138</v>
      </c>
      <c r="L4677" s="8">
        <v>0</v>
      </c>
      <c r="M4677" t="s">
        <v>36</v>
      </c>
      <c r="N4677" t="str">
        <f>IF(AND(PESQUISA!$B$3&lt;&gt;"",OR(PESQUISA!$B$4="TODAS",B4677=PESQUISA!$B$4),ISNUMBER(SEARCH(PESQUISA!$B$3,D4677))),ROW()-1,"")</f>
        <v/>
      </c>
    </row>
    <row r="4678" spans="1:14" x14ac:dyDescent="0.3">
      <c r="A4678" t="s">
        <v>14148</v>
      </c>
      <c r="B4678" t="s">
        <v>29</v>
      </c>
      <c r="C4678" t="s">
        <v>14149</v>
      </c>
      <c r="D4678" t="s">
        <v>14150</v>
      </c>
      <c r="E4678" t="s">
        <v>32</v>
      </c>
      <c r="F4678" s="7">
        <v>37.56</v>
      </c>
      <c r="G4678" t="s">
        <v>33</v>
      </c>
      <c r="H4678" t="s">
        <v>34</v>
      </c>
      <c r="I4678" t="s">
        <v>14138</v>
      </c>
      <c r="L4678" s="8">
        <v>0</v>
      </c>
      <c r="M4678" t="s">
        <v>36</v>
      </c>
      <c r="N4678" t="str">
        <f>IF(AND(PESQUISA!$B$3&lt;&gt;"",OR(PESQUISA!$B$4="TODAS",B4678=PESQUISA!$B$4),ISNUMBER(SEARCH(PESQUISA!$B$3,D4678))),ROW()-1,"")</f>
        <v/>
      </c>
    </row>
    <row r="4679" spans="1:14" x14ac:dyDescent="0.3">
      <c r="A4679" t="s">
        <v>14151</v>
      </c>
      <c r="B4679" t="s">
        <v>29</v>
      </c>
      <c r="C4679" t="s">
        <v>14152</v>
      </c>
      <c r="D4679" t="s">
        <v>14153</v>
      </c>
      <c r="E4679" t="s">
        <v>32</v>
      </c>
      <c r="G4679" t="s">
        <v>33</v>
      </c>
      <c r="H4679" t="s">
        <v>34</v>
      </c>
      <c r="I4679" t="s">
        <v>14138</v>
      </c>
      <c r="M4679" t="s">
        <v>53</v>
      </c>
      <c r="N4679" t="str">
        <f>IF(AND(PESQUISA!$B$3&lt;&gt;"",OR(PESQUISA!$B$4="TODAS",B4679=PESQUISA!$B$4),ISNUMBER(SEARCH(PESQUISA!$B$3,D4679))),ROW()-1,"")</f>
        <v/>
      </c>
    </row>
    <row r="4680" spans="1:14" x14ac:dyDescent="0.3">
      <c r="A4680" t="s">
        <v>14154</v>
      </c>
      <c r="B4680" t="s">
        <v>29</v>
      </c>
      <c r="C4680" t="s">
        <v>14155</v>
      </c>
      <c r="D4680" t="s">
        <v>14156</v>
      </c>
      <c r="E4680" t="s">
        <v>32</v>
      </c>
      <c r="F4680" s="7">
        <v>186.75</v>
      </c>
      <c r="G4680" t="s">
        <v>33</v>
      </c>
      <c r="H4680" t="s">
        <v>34</v>
      </c>
      <c r="I4680" t="s">
        <v>14138</v>
      </c>
      <c r="L4680" s="8">
        <v>0</v>
      </c>
      <c r="M4680" t="s">
        <v>36</v>
      </c>
      <c r="N4680" t="str">
        <f>IF(AND(PESQUISA!$B$3&lt;&gt;"",OR(PESQUISA!$B$4="TODAS",B4680=PESQUISA!$B$4),ISNUMBER(SEARCH(PESQUISA!$B$3,D4680))),ROW()-1,"")</f>
        <v/>
      </c>
    </row>
    <row r="4681" spans="1:14" x14ac:dyDescent="0.3">
      <c r="A4681" t="s">
        <v>14157</v>
      </c>
      <c r="B4681" t="s">
        <v>29</v>
      </c>
      <c r="C4681" t="s">
        <v>14158</v>
      </c>
      <c r="D4681" t="s">
        <v>14159</v>
      </c>
      <c r="E4681" t="s">
        <v>32</v>
      </c>
      <c r="F4681" s="7">
        <v>112.39</v>
      </c>
      <c r="G4681" t="s">
        <v>33</v>
      </c>
      <c r="H4681" t="s">
        <v>34</v>
      </c>
      <c r="I4681" t="s">
        <v>14138</v>
      </c>
      <c r="L4681" s="8">
        <v>0</v>
      </c>
      <c r="M4681" t="s">
        <v>36</v>
      </c>
      <c r="N4681" t="str">
        <f>IF(AND(PESQUISA!$B$3&lt;&gt;"",OR(PESQUISA!$B$4="TODAS",B4681=PESQUISA!$B$4),ISNUMBER(SEARCH(PESQUISA!$B$3,D4681))),ROW()-1,"")</f>
        <v/>
      </c>
    </row>
    <row r="4682" spans="1:14" x14ac:dyDescent="0.3">
      <c r="A4682" t="s">
        <v>14160</v>
      </c>
      <c r="B4682" t="s">
        <v>29</v>
      </c>
      <c r="C4682" t="s">
        <v>14161</v>
      </c>
      <c r="D4682" t="s">
        <v>14162</v>
      </c>
      <c r="E4682" t="s">
        <v>32</v>
      </c>
      <c r="G4682" t="s">
        <v>33</v>
      </c>
      <c r="H4682" t="s">
        <v>34</v>
      </c>
      <c r="I4682" t="s">
        <v>14138</v>
      </c>
      <c r="M4682" t="s">
        <v>53</v>
      </c>
      <c r="N4682" t="str">
        <f>IF(AND(PESQUISA!$B$3&lt;&gt;"",OR(PESQUISA!$B$4="TODAS",B4682=PESQUISA!$B$4),ISNUMBER(SEARCH(PESQUISA!$B$3,D4682))),ROW()-1,"")</f>
        <v/>
      </c>
    </row>
    <row r="4683" spans="1:14" x14ac:dyDescent="0.3">
      <c r="A4683" t="s">
        <v>14163</v>
      </c>
      <c r="B4683" t="s">
        <v>29</v>
      </c>
      <c r="C4683" t="s">
        <v>14164</v>
      </c>
      <c r="D4683" t="s">
        <v>14165</v>
      </c>
      <c r="E4683" t="s">
        <v>32</v>
      </c>
      <c r="F4683" s="7">
        <v>167.46</v>
      </c>
      <c r="G4683" t="s">
        <v>33</v>
      </c>
      <c r="H4683" t="s">
        <v>34</v>
      </c>
      <c r="I4683" t="s">
        <v>14138</v>
      </c>
      <c r="L4683" s="8">
        <v>0</v>
      </c>
      <c r="M4683" t="s">
        <v>36</v>
      </c>
      <c r="N4683" t="str">
        <f>IF(AND(PESQUISA!$B$3&lt;&gt;"",OR(PESQUISA!$B$4="TODAS",B4683=PESQUISA!$B$4),ISNUMBER(SEARCH(PESQUISA!$B$3,D4683))),ROW()-1,"")</f>
        <v/>
      </c>
    </row>
    <row r="4684" spans="1:14" x14ac:dyDescent="0.3">
      <c r="A4684" t="s">
        <v>14166</v>
      </c>
      <c r="B4684" t="s">
        <v>29</v>
      </c>
      <c r="C4684" t="s">
        <v>14167</v>
      </c>
      <c r="D4684" t="s">
        <v>14168</v>
      </c>
      <c r="E4684" t="s">
        <v>32</v>
      </c>
      <c r="F4684" s="7">
        <v>48.23</v>
      </c>
      <c r="G4684" t="s">
        <v>33</v>
      </c>
      <c r="H4684" t="s">
        <v>34</v>
      </c>
      <c r="I4684" t="s">
        <v>14138</v>
      </c>
      <c r="L4684" s="8">
        <v>0</v>
      </c>
      <c r="M4684" t="s">
        <v>36</v>
      </c>
      <c r="N4684" t="str">
        <f>IF(AND(PESQUISA!$B$3&lt;&gt;"",OR(PESQUISA!$B$4="TODAS",B4684=PESQUISA!$B$4),ISNUMBER(SEARCH(PESQUISA!$B$3,D4684))),ROW()-1,"")</f>
        <v/>
      </c>
    </row>
    <row r="4685" spans="1:14" x14ac:dyDescent="0.3">
      <c r="A4685" t="s">
        <v>14169</v>
      </c>
      <c r="B4685" t="s">
        <v>29</v>
      </c>
      <c r="C4685" t="s">
        <v>14170</v>
      </c>
      <c r="D4685" t="s">
        <v>14171</v>
      </c>
      <c r="E4685" t="s">
        <v>32</v>
      </c>
      <c r="F4685" s="7">
        <v>65.44</v>
      </c>
      <c r="G4685" t="s">
        <v>33</v>
      </c>
      <c r="H4685" t="s">
        <v>34</v>
      </c>
      <c r="I4685" t="s">
        <v>14138</v>
      </c>
      <c r="L4685" s="8">
        <v>0</v>
      </c>
      <c r="M4685" t="s">
        <v>36</v>
      </c>
      <c r="N4685" t="str">
        <f>IF(AND(PESQUISA!$B$3&lt;&gt;"",OR(PESQUISA!$B$4="TODAS",B4685=PESQUISA!$B$4),ISNUMBER(SEARCH(PESQUISA!$B$3,D4685))),ROW()-1,"")</f>
        <v/>
      </c>
    </row>
    <row r="4686" spans="1:14" x14ac:dyDescent="0.3">
      <c r="A4686" t="s">
        <v>14172</v>
      </c>
      <c r="B4686" t="s">
        <v>29</v>
      </c>
      <c r="C4686" t="s">
        <v>14173</v>
      </c>
      <c r="D4686" t="s">
        <v>14174</v>
      </c>
      <c r="E4686" t="s">
        <v>32</v>
      </c>
      <c r="F4686" s="7">
        <v>84.1</v>
      </c>
      <c r="G4686" t="s">
        <v>33</v>
      </c>
      <c r="H4686" t="s">
        <v>34</v>
      </c>
      <c r="I4686" t="s">
        <v>14138</v>
      </c>
      <c r="L4686" s="8">
        <v>0</v>
      </c>
      <c r="M4686" t="s">
        <v>36</v>
      </c>
      <c r="N4686" t="str">
        <f>IF(AND(PESQUISA!$B$3&lt;&gt;"",OR(PESQUISA!$B$4="TODAS",B4686=PESQUISA!$B$4),ISNUMBER(SEARCH(PESQUISA!$B$3,D4686))),ROW()-1,"")</f>
        <v/>
      </c>
    </row>
    <row r="4687" spans="1:14" x14ac:dyDescent="0.3">
      <c r="A4687" t="s">
        <v>14175</v>
      </c>
      <c r="B4687" t="s">
        <v>29</v>
      </c>
      <c r="C4687" t="s">
        <v>14176</v>
      </c>
      <c r="D4687" t="s">
        <v>14177</v>
      </c>
      <c r="E4687" t="s">
        <v>32</v>
      </c>
      <c r="F4687" s="7">
        <v>103.84</v>
      </c>
      <c r="G4687" t="s">
        <v>33</v>
      </c>
      <c r="H4687" t="s">
        <v>34</v>
      </c>
      <c r="I4687" t="s">
        <v>14138</v>
      </c>
      <c r="L4687" s="8">
        <v>0</v>
      </c>
      <c r="M4687" t="s">
        <v>36</v>
      </c>
      <c r="N4687" t="str">
        <f>IF(AND(PESQUISA!$B$3&lt;&gt;"",OR(PESQUISA!$B$4="TODAS",B4687=PESQUISA!$B$4),ISNUMBER(SEARCH(PESQUISA!$B$3,D4687))),ROW()-1,"")</f>
        <v/>
      </c>
    </row>
    <row r="4688" spans="1:14" x14ac:dyDescent="0.3">
      <c r="A4688" t="s">
        <v>14178</v>
      </c>
      <c r="B4688" t="s">
        <v>29</v>
      </c>
      <c r="C4688" t="s">
        <v>14179</v>
      </c>
      <c r="D4688" t="s">
        <v>14180</v>
      </c>
      <c r="E4688" t="s">
        <v>32</v>
      </c>
      <c r="F4688" s="7">
        <v>53.43</v>
      </c>
      <c r="G4688" t="s">
        <v>33</v>
      </c>
      <c r="H4688" t="s">
        <v>34</v>
      </c>
      <c r="I4688" t="s">
        <v>14138</v>
      </c>
      <c r="L4688" s="8">
        <v>0</v>
      </c>
      <c r="M4688" t="s">
        <v>36</v>
      </c>
      <c r="N4688" t="str">
        <f>IF(AND(PESQUISA!$B$3&lt;&gt;"",OR(PESQUISA!$B$4="TODAS",B4688=PESQUISA!$B$4),ISNUMBER(SEARCH(PESQUISA!$B$3,D4688))),ROW()-1,"")</f>
        <v/>
      </c>
    </row>
    <row r="4689" spans="1:14" x14ac:dyDescent="0.3">
      <c r="A4689" t="s">
        <v>14181</v>
      </c>
      <c r="B4689" t="s">
        <v>29</v>
      </c>
      <c r="C4689" t="s">
        <v>14182</v>
      </c>
      <c r="D4689" t="s">
        <v>14183</v>
      </c>
      <c r="E4689" t="s">
        <v>32</v>
      </c>
      <c r="F4689" s="7">
        <v>65.75</v>
      </c>
      <c r="G4689" t="s">
        <v>33</v>
      </c>
      <c r="H4689" t="s">
        <v>34</v>
      </c>
      <c r="I4689" t="s">
        <v>14138</v>
      </c>
      <c r="L4689" s="8">
        <v>0</v>
      </c>
      <c r="M4689" t="s">
        <v>36</v>
      </c>
      <c r="N4689" t="str">
        <f>IF(AND(PESQUISA!$B$3&lt;&gt;"",OR(PESQUISA!$B$4="TODAS",B4689=PESQUISA!$B$4),ISNUMBER(SEARCH(PESQUISA!$B$3,D4689))),ROW()-1,"")</f>
        <v/>
      </c>
    </row>
    <row r="4690" spans="1:14" x14ac:dyDescent="0.3">
      <c r="A4690" t="s">
        <v>14184</v>
      </c>
      <c r="B4690" t="s">
        <v>29</v>
      </c>
      <c r="C4690" t="s">
        <v>14185</v>
      </c>
      <c r="D4690" t="s">
        <v>14186</v>
      </c>
      <c r="E4690" t="s">
        <v>32</v>
      </c>
      <c r="F4690" s="7">
        <v>45.7</v>
      </c>
      <c r="G4690" t="s">
        <v>33</v>
      </c>
      <c r="H4690" t="s">
        <v>34</v>
      </c>
      <c r="I4690" t="s">
        <v>14138</v>
      </c>
      <c r="L4690" s="8">
        <v>0</v>
      </c>
      <c r="M4690" t="s">
        <v>36</v>
      </c>
      <c r="N4690" t="str">
        <f>IF(AND(PESQUISA!$B$3&lt;&gt;"",OR(PESQUISA!$B$4="TODAS",B4690=PESQUISA!$B$4),ISNUMBER(SEARCH(PESQUISA!$B$3,D4690))),ROW()-1,"")</f>
        <v/>
      </c>
    </row>
    <row r="4691" spans="1:14" x14ac:dyDescent="0.3">
      <c r="A4691" t="s">
        <v>14187</v>
      </c>
      <c r="B4691" t="s">
        <v>29</v>
      </c>
      <c r="C4691" t="s">
        <v>14188</v>
      </c>
      <c r="D4691" t="s">
        <v>14189</v>
      </c>
      <c r="E4691" t="s">
        <v>32</v>
      </c>
      <c r="F4691" s="7">
        <v>64.12</v>
      </c>
      <c r="G4691" t="s">
        <v>33</v>
      </c>
      <c r="H4691" t="s">
        <v>34</v>
      </c>
      <c r="I4691" t="s">
        <v>14138</v>
      </c>
      <c r="L4691" s="8">
        <v>0</v>
      </c>
      <c r="M4691" t="s">
        <v>36</v>
      </c>
      <c r="N4691" t="str">
        <f>IF(AND(PESQUISA!$B$3&lt;&gt;"",OR(PESQUISA!$B$4="TODAS",B4691=PESQUISA!$B$4),ISNUMBER(SEARCH(PESQUISA!$B$3,D4691))),ROW()-1,"")</f>
        <v/>
      </c>
    </row>
    <row r="4692" spans="1:14" x14ac:dyDescent="0.3">
      <c r="A4692" t="s">
        <v>14190</v>
      </c>
      <c r="B4692" t="s">
        <v>29</v>
      </c>
      <c r="C4692" t="s">
        <v>14191</v>
      </c>
      <c r="D4692" t="s">
        <v>14192</v>
      </c>
      <c r="E4692" t="s">
        <v>32</v>
      </c>
      <c r="F4692" s="7">
        <v>83.85</v>
      </c>
      <c r="G4692" t="s">
        <v>33</v>
      </c>
      <c r="H4692" t="s">
        <v>34</v>
      </c>
      <c r="I4692" t="s">
        <v>14138</v>
      </c>
      <c r="L4692" s="8">
        <v>0</v>
      </c>
      <c r="M4692" t="s">
        <v>36</v>
      </c>
      <c r="N4692" t="str">
        <f>IF(AND(PESQUISA!$B$3&lt;&gt;"",OR(PESQUISA!$B$4="TODAS",B4692=PESQUISA!$B$4),ISNUMBER(SEARCH(PESQUISA!$B$3,D4692))),ROW()-1,"")</f>
        <v/>
      </c>
    </row>
    <row r="4693" spans="1:14" x14ac:dyDescent="0.3">
      <c r="A4693" t="s">
        <v>14193</v>
      </c>
      <c r="B4693" t="s">
        <v>29</v>
      </c>
      <c r="C4693" t="s">
        <v>14194</v>
      </c>
      <c r="D4693" t="s">
        <v>14195</v>
      </c>
      <c r="E4693" t="s">
        <v>32</v>
      </c>
      <c r="F4693" s="7">
        <v>102.52</v>
      </c>
      <c r="G4693" t="s">
        <v>33</v>
      </c>
      <c r="H4693" t="s">
        <v>34</v>
      </c>
      <c r="I4693" t="s">
        <v>14138</v>
      </c>
      <c r="L4693" s="8">
        <v>0</v>
      </c>
      <c r="M4693" t="s">
        <v>36</v>
      </c>
      <c r="N4693" t="str">
        <f>IF(AND(PESQUISA!$B$3&lt;&gt;"",OR(PESQUISA!$B$4="TODAS",B4693=PESQUISA!$B$4),ISNUMBER(SEARCH(PESQUISA!$B$3,D4693))),ROW()-1,"")</f>
        <v/>
      </c>
    </row>
    <row r="4694" spans="1:14" x14ac:dyDescent="0.3">
      <c r="A4694" t="s">
        <v>14196</v>
      </c>
      <c r="B4694" t="s">
        <v>29</v>
      </c>
      <c r="C4694" t="s">
        <v>14197</v>
      </c>
      <c r="D4694" t="s">
        <v>14198</v>
      </c>
      <c r="E4694" t="s">
        <v>32</v>
      </c>
      <c r="F4694" s="7">
        <v>122.25</v>
      </c>
      <c r="G4694" t="s">
        <v>33</v>
      </c>
      <c r="H4694" t="s">
        <v>34</v>
      </c>
      <c r="I4694" t="s">
        <v>14138</v>
      </c>
      <c r="L4694" s="8">
        <v>0</v>
      </c>
      <c r="M4694" t="s">
        <v>36</v>
      </c>
      <c r="N4694" t="str">
        <f>IF(AND(PESQUISA!$B$3&lt;&gt;"",OR(PESQUISA!$B$4="TODAS",B4694=PESQUISA!$B$4),ISNUMBER(SEARCH(PESQUISA!$B$3,D4694))),ROW()-1,"")</f>
        <v/>
      </c>
    </row>
    <row r="4695" spans="1:14" x14ac:dyDescent="0.3">
      <c r="A4695" t="s">
        <v>14199</v>
      </c>
      <c r="B4695" t="s">
        <v>29</v>
      </c>
      <c r="C4695" t="s">
        <v>14200</v>
      </c>
      <c r="D4695" t="s">
        <v>14201</v>
      </c>
      <c r="E4695" t="s">
        <v>32</v>
      </c>
      <c r="F4695" s="7">
        <v>83.49</v>
      </c>
      <c r="G4695" t="s">
        <v>33</v>
      </c>
      <c r="H4695" t="s">
        <v>34</v>
      </c>
      <c r="I4695" t="s">
        <v>14138</v>
      </c>
      <c r="L4695" s="8">
        <v>0</v>
      </c>
      <c r="M4695" t="s">
        <v>36</v>
      </c>
      <c r="N4695" t="str">
        <f>IF(AND(PESQUISA!$B$3&lt;&gt;"",OR(PESQUISA!$B$4="TODAS",B4695=PESQUISA!$B$4),ISNUMBER(SEARCH(PESQUISA!$B$3,D4695))),ROW()-1,"")</f>
        <v/>
      </c>
    </row>
    <row r="4696" spans="1:14" x14ac:dyDescent="0.3">
      <c r="A4696" t="s">
        <v>14202</v>
      </c>
      <c r="B4696" t="s">
        <v>29</v>
      </c>
      <c r="C4696" t="s">
        <v>14203</v>
      </c>
      <c r="D4696" t="s">
        <v>14204</v>
      </c>
      <c r="E4696" t="s">
        <v>60</v>
      </c>
      <c r="F4696" s="7">
        <v>75.73</v>
      </c>
      <c r="G4696" t="s">
        <v>33</v>
      </c>
      <c r="H4696" t="s">
        <v>34</v>
      </c>
      <c r="I4696" t="s">
        <v>14138</v>
      </c>
      <c r="L4696" s="8">
        <v>0</v>
      </c>
      <c r="M4696" t="s">
        <v>36</v>
      </c>
      <c r="N4696" t="str">
        <f>IF(AND(PESQUISA!$B$3&lt;&gt;"",OR(PESQUISA!$B$4="TODAS",B4696=PESQUISA!$B$4),ISNUMBER(SEARCH(PESQUISA!$B$3,D4696))),ROW()-1,"")</f>
        <v/>
      </c>
    </row>
    <row r="4697" spans="1:14" x14ac:dyDescent="0.3">
      <c r="A4697" t="s">
        <v>14205</v>
      </c>
      <c r="B4697" t="s">
        <v>29</v>
      </c>
      <c r="C4697" t="s">
        <v>14206</v>
      </c>
      <c r="D4697" t="s">
        <v>14207</v>
      </c>
      <c r="E4697" t="s">
        <v>60</v>
      </c>
      <c r="F4697" s="7">
        <v>19.95</v>
      </c>
      <c r="G4697" t="s">
        <v>33</v>
      </c>
      <c r="H4697" t="s">
        <v>34</v>
      </c>
      <c r="I4697" t="s">
        <v>14138</v>
      </c>
      <c r="L4697" s="8">
        <v>0</v>
      </c>
      <c r="M4697" t="s">
        <v>36</v>
      </c>
      <c r="N4697" t="str">
        <f>IF(AND(PESQUISA!$B$3&lt;&gt;"",OR(PESQUISA!$B$4="TODAS",B4697=PESQUISA!$B$4),ISNUMBER(SEARCH(PESQUISA!$B$3,D4697))),ROW()-1,"")</f>
        <v/>
      </c>
    </row>
    <row r="4698" spans="1:14" x14ac:dyDescent="0.3">
      <c r="A4698" t="s">
        <v>14208</v>
      </c>
      <c r="B4698" t="s">
        <v>29</v>
      </c>
      <c r="C4698" t="s">
        <v>14209</v>
      </c>
      <c r="D4698" t="s">
        <v>14210</v>
      </c>
      <c r="E4698" t="s">
        <v>60</v>
      </c>
      <c r="F4698" s="7">
        <v>53.49</v>
      </c>
      <c r="G4698" t="s">
        <v>33</v>
      </c>
      <c r="H4698" t="s">
        <v>34</v>
      </c>
      <c r="I4698" t="s">
        <v>14138</v>
      </c>
      <c r="L4698" s="8">
        <v>0</v>
      </c>
      <c r="M4698" t="s">
        <v>36</v>
      </c>
      <c r="N4698" t="str">
        <f>IF(AND(PESQUISA!$B$3&lt;&gt;"",OR(PESQUISA!$B$4="TODAS",B4698=PESQUISA!$B$4),ISNUMBER(SEARCH(PESQUISA!$B$3,D4698))),ROW()-1,"")</f>
        <v/>
      </c>
    </row>
    <row r="4699" spans="1:14" x14ac:dyDescent="0.3">
      <c r="A4699" t="s">
        <v>14211</v>
      </c>
      <c r="B4699" t="s">
        <v>29</v>
      </c>
      <c r="C4699" t="s">
        <v>14212</v>
      </c>
      <c r="D4699" t="s">
        <v>14213</v>
      </c>
      <c r="E4699" t="s">
        <v>40</v>
      </c>
      <c r="F4699" s="7">
        <v>9.66</v>
      </c>
      <c r="G4699" t="s">
        <v>33</v>
      </c>
      <c r="H4699" t="s">
        <v>34</v>
      </c>
      <c r="I4699" t="s">
        <v>14138</v>
      </c>
      <c r="L4699" s="8">
        <v>0</v>
      </c>
      <c r="M4699" t="s">
        <v>36</v>
      </c>
      <c r="N4699" t="str">
        <f>IF(AND(PESQUISA!$B$3&lt;&gt;"",OR(PESQUISA!$B$4="TODAS",B4699=PESQUISA!$B$4),ISNUMBER(SEARCH(PESQUISA!$B$3,D4699))),ROW()-1,"")</f>
        <v/>
      </c>
    </row>
    <row r="4700" spans="1:14" x14ac:dyDescent="0.3">
      <c r="A4700" t="s">
        <v>14214</v>
      </c>
      <c r="B4700" t="s">
        <v>29</v>
      </c>
      <c r="C4700" t="s">
        <v>14215</v>
      </c>
      <c r="D4700" t="s">
        <v>14216</v>
      </c>
      <c r="E4700" t="s">
        <v>40</v>
      </c>
      <c r="G4700" t="s">
        <v>33</v>
      </c>
      <c r="H4700" t="s">
        <v>34</v>
      </c>
      <c r="I4700" t="s">
        <v>14138</v>
      </c>
      <c r="M4700" t="s">
        <v>53</v>
      </c>
      <c r="N4700" t="str">
        <f>IF(AND(PESQUISA!$B$3&lt;&gt;"",OR(PESQUISA!$B$4="TODAS",B4700=PESQUISA!$B$4),ISNUMBER(SEARCH(PESQUISA!$B$3,D4700))),ROW()-1,"")</f>
        <v/>
      </c>
    </row>
    <row r="4701" spans="1:14" x14ac:dyDescent="0.3">
      <c r="A4701" t="s">
        <v>14217</v>
      </c>
      <c r="B4701" t="s">
        <v>29</v>
      </c>
      <c r="C4701" t="s">
        <v>14218</v>
      </c>
      <c r="D4701" t="s">
        <v>14219</v>
      </c>
      <c r="E4701" t="s">
        <v>60</v>
      </c>
      <c r="G4701" t="s">
        <v>33</v>
      </c>
      <c r="H4701" t="s">
        <v>34</v>
      </c>
      <c r="I4701" t="s">
        <v>14138</v>
      </c>
      <c r="M4701" t="s">
        <v>53</v>
      </c>
      <c r="N4701" t="str">
        <f>IF(AND(PESQUISA!$B$3&lt;&gt;"",OR(PESQUISA!$B$4="TODAS",B4701=PESQUISA!$B$4),ISNUMBER(SEARCH(PESQUISA!$B$3,D4701))),ROW()-1,"")</f>
        <v/>
      </c>
    </row>
    <row r="4702" spans="1:14" x14ac:dyDescent="0.3">
      <c r="A4702" t="s">
        <v>14220</v>
      </c>
      <c r="B4702" t="s">
        <v>29</v>
      </c>
      <c r="C4702" t="s">
        <v>14221</v>
      </c>
      <c r="D4702" t="s">
        <v>14222</v>
      </c>
      <c r="E4702" t="s">
        <v>60</v>
      </c>
      <c r="F4702" s="7">
        <v>4.71</v>
      </c>
      <c r="G4702" t="s">
        <v>33</v>
      </c>
      <c r="H4702" t="s">
        <v>34</v>
      </c>
      <c r="I4702" t="s">
        <v>14138</v>
      </c>
      <c r="L4702" s="8">
        <v>0</v>
      </c>
      <c r="M4702" t="s">
        <v>36</v>
      </c>
      <c r="N4702" t="str">
        <f>IF(AND(PESQUISA!$B$3&lt;&gt;"",OR(PESQUISA!$B$4="TODAS",B4702=PESQUISA!$B$4),ISNUMBER(SEARCH(PESQUISA!$B$3,D4702))),ROW()-1,"")</f>
        <v/>
      </c>
    </row>
    <row r="4703" spans="1:14" x14ac:dyDescent="0.3">
      <c r="A4703" t="s">
        <v>14223</v>
      </c>
      <c r="B4703" t="s">
        <v>29</v>
      </c>
      <c r="C4703" t="s">
        <v>14224</v>
      </c>
      <c r="D4703" t="s">
        <v>14225</v>
      </c>
      <c r="E4703" t="s">
        <v>60</v>
      </c>
      <c r="F4703" s="7">
        <v>4.4000000000000004</v>
      </c>
      <c r="G4703" t="s">
        <v>33</v>
      </c>
      <c r="H4703" t="s">
        <v>34</v>
      </c>
      <c r="I4703" t="s">
        <v>14226</v>
      </c>
      <c r="L4703" s="8">
        <v>0</v>
      </c>
      <c r="M4703" t="s">
        <v>36</v>
      </c>
      <c r="N4703" t="str">
        <f>IF(AND(PESQUISA!$B$3&lt;&gt;"",OR(PESQUISA!$B$4="TODAS",B4703=PESQUISA!$B$4),ISNUMBER(SEARCH(PESQUISA!$B$3,D4703))),ROW()-1,"")</f>
        <v/>
      </c>
    </row>
    <row r="4704" spans="1:14" x14ac:dyDescent="0.3">
      <c r="A4704" t="s">
        <v>14227</v>
      </c>
      <c r="B4704" t="s">
        <v>29</v>
      </c>
      <c r="C4704" t="s">
        <v>14228</v>
      </c>
      <c r="D4704" t="s">
        <v>14229</v>
      </c>
      <c r="E4704" t="s">
        <v>60</v>
      </c>
      <c r="F4704" s="7">
        <v>3.61</v>
      </c>
      <c r="G4704" t="s">
        <v>33</v>
      </c>
      <c r="H4704" t="s">
        <v>34</v>
      </c>
      <c r="I4704" t="s">
        <v>14226</v>
      </c>
      <c r="L4704" s="8">
        <v>0</v>
      </c>
      <c r="M4704" t="s">
        <v>36</v>
      </c>
      <c r="N4704" t="str">
        <f>IF(AND(PESQUISA!$B$3&lt;&gt;"",OR(PESQUISA!$B$4="TODAS",B4704=PESQUISA!$B$4),ISNUMBER(SEARCH(PESQUISA!$B$3,D4704))),ROW()-1,"")</f>
        <v/>
      </c>
    </row>
    <row r="4705" spans="1:14" x14ac:dyDescent="0.3">
      <c r="A4705" t="s">
        <v>14230</v>
      </c>
      <c r="B4705" t="s">
        <v>29</v>
      </c>
      <c r="C4705" t="s">
        <v>14231</v>
      </c>
      <c r="D4705" t="s">
        <v>14232</v>
      </c>
      <c r="E4705" t="s">
        <v>60</v>
      </c>
      <c r="F4705" s="7">
        <v>19.920000000000002</v>
      </c>
      <c r="G4705" t="s">
        <v>33</v>
      </c>
      <c r="H4705" t="s">
        <v>34</v>
      </c>
      <c r="I4705" t="s">
        <v>14226</v>
      </c>
      <c r="L4705" s="8">
        <v>0</v>
      </c>
      <c r="M4705" t="s">
        <v>36</v>
      </c>
      <c r="N4705" t="str">
        <f>IF(AND(PESQUISA!$B$3&lt;&gt;"",OR(PESQUISA!$B$4="TODAS",B4705=PESQUISA!$B$4),ISNUMBER(SEARCH(PESQUISA!$B$3,D4705))),ROW()-1,"")</f>
        <v/>
      </c>
    </row>
    <row r="4706" spans="1:14" x14ac:dyDescent="0.3">
      <c r="A4706" t="s">
        <v>14233</v>
      </c>
      <c r="B4706" t="s">
        <v>29</v>
      </c>
      <c r="C4706" t="s">
        <v>14234</v>
      </c>
      <c r="D4706" t="s">
        <v>14235</v>
      </c>
      <c r="E4706" t="s">
        <v>60</v>
      </c>
      <c r="F4706" s="7">
        <v>20.66</v>
      </c>
      <c r="G4706" t="s">
        <v>33</v>
      </c>
      <c r="H4706" t="s">
        <v>34</v>
      </c>
      <c r="I4706" t="s">
        <v>14226</v>
      </c>
      <c r="L4706" s="8">
        <v>0</v>
      </c>
      <c r="M4706" t="s">
        <v>36</v>
      </c>
      <c r="N4706" t="str">
        <f>IF(AND(PESQUISA!$B$3&lt;&gt;"",OR(PESQUISA!$B$4="TODAS",B4706=PESQUISA!$B$4),ISNUMBER(SEARCH(PESQUISA!$B$3,D4706))),ROW()-1,"")</f>
        <v/>
      </c>
    </row>
    <row r="4707" spans="1:14" x14ac:dyDescent="0.3">
      <c r="A4707" t="s">
        <v>14236</v>
      </c>
      <c r="B4707" t="s">
        <v>29</v>
      </c>
      <c r="C4707" t="s">
        <v>14237</v>
      </c>
      <c r="D4707" t="s">
        <v>14238</v>
      </c>
      <c r="E4707" t="s">
        <v>60</v>
      </c>
      <c r="F4707" s="7">
        <v>31.27</v>
      </c>
      <c r="G4707" t="s">
        <v>33</v>
      </c>
      <c r="H4707" t="s">
        <v>34</v>
      </c>
      <c r="I4707" t="s">
        <v>14226</v>
      </c>
      <c r="L4707" s="8">
        <v>0</v>
      </c>
      <c r="M4707" t="s">
        <v>36</v>
      </c>
      <c r="N4707" t="str">
        <f>IF(AND(PESQUISA!$B$3&lt;&gt;"",OR(PESQUISA!$B$4="TODAS",B4707=PESQUISA!$B$4),ISNUMBER(SEARCH(PESQUISA!$B$3,D4707))),ROW()-1,"")</f>
        <v/>
      </c>
    </row>
    <row r="4708" spans="1:14" x14ac:dyDescent="0.3">
      <c r="A4708" t="s">
        <v>14239</v>
      </c>
      <c r="B4708" t="s">
        <v>29</v>
      </c>
      <c r="C4708" t="s">
        <v>14240</v>
      </c>
      <c r="D4708" t="s">
        <v>14241</v>
      </c>
      <c r="E4708" t="s">
        <v>60</v>
      </c>
      <c r="F4708" s="7">
        <v>29.82</v>
      </c>
      <c r="G4708" t="s">
        <v>33</v>
      </c>
      <c r="H4708" t="s">
        <v>34</v>
      </c>
      <c r="I4708" t="s">
        <v>14226</v>
      </c>
      <c r="L4708" s="8">
        <v>0</v>
      </c>
      <c r="M4708" t="s">
        <v>36</v>
      </c>
      <c r="N4708" t="str">
        <f>IF(AND(PESQUISA!$B$3&lt;&gt;"",OR(PESQUISA!$B$4="TODAS",B4708=PESQUISA!$B$4),ISNUMBER(SEARCH(PESQUISA!$B$3,D4708))),ROW()-1,"")</f>
        <v/>
      </c>
    </row>
    <row r="4709" spans="1:14" x14ac:dyDescent="0.3">
      <c r="A4709" t="s">
        <v>14242</v>
      </c>
      <c r="B4709" t="s">
        <v>29</v>
      </c>
      <c r="C4709" t="s">
        <v>14243</v>
      </c>
      <c r="D4709" t="s">
        <v>14244</v>
      </c>
      <c r="E4709" t="s">
        <v>60</v>
      </c>
      <c r="F4709" s="7">
        <v>5.94</v>
      </c>
      <c r="G4709" t="s">
        <v>33</v>
      </c>
      <c r="H4709" t="s">
        <v>34</v>
      </c>
      <c r="I4709" t="s">
        <v>14226</v>
      </c>
      <c r="L4709" s="8">
        <v>0</v>
      </c>
      <c r="M4709" t="s">
        <v>36</v>
      </c>
      <c r="N4709" t="str">
        <f>IF(AND(PESQUISA!$B$3&lt;&gt;"",OR(PESQUISA!$B$4="TODAS",B4709=PESQUISA!$B$4),ISNUMBER(SEARCH(PESQUISA!$B$3,D4709))),ROW()-1,"")</f>
        <v/>
      </c>
    </row>
    <row r="4710" spans="1:14" x14ac:dyDescent="0.3">
      <c r="A4710" t="s">
        <v>14245</v>
      </c>
      <c r="B4710" t="s">
        <v>29</v>
      </c>
      <c r="C4710" t="s">
        <v>14246</v>
      </c>
      <c r="D4710" t="s">
        <v>14247</v>
      </c>
      <c r="E4710" t="s">
        <v>60</v>
      </c>
      <c r="F4710" s="7">
        <v>5.28</v>
      </c>
      <c r="G4710" t="s">
        <v>33</v>
      </c>
      <c r="H4710" t="s">
        <v>34</v>
      </c>
      <c r="I4710" t="s">
        <v>14226</v>
      </c>
      <c r="L4710" s="8">
        <v>0</v>
      </c>
      <c r="M4710" t="s">
        <v>36</v>
      </c>
      <c r="N4710" t="str">
        <f>IF(AND(PESQUISA!$B$3&lt;&gt;"",OR(PESQUISA!$B$4="TODAS",B4710=PESQUISA!$B$4),ISNUMBER(SEARCH(PESQUISA!$B$3,D4710))),ROW()-1,"")</f>
        <v/>
      </c>
    </row>
    <row r="4711" spans="1:14" x14ac:dyDescent="0.3">
      <c r="A4711" t="s">
        <v>14248</v>
      </c>
      <c r="B4711" t="s">
        <v>29</v>
      </c>
      <c r="C4711" t="s">
        <v>14249</v>
      </c>
      <c r="D4711" t="s">
        <v>14250</v>
      </c>
      <c r="E4711" t="s">
        <v>60</v>
      </c>
      <c r="F4711" s="7">
        <v>8.7899999999999991</v>
      </c>
      <c r="G4711" t="s">
        <v>33</v>
      </c>
      <c r="H4711" t="s">
        <v>34</v>
      </c>
      <c r="I4711" t="s">
        <v>14226</v>
      </c>
      <c r="L4711" s="8">
        <v>0</v>
      </c>
      <c r="M4711" t="s">
        <v>36</v>
      </c>
      <c r="N4711" t="str">
        <f>IF(AND(PESQUISA!$B$3&lt;&gt;"",OR(PESQUISA!$B$4="TODAS",B4711=PESQUISA!$B$4),ISNUMBER(SEARCH(PESQUISA!$B$3,D4711))),ROW()-1,"")</f>
        <v/>
      </c>
    </row>
    <row r="4712" spans="1:14" x14ac:dyDescent="0.3">
      <c r="A4712" t="s">
        <v>14251</v>
      </c>
      <c r="B4712" t="s">
        <v>29</v>
      </c>
      <c r="C4712" t="s">
        <v>14252</v>
      </c>
      <c r="D4712" t="s">
        <v>14253</v>
      </c>
      <c r="E4712" t="s">
        <v>60</v>
      </c>
      <c r="F4712" s="7">
        <v>8.2100000000000009</v>
      </c>
      <c r="G4712" t="s">
        <v>33</v>
      </c>
      <c r="H4712" t="s">
        <v>34</v>
      </c>
      <c r="I4712" t="s">
        <v>14226</v>
      </c>
      <c r="L4712" s="8">
        <v>0</v>
      </c>
      <c r="M4712" t="s">
        <v>36</v>
      </c>
      <c r="N4712" t="str">
        <f>IF(AND(PESQUISA!$B$3&lt;&gt;"",OR(PESQUISA!$B$4="TODAS",B4712=PESQUISA!$B$4),ISNUMBER(SEARCH(PESQUISA!$B$3,D4712))),ROW()-1,"")</f>
        <v/>
      </c>
    </row>
    <row r="4713" spans="1:14" x14ac:dyDescent="0.3">
      <c r="A4713" t="s">
        <v>14254</v>
      </c>
      <c r="B4713" t="s">
        <v>29</v>
      </c>
      <c r="C4713" t="s">
        <v>14255</v>
      </c>
      <c r="D4713" t="s">
        <v>14256</v>
      </c>
      <c r="E4713" t="s">
        <v>60</v>
      </c>
      <c r="F4713" s="7">
        <v>12.44</v>
      </c>
      <c r="G4713" t="s">
        <v>33</v>
      </c>
      <c r="H4713" t="s">
        <v>34</v>
      </c>
      <c r="I4713" t="s">
        <v>14226</v>
      </c>
      <c r="L4713" s="8">
        <v>0</v>
      </c>
      <c r="M4713" t="s">
        <v>36</v>
      </c>
      <c r="N4713" t="str">
        <f>IF(AND(PESQUISA!$B$3&lt;&gt;"",OR(PESQUISA!$B$4="TODAS",B4713=PESQUISA!$B$4),ISNUMBER(SEARCH(PESQUISA!$B$3,D4713))),ROW()-1,"")</f>
        <v/>
      </c>
    </row>
    <row r="4714" spans="1:14" x14ac:dyDescent="0.3">
      <c r="A4714" t="s">
        <v>14257</v>
      </c>
      <c r="B4714" t="s">
        <v>29</v>
      </c>
      <c r="C4714" t="s">
        <v>14258</v>
      </c>
      <c r="D4714" t="s">
        <v>14259</v>
      </c>
      <c r="E4714" t="s">
        <v>60</v>
      </c>
      <c r="F4714" s="7">
        <v>11.48</v>
      </c>
      <c r="G4714" t="s">
        <v>33</v>
      </c>
      <c r="H4714" t="s">
        <v>34</v>
      </c>
      <c r="I4714" t="s">
        <v>14226</v>
      </c>
      <c r="L4714" s="8">
        <v>0</v>
      </c>
      <c r="M4714" t="s">
        <v>36</v>
      </c>
      <c r="N4714" t="str">
        <f>IF(AND(PESQUISA!$B$3&lt;&gt;"",OR(PESQUISA!$B$4="TODAS",B4714=PESQUISA!$B$4),ISNUMBER(SEARCH(PESQUISA!$B$3,D4714))),ROW()-1,"")</f>
        <v/>
      </c>
    </row>
    <row r="4715" spans="1:14" x14ac:dyDescent="0.3">
      <c r="A4715" t="s">
        <v>14260</v>
      </c>
      <c r="B4715" t="s">
        <v>29</v>
      </c>
      <c r="C4715" t="s">
        <v>14261</v>
      </c>
      <c r="D4715" t="s">
        <v>14262</v>
      </c>
      <c r="E4715" t="s">
        <v>40</v>
      </c>
      <c r="G4715" t="s">
        <v>33</v>
      </c>
      <c r="H4715" t="s">
        <v>34</v>
      </c>
      <c r="I4715" t="s">
        <v>14226</v>
      </c>
      <c r="M4715" t="s">
        <v>53</v>
      </c>
      <c r="N4715" t="str">
        <f>IF(AND(PESQUISA!$B$3&lt;&gt;"",OR(PESQUISA!$B$4="TODAS",B4715=PESQUISA!$B$4),ISNUMBER(SEARCH(PESQUISA!$B$3,D4715))),ROW()-1,"")</f>
        <v/>
      </c>
    </row>
    <row r="4716" spans="1:14" x14ac:dyDescent="0.3">
      <c r="A4716" t="s">
        <v>14263</v>
      </c>
      <c r="B4716" t="s">
        <v>29</v>
      </c>
      <c r="C4716" t="s">
        <v>14264</v>
      </c>
      <c r="D4716" t="s">
        <v>14265</v>
      </c>
      <c r="E4716" t="s">
        <v>40</v>
      </c>
      <c r="G4716" t="s">
        <v>33</v>
      </c>
      <c r="H4716" t="s">
        <v>34</v>
      </c>
      <c r="I4716" t="s">
        <v>14226</v>
      </c>
      <c r="M4716" t="s">
        <v>53</v>
      </c>
      <c r="N4716" t="str">
        <f>IF(AND(PESQUISA!$B$3&lt;&gt;"",OR(PESQUISA!$B$4="TODAS",B4716=PESQUISA!$B$4),ISNUMBER(SEARCH(PESQUISA!$B$3,D4716))),ROW()-1,"")</f>
        <v/>
      </c>
    </row>
    <row r="4717" spans="1:14" x14ac:dyDescent="0.3">
      <c r="A4717" t="s">
        <v>14266</v>
      </c>
      <c r="B4717" t="s">
        <v>29</v>
      </c>
      <c r="C4717" t="s">
        <v>14267</v>
      </c>
      <c r="D4717" t="s">
        <v>14268</v>
      </c>
      <c r="E4717" t="s">
        <v>40</v>
      </c>
      <c r="G4717" t="s">
        <v>33</v>
      </c>
      <c r="H4717" t="s">
        <v>34</v>
      </c>
      <c r="I4717" t="s">
        <v>14226</v>
      </c>
      <c r="M4717" t="s">
        <v>53</v>
      </c>
      <c r="N4717" t="str">
        <f>IF(AND(PESQUISA!$B$3&lt;&gt;"",OR(PESQUISA!$B$4="TODAS",B4717=PESQUISA!$B$4),ISNUMBER(SEARCH(PESQUISA!$B$3,D4717))),ROW()-1,"")</f>
        <v/>
      </c>
    </row>
    <row r="4718" spans="1:14" x14ac:dyDescent="0.3">
      <c r="A4718" t="s">
        <v>14269</v>
      </c>
      <c r="B4718" t="s">
        <v>29</v>
      </c>
      <c r="C4718" t="s">
        <v>14270</v>
      </c>
      <c r="D4718" t="s">
        <v>14271</v>
      </c>
      <c r="E4718" t="s">
        <v>40</v>
      </c>
      <c r="G4718" t="s">
        <v>33</v>
      </c>
      <c r="H4718" t="s">
        <v>34</v>
      </c>
      <c r="I4718" t="s">
        <v>14226</v>
      </c>
      <c r="M4718" t="s">
        <v>53</v>
      </c>
      <c r="N4718" t="str">
        <f>IF(AND(PESQUISA!$B$3&lt;&gt;"",OR(PESQUISA!$B$4="TODAS",B4718=PESQUISA!$B$4),ISNUMBER(SEARCH(PESQUISA!$B$3,D4718))),ROW()-1,"")</f>
        <v/>
      </c>
    </row>
    <row r="4719" spans="1:14" x14ac:dyDescent="0.3">
      <c r="A4719" t="s">
        <v>14272</v>
      </c>
      <c r="B4719" t="s">
        <v>29</v>
      </c>
      <c r="C4719" t="s">
        <v>14273</v>
      </c>
      <c r="D4719" t="s">
        <v>14274</v>
      </c>
      <c r="E4719" t="s">
        <v>40</v>
      </c>
      <c r="G4719" t="s">
        <v>33</v>
      </c>
      <c r="H4719" t="s">
        <v>34</v>
      </c>
      <c r="I4719" t="s">
        <v>14226</v>
      </c>
      <c r="M4719" t="s">
        <v>53</v>
      </c>
      <c r="N4719" t="str">
        <f>IF(AND(PESQUISA!$B$3&lt;&gt;"",OR(PESQUISA!$B$4="TODAS",B4719=PESQUISA!$B$4),ISNUMBER(SEARCH(PESQUISA!$B$3,D4719))),ROW()-1,"")</f>
        <v/>
      </c>
    </row>
    <row r="4720" spans="1:14" x14ac:dyDescent="0.3">
      <c r="A4720" t="s">
        <v>14275</v>
      </c>
      <c r="B4720" t="s">
        <v>29</v>
      </c>
      <c r="C4720" t="s">
        <v>14276</v>
      </c>
      <c r="D4720" t="s">
        <v>14277</v>
      </c>
      <c r="E4720" t="s">
        <v>40</v>
      </c>
      <c r="G4720" t="s">
        <v>33</v>
      </c>
      <c r="H4720" t="s">
        <v>34</v>
      </c>
      <c r="I4720" t="s">
        <v>14226</v>
      </c>
      <c r="M4720" t="s">
        <v>53</v>
      </c>
      <c r="N4720" t="str">
        <f>IF(AND(PESQUISA!$B$3&lt;&gt;"",OR(PESQUISA!$B$4="TODAS",B4720=PESQUISA!$B$4),ISNUMBER(SEARCH(PESQUISA!$B$3,D4720))),ROW()-1,"")</f>
        <v/>
      </c>
    </row>
    <row r="4721" spans="1:14" x14ac:dyDescent="0.3">
      <c r="A4721" t="s">
        <v>14278</v>
      </c>
      <c r="B4721" t="s">
        <v>29</v>
      </c>
      <c r="C4721" t="s">
        <v>14279</v>
      </c>
      <c r="D4721" t="s">
        <v>14280</v>
      </c>
      <c r="E4721" t="s">
        <v>40</v>
      </c>
      <c r="F4721" s="7">
        <v>15.76</v>
      </c>
      <c r="G4721" t="s">
        <v>33</v>
      </c>
      <c r="H4721" t="s">
        <v>34</v>
      </c>
      <c r="I4721" t="s">
        <v>14226</v>
      </c>
      <c r="L4721" s="8">
        <v>0</v>
      </c>
      <c r="M4721" t="s">
        <v>36</v>
      </c>
      <c r="N4721" t="str">
        <f>IF(AND(PESQUISA!$B$3&lt;&gt;"",OR(PESQUISA!$B$4="TODAS",B4721=PESQUISA!$B$4),ISNUMBER(SEARCH(PESQUISA!$B$3,D4721))),ROW()-1,"")</f>
        <v/>
      </c>
    </row>
    <row r="4722" spans="1:14" x14ac:dyDescent="0.3">
      <c r="A4722" t="s">
        <v>14281</v>
      </c>
      <c r="B4722" t="s">
        <v>29</v>
      </c>
      <c r="C4722" t="s">
        <v>14282</v>
      </c>
      <c r="D4722" t="s">
        <v>14283</v>
      </c>
      <c r="E4722" t="s">
        <v>40</v>
      </c>
      <c r="F4722" s="7">
        <v>16.059999999999999</v>
      </c>
      <c r="G4722" t="s">
        <v>33</v>
      </c>
      <c r="H4722" t="s">
        <v>34</v>
      </c>
      <c r="I4722" t="s">
        <v>14226</v>
      </c>
      <c r="L4722" s="8">
        <v>0.19359999999999999</v>
      </c>
      <c r="M4722" t="s">
        <v>36</v>
      </c>
      <c r="N4722" t="str">
        <f>IF(AND(PESQUISA!$B$3&lt;&gt;"",OR(PESQUISA!$B$4="TODAS",B4722=PESQUISA!$B$4),ISNUMBER(SEARCH(PESQUISA!$B$3,D4722))),ROW()-1,"")</f>
        <v/>
      </c>
    </row>
    <row r="4723" spans="1:14" x14ac:dyDescent="0.3">
      <c r="A4723" t="s">
        <v>14284</v>
      </c>
      <c r="B4723" t="s">
        <v>29</v>
      </c>
      <c r="C4723" t="s">
        <v>14285</v>
      </c>
      <c r="D4723" t="s">
        <v>14286</v>
      </c>
      <c r="E4723" t="s">
        <v>40</v>
      </c>
      <c r="F4723" s="7">
        <v>17.010000000000002</v>
      </c>
      <c r="G4723" t="s">
        <v>33</v>
      </c>
      <c r="H4723" t="s">
        <v>34</v>
      </c>
      <c r="I4723" t="s">
        <v>14226</v>
      </c>
      <c r="L4723" s="8">
        <v>0</v>
      </c>
      <c r="M4723" t="s">
        <v>36</v>
      </c>
      <c r="N4723" t="str">
        <f>IF(AND(PESQUISA!$B$3&lt;&gt;"",OR(PESQUISA!$B$4="TODAS",B4723=PESQUISA!$B$4),ISNUMBER(SEARCH(PESQUISA!$B$3,D4723))),ROW()-1,"")</f>
        <v/>
      </c>
    </row>
    <row r="4724" spans="1:14" x14ac:dyDescent="0.3">
      <c r="A4724" t="s">
        <v>14287</v>
      </c>
      <c r="B4724" t="s">
        <v>29</v>
      </c>
      <c r="C4724" t="s">
        <v>14288</v>
      </c>
      <c r="D4724" t="s">
        <v>14289</v>
      </c>
      <c r="E4724" t="s">
        <v>40</v>
      </c>
      <c r="F4724" s="7">
        <v>34.39</v>
      </c>
      <c r="G4724" t="s">
        <v>33</v>
      </c>
      <c r="H4724" t="s">
        <v>34</v>
      </c>
      <c r="I4724" t="s">
        <v>14226</v>
      </c>
      <c r="L4724" s="8">
        <v>4.2700000000000002E-2</v>
      </c>
      <c r="M4724" t="s">
        <v>36</v>
      </c>
      <c r="N4724" t="str">
        <f>IF(AND(PESQUISA!$B$3&lt;&gt;"",OR(PESQUISA!$B$4="TODAS",B4724=PESQUISA!$B$4),ISNUMBER(SEARCH(PESQUISA!$B$3,D4724))),ROW()-1,"")</f>
        <v/>
      </c>
    </row>
    <row r="4725" spans="1:14" x14ac:dyDescent="0.3">
      <c r="A4725" t="s">
        <v>14290</v>
      </c>
      <c r="B4725" t="s">
        <v>29</v>
      </c>
      <c r="C4725" t="s">
        <v>14291</v>
      </c>
      <c r="D4725" t="s">
        <v>14292</v>
      </c>
      <c r="E4725" t="s">
        <v>40</v>
      </c>
      <c r="F4725" s="7">
        <v>34.49</v>
      </c>
      <c r="G4725" t="s">
        <v>33</v>
      </c>
      <c r="H4725" t="s">
        <v>34</v>
      </c>
      <c r="I4725" t="s">
        <v>14226</v>
      </c>
      <c r="L4725" s="8">
        <v>0</v>
      </c>
      <c r="M4725" t="s">
        <v>36</v>
      </c>
      <c r="N4725" t="str">
        <f>IF(AND(PESQUISA!$B$3&lt;&gt;"",OR(PESQUISA!$B$4="TODAS",B4725=PESQUISA!$B$4),ISNUMBER(SEARCH(PESQUISA!$B$3,D4725))),ROW()-1,"")</f>
        <v/>
      </c>
    </row>
    <row r="4726" spans="1:14" x14ac:dyDescent="0.3">
      <c r="A4726" t="s">
        <v>14293</v>
      </c>
      <c r="B4726" t="s">
        <v>29</v>
      </c>
      <c r="C4726" t="s">
        <v>14294</v>
      </c>
      <c r="D4726" t="s">
        <v>14295</v>
      </c>
      <c r="E4726" t="s">
        <v>40</v>
      </c>
      <c r="F4726" s="7">
        <v>11.86</v>
      </c>
      <c r="G4726" t="s">
        <v>33</v>
      </c>
      <c r="H4726" t="s">
        <v>34</v>
      </c>
      <c r="I4726" t="s">
        <v>14226</v>
      </c>
      <c r="L4726" s="8">
        <v>0.1239</v>
      </c>
      <c r="M4726" t="s">
        <v>36</v>
      </c>
      <c r="N4726" t="str">
        <f>IF(AND(PESQUISA!$B$3&lt;&gt;"",OR(PESQUISA!$B$4="TODAS",B4726=PESQUISA!$B$4),ISNUMBER(SEARCH(PESQUISA!$B$3,D4726))),ROW()-1,"")</f>
        <v/>
      </c>
    </row>
    <row r="4727" spans="1:14" x14ac:dyDescent="0.3">
      <c r="A4727" t="s">
        <v>14296</v>
      </c>
      <c r="B4727" t="s">
        <v>29</v>
      </c>
      <c r="C4727" t="s">
        <v>14297</v>
      </c>
      <c r="D4727" t="s">
        <v>14298</v>
      </c>
      <c r="E4727" t="s">
        <v>40</v>
      </c>
      <c r="F4727" s="7">
        <v>11.96</v>
      </c>
      <c r="G4727" t="s">
        <v>33</v>
      </c>
      <c r="H4727" t="s">
        <v>34</v>
      </c>
      <c r="I4727" t="s">
        <v>14226</v>
      </c>
      <c r="L4727" s="8">
        <v>0</v>
      </c>
      <c r="M4727" t="s">
        <v>36</v>
      </c>
      <c r="N4727" t="str">
        <f>IF(AND(PESQUISA!$B$3&lt;&gt;"",OR(PESQUISA!$B$4="TODAS",B4727=PESQUISA!$B$4),ISNUMBER(SEARCH(PESQUISA!$B$3,D4727))),ROW()-1,"")</f>
        <v/>
      </c>
    </row>
    <row r="4728" spans="1:14" x14ac:dyDescent="0.3">
      <c r="A4728" t="s">
        <v>14299</v>
      </c>
      <c r="B4728" t="s">
        <v>29</v>
      </c>
      <c r="C4728" t="s">
        <v>14300</v>
      </c>
      <c r="D4728" t="s">
        <v>14301</v>
      </c>
      <c r="E4728" t="s">
        <v>40</v>
      </c>
      <c r="F4728" s="7">
        <v>19.27</v>
      </c>
      <c r="G4728" t="s">
        <v>33</v>
      </c>
      <c r="H4728" t="s">
        <v>34</v>
      </c>
      <c r="I4728" t="s">
        <v>14226</v>
      </c>
      <c r="L4728" s="8">
        <v>7.6300000000000007E-2</v>
      </c>
      <c r="M4728" t="s">
        <v>36</v>
      </c>
      <c r="N4728" t="str">
        <f>IF(AND(PESQUISA!$B$3&lt;&gt;"",OR(PESQUISA!$B$4="TODAS",B4728=PESQUISA!$B$4),ISNUMBER(SEARCH(PESQUISA!$B$3,D4728))),ROW()-1,"")</f>
        <v/>
      </c>
    </row>
    <row r="4729" spans="1:14" x14ac:dyDescent="0.3">
      <c r="A4729" t="s">
        <v>14302</v>
      </c>
      <c r="B4729" t="s">
        <v>29</v>
      </c>
      <c r="C4729" t="s">
        <v>14303</v>
      </c>
      <c r="D4729" t="s">
        <v>14304</v>
      </c>
      <c r="E4729" t="s">
        <v>40</v>
      </c>
      <c r="F4729" s="7">
        <v>19.37</v>
      </c>
      <c r="G4729" t="s">
        <v>33</v>
      </c>
      <c r="H4729" t="s">
        <v>34</v>
      </c>
      <c r="I4729" t="s">
        <v>14226</v>
      </c>
      <c r="L4729" s="8">
        <v>0</v>
      </c>
      <c r="M4729" t="s">
        <v>36</v>
      </c>
      <c r="N4729" t="str">
        <f>IF(AND(PESQUISA!$B$3&lt;&gt;"",OR(PESQUISA!$B$4="TODAS",B4729=PESQUISA!$B$4),ISNUMBER(SEARCH(PESQUISA!$B$3,D4729))),ROW()-1,"")</f>
        <v/>
      </c>
    </row>
    <row r="4730" spans="1:14" x14ac:dyDescent="0.3">
      <c r="A4730" t="s">
        <v>14305</v>
      </c>
      <c r="B4730" t="s">
        <v>29</v>
      </c>
      <c r="C4730" t="s">
        <v>14306</v>
      </c>
      <c r="D4730" t="s">
        <v>14307</v>
      </c>
      <c r="E4730" t="s">
        <v>40</v>
      </c>
      <c r="F4730" s="7">
        <v>37.42</v>
      </c>
      <c r="G4730" t="s">
        <v>33</v>
      </c>
      <c r="H4730" t="s">
        <v>34</v>
      </c>
      <c r="I4730" t="s">
        <v>14226</v>
      </c>
      <c r="L4730" s="8">
        <v>8.3099999999999993E-2</v>
      </c>
      <c r="M4730" t="s">
        <v>36</v>
      </c>
      <c r="N4730" t="str">
        <f>IF(AND(PESQUISA!$B$3&lt;&gt;"",OR(PESQUISA!$B$4="TODAS",B4730=PESQUISA!$B$4),ISNUMBER(SEARCH(PESQUISA!$B$3,D4730))),ROW()-1,"")</f>
        <v/>
      </c>
    </row>
    <row r="4731" spans="1:14" x14ac:dyDescent="0.3">
      <c r="A4731" t="s">
        <v>14308</v>
      </c>
      <c r="B4731" t="s">
        <v>29</v>
      </c>
      <c r="C4731" t="s">
        <v>14309</v>
      </c>
      <c r="D4731" t="s">
        <v>14310</v>
      </c>
      <c r="E4731" t="s">
        <v>40</v>
      </c>
      <c r="F4731" s="7">
        <v>37.44</v>
      </c>
      <c r="G4731" t="s">
        <v>33</v>
      </c>
      <c r="H4731" t="s">
        <v>34</v>
      </c>
      <c r="I4731" t="s">
        <v>14226</v>
      </c>
      <c r="L4731" s="8">
        <v>0</v>
      </c>
      <c r="M4731" t="s">
        <v>36</v>
      </c>
      <c r="N4731" t="str">
        <f>IF(AND(PESQUISA!$B$3&lt;&gt;"",OR(PESQUISA!$B$4="TODAS",B4731=PESQUISA!$B$4),ISNUMBER(SEARCH(PESQUISA!$B$3,D4731))),ROW()-1,"")</f>
        <v/>
      </c>
    </row>
    <row r="4732" spans="1:14" x14ac:dyDescent="0.3">
      <c r="A4732" t="s">
        <v>14311</v>
      </c>
      <c r="B4732" t="s">
        <v>29</v>
      </c>
      <c r="C4732" t="s">
        <v>14312</v>
      </c>
      <c r="D4732" t="s">
        <v>14313</v>
      </c>
      <c r="E4732" t="s">
        <v>40</v>
      </c>
      <c r="F4732" s="7">
        <v>14.07</v>
      </c>
      <c r="G4732" t="s">
        <v>33</v>
      </c>
      <c r="H4732" t="s">
        <v>34</v>
      </c>
      <c r="I4732" t="s">
        <v>14226</v>
      </c>
      <c r="L4732" s="8">
        <v>0.221</v>
      </c>
      <c r="M4732" t="s">
        <v>36</v>
      </c>
      <c r="N4732" t="str">
        <f>IF(AND(PESQUISA!$B$3&lt;&gt;"",OR(PESQUISA!$B$4="TODAS",B4732=PESQUISA!$B$4),ISNUMBER(SEARCH(PESQUISA!$B$3,D4732))),ROW()-1,"")</f>
        <v/>
      </c>
    </row>
    <row r="4733" spans="1:14" x14ac:dyDescent="0.3">
      <c r="A4733" t="s">
        <v>14314</v>
      </c>
      <c r="B4733" t="s">
        <v>29</v>
      </c>
      <c r="C4733" t="s">
        <v>14315</v>
      </c>
      <c r="D4733" t="s">
        <v>14316</v>
      </c>
      <c r="E4733" t="s">
        <v>40</v>
      </c>
      <c r="F4733" s="7">
        <v>14.09</v>
      </c>
      <c r="G4733" t="s">
        <v>33</v>
      </c>
      <c r="H4733" t="s">
        <v>34</v>
      </c>
      <c r="I4733" t="s">
        <v>14226</v>
      </c>
      <c r="L4733" s="8">
        <v>0</v>
      </c>
      <c r="M4733" t="s">
        <v>36</v>
      </c>
      <c r="N4733" t="str">
        <f>IF(AND(PESQUISA!$B$3&lt;&gt;"",OR(PESQUISA!$B$4="TODAS",B4733=PESQUISA!$B$4),ISNUMBER(SEARCH(PESQUISA!$B$3,D4733))),ROW()-1,"")</f>
        <v/>
      </c>
    </row>
    <row r="4734" spans="1:14" x14ac:dyDescent="0.3">
      <c r="A4734" t="s">
        <v>14317</v>
      </c>
      <c r="B4734" t="s">
        <v>29</v>
      </c>
      <c r="C4734" t="s">
        <v>14318</v>
      </c>
      <c r="D4734" t="s">
        <v>14319</v>
      </c>
      <c r="E4734" t="s">
        <v>40</v>
      </c>
      <c r="F4734" s="7">
        <v>21.78</v>
      </c>
      <c r="G4734" t="s">
        <v>33</v>
      </c>
      <c r="H4734" t="s">
        <v>34</v>
      </c>
      <c r="I4734" t="s">
        <v>14226</v>
      </c>
      <c r="L4734" s="8">
        <v>0.14280000000000001</v>
      </c>
      <c r="M4734" t="s">
        <v>36</v>
      </c>
      <c r="N4734" t="str">
        <f>IF(AND(PESQUISA!$B$3&lt;&gt;"",OR(PESQUISA!$B$4="TODAS",B4734=PESQUISA!$B$4),ISNUMBER(SEARCH(PESQUISA!$B$3,D4734))),ROW()-1,"")</f>
        <v/>
      </c>
    </row>
    <row r="4735" spans="1:14" x14ac:dyDescent="0.3">
      <c r="A4735" t="s">
        <v>14320</v>
      </c>
      <c r="B4735" t="s">
        <v>29</v>
      </c>
      <c r="C4735" t="s">
        <v>14321</v>
      </c>
      <c r="D4735" t="s">
        <v>14322</v>
      </c>
      <c r="E4735" t="s">
        <v>40</v>
      </c>
      <c r="F4735" s="7">
        <v>21.8</v>
      </c>
      <c r="G4735" t="s">
        <v>33</v>
      </c>
      <c r="H4735" t="s">
        <v>34</v>
      </c>
      <c r="I4735" t="s">
        <v>14226</v>
      </c>
      <c r="L4735" s="8">
        <v>0</v>
      </c>
      <c r="M4735" t="s">
        <v>36</v>
      </c>
      <c r="N4735" t="str">
        <f>IF(AND(PESQUISA!$B$3&lt;&gt;"",OR(PESQUISA!$B$4="TODAS",B4735=PESQUISA!$B$4),ISNUMBER(SEARCH(PESQUISA!$B$3,D4735))),ROW()-1,"")</f>
        <v/>
      </c>
    </row>
    <row r="4736" spans="1:14" x14ac:dyDescent="0.3">
      <c r="A4736" t="s">
        <v>14323</v>
      </c>
      <c r="B4736" t="s">
        <v>29</v>
      </c>
      <c r="C4736" t="s">
        <v>14324</v>
      </c>
      <c r="D4736" t="s">
        <v>14325</v>
      </c>
      <c r="E4736" t="s">
        <v>40</v>
      </c>
      <c r="F4736" s="7">
        <v>14.37</v>
      </c>
      <c r="G4736" t="s">
        <v>33</v>
      </c>
      <c r="H4736" t="s">
        <v>34</v>
      </c>
      <c r="I4736" t="s">
        <v>14226</v>
      </c>
      <c r="L4736" s="8">
        <v>9.8799999999999999E-2</v>
      </c>
      <c r="M4736" t="s">
        <v>36</v>
      </c>
      <c r="N4736" t="str">
        <f>IF(AND(PESQUISA!$B$3&lt;&gt;"",OR(PESQUISA!$B$4="TODAS",B4736=PESQUISA!$B$4),ISNUMBER(SEARCH(PESQUISA!$B$3,D4736))),ROW()-1,"")</f>
        <v/>
      </c>
    </row>
    <row r="4737" spans="1:14" x14ac:dyDescent="0.3">
      <c r="A4737" t="s">
        <v>14326</v>
      </c>
      <c r="B4737" t="s">
        <v>29</v>
      </c>
      <c r="C4737" t="s">
        <v>14327</v>
      </c>
      <c r="D4737" t="s">
        <v>14328</v>
      </c>
      <c r="E4737" t="s">
        <v>40</v>
      </c>
      <c r="F4737" s="7">
        <v>51.38</v>
      </c>
      <c r="G4737" t="s">
        <v>33</v>
      </c>
      <c r="H4737" t="s">
        <v>34</v>
      </c>
      <c r="I4737" t="s">
        <v>14226</v>
      </c>
      <c r="L4737" s="8">
        <v>0</v>
      </c>
      <c r="M4737" t="s">
        <v>36</v>
      </c>
      <c r="N4737" t="str">
        <f>IF(AND(PESQUISA!$B$3&lt;&gt;"",OR(PESQUISA!$B$4="TODAS",B4737=PESQUISA!$B$4),ISNUMBER(SEARCH(PESQUISA!$B$3,D4737))),ROW()-1,"")</f>
        <v/>
      </c>
    </row>
    <row r="4738" spans="1:14" x14ac:dyDescent="0.3">
      <c r="A4738" t="s">
        <v>14329</v>
      </c>
      <c r="B4738" t="s">
        <v>29</v>
      </c>
      <c r="C4738" t="s">
        <v>14330</v>
      </c>
      <c r="D4738" t="s">
        <v>14331</v>
      </c>
      <c r="E4738" t="s">
        <v>40</v>
      </c>
      <c r="F4738" s="7">
        <v>39.5</v>
      </c>
      <c r="G4738" t="s">
        <v>33</v>
      </c>
      <c r="H4738" t="s">
        <v>34</v>
      </c>
      <c r="I4738" t="s">
        <v>14226</v>
      </c>
      <c r="L4738" s="8">
        <v>0</v>
      </c>
      <c r="M4738" t="s">
        <v>36</v>
      </c>
      <c r="N4738" t="str">
        <f>IF(AND(PESQUISA!$B$3&lt;&gt;"",OR(PESQUISA!$B$4="TODAS",B4738=PESQUISA!$B$4),ISNUMBER(SEARCH(PESQUISA!$B$3,D4738))),ROW()-1,"")</f>
        <v/>
      </c>
    </row>
    <row r="4739" spans="1:14" x14ac:dyDescent="0.3">
      <c r="A4739" t="s">
        <v>14332</v>
      </c>
      <c r="B4739" t="s">
        <v>29</v>
      </c>
      <c r="C4739" t="s">
        <v>14333</v>
      </c>
      <c r="D4739" t="s">
        <v>14334</v>
      </c>
      <c r="E4739" t="s">
        <v>40</v>
      </c>
      <c r="F4739" s="7">
        <v>13.68</v>
      </c>
      <c r="G4739" t="s">
        <v>33</v>
      </c>
      <c r="H4739" t="s">
        <v>34</v>
      </c>
      <c r="I4739" t="s">
        <v>14226</v>
      </c>
      <c r="L4739" s="8">
        <v>0</v>
      </c>
      <c r="M4739" t="s">
        <v>36</v>
      </c>
      <c r="N4739" t="str">
        <f>IF(AND(PESQUISA!$B$3&lt;&gt;"",OR(PESQUISA!$B$4="TODAS",B4739=PESQUISA!$B$4),ISNUMBER(SEARCH(PESQUISA!$B$3,D4739))),ROW()-1,"")</f>
        <v/>
      </c>
    </row>
    <row r="4740" spans="1:14" x14ac:dyDescent="0.3">
      <c r="A4740" t="s">
        <v>14335</v>
      </c>
      <c r="B4740" t="s">
        <v>29</v>
      </c>
      <c r="C4740" t="s">
        <v>14336</v>
      </c>
      <c r="D4740" t="s">
        <v>14337</v>
      </c>
      <c r="E4740" t="s">
        <v>40</v>
      </c>
      <c r="F4740" s="7">
        <v>11.12</v>
      </c>
      <c r="G4740" t="s">
        <v>33</v>
      </c>
      <c r="H4740" t="s">
        <v>34</v>
      </c>
      <c r="I4740" t="s">
        <v>14226</v>
      </c>
      <c r="L4740" s="8">
        <v>0</v>
      </c>
      <c r="M4740" t="s">
        <v>36</v>
      </c>
      <c r="N4740" t="str">
        <f>IF(AND(PESQUISA!$B$3&lt;&gt;"",OR(PESQUISA!$B$4="TODAS",B4740=PESQUISA!$B$4),ISNUMBER(SEARCH(PESQUISA!$B$3,D4740))),ROW()-1,"")</f>
        <v/>
      </c>
    </row>
    <row r="4741" spans="1:14" x14ac:dyDescent="0.3">
      <c r="A4741" t="s">
        <v>14338</v>
      </c>
      <c r="B4741" t="s">
        <v>29</v>
      </c>
      <c r="C4741" t="s">
        <v>14339</v>
      </c>
      <c r="D4741" t="s">
        <v>14340</v>
      </c>
      <c r="E4741" t="s">
        <v>40</v>
      </c>
      <c r="F4741" s="7">
        <v>18.88</v>
      </c>
      <c r="G4741" t="s">
        <v>33</v>
      </c>
      <c r="H4741" t="s">
        <v>34</v>
      </c>
      <c r="I4741" t="s">
        <v>14226</v>
      </c>
      <c r="L4741" s="8">
        <v>0</v>
      </c>
      <c r="M4741" t="s">
        <v>36</v>
      </c>
      <c r="N4741" t="str">
        <f>IF(AND(PESQUISA!$B$3&lt;&gt;"",OR(PESQUISA!$B$4="TODAS",B4741=PESQUISA!$B$4),ISNUMBER(SEARCH(PESQUISA!$B$3,D4741))),ROW()-1,"")</f>
        <v/>
      </c>
    </row>
    <row r="4742" spans="1:14" x14ac:dyDescent="0.3">
      <c r="A4742" t="s">
        <v>14341</v>
      </c>
      <c r="B4742" t="s">
        <v>29</v>
      </c>
      <c r="C4742" t="s">
        <v>14342</v>
      </c>
      <c r="D4742" t="s">
        <v>14343</v>
      </c>
      <c r="E4742" t="s">
        <v>40</v>
      </c>
      <c r="F4742" s="7">
        <v>12.21</v>
      </c>
      <c r="G4742" t="s">
        <v>33</v>
      </c>
      <c r="H4742" t="s">
        <v>34</v>
      </c>
      <c r="I4742" t="s">
        <v>14226</v>
      </c>
      <c r="L4742" s="8">
        <v>0</v>
      </c>
      <c r="M4742" t="s">
        <v>36</v>
      </c>
      <c r="N4742" t="str">
        <f>IF(AND(PESQUISA!$B$3&lt;&gt;"",OR(PESQUISA!$B$4="TODAS",B4742=PESQUISA!$B$4),ISNUMBER(SEARCH(PESQUISA!$B$3,D4742))),ROW()-1,"")</f>
        <v/>
      </c>
    </row>
    <row r="4743" spans="1:14" x14ac:dyDescent="0.3">
      <c r="A4743" t="s">
        <v>14344</v>
      </c>
      <c r="B4743" t="s">
        <v>29</v>
      </c>
      <c r="C4743" t="s">
        <v>14345</v>
      </c>
      <c r="D4743" t="s">
        <v>14346</v>
      </c>
      <c r="E4743" t="s">
        <v>40</v>
      </c>
      <c r="F4743" s="7">
        <v>9.64</v>
      </c>
      <c r="G4743" t="s">
        <v>33</v>
      </c>
      <c r="H4743" t="s">
        <v>34</v>
      </c>
      <c r="I4743" t="s">
        <v>14226</v>
      </c>
      <c r="L4743" s="8">
        <v>0</v>
      </c>
      <c r="M4743" t="s">
        <v>36</v>
      </c>
      <c r="N4743" t="str">
        <f>IF(AND(PESQUISA!$B$3&lt;&gt;"",OR(PESQUISA!$B$4="TODAS",B4743=PESQUISA!$B$4),ISNUMBER(SEARCH(PESQUISA!$B$3,D4743))),ROW()-1,"")</f>
        <v/>
      </c>
    </row>
    <row r="4744" spans="1:14" x14ac:dyDescent="0.3">
      <c r="A4744" t="s">
        <v>14347</v>
      </c>
      <c r="B4744" t="s">
        <v>29</v>
      </c>
      <c r="C4744" t="s">
        <v>14348</v>
      </c>
      <c r="D4744" t="s">
        <v>14349</v>
      </c>
      <c r="E4744" t="s">
        <v>40</v>
      </c>
      <c r="F4744" s="7">
        <v>17.48</v>
      </c>
      <c r="G4744" t="s">
        <v>33</v>
      </c>
      <c r="H4744" t="s">
        <v>34</v>
      </c>
      <c r="I4744" t="s">
        <v>14226</v>
      </c>
      <c r="L4744" s="8">
        <v>0</v>
      </c>
      <c r="M4744" t="s">
        <v>36</v>
      </c>
      <c r="N4744" t="str">
        <f>IF(AND(PESQUISA!$B$3&lt;&gt;"",OR(PESQUISA!$B$4="TODAS",B4744=PESQUISA!$B$4),ISNUMBER(SEARCH(PESQUISA!$B$3,D4744))),ROW()-1,"")</f>
        <v/>
      </c>
    </row>
    <row r="4745" spans="1:14" x14ac:dyDescent="0.3">
      <c r="A4745" t="s">
        <v>14350</v>
      </c>
      <c r="B4745" t="s">
        <v>29</v>
      </c>
      <c r="C4745" t="s">
        <v>14351</v>
      </c>
      <c r="D4745" t="s">
        <v>14352</v>
      </c>
      <c r="E4745" t="s">
        <v>40</v>
      </c>
      <c r="F4745" s="7">
        <v>15.14</v>
      </c>
      <c r="G4745" t="s">
        <v>33</v>
      </c>
      <c r="H4745" t="s">
        <v>34</v>
      </c>
      <c r="I4745" t="s">
        <v>14226</v>
      </c>
      <c r="L4745" s="8">
        <v>0</v>
      </c>
      <c r="M4745" t="s">
        <v>36</v>
      </c>
      <c r="N4745" t="str">
        <f>IF(AND(PESQUISA!$B$3&lt;&gt;"",OR(PESQUISA!$B$4="TODAS",B4745=PESQUISA!$B$4),ISNUMBER(SEARCH(PESQUISA!$B$3,D4745))),ROW()-1,"")</f>
        <v/>
      </c>
    </row>
    <row r="4746" spans="1:14" x14ac:dyDescent="0.3">
      <c r="A4746" t="s">
        <v>14353</v>
      </c>
      <c r="B4746" t="s">
        <v>29</v>
      </c>
      <c r="C4746" t="s">
        <v>14354</v>
      </c>
      <c r="D4746" t="s">
        <v>14355</v>
      </c>
      <c r="E4746" t="s">
        <v>40</v>
      </c>
      <c r="F4746" s="7">
        <v>12.58</v>
      </c>
      <c r="G4746" t="s">
        <v>33</v>
      </c>
      <c r="H4746" t="s">
        <v>34</v>
      </c>
      <c r="I4746" t="s">
        <v>14226</v>
      </c>
      <c r="L4746" s="8">
        <v>0</v>
      </c>
      <c r="M4746" t="s">
        <v>36</v>
      </c>
      <c r="N4746" t="str">
        <f>IF(AND(PESQUISA!$B$3&lt;&gt;"",OR(PESQUISA!$B$4="TODAS",B4746=PESQUISA!$B$4),ISNUMBER(SEARCH(PESQUISA!$B$3,D4746))),ROW()-1,"")</f>
        <v/>
      </c>
    </row>
    <row r="4747" spans="1:14" x14ac:dyDescent="0.3">
      <c r="A4747" t="s">
        <v>14356</v>
      </c>
      <c r="B4747" t="s">
        <v>29</v>
      </c>
      <c r="C4747" t="s">
        <v>14357</v>
      </c>
      <c r="D4747" t="s">
        <v>14358</v>
      </c>
      <c r="E4747" t="s">
        <v>40</v>
      </c>
      <c r="F4747" s="7">
        <v>20.34</v>
      </c>
      <c r="G4747" t="s">
        <v>33</v>
      </c>
      <c r="H4747" t="s">
        <v>34</v>
      </c>
      <c r="I4747" t="s">
        <v>14226</v>
      </c>
      <c r="L4747" s="8">
        <v>0</v>
      </c>
      <c r="M4747" t="s">
        <v>36</v>
      </c>
      <c r="N4747" t="str">
        <f>IF(AND(PESQUISA!$B$3&lt;&gt;"",OR(PESQUISA!$B$4="TODAS",B4747=PESQUISA!$B$4),ISNUMBER(SEARCH(PESQUISA!$B$3,D4747))),ROW()-1,"")</f>
        <v/>
      </c>
    </row>
    <row r="4748" spans="1:14" x14ac:dyDescent="0.3">
      <c r="A4748" t="s">
        <v>14359</v>
      </c>
      <c r="B4748" t="s">
        <v>29</v>
      </c>
      <c r="C4748" t="s">
        <v>14360</v>
      </c>
      <c r="D4748" t="s">
        <v>14361</v>
      </c>
      <c r="E4748" t="s">
        <v>40</v>
      </c>
      <c r="F4748" s="7">
        <v>18.09</v>
      </c>
      <c r="G4748" t="s">
        <v>33</v>
      </c>
      <c r="H4748" t="s">
        <v>34</v>
      </c>
      <c r="I4748" t="s">
        <v>14226</v>
      </c>
      <c r="L4748" s="8">
        <v>0</v>
      </c>
      <c r="M4748" t="s">
        <v>36</v>
      </c>
      <c r="N4748" t="str">
        <f>IF(AND(PESQUISA!$B$3&lt;&gt;"",OR(PESQUISA!$B$4="TODAS",B4748=PESQUISA!$B$4),ISNUMBER(SEARCH(PESQUISA!$B$3,D4748))),ROW()-1,"")</f>
        <v/>
      </c>
    </row>
    <row r="4749" spans="1:14" x14ac:dyDescent="0.3">
      <c r="A4749" t="s">
        <v>14362</v>
      </c>
      <c r="B4749" t="s">
        <v>29</v>
      </c>
      <c r="C4749" t="s">
        <v>14363</v>
      </c>
      <c r="D4749" t="s">
        <v>14364</v>
      </c>
      <c r="E4749" t="s">
        <v>40</v>
      </c>
      <c r="F4749" s="7">
        <v>15.52</v>
      </c>
      <c r="G4749" t="s">
        <v>33</v>
      </c>
      <c r="H4749" t="s">
        <v>34</v>
      </c>
      <c r="I4749" t="s">
        <v>14226</v>
      </c>
      <c r="L4749" s="8">
        <v>0</v>
      </c>
      <c r="M4749" t="s">
        <v>36</v>
      </c>
      <c r="N4749" t="str">
        <f>IF(AND(PESQUISA!$B$3&lt;&gt;"",OR(PESQUISA!$B$4="TODAS",B4749=PESQUISA!$B$4),ISNUMBER(SEARCH(PESQUISA!$B$3,D4749))),ROW()-1,"")</f>
        <v/>
      </c>
    </row>
    <row r="4750" spans="1:14" x14ac:dyDescent="0.3">
      <c r="A4750" t="s">
        <v>14365</v>
      </c>
      <c r="B4750" t="s">
        <v>29</v>
      </c>
      <c r="C4750" t="s">
        <v>14366</v>
      </c>
      <c r="D4750" t="s">
        <v>14367</v>
      </c>
      <c r="E4750" t="s">
        <v>40</v>
      </c>
      <c r="F4750" s="7">
        <v>23.24</v>
      </c>
      <c r="G4750" t="s">
        <v>33</v>
      </c>
      <c r="H4750" t="s">
        <v>34</v>
      </c>
      <c r="I4750" t="s">
        <v>14226</v>
      </c>
      <c r="L4750" s="8">
        <v>0</v>
      </c>
      <c r="M4750" t="s">
        <v>36</v>
      </c>
      <c r="N4750" t="str">
        <f>IF(AND(PESQUISA!$B$3&lt;&gt;"",OR(PESQUISA!$B$4="TODAS",B4750=PESQUISA!$B$4),ISNUMBER(SEARCH(PESQUISA!$B$3,D4750))),ROW()-1,"")</f>
        <v/>
      </c>
    </row>
    <row r="4751" spans="1:14" x14ac:dyDescent="0.3">
      <c r="A4751" t="s">
        <v>14368</v>
      </c>
      <c r="B4751" t="s">
        <v>29</v>
      </c>
      <c r="C4751" t="s">
        <v>14369</v>
      </c>
      <c r="D4751" t="s">
        <v>14370</v>
      </c>
      <c r="E4751" t="s">
        <v>40</v>
      </c>
      <c r="F4751" s="7">
        <v>20.75</v>
      </c>
      <c r="G4751" t="s">
        <v>33</v>
      </c>
      <c r="H4751" t="s">
        <v>34</v>
      </c>
      <c r="I4751" t="s">
        <v>14226</v>
      </c>
      <c r="L4751" s="8">
        <v>0</v>
      </c>
      <c r="M4751" t="s">
        <v>36</v>
      </c>
      <c r="N4751" t="str">
        <f>IF(AND(PESQUISA!$B$3&lt;&gt;"",OR(PESQUISA!$B$4="TODAS",B4751=PESQUISA!$B$4),ISNUMBER(SEARCH(PESQUISA!$B$3,D4751))),ROW()-1,"")</f>
        <v/>
      </c>
    </row>
    <row r="4752" spans="1:14" x14ac:dyDescent="0.3">
      <c r="A4752" t="s">
        <v>14371</v>
      </c>
      <c r="B4752" t="s">
        <v>29</v>
      </c>
      <c r="C4752" t="s">
        <v>14372</v>
      </c>
      <c r="D4752" t="s">
        <v>14373</v>
      </c>
      <c r="E4752" t="s">
        <v>40</v>
      </c>
      <c r="F4752" s="7">
        <v>18.239999999999998</v>
      </c>
      <c r="G4752" t="s">
        <v>33</v>
      </c>
      <c r="H4752" t="s">
        <v>34</v>
      </c>
      <c r="I4752" t="s">
        <v>14226</v>
      </c>
      <c r="L4752" s="8">
        <v>0</v>
      </c>
      <c r="M4752" t="s">
        <v>36</v>
      </c>
      <c r="N4752" t="str">
        <f>IF(AND(PESQUISA!$B$3&lt;&gt;"",OR(PESQUISA!$B$4="TODAS",B4752=PESQUISA!$B$4),ISNUMBER(SEARCH(PESQUISA!$B$3,D4752))),ROW()-1,"")</f>
        <v/>
      </c>
    </row>
    <row r="4753" spans="1:14" x14ac:dyDescent="0.3">
      <c r="A4753" t="s">
        <v>14374</v>
      </c>
      <c r="B4753" t="s">
        <v>29</v>
      </c>
      <c r="C4753" t="s">
        <v>14375</v>
      </c>
      <c r="D4753" t="s">
        <v>14376</v>
      </c>
      <c r="E4753" t="s">
        <v>40</v>
      </c>
      <c r="F4753" s="7">
        <v>25.83</v>
      </c>
      <c r="G4753" t="s">
        <v>33</v>
      </c>
      <c r="H4753" t="s">
        <v>34</v>
      </c>
      <c r="I4753" t="s">
        <v>14226</v>
      </c>
      <c r="L4753" s="8">
        <v>0</v>
      </c>
      <c r="M4753" t="s">
        <v>36</v>
      </c>
      <c r="N4753" t="str">
        <f>IF(AND(PESQUISA!$B$3&lt;&gt;"",OR(PESQUISA!$B$4="TODAS",B4753=PESQUISA!$B$4),ISNUMBER(SEARCH(PESQUISA!$B$3,D4753))),ROW()-1,"")</f>
        <v/>
      </c>
    </row>
    <row r="4754" spans="1:14" x14ac:dyDescent="0.3">
      <c r="A4754" t="s">
        <v>14377</v>
      </c>
      <c r="B4754" t="s">
        <v>29</v>
      </c>
      <c r="C4754" t="s">
        <v>14378</v>
      </c>
      <c r="D4754" t="s">
        <v>14379</v>
      </c>
      <c r="E4754" t="s">
        <v>40</v>
      </c>
      <c r="F4754" s="7">
        <v>12.41</v>
      </c>
      <c r="G4754" t="s">
        <v>33</v>
      </c>
      <c r="H4754" t="s">
        <v>34</v>
      </c>
      <c r="I4754" t="s">
        <v>14226</v>
      </c>
      <c r="L4754" s="8">
        <v>0</v>
      </c>
      <c r="M4754" t="s">
        <v>36</v>
      </c>
      <c r="N4754" t="str">
        <f>IF(AND(PESQUISA!$B$3&lt;&gt;"",OR(PESQUISA!$B$4="TODAS",B4754=PESQUISA!$B$4),ISNUMBER(SEARCH(PESQUISA!$B$3,D4754))),ROW()-1,"")</f>
        <v/>
      </c>
    </row>
    <row r="4755" spans="1:14" x14ac:dyDescent="0.3">
      <c r="A4755" t="s">
        <v>14380</v>
      </c>
      <c r="B4755" t="s">
        <v>29</v>
      </c>
      <c r="C4755" t="s">
        <v>14381</v>
      </c>
      <c r="D4755" t="s">
        <v>14382</v>
      </c>
      <c r="E4755" t="s">
        <v>40</v>
      </c>
      <c r="F4755" s="7">
        <v>9.84</v>
      </c>
      <c r="G4755" t="s">
        <v>33</v>
      </c>
      <c r="H4755" t="s">
        <v>34</v>
      </c>
      <c r="I4755" t="s">
        <v>14226</v>
      </c>
      <c r="L4755" s="8">
        <v>0</v>
      </c>
      <c r="M4755" t="s">
        <v>36</v>
      </c>
      <c r="N4755" t="str">
        <f>IF(AND(PESQUISA!$B$3&lt;&gt;"",OR(PESQUISA!$B$4="TODAS",B4755=PESQUISA!$B$4),ISNUMBER(SEARCH(PESQUISA!$B$3,D4755))),ROW()-1,"")</f>
        <v/>
      </c>
    </row>
    <row r="4756" spans="1:14" x14ac:dyDescent="0.3">
      <c r="A4756" t="s">
        <v>14383</v>
      </c>
      <c r="B4756" t="s">
        <v>29</v>
      </c>
      <c r="C4756" t="s">
        <v>14384</v>
      </c>
      <c r="D4756" t="s">
        <v>14385</v>
      </c>
      <c r="E4756" t="s">
        <v>40</v>
      </c>
      <c r="F4756" s="7">
        <v>17.68</v>
      </c>
      <c r="G4756" t="s">
        <v>33</v>
      </c>
      <c r="H4756" t="s">
        <v>34</v>
      </c>
      <c r="I4756" t="s">
        <v>14226</v>
      </c>
      <c r="L4756" s="8">
        <v>0</v>
      </c>
      <c r="M4756" t="s">
        <v>36</v>
      </c>
      <c r="N4756" t="str">
        <f>IF(AND(PESQUISA!$B$3&lt;&gt;"",OR(PESQUISA!$B$4="TODAS",B4756=PESQUISA!$B$4),ISNUMBER(SEARCH(PESQUISA!$B$3,D4756))),ROW()-1,"")</f>
        <v/>
      </c>
    </row>
    <row r="4757" spans="1:14" x14ac:dyDescent="0.3">
      <c r="A4757" t="s">
        <v>14386</v>
      </c>
      <c r="B4757" t="s">
        <v>29</v>
      </c>
      <c r="C4757" t="s">
        <v>14387</v>
      </c>
      <c r="D4757" t="s">
        <v>14388</v>
      </c>
      <c r="E4757" t="s">
        <v>40</v>
      </c>
      <c r="F4757" s="7">
        <v>13.83</v>
      </c>
      <c r="G4757" t="s">
        <v>33</v>
      </c>
      <c r="H4757" t="s">
        <v>34</v>
      </c>
      <c r="I4757" t="s">
        <v>14226</v>
      </c>
      <c r="L4757" s="8">
        <v>0</v>
      </c>
      <c r="M4757" t="s">
        <v>36</v>
      </c>
      <c r="N4757" t="str">
        <f>IF(AND(PESQUISA!$B$3&lt;&gt;"",OR(PESQUISA!$B$4="TODAS",B4757=PESQUISA!$B$4),ISNUMBER(SEARCH(PESQUISA!$B$3,D4757))),ROW()-1,"")</f>
        <v/>
      </c>
    </row>
    <row r="4758" spans="1:14" x14ac:dyDescent="0.3">
      <c r="A4758" t="s">
        <v>14389</v>
      </c>
      <c r="B4758" t="s">
        <v>29</v>
      </c>
      <c r="C4758" t="s">
        <v>14390</v>
      </c>
      <c r="D4758" t="s">
        <v>14391</v>
      </c>
      <c r="E4758" t="s">
        <v>40</v>
      </c>
      <c r="F4758" s="7">
        <v>11.27</v>
      </c>
      <c r="G4758" t="s">
        <v>33</v>
      </c>
      <c r="H4758" t="s">
        <v>34</v>
      </c>
      <c r="I4758" t="s">
        <v>14226</v>
      </c>
      <c r="L4758" s="8">
        <v>0</v>
      </c>
      <c r="M4758" t="s">
        <v>36</v>
      </c>
      <c r="N4758" t="str">
        <f>IF(AND(PESQUISA!$B$3&lt;&gt;"",OR(PESQUISA!$B$4="TODAS",B4758=PESQUISA!$B$4),ISNUMBER(SEARCH(PESQUISA!$B$3,D4758))),ROW()-1,"")</f>
        <v/>
      </c>
    </row>
    <row r="4759" spans="1:14" x14ac:dyDescent="0.3">
      <c r="A4759" t="s">
        <v>14392</v>
      </c>
      <c r="B4759" t="s">
        <v>29</v>
      </c>
      <c r="C4759" t="s">
        <v>14393</v>
      </c>
      <c r="D4759" t="s">
        <v>14394</v>
      </c>
      <c r="E4759" t="s">
        <v>40</v>
      </c>
      <c r="F4759" s="7">
        <v>19.03</v>
      </c>
      <c r="G4759" t="s">
        <v>33</v>
      </c>
      <c r="H4759" t="s">
        <v>34</v>
      </c>
      <c r="I4759" t="s">
        <v>14226</v>
      </c>
      <c r="L4759" s="8">
        <v>0</v>
      </c>
      <c r="M4759" t="s">
        <v>36</v>
      </c>
      <c r="N4759" t="str">
        <f>IF(AND(PESQUISA!$B$3&lt;&gt;"",OR(PESQUISA!$B$4="TODAS",B4759=PESQUISA!$B$4),ISNUMBER(SEARCH(PESQUISA!$B$3,D4759))),ROW()-1,"")</f>
        <v/>
      </c>
    </row>
    <row r="4760" spans="1:14" x14ac:dyDescent="0.3">
      <c r="A4760" t="s">
        <v>14395</v>
      </c>
      <c r="B4760" t="s">
        <v>29</v>
      </c>
      <c r="C4760" t="s">
        <v>14396</v>
      </c>
      <c r="D4760" t="s">
        <v>14397</v>
      </c>
      <c r="E4760" t="s">
        <v>40</v>
      </c>
      <c r="F4760" s="7">
        <v>16.760000000000002</v>
      </c>
      <c r="G4760" t="s">
        <v>33</v>
      </c>
      <c r="H4760" t="s">
        <v>34</v>
      </c>
      <c r="I4760" t="s">
        <v>14226</v>
      </c>
      <c r="L4760" s="8">
        <v>0</v>
      </c>
      <c r="M4760" t="s">
        <v>36</v>
      </c>
      <c r="N4760" t="str">
        <f>IF(AND(PESQUISA!$B$3&lt;&gt;"",OR(PESQUISA!$B$4="TODAS",B4760=PESQUISA!$B$4),ISNUMBER(SEARCH(PESQUISA!$B$3,D4760))),ROW()-1,"")</f>
        <v/>
      </c>
    </row>
    <row r="4761" spans="1:14" x14ac:dyDescent="0.3">
      <c r="A4761" t="s">
        <v>14398</v>
      </c>
      <c r="B4761" t="s">
        <v>29</v>
      </c>
      <c r="C4761" t="s">
        <v>14399</v>
      </c>
      <c r="D4761" t="s">
        <v>14400</v>
      </c>
      <c r="E4761" t="s">
        <v>40</v>
      </c>
      <c r="F4761" s="7">
        <v>14.19</v>
      </c>
      <c r="G4761" t="s">
        <v>33</v>
      </c>
      <c r="H4761" t="s">
        <v>34</v>
      </c>
      <c r="I4761" t="s">
        <v>14226</v>
      </c>
      <c r="L4761" s="8">
        <v>0</v>
      </c>
      <c r="M4761" t="s">
        <v>36</v>
      </c>
      <c r="N4761" t="str">
        <f>IF(AND(PESQUISA!$B$3&lt;&gt;"",OR(PESQUISA!$B$4="TODAS",B4761=PESQUISA!$B$4),ISNUMBER(SEARCH(PESQUISA!$B$3,D4761))),ROW()-1,"")</f>
        <v/>
      </c>
    </row>
    <row r="4762" spans="1:14" x14ac:dyDescent="0.3">
      <c r="A4762" t="s">
        <v>14401</v>
      </c>
      <c r="B4762" t="s">
        <v>29</v>
      </c>
      <c r="C4762" t="s">
        <v>14402</v>
      </c>
      <c r="D4762" t="s">
        <v>14403</v>
      </c>
      <c r="E4762" t="s">
        <v>40</v>
      </c>
      <c r="F4762" s="7">
        <v>21.91</v>
      </c>
      <c r="G4762" t="s">
        <v>33</v>
      </c>
      <c r="H4762" t="s">
        <v>34</v>
      </c>
      <c r="I4762" t="s">
        <v>14226</v>
      </c>
      <c r="L4762" s="8">
        <v>0</v>
      </c>
      <c r="M4762" t="s">
        <v>36</v>
      </c>
      <c r="N4762" t="str">
        <f>IF(AND(PESQUISA!$B$3&lt;&gt;"",OR(PESQUISA!$B$4="TODAS",B4762=PESQUISA!$B$4),ISNUMBER(SEARCH(PESQUISA!$B$3,D4762))),ROW()-1,"")</f>
        <v/>
      </c>
    </row>
    <row r="4763" spans="1:14" x14ac:dyDescent="0.3">
      <c r="A4763" t="s">
        <v>14404</v>
      </c>
      <c r="B4763" t="s">
        <v>29</v>
      </c>
      <c r="C4763" t="s">
        <v>14405</v>
      </c>
      <c r="D4763" t="s">
        <v>14406</v>
      </c>
      <c r="E4763" t="s">
        <v>40</v>
      </c>
      <c r="F4763" s="7">
        <v>19.329999999999998</v>
      </c>
      <c r="G4763" t="s">
        <v>33</v>
      </c>
      <c r="H4763" t="s">
        <v>34</v>
      </c>
      <c r="I4763" t="s">
        <v>14226</v>
      </c>
      <c r="L4763" s="8">
        <v>0</v>
      </c>
      <c r="M4763" t="s">
        <v>36</v>
      </c>
      <c r="N4763" t="str">
        <f>IF(AND(PESQUISA!$B$3&lt;&gt;"",OR(PESQUISA!$B$4="TODAS",B4763=PESQUISA!$B$4),ISNUMBER(SEARCH(PESQUISA!$B$3,D4763))),ROW()-1,"")</f>
        <v/>
      </c>
    </row>
    <row r="4764" spans="1:14" x14ac:dyDescent="0.3">
      <c r="A4764" t="s">
        <v>14407</v>
      </c>
      <c r="B4764" t="s">
        <v>29</v>
      </c>
      <c r="C4764" t="s">
        <v>14408</v>
      </c>
      <c r="D4764" t="s">
        <v>14409</v>
      </c>
      <c r="E4764" t="s">
        <v>40</v>
      </c>
      <c r="F4764" s="7">
        <v>16.82</v>
      </c>
      <c r="G4764" t="s">
        <v>33</v>
      </c>
      <c r="H4764" t="s">
        <v>34</v>
      </c>
      <c r="I4764" t="s">
        <v>14226</v>
      </c>
      <c r="L4764" s="8">
        <v>0</v>
      </c>
      <c r="M4764" t="s">
        <v>36</v>
      </c>
      <c r="N4764" t="str">
        <f>IF(AND(PESQUISA!$B$3&lt;&gt;"",OR(PESQUISA!$B$4="TODAS",B4764=PESQUISA!$B$4),ISNUMBER(SEARCH(PESQUISA!$B$3,D4764))),ROW()-1,"")</f>
        <v/>
      </c>
    </row>
    <row r="4765" spans="1:14" x14ac:dyDescent="0.3">
      <c r="A4765" t="s">
        <v>14410</v>
      </c>
      <c r="B4765" t="s">
        <v>29</v>
      </c>
      <c r="C4765" t="s">
        <v>14411</v>
      </c>
      <c r="D4765" t="s">
        <v>14412</v>
      </c>
      <c r="E4765" t="s">
        <v>40</v>
      </c>
      <c r="F4765" s="7">
        <v>24.41</v>
      </c>
      <c r="G4765" t="s">
        <v>33</v>
      </c>
      <c r="H4765" t="s">
        <v>34</v>
      </c>
      <c r="I4765" t="s">
        <v>14226</v>
      </c>
      <c r="L4765" s="8">
        <v>0</v>
      </c>
      <c r="M4765" t="s">
        <v>36</v>
      </c>
      <c r="N4765" t="str">
        <f>IF(AND(PESQUISA!$B$3&lt;&gt;"",OR(PESQUISA!$B$4="TODAS",B4765=PESQUISA!$B$4),ISNUMBER(SEARCH(PESQUISA!$B$3,D4765))),ROW()-1,"")</f>
        <v/>
      </c>
    </row>
    <row r="4766" spans="1:14" x14ac:dyDescent="0.3">
      <c r="A4766" t="s">
        <v>14413</v>
      </c>
      <c r="B4766" t="s">
        <v>29</v>
      </c>
      <c r="C4766" t="s">
        <v>14414</v>
      </c>
      <c r="D4766" t="s">
        <v>14415</v>
      </c>
      <c r="E4766" t="s">
        <v>40</v>
      </c>
      <c r="F4766" s="7">
        <v>101.99</v>
      </c>
      <c r="G4766" t="s">
        <v>33</v>
      </c>
      <c r="H4766" t="s">
        <v>34</v>
      </c>
      <c r="I4766" t="s">
        <v>14226</v>
      </c>
      <c r="L4766" s="8">
        <v>0</v>
      </c>
      <c r="M4766" t="s">
        <v>36</v>
      </c>
      <c r="N4766" t="str">
        <f>IF(AND(PESQUISA!$B$3&lt;&gt;"",OR(PESQUISA!$B$4="TODAS",B4766=PESQUISA!$B$4),ISNUMBER(SEARCH(PESQUISA!$B$3,D4766))),ROW()-1,"")</f>
        <v/>
      </c>
    </row>
    <row r="4767" spans="1:14" x14ac:dyDescent="0.3">
      <c r="A4767" t="s">
        <v>14416</v>
      </c>
      <c r="B4767" t="s">
        <v>29</v>
      </c>
      <c r="C4767" t="s">
        <v>14417</v>
      </c>
      <c r="D4767" t="s">
        <v>14418</v>
      </c>
      <c r="E4767" t="s">
        <v>40</v>
      </c>
      <c r="F4767" s="7">
        <v>90.11</v>
      </c>
      <c r="G4767" t="s">
        <v>33</v>
      </c>
      <c r="H4767" t="s">
        <v>34</v>
      </c>
      <c r="I4767" t="s">
        <v>14226</v>
      </c>
      <c r="L4767" s="8">
        <v>0</v>
      </c>
      <c r="M4767" t="s">
        <v>36</v>
      </c>
      <c r="N4767" t="str">
        <f>IF(AND(PESQUISA!$B$3&lt;&gt;"",OR(PESQUISA!$B$4="TODAS",B4767=PESQUISA!$B$4),ISNUMBER(SEARCH(PESQUISA!$B$3,D4767))),ROW()-1,"")</f>
        <v/>
      </c>
    </row>
    <row r="4768" spans="1:14" x14ac:dyDescent="0.3">
      <c r="A4768" t="s">
        <v>14419</v>
      </c>
      <c r="B4768" t="s">
        <v>29</v>
      </c>
      <c r="C4768" t="s">
        <v>14420</v>
      </c>
      <c r="D4768" t="s">
        <v>14421</v>
      </c>
      <c r="E4768" t="s">
        <v>60</v>
      </c>
      <c r="F4768" s="7">
        <v>17.190000000000001</v>
      </c>
      <c r="G4768" t="s">
        <v>33</v>
      </c>
      <c r="H4768" t="s">
        <v>34</v>
      </c>
      <c r="I4768" t="s">
        <v>14226</v>
      </c>
      <c r="L4768" s="8">
        <v>0</v>
      </c>
      <c r="M4768" t="s">
        <v>36</v>
      </c>
      <c r="N4768" t="str">
        <f>IF(AND(PESQUISA!$B$3&lt;&gt;"",OR(PESQUISA!$B$4="TODAS",B4768=PESQUISA!$B$4),ISNUMBER(SEARCH(PESQUISA!$B$3,D4768))),ROW()-1,"")</f>
        <v/>
      </c>
    </row>
    <row r="4769" spans="1:14" x14ac:dyDescent="0.3">
      <c r="A4769" t="s">
        <v>14422</v>
      </c>
      <c r="B4769" t="s">
        <v>29</v>
      </c>
      <c r="C4769" t="s">
        <v>14423</v>
      </c>
      <c r="D4769" t="s">
        <v>14424</v>
      </c>
      <c r="E4769" t="s">
        <v>60</v>
      </c>
      <c r="F4769" s="7">
        <v>5.96</v>
      </c>
      <c r="G4769" t="s">
        <v>33</v>
      </c>
      <c r="H4769" t="s">
        <v>34</v>
      </c>
      <c r="I4769" t="s">
        <v>14226</v>
      </c>
      <c r="L4769" s="8">
        <v>0</v>
      </c>
      <c r="M4769" t="s">
        <v>36</v>
      </c>
      <c r="N4769" t="str">
        <f>IF(AND(PESQUISA!$B$3&lt;&gt;"",OR(PESQUISA!$B$4="TODAS",B4769=PESQUISA!$B$4),ISNUMBER(SEARCH(PESQUISA!$B$3,D4769))),ROW()-1,"")</f>
        <v/>
      </c>
    </row>
    <row r="4770" spans="1:14" x14ac:dyDescent="0.3">
      <c r="A4770" t="s">
        <v>14425</v>
      </c>
      <c r="B4770" t="s">
        <v>29</v>
      </c>
      <c r="C4770" t="s">
        <v>14426</v>
      </c>
      <c r="D4770" t="s">
        <v>14427</v>
      </c>
      <c r="E4770" t="s">
        <v>60</v>
      </c>
      <c r="F4770" s="7">
        <v>9.42</v>
      </c>
      <c r="G4770" t="s">
        <v>33</v>
      </c>
      <c r="H4770" t="s">
        <v>34</v>
      </c>
      <c r="I4770" t="s">
        <v>14226</v>
      </c>
      <c r="L4770" s="8">
        <v>0</v>
      </c>
      <c r="M4770" t="s">
        <v>36</v>
      </c>
      <c r="N4770" t="str">
        <f>IF(AND(PESQUISA!$B$3&lt;&gt;"",OR(PESQUISA!$B$4="TODAS",B4770=PESQUISA!$B$4),ISNUMBER(SEARCH(PESQUISA!$B$3,D4770))),ROW()-1,"")</f>
        <v/>
      </c>
    </row>
    <row r="4771" spans="1:14" x14ac:dyDescent="0.3">
      <c r="A4771" t="s">
        <v>14428</v>
      </c>
      <c r="B4771" t="s">
        <v>29</v>
      </c>
      <c r="C4771" t="s">
        <v>14429</v>
      </c>
      <c r="D4771" t="s">
        <v>14430</v>
      </c>
      <c r="E4771" t="s">
        <v>60</v>
      </c>
      <c r="F4771" s="7">
        <v>18.670000000000002</v>
      </c>
      <c r="G4771" t="s">
        <v>33</v>
      </c>
      <c r="H4771" t="s">
        <v>34</v>
      </c>
      <c r="I4771" t="s">
        <v>14226</v>
      </c>
      <c r="L4771" s="8">
        <v>0</v>
      </c>
      <c r="M4771" t="s">
        <v>36</v>
      </c>
      <c r="N4771" t="str">
        <f>IF(AND(PESQUISA!$B$3&lt;&gt;"",OR(PESQUISA!$B$4="TODAS",B4771=PESQUISA!$B$4),ISNUMBER(SEARCH(PESQUISA!$B$3,D4771))),ROW()-1,"")</f>
        <v/>
      </c>
    </row>
    <row r="4772" spans="1:14" x14ac:dyDescent="0.3">
      <c r="A4772" t="s">
        <v>14431</v>
      </c>
      <c r="B4772" t="s">
        <v>29</v>
      </c>
      <c r="C4772" t="s">
        <v>14432</v>
      </c>
      <c r="D4772" t="s">
        <v>14433</v>
      </c>
      <c r="E4772" t="s">
        <v>60</v>
      </c>
      <c r="F4772" s="7">
        <v>7.38</v>
      </c>
      <c r="G4772" t="s">
        <v>33</v>
      </c>
      <c r="H4772" t="s">
        <v>34</v>
      </c>
      <c r="I4772" t="s">
        <v>14226</v>
      </c>
      <c r="L4772" s="8">
        <v>0</v>
      </c>
      <c r="M4772" t="s">
        <v>36</v>
      </c>
      <c r="N4772" t="str">
        <f>IF(AND(PESQUISA!$B$3&lt;&gt;"",OR(PESQUISA!$B$4="TODAS",B4772=PESQUISA!$B$4),ISNUMBER(SEARCH(PESQUISA!$B$3,D4772))),ROW()-1,"")</f>
        <v/>
      </c>
    </row>
    <row r="4773" spans="1:14" x14ac:dyDescent="0.3">
      <c r="A4773" t="s">
        <v>14434</v>
      </c>
      <c r="B4773" t="s">
        <v>29</v>
      </c>
      <c r="C4773" t="s">
        <v>14435</v>
      </c>
      <c r="D4773" t="s">
        <v>14436</v>
      </c>
      <c r="E4773" t="s">
        <v>60</v>
      </c>
      <c r="F4773" s="7">
        <v>10.78</v>
      </c>
      <c r="G4773" t="s">
        <v>33</v>
      </c>
      <c r="H4773" t="s">
        <v>34</v>
      </c>
      <c r="I4773" t="s">
        <v>14226</v>
      </c>
      <c r="L4773" s="8">
        <v>0</v>
      </c>
      <c r="M4773" t="s">
        <v>36</v>
      </c>
      <c r="N4773" t="str">
        <f>IF(AND(PESQUISA!$B$3&lt;&gt;"",OR(PESQUISA!$B$4="TODAS",B4773=PESQUISA!$B$4),ISNUMBER(SEARCH(PESQUISA!$B$3,D4773))),ROW()-1,"")</f>
        <v/>
      </c>
    </row>
    <row r="4774" spans="1:14" x14ac:dyDescent="0.3">
      <c r="A4774" t="s">
        <v>14437</v>
      </c>
      <c r="B4774" t="s">
        <v>29</v>
      </c>
      <c r="C4774" t="s">
        <v>14438</v>
      </c>
      <c r="D4774" t="s">
        <v>14439</v>
      </c>
      <c r="E4774" t="s">
        <v>60</v>
      </c>
      <c r="F4774" s="7">
        <v>22.46</v>
      </c>
      <c r="G4774" t="s">
        <v>33</v>
      </c>
      <c r="H4774" t="s">
        <v>34</v>
      </c>
      <c r="I4774" t="s">
        <v>14226</v>
      </c>
      <c r="L4774" s="8">
        <v>0</v>
      </c>
      <c r="M4774" t="s">
        <v>36</v>
      </c>
      <c r="N4774" t="str">
        <f>IF(AND(PESQUISA!$B$3&lt;&gt;"",OR(PESQUISA!$B$4="TODAS",B4774=PESQUISA!$B$4),ISNUMBER(SEARCH(PESQUISA!$B$3,D4774))),ROW()-1,"")</f>
        <v/>
      </c>
    </row>
    <row r="4775" spans="1:14" x14ac:dyDescent="0.3">
      <c r="A4775" t="s">
        <v>14440</v>
      </c>
      <c r="B4775" t="s">
        <v>29</v>
      </c>
      <c r="C4775" t="s">
        <v>14441</v>
      </c>
      <c r="D4775" t="s">
        <v>14442</v>
      </c>
      <c r="E4775" t="s">
        <v>60</v>
      </c>
      <c r="F4775" s="7">
        <v>11.23</v>
      </c>
      <c r="G4775" t="s">
        <v>33</v>
      </c>
      <c r="H4775" t="s">
        <v>34</v>
      </c>
      <c r="I4775" t="s">
        <v>14226</v>
      </c>
      <c r="L4775" s="8">
        <v>0</v>
      </c>
      <c r="M4775" t="s">
        <v>36</v>
      </c>
      <c r="N4775" t="str">
        <f>IF(AND(PESQUISA!$B$3&lt;&gt;"",OR(PESQUISA!$B$4="TODAS",B4775=PESQUISA!$B$4),ISNUMBER(SEARCH(PESQUISA!$B$3,D4775))),ROW()-1,"")</f>
        <v/>
      </c>
    </row>
    <row r="4776" spans="1:14" x14ac:dyDescent="0.3">
      <c r="A4776" t="s">
        <v>14443</v>
      </c>
      <c r="B4776" t="s">
        <v>29</v>
      </c>
      <c r="C4776" t="s">
        <v>14444</v>
      </c>
      <c r="D4776" t="s">
        <v>14445</v>
      </c>
      <c r="E4776" t="s">
        <v>60</v>
      </c>
      <c r="F4776" s="7">
        <v>14.4</v>
      </c>
      <c r="G4776" t="s">
        <v>33</v>
      </c>
      <c r="H4776" t="s">
        <v>34</v>
      </c>
      <c r="I4776" t="s">
        <v>14226</v>
      </c>
      <c r="L4776" s="8">
        <v>0</v>
      </c>
      <c r="M4776" t="s">
        <v>36</v>
      </c>
      <c r="N4776" t="str">
        <f>IF(AND(PESQUISA!$B$3&lt;&gt;"",OR(PESQUISA!$B$4="TODAS",B4776=PESQUISA!$B$4),ISNUMBER(SEARCH(PESQUISA!$B$3,D4776))),ROW()-1,"")</f>
        <v/>
      </c>
    </row>
    <row r="4777" spans="1:14" x14ac:dyDescent="0.3">
      <c r="A4777" t="s">
        <v>14446</v>
      </c>
      <c r="B4777" t="s">
        <v>29</v>
      </c>
      <c r="C4777" t="s">
        <v>14447</v>
      </c>
      <c r="D4777" t="s">
        <v>14448</v>
      </c>
      <c r="E4777" t="s">
        <v>60</v>
      </c>
      <c r="G4777" t="s">
        <v>33</v>
      </c>
      <c r="H4777" t="s">
        <v>34</v>
      </c>
      <c r="I4777" t="s">
        <v>14226</v>
      </c>
      <c r="M4777" t="s">
        <v>53</v>
      </c>
      <c r="N4777" t="str">
        <f>IF(AND(PESQUISA!$B$3&lt;&gt;"",OR(PESQUISA!$B$4="TODAS",B4777=PESQUISA!$B$4),ISNUMBER(SEARCH(PESQUISA!$B$3,D4777))),ROW()-1,"")</f>
        <v/>
      </c>
    </row>
    <row r="4778" spans="1:14" x14ac:dyDescent="0.3">
      <c r="A4778" t="s">
        <v>14449</v>
      </c>
      <c r="B4778" t="s">
        <v>29</v>
      </c>
      <c r="C4778" t="s">
        <v>14450</v>
      </c>
      <c r="D4778" t="s">
        <v>14451</v>
      </c>
      <c r="E4778" t="s">
        <v>60</v>
      </c>
      <c r="G4778" t="s">
        <v>33</v>
      </c>
      <c r="H4778" t="s">
        <v>34</v>
      </c>
      <c r="I4778" t="s">
        <v>14226</v>
      </c>
      <c r="M4778" t="s">
        <v>53</v>
      </c>
      <c r="N4778" t="str">
        <f>IF(AND(PESQUISA!$B$3&lt;&gt;"",OR(PESQUISA!$B$4="TODAS",B4778=PESQUISA!$B$4),ISNUMBER(SEARCH(PESQUISA!$B$3,D4778))),ROW()-1,"")</f>
        <v/>
      </c>
    </row>
    <row r="4779" spans="1:14" x14ac:dyDescent="0.3">
      <c r="A4779" t="s">
        <v>14452</v>
      </c>
      <c r="B4779" t="s">
        <v>29</v>
      </c>
      <c r="C4779" t="s">
        <v>14453</v>
      </c>
      <c r="D4779" t="s">
        <v>14454</v>
      </c>
      <c r="E4779" t="s">
        <v>60</v>
      </c>
      <c r="G4779" t="s">
        <v>33</v>
      </c>
      <c r="H4779" t="s">
        <v>34</v>
      </c>
      <c r="I4779" t="s">
        <v>14226</v>
      </c>
      <c r="M4779" t="s">
        <v>53</v>
      </c>
      <c r="N4779" t="str">
        <f>IF(AND(PESQUISA!$B$3&lt;&gt;"",OR(PESQUISA!$B$4="TODAS",B4779=PESQUISA!$B$4),ISNUMBER(SEARCH(PESQUISA!$B$3,D4779))),ROW()-1,"")</f>
        <v/>
      </c>
    </row>
    <row r="4780" spans="1:14" x14ac:dyDescent="0.3">
      <c r="A4780" t="s">
        <v>14455</v>
      </c>
      <c r="B4780" t="s">
        <v>29</v>
      </c>
      <c r="C4780" t="s">
        <v>14456</v>
      </c>
      <c r="D4780" t="s">
        <v>14457</v>
      </c>
      <c r="E4780" t="s">
        <v>60</v>
      </c>
      <c r="F4780" s="7">
        <v>20.75</v>
      </c>
      <c r="G4780" t="s">
        <v>33</v>
      </c>
      <c r="H4780" t="s">
        <v>34</v>
      </c>
      <c r="I4780" t="s">
        <v>14226</v>
      </c>
      <c r="L4780" s="8">
        <v>0</v>
      </c>
      <c r="M4780" t="s">
        <v>36</v>
      </c>
      <c r="N4780" t="str">
        <f>IF(AND(PESQUISA!$B$3&lt;&gt;"",OR(PESQUISA!$B$4="TODAS",B4780=PESQUISA!$B$4),ISNUMBER(SEARCH(PESQUISA!$B$3,D4780))),ROW()-1,"")</f>
        <v/>
      </c>
    </row>
    <row r="4781" spans="1:14" x14ac:dyDescent="0.3">
      <c r="A4781" t="s">
        <v>14458</v>
      </c>
      <c r="B4781" t="s">
        <v>29</v>
      </c>
      <c r="C4781" t="s">
        <v>14459</v>
      </c>
      <c r="D4781" t="s">
        <v>14460</v>
      </c>
      <c r="E4781" t="s">
        <v>60</v>
      </c>
      <c r="F4781" s="7">
        <v>9.4600000000000009</v>
      </c>
      <c r="G4781" t="s">
        <v>33</v>
      </c>
      <c r="H4781" t="s">
        <v>34</v>
      </c>
      <c r="I4781" t="s">
        <v>14226</v>
      </c>
      <c r="L4781" s="8">
        <v>0</v>
      </c>
      <c r="M4781" t="s">
        <v>36</v>
      </c>
      <c r="N4781" t="str">
        <f>IF(AND(PESQUISA!$B$3&lt;&gt;"",OR(PESQUISA!$B$4="TODAS",B4781=PESQUISA!$B$4),ISNUMBER(SEARCH(PESQUISA!$B$3,D4781))),ROW()-1,"")</f>
        <v/>
      </c>
    </row>
    <row r="4782" spans="1:14" x14ac:dyDescent="0.3">
      <c r="A4782" t="s">
        <v>14461</v>
      </c>
      <c r="B4782" t="s">
        <v>29</v>
      </c>
      <c r="C4782" t="s">
        <v>14462</v>
      </c>
      <c r="D4782" t="s">
        <v>14463</v>
      </c>
      <c r="E4782" t="s">
        <v>60</v>
      </c>
      <c r="F4782" s="7">
        <v>12.84</v>
      </c>
      <c r="G4782" t="s">
        <v>33</v>
      </c>
      <c r="H4782" t="s">
        <v>34</v>
      </c>
      <c r="I4782" t="s">
        <v>14226</v>
      </c>
      <c r="L4782" s="8">
        <v>0</v>
      </c>
      <c r="M4782" t="s">
        <v>36</v>
      </c>
      <c r="N4782" t="str">
        <f>IF(AND(PESQUISA!$B$3&lt;&gt;"",OR(PESQUISA!$B$4="TODAS",B4782=PESQUISA!$B$4),ISNUMBER(SEARCH(PESQUISA!$B$3,D4782))),ROW()-1,"")</f>
        <v/>
      </c>
    </row>
    <row r="4783" spans="1:14" x14ac:dyDescent="0.3">
      <c r="A4783" t="s">
        <v>14464</v>
      </c>
      <c r="B4783" t="s">
        <v>29</v>
      </c>
      <c r="C4783" t="s">
        <v>14465</v>
      </c>
      <c r="D4783" t="s">
        <v>14466</v>
      </c>
      <c r="E4783" t="s">
        <v>60</v>
      </c>
      <c r="F4783" s="7">
        <v>16.760000000000002</v>
      </c>
      <c r="G4783" t="s">
        <v>33</v>
      </c>
      <c r="H4783" t="s">
        <v>34</v>
      </c>
      <c r="I4783" t="s">
        <v>14226</v>
      </c>
      <c r="L4783" s="8">
        <v>0</v>
      </c>
      <c r="M4783" t="s">
        <v>36</v>
      </c>
      <c r="N4783" t="str">
        <f>IF(AND(PESQUISA!$B$3&lt;&gt;"",OR(PESQUISA!$B$4="TODAS",B4783=PESQUISA!$B$4),ISNUMBER(SEARCH(PESQUISA!$B$3,D4783))),ROW()-1,"")</f>
        <v/>
      </c>
    </row>
    <row r="4784" spans="1:14" x14ac:dyDescent="0.3">
      <c r="A4784" t="s">
        <v>14467</v>
      </c>
      <c r="B4784" t="s">
        <v>29</v>
      </c>
      <c r="C4784" t="s">
        <v>14468</v>
      </c>
      <c r="D4784" t="s">
        <v>14469</v>
      </c>
      <c r="E4784" t="s">
        <v>60</v>
      </c>
      <c r="F4784" s="7">
        <v>9.0299999999999994</v>
      </c>
      <c r="G4784" t="s">
        <v>33</v>
      </c>
      <c r="H4784" t="s">
        <v>34</v>
      </c>
      <c r="I4784" t="s">
        <v>14226</v>
      </c>
      <c r="L4784" s="8">
        <v>0</v>
      </c>
      <c r="M4784" t="s">
        <v>36</v>
      </c>
      <c r="N4784" t="str">
        <f>IF(AND(PESQUISA!$B$3&lt;&gt;"",OR(PESQUISA!$B$4="TODAS",B4784=PESQUISA!$B$4),ISNUMBER(SEARCH(PESQUISA!$B$3,D4784))),ROW()-1,"")</f>
        <v/>
      </c>
    </row>
    <row r="4785" spans="1:14" x14ac:dyDescent="0.3">
      <c r="A4785" t="s">
        <v>14470</v>
      </c>
      <c r="B4785" t="s">
        <v>29</v>
      </c>
      <c r="C4785" t="s">
        <v>14471</v>
      </c>
      <c r="D4785" t="s">
        <v>14472</v>
      </c>
      <c r="E4785" t="s">
        <v>60</v>
      </c>
      <c r="F4785" s="7">
        <v>17.57</v>
      </c>
      <c r="G4785" t="s">
        <v>33</v>
      </c>
      <c r="H4785" t="s">
        <v>34</v>
      </c>
      <c r="I4785" t="s">
        <v>14226</v>
      </c>
      <c r="L4785" s="8">
        <v>0</v>
      </c>
      <c r="M4785" t="s">
        <v>36</v>
      </c>
      <c r="N4785" t="str">
        <f>IF(AND(PESQUISA!$B$3&lt;&gt;"",OR(PESQUISA!$B$4="TODAS",B4785=PESQUISA!$B$4),ISNUMBER(SEARCH(PESQUISA!$B$3,D4785))),ROW()-1,"")</f>
        <v/>
      </c>
    </row>
    <row r="4786" spans="1:14" x14ac:dyDescent="0.3">
      <c r="A4786" t="s">
        <v>14473</v>
      </c>
      <c r="B4786" t="s">
        <v>29</v>
      </c>
      <c r="C4786" t="s">
        <v>14474</v>
      </c>
      <c r="D4786" t="s">
        <v>14475</v>
      </c>
      <c r="E4786" t="s">
        <v>60</v>
      </c>
      <c r="F4786" s="7">
        <v>9.77</v>
      </c>
      <c r="G4786" t="s">
        <v>33</v>
      </c>
      <c r="H4786" t="s">
        <v>34</v>
      </c>
      <c r="I4786" t="s">
        <v>14226</v>
      </c>
      <c r="L4786" s="8">
        <v>0</v>
      </c>
      <c r="M4786" t="s">
        <v>36</v>
      </c>
      <c r="N4786" t="str">
        <f>IF(AND(PESQUISA!$B$3&lt;&gt;"",OR(PESQUISA!$B$4="TODAS",B4786=PESQUISA!$B$4),ISNUMBER(SEARCH(PESQUISA!$B$3,D4786))),ROW()-1,"")</f>
        <v/>
      </c>
    </row>
    <row r="4787" spans="1:14" x14ac:dyDescent="0.3">
      <c r="A4787" t="s">
        <v>14476</v>
      </c>
      <c r="B4787" t="s">
        <v>29</v>
      </c>
      <c r="C4787" t="s">
        <v>14477</v>
      </c>
      <c r="D4787" t="s">
        <v>14478</v>
      </c>
      <c r="E4787" t="s">
        <v>60</v>
      </c>
      <c r="F4787" s="7">
        <v>19.88</v>
      </c>
      <c r="G4787" t="s">
        <v>33</v>
      </c>
      <c r="H4787" t="s">
        <v>34</v>
      </c>
      <c r="I4787" t="s">
        <v>14226</v>
      </c>
      <c r="L4787" s="8">
        <v>0</v>
      </c>
      <c r="M4787" t="s">
        <v>36</v>
      </c>
      <c r="N4787" t="str">
        <f>IF(AND(PESQUISA!$B$3&lt;&gt;"",OR(PESQUISA!$B$4="TODAS",B4787=PESQUISA!$B$4),ISNUMBER(SEARCH(PESQUISA!$B$3,D4787))),ROW()-1,"")</f>
        <v/>
      </c>
    </row>
    <row r="4788" spans="1:14" x14ac:dyDescent="0.3">
      <c r="A4788" t="s">
        <v>14479</v>
      </c>
      <c r="B4788" t="s">
        <v>29</v>
      </c>
      <c r="C4788" t="s">
        <v>14480</v>
      </c>
      <c r="D4788" t="s">
        <v>14481</v>
      </c>
      <c r="E4788" t="s">
        <v>60</v>
      </c>
      <c r="F4788" s="7">
        <v>12.02</v>
      </c>
      <c r="G4788" t="s">
        <v>33</v>
      </c>
      <c r="H4788" t="s">
        <v>34</v>
      </c>
      <c r="I4788" t="s">
        <v>14226</v>
      </c>
      <c r="L4788" s="8">
        <v>0</v>
      </c>
      <c r="M4788" t="s">
        <v>36</v>
      </c>
      <c r="N4788" t="str">
        <f>IF(AND(PESQUISA!$B$3&lt;&gt;"",OR(PESQUISA!$B$4="TODAS",B4788=PESQUISA!$B$4),ISNUMBER(SEARCH(PESQUISA!$B$3,D4788))),ROW()-1,"")</f>
        <v/>
      </c>
    </row>
    <row r="4789" spans="1:14" x14ac:dyDescent="0.3">
      <c r="A4789" t="s">
        <v>14482</v>
      </c>
      <c r="B4789" t="s">
        <v>29</v>
      </c>
      <c r="C4789" t="s">
        <v>14483</v>
      </c>
      <c r="D4789" t="s">
        <v>14484</v>
      </c>
      <c r="E4789" t="s">
        <v>60</v>
      </c>
      <c r="F4789" s="7">
        <v>18.53</v>
      </c>
      <c r="G4789" t="s">
        <v>33</v>
      </c>
      <c r="H4789" t="s">
        <v>34</v>
      </c>
      <c r="I4789" t="s">
        <v>14226</v>
      </c>
      <c r="L4789" s="8">
        <v>0</v>
      </c>
      <c r="M4789" t="s">
        <v>36</v>
      </c>
      <c r="N4789" t="str">
        <f>IF(AND(PESQUISA!$B$3&lt;&gt;"",OR(PESQUISA!$B$4="TODAS",B4789=PESQUISA!$B$4),ISNUMBER(SEARCH(PESQUISA!$B$3,D4789))),ROW()-1,"")</f>
        <v/>
      </c>
    </row>
    <row r="4790" spans="1:14" x14ac:dyDescent="0.3">
      <c r="A4790" t="s">
        <v>14485</v>
      </c>
      <c r="B4790" t="s">
        <v>29</v>
      </c>
      <c r="C4790" t="s">
        <v>14486</v>
      </c>
      <c r="D4790" t="s">
        <v>14487</v>
      </c>
      <c r="E4790" t="s">
        <v>60</v>
      </c>
      <c r="F4790" s="7">
        <v>7.3</v>
      </c>
      <c r="G4790" t="s">
        <v>33</v>
      </c>
      <c r="H4790" t="s">
        <v>34</v>
      </c>
      <c r="I4790" t="s">
        <v>14226</v>
      </c>
      <c r="L4790" s="8">
        <v>0</v>
      </c>
      <c r="M4790" t="s">
        <v>36</v>
      </c>
      <c r="N4790" t="str">
        <f>IF(AND(PESQUISA!$B$3&lt;&gt;"",OR(PESQUISA!$B$4="TODAS",B4790=PESQUISA!$B$4),ISNUMBER(SEARCH(PESQUISA!$B$3,D4790))),ROW()-1,"")</f>
        <v/>
      </c>
    </row>
    <row r="4791" spans="1:14" x14ac:dyDescent="0.3">
      <c r="A4791" t="s">
        <v>14488</v>
      </c>
      <c r="B4791" t="s">
        <v>29</v>
      </c>
      <c r="C4791" t="s">
        <v>14489</v>
      </c>
      <c r="D4791" t="s">
        <v>14490</v>
      </c>
      <c r="E4791" t="s">
        <v>60</v>
      </c>
      <c r="F4791" s="7">
        <v>10.77</v>
      </c>
      <c r="G4791" t="s">
        <v>33</v>
      </c>
      <c r="H4791" t="s">
        <v>34</v>
      </c>
      <c r="I4791" t="s">
        <v>14226</v>
      </c>
      <c r="L4791" s="8">
        <v>0</v>
      </c>
      <c r="M4791" t="s">
        <v>36</v>
      </c>
      <c r="N4791" t="str">
        <f>IF(AND(PESQUISA!$B$3&lt;&gt;"",OR(PESQUISA!$B$4="TODAS",B4791=PESQUISA!$B$4),ISNUMBER(SEARCH(PESQUISA!$B$3,D4791))),ROW()-1,"")</f>
        <v/>
      </c>
    </row>
    <row r="4792" spans="1:14" x14ac:dyDescent="0.3">
      <c r="A4792" t="s">
        <v>14491</v>
      </c>
      <c r="B4792" t="s">
        <v>29</v>
      </c>
      <c r="C4792" t="s">
        <v>14492</v>
      </c>
      <c r="D4792" t="s">
        <v>14493</v>
      </c>
      <c r="E4792" t="s">
        <v>60</v>
      </c>
      <c r="F4792" s="7">
        <v>20.23</v>
      </c>
      <c r="G4792" t="s">
        <v>33</v>
      </c>
      <c r="H4792" t="s">
        <v>34</v>
      </c>
      <c r="I4792" t="s">
        <v>14226</v>
      </c>
      <c r="L4792" s="8">
        <v>0</v>
      </c>
      <c r="M4792" t="s">
        <v>36</v>
      </c>
      <c r="N4792" t="str">
        <f>IF(AND(PESQUISA!$B$3&lt;&gt;"",OR(PESQUISA!$B$4="TODAS",B4792=PESQUISA!$B$4),ISNUMBER(SEARCH(PESQUISA!$B$3,D4792))),ROW()-1,"")</f>
        <v/>
      </c>
    </row>
    <row r="4793" spans="1:14" x14ac:dyDescent="0.3">
      <c r="A4793" t="s">
        <v>14494</v>
      </c>
      <c r="B4793" t="s">
        <v>29</v>
      </c>
      <c r="C4793" t="s">
        <v>14495</v>
      </c>
      <c r="D4793" t="s">
        <v>14496</v>
      </c>
      <c r="E4793" t="s">
        <v>60</v>
      </c>
      <c r="F4793" s="7">
        <v>8.94</v>
      </c>
      <c r="G4793" t="s">
        <v>33</v>
      </c>
      <c r="H4793" t="s">
        <v>34</v>
      </c>
      <c r="I4793" t="s">
        <v>14226</v>
      </c>
      <c r="L4793" s="8">
        <v>0</v>
      </c>
      <c r="M4793" t="s">
        <v>36</v>
      </c>
      <c r="N4793" t="str">
        <f>IF(AND(PESQUISA!$B$3&lt;&gt;"",OR(PESQUISA!$B$4="TODAS",B4793=PESQUISA!$B$4),ISNUMBER(SEARCH(PESQUISA!$B$3,D4793))),ROW()-1,"")</f>
        <v/>
      </c>
    </row>
    <row r="4794" spans="1:14" x14ac:dyDescent="0.3">
      <c r="A4794" t="s">
        <v>14497</v>
      </c>
      <c r="B4794" t="s">
        <v>29</v>
      </c>
      <c r="C4794" t="s">
        <v>14498</v>
      </c>
      <c r="D4794" t="s">
        <v>14499</v>
      </c>
      <c r="E4794" t="s">
        <v>60</v>
      </c>
      <c r="F4794" s="7">
        <v>12.36</v>
      </c>
      <c r="G4794" t="s">
        <v>33</v>
      </c>
      <c r="H4794" t="s">
        <v>34</v>
      </c>
      <c r="I4794" t="s">
        <v>14226</v>
      </c>
      <c r="L4794" s="8">
        <v>0</v>
      </c>
      <c r="M4794" t="s">
        <v>36</v>
      </c>
      <c r="N4794" t="str">
        <f>IF(AND(PESQUISA!$B$3&lt;&gt;"",OR(PESQUISA!$B$4="TODAS",B4794=PESQUISA!$B$4),ISNUMBER(SEARCH(PESQUISA!$B$3,D4794))),ROW()-1,"")</f>
        <v/>
      </c>
    </row>
    <row r="4795" spans="1:14" x14ac:dyDescent="0.3">
      <c r="A4795" t="s">
        <v>14500</v>
      </c>
      <c r="B4795" t="s">
        <v>29</v>
      </c>
      <c r="C4795" t="s">
        <v>14501</v>
      </c>
      <c r="D4795" t="s">
        <v>14502</v>
      </c>
      <c r="E4795" t="s">
        <v>60</v>
      </c>
      <c r="F4795" s="7">
        <v>9.09</v>
      </c>
      <c r="G4795" t="s">
        <v>33</v>
      </c>
      <c r="H4795" t="s">
        <v>34</v>
      </c>
      <c r="I4795" t="s">
        <v>14226</v>
      </c>
      <c r="L4795" s="8">
        <v>0</v>
      </c>
      <c r="M4795" t="s">
        <v>36</v>
      </c>
      <c r="N4795" t="str">
        <f>IF(AND(PESQUISA!$B$3&lt;&gt;"",OR(PESQUISA!$B$4="TODAS",B4795=PESQUISA!$B$4),ISNUMBER(SEARCH(PESQUISA!$B$3,D4795))),ROW()-1,"")</f>
        <v/>
      </c>
    </row>
    <row r="4796" spans="1:14" x14ac:dyDescent="0.3">
      <c r="A4796" t="s">
        <v>14503</v>
      </c>
      <c r="B4796" t="s">
        <v>29</v>
      </c>
      <c r="C4796" t="s">
        <v>14504</v>
      </c>
      <c r="D4796" t="s">
        <v>14505</v>
      </c>
      <c r="E4796" t="s">
        <v>60</v>
      </c>
      <c r="F4796" s="7">
        <v>7.66</v>
      </c>
      <c r="G4796" t="s">
        <v>33</v>
      </c>
      <c r="H4796" t="s">
        <v>34</v>
      </c>
      <c r="I4796" t="s">
        <v>14226</v>
      </c>
      <c r="L4796" s="8">
        <v>0</v>
      </c>
      <c r="M4796" t="s">
        <v>36</v>
      </c>
      <c r="N4796" t="str">
        <f>IF(AND(PESQUISA!$B$3&lt;&gt;"",OR(PESQUISA!$B$4="TODAS",B4796=PESQUISA!$B$4),ISNUMBER(SEARCH(PESQUISA!$B$3,D4796))),ROW()-1,"")</f>
        <v/>
      </c>
    </row>
    <row r="4797" spans="1:14" x14ac:dyDescent="0.3">
      <c r="A4797" t="s">
        <v>14506</v>
      </c>
      <c r="B4797" t="s">
        <v>29</v>
      </c>
      <c r="C4797" t="s">
        <v>14507</v>
      </c>
      <c r="D4797" t="s">
        <v>14508</v>
      </c>
      <c r="E4797" t="s">
        <v>60</v>
      </c>
      <c r="F4797" s="7">
        <v>12.48</v>
      </c>
      <c r="G4797" t="s">
        <v>33</v>
      </c>
      <c r="H4797" t="s">
        <v>34</v>
      </c>
      <c r="I4797" t="s">
        <v>14226</v>
      </c>
      <c r="L4797" s="8">
        <v>0</v>
      </c>
      <c r="M4797" t="s">
        <v>36</v>
      </c>
      <c r="N4797" t="str">
        <f>IF(AND(PESQUISA!$B$3&lt;&gt;"",OR(PESQUISA!$B$4="TODAS",B4797=PESQUISA!$B$4),ISNUMBER(SEARCH(PESQUISA!$B$3,D4797))),ROW()-1,"")</f>
        <v/>
      </c>
    </row>
    <row r="4798" spans="1:14" x14ac:dyDescent="0.3">
      <c r="A4798" t="s">
        <v>14509</v>
      </c>
      <c r="B4798" t="s">
        <v>29</v>
      </c>
      <c r="C4798" t="s">
        <v>14510</v>
      </c>
      <c r="D4798" t="s">
        <v>14511</v>
      </c>
      <c r="E4798" t="s">
        <v>60</v>
      </c>
      <c r="F4798" s="7">
        <v>10.65</v>
      </c>
      <c r="G4798" t="s">
        <v>33</v>
      </c>
      <c r="H4798" t="s">
        <v>34</v>
      </c>
      <c r="I4798" t="s">
        <v>14226</v>
      </c>
      <c r="L4798" s="8">
        <v>0</v>
      </c>
      <c r="M4798" t="s">
        <v>36</v>
      </c>
      <c r="N4798" t="str">
        <f>IF(AND(PESQUISA!$B$3&lt;&gt;"",OR(PESQUISA!$B$4="TODAS",B4798=PESQUISA!$B$4),ISNUMBER(SEARCH(PESQUISA!$B$3,D4798))),ROW()-1,"")</f>
        <v/>
      </c>
    </row>
    <row r="4799" spans="1:14" x14ac:dyDescent="0.3">
      <c r="A4799" t="s">
        <v>14512</v>
      </c>
      <c r="B4799" t="s">
        <v>29</v>
      </c>
      <c r="C4799" t="s">
        <v>14513</v>
      </c>
      <c r="D4799" t="s">
        <v>14514</v>
      </c>
      <c r="E4799" t="s">
        <v>60</v>
      </c>
      <c r="F4799" s="7">
        <v>9.2200000000000006</v>
      </c>
      <c r="G4799" t="s">
        <v>33</v>
      </c>
      <c r="H4799" t="s">
        <v>34</v>
      </c>
      <c r="I4799" t="s">
        <v>14226</v>
      </c>
      <c r="L4799" s="8">
        <v>0</v>
      </c>
      <c r="M4799" t="s">
        <v>36</v>
      </c>
      <c r="N4799" t="str">
        <f>IF(AND(PESQUISA!$B$3&lt;&gt;"",OR(PESQUISA!$B$4="TODAS",B4799=PESQUISA!$B$4),ISNUMBER(SEARCH(PESQUISA!$B$3,D4799))),ROW()-1,"")</f>
        <v/>
      </c>
    </row>
    <row r="4800" spans="1:14" x14ac:dyDescent="0.3">
      <c r="A4800" t="s">
        <v>14515</v>
      </c>
      <c r="B4800" t="s">
        <v>29</v>
      </c>
      <c r="C4800" t="s">
        <v>14516</v>
      </c>
      <c r="D4800" t="s">
        <v>14517</v>
      </c>
      <c r="E4800" t="s">
        <v>60</v>
      </c>
      <c r="F4800" s="7">
        <v>14.03</v>
      </c>
      <c r="G4800" t="s">
        <v>33</v>
      </c>
      <c r="H4800" t="s">
        <v>34</v>
      </c>
      <c r="I4800" t="s">
        <v>14226</v>
      </c>
      <c r="L4800" s="8">
        <v>0</v>
      </c>
      <c r="M4800" t="s">
        <v>36</v>
      </c>
      <c r="N4800" t="str">
        <f>IF(AND(PESQUISA!$B$3&lt;&gt;"",OR(PESQUISA!$B$4="TODAS",B4800=PESQUISA!$B$4),ISNUMBER(SEARCH(PESQUISA!$B$3,D4800))),ROW()-1,"")</f>
        <v/>
      </c>
    </row>
    <row r="4801" spans="1:14" x14ac:dyDescent="0.3">
      <c r="A4801" t="s">
        <v>14518</v>
      </c>
      <c r="B4801" t="s">
        <v>29</v>
      </c>
      <c r="C4801" t="s">
        <v>14519</v>
      </c>
      <c r="D4801" t="s">
        <v>14520</v>
      </c>
      <c r="E4801" t="s">
        <v>60</v>
      </c>
      <c r="F4801" s="7">
        <v>13.9</v>
      </c>
      <c r="G4801" t="s">
        <v>33</v>
      </c>
      <c r="H4801" t="s">
        <v>34</v>
      </c>
      <c r="I4801" t="s">
        <v>14226</v>
      </c>
      <c r="L4801" s="8">
        <v>0</v>
      </c>
      <c r="M4801" t="s">
        <v>36</v>
      </c>
      <c r="N4801" t="str">
        <f>IF(AND(PESQUISA!$B$3&lt;&gt;"",OR(PESQUISA!$B$4="TODAS",B4801=PESQUISA!$B$4),ISNUMBER(SEARCH(PESQUISA!$B$3,D4801))),ROW()-1,"")</f>
        <v/>
      </c>
    </row>
    <row r="4802" spans="1:14" x14ac:dyDescent="0.3">
      <c r="A4802" t="s">
        <v>14521</v>
      </c>
      <c r="B4802" t="s">
        <v>29</v>
      </c>
      <c r="C4802" t="s">
        <v>14522</v>
      </c>
      <c r="D4802" t="s">
        <v>14523</v>
      </c>
      <c r="E4802" t="s">
        <v>60</v>
      </c>
      <c r="F4802" s="7">
        <v>12.47</v>
      </c>
      <c r="G4802" t="s">
        <v>33</v>
      </c>
      <c r="H4802" t="s">
        <v>34</v>
      </c>
      <c r="I4802" t="s">
        <v>14226</v>
      </c>
      <c r="L4802" s="8">
        <v>0</v>
      </c>
      <c r="M4802" t="s">
        <v>36</v>
      </c>
      <c r="N4802" t="str">
        <f>IF(AND(PESQUISA!$B$3&lt;&gt;"",OR(PESQUISA!$B$4="TODAS",B4802=PESQUISA!$B$4),ISNUMBER(SEARCH(PESQUISA!$B$3,D4802))),ROW()-1,"")</f>
        <v/>
      </c>
    </row>
    <row r="4803" spans="1:14" x14ac:dyDescent="0.3">
      <c r="A4803" t="s">
        <v>14524</v>
      </c>
      <c r="B4803" t="s">
        <v>29</v>
      </c>
      <c r="C4803" t="s">
        <v>14525</v>
      </c>
      <c r="D4803" t="s">
        <v>14526</v>
      </c>
      <c r="E4803" t="s">
        <v>60</v>
      </c>
      <c r="F4803" s="7">
        <v>17.29</v>
      </c>
      <c r="G4803" t="s">
        <v>33</v>
      </c>
      <c r="H4803" t="s">
        <v>34</v>
      </c>
      <c r="I4803" t="s">
        <v>14226</v>
      </c>
      <c r="L4803" s="8">
        <v>0</v>
      </c>
      <c r="M4803" t="s">
        <v>36</v>
      </c>
      <c r="N4803" t="str">
        <f>IF(AND(PESQUISA!$B$3&lt;&gt;"",OR(PESQUISA!$B$4="TODAS",B4803=PESQUISA!$B$4),ISNUMBER(SEARCH(PESQUISA!$B$3,D4803))),ROW()-1,"")</f>
        <v/>
      </c>
    </row>
    <row r="4804" spans="1:14" x14ac:dyDescent="0.3">
      <c r="A4804" t="s">
        <v>14527</v>
      </c>
      <c r="B4804" t="s">
        <v>29</v>
      </c>
      <c r="C4804" t="s">
        <v>14528</v>
      </c>
      <c r="D4804" t="s">
        <v>14529</v>
      </c>
      <c r="E4804" t="s">
        <v>60</v>
      </c>
      <c r="F4804" s="7">
        <v>17.16</v>
      </c>
      <c r="G4804" t="s">
        <v>33</v>
      </c>
      <c r="H4804" t="s">
        <v>34</v>
      </c>
      <c r="I4804" t="s">
        <v>14226</v>
      </c>
      <c r="L4804" s="8">
        <v>0</v>
      </c>
      <c r="M4804" t="s">
        <v>36</v>
      </c>
      <c r="N4804" t="str">
        <f>IF(AND(PESQUISA!$B$3&lt;&gt;"",OR(PESQUISA!$B$4="TODAS",B4804=PESQUISA!$B$4),ISNUMBER(SEARCH(PESQUISA!$B$3,D4804))),ROW()-1,"")</f>
        <v/>
      </c>
    </row>
    <row r="4805" spans="1:14" x14ac:dyDescent="0.3">
      <c r="A4805" t="s">
        <v>14530</v>
      </c>
      <c r="B4805" t="s">
        <v>29</v>
      </c>
      <c r="C4805" t="s">
        <v>14531</v>
      </c>
      <c r="D4805" t="s">
        <v>14532</v>
      </c>
      <c r="E4805" t="s">
        <v>60</v>
      </c>
      <c r="F4805" s="7">
        <v>15.69</v>
      </c>
      <c r="G4805" t="s">
        <v>33</v>
      </c>
      <c r="H4805" t="s">
        <v>34</v>
      </c>
      <c r="I4805" t="s">
        <v>14226</v>
      </c>
      <c r="L4805" s="8">
        <v>0</v>
      </c>
      <c r="M4805" t="s">
        <v>36</v>
      </c>
      <c r="N4805" t="str">
        <f>IF(AND(PESQUISA!$B$3&lt;&gt;"",OR(PESQUISA!$B$4="TODAS",B4805=PESQUISA!$B$4),ISNUMBER(SEARCH(PESQUISA!$B$3,D4805))),ROW()-1,"")</f>
        <v/>
      </c>
    </row>
    <row r="4806" spans="1:14" x14ac:dyDescent="0.3">
      <c r="A4806" t="s">
        <v>14533</v>
      </c>
      <c r="B4806" t="s">
        <v>29</v>
      </c>
      <c r="C4806" t="s">
        <v>14534</v>
      </c>
      <c r="D4806" t="s">
        <v>14535</v>
      </c>
      <c r="E4806" t="s">
        <v>60</v>
      </c>
      <c r="F4806" s="7">
        <v>20.49</v>
      </c>
      <c r="G4806" t="s">
        <v>33</v>
      </c>
      <c r="H4806" t="s">
        <v>34</v>
      </c>
      <c r="I4806" t="s">
        <v>14226</v>
      </c>
      <c r="L4806" s="8">
        <v>0</v>
      </c>
      <c r="M4806" t="s">
        <v>36</v>
      </c>
      <c r="N4806" t="str">
        <f>IF(AND(PESQUISA!$B$3&lt;&gt;"",OR(PESQUISA!$B$4="TODAS",B4806=PESQUISA!$B$4),ISNUMBER(SEARCH(PESQUISA!$B$3,D4806))),ROW()-1,"")</f>
        <v/>
      </c>
    </row>
    <row r="4807" spans="1:14" x14ac:dyDescent="0.3">
      <c r="A4807" t="s">
        <v>14536</v>
      </c>
      <c r="B4807" t="s">
        <v>29</v>
      </c>
      <c r="C4807" t="s">
        <v>14537</v>
      </c>
      <c r="D4807" t="s">
        <v>14538</v>
      </c>
      <c r="E4807" t="s">
        <v>40</v>
      </c>
      <c r="F4807" s="7">
        <v>53.16</v>
      </c>
      <c r="G4807" t="s">
        <v>33</v>
      </c>
      <c r="H4807" t="s">
        <v>34</v>
      </c>
      <c r="I4807" t="s">
        <v>14226</v>
      </c>
      <c r="L4807" s="8">
        <v>0</v>
      </c>
      <c r="M4807" t="s">
        <v>36</v>
      </c>
      <c r="N4807" t="str">
        <f>IF(AND(PESQUISA!$B$3&lt;&gt;"",OR(PESQUISA!$B$4="TODAS",B4807=PESQUISA!$B$4),ISNUMBER(SEARCH(PESQUISA!$B$3,D4807))),ROW()-1,"")</f>
        <v/>
      </c>
    </row>
    <row r="4808" spans="1:14" x14ac:dyDescent="0.3">
      <c r="A4808" t="s">
        <v>14539</v>
      </c>
      <c r="B4808" t="s">
        <v>29</v>
      </c>
      <c r="C4808" t="s">
        <v>14540</v>
      </c>
      <c r="D4808" t="s">
        <v>14541</v>
      </c>
      <c r="E4808" t="s">
        <v>40</v>
      </c>
      <c r="F4808" s="7">
        <v>41.28</v>
      </c>
      <c r="G4808" t="s">
        <v>33</v>
      </c>
      <c r="H4808" t="s">
        <v>34</v>
      </c>
      <c r="I4808" t="s">
        <v>14226</v>
      </c>
      <c r="L4808" s="8">
        <v>0</v>
      </c>
      <c r="M4808" t="s">
        <v>36</v>
      </c>
      <c r="N4808" t="str">
        <f>IF(AND(PESQUISA!$B$3&lt;&gt;"",OR(PESQUISA!$B$4="TODAS",B4808=PESQUISA!$B$4),ISNUMBER(SEARCH(PESQUISA!$B$3,D4808))),ROW()-1,"")</f>
        <v/>
      </c>
    </row>
    <row r="4809" spans="1:14" x14ac:dyDescent="0.3">
      <c r="A4809" t="s">
        <v>14542</v>
      </c>
      <c r="B4809" t="s">
        <v>29</v>
      </c>
      <c r="C4809" t="s">
        <v>14543</v>
      </c>
      <c r="D4809" t="s">
        <v>14544</v>
      </c>
      <c r="E4809" t="s">
        <v>40</v>
      </c>
      <c r="F4809" s="7">
        <v>54.37</v>
      </c>
      <c r="G4809" t="s">
        <v>33</v>
      </c>
      <c r="H4809" t="s">
        <v>34</v>
      </c>
      <c r="I4809" t="s">
        <v>14226</v>
      </c>
      <c r="L4809" s="8">
        <v>0</v>
      </c>
      <c r="M4809" t="s">
        <v>36</v>
      </c>
      <c r="N4809" t="str">
        <f>IF(AND(PESQUISA!$B$3&lt;&gt;"",OR(PESQUISA!$B$4="TODAS",B4809=PESQUISA!$B$4),ISNUMBER(SEARCH(PESQUISA!$B$3,D4809))),ROW()-1,"")</f>
        <v/>
      </c>
    </row>
    <row r="4810" spans="1:14" x14ac:dyDescent="0.3">
      <c r="A4810" t="s">
        <v>14545</v>
      </c>
      <c r="B4810" t="s">
        <v>29</v>
      </c>
      <c r="C4810" t="s">
        <v>14546</v>
      </c>
      <c r="D4810" t="s">
        <v>14547</v>
      </c>
      <c r="E4810" t="s">
        <v>40</v>
      </c>
      <c r="F4810" s="7">
        <v>42.49</v>
      </c>
      <c r="G4810" t="s">
        <v>33</v>
      </c>
      <c r="H4810" t="s">
        <v>34</v>
      </c>
      <c r="I4810" t="s">
        <v>14226</v>
      </c>
      <c r="L4810" s="8">
        <v>0</v>
      </c>
      <c r="M4810" t="s">
        <v>36</v>
      </c>
      <c r="N4810" t="str">
        <f>IF(AND(PESQUISA!$B$3&lt;&gt;"",OR(PESQUISA!$B$4="TODAS",B4810=PESQUISA!$B$4),ISNUMBER(SEARCH(PESQUISA!$B$3,D4810))),ROW()-1,"")</f>
        <v/>
      </c>
    </row>
    <row r="4811" spans="1:14" x14ac:dyDescent="0.3">
      <c r="A4811" t="s">
        <v>14548</v>
      </c>
      <c r="B4811" t="s">
        <v>29</v>
      </c>
      <c r="C4811" t="s">
        <v>14549</v>
      </c>
      <c r="D4811" t="s">
        <v>14550</v>
      </c>
      <c r="E4811" t="s">
        <v>40</v>
      </c>
      <c r="F4811" s="7">
        <v>62.06</v>
      </c>
      <c r="G4811" t="s">
        <v>33</v>
      </c>
      <c r="H4811" t="s">
        <v>34</v>
      </c>
      <c r="I4811" t="s">
        <v>14226</v>
      </c>
      <c r="L4811" s="8">
        <v>0</v>
      </c>
      <c r="M4811" t="s">
        <v>36</v>
      </c>
      <c r="N4811" t="str">
        <f>IF(AND(PESQUISA!$B$3&lt;&gt;"",OR(PESQUISA!$B$4="TODAS",B4811=PESQUISA!$B$4),ISNUMBER(SEARCH(PESQUISA!$B$3,D4811))),ROW()-1,"")</f>
        <v/>
      </c>
    </row>
    <row r="4812" spans="1:14" x14ac:dyDescent="0.3">
      <c r="A4812" t="s">
        <v>14551</v>
      </c>
      <c r="B4812" t="s">
        <v>29</v>
      </c>
      <c r="C4812" t="s">
        <v>14552</v>
      </c>
      <c r="D4812" t="s">
        <v>14553</v>
      </c>
      <c r="E4812" t="s">
        <v>40</v>
      </c>
      <c r="F4812" s="7">
        <v>50.18</v>
      </c>
      <c r="G4812" t="s">
        <v>33</v>
      </c>
      <c r="H4812" t="s">
        <v>34</v>
      </c>
      <c r="I4812" t="s">
        <v>14226</v>
      </c>
      <c r="L4812" s="8">
        <v>0</v>
      </c>
      <c r="M4812" t="s">
        <v>36</v>
      </c>
      <c r="N4812" t="str">
        <f>IF(AND(PESQUISA!$B$3&lt;&gt;"",OR(PESQUISA!$B$4="TODAS",B4812=PESQUISA!$B$4),ISNUMBER(SEARCH(PESQUISA!$B$3,D4812))),ROW()-1,"")</f>
        <v/>
      </c>
    </row>
    <row r="4813" spans="1:14" x14ac:dyDescent="0.3">
      <c r="A4813" t="s">
        <v>14554</v>
      </c>
      <c r="B4813" t="s">
        <v>29</v>
      </c>
      <c r="C4813" t="s">
        <v>14555</v>
      </c>
      <c r="D4813" t="s">
        <v>14556</v>
      </c>
      <c r="E4813" t="s">
        <v>40</v>
      </c>
      <c r="F4813" s="7">
        <v>84.72</v>
      </c>
      <c r="G4813" t="s">
        <v>33</v>
      </c>
      <c r="H4813" t="s">
        <v>34</v>
      </c>
      <c r="I4813" t="s">
        <v>14226</v>
      </c>
      <c r="L4813" s="8">
        <v>0</v>
      </c>
      <c r="M4813" t="s">
        <v>36</v>
      </c>
      <c r="N4813" t="str">
        <f>IF(AND(PESQUISA!$B$3&lt;&gt;"",OR(PESQUISA!$B$4="TODAS",B4813=PESQUISA!$B$4),ISNUMBER(SEARCH(PESQUISA!$B$3,D4813))),ROW()-1,"")</f>
        <v/>
      </c>
    </row>
    <row r="4814" spans="1:14" x14ac:dyDescent="0.3">
      <c r="A4814" t="s">
        <v>14557</v>
      </c>
      <c r="B4814" t="s">
        <v>29</v>
      </c>
      <c r="C4814" t="s">
        <v>14558</v>
      </c>
      <c r="D4814" t="s">
        <v>14559</v>
      </c>
      <c r="E4814" t="s">
        <v>40</v>
      </c>
      <c r="F4814" s="7">
        <v>72.84</v>
      </c>
      <c r="G4814" t="s">
        <v>33</v>
      </c>
      <c r="H4814" t="s">
        <v>34</v>
      </c>
      <c r="I4814" t="s">
        <v>14226</v>
      </c>
      <c r="L4814" s="8">
        <v>0</v>
      </c>
      <c r="M4814" t="s">
        <v>36</v>
      </c>
      <c r="N4814" t="str">
        <f>IF(AND(PESQUISA!$B$3&lt;&gt;"",OR(PESQUISA!$B$4="TODAS",B4814=PESQUISA!$B$4),ISNUMBER(SEARCH(PESQUISA!$B$3,D4814))),ROW()-1,"")</f>
        <v/>
      </c>
    </row>
    <row r="4815" spans="1:14" x14ac:dyDescent="0.3">
      <c r="A4815" t="s">
        <v>14560</v>
      </c>
      <c r="B4815" t="s">
        <v>29</v>
      </c>
      <c r="C4815" t="s">
        <v>14561</v>
      </c>
      <c r="D4815" t="s">
        <v>14562</v>
      </c>
      <c r="E4815" t="s">
        <v>40</v>
      </c>
      <c r="F4815" s="7">
        <v>39.340000000000003</v>
      </c>
      <c r="G4815" t="s">
        <v>33</v>
      </c>
      <c r="H4815" t="s">
        <v>34</v>
      </c>
      <c r="I4815" t="s">
        <v>14226</v>
      </c>
      <c r="L4815" s="8">
        <v>0</v>
      </c>
      <c r="M4815" t="s">
        <v>36</v>
      </c>
      <c r="N4815" t="str">
        <f>IF(AND(PESQUISA!$B$3&lt;&gt;"",OR(PESQUISA!$B$4="TODAS",B4815=PESQUISA!$B$4),ISNUMBER(SEARCH(PESQUISA!$B$3,D4815))),ROW()-1,"")</f>
        <v/>
      </c>
    </row>
    <row r="4816" spans="1:14" x14ac:dyDescent="0.3">
      <c r="A4816" t="s">
        <v>14563</v>
      </c>
      <c r="B4816" t="s">
        <v>29</v>
      </c>
      <c r="C4816" t="s">
        <v>14564</v>
      </c>
      <c r="D4816" t="s">
        <v>14565</v>
      </c>
      <c r="E4816" t="s">
        <v>40</v>
      </c>
      <c r="F4816" s="7">
        <v>27.46</v>
      </c>
      <c r="G4816" t="s">
        <v>33</v>
      </c>
      <c r="H4816" t="s">
        <v>34</v>
      </c>
      <c r="I4816" t="s">
        <v>14226</v>
      </c>
      <c r="L4816" s="8">
        <v>0</v>
      </c>
      <c r="M4816" t="s">
        <v>36</v>
      </c>
      <c r="N4816" t="str">
        <f>IF(AND(PESQUISA!$B$3&lt;&gt;"",OR(PESQUISA!$B$4="TODAS",B4816=PESQUISA!$B$4),ISNUMBER(SEARCH(PESQUISA!$B$3,D4816))),ROW()-1,"")</f>
        <v/>
      </c>
    </row>
    <row r="4817" spans="1:14" x14ac:dyDescent="0.3">
      <c r="A4817" t="s">
        <v>14566</v>
      </c>
      <c r="B4817" t="s">
        <v>29</v>
      </c>
      <c r="C4817" t="s">
        <v>14567</v>
      </c>
      <c r="D4817" t="s">
        <v>14568</v>
      </c>
      <c r="E4817" t="s">
        <v>40</v>
      </c>
      <c r="F4817" s="7">
        <v>85.85</v>
      </c>
      <c r="G4817" t="s">
        <v>33</v>
      </c>
      <c r="H4817" t="s">
        <v>34</v>
      </c>
      <c r="I4817" t="s">
        <v>14226</v>
      </c>
      <c r="L4817" s="8">
        <v>0</v>
      </c>
      <c r="M4817" t="s">
        <v>36</v>
      </c>
      <c r="N4817" t="str">
        <f>IF(AND(PESQUISA!$B$3&lt;&gt;"",OR(PESQUISA!$B$4="TODAS",B4817=PESQUISA!$B$4),ISNUMBER(SEARCH(PESQUISA!$B$3,D4817))),ROW()-1,"")</f>
        <v/>
      </c>
    </row>
    <row r="4818" spans="1:14" x14ac:dyDescent="0.3">
      <c r="A4818" t="s">
        <v>14569</v>
      </c>
      <c r="B4818" t="s">
        <v>29</v>
      </c>
      <c r="C4818" t="s">
        <v>14570</v>
      </c>
      <c r="D4818" t="s">
        <v>14571</v>
      </c>
      <c r="E4818" t="s">
        <v>40</v>
      </c>
      <c r="F4818" s="7">
        <v>73.97</v>
      </c>
      <c r="G4818" t="s">
        <v>33</v>
      </c>
      <c r="H4818" t="s">
        <v>34</v>
      </c>
      <c r="I4818" t="s">
        <v>14226</v>
      </c>
      <c r="L4818" s="8">
        <v>0</v>
      </c>
      <c r="M4818" t="s">
        <v>36</v>
      </c>
      <c r="N4818" t="str">
        <f>IF(AND(PESQUISA!$B$3&lt;&gt;"",OR(PESQUISA!$B$4="TODAS",B4818=PESQUISA!$B$4),ISNUMBER(SEARCH(PESQUISA!$B$3,D4818))),ROW()-1,"")</f>
        <v/>
      </c>
    </row>
    <row r="4819" spans="1:14" x14ac:dyDescent="0.3">
      <c r="A4819" t="s">
        <v>14572</v>
      </c>
      <c r="B4819" t="s">
        <v>29</v>
      </c>
      <c r="C4819" t="s">
        <v>14573</v>
      </c>
      <c r="D4819" t="s">
        <v>14574</v>
      </c>
      <c r="E4819" t="s">
        <v>40</v>
      </c>
      <c r="F4819" s="7">
        <v>63.19</v>
      </c>
      <c r="G4819" t="s">
        <v>33</v>
      </c>
      <c r="H4819" t="s">
        <v>34</v>
      </c>
      <c r="I4819" t="s">
        <v>14226</v>
      </c>
      <c r="L4819" s="8">
        <v>0</v>
      </c>
      <c r="M4819" t="s">
        <v>36</v>
      </c>
      <c r="N4819" t="str">
        <f>IF(AND(PESQUISA!$B$3&lt;&gt;"",OR(PESQUISA!$B$4="TODAS",B4819=PESQUISA!$B$4),ISNUMBER(SEARCH(PESQUISA!$B$3,D4819))),ROW()-1,"")</f>
        <v/>
      </c>
    </row>
    <row r="4820" spans="1:14" x14ac:dyDescent="0.3">
      <c r="A4820" t="s">
        <v>14575</v>
      </c>
      <c r="B4820" t="s">
        <v>29</v>
      </c>
      <c r="C4820" t="s">
        <v>14576</v>
      </c>
      <c r="D4820" t="s">
        <v>14577</v>
      </c>
      <c r="E4820" t="s">
        <v>40</v>
      </c>
      <c r="F4820" s="7">
        <v>51.31</v>
      </c>
      <c r="G4820" t="s">
        <v>33</v>
      </c>
      <c r="H4820" t="s">
        <v>34</v>
      </c>
      <c r="I4820" t="s">
        <v>14226</v>
      </c>
      <c r="L4820" s="8">
        <v>0</v>
      </c>
      <c r="M4820" t="s">
        <v>36</v>
      </c>
      <c r="N4820" t="str">
        <f>IF(AND(PESQUISA!$B$3&lt;&gt;"",OR(PESQUISA!$B$4="TODAS",B4820=PESQUISA!$B$4),ISNUMBER(SEARCH(PESQUISA!$B$3,D4820))),ROW()-1,"")</f>
        <v/>
      </c>
    </row>
    <row r="4821" spans="1:14" x14ac:dyDescent="0.3">
      <c r="A4821" t="s">
        <v>14578</v>
      </c>
      <c r="B4821" t="s">
        <v>29</v>
      </c>
      <c r="C4821" t="s">
        <v>14579</v>
      </c>
      <c r="D4821" t="s">
        <v>14580</v>
      </c>
      <c r="E4821" t="s">
        <v>40</v>
      </c>
      <c r="F4821" s="7">
        <v>86.98</v>
      </c>
      <c r="G4821" t="s">
        <v>33</v>
      </c>
      <c r="H4821" t="s">
        <v>34</v>
      </c>
      <c r="I4821" t="s">
        <v>14226</v>
      </c>
      <c r="L4821" s="8">
        <v>0</v>
      </c>
      <c r="M4821" t="s">
        <v>36</v>
      </c>
      <c r="N4821" t="str">
        <f>IF(AND(PESQUISA!$B$3&lt;&gt;"",OR(PESQUISA!$B$4="TODAS",B4821=PESQUISA!$B$4),ISNUMBER(SEARCH(PESQUISA!$B$3,D4821))),ROW()-1,"")</f>
        <v/>
      </c>
    </row>
    <row r="4822" spans="1:14" x14ac:dyDescent="0.3">
      <c r="A4822" t="s">
        <v>14581</v>
      </c>
      <c r="B4822" t="s">
        <v>29</v>
      </c>
      <c r="C4822" t="s">
        <v>14582</v>
      </c>
      <c r="D4822" t="s">
        <v>14583</v>
      </c>
      <c r="E4822" t="s">
        <v>40</v>
      </c>
      <c r="F4822" s="7">
        <v>75.099999999999994</v>
      </c>
      <c r="G4822" t="s">
        <v>33</v>
      </c>
      <c r="H4822" t="s">
        <v>34</v>
      </c>
      <c r="I4822" t="s">
        <v>14226</v>
      </c>
      <c r="L4822" s="8">
        <v>0</v>
      </c>
      <c r="M4822" t="s">
        <v>36</v>
      </c>
      <c r="N4822" t="str">
        <f>IF(AND(PESQUISA!$B$3&lt;&gt;"",OR(PESQUISA!$B$4="TODAS",B4822=PESQUISA!$B$4),ISNUMBER(SEARCH(PESQUISA!$B$3,D4822))),ROW()-1,"")</f>
        <v/>
      </c>
    </row>
    <row r="4823" spans="1:14" x14ac:dyDescent="0.3">
      <c r="A4823" t="s">
        <v>14584</v>
      </c>
      <c r="B4823" t="s">
        <v>29</v>
      </c>
      <c r="C4823" t="s">
        <v>14585</v>
      </c>
      <c r="D4823" t="s">
        <v>14586</v>
      </c>
      <c r="E4823" t="s">
        <v>40</v>
      </c>
      <c r="F4823" s="7">
        <v>31.18</v>
      </c>
      <c r="G4823" t="s">
        <v>33</v>
      </c>
      <c r="H4823" t="s">
        <v>34</v>
      </c>
      <c r="I4823" t="s">
        <v>14226</v>
      </c>
      <c r="L4823" s="8">
        <v>0</v>
      </c>
      <c r="M4823" t="s">
        <v>36</v>
      </c>
      <c r="N4823" t="str">
        <f>IF(AND(PESQUISA!$B$3&lt;&gt;"",OR(PESQUISA!$B$4="TODAS",B4823=PESQUISA!$B$4),ISNUMBER(SEARCH(PESQUISA!$B$3,D4823))),ROW()-1,"")</f>
        <v/>
      </c>
    </row>
    <row r="4824" spans="1:14" x14ac:dyDescent="0.3">
      <c r="A4824" t="s">
        <v>14587</v>
      </c>
      <c r="B4824" t="s">
        <v>29</v>
      </c>
      <c r="C4824" t="s">
        <v>14588</v>
      </c>
      <c r="D4824" t="s">
        <v>14589</v>
      </c>
      <c r="E4824" t="s">
        <v>40</v>
      </c>
      <c r="F4824" s="7">
        <v>19.3</v>
      </c>
      <c r="G4824" t="s">
        <v>33</v>
      </c>
      <c r="H4824" t="s">
        <v>34</v>
      </c>
      <c r="I4824" t="s">
        <v>14226</v>
      </c>
      <c r="L4824" s="8">
        <v>0</v>
      </c>
      <c r="M4824" t="s">
        <v>36</v>
      </c>
      <c r="N4824" t="str">
        <f>IF(AND(PESQUISA!$B$3&lt;&gt;"",OR(PESQUISA!$B$4="TODAS",B4824=PESQUISA!$B$4),ISNUMBER(SEARCH(PESQUISA!$B$3,D4824))),ROW()-1,"")</f>
        <v/>
      </c>
    </row>
    <row r="4825" spans="1:14" x14ac:dyDescent="0.3">
      <c r="A4825" t="s">
        <v>14590</v>
      </c>
      <c r="B4825" t="s">
        <v>29</v>
      </c>
      <c r="C4825" t="s">
        <v>14591</v>
      </c>
      <c r="D4825" t="s">
        <v>14592</v>
      </c>
      <c r="E4825" t="s">
        <v>40</v>
      </c>
      <c r="F4825" s="7">
        <v>35.229999999999997</v>
      </c>
      <c r="G4825" t="s">
        <v>33</v>
      </c>
      <c r="H4825" t="s">
        <v>34</v>
      </c>
      <c r="I4825" t="s">
        <v>14226</v>
      </c>
      <c r="L4825" s="8">
        <v>0</v>
      </c>
      <c r="M4825" t="s">
        <v>36</v>
      </c>
      <c r="N4825" t="str">
        <f>IF(AND(PESQUISA!$B$3&lt;&gt;"",OR(PESQUISA!$B$4="TODAS",B4825=PESQUISA!$B$4),ISNUMBER(SEARCH(PESQUISA!$B$3,D4825))),ROW()-1,"")</f>
        <v/>
      </c>
    </row>
    <row r="4826" spans="1:14" x14ac:dyDescent="0.3">
      <c r="A4826" t="s">
        <v>14593</v>
      </c>
      <c r="B4826" t="s">
        <v>29</v>
      </c>
      <c r="C4826" t="s">
        <v>14594</v>
      </c>
      <c r="D4826" t="s">
        <v>14595</v>
      </c>
      <c r="E4826" t="s">
        <v>40</v>
      </c>
      <c r="F4826" s="7">
        <v>23.35</v>
      </c>
      <c r="G4826" t="s">
        <v>33</v>
      </c>
      <c r="H4826" t="s">
        <v>34</v>
      </c>
      <c r="I4826" t="s">
        <v>14226</v>
      </c>
      <c r="L4826" s="8">
        <v>0</v>
      </c>
      <c r="M4826" t="s">
        <v>36</v>
      </c>
      <c r="N4826" t="str">
        <f>IF(AND(PESQUISA!$B$3&lt;&gt;"",OR(PESQUISA!$B$4="TODAS",B4826=PESQUISA!$B$4),ISNUMBER(SEARCH(PESQUISA!$B$3,D4826))),ROW()-1,"")</f>
        <v/>
      </c>
    </row>
    <row r="4827" spans="1:14" x14ac:dyDescent="0.3">
      <c r="A4827" t="s">
        <v>14596</v>
      </c>
      <c r="B4827" t="s">
        <v>29</v>
      </c>
      <c r="C4827" t="s">
        <v>14597</v>
      </c>
      <c r="D4827" t="s">
        <v>14598</v>
      </c>
      <c r="E4827" t="s">
        <v>40</v>
      </c>
      <c r="F4827" s="7">
        <v>54.96</v>
      </c>
      <c r="G4827" t="s">
        <v>33</v>
      </c>
      <c r="H4827" t="s">
        <v>34</v>
      </c>
      <c r="I4827" t="s">
        <v>14226</v>
      </c>
      <c r="L4827" s="8">
        <v>0</v>
      </c>
      <c r="M4827" t="s">
        <v>36</v>
      </c>
      <c r="N4827" t="str">
        <f>IF(AND(PESQUISA!$B$3&lt;&gt;"",OR(PESQUISA!$B$4="TODAS",B4827=PESQUISA!$B$4),ISNUMBER(SEARCH(PESQUISA!$B$3,D4827))),ROW()-1,"")</f>
        <v/>
      </c>
    </row>
    <row r="4828" spans="1:14" x14ac:dyDescent="0.3">
      <c r="A4828" t="s">
        <v>14599</v>
      </c>
      <c r="B4828" t="s">
        <v>29</v>
      </c>
      <c r="C4828" t="s">
        <v>14600</v>
      </c>
      <c r="D4828" t="s">
        <v>14601</v>
      </c>
      <c r="E4828" t="s">
        <v>40</v>
      </c>
      <c r="F4828" s="7">
        <v>43.08</v>
      </c>
      <c r="G4828" t="s">
        <v>33</v>
      </c>
      <c r="H4828" t="s">
        <v>34</v>
      </c>
      <c r="I4828" t="s">
        <v>14226</v>
      </c>
      <c r="L4828" s="8">
        <v>0</v>
      </c>
      <c r="M4828" t="s">
        <v>36</v>
      </c>
      <c r="N4828" t="str">
        <f>IF(AND(PESQUISA!$B$3&lt;&gt;"",OR(PESQUISA!$B$4="TODAS",B4828=PESQUISA!$B$4),ISNUMBER(SEARCH(PESQUISA!$B$3,D4828))),ROW()-1,"")</f>
        <v/>
      </c>
    </row>
    <row r="4829" spans="1:14" x14ac:dyDescent="0.3">
      <c r="A4829" t="s">
        <v>14602</v>
      </c>
      <c r="B4829" t="s">
        <v>29</v>
      </c>
      <c r="C4829" t="s">
        <v>14603</v>
      </c>
      <c r="D4829" t="s">
        <v>14604</v>
      </c>
      <c r="E4829" t="s">
        <v>40</v>
      </c>
      <c r="F4829" s="7">
        <v>77.680000000000007</v>
      </c>
      <c r="G4829" t="s">
        <v>33</v>
      </c>
      <c r="H4829" t="s">
        <v>34</v>
      </c>
      <c r="I4829" t="s">
        <v>14226</v>
      </c>
      <c r="L4829" s="8">
        <v>0</v>
      </c>
      <c r="M4829" t="s">
        <v>36</v>
      </c>
      <c r="N4829" t="str">
        <f>IF(AND(PESQUISA!$B$3&lt;&gt;"",OR(PESQUISA!$B$4="TODAS",B4829=PESQUISA!$B$4),ISNUMBER(SEARCH(PESQUISA!$B$3,D4829))),ROW()-1,"")</f>
        <v/>
      </c>
    </row>
    <row r="4830" spans="1:14" x14ac:dyDescent="0.3">
      <c r="A4830" t="s">
        <v>14605</v>
      </c>
      <c r="B4830" t="s">
        <v>29</v>
      </c>
      <c r="C4830" t="s">
        <v>14606</v>
      </c>
      <c r="D4830" t="s">
        <v>14607</v>
      </c>
      <c r="E4830" t="s">
        <v>40</v>
      </c>
      <c r="F4830" s="7">
        <v>65.8</v>
      </c>
      <c r="G4830" t="s">
        <v>33</v>
      </c>
      <c r="H4830" t="s">
        <v>34</v>
      </c>
      <c r="I4830" t="s">
        <v>14226</v>
      </c>
      <c r="L4830" s="8">
        <v>0</v>
      </c>
      <c r="M4830" t="s">
        <v>36</v>
      </c>
      <c r="N4830" t="str">
        <f>IF(AND(PESQUISA!$B$3&lt;&gt;"",OR(PESQUISA!$B$4="TODAS",B4830=PESQUISA!$B$4),ISNUMBER(SEARCH(PESQUISA!$B$3,D4830))),ROW()-1,"")</f>
        <v/>
      </c>
    </row>
    <row r="4831" spans="1:14" x14ac:dyDescent="0.3">
      <c r="A4831" t="s">
        <v>14608</v>
      </c>
      <c r="B4831" t="s">
        <v>29</v>
      </c>
      <c r="C4831" t="s">
        <v>14609</v>
      </c>
      <c r="D4831" t="s">
        <v>14610</v>
      </c>
      <c r="E4831" t="s">
        <v>40</v>
      </c>
      <c r="F4831" s="7">
        <v>56.09</v>
      </c>
      <c r="G4831" t="s">
        <v>33</v>
      </c>
      <c r="H4831" t="s">
        <v>34</v>
      </c>
      <c r="I4831" t="s">
        <v>14226</v>
      </c>
      <c r="L4831" s="8">
        <v>0</v>
      </c>
      <c r="M4831" t="s">
        <v>36</v>
      </c>
      <c r="N4831" t="str">
        <f>IF(AND(PESQUISA!$B$3&lt;&gt;"",OR(PESQUISA!$B$4="TODAS",B4831=PESQUISA!$B$4),ISNUMBER(SEARCH(PESQUISA!$B$3,D4831))),ROW()-1,"")</f>
        <v/>
      </c>
    </row>
    <row r="4832" spans="1:14" x14ac:dyDescent="0.3">
      <c r="A4832" t="s">
        <v>14611</v>
      </c>
      <c r="B4832" t="s">
        <v>29</v>
      </c>
      <c r="C4832" t="s">
        <v>14612</v>
      </c>
      <c r="D4832" t="s">
        <v>14613</v>
      </c>
      <c r="E4832" t="s">
        <v>40</v>
      </c>
      <c r="F4832" s="7">
        <v>44.21</v>
      </c>
      <c r="G4832" t="s">
        <v>33</v>
      </c>
      <c r="H4832" t="s">
        <v>34</v>
      </c>
      <c r="I4832" t="s">
        <v>14226</v>
      </c>
      <c r="L4832" s="8">
        <v>0</v>
      </c>
      <c r="M4832" t="s">
        <v>36</v>
      </c>
      <c r="N4832" t="str">
        <f>IF(AND(PESQUISA!$B$3&lt;&gt;"",OR(PESQUISA!$B$4="TODAS",B4832=PESQUISA!$B$4),ISNUMBER(SEARCH(PESQUISA!$B$3,D4832))),ROW()-1,"")</f>
        <v/>
      </c>
    </row>
    <row r="4833" spans="1:14" x14ac:dyDescent="0.3">
      <c r="A4833" t="s">
        <v>14614</v>
      </c>
      <c r="B4833" t="s">
        <v>29</v>
      </c>
      <c r="C4833" t="s">
        <v>14615</v>
      </c>
      <c r="D4833" t="s">
        <v>14616</v>
      </c>
      <c r="E4833" t="s">
        <v>40</v>
      </c>
      <c r="F4833" s="7">
        <v>79.94</v>
      </c>
      <c r="G4833" t="s">
        <v>33</v>
      </c>
      <c r="H4833" t="s">
        <v>34</v>
      </c>
      <c r="I4833" t="s">
        <v>14226</v>
      </c>
      <c r="L4833" s="8">
        <v>0</v>
      </c>
      <c r="M4833" t="s">
        <v>36</v>
      </c>
      <c r="N4833" t="str">
        <f>IF(AND(PESQUISA!$B$3&lt;&gt;"",OR(PESQUISA!$B$4="TODAS",B4833=PESQUISA!$B$4),ISNUMBER(SEARCH(PESQUISA!$B$3,D4833))),ROW()-1,"")</f>
        <v/>
      </c>
    </row>
    <row r="4834" spans="1:14" x14ac:dyDescent="0.3">
      <c r="A4834" t="s">
        <v>14617</v>
      </c>
      <c r="B4834" t="s">
        <v>29</v>
      </c>
      <c r="C4834" t="s">
        <v>14618</v>
      </c>
      <c r="D4834" t="s">
        <v>14619</v>
      </c>
      <c r="E4834" t="s">
        <v>40</v>
      </c>
      <c r="F4834" s="7">
        <v>68.06</v>
      </c>
      <c r="G4834" t="s">
        <v>33</v>
      </c>
      <c r="H4834" t="s">
        <v>34</v>
      </c>
      <c r="I4834" t="s">
        <v>14226</v>
      </c>
      <c r="L4834" s="8">
        <v>0</v>
      </c>
      <c r="M4834" t="s">
        <v>36</v>
      </c>
      <c r="N4834" t="str">
        <f>IF(AND(PESQUISA!$B$3&lt;&gt;"",OR(PESQUISA!$B$4="TODAS",B4834=PESQUISA!$B$4),ISNUMBER(SEARCH(PESQUISA!$B$3,D4834))),ROW()-1,"")</f>
        <v/>
      </c>
    </row>
    <row r="4835" spans="1:14" x14ac:dyDescent="0.3">
      <c r="A4835" t="s">
        <v>14620</v>
      </c>
      <c r="B4835" t="s">
        <v>29</v>
      </c>
      <c r="C4835" t="s">
        <v>14621</v>
      </c>
      <c r="D4835" t="s">
        <v>14622</v>
      </c>
      <c r="E4835" t="s">
        <v>40</v>
      </c>
      <c r="F4835" s="7">
        <v>32.299999999999997</v>
      </c>
      <c r="G4835" t="s">
        <v>33</v>
      </c>
      <c r="H4835" t="s">
        <v>34</v>
      </c>
      <c r="I4835" t="s">
        <v>14226</v>
      </c>
      <c r="L4835" s="8">
        <v>0</v>
      </c>
      <c r="M4835" t="s">
        <v>36</v>
      </c>
      <c r="N4835" t="str">
        <f>IF(AND(PESQUISA!$B$3&lt;&gt;"",OR(PESQUISA!$B$4="TODAS",B4835=PESQUISA!$B$4),ISNUMBER(SEARCH(PESQUISA!$B$3,D4835))),ROW()-1,"")</f>
        <v/>
      </c>
    </row>
    <row r="4836" spans="1:14" x14ac:dyDescent="0.3">
      <c r="A4836" t="s">
        <v>14623</v>
      </c>
      <c r="B4836" t="s">
        <v>29</v>
      </c>
      <c r="C4836" t="s">
        <v>14624</v>
      </c>
      <c r="D4836" t="s">
        <v>14625</v>
      </c>
      <c r="E4836" t="s">
        <v>40</v>
      </c>
      <c r="F4836" s="7">
        <v>20.420000000000002</v>
      </c>
      <c r="G4836" t="s">
        <v>33</v>
      </c>
      <c r="H4836" t="s">
        <v>34</v>
      </c>
      <c r="I4836" t="s">
        <v>14226</v>
      </c>
      <c r="L4836" s="8">
        <v>0</v>
      </c>
      <c r="M4836" t="s">
        <v>36</v>
      </c>
      <c r="N4836" t="str">
        <f>IF(AND(PESQUISA!$B$3&lt;&gt;"",OR(PESQUISA!$B$4="TODAS",B4836=PESQUISA!$B$4),ISNUMBER(SEARCH(PESQUISA!$B$3,D4836))),ROW()-1,"")</f>
        <v/>
      </c>
    </row>
    <row r="4837" spans="1:14" x14ac:dyDescent="0.3">
      <c r="A4837" t="s">
        <v>14626</v>
      </c>
      <c r="B4837" t="s">
        <v>29</v>
      </c>
      <c r="C4837" t="s">
        <v>14627</v>
      </c>
      <c r="D4837" t="s">
        <v>14628</v>
      </c>
      <c r="E4837" t="s">
        <v>40</v>
      </c>
      <c r="F4837" s="7">
        <v>78.81</v>
      </c>
      <c r="G4837" t="s">
        <v>33</v>
      </c>
      <c r="H4837" t="s">
        <v>34</v>
      </c>
      <c r="I4837" t="s">
        <v>14226</v>
      </c>
      <c r="L4837" s="8">
        <v>0</v>
      </c>
      <c r="M4837" t="s">
        <v>36</v>
      </c>
      <c r="N4837" t="str">
        <f>IF(AND(PESQUISA!$B$3&lt;&gt;"",OR(PESQUISA!$B$4="TODAS",B4837=PESQUISA!$B$4),ISNUMBER(SEARCH(PESQUISA!$B$3,D4837))),ROW()-1,"")</f>
        <v/>
      </c>
    </row>
    <row r="4838" spans="1:14" x14ac:dyDescent="0.3">
      <c r="A4838" t="s">
        <v>14629</v>
      </c>
      <c r="B4838" t="s">
        <v>29</v>
      </c>
      <c r="C4838" t="s">
        <v>14630</v>
      </c>
      <c r="D4838" t="s">
        <v>14631</v>
      </c>
      <c r="E4838" t="s">
        <v>40</v>
      </c>
      <c r="F4838" s="7">
        <v>66.930000000000007</v>
      </c>
      <c r="G4838" t="s">
        <v>33</v>
      </c>
      <c r="H4838" t="s">
        <v>34</v>
      </c>
      <c r="I4838" t="s">
        <v>14226</v>
      </c>
      <c r="L4838" s="8">
        <v>0</v>
      </c>
      <c r="M4838" t="s">
        <v>36</v>
      </c>
      <c r="N4838" t="str">
        <f>IF(AND(PESQUISA!$B$3&lt;&gt;"",OR(PESQUISA!$B$4="TODAS",B4838=PESQUISA!$B$4),ISNUMBER(SEARCH(PESQUISA!$B$3,D4838))),ROW()-1,"")</f>
        <v/>
      </c>
    </row>
    <row r="4839" spans="1:14" x14ac:dyDescent="0.3">
      <c r="A4839" t="s">
        <v>14632</v>
      </c>
      <c r="B4839" t="s">
        <v>29</v>
      </c>
      <c r="C4839" t="s">
        <v>14633</v>
      </c>
      <c r="D4839" t="s">
        <v>14634</v>
      </c>
      <c r="E4839" t="s">
        <v>40</v>
      </c>
      <c r="F4839" s="7">
        <v>71.77</v>
      </c>
      <c r="G4839" t="s">
        <v>33</v>
      </c>
      <c r="H4839" t="s">
        <v>34</v>
      </c>
      <c r="I4839" t="s">
        <v>14226</v>
      </c>
      <c r="L4839" s="8">
        <v>0</v>
      </c>
      <c r="M4839" t="s">
        <v>36</v>
      </c>
      <c r="N4839" t="str">
        <f>IF(AND(PESQUISA!$B$3&lt;&gt;"",OR(PESQUISA!$B$4="TODAS",B4839=PESQUISA!$B$4),ISNUMBER(SEARCH(PESQUISA!$B$3,D4839))),ROW()-1,"")</f>
        <v/>
      </c>
    </row>
    <row r="4840" spans="1:14" x14ac:dyDescent="0.3">
      <c r="A4840" t="s">
        <v>14635</v>
      </c>
      <c r="B4840" t="s">
        <v>29</v>
      </c>
      <c r="C4840" t="s">
        <v>14636</v>
      </c>
      <c r="D4840" t="s">
        <v>14637</v>
      </c>
      <c r="E4840" t="s">
        <v>40</v>
      </c>
      <c r="F4840" s="7">
        <v>59.89</v>
      </c>
      <c r="G4840" t="s">
        <v>33</v>
      </c>
      <c r="H4840" t="s">
        <v>34</v>
      </c>
      <c r="I4840" t="s">
        <v>14226</v>
      </c>
      <c r="L4840" s="8">
        <v>0</v>
      </c>
      <c r="M4840" t="s">
        <v>36</v>
      </c>
      <c r="N4840" t="str">
        <f>IF(AND(PESQUISA!$B$3&lt;&gt;"",OR(PESQUISA!$B$4="TODAS",B4840=PESQUISA!$B$4),ISNUMBER(SEARCH(PESQUISA!$B$3,D4840))),ROW()-1,"")</f>
        <v/>
      </c>
    </row>
    <row r="4841" spans="1:14" x14ac:dyDescent="0.3">
      <c r="A4841" t="s">
        <v>14638</v>
      </c>
      <c r="B4841" t="s">
        <v>29</v>
      </c>
      <c r="C4841" t="s">
        <v>14639</v>
      </c>
      <c r="D4841" t="s">
        <v>14640</v>
      </c>
      <c r="E4841" t="s">
        <v>40</v>
      </c>
      <c r="F4841" s="7">
        <v>72.900000000000006</v>
      </c>
      <c r="G4841" t="s">
        <v>33</v>
      </c>
      <c r="H4841" t="s">
        <v>34</v>
      </c>
      <c r="I4841" t="s">
        <v>14226</v>
      </c>
      <c r="L4841" s="8">
        <v>0</v>
      </c>
      <c r="M4841" t="s">
        <v>36</v>
      </c>
      <c r="N4841" t="str">
        <f>IF(AND(PESQUISA!$B$3&lt;&gt;"",OR(PESQUISA!$B$4="TODAS",B4841=PESQUISA!$B$4),ISNUMBER(SEARCH(PESQUISA!$B$3,D4841))),ROW()-1,"")</f>
        <v/>
      </c>
    </row>
    <row r="4842" spans="1:14" x14ac:dyDescent="0.3">
      <c r="A4842" t="s">
        <v>14641</v>
      </c>
      <c r="B4842" t="s">
        <v>29</v>
      </c>
      <c r="C4842" t="s">
        <v>14642</v>
      </c>
      <c r="D4842" t="s">
        <v>14643</v>
      </c>
      <c r="E4842" t="s">
        <v>40</v>
      </c>
      <c r="F4842" s="7">
        <v>61.02</v>
      </c>
      <c r="G4842" t="s">
        <v>33</v>
      </c>
      <c r="H4842" t="s">
        <v>34</v>
      </c>
      <c r="I4842" t="s">
        <v>14226</v>
      </c>
      <c r="L4842" s="8">
        <v>0</v>
      </c>
      <c r="M4842" t="s">
        <v>36</v>
      </c>
      <c r="N4842" t="str">
        <f>IF(AND(PESQUISA!$B$3&lt;&gt;"",OR(PESQUISA!$B$4="TODAS",B4842=PESQUISA!$B$4),ISNUMBER(SEARCH(PESQUISA!$B$3,D4842))),ROW()-1,"")</f>
        <v/>
      </c>
    </row>
    <row r="4843" spans="1:14" x14ac:dyDescent="0.3">
      <c r="A4843" t="s">
        <v>14644</v>
      </c>
      <c r="B4843" t="s">
        <v>29</v>
      </c>
      <c r="C4843" t="s">
        <v>14645</v>
      </c>
      <c r="D4843" t="s">
        <v>14646</v>
      </c>
      <c r="E4843" t="s">
        <v>40</v>
      </c>
      <c r="F4843" s="7">
        <v>102.47</v>
      </c>
      <c r="G4843" t="s">
        <v>33</v>
      </c>
      <c r="H4843" t="s">
        <v>34</v>
      </c>
      <c r="I4843" t="s">
        <v>14226</v>
      </c>
      <c r="L4843" s="8">
        <v>0</v>
      </c>
      <c r="M4843" t="s">
        <v>36</v>
      </c>
      <c r="N4843" t="str">
        <f>IF(AND(PESQUISA!$B$3&lt;&gt;"",OR(PESQUISA!$B$4="TODAS",B4843=PESQUISA!$B$4),ISNUMBER(SEARCH(PESQUISA!$B$3,D4843))),ROW()-1,"")</f>
        <v/>
      </c>
    </row>
    <row r="4844" spans="1:14" x14ac:dyDescent="0.3">
      <c r="A4844" t="s">
        <v>14647</v>
      </c>
      <c r="B4844" t="s">
        <v>29</v>
      </c>
      <c r="C4844" t="s">
        <v>14648</v>
      </c>
      <c r="D4844" t="s">
        <v>14649</v>
      </c>
      <c r="E4844" t="s">
        <v>40</v>
      </c>
      <c r="F4844" s="7">
        <v>85.33</v>
      </c>
      <c r="G4844" t="s">
        <v>33</v>
      </c>
      <c r="H4844" t="s">
        <v>34</v>
      </c>
      <c r="I4844" t="s">
        <v>14226</v>
      </c>
      <c r="L4844" s="8">
        <v>0</v>
      </c>
      <c r="M4844" t="s">
        <v>36</v>
      </c>
      <c r="N4844" t="str">
        <f>IF(AND(PESQUISA!$B$3&lt;&gt;"",OR(PESQUISA!$B$4="TODAS",B4844=PESQUISA!$B$4),ISNUMBER(SEARCH(PESQUISA!$B$3,D4844))),ROW()-1,"")</f>
        <v/>
      </c>
    </row>
    <row r="4845" spans="1:14" x14ac:dyDescent="0.3">
      <c r="A4845" t="s">
        <v>14650</v>
      </c>
      <c r="B4845" t="s">
        <v>29</v>
      </c>
      <c r="C4845" t="s">
        <v>14651</v>
      </c>
      <c r="D4845" t="s">
        <v>14652</v>
      </c>
      <c r="E4845" t="s">
        <v>40</v>
      </c>
      <c r="F4845" s="7">
        <v>49.1</v>
      </c>
      <c r="G4845" t="s">
        <v>33</v>
      </c>
      <c r="H4845" t="s">
        <v>34</v>
      </c>
      <c r="I4845" t="s">
        <v>14226</v>
      </c>
      <c r="L4845" s="8">
        <v>0</v>
      </c>
      <c r="M4845" t="s">
        <v>36</v>
      </c>
      <c r="N4845" t="str">
        <f>IF(AND(PESQUISA!$B$3&lt;&gt;"",OR(PESQUISA!$B$4="TODAS",B4845=PESQUISA!$B$4),ISNUMBER(SEARCH(PESQUISA!$B$3,D4845))),ROW()-1,"")</f>
        <v/>
      </c>
    </row>
    <row r="4846" spans="1:14" x14ac:dyDescent="0.3">
      <c r="A4846" t="s">
        <v>14653</v>
      </c>
      <c r="B4846" t="s">
        <v>29</v>
      </c>
      <c r="C4846" t="s">
        <v>14654</v>
      </c>
      <c r="D4846" t="s">
        <v>14655</v>
      </c>
      <c r="E4846" t="s">
        <v>40</v>
      </c>
      <c r="F4846" s="7">
        <v>37.22</v>
      </c>
      <c r="G4846" t="s">
        <v>33</v>
      </c>
      <c r="H4846" t="s">
        <v>34</v>
      </c>
      <c r="I4846" t="s">
        <v>14226</v>
      </c>
      <c r="L4846" s="8">
        <v>0</v>
      </c>
      <c r="M4846" t="s">
        <v>36</v>
      </c>
      <c r="N4846" t="str">
        <f>IF(AND(PESQUISA!$B$3&lt;&gt;"",OR(PESQUISA!$B$4="TODAS",B4846=PESQUISA!$B$4),ISNUMBER(SEARCH(PESQUISA!$B$3,D4846))),ROW()-1,"")</f>
        <v/>
      </c>
    </row>
    <row r="4847" spans="1:14" x14ac:dyDescent="0.3">
      <c r="A4847" t="s">
        <v>14656</v>
      </c>
      <c r="B4847" t="s">
        <v>29</v>
      </c>
      <c r="C4847" t="s">
        <v>14657</v>
      </c>
      <c r="D4847" t="s">
        <v>14658</v>
      </c>
      <c r="E4847" t="s">
        <v>40</v>
      </c>
      <c r="F4847" s="7">
        <v>95.37</v>
      </c>
      <c r="G4847" t="s">
        <v>33</v>
      </c>
      <c r="H4847" t="s">
        <v>34</v>
      </c>
      <c r="I4847" t="s">
        <v>14226</v>
      </c>
      <c r="L4847" s="8">
        <v>0</v>
      </c>
      <c r="M4847" t="s">
        <v>36</v>
      </c>
      <c r="N4847" t="str">
        <f>IF(AND(PESQUISA!$B$3&lt;&gt;"",OR(PESQUISA!$B$4="TODAS",B4847=PESQUISA!$B$4),ISNUMBER(SEARCH(PESQUISA!$B$3,D4847))),ROW()-1,"")</f>
        <v/>
      </c>
    </row>
    <row r="4848" spans="1:14" x14ac:dyDescent="0.3">
      <c r="A4848" t="s">
        <v>14659</v>
      </c>
      <c r="B4848" t="s">
        <v>29</v>
      </c>
      <c r="C4848" t="s">
        <v>14660</v>
      </c>
      <c r="D4848" t="s">
        <v>14661</v>
      </c>
      <c r="E4848" t="s">
        <v>40</v>
      </c>
      <c r="F4848" s="7">
        <v>78.23</v>
      </c>
      <c r="G4848" t="s">
        <v>33</v>
      </c>
      <c r="H4848" t="s">
        <v>34</v>
      </c>
      <c r="I4848" t="s">
        <v>14226</v>
      </c>
      <c r="L4848" s="8">
        <v>0</v>
      </c>
      <c r="M4848" t="s">
        <v>36</v>
      </c>
      <c r="N4848" t="str">
        <f>IF(AND(PESQUISA!$B$3&lt;&gt;"",OR(PESQUISA!$B$4="TODAS",B4848=PESQUISA!$B$4),ISNUMBER(SEARCH(PESQUISA!$B$3,D4848))),ROW()-1,"")</f>
        <v/>
      </c>
    </row>
    <row r="4849" spans="1:14" x14ac:dyDescent="0.3">
      <c r="A4849" t="s">
        <v>14662</v>
      </c>
      <c r="B4849" t="s">
        <v>29</v>
      </c>
      <c r="C4849" t="s">
        <v>14663</v>
      </c>
      <c r="D4849" t="s">
        <v>14664</v>
      </c>
      <c r="E4849" t="s">
        <v>40</v>
      </c>
      <c r="F4849" s="7">
        <v>65.91</v>
      </c>
      <c r="G4849" t="s">
        <v>33</v>
      </c>
      <c r="H4849" t="s">
        <v>34</v>
      </c>
      <c r="I4849" t="s">
        <v>14226</v>
      </c>
      <c r="L4849" s="8">
        <v>0</v>
      </c>
      <c r="M4849" t="s">
        <v>36</v>
      </c>
      <c r="N4849" t="str">
        <f>IF(AND(PESQUISA!$B$3&lt;&gt;"",OR(PESQUISA!$B$4="TODAS",B4849=PESQUISA!$B$4),ISNUMBER(SEARCH(PESQUISA!$B$3,D4849))),ROW()-1,"")</f>
        <v/>
      </c>
    </row>
    <row r="4850" spans="1:14" x14ac:dyDescent="0.3">
      <c r="A4850" t="s">
        <v>14665</v>
      </c>
      <c r="B4850" t="s">
        <v>29</v>
      </c>
      <c r="C4850" t="s">
        <v>14666</v>
      </c>
      <c r="D4850" t="s">
        <v>14667</v>
      </c>
      <c r="E4850" t="s">
        <v>40</v>
      </c>
      <c r="F4850" s="7">
        <v>54.03</v>
      </c>
      <c r="G4850" t="s">
        <v>33</v>
      </c>
      <c r="H4850" t="s">
        <v>34</v>
      </c>
      <c r="I4850" t="s">
        <v>14226</v>
      </c>
      <c r="L4850" s="8">
        <v>0</v>
      </c>
      <c r="M4850" t="s">
        <v>36</v>
      </c>
      <c r="N4850" t="str">
        <f>IF(AND(PESQUISA!$B$3&lt;&gt;"",OR(PESQUISA!$B$4="TODAS",B4850=PESQUISA!$B$4),ISNUMBER(SEARCH(PESQUISA!$B$3,D4850))),ROW()-1,"")</f>
        <v/>
      </c>
    </row>
    <row r="4851" spans="1:14" x14ac:dyDescent="0.3">
      <c r="A4851" t="s">
        <v>14668</v>
      </c>
      <c r="B4851" t="s">
        <v>29</v>
      </c>
      <c r="C4851" t="s">
        <v>14669</v>
      </c>
      <c r="D4851" t="s">
        <v>14670</v>
      </c>
      <c r="E4851" t="s">
        <v>40</v>
      </c>
      <c r="F4851" s="7">
        <v>88.33</v>
      </c>
      <c r="G4851" t="s">
        <v>33</v>
      </c>
      <c r="H4851" t="s">
        <v>34</v>
      </c>
      <c r="I4851" t="s">
        <v>14226</v>
      </c>
      <c r="L4851" s="8">
        <v>0</v>
      </c>
      <c r="M4851" t="s">
        <v>36</v>
      </c>
      <c r="N4851" t="str">
        <f>IF(AND(PESQUISA!$B$3&lt;&gt;"",OR(PESQUISA!$B$4="TODAS",B4851=PESQUISA!$B$4),ISNUMBER(SEARCH(PESQUISA!$B$3,D4851))),ROW()-1,"")</f>
        <v/>
      </c>
    </row>
    <row r="4852" spans="1:14" x14ac:dyDescent="0.3">
      <c r="A4852" t="s">
        <v>14671</v>
      </c>
      <c r="B4852" t="s">
        <v>29</v>
      </c>
      <c r="C4852" t="s">
        <v>14672</v>
      </c>
      <c r="D4852" t="s">
        <v>14673</v>
      </c>
      <c r="E4852" t="s">
        <v>40</v>
      </c>
      <c r="F4852" s="7">
        <v>71.19</v>
      </c>
      <c r="G4852" t="s">
        <v>33</v>
      </c>
      <c r="H4852" t="s">
        <v>34</v>
      </c>
      <c r="I4852" t="s">
        <v>14226</v>
      </c>
      <c r="L4852" s="8">
        <v>0</v>
      </c>
      <c r="M4852" t="s">
        <v>36</v>
      </c>
      <c r="N4852" t="str">
        <f>IF(AND(PESQUISA!$B$3&lt;&gt;"",OR(PESQUISA!$B$4="TODAS",B4852=PESQUISA!$B$4),ISNUMBER(SEARCH(PESQUISA!$B$3,D4852))),ROW()-1,"")</f>
        <v/>
      </c>
    </row>
    <row r="4853" spans="1:14" x14ac:dyDescent="0.3">
      <c r="A4853" t="s">
        <v>14674</v>
      </c>
      <c r="B4853" t="s">
        <v>29</v>
      </c>
      <c r="C4853" t="s">
        <v>14675</v>
      </c>
      <c r="D4853" t="s">
        <v>14676</v>
      </c>
      <c r="E4853" t="s">
        <v>40</v>
      </c>
      <c r="F4853" s="7">
        <v>122</v>
      </c>
      <c r="G4853" t="s">
        <v>33</v>
      </c>
      <c r="H4853" t="s">
        <v>34</v>
      </c>
      <c r="I4853" t="s">
        <v>14226</v>
      </c>
      <c r="L4853" s="8">
        <v>0</v>
      </c>
      <c r="M4853" t="s">
        <v>36</v>
      </c>
      <c r="N4853" t="str">
        <f>IF(AND(PESQUISA!$B$3&lt;&gt;"",OR(PESQUISA!$B$4="TODAS",B4853=PESQUISA!$B$4),ISNUMBER(SEARCH(PESQUISA!$B$3,D4853))),ROW()-1,"")</f>
        <v/>
      </c>
    </row>
    <row r="4854" spans="1:14" x14ac:dyDescent="0.3">
      <c r="A4854" t="s">
        <v>14677</v>
      </c>
      <c r="B4854" t="s">
        <v>29</v>
      </c>
      <c r="C4854" t="s">
        <v>14678</v>
      </c>
      <c r="D4854" t="s">
        <v>14679</v>
      </c>
      <c r="E4854" t="s">
        <v>40</v>
      </c>
      <c r="F4854" s="7">
        <v>104.86</v>
      </c>
      <c r="G4854" t="s">
        <v>33</v>
      </c>
      <c r="H4854" t="s">
        <v>34</v>
      </c>
      <c r="I4854" t="s">
        <v>14226</v>
      </c>
      <c r="L4854" s="8">
        <v>0</v>
      </c>
      <c r="M4854" t="s">
        <v>36</v>
      </c>
      <c r="N4854" t="str">
        <f>IF(AND(PESQUISA!$B$3&lt;&gt;"",OR(PESQUISA!$B$4="TODAS",B4854=PESQUISA!$B$4),ISNUMBER(SEARCH(PESQUISA!$B$3,D4854))),ROW()-1,"")</f>
        <v/>
      </c>
    </row>
    <row r="4855" spans="1:14" x14ac:dyDescent="0.3">
      <c r="A4855" t="s">
        <v>14680</v>
      </c>
      <c r="B4855" t="s">
        <v>29</v>
      </c>
      <c r="C4855" t="s">
        <v>14681</v>
      </c>
      <c r="D4855" t="s">
        <v>14682</v>
      </c>
      <c r="E4855" t="s">
        <v>40</v>
      </c>
      <c r="F4855" s="7">
        <v>7.58</v>
      </c>
      <c r="G4855" t="s">
        <v>33</v>
      </c>
      <c r="H4855" t="s">
        <v>34</v>
      </c>
      <c r="I4855" t="s">
        <v>14226</v>
      </c>
      <c r="L4855" s="8">
        <v>0</v>
      </c>
      <c r="M4855" t="s">
        <v>36</v>
      </c>
      <c r="N4855" t="str">
        <f>IF(AND(PESQUISA!$B$3&lt;&gt;"",OR(PESQUISA!$B$4="TODAS",B4855=PESQUISA!$B$4),ISNUMBER(SEARCH(PESQUISA!$B$3,D4855))),ROW()-1,"")</f>
        <v/>
      </c>
    </row>
    <row r="4856" spans="1:14" x14ac:dyDescent="0.3">
      <c r="A4856" t="s">
        <v>14683</v>
      </c>
      <c r="B4856" t="s">
        <v>29</v>
      </c>
      <c r="C4856" t="s">
        <v>14684</v>
      </c>
      <c r="D4856" t="s">
        <v>14685</v>
      </c>
      <c r="E4856" t="s">
        <v>40</v>
      </c>
      <c r="F4856" s="7">
        <v>5.89</v>
      </c>
      <c r="G4856" t="s">
        <v>33</v>
      </c>
      <c r="H4856" t="s">
        <v>34</v>
      </c>
      <c r="I4856" t="s">
        <v>14226</v>
      </c>
      <c r="L4856" s="8">
        <v>0</v>
      </c>
      <c r="M4856" t="s">
        <v>36</v>
      </c>
      <c r="N4856" t="str">
        <f>IF(AND(PESQUISA!$B$3&lt;&gt;"",OR(PESQUISA!$B$4="TODAS",B4856=PESQUISA!$B$4),ISNUMBER(SEARCH(PESQUISA!$B$3,D4856))),ROW()-1,"")</f>
        <v/>
      </c>
    </row>
    <row r="4857" spans="1:14" x14ac:dyDescent="0.3">
      <c r="A4857" t="s">
        <v>14686</v>
      </c>
      <c r="B4857" t="s">
        <v>29</v>
      </c>
      <c r="C4857" t="s">
        <v>14687</v>
      </c>
      <c r="D4857" t="s">
        <v>14688</v>
      </c>
      <c r="E4857" t="s">
        <v>40</v>
      </c>
      <c r="F4857" s="7">
        <v>11.09</v>
      </c>
      <c r="G4857" t="s">
        <v>33</v>
      </c>
      <c r="H4857" t="s">
        <v>34</v>
      </c>
      <c r="I4857" t="s">
        <v>14226</v>
      </c>
      <c r="L4857" s="8">
        <v>0</v>
      </c>
      <c r="M4857" t="s">
        <v>36</v>
      </c>
      <c r="N4857" t="str">
        <f>IF(AND(PESQUISA!$B$3&lt;&gt;"",OR(PESQUISA!$B$4="TODAS",B4857=PESQUISA!$B$4),ISNUMBER(SEARCH(PESQUISA!$B$3,D4857))),ROW()-1,"")</f>
        <v/>
      </c>
    </row>
    <row r="4858" spans="1:14" x14ac:dyDescent="0.3">
      <c r="A4858" t="s">
        <v>14689</v>
      </c>
      <c r="B4858" t="s">
        <v>29</v>
      </c>
      <c r="C4858" t="s">
        <v>14690</v>
      </c>
      <c r="D4858" t="s">
        <v>14691</v>
      </c>
      <c r="E4858" t="s">
        <v>40</v>
      </c>
      <c r="F4858" s="7">
        <v>8.7799999999999994</v>
      </c>
      <c r="G4858" t="s">
        <v>33</v>
      </c>
      <c r="H4858" t="s">
        <v>34</v>
      </c>
      <c r="I4858" t="s">
        <v>14226</v>
      </c>
      <c r="L4858" s="8">
        <v>0</v>
      </c>
      <c r="M4858" t="s">
        <v>36</v>
      </c>
      <c r="N4858" t="str">
        <f>IF(AND(PESQUISA!$B$3&lt;&gt;"",OR(PESQUISA!$B$4="TODAS",B4858=PESQUISA!$B$4),ISNUMBER(SEARCH(PESQUISA!$B$3,D4858))),ROW()-1,"")</f>
        <v/>
      </c>
    </row>
    <row r="4859" spans="1:14" x14ac:dyDescent="0.3">
      <c r="A4859" t="s">
        <v>14692</v>
      </c>
      <c r="B4859" t="s">
        <v>29</v>
      </c>
      <c r="C4859" t="s">
        <v>14693</v>
      </c>
      <c r="D4859" t="s">
        <v>14694</v>
      </c>
      <c r="E4859" t="s">
        <v>40</v>
      </c>
      <c r="F4859" s="7">
        <v>7.09</v>
      </c>
      <c r="G4859" t="s">
        <v>33</v>
      </c>
      <c r="H4859" t="s">
        <v>34</v>
      </c>
      <c r="I4859" t="s">
        <v>14226</v>
      </c>
      <c r="L4859" s="8">
        <v>0</v>
      </c>
      <c r="M4859" t="s">
        <v>36</v>
      </c>
      <c r="N4859" t="str">
        <f>IF(AND(PESQUISA!$B$3&lt;&gt;"",OR(PESQUISA!$B$4="TODAS",B4859=PESQUISA!$B$4),ISNUMBER(SEARCH(PESQUISA!$B$3,D4859))),ROW()-1,"")</f>
        <v/>
      </c>
    </row>
    <row r="4860" spans="1:14" x14ac:dyDescent="0.3">
      <c r="A4860" t="s">
        <v>14695</v>
      </c>
      <c r="B4860" t="s">
        <v>29</v>
      </c>
      <c r="C4860" t="s">
        <v>14696</v>
      </c>
      <c r="D4860" t="s">
        <v>14697</v>
      </c>
      <c r="E4860" t="s">
        <v>40</v>
      </c>
      <c r="F4860" s="7">
        <v>12.29</v>
      </c>
      <c r="G4860" t="s">
        <v>33</v>
      </c>
      <c r="H4860" t="s">
        <v>34</v>
      </c>
      <c r="I4860" t="s">
        <v>14226</v>
      </c>
      <c r="L4860" s="8">
        <v>0</v>
      </c>
      <c r="M4860" t="s">
        <v>36</v>
      </c>
      <c r="N4860" t="str">
        <f>IF(AND(PESQUISA!$B$3&lt;&gt;"",OR(PESQUISA!$B$4="TODAS",B4860=PESQUISA!$B$4),ISNUMBER(SEARCH(PESQUISA!$B$3,D4860))),ROW()-1,"")</f>
        <v/>
      </c>
    </row>
    <row r="4861" spans="1:14" x14ac:dyDescent="0.3">
      <c r="A4861" t="s">
        <v>14698</v>
      </c>
      <c r="B4861" t="s">
        <v>29</v>
      </c>
      <c r="C4861" t="s">
        <v>14699</v>
      </c>
      <c r="D4861" t="s">
        <v>14700</v>
      </c>
      <c r="E4861" t="s">
        <v>40</v>
      </c>
      <c r="F4861" s="7">
        <v>10.43</v>
      </c>
      <c r="G4861" t="s">
        <v>33</v>
      </c>
      <c r="H4861" t="s">
        <v>34</v>
      </c>
      <c r="I4861" t="s">
        <v>14226</v>
      </c>
      <c r="L4861" s="8">
        <v>0</v>
      </c>
      <c r="M4861" t="s">
        <v>36</v>
      </c>
      <c r="N4861" t="str">
        <f>IF(AND(PESQUISA!$B$3&lt;&gt;"",OR(PESQUISA!$B$4="TODAS",B4861=PESQUISA!$B$4),ISNUMBER(SEARCH(PESQUISA!$B$3,D4861))),ROW()-1,"")</f>
        <v/>
      </c>
    </row>
    <row r="4862" spans="1:14" x14ac:dyDescent="0.3">
      <c r="A4862" t="s">
        <v>14701</v>
      </c>
      <c r="B4862" t="s">
        <v>29</v>
      </c>
      <c r="C4862" t="s">
        <v>14702</v>
      </c>
      <c r="D4862" t="s">
        <v>14703</v>
      </c>
      <c r="E4862" t="s">
        <v>40</v>
      </c>
      <c r="F4862" s="7">
        <v>8.73</v>
      </c>
      <c r="G4862" t="s">
        <v>33</v>
      </c>
      <c r="H4862" t="s">
        <v>34</v>
      </c>
      <c r="I4862" t="s">
        <v>14226</v>
      </c>
      <c r="L4862" s="8">
        <v>0</v>
      </c>
      <c r="M4862" t="s">
        <v>36</v>
      </c>
      <c r="N4862" t="str">
        <f>IF(AND(PESQUISA!$B$3&lt;&gt;"",OR(PESQUISA!$B$4="TODAS",B4862=PESQUISA!$B$4),ISNUMBER(SEARCH(PESQUISA!$B$3,D4862))),ROW()-1,"")</f>
        <v/>
      </c>
    </row>
    <row r="4863" spans="1:14" x14ac:dyDescent="0.3">
      <c r="A4863" t="s">
        <v>14704</v>
      </c>
      <c r="B4863" t="s">
        <v>29</v>
      </c>
      <c r="C4863" t="s">
        <v>14705</v>
      </c>
      <c r="D4863" t="s">
        <v>14706</v>
      </c>
      <c r="E4863" t="s">
        <v>40</v>
      </c>
      <c r="F4863" s="7">
        <v>13.88</v>
      </c>
      <c r="G4863" t="s">
        <v>33</v>
      </c>
      <c r="H4863" t="s">
        <v>34</v>
      </c>
      <c r="I4863" t="s">
        <v>14226</v>
      </c>
      <c r="L4863" s="8">
        <v>0</v>
      </c>
      <c r="M4863" t="s">
        <v>36</v>
      </c>
      <c r="N4863" t="str">
        <f>IF(AND(PESQUISA!$B$3&lt;&gt;"",OR(PESQUISA!$B$4="TODAS",B4863=PESQUISA!$B$4),ISNUMBER(SEARCH(PESQUISA!$B$3,D4863))),ROW()-1,"")</f>
        <v/>
      </c>
    </row>
    <row r="4864" spans="1:14" x14ac:dyDescent="0.3">
      <c r="A4864" t="s">
        <v>14707</v>
      </c>
      <c r="B4864" t="s">
        <v>29</v>
      </c>
      <c r="C4864" t="s">
        <v>14708</v>
      </c>
      <c r="D4864" t="s">
        <v>14709</v>
      </c>
      <c r="E4864" t="s">
        <v>40</v>
      </c>
      <c r="F4864" s="7">
        <v>12.56</v>
      </c>
      <c r="G4864" t="s">
        <v>33</v>
      </c>
      <c r="H4864" t="s">
        <v>34</v>
      </c>
      <c r="I4864" t="s">
        <v>14226</v>
      </c>
      <c r="L4864" s="8">
        <v>0</v>
      </c>
      <c r="M4864" t="s">
        <v>36</v>
      </c>
      <c r="N4864" t="str">
        <f>IF(AND(PESQUISA!$B$3&lt;&gt;"",OR(PESQUISA!$B$4="TODAS",B4864=PESQUISA!$B$4),ISNUMBER(SEARCH(PESQUISA!$B$3,D4864))),ROW()-1,"")</f>
        <v/>
      </c>
    </row>
    <row r="4865" spans="1:14" x14ac:dyDescent="0.3">
      <c r="A4865" t="s">
        <v>14710</v>
      </c>
      <c r="B4865" t="s">
        <v>29</v>
      </c>
      <c r="C4865" t="s">
        <v>14711</v>
      </c>
      <c r="D4865" t="s">
        <v>14712</v>
      </c>
      <c r="E4865" t="s">
        <v>40</v>
      </c>
      <c r="F4865" s="7">
        <v>10.87</v>
      </c>
      <c r="G4865" t="s">
        <v>33</v>
      </c>
      <c r="H4865" t="s">
        <v>34</v>
      </c>
      <c r="I4865" t="s">
        <v>14226</v>
      </c>
      <c r="L4865" s="8">
        <v>0</v>
      </c>
      <c r="M4865" t="s">
        <v>36</v>
      </c>
      <c r="N4865" t="str">
        <f>IF(AND(PESQUISA!$B$3&lt;&gt;"",OR(PESQUISA!$B$4="TODAS",B4865=PESQUISA!$B$4),ISNUMBER(SEARCH(PESQUISA!$B$3,D4865))),ROW()-1,"")</f>
        <v/>
      </c>
    </row>
    <row r="4866" spans="1:14" x14ac:dyDescent="0.3">
      <c r="A4866" t="s">
        <v>14713</v>
      </c>
      <c r="B4866" t="s">
        <v>29</v>
      </c>
      <c r="C4866" t="s">
        <v>14714</v>
      </c>
      <c r="D4866" t="s">
        <v>14715</v>
      </c>
      <c r="E4866" t="s">
        <v>40</v>
      </c>
      <c r="F4866" s="7">
        <v>15.95</v>
      </c>
      <c r="G4866" t="s">
        <v>33</v>
      </c>
      <c r="H4866" t="s">
        <v>34</v>
      </c>
      <c r="I4866" t="s">
        <v>14226</v>
      </c>
      <c r="L4866" s="8">
        <v>0</v>
      </c>
      <c r="M4866" t="s">
        <v>36</v>
      </c>
      <c r="N4866" t="str">
        <f>IF(AND(PESQUISA!$B$3&lt;&gt;"",OR(PESQUISA!$B$4="TODAS",B4866=PESQUISA!$B$4),ISNUMBER(SEARCH(PESQUISA!$B$3,D4866))),ROW()-1,"")</f>
        <v/>
      </c>
    </row>
    <row r="4867" spans="1:14" x14ac:dyDescent="0.3">
      <c r="A4867" t="s">
        <v>14716</v>
      </c>
      <c r="B4867" t="s">
        <v>29</v>
      </c>
      <c r="C4867" t="s">
        <v>14717</v>
      </c>
      <c r="D4867" t="s">
        <v>14718</v>
      </c>
      <c r="E4867" t="s">
        <v>40</v>
      </c>
      <c r="F4867" s="7">
        <v>15.33</v>
      </c>
      <c r="G4867" t="s">
        <v>33</v>
      </c>
      <c r="H4867" t="s">
        <v>34</v>
      </c>
      <c r="I4867" t="s">
        <v>14226</v>
      </c>
      <c r="L4867" s="8">
        <v>0</v>
      </c>
      <c r="M4867" t="s">
        <v>36</v>
      </c>
      <c r="N4867" t="str">
        <f>IF(AND(PESQUISA!$B$3&lt;&gt;"",OR(PESQUISA!$B$4="TODAS",B4867=PESQUISA!$B$4),ISNUMBER(SEARCH(PESQUISA!$B$3,D4867))),ROW()-1,"")</f>
        <v/>
      </c>
    </row>
    <row r="4868" spans="1:14" x14ac:dyDescent="0.3">
      <c r="A4868" t="s">
        <v>14719</v>
      </c>
      <c r="B4868" t="s">
        <v>29</v>
      </c>
      <c r="C4868" t="s">
        <v>14720</v>
      </c>
      <c r="D4868" t="s">
        <v>14721</v>
      </c>
      <c r="E4868" t="s">
        <v>40</v>
      </c>
      <c r="F4868" s="7">
        <v>9.7200000000000006</v>
      </c>
      <c r="G4868" t="s">
        <v>33</v>
      </c>
      <c r="H4868" t="s">
        <v>34</v>
      </c>
      <c r="I4868" t="s">
        <v>14226</v>
      </c>
      <c r="L4868" s="8">
        <v>0</v>
      </c>
      <c r="M4868" t="s">
        <v>36</v>
      </c>
      <c r="N4868" t="str">
        <f>IF(AND(PESQUISA!$B$3&lt;&gt;"",OR(PESQUISA!$B$4="TODAS",B4868=PESQUISA!$B$4),ISNUMBER(SEARCH(PESQUISA!$B$3,D4868))),ROW()-1,"")</f>
        <v/>
      </c>
    </row>
    <row r="4869" spans="1:14" x14ac:dyDescent="0.3">
      <c r="A4869" t="s">
        <v>14722</v>
      </c>
      <c r="B4869" t="s">
        <v>29</v>
      </c>
      <c r="C4869" t="s">
        <v>14723</v>
      </c>
      <c r="D4869" t="s">
        <v>14724</v>
      </c>
      <c r="E4869" t="s">
        <v>40</v>
      </c>
      <c r="F4869" s="7">
        <v>11.88</v>
      </c>
      <c r="G4869" t="s">
        <v>33</v>
      </c>
      <c r="H4869" t="s">
        <v>34</v>
      </c>
      <c r="I4869" t="s">
        <v>14226</v>
      </c>
      <c r="L4869" s="8">
        <v>0</v>
      </c>
      <c r="M4869" t="s">
        <v>36</v>
      </c>
      <c r="N4869" t="str">
        <f>IF(AND(PESQUISA!$B$3&lt;&gt;"",OR(PESQUISA!$B$4="TODAS",B4869=PESQUISA!$B$4),ISNUMBER(SEARCH(PESQUISA!$B$3,D4869))),ROW()-1,"")</f>
        <v/>
      </c>
    </row>
    <row r="4870" spans="1:14" x14ac:dyDescent="0.3">
      <c r="A4870" t="s">
        <v>14725</v>
      </c>
      <c r="B4870" t="s">
        <v>29</v>
      </c>
      <c r="C4870" t="s">
        <v>14726</v>
      </c>
      <c r="D4870" t="s">
        <v>14727</v>
      </c>
      <c r="E4870" t="s">
        <v>40</v>
      </c>
      <c r="F4870" s="7">
        <v>21.34</v>
      </c>
      <c r="G4870" t="s">
        <v>33</v>
      </c>
      <c r="H4870" t="s">
        <v>34</v>
      </c>
      <c r="I4870" t="s">
        <v>14226</v>
      </c>
      <c r="L4870" s="8">
        <v>0</v>
      </c>
      <c r="M4870" t="s">
        <v>36</v>
      </c>
      <c r="N4870" t="str">
        <f>IF(AND(PESQUISA!$B$3&lt;&gt;"",OR(PESQUISA!$B$4="TODAS",B4870=PESQUISA!$B$4),ISNUMBER(SEARCH(PESQUISA!$B$3,D4870))),ROW()-1,"")</f>
        <v/>
      </c>
    </row>
    <row r="4871" spans="1:14" x14ac:dyDescent="0.3">
      <c r="A4871" t="s">
        <v>14728</v>
      </c>
      <c r="B4871" t="s">
        <v>29</v>
      </c>
      <c r="C4871" t="s">
        <v>14729</v>
      </c>
      <c r="D4871" t="s">
        <v>14730</v>
      </c>
      <c r="E4871" t="s">
        <v>40</v>
      </c>
      <c r="F4871" s="7">
        <v>14.63</v>
      </c>
      <c r="G4871" t="s">
        <v>33</v>
      </c>
      <c r="H4871" t="s">
        <v>34</v>
      </c>
      <c r="I4871" t="s">
        <v>14226</v>
      </c>
      <c r="L4871" s="8">
        <v>0</v>
      </c>
      <c r="M4871" t="s">
        <v>36</v>
      </c>
      <c r="N4871" t="str">
        <f>IF(AND(PESQUISA!$B$3&lt;&gt;"",OR(PESQUISA!$B$4="TODAS",B4871=PESQUISA!$B$4),ISNUMBER(SEARCH(PESQUISA!$B$3,D4871))),ROW()-1,"")</f>
        <v/>
      </c>
    </row>
    <row r="4872" spans="1:14" x14ac:dyDescent="0.3">
      <c r="A4872" t="s">
        <v>14731</v>
      </c>
      <c r="B4872" t="s">
        <v>29</v>
      </c>
      <c r="C4872" t="s">
        <v>14732</v>
      </c>
      <c r="D4872" t="s">
        <v>14733</v>
      </c>
      <c r="E4872" t="s">
        <v>40</v>
      </c>
      <c r="F4872" s="7">
        <v>17.14</v>
      </c>
      <c r="G4872" t="s">
        <v>33</v>
      </c>
      <c r="H4872" t="s">
        <v>34</v>
      </c>
      <c r="I4872" t="s">
        <v>14226</v>
      </c>
      <c r="L4872" s="8">
        <v>0</v>
      </c>
      <c r="M4872" t="s">
        <v>36</v>
      </c>
      <c r="N4872" t="str">
        <f>IF(AND(PESQUISA!$B$3&lt;&gt;"",OR(PESQUISA!$B$4="TODAS",B4872=PESQUISA!$B$4),ISNUMBER(SEARCH(PESQUISA!$B$3,D4872))),ROW()-1,"")</f>
        <v/>
      </c>
    </row>
    <row r="4873" spans="1:14" x14ac:dyDescent="0.3">
      <c r="A4873" t="s">
        <v>14734</v>
      </c>
      <c r="B4873" t="s">
        <v>29</v>
      </c>
      <c r="C4873" t="s">
        <v>14735</v>
      </c>
      <c r="D4873" t="s">
        <v>14736</v>
      </c>
      <c r="E4873" t="s">
        <v>40</v>
      </c>
      <c r="F4873" s="7">
        <v>49.54</v>
      </c>
      <c r="G4873" t="s">
        <v>33</v>
      </c>
      <c r="H4873" t="s">
        <v>34</v>
      </c>
      <c r="I4873" t="s">
        <v>14226</v>
      </c>
      <c r="L4873" s="8">
        <v>0</v>
      </c>
      <c r="M4873" t="s">
        <v>36</v>
      </c>
      <c r="N4873" t="str">
        <f>IF(AND(PESQUISA!$B$3&lt;&gt;"",OR(PESQUISA!$B$4="TODAS",B4873=PESQUISA!$B$4),ISNUMBER(SEARCH(PESQUISA!$B$3,D4873))),ROW()-1,"")</f>
        <v/>
      </c>
    </row>
    <row r="4874" spans="1:14" x14ac:dyDescent="0.3">
      <c r="A4874" t="s">
        <v>14737</v>
      </c>
      <c r="B4874" t="s">
        <v>29</v>
      </c>
      <c r="C4874" t="s">
        <v>14738</v>
      </c>
      <c r="D4874" t="s">
        <v>14739</v>
      </c>
      <c r="E4874" t="s">
        <v>40</v>
      </c>
      <c r="F4874" s="7">
        <v>37.659999999999997</v>
      </c>
      <c r="G4874" t="s">
        <v>33</v>
      </c>
      <c r="H4874" t="s">
        <v>34</v>
      </c>
      <c r="I4874" t="s">
        <v>14226</v>
      </c>
      <c r="L4874" s="8">
        <v>0</v>
      </c>
      <c r="M4874" t="s">
        <v>36</v>
      </c>
      <c r="N4874" t="str">
        <f>IF(AND(PESQUISA!$B$3&lt;&gt;"",OR(PESQUISA!$B$4="TODAS",B4874=PESQUISA!$B$4),ISNUMBER(SEARCH(PESQUISA!$B$3,D4874))),ROW()-1,"")</f>
        <v/>
      </c>
    </row>
    <row r="4875" spans="1:14" x14ac:dyDescent="0.3">
      <c r="A4875" t="s">
        <v>14740</v>
      </c>
      <c r="B4875" t="s">
        <v>29</v>
      </c>
      <c r="C4875" t="s">
        <v>14741</v>
      </c>
      <c r="D4875" t="s">
        <v>14742</v>
      </c>
      <c r="E4875" t="s">
        <v>40</v>
      </c>
      <c r="F4875" s="7">
        <v>51.72</v>
      </c>
      <c r="G4875" t="s">
        <v>33</v>
      </c>
      <c r="H4875" t="s">
        <v>34</v>
      </c>
      <c r="I4875" t="s">
        <v>14226</v>
      </c>
      <c r="L4875" s="8">
        <v>0</v>
      </c>
      <c r="M4875" t="s">
        <v>36</v>
      </c>
      <c r="N4875" t="str">
        <f>IF(AND(PESQUISA!$B$3&lt;&gt;"",OR(PESQUISA!$B$4="TODAS",B4875=PESQUISA!$B$4),ISNUMBER(SEARCH(PESQUISA!$B$3,D4875))),ROW()-1,"")</f>
        <v/>
      </c>
    </row>
    <row r="4876" spans="1:14" x14ac:dyDescent="0.3">
      <c r="A4876" t="s">
        <v>14743</v>
      </c>
      <c r="B4876" t="s">
        <v>29</v>
      </c>
      <c r="C4876" t="s">
        <v>14744</v>
      </c>
      <c r="D4876" t="s">
        <v>14745</v>
      </c>
      <c r="E4876" t="s">
        <v>40</v>
      </c>
      <c r="F4876" s="7">
        <v>39.840000000000003</v>
      </c>
      <c r="G4876" t="s">
        <v>33</v>
      </c>
      <c r="H4876" t="s">
        <v>34</v>
      </c>
      <c r="I4876" t="s">
        <v>14226</v>
      </c>
      <c r="L4876" s="8">
        <v>0</v>
      </c>
      <c r="M4876" t="s">
        <v>36</v>
      </c>
      <c r="N4876" t="str">
        <f>IF(AND(PESQUISA!$B$3&lt;&gt;"",OR(PESQUISA!$B$4="TODAS",B4876=PESQUISA!$B$4),ISNUMBER(SEARCH(PESQUISA!$B$3,D4876))),ROW()-1,"")</f>
        <v/>
      </c>
    </row>
    <row r="4877" spans="1:14" x14ac:dyDescent="0.3">
      <c r="A4877" t="s">
        <v>14746</v>
      </c>
      <c r="B4877" t="s">
        <v>29</v>
      </c>
      <c r="C4877" t="s">
        <v>14747</v>
      </c>
      <c r="D4877" t="s">
        <v>14748</v>
      </c>
      <c r="E4877" t="s">
        <v>40</v>
      </c>
      <c r="F4877" s="7">
        <v>33.83</v>
      </c>
      <c r="G4877" t="s">
        <v>33</v>
      </c>
      <c r="H4877" t="s">
        <v>34</v>
      </c>
      <c r="I4877" t="s">
        <v>14226</v>
      </c>
      <c r="L4877" s="8">
        <v>0</v>
      </c>
      <c r="M4877" t="s">
        <v>36</v>
      </c>
      <c r="N4877" t="str">
        <f>IF(AND(PESQUISA!$B$3&lt;&gt;"",OR(PESQUISA!$B$4="TODAS",B4877=PESQUISA!$B$4),ISNUMBER(SEARCH(PESQUISA!$B$3,D4877))),ROW()-1,"")</f>
        <v/>
      </c>
    </row>
    <row r="4878" spans="1:14" x14ac:dyDescent="0.3">
      <c r="A4878" t="s">
        <v>14749</v>
      </c>
      <c r="B4878" t="s">
        <v>29</v>
      </c>
      <c r="C4878" t="s">
        <v>14750</v>
      </c>
      <c r="D4878" t="s">
        <v>14751</v>
      </c>
      <c r="E4878" t="s">
        <v>40</v>
      </c>
      <c r="F4878" s="7">
        <v>21.95</v>
      </c>
      <c r="G4878" t="s">
        <v>33</v>
      </c>
      <c r="H4878" t="s">
        <v>34</v>
      </c>
      <c r="I4878" t="s">
        <v>14226</v>
      </c>
      <c r="L4878" s="8">
        <v>0</v>
      </c>
      <c r="M4878" t="s">
        <v>36</v>
      </c>
      <c r="N4878" t="str">
        <f>IF(AND(PESQUISA!$B$3&lt;&gt;"",OR(PESQUISA!$B$4="TODAS",B4878=PESQUISA!$B$4),ISNUMBER(SEARCH(PESQUISA!$B$3,D4878))),ROW()-1,"")</f>
        <v/>
      </c>
    </row>
    <row r="4879" spans="1:14" x14ac:dyDescent="0.3">
      <c r="A4879" t="s">
        <v>14752</v>
      </c>
      <c r="B4879" t="s">
        <v>29</v>
      </c>
      <c r="C4879" t="s">
        <v>14753</v>
      </c>
      <c r="D4879" t="s">
        <v>14754</v>
      </c>
      <c r="E4879" t="s">
        <v>40</v>
      </c>
      <c r="F4879" s="7">
        <v>36.01</v>
      </c>
      <c r="G4879" t="s">
        <v>33</v>
      </c>
      <c r="H4879" t="s">
        <v>34</v>
      </c>
      <c r="I4879" t="s">
        <v>14226</v>
      </c>
      <c r="L4879" s="8">
        <v>0</v>
      </c>
      <c r="M4879" t="s">
        <v>36</v>
      </c>
      <c r="N4879" t="str">
        <f>IF(AND(PESQUISA!$B$3&lt;&gt;"",OR(PESQUISA!$B$4="TODAS",B4879=PESQUISA!$B$4),ISNUMBER(SEARCH(PESQUISA!$B$3,D4879))),ROW()-1,"")</f>
        <v/>
      </c>
    </row>
    <row r="4880" spans="1:14" x14ac:dyDescent="0.3">
      <c r="A4880" t="s">
        <v>14755</v>
      </c>
      <c r="B4880" t="s">
        <v>29</v>
      </c>
      <c r="C4880" t="s">
        <v>14756</v>
      </c>
      <c r="D4880" t="s">
        <v>14757</v>
      </c>
      <c r="E4880" t="s">
        <v>40</v>
      </c>
      <c r="F4880" s="7">
        <v>24.13</v>
      </c>
      <c r="G4880" t="s">
        <v>33</v>
      </c>
      <c r="H4880" t="s">
        <v>34</v>
      </c>
      <c r="I4880" t="s">
        <v>14226</v>
      </c>
      <c r="L4880" s="8">
        <v>0</v>
      </c>
      <c r="M4880" t="s">
        <v>36</v>
      </c>
      <c r="N4880" t="str">
        <f>IF(AND(PESQUISA!$B$3&lt;&gt;"",OR(PESQUISA!$B$4="TODAS",B4880=PESQUISA!$B$4),ISNUMBER(SEARCH(PESQUISA!$B$3,D4880))),ROW()-1,"")</f>
        <v/>
      </c>
    </row>
    <row r="4881" spans="1:14" x14ac:dyDescent="0.3">
      <c r="A4881" t="s">
        <v>14758</v>
      </c>
      <c r="B4881" t="s">
        <v>29</v>
      </c>
      <c r="C4881" t="s">
        <v>14759</v>
      </c>
      <c r="D4881" t="s">
        <v>14760</v>
      </c>
      <c r="E4881" t="s">
        <v>40</v>
      </c>
      <c r="F4881" s="7">
        <v>52.11</v>
      </c>
      <c r="G4881" t="s">
        <v>33</v>
      </c>
      <c r="H4881" t="s">
        <v>34</v>
      </c>
      <c r="I4881" t="s">
        <v>14226</v>
      </c>
      <c r="L4881" s="8">
        <v>0</v>
      </c>
      <c r="M4881" t="s">
        <v>36</v>
      </c>
      <c r="N4881" t="str">
        <f>IF(AND(PESQUISA!$B$3&lt;&gt;"",OR(PESQUISA!$B$4="TODAS",B4881=PESQUISA!$B$4),ISNUMBER(SEARCH(PESQUISA!$B$3,D4881))),ROW()-1,"")</f>
        <v/>
      </c>
    </row>
    <row r="4882" spans="1:14" x14ac:dyDescent="0.3">
      <c r="A4882" t="s">
        <v>14761</v>
      </c>
      <c r="B4882" t="s">
        <v>29</v>
      </c>
      <c r="C4882" t="s">
        <v>14762</v>
      </c>
      <c r="D4882" t="s">
        <v>14763</v>
      </c>
      <c r="E4882" t="s">
        <v>40</v>
      </c>
      <c r="F4882" s="7">
        <v>40.229999999999997</v>
      </c>
      <c r="G4882" t="s">
        <v>33</v>
      </c>
      <c r="H4882" t="s">
        <v>34</v>
      </c>
      <c r="I4882" t="s">
        <v>14226</v>
      </c>
      <c r="L4882" s="8">
        <v>0</v>
      </c>
      <c r="M4882" t="s">
        <v>36</v>
      </c>
      <c r="N4882" t="str">
        <f>IF(AND(PESQUISA!$B$3&lt;&gt;"",OR(PESQUISA!$B$4="TODAS",B4882=PESQUISA!$B$4),ISNUMBER(SEARCH(PESQUISA!$B$3,D4882))),ROW()-1,"")</f>
        <v/>
      </c>
    </row>
    <row r="4883" spans="1:14" x14ac:dyDescent="0.3">
      <c r="A4883" t="s">
        <v>14764</v>
      </c>
      <c r="B4883" t="s">
        <v>29</v>
      </c>
      <c r="C4883" t="s">
        <v>14765</v>
      </c>
      <c r="D4883" t="s">
        <v>14766</v>
      </c>
      <c r="E4883" t="s">
        <v>40</v>
      </c>
      <c r="F4883" s="7">
        <v>56.47</v>
      </c>
      <c r="G4883" t="s">
        <v>33</v>
      </c>
      <c r="H4883" t="s">
        <v>34</v>
      </c>
      <c r="I4883" t="s">
        <v>14226</v>
      </c>
      <c r="L4883" s="8">
        <v>0</v>
      </c>
      <c r="M4883" t="s">
        <v>36</v>
      </c>
      <c r="N4883" t="str">
        <f>IF(AND(PESQUISA!$B$3&lt;&gt;"",OR(PESQUISA!$B$4="TODAS",B4883=PESQUISA!$B$4),ISNUMBER(SEARCH(PESQUISA!$B$3,D4883))),ROW()-1,"")</f>
        <v/>
      </c>
    </row>
    <row r="4884" spans="1:14" x14ac:dyDescent="0.3">
      <c r="A4884" t="s">
        <v>14767</v>
      </c>
      <c r="B4884" t="s">
        <v>29</v>
      </c>
      <c r="C4884" t="s">
        <v>14768</v>
      </c>
      <c r="D4884" t="s">
        <v>14769</v>
      </c>
      <c r="E4884" t="s">
        <v>40</v>
      </c>
      <c r="F4884" s="7">
        <v>44.59</v>
      </c>
      <c r="G4884" t="s">
        <v>33</v>
      </c>
      <c r="H4884" t="s">
        <v>34</v>
      </c>
      <c r="I4884" t="s">
        <v>14226</v>
      </c>
      <c r="L4884" s="8">
        <v>0</v>
      </c>
      <c r="M4884" t="s">
        <v>36</v>
      </c>
      <c r="N4884" t="str">
        <f>IF(AND(PESQUISA!$B$3&lt;&gt;"",OR(PESQUISA!$B$4="TODAS",B4884=PESQUISA!$B$4),ISNUMBER(SEARCH(PESQUISA!$B$3,D4884))),ROW()-1,"")</f>
        <v/>
      </c>
    </row>
    <row r="4885" spans="1:14" x14ac:dyDescent="0.3">
      <c r="A4885" t="s">
        <v>14770</v>
      </c>
      <c r="B4885" t="s">
        <v>29</v>
      </c>
      <c r="C4885" t="s">
        <v>14771</v>
      </c>
      <c r="D4885" t="s">
        <v>14772</v>
      </c>
      <c r="E4885" t="s">
        <v>40</v>
      </c>
      <c r="F4885" s="7">
        <v>70.400000000000006</v>
      </c>
      <c r="G4885" t="s">
        <v>33</v>
      </c>
      <c r="H4885" t="s">
        <v>34</v>
      </c>
      <c r="I4885" t="s">
        <v>14226</v>
      </c>
      <c r="L4885" s="8">
        <v>0</v>
      </c>
      <c r="M4885" t="s">
        <v>36</v>
      </c>
      <c r="N4885" t="str">
        <f>IF(AND(PESQUISA!$B$3&lt;&gt;"",OR(PESQUISA!$B$4="TODAS",B4885=PESQUISA!$B$4),ISNUMBER(SEARCH(PESQUISA!$B$3,D4885))),ROW()-1,"")</f>
        <v/>
      </c>
    </row>
    <row r="4886" spans="1:14" x14ac:dyDescent="0.3">
      <c r="A4886" t="s">
        <v>14773</v>
      </c>
      <c r="B4886" t="s">
        <v>29</v>
      </c>
      <c r="C4886" t="s">
        <v>14774</v>
      </c>
      <c r="D4886" t="s">
        <v>14775</v>
      </c>
      <c r="E4886" t="s">
        <v>40</v>
      </c>
      <c r="F4886" s="7">
        <v>58.52</v>
      </c>
      <c r="G4886" t="s">
        <v>33</v>
      </c>
      <c r="H4886" t="s">
        <v>34</v>
      </c>
      <c r="I4886" t="s">
        <v>14226</v>
      </c>
      <c r="L4886" s="8">
        <v>0</v>
      </c>
      <c r="M4886" t="s">
        <v>36</v>
      </c>
      <c r="N4886" t="str">
        <f>IF(AND(PESQUISA!$B$3&lt;&gt;"",OR(PESQUISA!$B$4="TODAS",B4886=PESQUISA!$B$4),ISNUMBER(SEARCH(PESQUISA!$B$3,D4886))),ROW()-1,"")</f>
        <v/>
      </c>
    </row>
    <row r="4887" spans="1:14" x14ac:dyDescent="0.3">
      <c r="A4887" t="s">
        <v>14776</v>
      </c>
      <c r="B4887" t="s">
        <v>29</v>
      </c>
      <c r="C4887" t="s">
        <v>14777</v>
      </c>
      <c r="D4887" t="s">
        <v>14778</v>
      </c>
      <c r="E4887" t="s">
        <v>40</v>
      </c>
      <c r="F4887" s="7">
        <v>76.94</v>
      </c>
      <c r="G4887" t="s">
        <v>33</v>
      </c>
      <c r="H4887" t="s">
        <v>34</v>
      </c>
      <c r="I4887" t="s">
        <v>14226</v>
      </c>
      <c r="L4887" s="8">
        <v>0</v>
      </c>
      <c r="M4887" t="s">
        <v>36</v>
      </c>
      <c r="N4887" t="str">
        <f>IF(AND(PESQUISA!$B$3&lt;&gt;"",OR(PESQUISA!$B$4="TODAS",B4887=PESQUISA!$B$4),ISNUMBER(SEARCH(PESQUISA!$B$3,D4887))),ROW()-1,"")</f>
        <v/>
      </c>
    </row>
    <row r="4888" spans="1:14" x14ac:dyDescent="0.3">
      <c r="A4888" t="s">
        <v>14779</v>
      </c>
      <c r="B4888" t="s">
        <v>29</v>
      </c>
      <c r="C4888" t="s">
        <v>14780</v>
      </c>
      <c r="D4888" t="s">
        <v>14781</v>
      </c>
      <c r="E4888" t="s">
        <v>40</v>
      </c>
      <c r="F4888" s="7">
        <v>65.06</v>
      </c>
      <c r="G4888" t="s">
        <v>33</v>
      </c>
      <c r="H4888" t="s">
        <v>34</v>
      </c>
      <c r="I4888" t="s">
        <v>14226</v>
      </c>
      <c r="L4888" s="8">
        <v>0</v>
      </c>
      <c r="M4888" t="s">
        <v>36</v>
      </c>
      <c r="N4888" t="str">
        <f>IF(AND(PESQUISA!$B$3&lt;&gt;"",OR(PESQUISA!$B$4="TODAS",B4888=PESQUISA!$B$4),ISNUMBER(SEARCH(PESQUISA!$B$3,D4888))),ROW()-1,"")</f>
        <v/>
      </c>
    </row>
    <row r="4889" spans="1:14" x14ac:dyDescent="0.3">
      <c r="A4889" t="s">
        <v>14782</v>
      </c>
      <c r="B4889" t="s">
        <v>29</v>
      </c>
      <c r="C4889" t="s">
        <v>14783</v>
      </c>
      <c r="D4889" t="s">
        <v>14784</v>
      </c>
      <c r="E4889" t="s">
        <v>40</v>
      </c>
      <c r="F4889" s="7">
        <v>94.58</v>
      </c>
      <c r="G4889" t="s">
        <v>33</v>
      </c>
      <c r="H4889" t="s">
        <v>34</v>
      </c>
      <c r="I4889" t="s">
        <v>14226</v>
      </c>
      <c r="L4889" s="8">
        <v>0</v>
      </c>
      <c r="M4889" t="s">
        <v>36</v>
      </c>
      <c r="N4889" t="str">
        <f>IF(AND(PESQUISA!$B$3&lt;&gt;"",OR(PESQUISA!$B$4="TODAS",B4889=PESQUISA!$B$4),ISNUMBER(SEARCH(PESQUISA!$B$3,D4889))),ROW()-1,"")</f>
        <v/>
      </c>
    </row>
    <row r="4890" spans="1:14" x14ac:dyDescent="0.3">
      <c r="A4890" t="s">
        <v>14785</v>
      </c>
      <c r="B4890" t="s">
        <v>29</v>
      </c>
      <c r="C4890" t="s">
        <v>14786</v>
      </c>
      <c r="D4890" t="s">
        <v>14787</v>
      </c>
      <c r="E4890" t="s">
        <v>40</v>
      </c>
      <c r="F4890" s="7">
        <v>77.44</v>
      </c>
      <c r="G4890" t="s">
        <v>33</v>
      </c>
      <c r="H4890" t="s">
        <v>34</v>
      </c>
      <c r="I4890" t="s">
        <v>14226</v>
      </c>
      <c r="L4890" s="8">
        <v>0</v>
      </c>
      <c r="M4890" t="s">
        <v>36</v>
      </c>
      <c r="N4890" t="str">
        <f>IF(AND(PESQUISA!$B$3&lt;&gt;"",OR(PESQUISA!$B$4="TODAS",B4890=PESQUISA!$B$4),ISNUMBER(SEARCH(PESQUISA!$B$3,D4890))),ROW()-1,"")</f>
        <v/>
      </c>
    </row>
    <row r="4891" spans="1:14" x14ac:dyDescent="0.3">
      <c r="A4891" t="s">
        <v>14788</v>
      </c>
      <c r="B4891" t="s">
        <v>29</v>
      </c>
      <c r="C4891" t="s">
        <v>14789</v>
      </c>
      <c r="D4891" t="s">
        <v>14790</v>
      </c>
      <c r="E4891" t="s">
        <v>40</v>
      </c>
      <c r="F4891" s="7">
        <v>131.44</v>
      </c>
      <c r="G4891" t="s">
        <v>33</v>
      </c>
      <c r="H4891" t="s">
        <v>34</v>
      </c>
      <c r="I4891" t="s">
        <v>14226</v>
      </c>
      <c r="L4891" s="8">
        <v>0</v>
      </c>
      <c r="M4891" t="s">
        <v>36</v>
      </c>
      <c r="N4891" t="str">
        <f>IF(AND(PESQUISA!$B$3&lt;&gt;"",OR(PESQUISA!$B$4="TODAS",B4891=PESQUISA!$B$4),ISNUMBER(SEARCH(PESQUISA!$B$3,D4891))),ROW()-1,"")</f>
        <v/>
      </c>
    </row>
    <row r="4892" spans="1:14" x14ac:dyDescent="0.3">
      <c r="A4892" t="s">
        <v>14791</v>
      </c>
      <c r="B4892" t="s">
        <v>29</v>
      </c>
      <c r="C4892" t="s">
        <v>14792</v>
      </c>
      <c r="D4892" t="s">
        <v>14793</v>
      </c>
      <c r="E4892" t="s">
        <v>40</v>
      </c>
      <c r="F4892" s="7">
        <v>114.3</v>
      </c>
      <c r="G4892" t="s">
        <v>33</v>
      </c>
      <c r="H4892" t="s">
        <v>34</v>
      </c>
      <c r="I4892" t="s">
        <v>14226</v>
      </c>
      <c r="L4892" s="8">
        <v>0</v>
      </c>
      <c r="M4892" t="s">
        <v>36</v>
      </c>
      <c r="N4892" t="str">
        <f>IF(AND(PESQUISA!$B$3&lt;&gt;"",OR(PESQUISA!$B$4="TODAS",B4892=PESQUISA!$B$4),ISNUMBER(SEARCH(PESQUISA!$B$3,D4892))),ROW()-1,"")</f>
        <v/>
      </c>
    </row>
    <row r="4893" spans="1:14" x14ac:dyDescent="0.3">
      <c r="A4893" t="s">
        <v>14794</v>
      </c>
      <c r="B4893" t="s">
        <v>29</v>
      </c>
      <c r="C4893" t="s">
        <v>14795</v>
      </c>
      <c r="D4893" t="s">
        <v>14796</v>
      </c>
      <c r="E4893" t="s">
        <v>40</v>
      </c>
      <c r="F4893" s="7">
        <v>38.21</v>
      </c>
      <c r="G4893" t="s">
        <v>33</v>
      </c>
      <c r="H4893" t="s">
        <v>34</v>
      </c>
      <c r="I4893" t="s">
        <v>14226</v>
      </c>
      <c r="L4893" s="8">
        <v>0</v>
      </c>
      <c r="M4893" t="s">
        <v>36</v>
      </c>
      <c r="N4893" t="str">
        <f>IF(AND(PESQUISA!$B$3&lt;&gt;"",OR(PESQUISA!$B$4="TODAS",B4893=PESQUISA!$B$4),ISNUMBER(SEARCH(PESQUISA!$B$3,D4893))),ROW()-1,"")</f>
        <v/>
      </c>
    </row>
    <row r="4894" spans="1:14" x14ac:dyDescent="0.3">
      <c r="A4894" t="s">
        <v>14797</v>
      </c>
      <c r="B4894" t="s">
        <v>29</v>
      </c>
      <c r="C4894" t="s">
        <v>14798</v>
      </c>
      <c r="D4894" t="s">
        <v>14799</v>
      </c>
      <c r="E4894" t="s">
        <v>40</v>
      </c>
      <c r="F4894" s="7">
        <v>26.33</v>
      </c>
      <c r="G4894" t="s">
        <v>33</v>
      </c>
      <c r="H4894" t="s">
        <v>34</v>
      </c>
      <c r="I4894" t="s">
        <v>14226</v>
      </c>
      <c r="L4894" s="8">
        <v>0</v>
      </c>
      <c r="M4894" t="s">
        <v>36</v>
      </c>
      <c r="N4894" t="str">
        <f>IF(AND(PESQUISA!$B$3&lt;&gt;"",OR(PESQUISA!$B$4="TODAS",B4894=PESQUISA!$B$4),ISNUMBER(SEARCH(PESQUISA!$B$3,D4894))),ROW()-1,"")</f>
        <v/>
      </c>
    </row>
    <row r="4895" spans="1:14" x14ac:dyDescent="0.3">
      <c r="A4895" t="s">
        <v>14800</v>
      </c>
      <c r="B4895" t="s">
        <v>29</v>
      </c>
      <c r="C4895" t="s">
        <v>14801</v>
      </c>
      <c r="D4895" t="s">
        <v>14802</v>
      </c>
      <c r="E4895" t="s">
        <v>40</v>
      </c>
      <c r="F4895" s="7">
        <v>40.39</v>
      </c>
      <c r="G4895" t="s">
        <v>33</v>
      </c>
      <c r="H4895" t="s">
        <v>34</v>
      </c>
      <c r="I4895" t="s">
        <v>14226</v>
      </c>
      <c r="L4895" s="8">
        <v>0</v>
      </c>
      <c r="M4895" t="s">
        <v>36</v>
      </c>
      <c r="N4895" t="str">
        <f>IF(AND(PESQUISA!$B$3&lt;&gt;"",OR(PESQUISA!$B$4="TODAS",B4895=PESQUISA!$B$4),ISNUMBER(SEARCH(PESQUISA!$B$3,D4895))),ROW()-1,"")</f>
        <v/>
      </c>
    </row>
    <row r="4896" spans="1:14" x14ac:dyDescent="0.3">
      <c r="A4896" t="s">
        <v>14803</v>
      </c>
      <c r="B4896" t="s">
        <v>29</v>
      </c>
      <c r="C4896" t="s">
        <v>14804</v>
      </c>
      <c r="D4896" t="s">
        <v>14805</v>
      </c>
      <c r="E4896" t="s">
        <v>40</v>
      </c>
      <c r="F4896" s="7">
        <v>28.51</v>
      </c>
      <c r="G4896" t="s">
        <v>33</v>
      </c>
      <c r="H4896" t="s">
        <v>34</v>
      </c>
      <c r="I4896" t="s">
        <v>14226</v>
      </c>
      <c r="L4896" s="8">
        <v>0</v>
      </c>
      <c r="M4896" t="s">
        <v>36</v>
      </c>
      <c r="N4896" t="str">
        <f>IF(AND(PESQUISA!$B$3&lt;&gt;"",OR(PESQUISA!$B$4="TODAS",B4896=PESQUISA!$B$4),ISNUMBER(SEARCH(PESQUISA!$B$3,D4896))),ROW()-1,"")</f>
        <v/>
      </c>
    </row>
    <row r="4897" spans="1:14" x14ac:dyDescent="0.3">
      <c r="A4897" t="s">
        <v>14806</v>
      </c>
      <c r="B4897" t="s">
        <v>29</v>
      </c>
      <c r="C4897" t="s">
        <v>14807</v>
      </c>
      <c r="D4897" t="s">
        <v>14808</v>
      </c>
      <c r="E4897" t="s">
        <v>40</v>
      </c>
      <c r="F4897" s="7">
        <v>60.93</v>
      </c>
      <c r="G4897" t="s">
        <v>33</v>
      </c>
      <c r="H4897" t="s">
        <v>34</v>
      </c>
      <c r="I4897" t="s">
        <v>14226</v>
      </c>
      <c r="L4897" s="8">
        <v>0</v>
      </c>
      <c r="M4897" t="s">
        <v>36</v>
      </c>
      <c r="N4897" t="str">
        <f>IF(AND(PESQUISA!$B$3&lt;&gt;"",OR(PESQUISA!$B$4="TODAS",B4897=PESQUISA!$B$4),ISNUMBER(SEARCH(PESQUISA!$B$3,D4897))),ROW()-1,"")</f>
        <v/>
      </c>
    </row>
    <row r="4898" spans="1:14" x14ac:dyDescent="0.3">
      <c r="A4898" t="s">
        <v>14809</v>
      </c>
      <c r="B4898" t="s">
        <v>29</v>
      </c>
      <c r="C4898" t="s">
        <v>14810</v>
      </c>
      <c r="D4898" t="s">
        <v>14811</v>
      </c>
      <c r="E4898" t="s">
        <v>40</v>
      </c>
      <c r="F4898" s="7">
        <v>49.05</v>
      </c>
      <c r="G4898" t="s">
        <v>33</v>
      </c>
      <c r="H4898" t="s">
        <v>34</v>
      </c>
      <c r="I4898" t="s">
        <v>14226</v>
      </c>
      <c r="L4898" s="8">
        <v>0</v>
      </c>
      <c r="M4898" t="s">
        <v>36</v>
      </c>
      <c r="N4898" t="str">
        <f>IF(AND(PESQUISA!$B$3&lt;&gt;"",OR(PESQUISA!$B$4="TODAS",B4898=PESQUISA!$B$4),ISNUMBER(SEARCH(PESQUISA!$B$3,D4898))),ROW()-1,"")</f>
        <v/>
      </c>
    </row>
    <row r="4899" spans="1:14" x14ac:dyDescent="0.3">
      <c r="A4899" t="s">
        <v>14812</v>
      </c>
      <c r="B4899" t="s">
        <v>29</v>
      </c>
      <c r="C4899" t="s">
        <v>14813</v>
      </c>
      <c r="D4899" t="s">
        <v>14814</v>
      </c>
      <c r="E4899" t="s">
        <v>40</v>
      </c>
      <c r="F4899" s="7">
        <v>65.290000000000006</v>
      </c>
      <c r="G4899" t="s">
        <v>33</v>
      </c>
      <c r="H4899" t="s">
        <v>34</v>
      </c>
      <c r="I4899" t="s">
        <v>14226</v>
      </c>
      <c r="L4899" s="8">
        <v>0</v>
      </c>
      <c r="M4899" t="s">
        <v>36</v>
      </c>
      <c r="N4899" t="str">
        <f>IF(AND(PESQUISA!$B$3&lt;&gt;"",OR(PESQUISA!$B$4="TODAS",B4899=PESQUISA!$B$4),ISNUMBER(SEARCH(PESQUISA!$B$3,D4899))),ROW()-1,"")</f>
        <v/>
      </c>
    </row>
    <row r="4900" spans="1:14" x14ac:dyDescent="0.3">
      <c r="A4900" t="s">
        <v>14815</v>
      </c>
      <c r="B4900" t="s">
        <v>29</v>
      </c>
      <c r="C4900" t="s">
        <v>14816</v>
      </c>
      <c r="D4900" t="s">
        <v>14817</v>
      </c>
      <c r="E4900" t="s">
        <v>40</v>
      </c>
      <c r="F4900" s="7">
        <v>53.41</v>
      </c>
      <c r="G4900" t="s">
        <v>33</v>
      </c>
      <c r="H4900" t="s">
        <v>34</v>
      </c>
      <c r="I4900" t="s">
        <v>14226</v>
      </c>
      <c r="L4900" s="8">
        <v>0</v>
      </c>
      <c r="M4900" t="s">
        <v>36</v>
      </c>
      <c r="N4900" t="str">
        <f>IF(AND(PESQUISA!$B$3&lt;&gt;"",OR(PESQUISA!$B$4="TODAS",B4900=PESQUISA!$B$4),ISNUMBER(SEARCH(PESQUISA!$B$3,D4900))),ROW()-1,"")</f>
        <v/>
      </c>
    </row>
    <row r="4901" spans="1:14" x14ac:dyDescent="0.3">
      <c r="A4901" t="s">
        <v>14818</v>
      </c>
      <c r="B4901" t="s">
        <v>29</v>
      </c>
      <c r="C4901" t="s">
        <v>14819</v>
      </c>
      <c r="D4901" t="s">
        <v>14820</v>
      </c>
      <c r="E4901" t="s">
        <v>40</v>
      </c>
      <c r="F4901" s="7">
        <v>83.59</v>
      </c>
      <c r="G4901" t="s">
        <v>33</v>
      </c>
      <c r="H4901" t="s">
        <v>34</v>
      </c>
      <c r="I4901" t="s">
        <v>14226</v>
      </c>
      <c r="L4901" s="8">
        <v>0</v>
      </c>
      <c r="M4901" t="s">
        <v>36</v>
      </c>
      <c r="N4901" t="str">
        <f>IF(AND(PESQUISA!$B$3&lt;&gt;"",OR(PESQUISA!$B$4="TODAS",B4901=PESQUISA!$B$4),ISNUMBER(SEARCH(PESQUISA!$B$3,D4901))),ROW()-1,"")</f>
        <v/>
      </c>
    </row>
    <row r="4902" spans="1:14" x14ac:dyDescent="0.3">
      <c r="A4902" t="s">
        <v>14821</v>
      </c>
      <c r="B4902" t="s">
        <v>29</v>
      </c>
      <c r="C4902" t="s">
        <v>14822</v>
      </c>
      <c r="D4902" t="s">
        <v>14823</v>
      </c>
      <c r="E4902" t="s">
        <v>40</v>
      </c>
      <c r="F4902" s="7">
        <v>71.709999999999994</v>
      </c>
      <c r="G4902" t="s">
        <v>33</v>
      </c>
      <c r="H4902" t="s">
        <v>34</v>
      </c>
      <c r="I4902" t="s">
        <v>14226</v>
      </c>
      <c r="L4902" s="8">
        <v>0</v>
      </c>
      <c r="M4902" t="s">
        <v>36</v>
      </c>
      <c r="N4902" t="str">
        <f>IF(AND(PESQUISA!$B$3&lt;&gt;"",OR(PESQUISA!$B$4="TODAS",B4902=PESQUISA!$B$4),ISNUMBER(SEARCH(PESQUISA!$B$3,D4902))),ROW()-1,"")</f>
        <v/>
      </c>
    </row>
    <row r="4903" spans="1:14" x14ac:dyDescent="0.3">
      <c r="A4903" t="s">
        <v>14824</v>
      </c>
      <c r="B4903" t="s">
        <v>29</v>
      </c>
      <c r="C4903" t="s">
        <v>14825</v>
      </c>
      <c r="D4903" t="s">
        <v>14826</v>
      </c>
      <c r="E4903" t="s">
        <v>40</v>
      </c>
      <c r="F4903" s="7">
        <v>90.13</v>
      </c>
      <c r="G4903" t="s">
        <v>33</v>
      </c>
      <c r="H4903" t="s">
        <v>34</v>
      </c>
      <c r="I4903" t="s">
        <v>14226</v>
      </c>
      <c r="L4903" s="8">
        <v>0</v>
      </c>
      <c r="M4903" t="s">
        <v>36</v>
      </c>
      <c r="N4903" t="str">
        <f>IF(AND(PESQUISA!$B$3&lt;&gt;"",OR(PESQUISA!$B$4="TODAS",B4903=PESQUISA!$B$4),ISNUMBER(SEARCH(PESQUISA!$B$3,D4903))),ROW()-1,"")</f>
        <v/>
      </c>
    </row>
    <row r="4904" spans="1:14" x14ac:dyDescent="0.3">
      <c r="A4904" t="s">
        <v>14827</v>
      </c>
      <c r="B4904" t="s">
        <v>29</v>
      </c>
      <c r="C4904" t="s">
        <v>14828</v>
      </c>
      <c r="D4904" t="s">
        <v>14829</v>
      </c>
      <c r="E4904" t="s">
        <v>40</v>
      </c>
      <c r="F4904" s="7">
        <v>78.25</v>
      </c>
      <c r="G4904" t="s">
        <v>33</v>
      </c>
      <c r="H4904" t="s">
        <v>34</v>
      </c>
      <c r="I4904" t="s">
        <v>14226</v>
      </c>
      <c r="L4904" s="8">
        <v>0</v>
      </c>
      <c r="M4904" t="s">
        <v>36</v>
      </c>
      <c r="N4904" t="str">
        <f>IF(AND(PESQUISA!$B$3&lt;&gt;"",OR(PESQUISA!$B$4="TODAS",B4904=PESQUISA!$B$4),ISNUMBER(SEARCH(PESQUISA!$B$3,D4904))),ROW()-1,"")</f>
        <v/>
      </c>
    </row>
    <row r="4905" spans="1:14" x14ac:dyDescent="0.3">
      <c r="A4905" t="s">
        <v>14830</v>
      </c>
      <c r="B4905" t="s">
        <v>29</v>
      </c>
      <c r="C4905" t="s">
        <v>14831</v>
      </c>
      <c r="D4905" t="s">
        <v>14832</v>
      </c>
      <c r="E4905" t="s">
        <v>40</v>
      </c>
      <c r="F4905" s="7">
        <v>26.71</v>
      </c>
      <c r="G4905" t="s">
        <v>33</v>
      </c>
      <c r="H4905" t="s">
        <v>34</v>
      </c>
      <c r="I4905" t="s">
        <v>14833</v>
      </c>
      <c r="L4905" s="8">
        <v>0</v>
      </c>
      <c r="M4905" t="s">
        <v>36</v>
      </c>
      <c r="N4905" t="str">
        <f>IF(AND(PESQUISA!$B$3&lt;&gt;"",OR(PESQUISA!$B$4="TODAS",B4905=PESQUISA!$B$4),ISNUMBER(SEARCH(PESQUISA!$B$3,D4905))),ROW()-1,"")</f>
        <v/>
      </c>
    </row>
    <row r="4906" spans="1:14" x14ac:dyDescent="0.3">
      <c r="A4906" t="s">
        <v>14834</v>
      </c>
      <c r="B4906" t="s">
        <v>29</v>
      </c>
      <c r="C4906" t="s">
        <v>14835</v>
      </c>
      <c r="D4906" t="s">
        <v>14836</v>
      </c>
      <c r="E4906" t="s">
        <v>40</v>
      </c>
      <c r="F4906" s="7">
        <v>30.83</v>
      </c>
      <c r="G4906" t="s">
        <v>33</v>
      </c>
      <c r="H4906" t="s">
        <v>34</v>
      </c>
      <c r="I4906" t="s">
        <v>14833</v>
      </c>
      <c r="L4906" s="8">
        <v>0</v>
      </c>
      <c r="M4906" t="s">
        <v>36</v>
      </c>
      <c r="N4906" t="str">
        <f>IF(AND(PESQUISA!$B$3&lt;&gt;"",OR(PESQUISA!$B$4="TODAS",B4906=PESQUISA!$B$4),ISNUMBER(SEARCH(PESQUISA!$B$3,D4906))),ROW()-1,"")</f>
        <v/>
      </c>
    </row>
    <row r="4907" spans="1:14" x14ac:dyDescent="0.3">
      <c r="A4907" t="s">
        <v>14837</v>
      </c>
      <c r="B4907" t="s">
        <v>29</v>
      </c>
      <c r="C4907" t="s">
        <v>14838</v>
      </c>
      <c r="D4907" t="s">
        <v>14839</v>
      </c>
      <c r="E4907" t="s">
        <v>40</v>
      </c>
      <c r="G4907" t="s">
        <v>33</v>
      </c>
      <c r="H4907" t="s">
        <v>34</v>
      </c>
      <c r="I4907" t="s">
        <v>14833</v>
      </c>
      <c r="M4907" t="s">
        <v>53</v>
      </c>
      <c r="N4907" t="str">
        <f>IF(AND(PESQUISA!$B$3&lt;&gt;"",OR(PESQUISA!$B$4="TODAS",B4907=PESQUISA!$B$4),ISNUMBER(SEARCH(PESQUISA!$B$3,D4907))),ROW()-1,"")</f>
        <v/>
      </c>
    </row>
    <row r="4908" spans="1:14" x14ac:dyDescent="0.3">
      <c r="A4908" t="s">
        <v>14840</v>
      </c>
      <c r="B4908" t="s">
        <v>29</v>
      </c>
      <c r="C4908" t="s">
        <v>14841</v>
      </c>
      <c r="D4908" t="s">
        <v>14842</v>
      </c>
      <c r="E4908" t="s">
        <v>40</v>
      </c>
      <c r="F4908" s="7">
        <v>30.92</v>
      </c>
      <c r="G4908" t="s">
        <v>33</v>
      </c>
      <c r="H4908" t="s">
        <v>34</v>
      </c>
      <c r="I4908" t="s">
        <v>14833</v>
      </c>
      <c r="L4908" s="8">
        <v>0</v>
      </c>
      <c r="M4908" t="s">
        <v>36</v>
      </c>
      <c r="N4908" t="str">
        <f>IF(AND(PESQUISA!$B$3&lt;&gt;"",OR(PESQUISA!$B$4="TODAS",B4908=PESQUISA!$B$4),ISNUMBER(SEARCH(PESQUISA!$B$3,D4908))),ROW()-1,"")</f>
        <v/>
      </c>
    </row>
    <row r="4909" spans="1:14" x14ac:dyDescent="0.3">
      <c r="A4909" t="s">
        <v>14843</v>
      </c>
      <c r="B4909" t="s">
        <v>29</v>
      </c>
      <c r="C4909" t="s">
        <v>14844</v>
      </c>
      <c r="D4909" t="s">
        <v>14845</v>
      </c>
      <c r="E4909" t="s">
        <v>40</v>
      </c>
      <c r="F4909" s="7">
        <v>35</v>
      </c>
      <c r="G4909" t="s">
        <v>33</v>
      </c>
      <c r="H4909" t="s">
        <v>34</v>
      </c>
      <c r="I4909" t="s">
        <v>14833</v>
      </c>
      <c r="L4909" s="8">
        <v>0</v>
      </c>
      <c r="M4909" t="s">
        <v>36</v>
      </c>
      <c r="N4909" t="str">
        <f>IF(AND(PESQUISA!$B$3&lt;&gt;"",OR(PESQUISA!$B$4="TODAS",B4909=PESQUISA!$B$4),ISNUMBER(SEARCH(PESQUISA!$B$3,D4909))),ROW()-1,"")</f>
        <v/>
      </c>
    </row>
    <row r="4910" spans="1:14" x14ac:dyDescent="0.3">
      <c r="A4910" t="s">
        <v>14846</v>
      </c>
      <c r="B4910" t="s">
        <v>29</v>
      </c>
      <c r="C4910" t="s">
        <v>14847</v>
      </c>
      <c r="D4910" t="s">
        <v>14848</v>
      </c>
      <c r="E4910" t="s">
        <v>40</v>
      </c>
      <c r="G4910" t="s">
        <v>33</v>
      </c>
      <c r="H4910" t="s">
        <v>34</v>
      </c>
      <c r="I4910" t="s">
        <v>14833</v>
      </c>
      <c r="M4910" t="s">
        <v>53</v>
      </c>
      <c r="N4910" t="str">
        <f>IF(AND(PESQUISA!$B$3&lt;&gt;"",OR(PESQUISA!$B$4="TODAS",B4910=PESQUISA!$B$4),ISNUMBER(SEARCH(PESQUISA!$B$3,D4910))),ROW()-1,"")</f>
        <v/>
      </c>
    </row>
    <row r="4911" spans="1:14" x14ac:dyDescent="0.3">
      <c r="A4911" t="s">
        <v>14849</v>
      </c>
      <c r="B4911" t="s">
        <v>29</v>
      </c>
      <c r="C4911" t="s">
        <v>14850</v>
      </c>
      <c r="D4911" t="s">
        <v>14851</v>
      </c>
      <c r="E4911" t="s">
        <v>40</v>
      </c>
      <c r="F4911" s="7">
        <v>33.1</v>
      </c>
      <c r="G4911" t="s">
        <v>33</v>
      </c>
      <c r="H4911" t="s">
        <v>34</v>
      </c>
      <c r="I4911" t="s">
        <v>14833</v>
      </c>
      <c r="L4911" s="8">
        <v>0</v>
      </c>
      <c r="M4911" t="s">
        <v>36</v>
      </c>
      <c r="N4911" t="str">
        <f>IF(AND(PESQUISA!$B$3&lt;&gt;"",OR(PESQUISA!$B$4="TODAS",B4911=PESQUISA!$B$4),ISNUMBER(SEARCH(PESQUISA!$B$3,D4911))),ROW()-1,"")</f>
        <v/>
      </c>
    </row>
    <row r="4912" spans="1:14" x14ac:dyDescent="0.3">
      <c r="A4912" t="s">
        <v>14852</v>
      </c>
      <c r="B4912" t="s">
        <v>29</v>
      </c>
      <c r="C4912" t="s">
        <v>14853</v>
      </c>
      <c r="D4912" t="s">
        <v>14854</v>
      </c>
      <c r="E4912" t="s">
        <v>40</v>
      </c>
      <c r="F4912" s="7">
        <v>24.71</v>
      </c>
      <c r="G4912" t="s">
        <v>33</v>
      </c>
      <c r="H4912" t="s">
        <v>34</v>
      </c>
      <c r="I4912" t="s">
        <v>14833</v>
      </c>
      <c r="L4912" s="8">
        <v>0</v>
      </c>
      <c r="M4912" t="s">
        <v>36</v>
      </c>
      <c r="N4912" t="str">
        <f>IF(AND(PESQUISA!$B$3&lt;&gt;"",OR(PESQUISA!$B$4="TODAS",B4912=PESQUISA!$B$4),ISNUMBER(SEARCH(PESQUISA!$B$3,D4912))),ROW()-1,"")</f>
        <v/>
      </c>
    </row>
    <row r="4913" spans="1:14" x14ac:dyDescent="0.3">
      <c r="A4913" t="s">
        <v>14855</v>
      </c>
      <c r="B4913" t="s">
        <v>29</v>
      </c>
      <c r="C4913" t="s">
        <v>14856</v>
      </c>
      <c r="D4913" t="s">
        <v>14857</v>
      </c>
      <c r="E4913" t="s">
        <v>40</v>
      </c>
      <c r="F4913" s="7">
        <v>37.94</v>
      </c>
      <c r="G4913" t="s">
        <v>33</v>
      </c>
      <c r="H4913" t="s">
        <v>34</v>
      </c>
      <c r="I4913" t="s">
        <v>14833</v>
      </c>
      <c r="L4913" s="8">
        <v>0</v>
      </c>
      <c r="M4913" t="s">
        <v>36</v>
      </c>
      <c r="N4913" t="str">
        <f>IF(AND(PESQUISA!$B$3&lt;&gt;"",OR(PESQUISA!$B$4="TODAS",B4913=PESQUISA!$B$4),ISNUMBER(SEARCH(PESQUISA!$B$3,D4913))),ROW()-1,"")</f>
        <v/>
      </c>
    </row>
    <row r="4914" spans="1:14" x14ac:dyDescent="0.3">
      <c r="A4914" t="s">
        <v>14858</v>
      </c>
      <c r="B4914" t="s">
        <v>29</v>
      </c>
      <c r="C4914" t="s">
        <v>14859</v>
      </c>
      <c r="D4914" t="s">
        <v>14860</v>
      </c>
      <c r="E4914" t="s">
        <v>40</v>
      </c>
      <c r="G4914" t="s">
        <v>33</v>
      </c>
      <c r="H4914" t="s">
        <v>34</v>
      </c>
      <c r="I4914" t="s">
        <v>14833</v>
      </c>
      <c r="M4914" t="s">
        <v>53</v>
      </c>
      <c r="N4914" t="str">
        <f>IF(AND(PESQUISA!$B$3&lt;&gt;"",OR(PESQUISA!$B$4="TODAS",B4914=PESQUISA!$B$4),ISNUMBER(SEARCH(PESQUISA!$B$3,D4914))),ROW()-1,"")</f>
        <v/>
      </c>
    </row>
    <row r="4915" spans="1:14" x14ac:dyDescent="0.3">
      <c r="A4915" t="s">
        <v>14861</v>
      </c>
      <c r="B4915" t="s">
        <v>29</v>
      </c>
      <c r="C4915" t="s">
        <v>14862</v>
      </c>
      <c r="D4915" t="s">
        <v>14863</v>
      </c>
      <c r="E4915" t="s">
        <v>40</v>
      </c>
      <c r="G4915" t="s">
        <v>33</v>
      </c>
      <c r="H4915" t="s">
        <v>34</v>
      </c>
      <c r="I4915" t="s">
        <v>14833</v>
      </c>
      <c r="M4915" t="s">
        <v>53</v>
      </c>
      <c r="N4915" t="str">
        <f>IF(AND(PESQUISA!$B$3&lt;&gt;"",OR(PESQUISA!$B$4="TODAS",B4915=PESQUISA!$B$4),ISNUMBER(SEARCH(PESQUISA!$B$3,D4915))),ROW()-1,"")</f>
        <v/>
      </c>
    </row>
    <row r="4916" spans="1:14" x14ac:dyDescent="0.3">
      <c r="A4916" t="s">
        <v>14864</v>
      </c>
      <c r="B4916" t="s">
        <v>29</v>
      </c>
      <c r="C4916" t="s">
        <v>14865</v>
      </c>
      <c r="D4916" t="s">
        <v>14866</v>
      </c>
      <c r="E4916" t="s">
        <v>40</v>
      </c>
      <c r="G4916" t="s">
        <v>33</v>
      </c>
      <c r="H4916" t="s">
        <v>34</v>
      </c>
      <c r="I4916" t="s">
        <v>14833</v>
      </c>
      <c r="M4916" t="s">
        <v>53</v>
      </c>
      <c r="N4916" t="str">
        <f>IF(AND(PESQUISA!$B$3&lt;&gt;"",OR(PESQUISA!$B$4="TODAS",B4916=PESQUISA!$B$4),ISNUMBER(SEARCH(PESQUISA!$B$3,D4916))),ROW()-1,"")</f>
        <v/>
      </c>
    </row>
    <row r="4917" spans="1:14" x14ac:dyDescent="0.3">
      <c r="A4917" t="s">
        <v>14867</v>
      </c>
      <c r="B4917" t="s">
        <v>29</v>
      </c>
      <c r="C4917" t="s">
        <v>14868</v>
      </c>
      <c r="D4917" t="s">
        <v>14869</v>
      </c>
      <c r="E4917" t="s">
        <v>40</v>
      </c>
      <c r="G4917" t="s">
        <v>33</v>
      </c>
      <c r="H4917" t="s">
        <v>34</v>
      </c>
      <c r="I4917" t="s">
        <v>14833</v>
      </c>
      <c r="M4917" t="s">
        <v>53</v>
      </c>
      <c r="N4917" t="str">
        <f>IF(AND(PESQUISA!$B$3&lt;&gt;"",OR(PESQUISA!$B$4="TODAS",B4917=PESQUISA!$B$4),ISNUMBER(SEARCH(PESQUISA!$B$3,D4917))),ROW()-1,"")</f>
        <v/>
      </c>
    </row>
    <row r="4918" spans="1:14" x14ac:dyDescent="0.3">
      <c r="A4918" t="s">
        <v>14870</v>
      </c>
      <c r="B4918" t="s">
        <v>29</v>
      </c>
      <c r="C4918" t="s">
        <v>14871</v>
      </c>
      <c r="D4918" t="s">
        <v>14872</v>
      </c>
      <c r="E4918" t="s">
        <v>40</v>
      </c>
      <c r="G4918" t="s">
        <v>33</v>
      </c>
      <c r="H4918" t="s">
        <v>34</v>
      </c>
      <c r="I4918" t="s">
        <v>14833</v>
      </c>
      <c r="M4918" t="s">
        <v>53</v>
      </c>
      <c r="N4918" t="str">
        <f>IF(AND(PESQUISA!$B$3&lt;&gt;"",OR(PESQUISA!$B$4="TODAS",B4918=PESQUISA!$B$4),ISNUMBER(SEARCH(PESQUISA!$B$3,D4918))),ROW()-1,"")</f>
        <v/>
      </c>
    </row>
    <row r="4919" spans="1:14" x14ac:dyDescent="0.3">
      <c r="A4919" t="s">
        <v>14873</v>
      </c>
      <c r="B4919" t="s">
        <v>29</v>
      </c>
      <c r="C4919" t="s">
        <v>14874</v>
      </c>
      <c r="D4919" t="s">
        <v>14875</v>
      </c>
      <c r="E4919" t="s">
        <v>40</v>
      </c>
      <c r="G4919" t="s">
        <v>33</v>
      </c>
      <c r="H4919" t="s">
        <v>34</v>
      </c>
      <c r="I4919" t="s">
        <v>14833</v>
      </c>
      <c r="M4919" t="s">
        <v>53</v>
      </c>
      <c r="N4919" t="str">
        <f>IF(AND(PESQUISA!$B$3&lt;&gt;"",OR(PESQUISA!$B$4="TODAS",B4919=PESQUISA!$B$4),ISNUMBER(SEARCH(PESQUISA!$B$3,D4919))),ROW()-1,"")</f>
        <v/>
      </c>
    </row>
    <row r="4920" spans="1:14" x14ac:dyDescent="0.3">
      <c r="A4920" t="s">
        <v>14876</v>
      </c>
      <c r="B4920" t="s">
        <v>29</v>
      </c>
      <c r="C4920" t="s">
        <v>14877</v>
      </c>
      <c r="D4920" t="s">
        <v>14878</v>
      </c>
      <c r="E4920" t="s">
        <v>40</v>
      </c>
      <c r="F4920" s="7">
        <v>31.86</v>
      </c>
      <c r="G4920" t="s">
        <v>33</v>
      </c>
      <c r="H4920" t="s">
        <v>34</v>
      </c>
      <c r="I4920" t="s">
        <v>14833</v>
      </c>
      <c r="L4920" s="8">
        <v>0</v>
      </c>
      <c r="M4920" t="s">
        <v>36</v>
      </c>
      <c r="N4920" t="str">
        <f>IF(AND(PESQUISA!$B$3&lt;&gt;"",OR(PESQUISA!$B$4="TODAS",B4920=PESQUISA!$B$4),ISNUMBER(SEARCH(PESQUISA!$B$3,D4920))),ROW()-1,"")</f>
        <v/>
      </c>
    </row>
    <row r="4921" spans="1:14" x14ac:dyDescent="0.3">
      <c r="A4921" t="s">
        <v>14879</v>
      </c>
      <c r="B4921" t="s">
        <v>29</v>
      </c>
      <c r="C4921" t="s">
        <v>14880</v>
      </c>
      <c r="D4921" t="s">
        <v>14881</v>
      </c>
      <c r="E4921" t="s">
        <v>40</v>
      </c>
      <c r="F4921" s="7">
        <v>39.520000000000003</v>
      </c>
      <c r="G4921" t="s">
        <v>33</v>
      </c>
      <c r="H4921" t="s">
        <v>34</v>
      </c>
      <c r="I4921" t="s">
        <v>14833</v>
      </c>
      <c r="L4921" s="8">
        <v>0</v>
      </c>
      <c r="M4921" t="s">
        <v>36</v>
      </c>
      <c r="N4921" t="str">
        <f>IF(AND(PESQUISA!$B$3&lt;&gt;"",OR(PESQUISA!$B$4="TODAS",B4921=PESQUISA!$B$4),ISNUMBER(SEARCH(PESQUISA!$B$3,D4921))),ROW()-1,"")</f>
        <v/>
      </c>
    </row>
    <row r="4922" spans="1:14" x14ac:dyDescent="0.3">
      <c r="A4922" t="s">
        <v>14882</v>
      </c>
      <c r="B4922" t="s">
        <v>29</v>
      </c>
      <c r="C4922" t="s">
        <v>14883</v>
      </c>
      <c r="D4922" t="s">
        <v>14884</v>
      </c>
      <c r="E4922" t="s">
        <v>40</v>
      </c>
      <c r="F4922" s="7">
        <v>51.01</v>
      </c>
      <c r="G4922" t="s">
        <v>33</v>
      </c>
      <c r="H4922" t="s">
        <v>34</v>
      </c>
      <c r="I4922" t="s">
        <v>14833</v>
      </c>
      <c r="L4922" s="8">
        <v>0</v>
      </c>
      <c r="M4922" t="s">
        <v>36</v>
      </c>
      <c r="N4922" t="str">
        <f>IF(AND(PESQUISA!$B$3&lt;&gt;"",OR(PESQUISA!$B$4="TODAS",B4922=PESQUISA!$B$4),ISNUMBER(SEARCH(PESQUISA!$B$3,D4922))),ROW()-1,"")</f>
        <v/>
      </c>
    </row>
    <row r="4923" spans="1:14" x14ac:dyDescent="0.3">
      <c r="A4923" t="s">
        <v>14885</v>
      </c>
      <c r="B4923" t="s">
        <v>29</v>
      </c>
      <c r="C4923" t="s">
        <v>14886</v>
      </c>
      <c r="D4923" t="s">
        <v>14887</v>
      </c>
      <c r="E4923" t="s">
        <v>40</v>
      </c>
      <c r="F4923" s="7">
        <v>37.15</v>
      </c>
      <c r="G4923" t="s">
        <v>33</v>
      </c>
      <c r="H4923" t="s">
        <v>34</v>
      </c>
      <c r="I4923" t="s">
        <v>14833</v>
      </c>
      <c r="L4923" s="8">
        <v>0</v>
      </c>
      <c r="M4923" t="s">
        <v>36</v>
      </c>
      <c r="N4923" t="str">
        <f>IF(AND(PESQUISA!$B$3&lt;&gt;"",OR(PESQUISA!$B$4="TODAS",B4923=PESQUISA!$B$4),ISNUMBER(SEARCH(PESQUISA!$B$3,D4923))),ROW()-1,"")</f>
        <v/>
      </c>
    </row>
    <row r="4924" spans="1:14" x14ac:dyDescent="0.3">
      <c r="A4924" t="s">
        <v>14888</v>
      </c>
      <c r="B4924" t="s">
        <v>29</v>
      </c>
      <c r="C4924" t="s">
        <v>14889</v>
      </c>
      <c r="D4924" t="s">
        <v>14890</v>
      </c>
      <c r="E4924" t="s">
        <v>40</v>
      </c>
      <c r="F4924" s="7">
        <v>46.63</v>
      </c>
      <c r="G4924" t="s">
        <v>33</v>
      </c>
      <c r="H4924" t="s">
        <v>34</v>
      </c>
      <c r="I4924" t="s">
        <v>14833</v>
      </c>
      <c r="L4924" s="8">
        <v>0</v>
      </c>
      <c r="M4924" t="s">
        <v>36</v>
      </c>
      <c r="N4924" t="str">
        <f>IF(AND(PESQUISA!$B$3&lt;&gt;"",OR(PESQUISA!$B$4="TODAS",B4924=PESQUISA!$B$4),ISNUMBER(SEARCH(PESQUISA!$B$3,D4924))),ROW()-1,"")</f>
        <v/>
      </c>
    </row>
    <row r="4925" spans="1:14" x14ac:dyDescent="0.3">
      <c r="A4925" t="s">
        <v>14891</v>
      </c>
      <c r="B4925" t="s">
        <v>29</v>
      </c>
      <c r="C4925" t="s">
        <v>14892</v>
      </c>
      <c r="D4925" t="s">
        <v>14893</v>
      </c>
      <c r="E4925" t="s">
        <v>40</v>
      </c>
      <c r="F4925" s="7">
        <v>58.86</v>
      </c>
      <c r="G4925" t="s">
        <v>33</v>
      </c>
      <c r="H4925" t="s">
        <v>34</v>
      </c>
      <c r="I4925" t="s">
        <v>14833</v>
      </c>
      <c r="L4925" s="8">
        <v>0</v>
      </c>
      <c r="M4925" t="s">
        <v>36</v>
      </c>
      <c r="N4925" t="str">
        <f>IF(AND(PESQUISA!$B$3&lt;&gt;"",OR(PESQUISA!$B$4="TODAS",B4925=PESQUISA!$B$4),ISNUMBER(SEARCH(PESQUISA!$B$3,D4925))),ROW()-1,"")</f>
        <v/>
      </c>
    </row>
    <row r="4926" spans="1:14" x14ac:dyDescent="0.3">
      <c r="A4926" t="s">
        <v>14894</v>
      </c>
      <c r="B4926" t="s">
        <v>29</v>
      </c>
      <c r="C4926" t="s">
        <v>14895</v>
      </c>
      <c r="D4926" t="s">
        <v>14896</v>
      </c>
      <c r="E4926" t="s">
        <v>40</v>
      </c>
      <c r="G4926" t="s">
        <v>33</v>
      </c>
      <c r="H4926" t="s">
        <v>34</v>
      </c>
      <c r="I4926" t="s">
        <v>14833</v>
      </c>
      <c r="M4926" t="s">
        <v>53</v>
      </c>
      <c r="N4926" t="str">
        <f>IF(AND(PESQUISA!$B$3&lt;&gt;"",OR(PESQUISA!$B$4="TODAS",B4926=PESQUISA!$B$4),ISNUMBER(SEARCH(PESQUISA!$B$3,D4926))),ROW()-1,"")</f>
        <v/>
      </c>
    </row>
    <row r="4927" spans="1:14" x14ac:dyDescent="0.3">
      <c r="A4927" t="s">
        <v>14897</v>
      </c>
      <c r="B4927" t="s">
        <v>29</v>
      </c>
      <c r="C4927" t="s">
        <v>14898</v>
      </c>
      <c r="D4927" t="s">
        <v>14899</v>
      </c>
      <c r="E4927" t="s">
        <v>40</v>
      </c>
      <c r="G4927" t="s">
        <v>33</v>
      </c>
      <c r="H4927" t="s">
        <v>34</v>
      </c>
      <c r="I4927" t="s">
        <v>14833</v>
      </c>
      <c r="M4927" t="s">
        <v>53</v>
      </c>
      <c r="N4927" t="str">
        <f>IF(AND(PESQUISA!$B$3&lt;&gt;"",OR(PESQUISA!$B$4="TODAS",B4927=PESQUISA!$B$4),ISNUMBER(SEARCH(PESQUISA!$B$3,D4927))),ROW()-1,"")</f>
        <v/>
      </c>
    </row>
    <row r="4928" spans="1:14" x14ac:dyDescent="0.3">
      <c r="A4928" t="s">
        <v>14900</v>
      </c>
      <c r="B4928" t="s">
        <v>29</v>
      </c>
      <c r="C4928" t="s">
        <v>14901</v>
      </c>
      <c r="D4928" t="s">
        <v>14902</v>
      </c>
      <c r="E4928" t="s">
        <v>40</v>
      </c>
      <c r="G4928" t="s">
        <v>33</v>
      </c>
      <c r="H4928" t="s">
        <v>34</v>
      </c>
      <c r="I4928" t="s">
        <v>14833</v>
      </c>
      <c r="M4928" t="s">
        <v>53</v>
      </c>
      <c r="N4928" t="str">
        <f>IF(AND(PESQUISA!$B$3&lt;&gt;"",OR(PESQUISA!$B$4="TODAS",B4928=PESQUISA!$B$4),ISNUMBER(SEARCH(PESQUISA!$B$3,D4928))),ROW()-1,"")</f>
        <v/>
      </c>
    </row>
    <row r="4929" spans="1:14" x14ac:dyDescent="0.3">
      <c r="A4929" t="s">
        <v>14903</v>
      </c>
      <c r="B4929" t="s">
        <v>29</v>
      </c>
      <c r="C4929" t="s">
        <v>14904</v>
      </c>
      <c r="D4929" t="s">
        <v>14905</v>
      </c>
      <c r="E4929" t="s">
        <v>40</v>
      </c>
      <c r="F4929" s="7">
        <v>45.14</v>
      </c>
      <c r="G4929" t="s">
        <v>33</v>
      </c>
      <c r="H4929" t="s">
        <v>34</v>
      </c>
      <c r="I4929" t="s">
        <v>14833</v>
      </c>
      <c r="L4929" s="8">
        <v>0</v>
      </c>
      <c r="M4929" t="s">
        <v>36</v>
      </c>
      <c r="N4929" t="str">
        <f>IF(AND(PESQUISA!$B$3&lt;&gt;"",OR(PESQUISA!$B$4="TODAS",B4929=PESQUISA!$B$4),ISNUMBER(SEARCH(PESQUISA!$B$3,D4929))),ROW()-1,"")</f>
        <v/>
      </c>
    </row>
    <row r="4930" spans="1:14" x14ac:dyDescent="0.3">
      <c r="A4930" t="s">
        <v>14906</v>
      </c>
      <c r="B4930" t="s">
        <v>29</v>
      </c>
      <c r="C4930" t="s">
        <v>14907</v>
      </c>
      <c r="D4930" t="s">
        <v>14908</v>
      </c>
      <c r="E4930" t="s">
        <v>40</v>
      </c>
      <c r="F4930" s="7">
        <v>49.18</v>
      </c>
      <c r="G4930" t="s">
        <v>33</v>
      </c>
      <c r="H4930" t="s">
        <v>34</v>
      </c>
      <c r="I4930" t="s">
        <v>14833</v>
      </c>
      <c r="L4930" s="8">
        <v>0</v>
      </c>
      <c r="M4930" t="s">
        <v>36</v>
      </c>
      <c r="N4930" t="str">
        <f>IF(AND(PESQUISA!$B$3&lt;&gt;"",OR(PESQUISA!$B$4="TODAS",B4930=PESQUISA!$B$4),ISNUMBER(SEARCH(PESQUISA!$B$3,D4930))),ROW()-1,"")</f>
        <v/>
      </c>
    </row>
    <row r="4931" spans="1:14" x14ac:dyDescent="0.3">
      <c r="A4931" t="s">
        <v>14909</v>
      </c>
      <c r="B4931" t="s">
        <v>29</v>
      </c>
      <c r="C4931" t="s">
        <v>14910</v>
      </c>
      <c r="D4931" t="s">
        <v>14911</v>
      </c>
      <c r="E4931" t="s">
        <v>40</v>
      </c>
      <c r="F4931" s="7">
        <v>64.62</v>
      </c>
      <c r="G4931" t="s">
        <v>33</v>
      </c>
      <c r="H4931" t="s">
        <v>34</v>
      </c>
      <c r="I4931" t="s">
        <v>14833</v>
      </c>
      <c r="L4931" s="8">
        <v>0</v>
      </c>
      <c r="M4931" t="s">
        <v>36</v>
      </c>
      <c r="N4931" t="str">
        <f>IF(AND(PESQUISA!$B$3&lt;&gt;"",OR(PESQUISA!$B$4="TODAS",B4931=PESQUISA!$B$4),ISNUMBER(SEARCH(PESQUISA!$B$3,D4931))),ROW()-1,"")</f>
        <v/>
      </c>
    </row>
    <row r="4932" spans="1:14" x14ac:dyDescent="0.3">
      <c r="A4932" t="s">
        <v>14912</v>
      </c>
      <c r="B4932" t="s">
        <v>29</v>
      </c>
      <c r="C4932" t="s">
        <v>14913</v>
      </c>
      <c r="D4932" t="s">
        <v>14914</v>
      </c>
      <c r="E4932" t="s">
        <v>40</v>
      </c>
      <c r="F4932" s="7">
        <v>17.43</v>
      </c>
      <c r="G4932" t="s">
        <v>33</v>
      </c>
      <c r="H4932" t="s">
        <v>34</v>
      </c>
      <c r="I4932" t="s">
        <v>14833</v>
      </c>
      <c r="L4932" s="8">
        <v>0</v>
      </c>
      <c r="M4932" t="s">
        <v>36</v>
      </c>
      <c r="N4932" t="str">
        <f>IF(AND(PESQUISA!$B$3&lt;&gt;"",OR(PESQUISA!$B$4="TODAS",B4932=PESQUISA!$B$4),ISNUMBER(SEARCH(PESQUISA!$B$3,D4932))),ROW()-1,"")</f>
        <v/>
      </c>
    </row>
    <row r="4933" spans="1:14" x14ac:dyDescent="0.3">
      <c r="A4933" t="s">
        <v>14915</v>
      </c>
      <c r="B4933" t="s">
        <v>29</v>
      </c>
      <c r="C4933" t="s">
        <v>14916</v>
      </c>
      <c r="D4933" t="s">
        <v>14917</v>
      </c>
      <c r="E4933" t="s">
        <v>40</v>
      </c>
      <c r="F4933" s="7">
        <v>17.600000000000001</v>
      </c>
      <c r="G4933" t="s">
        <v>33</v>
      </c>
      <c r="H4933" t="s">
        <v>34</v>
      </c>
      <c r="I4933" t="s">
        <v>14833</v>
      </c>
      <c r="L4933" s="8">
        <v>0</v>
      </c>
      <c r="M4933" t="s">
        <v>36</v>
      </c>
      <c r="N4933" t="str">
        <f>IF(AND(PESQUISA!$B$3&lt;&gt;"",OR(PESQUISA!$B$4="TODAS",B4933=PESQUISA!$B$4),ISNUMBER(SEARCH(PESQUISA!$B$3,D4933))),ROW()-1,"")</f>
        <v/>
      </c>
    </row>
    <row r="4934" spans="1:14" x14ac:dyDescent="0.3">
      <c r="A4934" t="s">
        <v>14918</v>
      </c>
      <c r="B4934" t="s">
        <v>29</v>
      </c>
      <c r="C4934" t="s">
        <v>14919</v>
      </c>
      <c r="D4934" t="s">
        <v>14920</v>
      </c>
      <c r="E4934" t="s">
        <v>40</v>
      </c>
      <c r="F4934" s="7">
        <v>18.14</v>
      </c>
      <c r="G4934" t="s">
        <v>33</v>
      </c>
      <c r="H4934" t="s">
        <v>34</v>
      </c>
      <c r="I4934" t="s">
        <v>14833</v>
      </c>
      <c r="L4934" s="8">
        <v>0</v>
      </c>
      <c r="M4934" t="s">
        <v>36</v>
      </c>
      <c r="N4934" t="str">
        <f>IF(AND(PESQUISA!$B$3&lt;&gt;"",OR(PESQUISA!$B$4="TODAS",B4934=PESQUISA!$B$4),ISNUMBER(SEARCH(PESQUISA!$B$3,D4934))),ROW()-1,"")</f>
        <v/>
      </c>
    </row>
    <row r="4935" spans="1:14" x14ac:dyDescent="0.3">
      <c r="A4935" t="s">
        <v>14921</v>
      </c>
      <c r="B4935" t="s">
        <v>29</v>
      </c>
      <c r="C4935" t="s">
        <v>14922</v>
      </c>
      <c r="D4935" t="s">
        <v>14923</v>
      </c>
      <c r="E4935" t="s">
        <v>40</v>
      </c>
      <c r="F4935" s="7">
        <v>19.66</v>
      </c>
      <c r="G4935" t="s">
        <v>33</v>
      </c>
      <c r="H4935" t="s">
        <v>34</v>
      </c>
      <c r="I4935" t="s">
        <v>14833</v>
      </c>
      <c r="L4935" s="8">
        <v>0</v>
      </c>
      <c r="M4935" t="s">
        <v>36</v>
      </c>
      <c r="N4935" t="str">
        <f>IF(AND(PESQUISA!$B$3&lt;&gt;"",OR(PESQUISA!$B$4="TODAS",B4935=PESQUISA!$B$4),ISNUMBER(SEARCH(PESQUISA!$B$3,D4935))),ROW()-1,"")</f>
        <v/>
      </c>
    </row>
    <row r="4936" spans="1:14" x14ac:dyDescent="0.3">
      <c r="A4936" t="s">
        <v>14924</v>
      </c>
      <c r="B4936" t="s">
        <v>29</v>
      </c>
      <c r="C4936" t="s">
        <v>14925</v>
      </c>
      <c r="D4936" t="s">
        <v>14926</v>
      </c>
      <c r="E4936" t="s">
        <v>40</v>
      </c>
      <c r="F4936" s="7">
        <v>19.2</v>
      </c>
      <c r="G4936" t="s">
        <v>33</v>
      </c>
      <c r="H4936" t="s">
        <v>34</v>
      </c>
      <c r="I4936" t="s">
        <v>14833</v>
      </c>
      <c r="L4936" s="8">
        <v>0</v>
      </c>
      <c r="M4936" t="s">
        <v>36</v>
      </c>
      <c r="N4936" t="str">
        <f>IF(AND(PESQUISA!$B$3&lt;&gt;"",OR(PESQUISA!$B$4="TODAS",B4936=PESQUISA!$B$4),ISNUMBER(SEARCH(PESQUISA!$B$3,D4936))),ROW()-1,"")</f>
        <v/>
      </c>
    </row>
    <row r="4937" spans="1:14" x14ac:dyDescent="0.3">
      <c r="A4937" t="s">
        <v>14927</v>
      </c>
      <c r="B4937" t="s">
        <v>29</v>
      </c>
      <c r="C4937" t="s">
        <v>14928</v>
      </c>
      <c r="D4937" t="s">
        <v>14929</v>
      </c>
      <c r="E4937" t="s">
        <v>40</v>
      </c>
      <c r="F4937" s="7">
        <v>21.34</v>
      </c>
      <c r="G4937" t="s">
        <v>33</v>
      </c>
      <c r="H4937" t="s">
        <v>34</v>
      </c>
      <c r="I4937" t="s">
        <v>14833</v>
      </c>
      <c r="L4937" s="8">
        <v>0</v>
      </c>
      <c r="M4937" t="s">
        <v>36</v>
      </c>
      <c r="N4937" t="str">
        <f>IF(AND(PESQUISA!$B$3&lt;&gt;"",OR(PESQUISA!$B$4="TODAS",B4937=PESQUISA!$B$4),ISNUMBER(SEARCH(PESQUISA!$B$3,D4937))),ROW()-1,"")</f>
        <v/>
      </c>
    </row>
    <row r="4938" spans="1:14" x14ac:dyDescent="0.3">
      <c r="A4938" t="s">
        <v>14930</v>
      </c>
      <c r="B4938" t="s">
        <v>29</v>
      </c>
      <c r="C4938" t="s">
        <v>14931</v>
      </c>
      <c r="D4938" t="s">
        <v>14932</v>
      </c>
      <c r="E4938" t="s">
        <v>40</v>
      </c>
      <c r="F4938" s="7">
        <v>17.13</v>
      </c>
      <c r="G4938" t="s">
        <v>33</v>
      </c>
      <c r="H4938" t="s">
        <v>34</v>
      </c>
      <c r="I4938" t="s">
        <v>14833</v>
      </c>
      <c r="L4938" s="8">
        <v>0</v>
      </c>
      <c r="M4938" t="s">
        <v>36</v>
      </c>
      <c r="N4938" t="str">
        <f>IF(AND(PESQUISA!$B$3&lt;&gt;"",OR(PESQUISA!$B$4="TODAS",B4938=PESQUISA!$B$4),ISNUMBER(SEARCH(PESQUISA!$B$3,D4938))),ROW()-1,"")</f>
        <v/>
      </c>
    </row>
    <row r="4939" spans="1:14" x14ac:dyDescent="0.3">
      <c r="A4939" t="s">
        <v>14933</v>
      </c>
      <c r="B4939" t="s">
        <v>29</v>
      </c>
      <c r="C4939" t="s">
        <v>14934</v>
      </c>
      <c r="D4939" t="s">
        <v>14935</v>
      </c>
      <c r="E4939" t="s">
        <v>40</v>
      </c>
      <c r="F4939" s="7">
        <v>16.79</v>
      </c>
      <c r="G4939" t="s">
        <v>33</v>
      </c>
      <c r="H4939" t="s">
        <v>34</v>
      </c>
      <c r="I4939" t="s">
        <v>14833</v>
      </c>
      <c r="L4939" s="8">
        <v>0</v>
      </c>
      <c r="M4939" t="s">
        <v>36</v>
      </c>
      <c r="N4939" t="str">
        <f>IF(AND(PESQUISA!$B$3&lt;&gt;"",OR(PESQUISA!$B$4="TODAS",B4939=PESQUISA!$B$4),ISNUMBER(SEARCH(PESQUISA!$B$3,D4939))),ROW()-1,"")</f>
        <v/>
      </c>
    </row>
    <row r="4940" spans="1:14" x14ac:dyDescent="0.3">
      <c r="A4940" t="s">
        <v>14936</v>
      </c>
      <c r="B4940" t="s">
        <v>29</v>
      </c>
      <c r="C4940" t="s">
        <v>14937</v>
      </c>
      <c r="D4940" t="s">
        <v>14938</v>
      </c>
      <c r="E4940" t="s">
        <v>40</v>
      </c>
      <c r="F4940" s="7">
        <v>18.53</v>
      </c>
      <c r="G4940" t="s">
        <v>33</v>
      </c>
      <c r="H4940" t="s">
        <v>34</v>
      </c>
      <c r="I4940" t="s">
        <v>14833</v>
      </c>
      <c r="L4940" s="8">
        <v>0</v>
      </c>
      <c r="M4940" t="s">
        <v>36</v>
      </c>
      <c r="N4940" t="str">
        <f>IF(AND(PESQUISA!$B$3&lt;&gt;"",OR(PESQUISA!$B$4="TODAS",B4940=PESQUISA!$B$4),ISNUMBER(SEARCH(PESQUISA!$B$3,D4940))),ROW()-1,"")</f>
        <v/>
      </c>
    </row>
    <row r="4941" spans="1:14" x14ac:dyDescent="0.3">
      <c r="A4941" t="s">
        <v>14939</v>
      </c>
      <c r="B4941" t="s">
        <v>29</v>
      </c>
      <c r="C4941" t="s">
        <v>14940</v>
      </c>
      <c r="D4941" t="s">
        <v>14941</v>
      </c>
      <c r="E4941" t="s">
        <v>40</v>
      </c>
      <c r="F4941" s="7">
        <v>11.98</v>
      </c>
      <c r="G4941" t="s">
        <v>33</v>
      </c>
      <c r="H4941" t="s">
        <v>34</v>
      </c>
      <c r="I4941" t="s">
        <v>14833</v>
      </c>
      <c r="L4941" s="8">
        <v>0</v>
      </c>
      <c r="M4941" t="s">
        <v>36</v>
      </c>
      <c r="N4941" t="str">
        <f>IF(AND(PESQUISA!$B$3&lt;&gt;"",OR(PESQUISA!$B$4="TODAS",B4941=PESQUISA!$B$4),ISNUMBER(SEARCH(PESQUISA!$B$3,D4941))),ROW()-1,"")</f>
        <v/>
      </c>
    </row>
    <row r="4942" spans="1:14" x14ac:dyDescent="0.3">
      <c r="A4942" t="s">
        <v>14942</v>
      </c>
      <c r="B4942" t="s">
        <v>29</v>
      </c>
      <c r="C4942" t="s">
        <v>14943</v>
      </c>
      <c r="D4942" t="s">
        <v>14944</v>
      </c>
      <c r="E4942" t="s">
        <v>40</v>
      </c>
      <c r="F4942" s="7">
        <v>12.5</v>
      </c>
      <c r="G4942" t="s">
        <v>33</v>
      </c>
      <c r="H4942" t="s">
        <v>34</v>
      </c>
      <c r="I4942" t="s">
        <v>14833</v>
      </c>
      <c r="L4942" s="8">
        <v>0</v>
      </c>
      <c r="M4942" t="s">
        <v>36</v>
      </c>
      <c r="N4942" t="str">
        <f>IF(AND(PESQUISA!$B$3&lt;&gt;"",OR(PESQUISA!$B$4="TODAS",B4942=PESQUISA!$B$4),ISNUMBER(SEARCH(PESQUISA!$B$3,D4942))),ROW()-1,"")</f>
        <v/>
      </c>
    </row>
    <row r="4943" spans="1:14" x14ac:dyDescent="0.3">
      <c r="A4943" t="s">
        <v>14945</v>
      </c>
      <c r="B4943" t="s">
        <v>29</v>
      </c>
      <c r="C4943" t="s">
        <v>14946</v>
      </c>
      <c r="D4943" t="s">
        <v>14947</v>
      </c>
      <c r="E4943" t="s">
        <v>40</v>
      </c>
      <c r="F4943" s="7">
        <v>14.41</v>
      </c>
      <c r="G4943" t="s">
        <v>33</v>
      </c>
      <c r="H4943" t="s">
        <v>34</v>
      </c>
      <c r="I4943" t="s">
        <v>14833</v>
      </c>
      <c r="L4943" s="8">
        <v>0</v>
      </c>
      <c r="M4943" t="s">
        <v>36</v>
      </c>
      <c r="N4943" t="str">
        <f>IF(AND(PESQUISA!$B$3&lt;&gt;"",OR(PESQUISA!$B$4="TODAS",B4943=PESQUISA!$B$4),ISNUMBER(SEARCH(PESQUISA!$B$3,D4943))),ROW()-1,"")</f>
        <v/>
      </c>
    </row>
    <row r="4944" spans="1:14" x14ac:dyDescent="0.3">
      <c r="A4944" t="s">
        <v>14948</v>
      </c>
      <c r="B4944" t="s">
        <v>29</v>
      </c>
      <c r="C4944" t="s">
        <v>14949</v>
      </c>
      <c r="D4944" t="s">
        <v>14950</v>
      </c>
      <c r="E4944" t="s">
        <v>40</v>
      </c>
      <c r="F4944" s="7">
        <v>21.24</v>
      </c>
      <c r="G4944" t="s">
        <v>33</v>
      </c>
      <c r="H4944" t="s">
        <v>34</v>
      </c>
      <c r="I4944" t="s">
        <v>14833</v>
      </c>
      <c r="L4944" s="8">
        <v>0</v>
      </c>
      <c r="M4944" t="s">
        <v>36</v>
      </c>
      <c r="N4944" t="str">
        <f>IF(AND(PESQUISA!$B$3&lt;&gt;"",OR(PESQUISA!$B$4="TODAS",B4944=PESQUISA!$B$4),ISNUMBER(SEARCH(PESQUISA!$B$3,D4944))),ROW()-1,"")</f>
        <v/>
      </c>
    </row>
    <row r="4945" spans="1:14" x14ac:dyDescent="0.3">
      <c r="A4945" t="s">
        <v>14951</v>
      </c>
      <c r="B4945" t="s">
        <v>29</v>
      </c>
      <c r="C4945" t="s">
        <v>14952</v>
      </c>
      <c r="D4945" t="s">
        <v>14953</v>
      </c>
      <c r="E4945" t="s">
        <v>40</v>
      </c>
      <c r="F4945" s="7">
        <v>21.75</v>
      </c>
      <c r="G4945" t="s">
        <v>33</v>
      </c>
      <c r="H4945" t="s">
        <v>34</v>
      </c>
      <c r="I4945" t="s">
        <v>14833</v>
      </c>
      <c r="L4945" s="8">
        <v>0</v>
      </c>
      <c r="M4945" t="s">
        <v>36</v>
      </c>
      <c r="N4945" t="str">
        <f>IF(AND(PESQUISA!$B$3&lt;&gt;"",OR(PESQUISA!$B$4="TODAS",B4945=PESQUISA!$B$4),ISNUMBER(SEARCH(PESQUISA!$B$3,D4945))),ROW()-1,"")</f>
        <v/>
      </c>
    </row>
    <row r="4946" spans="1:14" x14ac:dyDescent="0.3">
      <c r="A4946" t="s">
        <v>14954</v>
      </c>
      <c r="B4946" t="s">
        <v>29</v>
      </c>
      <c r="C4946" t="s">
        <v>14955</v>
      </c>
      <c r="D4946" t="s">
        <v>14956</v>
      </c>
      <c r="E4946" t="s">
        <v>40</v>
      </c>
      <c r="F4946" s="7">
        <v>23.67</v>
      </c>
      <c r="G4946" t="s">
        <v>33</v>
      </c>
      <c r="H4946" t="s">
        <v>34</v>
      </c>
      <c r="I4946" t="s">
        <v>14833</v>
      </c>
      <c r="L4946" s="8">
        <v>0</v>
      </c>
      <c r="M4946" t="s">
        <v>36</v>
      </c>
      <c r="N4946" t="str">
        <f>IF(AND(PESQUISA!$B$3&lt;&gt;"",OR(PESQUISA!$B$4="TODAS",B4946=PESQUISA!$B$4),ISNUMBER(SEARCH(PESQUISA!$B$3,D4946))),ROW()-1,"")</f>
        <v/>
      </c>
    </row>
    <row r="4947" spans="1:14" x14ac:dyDescent="0.3">
      <c r="A4947" t="s">
        <v>14957</v>
      </c>
      <c r="B4947" t="s">
        <v>29</v>
      </c>
      <c r="C4947" t="s">
        <v>14958</v>
      </c>
      <c r="D4947" t="s">
        <v>14959</v>
      </c>
      <c r="E4947" t="s">
        <v>40</v>
      </c>
      <c r="F4947" s="7">
        <v>21.23</v>
      </c>
      <c r="G4947" t="s">
        <v>33</v>
      </c>
      <c r="H4947" t="s">
        <v>34</v>
      </c>
      <c r="I4947" t="s">
        <v>14833</v>
      </c>
      <c r="L4947" s="8">
        <v>0</v>
      </c>
      <c r="M4947" t="s">
        <v>36</v>
      </c>
      <c r="N4947" t="str">
        <f>IF(AND(PESQUISA!$B$3&lt;&gt;"",OR(PESQUISA!$B$4="TODAS",B4947=PESQUISA!$B$4),ISNUMBER(SEARCH(PESQUISA!$B$3,D4947))),ROW()-1,"")</f>
        <v/>
      </c>
    </row>
    <row r="4948" spans="1:14" x14ac:dyDescent="0.3">
      <c r="A4948" t="s">
        <v>14960</v>
      </c>
      <c r="B4948" t="s">
        <v>29</v>
      </c>
      <c r="C4948" t="s">
        <v>14961</v>
      </c>
      <c r="D4948" t="s">
        <v>14962</v>
      </c>
      <c r="E4948" t="s">
        <v>40</v>
      </c>
      <c r="F4948" s="7">
        <v>20.94</v>
      </c>
      <c r="G4948" t="s">
        <v>33</v>
      </c>
      <c r="H4948" t="s">
        <v>34</v>
      </c>
      <c r="I4948" t="s">
        <v>14833</v>
      </c>
      <c r="L4948" s="8">
        <v>0</v>
      </c>
      <c r="M4948" t="s">
        <v>36</v>
      </c>
      <c r="N4948" t="str">
        <f>IF(AND(PESQUISA!$B$3&lt;&gt;"",OR(PESQUISA!$B$4="TODAS",B4948=PESQUISA!$B$4),ISNUMBER(SEARCH(PESQUISA!$B$3,D4948))),ROW()-1,"")</f>
        <v/>
      </c>
    </row>
    <row r="4949" spans="1:14" x14ac:dyDescent="0.3">
      <c r="A4949" t="s">
        <v>14963</v>
      </c>
      <c r="B4949" t="s">
        <v>29</v>
      </c>
      <c r="C4949" t="s">
        <v>14964</v>
      </c>
      <c r="D4949" t="s">
        <v>14965</v>
      </c>
      <c r="E4949" t="s">
        <v>40</v>
      </c>
      <c r="F4949" s="7">
        <v>23.32</v>
      </c>
      <c r="G4949" t="s">
        <v>33</v>
      </c>
      <c r="H4949" t="s">
        <v>34</v>
      </c>
      <c r="I4949" t="s">
        <v>14833</v>
      </c>
      <c r="L4949" s="8">
        <v>0</v>
      </c>
      <c r="M4949" t="s">
        <v>36</v>
      </c>
      <c r="N4949" t="str">
        <f>IF(AND(PESQUISA!$B$3&lt;&gt;"",OR(PESQUISA!$B$4="TODAS",B4949=PESQUISA!$B$4),ISNUMBER(SEARCH(PESQUISA!$B$3,D4949))),ROW()-1,"")</f>
        <v/>
      </c>
    </row>
    <row r="4950" spans="1:14" x14ac:dyDescent="0.3">
      <c r="A4950" t="s">
        <v>14966</v>
      </c>
      <c r="B4950" t="s">
        <v>29</v>
      </c>
      <c r="C4950" t="s">
        <v>14967</v>
      </c>
      <c r="D4950" t="s">
        <v>14968</v>
      </c>
      <c r="E4950" t="s">
        <v>40</v>
      </c>
      <c r="F4950" s="7">
        <v>23.99</v>
      </c>
      <c r="G4950" t="s">
        <v>33</v>
      </c>
      <c r="H4950" t="s">
        <v>34</v>
      </c>
      <c r="I4950" t="s">
        <v>14833</v>
      </c>
      <c r="L4950" s="8">
        <v>0</v>
      </c>
      <c r="M4950" t="s">
        <v>36</v>
      </c>
      <c r="N4950" t="str">
        <f>IF(AND(PESQUISA!$B$3&lt;&gt;"",OR(PESQUISA!$B$4="TODAS",B4950=PESQUISA!$B$4),ISNUMBER(SEARCH(PESQUISA!$B$3,D4950))),ROW()-1,"")</f>
        <v/>
      </c>
    </row>
    <row r="4951" spans="1:14" x14ac:dyDescent="0.3">
      <c r="A4951" t="s">
        <v>14969</v>
      </c>
      <c r="B4951" t="s">
        <v>29</v>
      </c>
      <c r="C4951" t="s">
        <v>14970</v>
      </c>
      <c r="D4951" t="s">
        <v>14971</v>
      </c>
      <c r="E4951" t="s">
        <v>40</v>
      </c>
      <c r="F4951" s="7">
        <v>27.77</v>
      </c>
      <c r="G4951" t="s">
        <v>33</v>
      </c>
      <c r="H4951" t="s">
        <v>34</v>
      </c>
      <c r="I4951" t="s">
        <v>14833</v>
      </c>
      <c r="L4951" s="8">
        <v>0</v>
      </c>
      <c r="M4951" t="s">
        <v>36</v>
      </c>
      <c r="N4951" t="str">
        <f>IF(AND(PESQUISA!$B$3&lt;&gt;"",OR(PESQUISA!$B$4="TODAS",B4951=PESQUISA!$B$4),ISNUMBER(SEARCH(PESQUISA!$B$3,D4951))),ROW()-1,"")</f>
        <v/>
      </c>
    </row>
    <row r="4952" spans="1:14" x14ac:dyDescent="0.3">
      <c r="A4952" t="s">
        <v>14972</v>
      </c>
      <c r="B4952" t="s">
        <v>29</v>
      </c>
      <c r="C4952" t="s">
        <v>14973</v>
      </c>
      <c r="D4952" t="s">
        <v>14974</v>
      </c>
      <c r="E4952" t="s">
        <v>40</v>
      </c>
      <c r="F4952" s="7">
        <v>14.31</v>
      </c>
      <c r="G4952" t="s">
        <v>33</v>
      </c>
      <c r="H4952" t="s">
        <v>34</v>
      </c>
      <c r="I4952" t="s">
        <v>14833</v>
      </c>
      <c r="L4952" s="8">
        <v>0</v>
      </c>
      <c r="M4952" t="s">
        <v>36</v>
      </c>
      <c r="N4952" t="str">
        <f>IF(AND(PESQUISA!$B$3&lt;&gt;"",OR(PESQUISA!$B$4="TODAS",B4952=PESQUISA!$B$4),ISNUMBER(SEARCH(PESQUISA!$B$3,D4952))),ROW()-1,"")</f>
        <v/>
      </c>
    </row>
    <row r="4953" spans="1:14" x14ac:dyDescent="0.3">
      <c r="A4953" t="s">
        <v>14975</v>
      </c>
      <c r="B4953" t="s">
        <v>29</v>
      </c>
      <c r="C4953" t="s">
        <v>14976</v>
      </c>
      <c r="D4953" t="s">
        <v>14977</v>
      </c>
      <c r="E4953" t="s">
        <v>40</v>
      </c>
      <c r="F4953" s="7">
        <v>14.99</v>
      </c>
      <c r="G4953" t="s">
        <v>33</v>
      </c>
      <c r="H4953" t="s">
        <v>34</v>
      </c>
      <c r="I4953" t="s">
        <v>14833</v>
      </c>
      <c r="L4953" s="8">
        <v>0</v>
      </c>
      <c r="M4953" t="s">
        <v>36</v>
      </c>
      <c r="N4953" t="str">
        <f>IF(AND(PESQUISA!$B$3&lt;&gt;"",OR(PESQUISA!$B$4="TODAS",B4953=PESQUISA!$B$4),ISNUMBER(SEARCH(PESQUISA!$B$3,D4953))),ROW()-1,"")</f>
        <v/>
      </c>
    </row>
    <row r="4954" spans="1:14" x14ac:dyDescent="0.3">
      <c r="A4954" t="s">
        <v>14978</v>
      </c>
      <c r="B4954" t="s">
        <v>29</v>
      </c>
      <c r="C4954" t="s">
        <v>14979</v>
      </c>
      <c r="D4954" t="s">
        <v>14980</v>
      </c>
      <c r="E4954" t="s">
        <v>40</v>
      </c>
      <c r="F4954" s="7">
        <v>18.510000000000002</v>
      </c>
      <c r="G4954" t="s">
        <v>33</v>
      </c>
      <c r="H4954" t="s">
        <v>34</v>
      </c>
      <c r="I4954" t="s">
        <v>14833</v>
      </c>
      <c r="L4954" s="8">
        <v>0</v>
      </c>
      <c r="M4954" t="s">
        <v>36</v>
      </c>
      <c r="N4954" t="str">
        <f>IF(AND(PESQUISA!$B$3&lt;&gt;"",OR(PESQUISA!$B$4="TODAS",B4954=PESQUISA!$B$4),ISNUMBER(SEARCH(PESQUISA!$B$3,D4954))),ROW()-1,"")</f>
        <v/>
      </c>
    </row>
    <row r="4955" spans="1:14" x14ac:dyDescent="0.3">
      <c r="A4955" t="s">
        <v>14981</v>
      </c>
      <c r="B4955" t="s">
        <v>29</v>
      </c>
      <c r="C4955" t="s">
        <v>14982</v>
      </c>
      <c r="D4955" t="s">
        <v>14983</v>
      </c>
      <c r="E4955" t="s">
        <v>40</v>
      </c>
      <c r="F4955" s="7">
        <v>26.05</v>
      </c>
      <c r="G4955" t="s">
        <v>33</v>
      </c>
      <c r="H4955" t="s">
        <v>34</v>
      </c>
      <c r="I4955" t="s">
        <v>14833</v>
      </c>
      <c r="L4955" s="8">
        <v>0</v>
      </c>
      <c r="M4955" t="s">
        <v>36</v>
      </c>
      <c r="N4955" t="str">
        <f>IF(AND(PESQUISA!$B$3&lt;&gt;"",OR(PESQUISA!$B$4="TODAS",B4955=PESQUISA!$B$4),ISNUMBER(SEARCH(PESQUISA!$B$3,D4955))),ROW()-1,"")</f>
        <v/>
      </c>
    </row>
    <row r="4956" spans="1:14" x14ac:dyDescent="0.3">
      <c r="A4956" t="s">
        <v>14984</v>
      </c>
      <c r="B4956" t="s">
        <v>29</v>
      </c>
      <c r="C4956" t="s">
        <v>14985</v>
      </c>
      <c r="D4956" t="s">
        <v>14986</v>
      </c>
      <c r="E4956" t="s">
        <v>40</v>
      </c>
      <c r="F4956" s="7">
        <v>26.61</v>
      </c>
      <c r="G4956" t="s">
        <v>33</v>
      </c>
      <c r="H4956" t="s">
        <v>34</v>
      </c>
      <c r="I4956" t="s">
        <v>14833</v>
      </c>
      <c r="L4956" s="8">
        <v>0</v>
      </c>
      <c r="M4956" t="s">
        <v>36</v>
      </c>
      <c r="N4956" t="str">
        <f>IF(AND(PESQUISA!$B$3&lt;&gt;"",OR(PESQUISA!$B$4="TODAS",B4956=PESQUISA!$B$4),ISNUMBER(SEARCH(PESQUISA!$B$3,D4956))),ROW()-1,"")</f>
        <v/>
      </c>
    </row>
    <row r="4957" spans="1:14" x14ac:dyDescent="0.3">
      <c r="A4957" t="s">
        <v>14987</v>
      </c>
      <c r="B4957" t="s">
        <v>29</v>
      </c>
      <c r="C4957" t="s">
        <v>14988</v>
      </c>
      <c r="D4957" t="s">
        <v>14989</v>
      </c>
      <c r="E4957" t="s">
        <v>40</v>
      </c>
      <c r="F4957" s="7">
        <v>31.26</v>
      </c>
      <c r="G4957" t="s">
        <v>33</v>
      </c>
      <c r="H4957" t="s">
        <v>34</v>
      </c>
      <c r="I4957" t="s">
        <v>14833</v>
      </c>
      <c r="L4957" s="8">
        <v>0</v>
      </c>
      <c r="M4957" t="s">
        <v>36</v>
      </c>
      <c r="N4957" t="str">
        <f>IF(AND(PESQUISA!$B$3&lt;&gt;"",OR(PESQUISA!$B$4="TODAS",B4957=PESQUISA!$B$4),ISNUMBER(SEARCH(PESQUISA!$B$3,D4957))),ROW()-1,"")</f>
        <v/>
      </c>
    </row>
    <row r="4958" spans="1:14" x14ac:dyDescent="0.3">
      <c r="A4958" t="s">
        <v>14990</v>
      </c>
      <c r="B4958" t="s">
        <v>29</v>
      </c>
      <c r="C4958" t="s">
        <v>14991</v>
      </c>
      <c r="D4958" t="s">
        <v>14992</v>
      </c>
      <c r="E4958" t="s">
        <v>40</v>
      </c>
      <c r="G4958" t="s">
        <v>33</v>
      </c>
      <c r="H4958" t="s">
        <v>34</v>
      </c>
      <c r="I4958" t="s">
        <v>14833</v>
      </c>
      <c r="M4958" t="s">
        <v>53</v>
      </c>
      <c r="N4958" t="str">
        <f>IF(AND(PESQUISA!$B$3&lt;&gt;"",OR(PESQUISA!$B$4="TODAS",B4958=PESQUISA!$B$4),ISNUMBER(SEARCH(PESQUISA!$B$3,D4958))),ROW()-1,"")</f>
        <v/>
      </c>
    </row>
    <row r="4959" spans="1:14" x14ac:dyDescent="0.3">
      <c r="A4959" t="s">
        <v>14993</v>
      </c>
      <c r="B4959" t="s">
        <v>29</v>
      </c>
      <c r="C4959" t="s">
        <v>14994</v>
      </c>
      <c r="D4959" t="s">
        <v>14995</v>
      </c>
      <c r="E4959" t="s">
        <v>40</v>
      </c>
      <c r="G4959" t="s">
        <v>33</v>
      </c>
      <c r="H4959" t="s">
        <v>34</v>
      </c>
      <c r="I4959" t="s">
        <v>14833</v>
      </c>
      <c r="M4959" t="s">
        <v>53</v>
      </c>
      <c r="N4959" t="str">
        <f>IF(AND(PESQUISA!$B$3&lt;&gt;"",OR(PESQUISA!$B$4="TODAS",B4959=PESQUISA!$B$4),ISNUMBER(SEARCH(PESQUISA!$B$3,D4959))),ROW()-1,"")</f>
        <v/>
      </c>
    </row>
    <row r="4960" spans="1:14" x14ac:dyDescent="0.3">
      <c r="A4960" t="s">
        <v>14996</v>
      </c>
      <c r="B4960" t="s">
        <v>29</v>
      </c>
      <c r="C4960" t="s">
        <v>14997</v>
      </c>
      <c r="D4960" t="s">
        <v>14998</v>
      </c>
      <c r="E4960" t="s">
        <v>40</v>
      </c>
      <c r="G4960" t="s">
        <v>33</v>
      </c>
      <c r="H4960" t="s">
        <v>34</v>
      </c>
      <c r="I4960" t="s">
        <v>14833</v>
      </c>
      <c r="M4960" t="s">
        <v>53</v>
      </c>
      <c r="N4960" t="str">
        <f>IF(AND(PESQUISA!$B$3&lt;&gt;"",OR(PESQUISA!$B$4="TODAS",B4960=PESQUISA!$B$4),ISNUMBER(SEARCH(PESQUISA!$B$3,D4960))),ROW()-1,"")</f>
        <v/>
      </c>
    </row>
    <row r="4961" spans="1:14" x14ac:dyDescent="0.3">
      <c r="A4961" t="s">
        <v>14999</v>
      </c>
      <c r="B4961" t="s">
        <v>29</v>
      </c>
      <c r="C4961" t="s">
        <v>15000</v>
      </c>
      <c r="D4961" t="s">
        <v>15001</v>
      </c>
      <c r="E4961" t="s">
        <v>40</v>
      </c>
      <c r="F4961" s="7">
        <v>18.8</v>
      </c>
      <c r="G4961" t="s">
        <v>33</v>
      </c>
      <c r="H4961" t="s">
        <v>34</v>
      </c>
      <c r="I4961" t="s">
        <v>14833</v>
      </c>
      <c r="L4961" s="8">
        <v>0</v>
      </c>
      <c r="M4961" t="s">
        <v>36</v>
      </c>
      <c r="N4961" t="str">
        <f>IF(AND(PESQUISA!$B$3&lt;&gt;"",OR(PESQUISA!$B$4="TODAS",B4961=PESQUISA!$B$4),ISNUMBER(SEARCH(PESQUISA!$B$3,D4961))),ROW()-1,"")</f>
        <v/>
      </c>
    </row>
    <row r="4962" spans="1:14" x14ac:dyDescent="0.3">
      <c r="A4962" t="s">
        <v>15002</v>
      </c>
      <c r="B4962" t="s">
        <v>29</v>
      </c>
      <c r="C4962" t="s">
        <v>15003</v>
      </c>
      <c r="D4962" t="s">
        <v>15004</v>
      </c>
      <c r="E4962" t="s">
        <v>40</v>
      </c>
      <c r="F4962" s="7">
        <v>23.07</v>
      </c>
      <c r="G4962" t="s">
        <v>33</v>
      </c>
      <c r="H4962" t="s">
        <v>34</v>
      </c>
      <c r="I4962" t="s">
        <v>14833</v>
      </c>
      <c r="L4962" s="8">
        <v>0</v>
      </c>
      <c r="M4962" t="s">
        <v>36</v>
      </c>
      <c r="N4962" t="str">
        <f>IF(AND(PESQUISA!$B$3&lt;&gt;"",OR(PESQUISA!$B$4="TODAS",B4962=PESQUISA!$B$4),ISNUMBER(SEARCH(PESQUISA!$B$3,D4962))),ROW()-1,"")</f>
        <v/>
      </c>
    </row>
    <row r="4963" spans="1:14" x14ac:dyDescent="0.3">
      <c r="A4963" t="s">
        <v>15005</v>
      </c>
      <c r="B4963" t="s">
        <v>29</v>
      </c>
      <c r="C4963" t="s">
        <v>15006</v>
      </c>
      <c r="D4963" t="s">
        <v>15007</v>
      </c>
      <c r="E4963" t="s">
        <v>40</v>
      </c>
      <c r="F4963" s="7">
        <v>36.340000000000003</v>
      </c>
      <c r="G4963" t="s">
        <v>33</v>
      </c>
      <c r="H4963" t="s">
        <v>34</v>
      </c>
      <c r="I4963" t="s">
        <v>14833</v>
      </c>
      <c r="L4963" s="8">
        <v>0</v>
      </c>
      <c r="M4963" t="s">
        <v>36</v>
      </c>
      <c r="N4963" t="str">
        <f>IF(AND(PESQUISA!$B$3&lt;&gt;"",OR(PESQUISA!$B$4="TODAS",B4963=PESQUISA!$B$4),ISNUMBER(SEARCH(PESQUISA!$B$3,D4963))),ROW()-1,"")</f>
        <v/>
      </c>
    </row>
    <row r="4964" spans="1:14" x14ac:dyDescent="0.3">
      <c r="A4964" t="s">
        <v>15008</v>
      </c>
      <c r="B4964" t="s">
        <v>29</v>
      </c>
      <c r="C4964" t="s">
        <v>15009</v>
      </c>
      <c r="D4964" t="s">
        <v>15010</v>
      </c>
      <c r="E4964" t="s">
        <v>40</v>
      </c>
      <c r="F4964" s="7">
        <v>48.68</v>
      </c>
      <c r="G4964" t="s">
        <v>33</v>
      </c>
      <c r="H4964" t="s">
        <v>34</v>
      </c>
      <c r="I4964" t="s">
        <v>14833</v>
      </c>
      <c r="L4964" s="8">
        <v>0</v>
      </c>
      <c r="M4964" t="s">
        <v>36</v>
      </c>
      <c r="N4964" t="str">
        <f>IF(AND(PESQUISA!$B$3&lt;&gt;"",OR(PESQUISA!$B$4="TODAS",B4964=PESQUISA!$B$4),ISNUMBER(SEARCH(PESQUISA!$B$3,D4964))),ROW()-1,"")</f>
        <v/>
      </c>
    </row>
    <row r="4965" spans="1:14" x14ac:dyDescent="0.3">
      <c r="A4965" t="s">
        <v>15011</v>
      </c>
      <c r="B4965" t="s">
        <v>29</v>
      </c>
      <c r="C4965" t="s">
        <v>15012</v>
      </c>
      <c r="D4965" t="s">
        <v>15013</v>
      </c>
      <c r="E4965" t="s">
        <v>40</v>
      </c>
      <c r="F4965" s="7">
        <v>17.600000000000001</v>
      </c>
      <c r="G4965" t="s">
        <v>33</v>
      </c>
      <c r="H4965" t="s">
        <v>34</v>
      </c>
      <c r="I4965" t="s">
        <v>14833</v>
      </c>
      <c r="L4965" s="8">
        <v>0</v>
      </c>
      <c r="M4965" t="s">
        <v>36</v>
      </c>
      <c r="N4965" t="str">
        <f>IF(AND(PESQUISA!$B$3&lt;&gt;"",OR(PESQUISA!$B$4="TODAS",B4965=PESQUISA!$B$4),ISNUMBER(SEARCH(PESQUISA!$B$3,D4965))),ROW()-1,"")</f>
        <v/>
      </c>
    </row>
    <row r="4966" spans="1:14" x14ac:dyDescent="0.3">
      <c r="A4966" t="s">
        <v>15014</v>
      </c>
      <c r="B4966" t="s">
        <v>29</v>
      </c>
      <c r="C4966" t="s">
        <v>15015</v>
      </c>
      <c r="D4966" t="s">
        <v>15016</v>
      </c>
      <c r="E4966" t="s">
        <v>40</v>
      </c>
      <c r="F4966" s="7">
        <v>19.989999999999998</v>
      </c>
      <c r="G4966" t="s">
        <v>33</v>
      </c>
      <c r="H4966" t="s">
        <v>34</v>
      </c>
      <c r="I4966" t="s">
        <v>14833</v>
      </c>
      <c r="L4966" s="8">
        <v>0</v>
      </c>
      <c r="M4966" t="s">
        <v>36</v>
      </c>
      <c r="N4966" t="str">
        <f>IF(AND(PESQUISA!$B$3&lt;&gt;"",OR(PESQUISA!$B$4="TODAS",B4966=PESQUISA!$B$4),ISNUMBER(SEARCH(PESQUISA!$B$3,D4966))),ROW()-1,"")</f>
        <v/>
      </c>
    </row>
    <row r="4967" spans="1:14" x14ac:dyDescent="0.3">
      <c r="A4967" t="s">
        <v>15017</v>
      </c>
      <c r="B4967" t="s">
        <v>29</v>
      </c>
      <c r="C4967" t="s">
        <v>15018</v>
      </c>
      <c r="D4967" t="s">
        <v>15019</v>
      </c>
      <c r="E4967" t="s">
        <v>40</v>
      </c>
      <c r="G4967" t="s">
        <v>33</v>
      </c>
      <c r="H4967" t="s">
        <v>34</v>
      </c>
      <c r="I4967" t="s">
        <v>14833</v>
      </c>
      <c r="M4967" t="s">
        <v>53</v>
      </c>
      <c r="N4967" t="str">
        <f>IF(AND(PESQUISA!$B$3&lt;&gt;"",OR(PESQUISA!$B$4="TODAS",B4967=PESQUISA!$B$4),ISNUMBER(SEARCH(PESQUISA!$B$3,D4967))),ROW()-1,"")</f>
        <v/>
      </c>
    </row>
    <row r="4968" spans="1:14" x14ac:dyDescent="0.3">
      <c r="A4968" t="s">
        <v>15020</v>
      </c>
      <c r="B4968" t="s">
        <v>29</v>
      </c>
      <c r="C4968" t="s">
        <v>15021</v>
      </c>
      <c r="D4968" t="s">
        <v>15022</v>
      </c>
      <c r="E4968" t="s">
        <v>40</v>
      </c>
      <c r="F4968" s="7">
        <v>37.61</v>
      </c>
      <c r="G4968" t="s">
        <v>33</v>
      </c>
      <c r="H4968" t="s">
        <v>34</v>
      </c>
      <c r="I4968" t="s">
        <v>14833</v>
      </c>
      <c r="L4968" s="8">
        <v>0</v>
      </c>
      <c r="M4968" t="s">
        <v>36</v>
      </c>
      <c r="N4968" t="str">
        <f>IF(AND(PESQUISA!$B$3&lt;&gt;"",OR(PESQUISA!$B$4="TODAS",B4968=PESQUISA!$B$4),ISNUMBER(SEARCH(PESQUISA!$B$3,D4968))),ROW()-1,"")</f>
        <v/>
      </c>
    </row>
    <row r="4969" spans="1:14" x14ac:dyDescent="0.3">
      <c r="A4969" t="s">
        <v>15023</v>
      </c>
      <c r="B4969" t="s">
        <v>29</v>
      </c>
      <c r="C4969" t="s">
        <v>15024</v>
      </c>
      <c r="D4969" t="s">
        <v>15025</v>
      </c>
      <c r="E4969" t="s">
        <v>40</v>
      </c>
      <c r="F4969" s="7">
        <v>17.66</v>
      </c>
      <c r="G4969" t="s">
        <v>33</v>
      </c>
      <c r="H4969" t="s">
        <v>34</v>
      </c>
      <c r="I4969" t="s">
        <v>14833</v>
      </c>
      <c r="L4969" s="8">
        <v>0</v>
      </c>
      <c r="M4969" t="s">
        <v>36</v>
      </c>
      <c r="N4969" t="str">
        <f>IF(AND(PESQUISA!$B$3&lt;&gt;"",OR(PESQUISA!$B$4="TODAS",B4969=PESQUISA!$B$4),ISNUMBER(SEARCH(PESQUISA!$B$3,D4969))),ROW()-1,"")</f>
        <v/>
      </c>
    </row>
    <row r="4970" spans="1:14" x14ac:dyDescent="0.3">
      <c r="A4970" t="s">
        <v>15026</v>
      </c>
      <c r="B4970" t="s">
        <v>29</v>
      </c>
      <c r="C4970" t="s">
        <v>15027</v>
      </c>
      <c r="D4970" t="s">
        <v>15028</v>
      </c>
      <c r="E4970" t="s">
        <v>40</v>
      </c>
      <c r="F4970" s="7">
        <v>20.260000000000002</v>
      </c>
      <c r="G4970" t="s">
        <v>33</v>
      </c>
      <c r="H4970" t="s">
        <v>34</v>
      </c>
      <c r="I4970" t="s">
        <v>14833</v>
      </c>
      <c r="L4970" s="8">
        <v>0</v>
      </c>
      <c r="M4970" t="s">
        <v>36</v>
      </c>
      <c r="N4970" t="str">
        <f>IF(AND(PESQUISA!$B$3&lt;&gt;"",OR(PESQUISA!$B$4="TODAS",B4970=PESQUISA!$B$4),ISNUMBER(SEARCH(PESQUISA!$B$3,D4970))),ROW()-1,"")</f>
        <v/>
      </c>
    </row>
    <row r="4971" spans="1:14" x14ac:dyDescent="0.3">
      <c r="A4971" t="s">
        <v>15029</v>
      </c>
      <c r="B4971" t="s">
        <v>29</v>
      </c>
      <c r="C4971" t="s">
        <v>15030</v>
      </c>
      <c r="D4971" t="s">
        <v>15031</v>
      </c>
      <c r="E4971" t="s">
        <v>40</v>
      </c>
      <c r="F4971" s="7">
        <v>31.39</v>
      </c>
      <c r="G4971" t="s">
        <v>33</v>
      </c>
      <c r="H4971" t="s">
        <v>34</v>
      </c>
      <c r="I4971" t="s">
        <v>14833</v>
      </c>
      <c r="L4971" s="8">
        <v>0</v>
      </c>
      <c r="M4971" t="s">
        <v>36</v>
      </c>
      <c r="N4971" t="str">
        <f>IF(AND(PESQUISA!$B$3&lt;&gt;"",OR(PESQUISA!$B$4="TODAS",B4971=PESQUISA!$B$4),ISNUMBER(SEARCH(PESQUISA!$B$3,D4971))),ROW()-1,"")</f>
        <v/>
      </c>
    </row>
    <row r="4972" spans="1:14" x14ac:dyDescent="0.3">
      <c r="A4972" t="s">
        <v>15032</v>
      </c>
      <c r="B4972" t="s">
        <v>29</v>
      </c>
      <c r="C4972" t="s">
        <v>15033</v>
      </c>
      <c r="D4972" t="s">
        <v>15034</v>
      </c>
      <c r="E4972" t="s">
        <v>40</v>
      </c>
      <c r="F4972" s="7">
        <v>38.14</v>
      </c>
      <c r="G4972" t="s">
        <v>33</v>
      </c>
      <c r="H4972" t="s">
        <v>34</v>
      </c>
      <c r="I4972" t="s">
        <v>14833</v>
      </c>
      <c r="L4972" s="8">
        <v>0</v>
      </c>
      <c r="M4972" t="s">
        <v>36</v>
      </c>
      <c r="N4972" t="str">
        <f>IF(AND(PESQUISA!$B$3&lt;&gt;"",OR(PESQUISA!$B$4="TODAS",B4972=PESQUISA!$B$4),ISNUMBER(SEARCH(PESQUISA!$B$3,D4972))),ROW()-1,"")</f>
        <v/>
      </c>
    </row>
    <row r="4973" spans="1:14" x14ac:dyDescent="0.3">
      <c r="A4973" t="s">
        <v>15035</v>
      </c>
      <c r="B4973" t="s">
        <v>29</v>
      </c>
      <c r="C4973" t="s">
        <v>15036</v>
      </c>
      <c r="D4973" t="s">
        <v>15037</v>
      </c>
      <c r="E4973" t="s">
        <v>40</v>
      </c>
      <c r="G4973" t="s">
        <v>33</v>
      </c>
      <c r="H4973" t="s">
        <v>34</v>
      </c>
      <c r="I4973" t="s">
        <v>14833</v>
      </c>
      <c r="M4973" t="s">
        <v>53</v>
      </c>
      <c r="N4973" t="str">
        <f>IF(AND(PESQUISA!$B$3&lt;&gt;"",OR(PESQUISA!$B$4="TODAS",B4973=PESQUISA!$B$4),ISNUMBER(SEARCH(PESQUISA!$B$3,D4973))),ROW()-1,"")</f>
        <v/>
      </c>
    </row>
    <row r="4974" spans="1:14" x14ac:dyDescent="0.3">
      <c r="A4974" t="s">
        <v>15038</v>
      </c>
      <c r="B4974" t="s">
        <v>29</v>
      </c>
      <c r="C4974" t="s">
        <v>15039</v>
      </c>
      <c r="D4974" t="s">
        <v>15040</v>
      </c>
      <c r="E4974" t="s">
        <v>40</v>
      </c>
      <c r="G4974" t="s">
        <v>33</v>
      </c>
      <c r="H4974" t="s">
        <v>34</v>
      </c>
      <c r="I4974" t="s">
        <v>14833</v>
      </c>
      <c r="M4974" t="s">
        <v>53</v>
      </c>
      <c r="N4974" t="str">
        <f>IF(AND(PESQUISA!$B$3&lt;&gt;"",OR(PESQUISA!$B$4="TODAS",B4974=PESQUISA!$B$4),ISNUMBER(SEARCH(PESQUISA!$B$3,D4974))),ROW()-1,"")</f>
        <v/>
      </c>
    </row>
    <row r="4975" spans="1:14" x14ac:dyDescent="0.3">
      <c r="A4975" t="s">
        <v>15041</v>
      </c>
      <c r="B4975" t="s">
        <v>29</v>
      </c>
      <c r="C4975" t="s">
        <v>15042</v>
      </c>
      <c r="D4975" t="s">
        <v>15043</v>
      </c>
      <c r="E4975" t="s">
        <v>40</v>
      </c>
      <c r="G4975" t="s">
        <v>33</v>
      </c>
      <c r="H4975" t="s">
        <v>34</v>
      </c>
      <c r="I4975" t="s">
        <v>14833</v>
      </c>
      <c r="M4975" t="s">
        <v>53</v>
      </c>
      <c r="N4975" t="str">
        <f>IF(AND(PESQUISA!$B$3&lt;&gt;"",OR(PESQUISA!$B$4="TODAS",B4975=PESQUISA!$B$4),ISNUMBER(SEARCH(PESQUISA!$B$3,D4975))),ROW()-1,"")</f>
        <v/>
      </c>
    </row>
    <row r="4976" spans="1:14" x14ac:dyDescent="0.3">
      <c r="A4976" t="s">
        <v>15044</v>
      </c>
      <c r="B4976" t="s">
        <v>29</v>
      </c>
      <c r="C4976" t="s">
        <v>15045</v>
      </c>
      <c r="D4976" t="s">
        <v>15046</v>
      </c>
      <c r="E4976" t="s">
        <v>60</v>
      </c>
      <c r="F4976" s="7">
        <v>21.77</v>
      </c>
      <c r="G4976" t="s">
        <v>33</v>
      </c>
      <c r="H4976" t="s">
        <v>34</v>
      </c>
      <c r="I4976" t="s">
        <v>14833</v>
      </c>
      <c r="L4976" s="8">
        <v>0</v>
      </c>
      <c r="M4976" t="s">
        <v>36</v>
      </c>
      <c r="N4976" t="str">
        <f>IF(AND(PESQUISA!$B$3&lt;&gt;"",OR(PESQUISA!$B$4="TODAS",B4976=PESQUISA!$B$4),ISNUMBER(SEARCH(PESQUISA!$B$3,D4976))),ROW()-1,"")</f>
        <v/>
      </c>
    </row>
    <row r="4977" spans="1:14" x14ac:dyDescent="0.3">
      <c r="A4977" t="s">
        <v>15047</v>
      </c>
      <c r="B4977" t="s">
        <v>29</v>
      </c>
      <c r="C4977" t="s">
        <v>15048</v>
      </c>
      <c r="D4977" t="s">
        <v>15049</v>
      </c>
      <c r="E4977" t="s">
        <v>60</v>
      </c>
      <c r="F4977" s="7">
        <v>14.88</v>
      </c>
      <c r="G4977" t="s">
        <v>33</v>
      </c>
      <c r="H4977" t="s">
        <v>34</v>
      </c>
      <c r="I4977" t="s">
        <v>14833</v>
      </c>
      <c r="L4977" s="8">
        <v>0</v>
      </c>
      <c r="M4977" t="s">
        <v>36</v>
      </c>
      <c r="N4977" t="str">
        <f>IF(AND(PESQUISA!$B$3&lt;&gt;"",OR(PESQUISA!$B$4="TODAS",B4977=PESQUISA!$B$4),ISNUMBER(SEARCH(PESQUISA!$B$3,D4977))),ROW()-1,"")</f>
        <v/>
      </c>
    </row>
    <row r="4978" spans="1:14" x14ac:dyDescent="0.3">
      <c r="A4978" t="s">
        <v>15050</v>
      </c>
      <c r="B4978" t="s">
        <v>29</v>
      </c>
      <c r="C4978" t="s">
        <v>15051</v>
      </c>
      <c r="D4978" t="s">
        <v>15052</v>
      </c>
      <c r="E4978" t="s">
        <v>60</v>
      </c>
      <c r="F4978" s="7">
        <v>11.6</v>
      </c>
      <c r="G4978" t="s">
        <v>33</v>
      </c>
      <c r="H4978" t="s">
        <v>34</v>
      </c>
      <c r="I4978" t="s">
        <v>14833</v>
      </c>
      <c r="L4978" s="8">
        <v>0</v>
      </c>
      <c r="M4978" t="s">
        <v>36</v>
      </c>
      <c r="N4978" t="str">
        <f>IF(AND(PESQUISA!$B$3&lt;&gt;"",OR(PESQUISA!$B$4="TODAS",B4978=PESQUISA!$B$4),ISNUMBER(SEARCH(PESQUISA!$B$3,D4978))),ROW()-1,"")</f>
        <v/>
      </c>
    </row>
    <row r="4979" spans="1:14" x14ac:dyDescent="0.3">
      <c r="A4979" t="s">
        <v>15053</v>
      </c>
      <c r="B4979" t="s">
        <v>29</v>
      </c>
      <c r="C4979" t="s">
        <v>15054</v>
      </c>
      <c r="D4979" t="s">
        <v>15055</v>
      </c>
      <c r="E4979" t="s">
        <v>60</v>
      </c>
      <c r="F4979" s="7">
        <v>16.12</v>
      </c>
      <c r="G4979" t="s">
        <v>33</v>
      </c>
      <c r="H4979" t="s">
        <v>34</v>
      </c>
      <c r="I4979" t="s">
        <v>14833</v>
      </c>
      <c r="L4979" s="8">
        <v>0</v>
      </c>
      <c r="M4979" t="s">
        <v>36</v>
      </c>
      <c r="N4979" t="str">
        <f>IF(AND(PESQUISA!$B$3&lt;&gt;"",OR(PESQUISA!$B$4="TODAS",B4979=PESQUISA!$B$4),ISNUMBER(SEARCH(PESQUISA!$B$3,D4979))),ROW()-1,"")</f>
        <v/>
      </c>
    </row>
    <row r="4980" spans="1:14" x14ac:dyDescent="0.3">
      <c r="A4980" t="s">
        <v>15056</v>
      </c>
      <c r="B4980" t="s">
        <v>29</v>
      </c>
      <c r="C4980" t="s">
        <v>15057</v>
      </c>
      <c r="D4980" t="s">
        <v>15058</v>
      </c>
      <c r="E4980" t="s">
        <v>60</v>
      </c>
      <c r="F4980" s="7">
        <v>17.03</v>
      </c>
      <c r="G4980" t="s">
        <v>33</v>
      </c>
      <c r="H4980" t="s">
        <v>34</v>
      </c>
      <c r="I4980" t="s">
        <v>14833</v>
      </c>
      <c r="L4980" s="8">
        <v>0</v>
      </c>
      <c r="M4980" t="s">
        <v>36</v>
      </c>
      <c r="N4980" t="str">
        <f>IF(AND(PESQUISA!$B$3&lt;&gt;"",OR(PESQUISA!$B$4="TODAS",B4980=PESQUISA!$B$4),ISNUMBER(SEARCH(PESQUISA!$B$3,D4980))),ROW()-1,"")</f>
        <v/>
      </c>
    </row>
    <row r="4981" spans="1:14" x14ac:dyDescent="0.3">
      <c r="A4981" t="s">
        <v>15059</v>
      </c>
      <c r="B4981" t="s">
        <v>29</v>
      </c>
      <c r="C4981" t="s">
        <v>15060</v>
      </c>
      <c r="D4981" t="s">
        <v>15061</v>
      </c>
      <c r="E4981" t="s">
        <v>60</v>
      </c>
      <c r="F4981" s="7">
        <v>18.899999999999999</v>
      </c>
      <c r="G4981" t="s">
        <v>33</v>
      </c>
      <c r="H4981" t="s">
        <v>34</v>
      </c>
      <c r="I4981" t="s">
        <v>14833</v>
      </c>
      <c r="L4981" s="8">
        <v>0</v>
      </c>
      <c r="M4981" t="s">
        <v>36</v>
      </c>
      <c r="N4981" t="str">
        <f>IF(AND(PESQUISA!$B$3&lt;&gt;"",OR(PESQUISA!$B$4="TODAS",B4981=PESQUISA!$B$4),ISNUMBER(SEARCH(PESQUISA!$B$3,D4981))),ROW()-1,"")</f>
        <v/>
      </c>
    </row>
    <row r="4982" spans="1:14" x14ac:dyDescent="0.3">
      <c r="A4982" t="s">
        <v>15062</v>
      </c>
      <c r="B4982" t="s">
        <v>29</v>
      </c>
      <c r="C4982" t="s">
        <v>15063</v>
      </c>
      <c r="D4982" t="s">
        <v>15064</v>
      </c>
      <c r="E4982" t="s">
        <v>60</v>
      </c>
      <c r="G4982" t="s">
        <v>33</v>
      </c>
      <c r="H4982" t="s">
        <v>34</v>
      </c>
      <c r="I4982" t="s">
        <v>14833</v>
      </c>
      <c r="M4982" t="s">
        <v>53</v>
      </c>
      <c r="N4982" t="str">
        <f>IF(AND(PESQUISA!$B$3&lt;&gt;"",OR(PESQUISA!$B$4="TODAS",B4982=PESQUISA!$B$4),ISNUMBER(SEARCH(PESQUISA!$B$3,D4982))),ROW()-1,"")</f>
        <v/>
      </c>
    </row>
    <row r="4983" spans="1:14" x14ac:dyDescent="0.3">
      <c r="A4983" t="s">
        <v>15065</v>
      </c>
      <c r="B4983" t="s">
        <v>29</v>
      </c>
      <c r="C4983" t="s">
        <v>15066</v>
      </c>
      <c r="D4983" t="s">
        <v>15067</v>
      </c>
      <c r="E4983" t="s">
        <v>60</v>
      </c>
      <c r="G4983" t="s">
        <v>33</v>
      </c>
      <c r="H4983" t="s">
        <v>34</v>
      </c>
      <c r="I4983" t="s">
        <v>14833</v>
      </c>
      <c r="M4983" t="s">
        <v>53</v>
      </c>
      <c r="N4983" t="str">
        <f>IF(AND(PESQUISA!$B$3&lt;&gt;"",OR(PESQUISA!$B$4="TODAS",B4983=PESQUISA!$B$4),ISNUMBER(SEARCH(PESQUISA!$B$3,D4983))),ROW()-1,"")</f>
        <v/>
      </c>
    </row>
    <row r="4984" spans="1:14" x14ac:dyDescent="0.3">
      <c r="A4984" t="s">
        <v>15068</v>
      </c>
      <c r="B4984" t="s">
        <v>29</v>
      </c>
      <c r="C4984" t="s">
        <v>15069</v>
      </c>
      <c r="D4984" t="s">
        <v>15070</v>
      </c>
      <c r="E4984" t="s">
        <v>60</v>
      </c>
      <c r="G4984" t="s">
        <v>33</v>
      </c>
      <c r="H4984" t="s">
        <v>34</v>
      </c>
      <c r="I4984" t="s">
        <v>14833</v>
      </c>
      <c r="M4984" t="s">
        <v>53</v>
      </c>
      <c r="N4984" t="str">
        <f>IF(AND(PESQUISA!$B$3&lt;&gt;"",OR(PESQUISA!$B$4="TODAS",B4984=PESQUISA!$B$4),ISNUMBER(SEARCH(PESQUISA!$B$3,D4984))),ROW()-1,"")</f>
        <v/>
      </c>
    </row>
    <row r="4985" spans="1:14" x14ac:dyDescent="0.3">
      <c r="A4985" t="s">
        <v>15071</v>
      </c>
      <c r="B4985" t="s">
        <v>29</v>
      </c>
      <c r="C4985" t="s">
        <v>15072</v>
      </c>
      <c r="D4985" t="s">
        <v>15073</v>
      </c>
      <c r="E4985" t="s">
        <v>60</v>
      </c>
      <c r="G4985" t="s">
        <v>33</v>
      </c>
      <c r="H4985" t="s">
        <v>34</v>
      </c>
      <c r="I4985" t="s">
        <v>14833</v>
      </c>
      <c r="M4985" t="s">
        <v>53</v>
      </c>
      <c r="N4985" t="str">
        <f>IF(AND(PESQUISA!$B$3&lt;&gt;"",OR(PESQUISA!$B$4="TODAS",B4985=PESQUISA!$B$4),ISNUMBER(SEARCH(PESQUISA!$B$3,D4985))),ROW()-1,"")</f>
        <v/>
      </c>
    </row>
    <row r="4986" spans="1:14" x14ac:dyDescent="0.3">
      <c r="A4986" t="s">
        <v>15074</v>
      </c>
      <c r="B4986" t="s">
        <v>29</v>
      </c>
      <c r="C4986" t="s">
        <v>15075</v>
      </c>
      <c r="D4986" t="s">
        <v>15076</v>
      </c>
      <c r="E4986" t="s">
        <v>40</v>
      </c>
      <c r="F4986" s="7">
        <v>8.35</v>
      </c>
      <c r="G4986" t="s">
        <v>33</v>
      </c>
      <c r="H4986" t="s">
        <v>34</v>
      </c>
      <c r="I4986" t="s">
        <v>14833</v>
      </c>
      <c r="L4986" s="8">
        <v>0</v>
      </c>
      <c r="M4986" t="s">
        <v>36</v>
      </c>
      <c r="N4986" t="str">
        <f>IF(AND(PESQUISA!$B$3&lt;&gt;"",OR(PESQUISA!$B$4="TODAS",B4986=PESQUISA!$B$4),ISNUMBER(SEARCH(PESQUISA!$B$3,D4986))),ROW()-1,"")</f>
        <v/>
      </c>
    </row>
    <row r="4987" spans="1:14" x14ac:dyDescent="0.3">
      <c r="A4987" t="s">
        <v>15077</v>
      </c>
      <c r="B4987" t="s">
        <v>29</v>
      </c>
      <c r="C4987" t="s">
        <v>15078</v>
      </c>
      <c r="D4987" t="s">
        <v>15079</v>
      </c>
      <c r="E4987" t="s">
        <v>40</v>
      </c>
      <c r="F4987" s="7">
        <v>8.9600000000000009</v>
      </c>
      <c r="G4987" t="s">
        <v>33</v>
      </c>
      <c r="H4987" t="s">
        <v>34</v>
      </c>
      <c r="I4987" t="s">
        <v>14833</v>
      </c>
      <c r="L4987" s="8">
        <v>0</v>
      </c>
      <c r="M4987" t="s">
        <v>36</v>
      </c>
      <c r="N4987" t="str">
        <f>IF(AND(PESQUISA!$B$3&lt;&gt;"",OR(PESQUISA!$B$4="TODAS",B4987=PESQUISA!$B$4),ISNUMBER(SEARCH(PESQUISA!$B$3,D4987))),ROW()-1,"")</f>
        <v/>
      </c>
    </row>
    <row r="4988" spans="1:14" x14ac:dyDescent="0.3">
      <c r="A4988" t="s">
        <v>15080</v>
      </c>
      <c r="B4988" t="s">
        <v>29</v>
      </c>
      <c r="C4988" t="s">
        <v>15081</v>
      </c>
      <c r="D4988" t="s">
        <v>15082</v>
      </c>
      <c r="E4988" t="s">
        <v>40</v>
      </c>
      <c r="F4988" s="7">
        <v>10.91</v>
      </c>
      <c r="G4988" t="s">
        <v>33</v>
      </c>
      <c r="H4988" t="s">
        <v>34</v>
      </c>
      <c r="I4988" t="s">
        <v>14833</v>
      </c>
      <c r="L4988" s="8">
        <v>0</v>
      </c>
      <c r="M4988" t="s">
        <v>36</v>
      </c>
      <c r="N4988" t="str">
        <f>IF(AND(PESQUISA!$B$3&lt;&gt;"",OR(PESQUISA!$B$4="TODAS",B4988=PESQUISA!$B$4),ISNUMBER(SEARCH(PESQUISA!$B$3,D4988))),ROW()-1,"")</f>
        <v/>
      </c>
    </row>
    <row r="4989" spans="1:14" x14ac:dyDescent="0.3">
      <c r="A4989" t="s">
        <v>15083</v>
      </c>
      <c r="B4989" t="s">
        <v>29</v>
      </c>
      <c r="C4989" t="s">
        <v>15084</v>
      </c>
      <c r="D4989" t="s">
        <v>15085</v>
      </c>
      <c r="E4989" t="s">
        <v>40</v>
      </c>
      <c r="F4989" s="7">
        <v>12.95</v>
      </c>
      <c r="G4989" t="s">
        <v>33</v>
      </c>
      <c r="H4989" t="s">
        <v>34</v>
      </c>
      <c r="I4989" t="s">
        <v>14833</v>
      </c>
      <c r="L4989" s="8">
        <v>0</v>
      </c>
      <c r="M4989" t="s">
        <v>36</v>
      </c>
      <c r="N4989" t="str">
        <f>IF(AND(PESQUISA!$B$3&lt;&gt;"",OR(PESQUISA!$B$4="TODAS",B4989=PESQUISA!$B$4),ISNUMBER(SEARCH(PESQUISA!$B$3,D4989))),ROW()-1,"")</f>
        <v/>
      </c>
    </row>
    <row r="4990" spans="1:14" x14ac:dyDescent="0.3">
      <c r="A4990" t="s">
        <v>15086</v>
      </c>
      <c r="B4990" t="s">
        <v>29</v>
      </c>
      <c r="C4990" t="s">
        <v>15087</v>
      </c>
      <c r="D4990" t="s">
        <v>15088</v>
      </c>
      <c r="E4990" t="s">
        <v>40</v>
      </c>
      <c r="G4990" t="s">
        <v>33</v>
      </c>
      <c r="H4990" t="s">
        <v>34</v>
      </c>
      <c r="I4990" t="s">
        <v>14833</v>
      </c>
      <c r="M4990" t="s">
        <v>53</v>
      </c>
      <c r="N4990" t="str">
        <f>IF(AND(PESQUISA!$B$3&lt;&gt;"",OR(PESQUISA!$B$4="TODAS",B4990=PESQUISA!$B$4),ISNUMBER(SEARCH(PESQUISA!$B$3,D4990))),ROW()-1,"")</f>
        <v/>
      </c>
    </row>
    <row r="4991" spans="1:14" x14ac:dyDescent="0.3">
      <c r="A4991" t="s">
        <v>15089</v>
      </c>
      <c r="B4991" t="s">
        <v>29</v>
      </c>
      <c r="C4991" t="s">
        <v>15090</v>
      </c>
      <c r="D4991" t="s">
        <v>15091</v>
      </c>
      <c r="E4991" t="s">
        <v>40</v>
      </c>
      <c r="G4991" t="s">
        <v>33</v>
      </c>
      <c r="H4991" t="s">
        <v>34</v>
      </c>
      <c r="I4991" t="s">
        <v>14833</v>
      </c>
      <c r="M4991" t="s">
        <v>53</v>
      </c>
      <c r="N4991" t="str">
        <f>IF(AND(PESQUISA!$B$3&lt;&gt;"",OR(PESQUISA!$B$4="TODAS",B4991=PESQUISA!$B$4),ISNUMBER(SEARCH(PESQUISA!$B$3,D4991))),ROW()-1,"")</f>
        <v/>
      </c>
    </row>
    <row r="4992" spans="1:14" x14ac:dyDescent="0.3">
      <c r="A4992" t="s">
        <v>15092</v>
      </c>
      <c r="B4992" t="s">
        <v>29</v>
      </c>
      <c r="C4992" t="s">
        <v>15093</v>
      </c>
      <c r="D4992" t="s">
        <v>15094</v>
      </c>
      <c r="E4992" t="s">
        <v>40</v>
      </c>
      <c r="G4992" t="s">
        <v>33</v>
      </c>
      <c r="H4992" t="s">
        <v>34</v>
      </c>
      <c r="I4992" t="s">
        <v>14833</v>
      </c>
      <c r="M4992" t="s">
        <v>53</v>
      </c>
      <c r="N4992" t="str">
        <f>IF(AND(PESQUISA!$B$3&lt;&gt;"",OR(PESQUISA!$B$4="TODAS",B4992=PESQUISA!$B$4),ISNUMBER(SEARCH(PESQUISA!$B$3,D4992))),ROW()-1,"")</f>
        <v/>
      </c>
    </row>
    <row r="4993" spans="1:14" x14ac:dyDescent="0.3">
      <c r="A4993" t="s">
        <v>15095</v>
      </c>
      <c r="B4993" t="s">
        <v>29</v>
      </c>
      <c r="C4993" t="s">
        <v>15096</v>
      </c>
      <c r="D4993" t="s">
        <v>15097</v>
      </c>
      <c r="E4993" t="s">
        <v>60</v>
      </c>
      <c r="F4993" s="7">
        <v>13.63</v>
      </c>
      <c r="G4993" t="s">
        <v>33</v>
      </c>
      <c r="H4993" t="s">
        <v>34</v>
      </c>
      <c r="I4993" t="s">
        <v>15098</v>
      </c>
      <c r="L4993" s="8">
        <v>0</v>
      </c>
      <c r="M4993" t="s">
        <v>36</v>
      </c>
      <c r="N4993" t="str">
        <f>IF(AND(PESQUISA!$B$3&lt;&gt;"",OR(PESQUISA!$B$4="TODAS",B4993=PESQUISA!$B$4),ISNUMBER(SEARCH(PESQUISA!$B$3,D4993))),ROW()-1,"")</f>
        <v/>
      </c>
    </row>
    <row r="4994" spans="1:14" x14ac:dyDescent="0.3">
      <c r="A4994" t="s">
        <v>15099</v>
      </c>
      <c r="B4994" t="s">
        <v>29</v>
      </c>
      <c r="C4994" t="s">
        <v>15100</v>
      </c>
      <c r="D4994" t="s">
        <v>15101</v>
      </c>
      <c r="E4994" t="s">
        <v>60</v>
      </c>
      <c r="F4994" s="7">
        <v>19.55</v>
      </c>
      <c r="G4994" t="s">
        <v>33</v>
      </c>
      <c r="H4994" t="s">
        <v>34</v>
      </c>
      <c r="I4994" t="s">
        <v>15098</v>
      </c>
      <c r="L4994" s="8">
        <v>0</v>
      </c>
      <c r="M4994" t="s">
        <v>36</v>
      </c>
      <c r="N4994" t="str">
        <f>IF(AND(PESQUISA!$B$3&lt;&gt;"",OR(PESQUISA!$B$4="TODAS",B4994=PESQUISA!$B$4),ISNUMBER(SEARCH(PESQUISA!$B$3,D4994))),ROW()-1,"")</f>
        <v/>
      </c>
    </row>
    <row r="4995" spans="1:14" x14ac:dyDescent="0.3">
      <c r="A4995" t="s">
        <v>15102</v>
      </c>
      <c r="B4995" t="s">
        <v>29</v>
      </c>
      <c r="C4995" t="s">
        <v>15103</v>
      </c>
      <c r="D4995" t="s">
        <v>15104</v>
      </c>
      <c r="E4995" t="s">
        <v>60</v>
      </c>
      <c r="F4995" s="7">
        <v>31.13</v>
      </c>
      <c r="G4995" t="s">
        <v>33</v>
      </c>
      <c r="H4995" t="s">
        <v>34</v>
      </c>
      <c r="I4995" t="s">
        <v>15098</v>
      </c>
      <c r="L4995" s="8">
        <v>0</v>
      </c>
      <c r="M4995" t="s">
        <v>36</v>
      </c>
      <c r="N4995" t="str">
        <f>IF(AND(PESQUISA!$B$3&lt;&gt;"",OR(PESQUISA!$B$4="TODAS",B4995=PESQUISA!$B$4),ISNUMBER(SEARCH(PESQUISA!$B$3,D4995))),ROW()-1,"")</f>
        <v/>
      </c>
    </row>
    <row r="4996" spans="1:14" x14ac:dyDescent="0.3">
      <c r="A4996" t="s">
        <v>15105</v>
      </c>
      <c r="B4996" t="s">
        <v>29</v>
      </c>
      <c r="C4996" t="s">
        <v>15106</v>
      </c>
      <c r="D4996" t="s">
        <v>15107</v>
      </c>
      <c r="E4996" t="s">
        <v>40</v>
      </c>
      <c r="F4996" s="7">
        <v>149.16</v>
      </c>
      <c r="G4996" t="s">
        <v>33</v>
      </c>
      <c r="H4996" t="s">
        <v>34</v>
      </c>
      <c r="I4996" t="s">
        <v>15098</v>
      </c>
      <c r="L4996" s="8">
        <v>0</v>
      </c>
      <c r="M4996" t="s">
        <v>36</v>
      </c>
      <c r="N4996" t="str">
        <f>IF(AND(PESQUISA!$B$3&lt;&gt;"",OR(PESQUISA!$B$4="TODAS",B4996=PESQUISA!$B$4),ISNUMBER(SEARCH(PESQUISA!$B$3,D4996))),ROW()-1,"")</f>
        <v/>
      </c>
    </row>
    <row r="4997" spans="1:14" x14ac:dyDescent="0.3">
      <c r="A4997" t="s">
        <v>15108</v>
      </c>
      <c r="B4997" t="s">
        <v>29</v>
      </c>
      <c r="C4997" t="s">
        <v>15109</v>
      </c>
      <c r="D4997" t="s">
        <v>15110</v>
      </c>
      <c r="E4997" t="s">
        <v>40</v>
      </c>
      <c r="F4997" s="7">
        <v>923.24</v>
      </c>
      <c r="G4997" t="s">
        <v>33</v>
      </c>
      <c r="H4997" t="s">
        <v>34</v>
      </c>
      <c r="I4997" t="s">
        <v>15098</v>
      </c>
      <c r="L4997" s="8">
        <v>0</v>
      </c>
      <c r="M4997" t="s">
        <v>36</v>
      </c>
      <c r="N4997" t="str">
        <f>IF(AND(PESQUISA!$B$3&lt;&gt;"",OR(PESQUISA!$B$4="TODAS",B4997=PESQUISA!$B$4),ISNUMBER(SEARCH(PESQUISA!$B$3,D4997))),ROW()-1,"")</f>
        <v/>
      </c>
    </row>
    <row r="4998" spans="1:14" x14ac:dyDescent="0.3">
      <c r="A4998" t="s">
        <v>15111</v>
      </c>
      <c r="B4998" t="s">
        <v>29</v>
      </c>
      <c r="C4998" t="s">
        <v>15112</v>
      </c>
      <c r="D4998" t="s">
        <v>15113</v>
      </c>
      <c r="E4998" t="s">
        <v>40</v>
      </c>
      <c r="F4998" s="7">
        <v>98.33</v>
      </c>
      <c r="G4998" t="s">
        <v>33</v>
      </c>
      <c r="H4998" t="s">
        <v>34</v>
      </c>
      <c r="I4998" t="s">
        <v>15098</v>
      </c>
      <c r="L4998" s="8">
        <v>0</v>
      </c>
      <c r="M4998" t="s">
        <v>36</v>
      </c>
      <c r="N4998" t="str">
        <f>IF(AND(PESQUISA!$B$3&lt;&gt;"",OR(PESQUISA!$B$4="TODAS",B4998=PESQUISA!$B$4),ISNUMBER(SEARCH(PESQUISA!$B$3,D4998))),ROW()-1,"")</f>
        <v/>
      </c>
    </row>
    <row r="4999" spans="1:14" x14ac:dyDescent="0.3">
      <c r="A4999" t="s">
        <v>15114</v>
      </c>
      <c r="B4999" t="s">
        <v>29</v>
      </c>
      <c r="C4999" t="s">
        <v>15115</v>
      </c>
      <c r="D4999" t="s">
        <v>15116</v>
      </c>
      <c r="E4999" t="s">
        <v>40</v>
      </c>
      <c r="F4999" s="7">
        <v>121.45</v>
      </c>
      <c r="G4999" t="s">
        <v>33</v>
      </c>
      <c r="H4999" t="s">
        <v>34</v>
      </c>
      <c r="I4999" t="s">
        <v>15098</v>
      </c>
      <c r="L4999" s="8">
        <v>0</v>
      </c>
      <c r="M4999" t="s">
        <v>36</v>
      </c>
      <c r="N4999" t="str">
        <f>IF(AND(PESQUISA!$B$3&lt;&gt;"",OR(PESQUISA!$B$4="TODAS",B4999=PESQUISA!$B$4),ISNUMBER(SEARCH(PESQUISA!$B$3,D4999))),ROW()-1,"")</f>
        <v/>
      </c>
    </row>
    <row r="5000" spans="1:14" x14ac:dyDescent="0.3">
      <c r="A5000" t="s">
        <v>15117</v>
      </c>
      <c r="B5000" t="s">
        <v>29</v>
      </c>
      <c r="C5000" t="s">
        <v>15118</v>
      </c>
      <c r="D5000" t="s">
        <v>15119</v>
      </c>
      <c r="E5000" t="s">
        <v>40</v>
      </c>
      <c r="F5000" s="7">
        <v>250.24</v>
      </c>
      <c r="G5000" t="s">
        <v>33</v>
      </c>
      <c r="H5000" t="s">
        <v>34</v>
      </c>
      <c r="I5000" t="s">
        <v>15098</v>
      </c>
      <c r="L5000" s="8">
        <v>0</v>
      </c>
      <c r="M5000" t="s">
        <v>36</v>
      </c>
      <c r="N5000" t="str">
        <f>IF(AND(PESQUISA!$B$3&lt;&gt;"",OR(PESQUISA!$B$4="TODAS",B5000=PESQUISA!$B$4),ISNUMBER(SEARCH(PESQUISA!$B$3,D5000))),ROW()-1,"")</f>
        <v/>
      </c>
    </row>
    <row r="5001" spans="1:14" x14ac:dyDescent="0.3">
      <c r="A5001" t="s">
        <v>15120</v>
      </c>
      <c r="B5001" t="s">
        <v>29</v>
      </c>
      <c r="C5001" t="s">
        <v>15121</v>
      </c>
      <c r="D5001" t="s">
        <v>15122</v>
      </c>
      <c r="E5001" t="s">
        <v>40</v>
      </c>
      <c r="G5001" t="s">
        <v>33</v>
      </c>
      <c r="H5001" t="s">
        <v>34</v>
      </c>
      <c r="I5001" t="s">
        <v>15098</v>
      </c>
      <c r="M5001" t="s">
        <v>53</v>
      </c>
      <c r="N5001" t="str">
        <f>IF(AND(PESQUISA!$B$3&lt;&gt;"",OR(PESQUISA!$B$4="TODAS",B5001=PESQUISA!$B$4),ISNUMBER(SEARCH(PESQUISA!$B$3,D5001))),ROW()-1,"")</f>
        <v/>
      </c>
    </row>
    <row r="5002" spans="1:14" x14ac:dyDescent="0.3">
      <c r="A5002" t="s">
        <v>15123</v>
      </c>
      <c r="B5002" t="s">
        <v>29</v>
      </c>
      <c r="C5002" t="s">
        <v>15124</v>
      </c>
      <c r="D5002" t="s">
        <v>15125</v>
      </c>
      <c r="E5002" t="s">
        <v>40</v>
      </c>
      <c r="G5002" t="s">
        <v>33</v>
      </c>
      <c r="H5002" t="s">
        <v>34</v>
      </c>
      <c r="I5002" t="s">
        <v>15098</v>
      </c>
      <c r="M5002" t="s">
        <v>53</v>
      </c>
      <c r="N5002" t="str">
        <f>IF(AND(PESQUISA!$B$3&lt;&gt;"",OR(PESQUISA!$B$4="TODAS",B5002=PESQUISA!$B$4),ISNUMBER(SEARCH(PESQUISA!$B$3,D5002))),ROW()-1,"")</f>
        <v/>
      </c>
    </row>
    <row r="5003" spans="1:14" x14ac:dyDescent="0.3">
      <c r="A5003" t="s">
        <v>15126</v>
      </c>
      <c r="B5003" t="s">
        <v>29</v>
      </c>
      <c r="C5003" t="s">
        <v>15127</v>
      </c>
      <c r="D5003" t="s">
        <v>15128</v>
      </c>
      <c r="E5003" t="s">
        <v>40</v>
      </c>
      <c r="G5003" t="s">
        <v>33</v>
      </c>
      <c r="H5003" t="s">
        <v>34</v>
      </c>
      <c r="I5003" t="s">
        <v>15098</v>
      </c>
      <c r="M5003" t="s">
        <v>53</v>
      </c>
      <c r="N5003" t="str">
        <f>IF(AND(PESQUISA!$B$3&lt;&gt;"",OR(PESQUISA!$B$4="TODAS",B5003=PESQUISA!$B$4),ISNUMBER(SEARCH(PESQUISA!$B$3,D5003))),ROW()-1,"")</f>
        <v/>
      </c>
    </row>
    <row r="5004" spans="1:14" x14ac:dyDescent="0.3">
      <c r="A5004" t="s">
        <v>15129</v>
      </c>
      <c r="B5004" t="s">
        <v>29</v>
      </c>
      <c r="C5004" t="s">
        <v>15130</v>
      </c>
      <c r="D5004" t="s">
        <v>15131</v>
      </c>
      <c r="E5004" t="s">
        <v>40</v>
      </c>
      <c r="G5004" t="s">
        <v>33</v>
      </c>
      <c r="H5004" t="s">
        <v>34</v>
      </c>
      <c r="I5004" t="s">
        <v>15098</v>
      </c>
      <c r="M5004" t="s">
        <v>53</v>
      </c>
      <c r="N5004" t="str">
        <f>IF(AND(PESQUISA!$B$3&lt;&gt;"",OR(PESQUISA!$B$4="TODAS",B5004=PESQUISA!$B$4),ISNUMBER(SEARCH(PESQUISA!$B$3,D5004))),ROW()-1,"")</f>
        <v/>
      </c>
    </row>
    <row r="5005" spans="1:14" x14ac:dyDescent="0.3">
      <c r="A5005" t="s">
        <v>15132</v>
      </c>
      <c r="B5005" t="s">
        <v>29</v>
      </c>
      <c r="C5005" t="s">
        <v>15133</v>
      </c>
      <c r="D5005" t="s">
        <v>15134</v>
      </c>
      <c r="E5005" t="s">
        <v>40</v>
      </c>
      <c r="G5005" t="s">
        <v>33</v>
      </c>
      <c r="H5005" t="s">
        <v>34</v>
      </c>
      <c r="I5005" t="s">
        <v>15098</v>
      </c>
      <c r="M5005" t="s">
        <v>53</v>
      </c>
      <c r="N5005" t="str">
        <f>IF(AND(PESQUISA!$B$3&lt;&gt;"",OR(PESQUISA!$B$4="TODAS",B5005=PESQUISA!$B$4),ISNUMBER(SEARCH(PESQUISA!$B$3,D5005))),ROW()-1,"")</f>
        <v/>
      </c>
    </row>
    <row r="5006" spans="1:14" x14ac:dyDescent="0.3">
      <c r="A5006" t="s">
        <v>15135</v>
      </c>
      <c r="B5006" t="s">
        <v>29</v>
      </c>
      <c r="C5006" t="s">
        <v>15136</v>
      </c>
      <c r="D5006" t="s">
        <v>15137</v>
      </c>
      <c r="E5006" t="s">
        <v>40</v>
      </c>
      <c r="G5006" t="s">
        <v>33</v>
      </c>
      <c r="H5006" t="s">
        <v>34</v>
      </c>
      <c r="I5006" t="s">
        <v>15098</v>
      </c>
      <c r="M5006" t="s">
        <v>53</v>
      </c>
      <c r="N5006" t="str">
        <f>IF(AND(PESQUISA!$B$3&lt;&gt;"",OR(PESQUISA!$B$4="TODAS",B5006=PESQUISA!$B$4),ISNUMBER(SEARCH(PESQUISA!$B$3,D5006))),ROW()-1,"")</f>
        <v/>
      </c>
    </row>
    <row r="5007" spans="1:14" x14ac:dyDescent="0.3">
      <c r="A5007" t="s">
        <v>15138</v>
      </c>
      <c r="B5007" t="s">
        <v>29</v>
      </c>
      <c r="C5007" t="s">
        <v>15139</v>
      </c>
      <c r="D5007" t="s">
        <v>15140</v>
      </c>
      <c r="E5007" t="s">
        <v>40</v>
      </c>
      <c r="G5007" t="s">
        <v>33</v>
      </c>
      <c r="H5007" t="s">
        <v>34</v>
      </c>
      <c r="I5007" t="s">
        <v>15098</v>
      </c>
      <c r="M5007" t="s">
        <v>53</v>
      </c>
      <c r="N5007" t="str">
        <f>IF(AND(PESQUISA!$B$3&lt;&gt;"",OR(PESQUISA!$B$4="TODAS",B5007=PESQUISA!$B$4),ISNUMBER(SEARCH(PESQUISA!$B$3,D5007))),ROW()-1,"")</f>
        <v/>
      </c>
    </row>
    <row r="5008" spans="1:14" x14ac:dyDescent="0.3">
      <c r="A5008" t="s">
        <v>15141</v>
      </c>
      <c r="B5008" t="s">
        <v>29</v>
      </c>
      <c r="C5008" t="s">
        <v>15142</v>
      </c>
      <c r="D5008" t="s">
        <v>15143</v>
      </c>
      <c r="E5008" t="s">
        <v>40</v>
      </c>
      <c r="G5008" t="s">
        <v>33</v>
      </c>
      <c r="H5008" t="s">
        <v>34</v>
      </c>
      <c r="I5008" t="s">
        <v>15098</v>
      </c>
      <c r="M5008" t="s">
        <v>53</v>
      </c>
      <c r="N5008" t="str">
        <f>IF(AND(PESQUISA!$B$3&lt;&gt;"",OR(PESQUISA!$B$4="TODAS",B5008=PESQUISA!$B$4),ISNUMBER(SEARCH(PESQUISA!$B$3,D5008))),ROW()-1,"")</f>
        <v/>
      </c>
    </row>
    <row r="5009" spans="1:14" x14ac:dyDescent="0.3">
      <c r="A5009" t="s">
        <v>15144</v>
      </c>
      <c r="B5009" t="s">
        <v>29</v>
      </c>
      <c r="C5009" t="s">
        <v>15145</v>
      </c>
      <c r="D5009" t="s">
        <v>15146</v>
      </c>
      <c r="E5009" t="s">
        <v>40</v>
      </c>
      <c r="G5009" t="s">
        <v>33</v>
      </c>
      <c r="H5009" t="s">
        <v>34</v>
      </c>
      <c r="I5009" t="s">
        <v>15098</v>
      </c>
      <c r="M5009" t="s">
        <v>53</v>
      </c>
      <c r="N5009" t="str">
        <f>IF(AND(PESQUISA!$B$3&lt;&gt;"",OR(PESQUISA!$B$4="TODAS",B5009=PESQUISA!$B$4),ISNUMBER(SEARCH(PESQUISA!$B$3,D5009))),ROW()-1,"")</f>
        <v/>
      </c>
    </row>
    <row r="5010" spans="1:14" x14ac:dyDescent="0.3">
      <c r="A5010" t="s">
        <v>15147</v>
      </c>
      <c r="B5010" t="s">
        <v>29</v>
      </c>
      <c r="C5010" t="s">
        <v>15148</v>
      </c>
      <c r="D5010" t="s">
        <v>15149</v>
      </c>
      <c r="E5010" t="s">
        <v>40</v>
      </c>
      <c r="G5010" t="s">
        <v>33</v>
      </c>
      <c r="H5010" t="s">
        <v>34</v>
      </c>
      <c r="I5010" t="s">
        <v>15098</v>
      </c>
      <c r="M5010" t="s">
        <v>53</v>
      </c>
      <c r="N5010" t="str">
        <f>IF(AND(PESQUISA!$B$3&lt;&gt;"",OR(PESQUISA!$B$4="TODAS",B5010=PESQUISA!$B$4),ISNUMBER(SEARCH(PESQUISA!$B$3,D5010))),ROW()-1,"")</f>
        <v/>
      </c>
    </row>
    <row r="5011" spans="1:14" x14ac:dyDescent="0.3">
      <c r="A5011" t="s">
        <v>15150</v>
      </c>
      <c r="B5011" t="s">
        <v>29</v>
      </c>
      <c r="C5011" t="s">
        <v>15151</v>
      </c>
      <c r="D5011" t="s">
        <v>15152</v>
      </c>
      <c r="E5011" t="s">
        <v>40</v>
      </c>
      <c r="F5011" s="7">
        <v>4154.8999999999996</v>
      </c>
      <c r="G5011" t="s">
        <v>33</v>
      </c>
      <c r="H5011" t="s">
        <v>34</v>
      </c>
      <c r="I5011" t="s">
        <v>15098</v>
      </c>
      <c r="L5011" s="8">
        <v>0</v>
      </c>
      <c r="M5011" t="s">
        <v>36</v>
      </c>
      <c r="N5011" t="str">
        <f>IF(AND(PESQUISA!$B$3&lt;&gt;"",OR(PESQUISA!$B$4="TODAS",B5011=PESQUISA!$B$4),ISNUMBER(SEARCH(PESQUISA!$B$3,D5011))),ROW()-1,"")</f>
        <v/>
      </c>
    </row>
    <row r="5012" spans="1:14" x14ac:dyDescent="0.3">
      <c r="A5012" t="s">
        <v>15153</v>
      </c>
      <c r="B5012" t="s">
        <v>29</v>
      </c>
      <c r="C5012" t="s">
        <v>15154</v>
      </c>
      <c r="D5012" t="s">
        <v>15155</v>
      </c>
      <c r="E5012" t="s">
        <v>40</v>
      </c>
      <c r="F5012" s="7">
        <v>162.41</v>
      </c>
      <c r="G5012" t="s">
        <v>33</v>
      </c>
      <c r="H5012" t="s">
        <v>34</v>
      </c>
      <c r="I5012" t="s">
        <v>15098</v>
      </c>
      <c r="L5012" s="8">
        <v>0</v>
      </c>
      <c r="M5012" t="s">
        <v>36</v>
      </c>
      <c r="N5012" t="str">
        <f>IF(AND(PESQUISA!$B$3&lt;&gt;"",OR(PESQUISA!$B$4="TODAS",B5012=PESQUISA!$B$4),ISNUMBER(SEARCH(PESQUISA!$B$3,D5012))),ROW()-1,"")</f>
        <v/>
      </c>
    </row>
    <row r="5013" spans="1:14" x14ac:dyDescent="0.3">
      <c r="A5013" t="s">
        <v>15156</v>
      </c>
      <c r="B5013" t="s">
        <v>29</v>
      </c>
      <c r="C5013" t="s">
        <v>15157</v>
      </c>
      <c r="D5013" t="s">
        <v>15158</v>
      </c>
      <c r="E5013" t="s">
        <v>40</v>
      </c>
      <c r="F5013" s="7">
        <v>53.35</v>
      </c>
      <c r="G5013" t="s">
        <v>33</v>
      </c>
      <c r="H5013" t="s">
        <v>34</v>
      </c>
      <c r="I5013" t="s">
        <v>15098</v>
      </c>
      <c r="L5013" s="8">
        <v>0</v>
      </c>
      <c r="M5013" t="s">
        <v>36</v>
      </c>
      <c r="N5013" t="str">
        <f>IF(AND(PESQUISA!$B$3&lt;&gt;"",OR(PESQUISA!$B$4="TODAS",B5013=PESQUISA!$B$4),ISNUMBER(SEARCH(PESQUISA!$B$3,D5013))),ROW()-1,"")</f>
        <v/>
      </c>
    </row>
    <row r="5014" spans="1:14" x14ac:dyDescent="0.3">
      <c r="A5014" t="s">
        <v>15159</v>
      </c>
      <c r="B5014" t="s">
        <v>29</v>
      </c>
      <c r="C5014" t="s">
        <v>15160</v>
      </c>
      <c r="D5014" t="s">
        <v>15161</v>
      </c>
      <c r="E5014" t="s">
        <v>40</v>
      </c>
      <c r="F5014" s="7">
        <v>53.35</v>
      </c>
      <c r="G5014" t="s">
        <v>33</v>
      </c>
      <c r="H5014" t="s">
        <v>34</v>
      </c>
      <c r="I5014" t="s">
        <v>15098</v>
      </c>
      <c r="L5014" s="8">
        <v>0</v>
      </c>
      <c r="M5014" t="s">
        <v>36</v>
      </c>
      <c r="N5014" t="str">
        <f>IF(AND(PESQUISA!$B$3&lt;&gt;"",OR(PESQUISA!$B$4="TODAS",B5014=PESQUISA!$B$4),ISNUMBER(SEARCH(PESQUISA!$B$3,D5014))),ROW()-1,"")</f>
        <v/>
      </c>
    </row>
    <row r="5015" spans="1:14" x14ac:dyDescent="0.3">
      <c r="A5015" t="s">
        <v>15162</v>
      </c>
      <c r="B5015" t="s">
        <v>29</v>
      </c>
      <c r="C5015" t="s">
        <v>15163</v>
      </c>
      <c r="D5015" t="s">
        <v>15164</v>
      </c>
      <c r="E5015" t="s">
        <v>40</v>
      </c>
      <c r="F5015" s="7">
        <v>55.39</v>
      </c>
      <c r="G5015" t="s">
        <v>33</v>
      </c>
      <c r="H5015" t="s">
        <v>34</v>
      </c>
      <c r="I5015" t="s">
        <v>15098</v>
      </c>
      <c r="L5015" s="8">
        <v>0</v>
      </c>
      <c r="M5015" t="s">
        <v>36</v>
      </c>
      <c r="N5015" t="str">
        <f>IF(AND(PESQUISA!$B$3&lt;&gt;"",OR(PESQUISA!$B$4="TODAS",B5015=PESQUISA!$B$4),ISNUMBER(SEARCH(PESQUISA!$B$3,D5015))),ROW()-1,"")</f>
        <v/>
      </c>
    </row>
    <row r="5016" spans="1:14" x14ac:dyDescent="0.3">
      <c r="A5016" t="s">
        <v>15165</v>
      </c>
      <c r="B5016" t="s">
        <v>29</v>
      </c>
      <c r="C5016" t="s">
        <v>15166</v>
      </c>
      <c r="D5016" t="s">
        <v>15167</v>
      </c>
      <c r="E5016" t="s">
        <v>40</v>
      </c>
      <c r="F5016" s="7">
        <v>57.39</v>
      </c>
      <c r="G5016" t="s">
        <v>33</v>
      </c>
      <c r="H5016" t="s">
        <v>34</v>
      </c>
      <c r="I5016" t="s">
        <v>15098</v>
      </c>
      <c r="L5016" s="8">
        <v>0</v>
      </c>
      <c r="M5016" t="s">
        <v>36</v>
      </c>
      <c r="N5016" t="str">
        <f>IF(AND(PESQUISA!$B$3&lt;&gt;"",OR(PESQUISA!$B$4="TODAS",B5016=PESQUISA!$B$4),ISNUMBER(SEARCH(PESQUISA!$B$3,D5016))),ROW()-1,"")</f>
        <v/>
      </c>
    </row>
    <row r="5017" spans="1:14" x14ac:dyDescent="0.3">
      <c r="A5017" t="s">
        <v>15168</v>
      </c>
      <c r="B5017" t="s">
        <v>29</v>
      </c>
      <c r="C5017" t="s">
        <v>15169</v>
      </c>
      <c r="D5017" t="s">
        <v>15170</v>
      </c>
      <c r="E5017" t="s">
        <v>40</v>
      </c>
      <c r="F5017" s="7">
        <v>60.66</v>
      </c>
      <c r="G5017" t="s">
        <v>33</v>
      </c>
      <c r="H5017" t="s">
        <v>34</v>
      </c>
      <c r="I5017" t="s">
        <v>15098</v>
      </c>
      <c r="L5017" s="8">
        <v>0</v>
      </c>
      <c r="M5017" t="s">
        <v>36</v>
      </c>
      <c r="N5017" t="str">
        <f>IF(AND(PESQUISA!$B$3&lt;&gt;"",OR(PESQUISA!$B$4="TODAS",B5017=PESQUISA!$B$4),ISNUMBER(SEARCH(PESQUISA!$B$3,D5017))),ROW()-1,"")</f>
        <v/>
      </c>
    </row>
    <row r="5018" spans="1:14" x14ac:dyDescent="0.3">
      <c r="A5018" t="s">
        <v>15171</v>
      </c>
      <c r="B5018" t="s">
        <v>29</v>
      </c>
      <c r="C5018" t="s">
        <v>15172</v>
      </c>
      <c r="D5018" t="s">
        <v>15173</v>
      </c>
      <c r="E5018" t="s">
        <v>40</v>
      </c>
      <c r="F5018" s="7">
        <v>64.930000000000007</v>
      </c>
      <c r="G5018" t="s">
        <v>33</v>
      </c>
      <c r="H5018" t="s">
        <v>34</v>
      </c>
      <c r="I5018" t="s">
        <v>15098</v>
      </c>
      <c r="L5018" s="8">
        <v>0</v>
      </c>
      <c r="M5018" t="s">
        <v>36</v>
      </c>
      <c r="N5018" t="str">
        <f>IF(AND(PESQUISA!$B$3&lt;&gt;"",OR(PESQUISA!$B$4="TODAS",B5018=PESQUISA!$B$4),ISNUMBER(SEARCH(PESQUISA!$B$3,D5018))),ROW()-1,"")</f>
        <v/>
      </c>
    </row>
    <row r="5019" spans="1:14" x14ac:dyDescent="0.3">
      <c r="A5019" t="s">
        <v>15174</v>
      </c>
      <c r="B5019" t="s">
        <v>29</v>
      </c>
      <c r="C5019" t="s">
        <v>15175</v>
      </c>
      <c r="D5019" t="s">
        <v>15176</v>
      </c>
      <c r="E5019" t="s">
        <v>40</v>
      </c>
      <c r="F5019" s="7">
        <v>71.44</v>
      </c>
      <c r="G5019" t="s">
        <v>33</v>
      </c>
      <c r="H5019" t="s">
        <v>34</v>
      </c>
      <c r="I5019" t="s">
        <v>15098</v>
      </c>
      <c r="L5019" s="8">
        <v>0</v>
      </c>
      <c r="M5019" t="s">
        <v>36</v>
      </c>
      <c r="N5019" t="str">
        <f>IF(AND(PESQUISA!$B$3&lt;&gt;"",OR(PESQUISA!$B$4="TODAS",B5019=PESQUISA!$B$4),ISNUMBER(SEARCH(PESQUISA!$B$3,D5019))),ROW()-1,"")</f>
        <v/>
      </c>
    </row>
    <row r="5020" spans="1:14" x14ac:dyDescent="0.3">
      <c r="A5020" t="s">
        <v>15177</v>
      </c>
      <c r="B5020" t="s">
        <v>29</v>
      </c>
      <c r="C5020" t="s">
        <v>15178</v>
      </c>
      <c r="D5020" t="s">
        <v>15179</v>
      </c>
      <c r="E5020" t="s">
        <v>40</v>
      </c>
      <c r="F5020" s="7">
        <v>136.5</v>
      </c>
      <c r="G5020" t="s">
        <v>33</v>
      </c>
      <c r="H5020" t="s">
        <v>34</v>
      </c>
      <c r="I5020" t="s">
        <v>15098</v>
      </c>
      <c r="L5020" s="8">
        <v>0</v>
      </c>
      <c r="M5020" t="s">
        <v>36</v>
      </c>
      <c r="N5020" t="str">
        <f>IF(AND(PESQUISA!$B$3&lt;&gt;"",OR(PESQUISA!$B$4="TODAS",B5020=PESQUISA!$B$4),ISNUMBER(SEARCH(PESQUISA!$B$3,D5020))),ROW()-1,"")</f>
        <v/>
      </c>
    </row>
    <row r="5021" spans="1:14" x14ac:dyDescent="0.3">
      <c r="A5021" t="s">
        <v>15180</v>
      </c>
      <c r="B5021" t="s">
        <v>29</v>
      </c>
      <c r="C5021" t="s">
        <v>15181</v>
      </c>
      <c r="D5021" t="s">
        <v>15182</v>
      </c>
      <c r="E5021" t="s">
        <v>40</v>
      </c>
      <c r="F5021" s="7">
        <v>147</v>
      </c>
      <c r="G5021" t="s">
        <v>33</v>
      </c>
      <c r="H5021" t="s">
        <v>34</v>
      </c>
      <c r="I5021" t="s">
        <v>15098</v>
      </c>
      <c r="L5021" s="8">
        <v>0</v>
      </c>
      <c r="M5021" t="s">
        <v>36</v>
      </c>
      <c r="N5021" t="str">
        <f>IF(AND(PESQUISA!$B$3&lt;&gt;"",OR(PESQUISA!$B$4="TODAS",B5021=PESQUISA!$B$4),ISNUMBER(SEARCH(PESQUISA!$B$3,D5021))),ROW()-1,"")</f>
        <v/>
      </c>
    </row>
    <row r="5022" spans="1:14" x14ac:dyDescent="0.3">
      <c r="A5022" t="s">
        <v>15183</v>
      </c>
      <c r="B5022" t="s">
        <v>29</v>
      </c>
      <c r="C5022" t="s">
        <v>15184</v>
      </c>
      <c r="D5022" t="s">
        <v>15185</v>
      </c>
      <c r="E5022" t="s">
        <v>40</v>
      </c>
      <c r="F5022" s="7">
        <v>67.53</v>
      </c>
      <c r="G5022" t="s">
        <v>33</v>
      </c>
      <c r="H5022" t="s">
        <v>34</v>
      </c>
      <c r="I5022" t="s">
        <v>15098</v>
      </c>
      <c r="L5022" s="8">
        <v>0</v>
      </c>
      <c r="M5022" t="s">
        <v>36</v>
      </c>
      <c r="N5022" t="str">
        <f>IF(AND(PESQUISA!$B$3&lt;&gt;"",OR(PESQUISA!$B$4="TODAS",B5022=PESQUISA!$B$4),ISNUMBER(SEARCH(PESQUISA!$B$3,D5022))),ROW()-1,"")</f>
        <v/>
      </c>
    </row>
    <row r="5023" spans="1:14" x14ac:dyDescent="0.3">
      <c r="A5023" t="s">
        <v>15186</v>
      </c>
      <c r="B5023" t="s">
        <v>29</v>
      </c>
      <c r="C5023" t="s">
        <v>15187</v>
      </c>
      <c r="D5023" t="s">
        <v>15188</v>
      </c>
      <c r="E5023" t="s">
        <v>40</v>
      </c>
      <c r="F5023" s="7">
        <v>11.39</v>
      </c>
      <c r="G5023" t="s">
        <v>33</v>
      </c>
      <c r="H5023" t="s">
        <v>34</v>
      </c>
      <c r="I5023" t="s">
        <v>15098</v>
      </c>
      <c r="L5023" s="8">
        <v>0</v>
      </c>
      <c r="M5023" t="s">
        <v>36</v>
      </c>
      <c r="N5023" t="str">
        <f>IF(AND(PESQUISA!$B$3&lt;&gt;"",OR(PESQUISA!$B$4="TODAS",B5023=PESQUISA!$B$4),ISNUMBER(SEARCH(PESQUISA!$B$3,D5023))),ROW()-1,"")</f>
        <v/>
      </c>
    </row>
    <row r="5024" spans="1:14" x14ac:dyDescent="0.3">
      <c r="A5024" t="s">
        <v>15189</v>
      </c>
      <c r="B5024" t="s">
        <v>29</v>
      </c>
      <c r="C5024" t="s">
        <v>15190</v>
      </c>
      <c r="D5024" t="s">
        <v>15191</v>
      </c>
      <c r="E5024" t="s">
        <v>40</v>
      </c>
      <c r="F5024" s="7">
        <v>11.39</v>
      </c>
      <c r="G5024" t="s">
        <v>33</v>
      </c>
      <c r="H5024" t="s">
        <v>34</v>
      </c>
      <c r="I5024" t="s">
        <v>15098</v>
      </c>
      <c r="L5024" s="8">
        <v>0</v>
      </c>
      <c r="M5024" t="s">
        <v>36</v>
      </c>
      <c r="N5024" t="str">
        <f>IF(AND(PESQUISA!$B$3&lt;&gt;"",OR(PESQUISA!$B$4="TODAS",B5024=PESQUISA!$B$4),ISNUMBER(SEARCH(PESQUISA!$B$3,D5024))),ROW()-1,"")</f>
        <v/>
      </c>
    </row>
    <row r="5025" spans="1:14" x14ac:dyDescent="0.3">
      <c r="A5025" t="s">
        <v>15192</v>
      </c>
      <c r="B5025" t="s">
        <v>29</v>
      </c>
      <c r="C5025" t="s">
        <v>15193</v>
      </c>
      <c r="D5025" t="s">
        <v>15194</v>
      </c>
      <c r="E5025" t="s">
        <v>40</v>
      </c>
      <c r="F5025" s="7">
        <v>12.41</v>
      </c>
      <c r="G5025" t="s">
        <v>33</v>
      </c>
      <c r="H5025" t="s">
        <v>34</v>
      </c>
      <c r="I5025" t="s">
        <v>15098</v>
      </c>
      <c r="L5025" s="8">
        <v>0</v>
      </c>
      <c r="M5025" t="s">
        <v>36</v>
      </c>
      <c r="N5025" t="str">
        <f>IF(AND(PESQUISA!$B$3&lt;&gt;"",OR(PESQUISA!$B$4="TODAS",B5025=PESQUISA!$B$4),ISNUMBER(SEARCH(PESQUISA!$B$3,D5025))),ROW()-1,"")</f>
        <v/>
      </c>
    </row>
    <row r="5026" spans="1:14" x14ac:dyDescent="0.3">
      <c r="A5026" t="s">
        <v>15195</v>
      </c>
      <c r="B5026" t="s">
        <v>29</v>
      </c>
      <c r="C5026" t="s">
        <v>15196</v>
      </c>
      <c r="D5026" t="s">
        <v>15197</v>
      </c>
      <c r="E5026" t="s">
        <v>40</v>
      </c>
      <c r="F5026" s="7">
        <v>13.42</v>
      </c>
      <c r="G5026" t="s">
        <v>33</v>
      </c>
      <c r="H5026" t="s">
        <v>34</v>
      </c>
      <c r="I5026" t="s">
        <v>15098</v>
      </c>
      <c r="L5026" s="8">
        <v>0</v>
      </c>
      <c r="M5026" t="s">
        <v>36</v>
      </c>
      <c r="N5026" t="str">
        <f>IF(AND(PESQUISA!$B$3&lt;&gt;"",OR(PESQUISA!$B$4="TODAS",B5026=PESQUISA!$B$4),ISNUMBER(SEARCH(PESQUISA!$B$3,D5026))),ROW()-1,"")</f>
        <v/>
      </c>
    </row>
    <row r="5027" spans="1:14" x14ac:dyDescent="0.3">
      <c r="A5027" t="s">
        <v>15198</v>
      </c>
      <c r="B5027" t="s">
        <v>29</v>
      </c>
      <c r="C5027" t="s">
        <v>15199</v>
      </c>
      <c r="D5027" t="s">
        <v>15200</v>
      </c>
      <c r="E5027" t="s">
        <v>40</v>
      </c>
      <c r="F5027" s="7">
        <v>15.11</v>
      </c>
      <c r="G5027" t="s">
        <v>33</v>
      </c>
      <c r="H5027" t="s">
        <v>34</v>
      </c>
      <c r="I5027" t="s">
        <v>15098</v>
      </c>
      <c r="L5027" s="8">
        <v>0</v>
      </c>
      <c r="M5027" t="s">
        <v>36</v>
      </c>
      <c r="N5027" t="str">
        <f>IF(AND(PESQUISA!$B$3&lt;&gt;"",OR(PESQUISA!$B$4="TODAS",B5027=PESQUISA!$B$4),ISNUMBER(SEARCH(PESQUISA!$B$3,D5027))),ROW()-1,"")</f>
        <v/>
      </c>
    </row>
    <row r="5028" spans="1:14" x14ac:dyDescent="0.3">
      <c r="A5028" t="s">
        <v>15201</v>
      </c>
      <c r="B5028" t="s">
        <v>29</v>
      </c>
      <c r="C5028" t="s">
        <v>15202</v>
      </c>
      <c r="D5028" t="s">
        <v>15203</v>
      </c>
      <c r="E5028" t="s">
        <v>40</v>
      </c>
      <c r="F5028" s="7">
        <v>21.49</v>
      </c>
      <c r="G5028" t="s">
        <v>33</v>
      </c>
      <c r="H5028" t="s">
        <v>34</v>
      </c>
      <c r="I5028" t="s">
        <v>15098</v>
      </c>
      <c r="L5028" s="8">
        <v>0</v>
      </c>
      <c r="M5028" t="s">
        <v>36</v>
      </c>
      <c r="N5028" t="str">
        <f>IF(AND(PESQUISA!$B$3&lt;&gt;"",OR(PESQUISA!$B$4="TODAS",B5028=PESQUISA!$B$4),ISNUMBER(SEARCH(PESQUISA!$B$3,D5028))),ROW()-1,"")</f>
        <v/>
      </c>
    </row>
    <row r="5029" spans="1:14" x14ac:dyDescent="0.3">
      <c r="A5029" t="s">
        <v>15204</v>
      </c>
      <c r="B5029" t="s">
        <v>29</v>
      </c>
      <c r="C5029" t="s">
        <v>15205</v>
      </c>
      <c r="D5029" t="s">
        <v>15206</v>
      </c>
      <c r="E5029" t="s">
        <v>40</v>
      </c>
      <c r="F5029" s="7">
        <v>24.75</v>
      </c>
      <c r="G5029" t="s">
        <v>33</v>
      </c>
      <c r="H5029" t="s">
        <v>34</v>
      </c>
      <c r="I5029" t="s">
        <v>15098</v>
      </c>
      <c r="L5029" s="8">
        <v>0</v>
      </c>
      <c r="M5029" t="s">
        <v>36</v>
      </c>
      <c r="N5029" t="str">
        <f>IF(AND(PESQUISA!$B$3&lt;&gt;"",OR(PESQUISA!$B$4="TODAS",B5029=PESQUISA!$B$4),ISNUMBER(SEARCH(PESQUISA!$B$3,D5029))),ROW()-1,"")</f>
        <v/>
      </c>
    </row>
    <row r="5030" spans="1:14" x14ac:dyDescent="0.3">
      <c r="A5030" t="s">
        <v>15207</v>
      </c>
      <c r="B5030" t="s">
        <v>29</v>
      </c>
      <c r="C5030" t="s">
        <v>15208</v>
      </c>
      <c r="D5030" t="s">
        <v>15209</v>
      </c>
      <c r="E5030" t="s">
        <v>40</v>
      </c>
      <c r="F5030" s="7">
        <v>14.83</v>
      </c>
      <c r="G5030" t="s">
        <v>33</v>
      </c>
      <c r="H5030" t="s">
        <v>34</v>
      </c>
      <c r="I5030" t="s">
        <v>15098</v>
      </c>
      <c r="L5030" s="8">
        <v>0</v>
      </c>
      <c r="M5030" t="s">
        <v>36</v>
      </c>
      <c r="N5030" t="str">
        <f>IF(AND(PESQUISA!$B$3&lt;&gt;"",OR(PESQUISA!$B$4="TODAS",B5030=PESQUISA!$B$4),ISNUMBER(SEARCH(PESQUISA!$B$3,D5030))),ROW()-1,"")</f>
        <v/>
      </c>
    </row>
    <row r="5031" spans="1:14" x14ac:dyDescent="0.3">
      <c r="A5031" t="s">
        <v>15210</v>
      </c>
      <c r="B5031" t="s">
        <v>29</v>
      </c>
      <c r="C5031" t="s">
        <v>15211</v>
      </c>
      <c r="D5031" t="s">
        <v>15212</v>
      </c>
      <c r="E5031" t="s">
        <v>40</v>
      </c>
      <c r="F5031" s="7">
        <v>27.14</v>
      </c>
      <c r="G5031" t="s">
        <v>33</v>
      </c>
      <c r="H5031" t="s">
        <v>34</v>
      </c>
      <c r="I5031" t="s">
        <v>15098</v>
      </c>
      <c r="L5031" s="8">
        <v>0</v>
      </c>
      <c r="M5031" t="s">
        <v>36</v>
      </c>
      <c r="N5031" t="str">
        <f>IF(AND(PESQUISA!$B$3&lt;&gt;"",OR(PESQUISA!$B$4="TODAS",B5031=PESQUISA!$B$4),ISNUMBER(SEARCH(PESQUISA!$B$3,D5031))),ROW()-1,"")</f>
        <v/>
      </c>
    </row>
    <row r="5032" spans="1:14" x14ac:dyDescent="0.3">
      <c r="A5032" t="s">
        <v>15213</v>
      </c>
      <c r="B5032" t="s">
        <v>29</v>
      </c>
      <c r="C5032" t="s">
        <v>15214</v>
      </c>
      <c r="D5032" t="s">
        <v>15215</v>
      </c>
      <c r="E5032" t="s">
        <v>40</v>
      </c>
      <c r="F5032" s="7">
        <v>403.69</v>
      </c>
      <c r="G5032" t="s">
        <v>33</v>
      </c>
      <c r="H5032" t="s">
        <v>34</v>
      </c>
      <c r="I5032" t="s">
        <v>15098</v>
      </c>
      <c r="L5032" s="8">
        <v>0</v>
      </c>
      <c r="M5032" t="s">
        <v>36</v>
      </c>
      <c r="N5032" t="str">
        <f>IF(AND(PESQUISA!$B$3&lt;&gt;"",OR(PESQUISA!$B$4="TODAS",B5032=PESQUISA!$B$4),ISNUMBER(SEARCH(PESQUISA!$B$3,D5032))),ROW()-1,"")</f>
        <v/>
      </c>
    </row>
    <row r="5033" spans="1:14" x14ac:dyDescent="0.3">
      <c r="A5033" t="s">
        <v>15216</v>
      </c>
      <c r="B5033" t="s">
        <v>29</v>
      </c>
      <c r="C5033" t="s">
        <v>15217</v>
      </c>
      <c r="D5033" t="s">
        <v>15218</v>
      </c>
      <c r="E5033" t="s">
        <v>40</v>
      </c>
      <c r="F5033" s="7">
        <v>599.41</v>
      </c>
      <c r="G5033" t="s">
        <v>33</v>
      </c>
      <c r="H5033" t="s">
        <v>34</v>
      </c>
      <c r="I5033" t="s">
        <v>15098</v>
      </c>
      <c r="L5033" s="8">
        <v>0</v>
      </c>
      <c r="M5033" t="s">
        <v>36</v>
      </c>
      <c r="N5033" t="str">
        <f>IF(AND(PESQUISA!$B$3&lt;&gt;"",OR(PESQUISA!$B$4="TODAS",B5033=PESQUISA!$B$4),ISNUMBER(SEARCH(PESQUISA!$B$3,D5033))),ROW()-1,"")</f>
        <v/>
      </c>
    </row>
    <row r="5034" spans="1:14" x14ac:dyDescent="0.3">
      <c r="A5034" t="s">
        <v>15219</v>
      </c>
      <c r="B5034" t="s">
        <v>29</v>
      </c>
      <c r="C5034" t="s">
        <v>15220</v>
      </c>
      <c r="D5034" t="s">
        <v>15221</v>
      </c>
      <c r="E5034" t="s">
        <v>40</v>
      </c>
      <c r="F5034" s="7">
        <v>947.89</v>
      </c>
      <c r="G5034" t="s">
        <v>33</v>
      </c>
      <c r="H5034" t="s">
        <v>34</v>
      </c>
      <c r="I5034" t="s">
        <v>15098</v>
      </c>
      <c r="L5034" s="8">
        <v>0</v>
      </c>
      <c r="M5034" t="s">
        <v>36</v>
      </c>
      <c r="N5034" t="str">
        <f>IF(AND(PESQUISA!$B$3&lt;&gt;"",OR(PESQUISA!$B$4="TODAS",B5034=PESQUISA!$B$4),ISNUMBER(SEARCH(PESQUISA!$B$3,D5034))),ROW()-1,"")</f>
        <v/>
      </c>
    </row>
    <row r="5035" spans="1:14" x14ac:dyDescent="0.3">
      <c r="A5035" t="s">
        <v>15222</v>
      </c>
      <c r="B5035" t="s">
        <v>29</v>
      </c>
      <c r="C5035" t="s">
        <v>15223</v>
      </c>
      <c r="D5035" t="s">
        <v>15224</v>
      </c>
      <c r="E5035" t="s">
        <v>40</v>
      </c>
      <c r="F5035" s="7">
        <v>1260.22</v>
      </c>
      <c r="G5035" t="s">
        <v>33</v>
      </c>
      <c r="H5035" t="s">
        <v>34</v>
      </c>
      <c r="I5035" t="s">
        <v>15098</v>
      </c>
      <c r="L5035" s="8">
        <v>0</v>
      </c>
      <c r="M5035" t="s">
        <v>36</v>
      </c>
      <c r="N5035" t="str">
        <f>IF(AND(PESQUISA!$B$3&lt;&gt;"",OR(PESQUISA!$B$4="TODAS",B5035=PESQUISA!$B$4),ISNUMBER(SEARCH(PESQUISA!$B$3,D5035))),ROW()-1,"")</f>
        <v/>
      </c>
    </row>
    <row r="5036" spans="1:14" x14ac:dyDescent="0.3">
      <c r="A5036" t="s">
        <v>15225</v>
      </c>
      <c r="B5036" t="s">
        <v>29</v>
      </c>
      <c r="C5036" t="s">
        <v>15226</v>
      </c>
      <c r="D5036" t="s">
        <v>15227</v>
      </c>
      <c r="E5036" t="s">
        <v>40</v>
      </c>
      <c r="F5036" s="7">
        <v>2003.12</v>
      </c>
      <c r="G5036" t="s">
        <v>33</v>
      </c>
      <c r="H5036" t="s">
        <v>34</v>
      </c>
      <c r="I5036" t="s">
        <v>15098</v>
      </c>
      <c r="L5036" s="8">
        <v>0</v>
      </c>
      <c r="M5036" t="s">
        <v>36</v>
      </c>
      <c r="N5036" t="str">
        <f>IF(AND(PESQUISA!$B$3&lt;&gt;"",OR(PESQUISA!$B$4="TODAS",B5036=PESQUISA!$B$4),ISNUMBER(SEARCH(PESQUISA!$B$3,D5036))),ROW()-1,"")</f>
        <v/>
      </c>
    </row>
    <row r="5037" spans="1:14" x14ac:dyDescent="0.3">
      <c r="A5037" t="s">
        <v>15228</v>
      </c>
      <c r="B5037" t="s">
        <v>29</v>
      </c>
      <c r="C5037" t="s">
        <v>15229</v>
      </c>
      <c r="D5037" t="s">
        <v>15230</v>
      </c>
      <c r="E5037" t="s">
        <v>40</v>
      </c>
      <c r="F5037" s="7">
        <v>164.54</v>
      </c>
      <c r="G5037" t="s">
        <v>33</v>
      </c>
      <c r="H5037" t="s">
        <v>34</v>
      </c>
      <c r="I5037" t="s">
        <v>15098</v>
      </c>
      <c r="L5037" s="8">
        <v>0</v>
      </c>
      <c r="M5037" t="s">
        <v>36</v>
      </c>
      <c r="N5037" t="str">
        <f>IF(AND(PESQUISA!$B$3&lt;&gt;"",OR(PESQUISA!$B$4="TODAS",B5037=PESQUISA!$B$4),ISNUMBER(SEARCH(PESQUISA!$B$3,D5037))),ROW()-1,"")</f>
        <v/>
      </c>
    </row>
    <row r="5038" spans="1:14" x14ac:dyDescent="0.3">
      <c r="A5038" t="s">
        <v>15231</v>
      </c>
      <c r="B5038" t="s">
        <v>29</v>
      </c>
      <c r="C5038" t="s">
        <v>15232</v>
      </c>
      <c r="D5038" t="s">
        <v>15233</v>
      </c>
      <c r="E5038" t="s">
        <v>40</v>
      </c>
      <c r="F5038" s="7">
        <v>181.17</v>
      </c>
      <c r="G5038" t="s">
        <v>33</v>
      </c>
      <c r="H5038" t="s">
        <v>34</v>
      </c>
      <c r="I5038" t="s">
        <v>15098</v>
      </c>
      <c r="L5038" s="8">
        <v>0</v>
      </c>
      <c r="M5038" t="s">
        <v>36</v>
      </c>
      <c r="N5038" t="str">
        <f>IF(AND(PESQUISA!$B$3&lt;&gt;"",OR(PESQUISA!$B$4="TODAS",B5038=PESQUISA!$B$4),ISNUMBER(SEARCH(PESQUISA!$B$3,D5038))),ROW()-1,"")</f>
        <v/>
      </c>
    </row>
    <row r="5039" spans="1:14" x14ac:dyDescent="0.3">
      <c r="A5039" t="s">
        <v>15234</v>
      </c>
      <c r="B5039" t="s">
        <v>29</v>
      </c>
      <c r="C5039" t="s">
        <v>15235</v>
      </c>
      <c r="D5039" t="s">
        <v>15236</v>
      </c>
      <c r="E5039" t="s">
        <v>40</v>
      </c>
      <c r="F5039" s="7">
        <v>106.53</v>
      </c>
      <c r="G5039" t="s">
        <v>33</v>
      </c>
      <c r="H5039" t="s">
        <v>34</v>
      </c>
      <c r="I5039" t="s">
        <v>15098</v>
      </c>
      <c r="L5039" s="8">
        <v>0</v>
      </c>
      <c r="M5039" t="s">
        <v>36</v>
      </c>
      <c r="N5039" t="str">
        <f>IF(AND(PESQUISA!$B$3&lt;&gt;"",OR(PESQUISA!$B$4="TODAS",B5039=PESQUISA!$B$4),ISNUMBER(SEARCH(PESQUISA!$B$3,D5039))),ROW()-1,"")</f>
        <v/>
      </c>
    </row>
    <row r="5040" spans="1:14" x14ac:dyDescent="0.3">
      <c r="A5040" t="s">
        <v>15237</v>
      </c>
      <c r="B5040" t="s">
        <v>29</v>
      </c>
      <c r="C5040" t="s">
        <v>15238</v>
      </c>
      <c r="D5040" t="s">
        <v>15239</v>
      </c>
      <c r="E5040" t="s">
        <v>40</v>
      </c>
      <c r="G5040" t="s">
        <v>33</v>
      </c>
      <c r="H5040" t="s">
        <v>34</v>
      </c>
      <c r="I5040" t="s">
        <v>15098</v>
      </c>
      <c r="M5040" t="s">
        <v>53</v>
      </c>
      <c r="N5040" t="str">
        <f>IF(AND(PESQUISA!$B$3&lt;&gt;"",OR(PESQUISA!$B$4="TODAS",B5040=PESQUISA!$B$4),ISNUMBER(SEARCH(PESQUISA!$B$3,D5040))),ROW()-1,"")</f>
        <v/>
      </c>
    </row>
    <row r="5041" spans="1:14" x14ac:dyDescent="0.3">
      <c r="A5041" t="s">
        <v>15240</v>
      </c>
      <c r="B5041" t="s">
        <v>29</v>
      </c>
      <c r="C5041" t="s">
        <v>15241</v>
      </c>
      <c r="D5041" t="s">
        <v>15242</v>
      </c>
      <c r="E5041" t="s">
        <v>40</v>
      </c>
      <c r="F5041" s="7">
        <v>67.150000000000006</v>
      </c>
      <c r="G5041" t="s">
        <v>33</v>
      </c>
      <c r="H5041" t="s">
        <v>34</v>
      </c>
      <c r="I5041" t="s">
        <v>15098</v>
      </c>
      <c r="L5041" s="8">
        <v>0</v>
      </c>
      <c r="M5041" t="s">
        <v>36</v>
      </c>
      <c r="N5041" t="str">
        <f>IF(AND(PESQUISA!$B$3&lt;&gt;"",OR(PESQUISA!$B$4="TODAS",B5041=PESQUISA!$B$4),ISNUMBER(SEARCH(PESQUISA!$B$3,D5041))),ROW()-1,"")</f>
        <v/>
      </c>
    </row>
    <row r="5042" spans="1:14" x14ac:dyDescent="0.3">
      <c r="A5042" t="s">
        <v>15243</v>
      </c>
      <c r="B5042" t="s">
        <v>29</v>
      </c>
      <c r="C5042" t="s">
        <v>15244</v>
      </c>
      <c r="D5042" t="s">
        <v>15245</v>
      </c>
      <c r="E5042" t="s">
        <v>40</v>
      </c>
      <c r="F5042" s="7">
        <v>67.150000000000006</v>
      </c>
      <c r="G5042" t="s">
        <v>33</v>
      </c>
      <c r="H5042" t="s">
        <v>34</v>
      </c>
      <c r="I5042" t="s">
        <v>15098</v>
      </c>
      <c r="L5042" s="8">
        <v>0</v>
      </c>
      <c r="M5042" t="s">
        <v>36</v>
      </c>
      <c r="N5042" t="str">
        <f>IF(AND(PESQUISA!$B$3&lt;&gt;"",OR(PESQUISA!$B$4="TODAS",B5042=PESQUISA!$B$4),ISNUMBER(SEARCH(PESQUISA!$B$3,D5042))),ROW()-1,"")</f>
        <v/>
      </c>
    </row>
    <row r="5043" spans="1:14" x14ac:dyDescent="0.3">
      <c r="A5043" t="s">
        <v>15246</v>
      </c>
      <c r="B5043" t="s">
        <v>29</v>
      </c>
      <c r="C5043" t="s">
        <v>15247</v>
      </c>
      <c r="D5043" t="s">
        <v>15248</v>
      </c>
      <c r="E5043" t="s">
        <v>40</v>
      </c>
      <c r="F5043" s="7">
        <v>70.209999999999994</v>
      </c>
      <c r="G5043" t="s">
        <v>33</v>
      </c>
      <c r="H5043" t="s">
        <v>34</v>
      </c>
      <c r="I5043" t="s">
        <v>15098</v>
      </c>
      <c r="L5043" s="8">
        <v>0</v>
      </c>
      <c r="M5043" t="s">
        <v>36</v>
      </c>
      <c r="N5043" t="str">
        <f>IF(AND(PESQUISA!$B$3&lt;&gt;"",OR(PESQUISA!$B$4="TODAS",B5043=PESQUISA!$B$4),ISNUMBER(SEARCH(PESQUISA!$B$3,D5043))),ROW()-1,"")</f>
        <v/>
      </c>
    </row>
    <row r="5044" spans="1:14" x14ac:dyDescent="0.3">
      <c r="A5044" t="s">
        <v>15249</v>
      </c>
      <c r="B5044" t="s">
        <v>29</v>
      </c>
      <c r="C5044" t="s">
        <v>15250</v>
      </c>
      <c r="D5044" t="s">
        <v>15251</v>
      </c>
      <c r="E5044" t="s">
        <v>40</v>
      </c>
      <c r="F5044" s="7">
        <v>73.2</v>
      </c>
      <c r="G5044" t="s">
        <v>33</v>
      </c>
      <c r="H5044" t="s">
        <v>34</v>
      </c>
      <c r="I5044" t="s">
        <v>15098</v>
      </c>
      <c r="L5044" s="8">
        <v>0</v>
      </c>
      <c r="M5044" t="s">
        <v>36</v>
      </c>
      <c r="N5044" t="str">
        <f>IF(AND(PESQUISA!$B$3&lt;&gt;"",OR(PESQUISA!$B$4="TODAS",B5044=PESQUISA!$B$4),ISNUMBER(SEARCH(PESQUISA!$B$3,D5044))),ROW()-1,"")</f>
        <v/>
      </c>
    </row>
    <row r="5045" spans="1:14" x14ac:dyDescent="0.3">
      <c r="A5045" t="s">
        <v>15252</v>
      </c>
      <c r="B5045" t="s">
        <v>29</v>
      </c>
      <c r="C5045" t="s">
        <v>15253</v>
      </c>
      <c r="D5045" t="s">
        <v>15254</v>
      </c>
      <c r="E5045" t="s">
        <v>40</v>
      </c>
      <c r="F5045" s="7">
        <v>78.099999999999994</v>
      </c>
      <c r="G5045" t="s">
        <v>33</v>
      </c>
      <c r="H5045" t="s">
        <v>34</v>
      </c>
      <c r="I5045" t="s">
        <v>15098</v>
      </c>
      <c r="L5045" s="8">
        <v>0</v>
      </c>
      <c r="M5045" t="s">
        <v>36</v>
      </c>
      <c r="N5045" t="str">
        <f>IF(AND(PESQUISA!$B$3&lt;&gt;"",OR(PESQUISA!$B$4="TODAS",B5045=PESQUISA!$B$4),ISNUMBER(SEARCH(PESQUISA!$B$3,D5045))),ROW()-1,"")</f>
        <v/>
      </c>
    </row>
    <row r="5046" spans="1:14" x14ac:dyDescent="0.3">
      <c r="A5046" t="s">
        <v>15255</v>
      </c>
      <c r="B5046" t="s">
        <v>29</v>
      </c>
      <c r="C5046" t="s">
        <v>15256</v>
      </c>
      <c r="D5046" t="s">
        <v>15257</v>
      </c>
      <c r="E5046" t="s">
        <v>40</v>
      </c>
      <c r="F5046" s="7">
        <v>85.59</v>
      </c>
      <c r="G5046" t="s">
        <v>33</v>
      </c>
      <c r="H5046" t="s">
        <v>34</v>
      </c>
      <c r="I5046" t="s">
        <v>15098</v>
      </c>
      <c r="L5046" s="8">
        <v>0</v>
      </c>
      <c r="M5046" t="s">
        <v>36</v>
      </c>
      <c r="N5046" t="str">
        <f>IF(AND(PESQUISA!$B$3&lt;&gt;"",OR(PESQUISA!$B$4="TODAS",B5046=PESQUISA!$B$4),ISNUMBER(SEARCH(PESQUISA!$B$3,D5046))),ROW()-1,"")</f>
        <v/>
      </c>
    </row>
    <row r="5047" spans="1:14" x14ac:dyDescent="0.3">
      <c r="A5047" t="s">
        <v>15258</v>
      </c>
      <c r="B5047" t="s">
        <v>29</v>
      </c>
      <c r="C5047" t="s">
        <v>15259</v>
      </c>
      <c r="D5047" t="s">
        <v>15260</v>
      </c>
      <c r="E5047" t="s">
        <v>40</v>
      </c>
      <c r="F5047" s="7">
        <v>95.36</v>
      </c>
      <c r="G5047" t="s">
        <v>33</v>
      </c>
      <c r="H5047" t="s">
        <v>34</v>
      </c>
      <c r="I5047" t="s">
        <v>15098</v>
      </c>
      <c r="L5047" s="8">
        <v>0</v>
      </c>
      <c r="M5047" t="s">
        <v>36</v>
      </c>
      <c r="N5047" t="str">
        <f>IF(AND(PESQUISA!$B$3&lt;&gt;"",OR(PESQUISA!$B$4="TODAS",B5047=PESQUISA!$B$4),ISNUMBER(SEARCH(PESQUISA!$B$3,D5047))),ROW()-1,"")</f>
        <v/>
      </c>
    </row>
    <row r="5048" spans="1:14" x14ac:dyDescent="0.3">
      <c r="A5048" t="s">
        <v>15261</v>
      </c>
      <c r="B5048" t="s">
        <v>29</v>
      </c>
      <c r="C5048" t="s">
        <v>15262</v>
      </c>
      <c r="D5048" t="s">
        <v>15263</v>
      </c>
      <c r="E5048" t="s">
        <v>40</v>
      </c>
      <c r="F5048" s="7">
        <v>86.87</v>
      </c>
      <c r="G5048" t="s">
        <v>33</v>
      </c>
      <c r="H5048" t="s">
        <v>34</v>
      </c>
      <c r="I5048" t="s">
        <v>15098</v>
      </c>
      <c r="L5048" s="8">
        <v>0</v>
      </c>
      <c r="M5048" t="s">
        <v>36</v>
      </c>
      <c r="N5048" t="str">
        <f>IF(AND(PESQUISA!$B$3&lt;&gt;"",OR(PESQUISA!$B$4="TODAS",B5048=PESQUISA!$B$4),ISNUMBER(SEARCH(PESQUISA!$B$3,D5048))),ROW()-1,"")</f>
        <v/>
      </c>
    </row>
    <row r="5049" spans="1:14" x14ac:dyDescent="0.3">
      <c r="A5049" t="s">
        <v>15264</v>
      </c>
      <c r="B5049" t="s">
        <v>29</v>
      </c>
      <c r="C5049" t="s">
        <v>15265</v>
      </c>
      <c r="D5049" t="s">
        <v>15266</v>
      </c>
      <c r="E5049" t="s">
        <v>40</v>
      </c>
      <c r="F5049" s="7">
        <v>152.32</v>
      </c>
      <c r="G5049" t="s">
        <v>33</v>
      </c>
      <c r="H5049" t="s">
        <v>34</v>
      </c>
      <c r="I5049" t="s">
        <v>15098</v>
      </c>
      <c r="L5049" s="8">
        <v>0</v>
      </c>
      <c r="M5049" t="s">
        <v>36</v>
      </c>
      <c r="N5049" t="str">
        <f>IF(AND(PESQUISA!$B$3&lt;&gt;"",OR(PESQUISA!$B$4="TODAS",B5049=PESQUISA!$B$4),ISNUMBER(SEARCH(PESQUISA!$B$3,D5049))),ROW()-1,"")</f>
        <v/>
      </c>
    </row>
    <row r="5050" spans="1:14" x14ac:dyDescent="0.3">
      <c r="A5050" t="s">
        <v>15267</v>
      </c>
      <c r="B5050" t="s">
        <v>29</v>
      </c>
      <c r="C5050" t="s">
        <v>15268</v>
      </c>
      <c r="D5050" t="s">
        <v>15269</v>
      </c>
      <c r="E5050" t="s">
        <v>40</v>
      </c>
      <c r="F5050" s="7">
        <v>70.77</v>
      </c>
      <c r="G5050" t="s">
        <v>33</v>
      </c>
      <c r="H5050" t="s">
        <v>34</v>
      </c>
      <c r="I5050" t="s">
        <v>15098</v>
      </c>
      <c r="L5050" s="8">
        <v>0</v>
      </c>
      <c r="M5050" t="s">
        <v>36</v>
      </c>
      <c r="N5050" t="str">
        <f>IF(AND(PESQUISA!$B$3&lt;&gt;"",OR(PESQUISA!$B$4="TODAS",B5050=PESQUISA!$B$4),ISNUMBER(SEARCH(PESQUISA!$B$3,D5050))),ROW()-1,"")</f>
        <v/>
      </c>
    </row>
    <row r="5051" spans="1:14" x14ac:dyDescent="0.3">
      <c r="A5051" t="s">
        <v>15270</v>
      </c>
      <c r="B5051" t="s">
        <v>29</v>
      </c>
      <c r="C5051" t="s">
        <v>15271</v>
      </c>
      <c r="D5051" t="s">
        <v>15272</v>
      </c>
      <c r="E5051" t="s">
        <v>40</v>
      </c>
      <c r="G5051" t="s">
        <v>33</v>
      </c>
      <c r="H5051" t="s">
        <v>34</v>
      </c>
      <c r="I5051" t="s">
        <v>15098</v>
      </c>
      <c r="M5051" t="s">
        <v>53</v>
      </c>
      <c r="N5051" t="str">
        <f>IF(AND(PESQUISA!$B$3&lt;&gt;"",OR(PESQUISA!$B$4="TODAS",B5051=PESQUISA!$B$4),ISNUMBER(SEARCH(PESQUISA!$B$3,D5051))),ROW()-1,"")</f>
        <v/>
      </c>
    </row>
    <row r="5052" spans="1:14" x14ac:dyDescent="0.3">
      <c r="A5052" t="s">
        <v>15273</v>
      </c>
      <c r="B5052" t="s">
        <v>29</v>
      </c>
      <c r="C5052" t="s">
        <v>15274</v>
      </c>
      <c r="D5052" t="s">
        <v>15275</v>
      </c>
      <c r="E5052" t="s">
        <v>40</v>
      </c>
      <c r="G5052" t="s">
        <v>33</v>
      </c>
      <c r="H5052" t="s">
        <v>34</v>
      </c>
      <c r="I5052" t="s">
        <v>15098</v>
      </c>
      <c r="M5052" t="s">
        <v>53</v>
      </c>
      <c r="N5052" t="str">
        <f>IF(AND(PESQUISA!$B$3&lt;&gt;"",OR(PESQUISA!$B$4="TODAS",B5052=PESQUISA!$B$4),ISNUMBER(SEARCH(PESQUISA!$B$3,D5052))),ROW()-1,"")</f>
        <v/>
      </c>
    </row>
    <row r="5053" spans="1:14" x14ac:dyDescent="0.3">
      <c r="A5053" t="s">
        <v>15276</v>
      </c>
      <c r="B5053" t="s">
        <v>29</v>
      </c>
      <c r="C5053" t="s">
        <v>15277</v>
      </c>
      <c r="D5053" t="s">
        <v>15278</v>
      </c>
      <c r="E5053" t="s">
        <v>40</v>
      </c>
      <c r="G5053" t="s">
        <v>33</v>
      </c>
      <c r="H5053" t="s">
        <v>34</v>
      </c>
      <c r="I5053" t="s">
        <v>15098</v>
      </c>
      <c r="M5053" t="s">
        <v>53</v>
      </c>
      <c r="N5053" t="str">
        <f>IF(AND(PESQUISA!$B$3&lt;&gt;"",OR(PESQUISA!$B$4="TODAS",B5053=PESQUISA!$B$4),ISNUMBER(SEARCH(PESQUISA!$B$3,D5053))),ROW()-1,"")</f>
        <v/>
      </c>
    </row>
    <row r="5054" spans="1:14" x14ac:dyDescent="0.3">
      <c r="A5054" t="s">
        <v>15279</v>
      </c>
      <c r="B5054" t="s">
        <v>29</v>
      </c>
      <c r="C5054" t="s">
        <v>15280</v>
      </c>
      <c r="D5054" t="s">
        <v>15281</v>
      </c>
      <c r="E5054" t="s">
        <v>60</v>
      </c>
      <c r="G5054" t="s">
        <v>33</v>
      </c>
      <c r="H5054" t="s">
        <v>34</v>
      </c>
      <c r="I5054" t="s">
        <v>15098</v>
      </c>
      <c r="M5054" t="s">
        <v>53</v>
      </c>
      <c r="N5054" t="str">
        <f>IF(AND(PESQUISA!$B$3&lt;&gt;"",OR(PESQUISA!$B$4="TODAS",B5054=PESQUISA!$B$4),ISNUMBER(SEARCH(PESQUISA!$B$3,D5054))),ROW()-1,"")</f>
        <v/>
      </c>
    </row>
    <row r="5055" spans="1:14" x14ac:dyDescent="0.3">
      <c r="A5055" t="s">
        <v>15282</v>
      </c>
      <c r="B5055" t="s">
        <v>29</v>
      </c>
      <c r="C5055" t="s">
        <v>15283</v>
      </c>
      <c r="D5055" t="s">
        <v>15284</v>
      </c>
      <c r="E5055" t="s">
        <v>60</v>
      </c>
      <c r="G5055" t="s">
        <v>33</v>
      </c>
      <c r="H5055" t="s">
        <v>34</v>
      </c>
      <c r="I5055" t="s">
        <v>15098</v>
      </c>
      <c r="M5055" t="s">
        <v>53</v>
      </c>
      <c r="N5055" t="str">
        <f>IF(AND(PESQUISA!$B$3&lt;&gt;"",OR(PESQUISA!$B$4="TODAS",B5055=PESQUISA!$B$4),ISNUMBER(SEARCH(PESQUISA!$B$3,D5055))),ROW()-1,"")</f>
        <v/>
      </c>
    </row>
    <row r="5056" spans="1:14" x14ac:dyDescent="0.3">
      <c r="A5056" t="s">
        <v>15285</v>
      </c>
      <c r="B5056" t="s">
        <v>29</v>
      </c>
      <c r="C5056" t="s">
        <v>15286</v>
      </c>
      <c r="D5056" t="s">
        <v>15287</v>
      </c>
      <c r="E5056" t="s">
        <v>60</v>
      </c>
      <c r="G5056" t="s">
        <v>33</v>
      </c>
      <c r="H5056" t="s">
        <v>34</v>
      </c>
      <c r="I5056" t="s">
        <v>15098</v>
      </c>
      <c r="M5056" t="s">
        <v>53</v>
      </c>
      <c r="N5056" t="str">
        <f>IF(AND(PESQUISA!$B$3&lt;&gt;"",OR(PESQUISA!$B$4="TODAS",B5056=PESQUISA!$B$4),ISNUMBER(SEARCH(PESQUISA!$B$3,D5056))),ROW()-1,"")</f>
        <v/>
      </c>
    </row>
    <row r="5057" spans="1:14" x14ac:dyDescent="0.3">
      <c r="A5057" t="s">
        <v>15288</v>
      </c>
      <c r="B5057" t="s">
        <v>29</v>
      </c>
      <c r="C5057" t="s">
        <v>15289</v>
      </c>
      <c r="D5057" t="s">
        <v>15290</v>
      </c>
      <c r="E5057" t="s">
        <v>60</v>
      </c>
      <c r="G5057" t="s">
        <v>33</v>
      </c>
      <c r="H5057" t="s">
        <v>34</v>
      </c>
      <c r="I5057" t="s">
        <v>15098</v>
      </c>
      <c r="M5057" t="s">
        <v>53</v>
      </c>
      <c r="N5057" t="str">
        <f>IF(AND(PESQUISA!$B$3&lt;&gt;"",OR(PESQUISA!$B$4="TODAS",B5057=PESQUISA!$B$4),ISNUMBER(SEARCH(PESQUISA!$B$3,D5057))),ROW()-1,"")</f>
        <v/>
      </c>
    </row>
    <row r="5058" spans="1:14" x14ac:dyDescent="0.3">
      <c r="A5058" t="s">
        <v>15291</v>
      </c>
      <c r="B5058" t="s">
        <v>29</v>
      </c>
      <c r="C5058" t="s">
        <v>15292</v>
      </c>
      <c r="D5058" t="s">
        <v>15293</v>
      </c>
      <c r="E5058" t="s">
        <v>60</v>
      </c>
      <c r="G5058" t="s">
        <v>33</v>
      </c>
      <c r="H5058" t="s">
        <v>34</v>
      </c>
      <c r="I5058" t="s">
        <v>15098</v>
      </c>
      <c r="M5058" t="s">
        <v>53</v>
      </c>
      <c r="N5058" t="str">
        <f>IF(AND(PESQUISA!$B$3&lt;&gt;"",OR(PESQUISA!$B$4="TODAS",B5058=PESQUISA!$B$4),ISNUMBER(SEARCH(PESQUISA!$B$3,D5058))),ROW()-1,"")</f>
        <v/>
      </c>
    </row>
    <row r="5059" spans="1:14" x14ac:dyDescent="0.3">
      <c r="A5059" t="s">
        <v>15294</v>
      </c>
      <c r="B5059" t="s">
        <v>29</v>
      </c>
      <c r="C5059" t="s">
        <v>15295</v>
      </c>
      <c r="D5059" t="s">
        <v>15296</v>
      </c>
      <c r="E5059" t="s">
        <v>60</v>
      </c>
      <c r="G5059" t="s">
        <v>33</v>
      </c>
      <c r="H5059" t="s">
        <v>34</v>
      </c>
      <c r="I5059" t="s">
        <v>15098</v>
      </c>
      <c r="M5059" t="s">
        <v>53</v>
      </c>
      <c r="N5059" t="str">
        <f>IF(AND(PESQUISA!$B$3&lt;&gt;"",OR(PESQUISA!$B$4="TODAS",B5059=PESQUISA!$B$4),ISNUMBER(SEARCH(PESQUISA!$B$3,D5059))),ROW()-1,"")</f>
        <v/>
      </c>
    </row>
    <row r="5060" spans="1:14" x14ac:dyDescent="0.3">
      <c r="A5060" t="s">
        <v>15297</v>
      </c>
      <c r="B5060" t="s">
        <v>29</v>
      </c>
      <c r="C5060" t="s">
        <v>15298</v>
      </c>
      <c r="D5060" t="s">
        <v>15299</v>
      </c>
      <c r="E5060" t="s">
        <v>60</v>
      </c>
      <c r="G5060" t="s">
        <v>33</v>
      </c>
      <c r="H5060" t="s">
        <v>34</v>
      </c>
      <c r="I5060" t="s">
        <v>15098</v>
      </c>
      <c r="M5060" t="s">
        <v>53</v>
      </c>
      <c r="N5060" t="str">
        <f>IF(AND(PESQUISA!$B$3&lt;&gt;"",OR(PESQUISA!$B$4="TODAS",B5060=PESQUISA!$B$4),ISNUMBER(SEARCH(PESQUISA!$B$3,D5060))),ROW()-1,"")</f>
        <v/>
      </c>
    </row>
    <row r="5061" spans="1:14" x14ac:dyDescent="0.3">
      <c r="A5061" t="s">
        <v>15300</v>
      </c>
      <c r="B5061" t="s">
        <v>29</v>
      </c>
      <c r="C5061" t="s">
        <v>15301</v>
      </c>
      <c r="D5061" t="s">
        <v>15302</v>
      </c>
      <c r="E5061" t="s">
        <v>60</v>
      </c>
      <c r="G5061" t="s">
        <v>33</v>
      </c>
      <c r="H5061" t="s">
        <v>34</v>
      </c>
      <c r="I5061" t="s">
        <v>15098</v>
      </c>
      <c r="M5061" t="s">
        <v>53</v>
      </c>
      <c r="N5061" t="str">
        <f>IF(AND(PESQUISA!$B$3&lt;&gt;"",OR(PESQUISA!$B$4="TODAS",B5061=PESQUISA!$B$4),ISNUMBER(SEARCH(PESQUISA!$B$3,D5061))),ROW()-1,"")</f>
        <v/>
      </c>
    </row>
    <row r="5062" spans="1:14" x14ac:dyDescent="0.3">
      <c r="A5062" t="s">
        <v>15303</v>
      </c>
      <c r="B5062" t="s">
        <v>29</v>
      </c>
      <c r="C5062" t="s">
        <v>15304</v>
      </c>
      <c r="D5062" t="s">
        <v>15305</v>
      </c>
      <c r="E5062" t="s">
        <v>60</v>
      </c>
      <c r="G5062" t="s">
        <v>33</v>
      </c>
      <c r="H5062" t="s">
        <v>34</v>
      </c>
      <c r="I5062" t="s">
        <v>15098</v>
      </c>
      <c r="M5062" t="s">
        <v>53</v>
      </c>
      <c r="N5062" t="str">
        <f>IF(AND(PESQUISA!$B$3&lt;&gt;"",OR(PESQUISA!$B$4="TODAS",B5062=PESQUISA!$B$4),ISNUMBER(SEARCH(PESQUISA!$B$3,D5062))),ROW()-1,"")</f>
        <v/>
      </c>
    </row>
    <row r="5063" spans="1:14" x14ac:dyDescent="0.3">
      <c r="A5063" t="s">
        <v>15306</v>
      </c>
      <c r="B5063" t="s">
        <v>29</v>
      </c>
      <c r="C5063" t="s">
        <v>15307</v>
      </c>
      <c r="D5063" t="s">
        <v>15308</v>
      </c>
      <c r="E5063" t="s">
        <v>60</v>
      </c>
      <c r="G5063" t="s">
        <v>33</v>
      </c>
      <c r="H5063" t="s">
        <v>34</v>
      </c>
      <c r="I5063" t="s">
        <v>15098</v>
      </c>
      <c r="M5063" t="s">
        <v>53</v>
      </c>
      <c r="N5063" t="str">
        <f>IF(AND(PESQUISA!$B$3&lt;&gt;"",OR(PESQUISA!$B$4="TODAS",B5063=PESQUISA!$B$4),ISNUMBER(SEARCH(PESQUISA!$B$3,D5063))),ROW()-1,"")</f>
        <v/>
      </c>
    </row>
    <row r="5064" spans="1:14" x14ac:dyDescent="0.3">
      <c r="A5064" t="s">
        <v>15309</v>
      </c>
      <c r="B5064" t="s">
        <v>29</v>
      </c>
      <c r="C5064" t="s">
        <v>15310</v>
      </c>
      <c r="D5064" t="s">
        <v>15311</v>
      </c>
      <c r="E5064" t="s">
        <v>40</v>
      </c>
      <c r="F5064" s="7">
        <v>428.33</v>
      </c>
      <c r="G5064" t="s">
        <v>33</v>
      </c>
      <c r="H5064" t="s">
        <v>34</v>
      </c>
      <c r="I5064" t="s">
        <v>15098</v>
      </c>
      <c r="L5064" s="8">
        <v>0.77729999999999999</v>
      </c>
      <c r="M5064" t="s">
        <v>36</v>
      </c>
      <c r="N5064" t="str">
        <f>IF(AND(PESQUISA!$B$3&lt;&gt;"",OR(PESQUISA!$B$4="TODAS",B5064=PESQUISA!$B$4),ISNUMBER(SEARCH(PESQUISA!$B$3,D5064))),ROW()-1,"")</f>
        <v/>
      </c>
    </row>
    <row r="5065" spans="1:14" x14ac:dyDescent="0.3">
      <c r="A5065" t="s">
        <v>15312</v>
      </c>
      <c r="B5065" t="s">
        <v>29</v>
      </c>
      <c r="C5065" t="s">
        <v>15313</v>
      </c>
      <c r="D5065" t="s">
        <v>15314</v>
      </c>
      <c r="E5065" t="s">
        <v>40</v>
      </c>
      <c r="F5065" s="7">
        <v>575.29</v>
      </c>
      <c r="G5065" t="s">
        <v>33</v>
      </c>
      <c r="H5065" t="s">
        <v>34</v>
      </c>
      <c r="I5065" t="s">
        <v>15098</v>
      </c>
      <c r="L5065" s="8">
        <v>0.81100000000000005</v>
      </c>
      <c r="M5065" t="s">
        <v>36</v>
      </c>
      <c r="N5065" t="str">
        <f>IF(AND(PESQUISA!$B$3&lt;&gt;"",OR(PESQUISA!$B$4="TODAS",B5065=PESQUISA!$B$4),ISNUMBER(SEARCH(PESQUISA!$B$3,D5065))),ROW()-1,"")</f>
        <v/>
      </c>
    </row>
    <row r="5066" spans="1:14" x14ac:dyDescent="0.3">
      <c r="A5066" t="s">
        <v>15315</v>
      </c>
      <c r="B5066" t="s">
        <v>29</v>
      </c>
      <c r="C5066" t="s">
        <v>15316</v>
      </c>
      <c r="D5066" t="s">
        <v>15317</v>
      </c>
      <c r="E5066" t="s">
        <v>40</v>
      </c>
      <c r="F5066" s="7">
        <v>600.17999999999995</v>
      </c>
      <c r="G5066" t="s">
        <v>33</v>
      </c>
      <c r="H5066" t="s">
        <v>34</v>
      </c>
      <c r="I5066" t="s">
        <v>15098</v>
      </c>
      <c r="L5066" s="8">
        <v>0.81699999999999995</v>
      </c>
      <c r="M5066" t="s">
        <v>36</v>
      </c>
      <c r="N5066" t="str">
        <f>IF(AND(PESQUISA!$B$3&lt;&gt;"",OR(PESQUISA!$B$4="TODAS",B5066=PESQUISA!$B$4),ISNUMBER(SEARCH(PESQUISA!$B$3,D5066))),ROW()-1,"")</f>
        <v/>
      </c>
    </row>
    <row r="5067" spans="1:14" x14ac:dyDescent="0.3">
      <c r="A5067" t="s">
        <v>15318</v>
      </c>
      <c r="B5067" t="s">
        <v>29</v>
      </c>
      <c r="C5067" t="s">
        <v>15319</v>
      </c>
      <c r="D5067" t="s">
        <v>15320</v>
      </c>
      <c r="E5067" t="s">
        <v>40</v>
      </c>
      <c r="G5067" t="s">
        <v>33</v>
      </c>
      <c r="H5067" t="s">
        <v>34</v>
      </c>
      <c r="I5067" t="s">
        <v>15098</v>
      </c>
      <c r="M5067" t="s">
        <v>53</v>
      </c>
      <c r="N5067" t="str">
        <f>IF(AND(PESQUISA!$B$3&lt;&gt;"",OR(PESQUISA!$B$4="TODAS",B5067=PESQUISA!$B$4),ISNUMBER(SEARCH(PESQUISA!$B$3,D5067))),ROW()-1,"")</f>
        <v/>
      </c>
    </row>
    <row r="5068" spans="1:14" x14ac:dyDescent="0.3">
      <c r="A5068" t="s">
        <v>15321</v>
      </c>
      <c r="B5068" t="s">
        <v>29</v>
      </c>
      <c r="C5068" t="s">
        <v>15322</v>
      </c>
      <c r="D5068" t="s">
        <v>15323</v>
      </c>
      <c r="E5068" t="s">
        <v>40</v>
      </c>
      <c r="F5068" s="7">
        <v>698.76</v>
      </c>
      <c r="G5068" t="s">
        <v>33</v>
      </c>
      <c r="H5068" t="s">
        <v>34</v>
      </c>
      <c r="I5068" t="s">
        <v>15098</v>
      </c>
      <c r="L5068" s="8">
        <v>0.80469999999999997</v>
      </c>
      <c r="M5068" t="s">
        <v>36</v>
      </c>
      <c r="N5068" t="str">
        <f>IF(AND(PESQUISA!$B$3&lt;&gt;"",OR(PESQUISA!$B$4="TODAS",B5068=PESQUISA!$B$4),ISNUMBER(SEARCH(PESQUISA!$B$3,D5068))),ROW()-1,"")</f>
        <v/>
      </c>
    </row>
    <row r="5069" spans="1:14" x14ac:dyDescent="0.3">
      <c r="A5069" t="s">
        <v>15324</v>
      </c>
      <c r="B5069" t="s">
        <v>29</v>
      </c>
      <c r="C5069" t="s">
        <v>15325</v>
      </c>
      <c r="D5069" t="s">
        <v>15326</v>
      </c>
      <c r="E5069" t="s">
        <v>40</v>
      </c>
      <c r="F5069" s="7">
        <v>1323.98</v>
      </c>
      <c r="G5069" t="s">
        <v>33</v>
      </c>
      <c r="H5069" t="s">
        <v>34</v>
      </c>
      <c r="I5069" t="s">
        <v>15098</v>
      </c>
      <c r="L5069" s="8">
        <v>0.89670000000000005</v>
      </c>
      <c r="M5069" t="s">
        <v>36</v>
      </c>
      <c r="N5069" t="str">
        <f>IF(AND(PESQUISA!$B$3&lt;&gt;"",OR(PESQUISA!$B$4="TODAS",B5069=PESQUISA!$B$4),ISNUMBER(SEARCH(PESQUISA!$B$3,D5069))),ROW()-1,"")</f>
        <v/>
      </c>
    </row>
    <row r="5070" spans="1:14" x14ac:dyDescent="0.3">
      <c r="A5070" t="s">
        <v>15327</v>
      </c>
      <c r="B5070" t="s">
        <v>29</v>
      </c>
      <c r="C5070" t="s">
        <v>15328</v>
      </c>
      <c r="D5070" t="s">
        <v>15329</v>
      </c>
      <c r="E5070" t="s">
        <v>40</v>
      </c>
      <c r="G5070" t="s">
        <v>33</v>
      </c>
      <c r="H5070" t="s">
        <v>34</v>
      </c>
      <c r="I5070" t="s">
        <v>15098</v>
      </c>
      <c r="M5070" t="s">
        <v>53</v>
      </c>
      <c r="N5070" t="str">
        <f>IF(AND(PESQUISA!$B$3&lt;&gt;"",OR(PESQUISA!$B$4="TODAS",B5070=PESQUISA!$B$4),ISNUMBER(SEARCH(PESQUISA!$B$3,D5070))),ROW()-1,"")</f>
        <v/>
      </c>
    </row>
    <row r="5071" spans="1:14" x14ac:dyDescent="0.3">
      <c r="A5071" t="s">
        <v>15330</v>
      </c>
      <c r="B5071" t="s">
        <v>29</v>
      </c>
      <c r="C5071" t="s">
        <v>15331</v>
      </c>
      <c r="D5071" t="s">
        <v>15332</v>
      </c>
      <c r="E5071" t="s">
        <v>40</v>
      </c>
      <c r="F5071" s="7">
        <v>962.35</v>
      </c>
      <c r="G5071" t="s">
        <v>33</v>
      </c>
      <c r="H5071" t="s">
        <v>34</v>
      </c>
      <c r="I5071" t="s">
        <v>15098</v>
      </c>
      <c r="L5071" s="8">
        <v>0.85740000000000005</v>
      </c>
      <c r="M5071" t="s">
        <v>36</v>
      </c>
      <c r="N5071" t="str">
        <f>IF(AND(PESQUISA!$B$3&lt;&gt;"",OR(PESQUISA!$B$4="TODAS",B5071=PESQUISA!$B$4),ISNUMBER(SEARCH(PESQUISA!$B$3,D5071))),ROW()-1,"")</f>
        <v/>
      </c>
    </row>
    <row r="5072" spans="1:14" x14ac:dyDescent="0.3">
      <c r="A5072" t="s">
        <v>15333</v>
      </c>
      <c r="B5072" t="s">
        <v>29</v>
      </c>
      <c r="C5072" t="s">
        <v>15334</v>
      </c>
      <c r="D5072" t="s">
        <v>15335</v>
      </c>
      <c r="E5072" t="s">
        <v>40</v>
      </c>
      <c r="G5072" t="s">
        <v>33</v>
      </c>
      <c r="H5072" t="s">
        <v>34</v>
      </c>
      <c r="I5072" t="s">
        <v>15098</v>
      </c>
      <c r="M5072" t="s">
        <v>53</v>
      </c>
      <c r="N5072" t="str">
        <f>IF(AND(PESQUISA!$B$3&lt;&gt;"",OR(PESQUISA!$B$4="TODAS",B5072=PESQUISA!$B$4),ISNUMBER(SEARCH(PESQUISA!$B$3,D5072))),ROW()-1,"")</f>
        <v/>
      </c>
    </row>
    <row r="5073" spans="1:14" x14ac:dyDescent="0.3">
      <c r="A5073" t="s">
        <v>15336</v>
      </c>
      <c r="B5073" t="s">
        <v>29</v>
      </c>
      <c r="C5073" t="s">
        <v>15337</v>
      </c>
      <c r="D5073" t="s">
        <v>15338</v>
      </c>
      <c r="E5073" t="s">
        <v>40</v>
      </c>
      <c r="F5073" s="7">
        <v>450.35</v>
      </c>
      <c r="G5073" t="s">
        <v>33</v>
      </c>
      <c r="H5073" t="s">
        <v>34</v>
      </c>
      <c r="I5073" t="s">
        <v>15098</v>
      </c>
      <c r="L5073" s="8">
        <v>0.95889999999999997</v>
      </c>
      <c r="M5073" t="s">
        <v>36</v>
      </c>
      <c r="N5073" t="str">
        <f>IF(AND(PESQUISA!$B$3&lt;&gt;"",OR(PESQUISA!$B$4="TODAS",B5073=PESQUISA!$B$4),ISNUMBER(SEARCH(PESQUISA!$B$3,D5073))),ROW()-1,"")</f>
        <v/>
      </c>
    </row>
    <row r="5074" spans="1:14" x14ac:dyDescent="0.3">
      <c r="A5074" t="s">
        <v>15339</v>
      </c>
      <c r="B5074" t="s">
        <v>29</v>
      </c>
      <c r="C5074" t="s">
        <v>15340</v>
      </c>
      <c r="D5074" t="s">
        <v>15341</v>
      </c>
      <c r="E5074" t="s">
        <v>40</v>
      </c>
      <c r="G5074" t="s">
        <v>33</v>
      </c>
      <c r="H5074" t="s">
        <v>34</v>
      </c>
      <c r="I5074" t="s">
        <v>15098</v>
      </c>
      <c r="M5074" t="s">
        <v>53</v>
      </c>
      <c r="N5074" t="str">
        <f>IF(AND(PESQUISA!$B$3&lt;&gt;"",OR(PESQUISA!$B$4="TODAS",B5074=PESQUISA!$B$4),ISNUMBER(SEARCH(PESQUISA!$B$3,D5074))),ROW()-1,"")</f>
        <v/>
      </c>
    </row>
    <row r="5075" spans="1:14" x14ac:dyDescent="0.3">
      <c r="A5075" t="s">
        <v>15342</v>
      </c>
      <c r="B5075" t="s">
        <v>29</v>
      </c>
      <c r="C5075" t="s">
        <v>15343</v>
      </c>
      <c r="D5075" t="s">
        <v>15344</v>
      </c>
      <c r="E5075" t="s">
        <v>40</v>
      </c>
      <c r="G5075" t="s">
        <v>33</v>
      </c>
      <c r="H5075" t="s">
        <v>34</v>
      </c>
      <c r="I5075" t="s">
        <v>15098</v>
      </c>
      <c r="M5075" t="s">
        <v>53</v>
      </c>
      <c r="N5075" t="str">
        <f>IF(AND(PESQUISA!$B$3&lt;&gt;"",OR(PESQUISA!$B$4="TODAS",B5075=PESQUISA!$B$4),ISNUMBER(SEARCH(PESQUISA!$B$3,D5075))),ROW()-1,"")</f>
        <v/>
      </c>
    </row>
    <row r="5076" spans="1:14" x14ac:dyDescent="0.3">
      <c r="A5076" t="s">
        <v>15345</v>
      </c>
      <c r="B5076" t="s">
        <v>29</v>
      </c>
      <c r="C5076" t="s">
        <v>15346</v>
      </c>
      <c r="D5076" t="s">
        <v>15347</v>
      </c>
      <c r="E5076" t="s">
        <v>40</v>
      </c>
      <c r="G5076" t="s">
        <v>33</v>
      </c>
      <c r="H5076" t="s">
        <v>34</v>
      </c>
      <c r="I5076" t="s">
        <v>15098</v>
      </c>
      <c r="M5076" t="s">
        <v>53</v>
      </c>
      <c r="N5076" t="str">
        <f>IF(AND(PESQUISA!$B$3&lt;&gt;"",OR(PESQUISA!$B$4="TODAS",B5076=PESQUISA!$B$4),ISNUMBER(SEARCH(PESQUISA!$B$3,D5076))),ROW()-1,"")</f>
        <v/>
      </c>
    </row>
    <row r="5077" spans="1:14" x14ac:dyDescent="0.3">
      <c r="A5077" t="s">
        <v>15348</v>
      </c>
      <c r="B5077" t="s">
        <v>29</v>
      </c>
      <c r="C5077" t="s">
        <v>15349</v>
      </c>
      <c r="D5077" t="s">
        <v>15350</v>
      </c>
      <c r="E5077" t="s">
        <v>40</v>
      </c>
      <c r="F5077" s="7">
        <v>80.959999999999994</v>
      </c>
      <c r="G5077" t="s">
        <v>33</v>
      </c>
      <c r="H5077" t="s">
        <v>34</v>
      </c>
      <c r="I5077" t="s">
        <v>15098</v>
      </c>
      <c r="L5077" s="8">
        <v>0</v>
      </c>
      <c r="M5077" t="s">
        <v>36</v>
      </c>
      <c r="N5077" t="str">
        <f>IF(AND(PESQUISA!$B$3&lt;&gt;"",OR(PESQUISA!$B$4="TODAS",B5077=PESQUISA!$B$4),ISNUMBER(SEARCH(PESQUISA!$B$3,D5077))),ROW()-1,"")</f>
        <v/>
      </c>
    </row>
    <row r="5078" spans="1:14" x14ac:dyDescent="0.3">
      <c r="A5078" t="s">
        <v>15351</v>
      </c>
      <c r="B5078" t="s">
        <v>29</v>
      </c>
      <c r="C5078" t="s">
        <v>15352</v>
      </c>
      <c r="D5078" t="s">
        <v>15353</v>
      </c>
      <c r="E5078" t="s">
        <v>40</v>
      </c>
      <c r="F5078" s="7">
        <v>110.31</v>
      </c>
      <c r="G5078" t="s">
        <v>33</v>
      </c>
      <c r="H5078" t="s">
        <v>34</v>
      </c>
      <c r="I5078" t="s">
        <v>15098</v>
      </c>
      <c r="L5078" s="8">
        <v>0</v>
      </c>
      <c r="M5078" t="s">
        <v>36</v>
      </c>
      <c r="N5078" t="str">
        <f>IF(AND(PESQUISA!$B$3&lt;&gt;"",OR(PESQUISA!$B$4="TODAS",B5078=PESQUISA!$B$4),ISNUMBER(SEARCH(PESQUISA!$B$3,D5078))),ROW()-1,"")</f>
        <v/>
      </c>
    </row>
    <row r="5079" spans="1:14" x14ac:dyDescent="0.3">
      <c r="A5079" t="s">
        <v>15354</v>
      </c>
      <c r="B5079" t="s">
        <v>29</v>
      </c>
      <c r="C5079" t="s">
        <v>15355</v>
      </c>
      <c r="D5079" t="s">
        <v>15356</v>
      </c>
      <c r="E5079" t="s">
        <v>40</v>
      </c>
      <c r="G5079" t="s">
        <v>33</v>
      </c>
      <c r="H5079" t="s">
        <v>34</v>
      </c>
      <c r="I5079" t="s">
        <v>15098</v>
      </c>
      <c r="M5079" t="s">
        <v>53</v>
      </c>
      <c r="N5079" t="str">
        <f>IF(AND(PESQUISA!$B$3&lt;&gt;"",OR(PESQUISA!$B$4="TODAS",B5079=PESQUISA!$B$4),ISNUMBER(SEARCH(PESQUISA!$B$3,D5079))),ROW()-1,"")</f>
        <v/>
      </c>
    </row>
    <row r="5080" spans="1:14" x14ac:dyDescent="0.3">
      <c r="A5080" t="s">
        <v>15357</v>
      </c>
      <c r="B5080" t="s">
        <v>29</v>
      </c>
      <c r="C5080" t="s">
        <v>15358</v>
      </c>
      <c r="D5080" t="s">
        <v>15359</v>
      </c>
      <c r="E5080" t="s">
        <v>40</v>
      </c>
      <c r="G5080" t="s">
        <v>33</v>
      </c>
      <c r="H5080" t="s">
        <v>34</v>
      </c>
      <c r="I5080" t="s">
        <v>15098</v>
      </c>
      <c r="M5080" t="s">
        <v>53</v>
      </c>
      <c r="N5080" t="str">
        <f>IF(AND(PESQUISA!$B$3&lt;&gt;"",OR(PESQUISA!$B$4="TODAS",B5080=PESQUISA!$B$4),ISNUMBER(SEARCH(PESQUISA!$B$3,D5080))),ROW()-1,"")</f>
        <v/>
      </c>
    </row>
    <row r="5081" spans="1:14" x14ac:dyDescent="0.3">
      <c r="A5081" t="s">
        <v>15360</v>
      </c>
      <c r="B5081" t="s">
        <v>29</v>
      </c>
      <c r="C5081" t="s">
        <v>15361</v>
      </c>
      <c r="D5081" t="s">
        <v>15362</v>
      </c>
      <c r="E5081" t="s">
        <v>40</v>
      </c>
      <c r="G5081" t="s">
        <v>33</v>
      </c>
      <c r="H5081" t="s">
        <v>34</v>
      </c>
      <c r="I5081" t="s">
        <v>15098</v>
      </c>
      <c r="M5081" t="s">
        <v>53</v>
      </c>
      <c r="N5081" t="str">
        <f>IF(AND(PESQUISA!$B$3&lt;&gt;"",OR(PESQUISA!$B$4="TODAS",B5081=PESQUISA!$B$4),ISNUMBER(SEARCH(PESQUISA!$B$3,D5081))),ROW()-1,"")</f>
        <v/>
      </c>
    </row>
    <row r="5082" spans="1:14" x14ac:dyDescent="0.3">
      <c r="A5082" t="s">
        <v>15363</v>
      </c>
      <c r="B5082" t="s">
        <v>29</v>
      </c>
      <c r="C5082" t="s">
        <v>15364</v>
      </c>
      <c r="D5082" t="s">
        <v>15365</v>
      </c>
      <c r="E5082" t="s">
        <v>40</v>
      </c>
      <c r="G5082" t="s">
        <v>33</v>
      </c>
      <c r="H5082" t="s">
        <v>34</v>
      </c>
      <c r="I5082" t="s">
        <v>15098</v>
      </c>
      <c r="M5082" t="s">
        <v>53</v>
      </c>
      <c r="N5082" t="str">
        <f>IF(AND(PESQUISA!$B$3&lt;&gt;"",OR(PESQUISA!$B$4="TODAS",B5082=PESQUISA!$B$4),ISNUMBER(SEARCH(PESQUISA!$B$3,D5082))),ROW()-1,"")</f>
        <v/>
      </c>
    </row>
    <row r="5083" spans="1:14" x14ac:dyDescent="0.3">
      <c r="A5083" t="s">
        <v>15366</v>
      </c>
      <c r="B5083" t="s">
        <v>29</v>
      </c>
      <c r="C5083" t="s">
        <v>15367</v>
      </c>
      <c r="D5083" t="s">
        <v>15368</v>
      </c>
      <c r="E5083" t="s">
        <v>40</v>
      </c>
      <c r="F5083" s="7">
        <v>6382.42</v>
      </c>
      <c r="G5083" t="s">
        <v>33</v>
      </c>
      <c r="H5083" t="s">
        <v>34</v>
      </c>
      <c r="I5083" t="s">
        <v>15098</v>
      </c>
      <c r="L5083" s="8">
        <v>0</v>
      </c>
      <c r="M5083" t="s">
        <v>36</v>
      </c>
      <c r="N5083" t="str">
        <f>IF(AND(PESQUISA!$B$3&lt;&gt;"",OR(PESQUISA!$B$4="TODAS",B5083=PESQUISA!$B$4),ISNUMBER(SEARCH(PESQUISA!$B$3,D5083))),ROW()-1,"")</f>
        <v/>
      </c>
    </row>
    <row r="5084" spans="1:14" x14ac:dyDescent="0.3">
      <c r="A5084" t="s">
        <v>15369</v>
      </c>
      <c r="B5084" t="s">
        <v>29</v>
      </c>
      <c r="C5084" t="s">
        <v>15370</v>
      </c>
      <c r="D5084" t="s">
        <v>15371</v>
      </c>
      <c r="E5084" t="s">
        <v>40</v>
      </c>
      <c r="F5084" s="7">
        <v>8509.9</v>
      </c>
      <c r="G5084" t="s">
        <v>33</v>
      </c>
      <c r="H5084" t="s">
        <v>34</v>
      </c>
      <c r="I5084" t="s">
        <v>15098</v>
      </c>
      <c r="L5084" s="8">
        <v>0</v>
      </c>
      <c r="M5084" t="s">
        <v>36</v>
      </c>
      <c r="N5084" t="str">
        <f>IF(AND(PESQUISA!$B$3&lt;&gt;"",OR(PESQUISA!$B$4="TODAS",B5084=PESQUISA!$B$4),ISNUMBER(SEARCH(PESQUISA!$B$3,D5084))),ROW()-1,"")</f>
        <v/>
      </c>
    </row>
    <row r="5085" spans="1:14" x14ac:dyDescent="0.3">
      <c r="A5085" t="s">
        <v>15372</v>
      </c>
      <c r="B5085" t="s">
        <v>29</v>
      </c>
      <c r="C5085" t="s">
        <v>15373</v>
      </c>
      <c r="D5085" t="s">
        <v>15374</v>
      </c>
      <c r="E5085" t="s">
        <v>40</v>
      </c>
      <c r="F5085" s="7">
        <v>3319.95</v>
      </c>
      <c r="G5085" t="s">
        <v>33</v>
      </c>
      <c r="H5085" t="s">
        <v>34</v>
      </c>
      <c r="I5085" t="s">
        <v>15098</v>
      </c>
      <c r="L5085" s="8">
        <v>0</v>
      </c>
      <c r="M5085" t="s">
        <v>36</v>
      </c>
      <c r="N5085" t="str">
        <f>IF(AND(PESQUISA!$B$3&lt;&gt;"",OR(PESQUISA!$B$4="TODAS",B5085=PESQUISA!$B$4),ISNUMBER(SEARCH(PESQUISA!$B$3,D5085))),ROW()-1,"")</f>
        <v/>
      </c>
    </row>
    <row r="5086" spans="1:14" x14ac:dyDescent="0.3">
      <c r="A5086" t="s">
        <v>15375</v>
      </c>
      <c r="B5086" t="s">
        <v>29</v>
      </c>
      <c r="C5086" t="s">
        <v>15376</v>
      </c>
      <c r="D5086" t="s">
        <v>15377</v>
      </c>
      <c r="E5086" t="s">
        <v>40</v>
      </c>
      <c r="F5086" s="7">
        <v>107.66</v>
      </c>
      <c r="G5086" t="s">
        <v>33</v>
      </c>
      <c r="H5086" t="s">
        <v>34</v>
      </c>
      <c r="I5086" t="s">
        <v>15098</v>
      </c>
      <c r="L5086" s="8">
        <v>0</v>
      </c>
      <c r="M5086" t="s">
        <v>36</v>
      </c>
      <c r="N5086" t="str">
        <f>IF(AND(PESQUISA!$B$3&lt;&gt;"",OR(PESQUISA!$B$4="TODAS",B5086=PESQUISA!$B$4),ISNUMBER(SEARCH(PESQUISA!$B$3,D5086))),ROW()-1,"")</f>
        <v/>
      </c>
    </row>
    <row r="5087" spans="1:14" x14ac:dyDescent="0.3">
      <c r="A5087" t="s">
        <v>15378</v>
      </c>
      <c r="B5087" t="s">
        <v>29</v>
      </c>
      <c r="C5087" t="s">
        <v>15379</v>
      </c>
      <c r="D5087" t="s">
        <v>15380</v>
      </c>
      <c r="E5087" t="s">
        <v>40</v>
      </c>
      <c r="F5087" s="7">
        <v>1690.43</v>
      </c>
      <c r="G5087" t="s">
        <v>33</v>
      </c>
      <c r="H5087" t="s">
        <v>34</v>
      </c>
      <c r="I5087" t="s">
        <v>15098</v>
      </c>
      <c r="L5087" s="8">
        <v>0.97209999999999996</v>
      </c>
      <c r="M5087" t="s">
        <v>36</v>
      </c>
      <c r="N5087" t="str">
        <f>IF(AND(PESQUISA!$B$3&lt;&gt;"",OR(PESQUISA!$B$4="TODAS",B5087=PESQUISA!$B$4),ISNUMBER(SEARCH(PESQUISA!$B$3,D5087))),ROW()-1,"")</f>
        <v/>
      </c>
    </row>
    <row r="5088" spans="1:14" x14ac:dyDescent="0.3">
      <c r="A5088" t="s">
        <v>15381</v>
      </c>
      <c r="B5088" t="s">
        <v>29</v>
      </c>
      <c r="C5088" t="s">
        <v>15382</v>
      </c>
      <c r="D5088" t="s">
        <v>15383</v>
      </c>
      <c r="E5088" t="s">
        <v>40</v>
      </c>
      <c r="F5088" s="7">
        <v>20.37</v>
      </c>
      <c r="G5088" t="s">
        <v>33</v>
      </c>
      <c r="H5088" t="s">
        <v>34</v>
      </c>
      <c r="I5088" t="s">
        <v>15384</v>
      </c>
      <c r="L5088" s="8">
        <v>0</v>
      </c>
      <c r="M5088" t="s">
        <v>36</v>
      </c>
      <c r="N5088" t="str">
        <f>IF(AND(PESQUISA!$B$3&lt;&gt;"",OR(PESQUISA!$B$4="TODAS",B5088=PESQUISA!$B$4),ISNUMBER(SEARCH(PESQUISA!$B$3,D5088))),ROW()-1,"")</f>
        <v/>
      </c>
    </row>
    <row r="5089" spans="1:14" x14ac:dyDescent="0.3">
      <c r="A5089" t="s">
        <v>15385</v>
      </c>
      <c r="B5089" t="s">
        <v>29</v>
      </c>
      <c r="C5089" t="s">
        <v>15386</v>
      </c>
      <c r="D5089" t="s">
        <v>15387</v>
      </c>
      <c r="E5089" t="s">
        <v>40</v>
      </c>
      <c r="F5089" s="7">
        <v>14.48</v>
      </c>
      <c r="G5089" t="s">
        <v>33</v>
      </c>
      <c r="H5089" t="s">
        <v>34</v>
      </c>
      <c r="I5089" t="s">
        <v>15384</v>
      </c>
      <c r="L5089" s="8">
        <v>0</v>
      </c>
      <c r="M5089" t="s">
        <v>36</v>
      </c>
      <c r="N5089" t="str">
        <f>IF(AND(PESQUISA!$B$3&lt;&gt;"",OR(PESQUISA!$B$4="TODAS",B5089=PESQUISA!$B$4),ISNUMBER(SEARCH(PESQUISA!$B$3,D5089))),ROW()-1,"")</f>
        <v/>
      </c>
    </row>
    <row r="5090" spans="1:14" x14ac:dyDescent="0.3">
      <c r="A5090" t="s">
        <v>15388</v>
      </c>
      <c r="B5090" t="s">
        <v>29</v>
      </c>
      <c r="C5090" t="s">
        <v>15389</v>
      </c>
      <c r="D5090" t="s">
        <v>15390</v>
      </c>
      <c r="E5090" t="s">
        <v>40</v>
      </c>
      <c r="F5090" s="7">
        <v>9.1</v>
      </c>
      <c r="G5090" t="s">
        <v>33</v>
      </c>
      <c r="H5090" t="s">
        <v>34</v>
      </c>
      <c r="I5090" t="s">
        <v>15384</v>
      </c>
      <c r="L5090" s="8">
        <v>0</v>
      </c>
      <c r="M5090" t="s">
        <v>36</v>
      </c>
      <c r="N5090" t="str">
        <f>IF(AND(PESQUISA!$B$3&lt;&gt;"",OR(PESQUISA!$B$4="TODAS",B5090=PESQUISA!$B$4),ISNUMBER(SEARCH(PESQUISA!$B$3,D5090))),ROW()-1,"")</f>
        <v/>
      </c>
    </row>
    <row r="5091" spans="1:14" x14ac:dyDescent="0.3">
      <c r="A5091" t="s">
        <v>15391</v>
      </c>
      <c r="B5091" t="s">
        <v>29</v>
      </c>
      <c r="C5091" t="s">
        <v>15392</v>
      </c>
      <c r="D5091" t="s">
        <v>15393</v>
      </c>
      <c r="E5091" t="s">
        <v>40</v>
      </c>
      <c r="F5091" s="7">
        <v>8.24</v>
      </c>
      <c r="G5091" t="s">
        <v>33</v>
      </c>
      <c r="H5091" t="s">
        <v>34</v>
      </c>
      <c r="I5091" t="s">
        <v>15384</v>
      </c>
      <c r="L5091" s="8">
        <v>0</v>
      </c>
      <c r="M5091" t="s">
        <v>36</v>
      </c>
      <c r="N5091" t="str">
        <f>IF(AND(PESQUISA!$B$3&lt;&gt;"",OR(PESQUISA!$B$4="TODAS",B5091=PESQUISA!$B$4),ISNUMBER(SEARCH(PESQUISA!$B$3,D5091))),ROW()-1,"")</f>
        <v/>
      </c>
    </row>
    <row r="5092" spans="1:14" x14ac:dyDescent="0.3">
      <c r="A5092" t="s">
        <v>15394</v>
      </c>
      <c r="B5092" t="s">
        <v>29</v>
      </c>
      <c r="C5092" t="s">
        <v>15395</v>
      </c>
      <c r="D5092" t="s">
        <v>15396</v>
      </c>
      <c r="E5092" t="s">
        <v>40</v>
      </c>
      <c r="F5092" s="7">
        <v>93.69</v>
      </c>
      <c r="G5092" t="s">
        <v>33</v>
      </c>
      <c r="H5092" t="s">
        <v>34</v>
      </c>
      <c r="I5092" t="s">
        <v>15384</v>
      </c>
      <c r="L5092" s="8">
        <v>0</v>
      </c>
      <c r="M5092" t="s">
        <v>36</v>
      </c>
      <c r="N5092" t="str">
        <f>IF(AND(PESQUISA!$B$3&lt;&gt;"",OR(PESQUISA!$B$4="TODAS",B5092=PESQUISA!$B$4),ISNUMBER(SEARCH(PESQUISA!$B$3,D5092))),ROW()-1,"")</f>
        <v/>
      </c>
    </row>
    <row r="5093" spans="1:14" x14ac:dyDescent="0.3">
      <c r="A5093" t="s">
        <v>15397</v>
      </c>
      <c r="B5093" t="s">
        <v>29</v>
      </c>
      <c r="C5093" t="s">
        <v>15398</v>
      </c>
      <c r="D5093" t="s">
        <v>15399</v>
      </c>
      <c r="E5093" t="s">
        <v>40</v>
      </c>
      <c r="F5093" s="7">
        <v>57.08</v>
      </c>
      <c r="G5093" t="s">
        <v>33</v>
      </c>
      <c r="H5093" t="s">
        <v>34</v>
      </c>
      <c r="I5093" t="s">
        <v>15384</v>
      </c>
      <c r="L5093" s="8">
        <v>4.0599999999999997E-2</v>
      </c>
      <c r="M5093" t="s">
        <v>36</v>
      </c>
      <c r="N5093" t="str">
        <f>IF(AND(PESQUISA!$B$3&lt;&gt;"",OR(PESQUISA!$B$4="TODAS",B5093=PESQUISA!$B$4),ISNUMBER(SEARCH(PESQUISA!$B$3,D5093))),ROW()-1,"")</f>
        <v/>
      </c>
    </row>
    <row r="5094" spans="1:14" x14ac:dyDescent="0.3">
      <c r="A5094" t="s">
        <v>15400</v>
      </c>
      <c r="B5094" t="s">
        <v>29</v>
      </c>
      <c r="C5094" t="s">
        <v>15401</v>
      </c>
      <c r="D5094" t="s">
        <v>15402</v>
      </c>
      <c r="E5094" t="s">
        <v>40</v>
      </c>
      <c r="F5094" s="7">
        <v>42.73</v>
      </c>
      <c r="G5094" t="s">
        <v>33</v>
      </c>
      <c r="H5094" t="s">
        <v>34</v>
      </c>
      <c r="I5094" t="s">
        <v>15384</v>
      </c>
      <c r="L5094" s="8">
        <v>5.4300000000000001E-2</v>
      </c>
      <c r="M5094" t="s">
        <v>36</v>
      </c>
      <c r="N5094" t="str">
        <f>IF(AND(PESQUISA!$B$3&lt;&gt;"",OR(PESQUISA!$B$4="TODAS",B5094=PESQUISA!$B$4),ISNUMBER(SEARCH(PESQUISA!$B$3,D5094))),ROW()-1,"")</f>
        <v/>
      </c>
    </row>
    <row r="5095" spans="1:14" x14ac:dyDescent="0.3">
      <c r="A5095" t="s">
        <v>15403</v>
      </c>
      <c r="B5095" t="s">
        <v>29</v>
      </c>
      <c r="C5095" t="s">
        <v>15404</v>
      </c>
      <c r="D5095" t="s">
        <v>15405</v>
      </c>
      <c r="E5095" t="s">
        <v>40</v>
      </c>
      <c r="F5095" s="7">
        <v>93.37</v>
      </c>
      <c r="G5095" t="s">
        <v>33</v>
      </c>
      <c r="H5095" t="s">
        <v>34</v>
      </c>
      <c r="I5095" t="s">
        <v>15384</v>
      </c>
      <c r="L5095" s="8">
        <v>4.9700000000000001E-2</v>
      </c>
      <c r="M5095" t="s">
        <v>36</v>
      </c>
      <c r="N5095" t="str">
        <f>IF(AND(PESQUISA!$B$3&lt;&gt;"",OR(PESQUISA!$B$4="TODAS",B5095=PESQUISA!$B$4),ISNUMBER(SEARCH(PESQUISA!$B$3,D5095))),ROW()-1,"")</f>
        <v/>
      </c>
    </row>
    <row r="5096" spans="1:14" x14ac:dyDescent="0.3">
      <c r="A5096" t="s">
        <v>15406</v>
      </c>
      <c r="B5096" t="s">
        <v>29</v>
      </c>
      <c r="C5096" t="s">
        <v>15407</v>
      </c>
      <c r="D5096" t="s">
        <v>15408</v>
      </c>
      <c r="E5096" t="s">
        <v>40</v>
      </c>
      <c r="F5096" s="7">
        <v>75.41</v>
      </c>
      <c r="G5096" t="s">
        <v>33</v>
      </c>
      <c r="H5096" t="s">
        <v>34</v>
      </c>
      <c r="I5096" t="s">
        <v>15384</v>
      </c>
      <c r="L5096" s="8">
        <v>6.1499999999999999E-2</v>
      </c>
      <c r="M5096" t="s">
        <v>36</v>
      </c>
      <c r="N5096" t="str">
        <f>IF(AND(PESQUISA!$B$3&lt;&gt;"",OR(PESQUISA!$B$4="TODAS",B5096=PESQUISA!$B$4),ISNUMBER(SEARCH(PESQUISA!$B$3,D5096))),ROW()-1,"")</f>
        <v/>
      </c>
    </row>
    <row r="5097" spans="1:14" x14ac:dyDescent="0.3">
      <c r="A5097" t="s">
        <v>15409</v>
      </c>
      <c r="B5097" t="s">
        <v>29</v>
      </c>
      <c r="C5097" t="s">
        <v>15410</v>
      </c>
      <c r="D5097" t="s">
        <v>15411</v>
      </c>
      <c r="E5097" t="s">
        <v>40</v>
      </c>
      <c r="F5097" s="7">
        <v>158.54</v>
      </c>
      <c r="G5097" t="s">
        <v>33</v>
      </c>
      <c r="H5097" t="s">
        <v>34</v>
      </c>
      <c r="I5097" t="s">
        <v>15384</v>
      </c>
      <c r="L5097" s="8">
        <v>4.3900000000000002E-2</v>
      </c>
      <c r="M5097" t="s">
        <v>36</v>
      </c>
      <c r="N5097" t="str">
        <f>IF(AND(PESQUISA!$B$3&lt;&gt;"",OR(PESQUISA!$B$4="TODAS",B5097=PESQUISA!$B$4),ISNUMBER(SEARCH(PESQUISA!$B$3,D5097))),ROW()-1,"")</f>
        <v/>
      </c>
    </row>
    <row r="5098" spans="1:14" x14ac:dyDescent="0.3">
      <c r="A5098" t="s">
        <v>15412</v>
      </c>
      <c r="B5098" t="s">
        <v>29</v>
      </c>
      <c r="C5098" t="s">
        <v>15413</v>
      </c>
      <c r="D5098" t="s">
        <v>15414</v>
      </c>
      <c r="E5098" t="s">
        <v>40</v>
      </c>
      <c r="F5098" s="7">
        <v>121.13</v>
      </c>
      <c r="G5098" t="s">
        <v>33</v>
      </c>
      <c r="H5098" t="s">
        <v>34</v>
      </c>
      <c r="I5098" t="s">
        <v>15384</v>
      </c>
      <c r="L5098" s="8">
        <v>5.7500000000000002E-2</v>
      </c>
      <c r="M5098" t="s">
        <v>36</v>
      </c>
      <c r="N5098" t="str">
        <f>IF(AND(PESQUISA!$B$3&lt;&gt;"",OR(PESQUISA!$B$4="TODAS",B5098=PESQUISA!$B$4),ISNUMBER(SEARCH(PESQUISA!$B$3,D5098))),ROW()-1,"")</f>
        <v/>
      </c>
    </row>
    <row r="5099" spans="1:14" x14ac:dyDescent="0.3">
      <c r="A5099" t="s">
        <v>15415</v>
      </c>
      <c r="B5099" t="s">
        <v>29</v>
      </c>
      <c r="C5099" t="s">
        <v>15416</v>
      </c>
      <c r="D5099" t="s">
        <v>15417</v>
      </c>
      <c r="E5099" t="s">
        <v>40</v>
      </c>
      <c r="F5099" s="7">
        <v>206.51</v>
      </c>
      <c r="G5099" t="s">
        <v>33</v>
      </c>
      <c r="H5099" t="s">
        <v>34</v>
      </c>
      <c r="I5099" t="s">
        <v>15384</v>
      </c>
      <c r="L5099" s="8">
        <v>4.4900000000000002E-2</v>
      </c>
      <c r="M5099" t="s">
        <v>36</v>
      </c>
      <c r="N5099" t="str">
        <f>IF(AND(PESQUISA!$B$3&lt;&gt;"",OR(PESQUISA!$B$4="TODAS",B5099=PESQUISA!$B$4),ISNUMBER(SEARCH(PESQUISA!$B$3,D5099))),ROW()-1,"")</f>
        <v/>
      </c>
    </row>
    <row r="5100" spans="1:14" x14ac:dyDescent="0.3">
      <c r="A5100" t="s">
        <v>15418</v>
      </c>
      <c r="B5100" t="s">
        <v>29</v>
      </c>
      <c r="C5100" t="s">
        <v>15419</v>
      </c>
      <c r="D5100" t="s">
        <v>15420</v>
      </c>
      <c r="E5100" t="s">
        <v>40</v>
      </c>
      <c r="F5100" s="7">
        <v>176.65</v>
      </c>
      <c r="G5100" t="s">
        <v>33</v>
      </c>
      <c r="H5100" t="s">
        <v>34</v>
      </c>
      <c r="I5100" t="s">
        <v>15384</v>
      </c>
      <c r="L5100" s="8">
        <v>5.2499999999999998E-2</v>
      </c>
      <c r="M5100" t="s">
        <v>36</v>
      </c>
      <c r="N5100" t="str">
        <f>IF(AND(PESQUISA!$B$3&lt;&gt;"",OR(PESQUISA!$B$4="TODAS",B5100=PESQUISA!$B$4),ISNUMBER(SEARCH(PESQUISA!$B$3,D5100))),ROW()-1,"")</f>
        <v/>
      </c>
    </row>
    <row r="5101" spans="1:14" x14ac:dyDescent="0.3">
      <c r="A5101" t="s">
        <v>15421</v>
      </c>
      <c r="B5101" t="s">
        <v>29</v>
      </c>
      <c r="C5101" t="s">
        <v>15422</v>
      </c>
      <c r="D5101" t="s">
        <v>15423</v>
      </c>
      <c r="E5101" t="s">
        <v>60</v>
      </c>
      <c r="F5101" s="7">
        <v>14.26</v>
      </c>
      <c r="G5101" t="s">
        <v>33</v>
      </c>
      <c r="H5101" t="s">
        <v>34</v>
      </c>
      <c r="I5101" t="s">
        <v>15384</v>
      </c>
      <c r="L5101" s="8">
        <v>0</v>
      </c>
      <c r="M5101" t="s">
        <v>36</v>
      </c>
      <c r="N5101" t="str">
        <f>IF(AND(PESQUISA!$B$3&lt;&gt;"",OR(PESQUISA!$B$4="TODAS",B5101=PESQUISA!$B$4),ISNUMBER(SEARCH(PESQUISA!$B$3,D5101))),ROW()-1,"")</f>
        <v/>
      </c>
    </row>
    <row r="5102" spans="1:14" x14ac:dyDescent="0.3">
      <c r="A5102" t="s">
        <v>15424</v>
      </c>
      <c r="B5102" t="s">
        <v>29</v>
      </c>
      <c r="C5102" t="s">
        <v>15425</v>
      </c>
      <c r="D5102" t="s">
        <v>15426</v>
      </c>
      <c r="E5102" t="s">
        <v>60</v>
      </c>
      <c r="F5102" s="7">
        <v>8.98</v>
      </c>
      <c r="G5102" t="s">
        <v>33</v>
      </c>
      <c r="H5102" t="s">
        <v>34</v>
      </c>
      <c r="I5102" t="s">
        <v>15384</v>
      </c>
      <c r="L5102" s="8">
        <v>0</v>
      </c>
      <c r="M5102" t="s">
        <v>36</v>
      </c>
      <c r="N5102" t="str">
        <f>IF(AND(PESQUISA!$B$3&lt;&gt;"",OR(PESQUISA!$B$4="TODAS",B5102=PESQUISA!$B$4),ISNUMBER(SEARCH(PESQUISA!$B$3,D5102))),ROW()-1,"")</f>
        <v/>
      </c>
    </row>
    <row r="5103" spans="1:14" x14ac:dyDescent="0.3">
      <c r="A5103" t="s">
        <v>15427</v>
      </c>
      <c r="B5103" t="s">
        <v>29</v>
      </c>
      <c r="C5103" t="s">
        <v>15428</v>
      </c>
      <c r="D5103" t="s">
        <v>15429</v>
      </c>
      <c r="E5103" t="s">
        <v>60</v>
      </c>
      <c r="F5103" s="7">
        <v>17.98</v>
      </c>
      <c r="G5103" t="s">
        <v>33</v>
      </c>
      <c r="H5103" t="s">
        <v>34</v>
      </c>
      <c r="I5103" t="s">
        <v>15384</v>
      </c>
      <c r="L5103" s="8">
        <v>0</v>
      </c>
      <c r="M5103" t="s">
        <v>36</v>
      </c>
      <c r="N5103" t="str">
        <f>IF(AND(PESQUISA!$B$3&lt;&gt;"",OR(PESQUISA!$B$4="TODAS",B5103=PESQUISA!$B$4),ISNUMBER(SEARCH(PESQUISA!$B$3,D5103))),ROW()-1,"")</f>
        <v/>
      </c>
    </row>
    <row r="5104" spans="1:14" x14ac:dyDescent="0.3">
      <c r="A5104" t="s">
        <v>15430</v>
      </c>
      <c r="B5104" t="s">
        <v>29</v>
      </c>
      <c r="C5104" t="s">
        <v>15431</v>
      </c>
      <c r="D5104" t="s">
        <v>15432</v>
      </c>
      <c r="E5104" t="s">
        <v>60</v>
      </c>
      <c r="F5104" s="7">
        <v>5.8</v>
      </c>
      <c r="G5104" t="s">
        <v>33</v>
      </c>
      <c r="H5104" t="s">
        <v>34</v>
      </c>
      <c r="I5104" t="s">
        <v>15384</v>
      </c>
      <c r="L5104" s="8">
        <v>0</v>
      </c>
      <c r="M5104" t="s">
        <v>36</v>
      </c>
      <c r="N5104" t="str">
        <f>IF(AND(PESQUISA!$B$3&lt;&gt;"",OR(PESQUISA!$B$4="TODAS",B5104=PESQUISA!$B$4),ISNUMBER(SEARCH(PESQUISA!$B$3,D5104))),ROW()-1,"")</f>
        <v/>
      </c>
    </row>
    <row r="5105" spans="1:14" x14ac:dyDescent="0.3">
      <c r="A5105" t="s">
        <v>15433</v>
      </c>
      <c r="B5105" t="s">
        <v>29</v>
      </c>
      <c r="C5105" t="s">
        <v>15434</v>
      </c>
      <c r="D5105" t="s">
        <v>15435</v>
      </c>
      <c r="E5105" t="s">
        <v>60</v>
      </c>
      <c r="G5105" t="s">
        <v>33</v>
      </c>
      <c r="H5105" t="s">
        <v>34</v>
      </c>
      <c r="I5105" t="s">
        <v>15384</v>
      </c>
      <c r="M5105" t="s">
        <v>53</v>
      </c>
      <c r="N5105" t="str">
        <f>IF(AND(PESQUISA!$B$3&lt;&gt;"",OR(PESQUISA!$B$4="TODAS",B5105=PESQUISA!$B$4),ISNUMBER(SEARCH(PESQUISA!$B$3,D5105))),ROW()-1,"")</f>
        <v/>
      </c>
    </row>
    <row r="5106" spans="1:14" x14ac:dyDescent="0.3">
      <c r="A5106" t="s">
        <v>15436</v>
      </c>
      <c r="B5106" t="s">
        <v>29</v>
      </c>
      <c r="C5106" t="s">
        <v>15437</v>
      </c>
      <c r="D5106" t="s">
        <v>15438</v>
      </c>
      <c r="E5106" t="s">
        <v>60</v>
      </c>
      <c r="F5106" s="7">
        <v>10.89</v>
      </c>
      <c r="G5106" t="s">
        <v>33</v>
      </c>
      <c r="H5106" t="s">
        <v>34</v>
      </c>
      <c r="I5106" t="s">
        <v>15384</v>
      </c>
      <c r="L5106" s="8">
        <v>0</v>
      </c>
      <c r="M5106" t="s">
        <v>36</v>
      </c>
      <c r="N5106" t="str">
        <f>IF(AND(PESQUISA!$B$3&lt;&gt;"",OR(PESQUISA!$B$4="TODAS",B5106=PESQUISA!$B$4),ISNUMBER(SEARCH(PESQUISA!$B$3,D5106))),ROW()-1,"")</f>
        <v/>
      </c>
    </row>
    <row r="5107" spans="1:14" x14ac:dyDescent="0.3">
      <c r="A5107" t="s">
        <v>15439</v>
      </c>
      <c r="B5107" t="s">
        <v>29</v>
      </c>
      <c r="C5107" t="s">
        <v>15440</v>
      </c>
      <c r="D5107" t="s">
        <v>15441</v>
      </c>
      <c r="E5107" t="s">
        <v>60</v>
      </c>
      <c r="F5107" s="7">
        <v>6.97</v>
      </c>
      <c r="G5107" t="s">
        <v>33</v>
      </c>
      <c r="H5107" t="s">
        <v>34</v>
      </c>
      <c r="I5107" t="s">
        <v>15384</v>
      </c>
      <c r="L5107" s="8">
        <v>0</v>
      </c>
      <c r="M5107" t="s">
        <v>36</v>
      </c>
      <c r="N5107" t="str">
        <f>IF(AND(PESQUISA!$B$3&lt;&gt;"",OR(PESQUISA!$B$4="TODAS",B5107=PESQUISA!$B$4),ISNUMBER(SEARCH(PESQUISA!$B$3,D5107))),ROW()-1,"")</f>
        <v/>
      </c>
    </row>
    <row r="5108" spans="1:14" x14ac:dyDescent="0.3">
      <c r="A5108" t="s">
        <v>15442</v>
      </c>
      <c r="B5108" t="s">
        <v>29</v>
      </c>
      <c r="C5108" t="s">
        <v>15443</v>
      </c>
      <c r="D5108" t="s">
        <v>15444</v>
      </c>
      <c r="E5108" t="s">
        <v>60</v>
      </c>
      <c r="F5108" s="7">
        <v>13.74</v>
      </c>
      <c r="G5108" t="s">
        <v>33</v>
      </c>
      <c r="H5108" t="s">
        <v>34</v>
      </c>
      <c r="I5108" t="s">
        <v>15384</v>
      </c>
      <c r="L5108" s="8">
        <v>0</v>
      </c>
      <c r="M5108" t="s">
        <v>36</v>
      </c>
      <c r="N5108" t="str">
        <f>IF(AND(PESQUISA!$B$3&lt;&gt;"",OR(PESQUISA!$B$4="TODAS",B5108=PESQUISA!$B$4),ISNUMBER(SEARCH(PESQUISA!$B$3,D5108))),ROW()-1,"")</f>
        <v/>
      </c>
    </row>
    <row r="5109" spans="1:14" x14ac:dyDescent="0.3">
      <c r="A5109" t="s">
        <v>15445</v>
      </c>
      <c r="B5109" t="s">
        <v>29</v>
      </c>
      <c r="C5109" t="s">
        <v>15446</v>
      </c>
      <c r="D5109" t="s">
        <v>15447</v>
      </c>
      <c r="E5109" t="s">
        <v>60</v>
      </c>
      <c r="F5109" s="7">
        <v>4.5</v>
      </c>
      <c r="G5109" t="s">
        <v>33</v>
      </c>
      <c r="H5109" t="s">
        <v>34</v>
      </c>
      <c r="I5109" t="s">
        <v>15384</v>
      </c>
      <c r="L5109" s="8">
        <v>0</v>
      </c>
      <c r="M5109" t="s">
        <v>36</v>
      </c>
      <c r="N5109" t="str">
        <f>IF(AND(PESQUISA!$B$3&lt;&gt;"",OR(PESQUISA!$B$4="TODAS",B5109=PESQUISA!$B$4),ISNUMBER(SEARCH(PESQUISA!$B$3,D5109))),ROW()-1,"")</f>
        <v/>
      </c>
    </row>
    <row r="5110" spans="1:14" x14ac:dyDescent="0.3">
      <c r="A5110" t="s">
        <v>15448</v>
      </c>
      <c r="B5110" t="s">
        <v>29</v>
      </c>
      <c r="C5110" t="s">
        <v>15449</v>
      </c>
      <c r="D5110" t="s">
        <v>15450</v>
      </c>
      <c r="E5110" t="s">
        <v>60</v>
      </c>
      <c r="G5110" t="s">
        <v>33</v>
      </c>
      <c r="H5110" t="s">
        <v>34</v>
      </c>
      <c r="I5110" t="s">
        <v>15384</v>
      </c>
      <c r="M5110" t="s">
        <v>53</v>
      </c>
      <c r="N5110" t="str">
        <f>IF(AND(PESQUISA!$B$3&lt;&gt;"",OR(PESQUISA!$B$4="TODAS",B5110=PESQUISA!$B$4),ISNUMBER(SEARCH(PESQUISA!$B$3,D5110))),ROW()-1,"")</f>
        <v/>
      </c>
    </row>
    <row r="5111" spans="1:14" x14ac:dyDescent="0.3">
      <c r="A5111" t="s">
        <v>15451</v>
      </c>
      <c r="B5111" t="s">
        <v>29</v>
      </c>
      <c r="C5111" t="s">
        <v>15452</v>
      </c>
      <c r="D5111" t="s">
        <v>15453</v>
      </c>
      <c r="E5111" t="s">
        <v>60</v>
      </c>
      <c r="G5111" t="s">
        <v>33</v>
      </c>
      <c r="H5111" t="s">
        <v>34</v>
      </c>
      <c r="I5111" t="s">
        <v>15384</v>
      </c>
      <c r="M5111" t="s">
        <v>53</v>
      </c>
      <c r="N5111" t="str">
        <f>IF(AND(PESQUISA!$B$3&lt;&gt;"",OR(PESQUISA!$B$4="TODAS",B5111=PESQUISA!$B$4),ISNUMBER(SEARCH(PESQUISA!$B$3,D5111))),ROW()-1,"")</f>
        <v/>
      </c>
    </row>
    <row r="5112" spans="1:14" x14ac:dyDescent="0.3">
      <c r="A5112" t="s">
        <v>15454</v>
      </c>
      <c r="B5112" t="s">
        <v>29</v>
      </c>
      <c r="C5112" t="s">
        <v>15455</v>
      </c>
      <c r="D5112" t="s">
        <v>15456</v>
      </c>
      <c r="E5112" t="s">
        <v>60</v>
      </c>
      <c r="G5112" t="s">
        <v>33</v>
      </c>
      <c r="H5112" t="s">
        <v>34</v>
      </c>
      <c r="I5112" t="s">
        <v>15384</v>
      </c>
      <c r="M5112" t="s">
        <v>53</v>
      </c>
      <c r="N5112" t="str">
        <f>IF(AND(PESQUISA!$B$3&lt;&gt;"",OR(PESQUISA!$B$4="TODAS",B5112=PESQUISA!$B$4),ISNUMBER(SEARCH(PESQUISA!$B$3,D5112))),ROW()-1,"")</f>
        <v/>
      </c>
    </row>
    <row r="5113" spans="1:14" x14ac:dyDescent="0.3">
      <c r="A5113" t="s">
        <v>15457</v>
      </c>
      <c r="B5113" t="s">
        <v>29</v>
      </c>
      <c r="C5113" t="s">
        <v>15458</v>
      </c>
      <c r="D5113" t="s">
        <v>15459</v>
      </c>
      <c r="E5113" t="s">
        <v>60</v>
      </c>
      <c r="G5113" t="s">
        <v>33</v>
      </c>
      <c r="H5113" t="s">
        <v>34</v>
      </c>
      <c r="I5113" t="s">
        <v>15384</v>
      </c>
      <c r="M5113" t="s">
        <v>53</v>
      </c>
      <c r="N5113" t="str">
        <f>IF(AND(PESQUISA!$B$3&lt;&gt;"",OR(PESQUISA!$B$4="TODAS",B5113=PESQUISA!$B$4),ISNUMBER(SEARCH(PESQUISA!$B$3,D5113))),ROW()-1,"")</f>
        <v/>
      </c>
    </row>
    <row r="5114" spans="1:14" x14ac:dyDescent="0.3">
      <c r="A5114" t="s">
        <v>15460</v>
      </c>
      <c r="B5114" t="s">
        <v>29</v>
      </c>
      <c r="C5114" t="s">
        <v>15461</v>
      </c>
      <c r="D5114" t="s">
        <v>15462</v>
      </c>
      <c r="E5114" t="s">
        <v>60</v>
      </c>
      <c r="F5114" s="7">
        <v>13</v>
      </c>
      <c r="G5114" t="s">
        <v>33</v>
      </c>
      <c r="H5114" t="s">
        <v>34</v>
      </c>
      <c r="I5114" t="s">
        <v>15384</v>
      </c>
      <c r="L5114" s="8">
        <v>0</v>
      </c>
      <c r="M5114" t="s">
        <v>36</v>
      </c>
      <c r="N5114" t="str">
        <f>IF(AND(PESQUISA!$B$3&lt;&gt;"",OR(PESQUISA!$B$4="TODAS",B5114=PESQUISA!$B$4),ISNUMBER(SEARCH(PESQUISA!$B$3,D5114))),ROW()-1,"")</f>
        <v/>
      </c>
    </row>
    <row r="5115" spans="1:14" x14ac:dyDescent="0.3">
      <c r="A5115" t="s">
        <v>15463</v>
      </c>
      <c r="B5115" t="s">
        <v>29</v>
      </c>
      <c r="C5115" t="s">
        <v>15464</v>
      </c>
      <c r="D5115" t="s">
        <v>15465</v>
      </c>
      <c r="E5115" t="s">
        <v>60</v>
      </c>
      <c r="F5115" s="7">
        <v>158.38</v>
      </c>
      <c r="G5115" t="s">
        <v>33</v>
      </c>
      <c r="H5115" t="s">
        <v>34</v>
      </c>
      <c r="I5115" t="s">
        <v>15384</v>
      </c>
      <c r="L5115" s="8">
        <v>0</v>
      </c>
      <c r="M5115" t="s">
        <v>36</v>
      </c>
      <c r="N5115" t="str">
        <f>IF(AND(PESQUISA!$B$3&lt;&gt;"",OR(PESQUISA!$B$4="TODAS",B5115=PESQUISA!$B$4),ISNUMBER(SEARCH(PESQUISA!$B$3,D5115))),ROW()-1,"")</f>
        <v/>
      </c>
    </row>
    <row r="5116" spans="1:14" x14ac:dyDescent="0.3">
      <c r="A5116" t="s">
        <v>15466</v>
      </c>
      <c r="B5116" t="s">
        <v>29</v>
      </c>
      <c r="C5116" t="s">
        <v>15467</v>
      </c>
      <c r="D5116" t="s">
        <v>15468</v>
      </c>
      <c r="E5116" t="s">
        <v>60</v>
      </c>
      <c r="F5116" s="7">
        <v>20.65</v>
      </c>
      <c r="G5116" t="s">
        <v>33</v>
      </c>
      <c r="H5116" t="s">
        <v>34</v>
      </c>
      <c r="I5116" t="s">
        <v>15384</v>
      </c>
      <c r="L5116" s="8">
        <v>0</v>
      </c>
      <c r="M5116" t="s">
        <v>36</v>
      </c>
      <c r="N5116" t="str">
        <f>IF(AND(PESQUISA!$B$3&lt;&gt;"",OR(PESQUISA!$B$4="TODAS",B5116=PESQUISA!$B$4),ISNUMBER(SEARCH(PESQUISA!$B$3,D5116))),ROW()-1,"")</f>
        <v/>
      </c>
    </row>
    <row r="5117" spans="1:14" x14ac:dyDescent="0.3">
      <c r="A5117" t="s">
        <v>15469</v>
      </c>
      <c r="B5117" t="s">
        <v>29</v>
      </c>
      <c r="C5117" t="s">
        <v>15470</v>
      </c>
      <c r="D5117" t="s">
        <v>15471</v>
      </c>
      <c r="E5117" t="s">
        <v>60</v>
      </c>
      <c r="F5117" s="7">
        <v>31.97</v>
      </c>
      <c r="G5117" t="s">
        <v>33</v>
      </c>
      <c r="H5117" t="s">
        <v>34</v>
      </c>
      <c r="I5117" t="s">
        <v>15384</v>
      </c>
      <c r="L5117" s="8">
        <v>0</v>
      </c>
      <c r="M5117" t="s">
        <v>36</v>
      </c>
      <c r="N5117" t="str">
        <f>IF(AND(PESQUISA!$B$3&lt;&gt;"",OR(PESQUISA!$B$4="TODAS",B5117=PESQUISA!$B$4),ISNUMBER(SEARCH(PESQUISA!$B$3,D5117))),ROW()-1,"")</f>
        <v/>
      </c>
    </row>
    <row r="5118" spans="1:14" x14ac:dyDescent="0.3">
      <c r="A5118" t="s">
        <v>15472</v>
      </c>
      <c r="B5118" t="s">
        <v>29</v>
      </c>
      <c r="C5118" t="s">
        <v>15473</v>
      </c>
      <c r="D5118" t="s">
        <v>15474</v>
      </c>
      <c r="E5118" t="s">
        <v>60</v>
      </c>
      <c r="F5118" s="7">
        <v>45.15</v>
      </c>
      <c r="G5118" t="s">
        <v>33</v>
      </c>
      <c r="H5118" t="s">
        <v>34</v>
      </c>
      <c r="I5118" t="s">
        <v>15384</v>
      </c>
      <c r="L5118" s="8">
        <v>0</v>
      </c>
      <c r="M5118" t="s">
        <v>36</v>
      </c>
      <c r="N5118" t="str">
        <f>IF(AND(PESQUISA!$B$3&lt;&gt;"",OR(PESQUISA!$B$4="TODAS",B5118=PESQUISA!$B$4),ISNUMBER(SEARCH(PESQUISA!$B$3,D5118))),ROW()-1,"")</f>
        <v/>
      </c>
    </row>
    <row r="5119" spans="1:14" x14ac:dyDescent="0.3">
      <c r="A5119" t="s">
        <v>15475</v>
      </c>
      <c r="B5119" t="s">
        <v>29</v>
      </c>
      <c r="C5119" t="s">
        <v>15476</v>
      </c>
      <c r="D5119" t="s">
        <v>15477</v>
      </c>
      <c r="E5119" t="s">
        <v>60</v>
      </c>
      <c r="F5119" s="7">
        <v>66.72</v>
      </c>
      <c r="G5119" t="s">
        <v>33</v>
      </c>
      <c r="H5119" t="s">
        <v>34</v>
      </c>
      <c r="I5119" t="s">
        <v>15384</v>
      </c>
      <c r="L5119" s="8">
        <v>0</v>
      </c>
      <c r="M5119" t="s">
        <v>36</v>
      </c>
      <c r="N5119" t="str">
        <f>IF(AND(PESQUISA!$B$3&lt;&gt;"",OR(PESQUISA!$B$4="TODAS",B5119=PESQUISA!$B$4),ISNUMBER(SEARCH(PESQUISA!$B$3,D5119))),ROW()-1,"")</f>
        <v/>
      </c>
    </row>
    <row r="5120" spans="1:14" x14ac:dyDescent="0.3">
      <c r="A5120" t="s">
        <v>15478</v>
      </c>
      <c r="B5120" t="s">
        <v>29</v>
      </c>
      <c r="C5120" t="s">
        <v>15479</v>
      </c>
      <c r="D5120" t="s">
        <v>15480</v>
      </c>
      <c r="E5120" t="s">
        <v>60</v>
      </c>
      <c r="F5120" s="7">
        <v>93.31</v>
      </c>
      <c r="G5120" t="s">
        <v>33</v>
      </c>
      <c r="H5120" t="s">
        <v>34</v>
      </c>
      <c r="I5120" t="s">
        <v>15384</v>
      </c>
      <c r="L5120" s="8">
        <v>0</v>
      </c>
      <c r="M5120" t="s">
        <v>36</v>
      </c>
      <c r="N5120" t="str">
        <f>IF(AND(PESQUISA!$B$3&lt;&gt;"",OR(PESQUISA!$B$4="TODAS",B5120=PESQUISA!$B$4),ISNUMBER(SEARCH(PESQUISA!$B$3,D5120))),ROW()-1,"")</f>
        <v/>
      </c>
    </row>
    <row r="5121" spans="1:14" x14ac:dyDescent="0.3">
      <c r="A5121" t="s">
        <v>15481</v>
      </c>
      <c r="B5121" t="s">
        <v>29</v>
      </c>
      <c r="C5121" t="s">
        <v>15482</v>
      </c>
      <c r="D5121" t="s">
        <v>15483</v>
      </c>
      <c r="E5121" t="s">
        <v>60</v>
      </c>
      <c r="F5121" s="7">
        <v>121.12</v>
      </c>
      <c r="G5121" t="s">
        <v>33</v>
      </c>
      <c r="H5121" t="s">
        <v>34</v>
      </c>
      <c r="I5121" t="s">
        <v>15384</v>
      </c>
      <c r="L5121" s="8">
        <v>0</v>
      </c>
      <c r="M5121" t="s">
        <v>36</v>
      </c>
      <c r="N5121" t="str">
        <f>IF(AND(PESQUISA!$B$3&lt;&gt;"",OR(PESQUISA!$B$4="TODAS",B5121=PESQUISA!$B$4),ISNUMBER(SEARCH(PESQUISA!$B$3,D5121))),ROW()-1,"")</f>
        <v/>
      </c>
    </row>
    <row r="5122" spans="1:14" x14ac:dyDescent="0.3">
      <c r="A5122" t="s">
        <v>15484</v>
      </c>
      <c r="B5122" t="s">
        <v>29</v>
      </c>
      <c r="C5122" t="s">
        <v>15485</v>
      </c>
      <c r="D5122" t="s">
        <v>15486</v>
      </c>
      <c r="E5122" t="s">
        <v>60</v>
      </c>
      <c r="G5122" t="s">
        <v>33</v>
      </c>
      <c r="H5122" t="s">
        <v>34</v>
      </c>
      <c r="I5122" t="s">
        <v>15384</v>
      </c>
      <c r="M5122" t="s">
        <v>53</v>
      </c>
      <c r="N5122" t="str">
        <f>IF(AND(PESQUISA!$B$3&lt;&gt;"",OR(PESQUISA!$B$4="TODAS",B5122=PESQUISA!$B$4),ISNUMBER(SEARCH(PESQUISA!$B$3,D5122))),ROW()-1,"")</f>
        <v/>
      </c>
    </row>
    <row r="5123" spans="1:14" x14ac:dyDescent="0.3">
      <c r="A5123" t="s">
        <v>15487</v>
      </c>
      <c r="B5123" t="s">
        <v>29</v>
      </c>
      <c r="C5123" t="s">
        <v>15488</v>
      </c>
      <c r="D5123" t="s">
        <v>15489</v>
      </c>
      <c r="E5123" t="s">
        <v>40</v>
      </c>
      <c r="G5123" t="s">
        <v>33</v>
      </c>
      <c r="H5123" t="s">
        <v>34</v>
      </c>
      <c r="I5123" t="s">
        <v>15384</v>
      </c>
      <c r="M5123" t="s">
        <v>53</v>
      </c>
      <c r="N5123" t="str">
        <f>IF(AND(PESQUISA!$B$3&lt;&gt;"",OR(PESQUISA!$B$4="TODAS",B5123=PESQUISA!$B$4),ISNUMBER(SEARCH(PESQUISA!$B$3,D5123))),ROW()-1,"")</f>
        <v/>
      </c>
    </row>
    <row r="5124" spans="1:14" x14ac:dyDescent="0.3">
      <c r="A5124" t="s">
        <v>15490</v>
      </c>
      <c r="B5124" t="s">
        <v>29</v>
      </c>
      <c r="C5124" t="s">
        <v>15491</v>
      </c>
      <c r="D5124" t="s">
        <v>15492</v>
      </c>
      <c r="E5124" t="s">
        <v>40</v>
      </c>
      <c r="G5124" t="s">
        <v>33</v>
      </c>
      <c r="H5124" t="s">
        <v>34</v>
      </c>
      <c r="I5124" t="s">
        <v>15384</v>
      </c>
      <c r="M5124" t="s">
        <v>53</v>
      </c>
      <c r="N5124" t="str">
        <f>IF(AND(PESQUISA!$B$3&lt;&gt;"",OR(PESQUISA!$B$4="TODAS",B5124=PESQUISA!$B$4),ISNUMBER(SEARCH(PESQUISA!$B$3,D5124))),ROW()-1,"")</f>
        <v/>
      </c>
    </row>
    <row r="5125" spans="1:14" x14ac:dyDescent="0.3">
      <c r="A5125" t="s">
        <v>15493</v>
      </c>
      <c r="B5125" t="s">
        <v>29</v>
      </c>
      <c r="C5125" t="s">
        <v>15494</v>
      </c>
      <c r="D5125" t="s">
        <v>15495</v>
      </c>
      <c r="E5125" t="s">
        <v>40</v>
      </c>
      <c r="G5125" t="s">
        <v>33</v>
      </c>
      <c r="H5125" t="s">
        <v>34</v>
      </c>
      <c r="I5125" t="s">
        <v>15384</v>
      </c>
      <c r="M5125" t="s">
        <v>53</v>
      </c>
      <c r="N5125" t="str">
        <f>IF(AND(PESQUISA!$B$3&lt;&gt;"",OR(PESQUISA!$B$4="TODAS",B5125=PESQUISA!$B$4),ISNUMBER(SEARCH(PESQUISA!$B$3,D5125))),ROW()-1,"")</f>
        <v/>
      </c>
    </row>
    <row r="5126" spans="1:14" x14ac:dyDescent="0.3">
      <c r="A5126" t="s">
        <v>15496</v>
      </c>
      <c r="B5126" t="s">
        <v>29</v>
      </c>
      <c r="C5126" t="s">
        <v>15497</v>
      </c>
      <c r="D5126" t="s">
        <v>15498</v>
      </c>
      <c r="E5126" t="s">
        <v>40</v>
      </c>
      <c r="G5126" t="s">
        <v>33</v>
      </c>
      <c r="H5126" t="s">
        <v>34</v>
      </c>
      <c r="I5126" t="s">
        <v>15384</v>
      </c>
      <c r="M5126" t="s">
        <v>53</v>
      </c>
      <c r="N5126" t="str">
        <f>IF(AND(PESQUISA!$B$3&lt;&gt;"",OR(PESQUISA!$B$4="TODAS",B5126=PESQUISA!$B$4),ISNUMBER(SEARCH(PESQUISA!$B$3,D5126))),ROW()-1,"")</f>
        <v/>
      </c>
    </row>
    <row r="5127" spans="1:14" x14ac:dyDescent="0.3">
      <c r="A5127" t="s">
        <v>15499</v>
      </c>
      <c r="B5127" t="s">
        <v>29</v>
      </c>
      <c r="C5127" t="s">
        <v>15500</v>
      </c>
      <c r="D5127" t="s">
        <v>15501</v>
      </c>
      <c r="E5127" t="s">
        <v>40</v>
      </c>
      <c r="F5127" s="7">
        <v>1941.19</v>
      </c>
      <c r="G5127" t="s">
        <v>33</v>
      </c>
      <c r="H5127" t="s">
        <v>34</v>
      </c>
      <c r="I5127" t="s">
        <v>15384</v>
      </c>
      <c r="L5127" s="8">
        <v>2.86E-2</v>
      </c>
      <c r="M5127" t="s">
        <v>36</v>
      </c>
      <c r="N5127" t="str">
        <f>IF(AND(PESQUISA!$B$3&lt;&gt;"",OR(PESQUISA!$B$4="TODAS",B5127=PESQUISA!$B$4),ISNUMBER(SEARCH(PESQUISA!$B$3,D5127))),ROW()-1,"")</f>
        <v/>
      </c>
    </row>
    <row r="5128" spans="1:14" x14ac:dyDescent="0.3">
      <c r="A5128" t="s">
        <v>15502</v>
      </c>
      <c r="B5128" t="s">
        <v>29</v>
      </c>
      <c r="C5128" t="s">
        <v>15503</v>
      </c>
      <c r="D5128" t="s">
        <v>15504</v>
      </c>
      <c r="E5128" t="s">
        <v>40</v>
      </c>
      <c r="F5128" s="7">
        <v>2130.17</v>
      </c>
      <c r="G5128" t="s">
        <v>33</v>
      </c>
      <c r="H5128" t="s">
        <v>34</v>
      </c>
      <c r="I5128" t="s">
        <v>15384</v>
      </c>
      <c r="L5128" s="8">
        <v>2.6100000000000002E-2</v>
      </c>
      <c r="M5128" t="s">
        <v>36</v>
      </c>
      <c r="N5128" t="str">
        <f>IF(AND(PESQUISA!$B$3&lt;&gt;"",OR(PESQUISA!$B$4="TODAS",B5128=PESQUISA!$B$4),ISNUMBER(SEARCH(PESQUISA!$B$3,D5128))),ROW()-1,"")</f>
        <v/>
      </c>
    </row>
    <row r="5129" spans="1:14" x14ac:dyDescent="0.3">
      <c r="A5129" t="s">
        <v>15505</v>
      </c>
      <c r="B5129" t="s">
        <v>29</v>
      </c>
      <c r="C5129" t="s">
        <v>15506</v>
      </c>
      <c r="D5129" t="s">
        <v>15507</v>
      </c>
      <c r="E5129" t="s">
        <v>40</v>
      </c>
      <c r="F5129" s="7">
        <v>2187.2800000000002</v>
      </c>
      <c r="G5129" t="s">
        <v>33</v>
      </c>
      <c r="H5129" t="s">
        <v>34</v>
      </c>
      <c r="I5129" t="s">
        <v>15384</v>
      </c>
      <c r="L5129" s="8">
        <v>2.5399999999999999E-2</v>
      </c>
      <c r="M5129" t="s">
        <v>36</v>
      </c>
      <c r="N5129" t="str">
        <f>IF(AND(PESQUISA!$B$3&lt;&gt;"",OR(PESQUISA!$B$4="TODAS",B5129=PESQUISA!$B$4),ISNUMBER(SEARCH(PESQUISA!$B$3,D5129))),ROW()-1,"")</f>
        <v/>
      </c>
    </row>
    <row r="5130" spans="1:14" x14ac:dyDescent="0.3">
      <c r="A5130" t="s">
        <v>15508</v>
      </c>
      <c r="B5130" t="s">
        <v>29</v>
      </c>
      <c r="C5130" t="s">
        <v>15509</v>
      </c>
      <c r="D5130" t="s">
        <v>15510</v>
      </c>
      <c r="E5130" t="s">
        <v>40</v>
      </c>
      <c r="F5130" s="7">
        <v>2436.41</v>
      </c>
      <c r="G5130" t="s">
        <v>33</v>
      </c>
      <c r="H5130" t="s">
        <v>34</v>
      </c>
      <c r="I5130" t="s">
        <v>15384</v>
      </c>
      <c r="L5130" s="8">
        <v>2.2800000000000001E-2</v>
      </c>
      <c r="M5130" t="s">
        <v>36</v>
      </c>
      <c r="N5130" t="str">
        <f>IF(AND(PESQUISA!$B$3&lt;&gt;"",OR(PESQUISA!$B$4="TODAS",B5130=PESQUISA!$B$4),ISNUMBER(SEARCH(PESQUISA!$B$3,D5130))),ROW()-1,"")</f>
        <v/>
      </c>
    </row>
    <row r="5131" spans="1:14" x14ac:dyDescent="0.3">
      <c r="A5131" t="s">
        <v>15511</v>
      </c>
      <c r="B5131" t="s">
        <v>29</v>
      </c>
      <c r="C5131" t="s">
        <v>15512</v>
      </c>
      <c r="D5131" t="s">
        <v>15513</v>
      </c>
      <c r="E5131" t="s">
        <v>40</v>
      </c>
      <c r="F5131" s="7">
        <v>1948.28</v>
      </c>
      <c r="G5131" t="s">
        <v>33</v>
      </c>
      <c r="H5131" t="s">
        <v>34</v>
      </c>
      <c r="I5131" t="s">
        <v>15384</v>
      </c>
      <c r="L5131" s="8">
        <v>2.8500000000000001E-2</v>
      </c>
      <c r="M5131" t="s">
        <v>36</v>
      </c>
      <c r="N5131" t="str">
        <f>IF(AND(PESQUISA!$B$3&lt;&gt;"",OR(PESQUISA!$B$4="TODAS",B5131=PESQUISA!$B$4),ISNUMBER(SEARCH(PESQUISA!$B$3,D5131))),ROW()-1,"")</f>
        <v/>
      </c>
    </row>
    <row r="5132" spans="1:14" x14ac:dyDescent="0.3">
      <c r="A5132" t="s">
        <v>15514</v>
      </c>
      <c r="B5132" t="s">
        <v>29</v>
      </c>
      <c r="C5132" t="s">
        <v>15515</v>
      </c>
      <c r="D5132" t="s">
        <v>15516</v>
      </c>
      <c r="E5132" t="s">
        <v>40</v>
      </c>
      <c r="F5132" s="7">
        <v>2137.2600000000002</v>
      </c>
      <c r="G5132" t="s">
        <v>33</v>
      </c>
      <c r="H5132" t="s">
        <v>34</v>
      </c>
      <c r="I5132" t="s">
        <v>15384</v>
      </c>
      <c r="L5132" s="8">
        <v>2.5999999999999999E-2</v>
      </c>
      <c r="M5132" t="s">
        <v>36</v>
      </c>
      <c r="N5132" t="str">
        <f>IF(AND(PESQUISA!$B$3&lt;&gt;"",OR(PESQUISA!$B$4="TODAS",B5132=PESQUISA!$B$4),ISNUMBER(SEARCH(PESQUISA!$B$3,D5132))),ROW()-1,"")</f>
        <v/>
      </c>
    </row>
    <row r="5133" spans="1:14" x14ac:dyDescent="0.3">
      <c r="A5133" t="s">
        <v>15517</v>
      </c>
      <c r="B5133" t="s">
        <v>29</v>
      </c>
      <c r="C5133" t="s">
        <v>15518</v>
      </c>
      <c r="D5133" t="s">
        <v>15519</v>
      </c>
      <c r="E5133" t="s">
        <v>40</v>
      </c>
      <c r="F5133" s="7">
        <v>2194.37</v>
      </c>
      <c r="G5133" t="s">
        <v>33</v>
      </c>
      <c r="H5133" t="s">
        <v>34</v>
      </c>
      <c r="I5133" t="s">
        <v>15384</v>
      </c>
      <c r="L5133" s="8">
        <v>2.53E-2</v>
      </c>
      <c r="M5133" t="s">
        <v>36</v>
      </c>
      <c r="N5133" t="str">
        <f>IF(AND(PESQUISA!$B$3&lt;&gt;"",OR(PESQUISA!$B$4="TODAS",B5133=PESQUISA!$B$4),ISNUMBER(SEARCH(PESQUISA!$B$3,D5133))),ROW()-1,"")</f>
        <v/>
      </c>
    </row>
    <row r="5134" spans="1:14" x14ac:dyDescent="0.3">
      <c r="A5134" t="s">
        <v>15520</v>
      </c>
      <c r="B5134" t="s">
        <v>29</v>
      </c>
      <c r="C5134" t="s">
        <v>15521</v>
      </c>
      <c r="D5134" t="s">
        <v>15522</v>
      </c>
      <c r="E5134" t="s">
        <v>40</v>
      </c>
      <c r="F5134" s="7">
        <v>2443.5</v>
      </c>
      <c r="G5134" t="s">
        <v>33</v>
      </c>
      <c r="H5134" t="s">
        <v>34</v>
      </c>
      <c r="I5134" t="s">
        <v>15384</v>
      </c>
      <c r="L5134" s="8">
        <v>2.2700000000000001E-2</v>
      </c>
      <c r="M5134" t="s">
        <v>36</v>
      </c>
      <c r="N5134" t="str">
        <f>IF(AND(PESQUISA!$B$3&lt;&gt;"",OR(PESQUISA!$B$4="TODAS",B5134=PESQUISA!$B$4),ISNUMBER(SEARCH(PESQUISA!$B$3,D5134))),ROW()-1,"")</f>
        <v/>
      </c>
    </row>
    <row r="5135" spans="1:14" x14ac:dyDescent="0.3">
      <c r="A5135" t="s">
        <v>15523</v>
      </c>
      <c r="B5135" t="s">
        <v>29</v>
      </c>
      <c r="C5135" t="s">
        <v>15524</v>
      </c>
      <c r="D5135" t="s">
        <v>15525</v>
      </c>
      <c r="E5135" t="s">
        <v>40</v>
      </c>
      <c r="F5135" s="7">
        <v>1667.66</v>
      </c>
      <c r="G5135" t="s">
        <v>33</v>
      </c>
      <c r="H5135" t="s">
        <v>34</v>
      </c>
      <c r="I5135" t="s">
        <v>15384</v>
      </c>
      <c r="L5135" s="8">
        <v>3.3300000000000003E-2</v>
      </c>
      <c r="M5135" t="s">
        <v>36</v>
      </c>
      <c r="N5135" t="str">
        <f>IF(AND(PESQUISA!$B$3&lt;&gt;"",OR(PESQUISA!$B$4="TODAS",B5135=PESQUISA!$B$4),ISNUMBER(SEARCH(PESQUISA!$B$3,D5135))),ROW()-1,"")</f>
        <v/>
      </c>
    </row>
    <row r="5136" spans="1:14" x14ac:dyDescent="0.3">
      <c r="A5136" t="s">
        <v>15526</v>
      </c>
      <c r="B5136" t="s">
        <v>29</v>
      </c>
      <c r="C5136" t="s">
        <v>15527</v>
      </c>
      <c r="D5136" t="s">
        <v>15528</v>
      </c>
      <c r="E5136" t="s">
        <v>40</v>
      </c>
      <c r="F5136" s="7">
        <v>1792.51</v>
      </c>
      <c r="G5136" t="s">
        <v>33</v>
      </c>
      <c r="H5136" t="s">
        <v>34</v>
      </c>
      <c r="I5136" t="s">
        <v>15384</v>
      </c>
      <c r="L5136" s="8">
        <v>3.1E-2</v>
      </c>
      <c r="M5136" t="s">
        <v>36</v>
      </c>
      <c r="N5136" t="str">
        <f>IF(AND(PESQUISA!$B$3&lt;&gt;"",OR(PESQUISA!$B$4="TODAS",B5136=PESQUISA!$B$4),ISNUMBER(SEARCH(PESQUISA!$B$3,D5136))),ROW()-1,"")</f>
        <v/>
      </c>
    </row>
    <row r="5137" spans="1:14" x14ac:dyDescent="0.3">
      <c r="A5137" t="s">
        <v>15529</v>
      </c>
      <c r="B5137" t="s">
        <v>29</v>
      </c>
      <c r="C5137" t="s">
        <v>15530</v>
      </c>
      <c r="D5137" t="s">
        <v>15531</v>
      </c>
      <c r="E5137" t="s">
        <v>40</v>
      </c>
      <c r="F5137" s="7">
        <v>1830.24</v>
      </c>
      <c r="G5137" t="s">
        <v>33</v>
      </c>
      <c r="H5137" t="s">
        <v>34</v>
      </c>
      <c r="I5137" t="s">
        <v>15384</v>
      </c>
      <c r="L5137" s="8">
        <v>3.0300000000000001E-2</v>
      </c>
      <c r="M5137" t="s">
        <v>36</v>
      </c>
      <c r="N5137" t="str">
        <f>IF(AND(PESQUISA!$B$3&lt;&gt;"",OR(PESQUISA!$B$4="TODAS",B5137=PESQUISA!$B$4),ISNUMBER(SEARCH(PESQUISA!$B$3,D5137))),ROW()-1,"")</f>
        <v/>
      </c>
    </row>
    <row r="5138" spans="1:14" x14ac:dyDescent="0.3">
      <c r="A5138" t="s">
        <v>15532</v>
      </c>
      <c r="B5138" t="s">
        <v>29</v>
      </c>
      <c r="C5138" t="s">
        <v>15533</v>
      </c>
      <c r="D5138" t="s">
        <v>15534</v>
      </c>
      <c r="E5138" t="s">
        <v>40</v>
      </c>
      <c r="F5138" s="7">
        <v>2003.83</v>
      </c>
      <c r="G5138" t="s">
        <v>33</v>
      </c>
      <c r="H5138" t="s">
        <v>34</v>
      </c>
      <c r="I5138" t="s">
        <v>15384</v>
      </c>
      <c r="L5138" s="8">
        <v>2.7699999999999999E-2</v>
      </c>
      <c r="M5138" t="s">
        <v>36</v>
      </c>
      <c r="N5138" t="str">
        <f>IF(AND(PESQUISA!$B$3&lt;&gt;"",OR(PESQUISA!$B$4="TODAS",B5138=PESQUISA!$B$4),ISNUMBER(SEARCH(PESQUISA!$B$3,D5138))),ROW()-1,"")</f>
        <v/>
      </c>
    </row>
    <row r="5139" spans="1:14" x14ac:dyDescent="0.3">
      <c r="A5139" t="s">
        <v>15535</v>
      </c>
      <c r="B5139" t="s">
        <v>29</v>
      </c>
      <c r="C5139" t="s">
        <v>15536</v>
      </c>
      <c r="D5139" t="s">
        <v>15537</v>
      </c>
      <c r="E5139" t="s">
        <v>40</v>
      </c>
      <c r="F5139" s="7">
        <v>1684.83</v>
      </c>
      <c r="G5139" t="s">
        <v>33</v>
      </c>
      <c r="H5139" t="s">
        <v>34</v>
      </c>
      <c r="I5139" t="s">
        <v>15384</v>
      </c>
      <c r="L5139" s="8">
        <v>3.2899999999999999E-2</v>
      </c>
      <c r="M5139" t="s">
        <v>36</v>
      </c>
      <c r="N5139" t="str">
        <f>IF(AND(PESQUISA!$B$3&lt;&gt;"",OR(PESQUISA!$B$4="TODAS",B5139=PESQUISA!$B$4),ISNUMBER(SEARCH(PESQUISA!$B$3,D5139))),ROW()-1,"")</f>
        <v/>
      </c>
    </row>
    <row r="5140" spans="1:14" x14ac:dyDescent="0.3">
      <c r="A5140" t="s">
        <v>15538</v>
      </c>
      <c r="B5140" t="s">
        <v>29</v>
      </c>
      <c r="C5140" t="s">
        <v>15539</v>
      </c>
      <c r="D5140" t="s">
        <v>15540</v>
      </c>
      <c r="E5140" t="s">
        <v>40</v>
      </c>
      <c r="F5140" s="7">
        <v>1809.68</v>
      </c>
      <c r="G5140" t="s">
        <v>33</v>
      </c>
      <c r="H5140" t="s">
        <v>34</v>
      </c>
      <c r="I5140" t="s">
        <v>15384</v>
      </c>
      <c r="L5140" s="8">
        <v>3.0700000000000002E-2</v>
      </c>
      <c r="M5140" t="s">
        <v>36</v>
      </c>
      <c r="N5140" t="str">
        <f>IF(AND(PESQUISA!$B$3&lt;&gt;"",OR(PESQUISA!$B$4="TODAS",B5140=PESQUISA!$B$4),ISNUMBER(SEARCH(PESQUISA!$B$3,D5140))),ROW()-1,"")</f>
        <v/>
      </c>
    </row>
    <row r="5141" spans="1:14" x14ac:dyDescent="0.3">
      <c r="A5141" t="s">
        <v>15541</v>
      </c>
      <c r="B5141" t="s">
        <v>29</v>
      </c>
      <c r="C5141" t="s">
        <v>15542</v>
      </c>
      <c r="D5141" t="s">
        <v>15543</v>
      </c>
      <c r="E5141" t="s">
        <v>40</v>
      </c>
      <c r="F5141" s="7">
        <v>1847.41</v>
      </c>
      <c r="G5141" t="s">
        <v>33</v>
      </c>
      <c r="H5141" t="s">
        <v>34</v>
      </c>
      <c r="I5141" t="s">
        <v>15384</v>
      </c>
      <c r="L5141" s="8">
        <v>0.03</v>
      </c>
      <c r="M5141" t="s">
        <v>36</v>
      </c>
      <c r="N5141" t="str">
        <f>IF(AND(PESQUISA!$B$3&lt;&gt;"",OR(PESQUISA!$B$4="TODAS",B5141=PESQUISA!$B$4),ISNUMBER(SEARCH(PESQUISA!$B$3,D5141))),ROW()-1,"")</f>
        <v/>
      </c>
    </row>
    <row r="5142" spans="1:14" x14ac:dyDescent="0.3">
      <c r="A5142" t="s">
        <v>15544</v>
      </c>
      <c r="B5142" t="s">
        <v>29</v>
      </c>
      <c r="C5142" t="s">
        <v>15545</v>
      </c>
      <c r="D5142" t="s">
        <v>15546</v>
      </c>
      <c r="E5142" t="s">
        <v>40</v>
      </c>
      <c r="F5142" s="7">
        <v>2021</v>
      </c>
      <c r="G5142" t="s">
        <v>33</v>
      </c>
      <c r="H5142" t="s">
        <v>34</v>
      </c>
      <c r="I5142" t="s">
        <v>15384</v>
      </c>
      <c r="L5142" s="8">
        <v>2.75E-2</v>
      </c>
      <c r="M5142" t="s">
        <v>36</v>
      </c>
      <c r="N5142" t="str">
        <f>IF(AND(PESQUISA!$B$3&lt;&gt;"",OR(PESQUISA!$B$4="TODAS",B5142=PESQUISA!$B$4),ISNUMBER(SEARCH(PESQUISA!$B$3,D5142))),ROW()-1,"")</f>
        <v/>
      </c>
    </row>
    <row r="5143" spans="1:14" x14ac:dyDescent="0.3">
      <c r="A5143" t="s">
        <v>15547</v>
      </c>
      <c r="B5143" t="s">
        <v>29</v>
      </c>
      <c r="C5143" t="s">
        <v>15548</v>
      </c>
      <c r="D5143" t="s">
        <v>15549</v>
      </c>
      <c r="E5143" t="s">
        <v>40</v>
      </c>
      <c r="F5143" s="7">
        <v>2147.1799999999998</v>
      </c>
      <c r="G5143" t="s">
        <v>33</v>
      </c>
      <c r="H5143" t="s">
        <v>34</v>
      </c>
      <c r="I5143" t="s">
        <v>15384</v>
      </c>
      <c r="L5143" s="8">
        <v>0.1419</v>
      </c>
      <c r="M5143" t="s">
        <v>36</v>
      </c>
      <c r="N5143" t="str">
        <f>IF(AND(PESQUISA!$B$3&lt;&gt;"",OR(PESQUISA!$B$4="TODAS",B5143=PESQUISA!$B$4),ISNUMBER(SEARCH(PESQUISA!$B$3,D5143))),ROW()-1,"")</f>
        <v/>
      </c>
    </row>
    <row r="5144" spans="1:14" x14ac:dyDescent="0.3">
      <c r="A5144" t="s">
        <v>15550</v>
      </c>
      <c r="B5144" t="s">
        <v>29</v>
      </c>
      <c r="C5144" t="s">
        <v>15551</v>
      </c>
      <c r="D5144" t="s">
        <v>15552</v>
      </c>
      <c r="E5144" t="s">
        <v>40</v>
      </c>
      <c r="F5144" s="7">
        <v>2399.15</v>
      </c>
      <c r="G5144" t="s">
        <v>33</v>
      </c>
      <c r="H5144" t="s">
        <v>34</v>
      </c>
      <c r="I5144" t="s">
        <v>15384</v>
      </c>
      <c r="L5144" s="8">
        <v>0.127</v>
      </c>
      <c r="M5144" t="s">
        <v>36</v>
      </c>
      <c r="N5144" t="str">
        <f>IF(AND(PESQUISA!$B$3&lt;&gt;"",OR(PESQUISA!$B$4="TODAS",B5144=PESQUISA!$B$4),ISNUMBER(SEARCH(PESQUISA!$B$3,D5144))),ROW()-1,"")</f>
        <v/>
      </c>
    </row>
    <row r="5145" spans="1:14" x14ac:dyDescent="0.3">
      <c r="A5145" t="s">
        <v>15553</v>
      </c>
      <c r="B5145" t="s">
        <v>29</v>
      </c>
      <c r="C5145" t="s">
        <v>15554</v>
      </c>
      <c r="D5145" t="s">
        <v>15555</v>
      </c>
      <c r="E5145" t="s">
        <v>40</v>
      </c>
      <c r="F5145" s="7">
        <v>2475.3000000000002</v>
      </c>
      <c r="G5145" t="s">
        <v>33</v>
      </c>
      <c r="H5145" t="s">
        <v>34</v>
      </c>
      <c r="I5145" t="s">
        <v>15384</v>
      </c>
      <c r="L5145" s="8">
        <v>0.1231</v>
      </c>
      <c r="M5145" t="s">
        <v>36</v>
      </c>
      <c r="N5145" t="str">
        <f>IF(AND(PESQUISA!$B$3&lt;&gt;"",OR(PESQUISA!$B$4="TODAS",B5145=PESQUISA!$B$4),ISNUMBER(SEARCH(PESQUISA!$B$3,D5145))),ROW()-1,"")</f>
        <v/>
      </c>
    </row>
    <row r="5146" spans="1:14" x14ac:dyDescent="0.3">
      <c r="A5146" t="s">
        <v>15556</v>
      </c>
      <c r="B5146" t="s">
        <v>29</v>
      </c>
      <c r="C5146" t="s">
        <v>15557</v>
      </c>
      <c r="D5146" t="s">
        <v>15558</v>
      </c>
      <c r="E5146" t="s">
        <v>40</v>
      </c>
      <c r="F5146" s="7">
        <v>2798.63</v>
      </c>
      <c r="G5146" t="s">
        <v>33</v>
      </c>
      <c r="H5146" t="s">
        <v>34</v>
      </c>
      <c r="I5146" t="s">
        <v>15384</v>
      </c>
      <c r="L5146" s="8">
        <v>0.1089</v>
      </c>
      <c r="M5146" t="s">
        <v>36</v>
      </c>
      <c r="N5146" t="str">
        <f>IF(AND(PESQUISA!$B$3&lt;&gt;"",OR(PESQUISA!$B$4="TODAS",B5146=PESQUISA!$B$4),ISNUMBER(SEARCH(PESQUISA!$B$3,D5146))),ROW()-1,"")</f>
        <v/>
      </c>
    </row>
    <row r="5147" spans="1:14" x14ac:dyDescent="0.3">
      <c r="A5147" t="s">
        <v>15559</v>
      </c>
      <c r="B5147" t="s">
        <v>29</v>
      </c>
      <c r="C5147" t="s">
        <v>15560</v>
      </c>
      <c r="D5147" t="s">
        <v>15561</v>
      </c>
      <c r="E5147" t="s">
        <v>40</v>
      </c>
      <c r="F5147" s="7">
        <v>2082.7600000000002</v>
      </c>
      <c r="G5147" t="s">
        <v>33</v>
      </c>
      <c r="H5147" t="s">
        <v>34</v>
      </c>
      <c r="I5147" t="s">
        <v>15384</v>
      </c>
      <c r="L5147" s="8">
        <v>2.6599999999999999E-2</v>
      </c>
      <c r="M5147" t="s">
        <v>36</v>
      </c>
      <c r="N5147" t="str">
        <f>IF(AND(PESQUISA!$B$3&lt;&gt;"",OR(PESQUISA!$B$4="TODAS",B5147=PESQUISA!$B$4),ISNUMBER(SEARCH(PESQUISA!$B$3,D5147))),ROW()-1,"")</f>
        <v/>
      </c>
    </row>
    <row r="5148" spans="1:14" x14ac:dyDescent="0.3">
      <c r="A5148" t="s">
        <v>15562</v>
      </c>
      <c r="B5148" t="s">
        <v>29</v>
      </c>
      <c r="C5148" t="s">
        <v>15563</v>
      </c>
      <c r="D5148" t="s">
        <v>15564</v>
      </c>
      <c r="E5148" t="s">
        <v>40</v>
      </c>
      <c r="F5148" s="7">
        <v>2334.73</v>
      </c>
      <c r="G5148" t="s">
        <v>33</v>
      </c>
      <c r="H5148" t="s">
        <v>34</v>
      </c>
      <c r="I5148" t="s">
        <v>15384</v>
      </c>
      <c r="L5148" s="8">
        <v>2.3800000000000002E-2</v>
      </c>
      <c r="M5148" t="s">
        <v>36</v>
      </c>
      <c r="N5148" t="str">
        <f>IF(AND(PESQUISA!$B$3&lt;&gt;"",OR(PESQUISA!$B$4="TODAS",B5148=PESQUISA!$B$4),ISNUMBER(SEARCH(PESQUISA!$B$3,D5148))),ROW()-1,"")</f>
        <v/>
      </c>
    </row>
    <row r="5149" spans="1:14" x14ac:dyDescent="0.3">
      <c r="A5149" t="s">
        <v>15565</v>
      </c>
      <c r="B5149" t="s">
        <v>29</v>
      </c>
      <c r="C5149" t="s">
        <v>15566</v>
      </c>
      <c r="D5149" t="s">
        <v>15567</v>
      </c>
      <c r="E5149" t="s">
        <v>40</v>
      </c>
      <c r="F5149" s="7">
        <v>2410.88</v>
      </c>
      <c r="G5149" t="s">
        <v>33</v>
      </c>
      <c r="H5149" t="s">
        <v>34</v>
      </c>
      <c r="I5149" t="s">
        <v>15384</v>
      </c>
      <c r="L5149" s="8">
        <v>2.3E-2</v>
      </c>
      <c r="M5149" t="s">
        <v>36</v>
      </c>
      <c r="N5149" t="str">
        <f>IF(AND(PESQUISA!$B$3&lt;&gt;"",OR(PESQUISA!$B$4="TODAS",B5149=PESQUISA!$B$4),ISNUMBER(SEARCH(PESQUISA!$B$3,D5149))),ROW()-1,"")</f>
        <v/>
      </c>
    </row>
    <row r="5150" spans="1:14" x14ac:dyDescent="0.3">
      <c r="A5150" t="s">
        <v>15568</v>
      </c>
      <c r="B5150" t="s">
        <v>29</v>
      </c>
      <c r="C5150" t="s">
        <v>15569</v>
      </c>
      <c r="D5150" t="s">
        <v>15570</v>
      </c>
      <c r="E5150" t="s">
        <v>40</v>
      </c>
      <c r="F5150" s="7">
        <v>2734.21</v>
      </c>
      <c r="G5150" t="s">
        <v>33</v>
      </c>
      <c r="H5150" t="s">
        <v>34</v>
      </c>
      <c r="I5150" t="s">
        <v>15384</v>
      </c>
      <c r="L5150" s="8">
        <v>2.0299999999999999E-2</v>
      </c>
      <c r="M5150" t="s">
        <v>36</v>
      </c>
      <c r="N5150" t="str">
        <f>IF(AND(PESQUISA!$B$3&lt;&gt;"",OR(PESQUISA!$B$4="TODAS",B5150=PESQUISA!$B$4),ISNUMBER(SEARCH(PESQUISA!$B$3,D5150))),ROW()-1,"")</f>
        <v/>
      </c>
    </row>
    <row r="5151" spans="1:14" x14ac:dyDescent="0.3">
      <c r="A5151" t="s">
        <v>15571</v>
      </c>
      <c r="B5151" t="s">
        <v>29</v>
      </c>
      <c r="C5151" t="s">
        <v>15572</v>
      </c>
      <c r="D5151" t="s">
        <v>15573</v>
      </c>
      <c r="E5151" t="s">
        <v>40</v>
      </c>
      <c r="F5151" s="7">
        <v>1121.3399999999999</v>
      </c>
      <c r="G5151" t="s">
        <v>33</v>
      </c>
      <c r="H5151" t="s">
        <v>34</v>
      </c>
      <c r="I5151" t="s">
        <v>15384</v>
      </c>
      <c r="L5151" s="8">
        <v>0</v>
      </c>
      <c r="M5151" t="s">
        <v>36</v>
      </c>
      <c r="N5151" t="str">
        <f>IF(AND(PESQUISA!$B$3&lt;&gt;"",OR(PESQUISA!$B$4="TODAS",B5151=PESQUISA!$B$4),ISNUMBER(SEARCH(PESQUISA!$B$3,D5151))),ROW()-1,"")</f>
        <v/>
      </c>
    </row>
    <row r="5152" spans="1:14" x14ac:dyDescent="0.3">
      <c r="A5152" t="s">
        <v>15574</v>
      </c>
      <c r="B5152" t="s">
        <v>29</v>
      </c>
      <c r="C5152" t="s">
        <v>15575</v>
      </c>
      <c r="D5152" t="s">
        <v>15576</v>
      </c>
      <c r="E5152" t="s">
        <v>40</v>
      </c>
      <c r="F5152" s="7">
        <v>1346.07</v>
      </c>
      <c r="G5152" t="s">
        <v>33</v>
      </c>
      <c r="H5152" t="s">
        <v>34</v>
      </c>
      <c r="I5152" t="s">
        <v>15384</v>
      </c>
      <c r="L5152" s="8">
        <v>0</v>
      </c>
      <c r="M5152" t="s">
        <v>36</v>
      </c>
      <c r="N5152" t="str">
        <f>IF(AND(PESQUISA!$B$3&lt;&gt;"",OR(PESQUISA!$B$4="TODAS",B5152=PESQUISA!$B$4),ISNUMBER(SEARCH(PESQUISA!$B$3,D5152))),ROW()-1,"")</f>
        <v/>
      </c>
    </row>
    <row r="5153" spans="1:14" x14ac:dyDescent="0.3">
      <c r="A5153" t="s">
        <v>15577</v>
      </c>
      <c r="B5153" t="s">
        <v>29</v>
      </c>
      <c r="C5153" t="s">
        <v>15578</v>
      </c>
      <c r="D5153" t="s">
        <v>15579</v>
      </c>
      <c r="E5153" t="s">
        <v>40</v>
      </c>
      <c r="F5153" s="7">
        <v>1413.99</v>
      </c>
      <c r="G5153" t="s">
        <v>33</v>
      </c>
      <c r="H5153" t="s">
        <v>34</v>
      </c>
      <c r="I5153" t="s">
        <v>15384</v>
      </c>
      <c r="L5153" s="8">
        <v>0</v>
      </c>
      <c r="M5153" t="s">
        <v>36</v>
      </c>
      <c r="N5153" t="str">
        <f>IF(AND(PESQUISA!$B$3&lt;&gt;"",OR(PESQUISA!$B$4="TODAS",B5153=PESQUISA!$B$4),ISNUMBER(SEARCH(PESQUISA!$B$3,D5153))),ROW()-1,"")</f>
        <v/>
      </c>
    </row>
    <row r="5154" spans="1:14" x14ac:dyDescent="0.3">
      <c r="A5154" t="s">
        <v>15580</v>
      </c>
      <c r="B5154" t="s">
        <v>29</v>
      </c>
      <c r="C5154" t="s">
        <v>15581</v>
      </c>
      <c r="D5154" t="s">
        <v>15582</v>
      </c>
      <c r="E5154" t="s">
        <v>40</v>
      </c>
      <c r="F5154" s="7">
        <v>1678.71</v>
      </c>
      <c r="G5154" t="s">
        <v>33</v>
      </c>
      <c r="H5154" t="s">
        <v>34</v>
      </c>
      <c r="I5154" t="s">
        <v>15384</v>
      </c>
      <c r="L5154" s="8">
        <v>0</v>
      </c>
      <c r="M5154" t="s">
        <v>36</v>
      </c>
      <c r="N5154" t="str">
        <f>IF(AND(PESQUISA!$B$3&lt;&gt;"",OR(PESQUISA!$B$4="TODAS",B5154=PESQUISA!$B$4),ISNUMBER(SEARCH(PESQUISA!$B$3,D5154))),ROW()-1,"")</f>
        <v/>
      </c>
    </row>
    <row r="5155" spans="1:14" x14ac:dyDescent="0.3">
      <c r="A5155" t="s">
        <v>15583</v>
      </c>
      <c r="B5155" t="s">
        <v>29</v>
      </c>
      <c r="C5155" t="s">
        <v>15584</v>
      </c>
      <c r="D5155" t="s">
        <v>15585</v>
      </c>
      <c r="E5155" t="s">
        <v>40</v>
      </c>
      <c r="F5155" s="7">
        <v>1128.43</v>
      </c>
      <c r="G5155" t="s">
        <v>33</v>
      </c>
      <c r="H5155" t="s">
        <v>34</v>
      </c>
      <c r="I5155" t="s">
        <v>15384</v>
      </c>
      <c r="L5155" s="8">
        <v>0</v>
      </c>
      <c r="M5155" t="s">
        <v>36</v>
      </c>
      <c r="N5155" t="str">
        <f>IF(AND(PESQUISA!$B$3&lt;&gt;"",OR(PESQUISA!$B$4="TODAS",B5155=PESQUISA!$B$4),ISNUMBER(SEARCH(PESQUISA!$B$3,D5155))),ROW()-1,"")</f>
        <v/>
      </c>
    </row>
    <row r="5156" spans="1:14" x14ac:dyDescent="0.3">
      <c r="A5156" t="s">
        <v>15586</v>
      </c>
      <c r="B5156" t="s">
        <v>29</v>
      </c>
      <c r="C5156" t="s">
        <v>15587</v>
      </c>
      <c r="D5156" t="s">
        <v>15588</v>
      </c>
      <c r="E5156" t="s">
        <v>40</v>
      </c>
      <c r="F5156" s="7">
        <v>1353.16</v>
      </c>
      <c r="G5156" t="s">
        <v>33</v>
      </c>
      <c r="H5156" t="s">
        <v>34</v>
      </c>
      <c r="I5156" t="s">
        <v>15384</v>
      </c>
      <c r="L5156" s="8">
        <v>0</v>
      </c>
      <c r="M5156" t="s">
        <v>36</v>
      </c>
      <c r="N5156" t="str">
        <f>IF(AND(PESQUISA!$B$3&lt;&gt;"",OR(PESQUISA!$B$4="TODAS",B5156=PESQUISA!$B$4),ISNUMBER(SEARCH(PESQUISA!$B$3,D5156))),ROW()-1,"")</f>
        <v/>
      </c>
    </row>
    <row r="5157" spans="1:14" x14ac:dyDescent="0.3">
      <c r="A5157" t="s">
        <v>15589</v>
      </c>
      <c r="B5157" t="s">
        <v>29</v>
      </c>
      <c r="C5157" t="s">
        <v>15590</v>
      </c>
      <c r="D5157" t="s">
        <v>15591</v>
      </c>
      <c r="E5157" t="s">
        <v>40</v>
      </c>
      <c r="F5157" s="7">
        <v>1421.08</v>
      </c>
      <c r="G5157" t="s">
        <v>33</v>
      </c>
      <c r="H5157" t="s">
        <v>34</v>
      </c>
      <c r="I5157" t="s">
        <v>15384</v>
      </c>
      <c r="L5157" s="8">
        <v>0</v>
      </c>
      <c r="M5157" t="s">
        <v>36</v>
      </c>
      <c r="N5157" t="str">
        <f>IF(AND(PESQUISA!$B$3&lt;&gt;"",OR(PESQUISA!$B$4="TODAS",B5157=PESQUISA!$B$4),ISNUMBER(SEARCH(PESQUISA!$B$3,D5157))),ROW()-1,"")</f>
        <v/>
      </c>
    </row>
    <row r="5158" spans="1:14" x14ac:dyDescent="0.3">
      <c r="A5158" t="s">
        <v>15592</v>
      </c>
      <c r="B5158" t="s">
        <v>29</v>
      </c>
      <c r="C5158" t="s">
        <v>15593</v>
      </c>
      <c r="D5158" t="s">
        <v>15594</v>
      </c>
      <c r="E5158" t="s">
        <v>40</v>
      </c>
      <c r="F5158" s="7">
        <v>1685.8</v>
      </c>
      <c r="G5158" t="s">
        <v>33</v>
      </c>
      <c r="H5158" t="s">
        <v>34</v>
      </c>
      <c r="I5158" t="s">
        <v>15384</v>
      </c>
      <c r="L5158" s="8">
        <v>0</v>
      </c>
      <c r="M5158" t="s">
        <v>36</v>
      </c>
      <c r="N5158" t="str">
        <f>IF(AND(PESQUISA!$B$3&lt;&gt;"",OR(PESQUISA!$B$4="TODAS",B5158=PESQUISA!$B$4),ISNUMBER(SEARCH(PESQUISA!$B$3,D5158))),ROW()-1,"")</f>
        <v/>
      </c>
    </row>
    <row r="5159" spans="1:14" x14ac:dyDescent="0.3">
      <c r="A5159" t="s">
        <v>15595</v>
      </c>
      <c r="B5159" t="s">
        <v>29</v>
      </c>
      <c r="C5159" t="s">
        <v>15596</v>
      </c>
      <c r="D5159" t="s">
        <v>15597</v>
      </c>
      <c r="E5159" t="s">
        <v>40</v>
      </c>
      <c r="F5159" s="7">
        <v>828.88</v>
      </c>
      <c r="G5159" t="s">
        <v>33</v>
      </c>
      <c r="H5159" t="s">
        <v>34</v>
      </c>
      <c r="I5159" t="s">
        <v>15384</v>
      </c>
      <c r="L5159" s="8">
        <v>0</v>
      </c>
      <c r="M5159" t="s">
        <v>36</v>
      </c>
      <c r="N5159" t="str">
        <f>IF(AND(PESQUISA!$B$3&lt;&gt;"",OR(PESQUISA!$B$4="TODAS",B5159=PESQUISA!$B$4),ISNUMBER(SEARCH(PESQUISA!$B$3,D5159))),ROW()-1,"")</f>
        <v/>
      </c>
    </row>
    <row r="5160" spans="1:14" x14ac:dyDescent="0.3">
      <c r="A5160" t="s">
        <v>15598</v>
      </c>
      <c r="B5160" t="s">
        <v>29</v>
      </c>
      <c r="C5160" t="s">
        <v>15599</v>
      </c>
      <c r="D5160" t="s">
        <v>15600</v>
      </c>
      <c r="E5160" t="s">
        <v>40</v>
      </c>
      <c r="F5160" s="7">
        <v>978.7</v>
      </c>
      <c r="G5160" t="s">
        <v>33</v>
      </c>
      <c r="H5160" t="s">
        <v>34</v>
      </c>
      <c r="I5160" t="s">
        <v>15384</v>
      </c>
      <c r="L5160" s="8">
        <v>0</v>
      </c>
      <c r="M5160" t="s">
        <v>36</v>
      </c>
      <c r="N5160" t="str">
        <f>IF(AND(PESQUISA!$B$3&lt;&gt;"",OR(PESQUISA!$B$4="TODAS",B5160=PESQUISA!$B$4),ISNUMBER(SEARCH(PESQUISA!$B$3,D5160))),ROW()-1,"")</f>
        <v/>
      </c>
    </row>
    <row r="5161" spans="1:14" x14ac:dyDescent="0.3">
      <c r="A5161" t="s">
        <v>15601</v>
      </c>
      <c r="B5161" t="s">
        <v>29</v>
      </c>
      <c r="C5161" t="s">
        <v>15602</v>
      </c>
      <c r="D5161" t="s">
        <v>15603</v>
      </c>
      <c r="E5161" t="s">
        <v>40</v>
      </c>
      <c r="F5161" s="7">
        <v>1023.98</v>
      </c>
      <c r="G5161" t="s">
        <v>33</v>
      </c>
      <c r="H5161" t="s">
        <v>34</v>
      </c>
      <c r="I5161" t="s">
        <v>15384</v>
      </c>
      <c r="L5161" s="8">
        <v>0</v>
      </c>
      <c r="M5161" t="s">
        <v>36</v>
      </c>
      <c r="N5161" t="str">
        <f>IF(AND(PESQUISA!$B$3&lt;&gt;"",OR(PESQUISA!$B$4="TODAS",B5161=PESQUISA!$B$4),ISNUMBER(SEARCH(PESQUISA!$B$3,D5161))),ROW()-1,"")</f>
        <v/>
      </c>
    </row>
    <row r="5162" spans="1:14" x14ac:dyDescent="0.3">
      <c r="A5162" t="s">
        <v>15604</v>
      </c>
      <c r="B5162" t="s">
        <v>29</v>
      </c>
      <c r="C5162" t="s">
        <v>15605</v>
      </c>
      <c r="D5162" t="s">
        <v>15606</v>
      </c>
      <c r="E5162" t="s">
        <v>40</v>
      </c>
      <c r="F5162" s="7">
        <v>1200.46</v>
      </c>
      <c r="G5162" t="s">
        <v>33</v>
      </c>
      <c r="H5162" t="s">
        <v>34</v>
      </c>
      <c r="I5162" t="s">
        <v>15384</v>
      </c>
      <c r="L5162" s="8">
        <v>0</v>
      </c>
      <c r="M5162" t="s">
        <v>36</v>
      </c>
      <c r="N5162" t="str">
        <f>IF(AND(PESQUISA!$B$3&lt;&gt;"",OR(PESQUISA!$B$4="TODAS",B5162=PESQUISA!$B$4),ISNUMBER(SEARCH(PESQUISA!$B$3,D5162))),ROW()-1,"")</f>
        <v/>
      </c>
    </row>
    <row r="5163" spans="1:14" x14ac:dyDescent="0.3">
      <c r="A5163" t="s">
        <v>15607</v>
      </c>
      <c r="B5163" t="s">
        <v>29</v>
      </c>
      <c r="C5163" t="s">
        <v>15608</v>
      </c>
      <c r="D5163" t="s">
        <v>15609</v>
      </c>
      <c r="E5163" t="s">
        <v>40</v>
      </c>
      <c r="F5163" s="7">
        <v>846.05</v>
      </c>
      <c r="G5163" t="s">
        <v>33</v>
      </c>
      <c r="H5163" t="s">
        <v>34</v>
      </c>
      <c r="I5163" t="s">
        <v>15384</v>
      </c>
      <c r="L5163" s="8">
        <v>0</v>
      </c>
      <c r="M5163" t="s">
        <v>36</v>
      </c>
      <c r="N5163" t="str">
        <f>IF(AND(PESQUISA!$B$3&lt;&gt;"",OR(PESQUISA!$B$4="TODAS",B5163=PESQUISA!$B$4),ISNUMBER(SEARCH(PESQUISA!$B$3,D5163))),ROW()-1,"")</f>
        <v/>
      </c>
    </row>
    <row r="5164" spans="1:14" x14ac:dyDescent="0.3">
      <c r="A5164" t="s">
        <v>15610</v>
      </c>
      <c r="B5164" t="s">
        <v>29</v>
      </c>
      <c r="C5164" t="s">
        <v>15611</v>
      </c>
      <c r="D5164" t="s">
        <v>15612</v>
      </c>
      <c r="E5164" t="s">
        <v>40</v>
      </c>
      <c r="F5164" s="7">
        <v>995.87</v>
      </c>
      <c r="G5164" t="s">
        <v>33</v>
      </c>
      <c r="H5164" t="s">
        <v>34</v>
      </c>
      <c r="I5164" t="s">
        <v>15384</v>
      </c>
      <c r="L5164" s="8">
        <v>0</v>
      </c>
      <c r="M5164" t="s">
        <v>36</v>
      </c>
      <c r="N5164" t="str">
        <f>IF(AND(PESQUISA!$B$3&lt;&gt;"",OR(PESQUISA!$B$4="TODAS",B5164=PESQUISA!$B$4),ISNUMBER(SEARCH(PESQUISA!$B$3,D5164))),ROW()-1,"")</f>
        <v/>
      </c>
    </row>
    <row r="5165" spans="1:14" x14ac:dyDescent="0.3">
      <c r="A5165" t="s">
        <v>15613</v>
      </c>
      <c r="B5165" t="s">
        <v>29</v>
      </c>
      <c r="C5165" t="s">
        <v>15614</v>
      </c>
      <c r="D5165" t="s">
        <v>15615</v>
      </c>
      <c r="E5165" t="s">
        <v>40</v>
      </c>
      <c r="F5165" s="7">
        <v>1041.1500000000001</v>
      </c>
      <c r="G5165" t="s">
        <v>33</v>
      </c>
      <c r="H5165" t="s">
        <v>34</v>
      </c>
      <c r="I5165" t="s">
        <v>15384</v>
      </c>
      <c r="L5165" s="8">
        <v>0</v>
      </c>
      <c r="M5165" t="s">
        <v>36</v>
      </c>
      <c r="N5165" t="str">
        <f>IF(AND(PESQUISA!$B$3&lt;&gt;"",OR(PESQUISA!$B$4="TODAS",B5165=PESQUISA!$B$4),ISNUMBER(SEARCH(PESQUISA!$B$3,D5165))),ROW()-1,"")</f>
        <v/>
      </c>
    </row>
    <row r="5166" spans="1:14" x14ac:dyDescent="0.3">
      <c r="A5166" t="s">
        <v>15616</v>
      </c>
      <c r="B5166" t="s">
        <v>29</v>
      </c>
      <c r="C5166" t="s">
        <v>15617</v>
      </c>
      <c r="D5166" t="s">
        <v>15618</v>
      </c>
      <c r="E5166" t="s">
        <v>40</v>
      </c>
      <c r="F5166" s="7">
        <v>1217.6300000000001</v>
      </c>
      <c r="G5166" t="s">
        <v>33</v>
      </c>
      <c r="H5166" t="s">
        <v>34</v>
      </c>
      <c r="I5166" t="s">
        <v>15384</v>
      </c>
      <c r="L5166" s="8">
        <v>0</v>
      </c>
      <c r="M5166" t="s">
        <v>36</v>
      </c>
      <c r="N5166" t="str">
        <f>IF(AND(PESQUISA!$B$3&lt;&gt;"",OR(PESQUISA!$B$4="TODAS",B5166=PESQUISA!$B$4),ISNUMBER(SEARCH(PESQUISA!$B$3,D5166))),ROW()-1,"")</f>
        <v/>
      </c>
    </row>
    <row r="5167" spans="1:14" x14ac:dyDescent="0.3">
      <c r="A5167" t="s">
        <v>15619</v>
      </c>
      <c r="B5167" t="s">
        <v>29</v>
      </c>
      <c r="C5167" t="s">
        <v>15620</v>
      </c>
      <c r="D5167" t="s">
        <v>15621</v>
      </c>
      <c r="E5167" t="s">
        <v>40</v>
      </c>
      <c r="F5167" s="7">
        <v>1348.24</v>
      </c>
      <c r="G5167" t="s">
        <v>33</v>
      </c>
      <c r="H5167" t="s">
        <v>34</v>
      </c>
      <c r="I5167" t="s">
        <v>15384</v>
      </c>
      <c r="L5167" s="8">
        <v>0.18479999999999999</v>
      </c>
      <c r="M5167" t="s">
        <v>36</v>
      </c>
      <c r="N5167" t="str">
        <f>IF(AND(PESQUISA!$B$3&lt;&gt;"",OR(PESQUISA!$B$4="TODAS",B5167=PESQUISA!$B$4),ISNUMBER(SEARCH(PESQUISA!$B$3,D5167))),ROW()-1,"")</f>
        <v/>
      </c>
    </row>
    <row r="5168" spans="1:14" x14ac:dyDescent="0.3">
      <c r="A5168" t="s">
        <v>15622</v>
      </c>
      <c r="B5168" t="s">
        <v>29</v>
      </c>
      <c r="C5168" t="s">
        <v>15623</v>
      </c>
      <c r="D5168" t="s">
        <v>15624</v>
      </c>
      <c r="E5168" t="s">
        <v>40</v>
      </c>
      <c r="F5168" s="7">
        <v>1647.88</v>
      </c>
      <c r="G5168" t="s">
        <v>33</v>
      </c>
      <c r="H5168" t="s">
        <v>34</v>
      </c>
      <c r="I5168" t="s">
        <v>15384</v>
      </c>
      <c r="L5168" s="8">
        <v>0.1512</v>
      </c>
      <c r="M5168" t="s">
        <v>36</v>
      </c>
      <c r="N5168" t="str">
        <f>IF(AND(PESQUISA!$B$3&lt;&gt;"",OR(PESQUISA!$B$4="TODAS",B5168=PESQUISA!$B$4),ISNUMBER(SEARCH(PESQUISA!$B$3,D5168))),ROW()-1,"")</f>
        <v/>
      </c>
    </row>
    <row r="5169" spans="1:14" x14ac:dyDescent="0.3">
      <c r="A5169" t="s">
        <v>15625</v>
      </c>
      <c r="B5169" t="s">
        <v>29</v>
      </c>
      <c r="C5169" t="s">
        <v>15626</v>
      </c>
      <c r="D5169" t="s">
        <v>15627</v>
      </c>
      <c r="E5169" t="s">
        <v>40</v>
      </c>
      <c r="F5169" s="7">
        <v>1738.44</v>
      </c>
      <c r="G5169" t="s">
        <v>33</v>
      </c>
      <c r="H5169" t="s">
        <v>34</v>
      </c>
      <c r="I5169" t="s">
        <v>15384</v>
      </c>
      <c r="L5169" s="8">
        <v>0.14330000000000001</v>
      </c>
      <c r="M5169" t="s">
        <v>36</v>
      </c>
      <c r="N5169" t="str">
        <f>IF(AND(PESQUISA!$B$3&lt;&gt;"",OR(PESQUISA!$B$4="TODAS",B5169=PESQUISA!$B$4),ISNUMBER(SEARCH(PESQUISA!$B$3,D5169))),ROW()-1,"")</f>
        <v/>
      </c>
    </row>
    <row r="5170" spans="1:14" x14ac:dyDescent="0.3">
      <c r="A5170" t="s">
        <v>15628</v>
      </c>
      <c r="B5170" t="s">
        <v>29</v>
      </c>
      <c r="C5170" t="s">
        <v>15629</v>
      </c>
      <c r="D5170" t="s">
        <v>15630</v>
      </c>
      <c r="E5170" t="s">
        <v>40</v>
      </c>
      <c r="F5170" s="7">
        <v>2091.4</v>
      </c>
      <c r="G5170" t="s">
        <v>33</v>
      </c>
      <c r="H5170" t="s">
        <v>34</v>
      </c>
      <c r="I5170" t="s">
        <v>15384</v>
      </c>
      <c r="L5170" s="8">
        <v>0.1191</v>
      </c>
      <c r="M5170" t="s">
        <v>36</v>
      </c>
      <c r="N5170" t="str">
        <f>IF(AND(PESQUISA!$B$3&lt;&gt;"",OR(PESQUISA!$B$4="TODAS",B5170=PESQUISA!$B$4),ISNUMBER(SEARCH(PESQUISA!$B$3,D5170))),ROW()-1,"")</f>
        <v/>
      </c>
    </row>
    <row r="5171" spans="1:14" x14ac:dyDescent="0.3">
      <c r="A5171" t="s">
        <v>15631</v>
      </c>
      <c r="B5171" t="s">
        <v>29</v>
      </c>
      <c r="C5171" t="s">
        <v>15632</v>
      </c>
      <c r="D5171" t="s">
        <v>15633</v>
      </c>
      <c r="E5171" t="s">
        <v>40</v>
      </c>
      <c r="F5171" s="7">
        <v>1283.82</v>
      </c>
      <c r="G5171" t="s">
        <v>33</v>
      </c>
      <c r="H5171" t="s">
        <v>34</v>
      </c>
      <c r="I5171" t="s">
        <v>15384</v>
      </c>
      <c r="L5171" s="8">
        <v>0</v>
      </c>
      <c r="M5171" t="s">
        <v>36</v>
      </c>
      <c r="N5171" t="str">
        <f>IF(AND(PESQUISA!$B$3&lt;&gt;"",OR(PESQUISA!$B$4="TODAS",B5171=PESQUISA!$B$4),ISNUMBER(SEARCH(PESQUISA!$B$3,D5171))),ROW()-1,"")</f>
        <v/>
      </c>
    </row>
    <row r="5172" spans="1:14" x14ac:dyDescent="0.3">
      <c r="A5172" t="s">
        <v>15634</v>
      </c>
      <c r="B5172" t="s">
        <v>29</v>
      </c>
      <c r="C5172" t="s">
        <v>15635</v>
      </c>
      <c r="D5172" t="s">
        <v>15636</v>
      </c>
      <c r="E5172" t="s">
        <v>40</v>
      </c>
      <c r="F5172" s="7">
        <v>1583.46</v>
      </c>
      <c r="G5172" t="s">
        <v>33</v>
      </c>
      <c r="H5172" t="s">
        <v>34</v>
      </c>
      <c r="I5172" t="s">
        <v>15384</v>
      </c>
      <c r="L5172" s="8">
        <v>0</v>
      </c>
      <c r="M5172" t="s">
        <v>36</v>
      </c>
      <c r="N5172" t="str">
        <f>IF(AND(PESQUISA!$B$3&lt;&gt;"",OR(PESQUISA!$B$4="TODAS",B5172=PESQUISA!$B$4),ISNUMBER(SEARCH(PESQUISA!$B$3,D5172))),ROW()-1,"")</f>
        <v/>
      </c>
    </row>
    <row r="5173" spans="1:14" x14ac:dyDescent="0.3">
      <c r="A5173" t="s">
        <v>15637</v>
      </c>
      <c r="B5173" t="s">
        <v>29</v>
      </c>
      <c r="C5173" t="s">
        <v>15638</v>
      </c>
      <c r="D5173" t="s">
        <v>15639</v>
      </c>
      <c r="E5173" t="s">
        <v>40</v>
      </c>
      <c r="F5173" s="7">
        <v>1674.02</v>
      </c>
      <c r="G5173" t="s">
        <v>33</v>
      </c>
      <c r="H5173" t="s">
        <v>34</v>
      </c>
      <c r="I5173" t="s">
        <v>15384</v>
      </c>
      <c r="L5173" s="8">
        <v>0</v>
      </c>
      <c r="M5173" t="s">
        <v>36</v>
      </c>
      <c r="N5173" t="str">
        <f>IF(AND(PESQUISA!$B$3&lt;&gt;"",OR(PESQUISA!$B$4="TODAS",B5173=PESQUISA!$B$4),ISNUMBER(SEARCH(PESQUISA!$B$3,D5173))),ROW()-1,"")</f>
        <v/>
      </c>
    </row>
    <row r="5174" spans="1:14" x14ac:dyDescent="0.3">
      <c r="A5174" t="s">
        <v>15640</v>
      </c>
      <c r="B5174" t="s">
        <v>29</v>
      </c>
      <c r="C5174" t="s">
        <v>15641</v>
      </c>
      <c r="D5174" t="s">
        <v>15642</v>
      </c>
      <c r="E5174" t="s">
        <v>40</v>
      </c>
      <c r="F5174" s="7">
        <v>2026.98</v>
      </c>
      <c r="G5174" t="s">
        <v>33</v>
      </c>
      <c r="H5174" t="s">
        <v>34</v>
      </c>
      <c r="I5174" t="s">
        <v>15384</v>
      </c>
      <c r="L5174" s="8">
        <v>0</v>
      </c>
      <c r="M5174" t="s">
        <v>36</v>
      </c>
      <c r="N5174" t="str">
        <f>IF(AND(PESQUISA!$B$3&lt;&gt;"",OR(PESQUISA!$B$4="TODAS",B5174=PESQUISA!$B$4),ISNUMBER(SEARCH(PESQUISA!$B$3,D5174))),ROW()-1,"")</f>
        <v/>
      </c>
    </row>
    <row r="5175" spans="1:14" x14ac:dyDescent="0.3">
      <c r="A5175" t="s">
        <v>15643</v>
      </c>
      <c r="B5175" t="s">
        <v>29</v>
      </c>
      <c r="C5175" t="s">
        <v>15644</v>
      </c>
      <c r="D5175" t="s">
        <v>15645</v>
      </c>
      <c r="E5175" t="s">
        <v>40</v>
      </c>
      <c r="G5175" t="s">
        <v>33</v>
      </c>
      <c r="H5175" t="s">
        <v>34</v>
      </c>
      <c r="I5175" t="s">
        <v>15384</v>
      </c>
      <c r="M5175" t="s">
        <v>53</v>
      </c>
      <c r="N5175" t="str">
        <f>IF(AND(PESQUISA!$B$3&lt;&gt;"",OR(PESQUISA!$B$4="TODAS",B5175=PESQUISA!$B$4),ISNUMBER(SEARCH(PESQUISA!$B$3,D5175))),ROW()-1,"")</f>
        <v/>
      </c>
    </row>
    <row r="5176" spans="1:14" x14ac:dyDescent="0.3">
      <c r="A5176" t="s">
        <v>15646</v>
      </c>
      <c r="B5176" t="s">
        <v>29</v>
      </c>
      <c r="C5176" t="s">
        <v>15647</v>
      </c>
      <c r="D5176" t="s">
        <v>15648</v>
      </c>
      <c r="E5176" t="s">
        <v>40</v>
      </c>
      <c r="G5176" t="s">
        <v>33</v>
      </c>
      <c r="H5176" t="s">
        <v>34</v>
      </c>
      <c r="I5176" t="s">
        <v>15384</v>
      </c>
      <c r="M5176" t="s">
        <v>53</v>
      </c>
      <c r="N5176" t="str">
        <f>IF(AND(PESQUISA!$B$3&lt;&gt;"",OR(PESQUISA!$B$4="TODAS",B5176=PESQUISA!$B$4),ISNUMBER(SEARCH(PESQUISA!$B$3,D5176))),ROW()-1,"")</f>
        <v/>
      </c>
    </row>
    <row r="5177" spans="1:14" x14ac:dyDescent="0.3">
      <c r="A5177" t="s">
        <v>15649</v>
      </c>
      <c r="B5177" t="s">
        <v>29</v>
      </c>
      <c r="C5177" t="s">
        <v>15650</v>
      </c>
      <c r="D5177" t="s">
        <v>15651</v>
      </c>
      <c r="E5177" t="s">
        <v>40</v>
      </c>
      <c r="G5177" t="s">
        <v>33</v>
      </c>
      <c r="H5177" t="s">
        <v>34</v>
      </c>
      <c r="I5177" t="s">
        <v>15384</v>
      </c>
      <c r="M5177" t="s">
        <v>53</v>
      </c>
      <c r="N5177" t="str">
        <f>IF(AND(PESQUISA!$B$3&lt;&gt;"",OR(PESQUISA!$B$4="TODAS",B5177=PESQUISA!$B$4),ISNUMBER(SEARCH(PESQUISA!$B$3,D5177))),ROW()-1,"")</f>
        <v/>
      </c>
    </row>
    <row r="5178" spans="1:14" x14ac:dyDescent="0.3">
      <c r="A5178" t="s">
        <v>15652</v>
      </c>
      <c r="B5178" t="s">
        <v>29</v>
      </c>
      <c r="C5178" t="s">
        <v>15653</v>
      </c>
      <c r="D5178" t="s">
        <v>15654</v>
      </c>
      <c r="E5178" t="s">
        <v>40</v>
      </c>
      <c r="G5178" t="s">
        <v>33</v>
      </c>
      <c r="H5178" t="s">
        <v>34</v>
      </c>
      <c r="I5178" t="s">
        <v>15384</v>
      </c>
      <c r="M5178" t="s">
        <v>53</v>
      </c>
      <c r="N5178" t="str">
        <f>IF(AND(PESQUISA!$B$3&lt;&gt;"",OR(PESQUISA!$B$4="TODAS",B5178=PESQUISA!$B$4),ISNUMBER(SEARCH(PESQUISA!$B$3,D5178))),ROW()-1,"")</f>
        <v/>
      </c>
    </row>
    <row r="5179" spans="1:14" x14ac:dyDescent="0.3">
      <c r="A5179" t="s">
        <v>15655</v>
      </c>
      <c r="B5179" t="s">
        <v>29</v>
      </c>
      <c r="C5179" t="s">
        <v>15656</v>
      </c>
      <c r="D5179" t="s">
        <v>15657</v>
      </c>
      <c r="E5179" t="s">
        <v>40</v>
      </c>
      <c r="G5179" t="s">
        <v>33</v>
      </c>
      <c r="H5179" t="s">
        <v>34</v>
      </c>
      <c r="I5179" t="s">
        <v>15384</v>
      </c>
      <c r="M5179" t="s">
        <v>53</v>
      </c>
      <c r="N5179" t="str">
        <f>IF(AND(PESQUISA!$B$3&lt;&gt;"",OR(PESQUISA!$B$4="TODAS",B5179=PESQUISA!$B$4),ISNUMBER(SEARCH(PESQUISA!$B$3,D5179))),ROW()-1,"")</f>
        <v/>
      </c>
    </row>
    <row r="5180" spans="1:14" x14ac:dyDescent="0.3">
      <c r="A5180" t="s">
        <v>15658</v>
      </c>
      <c r="B5180" t="s">
        <v>29</v>
      </c>
      <c r="C5180" t="s">
        <v>15659</v>
      </c>
      <c r="D5180" t="s">
        <v>15660</v>
      </c>
      <c r="E5180" t="s">
        <v>40</v>
      </c>
      <c r="G5180" t="s">
        <v>33</v>
      </c>
      <c r="H5180" t="s">
        <v>34</v>
      </c>
      <c r="I5180" t="s">
        <v>15384</v>
      </c>
      <c r="M5180" t="s">
        <v>53</v>
      </c>
      <c r="N5180" t="str">
        <f>IF(AND(PESQUISA!$B$3&lt;&gt;"",OR(PESQUISA!$B$4="TODAS",B5180=PESQUISA!$B$4),ISNUMBER(SEARCH(PESQUISA!$B$3,D5180))),ROW()-1,"")</f>
        <v/>
      </c>
    </row>
    <row r="5181" spans="1:14" x14ac:dyDescent="0.3">
      <c r="A5181" t="s">
        <v>15661</v>
      </c>
      <c r="B5181" t="s">
        <v>29</v>
      </c>
      <c r="C5181" t="s">
        <v>15662</v>
      </c>
      <c r="D5181" t="s">
        <v>15663</v>
      </c>
      <c r="E5181" t="s">
        <v>40</v>
      </c>
      <c r="G5181" t="s">
        <v>33</v>
      </c>
      <c r="H5181" t="s">
        <v>34</v>
      </c>
      <c r="I5181" t="s">
        <v>15384</v>
      </c>
      <c r="M5181" t="s">
        <v>53</v>
      </c>
      <c r="N5181" t="str">
        <f>IF(AND(PESQUISA!$B$3&lt;&gt;"",OR(PESQUISA!$B$4="TODAS",B5181=PESQUISA!$B$4),ISNUMBER(SEARCH(PESQUISA!$B$3,D5181))),ROW()-1,"")</f>
        <v/>
      </c>
    </row>
    <row r="5182" spans="1:14" x14ac:dyDescent="0.3">
      <c r="A5182" t="s">
        <v>15664</v>
      </c>
      <c r="B5182" t="s">
        <v>29</v>
      </c>
      <c r="C5182" t="s">
        <v>15665</v>
      </c>
      <c r="D5182" t="s">
        <v>15666</v>
      </c>
      <c r="E5182" t="s">
        <v>40</v>
      </c>
      <c r="G5182" t="s">
        <v>33</v>
      </c>
      <c r="H5182" t="s">
        <v>34</v>
      </c>
      <c r="I5182" t="s">
        <v>15384</v>
      </c>
      <c r="M5182" t="s">
        <v>53</v>
      </c>
      <c r="N5182" t="str">
        <f>IF(AND(PESQUISA!$B$3&lt;&gt;"",OR(PESQUISA!$B$4="TODAS",B5182=PESQUISA!$B$4),ISNUMBER(SEARCH(PESQUISA!$B$3,D5182))),ROW()-1,"")</f>
        <v/>
      </c>
    </row>
    <row r="5183" spans="1:14" x14ac:dyDescent="0.3">
      <c r="A5183" t="s">
        <v>15667</v>
      </c>
      <c r="B5183" t="s">
        <v>29</v>
      </c>
      <c r="C5183" t="s">
        <v>15668</v>
      </c>
      <c r="D5183" t="s">
        <v>15669</v>
      </c>
      <c r="E5183" t="s">
        <v>40</v>
      </c>
      <c r="G5183" t="s">
        <v>33</v>
      </c>
      <c r="H5183" t="s">
        <v>34</v>
      </c>
      <c r="I5183" t="s">
        <v>15384</v>
      </c>
      <c r="M5183" t="s">
        <v>53</v>
      </c>
      <c r="N5183" t="str">
        <f>IF(AND(PESQUISA!$B$3&lt;&gt;"",OR(PESQUISA!$B$4="TODAS",B5183=PESQUISA!$B$4),ISNUMBER(SEARCH(PESQUISA!$B$3,D5183))),ROW()-1,"")</f>
        <v/>
      </c>
    </row>
    <row r="5184" spans="1:14" x14ac:dyDescent="0.3">
      <c r="A5184" t="s">
        <v>15670</v>
      </c>
      <c r="B5184" t="s">
        <v>29</v>
      </c>
      <c r="C5184" t="s">
        <v>15671</v>
      </c>
      <c r="D5184" t="s">
        <v>15672</v>
      </c>
      <c r="E5184" t="s">
        <v>40</v>
      </c>
      <c r="G5184" t="s">
        <v>33</v>
      </c>
      <c r="H5184" t="s">
        <v>34</v>
      </c>
      <c r="I5184" t="s">
        <v>15384</v>
      </c>
      <c r="M5184" t="s">
        <v>53</v>
      </c>
      <c r="N5184" t="str">
        <f>IF(AND(PESQUISA!$B$3&lt;&gt;"",OR(PESQUISA!$B$4="TODAS",B5184=PESQUISA!$B$4),ISNUMBER(SEARCH(PESQUISA!$B$3,D5184))),ROW()-1,"")</f>
        <v/>
      </c>
    </row>
    <row r="5185" spans="1:14" x14ac:dyDescent="0.3">
      <c r="A5185" t="s">
        <v>15673</v>
      </c>
      <c r="B5185" t="s">
        <v>29</v>
      </c>
      <c r="C5185" t="s">
        <v>15674</v>
      </c>
      <c r="D5185" t="s">
        <v>15675</v>
      </c>
      <c r="E5185" t="s">
        <v>40</v>
      </c>
      <c r="G5185" t="s">
        <v>33</v>
      </c>
      <c r="H5185" t="s">
        <v>34</v>
      </c>
      <c r="I5185" t="s">
        <v>15384</v>
      </c>
      <c r="M5185" t="s">
        <v>53</v>
      </c>
      <c r="N5185" t="str">
        <f>IF(AND(PESQUISA!$B$3&lt;&gt;"",OR(PESQUISA!$B$4="TODAS",B5185=PESQUISA!$B$4),ISNUMBER(SEARCH(PESQUISA!$B$3,D5185))),ROW()-1,"")</f>
        <v/>
      </c>
    </row>
    <row r="5186" spans="1:14" x14ac:dyDescent="0.3">
      <c r="A5186" t="s">
        <v>15676</v>
      </c>
      <c r="B5186" t="s">
        <v>29</v>
      </c>
      <c r="C5186" t="s">
        <v>15677</v>
      </c>
      <c r="D5186" t="s">
        <v>15678</v>
      </c>
      <c r="E5186" t="s">
        <v>40</v>
      </c>
      <c r="G5186" t="s">
        <v>33</v>
      </c>
      <c r="H5186" t="s">
        <v>34</v>
      </c>
      <c r="I5186" t="s">
        <v>15384</v>
      </c>
      <c r="M5186" t="s">
        <v>53</v>
      </c>
      <c r="N5186" t="str">
        <f>IF(AND(PESQUISA!$B$3&lt;&gt;"",OR(PESQUISA!$B$4="TODAS",B5186=PESQUISA!$B$4),ISNUMBER(SEARCH(PESQUISA!$B$3,D5186))),ROW()-1,"")</f>
        <v/>
      </c>
    </row>
    <row r="5187" spans="1:14" x14ac:dyDescent="0.3">
      <c r="A5187" t="s">
        <v>15679</v>
      </c>
      <c r="B5187" t="s">
        <v>29</v>
      </c>
      <c r="C5187" t="s">
        <v>15680</v>
      </c>
      <c r="D5187" t="s">
        <v>15681</v>
      </c>
      <c r="E5187" t="s">
        <v>40</v>
      </c>
      <c r="G5187" t="s">
        <v>33</v>
      </c>
      <c r="H5187" t="s">
        <v>34</v>
      </c>
      <c r="I5187" t="s">
        <v>15384</v>
      </c>
      <c r="M5187" t="s">
        <v>53</v>
      </c>
      <c r="N5187" t="str">
        <f>IF(AND(PESQUISA!$B$3&lt;&gt;"",OR(PESQUISA!$B$4="TODAS",B5187=PESQUISA!$B$4),ISNUMBER(SEARCH(PESQUISA!$B$3,D5187))),ROW()-1,"")</f>
        <v/>
      </c>
    </row>
    <row r="5188" spans="1:14" x14ac:dyDescent="0.3">
      <c r="A5188" t="s">
        <v>15682</v>
      </c>
      <c r="B5188" t="s">
        <v>29</v>
      </c>
      <c r="C5188" t="s">
        <v>15683</v>
      </c>
      <c r="D5188" t="s">
        <v>15684</v>
      </c>
      <c r="E5188" t="s">
        <v>40</v>
      </c>
      <c r="G5188" t="s">
        <v>33</v>
      </c>
      <c r="H5188" t="s">
        <v>34</v>
      </c>
      <c r="I5188" t="s">
        <v>15384</v>
      </c>
      <c r="M5188" t="s">
        <v>53</v>
      </c>
      <c r="N5188" t="str">
        <f>IF(AND(PESQUISA!$B$3&lt;&gt;"",OR(PESQUISA!$B$4="TODAS",B5188=PESQUISA!$B$4),ISNUMBER(SEARCH(PESQUISA!$B$3,D5188))),ROW()-1,"")</f>
        <v/>
      </c>
    </row>
    <row r="5189" spans="1:14" x14ac:dyDescent="0.3">
      <c r="A5189" t="s">
        <v>15685</v>
      </c>
      <c r="B5189" t="s">
        <v>29</v>
      </c>
      <c r="C5189" t="s">
        <v>15686</v>
      </c>
      <c r="D5189" t="s">
        <v>15687</v>
      </c>
      <c r="E5189" t="s">
        <v>40</v>
      </c>
      <c r="F5189" s="7">
        <v>17.28</v>
      </c>
      <c r="G5189" t="s">
        <v>33</v>
      </c>
      <c r="H5189" t="s">
        <v>34</v>
      </c>
      <c r="I5189" t="s">
        <v>15384</v>
      </c>
      <c r="L5189" s="8">
        <v>0</v>
      </c>
      <c r="M5189" t="s">
        <v>36</v>
      </c>
      <c r="N5189" t="str">
        <f>IF(AND(PESQUISA!$B$3&lt;&gt;"",OR(PESQUISA!$B$4="TODAS",B5189=PESQUISA!$B$4),ISNUMBER(SEARCH(PESQUISA!$B$3,D5189))),ROW()-1,"")</f>
        <v/>
      </c>
    </row>
    <row r="5190" spans="1:14" x14ac:dyDescent="0.3">
      <c r="A5190" t="s">
        <v>15688</v>
      </c>
      <c r="B5190" t="s">
        <v>29</v>
      </c>
      <c r="C5190" t="s">
        <v>15689</v>
      </c>
      <c r="D5190" t="s">
        <v>15690</v>
      </c>
      <c r="E5190" t="s">
        <v>40</v>
      </c>
      <c r="F5190" s="7">
        <v>109.98</v>
      </c>
      <c r="G5190" t="s">
        <v>33</v>
      </c>
      <c r="H5190" t="s">
        <v>34</v>
      </c>
      <c r="I5190" t="s">
        <v>15384</v>
      </c>
      <c r="L5190" s="8">
        <v>0</v>
      </c>
      <c r="M5190" t="s">
        <v>36</v>
      </c>
      <c r="N5190" t="str">
        <f>IF(AND(PESQUISA!$B$3&lt;&gt;"",OR(PESQUISA!$B$4="TODAS",B5190=PESQUISA!$B$4),ISNUMBER(SEARCH(PESQUISA!$B$3,D5190))),ROW()-1,"")</f>
        <v/>
      </c>
    </row>
    <row r="5191" spans="1:14" x14ac:dyDescent="0.3">
      <c r="A5191" t="s">
        <v>15691</v>
      </c>
      <c r="B5191" t="s">
        <v>29</v>
      </c>
      <c r="C5191" t="s">
        <v>15692</v>
      </c>
      <c r="D5191" t="s">
        <v>15693</v>
      </c>
      <c r="E5191" t="s">
        <v>40</v>
      </c>
      <c r="F5191" s="7">
        <v>35.17</v>
      </c>
      <c r="G5191" t="s">
        <v>33</v>
      </c>
      <c r="H5191" t="s">
        <v>34</v>
      </c>
      <c r="I5191" t="s">
        <v>15384</v>
      </c>
      <c r="L5191" s="8">
        <v>0</v>
      </c>
      <c r="M5191" t="s">
        <v>36</v>
      </c>
      <c r="N5191" t="str">
        <f>IF(AND(PESQUISA!$B$3&lt;&gt;"",OR(PESQUISA!$B$4="TODAS",B5191=PESQUISA!$B$4),ISNUMBER(SEARCH(PESQUISA!$B$3,D5191))),ROW()-1,"")</f>
        <v/>
      </c>
    </row>
    <row r="5192" spans="1:14" x14ac:dyDescent="0.3">
      <c r="A5192" t="s">
        <v>15694</v>
      </c>
      <c r="B5192" t="s">
        <v>29</v>
      </c>
      <c r="C5192" t="s">
        <v>15695</v>
      </c>
      <c r="D5192" t="s">
        <v>15696</v>
      </c>
      <c r="E5192" t="s">
        <v>40</v>
      </c>
      <c r="F5192" s="7">
        <v>8.7799999999999994</v>
      </c>
      <c r="G5192" t="s">
        <v>33</v>
      </c>
      <c r="H5192" t="s">
        <v>34</v>
      </c>
      <c r="I5192" t="s">
        <v>15384</v>
      </c>
      <c r="L5192" s="8">
        <v>0</v>
      </c>
      <c r="M5192" t="s">
        <v>36</v>
      </c>
      <c r="N5192" t="str">
        <f>IF(AND(PESQUISA!$B$3&lt;&gt;"",OR(PESQUISA!$B$4="TODAS",B5192=PESQUISA!$B$4),ISNUMBER(SEARCH(PESQUISA!$B$3,D5192))),ROW()-1,"")</f>
        <v/>
      </c>
    </row>
    <row r="5193" spans="1:14" x14ac:dyDescent="0.3">
      <c r="A5193" t="s">
        <v>15697</v>
      </c>
      <c r="B5193" t="s">
        <v>29</v>
      </c>
      <c r="C5193" t="s">
        <v>15698</v>
      </c>
      <c r="D5193" t="s">
        <v>15699</v>
      </c>
      <c r="E5193" t="s">
        <v>40</v>
      </c>
      <c r="G5193" t="s">
        <v>33</v>
      </c>
      <c r="H5193" t="s">
        <v>34</v>
      </c>
      <c r="I5193" t="s">
        <v>15384</v>
      </c>
      <c r="M5193" t="s">
        <v>53</v>
      </c>
      <c r="N5193" t="str">
        <f>IF(AND(PESQUISA!$B$3&lt;&gt;"",OR(PESQUISA!$B$4="TODAS",B5193=PESQUISA!$B$4),ISNUMBER(SEARCH(PESQUISA!$B$3,D5193))),ROW()-1,"")</f>
        <v/>
      </c>
    </row>
    <row r="5194" spans="1:14" x14ac:dyDescent="0.3">
      <c r="A5194" t="s">
        <v>15700</v>
      </c>
      <c r="B5194" t="s">
        <v>29</v>
      </c>
      <c r="C5194" t="s">
        <v>15701</v>
      </c>
      <c r="D5194" t="s">
        <v>15702</v>
      </c>
      <c r="E5194" t="s">
        <v>40</v>
      </c>
      <c r="F5194" s="7">
        <v>58.18</v>
      </c>
      <c r="G5194" t="s">
        <v>33</v>
      </c>
      <c r="H5194" t="s">
        <v>34</v>
      </c>
      <c r="I5194" t="s">
        <v>15703</v>
      </c>
      <c r="L5194" s="8">
        <v>0</v>
      </c>
      <c r="M5194" t="s">
        <v>36</v>
      </c>
      <c r="N5194" t="str">
        <f>IF(AND(PESQUISA!$B$3&lt;&gt;"",OR(PESQUISA!$B$4="TODAS",B5194=PESQUISA!$B$4),ISNUMBER(SEARCH(PESQUISA!$B$3,D5194))),ROW()-1,"")</f>
        <v/>
      </c>
    </row>
    <row r="5195" spans="1:14" x14ac:dyDescent="0.3">
      <c r="A5195" t="s">
        <v>15704</v>
      </c>
      <c r="B5195" t="s">
        <v>29</v>
      </c>
      <c r="C5195" t="s">
        <v>15705</v>
      </c>
      <c r="D5195" t="s">
        <v>15706</v>
      </c>
      <c r="E5195" t="s">
        <v>40</v>
      </c>
      <c r="F5195" s="7">
        <v>64.23</v>
      </c>
      <c r="G5195" t="s">
        <v>33</v>
      </c>
      <c r="H5195" t="s">
        <v>34</v>
      </c>
      <c r="I5195" t="s">
        <v>15703</v>
      </c>
      <c r="L5195" s="8">
        <v>0</v>
      </c>
      <c r="M5195" t="s">
        <v>36</v>
      </c>
      <c r="N5195" t="str">
        <f>IF(AND(PESQUISA!$B$3&lt;&gt;"",OR(PESQUISA!$B$4="TODAS",B5195=PESQUISA!$B$4),ISNUMBER(SEARCH(PESQUISA!$B$3,D5195))),ROW()-1,"")</f>
        <v/>
      </c>
    </row>
    <row r="5196" spans="1:14" x14ac:dyDescent="0.3">
      <c r="A5196" t="s">
        <v>15707</v>
      </c>
      <c r="B5196" t="s">
        <v>29</v>
      </c>
      <c r="C5196" t="s">
        <v>15708</v>
      </c>
      <c r="D5196" t="s">
        <v>15709</v>
      </c>
      <c r="E5196" t="s">
        <v>40</v>
      </c>
      <c r="F5196" s="7">
        <v>72.040000000000006</v>
      </c>
      <c r="G5196" t="s">
        <v>33</v>
      </c>
      <c r="H5196" t="s">
        <v>34</v>
      </c>
      <c r="I5196" t="s">
        <v>15703</v>
      </c>
      <c r="L5196" s="8">
        <v>0</v>
      </c>
      <c r="M5196" t="s">
        <v>36</v>
      </c>
      <c r="N5196" t="str">
        <f>IF(AND(PESQUISA!$B$3&lt;&gt;"",OR(PESQUISA!$B$4="TODAS",B5196=PESQUISA!$B$4),ISNUMBER(SEARCH(PESQUISA!$B$3,D5196))),ROW()-1,"")</f>
        <v/>
      </c>
    </row>
    <row r="5197" spans="1:14" x14ac:dyDescent="0.3">
      <c r="A5197" t="s">
        <v>15710</v>
      </c>
      <c r="B5197" t="s">
        <v>29</v>
      </c>
      <c r="C5197" t="s">
        <v>15711</v>
      </c>
      <c r="D5197" t="s">
        <v>15712</v>
      </c>
      <c r="E5197" t="s">
        <v>40</v>
      </c>
      <c r="F5197" s="7">
        <v>109.13</v>
      </c>
      <c r="G5197" t="s">
        <v>33</v>
      </c>
      <c r="H5197" t="s">
        <v>34</v>
      </c>
      <c r="I5197" t="s">
        <v>15703</v>
      </c>
      <c r="L5197" s="8">
        <v>0</v>
      </c>
      <c r="M5197" t="s">
        <v>36</v>
      </c>
      <c r="N5197" t="str">
        <f>IF(AND(PESQUISA!$B$3&lt;&gt;"",OR(PESQUISA!$B$4="TODAS",B5197=PESQUISA!$B$4),ISNUMBER(SEARCH(PESQUISA!$B$3,D5197))),ROW()-1,"")</f>
        <v/>
      </c>
    </row>
    <row r="5198" spans="1:14" x14ac:dyDescent="0.3">
      <c r="A5198" t="s">
        <v>15713</v>
      </c>
      <c r="B5198" t="s">
        <v>29</v>
      </c>
      <c r="C5198" t="s">
        <v>15714</v>
      </c>
      <c r="D5198" t="s">
        <v>15715</v>
      </c>
      <c r="E5198" t="s">
        <v>40</v>
      </c>
      <c r="F5198" s="7">
        <v>124.01</v>
      </c>
      <c r="G5198" t="s">
        <v>33</v>
      </c>
      <c r="H5198" t="s">
        <v>34</v>
      </c>
      <c r="I5198" t="s">
        <v>15703</v>
      </c>
      <c r="L5198" s="8">
        <v>0</v>
      </c>
      <c r="M5198" t="s">
        <v>36</v>
      </c>
      <c r="N5198" t="str">
        <f>IF(AND(PESQUISA!$B$3&lt;&gt;"",OR(PESQUISA!$B$4="TODAS",B5198=PESQUISA!$B$4),ISNUMBER(SEARCH(PESQUISA!$B$3,D5198))),ROW()-1,"")</f>
        <v/>
      </c>
    </row>
    <row r="5199" spans="1:14" x14ac:dyDescent="0.3">
      <c r="A5199" t="s">
        <v>15716</v>
      </c>
      <c r="B5199" t="s">
        <v>29</v>
      </c>
      <c r="C5199" t="s">
        <v>15717</v>
      </c>
      <c r="D5199" t="s">
        <v>15718</v>
      </c>
      <c r="E5199" t="s">
        <v>40</v>
      </c>
      <c r="F5199" s="7">
        <v>167.16</v>
      </c>
      <c r="G5199" t="s">
        <v>33</v>
      </c>
      <c r="H5199" t="s">
        <v>34</v>
      </c>
      <c r="I5199" t="s">
        <v>15703</v>
      </c>
      <c r="L5199" s="8">
        <v>0</v>
      </c>
      <c r="M5199" t="s">
        <v>36</v>
      </c>
      <c r="N5199" t="str">
        <f>IF(AND(PESQUISA!$B$3&lt;&gt;"",OR(PESQUISA!$B$4="TODAS",B5199=PESQUISA!$B$4),ISNUMBER(SEARCH(PESQUISA!$B$3,D5199))),ROW()-1,"")</f>
        <v/>
      </c>
    </row>
    <row r="5200" spans="1:14" x14ac:dyDescent="0.3">
      <c r="A5200" t="s">
        <v>15719</v>
      </c>
      <c r="B5200" t="s">
        <v>29</v>
      </c>
      <c r="C5200" t="s">
        <v>15720</v>
      </c>
      <c r="D5200" t="s">
        <v>15721</v>
      </c>
      <c r="E5200" t="s">
        <v>40</v>
      </c>
      <c r="F5200" s="7">
        <v>22.62</v>
      </c>
      <c r="G5200" t="s">
        <v>33</v>
      </c>
      <c r="H5200" t="s">
        <v>34</v>
      </c>
      <c r="I5200" t="s">
        <v>15703</v>
      </c>
      <c r="L5200" s="8">
        <v>0</v>
      </c>
      <c r="M5200" t="s">
        <v>36</v>
      </c>
      <c r="N5200" t="str">
        <f>IF(AND(PESQUISA!$B$3&lt;&gt;"",OR(PESQUISA!$B$4="TODAS",B5200=PESQUISA!$B$4),ISNUMBER(SEARCH(PESQUISA!$B$3,D5200))),ROW()-1,"")</f>
        <v/>
      </c>
    </row>
    <row r="5201" spans="1:14" x14ac:dyDescent="0.3">
      <c r="A5201" t="s">
        <v>15722</v>
      </c>
      <c r="B5201" t="s">
        <v>29</v>
      </c>
      <c r="C5201" t="s">
        <v>15723</v>
      </c>
      <c r="D5201" t="s">
        <v>15724</v>
      </c>
      <c r="E5201" t="s">
        <v>40</v>
      </c>
      <c r="F5201" s="7">
        <v>24.23</v>
      </c>
      <c r="G5201" t="s">
        <v>33</v>
      </c>
      <c r="H5201" t="s">
        <v>34</v>
      </c>
      <c r="I5201" t="s">
        <v>15703</v>
      </c>
      <c r="L5201" s="8">
        <v>0</v>
      </c>
      <c r="M5201" t="s">
        <v>36</v>
      </c>
      <c r="N5201" t="str">
        <f>IF(AND(PESQUISA!$B$3&lt;&gt;"",OR(PESQUISA!$B$4="TODAS",B5201=PESQUISA!$B$4),ISNUMBER(SEARCH(PESQUISA!$B$3,D5201))),ROW()-1,"")</f>
        <v/>
      </c>
    </row>
    <row r="5202" spans="1:14" x14ac:dyDescent="0.3">
      <c r="A5202" t="s">
        <v>15725</v>
      </c>
      <c r="B5202" t="s">
        <v>29</v>
      </c>
      <c r="C5202" t="s">
        <v>15726</v>
      </c>
      <c r="D5202" t="s">
        <v>15727</v>
      </c>
      <c r="E5202" t="s">
        <v>40</v>
      </c>
      <c r="F5202" s="7">
        <v>32.770000000000003</v>
      </c>
      <c r="G5202" t="s">
        <v>33</v>
      </c>
      <c r="H5202" t="s">
        <v>34</v>
      </c>
      <c r="I5202" t="s">
        <v>15703</v>
      </c>
      <c r="L5202" s="8">
        <v>0</v>
      </c>
      <c r="M5202" t="s">
        <v>36</v>
      </c>
      <c r="N5202" t="str">
        <f>IF(AND(PESQUISA!$B$3&lt;&gt;"",OR(PESQUISA!$B$4="TODAS",B5202=PESQUISA!$B$4),ISNUMBER(SEARCH(PESQUISA!$B$3,D5202))),ROW()-1,"")</f>
        <v/>
      </c>
    </row>
    <row r="5203" spans="1:14" x14ac:dyDescent="0.3">
      <c r="A5203" t="s">
        <v>15728</v>
      </c>
      <c r="B5203" t="s">
        <v>29</v>
      </c>
      <c r="C5203" t="s">
        <v>15729</v>
      </c>
      <c r="D5203" t="s">
        <v>15730</v>
      </c>
      <c r="E5203" t="s">
        <v>40</v>
      </c>
      <c r="F5203" s="7">
        <v>45.28</v>
      </c>
      <c r="G5203" t="s">
        <v>33</v>
      </c>
      <c r="H5203" t="s">
        <v>34</v>
      </c>
      <c r="I5203" t="s">
        <v>15703</v>
      </c>
      <c r="L5203" s="8">
        <v>0</v>
      </c>
      <c r="M5203" t="s">
        <v>36</v>
      </c>
      <c r="N5203" t="str">
        <f>IF(AND(PESQUISA!$B$3&lt;&gt;"",OR(PESQUISA!$B$4="TODAS",B5203=PESQUISA!$B$4),ISNUMBER(SEARCH(PESQUISA!$B$3,D5203))),ROW()-1,"")</f>
        <v/>
      </c>
    </row>
    <row r="5204" spans="1:14" x14ac:dyDescent="0.3">
      <c r="A5204" t="s">
        <v>15731</v>
      </c>
      <c r="B5204" t="s">
        <v>29</v>
      </c>
      <c r="C5204" t="s">
        <v>15732</v>
      </c>
      <c r="D5204" t="s">
        <v>15733</v>
      </c>
      <c r="E5204" t="s">
        <v>40</v>
      </c>
      <c r="F5204" s="7">
        <v>44.08</v>
      </c>
      <c r="G5204" t="s">
        <v>33</v>
      </c>
      <c r="H5204" t="s">
        <v>34</v>
      </c>
      <c r="I5204" t="s">
        <v>15703</v>
      </c>
      <c r="L5204" s="8">
        <v>0</v>
      </c>
      <c r="M5204" t="s">
        <v>36</v>
      </c>
      <c r="N5204" t="str">
        <f>IF(AND(PESQUISA!$B$3&lt;&gt;"",OR(PESQUISA!$B$4="TODAS",B5204=PESQUISA!$B$4),ISNUMBER(SEARCH(PESQUISA!$B$3,D5204))),ROW()-1,"")</f>
        <v/>
      </c>
    </row>
    <row r="5205" spans="1:14" x14ac:dyDescent="0.3">
      <c r="A5205" t="s">
        <v>15734</v>
      </c>
      <c r="B5205" t="s">
        <v>29</v>
      </c>
      <c r="C5205" t="s">
        <v>15735</v>
      </c>
      <c r="D5205" t="s">
        <v>15736</v>
      </c>
      <c r="E5205" t="s">
        <v>40</v>
      </c>
      <c r="F5205" s="7">
        <v>70.5</v>
      </c>
      <c r="G5205" t="s">
        <v>33</v>
      </c>
      <c r="H5205" t="s">
        <v>34</v>
      </c>
      <c r="I5205" t="s">
        <v>15703</v>
      </c>
      <c r="L5205" s="8">
        <v>0</v>
      </c>
      <c r="M5205" t="s">
        <v>36</v>
      </c>
      <c r="N5205" t="str">
        <f>IF(AND(PESQUISA!$B$3&lt;&gt;"",OR(PESQUISA!$B$4="TODAS",B5205=PESQUISA!$B$4),ISNUMBER(SEARCH(PESQUISA!$B$3,D5205))),ROW()-1,"")</f>
        <v/>
      </c>
    </row>
    <row r="5206" spans="1:14" x14ac:dyDescent="0.3">
      <c r="A5206" t="s">
        <v>15737</v>
      </c>
      <c r="B5206" t="s">
        <v>29</v>
      </c>
      <c r="C5206" t="s">
        <v>15738</v>
      </c>
      <c r="D5206" t="s">
        <v>15739</v>
      </c>
      <c r="E5206" t="s">
        <v>40</v>
      </c>
      <c r="F5206" s="7">
        <v>371.42</v>
      </c>
      <c r="G5206" t="s">
        <v>33</v>
      </c>
      <c r="H5206" t="s">
        <v>34</v>
      </c>
      <c r="I5206" t="s">
        <v>15703</v>
      </c>
      <c r="L5206" s="8">
        <v>0</v>
      </c>
      <c r="M5206" t="s">
        <v>36</v>
      </c>
      <c r="N5206" t="str">
        <f>IF(AND(PESQUISA!$B$3&lt;&gt;"",OR(PESQUISA!$B$4="TODAS",B5206=PESQUISA!$B$4),ISNUMBER(SEARCH(PESQUISA!$B$3,D5206))),ROW()-1,"")</f>
        <v/>
      </c>
    </row>
    <row r="5207" spans="1:14" x14ac:dyDescent="0.3">
      <c r="A5207" t="s">
        <v>15740</v>
      </c>
      <c r="B5207" t="s">
        <v>29</v>
      </c>
      <c r="C5207" t="s">
        <v>15741</v>
      </c>
      <c r="D5207" t="s">
        <v>15742</v>
      </c>
      <c r="E5207" t="s">
        <v>40</v>
      </c>
      <c r="F5207" s="7">
        <v>297.58999999999997</v>
      </c>
      <c r="G5207" t="s">
        <v>33</v>
      </c>
      <c r="H5207" t="s">
        <v>34</v>
      </c>
      <c r="I5207" t="s">
        <v>15703</v>
      </c>
      <c r="L5207" s="8">
        <v>0</v>
      </c>
      <c r="M5207" t="s">
        <v>36</v>
      </c>
      <c r="N5207" t="str">
        <f>IF(AND(PESQUISA!$B$3&lt;&gt;"",OR(PESQUISA!$B$4="TODAS",B5207=PESQUISA!$B$4),ISNUMBER(SEARCH(PESQUISA!$B$3,D5207))),ROW()-1,"")</f>
        <v/>
      </c>
    </row>
    <row r="5208" spans="1:14" x14ac:dyDescent="0.3">
      <c r="A5208" t="s">
        <v>15743</v>
      </c>
      <c r="B5208" t="s">
        <v>29</v>
      </c>
      <c r="C5208" t="s">
        <v>15744</v>
      </c>
      <c r="D5208" t="s">
        <v>15745</v>
      </c>
      <c r="E5208" t="s">
        <v>40</v>
      </c>
      <c r="F5208" s="7">
        <v>418.84</v>
      </c>
      <c r="G5208" t="s">
        <v>33</v>
      </c>
      <c r="H5208" t="s">
        <v>34</v>
      </c>
      <c r="I5208" t="s">
        <v>15703</v>
      </c>
      <c r="L5208" s="8">
        <v>0</v>
      </c>
      <c r="M5208" t="s">
        <v>36</v>
      </c>
      <c r="N5208" t="str">
        <f>IF(AND(PESQUISA!$B$3&lt;&gt;"",OR(PESQUISA!$B$4="TODAS",B5208=PESQUISA!$B$4),ISNUMBER(SEARCH(PESQUISA!$B$3,D5208))),ROW()-1,"")</f>
        <v/>
      </c>
    </row>
    <row r="5209" spans="1:14" x14ac:dyDescent="0.3">
      <c r="A5209" t="s">
        <v>15746</v>
      </c>
      <c r="B5209" t="s">
        <v>29</v>
      </c>
      <c r="C5209" t="s">
        <v>15747</v>
      </c>
      <c r="D5209" t="s">
        <v>15748</v>
      </c>
      <c r="E5209" t="s">
        <v>40</v>
      </c>
      <c r="F5209" s="7">
        <v>83.04</v>
      </c>
      <c r="G5209" t="s">
        <v>33</v>
      </c>
      <c r="H5209" t="s">
        <v>34</v>
      </c>
      <c r="I5209" t="s">
        <v>15703</v>
      </c>
      <c r="L5209" s="8">
        <v>0</v>
      </c>
      <c r="M5209" t="s">
        <v>36</v>
      </c>
      <c r="N5209" t="str">
        <f>IF(AND(PESQUISA!$B$3&lt;&gt;"",OR(PESQUISA!$B$4="TODAS",B5209=PESQUISA!$B$4),ISNUMBER(SEARCH(PESQUISA!$B$3,D5209))),ROW()-1,"")</f>
        <v/>
      </c>
    </row>
    <row r="5210" spans="1:14" x14ac:dyDescent="0.3">
      <c r="A5210" t="s">
        <v>15749</v>
      </c>
      <c r="B5210" t="s">
        <v>29</v>
      </c>
      <c r="C5210" t="s">
        <v>15750</v>
      </c>
      <c r="D5210" t="s">
        <v>15751</v>
      </c>
      <c r="E5210" t="s">
        <v>40</v>
      </c>
      <c r="F5210" s="7">
        <v>3.97</v>
      </c>
      <c r="G5210" t="s">
        <v>33</v>
      </c>
      <c r="H5210" t="s">
        <v>34</v>
      </c>
      <c r="I5210" t="s">
        <v>15703</v>
      </c>
      <c r="L5210" s="8">
        <v>0</v>
      </c>
      <c r="M5210" t="s">
        <v>36</v>
      </c>
      <c r="N5210" t="str">
        <f>IF(AND(PESQUISA!$B$3&lt;&gt;"",OR(PESQUISA!$B$4="TODAS",B5210=PESQUISA!$B$4),ISNUMBER(SEARCH(PESQUISA!$B$3,D5210))),ROW()-1,"")</f>
        <v/>
      </c>
    </row>
    <row r="5211" spans="1:14" x14ac:dyDescent="0.3">
      <c r="A5211" t="s">
        <v>15752</v>
      </c>
      <c r="B5211" t="s">
        <v>29</v>
      </c>
      <c r="C5211" t="s">
        <v>15753</v>
      </c>
      <c r="D5211" t="s">
        <v>15754</v>
      </c>
      <c r="E5211" t="s">
        <v>40</v>
      </c>
      <c r="F5211" s="7">
        <v>6.03</v>
      </c>
      <c r="G5211" t="s">
        <v>33</v>
      </c>
      <c r="H5211" t="s">
        <v>34</v>
      </c>
      <c r="I5211" t="s">
        <v>15703</v>
      </c>
      <c r="L5211" s="8">
        <v>0</v>
      </c>
      <c r="M5211" t="s">
        <v>36</v>
      </c>
      <c r="N5211" t="str">
        <f>IF(AND(PESQUISA!$B$3&lt;&gt;"",OR(PESQUISA!$B$4="TODAS",B5211=PESQUISA!$B$4),ISNUMBER(SEARCH(PESQUISA!$B$3,D5211))),ROW()-1,"")</f>
        <v/>
      </c>
    </row>
    <row r="5212" spans="1:14" x14ac:dyDescent="0.3">
      <c r="A5212" t="s">
        <v>15755</v>
      </c>
      <c r="B5212" t="s">
        <v>29</v>
      </c>
      <c r="C5212" t="s">
        <v>15756</v>
      </c>
      <c r="D5212" t="s">
        <v>15757</v>
      </c>
      <c r="E5212" t="s">
        <v>40</v>
      </c>
      <c r="F5212" s="7">
        <v>9.7200000000000006</v>
      </c>
      <c r="G5212" t="s">
        <v>33</v>
      </c>
      <c r="H5212" t="s">
        <v>34</v>
      </c>
      <c r="I5212" t="s">
        <v>15703</v>
      </c>
      <c r="L5212" s="8">
        <v>0</v>
      </c>
      <c r="M5212" t="s">
        <v>36</v>
      </c>
      <c r="N5212" t="str">
        <f>IF(AND(PESQUISA!$B$3&lt;&gt;"",OR(PESQUISA!$B$4="TODAS",B5212=PESQUISA!$B$4),ISNUMBER(SEARCH(PESQUISA!$B$3,D5212))),ROW()-1,"")</f>
        <v/>
      </c>
    </row>
    <row r="5213" spans="1:14" x14ac:dyDescent="0.3">
      <c r="A5213" t="s">
        <v>15758</v>
      </c>
      <c r="B5213" t="s">
        <v>29</v>
      </c>
      <c r="C5213" t="s">
        <v>15759</v>
      </c>
      <c r="D5213" t="s">
        <v>15760</v>
      </c>
      <c r="E5213" t="s">
        <v>40</v>
      </c>
      <c r="F5213" s="7">
        <v>12.72</v>
      </c>
      <c r="G5213" t="s">
        <v>33</v>
      </c>
      <c r="H5213" t="s">
        <v>34</v>
      </c>
      <c r="I5213" t="s">
        <v>15703</v>
      </c>
      <c r="L5213" s="8">
        <v>0</v>
      </c>
      <c r="M5213" t="s">
        <v>36</v>
      </c>
      <c r="N5213" t="str">
        <f>IF(AND(PESQUISA!$B$3&lt;&gt;"",OR(PESQUISA!$B$4="TODAS",B5213=PESQUISA!$B$4),ISNUMBER(SEARCH(PESQUISA!$B$3,D5213))),ROW()-1,"")</f>
        <v/>
      </c>
    </row>
    <row r="5214" spans="1:14" x14ac:dyDescent="0.3">
      <c r="A5214" t="s">
        <v>15761</v>
      </c>
      <c r="B5214" t="s">
        <v>29</v>
      </c>
      <c r="C5214" t="s">
        <v>15762</v>
      </c>
      <c r="D5214" t="s">
        <v>15763</v>
      </c>
      <c r="E5214" t="s">
        <v>40</v>
      </c>
      <c r="F5214" s="7">
        <v>23.85</v>
      </c>
      <c r="G5214" t="s">
        <v>33</v>
      </c>
      <c r="H5214" t="s">
        <v>34</v>
      </c>
      <c r="I5214" t="s">
        <v>15703</v>
      </c>
      <c r="L5214" s="8">
        <v>0</v>
      </c>
      <c r="M5214" t="s">
        <v>36</v>
      </c>
      <c r="N5214" t="str">
        <f>IF(AND(PESQUISA!$B$3&lt;&gt;"",OR(PESQUISA!$B$4="TODAS",B5214=PESQUISA!$B$4),ISNUMBER(SEARCH(PESQUISA!$B$3,D5214))),ROW()-1,"")</f>
        <v/>
      </c>
    </row>
    <row r="5215" spans="1:14" x14ac:dyDescent="0.3">
      <c r="A5215" t="s">
        <v>15764</v>
      </c>
      <c r="B5215" t="s">
        <v>29</v>
      </c>
      <c r="C5215" t="s">
        <v>15765</v>
      </c>
      <c r="D5215" t="s">
        <v>15766</v>
      </c>
      <c r="E5215" t="s">
        <v>40</v>
      </c>
      <c r="F5215" s="7">
        <v>39.07</v>
      </c>
      <c r="G5215" t="s">
        <v>33</v>
      </c>
      <c r="H5215" t="s">
        <v>34</v>
      </c>
      <c r="I5215" t="s">
        <v>15703</v>
      </c>
      <c r="L5215" s="8">
        <v>0</v>
      </c>
      <c r="M5215" t="s">
        <v>36</v>
      </c>
      <c r="N5215" t="str">
        <f>IF(AND(PESQUISA!$B$3&lt;&gt;"",OR(PESQUISA!$B$4="TODAS",B5215=PESQUISA!$B$4),ISNUMBER(SEARCH(PESQUISA!$B$3,D5215))),ROW()-1,"")</f>
        <v/>
      </c>
    </row>
    <row r="5216" spans="1:14" x14ac:dyDescent="0.3">
      <c r="A5216" t="s">
        <v>15767</v>
      </c>
      <c r="B5216" t="s">
        <v>29</v>
      </c>
      <c r="C5216" t="s">
        <v>15768</v>
      </c>
      <c r="D5216" t="s">
        <v>15769</v>
      </c>
      <c r="E5216" t="s">
        <v>40</v>
      </c>
      <c r="F5216" s="7">
        <v>52.12</v>
      </c>
      <c r="G5216" t="s">
        <v>33</v>
      </c>
      <c r="H5216" t="s">
        <v>34</v>
      </c>
      <c r="I5216" t="s">
        <v>15703</v>
      </c>
      <c r="L5216" s="8">
        <v>0</v>
      </c>
      <c r="M5216" t="s">
        <v>36</v>
      </c>
      <c r="N5216" t="str">
        <f>IF(AND(PESQUISA!$B$3&lt;&gt;"",OR(PESQUISA!$B$4="TODAS",B5216=PESQUISA!$B$4),ISNUMBER(SEARCH(PESQUISA!$B$3,D5216))),ROW()-1,"")</f>
        <v/>
      </c>
    </row>
    <row r="5217" spans="1:14" x14ac:dyDescent="0.3">
      <c r="A5217" t="s">
        <v>15770</v>
      </c>
      <c r="B5217" t="s">
        <v>29</v>
      </c>
      <c r="C5217" t="s">
        <v>15771</v>
      </c>
      <c r="D5217" t="s">
        <v>15772</v>
      </c>
      <c r="E5217" t="s">
        <v>40</v>
      </c>
      <c r="F5217" s="7">
        <v>12.71</v>
      </c>
      <c r="G5217" t="s">
        <v>33</v>
      </c>
      <c r="H5217" t="s">
        <v>34</v>
      </c>
      <c r="I5217" t="s">
        <v>15703</v>
      </c>
      <c r="L5217" s="8">
        <v>0</v>
      </c>
      <c r="M5217" t="s">
        <v>36</v>
      </c>
      <c r="N5217" t="str">
        <f>IF(AND(PESQUISA!$B$3&lt;&gt;"",OR(PESQUISA!$B$4="TODAS",B5217=PESQUISA!$B$4),ISNUMBER(SEARCH(PESQUISA!$B$3,D5217))),ROW()-1,"")</f>
        <v/>
      </c>
    </row>
    <row r="5218" spans="1:14" x14ac:dyDescent="0.3">
      <c r="A5218" t="s">
        <v>15773</v>
      </c>
      <c r="B5218" t="s">
        <v>29</v>
      </c>
      <c r="C5218" t="s">
        <v>15774</v>
      </c>
      <c r="D5218" t="s">
        <v>15775</v>
      </c>
      <c r="E5218" t="s">
        <v>40</v>
      </c>
      <c r="F5218" s="7">
        <v>55.81</v>
      </c>
      <c r="G5218" t="s">
        <v>33</v>
      </c>
      <c r="H5218" t="s">
        <v>34</v>
      </c>
      <c r="I5218" t="s">
        <v>15703</v>
      </c>
      <c r="L5218" s="8">
        <v>0</v>
      </c>
      <c r="M5218" t="s">
        <v>36</v>
      </c>
      <c r="N5218" t="str">
        <f>IF(AND(PESQUISA!$B$3&lt;&gt;"",OR(PESQUISA!$B$4="TODAS",B5218=PESQUISA!$B$4),ISNUMBER(SEARCH(PESQUISA!$B$3,D5218))),ROW()-1,"")</f>
        <v/>
      </c>
    </row>
    <row r="5219" spans="1:14" x14ac:dyDescent="0.3">
      <c r="A5219" t="s">
        <v>15776</v>
      </c>
      <c r="B5219" t="s">
        <v>29</v>
      </c>
      <c r="C5219" t="s">
        <v>15777</v>
      </c>
      <c r="D5219" t="s">
        <v>15778</v>
      </c>
      <c r="E5219" t="s">
        <v>40</v>
      </c>
      <c r="F5219" s="7">
        <v>63.32</v>
      </c>
      <c r="G5219" t="s">
        <v>33</v>
      </c>
      <c r="H5219" t="s">
        <v>34</v>
      </c>
      <c r="I5219" t="s">
        <v>15703</v>
      </c>
      <c r="L5219" s="8">
        <v>0</v>
      </c>
      <c r="M5219" t="s">
        <v>36</v>
      </c>
      <c r="N5219" t="str">
        <f>IF(AND(PESQUISA!$B$3&lt;&gt;"",OR(PESQUISA!$B$4="TODAS",B5219=PESQUISA!$B$4),ISNUMBER(SEARCH(PESQUISA!$B$3,D5219))),ROW()-1,"")</f>
        <v/>
      </c>
    </row>
    <row r="5220" spans="1:14" x14ac:dyDescent="0.3">
      <c r="A5220" t="s">
        <v>15779</v>
      </c>
      <c r="B5220" t="s">
        <v>29</v>
      </c>
      <c r="C5220" t="s">
        <v>15780</v>
      </c>
      <c r="D5220" t="s">
        <v>15781</v>
      </c>
      <c r="E5220" t="s">
        <v>40</v>
      </c>
      <c r="F5220" s="7">
        <v>64.97</v>
      </c>
      <c r="G5220" t="s">
        <v>33</v>
      </c>
      <c r="H5220" t="s">
        <v>34</v>
      </c>
      <c r="I5220" t="s">
        <v>15703</v>
      </c>
      <c r="L5220" s="8">
        <v>0</v>
      </c>
      <c r="M5220" t="s">
        <v>36</v>
      </c>
      <c r="N5220" t="str">
        <f>IF(AND(PESQUISA!$B$3&lt;&gt;"",OR(PESQUISA!$B$4="TODAS",B5220=PESQUISA!$B$4),ISNUMBER(SEARCH(PESQUISA!$B$3,D5220))),ROW()-1,"")</f>
        <v/>
      </c>
    </row>
    <row r="5221" spans="1:14" x14ac:dyDescent="0.3">
      <c r="A5221" t="s">
        <v>15782</v>
      </c>
      <c r="B5221" t="s">
        <v>29</v>
      </c>
      <c r="C5221" t="s">
        <v>15783</v>
      </c>
      <c r="D5221" t="s">
        <v>15784</v>
      </c>
      <c r="E5221" t="s">
        <v>40</v>
      </c>
      <c r="F5221" s="7">
        <v>111.08</v>
      </c>
      <c r="G5221" t="s">
        <v>33</v>
      </c>
      <c r="H5221" t="s">
        <v>34</v>
      </c>
      <c r="I5221" t="s">
        <v>15703</v>
      </c>
      <c r="L5221" s="8">
        <v>0</v>
      </c>
      <c r="M5221" t="s">
        <v>36</v>
      </c>
      <c r="N5221" t="str">
        <f>IF(AND(PESQUISA!$B$3&lt;&gt;"",OR(PESQUISA!$B$4="TODAS",B5221=PESQUISA!$B$4),ISNUMBER(SEARCH(PESQUISA!$B$3,D5221))),ROW()-1,"")</f>
        <v/>
      </c>
    </row>
    <row r="5222" spans="1:14" x14ac:dyDescent="0.3">
      <c r="A5222" t="s">
        <v>15785</v>
      </c>
      <c r="B5222" t="s">
        <v>29</v>
      </c>
      <c r="C5222" t="s">
        <v>15786</v>
      </c>
      <c r="D5222" t="s">
        <v>15787</v>
      </c>
      <c r="E5222" t="s">
        <v>40</v>
      </c>
      <c r="F5222" s="7">
        <v>257.88</v>
      </c>
      <c r="G5222" t="s">
        <v>33</v>
      </c>
      <c r="H5222" t="s">
        <v>34</v>
      </c>
      <c r="I5222" t="s">
        <v>15703</v>
      </c>
      <c r="L5222" s="8">
        <v>0.90800000000000003</v>
      </c>
      <c r="M5222" t="s">
        <v>36</v>
      </c>
      <c r="N5222" t="str">
        <f>IF(AND(PESQUISA!$B$3&lt;&gt;"",OR(PESQUISA!$B$4="TODAS",B5222=PESQUISA!$B$4),ISNUMBER(SEARCH(PESQUISA!$B$3,D5222))),ROW()-1,"")</f>
        <v/>
      </c>
    </row>
    <row r="5223" spans="1:14" x14ac:dyDescent="0.3">
      <c r="A5223" t="s">
        <v>15788</v>
      </c>
      <c r="B5223" t="s">
        <v>29</v>
      </c>
      <c r="C5223" t="s">
        <v>15789</v>
      </c>
      <c r="D5223" t="s">
        <v>15790</v>
      </c>
      <c r="E5223" t="s">
        <v>40</v>
      </c>
      <c r="F5223" s="7">
        <v>9.31</v>
      </c>
      <c r="G5223" t="s">
        <v>33</v>
      </c>
      <c r="H5223" t="s">
        <v>34</v>
      </c>
      <c r="I5223" t="s">
        <v>15703</v>
      </c>
      <c r="L5223" s="8">
        <v>0</v>
      </c>
      <c r="M5223" t="s">
        <v>36</v>
      </c>
      <c r="N5223" t="str">
        <f>IF(AND(PESQUISA!$B$3&lt;&gt;"",OR(PESQUISA!$B$4="TODAS",B5223=PESQUISA!$B$4),ISNUMBER(SEARCH(PESQUISA!$B$3,D5223))),ROW()-1,"")</f>
        <v/>
      </c>
    </row>
    <row r="5224" spans="1:14" x14ac:dyDescent="0.3">
      <c r="A5224" t="s">
        <v>15791</v>
      </c>
      <c r="B5224" t="s">
        <v>29</v>
      </c>
      <c r="C5224" t="s">
        <v>15792</v>
      </c>
      <c r="D5224" t="s">
        <v>15793</v>
      </c>
      <c r="E5224" t="s">
        <v>40</v>
      </c>
      <c r="F5224" s="7">
        <v>11.34</v>
      </c>
      <c r="G5224" t="s">
        <v>33</v>
      </c>
      <c r="H5224" t="s">
        <v>34</v>
      </c>
      <c r="I5224" t="s">
        <v>15703</v>
      </c>
      <c r="L5224" s="8">
        <v>0</v>
      </c>
      <c r="M5224" t="s">
        <v>36</v>
      </c>
      <c r="N5224" t="str">
        <f>IF(AND(PESQUISA!$B$3&lt;&gt;"",OR(PESQUISA!$B$4="TODAS",B5224=PESQUISA!$B$4),ISNUMBER(SEARCH(PESQUISA!$B$3,D5224))),ROW()-1,"")</f>
        <v/>
      </c>
    </row>
    <row r="5225" spans="1:14" x14ac:dyDescent="0.3">
      <c r="A5225" t="s">
        <v>15794</v>
      </c>
      <c r="B5225" t="s">
        <v>29</v>
      </c>
      <c r="C5225" t="s">
        <v>15795</v>
      </c>
      <c r="D5225" t="s">
        <v>15796</v>
      </c>
      <c r="E5225" t="s">
        <v>40</v>
      </c>
      <c r="F5225" s="7">
        <v>13.79</v>
      </c>
      <c r="G5225" t="s">
        <v>33</v>
      </c>
      <c r="H5225" t="s">
        <v>34</v>
      </c>
      <c r="I5225" t="s">
        <v>15703</v>
      </c>
      <c r="L5225" s="8">
        <v>0</v>
      </c>
      <c r="M5225" t="s">
        <v>36</v>
      </c>
      <c r="N5225" t="str">
        <f>IF(AND(PESQUISA!$B$3&lt;&gt;"",OR(PESQUISA!$B$4="TODAS",B5225=PESQUISA!$B$4),ISNUMBER(SEARCH(PESQUISA!$B$3,D5225))),ROW()-1,"")</f>
        <v/>
      </c>
    </row>
    <row r="5226" spans="1:14" x14ac:dyDescent="0.3">
      <c r="A5226" t="s">
        <v>15797</v>
      </c>
      <c r="B5226" t="s">
        <v>29</v>
      </c>
      <c r="C5226" t="s">
        <v>15798</v>
      </c>
      <c r="D5226" t="s">
        <v>15799</v>
      </c>
      <c r="E5226" t="s">
        <v>40</v>
      </c>
      <c r="F5226" s="7">
        <v>20.5</v>
      </c>
      <c r="G5226" t="s">
        <v>33</v>
      </c>
      <c r="H5226" t="s">
        <v>34</v>
      </c>
      <c r="I5226" t="s">
        <v>15703</v>
      </c>
      <c r="L5226" s="8">
        <v>0</v>
      </c>
      <c r="M5226" t="s">
        <v>36</v>
      </c>
      <c r="N5226" t="str">
        <f>IF(AND(PESQUISA!$B$3&lt;&gt;"",OR(PESQUISA!$B$4="TODAS",B5226=PESQUISA!$B$4),ISNUMBER(SEARCH(PESQUISA!$B$3,D5226))),ROW()-1,"")</f>
        <v/>
      </c>
    </row>
    <row r="5227" spans="1:14" x14ac:dyDescent="0.3">
      <c r="A5227" t="s">
        <v>15800</v>
      </c>
      <c r="B5227" t="s">
        <v>29</v>
      </c>
      <c r="C5227" t="s">
        <v>15801</v>
      </c>
      <c r="D5227" t="s">
        <v>15802</v>
      </c>
      <c r="E5227" t="s">
        <v>40</v>
      </c>
      <c r="F5227" s="7">
        <v>24.26</v>
      </c>
      <c r="G5227" t="s">
        <v>33</v>
      </c>
      <c r="H5227" t="s">
        <v>34</v>
      </c>
      <c r="I5227" t="s">
        <v>15703</v>
      </c>
      <c r="L5227" s="8">
        <v>0</v>
      </c>
      <c r="M5227" t="s">
        <v>36</v>
      </c>
      <c r="N5227" t="str">
        <f>IF(AND(PESQUISA!$B$3&lt;&gt;"",OR(PESQUISA!$B$4="TODAS",B5227=PESQUISA!$B$4),ISNUMBER(SEARCH(PESQUISA!$B$3,D5227))),ROW()-1,"")</f>
        <v/>
      </c>
    </row>
    <row r="5228" spans="1:14" x14ac:dyDescent="0.3">
      <c r="A5228" t="s">
        <v>15803</v>
      </c>
      <c r="B5228" t="s">
        <v>29</v>
      </c>
      <c r="C5228" t="s">
        <v>15804</v>
      </c>
      <c r="D5228" t="s">
        <v>15805</v>
      </c>
      <c r="E5228" t="s">
        <v>40</v>
      </c>
      <c r="F5228" s="7">
        <v>31.24</v>
      </c>
      <c r="G5228" t="s">
        <v>33</v>
      </c>
      <c r="H5228" t="s">
        <v>34</v>
      </c>
      <c r="I5228" t="s">
        <v>15703</v>
      </c>
      <c r="L5228" s="8">
        <v>0</v>
      </c>
      <c r="M5228" t="s">
        <v>36</v>
      </c>
      <c r="N5228" t="str">
        <f>IF(AND(PESQUISA!$B$3&lt;&gt;"",OR(PESQUISA!$B$4="TODAS",B5228=PESQUISA!$B$4),ISNUMBER(SEARCH(PESQUISA!$B$3,D5228))),ROW()-1,"")</f>
        <v/>
      </c>
    </row>
    <row r="5229" spans="1:14" x14ac:dyDescent="0.3">
      <c r="A5229" t="s">
        <v>15806</v>
      </c>
      <c r="B5229" t="s">
        <v>29</v>
      </c>
      <c r="C5229" t="s">
        <v>15807</v>
      </c>
      <c r="D5229" t="s">
        <v>15808</v>
      </c>
      <c r="E5229" t="s">
        <v>40</v>
      </c>
      <c r="F5229" s="7">
        <v>37</v>
      </c>
      <c r="G5229" t="s">
        <v>33</v>
      </c>
      <c r="H5229" t="s">
        <v>34</v>
      </c>
      <c r="I5229" t="s">
        <v>15703</v>
      </c>
      <c r="L5229" s="8">
        <v>0</v>
      </c>
      <c r="M5229" t="s">
        <v>36</v>
      </c>
      <c r="N5229" t="str">
        <f>IF(AND(PESQUISA!$B$3&lt;&gt;"",OR(PESQUISA!$B$4="TODAS",B5229=PESQUISA!$B$4),ISNUMBER(SEARCH(PESQUISA!$B$3,D5229))),ROW()-1,"")</f>
        <v/>
      </c>
    </row>
    <row r="5230" spans="1:14" x14ac:dyDescent="0.3">
      <c r="A5230" t="s">
        <v>15809</v>
      </c>
      <c r="B5230" t="s">
        <v>29</v>
      </c>
      <c r="C5230" t="s">
        <v>15810</v>
      </c>
      <c r="D5230" t="s">
        <v>15811</v>
      </c>
      <c r="E5230" t="s">
        <v>40</v>
      </c>
      <c r="F5230" s="7">
        <v>103.44</v>
      </c>
      <c r="G5230" t="s">
        <v>33</v>
      </c>
      <c r="H5230" t="s">
        <v>34</v>
      </c>
      <c r="I5230" t="s">
        <v>15703</v>
      </c>
      <c r="L5230" s="8">
        <v>0</v>
      </c>
      <c r="M5230" t="s">
        <v>36</v>
      </c>
      <c r="N5230" t="str">
        <f>IF(AND(PESQUISA!$B$3&lt;&gt;"",OR(PESQUISA!$B$4="TODAS",B5230=PESQUISA!$B$4),ISNUMBER(SEARCH(PESQUISA!$B$3,D5230))),ROW()-1,"")</f>
        <v/>
      </c>
    </row>
    <row r="5231" spans="1:14" x14ac:dyDescent="0.3">
      <c r="A5231" t="s">
        <v>15812</v>
      </c>
      <c r="B5231" t="s">
        <v>29</v>
      </c>
      <c r="C5231" t="s">
        <v>15813</v>
      </c>
      <c r="D5231" t="s">
        <v>15814</v>
      </c>
      <c r="E5231" t="s">
        <v>40</v>
      </c>
      <c r="F5231" s="7">
        <v>103.13</v>
      </c>
      <c r="G5231" t="s">
        <v>33</v>
      </c>
      <c r="H5231" t="s">
        <v>34</v>
      </c>
      <c r="I5231" t="s">
        <v>15703</v>
      </c>
      <c r="L5231" s="8">
        <v>0</v>
      </c>
      <c r="M5231" t="s">
        <v>36</v>
      </c>
      <c r="N5231" t="str">
        <f>IF(AND(PESQUISA!$B$3&lt;&gt;"",OR(PESQUISA!$B$4="TODAS",B5231=PESQUISA!$B$4),ISNUMBER(SEARCH(PESQUISA!$B$3,D5231))),ROW()-1,"")</f>
        <v/>
      </c>
    </row>
    <row r="5232" spans="1:14" x14ac:dyDescent="0.3">
      <c r="A5232" t="s">
        <v>15815</v>
      </c>
      <c r="B5232" t="s">
        <v>29</v>
      </c>
      <c r="C5232" t="s">
        <v>15816</v>
      </c>
      <c r="D5232" t="s">
        <v>15817</v>
      </c>
      <c r="E5232" t="s">
        <v>40</v>
      </c>
      <c r="F5232" s="7">
        <v>10.43</v>
      </c>
      <c r="G5232" t="s">
        <v>33</v>
      </c>
      <c r="H5232" t="s">
        <v>34</v>
      </c>
      <c r="I5232" t="s">
        <v>15703</v>
      </c>
      <c r="L5232" s="8">
        <v>0</v>
      </c>
      <c r="M5232" t="s">
        <v>36</v>
      </c>
      <c r="N5232" t="str">
        <f>IF(AND(PESQUISA!$B$3&lt;&gt;"",OR(PESQUISA!$B$4="TODAS",B5232=PESQUISA!$B$4),ISNUMBER(SEARCH(PESQUISA!$B$3,D5232))),ROW()-1,"")</f>
        <v/>
      </c>
    </row>
    <row r="5233" spans="1:14" x14ac:dyDescent="0.3">
      <c r="A5233" t="s">
        <v>15818</v>
      </c>
      <c r="B5233" t="s">
        <v>29</v>
      </c>
      <c r="C5233" t="s">
        <v>15819</v>
      </c>
      <c r="D5233" t="s">
        <v>15820</v>
      </c>
      <c r="E5233" t="s">
        <v>40</v>
      </c>
      <c r="F5233" s="7">
        <v>12.31</v>
      </c>
      <c r="G5233" t="s">
        <v>33</v>
      </c>
      <c r="H5233" t="s">
        <v>34</v>
      </c>
      <c r="I5233" t="s">
        <v>15703</v>
      </c>
      <c r="L5233" s="8">
        <v>0</v>
      </c>
      <c r="M5233" t="s">
        <v>36</v>
      </c>
      <c r="N5233" t="str">
        <f>IF(AND(PESQUISA!$B$3&lt;&gt;"",OR(PESQUISA!$B$4="TODAS",B5233=PESQUISA!$B$4),ISNUMBER(SEARCH(PESQUISA!$B$3,D5233))),ROW()-1,"")</f>
        <v/>
      </c>
    </row>
    <row r="5234" spans="1:14" x14ac:dyDescent="0.3">
      <c r="A5234" t="s">
        <v>15821</v>
      </c>
      <c r="B5234" t="s">
        <v>29</v>
      </c>
      <c r="C5234" t="s">
        <v>15822</v>
      </c>
      <c r="D5234" t="s">
        <v>15823</v>
      </c>
      <c r="E5234" t="s">
        <v>40</v>
      </c>
      <c r="F5234" s="7">
        <v>25.25</v>
      </c>
      <c r="G5234" t="s">
        <v>33</v>
      </c>
      <c r="H5234" t="s">
        <v>34</v>
      </c>
      <c r="I5234" t="s">
        <v>15703</v>
      </c>
      <c r="L5234" s="8">
        <v>0</v>
      </c>
      <c r="M5234" t="s">
        <v>36</v>
      </c>
      <c r="N5234" t="str">
        <f>IF(AND(PESQUISA!$B$3&lt;&gt;"",OR(PESQUISA!$B$4="TODAS",B5234=PESQUISA!$B$4),ISNUMBER(SEARCH(PESQUISA!$B$3,D5234))),ROW()-1,"")</f>
        <v/>
      </c>
    </row>
    <row r="5235" spans="1:14" x14ac:dyDescent="0.3">
      <c r="A5235" t="s">
        <v>15824</v>
      </c>
      <c r="B5235" t="s">
        <v>29</v>
      </c>
      <c r="C5235" t="s">
        <v>15825</v>
      </c>
      <c r="D5235" t="s">
        <v>15826</v>
      </c>
      <c r="E5235" t="s">
        <v>40</v>
      </c>
      <c r="F5235" s="7">
        <v>41.08</v>
      </c>
      <c r="G5235" t="s">
        <v>33</v>
      </c>
      <c r="H5235" t="s">
        <v>34</v>
      </c>
      <c r="I5235" t="s">
        <v>15703</v>
      </c>
      <c r="L5235" s="8">
        <v>0</v>
      </c>
      <c r="M5235" t="s">
        <v>36</v>
      </c>
      <c r="N5235" t="str">
        <f>IF(AND(PESQUISA!$B$3&lt;&gt;"",OR(PESQUISA!$B$4="TODAS",B5235=PESQUISA!$B$4),ISNUMBER(SEARCH(PESQUISA!$B$3,D5235))),ROW()-1,"")</f>
        <v/>
      </c>
    </row>
    <row r="5236" spans="1:14" x14ac:dyDescent="0.3">
      <c r="A5236" t="s">
        <v>15827</v>
      </c>
      <c r="B5236" t="s">
        <v>29</v>
      </c>
      <c r="C5236" t="s">
        <v>15828</v>
      </c>
      <c r="D5236" t="s">
        <v>15829</v>
      </c>
      <c r="E5236" t="s">
        <v>40</v>
      </c>
      <c r="F5236" s="7">
        <v>32.479999999999997</v>
      </c>
      <c r="G5236" t="s">
        <v>33</v>
      </c>
      <c r="H5236" t="s">
        <v>34</v>
      </c>
      <c r="I5236" t="s">
        <v>15703</v>
      </c>
      <c r="L5236" s="8">
        <v>0</v>
      </c>
      <c r="M5236" t="s">
        <v>36</v>
      </c>
      <c r="N5236" t="str">
        <f>IF(AND(PESQUISA!$B$3&lt;&gt;"",OR(PESQUISA!$B$4="TODAS",B5236=PESQUISA!$B$4),ISNUMBER(SEARCH(PESQUISA!$B$3,D5236))),ROW()-1,"")</f>
        <v/>
      </c>
    </row>
    <row r="5237" spans="1:14" x14ac:dyDescent="0.3">
      <c r="A5237" t="s">
        <v>15830</v>
      </c>
      <c r="B5237" t="s">
        <v>29</v>
      </c>
      <c r="C5237" t="s">
        <v>15831</v>
      </c>
      <c r="D5237" t="s">
        <v>15832</v>
      </c>
      <c r="E5237" t="s">
        <v>40</v>
      </c>
      <c r="G5237" t="s">
        <v>33</v>
      </c>
      <c r="H5237" t="s">
        <v>34</v>
      </c>
      <c r="I5237" t="s">
        <v>15703</v>
      </c>
      <c r="M5237" t="s">
        <v>53</v>
      </c>
      <c r="N5237" t="str">
        <f>IF(AND(PESQUISA!$B$3&lt;&gt;"",OR(PESQUISA!$B$4="TODAS",B5237=PESQUISA!$B$4),ISNUMBER(SEARCH(PESQUISA!$B$3,D5237))),ROW()-1,"")</f>
        <v/>
      </c>
    </row>
    <row r="5238" spans="1:14" x14ac:dyDescent="0.3">
      <c r="A5238" t="s">
        <v>15833</v>
      </c>
      <c r="B5238" t="s">
        <v>29</v>
      </c>
      <c r="C5238" t="s">
        <v>15834</v>
      </c>
      <c r="D5238" t="s">
        <v>15835</v>
      </c>
      <c r="E5238" t="s">
        <v>40</v>
      </c>
      <c r="G5238" t="s">
        <v>33</v>
      </c>
      <c r="H5238" t="s">
        <v>34</v>
      </c>
      <c r="I5238" t="s">
        <v>15703</v>
      </c>
      <c r="M5238" t="s">
        <v>53</v>
      </c>
      <c r="N5238" t="str">
        <f>IF(AND(PESQUISA!$B$3&lt;&gt;"",OR(PESQUISA!$B$4="TODAS",B5238=PESQUISA!$B$4),ISNUMBER(SEARCH(PESQUISA!$B$3,D5238))),ROW()-1,"")</f>
        <v/>
      </c>
    </row>
    <row r="5239" spans="1:14" x14ac:dyDescent="0.3">
      <c r="A5239" t="s">
        <v>15836</v>
      </c>
      <c r="B5239" t="s">
        <v>29</v>
      </c>
      <c r="C5239" t="s">
        <v>15837</v>
      </c>
      <c r="D5239" t="s">
        <v>15838</v>
      </c>
      <c r="E5239" t="s">
        <v>40</v>
      </c>
      <c r="G5239" t="s">
        <v>33</v>
      </c>
      <c r="H5239" t="s">
        <v>34</v>
      </c>
      <c r="I5239" t="s">
        <v>15703</v>
      </c>
      <c r="M5239" t="s">
        <v>53</v>
      </c>
      <c r="N5239" t="str">
        <f>IF(AND(PESQUISA!$B$3&lt;&gt;"",OR(PESQUISA!$B$4="TODAS",B5239=PESQUISA!$B$4),ISNUMBER(SEARCH(PESQUISA!$B$3,D5239))),ROW()-1,"")</f>
        <v/>
      </c>
    </row>
    <row r="5240" spans="1:14" x14ac:dyDescent="0.3">
      <c r="A5240" t="s">
        <v>15839</v>
      </c>
      <c r="B5240" t="s">
        <v>29</v>
      </c>
      <c r="C5240" t="s">
        <v>15840</v>
      </c>
      <c r="D5240" t="s">
        <v>15841</v>
      </c>
      <c r="E5240" t="s">
        <v>40</v>
      </c>
      <c r="G5240" t="s">
        <v>33</v>
      </c>
      <c r="H5240" t="s">
        <v>34</v>
      </c>
      <c r="I5240" t="s">
        <v>15703</v>
      </c>
      <c r="M5240" t="s">
        <v>53</v>
      </c>
      <c r="N5240" t="str">
        <f>IF(AND(PESQUISA!$B$3&lt;&gt;"",OR(PESQUISA!$B$4="TODAS",B5240=PESQUISA!$B$4),ISNUMBER(SEARCH(PESQUISA!$B$3,D5240))),ROW()-1,"")</f>
        <v/>
      </c>
    </row>
    <row r="5241" spans="1:14" x14ac:dyDescent="0.3">
      <c r="A5241" t="s">
        <v>15842</v>
      </c>
      <c r="B5241" t="s">
        <v>29</v>
      </c>
      <c r="C5241" t="s">
        <v>15843</v>
      </c>
      <c r="D5241" t="s">
        <v>15844</v>
      </c>
      <c r="E5241" t="s">
        <v>40</v>
      </c>
      <c r="F5241" s="7">
        <v>34.65</v>
      </c>
      <c r="G5241" t="s">
        <v>33</v>
      </c>
      <c r="H5241" t="s">
        <v>34</v>
      </c>
      <c r="I5241" t="s">
        <v>15703</v>
      </c>
      <c r="L5241" s="8">
        <v>0</v>
      </c>
      <c r="M5241" t="s">
        <v>36</v>
      </c>
      <c r="N5241" t="str">
        <f>IF(AND(PESQUISA!$B$3&lt;&gt;"",OR(PESQUISA!$B$4="TODAS",B5241=PESQUISA!$B$4),ISNUMBER(SEARCH(PESQUISA!$B$3,D5241))),ROW()-1,"")</f>
        <v/>
      </c>
    </row>
    <row r="5242" spans="1:14" x14ac:dyDescent="0.3">
      <c r="A5242" t="s">
        <v>15845</v>
      </c>
      <c r="B5242" t="s">
        <v>29</v>
      </c>
      <c r="C5242" t="s">
        <v>15846</v>
      </c>
      <c r="D5242" t="s">
        <v>15847</v>
      </c>
      <c r="E5242" t="s">
        <v>40</v>
      </c>
      <c r="F5242" s="7">
        <v>48.42</v>
      </c>
      <c r="G5242" t="s">
        <v>33</v>
      </c>
      <c r="H5242" t="s">
        <v>34</v>
      </c>
      <c r="I5242" t="s">
        <v>15703</v>
      </c>
      <c r="L5242" s="8">
        <v>0</v>
      </c>
      <c r="M5242" t="s">
        <v>36</v>
      </c>
      <c r="N5242" t="str">
        <f>IF(AND(PESQUISA!$B$3&lt;&gt;"",OR(PESQUISA!$B$4="TODAS",B5242=PESQUISA!$B$4),ISNUMBER(SEARCH(PESQUISA!$B$3,D5242))),ROW()-1,"")</f>
        <v/>
      </c>
    </row>
    <row r="5243" spans="1:14" x14ac:dyDescent="0.3">
      <c r="A5243" t="s">
        <v>15848</v>
      </c>
      <c r="B5243" t="s">
        <v>29</v>
      </c>
      <c r="C5243" t="s">
        <v>15849</v>
      </c>
      <c r="D5243" t="s">
        <v>15850</v>
      </c>
      <c r="E5243" t="s">
        <v>40</v>
      </c>
      <c r="F5243" s="7">
        <v>2778.67</v>
      </c>
      <c r="G5243" t="s">
        <v>33</v>
      </c>
      <c r="H5243" t="s">
        <v>34</v>
      </c>
      <c r="I5243" t="s">
        <v>15703</v>
      </c>
      <c r="L5243" s="8">
        <v>0</v>
      </c>
      <c r="M5243" t="s">
        <v>36</v>
      </c>
      <c r="N5243" t="str">
        <f>IF(AND(PESQUISA!$B$3&lt;&gt;"",OR(PESQUISA!$B$4="TODAS",B5243=PESQUISA!$B$4),ISNUMBER(SEARCH(PESQUISA!$B$3,D5243))),ROW()-1,"")</f>
        <v/>
      </c>
    </row>
    <row r="5244" spans="1:14" x14ac:dyDescent="0.3">
      <c r="A5244" t="s">
        <v>15851</v>
      </c>
      <c r="B5244" t="s">
        <v>29</v>
      </c>
      <c r="C5244" t="s">
        <v>15852</v>
      </c>
      <c r="D5244" t="s">
        <v>15853</v>
      </c>
      <c r="E5244" t="s">
        <v>40</v>
      </c>
      <c r="F5244" s="7">
        <v>42.29</v>
      </c>
      <c r="G5244" t="s">
        <v>33</v>
      </c>
      <c r="H5244" t="s">
        <v>34</v>
      </c>
      <c r="I5244" t="s">
        <v>15703</v>
      </c>
      <c r="L5244" s="8">
        <v>0</v>
      </c>
      <c r="M5244" t="s">
        <v>36</v>
      </c>
      <c r="N5244" t="str">
        <f>IF(AND(PESQUISA!$B$3&lt;&gt;"",OR(PESQUISA!$B$4="TODAS",B5244=PESQUISA!$B$4),ISNUMBER(SEARCH(PESQUISA!$B$3,D5244))),ROW()-1,"")</f>
        <v/>
      </c>
    </row>
    <row r="5245" spans="1:14" x14ac:dyDescent="0.3">
      <c r="A5245" t="s">
        <v>15854</v>
      </c>
      <c r="B5245" t="s">
        <v>29</v>
      </c>
      <c r="C5245" t="s">
        <v>15855</v>
      </c>
      <c r="D5245" t="s">
        <v>15856</v>
      </c>
      <c r="E5245" t="s">
        <v>40</v>
      </c>
      <c r="F5245" s="7">
        <v>54.49</v>
      </c>
      <c r="G5245" t="s">
        <v>33</v>
      </c>
      <c r="H5245" t="s">
        <v>34</v>
      </c>
      <c r="I5245" t="s">
        <v>15703</v>
      </c>
      <c r="L5245" s="8">
        <v>0</v>
      </c>
      <c r="M5245" t="s">
        <v>36</v>
      </c>
      <c r="N5245" t="str">
        <f>IF(AND(PESQUISA!$B$3&lt;&gt;"",OR(PESQUISA!$B$4="TODAS",B5245=PESQUISA!$B$4),ISNUMBER(SEARCH(PESQUISA!$B$3,D5245))),ROW()-1,"")</f>
        <v/>
      </c>
    </row>
    <row r="5246" spans="1:14" x14ac:dyDescent="0.3">
      <c r="A5246" t="s">
        <v>15857</v>
      </c>
      <c r="B5246" t="s">
        <v>29</v>
      </c>
      <c r="C5246" t="s">
        <v>15858</v>
      </c>
      <c r="D5246" t="s">
        <v>15859</v>
      </c>
      <c r="E5246" t="s">
        <v>40</v>
      </c>
      <c r="F5246" s="7">
        <v>85.75</v>
      </c>
      <c r="G5246" t="s">
        <v>33</v>
      </c>
      <c r="H5246" t="s">
        <v>34</v>
      </c>
      <c r="I5246" t="s">
        <v>15703</v>
      </c>
      <c r="L5246" s="8">
        <v>0</v>
      </c>
      <c r="M5246" t="s">
        <v>36</v>
      </c>
      <c r="N5246" t="str">
        <f>IF(AND(PESQUISA!$B$3&lt;&gt;"",OR(PESQUISA!$B$4="TODAS",B5246=PESQUISA!$B$4),ISNUMBER(SEARCH(PESQUISA!$B$3,D5246))),ROW()-1,"")</f>
        <v/>
      </c>
    </row>
    <row r="5247" spans="1:14" x14ac:dyDescent="0.3">
      <c r="A5247" t="s">
        <v>15860</v>
      </c>
      <c r="B5247" t="s">
        <v>29</v>
      </c>
      <c r="C5247" t="s">
        <v>15861</v>
      </c>
      <c r="D5247" t="s">
        <v>15862</v>
      </c>
      <c r="E5247" t="s">
        <v>40</v>
      </c>
      <c r="F5247" s="7">
        <v>105.1</v>
      </c>
      <c r="G5247" t="s">
        <v>33</v>
      </c>
      <c r="H5247" t="s">
        <v>34</v>
      </c>
      <c r="I5247" t="s">
        <v>15703</v>
      </c>
      <c r="L5247" s="8">
        <v>0</v>
      </c>
      <c r="M5247" t="s">
        <v>36</v>
      </c>
      <c r="N5247" t="str">
        <f>IF(AND(PESQUISA!$B$3&lt;&gt;"",OR(PESQUISA!$B$4="TODAS",B5247=PESQUISA!$B$4),ISNUMBER(SEARCH(PESQUISA!$B$3,D5247))),ROW()-1,"")</f>
        <v/>
      </c>
    </row>
    <row r="5248" spans="1:14" x14ac:dyDescent="0.3">
      <c r="A5248" t="s">
        <v>15863</v>
      </c>
      <c r="B5248" t="s">
        <v>29</v>
      </c>
      <c r="C5248" t="s">
        <v>15864</v>
      </c>
      <c r="D5248" t="s">
        <v>15865</v>
      </c>
      <c r="E5248" t="s">
        <v>40</v>
      </c>
      <c r="F5248" s="7">
        <v>169.5</v>
      </c>
      <c r="G5248" t="s">
        <v>33</v>
      </c>
      <c r="H5248" t="s">
        <v>34</v>
      </c>
      <c r="I5248" t="s">
        <v>15703</v>
      </c>
      <c r="L5248" s="8">
        <v>0</v>
      </c>
      <c r="M5248" t="s">
        <v>36</v>
      </c>
      <c r="N5248" t="str">
        <f>IF(AND(PESQUISA!$B$3&lt;&gt;"",OR(PESQUISA!$B$4="TODAS",B5248=PESQUISA!$B$4),ISNUMBER(SEARCH(PESQUISA!$B$3,D5248))),ROW()-1,"")</f>
        <v/>
      </c>
    </row>
    <row r="5249" spans="1:14" x14ac:dyDescent="0.3">
      <c r="A5249" t="s">
        <v>15866</v>
      </c>
      <c r="B5249" t="s">
        <v>29</v>
      </c>
      <c r="C5249" t="s">
        <v>15867</v>
      </c>
      <c r="D5249" t="s">
        <v>15868</v>
      </c>
      <c r="E5249" t="s">
        <v>40</v>
      </c>
      <c r="F5249" s="7">
        <v>630.73</v>
      </c>
      <c r="G5249" t="s">
        <v>33</v>
      </c>
      <c r="H5249" t="s">
        <v>34</v>
      </c>
      <c r="I5249" t="s">
        <v>15703</v>
      </c>
      <c r="L5249" s="8">
        <v>0</v>
      </c>
      <c r="M5249" t="s">
        <v>36</v>
      </c>
      <c r="N5249" t="str">
        <f>IF(AND(PESQUISA!$B$3&lt;&gt;"",OR(PESQUISA!$B$4="TODAS",B5249=PESQUISA!$B$4),ISNUMBER(SEARCH(PESQUISA!$B$3,D5249))),ROW()-1,"")</f>
        <v/>
      </c>
    </row>
    <row r="5250" spans="1:14" x14ac:dyDescent="0.3">
      <c r="A5250" t="s">
        <v>15869</v>
      </c>
      <c r="B5250" t="s">
        <v>29</v>
      </c>
      <c r="C5250" t="s">
        <v>15870</v>
      </c>
      <c r="D5250" t="s">
        <v>15871</v>
      </c>
      <c r="E5250" t="s">
        <v>40</v>
      </c>
      <c r="F5250" s="7">
        <v>916.64</v>
      </c>
      <c r="G5250" t="s">
        <v>33</v>
      </c>
      <c r="H5250" t="s">
        <v>34</v>
      </c>
      <c r="I5250" t="s">
        <v>15703</v>
      </c>
      <c r="L5250" s="8">
        <v>0</v>
      </c>
      <c r="M5250" t="s">
        <v>36</v>
      </c>
      <c r="N5250" t="str">
        <f>IF(AND(PESQUISA!$B$3&lt;&gt;"",OR(PESQUISA!$B$4="TODAS",B5250=PESQUISA!$B$4),ISNUMBER(SEARCH(PESQUISA!$B$3,D5250))),ROW()-1,"")</f>
        <v/>
      </c>
    </row>
    <row r="5251" spans="1:14" x14ac:dyDescent="0.3">
      <c r="A5251" t="s">
        <v>15872</v>
      </c>
      <c r="B5251" t="s">
        <v>29</v>
      </c>
      <c r="C5251" t="s">
        <v>15873</v>
      </c>
      <c r="D5251" t="s">
        <v>15874</v>
      </c>
      <c r="E5251" t="s">
        <v>40</v>
      </c>
      <c r="F5251" s="7">
        <v>1305.75</v>
      </c>
      <c r="G5251" t="s">
        <v>33</v>
      </c>
      <c r="H5251" t="s">
        <v>34</v>
      </c>
      <c r="I5251" t="s">
        <v>15703</v>
      </c>
      <c r="L5251" s="8">
        <v>2.24E-2</v>
      </c>
      <c r="M5251" t="s">
        <v>36</v>
      </c>
      <c r="N5251" t="str">
        <f>IF(AND(PESQUISA!$B$3&lt;&gt;"",OR(PESQUISA!$B$4="TODAS",B5251=PESQUISA!$B$4),ISNUMBER(SEARCH(PESQUISA!$B$3,D5251))),ROW()-1,"")</f>
        <v/>
      </c>
    </row>
    <row r="5252" spans="1:14" x14ac:dyDescent="0.3">
      <c r="A5252" t="s">
        <v>15875</v>
      </c>
      <c r="B5252" t="s">
        <v>29</v>
      </c>
      <c r="C5252" t="s">
        <v>15876</v>
      </c>
      <c r="D5252" t="s">
        <v>15877</v>
      </c>
      <c r="E5252" t="s">
        <v>40</v>
      </c>
      <c r="F5252" s="7">
        <v>1565.13</v>
      </c>
      <c r="G5252" t="s">
        <v>33</v>
      </c>
      <c r="H5252" t="s">
        <v>34</v>
      </c>
      <c r="I5252" t="s">
        <v>15703</v>
      </c>
      <c r="L5252" s="8">
        <v>2.3199999999999998E-2</v>
      </c>
      <c r="M5252" t="s">
        <v>36</v>
      </c>
      <c r="N5252" t="str">
        <f>IF(AND(PESQUISA!$B$3&lt;&gt;"",OR(PESQUISA!$B$4="TODAS",B5252=PESQUISA!$B$4),ISNUMBER(SEARCH(PESQUISA!$B$3,D5252))),ROW()-1,"")</f>
        <v/>
      </c>
    </row>
    <row r="5253" spans="1:14" x14ac:dyDescent="0.3">
      <c r="A5253" t="s">
        <v>15878</v>
      </c>
      <c r="B5253" t="s">
        <v>29</v>
      </c>
      <c r="C5253" t="s">
        <v>15879</v>
      </c>
      <c r="D5253" t="s">
        <v>15880</v>
      </c>
      <c r="E5253" t="s">
        <v>40</v>
      </c>
      <c r="F5253" s="7">
        <v>2003.64</v>
      </c>
      <c r="G5253" t="s">
        <v>33</v>
      </c>
      <c r="H5253" t="s">
        <v>34</v>
      </c>
      <c r="I5253" t="s">
        <v>15703</v>
      </c>
      <c r="L5253" s="8">
        <v>2.4199999999999999E-2</v>
      </c>
      <c r="M5253" t="s">
        <v>36</v>
      </c>
      <c r="N5253" t="str">
        <f>IF(AND(PESQUISA!$B$3&lt;&gt;"",OR(PESQUISA!$B$4="TODAS",B5253=PESQUISA!$B$4),ISNUMBER(SEARCH(PESQUISA!$B$3,D5253))),ROW()-1,"")</f>
        <v/>
      </c>
    </row>
    <row r="5254" spans="1:14" x14ac:dyDescent="0.3">
      <c r="A5254" t="s">
        <v>15881</v>
      </c>
      <c r="B5254" t="s">
        <v>29</v>
      </c>
      <c r="C5254" t="s">
        <v>15882</v>
      </c>
      <c r="D5254" t="s">
        <v>15883</v>
      </c>
      <c r="E5254" t="s">
        <v>40</v>
      </c>
      <c r="F5254" s="7">
        <v>2858.02</v>
      </c>
      <c r="G5254" t="s">
        <v>33</v>
      </c>
      <c r="H5254" t="s">
        <v>34</v>
      </c>
      <c r="I5254" t="s">
        <v>15703</v>
      </c>
      <c r="L5254" s="8">
        <v>2.2200000000000001E-2</v>
      </c>
      <c r="M5254" t="s">
        <v>36</v>
      </c>
      <c r="N5254" t="str">
        <f>IF(AND(PESQUISA!$B$3&lt;&gt;"",OR(PESQUISA!$B$4="TODAS",B5254=PESQUISA!$B$4),ISNUMBER(SEARCH(PESQUISA!$B$3,D5254))),ROW()-1,"")</f>
        <v/>
      </c>
    </row>
    <row r="5255" spans="1:14" x14ac:dyDescent="0.3">
      <c r="A5255" t="s">
        <v>15884</v>
      </c>
      <c r="B5255" t="s">
        <v>29</v>
      </c>
      <c r="C5255" t="s">
        <v>15885</v>
      </c>
      <c r="D5255" t="s">
        <v>15886</v>
      </c>
      <c r="E5255" t="s">
        <v>40</v>
      </c>
      <c r="F5255" s="7">
        <v>91.8</v>
      </c>
      <c r="G5255" t="s">
        <v>33</v>
      </c>
      <c r="H5255" t="s">
        <v>34</v>
      </c>
      <c r="I5255" t="s">
        <v>15703</v>
      </c>
      <c r="L5255" s="8">
        <v>0</v>
      </c>
      <c r="M5255" t="s">
        <v>36</v>
      </c>
      <c r="N5255" t="str">
        <f>IF(AND(PESQUISA!$B$3&lt;&gt;"",OR(PESQUISA!$B$4="TODAS",B5255=PESQUISA!$B$4),ISNUMBER(SEARCH(PESQUISA!$B$3,D5255))),ROW()-1,"")</f>
        <v/>
      </c>
    </row>
    <row r="5256" spans="1:14" x14ac:dyDescent="0.3">
      <c r="A5256" t="s">
        <v>15887</v>
      </c>
      <c r="B5256" t="s">
        <v>29</v>
      </c>
      <c r="C5256" t="s">
        <v>15888</v>
      </c>
      <c r="D5256" t="s">
        <v>15889</v>
      </c>
      <c r="E5256" t="s">
        <v>40</v>
      </c>
      <c r="F5256" s="7">
        <v>156.78</v>
      </c>
      <c r="G5256" t="s">
        <v>33</v>
      </c>
      <c r="H5256" t="s">
        <v>34</v>
      </c>
      <c r="I5256" t="s">
        <v>15703</v>
      </c>
      <c r="L5256" s="8">
        <v>0</v>
      </c>
      <c r="M5256" t="s">
        <v>36</v>
      </c>
      <c r="N5256" t="str">
        <f>IF(AND(PESQUISA!$B$3&lt;&gt;"",OR(PESQUISA!$B$4="TODAS",B5256=PESQUISA!$B$4),ISNUMBER(SEARCH(PESQUISA!$B$3,D5256))),ROW()-1,"")</f>
        <v/>
      </c>
    </row>
    <row r="5257" spans="1:14" x14ac:dyDescent="0.3">
      <c r="A5257" t="s">
        <v>15890</v>
      </c>
      <c r="B5257" t="s">
        <v>29</v>
      </c>
      <c r="C5257" t="s">
        <v>15891</v>
      </c>
      <c r="D5257" t="s">
        <v>15892</v>
      </c>
      <c r="E5257" t="s">
        <v>40</v>
      </c>
      <c r="F5257" s="7">
        <v>220.24</v>
      </c>
      <c r="G5257" t="s">
        <v>33</v>
      </c>
      <c r="H5257" t="s">
        <v>34</v>
      </c>
      <c r="I5257" t="s">
        <v>15703</v>
      </c>
      <c r="L5257" s="8">
        <v>0</v>
      </c>
      <c r="M5257" t="s">
        <v>36</v>
      </c>
      <c r="N5257" t="str">
        <f>IF(AND(PESQUISA!$B$3&lt;&gt;"",OR(PESQUISA!$B$4="TODAS",B5257=PESQUISA!$B$4),ISNUMBER(SEARCH(PESQUISA!$B$3,D5257))),ROW()-1,"")</f>
        <v/>
      </c>
    </row>
    <row r="5258" spans="1:14" x14ac:dyDescent="0.3">
      <c r="A5258" t="s">
        <v>15893</v>
      </c>
      <c r="B5258" t="s">
        <v>29</v>
      </c>
      <c r="C5258" t="s">
        <v>15894</v>
      </c>
      <c r="D5258" t="s">
        <v>15895</v>
      </c>
      <c r="E5258" t="s">
        <v>40</v>
      </c>
      <c r="F5258" s="7">
        <v>88.97</v>
      </c>
      <c r="G5258" t="s">
        <v>33</v>
      </c>
      <c r="H5258" t="s">
        <v>34</v>
      </c>
      <c r="I5258" t="s">
        <v>15703</v>
      </c>
      <c r="L5258" s="8">
        <v>0</v>
      </c>
      <c r="M5258" t="s">
        <v>36</v>
      </c>
      <c r="N5258" t="str">
        <f>IF(AND(PESQUISA!$B$3&lt;&gt;"",OR(PESQUISA!$B$4="TODAS",B5258=PESQUISA!$B$4),ISNUMBER(SEARCH(PESQUISA!$B$3,D5258))),ROW()-1,"")</f>
        <v/>
      </c>
    </row>
    <row r="5259" spans="1:14" x14ac:dyDescent="0.3">
      <c r="A5259" t="s">
        <v>15896</v>
      </c>
      <c r="B5259" t="s">
        <v>29</v>
      </c>
      <c r="C5259" t="s">
        <v>15897</v>
      </c>
      <c r="D5259" t="s">
        <v>15898</v>
      </c>
      <c r="E5259" t="s">
        <v>40</v>
      </c>
      <c r="F5259" s="7">
        <v>144.31</v>
      </c>
      <c r="G5259" t="s">
        <v>33</v>
      </c>
      <c r="H5259" t="s">
        <v>34</v>
      </c>
      <c r="I5259" t="s">
        <v>15703</v>
      </c>
      <c r="L5259" s="8">
        <v>0</v>
      </c>
      <c r="M5259" t="s">
        <v>36</v>
      </c>
      <c r="N5259" t="str">
        <f>IF(AND(PESQUISA!$B$3&lt;&gt;"",OR(PESQUISA!$B$4="TODAS",B5259=PESQUISA!$B$4),ISNUMBER(SEARCH(PESQUISA!$B$3,D5259))),ROW()-1,"")</f>
        <v/>
      </c>
    </row>
    <row r="5260" spans="1:14" x14ac:dyDescent="0.3">
      <c r="A5260" t="s">
        <v>15899</v>
      </c>
      <c r="B5260" t="s">
        <v>29</v>
      </c>
      <c r="C5260" t="s">
        <v>15900</v>
      </c>
      <c r="D5260" t="s">
        <v>15901</v>
      </c>
      <c r="E5260" t="s">
        <v>40</v>
      </c>
      <c r="F5260" s="7">
        <v>196.22</v>
      </c>
      <c r="G5260" t="s">
        <v>33</v>
      </c>
      <c r="H5260" t="s">
        <v>34</v>
      </c>
      <c r="I5260" t="s">
        <v>15703</v>
      </c>
      <c r="L5260" s="8">
        <v>0</v>
      </c>
      <c r="M5260" t="s">
        <v>36</v>
      </c>
      <c r="N5260" t="str">
        <f>IF(AND(PESQUISA!$B$3&lt;&gt;"",OR(PESQUISA!$B$4="TODAS",B5260=PESQUISA!$B$4),ISNUMBER(SEARCH(PESQUISA!$B$3,D5260))),ROW()-1,"")</f>
        <v/>
      </c>
    </row>
    <row r="5261" spans="1:14" x14ac:dyDescent="0.3">
      <c r="A5261" t="s">
        <v>15902</v>
      </c>
      <c r="B5261" t="s">
        <v>29</v>
      </c>
      <c r="C5261" t="s">
        <v>15903</v>
      </c>
      <c r="D5261" t="s">
        <v>15904</v>
      </c>
      <c r="E5261" t="s">
        <v>40</v>
      </c>
      <c r="F5261" s="7">
        <v>99.57</v>
      </c>
      <c r="G5261" t="s">
        <v>33</v>
      </c>
      <c r="H5261" t="s">
        <v>34</v>
      </c>
      <c r="I5261" t="s">
        <v>15703</v>
      </c>
      <c r="L5261" s="8">
        <v>0</v>
      </c>
      <c r="M5261" t="s">
        <v>36</v>
      </c>
      <c r="N5261" t="str">
        <f>IF(AND(PESQUISA!$B$3&lt;&gt;"",OR(PESQUISA!$B$4="TODAS",B5261=PESQUISA!$B$4),ISNUMBER(SEARCH(PESQUISA!$B$3,D5261))),ROW()-1,"")</f>
        <v/>
      </c>
    </row>
    <row r="5262" spans="1:14" x14ac:dyDescent="0.3">
      <c r="A5262" t="s">
        <v>15905</v>
      </c>
      <c r="B5262" t="s">
        <v>29</v>
      </c>
      <c r="C5262" t="s">
        <v>15906</v>
      </c>
      <c r="D5262" t="s">
        <v>15907</v>
      </c>
      <c r="E5262" t="s">
        <v>40</v>
      </c>
      <c r="F5262" s="7">
        <v>260.7</v>
      </c>
      <c r="G5262" t="s">
        <v>33</v>
      </c>
      <c r="H5262" t="s">
        <v>34</v>
      </c>
      <c r="I5262" t="s">
        <v>15703</v>
      </c>
      <c r="L5262" s="8">
        <v>0</v>
      </c>
      <c r="M5262" t="s">
        <v>36</v>
      </c>
      <c r="N5262" t="str">
        <f>IF(AND(PESQUISA!$B$3&lt;&gt;"",OR(PESQUISA!$B$4="TODAS",B5262=PESQUISA!$B$4),ISNUMBER(SEARCH(PESQUISA!$B$3,D5262))),ROW()-1,"")</f>
        <v/>
      </c>
    </row>
    <row r="5263" spans="1:14" x14ac:dyDescent="0.3">
      <c r="A5263" t="s">
        <v>15908</v>
      </c>
      <c r="B5263" t="s">
        <v>29</v>
      </c>
      <c r="C5263" t="s">
        <v>15909</v>
      </c>
      <c r="D5263" t="s">
        <v>15910</v>
      </c>
      <c r="E5263" t="s">
        <v>40</v>
      </c>
      <c r="F5263" s="7">
        <v>163.01</v>
      </c>
      <c r="G5263" t="s">
        <v>33</v>
      </c>
      <c r="H5263" t="s">
        <v>34</v>
      </c>
      <c r="I5263" t="s">
        <v>15703</v>
      </c>
      <c r="L5263" s="8">
        <v>0</v>
      </c>
      <c r="M5263" t="s">
        <v>36</v>
      </c>
      <c r="N5263" t="str">
        <f>IF(AND(PESQUISA!$B$3&lt;&gt;"",OR(PESQUISA!$B$4="TODAS",B5263=PESQUISA!$B$4),ISNUMBER(SEARCH(PESQUISA!$B$3,D5263))),ROW()-1,"")</f>
        <v/>
      </c>
    </row>
    <row r="5264" spans="1:14" x14ac:dyDescent="0.3">
      <c r="A5264" t="s">
        <v>15911</v>
      </c>
      <c r="B5264" t="s">
        <v>29</v>
      </c>
      <c r="C5264" t="s">
        <v>15912</v>
      </c>
      <c r="D5264" t="s">
        <v>15913</v>
      </c>
      <c r="E5264" t="s">
        <v>40</v>
      </c>
      <c r="F5264" s="7">
        <v>1210.81</v>
      </c>
      <c r="G5264" t="s">
        <v>33</v>
      </c>
      <c r="H5264" t="s">
        <v>34</v>
      </c>
      <c r="I5264" t="s">
        <v>15703</v>
      </c>
      <c r="L5264" s="8">
        <v>0.96609999999999996</v>
      </c>
      <c r="M5264" t="s">
        <v>36</v>
      </c>
      <c r="N5264" t="str">
        <f>IF(AND(PESQUISA!$B$3&lt;&gt;"",OR(PESQUISA!$B$4="TODAS",B5264=PESQUISA!$B$4),ISNUMBER(SEARCH(PESQUISA!$B$3,D5264))),ROW()-1,"")</f>
        <v/>
      </c>
    </row>
    <row r="5265" spans="1:14" x14ac:dyDescent="0.3">
      <c r="A5265" t="s">
        <v>15914</v>
      </c>
      <c r="B5265" t="s">
        <v>29</v>
      </c>
      <c r="C5265" t="s">
        <v>15915</v>
      </c>
      <c r="D5265" t="s">
        <v>15916</v>
      </c>
      <c r="E5265" t="s">
        <v>40</v>
      </c>
      <c r="F5265" s="7">
        <v>184.74</v>
      </c>
      <c r="G5265" t="s">
        <v>33</v>
      </c>
      <c r="H5265" t="s">
        <v>34</v>
      </c>
      <c r="I5265" t="s">
        <v>15703</v>
      </c>
      <c r="L5265" s="8">
        <v>0.81189999999999996</v>
      </c>
      <c r="M5265" t="s">
        <v>36</v>
      </c>
      <c r="N5265" t="str">
        <f>IF(AND(PESQUISA!$B$3&lt;&gt;"",OR(PESQUISA!$B$4="TODAS",B5265=PESQUISA!$B$4),ISNUMBER(SEARCH(PESQUISA!$B$3,D5265))),ROW()-1,"")</f>
        <v/>
      </c>
    </row>
    <row r="5266" spans="1:14" x14ac:dyDescent="0.3">
      <c r="A5266" t="s">
        <v>15917</v>
      </c>
      <c r="B5266" t="s">
        <v>29</v>
      </c>
      <c r="C5266" t="s">
        <v>15918</v>
      </c>
      <c r="D5266" t="s">
        <v>15919</v>
      </c>
      <c r="E5266" t="s">
        <v>40</v>
      </c>
      <c r="F5266" s="7">
        <v>534.79</v>
      </c>
      <c r="G5266" t="s">
        <v>33</v>
      </c>
      <c r="H5266" t="s">
        <v>34</v>
      </c>
      <c r="I5266" t="s">
        <v>15703</v>
      </c>
      <c r="L5266" s="8">
        <v>0.93220000000000003</v>
      </c>
      <c r="M5266" t="s">
        <v>36</v>
      </c>
      <c r="N5266" t="str">
        <f>IF(AND(PESQUISA!$B$3&lt;&gt;"",OR(PESQUISA!$B$4="TODAS",B5266=PESQUISA!$B$4),ISNUMBER(SEARCH(PESQUISA!$B$3,D5266))),ROW()-1,"")</f>
        <v/>
      </c>
    </row>
    <row r="5267" spans="1:14" x14ac:dyDescent="0.3">
      <c r="A5267" t="s">
        <v>15920</v>
      </c>
      <c r="B5267" t="s">
        <v>29</v>
      </c>
      <c r="C5267" t="s">
        <v>15921</v>
      </c>
      <c r="D5267" t="s">
        <v>15922</v>
      </c>
      <c r="E5267" t="s">
        <v>40</v>
      </c>
      <c r="F5267" s="7">
        <v>519.09</v>
      </c>
      <c r="G5267" t="s">
        <v>33</v>
      </c>
      <c r="H5267" t="s">
        <v>34</v>
      </c>
      <c r="I5267" t="s">
        <v>15703</v>
      </c>
      <c r="L5267" s="8">
        <v>0.92700000000000005</v>
      </c>
      <c r="M5267" t="s">
        <v>36</v>
      </c>
      <c r="N5267" t="str">
        <f>IF(AND(PESQUISA!$B$3&lt;&gt;"",OR(PESQUISA!$B$4="TODAS",B5267=PESQUISA!$B$4),ISNUMBER(SEARCH(PESQUISA!$B$3,D5267))),ROW()-1,"")</f>
        <v/>
      </c>
    </row>
    <row r="5268" spans="1:14" x14ac:dyDescent="0.3">
      <c r="A5268" t="s">
        <v>15923</v>
      </c>
      <c r="B5268" t="s">
        <v>29</v>
      </c>
      <c r="C5268" t="s">
        <v>15924</v>
      </c>
      <c r="D5268" t="s">
        <v>15925</v>
      </c>
      <c r="E5268" t="s">
        <v>40</v>
      </c>
      <c r="F5268" s="7">
        <v>178.54</v>
      </c>
      <c r="G5268" t="s">
        <v>33</v>
      </c>
      <c r="H5268" t="s">
        <v>34</v>
      </c>
      <c r="I5268" t="s">
        <v>15703</v>
      </c>
      <c r="L5268" s="8">
        <v>0</v>
      </c>
      <c r="M5268" t="s">
        <v>36</v>
      </c>
      <c r="N5268" t="str">
        <f>IF(AND(PESQUISA!$B$3&lt;&gt;"",OR(PESQUISA!$B$4="TODAS",B5268=PESQUISA!$B$4),ISNUMBER(SEARCH(PESQUISA!$B$3,D5268))),ROW()-1,"")</f>
        <v/>
      </c>
    </row>
    <row r="5269" spans="1:14" x14ac:dyDescent="0.3">
      <c r="A5269" t="s">
        <v>15926</v>
      </c>
      <c r="B5269" t="s">
        <v>29</v>
      </c>
      <c r="C5269" t="s">
        <v>15927</v>
      </c>
      <c r="D5269" t="s">
        <v>15928</v>
      </c>
      <c r="E5269" t="s">
        <v>40</v>
      </c>
      <c r="F5269" s="7">
        <v>191.78</v>
      </c>
      <c r="G5269" t="s">
        <v>33</v>
      </c>
      <c r="H5269" t="s">
        <v>34</v>
      </c>
      <c r="I5269" t="s">
        <v>15703</v>
      </c>
      <c r="L5269" s="8">
        <v>0</v>
      </c>
      <c r="M5269" t="s">
        <v>36</v>
      </c>
      <c r="N5269" t="str">
        <f>IF(AND(PESQUISA!$B$3&lt;&gt;"",OR(PESQUISA!$B$4="TODAS",B5269=PESQUISA!$B$4),ISNUMBER(SEARCH(PESQUISA!$B$3,D5269))),ROW()-1,"")</f>
        <v/>
      </c>
    </row>
    <row r="5270" spans="1:14" x14ac:dyDescent="0.3">
      <c r="A5270" t="s">
        <v>15929</v>
      </c>
      <c r="B5270" t="s">
        <v>29</v>
      </c>
      <c r="C5270" t="s">
        <v>15930</v>
      </c>
      <c r="D5270" t="s">
        <v>15931</v>
      </c>
      <c r="E5270" t="s">
        <v>40</v>
      </c>
      <c r="F5270" s="7">
        <v>279.82</v>
      </c>
      <c r="G5270" t="s">
        <v>33</v>
      </c>
      <c r="H5270" t="s">
        <v>34</v>
      </c>
      <c r="I5270" t="s">
        <v>15703</v>
      </c>
      <c r="L5270" s="8">
        <v>0</v>
      </c>
      <c r="M5270" t="s">
        <v>36</v>
      </c>
      <c r="N5270" t="str">
        <f>IF(AND(PESQUISA!$B$3&lt;&gt;"",OR(PESQUISA!$B$4="TODAS",B5270=PESQUISA!$B$4),ISNUMBER(SEARCH(PESQUISA!$B$3,D5270))),ROW()-1,"")</f>
        <v/>
      </c>
    </row>
    <row r="5271" spans="1:14" x14ac:dyDescent="0.3">
      <c r="A5271" t="s">
        <v>15932</v>
      </c>
      <c r="B5271" t="s">
        <v>29</v>
      </c>
      <c r="C5271" t="s">
        <v>15933</v>
      </c>
      <c r="D5271" t="s">
        <v>15934</v>
      </c>
      <c r="E5271" t="s">
        <v>40</v>
      </c>
      <c r="F5271" s="7">
        <v>398.23</v>
      </c>
      <c r="G5271" t="s">
        <v>33</v>
      </c>
      <c r="H5271" t="s">
        <v>34</v>
      </c>
      <c r="I5271" t="s">
        <v>15703</v>
      </c>
      <c r="L5271" s="8">
        <v>0</v>
      </c>
      <c r="M5271" t="s">
        <v>36</v>
      </c>
      <c r="N5271" t="str">
        <f>IF(AND(PESQUISA!$B$3&lt;&gt;"",OR(PESQUISA!$B$4="TODAS",B5271=PESQUISA!$B$4),ISNUMBER(SEARCH(PESQUISA!$B$3,D5271))),ROW()-1,"")</f>
        <v/>
      </c>
    </row>
    <row r="5272" spans="1:14" x14ac:dyDescent="0.3">
      <c r="A5272" t="s">
        <v>15935</v>
      </c>
      <c r="B5272" t="s">
        <v>29</v>
      </c>
      <c r="C5272" t="s">
        <v>15936</v>
      </c>
      <c r="D5272" t="s">
        <v>15937</v>
      </c>
      <c r="E5272" t="s">
        <v>40</v>
      </c>
      <c r="F5272" s="7">
        <v>150.28</v>
      </c>
      <c r="G5272" t="s">
        <v>33</v>
      </c>
      <c r="H5272" t="s">
        <v>34</v>
      </c>
      <c r="I5272" t="s">
        <v>15703</v>
      </c>
      <c r="L5272" s="8">
        <v>0</v>
      </c>
      <c r="M5272" t="s">
        <v>36</v>
      </c>
      <c r="N5272" t="str">
        <f>IF(AND(PESQUISA!$B$3&lt;&gt;"",OR(PESQUISA!$B$4="TODAS",B5272=PESQUISA!$B$4),ISNUMBER(SEARCH(PESQUISA!$B$3,D5272))),ROW()-1,"")</f>
        <v/>
      </c>
    </row>
    <row r="5273" spans="1:14" x14ac:dyDescent="0.3">
      <c r="A5273" t="s">
        <v>15938</v>
      </c>
      <c r="B5273" t="s">
        <v>29</v>
      </c>
      <c r="C5273" t="s">
        <v>15939</v>
      </c>
      <c r="D5273" t="s">
        <v>15940</v>
      </c>
      <c r="E5273" t="s">
        <v>40</v>
      </c>
      <c r="F5273" s="7">
        <v>253.81</v>
      </c>
      <c r="G5273" t="s">
        <v>33</v>
      </c>
      <c r="H5273" t="s">
        <v>34</v>
      </c>
      <c r="I5273" t="s">
        <v>15703</v>
      </c>
      <c r="L5273" s="8">
        <v>0</v>
      </c>
      <c r="M5273" t="s">
        <v>36</v>
      </c>
      <c r="N5273" t="str">
        <f>IF(AND(PESQUISA!$B$3&lt;&gt;"",OR(PESQUISA!$B$4="TODAS",B5273=PESQUISA!$B$4),ISNUMBER(SEARCH(PESQUISA!$B$3,D5273))),ROW()-1,"")</f>
        <v/>
      </c>
    </row>
    <row r="5274" spans="1:14" x14ac:dyDescent="0.3">
      <c r="A5274" t="s">
        <v>15941</v>
      </c>
      <c r="B5274" t="s">
        <v>29</v>
      </c>
      <c r="C5274" t="s">
        <v>15942</v>
      </c>
      <c r="D5274" t="s">
        <v>15943</v>
      </c>
      <c r="E5274" t="s">
        <v>40</v>
      </c>
      <c r="F5274" s="7">
        <v>348.38</v>
      </c>
      <c r="G5274" t="s">
        <v>33</v>
      </c>
      <c r="H5274" t="s">
        <v>34</v>
      </c>
      <c r="I5274" t="s">
        <v>15703</v>
      </c>
      <c r="L5274" s="8">
        <v>0</v>
      </c>
      <c r="M5274" t="s">
        <v>36</v>
      </c>
      <c r="N5274" t="str">
        <f>IF(AND(PESQUISA!$B$3&lt;&gt;"",OR(PESQUISA!$B$4="TODAS",B5274=PESQUISA!$B$4),ISNUMBER(SEARCH(PESQUISA!$B$3,D5274))),ROW()-1,"")</f>
        <v/>
      </c>
    </row>
    <row r="5275" spans="1:14" x14ac:dyDescent="0.3">
      <c r="A5275" t="s">
        <v>15944</v>
      </c>
      <c r="B5275" t="s">
        <v>29</v>
      </c>
      <c r="C5275" t="s">
        <v>15945</v>
      </c>
      <c r="D5275" t="s">
        <v>15946</v>
      </c>
      <c r="E5275" t="s">
        <v>40</v>
      </c>
      <c r="G5275" t="s">
        <v>33</v>
      </c>
      <c r="H5275" t="s">
        <v>34</v>
      </c>
      <c r="I5275" t="s">
        <v>15703</v>
      </c>
      <c r="M5275" t="s">
        <v>53</v>
      </c>
      <c r="N5275" t="str">
        <f>IF(AND(PESQUISA!$B$3&lt;&gt;"",OR(PESQUISA!$B$4="TODAS",B5275=PESQUISA!$B$4),ISNUMBER(SEARCH(PESQUISA!$B$3,D5275))),ROW()-1,"")</f>
        <v/>
      </c>
    </row>
    <row r="5276" spans="1:14" x14ac:dyDescent="0.3">
      <c r="A5276" t="s">
        <v>15947</v>
      </c>
      <c r="B5276" t="s">
        <v>29</v>
      </c>
      <c r="C5276" t="s">
        <v>15948</v>
      </c>
      <c r="D5276" t="s">
        <v>15949</v>
      </c>
      <c r="E5276" t="s">
        <v>40</v>
      </c>
      <c r="F5276" s="7">
        <v>18.41</v>
      </c>
      <c r="G5276" t="s">
        <v>33</v>
      </c>
      <c r="H5276" t="s">
        <v>34</v>
      </c>
      <c r="I5276" t="s">
        <v>15703</v>
      </c>
      <c r="L5276" s="8">
        <v>0</v>
      </c>
      <c r="M5276" t="s">
        <v>36</v>
      </c>
      <c r="N5276" t="str">
        <f>IF(AND(PESQUISA!$B$3&lt;&gt;"",OR(PESQUISA!$B$4="TODAS",B5276=PESQUISA!$B$4),ISNUMBER(SEARCH(PESQUISA!$B$3,D5276))),ROW()-1,"")</f>
        <v/>
      </c>
    </row>
    <row r="5277" spans="1:14" x14ac:dyDescent="0.3">
      <c r="A5277" t="s">
        <v>15950</v>
      </c>
      <c r="B5277" t="s">
        <v>29</v>
      </c>
      <c r="C5277" t="s">
        <v>15951</v>
      </c>
      <c r="D5277" t="s">
        <v>15952</v>
      </c>
      <c r="E5277" t="s">
        <v>40</v>
      </c>
      <c r="F5277" s="7">
        <v>31.18</v>
      </c>
      <c r="G5277" t="s">
        <v>33</v>
      </c>
      <c r="H5277" t="s">
        <v>34</v>
      </c>
      <c r="I5277" t="s">
        <v>15703</v>
      </c>
      <c r="L5277" s="8">
        <v>0</v>
      </c>
      <c r="M5277" t="s">
        <v>36</v>
      </c>
      <c r="N5277" t="str">
        <f>IF(AND(PESQUISA!$B$3&lt;&gt;"",OR(PESQUISA!$B$4="TODAS",B5277=PESQUISA!$B$4),ISNUMBER(SEARCH(PESQUISA!$B$3,D5277))),ROW()-1,"")</f>
        <v/>
      </c>
    </row>
    <row r="5278" spans="1:14" x14ac:dyDescent="0.3">
      <c r="A5278" t="s">
        <v>15953</v>
      </c>
      <c r="B5278" t="s">
        <v>29</v>
      </c>
      <c r="C5278" t="s">
        <v>15954</v>
      </c>
      <c r="D5278" t="s">
        <v>15955</v>
      </c>
      <c r="E5278" t="s">
        <v>40</v>
      </c>
      <c r="G5278" t="s">
        <v>33</v>
      </c>
      <c r="H5278" t="s">
        <v>34</v>
      </c>
      <c r="I5278" t="s">
        <v>15703</v>
      </c>
      <c r="M5278" t="s">
        <v>53</v>
      </c>
      <c r="N5278" t="str">
        <f>IF(AND(PESQUISA!$B$3&lt;&gt;"",OR(PESQUISA!$B$4="TODAS",B5278=PESQUISA!$B$4),ISNUMBER(SEARCH(PESQUISA!$B$3,D5278))),ROW()-1,"")</f>
        <v/>
      </c>
    </row>
    <row r="5279" spans="1:14" x14ac:dyDescent="0.3">
      <c r="A5279" t="s">
        <v>15956</v>
      </c>
      <c r="B5279" t="s">
        <v>29</v>
      </c>
      <c r="C5279" t="s">
        <v>15957</v>
      </c>
      <c r="D5279" t="s">
        <v>15958</v>
      </c>
      <c r="E5279" t="s">
        <v>40</v>
      </c>
      <c r="G5279" t="s">
        <v>33</v>
      </c>
      <c r="H5279" t="s">
        <v>34</v>
      </c>
      <c r="I5279" t="s">
        <v>15703</v>
      </c>
      <c r="M5279" t="s">
        <v>53</v>
      </c>
      <c r="N5279" t="str">
        <f>IF(AND(PESQUISA!$B$3&lt;&gt;"",OR(PESQUISA!$B$4="TODAS",B5279=PESQUISA!$B$4),ISNUMBER(SEARCH(PESQUISA!$B$3,D5279))),ROW()-1,"")</f>
        <v/>
      </c>
    </row>
    <row r="5280" spans="1:14" x14ac:dyDescent="0.3">
      <c r="A5280" t="s">
        <v>15959</v>
      </c>
      <c r="B5280" t="s">
        <v>29</v>
      </c>
      <c r="C5280" t="s">
        <v>15960</v>
      </c>
      <c r="D5280" t="s">
        <v>15961</v>
      </c>
      <c r="E5280" t="s">
        <v>40</v>
      </c>
      <c r="G5280" t="s">
        <v>33</v>
      </c>
      <c r="H5280" t="s">
        <v>34</v>
      </c>
      <c r="I5280" t="s">
        <v>15703</v>
      </c>
      <c r="M5280" t="s">
        <v>53</v>
      </c>
      <c r="N5280" t="str">
        <f>IF(AND(PESQUISA!$B$3&lt;&gt;"",OR(PESQUISA!$B$4="TODAS",B5280=PESQUISA!$B$4),ISNUMBER(SEARCH(PESQUISA!$B$3,D5280))),ROW()-1,"")</f>
        <v/>
      </c>
    </row>
    <row r="5281" spans="1:14" x14ac:dyDescent="0.3">
      <c r="A5281" t="s">
        <v>15962</v>
      </c>
      <c r="B5281" t="s">
        <v>29</v>
      </c>
      <c r="C5281" t="s">
        <v>15963</v>
      </c>
      <c r="D5281" t="s">
        <v>15964</v>
      </c>
      <c r="E5281" t="s">
        <v>40</v>
      </c>
      <c r="G5281" t="s">
        <v>33</v>
      </c>
      <c r="H5281" t="s">
        <v>34</v>
      </c>
      <c r="I5281" t="s">
        <v>15703</v>
      </c>
      <c r="M5281" t="s">
        <v>53</v>
      </c>
      <c r="N5281" t="str">
        <f>IF(AND(PESQUISA!$B$3&lt;&gt;"",OR(PESQUISA!$B$4="TODAS",B5281=PESQUISA!$B$4),ISNUMBER(SEARCH(PESQUISA!$B$3,D5281))),ROW()-1,"")</f>
        <v/>
      </c>
    </row>
    <row r="5282" spans="1:14" x14ac:dyDescent="0.3">
      <c r="A5282" t="s">
        <v>15965</v>
      </c>
      <c r="B5282" t="s">
        <v>29</v>
      </c>
      <c r="C5282" t="s">
        <v>15966</v>
      </c>
      <c r="D5282" t="s">
        <v>15967</v>
      </c>
      <c r="E5282" t="s">
        <v>40</v>
      </c>
      <c r="G5282" t="s">
        <v>33</v>
      </c>
      <c r="H5282" t="s">
        <v>34</v>
      </c>
      <c r="I5282" t="s">
        <v>15703</v>
      </c>
      <c r="M5282" t="s">
        <v>53</v>
      </c>
      <c r="N5282" t="str">
        <f>IF(AND(PESQUISA!$B$3&lt;&gt;"",OR(PESQUISA!$B$4="TODAS",B5282=PESQUISA!$B$4),ISNUMBER(SEARCH(PESQUISA!$B$3,D5282))),ROW()-1,"")</f>
        <v/>
      </c>
    </row>
    <row r="5283" spans="1:14" x14ac:dyDescent="0.3">
      <c r="A5283" t="s">
        <v>15968</v>
      </c>
      <c r="B5283" t="s">
        <v>29</v>
      </c>
      <c r="C5283" t="s">
        <v>15969</v>
      </c>
      <c r="D5283" t="s">
        <v>15970</v>
      </c>
      <c r="E5283" t="s">
        <v>40</v>
      </c>
      <c r="F5283" s="7">
        <v>185.57</v>
      </c>
      <c r="G5283" t="s">
        <v>33</v>
      </c>
      <c r="H5283" t="s">
        <v>34</v>
      </c>
      <c r="I5283" t="s">
        <v>15703</v>
      </c>
      <c r="L5283" s="8">
        <v>0</v>
      </c>
      <c r="M5283" t="s">
        <v>36</v>
      </c>
      <c r="N5283" t="str">
        <f>IF(AND(PESQUISA!$B$3&lt;&gt;"",OR(PESQUISA!$B$4="TODAS",B5283=PESQUISA!$B$4),ISNUMBER(SEARCH(PESQUISA!$B$3,D5283))),ROW()-1,"")</f>
        <v/>
      </c>
    </row>
    <row r="5284" spans="1:14" x14ac:dyDescent="0.3">
      <c r="A5284" t="s">
        <v>15971</v>
      </c>
      <c r="B5284" t="s">
        <v>29</v>
      </c>
      <c r="C5284" t="s">
        <v>15972</v>
      </c>
      <c r="D5284" t="s">
        <v>15973</v>
      </c>
      <c r="E5284" t="s">
        <v>40</v>
      </c>
      <c r="F5284" s="7">
        <v>385.87</v>
      </c>
      <c r="G5284" t="s">
        <v>33</v>
      </c>
      <c r="H5284" t="s">
        <v>34</v>
      </c>
      <c r="I5284" t="s">
        <v>15703</v>
      </c>
      <c r="L5284" s="8">
        <v>0</v>
      </c>
      <c r="M5284" t="s">
        <v>36</v>
      </c>
      <c r="N5284" t="str">
        <f>IF(AND(PESQUISA!$B$3&lt;&gt;"",OR(PESQUISA!$B$4="TODAS",B5284=PESQUISA!$B$4),ISNUMBER(SEARCH(PESQUISA!$B$3,D5284))),ROW()-1,"")</f>
        <v/>
      </c>
    </row>
    <row r="5285" spans="1:14" x14ac:dyDescent="0.3">
      <c r="A5285" t="s">
        <v>15974</v>
      </c>
      <c r="B5285" t="s">
        <v>29</v>
      </c>
      <c r="C5285" t="s">
        <v>15975</v>
      </c>
      <c r="D5285" t="s">
        <v>15976</v>
      </c>
      <c r="E5285" t="s">
        <v>40</v>
      </c>
      <c r="F5285" s="7">
        <v>498.66</v>
      </c>
      <c r="G5285" t="s">
        <v>33</v>
      </c>
      <c r="H5285" t="s">
        <v>34</v>
      </c>
      <c r="I5285" t="s">
        <v>15703</v>
      </c>
      <c r="L5285" s="8">
        <v>0</v>
      </c>
      <c r="M5285" t="s">
        <v>36</v>
      </c>
      <c r="N5285" t="str">
        <f>IF(AND(PESQUISA!$B$3&lt;&gt;"",OR(PESQUISA!$B$4="TODAS",B5285=PESQUISA!$B$4),ISNUMBER(SEARCH(PESQUISA!$B$3,D5285))),ROW()-1,"")</f>
        <v/>
      </c>
    </row>
    <row r="5286" spans="1:14" x14ac:dyDescent="0.3">
      <c r="A5286" t="s">
        <v>15977</v>
      </c>
      <c r="B5286" t="s">
        <v>29</v>
      </c>
      <c r="C5286" t="s">
        <v>15978</v>
      </c>
      <c r="D5286" t="s">
        <v>15979</v>
      </c>
      <c r="E5286" t="s">
        <v>40</v>
      </c>
      <c r="F5286" s="7">
        <v>190.92</v>
      </c>
      <c r="G5286" t="s">
        <v>33</v>
      </c>
      <c r="H5286" t="s">
        <v>34</v>
      </c>
      <c r="I5286" t="s">
        <v>15703</v>
      </c>
      <c r="L5286" s="8">
        <v>0</v>
      </c>
      <c r="M5286" t="s">
        <v>36</v>
      </c>
      <c r="N5286" t="str">
        <f>IF(AND(PESQUISA!$B$3&lt;&gt;"",OR(PESQUISA!$B$4="TODAS",B5286=PESQUISA!$B$4),ISNUMBER(SEARCH(PESQUISA!$B$3,D5286))),ROW()-1,"")</f>
        <v/>
      </c>
    </row>
    <row r="5287" spans="1:14" x14ac:dyDescent="0.3">
      <c r="A5287" t="s">
        <v>15980</v>
      </c>
      <c r="B5287" t="s">
        <v>29</v>
      </c>
      <c r="C5287" t="s">
        <v>15981</v>
      </c>
      <c r="D5287" t="s">
        <v>15982</v>
      </c>
      <c r="E5287" t="s">
        <v>40</v>
      </c>
      <c r="F5287" s="7">
        <v>316.02</v>
      </c>
      <c r="G5287" t="s">
        <v>33</v>
      </c>
      <c r="H5287" t="s">
        <v>34</v>
      </c>
      <c r="I5287" t="s">
        <v>15703</v>
      </c>
      <c r="L5287" s="8">
        <v>0</v>
      </c>
      <c r="M5287" t="s">
        <v>36</v>
      </c>
      <c r="N5287" t="str">
        <f>IF(AND(PESQUISA!$B$3&lt;&gt;"",OR(PESQUISA!$B$4="TODAS",B5287=PESQUISA!$B$4),ISNUMBER(SEARCH(PESQUISA!$B$3,D5287))),ROW()-1,"")</f>
        <v/>
      </c>
    </row>
    <row r="5288" spans="1:14" x14ac:dyDescent="0.3">
      <c r="A5288" t="s">
        <v>15983</v>
      </c>
      <c r="B5288" t="s">
        <v>29</v>
      </c>
      <c r="C5288" t="s">
        <v>15984</v>
      </c>
      <c r="D5288" t="s">
        <v>15985</v>
      </c>
      <c r="E5288" t="s">
        <v>40</v>
      </c>
      <c r="F5288" s="7">
        <v>421.17</v>
      </c>
      <c r="G5288" t="s">
        <v>33</v>
      </c>
      <c r="H5288" t="s">
        <v>34</v>
      </c>
      <c r="I5288" t="s">
        <v>15703</v>
      </c>
      <c r="L5288" s="8">
        <v>0</v>
      </c>
      <c r="M5288" t="s">
        <v>36</v>
      </c>
      <c r="N5288" t="str">
        <f>IF(AND(PESQUISA!$B$3&lt;&gt;"",OR(PESQUISA!$B$4="TODAS",B5288=PESQUISA!$B$4),ISNUMBER(SEARCH(PESQUISA!$B$3,D5288))),ROW()-1,"")</f>
        <v/>
      </c>
    </row>
    <row r="5289" spans="1:14" x14ac:dyDescent="0.3">
      <c r="A5289" t="s">
        <v>15986</v>
      </c>
      <c r="B5289" t="s">
        <v>29</v>
      </c>
      <c r="C5289" t="s">
        <v>15987</v>
      </c>
      <c r="D5289" t="s">
        <v>15988</v>
      </c>
      <c r="E5289" t="s">
        <v>40</v>
      </c>
      <c r="F5289" s="7">
        <v>181.7</v>
      </c>
      <c r="G5289" t="s">
        <v>33</v>
      </c>
      <c r="H5289" t="s">
        <v>34</v>
      </c>
      <c r="I5289" t="s">
        <v>15703</v>
      </c>
      <c r="L5289" s="8">
        <v>0</v>
      </c>
      <c r="M5289" t="s">
        <v>36</v>
      </c>
      <c r="N5289" t="str">
        <f>IF(AND(PESQUISA!$B$3&lt;&gt;"",OR(PESQUISA!$B$4="TODAS",B5289=PESQUISA!$B$4),ISNUMBER(SEARCH(PESQUISA!$B$3,D5289))),ROW()-1,"")</f>
        <v/>
      </c>
    </row>
    <row r="5290" spans="1:14" x14ac:dyDescent="0.3">
      <c r="A5290" t="s">
        <v>15989</v>
      </c>
      <c r="B5290" t="s">
        <v>29</v>
      </c>
      <c r="C5290" t="s">
        <v>15990</v>
      </c>
      <c r="D5290" t="s">
        <v>15991</v>
      </c>
      <c r="E5290" t="s">
        <v>40</v>
      </c>
      <c r="F5290" s="7">
        <v>291.47000000000003</v>
      </c>
      <c r="G5290" t="s">
        <v>33</v>
      </c>
      <c r="H5290" t="s">
        <v>34</v>
      </c>
      <c r="I5290" t="s">
        <v>15703</v>
      </c>
      <c r="L5290" s="8">
        <v>0</v>
      </c>
      <c r="M5290" t="s">
        <v>36</v>
      </c>
      <c r="N5290" t="str">
        <f>IF(AND(PESQUISA!$B$3&lt;&gt;"",OR(PESQUISA!$B$4="TODAS",B5290=PESQUISA!$B$4),ISNUMBER(SEARCH(PESQUISA!$B$3,D5290))),ROW()-1,"")</f>
        <v/>
      </c>
    </row>
    <row r="5291" spans="1:14" x14ac:dyDescent="0.3">
      <c r="A5291" t="s">
        <v>15992</v>
      </c>
      <c r="B5291" t="s">
        <v>29</v>
      </c>
      <c r="C5291" t="s">
        <v>15993</v>
      </c>
      <c r="D5291" t="s">
        <v>15994</v>
      </c>
      <c r="E5291" t="s">
        <v>40</v>
      </c>
      <c r="F5291" s="7">
        <v>408.9</v>
      </c>
      <c r="G5291" t="s">
        <v>33</v>
      </c>
      <c r="H5291" t="s">
        <v>34</v>
      </c>
      <c r="I5291" t="s">
        <v>15703</v>
      </c>
      <c r="L5291" s="8">
        <v>0</v>
      </c>
      <c r="M5291" t="s">
        <v>36</v>
      </c>
      <c r="N5291" t="str">
        <f>IF(AND(PESQUISA!$B$3&lt;&gt;"",OR(PESQUISA!$B$4="TODAS",B5291=PESQUISA!$B$4),ISNUMBER(SEARCH(PESQUISA!$B$3,D5291))),ROW()-1,"")</f>
        <v/>
      </c>
    </row>
    <row r="5292" spans="1:14" x14ac:dyDescent="0.3">
      <c r="A5292" t="s">
        <v>15995</v>
      </c>
      <c r="B5292" t="s">
        <v>29</v>
      </c>
      <c r="C5292" t="s">
        <v>15996</v>
      </c>
      <c r="D5292" t="s">
        <v>15997</v>
      </c>
      <c r="E5292" t="s">
        <v>40</v>
      </c>
      <c r="F5292" s="7">
        <v>281.77999999999997</v>
      </c>
      <c r="G5292" t="s">
        <v>33</v>
      </c>
      <c r="H5292" t="s">
        <v>34</v>
      </c>
      <c r="I5292" t="s">
        <v>15703</v>
      </c>
      <c r="L5292" s="8">
        <v>0</v>
      </c>
      <c r="M5292" t="s">
        <v>36</v>
      </c>
      <c r="N5292" t="str">
        <f>IF(AND(PESQUISA!$B$3&lt;&gt;"",OR(PESQUISA!$B$4="TODAS",B5292=PESQUISA!$B$4),ISNUMBER(SEARCH(PESQUISA!$B$3,D5292))),ROW()-1,"")</f>
        <v/>
      </c>
    </row>
    <row r="5293" spans="1:14" x14ac:dyDescent="0.3">
      <c r="A5293" t="s">
        <v>15998</v>
      </c>
      <c r="B5293" t="s">
        <v>29</v>
      </c>
      <c r="C5293" t="s">
        <v>15999</v>
      </c>
      <c r="D5293" t="s">
        <v>16000</v>
      </c>
      <c r="E5293" t="s">
        <v>40</v>
      </c>
      <c r="F5293" s="7">
        <v>8.2899999999999991</v>
      </c>
      <c r="G5293" t="s">
        <v>33</v>
      </c>
      <c r="H5293" t="s">
        <v>34</v>
      </c>
      <c r="I5293" t="s">
        <v>15703</v>
      </c>
      <c r="L5293" s="8">
        <v>0</v>
      </c>
      <c r="M5293" t="s">
        <v>36</v>
      </c>
      <c r="N5293" t="str">
        <f>IF(AND(PESQUISA!$B$3&lt;&gt;"",OR(PESQUISA!$B$4="TODAS",B5293=PESQUISA!$B$4),ISNUMBER(SEARCH(PESQUISA!$B$3,D5293))),ROW()-1,"")</f>
        <v/>
      </c>
    </row>
    <row r="5294" spans="1:14" x14ac:dyDescent="0.3">
      <c r="A5294" t="s">
        <v>16001</v>
      </c>
      <c r="B5294" t="s">
        <v>29</v>
      </c>
      <c r="C5294" t="s">
        <v>16002</v>
      </c>
      <c r="D5294" t="s">
        <v>16003</v>
      </c>
      <c r="E5294" t="s">
        <v>40</v>
      </c>
      <c r="F5294" s="7">
        <v>14.24</v>
      </c>
      <c r="G5294" t="s">
        <v>33</v>
      </c>
      <c r="H5294" t="s">
        <v>34</v>
      </c>
      <c r="I5294" t="s">
        <v>15703</v>
      </c>
      <c r="L5294" s="8">
        <v>0</v>
      </c>
      <c r="M5294" t="s">
        <v>36</v>
      </c>
      <c r="N5294" t="str">
        <f>IF(AND(PESQUISA!$B$3&lt;&gt;"",OR(PESQUISA!$B$4="TODAS",B5294=PESQUISA!$B$4),ISNUMBER(SEARCH(PESQUISA!$B$3,D5294))),ROW()-1,"")</f>
        <v/>
      </c>
    </row>
    <row r="5295" spans="1:14" x14ac:dyDescent="0.3">
      <c r="A5295" t="s">
        <v>16004</v>
      </c>
      <c r="B5295" t="s">
        <v>29</v>
      </c>
      <c r="C5295" t="s">
        <v>16005</v>
      </c>
      <c r="D5295" t="s">
        <v>16006</v>
      </c>
      <c r="E5295" t="s">
        <v>40</v>
      </c>
      <c r="F5295" s="7">
        <v>23.38</v>
      </c>
      <c r="G5295" t="s">
        <v>33</v>
      </c>
      <c r="H5295" t="s">
        <v>34</v>
      </c>
      <c r="I5295" t="s">
        <v>15703</v>
      </c>
      <c r="L5295" s="8">
        <v>0</v>
      </c>
      <c r="M5295" t="s">
        <v>36</v>
      </c>
      <c r="N5295" t="str">
        <f>IF(AND(PESQUISA!$B$3&lt;&gt;"",OR(PESQUISA!$B$4="TODAS",B5295=PESQUISA!$B$4),ISNUMBER(SEARCH(PESQUISA!$B$3,D5295))),ROW()-1,"")</f>
        <v/>
      </c>
    </row>
    <row r="5296" spans="1:14" x14ac:dyDescent="0.3">
      <c r="A5296" t="s">
        <v>16007</v>
      </c>
      <c r="B5296" t="s">
        <v>29</v>
      </c>
      <c r="C5296" t="s">
        <v>16008</v>
      </c>
      <c r="D5296" t="s">
        <v>16009</v>
      </c>
      <c r="E5296" t="s">
        <v>40</v>
      </c>
      <c r="F5296" s="7">
        <v>27.95</v>
      </c>
      <c r="G5296" t="s">
        <v>33</v>
      </c>
      <c r="H5296" t="s">
        <v>34</v>
      </c>
      <c r="I5296" t="s">
        <v>15703</v>
      </c>
      <c r="L5296" s="8">
        <v>0</v>
      </c>
      <c r="M5296" t="s">
        <v>36</v>
      </c>
      <c r="N5296" t="str">
        <f>IF(AND(PESQUISA!$B$3&lt;&gt;"",OR(PESQUISA!$B$4="TODAS",B5296=PESQUISA!$B$4),ISNUMBER(SEARCH(PESQUISA!$B$3,D5296))),ROW()-1,"")</f>
        <v/>
      </c>
    </row>
    <row r="5297" spans="1:14" x14ac:dyDescent="0.3">
      <c r="A5297" t="s">
        <v>16010</v>
      </c>
      <c r="B5297" t="s">
        <v>29</v>
      </c>
      <c r="C5297" t="s">
        <v>16011</v>
      </c>
      <c r="D5297" t="s">
        <v>16012</v>
      </c>
      <c r="E5297" t="s">
        <v>40</v>
      </c>
      <c r="F5297" s="7">
        <v>59.19</v>
      </c>
      <c r="G5297" t="s">
        <v>33</v>
      </c>
      <c r="H5297" t="s">
        <v>34</v>
      </c>
      <c r="I5297" t="s">
        <v>15703</v>
      </c>
      <c r="L5297" s="8">
        <v>0</v>
      </c>
      <c r="M5297" t="s">
        <v>36</v>
      </c>
      <c r="N5297" t="str">
        <f>IF(AND(PESQUISA!$B$3&lt;&gt;"",OR(PESQUISA!$B$4="TODAS",B5297=PESQUISA!$B$4),ISNUMBER(SEARCH(PESQUISA!$B$3,D5297))),ROW()-1,"")</f>
        <v/>
      </c>
    </row>
    <row r="5298" spans="1:14" x14ac:dyDescent="0.3">
      <c r="A5298" t="s">
        <v>16013</v>
      </c>
      <c r="B5298" t="s">
        <v>29</v>
      </c>
      <c r="C5298" t="s">
        <v>16014</v>
      </c>
      <c r="D5298" t="s">
        <v>16015</v>
      </c>
      <c r="E5298" t="s">
        <v>40</v>
      </c>
      <c r="F5298" s="7">
        <v>90.08</v>
      </c>
      <c r="G5298" t="s">
        <v>33</v>
      </c>
      <c r="H5298" t="s">
        <v>34</v>
      </c>
      <c r="I5298" t="s">
        <v>15703</v>
      </c>
      <c r="L5298" s="8">
        <v>0</v>
      </c>
      <c r="M5298" t="s">
        <v>36</v>
      </c>
      <c r="N5298" t="str">
        <f>IF(AND(PESQUISA!$B$3&lt;&gt;"",OR(PESQUISA!$B$4="TODAS",B5298=PESQUISA!$B$4),ISNUMBER(SEARCH(PESQUISA!$B$3,D5298))),ROW()-1,"")</f>
        <v/>
      </c>
    </row>
    <row r="5299" spans="1:14" x14ac:dyDescent="0.3">
      <c r="A5299" t="s">
        <v>16016</v>
      </c>
      <c r="B5299" t="s">
        <v>29</v>
      </c>
      <c r="C5299" t="s">
        <v>16017</v>
      </c>
      <c r="D5299" t="s">
        <v>16018</v>
      </c>
      <c r="E5299" t="s">
        <v>40</v>
      </c>
      <c r="F5299" s="7">
        <v>114.8</v>
      </c>
      <c r="G5299" t="s">
        <v>33</v>
      </c>
      <c r="H5299" t="s">
        <v>34</v>
      </c>
      <c r="I5299" t="s">
        <v>15703</v>
      </c>
      <c r="L5299" s="8">
        <v>0</v>
      </c>
      <c r="M5299" t="s">
        <v>36</v>
      </c>
      <c r="N5299" t="str">
        <f>IF(AND(PESQUISA!$B$3&lt;&gt;"",OR(PESQUISA!$B$4="TODAS",B5299=PESQUISA!$B$4),ISNUMBER(SEARCH(PESQUISA!$B$3,D5299))),ROW()-1,"")</f>
        <v/>
      </c>
    </row>
    <row r="5300" spans="1:14" x14ac:dyDescent="0.3">
      <c r="A5300" t="s">
        <v>16019</v>
      </c>
      <c r="B5300" t="s">
        <v>29</v>
      </c>
      <c r="C5300" t="s">
        <v>16020</v>
      </c>
      <c r="D5300" t="s">
        <v>16021</v>
      </c>
      <c r="E5300" t="s">
        <v>40</v>
      </c>
      <c r="G5300" t="s">
        <v>33</v>
      </c>
      <c r="H5300" t="s">
        <v>34</v>
      </c>
      <c r="I5300" t="s">
        <v>15703</v>
      </c>
      <c r="M5300" t="s">
        <v>53</v>
      </c>
      <c r="N5300" t="str">
        <f>IF(AND(PESQUISA!$B$3&lt;&gt;"",OR(PESQUISA!$B$4="TODAS",B5300=PESQUISA!$B$4),ISNUMBER(SEARCH(PESQUISA!$B$3,D5300))),ROW()-1,"")</f>
        <v/>
      </c>
    </row>
    <row r="5301" spans="1:14" x14ac:dyDescent="0.3">
      <c r="A5301" t="s">
        <v>16022</v>
      </c>
      <c r="B5301" t="s">
        <v>29</v>
      </c>
      <c r="C5301" t="s">
        <v>16023</v>
      </c>
      <c r="D5301" t="s">
        <v>16024</v>
      </c>
      <c r="E5301" t="s">
        <v>40</v>
      </c>
      <c r="F5301" s="7">
        <v>211.06</v>
      </c>
      <c r="G5301" t="s">
        <v>33</v>
      </c>
      <c r="H5301" t="s">
        <v>34</v>
      </c>
      <c r="I5301" t="s">
        <v>15703</v>
      </c>
      <c r="L5301" s="8">
        <v>0.83540000000000003</v>
      </c>
      <c r="M5301" t="s">
        <v>36</v>
      </c>
      <c r="N5301" t="str">
        <f>IF(AND(PESQUISA!$B$3&lt;&gt;"",OR(PESQUISA!$B$4="TODAS",B5301=PESQUISA!$B$4),ISNUMBER(SEARCH(PESQUISA!$B$3,D5301))),ROW()-1,"")</f>
        <v/>
      </c>
    </row>
    <row r="5302" spans="1:14" x14ac:dyDescent="0.3">
      <c r="A5302" t="s">
        <v>16025</v>
      </c>
      <c r="B5302" t="s">
        <v>29</v>
      </c>
      <c r="C5302" t="s">
        <v>16026</v>
      </c>
      <c r="D5302" t="s">
        <v>16027</v>
      </c>
      <c r="E5302" t="s">
        <v>40</v>
      </c>
      <c r="F5302" s="7">
        <v>443.27</v>
      </c>
      <c r="G5302" t="s">
        <v>33</v>
      </c>
      <c r="H5302" t="s">
        <v>34</v>
      </c>
      <c r="I5302" t="s">
        <v>15703</v>
      </c>
      <c r="L5302" s="8">
        <v>0.91820000000000002</v>
      </c>
      <c r="M5302" t="s">
        <v>36</v>
      </c>
      <c r="N5302" t="str">
        <f>IF(AND(PESQUISA!$B$3&lt;&gt;"",OR(PESQUISA!$B$4="TODAS",B5302=PESQUISA!$B$4),ISNUMBER(SEARCH(PESQUISA!$B$3,D5302))),ROW()-1,"")</f>
        <v/>
      </c>
    </row>
    <row r="5303" spans="1:14" x14ac:dyDescent="0.3">
      <c r="A5303" t="s">
        <v>16028</v>
      </c>
      <c r="B5303" t="s">
        <v>29</v>
      </c>
      <c r="C5303" t="s">
        <v>16029</v>
      </c>
      <c r="D5303" t="s">
        <v>16030</v>
      </c>
      <c r="E5303" t="s">
        <v>40</v>
      </c>
      <c r="G5303" t="s">
        <v>33</v>
      </c>
      <c r="H5303" t="s">
        <v>34</v>
      </c>
      <c r="I5303" t="s">
        <v>15703</v>
      </c>
      <c r="M5303" t="s">
        <v>53</v>
      </c>
      <c r="N5303" t="str">
        <f>IF(AND(PESQUISA!$B$3&lt;&gt;"",OR(PESQUISA!$B$4="TODAS",B5303=PESQUISA!$B$4),ISNUMBER(SEARCH(PESQUISA!$B$3,D5303))),ROW()-1,"")</f>
        <v/>
      </c>
    </row>
    <row r="5304" spans="1:14" x14ac:dyDescent="0.3">
      <c r="A5304" t="s">
        <v>16031</v>
      </c>
      <c r="B5304" t="s">
        <v>29</v>
      </c>
      <c r="C5304" t="s">
        <v>16032</v>
      </c>
      <c r="D5304" t="s">
        <v>16033</v>
      </c>
      <c r="E5304" t="s">
        <v>40</v>
      </c>
      <c r="F5304" s="7">
        <v>21.9</v>
      </c>
      <c r="G5304" t="s">
        <v>33</v>
      </c>
      <c r="H5304" t="s">
        <v>34</v>
      </c>
      <c r="I5304" t="s">
        <v>15703</v>
      </c>
      <c r="L5304" s="8">
        <v>0</v>
      </c>
      <c r="M5304" t="s">
        <v>36</v>
      </c>
      <c r="N5304" t="str">
        <f>IF(AND(PESQUISA!$B$3&lt;&gt;"",OR(PESQUISA!$B$4="TODAS",B5304=PESQUISA!$B$4),ISNUMBER(SEARCH(PESQUISA!$B$3,D5304))),ROW()-1,"")</f>
        <v/>
      </c>
    </row>
    <row r="5305" spans="1:14" x14ac:dyDescent="0.3">
      <c r="A5305" t="s">
        <v>16034</v>
      </c>
      <c r="B5305" t="s">
        <v>29</v>
      </c>
      <c r="C5305" t="s">
        <v>16035</v>
      </c>
      <c r="D5305" t="s">
        <v>16036</v>
      </c>
      <c r="E5305" t="s">
        <v>40</v>
      </c>
      <c r="F5305" s="7">
        <v>32.29</v>
      </c>
      <c r="G5305" t="s">
        <v>33</v>
      </c>
      <c r="H5305" t="s">
        <v>34</v>
      </c>
      <c r="I5305" t="s">
        <v>15703</v>
      </c>
      <c r="L5305" s="8">
        <v>0</v>
      </c>
      <c r="M5305" t="s">
        <v>36</v>
      </c>
      <c r="N5305" t="str">
        <f>IF(AND(PESQUISA!$B$3&lt;&gt;"",OR(PESQUISA!$B$4="TODAS",B5305=PESQUISA!$B$4),ISNUMBER(SEARCH(PESQUISA!$B$3,D5305))),ROW()-1,"")</f>
        <v/>
      </c>
    </row>
    <row r="5306" spans="1:14" x14ac:dyDescent="0.3">
      <c r="A5306" t="s">
        <v>16037</v>
      </c>
      <c r="B5306" t="s">
        <v>29</v>
      </c>
      <c r="C5306" t="s">
        <v>16038</v>
      </c>
      <c r="D5306" t="s">
        <v>16039</v>
      </c>
      <c r="E5306" t="s">
        <v>40</v>
      </c>
      <c r="F5306" s="7">
        <v>7.6</v>
      </c>
      <c r="G5306" t="s">
        <v>33</v>
      </c>
      <c r="H5306" t="s">
        <v>34</v>
      </c>
      <c r="I5306" t="s">
        <v>15703</v>
      </c>
      <c r="L5306" s="8">
        <v>0</v>
      </c>
      <c r="M5306" t="s">
        <v>36</v>
      </c>
      <c r="N5306" t="str">
        <f>IF(AND(PESQUISA!$B$3&lt;&gt;"",OR(PESQUISA!$B$4="TODAS",B5306=PESQUISA!$B$4),ISNUMBER(SEARCH(PESQUISA!$B$3,D5306))),ROW()-1,"")</f>
        <v/>
      </c>
    </row>
    <row r="5307" spans="1:14" x14ac:dyDescent="0.3">
      <c r="A5307" t="s">
        <v>16040</v>
      </c>
      <c r="B5307" t="s">
        <v>29</v>
      </c>
      <c r="C5307" t="s">
        <v>16041</v>
      </c>
      <c r="D5307" t="s">
        <v>16042</v>
      </c>
      <c r="E5307" t="s">
        <v>40</v>
      </c>
      <c r="F5307" s="7">
        <v>11.64</v>
      </c>
      <c r="G5307" t="s">
        <v>33</v>
      </c>
      <c r="H5307" t="s">
        <v>34</v>
      </c>
      <c r="I5307" t="s">
        <v>15703</v>
      </c>
      <c r="L5307" s="8">
        <v>0</v>
      </c>
      <c r="M5307" t="s">
        <v>36</v>
      </c>
      <c r="N5307" t="str">
        <f>IF(AND(PESQUISA!$B$3&lt;&gt;"",OR(PESQUISA!$B$4="TODAS",B5307=PESQUISA!$B$4),ISNUMBER(SEARCH(PESQUISA!$B$3,D5307))),ROW()-1,"")</f>
        <v/>
      </c>
    </row>
    <row r="5308" spans="1:14" x14ac:dyDescent="0.3">
      <c r="A5308" t="s">
        <v>16043</v>
      </c>
      <c r="B5308" t="s">
        <v>29</v>
      </c>
      <c r="C5308" t="s">
        <v>16044</v>
      </c>
      <c r="D5308" t="s">
        <v>16045</v>
      </c>
      <c r="E5308" t="s">
        <v>40</v>
      </c>
      <c r="F5308" s="7">
        <v>14.75</v>
      </c>
      <c r="G5308" t="s">
        <v>33</v>
      </c>
      <c r="H5308" t="s">
        <v>34</v>
      </c>
      <c r="I5308" t="s">
        <v>15703</v>
      </c>
      <c r="L5308" s="8">
        <v>0</v>
      </c>
      <c r="M5308" t="s">
        <v>36</v>
      </c>
      <c r="N5308" t="str">
        <f>IF(AND(PESQUISA!$B$3&lt;&gt;"",OR(PESQUISA!$B$4="TODAS",B5308=PESQUISA!$B$4),ISNUMBER(SEARCH(PESQUISA!$B$3,D5308))),ROW()-1,"")</f>
        <v/>
      </c>
    </row>
    <row r="5309" spans="1:14" x14ac:dyDescent="0.3">
      <c r="A5309" t="s">
        <v>16046</v>
      </c>
      <c r="B5309" t="s">
        <v>29</v>
      </c>
      <c r="C5309" t="s">
        <v>16047</v>
      </c>
      <c r="D5309" t="s">
        <v>16048</v>
      </c>
      <c r="E5309" t="s">
        <v>40</v>
      </c>
      <c r="F5309" s="7">
        <v>23.02</v>
      </c>
      <c r="G5309" t="s">
        <v>33</v>
      </c>
      <c r="H5309" t="s">
        <v>34</v>
      </c>
      <c r="I5309" t="s">
        <v>15703</v>
      </c>
      <c r="L5309" s="8">
        <v>0</v>
      </c>
      <c r="M5309" t="s">
        <v>36</v>
      </c>
      <c r="N5309" t="str">
        <f>IF(AND(PESQUISA!$B$3&lt;&gt;"",OR(PESQUISA!$B$4="TODAS",B5309=PESQUISA!$B$4),ISNUMBER(SEARCH(PESQUISA!$B$3,D5309))),ROW()-1,"")</f>
        <v/>
      </c>
    </row>
    <row r="5310" spans="1:14" x14ac:dyDescent="0.3">
      <c r="A5310" t="s">
        <v>16049</v>
      </c>
      <c r="B5310" t="s">
        <v>29</v>
      </c>
      <c r="C5310" t="s">
        <v>16050</v>
      </c>
      <c r="D5310" t="s">
        <v>16051</v>
      </c>
      <c r="E5310" t="s">
        <v>40</v>
      </c>
      <c r="F5310" s="7">
        <v>34.18</v>
      </c>
      <c r="G5310" t="s">
        <v>33</v>
      </c>
      <c r="H5310" t="s">
        <v>34</v>
      </c>
      <c r="I5310" t="s">
        <v>15703</v>
      </c>
      <c r="L5310" s="8">
        <v>0</v>
      </c>
      <c r="M5310" t="s">
        <v>36</v>
      </c>
      <c r="N5310" t="str">
        <f>IF(AND(PESQUISA!$B$3&lt;&gt;"",OR(PESQUISA!$B$4="TODAS",B5310=PESQUISA!$B$4),ISNUMBER(SEARCH(PESQUISA!$B$3,D5310))),ROW()-1,"")</f>
        <v/>
      </c>
    </row>
    <row r="5311" spans="1:14" x14ac:dyDescent="0.3">
      <c r="A5311" t="s">
        <v>16052</v>
      </c>
      <c r="B5311" t="s">
        <v>29</v>
      </c>
      <c r="C5311" t="s">
        <v>16053</v>
      </c>
      <c r="D5311" t="s">
        <v>16054</v>
      </c>
      <c r="E5311" t="s">
        <v>40</v>
      </c>
      <c r="F5311" s="7">
        <v>62.1</v>
      </c>
      <c r="G5311" t="s">
        <v>33</v>
      </c>
      <c r="H5311" t="s">
        <v>34</v>
      </c>
      <c r="I5311" t="s">
        <v>15703</v>
      </c>
      <c r="L5311" s="8">
        <v>0</v>
      </c>
      <c r="M5311" t="s">
        <v>36</v>
      </c>
      <c r="N5311" t="str">
        <f>IF(AND(PESQUISA!$B$3&lt;&gt;"",OR(PESQUISA!$B$4="TODAS",B5311=PESQUISA!$B$4),ISNUMBER(SEARCH(PESQUISA!$B$3,D5311))),ROW()-1,"")</f>
        <v/>
      </c>
    </row>
    <row r="5312" spans="1:14" x14ac:dyDescent="0.3">
      <c r="A5312" t="s">
        <v>16055</v>
      </c>
      <c r="B5312" t="s">
        <v>29</v>
      </c>
      <c r="C5312" t="s">
        <v>16056</v>
      </c>
      <c r="D5312" t="s">
        <v>16057</v>
      </c>
      <c r="E5312" t="s">
        <v>40</v>
      </c>
      <c r="F5312" s="7">
        <v>76.52</v>
      </c>
      <c r="G5312" t="s">
        <v>33</v>
      </c>
      <c r="H5312" t="s">
        <v>34</v>
      </c>
      <c r="I5312" t="s">
        <v>15703</v>
      </c>
      <c r="L5312" s="8">
        <v>0</v>
      </c>
      <c r="M5312" t="s">
        <v>36</v>
      </c>
      <c r="N5312" t="str">
        <f>IF(AND(PESQUISA!$B$3&lt;&gt;"",OR(PESQUISA!$B$4="TODAS",B5312=PESQUISA!$B$4),ISNUMBER(SEARCH(PESQUISA!$B$3,D5312))),ROW()-1,"")</f>
        <v/>
      </c>
    </row>
    <row r="5313" spans="1:14" x14ac:dyDescent="0.3">
      <c r="A5313" t="s">
        <v>16058</v>
      </c>
      <c r="B5313" t="s">
        <v>29</v>
      </c>
      <c r="C5313" t="s">
        <v>16059</v>
      </c>
      <c r="D5313" t="s">
        <v>16060</v>
      </c>
      <c r="E5313" t="s">
        <v>40</v>
      </c>
      <c r="G5313" t="s">
        <v>33</v>
      </c>
      <c r="H5313" t="s">
        <v>34</v>
      </c>
      <c r="I5313" t="s">
        <v>15703</v>
      </c>
      <c r="M5313" t="s">
        <v>53</v>
      </c>
      <c r="N5313" t="str">
        <f>IF(AND(PESQUISA!$B$3&lt;&gt;"",OR(PESQUISA!$B$4="TODAS",B5313=PESQUISA!$B$4),ISNUMBER(SEARCH(PESQUISA!$B$3,D5313))),ROW()-1,"")</f>
        <v/>
      </c>
    </row>
    <row r="5314" spans="1:14" x14ac:dyDescent="0.3">
      <c r="A5314" t="s">
        <v>16061</v>
      </c>
      <c r="B5314" t="s">
        <v>29</v>
      </c>
      <c r="C5314" t="s">
        <v>16062</v>
      </c>
      <c r="D5314" t="s">
        <v>16063</v>
      </c>
      <c r="E5314" t="s">
        <v>40</v>
      </c>
      <c r="G5314" t="s">
        <v>33</v>
      </c>
      <c r="H5314" t="s">
        <v>34</v>
      </c>
      <c r="I5314" t="s">
        <v>15703</v>
      </c>
      <c r="M5314" t="s">
        <v>53</v>
      </c>
      <c r="N5314" t="str">
        <f>IF(AND(PESQUISA!$B$3&lt;&gt;"",OR(PESQUISA!$B$4="TODAS",B5314=PESQUISA!$B$4),ISNUMBER(SEARCH(PESQUISA!$B$3,D5314))),ROW()-1,"")</f>
        <v/>
      </c>
    </row>
    <row r="5315" spans="1:14" x14ac:dyDescent="0.3">
      <c r="A5315" t="s">
        <v>16064</v>
      </c>
      <c r="B5315" t="s">
        <v>29</v>
      </c>
      <c r="C5315" t="s">
        <v>16065</v>
      </c>
      <c r="D5315" t="s">
        <v>16066</v>
      </c>
      <c r="E5315" t="s">
        <v>40</v>
      </c>
      <c r="G5315" t="s">
        <v>33</v>
      </c>
      <c r="H5315" t="s">
        <v>34</v>
      </c>
      <c r="I5315" t="s">
        <v>15703</v>
      </c>
      <c r="M5315" t="s">
        <v>53</v>
      </c>
      <c r="N5315" t="str">
        <f>IF(AND(PESQUISA!$B$3&lt;&gt;"",OR(PESQUISA!$B$4="TODAS",B5315=PESQUISA!$B$4),ISNUMBER(SEARCH(PESQUISA!$B$3,D5315))),ROW()-1,"")</f>
        <v/>
      </c>
    </row>
    <row r="5316" spans="1:14" x14ac:dyDescent="0.3">
      <c r="A5316" t="s">
        <v>16067</v>
      </c>
      <c r="B5316" t="s">
        <v>29</v>
      </c>
      <c r="C5316" t="s">
        <v>16068</v>
      </c>
      <c r="D5316" t="s">
        <v>16069</v>
      </c>
      <c r="E5316" t="s">
        <v>40</v>
      </c>
      <c r="G5316" t="s">
        <v>33</v>
      </c>
      <c r="H5316" t="s">
        <v>34</v>
      </c>
      <c r="I5316" t="s">
        <v>15703</v>
      </c>
      <c r="M5316" t="s">
        <v>53</v>
      </c>
      <c r="N5316" t="str">
        <f>IF(AND(PESQUISA!$B$3&lt;&gt;"",OR(PESQUISA!$B$4="TODAS",B5316=PESQUISA!$B$4),ISNUMBER(SEARCH(PESQUISA!$B$3,D5316))),ROW()-1,"")</f>
        <v/>
      </c>
    </row>
    <row r="5317" spans="1:14" x14ac:dyDescent="0.3">
      <c r="A5317" t="s">
        <v>16070</v>
      </c>
      <c r="B5317" t="s">
        <v>29</v>
      </c>
      <c r="C5317" t="s">
        <v>16071</v>
      </c>
      <c r="D5317" t="s">
        <v>16072</v>
      </c>
      <c r="E5317" t="s">
        <v>40</v>
      </c>
      <c r="F5317" s="7">
        <v>7.06</v>
      </c>
      <c r="G5317" t="s">
        <v>33</v>
      </c>
      <c r="H5317" t="s">
        <v>34</v>
      </c>
      <c r="I5317" t="s">
        <v>15703</v>
      </c>
      <c r="L5317" s="8">
        <v>0</v>
      </c>
      <c r="M5317" t="s">
        <v>36</v>
      </c>
      <c r="N5317" t="str">
        <f>IF(AND(PESQUISA!$B$3&lt;&gt;"",OR(PESQUISA!$B$4="TODAS",B5317=PESQUISA!$B$4),ISNUMBER(SEARCH(PESQUISA!$B$3,D5317))),ROW()-1,"")</f>
        <v/>
      </c>
    </row>
    <row r="5318" spans="1:14" x14ac:dyDescent="0.3">
      <c r="A5318" t="s">
        <v>16073</v>
      </c>
      <c r="B5318" t="s">
        <v>29</v>
      </c>
      <c r="C5318" t="s">
        <v>16074</v>
      </c>
      <c r="D5318" t="s">
        <v>16075</v>
      </c>
      <c r="E5318" t="s">
        <v>40</v>
      </c>
      <c r="F5318" s="7">
        <v>453.38</v>
      </c>
      <c r="G5318" t="s">
        <v>33</v>
      </c>
      <c r="H5318" t="s">
        <v>34</v>
      </c>
      <c r="I5318" t="s">
        <v>15703</v>
      </c>
      <c r="L5318" s="8">
        <v>0</v>
      </c>
      <c r="M5318" t="s">
        <v>36</v>
      </c>
      <c r="N5318" t="str">
        <f>IF(AND(PESQUISA!$B$3&lt;&gt;"",OR(PESQUISA!$B$4="TODAS",B5318=PESQUISA!$B$4),ISNUMBER(SEARCH(PESQUISA!$B$3,D5318))),ROW()-1,"")</f>
        <v/>
      </c>
    </row>
    <row r="5319" spans="1:14" x14ac:dyDescent="0.3">
      <c r="A5319" t="s">
        <v>16076</v>
      </c>
      <c r="B5319" t="s">
        <v>29</v>
      </c>
      <c r="C5319" t="s">
        <v>16077</v>
      </c>
      <c r="D5319" t="s">
        <v>16078</v>
      </c>
      <c r="E5319" t="s">
        <v>40</v>
      </c>
      <c r="F5319" s="7">
        <v>13.39</v>
      </c>
      <c r="G5319" t="s">
        <v>33</v>
      </c>
      <c r="H5319" t="s">
        <v>34</v>
      </c>
      <c r="I5319" t="s">
        <v>15703</v>
      </c>
      <c r="L5319" s="8">
        <v>0</v>
      </c>
      <c r="M5319" t="s">
        <v>36</v>
      </c>
      <c r="N5319" t="str">
        <f>IF(AND(PESQUISA!$B$3&lt;&gt;"",OR(PESQUISA!$B$4="TODAS",B5319=PESQUISA!$B$4),ISNUMBER(SEARCH(PESQUISA!$B$3,D5319))),ROW()-1,"")</f>
        <v/>
      </c>
    </row>
    <row r="5320" spans="1:14" x14ac:dyDescent="0.3">
      <c r="A5320" t="s">
        <v>16079</v>
      </c>
      <c r="B5320" t="s">
        <v>29</v>
      </c>
      <c r="C5320" t="s">
        <v>16080</v>
      </c>
      <c r="D5320" t="s">
        <v>16081</v>
      </c>
      <c r="E5320" t="s">
        <v>40</v>
      </c>
      <c r="F5320" s="7">
        <v>23.63</v>
      </c>
      <c r="G5320" t="s">
        <v>33</v>
      </c>
      <c r="H5320" t="s">
        <v>34</v>
      </c>
      <c r="I5320" t="s">
        <v>15703</v>
      </c>
      <c r="L5320" s="8">
        <v>0</v>
      </c>
      <c r="M5320" t="s">
        <v>36</v>
      </c>
      <c r="N5320" t="str">
        <f>IF(AND(PESQUISA!$B$3&lt;&gt;"",OR(PESQUISA!$B$4="TODAS",B5320=PESQUISA!$B$4),ISNUMBER(SEARCH(PESQUISA!$B$3,D5320))),ROW()-1,"")</f>
        <v/>
      </c>
    </row>
    <row r="5321" spans="1:14" x14ac:dyDescent="0.3">
      <c r="A5321" t="s">
        <v>16082</v>
      </c>
      <c r="B5321" t="s">
        <v>29</v>
      </c>
      <c r="C5321" t="s">
        <v>16083</v>
      </c>
      <c r="D5321" t="s">
        <v>16084</v>
      </c>
      <c r="E5321" t="s">
        <v>40</v>
      </c>
      <c r="F5321" s="7">
        <v>38.68</v>
      </c>
      <c r="G5321" t="s">
        <v>33</v>
      </c>
      <c r="H5321" t="s">
        <v>34</v>
      </c>
      <c r="I5321" t="s">
        <v>15703</v>
      </c>
      <c r="L5321" s="8">
        <v>0</v>
      </c>
      <c r="M5321" t="s">
        <v>36</v>
      </c>
      <c r="N5321" t="str">
        <f>IF(AND(PESQUISA!$B$3&lt;&gt;"",OR(PESQUISA!$B$4="TODAS",B5321=PESQUISA!$B$4),ISNUMBER(SEARCH(PESQUISA!$B$3,D5321))),ROW()-1,"")</f>
        <v/>
      </c>
    </row>
    <row r="5322" spans="1:14" x14ac:dyDescent="0.3">
      <c r="A5322" t="s">
        <v>16085</v>
      </c>
      <c r="B5322" t="s">
        <v>29</v>
      </c>
      <c r="C5322" t="s">
        <v>16086</v>
      </c>
      <c r="D5322" t="s">
        <v>16087</v>
      </c>
      <c r="E5322" t="s">
        <v>40</v>
      </c>
      <c r="F5322" s="7">
        <v>56.69</v>
      </c>
      <c r="G5322" t="s">
        <v>33</v>
      </c>
      <c r="H5322" t="s">
        <v>34</v>
      </c>
      <c r="I5322" t="s">
        <v>15703</v>
      </c>
      <c r="L5322" s="8">
        <v>0</v>
      </c>
      <c r="M5322" t="s">
        <v>36</v>
      </c>
      <c r="N5322" t="str">
        <f>IF(AND(PESQUISA!$B$3&lt;&gt;"",OR(PESQUISA!$B$4="TODAS",B5322=PESQUISA!$B$4),ISNUMBER(SEARCH(PESQUISA!$B$3,D5322))),ROW()-1,"")</f>
        <v/>
      </c>
    </row>
    <row r="5323" spans="1:14" x14ac:dyDescent="0.3">
      <c r="A5323" t="s">
        <v>16088</v>
      </c>
      <c r="B5323" t="s">
        <v>29</v>
      </c>
      <c r="C5323" t="s">
        <v>16089</v>
      </c>
      <c r="D5323" t="s">
        <v>16090</v>
      </c>
      <c r="E5323" t="s">
        <v>40</v>
      </c>
      <c r="F5323" s="7">
        <v>130.63</v>
      </c>
      <c r="G5323" t="s">
        <v>33</v>
      </c>
      <c r="H5323" t="s">
        <v>34</v>
      </c>
      <c r="I5323" t="s">
        <v>15703</v>
      </c>
      <c r="L5323" s="8">
        <v>0</v>
      </c>
      <c r="M5323" t="s">
        <v>36</v>
      </c>
      <c r="N5323" t="str">
        <f>IF(AND(PESQUISA!$B$3&lt;&gt;"",OR(PESQUISA!$B$4="TODAS",B5323=PESQUISA!$B$4),ISNUMBER(SEARCH(PESQUISA!$B$3,D5323))),ROW()-1,"")</f>
        <v/>
      </c>
    </row>
    <row r="5324" spans="1:14" x14ac:dyDescent="0.3">
      <c r="A5324" t="s">
        <v>16091</v>
      </c>
      <c r="B5324" t="s">
        <v>29</v>
      </c>
      <c r="C5324" t="s">
        <v>16092</v>
      </c>
      <c r="D5324" t="s">
        <v>16093</v>
      </c>
      <c r="E5324" t="s">
        <v>40</v>
      </c>
      <c r="F5324" s="7">
        <v>269.48</v>
      </c>
      <c r="G5324" t="s">
        <v>33</v>
      </c>
      <c r="H5324" t="s">
        <v>34</v>
      </c>
      <c r="I5324" t="s">
        <v>15703</v>
      </c>
      <c r="L5324" s="8">
        <v>0</v>
      </c>
      <c r="M5324" t="s">
        <v>36</v>
      </c>
      <c r="N5324" t="str">
        <f>IF(AND(PESQUISA!$B$3&lt;&gt;"",OR(PESQUISA!$B$4="TODAS",B5324=PESQUISA!$B$4),ISNUMBER(SEARCH(PESQUISA!$B$3,D5324))),ROW()-1,"")</f>
        <v/>
      </c>
    </row>
    <row r="5325" spans="1:14" x14ac:dyDescent="0.3">
      <c r="A5325" t="s">
        <v>16094</v>
      </c>
      <c r="B5325" t="s">
        <v>29</v>
      </c>
      <c r="C5325" t="s">
        <v>16095</v>
      </c>
      <c r="D5325" t="s">
        <v>16096</v>
      </c>
      <c r="E5325" t="s">
        <v>40</v>
      </c>
      <c r="F5325" s="7">
        <v>319.36</v>
      </c>
      <c r="G5325" t="s">
        <v>33</v>
      </c>
      <c r="H5325" t="s">
        <v>34</v>
      </c>
      <c r="I5325" t="s">
        <v>15703</v>
      </c>
      <c r="L5325" s="8">
        <v>0</v>
      </c>
      <c r="M5325" t="s">
        <v>36</v>
      </c>
      <c r="N5325" t="str">
        <f>IF(AND(PESQUISA!$B$3&lt;&gt;"",OR(PESQUISA!$B$4="TODAS",B5325=PESQUISA!$B$4),ISNUMBER(SEARCH(PESQUISA!$B$3,D5325))),ROW()-1,"")</f>
        <v/>
      </c>
    </row>
    <row r="5326" spans="1:14" x14ac:dyDescent="0.3">
      <c r="A5326" t="s">
        <v>16097</v>
      </c>
      <c r="B5326" t="s">
        <v>29</v>
      </c>
      <c r="C5326" t="s">
        <v>16098</v>
      </c>
      <c r="D5326" t="s">
        <v>16099</v>
      </c>
      <c r="E5326" t="s">
        <v>40</v>
      </c>
      <c r="F5326" s="7">
        <v>511.36</v>
      </c>
      <c r="G5326" t="s">
        <v>33</v>
      </c>
      <c r="H5326" t="s">
        <v>34</v>
      </c>
      <c r="I5326" t="s">
        <v>15703</v>
      </c>
      <c r="L5326" s="8">
        <v>0</v>
      </c>
      <c r="M5326" t="s">
        <v>36</v>
      </c>
      <c r="N5326" t="str">
        <f>IF(AND(PESQUISA!$B$3&lt;&gt;"",OR(PESQUISA!$B$4="TODAS",B5326=PESQUISA!$B$4),ISNUMBER(SEARCH(PESQUISA!$B$3,D5326))),ROW()-1,"")</f>
        <v/>
      </c>
    </row>
    <row r="5327" spans="1:14" x14ac:dyDescent="0.3">
      <c r="A5327" t="s">
        <v>16100</v>
      </c>
      <c r="B5327" t="s">
        <v>29</v>
      </c>
      <c r="C5327" t="s">
        <v>16101</v>
      </c>
      <c r="D5327" t="s">
        <v>16102</v>
      </c>
      <c r="E5327" t="s">
        <v>40</v>
      </c>
      <c r="F5327" s="7">
        <v>8.7200000000000006</v>
      </c>
      <c r="G5327" t="s">
        <v>33</v>
      </c>
      <c r="H5327" t="s">
        <v>34</v>
      </c>
      <c r="I5327" t="s">
        <v>15703</v>
      </c>
      <c r="L5327" s="8">
        <v>0</v>
      </c>
      <c r="M5327" t="s">
        <v>36</v>
      </c>
      <c r="N5327" t="str">
        <f>IF(AND(PESQUISA!$B$3&lt;&gt;"",OR(PESQUISA!$B$4="TODAS",B5327=PESQUISA!$B$4),ISNUMBER(SEARCH(PESQUISA!$B$3,D5327))),ROW()-1,"")</f>
        <v/>
      </c>
    </row>
    <row r="5328" spans="1:14" x14ac:dyDescent="0.3">
      <c r="A5328" t="s">
        <v>16103</v>
      </c>
      <c r="B5328" t="s">
        <v>29</v>
      </c>
      <c r="C5328" t="s">
        <v>16104</v>
      </c>
      <c r="D5328" t="s">
        <v>16105</v>
      </c>
      <c r="E5328" t="s">
        <v>40</v>
      </c>
      <c r="F5328" s="7">
        <v>10.3</v>
      </c>
      <c r="G5328" t="s">
        <v>33</v>
      </c>
      <c r="H5328" t="s">
        <v>34</v>
      </c>
      <c r="I5328" t="s">
        <v>15703</v>
      </c>
      <c r="L5328" s="8">
        <v>0</v>
      </c>
      <c r="M5328" t="s">
        <v>36</v>
      </c>
      <c r="N5328" t="str">
        <f>IF(AND(PESQUISA!$B$3&lt;&gt;"",OR(PESQUISA!$B$4="TODAS",B5328=PESQUISA!$B$4),ISNUMBER(SEARCH(PESQUISA!$B$3,D5328))),ROW()-1,"")</f>
        <v/>
      </c>
    </row>
    <row r="5329" spans="1:14" x14ac:dyDescent="0.3">
      <c r="A5329" t="s">
        <v>16106</v>
      </c>
      <c r="B5329" t="s">
        <v>29</v>
      </c>
      <c r="C5329" t="s">
        <v>16107</v>
      </c>
      <c r="D5329" t="s">
        <v>16108</v>
      </c>
      <c r="E5329" t="s">
        <v>40</v>
      </c>
      <c r="F5329" s="7">
        <v>13.4</v>
      </c>
      <c r="G5329" t="s">
        <v>33</v>
      </c>
      <c r="H5329" t="s">
        <v>34</v>
      </c>
      <c r="I5329" t="s">
        <v>15703</v>
      </c>
      <c r="L5329" s="8">
        <v>0</v>
      </c>
      <c r="M5329" t="s">
        <v>36</v>
      </c>
      <c r="N5329" t="str">
        <f>IF(AND(PESQUISA!$B$3&lt;&gt;"",OR(PESQUISA!$B$4="TODAS",B5329=PESQUISA!$B$4),ISNUMBER(SEARCH(PESQUISA!$B$3,D5329))),ROW()-1,"")</f>
        <v/>
      </c>
    </row>
    <row r="5330" spans="1:14" x14ac:dyDescent="0.3">
      <c r="A5330" t="s">
        <v>16109</v>
      </c>
      <c r="B5330" t="s">
        <v>29</v>
      </c>
      <c r="C5330" t="s">
        <v>16110</v>
      </c>
      <c r="D5330" t="s">
        <v>16111</v>
      </c>
      <c r="E5330" t="s">
        <v>40</v>
      </c>
      <c r="F5330" s="7">
        <v>22.46</v>
      </c>
      <c r="G5330" t="s">
        <v>33</v>
      </c>
      <c r="H5330" t="s">
        <v>34</v>
      </c>
      <c r="I5330" t="s">
        <v>15703</v>
      </c>
      <c r="L5330" s="8">
        <v>0</v>
      </c>
      <c r="M5330" t="s">
        <v>36</v>
      </c>
      <c r="N5330" t="str">
        <f>IF(AND(PESQUISA!$B$3&lt;&gt;"",OR(PESQUISA!$B$4="TODAS",B5330=PESQUISA!$B$4),ISNUMBER(SEARCH(PESQUISA!$B$3,D5330))),ROW()-1,"")</f>
        <v/>
      </c>
    </row>
    <row r="5331" spans="1:14" x14ac:dyDescent="0.3">
      <c r="A5331" t="s">
        <v>16112</v>
      </c>
      <c r="B5331" t="s">
        <v>29</v>
      </c>
      <c r="C5331" t="s">
        <v>16113</v>
      </c>
      <c r="D5331" t="s">
        <v>16114</v>
      </c>
      <c r="E5331" t="s">
        <v>40</v>
      </c>
      <c r="F5331" s="7">
        <v>33.72</v>
      </c>
      <c r="G5331" t="s">
        <v>33</v>
      </c>
      <c r="H5331" t="s">
        <v>34</v>
      </c>
      <c r="I5331" t="s">
        <v>15703</v>
      </c>
      <c r="L5331" s="8">
        <v>0</v>
      </c>
      <c r="M5331" t="s">
        <v>36</v>
      </c>
      <c r="N5331" t="str">
        <f>IF(AND(PESQUISA!$B$3&lt;&gt;"",OR(PESQUISA!$B$4="TODAS",B5331=PESQUISA!$B$4),ISNUMBER(SEARCH(PESQUISA!$B$3,D5331))),ROW()-1,"")</f>
        <v/>
      </c>
    </row>
    <row r="5332" spans="1:14" x14ac:dyDescent="0.3">
      <c r="A5332" t="s">
        <v>16115</v>
      </c>
      <c r="B5332" t="s">
        <v>29</v>
      </c>
      <c r="C5332" t="s">
        <v>16116</v>
      </c>
      <c r="D5332" t="s">
        <v>16117</v>
      </c>
      <c r="E5332" t="s">
        <v>40</v>
      </c>
      <c r="F5332" s="7">
        <v>51.54</v>
      </c>
      <c r="G5332" t="s">
        <v>33</v>
      </c>
      <c r="H5332" t="s">
        <v>34</v>
      </c>
      <c r="I5332" t="s">
        <v>15703</v>
      </c>
      <c r="L5332" s="8">
        <v>0</v>
      </c>
      <c r="M5332" t="s">
        <v>36</v>
      </c>
      <c r="N5332" t="str">
        <f>IF(AND(PESQUISA!$B$3&lt;&gt;"",OR(PESQUISA!$B$4="TODAS",B5332=PESQUISA!$B$4),ISNUMBER(SEARCH(PESQUISA!$B$3,D5332))),ROW()-1,"")</f>
        <v/>
      </c>
    </row>
    <row r="5333" spans="1:14" x14ac:dyDescent="0.3">
      <c r="A5333" t="s">
        <v>16118</v>
      </c>
      <c r="B5333" t="s">
        <v>29</v>
      </c>
      <c r="C5333" t="s">
        <v>16119</v>
      </c>
      <c r="D5333" t="s">
        <v>16120</v>
      </c>
      <c r="E5333" t="s">
        <v>40</v>
      </c>
      <c r="F5333" s="7">
        <v>125.75</v>
      </c>
      <c r="G5333" t="s">
        <v>33</v>
      </c>
      <c r="H5333" t="s">
        <v>34</v>
      </c>
      <c r="I5333" t="s">
        <v>15703</v>
      </c>
      <c r="L5333" s="8">
        <v>0</v>
      </c>
      <c r="M5333" t="s">
        <v>36</v>
      </c>
      <c r="N5333" t="str">
        <f>IF(AND(PESQUISA!$B$3&lt;&gt;"",OR(PESQUISA!$B$4="TODAS",B5333=PESQUISA!$B$4),ISNUMBER(SEARCH(PESQUISA!$B$3,D5333))),ROW()-1,"")</f>
        <v/>
      </c>
    </row>
    <row r="5334" spans="1:14" x14ac:dyDescent="0.3">
      <c r="A5334" t="s">
        <v>16121</v>
      </c>
      <c r="B5334" t="s">
        <v>29</v>
      </c>
      <c r="C5334" t="s">
        <v>16122</v>
      </c>
      <c r="D5334" t="s">
        <v>16123</v>
      </c>
      <c r="E5334" t="s">
        <v>40</v>
      </c>
      <c r="F5334" s="7">
        <v>160.9</v>
      </c>
      <c r="G5334" t="s">
        <v>33</v>
      </c>
      <c r="H5334" t="s">
        <v>34</v>
      </c>
      <c r="I5334" t="s">
        <v>15703</v>
      </c>
      <c r="L5334" s="8">
        <v>0</v>
      </c>
      <c r="M5334" t="s">
        <v>36</v>
      </c>
      <c r="N5334" t="str">
        <f>IF(AND(PESQUISA!$B$3&lt;&gt;"",OR(PESQUISA!$B$4="TODAS",B5334=PESQUISA!$B$4),ISNUMBER(SEARCH(PESQUISA!$B$3,D5334))),ROW()-1,"")</f>
        <v/>
      </c>
    </row>
    <row r="5335" spans="1:14" x14ac:dyDescent="0.3">
      <c r="A5335" t="s">
        <v>16124</v>
      </c>
      <c r="B5335" t="s">
        <v>29</v>
      </c>
      <c r="C5335" t="s">
        <v>16125</v>
      </c>
      <c r="D5335" t="s">
        <v>16126</v>
      </c>
      <c r="E5335" t="s">
        <v>40</v>
      </c>
      <c r="F5335" s="7">
        <v>312.14999999999998</v>
      </c>
      <c r="G5335" t="s">
        <v>33</v>
      </c>
      <c r="H5335" t="s">
        <v>34</v>
      </c>
      <c r="I5335" t="s">
        <v>15703</v>
      </c>
      <c r="L5335" s="8">
        <v>0</v>
      </c>
      <c r="M5335" t="s">
        <v>36</v>
      </c>
      <c r="N5335" t="str">
        <f>IF(AND(PESQUISA!$B$3&lt;&gt;"",OR(PESQUISA!$B$4="TODAS",B5335=PESQUISA!$B$4),ISNUMBER(SEARCH(PESQUISA!$B$3,D5335))),ROW()-1,"")</f>
        <v/>
      </c>
    </row>
    <row r="5336" spans="1:14" x14ac:dyDescent="0.3">
      <c r="A5336" t="s">
        <v>16127</v>
      </c>
      <c r="B5336" t="s">
        <v>29</v>
      </c>
      <c r="C5336" t="s">
        <v>16128</v>
      </c>
      <c r="D5336" t="s">
        <v>16129</v>
      </c>
      <c r="E5336" t="s">
        <v>40</v>
      </c>
      <c r="F5336" s="7">
        <v>8.9700000000000006</v>
      </c>
      <c r="G5336" t="s">
        <v>33</v>
      </c>
      <c r="H5336" t="s">
        <v>34</v>
      </c>
      <c r="I5336" t="s">
        <v>15703</v>
      </c>
      <c r="L5336" s="8">
        <v>0</v>
      </c>
      <c r="M5336" t="s">
        <v>36</v>
      </c>
      <c r="N5336" t="str">
        <f>IF(AND(PESQUISA!$B$3&lt;&gt;"",OR(PESQUISA!$B$4="TODAS",B5336=PESQUISA!$B$4),ISNUMBER(SEARCH(PESQUISA!$B$3,D5336))),ROW()-1,"")</f>
        <v/>
      </c>
    </row>
    <row r="5337" spans="1:14" x14ac:dyDescent="0.3">
      <c r="A5337" t="s">
        <v>16130</v>
      </c>
      <c r="B5337" t="s">
        <v>29</v>
      </c>
      <c r="C5337" t="s">
        <v>16131</v>
      </c>
      <c r="D5337" t="s">
        <v>16132</v>
      </c>
      <c r="E5337" t="s">
        <v>40</v>
      </c>
      <c r="F5337" s="7">
        <v>15.38</v>
      </c>
      <c r="G5337" t="s">
        <v>33</v>
      </c>
      <c r="H5337" t="s">
        <v>34</v>
      </c>
      <c r="I5337" t="s">
        <v>15703</v>
      </c>
      <c r="L5337" s="8">
        <v>0</v>
      </c>
      <c r="M5337" t="s">
        <v>36</v>
      </c>
      <c r="N5337" t="str">
        <f>IF(AND(PESQUISA!$B$3&lt;&gt;"",OR(PESQUISA!$B$4="TODAS",B5337=PESQUISA!$B$4),ISNUMBER(SEARCH(PESQUISA!$B$3,D5337))),ROW()-1,"")</f>
        <v/>
      </c>
    </row>
    <row r="5338" spans="1:14" x14ac:dyDescent="0.3">
      <c r="A5338" t="s">
        <v>16133</v>
      </c>
      <c r="B5338" t="s">
        <v>29</v>
      </c>
      <c r="C5338" t="s">
        <v>16134</v>
      </c>
      <c r="D5338" t="s">
        <v>16135</v>
      </c>
      <c r="E5338" t="s">
        <v>40</v>
      </c>
      <c r="F5338" s="7">
        <v>17.420000000000002</v>
      </c>
      <c r="G5338" t="s">
        <v>33</v>
      </c>
      <c r="H5338" t="s">
        <v>34</v>
      </c>
      <c r="I5338" t="s">
        <v>15703</v>
      </c>
      <c r="L5338" s="8">
        <v>0</v>
      </c>
      <c r="M5338" t="s">
        <v>36</v>
      </c>
      <c r="N5338" t="str">
        <f>IF(AND(PESQUISA!$B$3&lt;&gt;"",OR(PESQUISA!$B$4="TODAS",B5338=PESQUISA!$B$4),ISNUMBER(SEARCH(PESQUISA!$B$3,D5338))),ROW()-1,"")</f>
        <v/>
      </c>
    </row>
    <row r="5339" spans="1:14" x14ac:dyDescent="0.3">
      <c r="A5339" t="s">
        <v>16136</v>
      </c>
      <c r="B5339" t="s">
        <v>29</v>
      </c>
      <c r="C5339" t="s">
        <v>16137</v>
      </c>
      <c r="D5339" t="s">
        <v>16138</v>
      </c>
      <c r="E5339" t="s">
        <v>40</v>
      </c>
      <c r="F5339" s="7">
        <v>52.46</v>
      </c>
      <c r="G5339" t="s">
        <v>33</v>
      </c>
      <c r="H5339" t="s">
        <v>34</v>
      </c>
      <c r="I5339" t="s">
        <v>15703</v>
      </c>
      <c r="L5339" s="8">
        <v>0</v>
      </c>
      <c r="M5339" t="s">
        <v>36</v>
      </c>
      <c r="N5339" t="str">
        <f>IF(AND(PESQUISA!$B$3&lt;&gt;"",OR(PESQUISA!$B$4="TODAS",B5339=PESQUISA!$B$4),ISNUMBER(SEARCH(PESQUISA!$B$3,D5339))),ROW()-1,"")</f>
        <v/>
      </c>
    </row>
    <row r="5340" spans="1:14" x14ac:dyDescent="0.3">
      <c r="A5340" t="s">
        <v>16139</v>
      </c>
      <c r="B5340" t="s">
        <v>29</v>
      </c>
      <c r="C5340" t="s">
        <v>16140</v>
      </c>
      <c r="D5340" t="s">
        <v>16141</v>
      </c>
      <c r="E5340" t="s">
        <v>40</v>
      </c>
      <c r="F5340" s="7">
        <v>133.25</v>
      </c>
      <c r="G5340" t="s">
        <v>33</v>
      </c>
      <c r="H5340" t="s">
        <v>34</v>
      </c>
      <c r="I5340" t="s">
        <v>15703</v>
      </c>
      <c r="L5340" s="8">
        <v>0</v>
      </c>
      <c r="M5340" t="s">
        <v>36</v>
      </c>
      <c r="N5340" t="str">
        <f>IF(AND(PESQUISA!$B$3&lt;&gt;"",OR(PESQUISA!$B$4="TODAS",B5340=PESQUISA!$B$4),ISNUMBER(SEARCH(PESQUISA!$B$3,D5340))),ROW()-1,"")</f>
        <v/>
      </c>
    </row>
    <row r="5341" spans="1:14" x14ac:dyDescent="0.3">
      <c r="A5341" t="s">
        <v>16142</v>
      </c>
      <c r="B5341" t="s">
        <v>29</v>
      </c>
      <c r="C5341" t="s">
        <v>16143</v>
      </c>
      <c r="D5341" t="s">
        <v>16144</v>
      </c>
      <c r="E5341" t="s">
        <v>40</v>
      </c>
      <c r="F5341" s="7">
        <v>160.56</v>
      </c>
      <c r="G5341" t="s">
        <v>33</v>
      </c>
      <c r="H5341" t="s">
        <v>34</v>
      </c>
      <c r="I5341" t="s">
        <v>15703</v>
      </c>
      <c r="L5341" s="8">
        <v>0</v>
      </c>
      <c r="M5341" t="s">
        <v>36</v>
      </c>
      <c r="N5341" t="str">
        <f>IF(AND(PESQUISA!$B$3&lt;&gt;"",OR(PESQUISA!$B$4="TODAS",B5341=PESQUISA!$B$4),ISNUMBER(SEARCH(PESQUISA!$B$3,D5341))),ROW()-1,"")</f>
        <v/>
      </c>
    </row>
    <row r="5342" spans="1:14" x14ac:dyDescent="0.3">
      <c r="A5342" t="s">
        <v>16145</v>
      </c>
      <c r="B5342" t="s">
        <v>29</v>
      </c>
      <c r="C5342" t="s">
        <v>16146</v>
      </c>
      <c r="D5342" t="s">
        <v>16147</v>
      </c>
      <c r="E5342" t="s">
        <v>40</v>
      </c>
      <c r="F5342" s="7">
        <v>16.18</v>
      </c>
      <c r="G5342" t="s">
        <v>33</v>
      </c>
      <c r="H5342" t="s">
        <v>34</v>
      </c>
      <c r="I5342" t="s">
        <v>15703</v>
      </c>
      <c r="L5342" s="8">
        <v>0</v>
      </c>
      <c r="M5342" t="s">
        <v>36</v>
      </c>
      <c r="N5342" t="str">
        <f>IF(AND(PESQUISA!$B$3&lt;&gt;"",OR(PESQUISA!$B$4="TODAS",B5342=PESQUISA!$B$4),ISNUMBER(SEARCH(PESQUISA!$B$3,D5342))),ROW()-1,"")</f>
        <v/>
      </c>
    </row>
    <row r="5343" spans="1:14" x14ac:dyDescent="0.3">
      <c r="A5343" t="s">
        <v>16148</v>
      </c>
      <c r="B5343" t="s">
        <v>29</v>
      </c>
      <c r="C5343" t="s">
        <v>16149</v>
      </c>
      <c r="D5343" t="s">
        <v>16150</v>
      </c>
      <c r="E5343" t="s">
        <v>40</v>
      </c>
      <c r="F5343" s="7">
        <v>22.48</v>
      </c>
      <c r="G5343" t="s">
        <v>33</v>
      </c>
      <c r="H5343" t="s">
        <v>34</v>
      </c>
      <c r="I5343" t="s">
        <v>15703</v>
      </c>
      <c r="L5343" s="8">
        <v>0</v>
      </c>
      <c r="M5343" t="s">
        <v>36</v>
      </c>
      <c r="N5343" t="str">
        <f>IF(AND(PESQUISA!$B$3&lt;&gt;"",OR(PESQUISA!$B$4="TODAS",B5343=PESQUISA!$B$4),ISNUMBER(SEARCH(PESQUISA!$B$3,D5343))),ROW()-1,"")</f>
        <v/>
      </c>
    </row>
    <row r="5344" spans="1:14" x14ac:dyDescent="0.3">
      <c r="A5344" t="s">
        <v>16151</v>
      </c>
      <c r="B5344" t="s">
        <v>29</v>
      </c>
      <c r="C5344" t="s">
        <v>16152</v>
      </c>
      <c r="D5344" t="s">
        <v>16153</v>
      </c>
      <c r="E5344" t="s">
        <v>40</v>
      </c>
      <c r="F5344" s="7">
        <v>35.83</v>
      </c>
      <c r="G5344" t="s">
        <v>33</v>
      </c>
      <c r="H5344" t="s">
        <v>34</v>
      </c>
      <c r="I5344" t="s">
        <v>15703</v>
      </c>
      <c r="L5344" s="8">
        <v>0</v>
      </c>
      <c r="M5344" t="s">
        <v>36</v>
      </c>
      <c r="N5344" t="str">
        <f>IF(AND(PESQUISA!$B$3&lt;&gt;"",OR(PESQUISA!$B$4="TODAS",B5344=PESQUISA!$B$4),ISNUMBER(SEARCH(PESQUISA!$B$3,D5344))),ROW()-1,"")</f>
        <v/>
      </c>
    </row>
    <row r="5345" spans="1:14" x14ac:dyDescent="0.3">
      <c r="A5345" t="s">
        <v>16154</v>
      </c>
      <c r="B5345" t="s">
        <v>29</v>
      </c>
      <c r="C5345" t="s">
        <v>16155</v>
      </c>
      <c r="D5345" t="s">
        <v>16156</v>
      </c>
      <c r="E5345" t="s">
        <v>40</v>
      </c>
      <c r="F5345" s="7">
        <v>55.99</v>
      </c>
      <c r="G5345" t="s">
        <v>33</v>
      </c>
      <c r="H5345" t="s">
        <v>34</v>
      </c>
      <c r="I5345" t="s">
        <v>15703</v>
      </c>
      <c r="L5345" s="8">
        <v>0</v>
      </c>
      <c r="M5345" t="s">
        <v>36</v>
      </c>
      <c r="N5345" t="str">
        <f>IF(AND(PESQUISA!$B$3&lt;&gt;"",OR(PESQUISA!$B$4="TODAS",B5345=PESQUISA!$B$4),ISNUMBER(SEARCH(PESQUISA!$B$3,D5345))),ROW()-1,"")</f>
        <v/>
      </c>
    </row>
    <row r="5346" spans="1:14" x14ac:dyDescent="0.3">
      <c r="A5346" t="s">
        <v>16157</v>
      </c>
      <c r="B5346" t="s">
        <v>29</v>
      </c>
      <c r="C5346" t="s">
        <v>16158</v>
      </c>
      <c r="D5346" t="s">
        <v>16159</v>
      </c>
      <c r="E5346" t="s">
        <v>40</v>
      </c>
      <c r="F5346" s="7">
        <v>109.81</v>
      </c>
      <c r="G5346" t="s">
        <v>33</v>
      </c>
      <c r="H5346" t="s">
        <v>34</v>
      </c>
      <c r="I5346" t="s">
        <v>15703</v>
      </c>
      <c r="L5346" s="8">
        <v>0</v>
      </c>
      <c r="M5346" t="s">
        <v>36</v>
      </c>
      <c r="N5346" t="str">
        <f>IF(AND(PESQUISA!$B$3&lt;&gt;"",OR(PESQUISA!$B$4="TODAS",B5346=PESQUISA!$B$4),ISNUMBER(SEARCH(PESQUISA!$B$3,D5346))),ROW()-1,"")</f>
        <v/>
      </c>
    </row>
    <row r="5347" spans="1:14" x14ac:dyDescent="0.3">
      <c r="A5347" t="s">
        <v>16160</v>
      </c>
      <c r="B5347" t="s">
        <v>29</v>
      </c>
      <c r="C5347" t="s">
        <v>16161</v>
      </c>
      <c r="D5347" t="s">
        <v>16162</v>
      </c>
      <c r="E5347" t="s">
        <v>40</v>
      </c>
      <c r="F5347" s="7">
        <v>260.06</v>
      </c>
      <c r="G5347" t="s">
        <v>33</v>
      </c>
      <c r="H5347" t="s">
        <v>34</v>
      </c>
      <c r="I5347" t="s">
        <v>15703</v>
      </c>
      <c r="L5347" s="8">
        <v>0</v>
      </c>
      <c r="M5347" t="s">
        <v>36</v>
      </c>
      <c r="N5347" t="str">
        <f>IF(AND(PESQUISA!$B$3&lt;&gt;"",OR(PESQUISA!$B$4="TODAS",B5347=PESQUISA!$B$4),ISNUMBER(SEARCH(PESQUISA!$B$3,D5347))),ROW()-1,"")</f>
        <v/>
      </c>
    </row>
    <row r="5348" spans="1:14" x14ac:dyDescent="0.3">
      <c r="A5348" t="s">
        <v>16163</v>
      </c>
      <c r="B5348" t="s">
        <v>29</v>
      </c>
      <c r="C5348" t="s">
        <v>16164</v>
      </c>
      <c r="D5348" t="s">
        <v>16165</v>
      </c>
      <c r="E5348" t="s">
        <v>40</v>
      </c>
      <c r="F5348" s="7">
        <v>377.97</v>
      </c>
      <c r="G5348" t="s">
        <v>33</v>
      </c>
      <c r="H5348" t="s">
        <v>34</v>
      </c>
      <c r="I5348" t="s">
        <v>15703</v>
      </c>
      <c r="L5348" s="8">
        <v>0</v>
      </c>
      <c r="M5348" t="s">
        <v>36</v>
      </c>
      <c r="N5348" t="str">
        <f>IF(AND(PESQUISA!$B$3&lt;&gt;"",OR(PESQUISA!$B$4="TODAS",B5348=PESQUISA!$B$4),ISNUMBER(SEARCH(PESQUISA!$B$3,D5348))),ROW()-1,"")</f>
        <v/>
      </c>
    </row>
    <row r="5349" spans="1:14" x14ac:dyDescent="0.3">
      <c r="A5349" t="s">
        <v>16166</v>
      </c>
      <c r="B5349" t="s">
        <v>29</v>
      </c>
      <c r="C5349" t="s">
        <v>16167</v>
      </c>
      <c r="D5349" t="s">
        <v>16168</v>
      </c>
      <c r="E5349" t="s">
        <v>40</v>
      </c>
      <c r="F5349" s="7">
        <v>9.09</v>
      </c>
      <c r="G5349" t="s">
        <v>33</v>
      </c>
      <c r="H5349" t="s">
        <v>34</v>
      </c>
      <c r="I5349" t="s">
        <v>15703</v>
      </c>
      <c r="L5349" s="8">
        <v>0</v>
      </c>
      <c r="M5349" t="s">
        <v>36</v>
      </c>
      <c r="N5349" t="str">
        <f>IF(AND(PESQUISA!$B$3&lt;&gt;"",OR(PESQUISA!$B$4="TODAS",B5349=PESQUISA!$B$4),ISNUMBER(SEARCH(PESQUISA!$B$3,D5349))),ROW()-1,"")</f>
        <v/>
      </c>
    </row>
    <row r="5350" spans="1:14" x14ac:dyDescent="0.3">
      <c r="A5350" t="s">
        <v>16169</v>
      </c>
      <c r="B5350" t="s">
        <v>29</v>
      </c>
      <c r="C5350" t="s">
        <v>16170</v>
      </c>
      <c r="D5350" t="s">
        <v>16171</v>
      </c>
      <c r="E5350" t="s">
        <v>40</v>
      </c>
      <c r="F5350" s="7">
        <v>10.92</v>
      </c>
      <c r="G5350" t="s">
        <v>33</v>
      </c>
      <c r="H5350" t="s">
        <v>34</v>
      </c>
      <c r="I5350" t="s">
        <v>15703</v>
      </c>
      <c r="L5350" s="8">
        <v>0</v>
      </c>
      <c r="M5350" t="s">
        <v>36</v>
      </c>
      <c r="N5350" t="str">
        <f>IF(AND(PESQUISA!$B$3&lt;&gt;"",OR(PESQUISA!$B$4="TODAS",B5350=PESQUISA!$B$4),ISNUMBER(SEARCH(PESQUISA!$B$3,D5350))),ROW()-1,"")</f>
        <v/>
      </c>
    </row>
    <row r="5351" spans="1:14" x14ac:dyDescent="0.3">
      <c r="A5351" t="s">
        <v>16172</v>
      </c>
      <c r="B5351" t="s">
        <v>29</v>
      </c>
      <c r="C5351" t="s">
        <v>16173</v>
      </c>
      <c r="D5351" t="s">
        <v>16174</v>
      </c>
      <c r="E5351" t="s">
        <v>40</v>
      </c>
      <c r="F5351" s="7">
        <v>30.93</v>
      </c>
      <c r="G5351" t="s">
        <v>33</v>
      </c>
      <c r="H5351" t="s">
        <v>34</v>
      </c>
      <c r="I5351" t="s">
        <v>15703</v>
      </c>
      <c r="L5351" s="8">
        <v>0</v>
      </c>
      <c r="M5351" t="s">
        <v>36</v>
      </c>
      <c r="N5351" t="str">
        <f>IF(AND(PESQUISA!$B$3&lt;&gt;"",OR(PESQUISA!$B$4="TODAS",B5351=PESQUISA!$B$4),ISNUMBER(SEARCH(PESQUISA!$B$3,D5351))),ROW()-1,"")</f>
        <v/>
      </c>
    </row>
    <row r="5352" spans="1:14" x14ac:dyDescent="0.3">
      <c r="A5352" t="s">
        <v>16175</v>
      </c>
      <c r="B5352" t="s">
        <v>29</v>
      </c>
      <c r="C5352" t="s">
        <v>16176</v>
      </c>
      <c r="D5352" t="s">
        <v>16177</v>
      </c>
      <c r="E5352" t="s">
        <v>40</v>
      </c>
      <c r="F5352" s="7">
        <v>47.12</v>
      </c>
      <c r="G5352" t="s">
        <v>33</v>
      </c>
      <c r="H5352" t="s">
        <v>34</v>
      </c>
      <c r="I5352" t="s">
        <v>15703</v>
      </c>
      <c r="L5352" s="8">
        <v>0</v>
      </c>
      <c r="M5352" t="s">
        <v>36</v>
      </c>
      <c r="N5352" t="str">
        <f>IF(AND(PESQUISA!$B$3&lt;&gt;"",OR(PESQUISA!$B$4="TODAS",B5352=PESQUISA!$B$4),ISNUMBER(SEARCH(PESQUISA!$B$3,D5352))),ROW()-1,"")</f>
        <v/>
      </c>
    </row>
    <row r="5353" spans="1:14" x14ac:dyDescent="0.3">
      <c r="A5353" t="s">
        <v>16178</v>
      </c>
      <c r="B5353" t="s">
        <v>29</v>
      </c>
      <c r="C5353" t="s">
        <v>16179</v>
      </c>
      <c r="D5353" t="s">
        <v>16180</v>
      </c>
      <c r="E5353" t="s">
        <v>40</v>
      </c>
      <c r="F5353" s="7">
        <v>75.47</v>
      </c>
      <c r="G5353" t="s">
        <v>33</v>
      </c>
      <c r="H5353" t="s">
        <v>34</v>
      </c>
      <c r="I5353" t="s">
        <v>15703</v>
      </c>
      <c r="L5353" s="8">
        <v>0</v>
      </c>
      <c r="M5353" t="s">
        <v>36</v>
      </c>
      <c r="N5353" t="str">
        <f>IF(AND(PESQUISA!$B$3&lt;&gt;"",OR(PESQUISA!$B$4="TODAS",B5353=PESQUISA!$B$4),ISNUMBER(SEARCH(PESQUISA!$B$3,D5353))),ROW()-1,"")</f>
        <v/>
      </c>
    </row>
    <row r="5354" spans="1:14" x14ac:dyDescent="0.3">
      <c r="A5354" t="s">
        <v>16181</v>
      </c>
      <c r="B5354" t="s">
        <v>29</v>
      </c>
      <c r="C5354" t="s">
        <v>16182</v>
      </c>
      <c r="D5354" t="s">
        <v>16183</v>
      </c>
      <c r="E5354" t="s">
        <v>40</v>
      </c>
      <c r="F5354" s="7">
        <v>140.34</v>
      </c>
      <c r="G5354" t="s">
        <v>33</v>
      </c>
      <c r="H5354" t="s">
        <v>34</v>
      </c>
      <c r="I5354" t="s">
        <v>15703</v>
      </c>
      <c r="L5354" s="8">
        <v>0</v>
      </c>
      <c r="M5354" t="s">
        <v>36</v>
      </c>
      <c r="N5354" t="str">
        <f>IF(AND(PESQUISA!$B$3&lt;&gt;"",OR(PESQUISA!$B$4="TODAS",B5354=PESQUISA!$B$4),ISNUMBER(SEARCH(PESQUISA!$B$3,D5354))),ROW()-1,"")</f>
        <v/>
      </c>
    </row>
    <row r="5355" spans="1:14" x14ac:dyDescent="0.3">
      <c r="A5355" t="s">
        <v>16184</v>
      </c>
      <c r="B5355" t="s">
        <v>29</v>
      </c>
      <c r="C5355" t="s">
        <v>16185</v>
      </c>
      <c r="D5355" t="s">
        <v>16186</v>
      </c>
      <c r="E5355" t="s">
        <v>40</v>
      </c>
      <c r="F5355" s="7">
        <v>243.64</v>
      </c>
      <c r="G5355" t="s">
        <v>33</v>
      </c>
      <c r="H5355" t="s">
        <v>34</v>
      </c>
      <c r="I5355" t="s">
        <v>15703</v>
      </c>
      <c r="L5355" s="8">
        <v>0</v>
      </c>
      <c r="M5355" t="s">
        <v>36</v>
      </c>
      <c r="N5355" t="str">
        <f>IF(AND(PESQUISA!$B$3&lt;&gt;"",OR(PESQUISA!$B$4="TODAS",B5355=PESQUISA!$B$4),ISNUMBER(SEARCH(PESQUISA!$B$3,D5355))),ROW()-1,"")</f>
        <v/>
      </c>
    </row>
    <row r="5356" spans="1:14" x14ac:dyDescent="0.3">
      <c r="A5356" t="s">
        <v>16187</v>
      </c>
      <c r="B5356" t="s">
        <v>29</v>
      </c>
      <c r="C5356" t="s">
        <v>16188</v>
      </c>
      <c r="D5356" t="s">
        <v>16189</v>
      </c>
      <c r="E5356" t="s">
        <v>40</v>
      </c>
      <c r="F5356" s="7">
        <v>18.600000000000001</v>
      </c>
      <c r="G5356" t="s">
        <v>33</v>
      </c>
      <c r="H5356" t="s">
        <v>34</v>
      </c>
      <c r="I5356" t="s">
        <v>15703</v>
      </c>
      <c r="L5356" s="8">
        <v>0</v>
      </c>
      <c r="M5356" t="s">
        <v>36</v>
      </c>
      <c r="N5356" t="str">
        <f>IF(AND(PESQUISA!$B$3&lt;&gt;"",OR(PESQUISA!$B$4="TODAS",B5356=PESQUISA!$B$4),ISNUMBER(SEARCH(PESQUISA!$B$3,D5356))),ROW()-1,"")</f>
        <v/>
      </c>
    </row>
    <row r="5357" spans="1:14" x14ac:dyDescent="0.3">
      <c r="A5357" t="s">
        <v>16190</v>
      </c>
      <c r="B5357" t="s">
        <v>29</v>
      </c>
      <c r="C5357" t="s">
        <v>16191</v>
      </c>
      <c r="D5357" t="s">
        <v>16192</v>
      </c>
      <c r="E5357" t="s">
        <v>40</v>
      </c>
      <c r="F5357" s="7">
        <v>6.35</v>
      </c>
      <c r="G5357" t="s">
        <v>33</v>
      </c>
      <c r="H5357" t="s">
        <v>34</v>
      </c>
      <c r="I5357" t="s">
        <v>15703</v>
      </c>
      <c r="L5357" s="8">
        <v>0</v>
      </c>
      <c r="M5357" t="s">
        <v>36</v>
      </c>
      <c r="N5357" t="str">
        <f>IF(AND(PESQUISA!$B$3&lt;&gt;"",OR(PESQUISA!$B$4="TODAS",B5357=PESQUISA!$B$4),ISNUMBER(SEARCH(PESQUISA!$B$3,D5357))),ROW()-1,"")</f>
        <v/>
      </c>
    </row>
    <row r="5358" spans="1:14" x14ac:dyDescent="0.3">
      <c r="A5358" t="s">
        <v>16193</v>
      </c>
      <c r="B5358" t="s">
        <v>29</v>
      </c>
      <c r="C5358" t="s">
        <v>16194</v>
      </c>
      <c r="D5358" t="s">
        <v>16195</v>
      </c>
      <c r="E5358" t="s">
        <v>40</v>
      </c>
      <c r="F5358" s="7">
        <v>11.22</v>
      </c>
      <c r="G5358" t="s">
        <v>33</v>
      </c>
      <c r="H5358" t="s">
        <v>34</v>
      </c>
      <c r="I5358" t="s">
        <v>15703</v>
      </c>
      <c r="L5358" s="8">
        <v>0</v>
      </c>
      <c r="M5358" t="s">
        <v>36</v>
      </c>
      <c r="N5358" t="str">
        <f>IF(AND(PESQUISA!$B$3&lt;&gt;"",OR(PESQUISA!$B$4="TODAS",B5358=PESQUISA!$B$4),ISNUMBER(SEARCH(PESQUISA!$B$3,D5358))),ROW()-1,"")</f>
        <v/>
      </c>
    </row>
    <row r="5359" spans="1:14" x14ac:dyDescent="0.3">
      <c r="A5359" t="s">
        <v>16196</v>
      </c>
      <c r="B5359" t="s">
        <v>29</v>
      </c>
      <c r="C5359" t="s">
        <v>16197</v>
      </c>
      <c r="D5359" t="s">
        <v>16198</v>
      </c>
      <c r="E5359" t="s">
        <v>40</v>
      </c>
      <c r="F5359" s="7">
        <v>15.45</v>
      </c>
      <c r="G5359" t="s">
        <v>33</v>
      </c>
      <c r="H5359" t="s">
        <v>34</v>
      </c>
      <c r="I5359" t="s">
        <v>15703</v>
      </c>
      <c r="L5359" s="8">
        <v>0</v>
      </c>
      <c r="M5359" t="s">
        <v>36</v>
      </c>
      <c r="N5359" t="str">
        <f>IF(AND(PESQUISA!$B$3&lt;&gt;"",OR(PESQUISA!$B$4="TODAS",B5359=PESQUISA!$B$4),ISNUMBER(SEARCH(PESQUISA!$B$3,D5359))),ROW()-1,"")</f>
        <v/>
      </c>
    </row>
    <row r="5360" spans="1:14" x14ac:dyDescent="0.3">
      <c r="A5360" t="s">
        <v>16199</v>
      </c>
      <c r="B5360" t="s">
        <v>29</v>
      </c>
      <c r="C5360" t="s">
        <v>16200</v>
      </c>
      <c r="D5360" t="s">
        <v>16201</v>
      </c>
      <c r="E5360" t="s">
        <v>40</v>
      </c>
      <c r="F5360" s="7">
        <v>20.68</v>
      </c>
      <c r="G5360" t="s">
        <v>33</v>
      </c>
      <c r="H5360" t="s">
        <v>34</v>
      </c>
      <c r="I5360" t="s">
        <v>15703</v>
      </c>
      <c r="L5360" s="8">
        <v>0</v>
      </c>
      <c r="M5360" t="s">
        <v>36</v>
      </c>
      <c r="N5360" t="str">
        <f>IF(AND(PESQUISA!$B$3&lt;&gt;"",OR(PESQUISA!$B$4="TODAS",B5360=PESQUISA!$B$4),ISNUMBER(SEARCH(PESQUISA!$B$3,D5360))),ROW()-1,"")</f>
        <v/>
      </c>
    </row>
    <row r="5361" spans="1:14" x14ac:dyDescent="0.3">
      <c r="A5361" t="s">
        <v>16202</v>
      </c>
      <c r="B5361" t="s">
        <v>29</v>
      </c>
      <c r="C5361" t="s">
        <v>16203</v>
      </c>
      <c r="D5361" t="s">
        <v>16204</v>
      </c>
      <c r="E5361" t="s">
        <v>40</v>
      </c>
      <c r="F5361" s="7">
        <v>50.17</v>
      </c>
      <c r="G5361" t="s">
        <v>33</v>
      </c>
      <c r="H5361" t="s">
        <v>34</v>
      </c>
      <c r="I5361" t="s">
        <v>15703</v>
      </c>
      <c r="L5361" s="8">
        <v>0</v>
      </c>
      <c r="M5361" t="s">
        <v>36</v>
      </c>
      <c r="N5361" t="str">
        <f>IF(AND(PESQUISA!$B$3&lt;&gt;"",OR(PESQUISA!$B$4="TODAS",B5361=PESQUISA!$B$4),ISNUMBER(SEARCH(PESQUISA!$B$3,D5361))),ROW()-1,"")</f>
        <v/>
      </c>
    </row>
    <row r="5362" spans="1:14" x14ac:dyDescent="0.3">
      <c r="A5362" t="s">
        <v>16205</v>
      </c>
      <c r="B5362" t="s">
        <v>29</v>
      </c>
      <c r="C5362" t="s">
        <v>16206</v>
      </c>
      <c r="D5362" t="s">
        <v>16207</v>
      </c>
      <c r="E5362" t="s">
        <v>40</v>
      </c>
      <c r="F5362" s="7">
        <v>106.9</v>
      </c>
      <c r="G5362" t="s">
        <v>33</v>
      </c>
      <c r="H5362" t="s">
        <v>34</v>
      </c>
      <c r="I5362" t="s">
        <v>15703</v>
      </c>
      <c r="L5362" s="8">
        <v>0</v>
      </c>
      <c r="M5362" t="s">
        <v>36</v>
      </c>
      <c r="N5362" t="str">
        <f>IF(AND(PESQUISA!$B$3&lt;&gt;"",OR(PESQUISA!$B$4="TODAS",B5362=PESQUISA!$B$4),ISNUMBER(SEARCH(PESQUISA!$B$3,D5362))),ROW()-1,"")</f>
        <v/>
      </c>
    </row>
    <row r="5363" spans="1:14" x14ac:dyDescent="0.3">
      <c r="A5363" t="s">
        <v>16208</v>
      </c>
      <c r="B5363" t="s">
        <v>29</v>
      </c>
      <c r="C5363" t="s">
        <v>16209</v>
      </c>
      <c r="D5363" t="s">
        <v>16210</v>
      </c>
      <c r="E5363" t="s">
        <v>40</v>
      </c>
      <c r="F5363" s="7">
        <v>132.34</v>
      </c>
      <c r="G5363" t="s">
        <v>33</v>
      </c>
      <c r="H5363" t="s">
        <v>34</v>
      </c>
      <c r="I5363" t="s">
        <v>15703</v>
      </c>
      <c r="L5363" s="8">
        <v>0</v>
      </c>
      <c r="M5363" t="s">
        <v>36</v>
      </c>
      <c r="N5363" t="str">
        <f>IF(AND(PESQUISA!$B$3&lt;&gt;"",OR(PESQUISA!$B$4="TODAS",B5363=PESQUISA!$B$4),ISNUMBER(SEARCH(PESQUISA!$B$3,D5363))),ROW()-1,"")</f>
        <v/>
      </c>
    </row>
    <row r="5364" spans="1:14" x14ac:dyDescent="0.3">
      <c r="A5364" t="s">
        <v>16211</v>
      </c>
      <c r="B5364" t="s">
        <v>29</v>
      </c>
      <c r="C5364" t="s">
        <v>16212</v>
      </c>
      <c r="D5364" t="s">
        <v>16213</v>
      </c>
      <c r="E5364" t="s">
        <v>40</v>
      </c>
      <c r="F5364" s="7">
        <v>585.91</v>
      </c>
      <c r="G5364" t="s">
        <v>33</v>
      </c>
      <c r="H5364" t="s">
        <v>34</v>
      </c>
      <c r="I5364" t="s">
        <v>15703</v>
      </c>
      <c r="L5364" s="8">
        <v>0.95320000000000005</v>
      </c>
      <c r="M5364" t="s">
        <v>36</v>
      </c>
      <c r="N5364" t="str">
        <f>IF(AND(PESQUISA!$B$3&lt;&gt;"",OR(PESQUISA!$B$4="TODAS",B5364=PESQUISA!$B$4),ISNUMBER(SEARCH(PESQUISA!$B$3,D5364))),ROW()-1,"")</f>
        <v/>
      </c>
    </row>
    <row r="5365" spans="1:14" x14ac:dyDescent="0.3">
      <c r="A5365" t="s">
        <v>16214</v>
      </c>
      <c r="B5365" t="s">
        <v>29</v>
      </c>
      <c r="C5365" t="s">
        <v>16215</v>
      </c>
      <c r="D5365" t="s">
        <v>16216</v>
      </c>
      <c r="E5365" t="s">
        <v>40</v>
      </c>
      <c r="F5365" s="7">
        <v>7.91</v>
      </c>
      <c r="G5365" t="s">
        <v>33</v>
      </c>
      <c r="H5365" t="s">
        <v>34</v>
      </c>
      <c r="I5365" t="s">
        <v>15703</v>
      </c>
      <c r="L5365" s="8">
        <v>0</v>
      </c>
      <c r="M5365" t="s">
        <v>36</v>
      </c>
      <c r="N5365" t="str">
        <f>IF(AND(PESQUISA!$B$3&lt;&gt;"",OR(PESQUISA!$B$4="TODAS",B5365=PESQUISA!$B$4),ISNUMBER(SEARCH(PESQUISA!$B$3,D5365))),ROW()-1,"")</f>
        <v/>
      </c>
    </row>
    <row r="5366" spans="1:14" x14ac:dyDescent="0.3">
      <c r="A5366" t="s">
        <v>16217</v>
      </c>
      <c r="B5366" t="s">
        <v>29</v>
      </c>
      <c r="C5366" t="s">
        <v>16218</v>
      </c>
      <c r="D5366" t="s">
        <v>16219</v>
      </c>
      <c r="E5366" t="s">
        <v>40</v>
      </c>
      <c r="F5366" s="7">
        <v>12.01</v>
      </c>
      <c r="G5366" t="s">
        <v>33</v>
      </c>
      <c r="H5366" t="s">
        <v>34</v>
      </c>
      <c r="I5366" t="s">
        <v>15703</v>
      </c>
      <c r="L5366" s="8">
        <v>0</v>
      </c>
      <c r="M5366" t="s">
        <v>36</v>
      </c>
      <c r="N5366" t="str">
        <f>IF(AND(PESQUISA!$B$3&lt;&gt;"",OR(PESQUISA!$B$4="TODAS",B5366=PESQUISA!$B$4),ISNUMBER(SEARCH(PESQUISA!$B$3,D5366))),ROW()-1,"")</f>
        <v/>
      </c>
    </row>
    <row r="5367" spans="1:14" x14ac:dyDescent="0.3">
      <c r="A5367" t="s">
        <v>16220</v>
      </c>
      <c r="B5367" t="s">
        <v>29</v>
      </c>
      <c r="C5367" t="s">
        <v>16221</v>
      </c>
      <c r="D5367" t="s">
        <v>16222</v>
      </c>
      <c r="E5367" t="s">
        <v>40</v>
      </c>
      <c r="F5367" s="7">
        <v>25.65</v>
      </c>
      <c r="G5367" t="s">
        <v>33</v>
      </c>
      <c r="H5367" t="s">
        <v>34</v>
      </c>
      <c r="I5367" t="s">
        <v>15703</v>
      </c>
      <c r="L5367" s="8">
        <v>0</v>
      </c>
      <c r="M5367" t="s">
        <v>36</v>
      </c>
      <c r="N5367" t="str">
        <f>IF(AND(PESQUISA!$B$3&lt;&gt;"",OR(PESQUISA!$B$4="TODAS",B5367=PESQUISA!$B$4),ISNUMBER(SEARCH(PESQUISA!$B$3,D5367))),ROW()-1,"")</f>
        <v/>
      </c>
    </row>
    <row r="5368" spans="1:14" x14ac:dyDescent="0.3">
      <c r="A5368" t="s">
        <v>16223</v>
      </c>
      <c r="B5368" t="s">
        <v>29</v>
      </c>
      <c r="C5368" t="s">
        <v>16224</v>
      </c>
      <c r="D5368" t="s">
        <v>16225</v>
      </c>
      <c r="E5368" t="s">
        <v>40</v>
      </c>
      <c r="F5368" s="7">
        <v>104.64</v>
      </c>
      <c r="G5368" t="s">
        <v>33</v>
      </c>
      <c r="H5368" t="s">
        <v>34</v>
      </c>
      <c r="I5368" t="s">
        <v>15703</v>
      </c>
      <c r="L5368" s="8">
        <v>0</v>
      </c>
      <c r="M5368" t="s">
        <v>36</v>
      </c>
      <c r="N5368" t="str">
        <f>IF(AND(PESQUISA!$B$3&lt;&gt;"",OR(PESQUISA!$B$4="TODAS",B5368=PESQUISA!$B$4),ISNUMBER(SEARCH(PESQUISA!$B$3,D5368))),ROW()-1,"")</f>
        <v/>
      </c>
    </row>
    <row r="5369" spans="1:14" x14ac:dyDescent="0.3">
      <c r="A5369" t="s">
        <v>16226</v>
      </c>
      <c r="B5369" t="s">
        <v>29</v>
      </c>
      <c r="C5369" t="s">
        <v>16227</v>
      </c>
      <c r="D5369" t="s">
        <v>16228</v>
      </c>
      <c r="E5369" t="s">
        <v>40</v>
      </c>
      <c r="F5369" s="7">
        <v>150.97</v>
      </c>
      <c r="G5369" t="s">
        <v>33</v>
      </c>
      <c r="H5369" t="s">
        <v>34</v>
      </c>
      <c r="I5369" t="s">
        <v>15703</v>
      </c>
      <c r="L5369" s="8">
        <v>0</v>
      </c>
      <c r="M5369" t="s">
        <v>36</v>
      </c>
      <c r="N5369" t="str">
        <f>IF(AND(PESQUISA!$B$3&lt;&gt;"",OR(PESQUISA!$B$4="TODAS",B5369=PESQUISA!$B$4),ISNUMBER(SEARCH(PESQUISA!$B$3,D5369))),ROW()-1,"")</f>
        <v/>
      </c>
    </row>
    <row r="5370" spans="1:14" x14ac:dyDescent="0.3">
      <c r="A5370" t="s">
        <v>16229</v>
      </c>
      <c r="B5370" t="s">
        <v>29</v>
      </c>
      <c r="C5370" t="s">
        <v>16230</v>
      </c>
      <c r="D5370" t="s">
        <v>16231</v>
      </c>
      <c r="E5370" t="s">
        <v>40</v>
      </c>
      <c r="F5370" s="7">
        <v>152.53</v>
      </c>
      <c r="G5370" t="s">
        <v>33</v>
      </c>
      <c r="H5370" t="s">
        <v>34</v>
      </c>
      <c r="I5370" t="s">
        <v>15703</v>
      </c>
      <c r="L5370" s="8">
        <v>0</v>
      </c>
      <c r="M5370" t="s">
        <v>36</v>
      </c>
      <c r="N5370" t="str">
        <f>IF(AND(PESQUISA!$B$3&lt;&gt;"",OR(PESQUISA!$B$4="TODAS",B5370=PESQUISA!$B$4),ISNUMBER(SEARCH(PESQUISA!$B$3,D5370))),ROW()-1,"")</f>
        <v/>
      </c>
    </row>
    <row r="5371" spans="1:14" x14ac:dyDescent="0.3">
      <c r="A5371" t="s">
        <v>16232</v>
      </c>
      <c r="B5371" t="s">
        <v>29</v>
      </c>
      <c r="C5371" t="s">
        <v>16233</v>
      </c>
      <c r="D5371" t="s">
        <v>16234</v>
      </c>
      <c r="E5371" t="s">
        <v>40</v>
      </c>
      <c r="F5371" s="7">
        <v>13.93</v>
      </c>
      <c r="G5371" t="s">
        <v>33</v>
      </c>
      <c r="H5371" t="s">
        <v>34</v>
      </c>
      <c r="I5371" t="s">
        <v>15703</v>
      </c>
      <c r="L5371" s="8">
        <v>0</v>
      </c>
      <c r="M5371" t="s">
        <v>36</v>
      </c>
      <c r="N5371" t="str">
        <f>IF(AND(PESQUISA!$B$3&lt;&gt;"",OR(PESQUISA!$B$4="TODAS",B5371=PESQUISA!$B$4),ISNUMBER(SEARCH(PESQUISA!$B$3,D5371))),ROW()-1,"")</f>
        <v/>
      </c>
    </row>
    <row r="5372" spans="1:14" x14ac:dyDescent="0.3">
      <c r="A5372" t="s">
        <v>16235</v>
      </c>
      <c r="B5372" t="s">
        <v>29</v>
      </c>
      <c r="C5372" t="s">
        <v>16236</v>
      </c>
      <c r="D5372" t="s">
        <v>16237</v>
      </c>
      <c r="E5372" t="s">
        <v>40</v>
      </c>
      <c r="F5372" s="7">
        <v>107.46</v>
      </c>
      <c r="G5372" t="s">
        <v>33</v>
      </c>
      <c r="H5372" t="s">
        <v>34</v>
      </c>
      <c r="I5372" t="s">
        <v>15703</v>
      </c>
      <c r="L5372" s="8">
        <v>0.78380000000000005</v>
      </c>
      <c r="M5372" t="s">
        <v>36</v>
      </c>
      <c r="N5372" t="str">
        <f>IF(AND(PESQUISA!$B$3&lt;&gt;"",OR(PESQUISA!$B$4="TODAS",B5372=PESQUISA!$B$4),ISNUMBER(SEARCH(PESQUISA!$B$3,D5372))),ROW()-1,"")</f>
        <v/>
      </c>
    </row>
    <row r="5373" spans="1:14" x14ac:dyDescent="0.3">
      <c r="A5373" t="s">
        <v>16238</v>
      </c>
      <c r="B5373" t="s">
        <v>29</v>
      </c>
      <c r="C5373" t="s">
        <v>16239</v>
      </c>
      <c r="D5373" t="s">
        <v>16240</v>
      </c>
      <c r="E5373" t="s">
        <v>40</v>
      </c>
      <c r="F5373" s="7">
        <v>278.75</v>
      </c>
      <c r="G5373" t="s">
        <v>33</v>
      </c>
      <c r="H5373" t="s">
        <v>34</v>
      </c>
      <c r="I5373" t="s">
        <v>15703</v>
      </c>
      <c r="L5373" s="8">
        <v>0.91300000000000003</v>
      </c>
      <c r="M5373" t="s">
        <v>36</v>
      </c>
      <c r="N5373" t="str">
        <f>IF(AND(PESQUISA!$B$3&lt;&gt;"",OR(PESQUISA!$B$4="TODAS",B5373=PESQUISA!$B$4),ISNUMBER(SEARCH(PESQUISA!$B$3,D5373))),ROW()-1,"")</f>
        <v/>
      </c>
    </row>
    <row r="5374" spans="1:14" x14ac:dyDescent="0.3">
      <c r="A5374" t="s">
        <v>16241</v>
      </c>
      <c r="B5374" t="s">
        <v>29</v>
      </c>
      <c r="C5374" t="s">
        <v>16242</v>
      </c>
      <c r="D5374" t="s">
        <v>16243</v>
      </c>
      <c r="E5374" t="s">
        <v>40</v>
      </c>
      <c r="F5374" s="7">
        <v>410.58</v>
      </c>
      <c r="G5374" t="s">
        <v>33</v>
      </c>
      <c r="H5374" t="s">
        <v>34</v>
      </c>
      <c r="I5374" t="s">
        <v>15703</v>
      </c>
      <c r="L5374" s="8">
        <v>0.93830000000000002</v>
      </c>
      <c r="M5374" t="s">
        <v>36</v>
      </c>
      <c r="N5374" t="str">
        <f>IF(AND(PESQUISA!$B$3&lt;&gt;"",OR(PESQUISA!$B$4="TODAS",B5374=PESQUISA!$B$4),ISNUMBER(SEARCH(PESQUISA!$B$3,D5374))),ROW()-1,"")</f>
        <v/>
      </c>
    </row>
    <row r="5375" spans="1:14" x14ac:dyDescent="0.3">
      <c r="A5375" t="s">
        <v>16244</v>
      </c>
      <c r="B5375" t="s">
        <v>29</v>
      </c>
      <c r="C5375" t="s">
        <v>16245</v>
      </c>
      <c r="D5375" t="s">
        <v>16246</v>
      </c>
      <c r="E5375" t="s">
        <v>40</v>
      </c>
      <c r="F5375" s="7">
        <v>4.38</v>
      </c>
      <c r="G5375" t="s">
        <v>33</v>
      </c>
      <c r="H5375" t="s">
        <v>34</v>
      </c>
      <c r="I5375" t="s">
        <v>15703</v>
      </c>
      <c r="L5375" s="8">
        <v>0</v>
      </c>
      <c r="M5375" t="s">
        <v>36</v>
      </c>
      <c r="N5375" t="str">
        <f>IF(AND(PESQUISA!$B$3&lt;&gt;"",OR(PESQUISA!$B$4="TODAS",B5375=PESQUISA!$B$4),ISNUMBER(SEARCH(PESQUISA!$B$3,D5375))),ROW()-1,"")</f>
        <v/>
      </c>
    </row>
    <row r="5376" spans="1:14" x14ac:dyDescent="0.3">
      <c r="A5376" t="s">
        <v>16247</v>
      </c>
      <c r="B5376" t="s">
        <v>29</v>
      </c>
      <c r="C5376" t="s">
        <v>16248</v>
      </c>
      <c r="D5376" t="s">
        <v>16249</v>
      </c>
      <c r="E5376" t="s">
        <v>40</v>
      </c>
      <c r="F5376" s="7">
        <v>7</v>
      </c>
      <c r="G5376" t="s">
        <v>33</v>
      </c>
      <c r="H5376" t="s">
        <v>34</v>
      </c>
      <c r="I5376" t="s">
        <v>15703</v>
      </c>
      <c r="L5376" s="8">
        <v>0</v>
      </c>
      <c r="M5376" t="s">
        <v>36</v>
      </c>
      <c r="N5376" t="str">
        <f>IF(AND(PESQUISA!$B$3&lt;&gt;"",OR(PESQUISA!$B$4="TODAS",B5376=PESQUISA!$B$4),ISNUMBER(SEARCH(PESQUISA!$B$3,D5376))),ROW()-1,"")</f>
        <v/>
      </c>
    </row>
    <row r="5377" spans="1:14" x14ac:dyDescent="0.3">
      <c r="A5377" t="s">
        <v>16250</v>
      </c>
      <c r="B5377" t="s">
        <v>29</v>
      </c>
      <c r="C5377" t="s">
        <v>16251</v>
      </c>
      <c r="D5377" t="s">
        <v>16252</v>
      </c>
      <c r="E5377" t="s">
        <v>40</v>
      </c>
      <c r="F5377" s="7">
        <v>370.32</v>
      </c>
      <c r="G5377" t="s">
        <v>33</v>
      </c>
      <c r="H5377" t="s">
        <v>34</v>
      </c>
      <c r="I5377" t="s">
        <v>15703</v>
      </c>
      <c r="L5377" s="8">
        <v>0</v>
      </c>
      <c r="M5377" t="s">
        <v>36</v>
      </c>
      <c r="N5377" t="str">
        <f>IF(AND(PESQUISA!$B$3&lt;&gt;"",OR(PESQUISA!$B$4="TODAS",B5377=PESQUISA!$B$4),ISNUMBER(SEARCH(PESQUISA!$B$3,D5377))),ROW()-1,"")</f>
        <v/>
      </c>
    </row>
    <row r="5378" spans="1:14" x14ac:dyDescent="0.3">
      <c r="A5378" t="s">
        <v>16253</v>
      </c>
      <c r="B5378" t="s">
        <v>29</v>
      </c>
      <c r="C5378" t="s">
        <v>16254</v>
      </c>
      <c r="D5378" t="s">
        <v>16255</v>
      </c>
      <c r="E5378" t="s">
        <v>40</v>
      </c>
      <c r="F5378" s="7">
        <v>9.06</v>
      </c>
      <c r="G5378" t="s">
        <v>33</v>
      </c>
      <c r="H5378" t="s">
        <v>34</v>
      </c>
      <c r="I5378" t="s">
        <v>15703</v>
      </c>
      <c r="L5378" s="8">
        <v>0</v>
      </c>
      <c r="M5378" t="s">
        <v>36</v>
      </c>
      <c r="N5378" t="str">
        <f>IF(AND(PESQUISA!$B$3&lt;&gt;"",OR(PESQUISA!$B$4="TODAS",B5378=PESQUISA!$B$4),ISNUMBER(SEARCH(PESQUISA!$B$3,D5378))),ROW()-1,"")</f>
        <v/>
      </c>
    </row>
    <row r="5379" spans="1:14" x14ac:dyDescent="0.3">
      <c r="A5379" t="s">
        <v>16256</v>
      </c>
      <c r="B5379" t="s">
        <v>29</v>
      </c>
      <c r="C5379" t="s">
        <v>16257</v>
      </c>
      <c r="D5379" t="s">
        <v>16258</v>
      </c>
      <c r="E5379" t="s">
        <v>40</v>
      </c>
      <c r="F5379" s="7">
        <v>15.66</v>
      </c>
      <c r="G5379" t="s">
        <v>33</v>
      </c>
      <c r="H5379" t="s">
        <v>34</v>
      </c>
      <c r="I5379" t="s">
        <v>15703</v>
      </c>
      <c r="L5379" s="8">
        <v>0</v>
      </c>
      <c r="M5379" t="s">
        <v>36</v>
      </c>
      <c r="N5379" t="str">
        <f>IF(AND(PESQUISA!$B$3&lt;&gt;"",OR(PESQUISA!$B$4="TODAS",B5379=PESQUISA!$B$4),ISNUMBER(SEARCH(PESQUISA!$B$3,D5379))),ROW()-1,"")</f>
        <v/>
      </c>
    </row>
    <row r="5380" spans="1:14" x14ac:dyDescent="0.3">
      <c r="A5380" t="s">
        <v>16259</v>
      </c>
      <c r="B5380" t="s">
        <v>29</v>
      </c>
      <c r="C5380" t="s">
        <v>16260</v>
      </c>
      <c r="D5380" t="s">
        <v>16261</v>
      </c>
      <c r="E5380" t="s">
        <v>40</v>
      </c>
      <c r="F5380" s="7">
        <v>28.82</v>
      </c>
      <c r="G5380" t="s">
        <v>33</v>
      </c>
      <c r="H5380" t="s">
        <v>34</v>
      </c>
      <c r="I5380" t="s">
        <v>15703</v>
      </c>
      <c r="L5380" s="8">
        <v>0</v>
      </c>
      <c r="M5380" t="s">
        <v>36</v>
      </c>
      <c r="N5380" t="str">
        <f>IF(AND(PESQUISA!$B$3&lt;&gt;"",OR(PESQUISA!$B$4="TODAS",B5380=PESQUISA!$B$4),ISNUMBER(SEARCH(PESQUISA!$B$3,D5380))),ROW()-1,"")</f>
        <v/>
      </c>
    </row>
    <row r="5381" spans="1:14" x14ac:dyDescent="0.3">
      <c r="A5381" t="s">
        <v>16262</v>
      </c>
      <c r="B5381" t="s">
        <v>29</v>
      </c>
      <c r="C5381" t="s">
        <v>16263</v>
      </c>
      <c r="D5381" t="s">
        <v>16264</v>
      </c>
      <c r="E5381" t="s">
        <v>40</v>
      </c>
      <c r="F5381" s="7">
        <v>38.67</v>
      </c>
      <c r="G5381" t="s">
        <v>33</v>
      </c>
      <c r="H5381" t="s">
        <v>34</v>
      </c>
      <c r="I5381" t="s">
        <v>15703</v>
      </c>
      <c r="L5381" s="8">
        <v>0</v>
      </c>
      <c r="M5381" t="s">
        <v>36</v>
      </c>
      <c r="N5381" t="str">
        <f>IF(AND(PESQUISA!$B$3&lt;&gt;"",OR(PESQUISA!$B$4="TODAS",B5381=PESQUISA!$B$4),ISNUMBER(SEARCH(PESQUISA!$B$3,D5381))),ROW()-1,"")</f>
        <v/>
      </c>
    </row>
    <row r="5382" spans="1:14" x14ac:dyDescent="0.3">
      <c r="A5382" t="s">
        <v>16265</v>
      </c>
      <c r="B5382" t="s">
        <v>29</v>
      </c>
      <c r="C5382" t="s">
        <v>16266</v>
      </c>
      <c r="D5382" t="s">
        <v>16267</v>
      </c>
      <c r="E5382" t="s">
        <v>40</v>
      </c>
      <c r="F5382" s="7">
        <v>70.31</v>
      </c>
      <c r="G5382" t="s">
        <v>33</v>
      </c>
      <c r="H5382" t="s">
        <v>34</v>
      </c>
      <c r="I5382" t="s">
        <v>15703</v>
      </c>
      <c r="L5382" s="8">
        <v>0</v>
      </c>
      <c r="M5382" t="s">
        <v>36</v>
      </c>
      <c r="N5382" t="str">
        <f>IF(AND(PESQUISA!$B$3&lt;&gt;"",OR(PESQUISA!$B$4="TODAS",B5382=PESQUISA!$B$4),ISNUMBER(SEARCH(PESQUISA!$B$3,D5382))),ROW()-1,"")</f>
        <v/>
      </c>
    </row>
    <row r="5383" spans="1:14" x14ac:dyDescent="0.3">
      <c r="A5383" t="s">
        <v>16268</v>
      </c>
      <c r="B5383" t="s">
        <v>29</v>
      </c>
      <c r="C5383" t="s">
        <v>16269</v>
      </c>
      <c r="D5383" t="s">
        <v>16270</v>
      </c>
      <c r="E5383" t="s">
        <v>40</v>
      </c>
      <c r="F5383" s="7">
        <v>260.73</v>
      </c>
      <c r="G5383" t="s">
        <v>33</v>
      </c>
      <c r="H5383" t="s">
        <v>34</v>
      </c>
      <c r="I5383" t="s">
        <v>15703</v>
      </c>
      <c r="L5383" s="8">
        <v>0</v>
      </c>
      <c r="M5383" t="s">
        <v>36</v>
      </c>
      <c r="N5383" t="str">
        <f>IF(AND(PESQUISA!$B$3&lt;&gt;"",OR(PESQUISA!$B$4="TODAS",B5383=PESQUISA!$B$4),ISNUMBER(SEARCH(PESQUISA!$B$3,D5383))),ROW()-1,"")</f>
        <v/>
      </c>
    </row>
    <row r="5384" spans="1:14" x14ac:dyDescent="0.3">
      <c r="A5384" t="s">
        <v>16271</v>
      </c>
      <c r="B5384" t="s">
        <v>29</v>
      </c>
      <c r="C5384" t="s">
        <v>16272</v>
      </c>
      <c r="D5384" t="s">
        <v>16273</v>
      </c>
      <c r="E5384" t="s">
        <v>40</v>
      </c>
      <c r="F5384" s="7">
        <v>306.88</v>
      </c>
      <c r="G5384" t="s">
        <v>33</v>
      </c>
      <c r="H5384" t="s">
        <v>34</v>
      </c>
      <c r="I5384" t="s">
        <v>15703</v>
      </c>
      <c r="L5384" s="8">
        <v>0</v>
      </c>
      <c r="M5384" t="s">
        <v>36</v>
      </c>
      <c r="N5384" t="str">
        <f>IF(AND(PESQUISA!$B$3&lt;&gt;"",OR(PESQUISA!$B$4="TODAS",B5384=PESQUISA!$B$4),ISNUMBER(SEARCH(PESQUISA!$B$3,D5384))),ROW()-1,"")</f>
        <v/>
      </c>
    </row>
    <row r="5385" spans="1:14" x14ac:dyDescent="0.3">
      <c r="A5385" t="s">
        <v>16274</v>
      </c>
      <c r="B5385" t="s">
        <v>29</v>
      </c>
      <c r="C5385" t="s">
        <v>16275</v>
      </c>
      <c r="D5385" t="s">
        <v>16276</v>
      </c>
      <c r="E5385" t="s">
        <v>40</v>
      </c>
      <c r="F5385" s="7">
        <v>61.81</v>
      </c>
      <c r="G5385" t="s">
        <v>33</v>
      </c>
      <c r="H5385" t="s">
        <v>34</v>
      </c>
      <c r="I5385" t="s">
        <v>15703</v>
      </c>
      <c r="L5385" s="8">
        <v>0</v>
      </c>
      <c r="M5385" t="s">
        <v>36</v>
      </c>
      <c r="N5385" t="str">
        <f>IF(AND(PESQUISA!$B$3&lt;&gt;"",OR(PESQUISA!$B$4="TODAS",B5385=PESQUISA!$B$4),ISNUMBER(SEARCH(PESQUISA!$B$3,D5385))),ROW()-1,"")</f>
        <v/>
      </c>
    </row>
    <row r="5386" spans="1:14" x14ac:dyDescent="0.3">
      <c r="A5386" t="s">
        <v>16277</v>
      </c>
      <c r="B5386" t="s">
        <v>29</v>
      </c>
      <c r="C5386" t="s">
        <v>16278</v>
      </c>
      <c r="D5386" t="s">
        <v>16279</v>
      </c>
      <c r="E5386" t="s">
        <v>40</v>
      </c>
      <c r="F5386" s="7">
        <v>100.84</v>
      </c>
      <c r="G5386" t="s">
        <v>33</v>
      </c>
      <c r="H5386" t="s">
        <v>34</v>
      </c>
      <c r="I5386" t="s">
        <v>15703</v>
      </c>
      <c r="L5386" s="8">
        <v>0</v>
      </c>
      <c r="M5386" t="s">
        <v>36</v>
      </c>
      <c r="N5386" t="str">
        <f>IF(AND(PESQUISA!$B$3&lt;&gt;"",OR(PESQUISA!$B$4="TODAS",B5386=PESQUISA!$B$4),ISNUMBER(SEARCH(PESQUISA!$B$3,D5386))),ROW()-1,"")</f>
        <v/>
      </c>
    </row>
    <row r="5387" spans="1:14" x14ac:dyDescent="0.3">
      <c r="A5387" t="s">
        <v>16280</v>
      </c>
      <c r="B5387" t="s">
        <v>29</v>
      </c>
      <c r="C5387" t="s">
        <v>16281</v>
      </c>
      <c r="D5387" t="s">
        <v>16282</v>
      </c>
      <c r="E5387" t="s">
        <v>40</v>
      </c>
      <c r="F5387" s="7">
        <v>145.08000000000001</v>
      </c>
      <c r="G5387" t="s">
        <v>33</v>
      </c>
      <c r="H5387" t="s">
        <v>34</v>
      </c>
      <c r="I5387" t="s">
        <v>15703</v>
      </c>
      <c r="L5387" s="8">
        <v>0</v>
      </c>
      <c r="M5387" t="s">
        <v>36</v>
      </c>
      <c r="N5387" t="str">
        <f>IF(AND(PESQUISA!$B$3&lt;&gt;"",OR(PESQUISA!$B$4="TODAS",B5387=PESQUISA!$B$4),ISNUMBER(SEARCH(PESQUISA!$B$3,D5387))),ROW()-1,"")</f>
        <v/>
      </c>
    </row>
    <row r="5388" spans="1:14" x14ac:dyDescent="0.3">
      <c r="A5388" t="s">
        <v>16283</v>
      </c>
      <c r="B5388" t="s">
        <v>29</v>
      </c>
      <c r="C5388" t="s">
        <v>16284</v>
      </c>
      <c r="D5388" t="s">
        <v>16285</v>
      </c>
      <c r="E5388" t="s">
        <v>40</v>
      </c>
      <c r="F5388" s="7">
        <v>162.88999999999999</v>
      </c>
      <c r="G5388" t="s">
        <v>33</v>
      </c>
      <c r="H5388" t="s">
        <v>34</v>
      </c>
      <c r="I5388" t="s">
        <v>15703</v>
      </c>
      <c r="L5388" s="8">
        <v>0</v>
      </c>
      <c r="M5388" t="s">
        <v>36</v>
      </c>
      <c r="N5388" t="str">
        <f>IF(AND(PESQUISA!$B$3&lt;&gt;"",OR(PESQUISA!$B$4="TODAS",B5388=PESQUISA!$B$4),ISNUMBER(SEARCH(PESQUISA!$B$3,D5388))),ROW()-1,"")</f>
        <v/>
      </c>
    </row>
    <row r="5389" spans="1:14" x14ac:dyDescent="0.3">
      <c r="A5389" t="s">
        <v>16286</v>
      </c>
      <c r="B5389" t="s">
        <v>29</v>
      </c>
      <c r="C5389" t="s">
        <v>16287</v>
      </c>
      <c r="D5389" t="s">
        <v>16288</v>
      </c>
      <c r="E5389" t="s">
        <v>40</v>
      </c>
      <c r="F5389" s="7">
        <v>7.58</v>
      </c>
      <c r="G5389" t="s">
        <v>33</v>
      </c>
      <c r="H5389" t="s">
        <v>34</v>
      </c>
      <c r="I5389" t="s">
        <v>15703</v>
      </c>
      <c r="L5389" s="8">
        <v>0</v>
      </c>
      <c r="M5389" t="s">
        <v>36</v>
      </c>
      <c r="N5389" t="str">
        <f>IF(AND(PESQUISA!$B$3&lt;&gt;"",OR(PESQUISA!$B$4="TODAS",B5389=PESQUISA!$B$4),ISNUMBER(SEARCH(PESQUISA!$B$3,D5389))),ROW()-1,"")</f>
        <v/>
      </c>
    </row>
    <row r="5390" spans="1:14" x14ac:dyDescent="0.3">
      <c r="A5390" t="s">
        <v>16289</v>
      </c>
      <c r="B5390" t="s">
        <v>29</v>
      </c>
      <c r="C5390" t="s">
        <v>16290</v>
      </c>
      <c r="D5390" t="s">
        <v>16291</v>
      </c>
      <c r="E5390" t="s">
        <v>40</v>
      </c>
      <c r="F5390" s="7">
        <v>7.62</v>
      </c>
      <c r="G5390" t="s">
        <v>33</v>
      </c>
      <c r="H5390" t="s">
        <v>34</v>
      </c>
      <c r="I5390" t="s">
        <v>15703</v>
      </c>
      <c r="L5390" s="8">
        <v>0</v>
      </c>
      <c r="M5390" t="s">
        <v>36</v>
      </c>
      <c r="N5390" t="str">
        <f>IF(AND(PESQUISA!$B$3&lt;&gt;"",OR(PESQUISA!$B$4="TODAS",B5390=PESQUISA!$B$4),ISNUMBER(SEARCH(PESQUISA!$B$3,D5390))),ROW()-1,"")</f>
        <v/>
      </c>
    </row>
    <row r="5391" spans="1:14" x14ac:dyDescent="0.3">
      <c r="A5391" t="s">
        <v>16292</v>
      </c>
      <c r="B5391" t="s">
        <v>29</v>
      </c>
      <c r="C5391" t="s">
        <v>16293</v>
      </c>
      <c r="D5391" t="s">
        <v>16294</v>
      </c>
      <c r="E5391" t="s">
        <v>40</v>
      </c>
      <c r="F5391" s="7">
        <v>10.99</v>
      </c>
      <c r="G5391" t="s">
        <v>33</v>
      </c>
      <c r="H5391" t="s">
        <v>34</v>
      </c>
      <c r="I5391" t="s">
        <v>15703</v>
      </c>
      <c r="L5391" s="8">
        <v>0</v>
      </c>
      <c r="M5391" t="s">
        <v>36</v>
      </c>
      <c r="N5391" t="str">
        <f>IF(AND(PESQUISA!$B$3&lt;&gt;"",OR(PESQUISA!$B$4="TODAS",B5391=PESQUISA!$B$4),ISNUMBER(SEARCH(PESQUISA!$B$3,D5391))),ROW()-1,"")</f>
        <v/>
      </c>
    </row>
    <row r="5392" spans="1:14" x14ac:dyDescent="0.3">
      <c r="A5392" t="s">
        <v>16295</v>
      </c>
      <c r="B5392" t="s">
        <v>29</v>
      </c>
      <c r="C5392" t="s">
        <v>16296</v>
      </c>
      <c r="D5392" t="s">
        <v>16297</v>
      </c>
      <c r="E5392" t="s">
        <v>40</v>
      </c>
      <c r="F5392" s="7">
        <v>23.25</v>
      </c>
      <c r="G5392" t="s">
        <v>33</v>
      </c>
      <c r="H5392" t="s">
        <v>34</v>
      </c>
      <c r="I5392" t="s">
        <v>15703</v>
      </c>
      <c r="L5392" s="8">
        <v>0</v>
      </c>
      <c r="M5392" t="s">
        <v>36</v>
      </c>
      <c r="N5392" t="str">
        <f>IF(AND(PESQUISA!$B$3&lt;&gt;"",OR(PESQUISA!$B$4="TODAS",B5392=PESQUISA!$B$4),ISNUMBER(SEARCH(PESQUISA!$B$3,D5392))),ROW()-1,"")</f>
        <v/>
      </c>
    </row>
    <row r="5393" spans="1:14" x14ac:dyDescent="0.3">
      <c r="A5393" t="s">
        <v>16298</v>
      </c>
      <c r="B5393" t="s">
        <v>29</v>
      </c>
      <c r="C5393" t="s">
        <v>16299</v>
      </c>
      <c r="D5393" t="s">
        <v>16300</v>
      </c>
      <c r="E5393" t="s">
        <v>40</v>
      </c>
      <c r="F5393" s="7">
        <v>28.47</v>
      </c>
      <c r="G5393" t="s">
        <v>33</v>
      </c>
      <c r="H5393" t="s">
        <v>34</v>
      </c>
      <c r="I5393" t="s">
        <v>15703</v>
      </c>
      <c r="L5393" s="8">
        <v>0</v>
      </c>
      <c r="M5393" t="s">
        <v>36</v>
      </c>
      <c r="N5393" t="str">
        <f>IF(AND(PESQUISA!$B$3&lt;&gt;"",OR(PESQUISA!$B$4="TODAS",B5393=PESQUISA!$B$4),ISNUMBER(SEARCH(PESQUISA!$B$3,D5393))),ROW()-1,"")</f>
        <v/>
      </c>
    </row>
    <row r="5394" spans="1:14" x14ac:dyDescent="0.3">
      <c r="A5394" t="s">
        <v>16301</v>
      </c>
      <c r="B5394" t="s">
        <v>29</v>
      </c>
      <c r="C5394" t="s">
        <v>16302</v>
      </c>
      <c r="D5394" t="s">
        <v>16303</v>
      </c>
      <c r="E5394" t="s">
        <v>40</v>
      </c>
      <c r="F5394" s="7">
        <v>45.28</v>
      </c>
      <c r="G5394" t="s">
        <v>33</v>
      </c>
      <c r="H5394" t="s">
        <v>34</v>
      </c>
      <c r="I5394" t="s">
        <v>15703</v>
      </c>
      <c r="L5394" s="8">
        <v>0</v>
      </c>
      <c r="M5394" t="s">
        <v>36</v>
      </c>
      <c r="N5394" t="str">
        <f>IF(AND(PESQUISA!$B$3&lt;&gt;"",OR(PESQUISA!$B$4="TODAS",B5394=PESQUISA!$B$4),ISNUMBER(SEARCH(PESQUISA!$B$3,D5394))),ROW()-1,"")</f>
        <v/>
      </c>
    </row>
    <row r="5395" spans="1:14" x14ac:dyDescent="0.3">
      <c r="A5395" t="s">
        <v>16304</v>
      </c>
      <c r="B5395" t="s">
        <v>29</v>
      </c>
      <c r="C5395" t="s">
        <v>16305</v>
      </c>
      <c r="D5395" t="s">
        <v>16306</v>
      </c>
      <c r="E5395" t="s">
        <v>40</v>
      </c>
      <c r="F5395" s="7">
        <v>78.42</v>
      </c>
      <c r="G5395" t="s">
        <v>33</v>
      </c>
      <c r="H5395" t="s">
        <v>34</v>
      </c>
      <c r="I5395" t="s">
        <v>15703</v>
      </c>
      <c r="L5395" s="8">
        <v>0</v>
      </c>
      <c r="M5395" t="s">
        <v>36</v>
      </c>
      <c r="N5395" t="str">
        <f>IF(AND(PESQUISA!$B$3&lt;&gt;"",OR(PESQUISA!$B$4="TODAS",B5395=PESQUISA!$B$4),ISNUMBER(SEARCH(PESQUISA!$B$3,D5395))),ROW()-1,"")</f>
        <v/>
      </c>
    </row>
    <row r="5396" spans="1:14" x14ac:dyDescent="0.3">
      <c r="A5396" t="s">
        <v>16307</v>
      </c>
      <c r="B5396" t="s">
        <v>29</v>
      </c>
      <c r="C5396" t="s">
        <v>16308</v>
      </c>
      <c r="D5396" t="s">
        <v>16309</v>
      </c>
      <c r="E5396" t="s">
        <v>40</v>
      </c>
      <c r="F5396" s="7">
        <v>124.46</v>
      </c>
      <c r="G5396" t="s">
        <v>33</v>
      </c>
      <c r="H5396" t="s">
        <v>34</v>
      </c>
      <c r="I5396" t="s">
        <v>15703</v>
      </c>
      <c r="L5396" s="8">
        <v>0</v>
      </c>
      <c r="M5396" t="s">
        <v>36</v>
      </c>
      <c r="N5396" t="str">
        <f>IF(AND(PESQUISA!$B$3&lt;&gt;"",OR(PESQUISA!$B$4="TODAS",B5396=PESQUISA!$B$4),ISNUMBER(SEARCH(PESQUISA!$B$3,D5396))),ROW()-1,"")</f>
        <v/>
      </c>
    </row>
    <row r="5397" spans="1:14" x14ac:dyDescent="0.3">
      <c r="A5397" t="s">
        <v>16310</v>
      </c>
      <c r="B5397" t="s">
        <v>29</v>
      </c>
      <c r="C5397" t="s">
        <v>16311</v>
      </c>
      <c r="D5397" t="s">
        <v>16312</v>
      </c>
      <c r="E5397" t="s">
        <v>40</v>
      </c>
      <c r="F5397" s="7">
        <v>128.5</v>
      </c>
      <c r="G5397" t="s">
        <v>33</v>
      </c>
      <c r="H5397" t="s">
        <v>34</v>
      </c>
      <c r="I5397" t="s">
        <v>15703</v>
      </c>
      <c r="L5397" s="8">
        <v>0</v>
      </c>
      <c r="M5397" t="s">
        <v>36</v>
      </c>
      <c r="N5397" t="str">
        <f>IF(AND(PESQUISA!$B$3&lt;&gt;"",OR(PESQUISA!$B$4="TODAS",B5397=PESQUISA!$B$4),ISNUMBER(SEARCH(PESQUISA!$B$3,D5397))),ROW()-1,"")</f>
        <v/>
      </c>
    </row>
    <row r="5398" spans="1:14" x14ac:dyDescent="0.3">
      <c r="A5398" t="s">
        <v>16313</v>
      </c>
      <c r="B5398" t="s">
        <v>29</v>
      </c>
      <c r="C5398" t="s">
        <v>16314</v>
      </c>
      <c r="D5398" t="s">
        <v>16315</v>
      </c>
      <c r="E5398" t="s">
        <v>40</v>
      </c>
      <c r="F5398" s="7">
        <v>11.32</v>
      </c>
      <c r="G5398" t="s">
        <v>33</v>
      </c>
      <c r="H5398" t="s">
        <v>34</v>
      </c>
      <c r="I5398" t="s">
        <v>15703</v>
      </c>
      <c r="L5398" s="8">
        <v>0</v>
      </c>
      <c r="M5398" t="s">
        <v>36</v>
      </c>
      <c r="N5398" t="str">
        <f>IF(AND(PESQUISA!$B$3&lt;&gt;"",OR(PESQUISA!$B$4="TODAS",B5398=PESQUISA!$B$4),ISNUMBER(SEARCH(PESQUISA!$B$3,D5398))),ROW()-1,"")</f>
        <v/>
      </c>
    </row>
    <row r="5399" spans="1:14" x14ac:dyDescent="0.3">
      <c r="A5399" t="s">
        <v>16316</v>
      </c>
      <c r="B5399" t="s">
        <v>29</v>
      </c>
      <c r="C5399" t="s">
        <v>16317</v>
      </c>
      <c r="D5399" t="s">
        <v>16318</v>
      </c>
      <c r="E5399" t="s">
        <v>40</v>
      </c>
      <c r="F5399" s="7">
        <v>13.95</v>
      </c>
      <c r="G5399" t="s">
        <v>33</v>
      </c>
      <c r="H5399" t="s">
        <v>34</v>
      </c>
      <c r="I5399" t="s">
        <v>15703</v>
      </c>
      <c r="L5399" s="8">
        <v>0</v>
      </c>
      <c r="M5399" t="s">
        <v>36</v>
      </c>
      <c r="N5399" t="str">
        <f>IF(AND(PESQUISA!$B$3&lt;&gt;"",OR(PESQUISA!$B$4="TODAS",B5399=PESQUISA!$B$4),ISNUMBER(SEARCH(PESQUISA!$B$3,D5399))),ROW()-1,"")</f>
        <v/>
      </c>
    </row>
    <row r="5400" spans="1:14" x14ac:dyDescent="0.3">
      <c r="A5400" t="s">
        <v>16319</v>
      </c>
      <c r="B5400" t="s">
        <v>29</v>
      </c>
      <c r="C5400" t="s">
        <v>16320</v>
      </c>
      <c r="D5400" t="s">
        <v>16321</v>
      </c>
      <c r="E5400" t="s">
        <v>40</v>
      </c>
      <c r="F5400" s="7">
        <v>28.52</v>
      </c>
      <c r="G5400" t="s">
        <v>33</v>
      </c>
      <c r="H5400" t="s">
        <v>34</v>
      </c>
      <c r="I5400" t="s">
        <v>15703</v>
      </c>
      <c r="L5400" s="8">
        <v>0</v>
      </c>
      <c r="M5400" t="s">
        <v>36</v>
      </c>
      <c r="N5400" t="str">
        <f>IF(AND(PESQUISA!$B$3&lt;&gt;"",OR(PESQUISA!$B$4="TODAS",B5400=PESQUISA!$B$4),ISNUMBER(SEARCH(PESQUISA!$B$3,D5400))),ROW()-1,"")</f>
        <v/>
      </c>
    </row>
    <row r="5401" spans="1:14" x14ac:dyDescent="0.3">
      <c r="A5401" t="s">
        <v>16322</v>
      </c>
      <c r="B5401" t="s">
        <v>29</v>
      </c>
      <c r="C5401" t="s">
        <v>16323</v>
      </c>
      <c r="D5401" t="s">
        <v>16324</v>
      </c>
      <c r="E5401" t="s">
        <v>40</v>
      </c>
      <c r="F5401" s="7">
        <v>41.94</v>
      </c>
      <c r="G5401" t="s">
        <v>33</v>
      </c>
      <c r="H5401" t="s">
        <v>34</v>
      </c>
      <c r="I5401" t="s">
        <v>15703</v>
      </c>
      <c r="L5401" s="8">
        <v>0</v>
      </c>
      <c r="M5401" t="s">
        <v>36</v>
      </c>
      <c r="N5401" t="str">
        <f>IF(AND(PESQUISA!$B$3&lt;&gt;"",OR(PESQUISA!$B$4="TODAS",B5401=PESQUISA!$B$4),ISNUMBER(SEARCH(PESQUISA!$B$3,D5401))),ROW()-1,"")</f>
        <v/>
      </c>
    </row>
    <row r="5402" spans="1:14" x14ac:dyDescent="0.3">
      <c r="A5402" t="s">
        <v>16325</v>
      </c>
      <c r="B5402" t="s">
        <v>29</v>
      </c>
      <c r="C5402" t="s">
        <v>16326</v>
      </c>
      <c r="D5402" t="s">
        <v>16327</v>
      </c>
      <c r="E5402" t="s">
        <v>40</v>
      </c>
      <c r="F5402" s="7">
        <v>77.89</v>
      </c>
      <c r="G5402" t="s">
        <v>33</v>
      </c>
      <c r="H5402" t="s">
        <v>34</v>
      </c>
      <c r="I5402" t="s">
        <v>15703</v>
      </c>
      <c r="L5402" s="8">
        <v>0</v>
      </c>
      <c r="M5402" t="s">
        <v>36</v>
      </c>
      <c r="N5402" t="str">
        <f>IF(AND(PESQUISA!$B$3&lt;&gt;"",OR(PESQUISA!$B$4="TODAS",B5402=PESQUISA!$B$4),ISNUMBER(SEARCH(PESQUISA!$B$3,D5402))),ROW()-1,"")</f>
        <v/>
      </c>
    </row>
    <row r="5403" spans="1:14" x14ac:dyDescent="0.3">
      <c r="A5403" t="s">
        <v>16328</v>
      </c>
      <c r="B5403" t="s">
        <v>29</v>
      </c>
      <c r="C5403" t="s">
        <v>16329</v>
      </c>
      <c r="D5403" t="s">
        <v>16330</v>
      </c>
      <c r="E5403" t="s">
        <v>40</v>
      </c>
      <c r="F5403" s="7">
        <v>170.74</v>
      </c>
      <c r="G5403" t="s">
        <v>33</v>
      </c>
      <c r="H5403" t="s">
        <v>34</v>
      </c>
      <c r="I5403" t="s">
        <v>15703</v>
      </c>
      <c r="L5403" s="8">
        <v>0</v>
      </c>
      <c r="M5403" t="s">
        <v>36</v>
      </c>
      <c r="N5403" t="str">
        <f>IF(AND(PESQUISA!$B$3&lt;&gt;"",OR(PESQUISA!$B$4="TODAS",B5403=PESQUISA!$B$4),ISNUMBER(SEARCH(PESQUISA!$B$3,D5403))),ROW()-1,"")</f>
        <v/>
      </c>
    </row>
    <row r="5404" spans="1:14" x14ac:dyDescent="0.3">
      <c r="A5404" t="s">
        <v>16331</v>
      </c>
      <c r="B5404" t="s">
        <v>29</v>
      </c>
      <c r="C5404" t="s">
        <v>16332</v>
      </c>
      <c r="D5404" t="s">
        <v>16333</v>
      </c>
      <c r="E5404" t="s">
        <v>40</v>
      </c>
      <c r="F5404" s="7">
        <v>192.01</v>
      </c>
      <c r="G5404" t="s">
        <v>33</v>
      </c>
      <c r="H5404" t="s">
        <v>34</v>
      </c>
      <c r="I5404" t="s">
        <v>15703</v>
      </c>
      <c r="L5404" s="8">
        <v>0</v>
      </c>
      <c r="M5404" t="s">
        <v>36</v>
      </c>
      <c r="N5404" t="str">
        <f>IF(AND(PESQUISA!$B$3&lt;&gt;"",OR(PESQUISA!$B$4="TODAS",B5404=PESQUISA!$B$4),ISNUMBER(SEARCH(PESQUISA!$B$3,D5404))),ROW()-1,"")</f>
        <v/>
      </c>
    </row>
    <row r="5405" spans="1:14" x14ac:dyDescent="0.3">
      <c r="A5405" t="s">
        <v>16334</v>
      </c>
      <c r="B5405" t="s">
        <v>29</v>
      </c>
      <c r="C5405" t="s">
        <v>16335</v>
      </c>
      <c r="D5405" t="s">
        <v>16336</v>
      </c>
      <c r="E5405" t="s">
        <v>40</v>
      </c>
      <c r="F5405" s="7">
        <v>61.84</v>
      </c>
      <c r="G5405" t="s">
        <v>33</v>
      </c>
      <c r="H5405" t="s">
        <v>34</v>
      </c>
      <c r="I5405" t="s">
        <v>15703</v>
      </c>
      <c r="L5405" s="8">
        <v>0</v>
      </c>
      <c r="M5405" t="s">
        <v>36</v>
      </c>
      <c r="N5405" t="str">
        <f>IF(AND(PESQUISA!$B$3&lt;&gt;"",OR(PESQUISA!$B$4="TODAS",B5405=PESQUISA!$B$4),ISNUMBER(SEARCH(PESQUISA!$B$3,D5405))),ROW()-1,"")</f>
        <v/>
      </c>
    </row>
    <row r="5406" spans="1:14" x14ac:dyDescent="0.3">
      <c r="A5406" t="s">
        <v>16337</v>
      </c>
      <c r="B5406" t="s">
        <v>29</v>
      </c>
      <c r="C5406" t="s">
        <v>16338</v>
      </c>
      <c r="D5406" t="s">
        <v>16339</v>
      </c>
      <c r="E5406" t="s">
        <v>40</v>
      </c>
      <c r="F5406" s="7">
        <v>88.1</v>
      </c>
      <c r="G5406" t="s">
        <v>33</v>
      </c>
      <c r="H5406" t="s">
        <v>34</v>
      </c>
      <c r="I5406" t="s">
        <v>15703</v>
      </c>
      <c r="L5406" s="8">
        <v>0</v>
      </c>
      <c r="M5406" t="s">
        <v>36</v>
      </c>
      <c r="N5406" t="str">
        <f>IF(AND(PESQUISA!$B$3&lt;&gt;"",OR(PESQUISA!$B$4="TODAS",B5406=PESQUISA!$B$4),ISNUMBER(SEARCH(PESQUISA!$B$3,D5406))),ROW()-1,"")</f>
        <v/>
      </c>
    </row>
    <row r="5407" spans="1:14" x14ac:dyDescent="0.3">
      <c r="A5407" t="s">
        <v>16340</v>
      </c>
      <c r="B5407" t="s">
        <v>29</v>
      </c>
      <c r="C5407" t="s">
        <v>16341</v>
      </c>
      <c r="D5407" t="s">
        <v>16342</v>
      </c>
      <c r="E5407" t="s">
        <v>40</v>
      </c>
      <c r="F5407" s="7">
        <v>133.75</v>
      </c>
      <c r="G5407" t="s">
        <v>33</v>
      </c>
      <c r="H5407" t="s">
        <v>34</v>
      </c>
      <c r="I5407" t="s">
        <v>15703</v>
      </c>
      <c r="L5407" s="8">
        <v>0</v>
      </c>
      <c r="M5407" t="s">
        <v>36</v>
      </c>
      <c r="N5407" t="str">
        <f>IF(AND(PESQUISA!$B$3&lt;&gt;"",OR(PESQUISA!$B$4="TODAS",B5407=PESQUISA!$B$4),ISNUMBER(SEARCH(PESQUISA!$B$3,D5407))),ROW()-1,"")</f>
        <v/>
      </c>
    </row>
    <row r="5408" spans="1:14" x14ac:dyDescent="0.3">
      <c r="A5408" t="s">
        <v>16343</v>
      </c>
      <c r="B5408" t="s">
        <v>29</v>
      </c>
      <c r="C5408" t="s">
        <v>16344</v>
      </c>
      <c r="D5408" t="s">
        <v>16345</v>
      </c>
      <c r="E5408" t="s">
        <v>40</v>
      </c>
      <c r="F5408" s="7">
        <v>23.32</v>
      </c>
      <c r="G5408" t="s">
        <v>33</v>
      </c>
      <c r="H5408" t="s">
        <v>34</v>
      </c>
      <c r="I5408" t="s">
        <v>15703</v>
      </c>
      <c r="L5408" s="8">
        <v>0</v>
      </c>
      <c r="M5408" t="s">
        <v>36</v>
      </c>
      <c r="N5408" t="str">
        <f>IF(AND(PESQUISA!$B$3&lt;&gt;"",OR(PESQUISA!$B$4="TODAS",B5408=PESQUISA!$B$4),ISNUMBER(SEARCH(PESQUISA!$B$3,D5408))),ROW()-1,"")</f>
        <v/>
      </c>
    </row>
    <row r="5409" spans="1:14" x14ac:dyDescent="0.3">
      <c r="A5409" t="s">
        <v>16346</v>
      </c>
      <c r="B5409" t="s">
        <v>29</v>
      </c>
      <c r="C5409" t="s">
        <v>16347</v>
      </c>
      <c r="D5409" t="s">
        <v>16348</v>
      </c>
      <c r="E5409" t="s">
        <v>40</v>
      </c>
      <c r="F5409" s="7">
        <v>60.87</v>
      </c>
      <c r="G5409" t="s">
        <v>33</v>
      </c>
      <c r="H5409" t="s">
        <v>34</v>
      </c>
      <c r="I5409" t="s">
        <v>15703</v>
      </c>
      <c r="L5409" s="8">
        <v>0</v>
      </c>
      <c r="M5409" t="s">
        <v>36</v>
      </c>
      <c r="N5409" t="str">
        <f>IF(AND(PESQUISA!$B$3&lt;&gt;"",OR(PESQUISA!$B$4="TODAS",B5409=PESQUISA!$B$4),ISNUMBER(SEARCH(PESQUISA!$B$3,D5409))),ROW()-1,"")</f>
        <v/>
      </c>
    </row>
    <row r="5410" spans="1:14" x14ac:dyDescent="0.3">
      <c r="A5410" t="s">
        <v>16349</v>
      </c>
      <c r="B5410" t="s">
        <v>29</v>
      </c>
      <c r="C5410" t="s">
        <v>16350</v>
      </c>
      <c r="D5410" t="s">
        <v>16351</v>
      </c>
      <c r="E5410" t="s">
        <v>40</v>
      </c>
      <c r="F5410" s="7">
        <v>88.53</v>
      </c>
      <c r="G5410" t="s">
        <v>33</v>
      </c>
      <c r="H5410" t="s">
        <v>34</v>
      </c>
      <c r="I5410" t="s">
        <v>15703</v>
      </c>
      <c r="L5410" s="8">
        <v>0</v>
      </c>
      <c r="M5410" t="s">
        <v>36</v>
      </c>
      <c r="N5410" t="str">
        <f>IF(AND(PESQUISA!$B$3&lt;&gt;"",OR(PESQUISA!$B$4="TODAS",B5410=PESQUISA!$B$4),ISNUMBER(SEARCH(PESQUISA!$B$3,D5410))),ROW()-1,"")</f>
        <v/>
      </c>
    </row>
    <row r="5411" spans="1:14" x14ac:dyDescent="0.3">
      <c r="A5411" t="s">
        <v>16352</v>
      </c>
      <c r="B5411" t="s">
        <v>29</v>
      </c>
      <c r="C5411" t="s">
        <v>16353</v>
      </c>
      <c r="D5411" t="s">
        <v>16354</v>
      </c>
      <c r="E5411" t="s">
        <v>40</v>
      </c>
      <c r="F5411" s="7">
        <v>288.20999999999998</v>
      </c>
      <c r="G5411" t="s">
        <v>33</v>
      </c>
      <c r="H5411" t="s">
        <v>34</v>
      </c>
      <c r="I5411" t="s">
        <v>15703</v>
      </c>
      <c r="L5411" s="8">
        <v>0</v>
      </c>
      <c r="M5411" t="s">
        <v>36</v>
      </c>
      <c r="N5411" t="str">
        <f>IF(AND(PESQUISA!$B$3&lt;&gt;"",OR(PESQUISA!$B$4="TODAS",B5411=PESQUISA!$B$4),ISNUMBER(SEARCH(PESQUISA!$B$3,D5411))),ROW()-1,"")</f>
        <v/>
      </c>
    </row>
    <row r="5412" spans="1:14" x14ac:dyDescent="0.3">
      <c r="A5412" t="s">
        <v>16355</v>
      </c>
      <c r="B5412" t="s">
        <v>29</v>
      </c>
      <c r="C5412" t="s">
        <v>16356</v>
      </c>
      <c r="D5412" t="s">
        <v>16357</v>
      </c>
      <c r="E5412" t="s">
        <v>40</v>
      </c>
      <c r="F5412" s="7">
        <v>290.27999999999997</v>
      </c>
      <c r="G5412" t="s">
        <v>33</v>
      </c>
      <c r="H5412" t="s">
        <v>34</v>
      </c>
      <c r="I5412" t="s">
        <v>15703</v>
      </c>
      <c r="L5412" s="8">
        <v>0</v>
      </c>
      <c r="M5412" t="s">
        <v>36</v>
      </c>
      <c r="N5412" t="str">
        <f>IF(AND(PESQUISA!$B$3&lt;&gt;"",OR(PESQUISA!$B$4="TODAS",B5412=PESQUISA!$B$4),ISNUMBER(SEARCH(PESQUISA!$B$3,D5412))),ROW()-1,"")</f>
        <v/>
      </c>
    </row>
    <row r="5413" spans="1:14" x14ac:dyDescent="0.3">
      <c r="A5413" t="s">
        <v>16358</v>
      </c>
      <c r="B5413" t="s">
        <v>29</v>
      </c>
      <c r="C5413" t="s">
        <v>16359</v>
      </c>
      <c r="D5413" t="s">
        <v>16360</v>
      </c>
      <c r="E5413" t="s">
        <v>40</v>
      </c>
      <c r="F5413" s="7">
        <v>25.33</v>
      </c>
      <c r="G5413" t="s">
        <v>33</v>
      </c>
      <c r="H5413" t="s">
        <v>34</v>
      </c>
      <c r="I5413" t="s">
        <v>15703</v>
      </c>
      <c r="L5413" s="8">
        <v>0</v>
      </c>
      <c r="M5413" t="s">
        <v>36</v>
      </c>
      <c r="N5413" t="str">
        <f>IF(AND(PESQUISA!$B$3&lt;&gt;"",OR(PESQUISA!$B$4="TODAS",B5413=PESQUISA!$B$4),ISNUMBER(SEARCH(PESQUISA!$B$3,D5413))),ROW()-1,"")</f>
        <v/>
      </c>
    </row>
    <row r="5414" spans="1:14" x14ac:dyDescent="0.3">
      <c r="A5414" t="s">
        <v>16361</v>
      </c>
      <c r="B5414" t="s">
        <v>29</v>
      </c>
      <c r="C5414" t="s">
        <v>16362</v>
      </c>
      <c r="D5414" t="s">
        <v>16363</v>
      </c>
      <c r="E5414" t="s">
        <v>40</v>
      </c>
      <c r="F5414" s="7">
        <v>32.020000000000003</v>
      </c>
      <c r="G5414" t="s">
        <v>33</v>
      </c>
      <c r="H5414" t="s">
        <v>34</v>
      </c>
      <c r="I5414" t="s">
        <v>15703</v>
      </c>
      <c r="L5414" s="8">
        <v>0</v>
      </c>
      <c r="M5414" t="s">
        <v>36</v>
      </c>
      <c r="N5414" t="str">
        <f>IF(AND(PESQUISA!$B$3&lt;&gt;"",OR(PESQUISA!$B$4="TODAS",B5414=PESQUISA!$B$4),ISNUMBER(SEARCH(PESQUISA!$B$3,D5414))),ROW()-1,"")</f>
        <v/>
      </c>
    </row>
    <row r="5415" spans="1:14" x14ac:dyDescent="0.3">
      <c r="A5415" t="s">
        <v>16364</v>
      </c>
      <c r="B5415" t="s">
        <v>29</v>
      </c>
      <c r="C5415" t="s">
        <v>16365</v>
      </c>
      <c r="D5415" t="s">
        <v>16366</v>
      </c>
      <c r="E5415" t="s">
        <v>40</v>
      </c>
      <c r="F5415" s="7">
        <v>2113.65</v>
      </c>
      <c r="G5415" t="s">
        <v>33</v>
      </c>
      <c r="H5415" t="s">
        <v>34</v>
      </c>
      <c r="I5415" t="s">
        <v>15703</v>
      </c>
      <c r="L5415" s="8">
        <v>0.97409999999999997</v>
      </c>
      <c r="M5415" t="s">
        <v>36</v>
      </c>
      <c r="N5415" t="str">
        <f>IF(AND(PESQUISA!$B$3&lt;&gt;"",OR(PESQUISA!$B$4="TODAS",B5415=PESQUISA!$B$4),ISNUMBER(SEARCH(PESQUISA!$B$3,D5415))),ROW()-1,"")</f>
        <v/>
      </c>
    </row>
    <row r="5416" spans="1:14" x14ac:dyDescent="0.3">
      <c r="A5416" t="s">
        <v>16367</v>
      </c>
      <c r="B5416" t="s">
        <v>29</v>
      </c>
      <c r="C5416" t="s">
        <v>16368</v>
      </c>
      <c r="D5416" t="s">
        <v>16369</v>
      </c>
      <c r="E5416" t="s">
        <v>40</v>
      </c>
      <c r="F5416" s="7">
        <v>270.66000000000003</v>
      </c>
      <c r="G5416" t="s">
        <v>33</v>
      </c>
      <c r="H5416" t="s">
        <v>34</v>
      </c>
      <c r="I5416" t="s">
        <v>15703</v>
      </c>
      <c r="L5416" s="8">
        <v>0.82869999999999999</v>
      </c>
      <c r="M5416" t="s">
        <v>36</v>
      </c>
      <c r="N5416" t="str">
        <f>IF(AND(PESQUISA!$B$3&lt;&gt;"",OR(PESQUISA!$B$4="TODAS",B5416=PESQUISA!$B$4),ISNUMBER(SEARCH(PESQUISA!$B$3,D5416))),ROW()-1,"")</f>
        <v/>
      </c>
    </row>
    <row r="5417" spans="1:14" x14ac:dyDescent="0.3">
      <c r="A5417" t="s">
        <v>16370</v>
      </c>
      <c r="B5417" t="s">
        <v>29</v>
      </c>
      <c r="C5417" t="s">
        <v>16371</v>
      </c>
      <c r="D5417" t="s">
        <v>16372</v>
      </c>
      <c r="E5417" t="s">
        <v>40</v>
      </c>
      <c r="F5417" s="7">
        <v>661.38</v>
      </c>
      <c r="G5417" t="s">
        <v>33</v>
      </c>
      <c r="H5417" t="s">
        <v>34</v>
      </c>
      <c r="I5417" t="s">
        <v>15703</v>
      </c>
      <c r="L5417" s="8">
        <v>0.92689999999999995</v>
      </c>
      <c r="M5417" t="s">
        <v>36</v>
      </c>
      <c r="N5417" t="str">
        <f>IF(AND(PESQUISA!$B$3&lt;&gt;"",OR(PESQUISA!$B$4="TODAS",B5417=PESQUISA!$B$4),ISNUMBER(SEARCH(PESQUISA!$B$3,D5417))),ROW()-1,"")</f>
        <v/>
      </c>
    </row>
    <row r="5418" spans="1:14" x14ac:dyDescent="0.3">
      <c r="A5418" t="s">
        <v>16373</v>
      </c>
      <c r="B5418" t="s">
        <v>29</v>
      </c>
      <c r="C5418" t="s">
        <v>16374</v>
      </c>
      <c r="D5418" t="s">
        <v>16375</v>
      </c>
      <c r="E5418" t="s">
        <v>40</v>
      </c>
      <c r="F5418" s="7">
        <v>1002.37</v>
      </c>
      <c r="G5418" t="s">
        <v>33</v>
      </c>
      <c r="H5418" t="s">
        <v>34</v>
      </c>
      <c r="I5418" t="s">
        <v>15703</v>
      </c>
      <c r="L5418" s="8">
        <v>0.9496</v>
      </c>
      <c r="M5418" t="s">
        <v>36</v>
      </c>
      <c r="N5418" t="str">
        <f>IF(AND(PESQUISA!$B$3&lt;&gt;"",OR(PESQUISA!$B$4="TODAS",B5418=PESQUISA!$B$4),ISNUMBER(SEARCH(PESQUISA!$B$3,D5418))),ROW()-1,"")</f>
        <v/>
      </c>
    </row>
    <row r="5419" spans="1:14" x14ac:dyDescent="0.3">
      <c r="A5419" t="s">
        <v>16376</v>
      </c>
      <c r="B5419" t="s">
        <v>29</v>
      </c>
      <c r="C5419" t="s">
        <v>16377</v>
      </c>
      <c r="D5419" t="s">
        <v>16378</v>
      </c>
      <c r="E5419" t="s">
        <v>40</v>
      </c>
      <c r="F5419" s="7">
        <v>559.46</v>
      </c>
      <c r="G5419" t="s">
        <v>33</v>
      </c>
      <c r="H5419" t="s">
        <v>34</v>
      </c>
      <c r="I5419" t="s">
        <v>15703</v>
      </c>
      <c r="L5419" s="8">
        <v>0</v>
      </c>
      <c r="M5419" t="s">
        <v>36</v>
      </c>
      <c r="N5419" t="str">
        <f>IF(AND(PESQUISA!$B$3&lt;&gt;"",OR(PESQUISA!$B$4="TODAS",B5419=PESQUISA!$B$4),ISNUMBER(SEARCH(PESQUISA!$B$3,D5419))),ROW()-1,"")</f>
        <v/>
      </c>
    </row>
    <row r="5420" spans="1:14" x14ac:dyDescent="0.3">
      <c r="A5420" t="s">
        <v>16379</v>
      </c>
      <c r="B5420" t="s">
        <v>29</v>
      </c>
      <c r="C5420" t="s">
        <v>16380</v>
      </c>
      <c r="D5420" t="s">
        <v>16381</v>
      </c>
      <c r="E5420" t="s">
        <v>40</v>
      </c>
      <c r="F5420" s="7">
        <v>16.78</v>
      </c>
      <c r="G5420" t="s">
        <v>33</v>
      </c>
      <c r="H5420" t="s">
        <v>34</v>
      </c>
      <c r="I5420" t="s">
        <v>15703</v>
      </c>
      <c r="L5420" s="8">
        <v>0</v>
      </c>
      <c r="M5420" t="s">
        <v>36</v>
      </c>
      <c r="N5420" t="str">
        <f>IF(AND(PESQUISA!$B$3&lt;&gt;"",OR(PESQUISA!$B$4="TODAS",B5420=PESQUISA!$B$4),ISNUMBER(SEARCH(PESQUISA!$B$3,D5420))),ROW()-1,"")</f>
        <v/>
      </c>
    </row>
    <row r="5421" spans="1:14" x14ac:dyDescent="0.3">
      <c r="A5421" t="s">
        <v>16382</v>
      </c>
      <c r="B5421" t="s">
        <v>29</v>
      </c>
      <c r="C5421" t="s">
        <v>16383</v>
      </c>
      <c r="D5421" t="s">
        <v>16384</v>
      </c>
      <c r="E5421" t="s">
        <v>40</v>
      </c>
      <c r="F5421" s="7">
        <v>27.8</v>
      </c>
      <c r="G5421" t="s">
        <v>33</v>
      </c>
      <c r="H5421" t="s">
        <v>34</v>
      </c>
      <c r="I5421" t="s">
        <v>15703</v>
      </c>
      <c r="L5421" s="8">
        <v>0</v>
      </c>
      <c r="M5421" t="s">
        <v>36</v>
      </c>
      <c r="N5421" t="str">
        <f>IF(AND(PESQUISA!$B$3&lt;&gt;"",OR(PESQUISA!$B$4="TODAS",B5421=PESQUISA!$B$4),ISNUMBER(SEARCH(PESQUISA!$B$3,D5421))),ROW()-1,"")</f>
        <v/>
      </c>
    </row>
    <row r="5422" spans="1:14" x14ac:dyDescent="0.3">
      <c r="A5422" t="s">
        <v>16385</v>
      </c>
      <c r="B5422" t="s">
        <v>29</v>
      </c>
      <c r="C5422" t="s">
        <v>16386</v>
      </c>
      <c r="D5422" t="s">
        <v>16387</v>
      </c>
      <c r="E5422" t="s">
        <v>40</v>
      </c>
      <c r="F5422" s="7">
        <v>78.83</v>
      </c>
      <c r="G5422" t="s">
        <v>33</v>
      </c>
      <c r="H5422" t="s">
        <v>34</v>
      </c>
      <c r="I5422" t="s">
        <v>15703</v>
      </c>
      <c r="L5422" s="8">
        <v>0</v>
      </c>
      <c r="M5422" t="s">
        <v>36</v>
      </c>
      <c r="N5422" t="str">
        <f>IF(AND(PESQUISA!$B$3&lt;&gt;"",OR(PESQUISA!$B$4="TODAS",B5422=PESQUISA!$B$4),ISNUMBER(SEARCH(PESQUISA!$B$3,D5422))),ROW()-1,"")</f>
        <v/>
      </c>
    </row>
    <row r="5423" spans="1:14" x14ac:dyDescent="0.3">
      <c r="A5423" t="s">
        <v>16388</v>
      </c>
      <c r="B5423" t="s">
        <v>29</v>
      </c>
      <c r="C5423" t="s">
        <v>16389</v>
      </c>
      <c r="D5423" t="s">
        <v>16390</v>
      </c>
      <c r="E5423" t="s">
        <v>40</v>
      </c>
      <c r="F5423" s="7">
        <v>100.63</v>
      </c>
      <c r="G5423" t="s">
        <v>33</v>
      </c>
      <c r="H5423" t="s">
        <v>34</v>
      </c>
      <c r="I5423" t="s">
        <v>15703</v>
      </c>
      <c r="L5423" s="8">
        <v>0</v>
      </c>
      <c r="M5423" t="s">
        <v>36</v>
      </c>
      <c r="N5423" t="str">
        <f>IF(AND(PESQUISA!$B$3&lt;&gt;"",OR(PESQUISA!$B$4="TODAS",B5423=PESQUISA!$B$4),ISNUMBER(SEARCH(PESQUISA!$B$3,D5423))),ROW()-1,"")</f>
        <v/>
      </c>
    </row>
    <row r="5424" spans="1:14" x14ac:dyDescent="0.3">
      <c r="A5424" t="s">
        <v>16391</v>
      </c>
      <c r="B5424" t="s">
        <v>29</v>
      </c>
      <c r="C5424" t="s">
        <v>16392</v>
      </c>
      <c r="D5424" t="s">
        <v>16393</v>
      </c>
      <c r="E5424" t="s">
        <v>40</v>
      </c>
      <c r="F5424" s="7">
        <v>162.74</v>
      </c>
      <c r="G5424" t="s">
        <v>33</v>
      </c>
      <c r="H5424" t="s">
        <v>34</v>
      </c>
      <c r="I5424" t="s">
        <v>15703</v>
      </c>
      <c r="L5424" s="8">
        <v>0</v>
      </c>
      <c r="M5424" t="s">
        <v>36</v>
      </c>
      <c r="N5424" t="str">
        <f>IF(AND(PESQUISA!$B$3&lt;&gt;"",OR(PESQUISA!$B$4="TODAS",B5424=PESQUISA!$B$4),ISNUMBER(SEARCH(PESQUISA!$B$3,D5424))),ROW()-1,"")</f>
        <v/>
      </c>
    </row>
    <row r="5425" spans="1:14" x14ac:dyDescent="0.3">
      <c r="A5425" t="s">
        <v>16394</v>
      </c>
      <c r="B5425" t="s">
        <v>29</v>
      </c>
      <c r="C5425" t="s">
        <v>16395</v>
      </c>
      <c r="D5425" t="s">
        <v>16396</v>
      </c>
      <c r="E5425" t="s">
        <v>40</v>
      </c>
      <c r="F5425" s="7">
        <v>361.85</v>
      </c>
      <c r="G5425" t="s">
        <v>33</v>
      </c>
      <c r="H5425" t="s">
        <v>34</v>
      </c>
      <c r="I5425" t="s">
        <v>15703</v>
      </c>
      <c r="L5425" s="8">
        <v>0</v>
      </c>
      <c r="M5425" t="s">
        <v>36</v>
      </c>
      <c r="N5425" t="str">
        <f>IF(AND(PESQUISA!$B$3&lt;&gt;"",OR(PESQUISA!$B$4="TODAS",B5425=PESQUISA!$B$4),ISNUMBER(SEARCH(PESQUISA!$B$3,D5425))),ROW()-1,"")</f>
        <v/>
      </c>
    </row>
    <row r="5426" spans="1:14" x14ac:dyDescent="0.3">
      <c r="A5426" t="s">
        <v>16397</v>
      </c>
      <c r="B5426" t="s">
        <v>29</v>
      </c>
      <c r="C5426" t="s">
        <v>16398</v>
      </c>
      <c r="D5426" t="s">
        <v>16399</v>
      </c>
      <c r="E5426" t="s">
        <v>40</v>
      </c>
      <c r="F5426" s="7">
        <v>432.78</v>
      </c>
      <c r="G5426" t="s">
        <v>33</v>
      </c>
      <c r="H5426" t="s">
        <v>34</v>
      </c>
      <c r="I5426" t="s">
        <v>15703</v>
      </c>
      <c r="L5426" s="8">
        <v>0</v>
      </c>
      <c r="M5426" t="s">
        <v>36</v>
      </c>
      <c r="N5426" t="str">
        <f>IF(AND(PESQUISA!$B$3&lt;&gt;"",OR(PESQUISA!$B$4="TODAS",B5426=PESQUISA!$B$4),ISNUMBER(SEARCH(PESQUISA!$B$3,D5426))),ROW()-1,"")</f>
        <v/>
      </c>
    </row>
    <row r="5427" spans="1:14" x14ac:dyDescent="0.3">
      <c r="A5427" t="s">
        <v>16400</v>
      </c>
      <c r="B5427" t="s">
        <v>29</v>
      </c>
      <c r="C5427" t="s">
        <v>16401</v>
      </c>
      <c r="D5427" t="s">
        <v>16402</v>
      </c>
      <c r="E5427" t="s">
        <v>60</v>
      </c>
      <c r="F5427" s="7">
        <v>101.11</v>
      </c>
      <c r="G5427" t="s">
        <v>33</v>
      </c>
      <c r="H5427" t="s">
        <v>34</v>
      </c>
      <c r="I5427" t="s">
        <v>15703</v>
      </c>
      <c r="L5427" s="8">
        <v>0.78859999999999997</v>
      </c>
      <c r="M5427" t="s">
        <v>36</v>
      </c>
      <c r="N5427" t="str">
        <f>IF(AND(PESQUISA!$B$3&lt;&gt;"",OR(PESQUISA!$B$4="TODAS",B5427=PESQUISA!$B$4),ISNUMBER(SEARCH(PESQUISA!$B$3,D5427))),ROW()-1,"")</f>
        <v/>
      </c>
    </row>
    <row r="5428" spans="1:14" x14ac:dyDescent="0.3">
      <c r="A5428" t="s">
        <v>16403</v>
      </c>
      <c r="B5428" t="s">
        <v>29</v>
      </c>
      <c r="C5428" t="s">
        <v>16404</v>
      </c>
      <c r="D5428" t="s">
        <v>16405</v>
      </c>
      <c r="E5428" t="s">
        <v>60</v>
      </c>
      <c r="F5428" s="7">
        <v>123.93</v>
      </c>
      <c r="G5428" t="s">
        <v>33</v>
      </c>
      <c r="H5428" t="s">
        <v>34</v>
      </c>
      <c r="I5428" t="s">
        <v>15703</v>
      </c>
      <c r="L5428" s="8">
        <v>0.79849999999999999</v>
      </c>
      <c r="M5428" t="s">
        <v>36</v>
      </c>
      <c r="N5428" t="str">
        <f>IF(AND(PESQUISA!$B$3&lt;&gt;"",OR(PESQUISA!$B$4="TODAS",B5428=PESQUISA!$B$4),ISNUMBER(SEARCH(PESQUISA!$B$3,D5428))),ROW()-1,"")</f>
        <v/>
      </c>
    </row>
    <row r="5429" spans="1:14" x14ac:dyDescent="0.3">
      <c r="A5429" t="s">
        <v>16406</v>
      </c>
      <c r="B5429" t="s">
        <v>29</v>
      </c>
      <c r="C5429" t="s">
        <v>16407</v>
      </c>
      <c r="D5429" t="s">
        <v>16408</v>
      </c>
      <c r="E5429" t="s">
        <v>60</v>
      </c>
      <c r="F5429" s="7">
        <v>162.63</v>
      </c>
      <c r="G5429" t="s">
        <v>33</v>
      </c>
      <c r="H5429" t="s">
        <v>34</v>
      </c>
      <c r="I5429" t="s">
        <v>15703</v>
      </c>
      <c r="L5429" s="8">
        <v>0.81889999999999996</v>
      </c>
      <c r="M5429" t="s">
        <v>36</v>
      </c>
      <c r="N5429" t="str">
        <f>IF(AND(PESQUISA!$B$3&lt;&gt;"",OR(PESQUISA!$B$4="TODAS",B5429=PESQUISA!$B$4),ISNUMBER(SEARCH(PESQUISA!$B$3,D5429))),ROW()-1,"")</f>
        <v/>
      </c>
    </row>
    <row r="5430" spans="1:14" x14ac:dyDescent="0.3">
      <c r="A5430" t="s">
        <v>16409</v>
      </c>
      <c r="B5430" t="s">
        <v>29</v>
      </c>
      <c r="C5430" t="s">
        <v>16410</v>
      </c>
      <c r="D5430" t="s">
        <v>16411</v>
      </c>
      <c r="E5430" t="s">
        <v>60</v>
      </c>
      <c r="F5430" s="7">
        <v>894.79</v>
      </c>
      <c r="G5430" t="s">
        <v>33</v>
      </c>
      <c r="H5430" t="s">
        <v>34</v>
      </c>
      <c r="I5430" t="s">
        <v>15703</v>
      </c>
      <c r="L5430" s="8">
        <v>0.96309999999999996</v>
      </c>
      <c r="M5430" t="s">
        <v>36</v>
      </c>
      <c r="N5430" t="str">
        <f>IF(AND(PESQUISA!$B$3&lt;&gt;"",OR(PESQUISA!$B$4="TODAS",B5430=PESQUISA!$B$4),ISNUMBER(SEARCH(PESQUISA!$B$3,D5430))),ROW()-1,"")</f>
        <v/>
      </c>
    </row>
    <row r="5431" spans="1:14" x14ac:dyDescent="0.3">
      <c r="A5431" t="s">
        <v>16412</v>
      </c>
      <c r="B5431" t="s">
        <v>29</v>
      </c>
      <c r="C5431" t="s">
        <v>16413</v>
      </c>
      <c r="D5431" t="s">
        <v>16414</v>
      </c>
      <c r="E5431" t="s">
        <v>60</v>
      </c>
      <c r="F5431" s="7">
        <v>311.75</v>
      </c>
      <c r="G5431" t="s">
        <v>33</v>
      </c>
      <c r="H5431" t="s">
        <v>34</v>
      </c>
      <c r="I5431" t="s">
        <v>15703</v>
      </c>
      <c r="L5431" s="8">
        <v>0.9103</v>
      </c>
      <c r="M5431" t="s">
        <v>36</v>
      </c>
      <c r="N5431" t="str">
        <f>IF(AND(PESQUISA!$B$3&lt;&gt;"",OR(PESQUISA!$B$4="TODAS",B5431=PESQUISA!$B$4),ISNUMBER(SEARCH(PESQUISA!$B$3,D5431))),ROW()-1,"")</f>
        <v/>
      </c>
    </row>
    <row r="5432" spans="1:14" x14ac:dyDescent="0.3">
      <c r="A5432" t="s">
        <v>16415</v>
      </c>
      <c r="B5432" t="s">
        <v>29</v>
      </c>
      <c r="C5432" t="s">
        <v>16416</v>
      </c>
      <c r="D5432" t="s">
        <v>16417</v>
      </c>
      <c r="E5432" t="s">
        <v>60</v>
      </c>
      <c r="F5432" s="7">
        <v>428.96</v>
      </c>
      <c r="G5432" t="s">
        <v>33</v>
      </c>
      <c r="H5432" t="s">
        <v>34</v>
      </c>
      <c r="I5432" t="s">
        <v>15703</v>
      </c>
      <c r="L5432" s="8">
        <v>0.93200000000000005</v>
      </c>
      <c r="M5432" t="s">
        <v>36</v>
      </c>
      <c r="N5432" t="str">
        <f>IF(AND(PESQUISA!$B$3&lt;&gt;"",OR(PESQUISA!$B$4="TODAS",B5432=PESQUISA!$B$4),ISNUMBER(SEARCH(PESQUISA!$B$3,D5432))),ROW()-1,"")</f>
        <v/>
      </c>
    </row>
    <row r="5433" spans="1:14" x14ac:dyDescent="0.3">
      <c r="A5433" t="s">
        <v>16418</v>
      </c>
      <c r="B5433" t="s">
        <v>29</v>
      </c>
      <c r="C5433" t="s">
        <v>16419</v>
      </c>
      <c r="D5433" t="s">
        <v>16420</v>
      </c>
      <c r="E5433" t="s">
        <v>60</v>
      </c>
      <c r="F5433" s="7">
        <v>614.91999999999996</v>
      </c>
      <c r="G5433" t="s">
        <v>33</v>
      </c>
      <c r="H5433" t="s">
        <v>34</v>
      </c>
      <c r="I5433" t="s">
        <v>15703</v>
      </c>
      <c r="L5433" s="8">
        <v>0.95040000000000002</v>
      </c>
      <c r="M5433" t="s">
        <v>36</v>
      </c>
      <c r="N5433" t="str">
        <f>IF(AND(PESQUISA!$B$3&lt;&gt;"",OR(PESQUISA!$B$4="TODAS",B5433=PESQUISA!$B$4),ISNUMBER(SEARCH(PESQUISA!$B$3,D5433))),ROW()-1,"")</f>
        <v/>
      </c>
    </row>
    <row r="5434" spans="1:14" x14ac:dyDescent="0.3">
      <c r="A5434" t="s">
        <v>16421</v>
      </c>
      <c r="B5434" t="s">
        <v>29</v>
      </c>
      <c r="C5434" t="s">
        <v>16422</v>
      </c>
      <c r="D5434" t="s">
        <v>16423</v>
      </c>
      <c r="E5434" t="s">
        <v>60</v>
      </c>
      <c r="F5434" s="7">
        <v>765.03</v>
      </c>
      <c r="G5434" t="s">
        <v>33</v>
      </c>
      <c r="H5434" t="s">
        <v>34</v>
      </c>
      <c r="I5434" t="s">
        <v>15703</v>
      </c>
      <c r="L5434" s="8">
        <v>0</v>
      </c>
      <c r="M5434" t="s">
        <v>36</v>
      </c>
      <c r="N5434" t="str">
        <f>IF(AND(PESQUISA!$B$3&lt;&gt;"",OR(PESQUISA!$B$4="TODAS",B5434=PESQUISA!$B$4),ISNUMBER(SEARCH(PESQUISA!$B$3,D5434))),ROW()-1,"")</f>
        <v/>
      </c>
    </row>
    <row r="5435" spans="1:14" x14ac:dyDescent="0.3">
      <c r="A5435" t="s">
        <v>16424</v>
      </c>
      <c r="B5435" t="s">
        <v>29</v>
      </c>
      <c r="C5435" t="s">
        <v>16425</v>
      </c>
      <c r="D5435" t="s">
        <v>16426</v>
      </c>
      <c r="E5435" t="s">
        <v>60</v>
      </c>
      <c r="F5435" s="7">
        <v>36.96</v>
      </c>
      <c r="G5435" t="s">
        <v>33</v>
      </c>
      <c r="H5435" t="s">
        <v>34</v>
      </c>
      <c r="I5435" t="s">
        <v>15703</v>
      </c>
      <c r="L5435" s="8">
        <v>0</v>
      </c>
      <c r="M5435" t="s">
        <v>36</v>
      </c>
      <c r="N5435" t="str">
        <f>IF(AND(PESQUISA!$B$3&lt;&gt;"",OR(PESQUISA!$B$4="TODAS",B5435=PESQUISA!$B$4),ISNUMBER(SEARCH(PESQUISA!$B$3,D5435))),ROW()-1,"")</f>
        <v/>
      </c>
    </row>
    <row r="5436" spans="1:14" x14ac:dyDescent="0.3">
      <c r="A5436" t="s">
        <v>16427</v>
      </c>
      <c r="B5436" t="s">
        <v>29</v>
      </c>
      <c r="C5436" t="s">
        <v>16428</v>
      </c>
      <c r="D5436" t="s">
        <v>16429</v>
      </c>
      <c r="E5436" t="s">
        <v>60</v>
      </c>
      <c r="F5436" s="7">
        <v>62.6</v>
      </c>
      <c r="G5436" t="s">
        <v>33</v>
      </c>
      <c r="H5436" t="s">
        <v>34</v>
      </c>
      <c r="I5436" t="s">
        <v>15703</v>
      </c>
      <c r="L5436" s="8">
        <v>0</v>
      </c>
      <c r="M5436" t="s">
        <v>36</v>
      </c>
      <c r="N5436" t="str">
        <f>IF(AND(PESQUISA!$B$3&lt;&gt;"",OR(PESQUISA!$B$4="TODAS",B5436=PESQUISA!$B$4),ISNUMBER(SEARCH(PESQUISA!$B$3,D5436))),ROW()-1,"")</f>
        <v/>
      </c>
    </row>
    <row r="5437" spans="1:14" x14ac:dyDescent="0.3">
      <c r="A5437" t="s">
        <v>16430</v>
      </c>
      <c r="B5437" t="s">
        <v>29</v>
      </c>
      <c r="C5437" t="s">
        <v>16431</v>
      </c>
      <c r="D5437" t="s">
        <v>16432</v>
      </c>
      <c r="E5437" t="s">
        <v>60</v>
      </c>
      <c r="F5437" s="7">
        <v>81.75</v>
      </c>
      <c r="G5437" t="s">
        <v>33</v>
      </c>
      <c r="H5437" t="s">
        <v>34</v>
      </c>
      <c r="I5437" t="s">
        <v>15703</v>
      </c>
      <c r="L5437" s="8">
        <v>0</v>
      </c>
      <c r="M5437" t="s">
        <v>36</v>
      </c>
      <c r="N5437" t="str">
        <f>IF(AND(PESQUISA!$B$3&lt;&gt;"",OR(PESQUISA!$B$4="TODAS",B5437=PESQUISA!$B$4),ISNUMBER(SEARCH(PESQUISA!$B$3,D5437))),ROW()-1,"")</f>
        <v/>
      </c>
    </row>
    <row r="5438" spans="1:14" x14ac:dyDescent="0.3">
      <c r="A5438" t="s">
        <v>16433</v>
      </c>
      <c r="B5438" t="s">
        <v>29</v>
      </c>
      <c r="C5438" t="s">
        <v>16434</v>
      </c>
      <c r="D5438" t="s">
        <v>16435</v>
      </c>
      <c r="E5438" t="s">
        <v>60</v>
      </c>
      <c r="F5438" s="7">
        <v>109.23</v>
      </c>
      <c r="G5438" t="s">
        <v>33</v>
      </c>
      <c r="H5438" t="s">
        <v>34</v>
      </c>
      <c r="I5438" t="s">
        <v>15703</v>
      </c>
      <c r="L5438" s="8">
        <v>0</v>
      </c>
      <c r="M5438" t="s">
        <v>36</v>
      </c>
      <c r="N5438" t="str">
        <f>IF(AND(PESQUISA!$B$3&lt;&gt;"",OR(PESQUISA!$B$4="TODAS",B5438=PESQUISA!$B$4),ISNUMBER(SEARCH(PESQUISA!$B$3,D5438))),ROW()-1,"")</f>
        <v/>
      </c>
    </row>
    <row r="5439" spans="1:14" x14ac:dyDescent="0.3">
      <c r="A5439" t="s">
        <v>16436</v>
      </c>
      <c r="B5439" t="s">
        <v>29</v>
      </c>
      <c r="C5439" t="s">
        <v>16437</v>
      </c>
      <c r="D5439" t="s">
        <v>16438</v>
      </c>
      <c r="E5439" t="s">
        <v>60</v>
      </c>
      <c r="F5439" s="7">
        <v>159.9</v>
      </c>
      <c r="G5439" t="s">
        <v>33</v>
      </c>
      <c r="H5439" t="s">
        <v>34</v>
      </c>
      <c r="I5439" t="s">
        <v>15703</v>
      </c>
      <c r="L5439" s="8">
        <v>0</v>
      </c>
      <c r="M5439" t="s">
        <v>36</v>
      </c>
      <c r="N5439" t="str">
        <f>IF(AND(PESQUISA!$B$3&lt;&gt;"",OR(PESQUISA!$B$4="TODAS",B5439=PESQUISA!$B$4),ISNUMBER(SEARCH(PESQUISA!$B$3,D5439))),ROW()-1,"")</f>
        <v/>
      </c>
    </row>
    <row r="5440" spans="1:14" x14ac:dyDescent="0.3">
      <c r="A5440" t="s">
        <v>16439</v>
      </c>
      <c r="B5440" t="s">
        <v>29</v>
      </c>
      <c r="C5440" t="s">
        <v>16440</v>
      </c>
      <c r="D5440" t="s">
        <v>16441</v>
      </c>
      <c r="E5440" t="s">
        <v>60</v>
      </c>
      <c r="F5440" s="7">
        <v>258.97000000000003</v>
      </c>
      <c r="G5440" t="s">
        <v>33</v>
      </c>
      <c r="H5440" t="s">
        <v>34</v>
      </c>
      <c r="I5440" t="s">
        <v>15703</v>
      </c>
      <c r="L5440" s="8">
        <v>0</v>
      </c>
      <c r="M5440" t="s">
        <v>36</v>
      </c>
      <c r="N5440" t="str">
        <f>IF(AND(PESQUISA!$B$3&lt;&gt;"",OR(PESQUISA!$B$4="TODAS",B5440=PESQUISA!$B$4),ISNUMBER(SEARCH(PESQUISA!$B$3,D5440))),ROW()-1,"")</f>
        <v/>
      </c>
    </row>
    <row r="5441" spans="1:14" x14ac:dyDescent="0.3">
      <c r="A5441" t="s">
        <v>16442</v>
      </c>
      <c r="B5441" t="s">
        <v>29</v>
      </c>
      <c r="C5441" t="s">
        <v>16443</v>
      </c>
      <c r="D5441" t="s">
        <v>16444</v>
      </c>
      <c r="E5441" t="s">
        <v>60</v>
      </c>
      <c r="F5441" s="7">
        <v>404.82</v>
      </c>
      <c r="G5441" t="s">
        <v>33</v>
      </c>
      <c r="H5441" t="s">
        <v>34</v>
      </c>
      <c r="I5441" t="s">
        <v>15703</v>
      </c>
      <c r="L5441" s="8">
        <v>0</v>
      </c>
      <c r="M5441" t="s">
        <v>36</v>
      </c>
      <c r="N5441" t="str">
        <f>IF(AND(PESQUISA!$B$3&lt;&gt;"",OR(PESQUISA!$B$4="TODAS",B5441=PESQUISA!$B$4),ISNUMBER(SEARCH(PESQUISA!$B$3,D5441))),ROW()-1,"")</f>
        <v/>
      </c>
    </row>
    <row r="5442" spans="1:14" x14ac:dyDescent="0.3">
      <c r="A5442" t="s">
        <v>16445</v>
      </c>
      <c r="B5442" t="s">
        <v>29</v>
      </c>
      <c r="C5442" t="s">
        <v>16446</v>
      </c>
      <c r="D5442" t="s">
        <v>16447</v>
      </c>
      <c r="E5442" t="s">
        <v>60</v>
      </c>
      <c r="F5442" s="7">
        <v>244.36</v>
      </c>
      <c r="G5442" t="s">
        <v>33</v>
      </c>
      <c r="H5442" t="s">
        <v>34</v>
      </c>
      <c r="I5442" t="s">
        <v>15703</v>
      </c>
      <c r="L5442" s="8">
        <v>0</v>
      </c>
      <c r="M5442" t="s">
        <v>36</v>
      </c>
      <c r="N5442" t="str">
        <f>IF(AND(PESQUISA!$B$3&lt;&gt;"",OR(PESQUISA!$B$4="TODAS",B5442=PESQUISA!$B$4),ISNUMBER(SEARCH(PESQUISA!$B$3,D5442))),ROW()-1,"")</f>
        <v/>
      </c>
    </row>
    <row r="5443" spans="1:14" x14ac:dyDescent="0.3">
      <c r="A5443" t="s">
        <v>16448</v>
      </c>
      <c r="B5443" t="s">
        <v>29</v>
      </c>
      <c r="C5443" t="s">
        <v>16449</v>
      </c>
      <c r="D5443" t="s">
        <v>16450</v>
      </c>
      <c r="E5443" t="s">
        <v>60</v>
      </c>
      <c r="F5443" s="7">
        <v>471.21</v>
      </c>
      <c r="G5443" t="s">
        <v>33</v>
      </c>
      <c r="H5443" t="s">
        <v>34</v>
      </c>
      <c r="I5443" t="s">
        <v>15703</v>
      </c>
      <c r="L5443" s="8">
        <v>0</v>
      </c>
      <c r="M5443" t="s">
        <v>36</v>
      </c>
      <c r="N5443" t="str">
        <f>IF(AND(PESQUISA!$B$3&lt;&gt;"",OR(PESQUISA!$B$4="TODAS",B5443=PESQUISA!$B$4),ISNUMBER(SEARCH(PESQUISA!$B$3,D5443))),ROW()-1,"")</f>
        <v/>
      </c>
    </row>
    <row r="5444" spans="1:14" x14ac:dyDescent="0.3">
      <c r="A5444" t="s">
        <v>16451</v>
      </c>
      <c r="B5444" t="s">
        <v>29</v>
      </c>
      <c r="C5444" t="s">
        <v>16452</v>
      </c>
      <c r="D5444" t="s">
        <v>16453</v>
      </c>
      <c r="E5444" t="s">
        <v>60</v>
      </c>
      <c r="F5444" s="7">
        <v>20.89</v>
      </c>
      <c r="G5444" t="s">
        <v>33</v>
      </c>
      <c r="H5444" t="s">
        <v>34</v>
      </c>
      <c r="I5444" t="s">
        <v>15703</v>
      </c>
      <c r="L5444" s="8">
        <v>0</v>
      </c>
      <c r="M5444" t="s">
        <v>36</v>
      </c>
      <c r="N5444" t="str">
        <f>IF(AND(PESQUISA!$B$3&lt;&gt;"",OR(PESQUISA!$B$4="TODAS",B5444=PESQUISA!$B$4),ISNUMBER(SEARCH(PESQUISA!$B$3,D5444))),ROW()-1,"")</f>
        <v/>
      </c>
    </row>
    <row r="5445" spans="1:14" x14ac:dyDescent="0.3">
      <c r="A5445" t="s">
        <v>16454</v>
      </c>
      <c r="B5445" t="s">
        <v>29</v>
      </c>
      <c r="C5445" t="s">
        <v>16455</v>
      </c>
      <c r="D5445" t="s">
        <v>16456</v>
      </c>
      <c r="E5445" t="s">
        <v>60</v>
      </c>
      <c r="F5445" s="7">
        <v>23.57</v>
      </c>
      <c r="G5445" t="s">
        <v>33</v>
      </c>
      <c r="H5445" t="s">
        <v>34</v>
      </c>
      <c r="I5445" t="s">
        <v>15703</v>
      </c>
      <c r="L5445" s="8">
        <v>0</v>
      </c>
      <c r="M5445" t="s">
        <v>36</v>
      </c>
      <c r="N5445" t="str">
        <f>IF(AND(PESQUISA!$B$3&lt;&gt;"",OR(PESQUISA!$B$4="TODAS",B5445=PESQUISA!$B$4),ISNUMBER(SEARCH(PESQUISA!$B$3,D5445))),ROW()-1,"")</f>
        <v/>
      </c>
    </row>
    <row r="5446" spans="1:14" x14ac:dyDescent="0.3">
      <c r="A5446" t="s">
        <v>16457</v>
      </c>
      <c r="B5446" t="s">
        <v>29</v>
      </c>
      <c r="C5446" t="s">
        <v>16458</v>
      </c>
      <c r="D5446" t="s">
        <v>16459</v>
      </c>
      <c r="E5446" t="s">
        <v>60</v>
      </c>
      <c r="F5446" s="7">
        <v>27.16</v>
      </c>
      <c r="G5446" t="s">
        <v>33</v>
      </c>
      <c r="H5446" t="s">
        <v>34</v>
      </c>
      <c r="I5446" t="s">
        <v>15703</v>
      </c>
      <c r="L5446" s="8">
        <v>0</v>
      </c>
      <c r="M5446" t="s">
        <v>36</v>
      </c>
      <c r="N5446" t="str">
        <f>IF(AND(PESQUISA!$B$3&lt;&gt;"",OR(PESQUISA!$B$4="TODAS",B5446=PESQUISA!$B$4),ISNUMBER(SEARCH(PESQUISA!$B$3,D5446))),ROW()-1,"")</f>
        <v/>
      </c>
    </row>
    <row r="5447" spans="1:14" x14ac:dyDescent="0.3">
      <c r="A5447" t="s">
        <v>16460</v>
      </c>
      <c r="B5447" t="s">
        <v>29</v>
      </c>
      <c r="C5447" t="s">
        <v>16461</v>
      </c>
      <c r="D5447" t="s">
        <v>16462</v>
      </c>
      <c r="E5447" t="s">
        <v>60</v>
      </c>
      <c r="F5447" s="7">
        <v>30.98</v>
      </c>
      <c r="G5447" t="s">
        <v>33</v>
      </c>
      <c r="H5447" t="s">
        <v>34</v>
      </c>
      <c r="I5447" t="s">
        <v>15703</v>
      </c>
      <c r="L5447" s="8">
        <v>0</v>
      </c>
      <c r="M5447" t="s">
        <v>36</v>
      </c>
      <c r="N5447" t="str">
        <f>IF(AND(PESQUISA!$B$3&lt;&gt;"",OR(PESQUISA!$B$4="TODAS",B5447=PESQUISA!$B$4),ISNUMBER(SEARCH(PESQUISA!$B$3,D5447))),ROW()-1,"")</f>
        <v/>
      </c>
    </row>
    <row r="5448" spans="1:14" x14ac:dyDescent="0.3">
      <c r="A5448" t="s">
        <v>16463</v>
      </c>
      <c r="B5448" t="s">
        <v>29</v>
      </c>
      <c r="C5448" t="s">
        <v>16464</v>
      </c>
      <c r="D5448" t="s">
        <v>16465</v>
      </c>
      <c r="E5448" t="s">
        <v>60</v>
      </c>
      <c r="F5448" s="7">
        <v>24.01</v>
      </c>
      <c r="G5448" t="s">
        <v>33</v>
      </c>
      <c r="H5448" t="s">
        <v>34</v>
      </c>
      <c r="I5448" t="s">
        <v>15703</v>
      </c>
      <c r="L5448" s="8">
        <v>0</v>
      </c>
      <c r="M5448" t="s">
        <v>36</v>
      </c>
      <c r="N5448" t="str">
        <f>IF(AND(PESQUISA!$B$3&lt;&gt;"",OR(PESQUISA!$B$4="TODAS",B5448=PESQUISA!$B$4),ISNUMBER(SEARCH(PESQUISA!$B$3,D5448))),ROW()-1,"")</f>
        <v/>
      </c>
    </row>
    <row r="5449" spans="1:14" x14ac:dyDescent="0.3">
      <c r="A5449" t="s">
        <v>16466</v>
      </c>
      <c r="B5449" t="s">
        <v>29</v>
      </c>
      <c r="C5449" t="s">
        <v>16467</v>
      </c>
      <c r="D5449" t="s">
        <v>16468</v>
      </c>
      <c r="E5449" t="s">
        <v>60</v>
      </c>
      <c r="F5449" s="7">
        <v>40.36</v>
      </c>
      <c r="G5449" t="s">
        <v>33</v>
      </c>
      <c r="H5449" t="s">
        <v>34</v>
      </c>
      <c r="I5449" t="s">
        <v>15703</v>
      </c>
      <c r="L5449" s="8">
        <v>0</v>
      </c>
      <c r="M5449" t="s">
        <v>36</v>
      </c>
      <c r="N5449" t="str">
        <f>IF(AND(PESQUISA!$B$3&lt;&gt;"",OR(PESQUISA!$B$4="TODAS",B5449=PESQUISA!$B$4),ISNUMBER(SEARCH(PESQUISA!$B$3,D5449))),ROW()-1,"")</f>
        <v/>
      </c>
    </row>
    <row r="5450" spans="1:14" x14ac:dyDescent="0.3">
      <c r="A5450" t="s">
        <v>16469</v>
      </c>
      <c r="B5450" t="s">
        <v>29</v>
      </c>
      <c r="C5450" t="s">
        <v>16470</v>
      </c>
      <c r="D5450" t="s">
        <v>16471</v>
      </c>
      <c r="E5450" t="s">
        <v>60</v>
      </c>
      <c r="F5450" s="7">
        <v>31.48</v>
      </c>
      <c r="G5450" t="s">
        <v>33</v>
      </c>
      <c r="H5450" t="s">
        <v>34</v>
      </c>
      <c r="I5450" t="s">
        <v>15703</v>
      </c>
      <c r="L5450" s="8">
        <v>0</v>
      </c>
      <c r="M5450" t="s">
        <v>36</v>
      </c>
      <c r="N5450" t="str">
        <f>IF(AND(PESQUISA!$B$3&lt;&gt;"",OR(PESQUISA!$B$4="TODAS",B5450=PESQUISA!$B$4),ISNUMBER(SEARCH(PESQUISA!$B$3,D5450))),ROW()-1,"")</f>
        <v/>
      </c>
    </row>
    <row r="5451" spans="1:14" x14ac:dyDescent="0.3">
      <c r="A5451" t="s">
        <v>16472</v>
      </c>
      <c r="B5451" t="s">
        <v>29</v>
      </c>
      <c r="C5451" t="s">
        <v>16473</v>
      </c>
      <c r="D5451" t="s">
        <v>16474</v>
      </c>
      <c r="E5451" t="s">
        <v>60</v>
      </c>
      <c r="F5451" s="7">
        <v>56.45</v>
      </c>
      <c r="G5451" t="s">
        <v>33</v>
      </c>
      <c r="H5451" t="s">
        <v>34</v>
      </c>
      <c r="I5451" t="s">
        <v>15703</v>
      </c>
      <c r="L5451" s="8">
        <v>0</v>
      </c>
      <c r="M5451" t="s">
        <v>36</v>
      </c>
      <c r="N5451" t="str">
        <f>IF(AND(PESQUISA!$B$3&lt;&gt;"",OR(PESQUISA!$B$4="TODAS",B5451=PESQUISA!$B$4),ISNUMBER(SEARCH(PESQUISA!$B$3,D5451))),ROW()-1,"")</f>
        <v/>
      </c>
    </row>
    <row r="5452" spans="1:14" x14ac:dyDescent="0.3">
      <c r="A5452" t="s">
        <v>16475</v>
      </c>
      <c r="B5452" t="s">
        <v>29</v>
      </c>
      <c r="C5452" t="s">
        <v>16476</v>
      </c>
      <c r="D5452" t="s">
        <v>16477</v>
      </c>
      <c r="E5452" t="s">
        <v>60</v>
      </c>
      <c r="F5452" s="7">
        <v>49.24</v>
      </c>
      <c r="G5452" t="s">
        <v>33</v>
      </c>
      <c r="H5452" t="s">
        <v>34</v>
      </c>
      <c r="I5452" t="s">
        <v>15703</v>
      </c>
      <c r="L5452" s="8">
        <v>0</v>
      </c>
      <c r="M5452" t="s">
        <v>36</v>
      </c>
      <c r="N5452" t="str">
        <f>IF(AND(PESQUISA!$B$3&lt;&gt;"",OR(PESQUISA!$B$4="TODAS",B5452=PESQUISA!$B$4),ISNUMBER(SEARCH(PESQUISA!$B$3,D5452))),ROW()-1,"")</f>
        <v/>
      </c>
    </row>
    <row r="5453" spans="1:14" x14ac:dyDescent="0.3">
      <c r="A5453" t="s">
        <v>16478</v>
      </c>
      <c r="B5453" t="s">
        <v>29</v>
      </c>
      <c r="C5453" t="s">
        <v>16479</v>
      </c>
      <c r="D5453" t="s">
        <v>16480</v>
      </c>
      <c r="E5453" t="s">
        <v>60</v>
      </c>
      <c r="F5453" s="7">
        <v>86.4</v>
      </c>
      <c r="G5453" t="s">
        <v>33</v>
      </c>
      <c r="H5453" t="s">
        <v>34</v>
      </c>
      <c r="I5453" t="s">
        <v>15703</v>
      </c>
      <c r="L5453" s="8">
        <v>0</v>
      </c>
      <c r="M5453" t="s">
        <v>36</v>
      </c>
      <c r="N5453" t="str">
        <f>IF(AND(PESQUISA!$B$3&lt;&gt;"",OR(PESQUISA!$B$4="TODAS",B5453=PESQUISA!$B$4),ISNUMBER(SEARCH(PESQUISA!$B$3,D5453))),ROW()-1,"")</f>
        <v/>
      </c>
    </row>
    <row r="5454" spans="1:14" x14ac:dyDescent="0.3">
      <c r="A5454" t="s">
        <v>16481</v>
      </c>
      <c r="B5454" t="s">
        <v>29</v>
      </c>
      <c r="C5454" t="s">
        <v>16482</v>
      </c>
      <c r="D5454" t="s">
        <v>16483</v>
      </c>
      <c r="E5454" t="s">
        <v>60</v>
      </c>
      <c r="F5454" s="7">
        <v>77.41</v>
      </c>
      <c r="G5454" t="s">
        <v>33</v>
      </c>
      <c r="H5454" t="s">
        <v>34</v>
      </c>
      <c r="I5454" t="s">
        <v>15703</v>
      </c>
      <c r="L5454" s="8">
        <v>0</v>
      </c>
      <c r="M5454" t="s">
        <v>36</v>
      </c>
      <c r="N5454" t="str">
        <f>IF(AND(PESQUISA!$B$3&lt;&gt;"",OR(PESQUISA!$B$4="TODAS",B5454=PESQUISA!$B$4),ISNUMBER(SEARCH(PESQUISA!$B$3,D5454))),ROW()-1,"")</f>
        <v/>
      </c>
    </row>
    <row r="5455" spans="1:14" x14ac:dyDescent="0.3">
      <c r="A5455" t="s">
        <v>16484</v>
      </c>
      <c r="B5455" t="s">
        <v>29</v>
      </c>
      <c r="C5455" t="s">
        <v>16485</v>
      </c>
      <c r="D5455" t="s">
        <v>16486</v>
      </c>
      <c r="E5455" t="s">
        <v>60</v>
      </c>
      <c r="F5455" s="7">
        <v>147.4</v>
      </c>
      <c r="G5455" t="s">
        <v>33</v>
      </c>
      <c r="H5455" t="s">
        <v>34</v>
      </c>
      <c r="I5455" t="s">
        <v>15703</v>
      </c>
      <c r="L5455" s="8">
        <v>0</v>
      </c>
      <c r="M5455" t="s">
        <v>36</v>
      </c>
      <c r="N5455" t="str">
        <f>IF(AND(PESQUISA!$B$3&lt;&gt;"",OR(PESQUISA!$B$4="TODAS",B5455=PESQUISA!$B$4),ISNUMBER(SEARCH(PESQUISA!$B$3,D5455))),ROW()-1,"")</f>
        <v/>
      </c>
    </row>
    <row r="5456" spans="1:14" x14ac:dyDescent="0.3">
      <c r="A5456" t="s">
        <v>16487</v>
      </c>
      <c r="B5456" t="s">
        <v>29</v>
      </c>
      <c r="C5456" t="s">
        <v>16488</v>
      </c>
      <c r="D5456" t="s">
        <v>16489</v>
      </c>
      <c r="E5456" t="s">
        <v>60</v>
      </c>
      <c r="F5456" s="7">
        <v>99.32</v>
      </c>
      <c r="G5456" t="s">
        <v>33</v>
      </c>
      <c r="H5456" t="s">
        <v>34</v>
      </c>
      <c r="I5456" t="s">
        <v>15703</v>
      </c>
      <c r="L5456" s="8">
        <v>0</v>
      </c>
      <c r="M5456" t="s">
        <v>36</v>
      </c>
      <c r="N5456" t="str">
        <f>IF(AND(PESQUISA!$B$3&lt;&gt;"",OR(PESQUISA!$B$4="TODAS",B5456=PESQUISA!$B$4),ISNUMBER(SEARCH(PESQUISA!$B$3,D5456))),ROW()-1,"")</f>
        <v/>
      </c>
    </row>
    <row r="5457" spans="1:14" x14ac:dyDescent="0.3">
      <c r="A5457" t="s">
        <v>16490</v>
      </c>
      <c r="B5457" t="s">
        <v>29</v>
      </c>
      <c r="C5457" t="s">
        <v>16491</v>
      </c>
      <c r="D5457" t="s">
        <v>16492</v>
      </c>
      <c r="E5457" t="s">
        <v>60</v>
      </c>
      <c r="F5457" s="7">
        <v>201.36</v>
      </c>
      <c r="G5457" t="s">
        <v>33</v>
      </c>
      <c r="H5457" t="s">
        <v>34</v>
      </c>
      <c r="I5457" t="s">
        <v>15703</v>
      </c>
      <c r="L5457" s="8">
        <v>0</v>
      </c>
      <c r="M5457" t="s">
        <v>36</v>
      </c>
      <c r="N5457" t="str">
        <f>IF(AND(PESQUISA!$B$3&lt;&gt;"",OR(PESQUISA!$B$4="TODAS",B5457=PESQUISA!$B$4),ISNUMBER(SEARCH(PESQUISA!$B$3,D5457))),ROW()-1,"")</f>
        <v/>
      </c>
    </row>
    <row r="5458" spans="1:14" x14ac:dyDescent="0.3">
      <c r="A5458" t="s">
        <v>16493</v>
      </c>
      <c r="B5458" t="s">
        <v>29</v>
      </c>
      <c r="C5458" t="s">
        <v>16494</v>
      </c>
      <c r="D5458" t="s">
        <v>16495</v>
      </c>
      <c r="E5458" t="s">
        <v>60</v>
      </c>
      <c r="F5458" s="7">
        <v>164.81</v>
      </c>
      <c r="G5458" t="s">
        <v>33</v>
      </c>
      <c r="H5458" t="s">
        <v>34</v>
      </c>
      <c r="I5458" t="s">
        <v>15703</v>
      </c>
      <c r="L5458" s="8">
        <v>0</v>
      </c>
      <c r="M5458" t="s">
        <v>36</v>
      </c>
      <c r="N5458" t="str">
        <f>IF(AND(PESQUISA!$B$3&lt;&gt;"",OR(PESQUISA!$B$4="TODAS",B5458=PESQUISA!$B$4),ISNUMBER(SEARCH(PESQUISA!$B$3,D5458))),ROW()-1,"")</f>
        <v/>
      </c>
    </row>
    <row r="5459" spans="1:14" x14ac:dyDescent="0.3">
      <c r="A5459" t="s">
        <v>16496</v>
      </c>
      <c r="B5459" t="s">
        <v>29</v>
      </c>
      <c r="C5459" t="s">
        <v>16497</v>
      </c>
      <c r="D5459" t="s">
        <v>16498</v>
      </c>
      <c r="E5459" t="s">
        <v>60</v>
      </c>
      <c r="F5459" s="7">
        <v>338.9</v>
      </c>
      <c r="G5459" t="s">
        <v>33</v>
      </c>
      <c r="H5459" t="s">
        <v>34</v>
      </c>
      <c r="I5459" t="s">
        <v>15703</v>
      </c>
      <c r="L5459" s="8">
        <v>0</v>
      </c>
      <c r="M5459" t="s">
        <v>36</v>
      </c>
      <c r="N5459" t="str">
        <f>IF(AND(PESQUISA!$B$3&lt;&gt;"",OR(PESQUISA!$B$4="TODAS",B5459=PESQUISA!$B$4),ISNUMBER(SEARCH(PESQUISA!$B$3,D5459))),ROW()-1,"")</f>
        <v/>
      </c>
    </row>
    <row r="5460" spans="1:14" x14ac:dyDescent="0.3">
      <c r="A5460" t="s">
        <v>16499</v>
      </c>
      <c r="B5460" t="s">
        <v>29</v>
      </c>
      <c r="C5460" t="s">
        <v>16500</v>
      </c>
      <c r="D5460" t="s">
        <v>16501</v>
      </c>
      <c r="E5460" t="s">
        <v>60</v>
      </c>
      <c r="F5460" s="7">
        <v>151.37</v>
      </c>
      <c r="G5460" t="s">
        <v>33</v>
      </c>
      <c r="H5460" t="s">
        <v>34</v>
      </c>
      <c r="I5460" t="s">
        <v>15703</v>
      </c>
      <c r="L5460" s="8">
        <v>0</v>
      </c>
      <c r="M5460" t="s">
        <v>36</v>
      </c>
      <c r="N5460" t="str">
        <f>IF(AND(PESQUISA!$B$3&lt;&gt;"",OR(PESQUISA!$B$4="TODAS",B5460=PESQUISA!$B$4),ISNUMBER(SEARCH(PESQUISA!$B$3,D5460))),ROW()-1,"")</f>
        <v/>
      </c>
    </row>
    <row r="5461" spans="1:14" x14ac:dyDescent="0.3">
      <c r="A5461" t="s">
        <v>16502</v>
      </c>
      <c r="B5461" t="s">
        <v>29</v>
      </c>
      <c r="C5461" t="s">
        <v>16503</v>
      </c>
      <c r="D5461" t="s">
        <v>16504</v>
      </c>
      <c r="E5461" t="s">
        <v>60</v>
      </c>
      <c r="F5461" s="7">
        <v>8.31</v>
      </c>
      <c r="G5461" t="s">
        <v>33</v>
      </c>
      <c r="H5461" t="s">
        <v>34</v>
      </c>
      <c r="I5461" t="s">
        <v>15703</v>
      </c>
      <c r="L5461" s="8">
        <v>0</v>
      </c>
      <c r="M5461" t="s">
        <v>36</v>
      </c>
      <c r="N5461" t="str">
        <f>IF(AND(PESQUISA!$B$3&lt;&gt;"",OR(PESQUISA!$B$4="TODAS",B5461=PESQUISA!$B$4),ISNUMBER(SEARCH(PESQUISA!$B$3,D5461))),ROW()-1,"")</f>
        <v/>
      </c>
    </row>
    <row r="5462" spans="1:14" x14ac:dyDescent="0.3">
      <c r="A5462" t="s">
        <v>16505</v>
      </c>
      <c r="B5462" t="s">
        <v>29</v>
      </c>
      <c r="C5462" t="s">
        <v>16506</v>
      </c>
      <c r="D5462" t="s">
        <v>16507</v>
      </c>
      <c r="E5462" t="s">
        <v>60</v>
      </c>
      <c r="F5462" s="7">
        <v>15.71</v>
      </c>
      <c r="G5462" t="s">
        <v>33</v>
      </c>
      <c r="H5462" t="s">
        <v>34</v>
      </c>
      <c r="I5462" t="s">
        <v>15703</v>
      </c>
      <c r="L5462" s="8">
        <v>0</v>
      </c>
      <c r="M5462" t="s">
        <v>36</v>
      </c>
      <c r="N5462" t="str">
        <f>IF(AND(PESQUISA!$B$3&lt;&gt;"",OR(PESQUISA!$B$4="TODAS",B5462=PESQUISA!$B$4),ISNUMBER(SEARCH(PESQUISA!$B$3,D5462))),ROW()-1,"")</f>
        <v/>
      </c>
    </row>
    <row r="5463" spans="1:14" x14ac:dyDescent="0.3">
      <c r="A5463" t="s">
        <v>16508</v>
      </c>
      <c r="B5463" t="s">
        <v>29</v>
      </c>
      <c r="C5463" t="s">
        <v>16509</v>
      </c>
      <c r="D5463" t="s">
        <v>16510</v>
      </c>
      <c r="E5463" t="s">
        <v>60</v>
      </c>
      <c r="F5463" s="7">
        <v>23.87</v>
      </c>
      <c r="G5463" t="s">
        <v>33</v>
      </c>
      <c r="H5463" t="s">
        <v>34</v>
      </c>
      <c r="I5463" t="s">
        <v>15703</v>
      </c>
      <c r="L5463" s="8">
        <v>0</v>
      </c>
      <c r="M5463" t="s">
        <v>36</v>
      </c>
      <c r="N5463" t="str">
        <f>IF(AND(PESQUISA!$B$3&lt;&gt;"",OR(PESQUISA!$B$4="TODAS",B5463=PESQUISA!$B$4),ISNUMBER(SEARCH(PESQUISA!$B$3,D5463))),ROW()-1,"")</f>
        <v/>
      </c>
    </row>
    <row r="5464" spans="1:14" x14ac:dyDescent="0.3">
      <c r="A5464" t="s">
        <v>16511</v>
      </c>
      <c r="B5464" t="s">
        <v>29</v>
      </c>
      <c r="C5464" t="s">
        <v>16512</v>
      </c>
      <c r="D5464" t="s">
        <v>16513</v>
      </c>
      <c r="E5464" t="s">
        <v>60</v>
      </c>
      <c r="F5464" s="7">
        <v>27.56</v>
      </c>
      <c r="G5464" t="s">
        <v>33</v>
      </c>
      <c r="H5464" t="s">
        <v>34</v>
      </c>
      <c r="I5464" t="s">
        <v>15703</v>
      </c>
      <c r="L5464" s="8">
        <v>0</v>
      </c>
      <c r="M5464" t="s">
        <v>36</v>
      </c>
      <c r="N5464" t="str">
        <f>IF(AND(PESQUISA!$B$3&lt;&gt;"",OR(PESQUISA!$B$4="TODAS",B5464=PESQUISA!$B$4),ISNUMBER(SEARCH(PESQUISA!$B$3,D5464))),ROW()-1,"")</f>
        <v/>
      </c>
    </row>
    <row r="5465" spans="1:14" x14ac:dyDescent="0.3">
      <c r="A5465" t="s">
        <v>16514</v>
      </c>
      <c r="B5465" t="s">
        <v>29</v>
      </c>
      <c r="C5465" t="s">
        <v>16515</v>
      </c>
      <c r="D5465" t="s">
        <v>16516</v>
      </c>
      <c r="E5465" t="s">
        <v>60</v>
      </c>
      <c r="F5465" s="7">
        <v>43.43</v>
      </c>
      <c r="G5465" t="s">
        <v>33</v>
      </c>
      <c r="H5465" t="s">
        <v>34</v>
      </c>
      <c r="I5465" t="s">
        <v>15703</v>
      </c>
      <c r="L5465" s="8">
        <v>0</v>
      </c>
      <c r="M5465" t="s">
        <v>36</v>
      </c>
      <c r="N5465" t="str">
        <f>IF(AND(PESQUISA!$B$3&lt;&gt;"",OR(PESQUISA!$B$4="TODAS",B5465=PESQUISA!$B$4),ISNUMBER(SEARCH(PESQUISA!$B$3,D5465))),ROW()-1,"")</f>
        <v/>
      </c>
    </row>
    <row r="5466" spans="1:14" x14ac:dyDescent="0.3">
      <c r="A5466" t="s">
        <v>16517</v>
      </c>
      <c r="B5466" t="s">
        <v>29</v>
      </c>
      <c r="C5466" t="s">
        <v>16518</v>
      </c>
      <c r="D5466" t="s">
        <v>16519</v>
      </c>
      <c r="E5466" t="s">
        <v>60</v>
      </c>
      <c r="F5466" s="7">
        <v>70.400000000000006</v>
      </c>
      <c r="G5466" t="s">
        <v>33</v>
      </c>
      <c r="H5466" t="s">
        <v>34</v>
      </c>
      <c r="I5466" t="s">
        <v>15703</v>
      </c>
      <c r="L5466" s="8">
        <v>0</v>
      </c>
      <c r="M5466" t="s">
        <v>36</v>
      </c>
      <c r="N5466" t="str">
        <f>IF(AND(PESQUISA!$B$3&lt;&gt;"",OR(PESQUISA!$B$4="TODAS",B5466=PESQUISA!$B$4),ISNUMBER(SEARCH(PESQUISA!$B$3,D5466))),ROW()-1,"")</f>
        <v/>
      </c>
    </row>
    <row r="5467" spans="1:14" x14ac:dyDescent="0.3">
      <c r="A5467" t="s">
        <v>16520</v>
      </c>
      <c r="B5467" t="s">
        <v>29</v>
      </c>
      <c r="C5467" t="s">
        <v>16521</v>
      </c>
      <c r="D5467" t="s">
        <v>16522</v>
      </c>
      <c r="E5467" t="s">
        <v>60</v>
      </c>
      <c r="F5467" s="7">
        <v>96.2</v>
      </c>
      <c r="G5467" t="s">
        <v>33</v>
      </c>
      <c r="H5467" t="s">
        <v>34</v>
      </c>
      <c r="I5467" t="s">
        <v>15703</v>
      </c>
      <c r="L5467" s="8">
        <v>0</v>
      </c>
      <c r="M5467" t="s">
        <v>36</v>
      </c>
      <c r="N5467" t="str">
        <f>IF(AND(PESQUISA!$B$3&lt;&gt;"",OR(PESQUISA!$B$4="TODAS",B5467=PESQUISA!$B$4),ISNUMBER(SEARCH(PESQUISA!$B$3,D5467))),ROW()-1,"")</f>
        <v/>
      </c>
    </row>
    <row r="5468" spans="1:14" x14ac:dyDescent="0.3">
      <c r="A5468" t="s">
        <v>16523</v>
      </c>
      <c r="B5468" t="s">
        <v>29</v>
      </c>
      <c r="C5468" t="s">
        <v>16524</v>
      </c>
      <c r="D5468" t="s">
        <v>16525</v>
      </c>
      <c r="E5468" t="s">
        <v>40</v>
      </c>
      <c r="F5468" s="7">
        <v>11.08</v>
      </c>
      <c r="G5468" t="s">
        <v>33</v>
      </c>
      <c r="H5468" t="s">
        <v>34</v>
      </c>
      <c r="I5468" t="s">
        <v>15703</v>
      </c>
      <c r="L5468" s="8">
        <v>0</v>
      </c>
      <c r="M5468" t="s">
        <v>36</v>
      </c>
      <c r="N5468" t="str">
        <f>IF(AND(PESQUISA!$B$3&lt;&gt;"",OR(PESQUISA!$B$4="TODAS",B5468=PESQUISA!$B$4),ISNUMBER(SEARCH(PESQUISA!$B$3,D5468))),ROW()-1,"")</f>
        <v/>
      </c>
    </row>
    <row r="5469" spans="1:14" x14ac:dyDescent="0.3">
      <c r="A5469" t="s">
        <v>16526</v>
      </c>
      <c r="B5469" t="s">
        <v>29</v>
      </c>
      <c r="C5469" t="s">
        <v>16527</v>
      </c>
      <c r="D5469" t="s">
        <v>16528</v>
      </c>
      <c r="E5469" t="s">
        <v>40</v>
      </c>
      <c r="F5469" s="7">
        <v>231.11</v>
      </c>
      <c r="G5469" t="s">
        <v>33</v>
      </c>
      <c r="H5469" t="s">
        <v>34</v>
      </c>
      <c r="I5469" t="s">
        <v>15703</v>
      </c>
      <c r="L5469" s="8">
        <v>0</v>
      </c>
      <c r="M5469" t="s">
        <v>36</v>
      </c>
      <c r="N5469" t="str">
        <f>IF(AND(PESQUISA!$B$3&lt;&gt;"",OR(PESQUISA!$B$4="TODAS",B5469=PESQUISA!$B$4),ISNUMBER(SEARCH(PESQUISA!$B$3,D5469))),ROW()-1,"")</f>
        <v/>
      </c>
    </row>
    <row r="5470" spans="1:14" x14ac:dyDescent="0.3">
      <c r="A5470" t="s">
        <v>16529</v>
      </c>
      <c r="B5470" t="s">
        <v>29</v>
      </c>
      <c r="C5470" t="s">
        <v>16530</v>
      </c>
      <c r="D5470" t="s">
        <v>16531</v>
      </c>
      <c r="E5470" t="s">
        <v>40</v>
      </c>
      <c r="F5470" s="7">
        <v>16</v>
      </c>
      <c r="G5470" t="s">
        <v>33</v>
      </c>
      <c r="H5470" t="s">
        <v>34</v>
      </c>
      <c r="I5470" t="s">
        <v>15703</v>
      </c>
      <c r="L5470" s="8">
        <v>0</v>
      </c>
      <c r="M5470" t="s">
        <v>36</v>
      </c>
      <c r="N5470" t="str">
        <f>IF(AND(PESQUISA!$B$3&lt;&gt;"",OR(PESQUISA!$B$4="TODAS",B5470=PESQUISA!$B$4),ISNUMBER(SEARCH(PESQUISA!$B$3,D5470))),ROW()-1,"")</f>
        <v/>
      </c>
    </row>
    <row r="5471" spans="1:14" x14ac:dyDescent="0.3">
      <c r="A5471" t="s">
        <v>16532</v>
      </c>
      <c r="B5471" t="s">
        <v>29</v>
      </c>
      <c r="C5471" t="s">
        <v>16533</v>
      </c>
      <c r="D5471" t="s">
        <v>16534</v>
      </c>
      <c r="E5471" t="s">
        <v>40</v>
      </c>
      <c r="F5471" s="7">
        <v>20.95</v>
      </c>
      <c r="G5471" t="s">
        <v>33</v>
      </c>
      <c r="H5471" t="s">
        <v>34</v>
      </c>
      <c r="I5471" t="s">
        <v>15703</v>
      </c>
      <c r="L5471" s="8">
        <v>0</v>
      </c>
      <c r="M5471" t="s">
        <v>36</v>
      </c>
      <c r="N5471" t="str">
        <f>IF(AND(PESQUISA!$B$3&lt;&gt;"",OR(PESQUISA!$B$4="TODAS",B5471=PESQUISA!$B$4),ISNUMBER(SEARCH(PESQUISA!$B$3,D5471))),ROW()-1,"")</f>
        <v/>
      </c>
    </row>
    <row r="5472" spans="1:14" x14ac:dyDescent="0.3">
      <c r="A5472" t="s">
        <v>16535</v>
      </c>
      <c r="B5472" t="s">
        <v>29</v>
      </c>
      <c r="C5472" t="s">
        <v>16536</v>
      </c>
      <c r="D5472" t="s">
        <v>16537</v>
      </c>
      <c r="E5472" t="s">
        <v>40</v>
      </c>
      <c r="F5472" s="7">
        <v>37.17</v>
      </c>
      <c r="G5472" t="s">
        <v>33</v>
      </c>
      <c r="H5472" t="s">
        <v>34</v>
      </c>
      <c r="I5472" t="s">
        <v>15703</v>
      </c>
      <c r="L5472" s="8">
        <v>0</v>
      </c>
      <c r="M5472" t="s">
        <v>36</v>
      </c>
      <c r="N5472" t="str">
        <f>IF(AND(PESQUISA!$B$3&lt;&gt;"",OR(PESQUISA!$B$4="TODAS",B5472=PESQUISA!$B$4),ISNUMBER(SEARCH(PESQUISA!$B$3,D5472))),ROW()-1,"")</f>
        <v/>
      </c>
    </row>
    <row r="5473" spans="1:14" x14ac:dyDescent="0.3">
      <c r="A5473" t="s">
        <v>16538</v>
      </c>
      <c r="B5473" t="s">
        <v>29</v>
      </c>
      <c r="C5473" t="s">
        <v>16539</v>
      </c>
      <c r="D5473" t="s">
        <v>16540</v>
      </c>
      <c r="E5473" t="s">
        <v>40</v>
      </c>
      <c r="F5473" s="7">
        <v>80.58</v>
      </c>
      <c r="G5473" t="s">
        <v>33</v>
      </c>
      <c r="H5473" t="s">
        <v>34</v>
      </c>
      <c r="I5473" t="s">
        <v>15703</v>
      </c>
      <c r="L5473" s="8">
        <v>0</v>
      </c>
      <c r="M5473" t="s">
        <v>36</v>
      </c>
      <c r="N5473" t="str">
        <f>IF(AND(PESQUISA!$B$3&lt;&gt;"",OR(PESQUISA!$B$4="TODAS",B5473=PESQUISA!$B$4),ISNUMBER(SEARCH(PESQUISA!$B$3,D5473))),ROW()-1,"")</f>
        <v/>
      </c>
    </row>
    <row r="5474" spans="1:14" x14ac:dyDescent="0.3">
      <c r="A5474" t="s">
        <v>16541</v>
      </c>
      <c r="B5474" t="s">
        <v>29</v>
      </c>
      <c r="C5474" t="s">
        <v>16542</v>
      </c>
      <c r="D5474" t="s">
        <v>16543</v>
      </c>
      <c r="E5474" t="s">
        <v>40</v>
      </c>
      <c r="F5474" s="7">
        <v>160.34</v>
      </c>
      <c r="G5474" t="s">
        <v>33</v>
      </c>
      <c r="H5474" t="s">
        <v>34</v>
      </c>
      <c r="I5474" t="s">
        <v>15703</v>
      </c>
      <c r="L5474" s="8">
        <v>0</v>
      </c>
      <c r="M5474" t="s">
        <v>36</v>
      </c>
      <c r="N5474" t="str">
        <f>IF(AND(PESQUISA!$B$3&lt;&gt;"",OR(PESQUISA!$B$4="TODAS",B5474=PESQUISA!$B$4),ISNUMBER(SEARCH(PESQUISA!$B$3,D5474))),ROW()-1,"")</f>
        <v/>
      </c>
    </row>
    <row r="5475" spans="1:14" x14ac:dyDescent="0.3">
      <c r="A5475" t="s">
        <v>16544</v>
      </c>
      <c r="B5475" t="s">
        <v>29</v>
      </c>
      <c r="C5475" t="s">
        <v>16545</v>
      </c>
      <c r="D5475" t="s">
        <v>16546</v>
      </c>
      <c r="E5475" t="s">
        <v>40</v>
      </c>
      <c r="F5475" s="7">
        <v>118.5</v>
      </c>
      <c r="G5475" t="s">
        <v>33</v>
      </c>
      <c r="H5475" t="s">
        <v>34</v>
      </c>
      <c r="I5475" t="s">
        <v>15703</v>
      </c>
      <c r="L5475" s="8">
        <v>0</v>
      </c>
      <c r="M5475" t="s">
        <v>36</v>
      </c>
      <c r="N5475" t="str">
        <f>IF(AND(PESQUISA!$B$3&lt;&gt;"",OR(PESQUISA!$B$4="TODAS",B5475=PESQUISA!$B$4),ISNUMBER(SEARCH(PESQUISA!$B$3,D5475))),ROW()-1,"")</f>
        <v/>
      </c>
    </row>
    <row r="5476" spans="1:14" x14ac:dyDescent="0.3">
      <c r="A5476" t="s">
        <v>16547</v>
      </c>
      <c r="B5476" t="s">
        <v>29</v>
      </c>
      <c r="C5476" t="s">
        <v>16548</v>
      </c>
      <c r="D5476" t="s">
        <v>16549</v>
      </c>
      <c r="E5476" t="s">
        <v>40</v>
      </c>
      <c r="F5476" s="7">
        <v>198.59</v>
      </c>
      <c r="G5476" t="s">
        <v>33</v>
      </c>
      <c r="H5476" t="s">
        <v>34</v>
      </c>
      <c r="I5476" t="s">
        <v>15703</v>
      </c>
      <c r="L5476" s="8">
        <v>0</v>
      </c>
      <c r="M5476" t="s">
        <v>36</v>
      </c>
      <c r="N5476" t="str">
        <f>IF(AND(PESQUISA!$B$3&lt;&gt;"",OR(PESQUISA!$B$4="TODAS",B5476=PESQUISA!$B$4),ISNUMBER(SEARCH(PESQUISA!$B$3,D5476))),ROW()-1,"")</f>
        <v/>
      </c>
    </row>
    <row r="5477" spans="1:14" x14ac:dyDescent="0.3">
      <c r="A5477" t="s">
        <v>16550</v>
      </c>
      <c r="B5477" t="s">
        <v>29</v>
      </c>
      <c r="C5477" t="s">
        <v>16551</v>
      </c>
      <c r="D5477" t="s">
        <v>16552</v>
      </c>
      <c r="E5477" t="s">
        <v>40</v>
      </c>
      <c r="F5477" s="7">
        <v>259.20999999999998</v>
      </c>
      <c r="G5477" t="s">
        <v>33</v>
      </c>
      <c r="H5477" t="s">
        <v>34</v>
      </c>
      <c r="I5477" t="s">
        <v>15703</v>
      </c>
      <c r="L5477" s="8">
        <v>0</v>
      </c>
      <c r="M5477" t="s">
        <v>36</v>
      </c>
      <c r="N5477" t="str">
        <f>IF(AND(PESQUISA!$B$3&lt;&gt;"",OR(PESQUISA!$B$4="TODAS",B5477=PESQUISA!$B$4),ISNUMBER(SEARCH(PESQUISA!$B$3,D5477))),ROW()-1,"")</f>
        <v/>
      </c>
    </row>
    <row r="5478" spans="1:14" x14ac:dyDescent="0.3">
      <c r="A5478" t="s">
        <v>16553</v>
      </c>
      <c r="B5478" t="s">
        <v>29</v>
      </c>
      <c r="C5478" t="s">
        <v>16554</v>
      </c>
      <c r="D5478" t="s">
        <v>16555</v>
      </c>
      <c r="E5478" t="s">
        <v>40</v>
      </c>
      <c r="F5478" s="7">
        <v>458.57</v>
      </c>
      <c r="G5478" t="s">
        <v>33</v>
      </c>
      <c r="H5478" t="s">
        <v>34</v>
      </c>
      <c r="I5478" t="s">
        <v>15703</v>
      </c>
      <c r="L5478" s="8">
        <v>0</v>
      </c>
      <c r="M5478" t="s">
        <v>36</v>
      </c>
      <c r="N5478" t="str">
        <f>IF(AND(PESQUISA!$B$3&lt;&gt;"",OR(PESQUISA!$B$4="TODAS",B5478=PESQUISA!$B$4),ISNUMBER(SEARCH(PESQUISA!$B$3,D5478))),ROW()-1,"")</f>
        <v/>
      </c>
    </row>
    <row r="5479" spans="1:14" x14ac:dyDescent="0.3">
      <c r="A5479" t="s">
        <v>16556</v>
      </c>
      <c r="B5479" t="s">
        <v>29</v>
      </c>
      <c r="C5479" t="s">
        <v>16557</v>
      </c>
      <c r="D5479" t="s">
        <v>16558</v>
      </c>
      <c r="E5479" t="s">
        <v>40</v>
      </c>
      <c r="F5479" s="7">
        <v>13.36</v>
      </c>
      <c r="G5479" t="s">
        <v>33</v>
      </c>
      <c r="H5479" t="s">
        <v>34</v>
      </c>
      <c r="I5479" t="s">
        <v>15703</v>
      </c>
      <c r="L5479" s="8">
        <v>0</v>
      </c>
      <c r="M5479" t="s">
        <v>36</v>
      </c>
      <c r="N5479" t="str">
        <f>IF(AND(PESQUISA!$B$3&lt;&gt;"",OR(PESQUISA!$B$4="TODAS",B5479=PESQUISA!$B$4),ISNUMBER(SEARCH(PESQUISA!$B$3,D5479))),ROW()-1,"")</f>
        <v/>
      </c>
    </row>
    <row r="5480" spans="1:14" x14ac:dyDescent="0.3">
      <c r="A5480" t="s">
        <v>16559</v>
      </c>
      <c r="B5480" t="s">
        <v>29</v>
      </c>
      <c r="C5480" t="s">
        <v>16560</v>
      </c>
      <c r="D5480" t="s">
        <v>16561</v>
      </c>
      <c r="E5480" t="s">
        <v>40</v>
      </c>
      <c r="F5480" s="7">
        <v>13.31</v>
      </c>
      <c r="G5480" t="s">
        <v>33</v>
      </c>
      <c r="H5480" t="s">
        <v>34</v>
      </c>
      <c r="I5480" t="s">
        <v>15703</v>
      </c>
      <c r="L5480" s="8">
        <v>0</v>
      </c>
      <c r="M5480" t="s">
        <v>36</v>
      </c>
      <c r="N5480" t="str">
        <f>IF(AND(PESQUISA!$B$3&lt;&gt;"",OR(PESQUISA!$B$4="TODAS",B5480=PESQUISA!$B$4),ISNUMBER(SEARCH(PESQUISA!$B$3,D5480))),ROW()-1,"")</f>
        <v/>
      </c>
    </row>
    <row r="5481" spans="1:14" x14ac:dyDescent="0.3">
      <c r="A5481" t="s">
        <v>16562</v>
      </c>
      <c r="B5481" t="s">
        <v>29</v>
      </c>
      <c r="C5481" t="s">
        <v>16563</v>
      </c>
      <c r="D5481" t="s">
        <v>16564</v>
      </c>
      <c r="E5481" t="s">
        <v>40</v>
      </c>
      <c r="F5481" s="7">
        <v>21.93</v>
      </c>
      <c r="G5481" t="s">
        <v>33</v>
      </c>
      <c r="H5481" t="s">
        <v>34</v>
      </c>
      <c r="I5481" t="s">
        <v>15703</v>
      </c>
      <c r="L5481" s="8">
        <v>0</v>
      </c>
      <c r="M5481" t="s">
        <v>36</v>
      </c>
      <c r="N5481" t="str">
        <f>IF(AND(PESQUISA!$B$3&lt;&gt;"",OR(PESQUISA!$B$4="TODAS",B5481=PESQUISA!$B$4),ISNUMBER(SEARCH(PESQUISA!$B$3,D5481))),ROW()-1,"")</f>
        <v/>
      </c>
    </row>
    <row r="5482" spans="1:14" x14ac:dyDescent="0.3">
      <c r="A5482" t="s">
        <v>16565</v>
      </c>
      <c r="B5482" t="s">
        <v>29</v>
      </c>
      <c r="C5482" t="s">
        <v>16566</v>
      </c>
      <c r="D5482" t="s">
        <v>16567</v>
      </c>
      <c r="E5482" t="s">
        <v>40</v>
      </c>
      <c r="F5482" s="7">
        <v>33.880000000000003</v>
      </c>
      <c r="G5482" t="s">
        <v>33</v>
      </c>
      <c r="H5482" t="s">
        <v>34</v>
      </c>
      <c r="I5482" t="s">
        <v>15703</v>
      </c>
      <c r="L5482" s="8">
        <v>0</v>
      </c>
      <c r="M5482" t="s">
        <v>36</v>
      </c>
      <c r="N5482" t="str">
        <f>IF(AND(PESQUISA!$B$3&lt;&gt;"",OR(PESQUISA!$B$4="TODAS",B5482=PESQUISA!$B$4),ISNUMBER(SEARCH(PESQUISA!$B$3,D5482))),ROW()-1,"")</f>
        <v/>
      </c>
    </row>
    <row r="5483" spans="1:14" x14ac:dyDescent="0.3">
      <c r="A5483" t="s">
        <v>16568</v>
      </c>
      <c r="B5483" t="s">
        <v>29</v>
      </c>
      <c r="C5483" t="s">
        <v>16569</v>
      </c>
      <c r="D5483" t="s">
        <v>16570</v>
      </c>
      <c r="E5483" t="s">
        <v>40</v>
      </c>
      <c r="F5483" s="7">
        <v>57.42</v>
      </c>
      <c r="G5483" t="s">
        <v>33</v>
      </c>
      <c r="H5483" t="s">
        <v>34</v>
      </c>
      <c r="I5483" t="s">
        <v>15703</v>
      </c>
      <c r="L5483" s="8">
        <v>0</v>
      </c>
      <c r="M5483" t="s">
        <v>36</v>
      </c>
      <c r="N5483" t="str">
        <f>IF(AND(PESQUISA!$B$3&lt;&gt;"",OR(PESQUISA!$B$4="TODAS",B5483=PESQUISA!$B$4),ISNUMBER(SEARCH(PESQUISA!$B$3,D5483))),ROW()-1,"")</f>
        <v/>
      </c>
    </row>
    <row r="5484" spans="1:14" x14ac:dyDescent="0.3">
      <c r="A5484" t="s">
        <v>16571</v>
      </c>
      <c r="B5484" t="s">
        <v>29</v>
      </c>
      <c r="C5484" t="s">
        <v>16572</v>
      </c>
      <c r="D5484" t="s">
        <v>16573</v>
      </c>
      <c r="E5484" t="s">
        <v>40</v>
      </c>
      <c r="F5484" s="7">
        <v>86.77</v>
      </c>
      <c r="G5484" t="s">
        <v>33</v>
      </c>
      <c r="H5484" t="s">
        <v>34</v>
      </c>
      <c r="I5484" t="s">
        <v>15703</v>
      </c>
      <c r="L5484" s="8">
        <v>0</v>
      </c>
      <c r="M5484" t="s">
        <v>36</v>
      </c>
      <c r="N5484" t="str">
        <f>IF(AND(PESQUISA!$B$3&lt;&gt;"",OR(PESQUISA!$B$4="TODAS",B5484=PESQUISA!$B$4),ISNUMBER(SEARCH(PESQUISA!$B$3,D5484))),ROW()-1,"")</f>
        <v/>
      </c>
    </row>
    <row r="5485" spans="1:14" x14ac:dyDescent="0.3">
      <c r="A5485" t="s">
        <v>16574</v>
      </c>
      <c r="B5485" t="s">
        <v>29</v>
      </c>
      <c r="C5485" t="s">
        <v>16575</v>
      </c>
      <c r="D5485" t="s">
        <v>16576</v>
      </c>
      <c r="E5485" t="s">
        <v>40</v>
      </c>
      <c r="F5485" s="7">
        <v>169.32</v>
      </c>
      <c r="G5485" t="s">
        <v>33</v>
      </c>
      <c r="H5485" t="s">
        <v>34</v>
      </c>
      <c r="I5485" t="s">
        <v>15703</v>
      </c>
      <c r="L5485" s="8">
        <v>0</v>
      </c>
      <c r="M5485" t="s">
        <v>36</v>
      </c>
      <c r="N5485" t="str">
        <f>IF(AND(PESQUISA!$B$3&lt;&gt;"",OR(PESQUISA!$B$4="TODAS",B5485=PESQUISA!$B$4),ISNUMBER(SEARCH(PESQUISA!$B$3,D5485))),ROW()-1,"")</f>
        <v/>
      </c>
    </row>
    <row r="5486" spans="1:14" x14ac:dyDescent="0.3">
      <c r="A5486" t="s">
        <v>16577</v>
      </c>
      <c r="B5486" t="s">
        <v>29</v>
      </c>
      <c r="C5486" t="s">
        <v>16578</v>
      </c>
      <c r="D5486" t="s">
        <v>16579</v>
      </c>
      <c r="E5486" t="s">
        <v>40</v>
      </c>
      <c r="F5486" s="7">
        <v>226.9</v>
      </c>
      <c r="G5486" t="s">
        <v>33</v>
      </c>
      <c r="H5486" t="s">
        <v>34</v>
      </c>
      <c r="I5486" t="s">
        <v>15703</v>
      </c>
      <c r="L5486" s="8">
        <v>0</v>
      </c>
      <c r="M5486" t="s">
        <v>36</v>
      </c>
      <c r="N5486" t="str">
        <f>IF(AND(PESQUISA!$B$3&lt;&gt;"",OR(PESQUISA!$B$4="TODAS",B5486=PESQUISA!$B$4),ISNUMBER(SEARCH(PESQUISA!$B$3,D5486))),ROW()-1,"")</f>
        <v/>
      </c>
    </row>
    <row r="5487" spans="1:14" x14ac:dyDescent="0.3">
      <c r="A5487" t="s">
        <v>16580</v>
      </c>
      <c r="B5487" t="s">
        <v>29</v>
      </c>
      <c r="C5487" t="s">
        <v>16581</v>
      </c>
      <c r="D5487" t="s">
        <v>16582</v>
      </c>
      <c r="E5487" t="s">
        <v>40</v>
      </c>
      <c r="F5487" s="7">
        <v>276.55</v>
      </c>
      <c r="G5487" t="s">
        <v>33</v>
      </c>
      <c r="H5487" t="s">
        <v>34</v>
      </c>
      <c r="I5487" t="s">
        <v>15703</v>
      </c>
      <c r="L5487" s="8">
        <v>0</v>
      </c>
      <c r="M5487" t="s">
        <v>36</v>
      </c>
      <c r="N5487" t="str">
        <f>IF(AND(PESQUISA!$B$3&lt;&gt;"",OR(PESQUISA!$B$4="TODAS",B5487=PESQUISA!$B$4),ISNUMBER(SEARCH(PESQUISA!$B$3,D5487))),ROW()-1,"")</f>
        <v/>
      </c>
    </row>
    <row r="5488" spans="1:14" x14ac:dyDescent="0.3">
      <c r="A5488" t="s">
        <v>16583</v>
      </c>
      <c r="B5488" t="s">
        <v>29</v>
      </c>
      <c r="C5488" t="s">
        <v>16584</v>
      </c>
      <c r="D5488" t="s">
        <v>16585</v>
      </c>
      <c r="E5488" t="s">
        <v>40</v>
      </c>
      <c r="F5488" s="7">
        <v>7.63</v>
      </c>
      <c r="G5488" t="s">
        <v>33</v>
      </c>
      <c r="H5488" t="s">
        <v>34</v>
      </c>
      <c r="I5488" t="s">
        <v>15703</v>
      </c>
      <c r="L5488" s="8">
        <v>0</v>
      </c>
      <c r="M5488" t="s">
        <v>36</v>
      </c>
      <c r="N5488" t="str">
        <f>IF(AND(PESQUISA!$B$3&lt;&gt;"",OR(PESQUISA!$B$4="TODAS",B5488=PESQUISA!$B$4),ISNUMBER(SEARCH(PESQUISA!$B$3,D5488))),ROW()-1,"")</f>
        <v/>
      </c>
    </row>
    <row r="5489" spans="1:14" x14ac:dyDescent="0.3">
      <c r="A5489" t="s">
        <v>16586</v>
      </c>
      <c r="B5489" t="s">
        <v>29</v>
      </c>
      <c r="C5489" t="s">
        <v>16587</v>
      </c>
      <c r="D5489" t="s">
        <v>16588</v>
      </c>
      <c r="E5489" t="s">
        <v>40</v>
      </c>
      <c r="F5489" s="7">
        <v>12.93</v>
      </c>
      <c r="G5489" t="s">
        <v>33</v>
      </c>
      <c r="H5489" t="s">
        <v>34</v>
      </c>
      <c r="I5489" t="s">
        <v>15703</v>
      </c>
      <c r="L5489" s="8">
        <v>0</v>
      </c>
      <c r="M5489" t="s">
        <v>36</v>
      </c>
      <c r="N5489" t="str">
        <f>IF(AND(PESQUISA!$B$3&lt;&gt;"",OR(PESQUISA!$B$4="TODAS",B5489=PESQUISA!$B$4),ISNUMBER(SEARCH(PESQUISA!$B$3,D5489))),ROW()-1,"")</f>
        <v/>
      </c>
    </row>
    <row r="5490" spans="1:14" x14ac:dyDescent="0.3">
      <c r="A5490" t="s">
        <v>16589</v>
      </c>
      <c r="B5490" t="s">
        <v>29</v>
      </c>
      <c r="C5490" t="s">
        <v>16590</v>
      </c>
      <c r="D5490" t="s">
        <v>16591</v>
      </c>
      <c r="E5490" t="s">
        <v>40</v>
      </c>
      <c r="F5490" s="7">
        <v>22.6</v>
      </c>
      <c r="G5490" t="s">
        <v>33</v>
      </c>
      <c r="H5490" t="s">
        <v>34</v>
      </c>
      <c r="I5490" t="s">
        <v>15703</v>
      </c>
      <c r="L5490" s="8">
        <v>0</v>
      </c>
      <c r="M5490" t="s">
        <v>36</v>
      </c>
      <c r="N5490" t="str">
        <f>IF(AND(PESQUISA!$B$3&lt;&gt;"",OR(PESQUISA!$B$4="TODAS",B5490=PESQUISA!$B$4),ISNUMBER(SEARCH(PESQUISA!$B$3,D5490))),ROW()-1,"")</f>
        <v/>
      </c>
    </row>
    <row r="5491" spans="1:14" x14ac:dyDescent="0.3">
      <c r="A5491" t="s">
        <v>16592</v>
      </c>
      <c r="B5491" t="s">
        <v>29</v>
      </c>
      <c r="C5491" t="s">
        <v>16593</v>
      </c>
      <c r="D5491" t="s">
        <v>16594</v>
      </c>
      <c r="E5491" t="s">
        <v>40</v>
      </c>
      <c r="F5491" s="7">
        <v>27.62</v>
      </c>
      <c r="G5491" t="s">
        <v>33</v>
      </c>
      <c r="H5491" t="s">
        <v>34</v>
      </c>
      <c r="I5491" t="s">
        <v>15703</v>
      </c>
      <c r="L5491" s="8">
        <v>0</v>
      </c>
      <c r="M5491" t="s">
        <v>36</v>
      </c>
      <c r="N5491" t="str">
        <f>IF(AND(PESQUISA!$B$3&lt;&gt;"",OR(PESQUISA!$B$4="TODAS",B5491=PESQUISA!$B$4),ISNUMBER(SEARCH(PESQUISA!$B$3,D5491))),ROW()-1,"")</f>
        <v/>
      </c>
    </row>
    <row r="5492" spans="1:14" x14ac:dyDescent="0.3">
      <c r="A5492" t="s">
        <v>16595</v>
      </c>
      <c r="B5492" t="s">
        <v>29</v>
      </c>
      <c r="C5492" t="s">
        <v>16596</v>
      </c>
      <c r="D5492" t="s">
        <v>16597</v>
      </c>
      <c r="E5492" t="s">
        <v>40</v>
      </c>
      <c r="F5492" s="7">
        <v>60.63</v>
      </c>
      <c r="G5492" t="s">
        <v>33</v>
      </c>
      <c r="H5492" t="s">
        <v>34</v>
      </c>
      <c r="I5492" t="s">
        <v>15703</v>
      </c>
      <c r="L5492" s="8">
        <v>0</v>
      </c>
      <c r="M5492" t="s">
        <v>36</v>
      </c>
      <c r="N5492" t="str">
        <f>IF(AND(PESQUISA!$B$3&lt;&gt;"",OR(PESQUISA!$B$4="TODAS",B5492=PESQUISA!$B$4),ISNUMBER(SEARCH(PESQUISA!$B$3,D5492))),ROW()-1,"")</f>
        <v/>
      </c>
    </row>
    <row r="5493" spans="1:14" x14ac:dyDescent="0.3">
      <c r="A5493" t="s">
        <v>16598</v>
      </c>
      <c r="B5493" t="s">
        <v>29</v>
      </c>
      <c r="C5493" t="s">
        <v>16599</v>
      </c>
      <c r="D5493" t="s">
        <v>16600</v>
      </c>
      <c r="E5493" t="s">
        <v>40</v>
      </c>
      <c r="F5493" s="7">
        <v>104.93</v>
      </c>
      <c r="G5493" t="s">
        <v>33</v>
      </c>
      <c r="H5493" t="s">
        <v>34</v>
      </c>
      <c r="I5493" t="s">
        <v>15703</v>
      </c>
      <c r="L5493" s="8">
        <v>0</v>
      </c>
      <c r="M5493" t="s">
        <v>36</v>
      </c>
      <c r="N5493" t="str">
        <f>IF(AND(PESQUISA!$B$3&lt;&gt;"",OR(PESQUISA!$B$4="TODAS",B5493=PESQUISA!$B$4),ISNUMBER(SEARCH(PESQUISA!$B$3,D5493))),ROW()-1,"")</f>
        <v/>
      </c>
    </row>
    <row r="5494" spans="1:14" x14ac:dyDescent="0.3">
      <c r="A5494" t="s">
        <v>16601</v>
      </c>
      <c r="B5494" t="s">
        <v>29</v>
      </c>
      <c r="C5494" t="s">
        <v>16602</v>
      </c>
      <c r="D5494" t="s">
        <v>16603</v>
      </c>
      <c r="E5494" t="s">
        <v>40</v>
      </c>
      <c r="F5494" s="7">
        <v>139.5</v>
      </c>
      <c r="G5494" t="s">
        <v>33</v>
      </c>
      <c r="H5494" t="s">
        <v>34</v>
      </c>
      <c r="I5494" t="s">
        <v>15703</v>
      </c>
      <c r="L5494" s="8">
        <v>0</v>
      </c>
      <c r="M5494" t="s">
        <v>36</v>
      </c>
      <c r="N5494" t="str">
        <f>IF(AND(PESQUISA!$B$3&lt;&gt;"",OR(PESQUISA!$B$4="TODAS",B5494=PESQUISA!$B$4),ISNUMBER(SEARCH(PESQUISA!$B$3,D5494))),ROW()-1,"")</f>
        <v/>
      </c>
    </row>
    <row r="5495" spans="1:14" x14ac:dyDescent="0.3">
      <c r="A5495" t="s">
        <v>16604</v>
      </c>
      <c r="B5495" t="s">
        <v>29</v>
      </c>
      <c r="C5495" t="s">
        <v>16605</v>
      </c>
      <c r="D5495" t="s">
        <v>16606</v>
      </c>
      <c r="E5495" t="s">
        <v>40</v>
      </c>
      <c r="F5495" s="7">
        <v>302.29000000000002</v>
      </c>
      <c r="G5495" t="s">
        <v>33</v>
      </c>
      <c r="H5495" t="s">
        <v>34</v>
      </c>
      <c r="I5495" t="s">
        <v>15703</v>
      </c>
      <c r="L5495" s="8">
        <v>0</v>
      </c>
      <c r="M5495" t="s">
        <v>36</v>
      </c>
      <c r="N5495" t="str">
        <f>IF(AND(PESQUISA!$B$3&lt;&gt;"",OR(PESQUISA!$B$4="TODAS",B5495=PESQUISA!$B$4),ISNUMBER(SEARCH(PESQUISA!$B$3,D5495))),ROW()-1,"")</f>
        <v/>
      </c>
    </row>
    <row r="5496" spans="1:14" x14ac:dyDescent="0.3">
      <c r="A5496" t="s">
        <v>16607</v>
      </c>
      <c r="B5496" t="s">
        <v>29</v>
      </c>
      <c r="C5496" t="s">
        <v>16608</v>
      </c>
      <c r="D5496" t="s">
        <v>16609</v>
      </c>
      <c r="E5496" t="s">
        <v>40</v>
      </c>
      <c r="G5496" t="s">
        <v>33</v>
      </c>
      <c r="H5496" t="s">
        <v>34</v>
      </c>
      <c r="I5496" t="s">
        <v>15703</v>
      </c>
      <c r="M5496" t="s">
        <v>53</v>
      </c>
      <c r="N5496" t="str">
        <f>IF(AND(PESQUISA!$B$3&lt;&gt;"",OR(PESQUISA!$B$4="TODAS",B5496=PESQUISA!$B$4),ISNUMBER(SEARCH(PESQUISA!$B$3,D5496))),ROW()-1,"")</f>
        <v/>
      </c>
    </row>
    <row r="5497" spans="1:14" x14ac:dyDescent="0.3">
      <c r="A5497" t="s">
        <v>16610</v>
      </c>
      <c r="B5497" t="s">
        <v>29</v>
      </c>
      <c r="C5497" t="s">
        <v>16611</v>
      </c>
      <c r="D5497" t="s">
        <v>16612</v>
      </c>
      <c r="E5497" t="s">
        <v>40</v>
      </c>
      <c r="G5497" t="s">
        <v>33</v>
      </c>
      <c r="H5497" t="s">
        <v>34</v>
      </c>
      <c r="I5497" t="s">
        <v>15703</v>
      </c>
      <c r="M5497" t="s">
        <v>53</v>
      </c>
      <c r="N5497" t="str">
        <f>IF(AND(PESQUISA!$B$3&lt;&gt;"",OR(PESQUISA!$B$4="TODAS",B5497=PESQUISA!$B$4),ISNUMBER(SEARCH(PESQUISA!$B$3,D5497))),ROW()-1,"")</f>
        <v/>
      </c>
    </row>
    <row r="5498" spans="1:14" x14ac:dyDescent="0.3">
      <c r="A5498" t="s">
        <v>16613</v>
      </c>
      <c r="B5498" t="s">
        <v>29</v>
      </c>
      <c r="C5498" t="s">
        <v>16614</v>
      </c>
      <c r="D5498" t="s">
        <v>16615</v>
      </c>
      <c r="E5498" t="s">
        <v>40</v>
      </c>
      <c r="G5498" t="s">
        <v>33</v>
      </c>
      <c r="H5498" t="s">
        <v>34</v>
      </c>
      <c r="I5498" t="s">
        <v>15703</v>
      </c>
      <c r="M5498" t="s">
        <v>53</v>
      </c>
      <c r="N5498" t="str">
        <f>IF(AND(PESQUISA!$B$3&lt;&gt;"",OR(PESQUISA!$B$4="TODAS",B5498=PESQUISA!$B$4),ISNUMBER(SEARCH(PESQUISA!$B$3,D5498))),ROW()-1,"")</f>
        <v/>
      </c>
    </row>
    <row r="5499" spans="1:14" x14ac:dyDescent="0.3">
      <c r="A5499" t="s">
        <v>16616</v>
      </c>
      <c r="B5499" t="s">
        <v>29</v>
      </c>
      <c r="C5499" t="s">
        <v>16617</v>
      </c>
      <c r="D5499" t="s">
        <v>16618</v>
      </c>
      <c r="E5499" t="s">
        <v>40</v>
      </c>
      <c r="G5499" t="s">
        <v>33</v>
      </c>
      <c r="H5499" t="s">
        <v>34</v>
      </c>
      <c r="I5499" t="s">
        <v>15703</v>
      </c>
      <c r="M5499" t="s">
        <v>53</v>
      </c>
      <c r="N5499" t="str">
        <f>IF(AND(PESQUISA!$B$3&lt;&gt;"",OR(PESQUISA!$B$4="TODAS",B5499=PESQUISA!$B$4),ISNUMBER(SEARCH(PESQUISA!$B$3,D5499))),ROW()-1,"")</f>
        <v/>
      </c>
    </row>
    <row r="5500" spans="1:14" x14ac:dyDescent="0.3">
      <c r="A5500" t="s">
        <v>16619</v>
      </c>
      <c r="B5500" t="s">
        <v>29</v>
      </c>
      <c r="C5500" t="s">
        <v>16620</v>
      </c>
      <c r="D5500" t="s">
        <v>16621</v>
      </c>
      <c r="E5500" t="s">
        <v>40</v>
      </c>
      <c r="F5500" s="7">
        <v>19.850000000000001</v>
      </c>
      <c r="G5500" t="s">
        <v>33</v>
      </c>
      <c r="H5500" t="s">
        <v>34</v>
      </c>
      <c r="I5500" t="s">
        <v>16622</v>
      </c>
      <c r="L5500" s="8">
        <v>0.49869999999999998</v>
      </c>
      <c r="M5500" t="s">
        <v>36</v>
      </c>
      <c r="N5500" t="str">
        <f>IF(AND(PESQUISA!$B$3&lt;&gt;"",OR(PESQUISA!$B$4="TODAS",B5500=PESQUISA!$B$4),ISNUMBER(SEARCH(PESQUISA!$B$3,D5500))),ROW()-1,"")</f>
        <v/>
      </c>
    </row>
    <row r="5501" spans="1:14" x14ac:dyDescent="0.3">
      <c r="A5501" t="s">
        <v>16623</v>
      </c>
      <c r="B5501" t="s">
        <v>29</v>
      </c>
      <c r="C5501" t="s">
        <v>16624</v>
      </c>
      <c r="D5501" t="s">
        <v>16625</v>
      </c>
      <c r="E5501" t="s">
        <v>40</v>
      </c>
      <c r="F5501" s="7">
        <v>20.71</v>
      </c>
      <c r="G5501" t="s">
        <v>33</v>
      </c>
      <c r="H5501" t="s">
        <v>34</v>
      </c>
      <c r="I5501" t="s">
        <v>16622</v>
      </c>
      <c r="L5501" s="8">
        <v>0.48620000000000002</v>
      </c>
      <c r="M5501" t="s">
        <v>36</v>
      </c>
      <c r="N5501" t="str">
        <f>IF(AND(PESQUISA!$B$3&lt;&gt;"",OR(PESQUISA!$B$4="TODAS",B5501=PESQUISA!$B$4),ISNUMBER(SEARCH(PESQUISA!$B$3,D5501))),ROW()-1,"")</f>
        <v/>
      </c>
    </row>
    <row r="5502" spans="1:14" x14ac:dyDescent="0.3">
      <c r="A5502" t="s">
        <v>16626</v>
      </c>
      <c r="B5502" t="s">
        <v>29</v>
      </c>
      <c r="C5502" t="s">
        <v>16627</v>
      </c>
      <c r="D5502" t="s">
        <v>16628</v>
      </c>
      <c r="E5502" t="s">
        <v>40</v>
      </c>
      <c r="F5502" s="7">
        <v>23.6</v>
      </c>
      <c r="G5502" t="s">
        <v>33</v>
      </c>
      <c r="H5502" t="s">
        <v>34</v>
      </c>
      <c r="I5502" t="s">
        <v>16622</v>
      </c>
      <c r="L5502" s="8">
        <v>0.5</v>
      </c>
      <c r="M5502" t="s">
        <v>36</v>
      </c>
      <c r="N5502" t="str">
        <f>IF(AND(PESQUISA!$B$3&lt;&gt;"",OR(PESQUISA!$B$4="TODAS",B5502=PESQUISA!$B$4),ISNUMBER(SEARCH(PESQUISA!$B$3,D5502))),ROW()-1,"")</f>
        <v/>
      </c>
    </row>
    <row r="5503" spans="1:14" x14ac:dyDescent="0.3">
      <c r="A5503" t="s">
        <v>16629</v>
      </c>
      <c r="B5503" t="s">
        <v>29</v>
      </c>
      <c r="C5503" t="s">
        <v>16630</v>
      </c>
      <c r="D5503" t="s">
        <v>16631</v>
      </c>
      <c r="E5503" t="s">
        <v>40</v>
      </c>
      <c r="F5503" s="7">
        <v>35.42</v>
      </c>
      <c r="G5503" t="s">
        <v>33</v>
      </c>
      <c r="H5503" t="s">
        <v>34</v>
      </c>
      <c r="I5503" t="s">
        <v>16622</v>
      </c>
      <c r="L5503" s="8">
        <v>0.60160000000000002</v>
      </c>
      <c r="M5503" t="s">
        <v>36</v>
      </c>
      <c r="N5503" t="str">
        <f>IF(AND(PESQUISA!$B$3&lt;&gt;"",OR(PESQUISA!$B$4="TODAS",B5503=PESQUISA!$B$4),ISNUMBER(SEARCH(PESQUISA!$B$3,D5503))),ROW()-1,"")</f>
        <v/>
      </c>
    </row>
    <row r="5504" spans="1:14" x14ac:dyDescent="0.3">
      <c r="A5504" t="s">
        <v>16632</v>
      </c>
      <c r="B5504" t="s">
        <v>29</v>
      </c>
      <c r="C5504" t="s">
        <v>16633</v>
      </c>
      <c r="D5504" t="s">
        <v>16634</v>
      </c>
      <c r="E5504" t="s">
        <v>40</v>
      </c>
      <c r="F5504" s="7">
        <v>26.62</v>
      </c>
      <c r="G5504" t="s">
        <v>33</v>
      </c>
      <c r="H5504" t="s">
        <v>34</v>
      </c>
      <c r="I5504" t="s">
        <v>16622</v>
      </c>
      <c r="L5504" s="8">
        <v>0.52480000000000004</v>
      </c>
      <c r="M5504" t="s">
        <v>36</v>
      </c>
      <c r="N5504" t="str">
        <f>IF(AND(PESQUISA!$B$3&lt;&gt;"",OR(PESQUISA!$B$4="TODAS",B5504=PESQUISA!$B$4),ISNUMBER(SEARCH(PESQUISA!$B$3,D5504))),ROW()-1,"")</f>
        <v/>
      </c>
    </row>
    <row r="5505" spans="1:14" x14ac:dyDescent="0.3">
      <c r="A5505" t="s">
        <v>16635</v>
      </c>
      <c r="B5505" t="s">
        <v>29</v>
      </c>
      <c r="C5505" t="s">
        <v>16636</v>
      </c>
      <c r="D5505" t="s">
        <v>16637</v>
      </c>
      <c r="E5505" t="s">
        <v>40</v>
      </c>
      <c r="F5505" s="7">
        <v>39.4</v>
      </c>
      <c r="G5505" t="s">
        <v>33</v>
      </c>
      <c r="H5505" t="s">
        <v>34</v>
      </c>
      <c r="I5505" t="s">
        <v>16622</v>
      </c>
      <c r="L5505" s="8">
        <v>0.61140000000000005</v>
      </c>
      <c r="M5505" t="s">
        <v>36</v>
      </c>
      <c r="N5505" t="str">
        <f>IF(AND(PESQUISA!$B$3&lt;&gt;"",OR(PESQUISA!$B$4="TODAS",B5505=PESQUISA!$B$4),ISNUMBER(SEARCH(PESQUISA!$B$3,D5505))),ROW()-1,"")</f>
        <v/>
      </c>
    </row>
    <row r="5506" spans="1:14" x14ac:dyDescent="0.3">
      <c r="A5506" t="s">
        <v>16638</v>
      </c>
      <c r="B5506" t="s">
        <v>29</v>
      </c>
      <c r="C5506" t="s">
        <v>16639</v>
      </c>
      <c r="D5506" t="s">
        <v>16640</v>
      </c>
      <c r="E5506" t="s">
        <v>40</v>
      </c>
      <c r="F5506" s="7">
        <v>18.59</v>
      </c>
      <c r="G5506" t="s">
        <v>33</v>
      </c>
      <c r="H5506" t="s">
        <v>34</v>
      </c>
      <c r="I5506" t="s">
        <v>16622</v>
      </c>
      <c r="L5506" s="8">
        <v>0.52500000000000002</v>
      </c>
      <c r="M5506" t="s">
        <v>36</v>
      </c>
      <c r="N5506" t="str">
        <f>IF(AND(PESQUISA!$B$3&lt;&gt;"",OR(PESQUISA!$B$4="TODAS",B5506=PESQUISA!$B$4),ISNUMBER(SEARCH(PESQUISA!$B$3,D5506))),ROW()-1,"")</f>
        <v/>
      </c>
    </row>
    <row r="5507" spans="1:14" x14ac:dyDescent="0.3">
      <c r="A5507" t="s">
        <v>16641</v>
      </c>
      <c r="B5507" t="s">
        <v>29</v>
      </c>
      <c r="C5507" t="s">
        <v>16642</v>
      </c>
      <c r="D5507" t="s">
        <v>16643</v>
      </c>
      <c r="E5507" t="s">
        <v>40</v>
      </c>
      <c r="F5507" s="7">
        <v>20.239999999999998</v>
      </c>
      <c r="G5507" t="s">
        <v>33</v>
      </c>
      <c r="H5507" t="s">
        <v>34</v>
      </c>
      <c r="I5507" t="s">
        <v>16622</v>
      </c>
      <c r="L5507" s="8">
        <v>0.54049999999999998</v>
      </c>
      <c r="M5507" t="s">
        <v>36</v>
      </c>
      <c r="N5507" t="str">
        <f>IF(AND(PESQUISA!$B$3&lt;&gt;"",OR(PESQUISA!$B$4="TODAS",B5507=PESQUISA!$B$4),ISNUMBER(SEARCH(PESQUISA!$B$3,D5507))),ROW()-1,"")</f>
        <v/>
      </c>
    </row>
    <row r="5508" spans="1:14" x14ac:dyDescent="0.3">
      <c r="A5508" t="s">
        <v>16644</v>
      </c>
      <c r="B5508" t="s">
        <v>29</v>
      </c>
      <c r="C5508" t="s">
        <v>16645</v>
      </c>
      <c r="D5508" t="s">
        <v>16646</v>
      </c>
      <c r="E5508" t="s">
        <v>40</v>
      </c>
      <c r="F5508" s="7">
        <v>24.92</v>
      </c>
      <c r="G5508" t="s">
        <v>33</v>
      </c>
      <c r="H5508" t="s">
        <v>34</v>
      </c>
      <c r="I5508" t="s">
        <v>16622</v>
      </c>
      <c r="L5508" s="8">
        <v>0.57989999999999997</v>
      </c>
      <c r="M5508" t="s">
        <v>36</v>
      </c>
      <c r="N5508" t="str">
        <f>IF(AND(PESQUISA!$B$3&lt;&gt;"",OR(PESQUISA!$B$4="TODAS",B5508=PESQUISA!$B$4),ISNUMBER(SEARCH(PESQUISA!$B$3,D5508))),ROW()-1,"")</f>
        <v/>
      </c>
    </row>
    <row r="5509" spans="1:14" x14ac:dyDescent="0.3">
      <c r="A5509" t="s">
        <v>16647</v>
      </c>
      <c r="B5509" t="s">
        <v>29</v>
      </c>
      <c r="C5509" t="s">
        <v>16648</v>
      </c>
      <c r="D5509" t="s">
        <v>16649</v>
      </c>
      <c r="E5509" t="s">
        <v>40</v>
      </c>
      <c r="F5509" s="7">
        <v>31.25</v>
      </c>
      <c r="G5509" t="s">
        <v>33</v>
      </c>
      <c r="H5509" t="s">
        <v>34</v>
      </c>
      <c r="I5509" t="s">
        <v>16622</v>
      </c>
      <c r="L5509" s="8">
        <v>0.64580000000000004</v>
      </c>
      <c r="M5509" t="s">
        <v>36</v>
      </c>
      <c r="N5509" t="str">
        <f>IF(AND(PESQUISA!$B$3&lt;&gt;"",OR(PESQUISA!$B$4="TODAS",B5509=PESQUISA!$B$4),ISNUMBER(SEARCH(PESQUISA!$B$3,D5509))),ROW()-1,"")</f>
        <v/>
      </c>
    </row>
    <row r="5510" spans="1:14" x14ac:dyDescent="0.3">
      <c r="A5510" t="s">
        <v>16650</v>
      </c>
      <c r="B5510" t="s">
        <v>29</v>
      </c>
      <c r="C5510" t="s">
        <v>16651</v>
      </c>
      <c r="D5510" t="s">
        <v>16652</v>
      </c>
      <c r="E5510" t="s">
        <v>40</v>
      </c>
      <c r="G5510" t="s">
        <v>33</v>
      </c>
      <c r="H5510" t="s">
        <v>34</v>
      </c>
      <c r="I5510" t="s">
        <v>16622</v>
      </c>
      <c r="M5510" t="s">
        <v>53</v>
      </c>
      <c r="N5510" t="str">
        <f>IF(AND(PESQUISA!$B$3&lt;&gt;"",OR(PESQUISA!$B$4="TODAS",B5510=PESQUISA!$B$4),ISNUMBER(SEARCH(PESQUISA!$B$3,D5510))),ROW()-1,"")</f>
        <v/>
      </c>
    </row>
    <row r="5511" spans="1:14" x14ac:dyDescent="0.3">
      <c r="A5511" t="s">
        <v>16653</v>
      </c>
      <c r="B5511" t="s">
        <v>29</v>
      </c>
      <c r="C5511" t="s">
        <v>16654</v>
      </c>
      <c r="D5511" t="s">
        <v>16655</v>
      </c>
      <c r="E5511" t="s">
        <v>40</v>
      </c>
      <c r="G5511" t="s">
        <v>33</v>
      </c>
      <c r="H5511" t="s">
        <v>34</v>
      </c>
      <c r="I5511" t="s">
        <v>16622</v>
      </c>
      <c r="M5511" t="s">
        <v>53</v>
      </c>
      <c r="N5511" t="str">
        <f>IF(AND(PESQUISA!$B$3&lt;&gt;"",OR(PESQUISA!$B$4="TODAS",B5511=PESQUISA!$B$4),ISNUMBER(SEARCH(PESQUISA!$B$3,D5511))),ROW()-1,"")</f>
        <v/>
      </c>
    </row>
    <row r="5512" spans="1:14" x14ac:dyDescent="0.3">
      <c r="A5512" t="s">
        <v>16656</v>
      </c>
      <c r="B5512" t="s">
        <v>29</v>
      </c>
      <c r="C5512" t="s">
        <v>16657</v>
      </c>
      <c r="D5512" t="s">
        <v>16658</v>
      </c>
      <c r="E5512" t="s">
        <v>40</v>
      </c>
      <c r="G5512" t="s">
        <v>33</v>
      </c>
      <c r="H5512" t="s">
        <v>34</v>
      </c>
      <c r="I5512" t="s">
        <v>16622</v>
      </c>
      <c r="M5512" t="s">
        <v>53</v>
      </c>
      <c r="N5512" t="str">
        <f>IF(AND(PESQUISA!$B$3&lt;&gt;"",OR(PESQUISA!$B$4="TODAS",B5512=PESQUISA!$B$4),ISNUMBER(SEARCH(PESQUISA!$B$3,D5512))),ROW()-1,"")</f>
        <v/>
      </c>
    </row>
    <row r="5513" spans="1:14" x14ac:dyDescent="0.3">
      <c r="A5513" t="s">
        <v>16659</v>
      </c>
      <c r="B5513" t="s">
        <v>29</v>
      </c>
      <c r="C5513" t="s">
        <v>16660</v>
      </c>
      <c r="D5513" t="s">
        <v>16661</v>
      </c>
      <c r="E5513" t="s">
        <v>40</v>
      </c>
      <c r="G5513" t="s">
        <v>33</v>
      </c>
      <c r="H5513" t="s">
        <v>34</v>
      </c>
      <c r="I5513" t="s">
        <v>16622</v>
      </c>
      <c r="M5513" t="s">
        <v>53</v>
      </c>
      <c r="N5513" t="str">
        <f>IF(AND(PESQUISA!$B$3&lt;&gt;"",OR(PESQUISA!$B$4="TODAS",B5513=PESQUISA!$B$4),ISNUMBER(SEARCH(PESQUISA!$B$3,D5513))),ROW()-1,"")</f>
        <v/>
      </c>
    </row>
    <row r="5514" spans="1:14" x14ac:dyDescent="0.3">
      <c r="A5514" t="s">
        <v>16662</v>
      </c>
      <c r="B5514" t="s">
        <v>29</v>
      </c>
      <c r="C5514" t="s">
        <v>16663</v>
      </c>
      <c r="D5514" t="s">
        <v>16664</v>
      </c>
      <c r="E5514" t="s">
        <v>40</v>
      </c>
      <c r="G5514" t="s">
        <v>33</v>
      </c>
      <c r="H5514" t="s">
        <v>34</v>
      </c>
      <c r="I5514" t="s">
        <v>16622</v>
      </c>
      <c r="M5514" t="s">
        <v>53</v>
      </c>
      <c r="N5514" t="str">
        <f>IF(AND(PESQUISA!$B$3&lt;&gt;"",OR(PESQUISA!$B$4="TODAS",B5514=PESQUISA!$B$4),ISNUMBER(SEARCH(PESQUISA!$B$3,D5514))),ROW()-1,"")</f>
        <v/>
      </c>
    </row>
    <row r="5515" spans="1:14" x14ac:dyDescent="0.3">
      <c r="A5515" t="s">
        <v>16665</v>
      </c>
      <c r="B5515" t="s">
        <v>29</v>
      </c>
      <c r="C5515" t="s">
        <v>16666</v>
      </c>
      <c r="D5515" t="s">
        <v>16667</v>
      </c>
      <c r="E5515" t="s">
        <v>40</v>
      </c>
      <c r="G5515" t="s">
        <v>33</v>
      </c>
      <c r="H5515" t="s">
        <v>34</v>
      </c>
      <c r="I5515" t="s">
        <v>16622</v>
      </c>
      <c r="M5515" t="s">
        <v>53</v>
      </c>
      <c r="N5515" t="str">
        <f>IF(AND(PESQUISA!$B$3&lt;&gt;"",OR(PESQUISA!$B$4="TODAS",B5515=PESQUISA!$B$4),ISNUMBER(SEARCH(PESQUISA!$B$3,D5515))),ROW()-1,"")</f>
        <v/>
      </c>
    </row>
    <row r="5516" spans="1:14" x14ac:dyDescent="0.3">
      <c r="A5516" t="s">
        <v>16668</v>
      </c>
      <c r="B5516" t="s">
        <v>29</v>
      </c>
      <c r="C5516" t="s">
        <v>16669</v>
      </c>
      <c r="D5516" t="s">
        <v>16670</v>
      </c>
      <c r="E5516" t="s">
        <v>40</v>
      </c>
      <c r="G5516" t="s">
        <v>33</v>
      </c>
      <c r="H5516" t="s">
        <v>34</v>
      </c>
      <c r="I5516" t="s">
        <v>16622</v>
      </c>
      <c r="M5516" t="s">
        <v>53</v>
      </c>
      <c r="N5516" t="str">
        <f>IF(AND(PESQUISA!$B$3&lt;&gt;"",OR(PESQUISA!$B$4="TODAS",B5516=PESQUISA!$B$4),ISNUMBER(SEARCH(PESQUISA!$B$3,D5516))),ROW()-1,"")</f>
        <v/>
      </c>
    </row>
    <row r="5517" spans="1:14" x14ac:dyDescent="0.3">
      <c r="A5517" t="s">
        <v>16671</v>
      </c>
      <c r="B5517" t="s">
        <v>29</v>
      </c>
      <c r="C5517" t="s">
        <v>16672</v>
      </c>
      <c r="D5517" t="s">
        <v>16673</v>
      </c>
      <c r="E5517" t="s">
        <v>40</v>
      </c>
      <c r="G5517" t="s">
        <v>33</v>
      </c>
      <c r="H5517" t="s">
        <v>34</v>
      </c>
      <c r="I5517" t="s">
        <v>16622</v>
      </c>
      <c r="M5517" t="s">
        <v>53</v>
      </c>
      <c r="N5517" t="str">
        <f>IF(AND(PESQUISA!$B$3&lt;&gt;"",OR(PESQUISA!$B$4="TODAS",B5517=PESQUISA!$B$4),ISNUMBER(SEARCH(PESQUISA!$B$3,D5517))),ROW()-1,"")</f>
        <v/>
      </c>
    </row>
    <row r="5518" spans="1:14" x14ac:dyDescent="0.3">
      <c r="A5518" t="s">
        <v>16674</v>
      </c>
      <c r="B5518" t="s">
        <v>29</v>
      </c>
      <c r="C5518" t="s">
        <v>16675</v>
      </c>
      <c r="D5518" t="s">
        <v>16676</v>
      </c>
      <c r="E5518" t="s">
        <v>40</v>
      </c>
      <c r="F5518" s="7">
        <v>21.57</v>
      </c>
      <c r="G5518" t="s">
        <v>33</v>
      </c>
      <c r="H5518" t="s">
        <v>34</v>
      </c>
      <c r="I5518" t="s">
        <v>16622</v>
      </c>
      <c r="L5518" s="8">
        <v>0.4849</v>
      </c>
      <c r="M5518" t="s">
        <v>36</v>
      </c>
      <c r="N5518" t="str">
        <f>IF(AND(PESQUISA!$B$3&lt;&gt;"",OR(PESQUISA!$B$4="TODAS",B5518=PESQUISA!$B$4),ISNUMBER(SEARCH(PESQUISA!$B$3,D5518))),ROW()-1,"")</f>
        <v/>
      </c>
    </row>
    <row r="5519" spans="1:14" x14ac:dyDescent="0.3">
      <c r="A5519" t="s">
        <v>16677</v>
      </c>
      <c r="B5519" t="s">
        <v>29</v>
      </c>
      <c r="C5519" t="s">
        <v>16678</v>
      </c>
      <c r="D5519" t="s">
        <v>16679</v>
      </c>
      <c r="E5519" t="s">
        <v>40</v>
      </c>
      <c r="G5519" t="s">
        <v>33</v>
      </c>
      <c r="H5519" t="s">
        <v>34</v>
      </c>
      <c r="I5519" t="s">
        <v>16622</v>
      </c>
      <c r="M5519" t="s">
        <v>53</v>
      </c>
      <c r="N5519" t="str">
        <f>IF(AND(PESQUISA!$B$3&lt;&gt;"",OR(PESQUISA!$B$4="TODAS",B5519=PESQUISA!$B$4),ISNUMBER(SEARCH(PESQUISA!$B$3,D5519))),ROW()-1,"")</f>
        <v/>
      </c>
    </row>
    <row r="5520" spans="1:14" x14ac:dyDescent="0.3">
      <c r="A5520" t="s">
        <v>16680</v>
      </c>
      <c r="B5520" t="s">
        <v>29</v>
      </c>
      <c r="C5520" t="s">
        <v>16681</v>
      </c>
      <c r="D5520" t="s">
        <v>16682</v>
      </c>
      <c r="E5520" t="s">
        <v>40</v>
      </c>
      <c r="G5520" t="s">
        <v>33</v>
      </c>
      <c r="H5520" t="s">
        <v>34</v>
      </c>
      <c r="I5520" t="s">
        <v>16622</v>
      </c>
      <c r="M5520" t="s">
        <v>53</v>
      </c>
      <c r="N5520" t="str">
        <f>IF(AND(PESQUISA!$B$3&lt;&gt;"",OR(PESQUISA!$B$4="TODAS",B5520=PESQUISA!$B$4),ISNUMBER(SEARCH(PESQUISA!$B$3,D5520))),ROW()-1,"")</f>
        <v/>
      </c>
    </row>
    <row r="5521" spans="1:14" x14ac:dyDescent="0.3">
      <c r="A5521" t="s">
        <v>16683</v>
      </c>
      <c r="B5521" t="s">
        <v>29</v>
      </c>
      <c r="C5521" t="s">
        <v>16684</v>
      </c>
      <c r="D5521" t="s">
        <v>16685</v>
      </c>
      <c r="E5521" t="s">
        <v>40</v>
      </c>
      <c r="G5521" t="s">
        <v>33</v>
      </c>
      <c r="H5521" t="s">
        <v>34</v>
      </c>
      <c r="I5521" t="s">
        <v>16622</v>
      </c>
      <c r="M5521" t="s">
        <v>53</v>
      </c>
      <c r="N5521" t="str">
        <f>IF(AND(PESQUISA!$B$3&lt;&gt;"",OR(PESQUISA!$B$4="TODAS",B5521=PESQUISA!$B$4),ISNUMBER(SEARCH(PESQUISA!$B$3,D5521))),ROW()-1,"")</f>
        <v/>
      </c>
    </row>
    <row r="5522" spans="1:14" x14ac:dyDescent="0.3">
      <c r="A5522" t="s">
        <v>16686</v>
      </c>
      <c r="B5522" t="s">
        <v>29</v>
      </c>
      <c r="C5522" t="s">
        <v>16687</v>
      </c>
      <c r="D5522" t="s">
        <v>16688</v>
      </c>
      <c r="E5522" t="s">
        <v>40</v>
      </c>
      <c r="G5522" t="s">
        <v>33</v>
      </c>
      <c r="H5522" t="s">
        <v>34</v>
      </c>
      <c r="I5522" t="s">
        <v>16622</v>
      </c>
      <c r="M5522" t="s">
        <v>53</v>
      </c>
      <c r="N5522" t="str">
        <f>IF(AND(PESQUISA!$B$3&lt;&gt;"",OR(PESQUISA!$B$4="TODAS",B5522=PESQUISA!$B$4),ISNUMBER(SEARCH(PESQUISA!$B$3,D5522))),ROW()-1,"")</f>
        <v/>
      </c>
    </row>
    <row r="5523" spans="1:14" x14ac:dyDescent="0.3">
      <c r="A5523" t="s">
        <v>16689</v>
      </c>
      <c r="B5523" t="s">
        <v>29</v>
      </c>
      <c r="C5523" t="s">
        <v>16690</v>
      </c>
      <c r="D5523" t="s">
        <v>16691</v>
      </c>
      <c r="E5523" t="s">
        <v>40</v>
      </c>
      <c r="G5523" t="s">
        <v>33</v>
      </c>
      <c r="H5523" t="s">
        <v>34</v>
      </c>
      <c r="I5523" t="s">
        <v>16622</v>
      </c>
      <c r="M5523" t="s">
        <v>53</v>
      </c>
      <c r="N5523" t="str">
        <f>IF(AND(PESQUISA!$B$3&lt;&gt;"",OR(PESQUISA!$B$4="TODAS",B5523=PESQUISA!$B$4),ISNUMBER(SEARCH(PESQUISA!$B$3,D5523))),ROW()-1,"")</f>
        <v/>
      </c>
    </row>
    <row r="5524" spans="1:14" x14ac:dyDescent="0.3">
      <c r="A5524" t="s">
        <v>16692</v>
      </c>
      <c r="B5524" t="s">
        <v>29</v>
      </c>
      <c r="C5524" t="s">
        <v>16693</v>
      </c>
      <c r="D5524" t="s">
        <v>16694</v>
      </c>
      <c r="E5524" t="s">
        <v>40</v>
      </c>
      <c r="G5524" t="s">
        <v>33</v>
      </c>
      <c r="H5524" t="s">
        <v>34</v>
      </c>
      <c r="I5524" t="s">
        <v>16622</v>
      </c>
      <c r="M5524" t="s">
        <v>53</v>
      </c>
      <c r="N5524" t="str">
        <f>IF(AND(PESQUISA!$B$3&lt;&gt;"",OR(PESQUISA!$B$4="TODAS",B5524=PESQUISA!$B$4),ISNUMBER(SEARCH(PESQUISA!$B$3,D5524))),ROW()-1,"")</f>
        <v/>
      </c>
    </row>
    <row r="5525" spans="1:14" x14ac:dyDescent="0.3">
      <c r="A5525" t="s">
        <v>16695</v>
      </c>
      <c r="B5525" t="s">
        <v>29</v>
      </c>
      <c r="C5525" t="s">
        <v>16696</v>
      </c>
      <c r="D5525" t="s">
        <v>16697</v>
      </c>
      <c r="E5525" t="s">
        <v>40</v>
      </c>
      <c r="F5525" s="7">
        <v>66.650000000000006</v>
      </c>
      <c r="G5525" t="s">
        <v>33</v>
      </c>
      <c r="H5525" t="s">
        <v>34</v>
      </c>
      <c r="I5525" t="s">
        <v>16622</v>
      </c>
      <c r="L5525" s="8">
        <v>0.64970000000000006</v>
      </c>
      <c r="M5525" t="s">
        <v>36</v>
      </c>
      <c r="N5525" t="str">
        <f>IF(AND(PESQUISA!$B$3&lt;&gt;"",OR(PESQUISA!$B$4="TODAS",B5525=PESQUISA!$B$4),ISNUMBER(SEARCH(PESQUISA!$B$3,D5525))),ROW()-1,"")</f>
        <v/>
      </c>
    </row>
    <row r="5526" spans="1:14" x14ac:dyDescent="0.3">
      <c r="A5526" t="s">
        <v>16698</v>
      </c>
      <c r="B5526" t="s">
        <v>29</v>
      </c>
      <c r="C5526" t="s">
        <v>16699</v>
      </c>
      <c r="D5526" t="s">
        <v>16700</v>
      </c>
      <c r="E5526" t="s">
        <v>40</v>
      </c>
      <c r="F5526" s="7">
        <v>50.17</v>
      </c>
      <c r="G5526" t="s">
        <v>33</v>
      </c>
      <c r="H5526" t="s">
        <v>34</v>
      </c>
      <c r="I5526" t="s">
        <v>16622</v>
      </c>
      <c r="L5526" s="8">
        <v>0.58660000000000001</v>
      </c>
      <c r="M5526" t="s">
        <v>36</v>
      </c>
      <c r="N5526" t="str">
        <f>IF(AND(PESQUISA!$B$3&lt;&gt;"",OR(PESQUISA!$B$4="TODAS",B5526=PESQUISA!$B$4),ISNUMBER(SEARCH(PESQUISA!$B$3,D5526))),ROW()-1,"")</f>
        <v/>
      </c>
    </row>
    <row r="5527" spans="1:14" x14ac:dyDescent="0.3">
      <c r="A5527" t="s">
        <v>16701</v>
      </c>
      <c r="B5527" t="s">
        <v>29</v>
      </c>
      <c r="C5527" t="s">
        <v>16702</v>
      </c>
      <c r="D5527" t="s">
        <v>16703</v>
      </c>
      <c r="E5527" t="s">
        <v>40</v>
      </c>
      <c r="F5527" s="7">
        <v>186.35</v>
      </c>
      <c r="G5527" t="s">
        <v>33</v>
      </c>
      <c r="H5527" t="s">
        <v>34</v>
      </c>
      <c r="I5527" t="s">
        <v>16622</v>
      </c>
      <c r="L5527" s="8">
        <v>0.76370000000000005</v>
      </c>
      <c r="M5527" t="s">
        <v>36</v>
      </c>
      <c r="N5527" t="str">
        <f>IF(AND(PESQUISA!$B$3&lt;&gt;"",OR(PESQUISA!$B$4="TODAS",B5527=PESQUISA!$B$4),ISNUMBER(SEARCH(PESQUISA!$B$3,D5527))),ROW()-1,"")</f>
        <v/>
      </c>
    </row>
    <row r="5528" spans="1:14" x14ac:dyDescent="0.3">
      <c r="A5528" t="s">
        <v>16704</v>
      </c>
      <c r="B5528" t="s">
        <v>29</v>
      </c>
      <c r="C5528" t="s">
        <v>16705</v>
      </c>
      <c r="D5528" t="s">
        <v>16706</v>
      </c>
      <c r="E5528" t="s">
        <v>40</v>
      </c>
      <c r="F5528" s="7">
        <v>208.84</v>
      </c>
      <c r="G5528" t="s">
        <v>33</v>
      </c>
      <c r="H5528" t="s">
        <v>34</v>
      </c>
      <c r="I5528" t="s">
        <v>16622</v>
      </c>
      <c r="L5528" s="8">
        <v>0.77890000000000004</v>
      </c>
      <c r="M5528" t="s">
        <v>36</v>
      </c>
      <c r="N5528" t="str">
        <f>IF(AND(PESQUISA!$B$3&lt;&gt;"",OR(PESQUISA!$B$4="TODAS",B5528=PESQUISA!$B$4),ISNUMBER(SEARCH(PESQUISA!$B$3,D5528))),ROW()-1,"")</f>
        <v/>
      </c>
    </row>
    <row r="5529" spans="1:14" x14ac:dyDescent="0.3">
      <c r="A5529" t="s">
        <v>16707</v>
      </c>
      <c r="B5529" t="s">
        <v>29</v>
      </c>
      <c r="C5529" t="s">
        <v>16708</v>
      </c>
      <c r="D5529" t="s">
        <v>16709</v>
      </c>
      <c r="E5529" t="s">
        <v>40</v>
      </c>
      <c r="F5529" s="7">
        <v>79.8</v>
      </c>
      <c r="G5529" t="s">
        <v>33</v>
      </c>
      <c r="H5529" t="s">
        <v>34</v>
      </c>
      <c r="I5529" t="s">
        <v>16622</v>
      </c>
      <c r="L5529" s="8">
        <v>0.66100000000000003</v>
      </c>
      <c r="M5529" t="s">
        <v>36</v>
      </c>
      <c r="N5529" t="str">
        <f>IF(AND(PESQUISA!$B$3&lt;&gt;"",OR(PESQUISA!$B$4="TODAS",B5529=PESQUISA!$B$4),ISNUMBER(SEARCH(PESQUISA!$B$3,D5529))),ROW()-1,"")</f>
        <v/>
      </c>
    </row>
    <row r="5530" spans="1:14" x14ac:dyDescent="0.3">
      <c r="A5530" t="s">
        <v>16710</v>
      </c>
      <c r="B5530" t="s">
        <v>29</v>
      </c>
      <c r="C5530" t="s">
        <v>16711</v>
      </c>
      <c r="D5530" t="s">
        <v>16712</v>
      </c>
      <c r="E5530" t="s">
        <v>40</v>
      </c>
      <c r="F5530" s="7">
        <v>60.97</v>
      </c>
      <c r="G5530" t="s">
        <v>33</v>
      </c>
      <c r="H5530" t="s">
        <v>34</v>
      </c>
      <c r="I5530" t="s">
        <v>16622</v>
      </c>
      <c r="L5530" s="8">
        <v>0.59899999999999998</v>
      </c>
      <c r="M5530" t="s">
        <v>36</v>
      </c>
      <c r="N5530" t="str">
        <f>IF(AND(PESQUISA!$B$3&lt;&gt;"",OR(PESQUISA!$B$4="TODAS",B5530=PESQUISA!$B$4),ISNUMBER(SEARCH(PESQUISA!$B$3,D5530))),ROW()-1,"")</f>
        <v/>
      </c>
    </row>
    <row r="5531" spans="1:14" x14ac:dyDescent="0.3">
      <c r="A5531" t="s">
        <v>16713</v>
      </c>
      <c r="B5531" t="s">
        <v>29</v>
      </c>
      <c r="C5531" t="s">
        <v>16714</v>
      </c>
      <c r="D5531" t="s">
        <v>16715</v>
      </c>
      <c r="E5531" t="s">
        <v>40</v>
      </c>
      <c r="F5531" s="7">
        <v>202.51</v>
      </c>
      <c r="G5531" t="s">
        <v>33</v>
      </c>
      <c r="H5531" t="s">
        <v>34</v>
      </c>
      <c r="I5531" t="s">
        <v>16622</v>
      </c>
      <c r="L5531" s="8">
        <v>0.76980000000000004</v>
      </c>
      <c r="M5531" t="s">
        <v>36</v>
      </c>
      <c r="N5531" t="str">
        <f>IF(AND(PESQUISA!$B$3&lt;&gt;"",OR(PESQUISA!$B$4="TODAS",B5531=PESQUISA!$B$4),ISNUMBER(SEARCH(PESQUISA!$B$3,D5531))),ROW()-1,"")</f>
        <v/>
      </c>
    </row>
    <row r="5532" spans="1:14" x14ac:dyDescent="0.3">
      <c r="A5532" t="s">
        <v>16716</v>
      </c>
      <c r="B5532" t="s">
        <v>29</v>
      </c>
      <c r="C5532" t="s">
        <v>16717</v>
      </c>
      <c r="D5532" t="s">
        <v>16718</v>
      </c>
      <c r="E5532" t="s">
        <v>40</v>
      </c>
      <c r="F5532" s="7">
        <v>239.6</v>
      </c>
      <c r="G5532" t="s">
        <v>33</v>
      </c>
      <c r="H5532" t="s">
        <v>34</v>
      </c>
      <c r="I5532" t="s">
        <v>16622</v>
      </c>
      <c r="L5532" s="8">
        <v>0.79190000000000005</v>
      </c>
      <c r="M5532" t="s">
        <v>36</v>
      </c>
      <c r="N5532" t="str">
        <f>IF(AND(PESQUISA!$B$3&lt;&gt;"",OR(PESQUISA!$B$4="TODAS",B5532=PESQUISA!$B$4),ISNUMBER(SEARCH(PESQUISA!$B$3,D5532))),ROW()-1,"")</f>
        <v/>
      </c>
    </row>
    <row r="5533" spans="1:14" x14ac:dyDescent="0.3">
      <c r="A5533" t="s">
        <v>16719</v>
      </c>
      <c r="B5533" t="s">
        <v>29</v>
      </c>
      <c r="C5533" t="s">
        <v>16720</v>
      </c>
      <c r="D5533" t="s">
        <v>16721</v>
      </c>
      <c r="E5533" t="s">
        <v>40</v>
      </c>
      <c r="F5533" s="7">
        <v>22.12</v>
      </c>
      <c r="G5533" t="s">
        <v>33</v>
      </c>
      <c r="H5533" t="s">
        <v>34</v>
      </c>
      <c r="I5533" t="s">
        <v>16622</v>
      </c>
      <c r="L5533" s="8">
        <v>0.49769999999999998</v>
      </c>
      <c r="M5533" t="s">
        <v>36</v>
      </c>
      <c r="N5533" t="str">
        <f>IF(AND(PESQUISA!$B$3&lt;&gt;"",OR(PESQUISA!$B$4="TODAS",B5533=PESQUISA!$B$4),ISNUMBER(SEARCH(PESQUISA!$B$3,D5533))),ROW()-1,"")</f>
        <v/>
      </c>
    </row>
    <row r="5534" spans="1:14" x14ac:dyDescent="0.3">
      <c r="A5534" t="s">
        <v>16722</v>
      </c>
      <c r="B5534" t="s">
        <v>29</v>
      </c>
      <c r="C5534" t="s">
        <v>16723</v>
      </c>
      <c r="D5534" t="s">
        <v>16724</v>
      </c>
      <c r="E5534" t="s">
        <v>40</v>
      </c>
      <c r="F5534" s="7">
        <v>26.69</v>
      </c>
      <c r="G5534" t="s">
        <v>33</v>
      </c>
      <c r="H5534" t="s">
        <v>34</v>
      </c>
      <c r="I5534" t="s">
        <v>16622</v>
      </c>
      <c r="L5534" s="8">
        <v>0.50660000000000005</v>
      </c>
      <c r="M5534" t="s">
        <v>36</v>
      </c>
      <c r="N5534" t="str">
        <f>IF(AND(PESQUISA!$B$3&lt;&gt;"",OR(PESQUISA!$B$4="TODAS",B5534=PESQUISA!$B$4),ISNUMBER(SEARCH(PESQUISA!$B$3,D5534))),ROW()-1,"")</f>
        <v/>
      </c>
    </row>
    <row r="5535" spans="1:14" x14ac:dyDescent="0.3">
      <c r="A5535" t="s">
        <v>16725</v>
      </c>
      <c r="B5535" t="s">
        <v>29</v>
      </c>
      <c r="C5535" t="s">
        <v>16726</v>
      </c>
      <c r="D5535" t="s">
        <v>16727</v>
      </c>
      <c r="E5535" t="s">
        <v>40</v>
      </c>
      <c r="F5535" s="7">
        <v>41.81</v>
      </c>
      <c r="G5535" t="s">
        <v>33</v>
      </c>
      <c r="H5535" t="s">
        <v>34</v>
      </c>
      <c r="I5535" t="s">
        <v>16622</v>
      </c>
      <c r="L5535" s="8">
        <v>0.62329999999999997</v>
      </c>
      <c r="M5535" t="s">
        <v>36</v>
      </c>
      <c r="N5535" t="str">
        <f>IF(AND(PESQUISA!$B$3&lt;&gt;"",OR(PESQUISA!$B$4="TODAS",B5535=PESQUISA!$B$4),ISNUMBER(SEARCH(PESQUISA!$B$3,D5535))),ROW()-1,"")</f>
        <v/>
      </c>
    </row>
    <row r="5536" spans="1:14" x14ac:dyDescent="0.3">
      <c r="A5536" t="s">
        <v>16728</v>
      </c>
      <c r="B5536" t="s">
        <v>29</v>
      </c>
      <c r="C5536" t="s">
        <v>16729</v>
      </c>
      <c r="D5536" t="s">
        <v>16730</v>
      </c>
      <c r="E5536" t="s">
        <v>40</v>
      </c>
      <c r="F5536" s="7">
        <v>55.41</v>
      </c>
      <c r="G5536" t="s">
        <v>33</v>
      </c>
      <c r="H5536" t="s">
        <v>34</v>
      </c>
      <c r="I5536" t="s">
        <v>16622</v>
      </c>
      <c r="L5536" s="8">
        <v>0.65080000000000005</v>
      </c>
      <c r="M5536" t="s">
        <v>36</v>
      </c>
      <c r="N5536" t="str">
        <f>IF(AND(PESQUISA!$B$3&lt;&gt;"",OR(PESQUISA!$B$4="TODAS",B5536=PESQUISA!$B$4),ISNUMBER(SEARCH(PESQUISA!$B$3,D5536))),ROW()-1,"")</f>
        <v/>
      </c>
    </row>
    <row r="5537" spans="1:14" x14ac:dyDescent="0.3">
      <c r="A5537" t="s">
        <v>16731</v>
      </c>
      <c r="B5537" t="s">
        <v>29</v>
      </c>
      <c r="C5537" t="s">
        <v>16732</v>
      </c>
      <c r="D5537" t="s">
        <v>16733</v>
      </c>
      <c r="E5537" t="s">
        <v>40</v>
      </c>
      <c r="F5537" s="7">
        <v>17.59</v>
      </c>
      <c r="G5537" t="s">
        <v>33</v>
      </c>
      <c r="H5537" t="s">
        <v>34</v>
      </c>
      <c r="I5537" t="s">
        <v>16622</v>
      </c>
      <c r="L5537" s="8">
        <v>0.55879999999999996</v>
      </c>
      <c r="M5537" t="s">
        <v>36</v>
      </c>
      <c r="N5537" t="str">
        <f>IF(AND(PESQUISA!$B$3&lt;&gt;"",OR(PESQUISA!$B$4="TODAS",B5537=PESQUISA!$B$4),ISNUMBER(SEARCH(PESQUISA!$B$3,D5537))),ROW()-1,"")</f>
        <v/>
      </c>
    </row>
    <row r="5538" spans="1:14" x14ac:dyDescent="0.3">
      <c r="A5538" t="s">
        <v>16734</v>
      </c>
      <c r="B5538" t="s">
        <v>29</v>
      </c>
      <c r="C5538" t="s">
        <v>16735</v>
      </c>
      <c r="D5538" t="s">
        <v>16736</v>
      </c>
      <c r="E5538" t="s">
        <v>40</v>
      </c>
      <c r="F5538" s="7">
        <v>22.35</v>
      </c>
      <c r="G5538" t="s">
        <v>33</v>
      </c>
      <c r="H5538" t="s">
        <v>34</v>
      </c>
      <c r="I5538" t="s">
        <v>16622</v>
      </c>
      <c r="L5538" s="8">
        <v>0.58879999999999999</v>
      </c>
      <c r="M5538" t="s">
        <v>36</v>
      </c>
      <c r="N5538" t="str">
        <f>IF(AND(PESQUISA!$B$3&lt;&gt;"",OR(PESQUISA!$B$4="TODAS",B5538=PESQUISA!$B$4),ISNUMBER(SEARCH(PESQUISA!$B$3,D5538))),ROW()-1,"")</f>
        <v/>
      </c>
    </row>
    <row r="5539" spans="1:14" x14ac:dyDescent="0.3">
      <c r="A5539" t="s">
        <v>16737</v>
      </c>
      <c r="B5539" t="s">
        <v>29</v>
      </c>
      <c r="C5539" t="s">
        <v>16738</v>
      </c>
      <c r="D5539" t="s">
        <v>16739</v>
      </c>
      <c r="E5539" t="s">
        <v>40</v>
      </c>
      <c r="F5539" s="7">
        <v>34.92</v>
      </c>
      <c r="G5539" t="s">
        <v>33</v>
      </c>
      <c r="H5539" t="s">
        <v>34</v>
      </c>
      <c r="I5539" t="s">
        <v>16622</v>
      </c>
      <c r="L5539" s="8">
        <v>0.68530000000000002</v>
      </c>
      <c r="M5539" t="s">
        <v>36</v>
      </c>
      <c r="N5539" t="str">
        <f>IF(AND(PESQUISA!$B$3&lt;&gt;"",OR(PESQUISA!$B$4="TODAS",B5539=PESQUISA!$B$4),ISNUMBER(SEARCH(PESQUISA!$B$3,D5539))),ROW()-1,"")</f>
        <v/>
      </c>
    </row>
    <row r="5540" spans="1:14" x14ac:dyDescent="0.3">
      <c r="A5540" t="s">
        <v>16740</v>
      </c>
      <c r="B5540" t="s">
        <v>29</v>
      </c>
      <c r="C5540" t="s">
        <v>16741</v>
      </c>
      <c r="D5540" t="s">
        <v>16742</v>
      </c>
      <c r="E5540" t="s">
        <v>40</v>
      </c>
      <c r="F5540" s="7">
        <v>26.69</v>
      </c>
      <c r="G5540" t="s">
        <v>33</v>
      </c>
      <c r="H5540" t="s">
        <v>34</v>
      </c>
      <c r="I5540" t="s">
        <v>16622</v>
      </c>
      <c r="L5540" s="8">
        <v>0.44140000000000001</v>
      </c>
      <c r="M5540" t="s">
        <v>36</v>
      </c>
      <c r="N5540" t="str">
        <f>IF(AND(PESQUISA!$B$3&lt;&gt;"",OR(PESQUISA!$B$4="TODAS",B5540=PESQUISA!$B$4),ISNUMBER(SEARCH(PESQUISA!$B$3,D5540))),ROW()-1,"")</f>
        <v/>
      </c>
    </row>
    <row r="5541" spans="1:14" x14ac:dyDescent="0.3">
      <c r="A5541" t="s">
        <v>16743</v>
      </c>
      <c r="B5541" t="s">
        <v>29</v>
      </c>
      <c r="C5541" t="s">
        <v>16744</v>
      </c>
      <c r="D5541" t="s">
        <v>16745</v>
      </c>
      <c r="E5541" t="s">
        <v>40</v>
      </c>
      <c r="F5541" s="7">
        <v>29.61</v>
      </c>
      <c r="G5541" t="s">
        <v>33</v>
      </c>
      <c r="H5541" t="s">
        <v>34</v>
      </c>
      <c r="I5541" t="s">
        <v>16622</v>
      </c>
      <c r="L5541" s="8">
        <v>0.4617</v>
      </c>
      <c r="M5541" t="s">
        <v>36</v>
      </c>
      <c r="N5541" t="str">
        <f>IF(AND(PESQUISA!$B$3&lt;&gt;"",OR(PESQUISA!$B$4="TODAS",B5541=PESQUISA!$B$4),ISNUMBER(SEARCH(PESQUISA!$B$3,D5541))),ROW()-1,"")</f>
        <v/>
      </c>
    </row>
    <row r="5542" spans="1:14" x14ac:dyDescent="0.3">
      <c r="A5542" t="s">
        <v>16746</v>
      </c>
      <c r="B5542" t="s">
        <v>29</v>
      </c>
      <c r="C5542" t="s">
        <v>16747</v>
      </c>
      <c r="D5542" t="s">
        <v>16748</v>
      </c>
      <c r="E5542" t="s">
        <v>40</v>
      </c>
      <c r="F5542" s="7">
        <v>33.89</v>
      </c>
      <c r="G5542" t="s">
        <v>33</v>
      </c>
      <c r="H5542" t="s">
        <v>34</v>
      </c>
      <c r="I5542" t="s">
        <v>16622</v>
      </c>
      <c r="L5542" s="8">
        <v>0.47860000000000003</v>
      </c>
      <c r="M5542" t="s">
        <v>36</v>
      </c>
      <c r="N5542" t="str">
        <f>IF(AND(PESQUISA!$B$3&lt;&gt;"",OR(PESQUISA!$B$4="TODAS",B5542=PESQUISA!$B$4),ISNUMBER(SEARCH(PESQUISA!$B$3,D5542))),ROW()-1,"")</f>
        <v/>
      </c>
    </row>
    <row r="5543" spans="1:14" x14ac:dyDescent="0.3">
      <c r="A5543" t="s">
        <v>16749</v>
      </c>
      <c r="B5543" t="s">
        <v>29</v>
      </c>
      <c r="C5543" t="s">
        <v>16750</v>
      </c>
      <c r="D5543" t="s">
        <v>16751</v>
      </c>
      <c r="E5543" t="s">
        <v>40</v>
      </c>
      <c r="F5543" s="7">
        <v>39.450000000000003</v>
      </c>
      <c r="G5543" t="s">
        <v>33</v>
      </c>
      <c r="H5543" t="s">
        <v>34</v>
      </c>
      <c r="I5543" t="s">
        <v>16622</v>
      </c>
      <c r="L5543" s="8">
        <v>0.51910000000000001</v>
      </c>
      <c r="M5543" t="s">
        <v>36</v>
      </c>
      <c r="N5543" t="str">
        <f>IF(AND(PESQUISA!$B$3&lt;&gt;"",OR(PESQUISA!$B$4="TODAS",B5543=PESQUISA!$B$4),ISNUMBER(SEARCH(PESQUISA!$B$3,D5543))),ROW()-1,"")</f>
        <v/>
      </c>
    </row>
    <row r="5544" spans="1:14" x14ac:dyDescent="0.3">
      <c r="A5544" t="s">
        <v>16752</v>
      </c>
      <c r="B5544" t="s">
        <v>29</v>
      </c>
      <c r="C5544" t="s">
        <v>16753</v>
      </c>
      <c r="D5544" t="s">
        <v>16754</v>
      </c>
      <c r="E5544" t="s">
        <v>40</v>
      </c>
      <c r="F5544" s="7">
        <v>24.86</v>
      </c>
      <c r="G5544" t="s">
        <v>33</v>
      </c>
      <c r="H5544" t="s">
        <v>34</v>
      </c>
      <c r="I5544" t="s">
        <v>16622</v>
      </c>
      <c r="L5544" s="8">
        <v>0.46779999999999999</v>
      </c>
      <c r="M5544" t="s">
        <v>36</v>
      </c>
      <c r="N5544" t="str">
        <f>IF(AND(PESQUISA!$B$3&lt;&gt;"",OR(PESQUISA!$B$4="TODAS",B5544=PESQUISA!$B$4),ISNUMBER(SEARCH(PESQUISA!$B$3,D5544))),ROW()-1,"")</f>
        <v/>
      </c>
    </row>
    <row r="5545" spans="1:14" x14ac:dyDescent="0.3">
      <c r="A5545" t="s">
        <v>16755</v>
      </c>
      <c r="B5545" t="s">
        <v>29</v>
      </c>
      <c r="C5545" t="s">
        <v>16756</v>
      </c>
      <c r="D5545" t="s">
        <v>16757</v>
      </c>
      <c r="E5545" t="s">
        <v>40</v>
      </c>
      <c r="F5545" s="7">
        <v>26.71</v>
      </c>
      <c r="G5545" t="s">
        <v>33</v>
      </c>
      <c r="H5545" t="s">
        <v>34</v>
      </c>
      <c r="I5545" t="s">
        <v>16622</v>
      </c>
      <c r="L5545" s="8">
        <v>0.47770000000000001</v>
      </c>
      <c r="M5545" t="s">
        <v>36</v>
      </c>
      <c r="N5545" t="str">
        <f>IF(AND(PESQUISA!$B$3&lt;&gt;"",OR(PESQUISA!$B$4="TODAS",B5545=PESQUISA!$B$4),ISNUMBER(SEARCH(PESQUISA!$B$3,D5545))),ROW()-1,"")</f>
        <v/>
      </c>
    </row>
    <row r="5546" spans="1:14" x14ac:dyDescent="0.3">
      <c r="A5546" t="s">
        <v>16758</v>
      </c>
      <c r="B5546" t="s">
        <v>29</v>
      </c>
      <c r="C5546" t="s">
        <v>16759</v>
      </c>
      <c r="D5546" t="s">
        <v>16760</v>
      </c>
      <c r="E5546" t="s">
        <v>40</v>
      </c>
      <c r="F5546" s="7">
        <v>32.840000000000003</v>
      </c>
      <c r="G5546" t="s">
        <v>33</v>
      </c>
      <c r="H5546" t="s">
        <v>34</v>
      </c>
      <c r="I5546" t="s">
        <v>16622</v>
      </c>
      <c r="L5546" s="8">
        <v>0.5222</v>
      </c>
      <c r="M5546" t="s">
        <v>36</v>
      </c>
      <c r="N5546" t="str">
        <f>IF(AND(PESQUISA!$B$3&lt;&gt;"",OR(PESQUISA!$B$4="TODAS",B5546=PESQUISA!$B$4),ISNUMBER(SEARCH(PESQUISA!$B$3,D5546))),ROW()-1,"")</f>
        <v/>
      </c>
    </row>
    <row r="5547" spans="1:14" x14ac:dyDescent="0.3">
      <c r="A5547" t="s">
        <v>16761</v>
      </c>
      <c r="B5547" t="s">
        <v>29</v>
      </c>
      <c r="C5547" t="s">
        <v>16762</v>
      </c>
      <c r="D5547" t="s">
        <v>16763</v>
      </c>
      <c r="E5547" t="s">
        <v>40</v>
      </c>
      <c r="G5547" t="s">
        <v>33</v>
      </c>
      <c r="H5547" t="s">
        <v>34</v>
      </c>
      <c r="I5547" t="s">
        <v>16622</v>
      </c>
      <c r="M5547" t="s">
        <v>53</v>
      </c>
      <c r="N5547" t="str">
        <f>IF(AND(PESQUISA!$B$3&lt;&gt;"",OR(PESQUISA!$B$4="TODAS",B5547=PESQUISA!$B$4),ISNUMBER(SEARCH(PESQUISA!$B$3,D5547))),ROW()-1,"")</f>
        <v/>
      </c>
    </row>
    <row r="5548" spans="1:14" x14ac:dyDescent="0.3">
      <c r="A5548" t="s">
        <v>16764</v>
      </c>
      <c r="B5548" t="s">
        <v>29</v>
      </c>
      <c r="C5548" t="s">
        <v>16765</v>
      </c>
      <c r="D5548" t="s">
        <v>16766</v>
      </c>
      <c r="E5548" t="s">
        <v>40</v>
      </c>
      <c r="F5548" s="7">
        <v>37.520000000000003</v>
      </c>
      <c r="G5548" t="s">
        <v>33</v>
      </c>
      <c r="H5548" t="s">
        <v>34</v>
      </c>
      <c r="I5548" t="s">
        <v>16622</v>
      </c>
      <c r="L5548" s="8">
        <v>0.60419999999999996</v>
      </c>
      <c r="M5548" t="s">
        <v>36</v>
      </c>
      <c r="N5548" t="str">
        <f>IF(AND(PESQUISA!$B$3&lt;&gt;"",OR(PESQUISA!$B$4="TODAS",B5548=PESQUISA!$B$4),ISNUMBER(SEARCH(PESQUISA!$B$3,D5548))),ROW()-1,"")</f>
        <v/>
      </c>
    </row>
    <row r="5549" spans="1:14" x14ac:dyDescent="0.3">
      <c r="A5549" t="s">
        <v>16767</v>
      </c>
      <c r="B5549" t="s">
        <v>29</v>
      </c>
      <c r="C5549" t="s">
        <v>16768</v>
      </c>
      <c r="D5549" t="s">
        <v>16769</v>
      </c>
      <c r="E5549" t="s">
        <v>40</v>
      </c>
      <c r="G5549" t="s">
        <v>33</v>
      </c>
      <c r="H5549" t="s">
        <v>34</v>
      </c>
      <c r="I5549" t="s">
        <v>16622</v>
      </c>
      <c r="M5549" t="s">
        <v>53</v>
      </c>
      <c r="N5549" t="str">
        <f>IF(AND(PESQUISA!$B$3&lt;&gt;"",OR(PESQUISA!$B$4="TODAS",B5549=PESQUISA!$B$4),ISNUMBER(SEARCH(PESQUISA!$B$3,D5549))),ROW()-1,"")</f>
        <v/>
      </c>
    </row>
    <row r="5550" spans="1:14" x14ac:dyDescent="0.3">
      <c r="A5550" t="s">
        <v>16770</v>
      </c>
      <c r="B5550" t="s">
        <v>29</v>
      </c>
      <c r="C5550" t="s">
        <v>16771</v>
      </c>
      <c r="D5550" t="s">
        <v>16772</v>
      </c>
      <c r="E5550" t="s">
        <v>40</v>
      </c>
      <c r="G5550" t="s">
        <v>33</v>
      </c>
      <c r="H5550" t="s">
        <v>34</v>
      </c>
      <c r="I5550" t="s">
        <v>16622</v>
      </c>
      <c r="M5550" t="s">
        <v>53</v>
      </c>
      <c r="N5550" t="str">
        <f>IF(AND(PESQUISA!$B$3&lt;&gt;"",OR(PESQUISA!$B$4="TODAS",B5550=PESQUISA!$B$4),ISNUMBER(SEARCH(PESQUISA!$B$3,D5550))),ROW()-1,"")</f>
        <v/>
      </c>
    </row>
    <row r="5551" spans="1:14" x14ac:dyDescent="0.3">
      <c r="A5551" t="s">
        <v>16773</v>
      </c>
      <c r="B5551" t="s">
        <v>29</v>
      </c>
      <c r="C5551" t="s">
        <v>16774</v>
      </c>
      <c r="D5551" t="s">
        <v>16775</v>
      </c>
      <c r="E5551" t="s">
        <v>40</v>
      </c>
      <c r="G5551" t="s">
        <v>33</v>
      </c>
      <c r="H5551" t="s">
        <v>34</v>
      </c>
      <c r="I5551" t="s">
        <v>16622</v>
      </c>
      <c r="M5551" t="s">
        <v>53</v>
      </c>
      <c r="N5551" t="str">
        <f>IF(AND(PESQUISA!$B$3&lt;&gt;"",OR(PESQUISA!$B$4="TODAS",B5551=PESQUISA!$B$4),ISNUMBER(SEARCH(PESQUISA!$B$3,D5551))),ROW()-1,"")</f>
        <v/>
      </c>
    </row>
    <row r="5552" spans="1:14" x14ac:dyDescent="0.3">
      <c r="A5552" t="s">
        <v>16776</v>
      </c>
      <c r="B5552" t="s">
        <v>29</v>
      </c>
      <c r="C5552" t="s">
        <v>16777</v>
      </c>
      <c r="D5552" t="s">
        <v>16778</v>
      </c>
      <c r="E5552" t="s">
        <v>40</v>
      </c>
      <c r="G5552" t="s">
        <v>33</v>
      </c>
      <c r="H5552" t="s">
        <v>34</v>
      </c>
      <c r="I5552" t="s">
        <v>16622</v>
      </c>
      <c r="M5552" t="s">
        <v>53</v>
      </c>
      <c r="N5552" t="str">
        <f>IF(AND(PESQUISA!$B$3&lt;&gt;"",OR(PESQUISA!$B$4="TODAS",B5552=PESQUISA!$B$4),ISNUMBER(SEARCH(PESQUISA!$B$3,D5552))),ROW()-1,"")</f>
        <v/>
      </c>
    </row>
    <row r="5553" spans="1:14" x14ac:dyDescent="0.3">
      <c r="A5553" t="s">
        <v>16779</v>
      </c>
      <c r="B5553" t="s">
        <v>29</v>
      </c>
      <c r="C5553" t="s">
        <v>16780</v>
      </c>
      <c r="D5553" t="s">
        <v>16781</v>
      </c>
      <c r="E5553" t="s">
        <v>40</v>
      </c>
      <c r="G5553" t="s">
        <v>33</v>
      </c>
      <c r="H5553" t="s">
        <v>34</v>
      </c>
      <c r="I5553" t="s">
        <v>16622</v>
      </c>
      <c r="M5553" t="s">
        <v>53</v>
      </c>
      <c r="N5553" t="str">
        <f>IF(AND(PESQUISA!$B$3&lt;&gt;"",OR(PESQUISA!$B$4="TODAS",B5553=PESQUISA!$B$4),ISNUMBER(SEARCH(PESQUISA!$B$3,D5553))),ROW()-1,"")</f>
        <v/>
      </c>
    </row>
    <row r="5554" spans="1:14" x14ac:dyDescent="0.3">
      <c r="A5554" t="s">
        <v>16782</v>
      </c>
      <c r="B5554" t="s">
        <v>29</v>
      </c>
      <c r="C5554" t="s">
        <v>16783</v>
      </c>
      <c r="D5554" t="s">
        <v>16784</v>
      </c>
      <c r="E5554" t="s">
        <v>40</v>
      </c>
      <c r="G5554" t="s">
        <v>33</v>
      </c>
      <c r="H5554" t="s">
        <v>34</v>
      </c>
      <c r="I5554" t="s">
        <v>16622</v>
      </c>
      <c r="M5554" t="s">
        <v>53</v>
      </c>
      <c r="N5554" t="str">
        <f>IF(AND(PESQUISA!$B$3&lt;&gt;"",OR(PESQUISA!$B$4="TODAS",B5554=PESQUISA!$B$4),ISNUMBER(SEARCH(PESQUISA!$B$3,D5554))),ROW()-1,"")</f>
        <v/>
      </c>
    </row>
    <row r="5555" spans="1:14" x14ac:dyDescent="0.3">
      <c r="A5555" t="s">
        <v>16785</v>
      </c>
      <c r="B5555" t="s">
        <v>29</v>
      </c>
      <c r="C5555" t="s">
        <v>16786</v>
      </c>
      <c r="D5555" t="s">
        <v>16787</v>
      </c>
      <c r="E5555" t="s">
        <v>40</v>
      </c>
      <c r="G5555" t="s">
        <v>33</v>
      </c>
      <c r="H5555" t="s">
        <v>34</v>
      </c>
      <c r="I5555" t="s">
        <v>16622</v>
      </c>
      <c r="M5555" t="s">
        <v>53</v>
      </c>
      <c r="N5555" t="str">
        <f>IF(AND(PESQUISA!$B$3&lt;&gt;"",OR(PESQUISA!$B$4="TODAS",B5555=PESQUISA!$B$4),ISNUMBER(SEARCH(PESQUISA!$B$3,D5555))),ROW()-1,"")</f>
        <v/>
      </c>
    </row>
    <row r="5556" spans="1:14" x14ac:dyDescent="0.3">
      <c r="A5556" t="s">
        <v>16788</v>
      </c>
      <c r="B5556" t="s">
        <v>29</v>
      </c>
      <c r="C5556" t="s">
        <v>16789</v>
      </c>
      <c r="D5556" t="s">
        <v>16790</v>
      </c>
      <c r="E5556" t="s">
        <v>40</v>
      </c>
      <c r="G5556" t="s">
        <v>33</v>
      </c>
      <c r="H5556" t="s">
        <v>34</v>
      </c>
      <c r="I5556" t="s">
        <v>16622</v>
      </c>
      <c r="M5556" t="s">
        <v>53</v>
      </c>
      <c r="N5556" t="str">
        <f>IF(AND(PESQUISA!$B$3&lt;&gt;"",OR(PESQUISA!$B$4="TODAS",B5556=PESQUISA!$B$4),ISNUMBER(SEARCH(PESQUISA!$B$3,D5556))),ROW()-1,"")</f>
        <v/>
      </c>
    </row>
    <row r="5557" spans="1:14" x14ac:dyDescent="0.3">
      <c r="A5557" t="s">
        <v>16791</v>
      </c>
      <c r="B5557" t="s">
        <v>29</v>
      </c>
      <c r="C5557" t="s">
        <v>16792</v>
      </c>
      <c r="D5557" t="s">
        <v>16793</v>
      </c>
      <c r="E5557" t="s">
        <v>40</v>
      </c>
      <c r="G5557" t="s">
        <v>33</v>
      </c>
      <c r="H5557" t="s">
        <v>34</v>
      </c>
      <c r="I5557" t="s">
        <v>16622</v>
      </c>
      <c r="M5557" t="s">
        <v>53</v>
      </c>
      <c r="N5557" t="str">
        <f>IF(AND(PESQUISA!$B$3&lt;&gt;"",OR(PESQUISA!$B$4="TODAS",B5557=PESQUISA!$B$4),ISNUMBER(SEARCH(PESQUISA!$B$3,D5557))),ROW()-1,"")</f>
        <v/>
      </c>
    </row>
    <row r="5558" spans="1:14" x14ac:dyDescent="0.3">
      <c r="A5558" t="s">
        <v>16794</v>
      </c>
      <c r="B5558" t="s">
        <v>29</v>
      </c>
      <c r="C5558" t="s">
        <v>16795</v>
      </c>
      <c r="D5558" t="s">
        <v>16796</v>
      </c>
      <c r="E5558" t="s">
        <v>40</v>
      </c>
      <c r="G5558" t="s">
        <v>33</v>
      </c>
      <c r="H5558" t="s">
        <v>34</v>
      </c>
      <c r="I5558" t="s">
        <v>16622</v>
      </c>
      <c r="M5558" t="s">
        <v>53</v>
      </c>
      <c r="N5558" t="str">
        <f>IF(AND(PESQUISA!$B$3&lt;&gt;"",OR(PESQUISA!$B$4="TODAS",B5558=PESQUISA!$B$4),ISNUMBER(SEARCH(PESQUISA!$B$3,D5558))),ROW()-1,"")</f>
        <v/>
      </c>
    </row>
    <row r="5559" spans="1:14" x14ac:dyDescent="0.3">
      <c r="A5559" t="s">
        <v>16797</v>
      </c>
      <c r="B5559" t="s">
        <v>29</v>
      </c>
      <c r="C5559" t="s">
        <v>16798</v>
      </c>
      <c r="D5559" t="s">
        <v>16799</v>
      </c>
      <c r="E5559" t="s">
        <v>40</v>
      </c>
      <c r="F5559" s="7">
        <v>30.81</v>
      </c>
      <c r="G5559" t="s">
        <v>33</v>
      </c>
      <c r="H5559" t="s">
        <v>34</v>
      </c>
      <c r="I5559" t="s">
        <v>16622</v>
      </c>
      <c r="L5559" s="8">
        <v>0.48259999999999997</v>
      </c>
      <c r="M5559" t="s">
        <v>36</v>
      </c>
      <c r="N5559" t="str">
        <f>IF(AND(PESQUISA!$B$3&lt;&gt;"",OR(PESQUISA!$B$4="TODAS",B5559=PESQUISA!$B$4),ISNUMBER(SEARCH(PESQUISA!$B$3,D5559))),ROW()-1,"")</f>
        <v/>
      </c>
    </row>
    <row r="5560" spans="1:14" x14ac:dyDescent="0.3">
      <c r="A5560" t="s">
        <v>16800</v>
      </c>
      <c r="B5560" t="s">
        <v>29</v>
      </c>
      <c r="C5560" t="s">
        <v>16801</v>
      </c>
      <c r="D5560" t="s">
        <v>16802</v>
      </c>
      <c r="E5560" t="s">
        <v>40</v>
      </c>
      <c r="F5560" s="7">
        <v>38.92</v>
      </c>
      <c r="G5560" t="s">
        <v>33</v>
      </c>
      <c r="H5560" t="s">
        <v>34</v>
      </c>
      <c r="I5560" t="s">
        <v>16622</v>
      </c>
      <c r="L5560" s="8">
        <v>0.51259999999999994</v>
      </c>
      <c r="M5560" t="s">
        <v>36</v>
      </c>
      <c r="N5560" t="str">
        <f>IF(AND(PESQUISA!$B$3&lt;&gt;"",OR(PESQUISA!$B$4="TODAS",B5560=PESQUISA!$B$4),ISNUMBER(SEARCH(PESQUISA!$B$3,D5560))),ROW()-1,"")</f>
        <v/>
      </c>
    </row>
    <row r="5561" spans="1:14" x14ac:dyDescent="0.3">
      <c r="A5561" t="s">
        <v>16803</v>
      </c>
      <c r="B5561" t="s">
        <v>29</v>
      </c>
      <c r="C5561" t="s">
        <v>16804</v>
      </c>
      <c r="D5561" t="s">
        <v>16805</v>
      </c>
      <c r="E5561" t="s">
        <v>40</v>
      </c>
      <c r="F5561" s="7">
        <v>35.44</v>
      </c>
      <c r="G5561" t="s">
        <v>33</v>
      </c>
      <c r="H5561" t="s">
        <v>34</v>
      </c>
      <c r="I5561" t="s">
        <v>16622</v>
      </c>
      <c r="L5561" s="8">
        <v>0.50139999999999996</v>
      </c>
      <c r="M5561" t="s">
        <v>36</v>
      </c>
      <c r="N5561" t="str">
        <f>IF(AND(PESQUISA!$B$3&lt;&gt;"",OR(PESQUISA!$B$4="TODAS",B5561=PESQUISA!$B$4),ISNUMBER(SEARCH(PESQUISA!$B$3,D5561))),ROW()-1,"")</f>
        <v/>
      </c>
    </row>
    <row r="5562" spans="1:14" x14ac:dyDescent="0.3">
      <c r="A5562" t="s">
        <v>16806</v>
      </c>
      <c r="B5562" t="s">
        <v>29</v>
      </c>
      <c r="C5562" t="s">
        <v>16807</v>
      </c>
      <c r="D5562" t="s">
        <v>16808</v>
      </c>
      <c r="E5562" t="s">
        <v>40</v>
      </c>
      <c r="F5562" s="7">
        <v>27.58</v>
      </c>
      <c r="G5562" t="s">
        <v>33</v>
      </c>
      <c r="H5562" t="s">
        <v>34</v>
      </c>
      <c r="I5562" t="s">
        <v>16622</v>
      </c>
      <c r="L5562" s="8">
        <v>0.45939999999999998</v>
      </c>
      <c r="M5562" t="s">
        <v>36</v>
      </c>
      <c r="N5562" t="str">
        <f>IF(AND(PESQUISA!$B$3&lt;&gt;"",OR(PESQUISA!$B$4="TODAS",B5562=PESQUISA!$B$4),ISNUMBER(SEARCH(PESQUISA!$B$3,D5562))),ROW()-1,"")</f>
        <v/>
      </c>
    </row>
    <row r="5563" spans="1:14" x14ac:dyDescent="0.3">
      <c r="A5563" t="s">
        <v>16809</v>
      </c>
      <c r="B5563" t="s">
        <v>29</v>
      </c>
      <c r="C5563" t="s">
        <v>16810</v>
      </c>
      <c r="D5563" t="s">
        <v>16811</v>
      </c>
      <c r="E5563" t="s">
        <v>40</v>
      </c>
      <c r="G5563" t="s">
        <v>33</v>
      </c>
      <c r="H5563" t="s">
        <v>34</v>
      </c>
      <c r="I5563" t="s">
        <v>16622</v>
      </c>
      <c r="M5563" t="s">
        <v>53</v>
      </c>
      <c r="N5563" t="str">
        <f>IF(AND(PESQUISA!$B$3&lt;&gt;"",OR(PESQUISA!$B$4="TODAS",B5563=PESQUISA!$B$4),ISNUMBER(SEARCH(PESQUISA!$B$3,D5563))),ROW()-1,"")</f>
        <v/>
      </c>
    </row>
    <row r="5564" spans="1:14" x14ac:dyDescent="0.3">
      <c r="A5564" t="s">
        <v>16812</v>
      </c>
      <c r="B5564" t="s">
        <v>29</v>
      </c>
      <c r="C5564" t="s">
        <v>16813</v>
      </c>
      <c r="D5564" t="s">
        <v>16814</v>
      </c>
      <c r="E5564" t="s">
        <v>40</v>
      </c>
      <c r="G5564" t="s">
        <v>33</v>
      </c>
      <c r="H5564" t="s">
        <v>34</v>
      </c>
      <c r="I5564" t="s">
        <v>16622</v>
      </c>
      <c r="M5564" t="s">
        <v>53</v>
      </c>
      <c r="N5564" t="str">
        <f>IF(AND(PESQUISA!$B$3&lt;&gt;"",OR(PESQUISA!$B$4="TODAS",B5564=PESQUISA!$B$4),ISNUMBER(SEARCH(PESQUISA!$B$3,D5564))),ROW()-1,"")</f>
        <v/>
      </c>
    </row>
    <row r="5565" spans="1:14" x14ac:dyDescent="0.3">
      <c r="A5565" t="s">
        <v>16815</v>
      </c>
      <c r="B5565" t="s">
        <v>29</v>
      </c>
      <c r="C5565" t="s">
        <v>16816</v>
      </c>
      <c r="D5565" t="s">
        <v>16817</v>
      </c>
      <c r="E5565" t="s">
        <v>40</v>
      </c>
      <c r="G5565" t="s">
        <v>33</v>
      </c>
      <c r="H5565" t="s">
        <v>34</v>
      </c>
      <c r="I5565" t="s">
        <v>16622</v>
      </c>
      <c r="M5565" t="s">
        <v>53</v>
      </c>
      <c r="N5565" t="str">
        <f>IF(AND(PESQUISA!$B$3&lt;&gt;"",OR(PESQUISA!$B$4="TODAS",B5565=PESQUISA!$B$4),ISNUMBER(SEARCH(PESQUISA!$B$3,D5565))),ROW()-1,"")</f>
        <v/>
      </c>
    </row>
    <row r="5566" spans="1:14" x14ac:dyDescent="0.3">
      <c r="A5566" t="s">
        <v>16818</v>
      </c>
      <c r="B5566" t="s">
        <v>29</v>
      </c>
      <c r="C5566" t="s">
        <v>16819</v>
      </c>
      <c r="D5566" t="s">
        <v>16820</v>
      </c>
      <c r="E5566" t="s">
        <v>40</v>
      </c>
      <c r="F5566" s="7">
        <v>224.71</v>
      </c>
      <c r="G5566" t="s">
        <v>33</v>
      </c>
      <c r="H5566" t="s">
        <v>34</v>
      </c>
      <c r="I5566" t="s">
        <v>16622</v>
      </c>
      <c r="L5566" s="8">
        <v>0.8669</v>
      </c>
      <c r="M5566" t="s">
        <v>36</v>
      </c>
      <c r="N5566" t="str">
        <f>IF(AND(PESQUISA!$B$3&lt;&gt;"",OR(PESQUISA!$B$4="TODAS",B5566=PESQUISA!$B$4),ISNUMBER(SEARCH(PESQUISA!$B$3,D5566))),ROW()-1,"")</f>
        <v/>
      </c>
    </row>
    <row r="5567" spans="1:14" x14ac:dyDescent="0.3">
      <c r="A5567" t="s">
        <v>16821</v>
      </c>
      <c r="B5567" t="s">
        <v>29</v>
      </c>
      <c r="C5567" t="s">
        <v>16822</v>
      </c>
      <c r="D5567" t="s">
        <v>16823</v>
      </c>
      <c r="E5567" t="s">
        <v>40</v>
      </c>
      <c r="F5567" s="7">
        <v>433.32</v>
      </c>
      <c r="G5567" t="s">
        <v>33</v>
      </c>
      <c r="H5567" t="s">
        <v>34</v>
      </c>
      <c r="I5567" t="s">
        <v>16622</v>
      </c>
      <c r="L5567" s="8">
        <v>0.94850000000000001</v>
      </c>
      <c r="M5567" t="s">
        <v>36</v>
      </c>
      <c r="N5567" t="str">
        <f>IF(AND(PESQUISA!$B$3&lt;&gt;"",OR(PESQUISA!$B$4="TODAS",B5567=PESQUISA!$B$4),ISNUMBER(SEARCH(PESQUISA!$B$3,D5567))),ROW()-1,"")</f>
        <v/>
      </c>
    </row>
    <row r="5568" spans="1:14" x14ac:dyDescent="0.3">
      <c r="A5568" t="s">
        <v>16824</v>
      </c>
      <c r="B5568" t="s">
        <v>29</v>
      </c>
      <c r="C5568" t="s">
        <v>16825</v>
      </c>
      <c r="D5568" t="s">
        <v>16826</v>
      </c>
      <c r="E5568" t="s">
        <v>40</v>
      </c>
      <c r="F5568" s="7">
        <v>87.07</v>
      </c>
      <c r="G5568" t="s">
        <v>33</v>
      </c>
      <c r="H5568" t="s">
        <v>34</v>
      </c>
      <c r="I5568" t="s">
        <v>16622</v>
      </c>
      <c r="L5568" s="8">
        <v>0.70079999999999998</v>
      </c>
      <c r="M5568" t="s">
        <v>36</v>
      </c>
      <c r="N5568" t="str">
        <f>IF(AND(PESQUISA!$B$3&lt;&gt;"",OR(PESQUISA!$B$4="TODAS",B5568=PESQUISA!$B$4),ISNUMBER(SEARCH(PESQUISA!$B$3,D5568))),ROW()-1,"")</f>
        <v/>
      </c>
    </row>
    <row r="5569" spans="1:14" x14ac:dyDescent="0.3">
      <c r="A5569" t="s">
        <v>16827</v>
      </c>
      <c r="B5569" t="s">
        <v>29</v>
      </c>
      <c r="C5569" t="s">
        <v>16828</v>
      </c>
      <c r="D5569" t="s">
        <v>16829</v>
      </c>
      <c r="E5569" t="s">
        <v>40</v>
      </c>
      <c r="F5569" s="7">
        <v>79.510000000000005</v>
      </c>
      <c r="G5569" t="s">
        <v>33</v>
      </c>
      <c r="H5569" t="s">
        <v>34</v>
      </c>
      <c r="I5569" t="s">
        <v>16622</v>
      </c>
      <c r="L5569" s="8">
        <v>0.76749999999999996</v>
      </c>
      <c r="M5569" t="s">
        <v>36</v>
      </c>
      <c r="N5569" t="str">
        <f>IF(AND(PESQUISA!$B$3&lt;&gt;"",OR(PESQUISA!$B$4="TODAS",B5569=PESQUISA!$B$4),ISNUMBER(SEARCH(PESQUISA!$B$3,D5569))),ROW()-1,"")</f>
        <v/>
      </c>
    </row>
    <row r="5570" spans="1:14" x14ac:dyDescent="0.3">
      <c r="A5570" t="s">
        <v>16830</v>
      </c>
      <c r="B5570" t="s">
        <v>29</v>
      </c>
      <c r="C5570" t="s">
        <v>16831</v>
      </c>
      <c r="D5570" t="s">
        <v>16832</v>
      </c>
      <c r="E5570" t="s">
        <v>40</v>
      </c>
      <c r="F5570" s="7">
        <v>140.21</v>
      </c>
      <c r="G5570" t="s">
        <v>33</v>
      </c>
      <c r="H5570" t="s">
        <v>34</v>
      </c>
      <c r="I5570" t="s">
        <v>16622</v>
      </c>
      <c r="L5570" s="8">
        <v>0.6341</v>
      </c>
      <c r="M5570" t="s">
        <v>36</v>
      </c>
      <c r="N5570" t="str">
        <f>IF(AND(PESQUISA!$B$3&lt;&gt;"",OR(PESQUISA!$B$4="TODAS",B5570=PESQUISA!$B$4),ISNUMBER(SEARCH(PESQUISA!$B$3,D5570))),ROW()-1,"")</f>
        <v/>
      </c>
    </row>
    <row r="5571" spans="1:14" x14ac:dyDescent="0.3">
      <c r="A5571" t="s">
        <v>16833</v>
      </c>
      <c r="B5571" t="s">
        <v>29</v>
      </c>
      <c r="C5571" t="s">
        <v>16834</v>
      </c>
      <c r="D5571" t="s">
        <v>16835</v>
      </c>
      <c r="E5571" t="s">
        <v>40</v>
      </c>
      <c r="F5571" s="7">
        <v>128.58000000000001</v>
      </c>
      <c r="G5571" t="s">
        <v>33</v>
      </c>
      <c r="H5571" t="s">
        <v>34</v>
      </c>
      <c r="I5571" t="s">
        <v>16622</v>
      </c>
      <c r="L5571" s="8">
        <v>0.66</v>
      </c>
      <c r="M5571" t="s">
        <v>36</v>
      </c>
      <c r="N5571" t="str">
        <f>IF(AND(PESQUISA!$B$3&lt;&gt;"",OR(PESQUISA!$B$4="TODAS",B5571=PESQUISA!$B$4),ISNUMBER(SEARCH(PESQUISA!$B$3,D5571))),ROW()-1,"")</f>
        <v/>
      </c>
    </row>
    <row r="5572" spans="1:14" x14ac:dyDescent="0.3">
      <c r="A5572" t="s">
        <v>16836</v>
      </c>
      <c r="B5572" t="s">
        <v>29</v>
      </c>
      <c r="C5572" t="s">
        <v>16837</v>
      </c>
      <c r="D5572" t="s">
        <v>16838</v>
      </c>
      <c r="E5572" t="s">
        <v>40</v>
      </c>
      <c r="F5572" s="7">
        <v>19.239999999999998</v>
      </c>
      <c r="G5572" t="s">
        <v>33</v>
      </c>
      <c r="H5572" t="s">
        <v>34</v>
      </c>
      <c r="I5572" t="s">
        <v>16622</v>
      </c>
      <c r="L5572" s="8">
        <v>0.70630000000000004</v>
      </c>
      <c r="M5572" t="s">
        <v>36</v>
      </c>
      <c r="N5572" t="str">
        <f>IF(AND(PESQUISA!$B$3&lt;&gt;"",OR(PESQUISA!$B$4="TODAS",B5572=PESQUISA!$B$4),ISNUMBER(SEARCH(PESQUISA!$B$3,D5572))),ROW()-1,"")</f>
        <v/>
      </c>
    </row>
    <row r="5573" spans="1:14" x14ac:dyDescent="0.3">
      <c r="A5573" t="s">
        <v>16839</v>
      </c>
      <c r="B5573" t="s">
        <v>29</v>
      </c>
      <c r="C5573" t="s">
        <v>16840</v>
      </c>
      <c r="D5573" t="s">
        <v>16841</v>
      </c>
      <c r="E5573" t="s">
        <v>40</v>
      </c>
      <c r="F5573" s="7">
        <v>24.49</v>
      </c>
      <c r="G5573" t="s">
        <v>33</v>
      </c>
      <c r="H5573" t="s">
        <v>34</v>
      </c>
      <c r="I5573" t="s">
        <v>16622</v>
      </c>
      <c r="L5573" s="8">
        <v>0.74519999999999997</v>
      </c>
      <c r="M5573" t="s">
        <v>36</v>
      </c>
      <c r="N5573" t="str">
        <f>IF(AND(PESQUISA!$B$3&lt;&gt;"",OR(PESQUISA!$B$4="TODAS",B5573=PESQUISA!$B$4),ISNUMBER(SEARCH(PESQUISA!$B$3,D5573))),ROW()-1,"")</f>
        <v/>
      </c>
    </row>
    <row r="5574" spans="1:14" x14ac:dyDescent="0.3">
      <c r="A5574" t="s">
        <v>16842</v>
      </c>
      <c r="B5574" t="s">
        <v>29</v>
      </c>
      <c r="C5574" t="s">
        <v>16843</v>
      </c>
      <c r="D5574" t="s">
        <v>16844</v>
      </c>
      <c r="E5574" t="s">
        <v>40</v>
      </c>
      <c r="F5574" s="7">
        <v>35.020000000000003</v>
      </c>
      <c r="G5574" t="s">
        <v>33</v>
      </c>
      <c r="H5574" t="s">
        <v>34</v>
      </c>
      <c r="I5574" t="s">
        <v>16622</v>
      </c>
      <c r="L5574" s="8">
        <v>0.76670000000000005</v>
      </c>
      <c r="M5574" t="s">
        <v>36</v>
      </c>
      <c r="N5574" t="str">
        <f>IF(AND(PESQUISA!$B$3&lt;&gt;"",OR(PESQUISA!$B$4="TODAS",B5574=PESQUISA!$B$4),ISNUMBER(SEARCH(PESQUISA!$B$3,D5574))),ROW()-1,"")</f>
        <v/>
      </c>
    </row>
    <row r="5575" spans="1:14" x14ac:dyDescent="0.3">
      <c r="A5575" t="s">
        <v>16845</v>
      </c>
      <c r="B5575" t="s">
        <v>29</v>
      </c>
      <c r="C5575" t="s">
        <v>16846</v>
      </c>
      <c r="D5575" t="s">
        <v>16847</v>
      </c>
      <c r="E5575" t="s">
        <v>40</v>
      </c>
      <c r="F5575" s="7">
        <v>16.95</v>
      </c>
      <c r="G5575" t="s">
        <v>33</v>
      </c>
      <c r="H5575" t="s">
        <v>34</v>
      </c>
      <c r="I5575" t="s">
        <v>16622</v>
      </c>
      <c r="L5575" s="8">
        <v>0.52270000000000005</v>
      </c>
      <c r="M5575" t="s">
        <v>36</v>
      </c>
      <c r="N5575" t="str">
        <f>IF(AND(PESQUISA!$B$3&lt;&gt;"",OR(PESQUISA!$B$4="TODAS",B5575=PESQUISA!$B$4),ISNUMBER(SEARCH(PESQUISA!$B$3,D5575))),ROW()-1,"")</f>
        <v/>
      </c>
    </row>
    <row r="5576" spans="1:14" x14ac:dyDescent="0.3">
      <c r="A5576" t="s">
        <v>16848</v>
      </c>
      <c r="B5576" t="s">
        <v>29</v>
      </c>
      <c r="C5576" t="s">
        <v>16849</v>
      </c>
      <c r="D5576" t="s">
        <v>16850</v>
      </c>
      <c r="E5576" t="s">
        <v>40</v>
      </c>
      <c r="F5576" s="7">
        <v>22.72</v>
      </c>
      <c r="G5576" t="s">
        <v>33</v>
      </c>
      <c r="H5576" t="s">
        <v>34</v>
      </c>
      <c r="I5576" t="s">
        <v>16622</v>
      </c>
      <c r="L5576" s="8">
        <v>0.60609999999999997</v>
      </c>
      <c r="M5576" t="s">
        <v>36</v>
      </c>
      <c r="N5576" t="str">
        <f>IF(AND(PESQUISA!$B$3&lt;&gt;"",OR(PESQUISA!$B$4="TODAS",B5576=PESQUISA!$B$4),ISNUMBER(SEARCH(PESQUISA!$B$3,D5576))),ROW()-1,"")</f>
        <v/>
      </c>
    </row>
    <row r="5577" spans="1:14" x14ac:dyDescent="0.3">
      <c r="A5577" t="s">
        <v>16851</v>
      </c>
      <c r="B5577" t="s">
        <v>29</v>
      </c>
      <c r="C5577" t="s">
        <v>16852</v>
      </c>
      <c r="D5577" t="s">
        <v>16853</v>
      </c>
      <c r="E5577" t="s">
        <v>40</v>
      </c>
      <c r="F5577" s="7">
        <v>24.36</v>
      </c>
      <c r="G5577" t="s">
        <v>33</v>
      </c>
      <c r="H5577" t="s">
        <v>34</v>
      </c>
      <c r="I5577" t="s">
        <v>16622</v>
      </c>
      <c r="L5577" s="8">
        <v>0.60429999999999995</v>
      </c>
      <c r="M5577" t="s">
        <v>36</v>
      </c>
      <c r="N5577" t="str">
        <f>IF(AND(PESQUISA!$B$3&lt;&gt;"",OR(PESQUISA!$B$4="TODAS",B5577=PESQUISA!$B$4),ISNUMBER(SEARCH(PESQUISA!$B$3,D5577))),ROW()-1,"")</f>
        <v/>
      </c>
    </row>
    <row r="5578" spans="1:14" x14ac:dyDescent="0.3">
      <c r="A5578" t="s">
        <v>16854</v>
      </c>
      <c r="B5578" t="s">
        <v>29</v>
      </c>
      <c r="C5578" t="s">
        <v>16855</v>
      </c>
      <c r="D5578" t="s">
        <v>16856</v>
      </c>
      <c r="E5578" t="s">
        <v>40</v>
      </c>
      <c r="F5578" s="7">
        <v>21.15</v>
      </c>
      <c r="G5578" t="s">
        <v>33</v>
      </c>
      <c r="H5578" t="s">
        <v>34</v>
      </c>
      <c r="I5578" t="s">
        <v>16622</v>
      </c>
      <c r="L5578" s="8">
        <v>0.64259999999999995</v>
      </c>
      <c r="M5578" t="s">
        <v>36</v>
      </c>
      <c r="N5578" t="str">
        <f>IF(AND(PESQUISA!$B$3&lt;&gt;"",OR(PESQUISA!$B$4="TODAS",B5578=PESQUISA!$B$4),ISNUMBER(SEARCH(PESQUISA!$B$3,D5578))),ROW()-1,"")</f>
        <v/>
      </c>
    </row>
    <row r="5579" spans="1:14" x14ac:dyDescent="0.3">
      <c r="A5579" t="s">
        <v>16857</v>
      </c>
      <c r="B5579" t="s">
        <v>29</v>
      </c>
      <c r="C5579" t="s">
        <v>16858</v>
      </c>
      <c r="D5579" t="s">
        <v>16859</v>
      </c>
      <c r="E5579" t="s">
        <v>40</v>
      </c>
      <c r="F5579" s="7">
        <v>31.94</v>
      </c>
      <c r="G5579" t="s">
        <v>33</v>
      </c>
      <c r="H5579" t="s">
        <v>34</v>
      </c>
      <c r="I5579" t="s">
        <v>16622</v>
      </c>
      <c r="L5579" s="8">
        <v>0.63370000000000004</v>
      </c>
      <c r="M5579" t="s">
        <v>36</v>
      </c>
      <c r="N5579" t="str">
        <f>IF(AND(PESQUISA!$B$3&lt;&gt;"",OR(PESQUISA!$B$4="TODAS",B5579=PESQUISA!$B$4),ISNUMBER(SEARCH(PESQUISA!$B$3,D5579))),ROW()-1,"")</f>
        <v/>
      </c>
    </row>
    <row r="5580" spans="1:14" x14ac:dyDescent="0.3">
      <c r="A5580" t="s">
        <v>16860</v>
      </c>
      <c r="B5580" t="s">
        <v>29</v>
      </c>
      <c r="C5580" t="s">
        <v>16861</v>
      </c>
      <c r="D5580" t="s">
        <v>16862</v>
      </c>
      <c r="E5580" t="s">
        <v>40</v>
      </c>
      <c r="F5580" s="7">
        <v>11.9</v>
      </c>
      <c r="G5580" t="s">
        <v>33</v>
      </c>
      <c r="H5580" t="s">
        <v>34</v>
      </c>
      <c r="I5580" t="s">
        <v>16622</v>
      </c>
      <c r="L5580" s="8">
        <v>0.56640000000000001</v>
      </c>
      <c r="M5580" t="s">
        <v>36</v>
      </c>
      <c r="N5580" t="str">
        <f>IF(AND(PESQUISA!$B$3&lt;&gt;"",OR(PESQUISA!$B$4="TODAS",B5580=PESQUISA!$B$4),ISNUMBER(SEARCH(PESQUISA!$B$3,D5580))),ROW()-1,"")</f>
        <v/>
      </c>
    </row>
    <row r="5581" spans="1:14" x14ac:dyDescent="0.3">
      <c r="A5581" t="s">
        <v>16863</v>
      </c>
      <c r="B5581" t="s">
        <v>29</v>
      </c>
      <c r="C5581" t="s">
        <v>16864</v>
      </c>
      <c r="D5581" t="s">
        <v>16865</v>
      </c>
      <c r="E5581" t="s">
        <v>40</v>
      </c>
      <c r="F5581" s="7">
        <v>13.8</v>
      </c>
      <c r="G5581" t="s">
        <v>33</v>
      </c>
      <c r="H5581" t="s">
        <v>34</v>
      </c>
      <c r="I5581" t="s">
        <v>16622</v>
      </c>
      <c r="L5581" s="8">
        <v>0.55649999999999999</v>
      </c>
      <c r="M5581" t="s">
        <v>36</v>
      </c>
      <c r="N5581" t="str">
        <f>IF(AND(PESQUISA!$B$3&lt;&gt;"",OR(PESQUISA!$B$4="TODAS",B5581=PESQUISA!$B$4),ISNUMBER(SEARCH(PESQUISA!$B$3,D5581))),ROW()-1,"")</f>
        <v/>
      </c>
    </row>
    <row r="5582" spans="1:14" x14ac:dyDescent="0.3">
      <c r="A5582" t="s">
        <v>16866</v>
      </c>
      <c r="B5582" t="s">
        <v>29</v>
      </c>
      <c r="C5582" t="s">
        <v>16867</v>
      </c>
      <c r="D5582" t="s">
        <v>16868</v>
      </c>
      <c r="E5582" t="s">
        <v>40</v>
      </c>
      <c r="F5582" s="7">
        <v>21.67</v>
      </c>
      <c r="G5582" t="s">
        <v>33</v>
      </c>
      <c r="H5582" t="s">
        <v>34</v>
      </c>
      <c r="I5582" t="s">
        <v>16622</v>
      </c>
      <c r="L5582" s="8">
        <v>0.66169999999999995</v>
      </c>
      <c r="M5582" t="s">
        <v>36</v>
      </c>
      <c r="N5582" t="str">
        <f>IF(AND(PESQUISA!$B$3&lt;&gt;"",OR(PESQUISA!$B$4="TODAS",B5582=PESQUISA!$B$4),ISNUMBER(SEARCH(PESQUISA!$B$3,D5582))),ROW()-1,"")</f>
        <v/>
      </c>
    </row>
    <row r="5583" spans="1:14" x14ac:dyDescent="0.3">
      <c r="A5583" t="s">
        <v>16869</v>
      </c>
      <c r="B5583" t="s">
        <v>29</v>
      </c>
      <c r="C5583" t="s">
        <v>16870</v>
      </c>
      <c r="D5583" t="s">
        <v>16871</v>
      </c>
      <c r="E5583" t="s">
        <v>40</v>
      </c>
      <c r="F5583" s="7">
        <v>29.31</v>
      </c>
      <c r="G5583" t="s">
        <v>33</v>
      </c>
      <c r="H5583" t="s">
        <v>34</v>
      </c>
      <c r="I5583" t="s">
        <v>16622</v>
      </c>
      <c r="L5583" s="8">
        <v>0.69289999999999996</v>
      </c>
      <c r="M5583" t="s">
        <v>36</v>
      </c>
      <c r="N5583" t="str">
        <f>IF(AND(PESQUISA!$B$3&lt;&gt;"",OR(PESQUISA!$B$4="TODAS",B5583=PESQUISA!$B$4),ISNUMBER(SEARCH(PESQUISA!$B$3,D5583))),ROW()-1,"")</f>
        <v/>
      </c>
    </row>
    <row r="5584" spans="1:14" x14ac:dyDescent="0.3">
      <c r="A5584" t="s">
        <v>16872</v>
      </c>
      <c r="B5584" t="s">
        <v>29</v>
      </c>
      <c r="C5584" t="s">
        <v>16873</v>
      </c>
      <c r="D5584" t="s">
        <v>16874</v>
      </c>
      <c r="E5584" t="s">
        <v>40</v>
      </c>
      <c r="F5584" s="7">
        <v>15.48</v>
      </c>
      <c r="G5584" t="s">
        <v>33</v>
      </c>
      <c r="H5584" t="s">
        <v>34</v>
      </c>
      <c r="I5584" t="s">
        <v>16622</v>
      </c>
      <c r="L5584" s="8">
        <v>0.52200000000000002</v>
      </c>
      <c r="M5584" t="s">
        <v>36</v>
      </c>
      <c r="N5584" t="str">
        <f>IF(AND(PESQUISA!$B$3&lt;&gt;"",OR(PESQUISA!$B$4="TODAS",B5584=PESQUISA!$B$4),ISNUMBER(SEARCH(PESQUISA!$B$3,D5584))),ROW()-1,"")</f>
        <v/>
      </c>
    </row>
    <row r="5585" spans="1:14" x14ac:dyDescent="0.3">
      <c r="A5585" t="s">
        <v>16875</v>
      </c>
      <c r="B5585" t="s">
        <v>29</v>
      </c>
      <c r="C5585" t="s">
        <v>16876</v>
      </c>
      <c r="D5585" t="s">
        <v>16877</v>
      </c>
      <c r="E5585" t="s">
        <v>40</v>
      </c>
      <c r="F5585" s="7">
        <v>19.72</v>
      </c>
      <c r="G5585" t="s">
        <v>33</v>
      </c>
      <c r="H5585" t="s">
        <v>34</v>
      </c>
      <c r="I5585" t="s">
        <v>16622</v>
      </c>
      <c r="L5585" s="8">
        <v>0.55530000000000002</v>
      </c>
      <c r="M5585" t="s">
        <v>36</v>
      </c>
      <c r="N5585" t="str">
        <f>IF(AND(PESQUISA!$B$3&lt;&gt;"",OR(PESQUISA!$B$4="TODAS",B5585=PESQUISA!$B$4),ISNUMBER(SEARCH(PESQUISA!$B$3,D5585))),ROW()-1,"")</f>
        <v/>
      </c>
    </row>
    <row r="5586" spans="1:14" x14ac:dyDescent="0.3">
      <c r="A5586" t="s">
        <v>16878</v>
      </c>
      <c r="B5586" t="s">
        <v>29</v>
      </c>
      <c r="C5586" t="s">
        <v>16879</v>
      </c>
      <c r="D5586" t="s">
        <v>16880</v>
      </c>
      <c r="E5586" t="s">
        <v>40</v>
      </c>
      <c r="F5586" s="7">
        <v>31.52</v>
      </c>
      <c r="G5586" t="s">
        <v>33</v>
      </c>
      <c r="H5586" t="s">
        <v>34</v>
      </c>
      <c r="I5586" t="s">
        <v>16622</v>
      </c>
      <c r="L5586" s="8">
        <v>0.66720000000000002</v>
      </c>
      <c r="M5586" t="s">
        <v>36</v>
      </c>
      <c r="N5586" t="str">
        <f>IF(AND(PESQUISA!$B$3&lt;&gt;"",OR(PESQUISA!$B$4="TODAS",B5586=PESQUISA!$B$4),ISNUMBER(SEARCH(PESQUISA!$B$3,D5586))),ROW()-1,"")</f>
        <v/>
      </c>
    </row>
    <row r="5587" spans="1:14" x14ac:dyDescent="0.3">
      <c r="A5587" t="s">
        <v>16881</v>
      </c>
      <c r="B5587" t="s">
        <v>29</v>
      </c>
      <c r="C5587" t="s">
        <v>16882</v>
      </c>
      <c r="D5587" t="s">
        <v>16883</v>
      </c>
      <c r="E5587" t="s">
        <v>40</v>
      </c>
      <c r="F5587" s="7">
        <v>37.82</v>
      </c>
      <c r="G5587" t="s">
        <v>33</v>
      </c>
      <c r="H5587" t="s">
        <v>34</v>
      </c>
      <c r="I5587" t="s">
        <v>16622</v>
      </c>
      <c r="L5587" s="8">
        <v>0.65890000000000004</v>
      </c>
      <c r="M5587" t="s">
        <v>36</v>
      </c>
      <c r="N5587" t="str">
        <f>IF(AND(PESQUISA!$B$3&lt;&gt;"",OR(PESQUISA!$B$4="TODAS",B5587=PESQUISA!$B$4),ISNUMBER(SEARCH(PESQUISA!$B$3,D5587))),ROW()-1,"")</f>
        <v/>
      </c>
    </row>
    <row r="5588" spans="1:14" x14ac:dyDescent="0.3">
      <c r="A5588" t="s">
        <v>16884</v>
      </c>
      <c r="B5588" t="s">
        <v>29</v>
      </c>
      <c r="C5588" t="s">
        <v>16885</v>
      </c>
      <c r="D5588" t="s">
        <v>16886</v>
      </c>
      <c r="E5588" t="s">
        <v>40</v>
      </c>
      <c r="G5588" t="s">
        <v>33</v>
      </c>
      <c r="H5588" t="s">
        <v>34</v>
      </c>
      <c r="I5588" t="s">
        <v>16622</v>
      </c>
      <c r="M5588" t="s">
        <v>53</v>
      </c>
      <c r="N5588" t="str">
        <f>IF(AND(PESQUISA!$B$3&lt;&gt;"",OR(PESQUISA!$B$4="TODAS",B5588=PESQUISA!$B$4),ISNUMBER(SEARCH(PESQUISA!$B$3,D5588))),ROW()-1,"")</f>
        <v/>
      </c>
    </row>
    <row r="5589" spans="1:14" x14ac:dyDescent="0.3">
      <c r="A5589" t="s">
        <v>16887</v>
      </c>
      <c r="B5589" t="s">
        <v>29</v>
      </c>
      <c r="C5589" t="s">
        <v>16888</v>
      </c>
      <c r="D5589" t="s">
        <v>16889</v>
      </c>
      <c r="E5589" t="s">
        <v>40</v>
      </c>
      <c r="G5589" t="s">
        <v>33</v>
      </c>
      <c r="H5589" t="s">
        <v>34</v>
      </c>
      <c r="I5589" t="s">
        <v>16622</v>
      </c>
      <c r="M5589" t="s">
        <v>53</v>
      </c>
      <c r="N5589" t="str">
        <f>IF(AND(PESQUISA!$B$3&lt;&gt;"",OR(PESQUISA!$B$4="TODAS",B5589=PESQUISA!$B$4),ISNUMBER(SEARCH(PESQUISA!$B$3,D5589))),ROW()-1,"")</f>
        <v/>
      </c>
    </row>
    <row r="5590" spans="1:14" x14ac:dyDescent="0.3">
      <c r="A5590" t="s">
        <v>16890</v>
      </c>
      <c r="B5590" t="s">
        <v>29</v>
      </c>
      <c r="C5590" t="s">
        <v>16891</v>
      </c>
      <c r="D5590" t="s">
        <v>16892</v>
      </c>
      <c r="E5590" t="s">
        <v>40</v>
      </c>
      <c r="G5590" t="s">
        <v>33</v>
      </c>
      <c r="H5590" t="s">
        <v>34</v>
      </c>
      <c r="I5590" t="s">
        <v>16622</v>
      </c>
      <c r="M5590" t="s">
        <v>53</v>
      </c>
      <c r="N5590" t="str">
        <f>IF(AND(PESQUISA!$B$3&lt;&gt;"",OR(PESQUISA!$B$4="TODAS",B5590=PESQUISA!$B$4),ISNUMBER(SEARCH(PESQUISA!$B$3,D5590))),ROW()-1,"")</f>
        <v/>
      </c>
    </row>
    <row r="5591" spans="1:14" x14ac:dyDescent="0.3">
      <c r="A5591" t="s">
        <v>16893</v>
      </c>
      <c r="B5591" t="s">
        <v>29</v>
      </c>
      <c r="C5591" t="s">
        <v>16894</v>
      </c>
      <c r="D5591" t="s">
        <v>16895</v>
      </c>
      <c r="E5591" t="s">
        <v>60</v>
      </c>
      <c r="F5591" s="7">
        <v>8.7899999999999991</v>
      </c>
      <c r="G5591" t="s">
        <v>33</v>
      </c>
      <c r="H5591" t="s">
        <v>34</v>
      </c>
      <c r="I5591" t="s">
        <v>16622</v>
      </c>
      <c r="L5591" s="8">
        <v>0.61660000000000004</v>
      </c>
      <c r="M5591" t="s">
        <v>36</v>
      </c>
      <c r="N5591" t="str">
        <f>IF(AND(PESQUISA!$B$3&lt;&gt;"",OR(PESQUISA!$B$4="TODAS",B5591=PESQUISA!$B$4),ISNUMBER(SEARCH(PESQUISA!$B$3,D5591))),ROW()-1,"")</f>
        <v/>
      </c>
    </row>
    <row r="5592" spans="1:14" x14ac:dyDescent="0.3">
      <c r="A5592" t="s">
        <v>16896</v>
      </c>
      <c r="B5592" t="s">
        <v>29</v>
      </c>
      <c r="C5592" t="s">
        <v>16897</v>
      </c>
      <c r="D5592" t="s">
        <v>16898</v>
      </c>
      <c r="E5592" t="s">
        <v>60</v>
      </c>
      <c r="F5592" s="7">
        <v>11.26</v>
      </c>
      <c r="G5592" t="s">
        <v>33</v>
      </c>
      <c r="H5592" t="s">
        <v>34</v>
      </c>
      <c r="I5592" t="s">
        <v>16622</v>
      </c>
      <c r="L5592" s="8">
        <v>0.62260000000000004</v>
      </c>
      <c r="M5592" t="s">
        <v>36</v>
      </c>
      <c r="N5592" t="str">
        <f>IF(AND(PESQUISA!$B$3&lt;&gt;"",OR(PESQUISA!$B$4="TODAS",B5592=PESQUISA!$B$4),ISNUMBER(SEARCH(PESQUISA!$B$3,D5592))),ROW()-1,"")</f>
        <v/>
      </c>
    </row>
    <row r="5593" spans="1:14" x14ac:dyDescent="0.3">
      <c r="A5593" t="s">
        <v>16899</v>
      </c>
      <c r="B5593" t="s">
        <v>29</v>
      </c>
      <c r="C5593" t="s">
        <v>16900</v>
      </c>
      <c r="D5593" t="s">
        <v>16901</v>
      </c>
      <c r="E5593" t="s">
        <v>60</v>
      </c>
      <c r="F5593" s="7">
        <v>15.34</v>
      </c>
      <c r="G5593" t="s">
        <v>33</v>
      </c>
      <c r="H5593" t="s">
        <v>34</v>
      </c>
      <c r="I5593" t="s">
        <v>16622</v>
      </c>
      <c r="L5593" s="8">
        <v>0.65059999999999996</v>
      </c>
      <c r="M5593" t="s">
        <v>36</v>
      </c>
      <c r="N5593" t="str">
        <f>IF(AND(PESQUISA!$B$3&lt;&gt;"",OR(PESQUISA!$B$4="TODAS",B5593=PESQUISA!$B$4),ISNUMBER(SEARCH(PESQUISA!$B$3,D5593))),ROW()-1,"")</f>
        <v/>
      </c>
    </row>
    <row r="5594" spans="1:14" x14ac:dyDescent="0.3">
      <c r="A5594" t="s">
        <v>16902</v>
      </c>
      <c r="B5594" t="s">
        <v>29</v>
      </c>
      <c r="C5594" t="s">
        <v>16903</v>
      </c>
      <c r="D5594" t="s">
        <v>16904</v>
      </c>
      <c r="E5594" t="s">
        <v>60</v>
      </c>
      <c r="F5594" s="7">
        <v>23.21</v>
      </c>
      <c r="G5594" t="s">
        <v>33</v>
      </c>
      <c r="H5594" t="s">
        <v>34</v>
      </c>
      <c r="I5594" t="s">
        <v>16622</v>
      </c>
      <c r="L5594" s="8">
        <v>0.70269999999999999</v>
      </c>
      <c r="M5594" t="s">
        <v>36</v>
      </c>
      <c r="N5594" t="str">
        <f>IF(AND(PESQUISA!$B$3&lt;&gt;"",OR(PESQUISA!$B$4="TODAS",B5594=PESQUISA!$B$4),ISNUMBER(SEARCH(PESQUISA!$B$3,D5594))),ROW()-1,"")</f>
        <v/>
      </c>
    </row>
    <row r="5595" spans="1:14" x14ac:dyDescent="0.3">
      <c r="A5595" t="s">
        <v>16905</v>
      </c>
      <c r="B5595" t="s">
        <v>29</v>
      </c>
      <c r="C5595" t="s">
        <v>16906</v>
      </c>
      <c r="D5595" t="s">
        <v>16907</v>
      </c>
      <c r="E5595" t="s">
        <v>40</v>
      </c>
      <c r="G5595" t="s">
        <v>33</v>
      </c>
      <c r="H5595" t="s">
        <v>34</v>
      </c>
      <c r="I5595" t="s">
        <v>16622</v>
      </c>
      <c r="M5595" t="s">
        <v>53</v>
      </c>
      <c r="N5595" t="str">
        <f>IF(AND(PESQUISA!$B$3&lt;&gt;"",OR(PESQUISA!$B$4="TODAS",B5595=PESQUISA!$B$4),ISNUMBER(SEARCH(PESQUISA!$B$3,D5595))),ROW()-1,"")</f>
        <v/>
      </c>
    </row>
    <row r="5596" spans="1:14" x14ac:dyDescent="0.3">
      <c r="A5596" t="s">
        <v>16908</v>
      </c>
      <c r="B5596" t="s">
        <v>29</v>
      </c>
      <c r="C5596" t="s">
        <v>16909</v>
      </c>
      <c r="D5596" t="s">
        <v>16910</v>
      </c>
      <c r="E5596" t="s">
        <v>40</v>
      </c>
      <c r="G5596" t="s">
        <v>33</v>
      </c>
      <c r="H5596" t="s">
        <v>34</v>
      </c>
      <c r="I5596" t="s">
        <v>16622</v>
      </c>
      <c r="M5596" t="s">
        <v>53</v>
      </c>
      <c r="N5596" t="str">
        <f>IF(AND(PESQUISA!$B$3&lt;&gt;"",OR(PESQUISA!$B$4="TODAS",B5596=PESQUISA!$B$4),ISNUMBER(SEARCH(PESQUISA!$B$3,D5596))),ROW()-1,"")</f>
        <v/>
      </c>
    </row>
    <row r="5597" spans="1:14" x14ac:dyDescent="0.3">
      <c r="A5597" t="s">
        <v>16911</v>
      </c>
      <c r="B5597" t="s">
        <v>29</v>
      </c>
      <c r="C5597" t="s">
        <v>16912</v>
      </c>
      <c r="D5597" t="s">
        <v>16913</v>
      </c>
      <c r="E5597" t="s">
        <v>40</v>
      </c>
      <c r="G5597" t="s">
        <v>33</v>
      </c>
      <c r="H5597" t="s">
        <v>34</v>
      </c>
      <c r="I5597" t="s">
        <v>16622</v>
      </c>
      <c r="M5597" t="s">
        <v>53</v>
      </c>
      <c r="N5597" t="str">
        <f>IF(AND(PESQUISA!$B$3&lt;&gt;"",OR(PESQUISA!$B$4="TODAS",B5597=PESQUISA!$B$4),ISNUMBER(SEARCH(PESQUISA!$B$3,D5597))),ROW()-1,"")</f>
        <v/>
      </c>
    </row>
    <row r="5598" spans="1:14" x14ac:dyDescent="0.3">
      <c r="A5598" t="s">
        <v>16914</v>
      </c>
      <c r="B5598" t="s">
        <v>29</v>
      </c>
      <c r="C5598" t="s">
        <v>16915</v>
      </c>
      <c r="D5598" t="s">
        <v>16916</v>
      </c>
      <c r="E5598" t="s">
        <v>40</v>
      </c>
      <c r="G5598" t="s">
        <v>33</v>
      </c>
      <c r="H5598" t="s">
        <v>34</v>
      </c>
      <c r="I5598" t="s">
        <v>16622</v>
      </c>
      <c r="M5598" t="s">
        <v>53</v>
      </c>
      <c r="N5598" t="str">
        <f>IF(AND(PESQUISA!$B$3&lt;&gt;"",OR(PESQUISA!$B$4="TODAS",B5598=PESQUISA!$B$4),ISNUMBER(SEARCH(PESQUISA!$B$3,D5598))),ROW()-1,"")</f>
        <v/>
      </c>
    </row>
    <row r="5599" spans="1:14" x14ac:dyDescent="0.3">
      <c r="A5599" t="s">
        <v>16917</v>
      </c>
      <c r="B5599" t="s">
        <v>29</v>
      </c>
      <c r="C5599" t="s">
        <v>16918</v>
      </c>
      <c r="D5599" t="s">
        <v>16919</v>
      </c>
      <c r="E5599" t="s">
        <v>40</v>
      </c>
      <c r="G5599" t="s">
        <v>33</v>
      </c>
      <c r="H5599" t="s">
        <v>34</v>
      </c>
      <c r="I5599" t="s">
        <v>16622</v>
      </c>
      <c r="M5599" t="s">
        <v>53</v>
      </c>
      <c r="N5599" t="str">
        <f>IF(AND(PESQUISA!$B$3&lt;&gt;"",OR(PESQUISA!$B$4="TODAS",B5599=PESQUISA!$B$4),ISNUMBER(SEARCH(PESQUISA!$B$3,D5599))),ROW()-1,"")</f>
        <v/>
      </c>
    </row>
    <row r="5600" spans="1:14" x14ac:dyDescent="0.3">
      <c r="A5600" t="s">
        <v>16920</v>
      </c>
      <c r="B5600" t="s">
        <v>29</v>
      </c>
      <c r="C5600" t="s">
        <v>16921</v>
      </c>
      <c r="D5600" t="s">
        <v>16922</v>
      </c>
      <c r="E5600" t="s">
        <v>40</v>
      </c>
      <c r="G5600" t="s">
        <v>33</v>
      </c>
      <c r="H5600" t="s">
        <v>34</v>
      </c>
      <c r="I5600" t="s">
        <v>16622</v>
      </c>
      <c r="M5600" t="s">
        <v>53</v>
      </c>
      <c r="N5600" t="str">
        <f>IF(AND(PESQUISA!$B$3&lt;&gt;"",OR(PESQUISA!$B$4="TODAS",B5600=PESQUISA!$B$4),ISNUMBER(SEARCH(PESQUISA!$B$3,D5600))),ROW()-1,"")</f>
        <v/>
      </c>
    </row>
    <row r="5601" spans="1:14" x14ac:dyDescent="0.3">
      <c r="A5601" t="s">
        <v>16923</v>
      </c>
      <c r="B5601" t="s">
        <v>29</v>
      </c>
      <c r="C5601" t="s">
        <v>16924</v>
      </c>
      <c r="D5601" t="s">
        <v>16925</v>
      </c>
      <c r="E5601" t="s">
        <v>40</v>
      </c>
      <c r="G5601" t="s">
        <v>33</v>
      </c>
      <c r="H5601" t="s">
        <v>34</v>
      </c>
      <c r="I5601" t="s">
        <v>16622</v>
      </c>
      <c r="M5601" t="s">
        <v>53</v>
      </c>
      <c r="N5601" t="str">
        <f>IF(AND(PESQUISA!$B$3&lt;&gt;"",OR(PESQUISA!$B$4="TODAS",B5601=PESQUISA!$B$4),ISNUMBER(SEARCH(PESQUISA!$B$3,D5601))),ROW()-1,"")</f>
        <v/>
      </c>
    </row>
    <row r="5602" spans="1:14" x14ac:dyDescent="0.3">
      <c r="A5602" t="s">
        <v>16926</v>
      </c>
      <c r="B5602" t="s">
        <v>29</v>
      </c>
      <c r="C5602" t="s">
        <v>16927</v>
      </c>
      <c r="D5602" t="s">
        <v>16928</v>
      </c>
      <c r="E5602" t="s">
        <v>40</v>
      </c>
      <c r="G5602" t="s">
        <v>33</v>
      </c>
      <c r="H5602" t="s">
        <v>34</v>
      </c>
      <c r="I5602" t="s">
        <v>16622</v>
      </c>
      <c r="M5602" t="s">
        <v>53</v>
      </c>
      <c r="N5602" t="str">
        <f>IF(AND(PESQUISA!$B$3&lt;&gt;"",OR(PESQUISA!$B$4="TODAS",B5602=PESQUISA!$B$4),ISNUMBER(SEARCH(PESQUISA!$B$3,D5602))),ROW()-1,"")</f>
        <v/>
      </c>
    </row>
    <row r="5603" spans="1:14" x14ac:dyDescent="0.3">
      <c r="A5603" t="s">
        <v>16929</v>
      </c>
      <c r="B5603" t="s">
        <v>29</v>
      </c>
      <c r="C5603" t="s">
        <v>16930</v>
      </c>
      <c r="D5603" t="s">
        <v>16931</v>
      </c>
      <c r="E5603" t="s">
        <v>40</v>
      </c>
      <c r="G5603" t="s">
        <v>33</v>
      </c>
      <c r="H5603" t="s">
        <v>34</v>
      </c>
      <c r="I5603" t="s">
        <v>16622</v>
      </c>
      <c r="M5603" t="s">
        <v>53</v>
      </c>
      <c r="N5603" t="str">
        <f>IF(AND(PESQUISA!$B$3&lt;&gt;"",OR(PESQUISA!$B$4="TODAS",B5603=PESQUISA!$B$4),ISNUMBER(SEARCH(PESQUISA!$B$3,D5603))),ROW()-1,"")</f>
        <v/>
      </c>
    </row>
    <row r="5604" spans="1:14" x14ac:dyDescent="0.3">
      <c r="A5604" t="s">
        <v>16932</v>
      </c>
      <c r="B5604" t="s">
        <v>29</v>
      </c>
      <c r="C5604" t="s">
        <v>16933</v>
      </c>
      <c r="D5604" t="s">
        <v>16934</v>
      </c>
      <c r="E5604" t="s">
        <v>40</v>
      </c>
      <c r="G5604" t="s">
        <v>33</v>
      </c>
      <c r="H5604" t="s">
        <v>34</v>
      </c>
      <c r="I5604" t="s">
        <v>16622</v>
      </c>
      <c r="M5604" t="s">
        <v>53</v>
      </c>
      <c r="N5604" t="str">
        <f>IF(AND(PESQUISA!$B$3&lt;&gt;"",OR(PESQUISA!$B$4="TODAS",B5604=PESQUISA!$B$4),ISNUMBER(SEARCH(PESQUISA!$B$3,D5604))),ROW()-1,"")</f>
        <v/>
      </c>
    </row>
    <row r="5605" spans="1:14" x14ac:dyDescent="0.3">
      <c r="A5605" t="s">
        <v>16935</v>
      </c>
      <c r="B5605" t="s">
        <v>29</v>
      </c>
      <c r="C5605" t="s">
        <v>16936</v>
      </c>
      <c r="D5605" t="s">
        <v>16937</v>
      </c>
      <c r="E5605" t="s">
        <v>40</v>
      </c>
      <c r="G5605" t="s">
        <v>33</v>
      </c>
      <c r="H5605" t="s">
        <v>34</v>
      </c>
      <c r="I5605" t="s">
        <v>16622</v>
      </c>
      <c r="M5605" t="s">
        <v>53</v>
      </c>
      <c r="N5605" t="str">
        <f>IF(AND(PESQUISA!$B$3&lt;&gt;"",OR(PESQUISA!$B$4="TODAS",B5605=PESQUISA!$B$4),ISNUMBER(SEARCH(PESQUISA!$B$3,D5605))),ROW()-1,"")</f>
        <v/>
      </c>
    </row>
    <row r="5606" spans="1:14" x14ac:dyDescent="0.3">
      <c r="A5606" t="s">
        <v>16938</v>
      </c>
      <c r="B5606" t="s">
        <v>29</v>
      </c>
      <c r="C5606" t="s">
        <v>16939</v>
      </c>
      <c r="D5606" t="s">
        <v>16940</v>
      </c>
      <c r="E5606" t="s">
        <v>40</v>
      </c>
      <c r="G5606" t="s">
        <v>33</v>
      </c>
      <c r="H5606" t="s">
        <v>34</v>
      </c>
      <c r="I5606" t="s">
        <v>16622</v>
      </c>
      <c r="M5606" t="s">
        <v>53</v>
      </c>
      <c r="N5606" t="str">
        <f>IF(AND(PESQUISA!$B$3&lt;&gt;"",OR(PESQUISA!$B$4="TODAS",B5606=PESQUISA!$B$4),ISNUMBER(SEARCH(PESQUISA!$B$3,D5606))),ROW()-1,"")</f>
        <v/>
      </c>
    </row>
    <row r="5607" spans="1:14" x14ac:dyDescent="0.3">
      <c r="A5607" t="s">
        <v>16941</v>
      </c>
      <c r="B5607" t="s">
        <v>29</v>
      </c>
      <c r="C5607" t="s">
        <v>16942</v>
      </c>
      <c r="D5607" t="s">
        <v>16943</v>
      </c>
      <c r="E5607" t="s">
        <v>40</v>
      </c>
      <c r="G5607" t="s">
        <v>33</v>
      </c>
      <c r="H5607" t="s">
        <v>34</v>
      </c>
      <c r="I5607" t="s">
        <v>16622</v>
      </c>
      <c r="M5607" t="s">
        <v>53</v>
      </c>
      <c r="N5607" t="str">
        <f>IF(AND(PESQUISA!$B$3&lt;&gt;"",OR(PESQUISA!$B$4="TODAS",B5607=PESQUISA!$B$4),ISNUMBER(SEARCH(PESQUISA!$B$3,D5607))),ROW()-1,"")</f>
        <v/>
      </c>
    </row>
    <row r="5608" spans="1:14" x14ac:dyDescent="0.3">
      <c r="A5608" t="s">
        <v>16944</v>
      </c>
      <c r="B5608" t="s">
        <v>29</v>
      </c>
      <c r="C5608" t="s">
        <v>16945</v>
      </c>
      <c r="D5608" t="s">
        <v>16946</v>
      </c>
      <c r="E5608" t="s">
        <v>40</v>
      </c>
      <c r="G5608" t="s">
        <v>33</v>
      </c>
      <c r="H5608" t="s">
        <v>34</v>
      </c>
      <c r="I5608" t="s">
        <v>16622</v>
      </c>
      <c r="M5608" t="s">
        <v>53</v>
      </c>
      <c r="N5608" t="str">
        <f>IF(AND(PESQUISA!$B$3&lt;&gt;"",OR(PESQUISA!$B$4="TODAS",B5608=PESQUISA!$B$4),ISNUMBER(SEARCH(PESQUISA!$B$3,D5608))),ROW()-1,"")</f>
        <v/>
      </c>
    </row>
    <row r="5609" spans="1:14" x14ac:dyDescent="0.3">
      <c r="A5609" t="s">
        <v>16947</v>
      </c>
      <c r="B5609" t="s">
        <v>29</v>
      </c>
      <c r="C5609" t="s">
        <v>16948</v>
      </c>
      <c r="D5609" t="s">
        <v>16949</v>
      </c>
      <c r="E5609" t="s">
        <v>40</v>
      </c>
      <c r="G5609" t="s">
        <v>33</v>
      </c>
      <c r="H5609" t="s">
        <v>34</v>
      </c>
      <c r="I5609" t="s">
        <v>16622</v>
      </c>
      <c r="M5609" t="s">
        <v>53</v>
      </c>
      <c r="N5609" t="str">
        <f>IF(AND(PESQUISA!$B$3&lt;&gt;"",OR(PESQUISA!$B$4="TODAS",B5609=PESQUISA!$B$4),ISNUMBER(SEARCH(PESQUISA!$B$3,D5609))),ROW()-1,"")</f>
        <v/>
      </c>
    </row>
    <row r="5610" spans="1:14" x14ac:dyDescent="0.3">
      <c r="A5610" t="s">
        <v>16950</v>
      </c>
      <c r="B5610" t="s">
        <v>29</v>
      </c>
      <c r="C5610" t="s">
        <v>16951</v>
      </c>
      <c r="D5610" t="s">
        <v>16952</v>
      </c>
      <c r="E5610" t="s">
        <v>40</v>
      </c>
      <c r="G5610" t="s">
        <v>33</v>
      </c>
      <c r="H5610" t="s">
        <v>34</v>
      </c>
      <c r="I5610" t="s">
        <v>16622</v>
      </c>
      <c r="M5610" t="s">
        <v>53</v>
      </c>
      <c r="N5610" t="str">
        <f>IF(AND(PESQUISA!$B$3&lt;&gt;"",OR(PESQUISA!$B$4="TODAS",B5610=PESQUISA!$B$4),ISNUMBER(SEARCH(PESQUISA!$B$3,D5610))),ROW()-1,"")</f>
        <v/>
      </c>
    </row>
    <row r="5611" spans="1:14" x14ac:dyDescent="0.3">
      <c r="A5611" t="s">
        <v>16953</v>
      </c>
      <c r="B5611" t="s">
        <v>29</v>
      </c>
      <c r="C5611" t="s">
        <v>16954</v>
      </c>
      <c r="D5611" t="s">
        <v>16955</v>
      </c>
      <c r="E5611" t="s">
        <v>40</v>
      </c>
      <c r="G5611" t="s">
        <v>33</v>
      </c>
      <c r="H5611" t="s">
        <v>34</v>
      </c>
      <c r="I5611" t="s">
        <v>16622</v>
      </c>
      <c r="M5611" t="s">
        <v>53</v>
      </c>
      <c r="N5611" t="str">
        <f>IF(AND(PESQUISA!$B$3&lt;&gt;"",OR(PESQUISA!$B$4="TODAS",B5611=PESQUISA!$B$4),ISNUMBER(SEARCH(PESQUISA!$B$3,D5611))),ROW()-1,"")</f>
        <v/>
      </c>
    </row>
    <row r="5612" spans="1:14" x14ac:dyDescent="0.3">
      <c r="A5612" t="s">
        <v>16956</v>
      </c>
      <c r="B5612" t="s">
        <v>29</v>
      </c>
      <c r="C5612" t="s">
        <v>16957</v>
      </c>
      <c r="D5612" t="s">
        <v>16958</v>
      </c>
      <c r="E5612" t="s">
        <v>40</v>
      </c>
      <c r="G5612" t="s">
        <v>33</v>
      </c>
      <c r="H5612" t="s">
        <v>34</v>
      </c>
      <c r="I5612" t="s">
        <v>16622</v>
      </c>
      <c r="M5612" t="s">
        <v>53</v>
      </c>
      <c r="N5612" t="str">
        <f>IF(AND(PESQUISA!$B$3&lt;&gt;"",OR(PESQUISA!$B$4="TODAS",B5612=PESQUISA!$B$4),ISNUMBER(SEARCH(PESQUISA!$B$3,D5612))),ROW()-1,"")</f>
        <v/>
      </c>
    </row>
    <row r="5613" spans="1:14" x14ac:dyDescent="0.3">
      <c r="A5613" t="s">
        <v>16959</v>
      </c>
      <c r="B5613" t="s">
        <v>29</v>
      </c>
      <c r="C5613" t="s">
        <v>16960</v>
      </c>
      <c r="D5613" t="s">
        <v>16961</v>
      </c>
      <c r="E5613" t="s">
        <v>40</v>
      </c>
      <c r="G5613" t="s">
        <v>33</v>
      </c>
      <c r="H5613" t="s">
        <v>34</v>
      </c>
      <c r="I5613" t="s">
        <v>16622</v>
      </c>
      <c r="M5613" t="s">
        <v>53</v>
      </c>
      <c r="N5613" t="str">
        <f>IF(AND(PESQUISA!$B$3&lt;&gt;"",OR(PESQUISA!$B$4="TODAS",B5613=PESQUISA!$B$4),ISNUMBER(SEARCH(PESQUISA!$B$3,D5613))),ROW()-1,"")</f>
        <v/>
      </c>
    </row>
    <row r="5614" spans="1:14" x14ac:dyDescent="0.3">
      <c r="A5614" t="s">
        <v>16962</v>
      </c>
      <c r="B5614" t="s">
        <v>29</v>
      </c>
      <c r="C5614" t="s">
        <v>16963</v>
      </c>
      <c r="D5614" t="s">
        <v>16964</v>
      </c>
      <c r="E5614" t="s">
        <v>40</v>
      </c>
      <c r="G5614" t="s">
        <v>33</v>
      </c>
      <c r="H5614" t="s">
        <v>34</v>
      </c>
      <c r="I5614" t="s">
        <v>16622</v>
      </c>
      <c r="M5614" t="s">
        <v>53</v>
      </c>
      <c r="N5614" t="str">
        <f>IF(AND(PESQUISA!$B$3&lt;&gt;"",OR(PESQUISA!$B$4="TODAS",B5614=PESQUISA!$B$4),ISNUMBER(SEARCH(PESQUISA!$B$3,D5614))),ROW()-1,"")</f>
        <v/>
      </c>
    </row>
    <row r="5615" spans="1:14" x14ac:dyDescent="0.3">
      <c r="A5615" t="s">
        <v>16965</v>
      </c>
      <c r="B5615" t="s">
        <v>29</v>
      </c>
      <c r="C5615" t="s">
        <v>16966</v>
      </c>
      <c r="D5615" t="s">
        <v>16967</v>
      </c>
      <c r="E5615" t="s">
        <v>40</v>
      </c>
      <c r="G5615" t="s">
        <v>33</v>
      </c>
      <c r="H5615" t="s">
        <v>34</v>
      </c>
      <c r="I5615" t="s">
        <v>16622</v>
      </c>
      <c r="M5615" t="s">
        <v>53</v>
      </c>
      <c r="N5615" t="str">
        <f>IF(AND(PESQUISA!$B$3&lt;&gt;"",OR(PESQUISA!$B$4="TODAS",B5615=PESQUISA!$B$4),ISNUMBER(SEARCH(PESQUISA!$B$3,D5615))),ROW()-1,"")</f>
        <v/>
      </c>
    </row>
    <row r="5616" spans="1:14" x14ac:dyDescent="0.3">
      <c r="A5616" t="s">
        <v>16968</v>
      </c>
      <c r="B5616" t="s">
        <v>29</v>
      </c>
      <c r="C5616" t="s">
        <v>16969</v>
      </c>
      <c r="D5616" t="s">
        <v>16970</v>
      </c>
      <c r="E5616" t="s">
        <v>40</v>
      </c>
      <c r="G5616" t="s">
        <v>33</v>
      </c>
      <c r="H5616" t="s">
        <v>34</v>
      </c>
      <c r="I5616" t="s">
        <v>16622</v>
      </c>
      <c r="M5616" t="s">
        <v>53</v>
      </c>
      <c r="N5616" t="str">
        <f>IF(AND(PESQUISA!$B$3&lt;&gt;"",OR(PESQUISA!$B$4="TODAS",B5616=PESQUISA!$B$4),ISNUMBER(SEARCH(PESQUISA!$B$3,D5616))),ROW()-1,"")</f>
        <v/>
      </c>
    </row>
    <row r="5617" spans="1:14" x14ac:dyDescent="0.3">
      <c r="A5617" t="s">
        <v>16971</v>
      </c>
      <c r="B5617" t="s">
        <v>29</v>
      </c>
      <c r="C5617" t="s">
        <v>16972</v>
      </c>
      <c r="D5617" t="s">
        <v>16973</v>
      </c>
      <c r="E5617" t="s">
        <v>40</v>
      </c>
      <c r="G5617" t="s">
        <v>33</v>
      </c>
      <c r="H5617" t="s">
        <v>34</v>
      </c>
      <c r="I5617" t="s">
        <v>16622</v>
      </c>
      <c r="M5617" t="s">
        <v>53</v>
      </c>
      <c r="N5617" t="str">
        <f>IF(AND(PESQUISA!$B$3&lt;&gt;"",OR(PESQUISA!$B$4="TODAS",B5617=PESQUISA!$B$4),ISNUMBER(SEARCH(PESQUISA!$B$3,D5617))),ROW()-1,"")</f>
        <v/>
      </c>
    </row>
    <row r="5618" spans="1:14" x14ac:dyDescent="0.3">
      <c r="A5618" t="s">
        <v>16974</v>
      </c>
      <c r="B5618" t="s">
        <v>29</v>
      </c>
      <c r="C5618" t="s">
        <v>16975</v>
      </c>
      <c r="D5618" t="s">
        <v>16976</v>
      </c>
      <c r="E5618" t="s">
        <v>40</v>
      </c>
      <c r="G5618" t="s">
        <v>33</v>
      </c>
      <c r="H5618" t="s">
        <v>34</v>
      </c>
      <c r="I5618" t="s">
        <v>16622</v>
      </c>
      <c r="M5618" t="s">
        <v>53</v>
      </c>
      <c r="N5618" t="str">
        <f>IF(AND(PESQUISA!$B$3&lt;&gt;"",OR(PESQUISA!$B$4="TODAS",B5618=PESQUISA!$B$4),ISNUMBER(SEARCH(PESQUISA!$B$3,D5618))),ROW()-1,"")</f>
        <v/>
      </c>
    </row>
    <row r="5619" spans="1:14" x14ac:dyDescent="0.3">
      <c r="A5619" t="s">
        <v>16977</v>
      </c>
      <c r="B5619" t="s">
        <v>29</v>
      </c>
      <c r="C5619" t="s">
        <v>16978</v>
      </c>
      <c r="D5619" t="s">
        <v>16979</v>
      </c>
      <c r="E5619" t="s">
        <v>40</v>
      </c>
      <c r="F5619" s="7">
        <v>31.59</v>
      </c>
      <c r="G5619" t="s">
        <v>33</v>
      </c>
      <c r="H5619" t="s">
        <v>34</v>
      </c>
      <c r="I5619" t="s">
        <v>16622</v>
      </c>
      <c r="L5619" s="8">
        <v>0.53090000000000004</v>
      </c>
      <c r="M5619" t="s">
        <v>36</v>
      </c>
      <c r="N5619" t="str">
        <f>IF(AND(PESQUISA!$B$3&lt;&gt;"",OR(PESQUISA!$B$4="TODAS",B5619=PESQUISA!$B$4),ISNUMBER(SEARCH(PESQUISA!$B$3,D5619))),ROW()-1,"")</f>
        <v/>
      </c>
    </row>
    <row r="5620" spans="1:14" x14ac:dyDescent="0.3">
      <c r="A5620" t="s">
        <v>16980</v>
      </c>
      <c r="B5620" t="s">
        <v>29</v>
      </c>
      <c r="C5620" t="s">
        <v>16981</v>
      </c>
      <c r="D5620" t="s">
        <v>16982</v>
      </c>
      <c r="E5620" t="s">
        <v>40</v>
      </c>
      <c r="F5620" s="7">
        <v>38.799999999999997</v>
      </c>
      <c r="G5620" t="s">
        <v>33</v>
      </c>
      <c r="H5620" t="s">
        <v>34</v>
      </c>
      <c r="I5620" t="s">
        <v>16622</v>
      </c>
      <c r="L5620" s="8">
        <v>0.5474</v>
      </c>
      <c r="M5620" t="s">
        <v>36</v>
      </c>
      <c r="N5620" t="str">
        <f>IF(AND(PESQUISA!$B$3&lt;&gt;"",OR(PESQUISA!$B$4="TODAS",B5620=PESQUISA!$B$4),ISNUMBER(SEARCH(PESQUISA!$B$3,D5620))),ROW()-1,"")</f>
        <v/>
      </c>
    </row>
    <row r="5621" spans="1:14" x14ac:dyDescent="0.3">
      <c r="A5621" t="s">
        <v>16983</v>
      </c>
      <c r="B5621" t="s">
        <v>29</v>
      </c>
      <c r="C5621" t="s">
        <v>16984</v>
      </c>
      <c r="D5621" t="s">
        <v>16985</v>
      </c>
      <c r="E5621" t="s">
        <v>40</v>
      </c>
      <c r="F5621" s="7">
        <v>54.65</v>
      </c>
      <c r="G5621" t="s">
        <v>33</v>
      </c>
      <c r="H5621" t="s">
        <v>34</v>
      </c>
      <c r="I5621" t="s">
        <v>16622</v>
      </c>
      <c r="L5621" s="8">
        <v>0.6159</v>
      </c>
      <c r="M5621" t="s">
        <v>36</v>
      </c>
      <c r="N5621" t="str">
        <f>IF(AND(PESQUISA!$B$3&lt;&gt;"",OR(PESQUISA!$B$4="TODAS",B5621=PESQUISA!$B$4),ISNUMBER(SEARCH(PESQUISA!$B$3,D5621))),ROW()-1,"")</f>
        <v/>
      </c>
    </row>
    <row r="5622" spans="1:14" x14ac:dyDescent="0.3">
      <c r="A5622" t="s">
        <v>16986</v>
      </c>
      <c r="B5622" t="s">
        <v>29</v>
      </c>
      <c r="C5622" t="s">
        <v>16987</v>
      </c>
      <c r="D5622" t="s">
        <v>16988</v>
      </c>
      <c r="E5622" t="s">
        <v>40</v>
      </c>
      <c r="F5622" s="7">
        <v>71.03</v>
      </c>
      <c r="G5622" t="s">
        <v>33</v>
      </c>
      <c r="H5622" t="s">
        <v>34</v>
      </c>
      <c r="I5622" t="s">
        <v>16622</v>
      </c>
      <c r="L5622" s="8">
        <v>0.63680000000000003</v>
      </c>
      <c r="M5622" t="s">
        <v>36</v>
      </c>
      <c r="N5622" t="str">
        <f>IF(AND(PESQUISA!$B$3&lt;&gt;"",OR(PESQUISA!$B$4="TODAS",B5622=PESQUISA!$B$4),ISNUMBER(SEARCH(PESQUISA!$B$3,D5622))),ROW()-1,"")</f>
        <v/>
      </c>
    </row>
    <row r="5623" spans="1:14" x14ac:dyDescent="0.3">
      <c r="A5623" t="s">
        <v>16989</v>
      </c>
      <c r="B5623" t="s">
        <v>29</v>
      </c>
      <c r="C5623" t="s">
        <v>16990</v>
      </c>
      <c r="D5623" t="s">
        <v>16991</v>
      </c>
      <c r="E5623" t="s">
        <v>40</v>
      </c>
      <c r="F5623" s="7">
        <v>20.67</v>
      </c>
      <c r="G5623" t="s">
        <v>33</v>
      </c>
      <c r="H5623" t="s">
        <v>34</v>
      </c>
      <c r="I5623" t="s">
        <v>16622</v>
      </c>
      <c r="L5623" s="8">
        <v>0.49930000000000002</v>
      </c>
      <c r="M5623" t="s">
        <v>36</v>
      </c>
      <c r="N5623" t="str">
        <f>IF(AND(PESQUISA!$B$3&lt;&gt;"",OR(PESQUISA!$B$4="TODAS",B5623=PESQUISA!$B$4),ISNUMBER(SEARCH(PESQUISA!$B$3,D5623))),ROW()-1,"")</f>
        <v/>
      </c>
    </row>
    <row r="5624" spans="1:14" x14ac:dyDescent="0.3">
      <c r="A5624" t="s">
        <v>16992</v>
      </c>
      <c r="B5624" t="s">
        <v>29</v>
      </c>
      <c r="C5624" t="s">
        <v>16993</v>
      </c>
      <c r="D5624" t="s">
        <v>16994</v>
      </c>
      <c r="E5624" t="s">
        <v>40</v>
      </c>
      <c r="F5624" s="7">
        <v>31.5</v>
      </c>
      <c r="G5624" t="s">
        <v>33</v>
      </c>
      <c r="H5624" t="s">
        <v>34</v>
      </c>
      <c r="I5624" t="s">
        <v>16622</v>
      </c>
      <c r="L5624" s="8">
        <v>0.61080000000000001</v>
      </c>
      <c r="M5624" t="s">
        <v>36</v>
      </c>
      <c r="N5624" t="str">
        <f>IF(AND(PESQUISA!$B$3&lt;&gt;"",OR(PESQUISA!$B$4="TODAS",B5624=PESQUISA!$B$4),ISNUMBER(SEARCH(PESQUISA!$B$3,D5624))),ROW()-1,"")</f>
        <v/>
      </c>
    </row>
    <row r="5625" spans="1:14" x14ac:dyDescent="0.3">
      <c r="A5625" t="s">
        <v>16995</v>
      </c>
      <c r="B5625" t="s">
        <v>29</v>
      </c>
      <c r="C5625" t="s">
        <v>16996</v>
      </c>
      <c r="D5625" t="s">
        <v>16997</v>
      </c>
      <c r="E5625" t="s">
        <v>40</v>
      </c>
      <c r="F5625" s="7">
        <v>47.15</v>
      </c>
      <c r="G5625" t="s">
        <v>33</v>
      </c>
      <c r="H5625" t="s">
        <v>34</v>
      </c>
      <c r="I5625" t="s">
        <v>16622</v>
      </c>
      <c r="L5625" s="8">
        <v>0.68910000000000005</v>
      </c>
      <c r="M5625" t="s">
        <v>36</v>
      </c>
      <c r="N5625" t="str">
        <f>IF(AND(PESQUISA!$B$3&lt;&gt;"",OR(PESQUISA!$B$4="TODAS",B5625=PESQUISA!$B$4),ISNUMBER(SEARCH(PESQUISA!$B$3,D5625))),ROW()-1,"")</f>
        <v/>
      </c>
    </row>
    <row r="5626" spans="1:14" x14ac:dyDescent="0.3">
      <c r="A5626" t="s">
        <v>16998</v>
      </c>
      <c r="B5626" t="s">
        <v>29</v>
      </c>
      <c r="C5626" t="s">
        <v>16999</v>
      </c>
      <c r="D5626" t="s">
        <v>17000</v>
      </c>
      <c r="E5626" t="s">
        <v>40</v>
      </c>
      <c r="F5626" s="7">
        <v>53.95</v>
      </c>
      <c r="G5626" t="s">
        <v>33</v>
      </c>
      <c r="H5626" t="s">
        <v>34</v>
      </c>
      <c r="I5626" t="s">
        <v>16622</v>
      </c>
      <c r="L5626" s="8">
        <v>0.66600000000000004</v>
      </c>
      <c r="M5626" t="s">
        <v>36</v>
      </c>
      <c r="N5626" t="str">
        <f>IF(AND(PESQUISA!$B$3&lt;&gt;"",OR(PESQUISA!$B$4="TODAS",B5626=PESQUISA!$B$4),ISNUMBER(SEARCH(PESQUISA!$B$3,D5626))),ROW()-1,"")</f>
        <v/>
      </c>
    </row>
    <row r="5627" spans="1:14" x14ac:dyDescent="0.3">
      <c r="A5627" t="s">
        <v>17001</v>
      </c>
      <c r="B5627" t="s">
        <v>29</v>
      </c>
      <c r="C5627" t="s">
        <v>17002</v>
      </c>
      <c r="D5627" t="s">
        <v>17003</v>
      </c>
      <c r="E5627" t="s">
        <v>40</v>
      </c>
      <c r="F5627" s="7">
        <v>39.89</v>
      </c>
      <c r="G5627" t="s">
        <v>33</v>
      </c>
      <c r="H5627" t="s">
        <v>34</v>
      </c>
      <c r="I5627" t="s">
        <v>16622</v>
      </c>
      <c r="L5627" s="8">
        <v>0.54400000000000004</v>
      </c>
      <c r="M5627" t="s">
        <v>36</v>
      </c>
      <c r="N5627" t="str">
        <f>IF(AND(PESQUISA!$B$3&lt;&gt;"",OR(PESQUISA!$B$4="TODAS",B5627=PESQUISA!$B$4),ISNUMBER(SEARCH(PESQUISA!$B$3,D5627))),ROW()-1,"")</f>
        <v/>
      </c>
    </row>
    <row r="5628" spans="1:14" x14ac:dyDescent="0.3">
      <c r="A5628" t="s">
        <v>17004</v>
      </c>
      <c r="B5628" t="s">
        <v>29</v>
      </c>
      <c r="C5628" t="s">
        <v>17005</v>
      </c>
      <c r="D5628" t="s">
        <v>17006</v>
      </c>
      <c r="E5628" t="s">
        <v>40</v>
      </c>
      <c r="F5628" s="7">
        <v>40.950000000000003</v>
      </c>
      <c r="G5628" t="s">
        <v>33</v>
      </c>
      <c r="H5628" t="s">
        <v>34</v>
      </c>
      <c r="I5628" t="s">
        <v>16622</v>
      </c>
      <c r="L5628" s="8">
        <v>0.51090000000000002</v>
      </c>
      <c r="M5628" t="s">
        <v>36</v>
      </c>
      <c r="N5628" t="str">
        <f>IF(AND(PESQUISA!$B$3&lt;&gt;"",OR(PESQUISA!$B$4="TODAS",B5628=PESQUISA!$B$4),ISNUMBER(SEARCH(PESQUISA!$B$3,D5628))),ROW()-1,"")</f>
        <v/>
      </c>
    </row>
    <row r="5629" spans="1:14" x14ac:dyDescent="0.3">
      <c r="A5629" t="s">
        <v>17007</v>
      </c>
      <c r="B5629" t="s">
        <v>29</v>
      </c>
      <c r="C5629" t="s">
        <v>17008</v>
      </c>
      <c r="D5629" t="s">
        <v>17009</v>
      </c>
      <c r="E5629" t="s">
        <v>40</v>
      </c>
      <c r="F5629" s="7">
        <v>48.33</v>
      </c>
      <c r="G5629" t="s">
        <v>33</v>
      </c>
      <c r="H5629" t="s">
        <v>34</v>
      </c>
      <c r="I5629" t="s">
        <v>16622</v>
      </c>
      <c r="L5629" s="8">
        <v>0.50629999999999997</v>
      </c>
      <c r="M5629" t="s">
        <v>36</v>
      </c>
      <c r="N5629" t="str">
        <f>IF(AND(PESQUISA!$B$3&lt;&gt;"",OR(PESQUISA!$B$4="TODAS",B5629=PESQUISA!$B$4),ISNUMBER(SEARCH(PESQUISA!$B$3,D5629))),ROW()-1,"")</f>
        <v/>
      </c>
    </row>
    <row r="5630" spans="1:14" x14ac:dyDescent="0.3">
      <c r="A5630" t="s">
        <v>17010</v>
      </c>
      <c r="B5630" t="s">
        <v>29</v>
      </c>
      <c r="C5630" t="s">
        <v>17011</v>
      </c>
      <c r="D5630" t="s">
        <v>17012</v>
      </c>
      <c r="E5630" t="s">
        <v>40</v>
      </c>
      <c r="F5630" s="7">
        <v>16.95</v>
      </c>
      <c r="G5630" t="s">
        <v>33</v>
      </c>
      <c r="H5630" t="s">
        <v>34</v>
      </c>
      <c r="I5630" t="s">
        <v>16622</v>
      </c>
      <c r="L5630" s="8">
        <v>0.52270000000000005</v>
      </c>
      <c r="M5630" t="s">
        <v>36</v>
      </c>
      <c r="N5630" t="str">
        <f>IF(AND(PESQUISA!$B$3&lt;&gt;"",OR(PESQUISA!$B$4="TODAS",B5630=PESQUISA!$B$4),ISNUMBER(SEARCH(PESQUISA!$B$3,D5630))),ROW()-1,"")</f>
        <v/>
      </c>
    </row>
    <row r="5631" spans="1:14" x14ac:dyDescent="0.3">
      <c r="A5631" t="s">
        <v>17013</v>
      </c>
      <c r="B5631" t="s">
        <v>29</v>
      </c>
      <c r="C5631" t="s">
        <v>17014</v>
      </c>
      <c r="D5631" t="s">
        <v>17015</v>
      </c>
      <c r="E5631" t="s">
        <v>40</v>
      </c>
      <c r="F5631" s="7">
        <v>22.72</v>
      </c>
      <c r="G5631" t="s">
        <v>33</v>
      </c>
      <c r="H5631" t="s">
        <v>34</v>
      </c>
      <c r="I5631" t="s">
        <v>16622</v>
      </c>
      <c r="L5631" s="8">
        <v>0.60609999999999997</v>
      </c>
      <c r="M5631" t="s">
        <v>36</v>
      </c>
      <c r="N5631" t="str">
        <f>IF(AND(PESQUISA!$B$3&lt;&gt;"",OR(PESQUISA!$B$4="TODAS",B5631=PESQUISA!$B$4),ISNUMBER(SEARCH(PESQUISA!$B$3,D5631))),ROW()-1,"")</f>
        <v/>
      </c>
    </row>
    <row r="5632" spans="1:14" x14ac:dyDescent="0.3">
      <c r="A5632" t="s">
        <v>17016</v>
      </c>
      <c r="B5632" t="s">
        <v>29</v>
      </c>
      <c r="C5632" t="s">
        <v>17017</v>
      </c>
      <c r="D5632" t="s">
        <v>17018</v>
      </c>
      <c r="E5632" t="s">
        <v>40</v>
      </c>
      <c r="F5632" s="7">
        <v>24.36</v>
      </c>
      <c r="G5632" t="s">
        <v>33</v>
      </c>
      <c r="H5632" t="s">
        <v>34</v>
      </c>
      <c r="I5632" t="s">
        <v>16622</v>
      </c>
      <c r="L5632" s="8">
        <v>0.60429999999999995</v>
      </c>
      <c r="M5632" t="s">
        <v>36</v>
      </c>
      <c r="N5632" t="str">
        <f>IF(AND(PESQUISA!$B$3&lt;&gt;"",OR(PESQUISA!$B$4="TODAS",B5632=PESQUISA!$B$4),ISNUMBER(SEARCH(PESQUISA!$B$3,D5632))),ROW()-1,"")</f>
        <v/>
      </c>
    </row>
    <row r="5633" spans="1:14" x14ac:dyDescent="0.3">
      <c r="A5633" t="s">
        <v>17019</v>
      </c>
      <c r="B5633" t="s">
        <v>29</v>
      </c>
      <c r="C5633" t="s">
        <v>17020</v>
      </c>
      <c r="D5633" t="s">
        <v>17021</v>
      </c>
      <c r="E5633" t="s">
        <v>40</v>
      </c>
      <c r="F5633" s="7">
        <v>31.94</v>
      </c>
      <c r="G5633" t="s">
        <v>33</v>
      </c>
      <c r="H5633" t="s">
        <v>34</v>
      </c>
      <c r="I5633" t="s">
        <v>16622</v>
      </c>
      <c r="L5633" s="8">
        <v>0.63370000000000004</v>
      </c>
      <c r="M5633" t="s">
        <v>36</v>
      </c>
      <c r="N5633" t="str">
        <f>IF(AND(PESQUISA!$B$3&lt;&gt;"",OR(PESQUISA!$B$4="TODAS",B5633=PESQUISA!$B$4),ISNUMBER(SEARCH(PESQUISA!$B$3,D5633))),ROW()-1,"")</f>
        <v/>
      </c>
    </row>
    <row r="5634" spans="1:14" x14ac:dyDescent="0.3">
      <c r="A5634" t="s">
        <v>17022</v>
      </c>
      <c r="B5634" t="s">
        <v>29</v>
      </c>
      <c r="C5634" t="s">
        <v>17023</v>
      </c>
      <c r="D5634" t="s">
        <v>17024</v>
      </c>
      <c r="E5634" t="s">
        <v>40</v>
      </c>
      <c r="F5634" s="7">
        <v>18.03</v>
      </c>
      <c r="G5634" t="s">
        <v>33</v>
      </c>
      <c r="H5634" t="s">
        <v>34</v>
      </c>
      <c r="I5634" t="s">
        <v>16622</v>
      </c>
      <c r="L5634" s="8">
        <v>0.4481</v>
      </c>
      <c r="M5634" t="s">
        <v>36</v>
      </c>
      <c r="N5634" t="str">
        <f>IF(AND(PESQUISA!$B$3&lt;&gt;"",OR(PESQUISA!$B$4="TODAS",B5634=PESQUISA!$B$4),ISNUMBER(SEARCH(PESQUISA!$B$3,D5634))),ROW()-1,"")</f>
        <v/>
      </c>
    </row>
    <row r="5635" spans="1:14" x14ac:dyDescent="0.3">
      <c r="A5635" t="s">
        <v>17025</v>
      </c>
      <c r="B5635" t="s">
        <v>29</v>
      </c>
      <c r="C5635" t="s">
        <v>17026</v>
      </c>
      <c r="D5635" t="s">
        <v>17027</v>
      </c>
      <c r="E5635" t="s">
        <v>40</v>
      </c>
      <c r="F5635" s="7">
        <v>22.75</v>
      </c>
      <c r="G5635" t="s">
        <v>33</v>
      </c>
      <c r="H5635" t="s">
        <v>34</v>
      </c>
      <c r="I5635" t="s">
        <v>16622</v>
      </c>
      <c r="L5635" s="8">
        <v>0.48130000000000001</v>
      </c>
      <c r="M5635" t="s">
        <v>36</v>
      </c>
      <c r="N5635" t="str">
        <f>IF(AND(PESQUISA!$B$3&lt;&gt;"",OR(PESQUISA!$B$4="TODAS",B5635=PESQUISA!$B$4),ISNUMBER(SEARCH(PESQUISA!$B$3,D5635))),ROW()-1,"")</f>
        <v/>
      </c>
    </row>
    <row r="5636" spans="1:14" x14ac:dyDescent="0.3">
      <c r="A5636" t="s">
        <v>17028</v>
      </c>
      <c r="B5636" t="s">
        <v>29</v>
      </c>
      <c r="C5636" t="s">
        <v>17029</v>
      </c>
      <c r="D5636" t="s">
        <v>17030</v>
      </c>
      <c r="E5636" t="s">
        <v>40</v>
      </c>
      <c r="F5636" s="7">
        <v>35.14</v>
      </c>
      <c r="G5636" t="s">
        <v>33</v>
      </c>
      <c r="H5636" t="s">
        <v>34</v>
      </c>
      <c r="I5636" t="s">
        <v>16622</v>
      </c>
      <c r="L5636" s="8">
        <v>0.59850000000000003</v>
      </c>
      <c r="M5636" t="s">
        <v>36</v>
      </c>
      <c r="N5636" t="str">
        <f>IF(AND(PESQUISA!$B$3&lt;&gt;"",OR(PESQUISA!$B$4="TODAS",B5636=PESQUISA!$B$4),ISNUMBER(SEARCH(PESQUISA!$B$3,D5636))),ROW()-1,"")</f>
        <v/>
      </c>
    </row>
    <row r="5637" spans="1:14" x14ac:dyDescent="0.3">
      <c r="A5637" t="s">
        <v>17031</v>
      </c>
      <c r="B5637" t="s">
        <v>29</v>
      </c>
      <c r="C5637" t="s">
        <v>17032</v>
      </c>
      <c r="D5637" t="s">
        <v>17033</v>
      </c>
      <c r="E5637" t="s">
        <v>40</v>
      </c>
      <c r="F5637" s="7">
        <v>42.26</v>
      </c>
      <c r="G5637" t="s">
        <v>33</v>
      </c>
      <c r="H5637" t="s">
        <v>34</v>
      </c>
      <c r="I5637" t="s">
        <v>16622</v>
      </c>
      <c r="L5637" s="8">
        <v>0.5897</v>
      </c>
      <c r="M5637" t="s">
        <v>36</v>
      </c>
      <c r="N5637" t="str">
        <f>IF(AND(PESQUISA!$B$3&lt;&gt;"",OR(PESQUISA!$B$4="TODAS",B5637=PESQUISA!$B$4),ISNUMBER(SEARCH(PESQUISA!$B$3,D5637))),ROW()-1,"")</f>
        <v/>
      </c>
    </row>
    <row r="5638" spans="1:14" x14ac:dyDescent="0.3">
      <c r="A5638" t="s">
        <v>17034</v>
      </c>
      <c r="B5638" t="s">
        <v>29</v>
      </c>
      <c r="C5638" t="s">
        <v>17035</v>
      </c>
      <c r="D5638" t="s">
        <v>17036</v>
      </c>
      <c r="E5638" t="s">
        <v>40</v>
      </c>
      <c r="F5638" s="7">
        <v>15.09</v>
      </c>
      <c r="G5638" t="s">
        <v>33</v>
      </c>
      <c r="H5638" t="s">
        <v>34</v>
      </c>
      <c r="I5638" t="s">
        <v>17037</v>
      </c>
      <c r="L5638" s="8">
        <v>0</v>
      </c>
      <c r="M5638" t="s">
        <v>36</v>
      </c>
      <c r="N5638" t="str">
        <f>IF(AND(PESQUISA!$B$3&lt;&gt;"",OR(PESQUISA!$B$4="TODAS",B5638=PESQUISA!$B$4),ISNUMBER(SEARCH(PESQUISA!$B$3,D5638))),ROW()-1,"")</f>
        <v/>
      </c>
    </row>
    <row r="5639" spans="1:14" x14ac:dyDescent="0.3">
      <c r="A5639" t="s">
        <v>17038</v>
      </c>
      <c r="B5639" t="s">
        <v>29</v>
      </c>
      <c r="C5639" t="s">
        <v>17039</v>
      </c>
      <c r="D5639" t="s">
        <v>17040</v>
      </c>
      <c r="E5639" t="s">
        <v>40</v>
      </c>
      <c r="F5639" s="7">
        <v>12.61</v>
      </c>
      <c r="G5639" t="s">
        <v>33</v>
      </c>
      <c r="H5639" t="s">
        <v>34</v>
      </c>
      <c r="I5639" t="s">
        <v>17037</v>
      </c>
      <c r="L5639" s="8">
        <v>0</v>
      </c>
      <c r="M5639" t="s">
        <v>36</v>
      </c>
      <c r="N5639" t="str">
        <f>IF(AND(PESQUISA!$B$3&lt;&gt;"",OR(PESQUISA!$B$4="TODAS",B5639=PESQUISA!$B$4),ISNUMBER(SEARCH(PESQUISA!$B$3,D5639))),ROW()-1,"")</f>
        <v/>
      </c>
    </row>
    <row r="5640" spans="1:14" x14ac:dyDescent="0.3">
      <c r="A5640" t="s">
        <v>17041</v>
      </c>
      <c r="B5640" t="s">
        <v>29</v>
      </c>
      <c r="C5640" t="s">
        <v>17042</v>
      </c>
      <c r="D5640" t="s">
        <v>17043</v>
      </c>
      <c r="E5640" t="s">
        <v>40</v>
      </c>
      <c r="F5640" s="7">
        <v>28.36</v>
      </c>
      <c r="G5640" t="s">
        <v>33</v>
      </c>
      <c r="H5640" t="s">
        <v>34</v>
      </c>
      <c r="I5640" t="s">
        <v>17037</v>
      </c>
      <c r="L5640" s="8">
        <v>0</v>
      </c>
      <c r="M5640" t="s">
        <v>36</v>
      </c>
      <c r="N5640" t="str">
        <f>IF(AND(PESQUISA!$B$3&lt;&gt;"",OR(PESQUISA!$B$4="TODAS",B5640=PESQUISA!$B$4),ISNUMBER(SEARCH(PESQUISA!$B$3,D5640))),ROW()-1,"")</f>
        <v/>
      </c>
    </row>
    <row r="5641" spans="1:14" x14ac:dyDescent="0.3">
      <c r="A5641" t="s">
        <v>17044</v>
      </c>
      <c r="B5641" t="s">
        <v>29</v>
      </c>
      <c r="C5641" t="s">
        <v>17045</v>
      </c>
      <c r="D5641" t="s">
        <v>17046</v>
      </c>
      <c r="E5641" t="s">
        <v>40</v>
      </c>
      <c r="F5641" s="7">
        <v>25.2</v>
      </c>
      <c r="G5641" t="s">
        <v>33</v>
      </c>
      <c r="H5641" t="s">
        <v>34</v>
      </c>
      <c r="I5641" t="s">
        <v>17037</v>
      </c>
      <c r="L5641" s="8">
        <v>0</v>
      </c>
      <c r="M5641" t="s">
        <v>36</v>
      </c>
      <c r="N5641" t="str">
        <f>IF(AND(PESQUISA!$B$3&lt;&gt;"",OR(PESQUISA!$B$4="TODAS",B5641=PESQUISA!$B$4),ISNUMBER(SEARCH(PESQUISA!$B$3,D5641))),ROW()-1,"")</f>
        <v/>
      </c>
    </row>
    <row r="5642" spans="1:14" x14ac:dyDescent="0.3">
      <c r="A5642" t="s">
        <v>17047</v>
      </c>
      <c r="B5642" t="s">
        <v>29</v>
      </c>
      <c r="C5642" t="s">
        <v>17048</v>
      </c>
      <c r="D5642" t="s">
        <v>17049</v>
      </c>
      <c r="E5642" t="s">
        <v>40</v>
      </c>
      <c r="F5642" s="7">
        <v>13.43</v>
      </c>
      <c r="G5642" t="s">
        <v>33</v>
      </c>
      <c r="H5642" t="s">
        <v>34</v>
      </c>
      <c r="I5642" t="s">
        <v>17037</v>
      </c>
      <c r="L5642" s="8">
        <v>0</v>
      </c>
      <c r="M5642" t="s">
        <v>36</v>
      </c>
      <c r="N5642" t="str">
        <f>IF(AND(PESQUISA!$B$3&lt;&gt;"",OR(PESQUISA!$B$4="TODAS",B5642=PESQUISA!$B$4),ISNUMBER(SEARCH(PESQUISA!$B$3,D5642))),ROW()-1,"")</f>
        <v/>
      </c>
    </row>
    <row r="5643" spans="1:14" x14ac:dyDescent="0.3">
      <c r="A5643" t="s">
        <v>17050</v>
      </c>
      <c r="B5643" t="s">
        <v>29</v>
      </c>
      <c r="C5643" t="s">
        <v>17051</v>
      </c>
      <c r="D5643" t="s">
        <v>17052</v>
      </c>
      <c r="E5643" t="s">
        <v>40</v>
      </c>
      <c r="F5643" s="7">
        <v>23.6</v>
      </c>
      <c r="G5643" t="s">
        <v>33</v>
      </c>
      <c r="H5643" t="s">
        <v>34</v>
      </c>
      <c r="I5643" t="s">
        <v>17037</v>
      </c>
      <c r="L5643" s="8">
        <v>0</v>
      </c>
      <c r="M5643" t="s">
        <v>36</v>
      </c>
      <c r="N5643" t="str">
        <f>IF(AND(PESQUISA!$B$3&lt;&gt;"",OR(PESQUISA!$B$4="TODAS",B5643=PESQUISA!$B$4),ISNUMBER(SEARCH(PESQUISA!$B$3,D5643))),ROW()-1,"")</f>
        <v/>
      </c>
    </row>
    <row r="5644" spans="1:14" x14ac:dyDescent="0.3">
      <c r="A5644" t="s">
        <v>17053</v>
      </c>
      <c r="B5644" t="s">
        <v>29</v>
      </c>
      <c r="C5644" t="s">
        <v>17054</v>
      </c>
      <c r="D5644" t="s">
        <v>17055</v>
      </c>
      <c r="E5644" t="s">
        <v>40</v>
      </c>
      <c r="F5644" s="7">
        <v>21.72</v>
      </c>
      <c r="G5644" t="s">
        <v>33</v>
      </c>
      <c r="H5644" t="s">
        <v>34</v>
      </c>
      <c r="I5644" t="s">
        <v>17037</v>
      </c>
      <c r="L5644" s="8">
        <v>0</v>
      </c>
      <c r="M5644" t="s">
        <v>36</v>
      </c>
      <c r="N5644" t="str">
        <f>IF(AND(PESQUISA!$B$3&lt;&gt;"",OR(PESQUISA!$B$4="TODAS",B5644=PESQUISA!$B$4),ISNUMBER(SEARCH(PESQUISA!$B$3,D5644))),ROW()-1,"")</f>
        <v/>
      </c>
    </row>
    <row r="5645" spans="1:14" x14ac:dyDescent="0.3">
      <c r="A5645" t="s">
        <v>17056</v>
      </c>
      <c r="B5645" t="s">
        <v>29</v>
      </c>
      <c r="C5645" t="s">
        <v>17057</v>
      </c>
      <c r="D5645" t="s">
        <v>17058</v>
      </c>
      <c r="E5645" t="s">
        <v>40</v>
      </c>
      <c r="F5645" s="7">
        <v>24.04</v>
      </c>
      <c r="G5645" t="s">
        <v>33</v>
      </c>
      <c r="H5645" t="s">
        <v>34</v>
      </c>
      <c r="I5645" t="s">
        <v>17037</v>
      </c>
      <c r="L5645" s="8">
        <v>0</v>
      </c>
      <c r="M5645" t="s">
        <v>36</v>
      </c>
      <c r="N5645" t="str">
        <f>IF(AND(PESQUISA!$B$3&lt;&gt;"",OR(PESQUISA!$B$4="TODAS",B5645=PESQUISA!$B$4),ISNUMBER(SEARCH(PESQUISA!$B$3,D5645))),ROW()-1,"")</f>
        <v/>
      </c>
    </row>
    <row r="5646" spans="1:14" x14ac:dyDescent="0.3">
      <c r="A5646" t="s">
        <v>17059</v>
      </c>
      <c r="B5646" t="s">
        <v>29</v>
      </c>
      <c r="C5646" t="s">
        <v>17060</v>
      </c>
      <c r="D5646" t="s">
        <v>17061</v>
      </c>
      <c r="E5646" t="s">
        <v>40</v>
      </c>
      <c r="F5646" s="7">
        <v>47.85</v>
      </c>
      <c r="G5646" t="s">
        <v>33</v>
      </c>
      <c r="H5646" t="s">
        <v>34</v>
      </c>
      <c r="I5646" t="s">
        <v>17037</v>
      </c>
      <c r="L5646" s="8">
        <v>0</v>
      </c>
      <c r="M5646" t="s">
        <v>36</v>
      </c>
      <c r="N5646" t="str">
        <f>IF(AND(PESQUISA!$B$3&lt;&gt;"",OR(PESQUISA!$B$4="TODAS",B5646=PESQUISA!$B$4),ISNUMBER(SEARCH(PESQUISA!$B$3,D5646))),ROW()-1,"")</f>
        <v/>
      </c>
    </row>
    <row r="5647" spans="1:14" x14ac:dyDescent="0.3">
      <c r="A5647" t="s">
        <v>17062</v>
      </c>
      <c r="B5647" t="s">
        <v>29</v>
      </c>
      <c r="C5647" t="s">
        <v>17063</v>
      </c>
      <c r="D5647" t="s">
        <v>17064</v>
      </c>
      <c r="E5647" t="s">
        <v>40</v>
      </c>
      <c r="F5647" s="7">
        <v>36.99</v>
      </c>
      <c r="G5647" t="s">
        <v>33</v>
      </c>
      <c r="H5647" t="s">
        <v>34</v>
      </c>
      <c r="I5647" t="s">
        <v>17037</v>
      </c>
      <c r="L5647" s="8">
        <v>0</v>
      </c>
      <c r="M5647" t="s">
        <v>36</v>
      </c>
      <c r="N5647" t="str">
        <f>IF(AND(PESQUISA!$B$3&lt;&gt;"",OR(PESQUISA!$B$4="TODAS",B5647=PESQUISA!$B$4),ISNUMBER(SEARCH(PESQUISA!$B$3,D5647))),ROW()-1,"")</f>
        <v/>
      </c>
    </row>
    <row r="5648" spans="1:14" x14ac:dyDescent="0.3">
      <c r="A5648" t="s">
        <v>17065</v>
      </c>
      <c r="B5648" t="s">
        <v>29</v>
      </c>
      <c r="C5648" t="s">
        <v>17066</v>
      </c>
      <c r="D5648" t="s">
        <v>17067</v>
      </c>
      <c r="E5648" t="s">
        <v>40</v>
      </c>
      <c r="F5648" s="7">
        <v>35.11</v>
      </c>
      <c r="G5648" t="s">
        <v>33</v>
      </c>
      <c r="H5648" t="s">
        <v>34</v>
      </c>
      <c r="I5648" t="s">
        <v>17037</v>
      </c>
      <c r="L5648" s="8">
        <v>0</v>
      </c>
      <c r="M5648" t="s">
        <v>36</v>
      </c>
      <c r="N5648" t="str">
        <f>IF(AND(PESQUISA!$B$3&lt;&gt;"",OR(PESQUISA!$B$4="TODAS",B5648=PESQUISA!$B$4),ISNUMBER(SEARCH(PESQUISA!$B$3,D5648))),ROW()-1,"")</f>
        <v/>
      </c>
    </row>
    <row r="5649" spans="1:14" x14ac:dyDescent="0.3">
      <c r="A5649" t="s">
        <v>17068</v>
      </c>
      <c r="B5649" t="s">
        <v>29</v>
      </c>
      <c r="C5649" t="s">
        <v>17069</v>
      </c>
      <c r="D5649" t="s">
        <v>17070</v>
      </c>
      <c r="E5649" t="s">
        <v>40</v>
      </c>
      <c r="F5649" s="7">
        <v>37.43</v>
      </c>
      <c r="G5649" t="s">
        <v>33</v>
      </c>
      <c r="H5649" t="s">
        <v>34</v>
      </c>
      <c r="I5649" t="s">
        <v>17037</v>
      </c>
      <c r="L5649" s="8">
        <v>0</v>
      </c>
      <c r="M5649" t="s">
        <v>36</v>
      </c>
      <c r="N5649" t="str">
        <f>IF(AND(PESQUISA!$B$3&lt;&gt;"",OR(PESQUISA!$B$4="TODAS",B5649=PESQUISA!$B$4),ISNUMBER(SEARCH(PESQUISA!$B$3,D5649))),ROW()-1,"")</f>
        <v/>
      </c>
    </row>
    <row r="5650" spans="1:14" x14ac:dyDescent="0.3">
      <c r="A5650" t="s">
        <v>17071</v>
      </c>
      <c r="B5650" t="s">
        <v>29</v>
      </c>
      <c r="C5650" t="s">
        <v>17072</v>
      </c>
      <c r="D5650" t="s">
        <v>17073</v>
      </c>
      <c r="E5650" t="s">
        <v>40</v>
      </c>
      <c r="F5650" s="7">
        <v>48.33</v>
      </c>
      <c r="G5650" t="s">
        <v>33</v>
      </c>
      <c r="H5650" t="s">
        <v>34</v>
      </c>
      <c r="I5650" t="s">
        <v>17037</v>
      </c>
      <c r="L5650" s="8">
        <v>0</v>
      </c>
      <c r="M5650" t="s">
        <v>36</v>
      </c>
      <c r="N5650" t="str">
        <f>IF(AND(PESQUISA!$B$3&lt;&gt;"",OR(PESQUISA!$B$4="TODAS",B5650=PESQUISA!$B$4),ISNUMBER(SEARCH(PESQUISA!$B$3,D5650))),ROW()-1,"")</f>
        <v/>
      </c>
    </row>
    <row r="5651" spans="1:14" x14ac:dyDescent="0.3">
      <c r="A5651" t="s">
        <v>17074</v>
      </c>
      <c r="B5651" t="s">
        <v>29</v>
      </c>
      <c r="C5651" t="s">
        <v>17075</v>
      </c>
      <c r="D5651" t="s">
        <v>17076</v>
      </c>
      <c r="E5651" t="s">
        <v>40</v>
      </c>
      <c r="F5651" s="7">
        <v>22.38</v>
      </c>
      <c r="G5651" t="s">
        <v>33</v>
      </c>
      <c r="H5651" t="s">
        <v>34</v>
      </c>
      <c r="I5651" t="s">
        <v>17037</v>
      </c>
      <c r="L5651" s="8">
        <v>0</v>
      </c>
      <c r="M5651" t="s">
        <v>36</v>
      </c>
      <c r="N5651" t="str">
        <f>IF(AND(PESQUISA!$B$3&lt;&gt;"",OR(PESQUISA!$B$4="TODAS",B5651=PESQUISA!$B$4),ISNUMBER(SEARCH(PESQUISA!$B$3,D5651))),ROW()-1,"")</f>
        <v/>
      </c>
    </row>
    <row r="5652" spans="1:14" x14ac:dyDescent="0.3">
      <c r="A5652" t="s">
        <v>17077</v>
      </c>
      <c r="B5652" t="s">
        <v>29</v>
      </c>
      <c r="C5652" t="s">
        <v>17078</v>
      </c>
      <c r="D5652" t="s">
        <v>17079</v>
      </c>
      <c r="E5652" t="s">
        <v>40</v>
      </c>
      <c r="F5652" s="7">
        <v>40.83</v>
      </c>
      <c r="G5652" t="s">
        <v>33</v>
      </c>
      <c r="H5652" t="s">
        <v>34</v>
      </c>
      <c r="I5652" t="s">
        <v>17037</v>
      </c>
      <c r="L5652" s="8">
        <v>0</v>
      </c>
      <c r="M5652" t="s">
        <v>36</v>
      </c>
      <c r="N5652" t="str">
        <f>IF(AND(PESQUISA!$B$3&lt;&gt;"",OR(PESQUISA!$B$4="TODAS",B5652=PESQUISA!$B$4),ISNUMBER(SEARCH(PESQUISA!$B$3,D5652))),ROW()-1,"")</f>
        <v/>
      </c>
    </row>
    <row r="5653" spans="1:14" x14ac:dyDescent="0.3">
      <c r="A5653" t="s">
        <v>17080</v>
      </c>
      <c r="B5653" t="s">
        <v>29</v>
      </c>
      <c r="C5653" t="s">
        <v>17081</v>
      </c>
      <c r="D5653" t="s">
        <v>17082</v>
      </c>
      <c r="E5653" t="s">
        <v>40</v>
      </c>
      <c r="F5653" s="7">
        <v>9.57</v>
      </c>
      <c r="G5653" t="s">
        <v>33</v>
      </c>
      <c r="H5653" t="s">
        <v>34</v>
      </c>
      <c r="I5653" t="s">
        <v>17037</v>
      </c>
      <c r="L5653" s="8">
        <v>0</v>
      </c>
      <c r="M5653" t="s">
        <v>36</v>
      </c>
      <c r="N5653" t="str">
        <f>IF(AND(PESQUISA!$B$3&lt;&gt;"",OR(PESQUISA!$B$4="TODAS",B5653=PESQUISA!$B$4),ISNUMBER(SEARCH(PESQUISA!$B$3,D5653))),ROW()-1,"")</f>
        <v/>
      </c>
    </row>
    <row r="5654" spans="1:14" x14ac:dyDescent="0.3">
      <c r="A5654" t="s">
        <v>17083</v>
      </c>
      <c r="B5654" t="s">
        <v>29</v>
      </c>
      <c r="C5654" t="s">
        <v>17084</v>
      </c>
      <c r="D5654" t="s">
        <v>17085</v>
      </c>
      <c r="E5654" t="s">
        <v>40</v>
      </c>
      <c r="F5654" s="7">
        <v>14.49</v>
      </c>
      <c r="G5654" t="s">
        <v>33</v>
      </c>
      <c r="H5654" t="s">
        <v>34</v>
      </c>
      <c r="I5654" t="s">
        <v>17037</v>
      </c>
      <c r="L5654" s="8">
        <v>0</v>
      </c>
      <c r="M5654" t="s">
        <v>36</v>
      </c>
      <c r="N5654" t="str">
        <f>IF(AND(PESQUISA!$B$3&lt;&gt;"",OR(PESQUISA!$B$4="TODAS",B5654=PESQUISA!$B$4),ISNUMBER(SEARCH(PESQUISA!$B$3,D5654))),ROW()-1,"")</f>
        <v/>
      </c>
    </row>
    <row r="5655" spans="1:14" x14ac:dyDescent="0.3">
      <c r="A5655" t="s">
        <v>17086</v>
      </c>
      <c r="B5655" t="s">
        <v>29</v>
      </c>
      <c r="C5655" t="s">
        <v>17087</v>
      </c>
      <c r="D5655" t="s">
        <v>17088</v>
      </c>
      <c r="E5655" t="s">
        <v>40</v>
      </c>
      <c r="F5655" s="7">
        <v>11.68</v>
      </c>
      <c r="G5655" t="s">
        <v>33</v>
      </c>
      <c r="H5655" t="s">
        <v>34</v>
      </c>
      <c r="I5655" t="s">
        <v>17037</v>
      </c>
      <c r="L5655" s="8">
        <v>0</v>
      </c>
      <c r="M5655" t="s">
        <v>36</v>
      </c>
      <c r="N5655" t="str">
        <f>IF(AND(PESQUISA!$B$3&lt;&gt;"",OR(PESQUISA!$B$4="TODAS",B5655=PESQUISA!$B$4),ISNUMBER(SEARCH(PESQUISA!$B$3,D5655))),ROW()-1,"")</f>
        <v/>
      </c>
    </row>
    <row r="5656" spans="1:14" x14ac:dyDescent="0.3">
      <c r="A5656" t="s">
        <v>17089</v>
      </c>
      <c r="B5656" t="s">
        <v>29</v>
      </c>
      <c r="C5656" t="s">
        <v>17090</v>
      </c>
      <c r="D5656" t="s">
        <v>17091</v>
      </c>
      <c r="E5656" t="s">
        <v>40</v>
      </c>
      <c r="F5656" s="7">
        <v>19.46</v>
      </c>
      <c r="G5656" t="s">
        <v>33</v>
      </c>
      <c r="H5656" t="s">
        <v>34</v>
      </c>
      <c r="I5656" t="s">
        <v>17037</v>
      </c>
      <c r="L5656" s="8">
        <v>0</v>
      </c>
      <c r="M5656" t="s">
        <v>36</v>
      </c>
      <c r="N5656" t="str">
        <f>IF(AND(PESQUISA!$B$3&lt;&gt;"",OR(PESQUISA!$B$4="TODAS",B5656=PESQUISA!$B$4),ISNUMBER(SEARCH(PESQUISA!$B$3,D5656))),ROW()-1,"")</f>
        <v/>
      </c>
    </row>
    <row r="5657" spans="1:14" x14ac:dyDescent="0.3">
      <c r="A5657" t="s">
        <v>17092</v>
      </c>
      <c r="B5657" t="s">
        <v>29</v>
      </c>
      <c r="C5657" t="s">
        <v>17093</v>
      </c>
      <c r="D5657" t="s">
        <v>17094</v>
      </c>
      <c r="E5657" t="s">
        <v>40</v>
      </c>
      <c r="F5657" s="7">
        <v>23.33</v>
      </c>
      <c r="G5657" t="s">
        <v>33</v>
      </c>
      <c r="H5657" t="s">
        <v>34</v>
      </c>
      <c r="I5657" t="s">
        <v>17037</v>
      </c>
      <c r="L5657" s="8">
        <v>0</v>
      </c>
      <c r="M5657" t="s">
        <v>36</v>
      </c>
      <c r="N5657" t="str">
        <f>IF(AND(PESQUISA!$B$3&lt;&gt;"",OR(PESQUISA!$B$4="TODAS",B5657=PESQUISA!$B$4),ISNUMBER(SEARCH(PESQUISA!$B$3,D5657))),ROW()-1,"")</f>
        <v/>
      </c>
    </row>
    <row r="5658" spans="1:14" x14ac:dyDescent="0.3">
      <c r="A5658" t="s">
        <v>17095</v>
      </c>
      <c r="B5658" t="s">
        <v>29</v>
      </c>
      <c r="C5658" t="s">
        <v>17096</v>
      </c>
      <c r="D5658" t="s">
        <v>17097</v>
      </c>
      <c r="E5658" t="s">
        <v>40</v>
      </c>
      <c r="F5658" s="7">
        <v>18.72</v>
      </c>
      <c r="G5658" t="s">
        <v>33</v>
      </c>
      <c r="H5658" t="s">
        <v>34</v>
      </c>
      <c r="I5658" t="s">
        <v>17037</v>
      </c>
      <c r="L5658" s="8">
        <v>0</v>
      </c>
      <c r="M5658" t="s">
        <v>36</v>
      </c>
      <c r="N5658" t="str">
        <f>IF(AND(PESQUISA!$B$3&lt;&gt;"",OR(PESQUISA!$B$4="TODAS",B5658=PESQUISA!$B$4),ISNUMBER(SEARCH(PESQUISA!$B$3,D5658))),ROW()-1,"")</f>
        <v/>
      </c>
    </row>
    <row r="5659" spans="1:14" x14ac:dyDescent="0.3">
      <c r="A5659" t="s">
        <v>17098</v>
      </c>
      <c r="B5659" t="s">
        <v>29</v>
      </c>
      <c r="C5659" t="s">
        <v>17099</v>
      </c>
      <c r="D5659" t="s">
        <v>17100</v>
      </c>
      <c r="E5659" t="s">
        <v>40</v>
      </c>
      <c r="F5659" s="7">
        <v>36.69</v>
      </c>
      <c r="G5659" t="s">
        <v>33</v>
      </c>
      <c r="H5659" t="s">
        <v>34</v>
      </c>
      <c r="I5659" t="s">
        <v>17037</v>
      </c>
      <c r="L5659" s="8">
        <v>0</v>
      </c>
      <c r="M5659" t="s">
        <v>36</v>
      </c>
      <c r="N5659" t="str">
        <f>IF(AND(PESQUISA!$B$3&lt;&gt;"",OR(PESQUISA!$B$4="TODAS",B5659=PESQUISA!$B$4),ISNUMBER(SEARCH(PESQUISA!$B$3,D5659))),ROW()-1,"")</f>
        <v/>
      </c>
    </row>
    <row r="5660" spans="1:14" x14ac:dyDescent="0.3">
      <c r="A5660" t="s">
        <v>17101</v>
      </c>
      <c r="B5660" t="s">
        <v>29</v>
      </c>
      <c r="C5660" t="s">
        <v>17102</v>
      </c>
      <c r="D5660" t="s">
        <v>17103</v>
      </c>
      <c r="E5660" t="s">
        <v>40</v>
      </c>
      <c r="F5660" s="7">
        <v>30.03</v>
      </c>
      <c r="G5660" t="s">
        <v>33</v>
      </c>
      <c r="H5660" t="s">
        <v>34</v>
      </c>
      <c r="I5660" t="s">
        <v>17037</v>
      </c>
      <c r="L5660" s="8">
        <v>0</v>
      </c>
      <c r="M5660" t="s">
        <v>36</v>
      </c>
      <c r="N5660" t="str">
        <f>IF(AND(PESQUISA!$B$3&lt;&gt;"",OR(PESQUISA!$B$4="TODAS",B5660=PESQUISA!$B$4),ISNUMBER(SEARCH(PESQUISA!$B$3,D5660))),ROW()-1,"")</f>
        <v/>
      </c>
    </row>
    <row r="5661" spans="1:14" x14ac:dyDescent="0.3">
      <c r="A5661" t="s">
        <v>17104</v>
      </c>
      <c r="B5661" t="s">
        <v>29</v>
      </c>
      <c r="C5661" t="s">
        <v>17105</v>
      </c>
      <c r="D5661" t="s">
        <v>17106</v>
      </c>
      <c r="E5661" t="s">
        <v>40</v>
      </c>
      <c r="F5661" s="7">
        <v>53.73</v>
      </c>
      <c r="G5661" t="s">
        <v>33</v>
      </c>
      <c r="H5661" t="s">
        <v>34</v>
      </c>
      <c r="I5661" t="s">
        <v>17037</v>
      </c>
      <c r="L5661" s="8">
        <v>0</v>
      </c>
      <c r="M5661" t="s">
        <v>36</v>
      </c>
      <c r="N5661" t="str">
        <f>IF(AND(PESQUISA!$B$3&lt;&gt;"",OR(PESQUISA!$B$4="TODAS",B5661=PESQUISA!$B$4),ISNUMBER(SEARCH(PESQUISA!$B$3,D5661))),ROW()-1,"")</f>
        <v/>
      </c>
    </row>
    <row r="5662" spans="1:14" x14ac:dyDescent="0.3">
      <c r="A5662" t="s">
        <v>17107</v>
      </c>
      <c r="B5662" t="s">
        <v>29</v>
      </c>
      <c r="C5662" t="s">
        <v>17108</v>
      </c>
      <c r="D5662" t="s">
        <v>17109</v>
      </c>
      <c r="E5662" t="s">
        <v>40</v>
      </c>
      <c r="F5662" s="7">
        <v>82.4</v>
      </c>
      <c r="G5662" t="s">
        <v>33</v>
      </c>
      <c r="H5662" t="s">
        <v>34</v>
      </c>
      <c r="I5662" t="s">
        <v>17037</v>
      </c>
      <c r="L5662" s="8">
        <v>0</v>
      </c>
      <c r="M5662" t="s">
        <v>36</v>
      </c>
      <c r="N5662" t="str">
        <f>IF(AND(PESQUISA!$B$3&lt;&gt;"",OR(PESQUISA!$B$4="TODAS",B5662=PESQUISA!$B$4),ISNUMBER(SEARCH(PESQUISA!$B$3,D5662))),ROW()-1,"")</f>
        <v/>
      </c>
    </row>
    <row r="5663" spans="1:14" x14ac:dyDescent="0.3">
      <c r="A5663" t="s">
        <v>17110</v>
      </c>
      <c r="B5663" t="s">
        <v>29</v>
      </c>
      <c r="C5663" t="s">
        <v>17111</v>
      </c>
      <c r="D5663" t="s">
        <v>17112</v>
      </c>
      <c r="E5663" t="s">
        <v>40</v>
      </c>
      <c r="F5663" s="7">
        <v>146.86000000000001</v>
      </c>
      <c r="G5663" t="s">
        <v>33</v>
      </c>
      <c r="H5663" t="s">
        <v>34</v>
      </c>
      <c r="I5663" t="s">
        <v>17037</v>
      </c>
      <c r="L5663" s="8">
        <v>0</v>
      </c>
      <c r="M5663" t="s">
        <v>36</v>
      </c>
      <c r="N5663" t="str">
        <f>IF(AND(PESQUISA!$B$3&lt;&gt;"",OR(PESQUISA!$B$4="TODAS",B5663=PESQUISA!$B$4),ISNUMBER(SEARCH(PESQUISA!$B$3,D5663))),ROW()-1,"")</f>
        <v/>
      </c>
    </row>
    <row r="5664" spans="1:14" x14ac:dyDescent="0.3">
      <c r="A5664" t="s">
        <v>17113</v>
      </c>
      <c r="B5664" t="s">
        <v>29</v>
      </c>
      <c r="C5664" t="s">
        <v>17114</v>
      </c>
      <c r="D5664" t="s">
        <v>17115</v>
      </c>
      <c r="E5664" t="s">
        <v>40</v>
      </c>
      <c r="F5664" s="7">
        <v>248.59</v>
      </c>
      <c r="G5664" t="s">
        <v>33</v>
      </c>
      <c r="H5664" t="s">
        <v>34</v>
      </c>
      <c r="I5664" t="s">
        <v>17037</v>
      </c>
      <c r="L5664" s="8">
        <v>0</v>
      </c>
      <c r="M5664" t="s">
        <v>36</v>
      </c>
      <c r="N5664" t="str">
        <f>IF(AND(PESQUISA!$B$3&lt;&gt;"",OR(PESQUISA!$B$4="TODAS",B5664=PESQUISA!$B$4),ISNUMBER(SEARCH(PESQUISA!$B$3,D5664))),ROW()-1,"")</f>
        <v/>
      </c>
    </row>
    <row r="5665" spans="1:14" x14ac:dyDescent="0.3">
      <c r="A5665" t="s">
        <v>17116</v>
      </c>
      <c r="B5665" t="s">
        <v>29</v>
      </c>
      <c r="C5665" t="s">
        <v>17117</v>
      </c>
      <c r="D5665" t="s">
        <v>17118</v>
      </c>
      <c r="E5665" t="s">
        <v>40</v>
      </c>
      <c r="F5665" s="7">
        <v>512.42999999999995</v>
      </c>
      <c r="G5665" t="s">
        <v>33</v>
      </c>
      <c r="H5665" t="s">
        <v>34</v>
      </c>
      <c r="I5665" t="s">
        <v>17037</v>
      </c>
      <c r="L5665" s="8">
        <v>0</v>
      </c>
      <c r="M5665" t="s">
        <v>36</v>
      </c>
      <c r="N5665" t="str">
        <f>IF(AND(PESQUISA!$B$3&lt;&gt;"",OR(PESQUISA!$B$4="TODAS",B5665=PESQUISA!$B$4),ISNUMBER(SEARCH(PESQUISA!$B$3,D5665))),ROW()-1,"")</f>
        <v/>
      </c>
    </row>
    <row r="5666" spans="1:14" x14ac:dyDescent="0.3">
      <c r="A5666" t="s">
        <v>17119</v>
      </c>
      <c r="B5666" t="s">
        <v>29</v>
      </c>
      <c r="C5666" t="s">
        <v>17120</v>
      </c>
      <c r="D5666" t="s">
        <v>17121</v>
      </c>
      <c r="E5666" t="s">
        <v>40</v>
      </c>
      <c r="F5666" s="7">
        <v>9.1999999999999993</v>
      </c>
      <c r="G5666" t="s">
        <v>33</v>
      </c>
      <c r="H5666" t="s">
        <v>34</v>
      </c>
      <c r="I5666" t="s">
        <v>17037</v>
      </c>
      <c r="L5666" s="8">
        <v>0</v>
      </c>
      <c r="M5666" t="s">
        <v>36</v>
      </c>
      <c r="N5666" t="str">
        <f>IF(AND(PESQUISA!$B$3&lt;&gt;"",OR(PESQUISA!$B$4="TODAS",B5666=PESQUISA!$B$4),ISNUMBER(SEARCH(PESQUISA!$B$3,D5666))),ROW()-1,"")</f>
        <v/>
      </c>
    </row>
    <row r="5667" spans="1:14" x14ac:dyDescent="0.3">
      <c r="A5667" t="s">
        <v>17122</v>
      </c>
      <c r="B5667" t="s">
        <v>29</v>
      </c>
      <c r="C5667" t="s">
        <v>17123</v>
      </c>
      <c r="D5667" t="s">
        <v>17124</v>
      </c>
      <c r="E5667" t="s">
        <v>40</v>
      </c>
      <c r="F5667" s="7">
        <v>13.87</v>
      </c>
      <c r="G5667" t="s">
        <v>33</v>
      </c>
      <c r="H5667" t="s">
        <v>34</v>
      </c>
      <c r="I5667" t="s">
        <v>17037</v>
      </c>
      <c r="L5667" s="8">
        <v>0</v>
      </c>
      <c r="M5667" t="s">
        <v>36</v>
      </c>
      <c r="N5667" t="str">
        <f>IF(AND(PESQUISA!$B$3&lt;&gt;"",OR(PESQUISA!$B$4="TODAS",B5667=PESQUISA!$B$4),ISNUMBER(SEARCH(PESQUISA!$B$3,D5667))),ROW()-1,"")</f>
        <v/>
      </c>
    </row>
    <row r="5668" spans="1:14" x14ac:dyDescent="0.3">
      <c r="A5668" t="s">
        <v>17125</v>
      </c>
      <c r="B5668" t="s">
        <v>29</v>
      </c>
      <c r="C5668" t="s">
        <v>17126</v>
      </c>
      <c r="D5668" t="s">
        <v>17127</v>
      </c>
      <c r="E5668" t="s">
        <v>40</v>
      </c>
      <c r="F5668" s="7">
        <v>11.06</v>
      </c>
      <c r="G5668" t="s">
        <v>33</v>
      </c>
      <c r="H5668" t="s">
        <v>34</v>
      </c>
      <c r="I5668" t="s">
        <v>17037</v>
      </c>
      <c r="L5668" s="8">
        <v>0</v>
      </c>
      <c r="M5668" t="s">
        <v>36</v>
      </c>
      <c r="N5668" t="str">
        <f>IF(AND(PESQUISA!$B$3&lt;&gt;"",OR(PESQUISA!$B$4="TODAS",B5668=PESQUISA!$B$4),ISNUMBER(SEARCH(PESQUISA!$B$3,D5668))),ROW()-1,"")</f>
        <v/>
      </c>
    </row>
    <row r="5669" spans="1:14" x14ac:dyDescent="0.3">
      <c r="A5669" t="s">
        <v>17128</v>
      </c>
      <c r="B5669" t="s">
        <v>29</v>
      </c>
      <c r="C5669" t="s">
        <v>17129</v>
      </c>
      <c r="D5669" t="s">
        <v>17130</v>
      </c>
      <c r="E5669" t="s">
        <v>40</v>
      </c>
      <c r="F5669" s="7">
        <v>18.84</v>
      </c>
      <c r="G5669" t="s">
        <v>33</v>
      </c>
      <c r="H5669" t="s">
        <v>34</v>
      </c>
      <c r="I5669" t="s">
        <v>17037</v>
      </c>
      <c r="L5669" s="8">
        <v>0</v>
      </c>
      <c r="M5669" t="s">
        <v>36</v>
      </c>
      <c r="N5669" t="str">
        <f>IF(AND(PESQUISA!$B$3&lt;&gt;"",OR(PESQUISA!$B$4="TODAS",B5669=PESQUISA!$B$4),ISNUMBER(SEARCH(PESQUISA!$B$3,D5669))),ROW()-1,"")</f>
        <v/>
      </c>
    </row>
    <row r="5670" spans="1:14" x14ac:dyDescent="0.3">
      <c r="A5670" t="s">
        <v>17131</v>
      </c>
      <c r="B5670" t="s">
        <v>29</v>
      </c>
      <c r="C5670" t="s">
        <v>17132</v>
      </c>
      <c r="D5670" t="s">
        <v>17133</v>
      </c>
      <c r="E5670" t="s">
        <v>40</v>
      </c>
      <c r="F5670" s="7">
        <v>18.13</v>
      </c>
      <c r="G5670" t="s">
        <v>33</v>
      </c>
      <c r="H5670" t="s">
        <v>34</v>
      </c>
      <c r="I5670" t="s">
        <v>17037</v>
      </c>
      <c r="L5670" s="8">
        <v>0</v>
      </c>
      <c r="M5670" t="s">
        <v>36</v>
      </c>
      <c r="N5670" t="str">
        <f>IF(AND(PESQUISA!$B$3&lt;&gt;"",OR(PESQUISA!$B$4="TODAS",B5670=PESQUISA!$B$4),ISNUMBER(SEARCH(PESQUISA!$B$3,D5670))),ROW()-1,"")</f>
        <v/>
      </c>
    </row>
    <row r="5671" spans="1:14" x14ac:dyDescent="0.3">
      <c r="A5671" t="s">
        <v>17134</v>
      </c>
      <c r="B5671" t="s">
        <v>29</v>
      </c>
      <c r="C5671" t="s">
        <v>17135</v>
      </c>
      <c r="D5671" t="s">
        <v>17136</v>
      </c>
      <c r="E5671" t="s">
        <v>40</v>
      </c>
      <c r="F5671" s="7">
        <v>13.52</v>
      </c>
      <c r="G5671" t="s">
        <v>33</v>
      </c>
      <c r="H5671" t="s">
        <v>34</v>
      </c>
      <c r="I5671" t="s">
        <v>17037</v>
      </c>
      <c r="L5671" s="8">
        <v>0</v>
      </c>
      <c r="M5671" t="s">
        <v>36</v>
      </c>
      <c r="N5671" t="str">
        <f>IF(AND(PESQUISA!$B$3&lt;&gt;"",OR(PESQUISA!$B$4="TODAS",B5671=PESQUISA!$B$4),ISNUMBER(SEARCH(PESQUISA!$B$3,D5671))),ROW()-1,"")</f>
        <v/>
      </c>
    </row>
    <row r="5672" spans="1:14" x14ac:dyDescent="0.3">
      <c r="A5672" t="s">
        <v>17137</v>
      </c>
      <c r="B5672" t="s">
        <v>29</v>
      </c>
      <c r="C5672" t="s">
        <v>17138</v>
      </c>
      <c r="D5672" t="s">
        <v>17139</v>
      </c>
      <c r="E5672" t="s">
        <v>40</v>
      </c>
      <c r="F5672" s="7">
        <v>28.22</v>
      </c>
      <c r="G5672" t="s">
        <v>33</v>
      </c>
      <c r="H5672" t="s">
        <v>34</v>
      </c>
      <c r="I5672" t="s">
        <v>17037</v>
      </c>
      <c r="L5672" s="8">
        <v>0</v>
      </c>
      <c r="M5672" t="s">
        <v>36</v>
      </c>
      <c r="N5672" t="str">
        <f>IF(AND(PESQUISA!$B$3&lt;&gt;"",OR(PESQUISA!$B$4="TODAS",B5672=PESQUISA!$B$4),ISNUMBER(SEARCH(PESQUISA!$B$3,D5672))),ROW()-1,"")</f>
        <v/>
      </c>
    </row>
    <row r="5673" spans="1:14" x14ac:dyDescent="0.3">
      <c r="A5673" t="s">
        <v>17140</v>
      </c>
      <c r="B5673" t="s">
        <v>29</v>
      </c>
      <c r="C5673" t="s">
        <v>17141</v>
      </c>
      <c r="D5673" t="s">
        <v>17142</v>
      </c>
      <c r="E5673" t="s">
        <v>40</v>
      </c>
      <c r="F5673" s="7">
        <v>21.56</v>
      </c>
      <c r="G5673" t="s">
        <v>33</v>
      </c>
      <c r="H5673" t="s">
        <v>34</v>
      </c>
      <c r="I5673" t="s">
        <v>17037</v>
      </c>
      <c r="L5673" s="8">
        <v>0</v>
      </c>
      <c r="M5673" t="s">
        <v>36</v>
      </c>
      <c r="N5673" t="str">
        <f>IF(AND(PESQUISA!$B$3&lt;&gt;"",OR(PESQUISA!$B$4="TODAS",B5673=PESQUISA!$B$4),ISNUMBER(SEARCH(PESQUISA!$B$3,D5673))),ROW()-1,"")</f>
        <v/>
      </c>
    </row>
    <row r="5674" spans="1:14" x14ac:dyDescent="0.3">
      <c r="A5674" t="s">
        <v>17143</v>
      </c>
      <c r="B5674" t="s">
        <v>29</v>
      </c>
      <c r="C5674" t="s">
        <v>17144</v>
      </c>
      <c r="D5674" t="s">
        <v>17145</v>
      </c>
      <c r="E5674" t="s">
        <v>40</v>
      </c>
      <c r="F5674" s="7">
        <v>40.33</v>
      </c>
      <c r="G5674" t="s">
        <v>33</v>
      </c>
      <c r="H5674" t="s">
        <v>34</v>
      </c>
      <c r="I5674" t="s">
        <v>17037</v>
      </c>
      <c r="L5674" s="8">
        <v>0</v>
      </c>
      <c r="M5674" t="s">
        <v>36</v>
      </c>
      <c r="N5674" t="str">
        <f>IF(AND(PESQUISA!$B$3&lt;&gt;"",OR(PESQUISA!$B$4="TODAS",B5674=PESQUISA!$B$4),ISNUMBER(SEARCH(PESQUISA!$B$3,D5674))),ROW()-1,"")</f>
        <v/>
      </c>
    </row>
    <row r="5675" spans="1:14" x14ac:dyDescent="0.3">
      <c r="A5675" t="s">
        <v>17146</v>
      </c>
      <c r="B5675" t="s">
        <v>29</v>
      </c>
      <c r="C5675" t="s">
        <v>17147</v>
      </c>
      <c r="D5675" t="s">
        <v>17148</v>
      </c>
      <c r="E5675" t="s">
        <v>40</v>
      </c>
      <c r="F5675" s="7">
        <v>58.47</v>
      </c>
      <c r="G5675" t="s">
        <v>33</v>
      </c>
      <c r="H5675" t="s">
        <v>34</v>
      </c>
      <c r="I5675" t="s">
        <v>17037</v>
      </c>
      <c r="L5675" s="8">
        <v>0</v>
      </c>
      <c r="M5675" t="s">
        <v>36</v>
      </c>
      <c r="N5675" t="str">
        <f>IF(AND(PESQUISA!$B$3&lt;&gt;"",OR(PESQUISA!$B$4="TODAS",B5675=PESQUISA!$B$4),ISNUMBER(SEARCH(PESQUISA!$B$3,D5675))),ROW()-1,"")</f>
        <v/>
      </c>
    </row>
    <row r="5676" spans="1:14" x14ac:dyDescent="0.3">
      <c r="A5676" t="s">
        <v>17149</v>
      </c>
      <c r="B5676" t="s">
        <v>29</v>
      </c>
      <c r="C5676" t="s">
        <v>17150</v>
      </c>
      <c r="D5676" t="s">
        <v>17151</v>
      </c>
      <c r="E5676" t="s">
        <v>40</v>
      </c>
      <c r="F5676" s="7">
        <v>132.27000000000001</v>
      </c>
      <c r="G5676" t="s">
        <v>33</v>
      </c>
      <c r="H5676" t="s">
        <v>34</v>
      </c>
      <c r="I5676" t="s">
        <v>17037</v>
      </c>
      <c r="L5676" s="8">
        <v>0</v>
      </c>
      <c r="M5676" t="s">
        <v>36</v>
      </c>
      <c r="N5676" t="str">
        <f>IF(AND(PESQUISA!$B$3&lt;&gt;"",OR(PESQUISA!$B$4="TODAS",B5676=PESQUISA!$B$4),ISNUMBER(SEARCH(PESQUISA!$B$3,D5676))),ROW()-1,"")</f>
        <v/>
      </c>
    </row>
    <row r="5677" spans="1:14" x14ac:dyDescent="0.3">
      <c r="A5677" t="s">
        <v>17152</v>
      </c>
      <c r="B5677" t="s">
        <v>29</v>
      </c>
      <c r="C5677" t="s">
        <v>17153</v>
      </c>
      <c r="D5677" t="s">
        <v>17154</v>
      </c>
      <c r="E5677" t="s">
        <v>40</v>
      </c>
      <c r="F5677" s="7">
        <v>165.85</v>
      </c>
      <c r="G5677" t="s">
        <v>33</v>
      </c>
      <c r="H5677" t="s">
        <v>34</v>
      </c>
      <c r="I5677" t="s">
        <v>17037</v>
      </c>
      <c r="L5677" s="8">
        <v>0</v>
      </c>
      <c r="M5677" t="s">
        <v>36</v>
      </c>
      <c r="N5677" t="str">
        <f>IF(AND(PESQUISA!$B$3&lt;&gt;"",OR(PESQUISA!$B$4="TODAS",B5677=PESQUISA!$B$4),ISNUMBER(SEARCH(PESQUISA!$B$3,D5677))),ROW()-1,"")</f>
        <v/>
      </c>
    </row>
    <row r="5678" spans="1:14" x14ac:dyDescent="0.3">
      <c r="A5678" t="s">
        <v>17155</v>
      </c>
      <c r="B5678" t="s">
        <v>29</v>
      </c>
      <c r="C5678" t="s">
        <v>17156</v>
      </c>
      <c r="D5678" t="s">
        <v>17157</v>
      </c>
      <c r="E5678" t="s">
        <v>40</v>
      </c>
      <c r="F5678" s="7">
        <v>163.61000000000001</v>
      </c>
      <c r="G5678" t="s">
        <v>33</v>
      </c>
      <c r="H5678" t="s">
        <v>34</v>
      </c>
      <c r="I5678" t="s">
        <v>17037</v>
      </c>
      <c r="L5678" s="8">
        <v>0</v>
      </c>
      <c r="M5678" t="s">
        <v>36</v>
      </c>
      <c r="N5678" t="str">
        <f>IF(AND(PESQUISA!$B$3&lt;&gt;"",OR(PESQUISA!$B$4="TODAS",B5678=PESQUISA!$B$4),ISNUMBER(SEARCH(PESQUISA!$B$3,D5678))),ROW()-1,"")</f>
        <v/>
      </c>
    </row>
    <row r="5679" spans="1:14" x14ac:dyDescent="0.3">
      <c r="A5679" t="s">
        <v>17158</v>
      </c>
      <c r="B5679" t="s">
        <v>29</v>
      </c>
      <c r="C5679" t="s">
        <v>17159</v>
      </c>
      <c r="D5679" t="s">
        <v>17160</v>
      </c>
      <c r="E5679" t="s">
        <v>40</v>
      </c>
      <c r="F5679" s="7">
        <v>7.9</v>
      </c>
      <c r="G5679" t="s">
        <v>33</v>
      </c>
      <c r="H5679" t="s">
        <v>34</v>
      </c>
      <c r="I5679" t="s">
        <v>17037</v>
      </c>
      <c r="L5679" s="8">
        <v>0</v>
      </c>
      <c r="M5679" t="s">
        <v>36</v>
      </c>
      <c r="N5679" t="str">
        <f>IF(AND(PESQUISA!$B$3&lt;&gt;"",OR(PESQUISA!$B$4="TODAS",B5679=PESQUISA!$B$4),ISNUMBER(SEARCH(PESQUISA!$B$3,D5679))),ROW()-1,"")</f>
        <v/>
      </c>
    </row>
    <row r="5680" spans="1:14" x14ac:dyDescent="0.3">
      <c r="A5680" t="s">
        <v>17161</v>
      </c>
      <c r="B5680" t="s">
        <v>29</v>
      </c>
      <c r="C5680" t="s">
        <v>17162</v>
      </c>
      <c r="D5680" t="s">
        <v>17163</v>
      </c>
      <c r="E5680" t="s">
        <v>40</v>
      </c>
      <c r="F5680" s="7">
        <v>10</v>
      </c>
      <c r="G5680" t="s">
        <v>33</v>
      </c>
      <c r="H5680" t="s">
        <v>34</v>
      </c>
      <c r="I5680" t="s">
        <v>17037</v>
      </c>
      <c r="L5680" s="8">
        <v>0</v>
      </c>
      <c r="M5680" t="s">
        <v>36</v>
      </c>
      <c r="N5680" t="str">
        <f>IF(AND(PESQUISA!$B$3&lt;&gt;"",OR(PESQUISA!$B$4="TODAS",B5680=PESQUISA!$B$4),ISNUMBER(SEARCH(PESQUISA!$B$3,D5680))),ROW()-1,"")</f>
        <v/>
      </c>
    </row>
    <row r="5681" spans="1:14" x14ac:dyDescent="0.3">
      <c r="A5681" t="s">
        <v>17164</v>
      </c>
      <c r="B5681" t="s">
        <v>29</v>
      </c>
      <c r="C5681" t="s">
        <v>17165</v>
      </c>
      <c r="D5681" t="s">
        <v>17166</v>
      </c>
      <c r="E5681" t="s">
        <v>40</v>
      </c>
      <c r="F5681" s="7">
        <v>8.1199999999999992</v>
      </c>
      <c r="G5681" t="s">
        <v>33</v>
      </c>
      <c r="H5681" t="s">
        <v>34</v>
      </c>
      <c r="I5681" t="s">
        <v>17037</v>
      </c>
      <c r="L5681" s="8">
        <v>0</v>
      </c>
      <c r="M5681" t="s">
        <v>36</v>
      </c>
      <c r="N5681" t="str">
        <f>IF(AND(PESQUISA!$B$3&lt;&gt;"",OR(PESQUISA!$B$4="TODAS",B5681=PESQUISA!$B$4),ISNUMBER(SEARCH(PESQUISA!$B$3,D5681))),ROW()-1,"")</f>
        <v/>
      </c>
    </row>
    <row r="5682" spans="1:14" x14ac:dyDescent="0.3">
      <c r="A5682" t="s">
        <v>17167</v>
      </c>
      <c r="B5682" t="s">
        <v>29</v>
      </c>
      <c r="C5682" t="s">
        <v>17168</v>
      </c>
      <c r="D5682" t="s">
        <v>17169</v>
      </c>
      <c r="E5682" t="s">
        <v>40</v>
      </c>
      <c r="F5682" s="7">
        <v>13.32</v>
      </c>
      <c r="G5682" t="s">
        <v>33</v>
      </c>
      <c r="H5682" t="s">
        <v>34</v>
      </c>
      <c r="I5682" t="s">
        <v>17037</v>
      </c>
      <c r="L5682" s="8">
        <v>0</v>
      </c>
      <c r="M5682" t="s">
        <v>36</v>
      </c>
      <c r="N5682" t="str">
        <f>IF(AND(PESQUISA!$B$3&lt;&gt;"",OR(PESQUISA!$B$4="TODAS",B5682=PESQUISA!$B$4),ISNUMBER(SEARCH(PESQUISA!$B$3,D5682))),ROW()-1,"")</f>
        <v/>
      </c>
    </row>
    <row r="5683" spans="1:14" x14ac:dyDescent="0.3">
      <c r="A5683" t="s">
        <v>17170</v>
      </c>
      <c r="B5683" t="s">
        <v>29</v>
      </c>
      <c r="C5683" t="s">
        <v>17171</v>
      </c>
      <c r="D5683" t="s">
        <v>17172</v>
      </c>
      <c r="E5683" t="s">
        <v>40</v>
      </c>
      <c r="F5683" s="7">
        <v>14.14</v>
      </c>
      <c r="G5683" t="s">
        <v>33</v>
      </c>
      <c r="H5683" t="s">
        <v>34</v>
      </c>
      <c r="I5683" t="s">
        <v>17037</v>
      </c>
      <c r="L5683" s="8">
        <v>0</v>
      </c>
      <c r="M5683" t="s">
        <v>36</v>
      </c>
      <c r="N5683" t="str">
        <f>IF(AND(PESQUISA!$B$3&lt;&gt;"",OR(PESQUISA!$B$4="TODAS",B5683=PESQUISA!$B$4),ISNUMBER(SEARCH(PESQUISA!$B$3,D5683))),ROW()-1,"")</f>
        <v/>
      </c>
    </row>
    <row r="5684" spans="1:14" x14ac:dyDescent="0.3">
      <c r="A5684" t="s">
        <v>17173</v>
      </c>
      <c r="B5684" t="s">
        <v>29</v>
      </c>
      <c r="C5684" t="s">
        <v>17174</v>
      </c>
      <c r="D5684" t="s">
        <v>17175</v>
      </c>
      <c r="E5684" t="s">
        <v>40</v>
      </c>
      <c r="F5684" s="7">
        <v>11.07</v>
      </c>
      <c r="G5684" t="s">
        <v>33</v>
      </c>
      <c r="H5684" t="s">
        <v>34</v>
      </c>
      <c r="I5684" t="s">
        <v>17037</v>
      </c>
      <c r="L5684" s="8">
        <v>0</v>
      </c>
      <c r="M5684" t="s">
        <v>36</v>
      </c>
      <c r="N5684" t="str">
        <f>IF(AND(PESQUISA!$B$3&lt;&gt;"",OR(PESQUISA!$B$4="TODAS",B5684=PESQUISA!$B$4),ISNUMBER(SEARCH(PESQUISA!$B$3,D5684))),ROW()-1,"")</f>
        <v/>
      </c>
    </row>
    <row r="5685" spans="1:14" x14ac:dyDescent="0.3">
      <c r="A5685" t="s">
        <v>17176</v>
      </c>
      <c r="B5685" t="s">
        <v>29</v>
      </c>
      <c r="C5685" t="s">
        <v>17177</v>
      </c>
      <c r="D5685" t="s">
        <v>17178</v>
      </c>
      <c r="E5685" t="s">
        <v>40</v>
      </c>
      <c r="F5685" s="7">
        <v>27.1</v>
      </c>
      <c r="G5685" t="s">
        <v>33</v>
      </c>
      <c r="H5685" t="s">
        <v>34</v>
      </c>
      <c r="I5685" t="s">
        <v>17037</v>
      </c>
      <c r="L5685" s="8">
        <v>0</v>
      </c>
      <c r="M5685" t="s">
        <v>36</v>
      </c>
      <c r="N5685" t="str">
        <f>IF(AND(PESQUISA!$B$3&lt;&gt;"",OR(PESQUISA!$B$4="TODAS",B5685=PESQUISA!$B$4),ISNUMBER(SEARCH(PESQUISA!$B$3,D5685))),ROW()-1,"")</f>
        <v/>
      </c>
    </row>
    <row r="5686" spans="1:14" x14ac:dyDescent="0.3">
      <c r="A5686" t="s">
        <v>17179</v>
      </c>
      <c r="B5686" t="s">
        <v>29</v>
      </c>
      <c r="C5686" t="s">
        <v>17180</v>
      </c>
      <c r="D5686" t="s">
        <v>17181</v>
      </c>
      <c r="E5686" t="s">
        <v>40</v>
      </c>
      <c r="F5686" s="7">
        <v>22.66</v>
      </c>
      <c r="G5686" t="s">
        <v>33</v>
      </c>
      <c r="H5686" t="s">
        <v>34</v>
      </c>
      <c r="I5686" t="s">
        <v>17037</v>
      </c>
      <c r="L5686" s="8">
        <v>0</v>
      </c>
      <c r="M5686" t="s">
        <v>36</v>
      </c>
      <c r="N5686" t="str">
        <f>IF(AND(PESQUISA!$B$3&lt;&gt;"",OR(PESQUISA!$B$4="TODAS",B5686=PESQUISA!$B$4),ISNUMBER(SEARCH(PESQUISA!$B$3,D5686))),ROW()-1,"")</f>
        <v/>
      </c>
    </row>
    <row r="5687" spans="1:14" x14ac:dyDescent="0.3">
      <c r="A5687" t="s">
        <v>17182</v>
      </c>
      <c r="B5687" t="s">
        <v>29</v>
      </c>
      <c r="C5687" t="s">
        <v>17183</v>
      </c>
      <c r="D5687" t="s">
        <v>17184</v>
      </c>
      <c r="E5687" t="s">
        <v>40</v>
      </c>
      <c r="F5687" s="7">
        <v>32.880000000000003</v>
      </c>
      <c r="G5687" t="s">
        <v>33</v>
      </c>
      <c r="H5687" t="s">
        <v>34</v>
      </c>
      <c r="I5687" t="s">
        <v>17037</v>
      </c>
      <c r="L5687" s="8">
        <v>0</v>
      </c>
      <c r="M5687" t="s">
        <v>36</v>
      </c>
      <c r="N5687" t="str">
        <f>IF(AND(PESQUISA!$B$3&lt;&gt;"",OR(PESQUISA!$B$4="TODAS",B5687=PESQUISA!$B$4),ISNUMBER(SEARCH(PESQUISA!$B$3,D5687))),ROW()-1,"")</f>
        <v/>
      </c>
    </row>
    <row r="5688" spans="1:14" x14ac:dyDescent="0.3">
      <c r="A5688" t="s">
        <v>17185</v>
      </c>
      <c r="B5688" t="s">
        <v>29</v>
      </c>
      <c r="C5688" t="s">
        <v>17186</v>
      </c>
      <c r="D5688" t="s">
        <v>17187</v>
      </c>
      <c r="E5688" t="s">
        <v>40</v>
      </c>
      <c r="F5688" s="7">
        <v>49.91</v>
      </c>
      <c r="G5688" t="s">
        <v>33</v>
      </c>
      <c r="H5688" t="s">
        <v>34</v>
      </c>
      <c r="I5688" t="s">
        <v>17037</v>
      </c>
      <c r="L5688" s="8">
        <v>0</v>
      </c>
      <c r="M5688" t="s">
        <v>36</v>
      </c>
      <c r="N5688" t="str">
        <f>IF(AND(PESQUISA!$B$3&lt;&gt;"",OR(PESQUISA!$B$4="TODAS",B5688=PESQUISA!$B$4),ISNUMBER(SEARCH(PESQUISA!$B$3,D5688))),ROW()-1,"")</f>
        <v/>
      </c>
    </row>
    <row r="5689" spans="1:14" x14ac:dyDescent="0.3">
      <c r="A5689" t="s">
        <v>17188</v>
      </c>
      <c r="B5689" t="s">
        <v>29</v>
      </c>
      <c r="C5689" t="s">
        <v>17189</v>
      </c>
      <c r="D5689" t="s">
        <v>17190</v>
      </c>
      <c r="E5689" t="s">
        <v>40</v>
      </c>
      <c r="F5689" s="7">
        <v>82.78</v>
      </c>
      <c r="G5689" t="s">
        <v>33</v>
      </c>
      <c r="H5689" t="s">
        <v>34</v>
      </c>
      <c r="I5689" t="s">
        <v>17037</v>
      </c>
      <c r="L5689" s="8">
        <v>0</v>
      </c>
      <c r="M5689" t="s">
        <v>36</v>
      </c>
      <c r="N5689" t="str">
        <f>IF(AND(PESQUISA!$B$3&lt;&gt;"",OR(PESQUISA!$B$4="TODAS",B5689=PESQUISA!$B$4),ISNUMBER(SEARCH(PESQUISA!$B$3,D5689))),ROW()-1,"")</f>
        <v/>
      </c>
    </row>
    <row r="5690" spans="1:14" x14ac:dyDescent="0.3">
      <c r="A5690" t="s">
        <v>17191</v>
      </c>
      <c r="B5690" t="s">
        <v>29</v>
      </c>
      <c r="C5690" t="s">
        <v>17192</v>
      </c>
      <c r="D5690" t="s">
        <v>17193</v>
      </c>
      <c r="E5690" t="s">
        <v>40</v>
      </c>
      <c r="F5690" s="7">
        <v>127.77</v>
      </c>
      <c r="G5690" t="s">
        <v>33</v>
      </c>
      <c r="H5690" t="s">
        <v>34</v>
      </c>
      <c r="I5690" t="s">
        <v>17037</v>
      </c>
      <c r="L5690" s="8">
        <v>0</v>
      </c>
      <c r="M5690" t="s">
        <v>36</v>
      </c>
      <c r="N5690" t="str">
        <f>IF(AND(PESQUISA!$B$3&lt;&gt;"",OR(PESQUISA!$B$4="TODAS",B5690=PESQUISA!$B$4),ISNUMBER(SEARCH(PESQUISA!$B$3,D5690))),ROW()-1,"")</f>
        <v/>
      </c>
    </row>
    <row r="5691" spans="1:14" x14ac:dyDescent="0.3">
      <c r="A5691" t="s">
        <v>17194</v>
      </c>
      <c r="B5691" t="s">
        <v>29</v>
      </c>
      <c r="C5691" t="s">
        <v>17195</v>
      </c>
      <c r="D5691" t="s">
        <v>17196</v>
      </c>
      <c r="E5691" t="s">
        <v>60</v>
      </c>
      <c r="F5691" s="7">
        <v>236.14</v>
      </c>
      <c r="G5691" t="s">
        <v>33</v>
      </c>
      <c r="H5691" t="s">
        <v>34</v>
      </c>
      <c r="I5691" t="s">
        <v>17037</v>
      </c>
      <c r="L5691" s="8">
        <v>0</v>
      </c>
      <c r="M5691" t="s">
        <v>36</v>
      </c>
      <c r="N5691" t="str">
        <f>IF(AND(PESQUISA!$B$3&lt;&gt;"",OR(PESQUISA!$B$4="TODAS",B5691=PESQUISA!$B$4),ISNUMBER(SEARCH(PESQUISA!$B$3,D5691))),ROW()-1,"")</f>
        <v/>
      </c>
    </row>
    <row r="5692" spans="1:14" x14ac:dyDescent="0.3">
      <c r="A5692" t="s">
        <v>17197</v>
      </c>
      <c r="B5692" t="s">
        <v>29</v>
      </c>
      <c r="C5692" t="s">
        <v>17198</v>
      </c>
      <c r="D5692" t="s">
        <v>17199</v>
      </c>
      <c r="E5692" t="s">
        <v>60</v>
      </c>
      <c r="F5692" s="7">
        <v>463.86</v>
      </c>
      <c r="G5692" t="s">
        <v>33</v>
      </c>
      <c r="H5692" t="s">
        <v>34</v>
      </c>
      <c r="I5692" t="s">
        <v>17037</v>
      </c>
      <c r="L5692" s="8">
        <v>0</v>
      </c>
      <c r="M5692" t="s">
        <v>36</v>
      </c>
      <c r="N5692" t="str">
        <f>IF(AND(PESQUISA!$B$3&lt;&gt;"",OR(PESQUISA!$B$4="TODAS",B5692=PESQUISA!$B$4),ISNUMBER(SEARCH(PESQUISA!$B$3,D5692))),ROW()-1,"")</f>
        <v/>
      </c>
    </row>
    <row r="5693" spans="1:14" x14ac:dyDescent="0.3">
      <c r="A5693" t="s">
        <v>17200</v>
      </c>
      <c r="B5693" t="s">
        <v>29</v>
      </c>
      <c r="C5693" t="s">
        <v>17201</v>
      </c>
      <c r="D5693" t="s">
        <v>17202</v>
      </c>
      <c r="E5693" t="s">
        <v>60</v>
      </c>
      <c r="F5693" s="7">
        <v>29.16</v>
      </c>
      <c r="G5693" t="s">
        <v>33</v>
      </c>
      <c r="H5693" t="s">
        <v>34</v>
      </c>
      <c r="I5693" t="s">
        <v>17037</v>
      </c>
      <c r="L5693" s="8">
        <v>0</v>
      </c>
      <c r="M5693" t="s">
        <v>36</v>
      </c>
      <c r="N5693" t="str">
        <f>IF(AND(PESQUISA!$B$3&lt;&gt;"",OR(PESQUISA!$B$4="TODAS",B5693=PESQUISA!$B$4),ISNUMBER(SEARCH(PESQUISA!$B$3,D5693))),ROW()-1,"")</f>
        <v/>
      </c>
    </row>
    <row r="5694" spans="1:14" x14ac:dyDescent="0.3">
      <c r="A5694" t="s">
        <v>17203</v>
      </c>
      <c r="B5694" t="s">
        <v>29</v>
      </c>
      <c r="C5694" t="s">
        <v>17204</v>
      </c>
      <c r="D5694" t="s">
        <v>17205</v>
      </c>
      <c r="E5694" t="s">
        <v>60</v>
      </c>
      <c r="F5694" s="7">
        <v>31.15</v>
      </c>
      <c r="G5694" t="s">
        <v>33</v>
      </c>
      <c r="H5694" t="s">
        <v>34</v>
      </c>
      <c r="I5694" t="s">
        <v>17037</v>
      </c>
      <c r="L5694" s="8">
        <v>0</v>
      </c>
      <c r="M5694" t="s">
        <v>36</v>
      </c>
      <c r="N5694" t="str">
        <f>IF(AND(PESQUISA!$B$3&lt;&gt;"",OR(PESQUISA!$B$4="TODAS",B5694=PESQUISA!$B$4),ISNUMBER(SEARCH(PESQUISA!$B$3,D5694))),ROW()-1,"")</f>
        <v/>
      </c>
    </row>
    <row r="5695" spans="1:14" x14ac:dyDescent="0.3">
      <c r="A5695" t="s">
        <v>17206</v>
      </c>
      <c r="B5695" t="s">
        <v>29</v>
      </c>
      <c r="C5695" t="s">
        <v>17207</v>
      </c>
      <c r="D5695" t="s">
        <v>17208</v>
      </c>
      <c r="E5695" t="s">
        <v>60</v>
      </c>
      <c r="F5695" s="7">
        <v>26.25</v>
      </c>
      <c r="G5695" t="s">
        <v>33</v>
      </c>
      <c r="H5695" t="s">
        <v>34</v>
      </c>
      <c r="I5695" t="s">
        <v>17037</v>
      </c>
      <c r="L5695" s="8">
        <v>0</v>
      </c>
      <c r="M5695" t="s">
        <v>36</v>
      </c>
      <c r="N5695" t="str">
        <f>IF(AND(PESQUISA!$B$3&lt;&gt;"",OR(PESQUISA!$B$4="TODAS",B5695=PESQUISA!$B$4),ISNUMBER(SEARCH(PESQUISA!$B$3,D5695))),ROW()-1,"")</f>
        <v/>
      </c>
    </row>
    <row r="5696" spans="1:14" x14ac:dyDescent="0.3">
      <c r="A5696" t="s">
        <v>17209</v>
      </c>
      <c r="B5696" t="s">
        <v>29</v>
      </c>
      <c r="C5696" t="s">
        <v>17210</v>
      </c>
      <c r="D5696" t="s">
        <v>17211</v>
      </c>
      <c r="E5696" t="s">
        <v>60</v>
      </c>
      <c r="F5696" s="7">
        <v>31.83</v>
      </c>
      <c r="G5696" t="s">
        <v>33</v>
      </c>
      <c r="H5696" t="s">
        <v>34</v>
      </c>
      <c r="I5696" t="s">
        <v>17037</v>
      </c>
      <c r="L5696" s="8">
        <v>0</v>
      </c>
      <c r="M5696" t="s">
        <v>36</v>
      </c>
      <c r="N5696" t="str">
        <f>IF(AND(PESQUISA!$B$3&lt;&gt;"",OR(PESQUISA!$B$4="TODAS",B5696=PESQUISA!$B$4),ISNUMBER(SEARCH(PESQUISA!$B$3,D5696))),ROW()-1,"")</f>
        <v/>
      </c>
    </row>
    <row r="5697" spans="1:14" x14ac:dyDescent="0.3">
      <c r="A5697" t="s">
        <v>17212</v>
      </c>
      <c r="B5697" t="s">
        <v>29</v>
      </c>
      <c r="C5697" t="s">
        <v>17213</v>
      </c>
      <c r="D5697" t="s">
        <v>17214</v>
      </c>
      <c r="E5697" t="s">
        <v>60</v>
      </c>
      <c r="F5697" s="7">
        <v>52.8</v>
      </c>
      <c r="G5697" t="s">
        <v>33</v>
      </c>
      <c r="H5697" t="s">
        <v>34</v>
      </c>
      <c r="I5697" t="s">
        <v>17037</v>
      </c>
      <c r="L5697" s="8">
        <v>0</v>
      </c>
      <c r="M5697" t="s">
        <v>36</v>
      </c>
      <c r="N5697" t="str">
        <f>IF(AND(PESQUISA!$B$3&lt;&gt;"",OR(PESQUISA!$B$4="TODAS",B5697=PESQUISA!$B$4),ISNUMBER(SEARCH(PESQUISA!$B$3,D5697))),ROW()-1,"")</f>
        <v/>
      </c>
    </row>
    <row r="5698" spans="1:14" x14ac:dyDescent="0.3">
      <c r="A5698" t="s">
        <v>17215</v>
      </c>
      <c r="B5698" t="s">
        <v>29</v>
      </c>
      <c r="C5698" t="s">
        <v>17216</v>
      </c>
      <c r="D5698" t="s">
        <v>17217</v>
      </c>
      <c r="E5698" t="s">
        <v>60</v>
      </c>
      <c r="F5698" s="7">
        <v>56.35</v>
      </c>
      <c r="G5698" t="s">
        <v>33</v>
      </c>
      <c r="H5698" t="s">
        <v>34</v>
      </c>
      <c r="I5698" t="s">
        <v>17037</v>
      </c>
      <c r="L5698" s="8">
        <v>0</v>
      </c>
      <c r="M5698" t="s">
        <v>36</v>
      </c>
      <c r="N5698" t="str">
        <f>IF(AND(PESQUISA!$B$3&lt;&gt;"",OR(PESQUISA!$B$4="TODAS",B5698=PESQUISA!$B$4),ISNUMBER(SEARCH(PESQUISA!$B$3,D5698))),ROW()-1,"")</f>
        <v/>
      </c>
    </row>
    <row r="5699" spans="1:14" x14ac:dyDescent="0.3">
      <c r="A5699" t="s">
        <v>17218</v>
      </c>
      <c r="B5699" t="s">
        <v>29</v>
      </c>
      <c r="C5699" t="s">
        <v>17219</v>
      </c>
      <c r="D5699" t="s">
        <v>17220</v>
      </c>
      <c r="E5699" t="s">
        <v>60</v>
      </c>
      <c r="F5699" s="7">
        <v>32.22</v>
      </c>
      <c r="G5699" t="s">
        <v>33</v>
      </c>
      <c r="H5699" t="s">
        <v>34</v>
      </c>
      <c r="I5699" t="s">
        <v>17037</v>
      </c>
      <c r="L5699" s="8">
        <v>0</v>
      </c>
      <c r="M5699" t="s">
        <v>36</v>
      </c>
      <c r="N5699" t="str">
        <f>IF(AND(PESQUISA!$B$3&lt;&gt;"",OR(PESQUISA!$B$4="TODAS",B5699=PESQUISA!$B$4),ISNUMBER(SEARCH(PESQUISA!$B$3,D5699))),ROW()-1,"")</f>
        <v/>
      </c>
    </row>
    <row r="5700" spans="1:14" x14ac:dyDescent="0.3">
      <c r="A5700" t="s">
        <v>17221</v>
      </c>
      <c r="B5700" t="s">
        <v>29</v>
      </c>
      <c r="C5700" t="s">
        <v>17222</v>
      </c>
      <c r="D5700" t="s">
        <v>17223</v>
      </c>
      <c r="E5700" t="s">
        <v>60</v>
      </c>
      <c r="F5700" s="7">
        <v>34.78</v>
      </c>
      <c r="G5700" t="s">
        <v>33</v>
      </c>
      <c r="H5700" t="s">
        <v>34</v>
      </c>
      <c r="I5700" t="s">
        <v>17037</v>
      </c>
      <c r="L5700" s="8">
        <v>0</v>
      </c>
      <c r="M5700" t="s">
        <v>36</v>
      </c>
      <c r="N5700" t="str">
        <f>IF(AND(PESQUISA!$B$3&lt;&gt;"",OR(PESQUISA!$B$4="TODAS",B5700=PESQUISA!$B$4),ISNUMBER(SEARCH(PESQUISA!$B$3,D5700))),ROW()-1,"")</f>
        <v/>
      </c>
    </row>
    <row r="5701" spans="1:14" x14ac:dyDescent="0.3">
      <c r="A5701" t="s">
        <v>17224</v>
      </c>
      <c r="B5701" t="s">
        <v>29</v>
      </c>
      <c r="C5701" t="s">
        <v>17225</v>
      </c>
      <c r="D5701" t="s">
        <v>17226</v>
      </c>
      <c r="E5701" t="s">
        <v>60</v>
      </c>
      <c r="F5701" s="7">
        <v>24.8</v>
      </c>
      <c r="G5701" t="s">
        <v>33</v>
      </c>
      <c r="H5701" t="s">
        <v>34</v>
      </c>
      <c r="I5701" t="s">
        <v>17037</v>
      </c>
      <c r="L5701" s="8">
        <v>0</v>
      </c>
      <c r="M5701" t="s">
        <v>36</v>
      </c>
      <c r="N5701" t="str">
        <f>IF(AND(PESQUISA!$B$3&lt;&gt;"",OR(PESQUISA!$B$4="TODAS",B5701=PESQUISA!$B$4),ISNUMBER(SEARCH(PESQUISA!$B$3,D5701))),ROW()-1,"")</f>
        <v/>
      </c>
    </row>
    <row r="5702" spans="1:14" x14ac:dyDescent="0.3">
      <c r="A5702" t="s">
        <v>17227</v>
      </c>
      <c r="B5702" t="s">
        <v>29</v>
      </c>
      <c r="C5702" t="s">
        <v>17228</v>
      </c>
      <c r="D5702" t="s">
        <v>17229</v>
      </c>
      <c r="E5702" t="s">
        <v>60</v>
      </c>
      <c r="F5702" s="7">
        <v>27.78</v>
      </c>
      <c r="G5702" t="s">
        <v>33</v>
      </c>
      <c r="H5702" t="s">
        <v>34</v>
      </c>
      <c r="I5702" t="s">
        <v>17037</v>
      </c>
      <c r="L5702" s="8">
        <v>0</v>
      </c>
      <c r="M5702" t="s">
        <v>36</v>
      </c>
      <c r="N5702" t="str">
        <f>IF(AND(PESQUISA!$B$3&lt;&gt;"",OR(PESQUISA!$B$4="TODAS",B5702=PESQUISA!$B$4),ISNUMBER(SEARCH(PESQUISA!$B$3,D5702))),ROW()-1,"")</f>
        <v/>
      </c>
    </row>
    <row r="5703" spans="1:14" x14ac:dyDescent="0.3">
      <c r="A5703" t="s">
        <v>17230</v>
      </c>
      <c r="B5703" t="s">
        <v>29</v>
      </c>
      <c r="C5703" t="s">
        <v>17231</v>
      </c>
      <c r="D5703" t="s">
        <v>17232</v>
      </c>
      <c r="E5703" t="s">
        <v>60</v>
      </c>
      <c r="F5703" s="7">
        <v>42.25</v>
      </c>
      <c r="G5703" t="s">
        <v>33</v>
      </c>
      <c r="H5703" t="s">
        <v>34</v>
      </c>
      <c r="I5703" t="s">
        <v>17037</v>
      </c>
      <c r="L5703" s="8">
        <v>0</v>
      </c>
      <c r="M5703" t="s">
        <v>36</v>
      </c>
      <c r="N5703" t="str">
        <f>IF(AND(PESQUISA!$B$3&lt;&gt;"",OR(PESQUISA!$B$4="TODAS",B5703=PESQUISA!$B$4),ISNUMBER(SEARCH(PESQUISA!$B$3,D5703))),ROW()-1,"")</f>
        <v/>
      </c>
    </row>
    <row r="5704" spans="1:14" x14ac:dyDescent="0.3">
      <c r="A5704" t="s">
        <v>17233</v>
      </c>
      <c r="B5704" t="s">
        <v>29</v>
      </c>
      <c r="C5704" t="s">
        <v>17234</v>
      </c>
      <c r="D5704" t="s">
        <v>17235</v>
      </c>
      <c r="E5704" t="s">
        <v>60</v>
      </c>
      <c r="F5704" s="7">
        <v>43.68</v>
      </c>
      <c r="G5704" t="s">
        <v>33</v>
      </c>
      <c r="H5704" t="s">
        <v>34</v>
      </c>
      <c r="I5704" t="s">
        <v>17037</v>
      </c>
      <c r="L5704" s="8">
        <v>0</v>
      </c>
      <c r="M5704" t="s">
        <v>36</v>
      </c>
      <c r="N5704" t="str">
        <f>IF(AND(PESQUISA!$B$3&lt;&gt;"",OR(PESQUISA!$B$4="TODAS",B5704=PESQUISA!$B$4),ISNUMBER(SEARCH(PESQUISA!$B$3,D5704))),ROW()-1,"")</f>
        <v/>
      </c>
    </row>
    <row r="5705" spans="1:14" x14ac:dyDescent="0.3">
      <c r="A5705" t="s">
        <v>17236</v>
      </c>
      <c r="B5705" t="s">
        <v>29</v>
      </c>
      <c r="C5705" t="s">
        <v>17237</v>
      </c>
      <c r="D5705" t="s">
        <v>17238</v>
      </c>
      <c r="E5705" t="s">
        <v>60</v>
      </c>
      <c r="F5705" s="7">
        <v>32.49</v>
      </c>
      <c r="G5705" t="s">
        <v>33</v>
      </c>
      <c r="H5705" t="s">
        <v>34</v>
      </c>
      <c r="I5705" t="s">
        <v>17037</v>
      </c>
      <c r="L5705" s="8">
        <v>0</v>
      </c>
      <c r="M5705" t="s">
        <v>36</v>
      </c>
      <c r="N5705" t="str">
        <f>IF(AND(PESQUISA!$B$3&lt;&gt;"",OR(PESQUISA!$B$4="TODAS",B5705=PESQUISA!$B$4),ISNUMBER(SEARCH(PESQUISA!$B$3,D5705))),ROW()-1,"")</f>
        <v/>
      </c>
    </row>
    <row r="5706" spans="1:14" x14ac:dyDescent="0.3">
      <c r="A5706" t="s">
        <v>17239</v>
      </c>
      <c r="B5706" t="s">
        <v>29</v>
      </c>
      <c r="C5706" t="s">
        <v>17240</v>
      </c>
      <c r="D5706" t="s">
        <v>17241</v>
      </c>
      <c r="E5706" t="s">
        <v>60</v>
      </c>
      <c r="F5706" s="7">
        <v>34.630000000000003</v>
      </c>
      <c r="G5706" t="s">
        <v>33</v>
      </c>
      <c r="H5706" t="s">
        <v>34</v>
      </c>
      <c r="I5706" t="s">
        <v>17037</v>
      </c>
      <c r="L5706" s="8">
        <v>0</v>
      </c>
      <c r="M5706" t="s">
        <v>36</v>
      </c>
      <c r="N5706" t="str">
        <f>IF(AND(PESQUISA!$B$3&lt;&gt;"",OR(PESQUISA!$B$4="TODAS",B5706=PESQUISA!$B$4),ISNUMBER(SEARCH(PESQUISA!$B$3,D5706))),ROW()-1,"")</f>
        <v/>
      </c>
    </row>
    <row r="5707" spans="1:14" x14ac:dyDescent="0.3">
      <c r="A5707" t="s">
        <v>17242</v>
      </c>
      <c r="B5707" t="s">
        <v>29</v>
      </c>
      <c r="C5707" t="s">
        <v>17243</v>
      </c>
      <c r="D5707" t="s">
        <v>17244</v>
      </c>
      <c r="E5707" t="s">
        <v>60</v>
      </c>
      <c r="F5707" s="7">
        <v>58.79</v>
      </c>
      <c r="G5707" t="s">
        <v>33</v>
      </c>
      <c r="H5707" t="s">
        <v>34</v>
      </c>
      <c r="I5707" t="s">
        <v>17037</v>
      </c>
      <c r="L5707" s="8">
        <v>0</v>
      </c>
      <c r="M5707" t="s">
        <v>36</v>
      </c>
      <c r="N5707" t="str">
        <f>IF(AND(PESQUISA!$B$3&lt;&gt;"",OR(PESQUISA!$B$4="TODAS",B5707=PESQUISA!$B$4),ISNUMBER(SEARCH(PESQUISA!$B$3,D5707))),ROW()-1,"")</f>
        <v/>
      </c>
    </row>
    <row r="5708" spans="1:14" x14ac:dyDescent="0.3">
      <c r="A5708" t="s">
        <v>17245</v>
      </c>
      <c r="B5708" t="s">
        <v>29</v>
      </c>
      <c r="C5708" t="s">
        <v>17246</v>
      </c>
      <c r="D5708" t="s">
        <v>17247</v>
      </c>
      <c r="E5708" t="s">
        <v>60</v>
      </c>
      <c r="F5708" s="7">
        <v>58.94</v>
      </c>
      <c r="G5708" t="s">
        <v>33</v>
      </c>
      <c r="H5708" t="s">
        <v>34</v>
      </c>
      <c r="I5708" t="s">
        <v>17037</v>
      </c>
      <c r="L5708" s="8">
        <v>0</v>
      </c>
      <c r="M5708" t="s">
        <v>36</v>
      </c>
      <c r="N5708" t="str">
        <f>IF(AND(PESQUISA!$B$3&lt;&gt;"",OR(PESQUISA!$B$4="TODAS",B5708=PESQUISA!$B$4),ISNUMBER(SEARCH(PESQUISA!$B$3,D5708))),ROW()-1,"")</f>
        <v/>
      </c>
    </row>
    <row r="5709" spans="1:14" x14ac:dyDescent="0.3">
      <c r="A5709" t="s">
        <v>17248</v>
      </c>
      <c r="B5709" t="s">
        <v>29</v>
      </c>
      <c r="C5709" t="s">
        <v>17249</v>
      </c>
      <c r="D5709" t="s">
        <v>17250</v>
      </c>
      <c r="E5709" t="s">
        <v>60</v>
      </c>
      <c r="F5709" s="7">
        <v>50.16</v>
      </c>
      <c r="G5709" t="s">
        <v>33</v>
      </c>
      <c r="H5709" t="s">
        <v>34</v>
      </c>
      <c r="I5709" t="s">
        <v>17037</v>
      </c>
      <c r="L5709" s="8">
        <v>0</v>
      </c>
      <c r="M5709" t="s">
        <v>36</v>
      </c>
      <c r="N5709" t="str">
        <f>IF(AND(PESQUISA!$B$3&lt;&gt;"",OR(PESQUISA!$B$4="TODAS",B5709=PESQUISA!$B$4),ISNUMBER(SEARCH(PESQUISA!$B$3,D5709))),ROW()-1,"")</f>
        <v/>
      </c>
    </row>
    <row r="5710" spans="1:14" x14ac:dyDescent="0.3">
      <c r="A5710" t="s">
        <v>17251</v>
      </c>
      <c r="B5710" t="s">
        <v>29</v>
      </c>
      <c r="C5710" t="s">
        <v>17252</v>
      </c>
      <c r="D5710" t="s">
        <v>17253</v>
      </c>
      <c r="E5710" t="s">
        <v>60</v>
      </c>
      <c r="F5710" s="7">
        <v>88.85</v>
      </c>
      <c r="G5710" t="s">
        <v>33</v>
      </c>
      <c r="H5710" t="s">
        <v>34</v>
      </c>
      <c r="I5710" t="s">
        <v>17037</v>
      </c>
      <c r="L5710" s="8">
        <v>0</v>
      </c>
      <c r="M5710" t="s">
        <v>36</v>
      </c>
      <c r="N5710" t="str">
        <f>IF(AND(PESQUISA!$B$3&lt;&gt;"",OR(PESQUISA!$B$4="TODAS",B5710=PESQUISA!$B$4),ISNUMBER(SEARCH(PESQUISA!$B$3,D5710))),ROW()-1,"")</f>
        <v/>
      </c>
    </row>
    <row r="5711" spans="1:14" x14ac:dyDescent="0.3">
      <c r="A5711" t="s">
        <v>17254</v>
      </c>
      <c r="B5711" t="s">
        <v>29</v>
      </c>
      <c r="C5711" t="s">
        <v>17255</v>
      </c>
      <c r="D5711" t="s">
        <v>17256</v>
      </c>
      <c r="E5711" t="s">
        <v>60</v>
      </c>
      <c r="F5711" s="7">
        <v>77.59</v>
      </c>
      <c r="G5711" t="s">
        <v>33</v>
      </c>
      <c r="H5711" t="s">
        <v>34</v>
      </c>
      <c r="I5711" t="s">
        <v>17037</v>
      </c>
      <c r="L5711" s="8">
        <v>0</v>
      </c>
      <c r="M5711" t="s">
        <v>36</v>
      </c>
      <c r="N5711" t="str">
        <f>IF(AND(PESQUISA!$B$3&lt;&gt;"",OR(PESQUISA!$B$4="TODAS",B5711=PESQUISA!$B$4),ISNUMBER(SEARCH(PESQUISA!$B$3,D5711))),ROW()-1,"")</f>
        <v/>
      </c>
    </row>
    <row r="5712" spans="1:14" x14ac:dyDescent="0.3">
      <c r="A5712" t="s">
        <v>17257</v>
      </c>
      <c r="B5712" t="s">
        <v>29</v>
      </c>
      <c r="C5712" t="s">
        <v>17258</v>
      </c>
      <c r="D5712" t="s">
        <v>17259</v>
      </c>
      <c r="E5712" t="s">
        <v>60</v>
      </c>
      <c r="F5712" s="7">
        <v>149.25</v>
      </c>
      <c r="G5712" t="s">
        <v>33</v>
      </c>
      <c r="H5712" t="s">
        <v>34</v>
      </c>
      <c r="I5712" t="s">
        <v>17037</v>
      </c>
      <c r="L5712" s="8">
        <v>0</v>
      </c>
      <c r="M5712" t="s">
        <v>36</v>
      </c>
      <c r="N5712" t="str">
        <f>IF(AND(PESQUISA!$B$3&lt;&gt;"",OR(PESQUISA!$B$4="TODAS",B5712=PESQUISA!$B$4),ISNUMBER(SEARCH(PESQUISA!$B$3,D5712))),ROW()-1,"")</f>
        <v/>
      </c>
    </row>
    <row r="5713" spans="1:14" x14ac:dyDescent="0.3">
      <c r="A5713" t="s">
        <v>17260</v>
      </c>
      <c r="B5713" t="s">
        <v>29</v>
      </c>
      <c r="C5713" t="s">
        <v>17261</v>
      </c>
      <c r="D5713" t="s">
        <v>17262</v>
      </c>
      <c r="E5713" t="s">
        <v>60</v>
      </c>
      <c r="F5713" s="7">
        <v>98.21</v>
      </c>
      <c r="G5713" t="s">
        <v>33</v>
      </c>
      <c r="H5713" t="s">
        <v>34</v>
      </c>
      <c r="I5713" t="s">
        <v>17037</v>
      </c>
      <c r="L5713" s="8">
        <v>0</v>
      </c>
      <c r="M5713" t="s">
        <v>36</v>
      </c>
      <c r="N5713" t="str">
        <f>IF(AND(PESQUISA!$B$3&lt;&gt;"",OR(PESQUISA!$B$4="TODAS",B5713=PESQUISA!$B$4),ISNUMBER(SEARCH(PESQUISA!$B$3,D5713))),ROW()-1,"")</f>
        <v/>
      </c>
    </row>
    <row r="5714" spans="1:14" x14ac:dyDescent="0.3">
      <c r="A5714" t="s">
        <v>17263</v>
      </c>
      <c r="B5714" t="s">
        <v>29</v>
      </c>
      <c r="C5714" t="s">
        <v>17264</v>
      </c>
      <c r="D5714" t="s">
        <v>17265</v>
      </c>
      <c r="E5714" t="s">
        <v>60</v>
      </c>
      <c r="F5714" s="7">
        <v>201.91</v>
      </c>
      <c r="G5714" t="s">
        <v>33</v>
      </c>
      <c r="H5714" t="s">
        <v>34</v>
      </c>
      <c r="I5714" t="s">
        <v>17037</v>
      </c>
      <c r="L5714" s="8">
        <v>0</v>
      </c>
      <c r="M5714" t="s">
        <v>36</v>
      </c>
      <c r="N5714" t="str">
        <f>IF(AND(PESQUISA!$B$3&lt;&gt;"",OR(PESQUISA!$B$4="TODAS",B5714=PESQUISA!$B$4),ISNUMBER(SEARCH(PESQUISA!$B$3,D5714))),ROW()-1,"")</f>
        <v/>
      </c>
    </row>
    <row r="5715" spans="1:14" x14ac:dyDescent="0.3">
      <c r="A5715" t="s">
        <v>17266</v>
      </c>
      <c r="B5715" t="s">
        <v>29</v>
      </c>
      <c r="C5715" t="s">
        <v>17267</v>
      </c>
      <c r="D5715" t="s">
        <v>17268</v>
      </c>
      <c r="E5715" t="s">
        <v>60</v>
      </c>
      <c r="F5715" s="7">
        <v>161.26</v>
      </c>
      <c r="G5715" t="s">
        <v>33</v>
      </c>
      <c r="H5715" t="s">
        <v>34</v>
      </c>
      <c r="I5715" t="s">
        <v>17037</v>
      </c>
      <c r="L5715" s="8">
        <v>0</v>
      </c>
      <c r="M5715" t="s">
        <v>36</v>
      </c>
      <c r="N5715" t="str">
        <f>IF(AND(PESQUISA!$B$3&lt;&gt;"",OR(PESQUISA!$B$4="TODAS",B5715=PESQUISA!$B$4),ISNUMBER(SEARCH(PESQUISA!$B$3,D5715))),ROW()-1,"")</f>
        <v/>
      </c>
    </row>
    <row r="5716" spans="1:14" x14ac:dyDescent="0.3">
      <c r="A5716" t="s">
        <v>17269</v>
      </c>
      <c r="B5716" t="s">
        <v>29</v>
      </c>
      <c r="C5716" t="s">
        <v>17270</v>
      </c>
      <c r="D5716" t="s">
        <v>17271</v>
      </c>
      <c r="E5716" t="s">
        <v>60</v>
      </c>
      <c r="F5716" s="7">
        <v>336.8</v>
      </c>
      <c r="G5716" t="s">
        <v>33</v>
      </c>
      <c r="H5716" t="s">
        <v>34</v>
      </c>
      <c r="I5716" t="s">
        <v>17037</v>
      </c>
      <c r="L5716" s="8">
        <v>0</v>
      </c>
      <c r="M5716" t="s">
        <v>36</v>
      </c>
      <c r="N5716" t="str">
        <f>IF(AND(PESQUISA!$B$3&lt;&gt;"",OR(PESQUISA!$B$4="TODAS",B5716=PESQUISA!$B$4),ISNUMBER(SEARCH(PESQUISA!$B$3,D5716))),ROW()-1,"")</f>
        <v/>
      </c>
    </row>
    <row r="5717" spans="1:14" x14ac:dyDescent="0.3">
      <c r="A5717" t="s">
        <v>17272</v>
      </c>
      <c r="B5717" t="s">
        <v>29</v>
      </c>
      <c r="C5717" t="s">
        <v>17273</v>
      </c>
      <c r="D5717" t="s">
        <v>17274</v>
      </c>
      <c r="E5717" t="s">
        <v>40</v>
      </c>
      <c r="F5717" s="7">
        <v>64.91</v>
      </c>
      <c r="G5717" t="s">
        <v>33</v>
      </c>
      <c r="H5717" t="s">
        <v>34</v>
      </c>
      <c r="I5717" t="s">
        <v>17037</v>
      </c>
      <c r="L5717" s="8">
        <v>0</v>
      </c>
      <c r="M5717" t="s">
        <v>36</v>
      </c>
      <c r="N5717" t="str">
        <f>IF(AND(PESQUISA!$B$3&lt;&gt;"",OR(PESQUISA!$B$4="TODAS",B5717=PESQUISA!$B$4),ISNUMBER(SEARCH(PESQUISA!$B$3,D5717))),ROW()-1,"")</f>
        <v/>
      </c>
    </row>
    <row r="5718" spans="1:14" x14ac:dyDescent="0.3">
      <c r="A5718" t="s">
        <v>17275</v>
      </c>
      <c r="B5718" t="s">
        <v>29</v>
      </c>
      <c r="C5718" t="s">
        <v>17276</v>
      </c>
      <c r="D5718" t="s">
        <v>17277</v>
      </c>
      <c r="E5718" t="s">
        <v>40</v>
      </c>
      <c r="F5718" s="7">
        <v>27.38</v>
      </c>
      <c r="G5718" t="s">
        <v>33</v>
      </c>
      <c r="H5718" t="s">
        <v>34</v>
      </c>
      <c r="I5718" t="s">
        <v>17037</v>
      </c>
      <c r="L5718" s="8">
        <v>0</v>
      </c>
      <c r="M5718" t="s">
        <v>36</v>
      </c>
      <c r="N5718" t="str">
        <f>IF(AND(PESQUISA!$B$3&lt;&gt;"",OR(PESQUISA!$B$4="TODAS",B5718=PESQUISA!$B$4),ISNUMBER(SEARCH(PESQUISA!$B$3,D5718))),ROW()-1,"")</f>
        <v/>
      </c>
    </row>
    <row r="5719" spans="1:14" x14ac:dyDescent="0.3">
      <c r="A5719" t="s">
        <v>17278</v>
      </c>
      <c r="B5719" t="s">
        <v>29</v>
      </c>
      <c r="C5719" t="s">
        <v>17279</v>
      </c>
      <c r="D5719" t="s">
        <v>17280</v>
      </c>
      <c r="E5719" t="s">
        <v>40</v>
      </c>
      <c r="F5719" s="7">
        <v>39.58</v>
      </c>
      <c r="G5719" t="s">
        <v>33</v>
      </c>
      <c r="H5719" t="s">
        <v>34</v>
      </c>
      <c r="I5719" t="s">
        <v>17037</v>
      </c>
      <c r="L5719" s="8">
        <v>0</v>
      </c>
      <c r="M5719" t="s">
        <v>36</v>
      </c>
      <c r="N5719" t="str">
        <f>IF(AND(PESQUISA!$B$3&lt;&gt;"",OR(PESQUISA!$B$4="TODAS",B5719=PESQUISA!$B$4),ISNUMBER(SEARCH(PESQUISA!$B$3,D5719))),ROW()-1,"")</f>
        <v/>
      </c>
    </row>
    <row r="5720" spans="1:14" x14ac:dyDescent="0.3">
      <c r="A5720" t="s">
        <v>17281</v>
      </c>
      <c r="B5720" t="s">
        <v>29</v>
      </c>
      <c r="C5720" t="s">
        <v>17282</v>
      </c>
      <c r="D5720" t="s">
        <v>17283</v>
      </c>
      <c r="E5720" t="s">
        <v>40</v>
      </c>
      <c r="F5720" s="7">
        <v>13.99</v>
      </c>
      <c r="G5720" t="s">
        <v>33</v>
      </c>
      <c r="H5720" t="s">
        <v>34</v>
      </c>
      <c r="I5720" t="s">
        <v>17037</v>
      </c>
      <c r="L5720" s="8">
        <v>0</v>
      </c>
      <c r="M5720" t="s">
        <v>36</v>
      </c>
      <c r="N5720" t="str">
        <f>IF(AND(PESQUISA!$B$3&lt;&gt;"",OR(PESQUISA!$B$4="TODAS",B5720=PESQUISA!$B$4),ISNUMBER(SEARCH(PESQUISA!$B$3,D5720))),ROW()-1,"")</f>
        <v/>
      </c>
    </row>
    <row r="5721" spans="1:14" x14ac:dyDescent="0.3">
      <c r="A5721" t="s">
        <v>17284</v>
      </c>
      <c r="B5721" t="s">
        <v>29</v>
      </c>
      <c r="C5721" t="s">
        <v>17285</v>
      </c>
      <c r="D5721" t="s">
        <v>17286</v>
      </c>
      <c r="E5721" t="s">
        <v>40</v>
      </c>
      <c r="F5721" s="7">
        <v>460</v>
      </c>
      <c r="G5721" t="s">
        <v>33</v>
      </c>
      <c r="H5721" t="s">
        <v>34</v>
      </c>
      <c r="I5721" t="s">
        <v>17037</v>
      </c>
      <c r="L5721" s="8">
        <v>0</v>
      </c>
      <c r="M5721" t="s">
        <v>36</v>
      </c>
      <c r="N5721" t="str">
        <f>IF(AND(PESQUISA!$B$3&lt;&gt;"",OR(PESQUISA!$B$4="TODAS",B5721=PESQUISA!$B$4),ISNUMBER(SEARCH(PESQUISA!$B$3,D5721))),ROW()-1,"")</f>
        <v/>
      </c>
    </row>
    <row r="5722" spans="1:14" x14ac:dyDescent="0.3">
      <c r="A5722" t="s">
        <v>17287</v>
      </c>
      <c r="B5722" t="s">
        <v>29</v>
      </c>
      <c r="C5722" t="s">
        <v>17288</v>
      </c>
      <c r="D5722" t="s">
        <v>17289</v>
      </c>
      <c r="E5722" t="s">
        <v>40</v>
      </c>
      <c r="F5722" s="7">
        <v>18.059999999999999</v>
      </c>
      <c r="G5722" t="s">
        <v>33</v>
      </c>
      <c r="H5722" t="s">
        <v>34</v>
      </c>
      <c r="I5722" t="s">
        <v>17037</v>
      </c>
      <c r="L5722" s="8">
        <v>0</v>
      </c>
      <c r="M5722" t="s">
        <v>36</v>
      </c>
      <c r="N5722" t="str">
        <f>IF(AND(PESQUISA!$B$3&lt;&gt;"",OR(PESQUISA!$B$4="TODAS",B5722=PESQUISA!$B$4),ISNUMBER(SEARCH(PESQUISA!$B$3,D5722))),ROW()-1,"")</f>
        <v/>
      </c>
    </row>
    <row r="5723" spans="1:14" x14ac:dyDescent="0.3">
      <c r="A5723" t="s">
        <v>17290</v>
      </c>
      <c r="B5723" t="s">
        <v>29</v>
      </c>
      <c r="C5723" t="s">
        <v>17291</v>
      </c>
      <c r="D5723" t="s">
        <v>17292</v>
      </c>
      <c r="E5723" t="s">
        <v>40</v>
      </c>
      <c r="F5723" s="7">
        <v>14.32</v>
      </c>
      <c r="G5723" t="s">
        <v>33</v>
      </c>
      <c r="H5723" t="s">
        <v>34</v>
      </c>
      <c r="I5723" t="s">
        <v>17037</v>
      </c>
      <c r="L5723" s="8">
        <v>0</v>
      </c>
      <c r="M5723" t="s">
        <v>36</v>
      </c>
      <c r="N5723" t="str">
        <f>IF(AND(PESQUISA!$B$3&lt;&gt;"",OR(PESQUISA!$B$4="TODAS",B5723=PESQUISA!$B$4),ISNUMBER(SEARCH(PESQUISA!$B$3,D5723))),ROW()-1,"")</f>
        <v/>
      </c>
    </row>
    <row r="5724" spans="1:14" x14ac:dyDescent="0.3">
      <c r="A5724" t="s">
        <v>17293</v>
      </c>
      <c r="B5724" t="s">
        <v>29</v>
      </c>
      <c r="C5724" t="s">
        <v>17294</v>
      </c>
      <c r="D5724" t="s">
        <v>17295</v>
      </c>
      <c r="E5724" t="s">
        <v>40</v>
      </c>
      <c r="F5724" s="7">
        <v>24.7</v>
      </c>
      <c r="G5724" t="s">
        <v>33</v>
      </c>
      <c r="H5724" t="s">
        <v>34</v>
      </c>
      <c r="I5724" t="s">
        <v>17037</v>
      </c>
      <c r="L5724" s="8">
        <v>0</v>
      </c>
      <c r="M5724" t="s">
        <v>36</v>
      </c>
      <c r="N5724" t="str">
        <f>IF(AND(PESQUISA!$B$3&lt;&gt;"",OR(PESQUISA!$B$4="TODAS",B5724=PESQUISA!$B$4),ISNUMBER(SEARCH(PESQUISA!$B$3,D5724))),ROW()-1,"")</f>
        <v/>
      </c>
    </row>
    <row r="5725" spans="1:14" x14ac:dyDescent="0.3">
      <c r="A5725" t="s">
        <v>17296</v>
      </c>
      <c r="B5725" t="s">
        <v>29</v>
      </c>
      <c r="C5725" t="s">
        <v>17297</v>
      </c>
      <c r="D5725" t="s">
        <v>17298</v>
      </c>
      <c r="E5725" t="s">
        <v>40</v>
      </c>
      <c r="F5725" s="7">
        <v>28.23</v>
      </c>
      <c r="G5725" t="s">
        <v>33</v>
      </c>
      <c r="H5725" t="s">
        <v>34</v>
      </c>
      <c r="I5725" t="s">
        <v>17037</v>
      </c>
      <c r="L5725" s="8">
        <v>0</v>
      </c>
      <c r="M5725" t="s">
        <v>36</v>
      </c>
      <c r="N5725" t="str">
        <f>IF(AND(PESQUISA!$B$3&lt;&gt;"",OR(PESQUISA!$B$4="TODAS",B5725=PESQUISA!$B$4),ISNUMBER(SEARCH(PESQUISA!$B$3,D5725))),ROW()-1,"")</f>
        <v/>
      </c>
    </row>
    <row r="5726" spans="1:14" x14ac:dyDescent="0.3">
      <c r="A5726" t="s">
        <v>17299</v>
      </c>
      <c r="B5726" t="s">
        <v>29</v>
      </c>
      <c r="C5726" t="s">
        <v>17300</v>
      </c>
      <c r="D5726" t="s">
        <v>17301</v>
      </c>
      <c r="E5726" t="s">
        <v>40</v>
      </c>
      <c r="F5726" s="7">
        <v>22.09</v>
      </c>
      <c r="G5726" t="s">
        <v>33</v>
      </c>
      <c r="H5726" t="s">
        <v>34</v>
      </c>
      <c r="I5726" t="s">
        <v>17037</v>
      </c>
      <c r="L5726" s="8">
        <v>0</v>
      </c>
      <c r="M5726" t="s">
        <v>36</v>
      </c>
      <c r="N5726" t="str">
        <f>IF(AND(PESQUISA!$B$3&lt;&gt;"",OR(PESQUISA!$B$4="TODAS",B5726=PESQUISA!$B$4),ISNUMBER(SEARCH(PESQUISA!$B$3,D5726))),ROW()-1,"")</f>
        <v/>
      </c>
    </row>
    <row r="5727" spans="1:14" x14ac:dyDescent="0.3">
      <c r="A5727" t="s">
        <v>17302</v>
      </c>
      <c r="B5727" t="s">
        <v>29</v>
      </c>
      <c r="C5727" t="s">
        <v>17303</v>
      </c>
      <c r="D5727" t="s">
        <v>17304</v>
      </c>
      <c r="E5727" t="s">
        <v>40</v>
      </c>
      <c r="F5727" s="7">
        <v>41.56</v>
      </c>
      <c r="G5727" t="s">
        <v>33</v>
      </c>
      <c r="H5727" t="s">
        <v>34</v>
      </c>
      <c r="I5727" t="s">
        <v>17037</v>
      </c>
      <c r="L5727" s="8">
        <v>0</v>
      </c>
      <c r="M5727" t="s">
        <v>36</v>
      </c>
      <c r="N5727" t="str">
        <f>IF(AND(PESQUISA!$B$3&lt;&gt;"",OR(PESQUISA!$B$4="TODAS",B5727=PESQUISA!$B$4),ISNUMBER(SEARCH(PESQUISA!$B$3,D5727))),ROW()-1,"")</f>
        <v/>
      </c>
    </row>
    <row r="5728" spans="1:14" x14ac:dyDescent="0.3">
      <c r="A5728" t="s">
        <v>17305</v>
      </c>
      <c r="B5728" t="s">
        <v>29</v>
      </c>
      <c r="C5728" t="s">
        <v>17306</v>
      </c>
      <c r="D5728" t="s">
        <v>17307</v>
      </c>
      <c r="E5728" t="s">
        <v>40</v>
      </c>
      <c r="F5728" s="7">
        <v>32.659999999999997</v>
      </c>
      <c r="G5728" t="s">
        <v>33</v>
      </c>
      <c r="H5728" t="s">
        <v>34</v>
      </c>
      <c r="I5728" t="s">
        <v>17037</v>
      </c>
      <c r="L5728" s="8">
        <v>0</v>
      </c>
      <c r="M5728" t="s">
        <v>36</v>
      </c>
      <c r="N5728" t="str">
        <f>IF(AND(PESQUISA!$B$3&lt;&gt;"",OR(PESQUISA!$B$4="TODAS",B5728=PESQUISA!$B$4),ISNUMBER(SEARCH(PESQUISA!$B$3,D5728))),ROW()-1,"")</f>
        <v/>
      </c>
    </row>
    <row r="5729" spans="1:14" x14ac:dyDescent="0.3">
      <c r="A5729" t="s">
        <v>17308</v>
      </c>
      <c r="B5729" t="s">
        <v>29</v>
      </c>
      <c r="C5729" t="s">
        <v>17309</v>
      </c>
      <c r="D5729" t="s">
        <v>17310</v>
      </c>
      <c r="E5729" t="s">
        <v>40</v>
      </c>
      <c r="F5729" s="7">
        <v>66.22</v>
      </c>
      <c r="G5729" t="s">
        <v>33</v>
      </c>
      <c r="H5729" t="s">
        <v>34</v>
      </c>
      <c r="I5729" t="s">
        <v>17037</v>
      </c>
      <c r="L5729" s="8">
        <v>0</v>
      </c>
      <c r="M5729" t="s">
        <v>36</v>
      </c>
      <c r="N5729" t="str">
        <f>IF(AND(PESQUISA!$B$3&lt;&gt;"",OR(PESQUISA!$B$4="TODAS",B5729=PESQUISA!$B$4),ISNUMBER(SEARCH(PESQUISA!$B$3,D5729))),ROW()-1,"")</f>
        <v/>
      </c>
    </row>
    <row r="5730" spans="1:14" x14ac:dyDescent="0.3">
      <c r="A5730" t="s">
        <v>17311</v>
      </c>
      <c r="B5730" t="s">
        <v>29</v>
      </c>
      <c r="C5730" t="s">
        <v>17312</v>
      </c>
      <c r="D5730" t="s">
        <v>17313</v>
      </c>
      <c r="E5730" t="s">
        <v>40</v>
      </c>
      <c r="F5730" s="7">
        <v>96.04</v>
      </c>
      <c r="G5730" t="s">
        <v>33</v>
      </c>
      <c r="H5730" t="s">
        <v>34</v>
      </c>
      <c r="I5730" t="s">
        <v>17037</v>
      </c>
      <c r="L5730" s="8">
        <v>0</v>
      </c>
      <c r="M5730" t="s">
        <v>36</v>
      </c>
      <c r="N5730" t="str">
        <f>IF(AND(PESQUISA!$B$3&lt;&gt;"",OR(PESQUISA!$B$4="TODAS",B5730=PESQUISA!$B$4),ISNUMBER(SEARCH(PESQUISA!$B$3,D5730))),ROW()-1,"")</f>
        <v/>
      </c>
    </row>
    <row r="5731" spans="1:14" x14ac:dyDescent="0.3">
      <c r="A5731" t="s">
        <v>17314</v>
      </c>
      <c r="B5731" t="s">
        <v>29</v>
      </c>
      <c r="C5731" t="s">
        <v>17315</v>
      </c>
      <c r="D5731" t="s">
        <v>17316</v>
      </c>
      <c r="E5731" t="s">
        <v>40</v>
      </c>
      <c r="F5731" s="7">
        <v>178.02</v>
      </c>
      <c r="G5731" t="s">
        <v>33</v>
      </c>
      <c r="H5731" t="s">
        <v>34</v>
      </c>
      <c r="I5731" t="s">
        <v>17037</v>
      </c>
      <c r="L5731" s="8">
        <v>0</v>
      </c>
      <c r="M5731" t="s">
        <v>36</v>
      </c>
      <c r="N5731" t="str">
        <f>IF(AND(PESQUISA!$B$3&lt;&gt;"",OR(PESQUISA!$B$4="TODAS",B5731=PESQUISA!$B$4),ISNUMBER(SEARCH(PESQUISA!$B$3,D5731))),ROW()-1,"")</f>
        <v/>
      </c>
    </row>
    <row r="5732" spans="1:14" x14ac:dyDescent="0.3">
      <c r="A5732" t="s">
        <v>17317</v>
      </c>
      <c r="B5732" t="s">
        <v>29</v>
      </c>
      <c r="C5732" t="s">
        <v>17318</v>
      </c>
      <c r="D5732" t="s">
        <v>17319</v>
      </c>
      <c r="E5732" t="s">
        <v>40</v>
      </c>
      <c r="F5732" s="7">
        <v>233.5</v>
      </c>
      <c r="G5732" t="s">
        <v>33</v>
      </c>
      <c r="H5732" t="s">
        <v>34</v>
      </c>
      <c r="I5732" t="s">
        <v>17037</v>
      </c>
      <c r="L5732" s="8">
        <v>0</v>
      </c>
      <c r="M5732" t="s">
        <v>36</v>
      </c>
      <c r="N5732" t="str">
        <f>IF(AND(PESQUISA!$B$3&lt;&gt;"",OR(PESQUISA!$B$4="TODAS",B5732=PESQUISA!$B$4),ISNUMBER(SEARCH(PESQUISA!$B$3,D5732))),ROW()-1,"")</f>
        <v/>
      </c>
    </row>
    <row r="5733" spans="1:14" x14ac:dyDescent="0.3">
      <c r="A5733" t="s">
        <v>17320</v>
      </c>
      <c r="B5733" t="s">
        <v>29</v>
      </c>
      <c r="C5733" t="s">
        <v>17321</v>
      </c>
      <c r="D5733" t="s">
        <v>17322</v>
      </c>
      <c r="E5733" t="s">
        <v>40</v>
      </c>
      <c r="F5733" s="7">
        <v>90.58</v>
      </c>
      <c r="G5733" t="s">
        <v>33</v>
      </c>
      <c r="H5733" t="s">
        <v>34</v>
      </c>
      <c r="I5733" t="s">
        <v>17323</v>
      </c>
      <c r="L5733" s="8">
        <v>0</v>
      </c>
      <c r="M5733" t="s">
        <v>36</v>
      </c>
      <c r="N5733" t="str">
        <f>IF(AND(PESQUISA!$B$3&lt;&gt;"",OR(PESQUISA!$B$4="TODAS",B5733=PESQUISA!$B$4),ISNUMBER(SEARCH(PESQUISA!$B$3,D5733))),ROW()-1,"")</f>
        <v/>
      </c>
    </row>
    <row r="5734" spans="1:14" x14ac:dyDescent="0.3">
      <c r="A5734" t="s">
        <v>17324</v>
      </c>
      <c r="B5734" t="s">
        <v>29</v>
      </c>
      <c r="C5734" t="s">
        <v>17325</v>
      </c>
      <c r="D5734" t="s">
        <v>17326</v>
      </c>
      <c r="E5734" t="s">
        <v>40</v>
      </c>
      <c r="F5734" s="7">
        <v>103.11</v>
      </c>
      <c r="G5734" t="s">
        <v>33</v>
      </c>
      <c r="H5734" t="s">
        <v>34</v>
      </c>
      <c r="I5734" t="s">
        <v>17323</v>
      </c>
      <c r="L5734" s="8">
        <v>0</v>
      </c>
      <c r="M5734" t="s">
        <v>36</v>
      </c>
      <c r="N5734" t="str">
        <f>IF(AND(PESQUISA!$B$3&lt;&gt;"",OR(PESQUISA!$B$4="TODAS",B5734=PESQUISA!$B$4),ISNUMBER(SEARCH(PESQUISA!$B$3,D5734))),ROW()-1,"")</f>
        <v/>
      </c>
    </row>
    <row r="5735" spans="1:14" x14ac:dyDescent="0.3">
      <c r="A5735" t="s">
        <v>17327</v>
      </c>
      <c r="B5735" t="s">
        <v>29</v>
      </c>
      <c r="C5735" t="s">
        <v>17328</v>
      </c>
      <c r="D5735" t="s">
        <v>17329</v>
      </c>
      <c r="E5735" t="s">
        <v>40</v>
      </c>
      <c r="F5735" s="7">
        <v>60.8</v>
      </c>
      <c r="G5735" t="s">
        <v>33</v>
      </c>
      <c r="H5735" t="s">
        <v>34</v>
      </c>
      <c r="I5735" t="s">
        <v>17323</v>
      </c>
      <c r="L5735" s="8">
        <v>0</v>
      </c>
      <c r="M5735" t="s">
        <v>36</v>
      </c>
      <c r="N5735" t="str">
        <f>IF(AND(PESQUISA!$B$3&lt;&gt;"",OR(PESQUISA!$B$4="TODAS",B5735=PESQUISA!$B$4),ISNUMBER(SEARCH(PESQUISA!$B$3,D5735))),ROW()-1,"")</f>
        <v/>
      </c>
    </row>
    <row r="5736" spans="1:14" x14ac:dyDescent="0.3">
      <c r="A5736" t="s">
        <v>17330</v>
      </c>
      <c r="B5736" t="s">
        <v>29</v>
      </c>
      <c r="C5736" t="s">
        <v>17331</v>
      </c>
      <c r="D5736" t="s">
        <v>17332</v>
      </c>
      <c r="E5736" t="s">
        <v>40</v>
      </c>
      <c r="F5736" s="7">
        <v>133.63</v>
      </c>
      <c r="G5736" t="s">
        <v>33</v>
      </c>
      <c r="H5736" t="s">
        <v>34</v>
      </c>
      <c r="I5736" t="s">
        <v>17323</v>
      </c>
      <c r="L5736" s="8">
        <v>0</v>
      </c>
      <c r="M5736" t="s">
        <v>36</v>
      </c>
      <c r="N5736" t="str">
        <f>IF(AND(PESQUISA!$B$3&lt;&gt;"",OR(PESQUISA!$B$4="TODAS",B5736=PESQUISA!$B$4),ISNUMBER(SEARCH(PESQUISA!$B$3,D5736))),ROW()-1,"")</f>
        <v/>
      </c>
    </row>
    <row r="5737" spans="1:14" x14ac:dyDescent="0.3">
      <c r="A5737" t="s">
        <v>17333</v>
      </c>
      <c r="B5737" t="s">
        <v>29</v>
      </c>
      <c r="C5737" t="s">
        <v>17334</v>
      </c>
      <c r="D5737" t="s">
        <v>17335</v>
      </c>
      <c r="E5737" t="s">
        <v>40</v>
      </c>
      <c r="G5737" t="s">
        <v>33</v>
      </c>
      <c r="H5737" t="s">
        <v>34</v>
      </c>
      <c r="I5737" t="s">
        <v>17323</v>
      </c>
      <c r="M5737" t="s">
        <v>53</v>
      </c>
      <c r="N5737" t="str">
        <f>IF(AND(PESQUISA!$B$3&lt;&gt;"",OR(PESQUISA!$B$4="TODAS",B5737=PESQUISA!$B$4),ISNUMBER(SEARCH(PESQUISA!$B$3,D5737))),ROW()-1,"")</f>
        <v/>
      </c>
    </row>
    <row r="5738" spans="1:14" x14ac:dyDescent="0.3">
      <c r="A5738" t="s">
        <v>17336</v>
      </c>
      <c r="B5738" t="s">
        <v>29</v>
      </c>
      <c r="C5738" t="s">
        <v>17337</v>
      </c>
      <c r="D5738" t="s">
        <v>17338</v>
      </c>
      <c r="E5738" t="s">
        <v>40</v>
      </c>
      <c r="F5738" s="7">
        <v>25.37</v>
      </c>
      <c r="G5738" t="s">
        <v>33</v>
      </c>
      <c r="H5738" t="s">
        <v>34</v>
      </c>
      <c r="I5738" t="s">
        <v>17323</v>
      </c>
      <c r="L5738" s="8">
        <v>0</v>
      </c>
      <c r="M5738" t="s">
        <v>36</v>
      </c>
      <c r="N5738" t="str">
        <f>IF(AND(PESQUISA!$B$3&lt;&gt;"",OR(PESQUISA!$B$4="TODAS",B5738=PESQUISA!$B$4),ISNUMBER(SEARCH(PESQUISA!$B$3,D5738))),ROW()-1,"")</f>
        <v/>
      </c>
    </row>
    <row r="5739" spans="1:14" x14ac:dyDescent="0.3">
      <c r="A5739" t="s">
        <v>17339</v>
      </c>
      <c r="B5739" t="s">
        <v>29</v>
      </c>
      <c r="C5739" t="s">
        <v>17340</v>
      </c>
      <c r="D5739" t="s">
        <v>17341</v>
      </c>
      <c r="E5739" t="s">
        <v>40</v>
      </c>
      <c r="F5739" s="7">
        <v>23.19</v>
      </c>
      <c r="G5739" t="s">
        <v>33</v>
      </c>
      <c r="H5739" t="s">
        <v>34</v>
      </c>
      <c r="I5739" t="s">
        <v>17323</v>
      </c>
      <c r="L5739" s="8">
        <v>0</v>
      </c>
      <c r="M5739" t="s">
        <v>36</v>
      </c>
      <c r="N5739" t="str">
        <f>IF(AND(PESQUISA!$B$3&lt;&gt;"",OR(PESQUISA!$B$4="TODAS",B5739=PESQUISA!$B$4),ISNUMBER(SEARCH(PESQUISA!$B$3,D5739))),ROW()-1,"")</f>
        <v/>
      </c>
    </row>
    <row r="5740" spans="1:14" x14ac:dyDescent="0.3">
      <c r="A5740" t="s">
        <v>17342</v>
      </c>
      <c r="B5740" t="s">
        <v>29</v>
      </c>
      <c r="C5740" t="s">
        <v>17343</v>
      </c>
      <c r="D5740" t="s">
        <v>17344</v>
      </c>
      <c r="E5740" t="s">
        <v>40</v>
      </c>
      <c r="F5740" s="7">
        <v>24.08</v>
      </c>
      <c r="G5740" t="s">
        <v>33</v>
      </c>
      <c r="H5740" t="s">
        <v>34</v>
      </c>
      <c r="I5740" t="s">
        <v>17323</v>
      </c>
      <c r="L5740" s="8">
        <v>0</v>
      </c>
      <c r="M5740" t="s">
        <v>36</v>
      </c>
      <c r="N5740" t="str">
        <f>IF(AND(PESQUISA!$B$3&lt;&gt;"",OR(PESQUISA!$B$4="TODAS",B5740=PESQUISA!$B$4),ISNUMBER(SEARCH(PESQUISA!$B$3,D5740))),ROW()-1,"")</f>
        <v/>
      </c>
    </row>
    <row r="5741" spans="1:14" x14ac:dyDescent="0.3">
      <c r="A5741" t="s">
        <v>17345</v>
      </c>
      <c r="B5741" t="s">
        <v>29</v>
      </c>
      <c r="C5741" t="s">
        <v>17346</v>
      </c>
      <c r="D5741" t="s">
        <v>17347</v>
      </c>
      <c r="E5741" t="s">
        <v>40</v>
      </c>
      <c r="F5741" s="7">
        <v>26.7</v>
      </c>
      <c r="G5741" t="s">
        <v>33</v>
      </c>
      <c r="H5741" t="s">
        <v>34</v>
      </c>
      <c r="I5741" t="s">
        <v>17323</v>
      </c>
      <c r="L5741" s="8">
        <v>0</v>
      </c>
      <c r="M5741" t="s">
        <v>36</v>
      </c>
      <c r="N5741" t="str">
        <f>IF(AND(PESQUISA!$B$3&lt;&gt;"",OR(PESQUISA!$B$4="TODAS",B5741=PESQUISA!$B$4),ISNUMBER(SEARCH(PESQUISA!$B$3,D5741))),ROW()-1,"")</f>
        <v/>
      </c>
    </row>
    <row r="5742" spans="1:14" x14ac:dyDescent="0.3">
      <c r="A5742" t="s">
        <v>17348</v>
      </c>
      <c r="B5742" t="s">
        <v>29</v>
      </c>
      <c r="C5742" t="s">
        <v>17349</v>
      </c>
      <c r="D5742" t="s">
        <v>17350</v>
      </c>
      <c r="E5742" t="s">
        <v>40</v>
      </c>
      <c r="F5742" s="7">
        <v>12.13</v>
      </c>
      <c r="G5742" t="s">
        <v>33</v>
      </c>
      <c r="H5742" t="s">
        <v>34</v>
      </c>
      <c r="I5742" t="s">
        <v>17351</v>
      </c>
      <c r="L5742" s="8">
        <v>0</v>
      </c>
      <c r="M5742" t="s">
        <v>36</v>
      </c>
      <c r="N5742" t="str">
        <f>IF(AND(PESQUISA!$B$3&lt;&gt;"",OR(PESQUISA!$B$4="TODAS",B5742=PESQUISA!$B$4),ISNUMBER(SEARCH(PESQUISA!$B$3,D5742))),ROW()-1,"")</f>
        <v/>
      </c>
    </row>
    <row r="5743" spans="1:14" x14ac:dyDescent="0.3">
      <c r="A5743" t="s">
        <v>17352</v>
      </c>
      <c r="B5743" t="s">
        <v>29</v>
      </c>
      <c r="C5743" t="s">
        <v>17353</v>
      </c>
      <c r="D5743" t="s">
        <v>17354</v>
      </c>
      <c r="E5743" t="s">
        <v>40</v>
      </c>
      <c r="F5743" s="7">
        <v>21.61</v>
      </c>
      <c r="G5743" t="s">
        <v>33</v>
      </c>
      <c r="H5743" t="s">
        <v>34</v>
      </c>
      <c r="I5743" t="s">
        <v>17351</v>
      </c>
      <c r="L5743" s="8">
        <v>0</v>
      </c>
      <c r="M5743" t="s">
        <v>36</v>
      </c>
      <c r="N5743" t="str">
        <f>IF(AND(PESQUISA!$B$3&lt;&gt;"",OR(PESQUISA!$B$4="TODAS",B5743=PESQUISA!$B$4),ISNUMBER(SEARCH(PESQUISA!$B$3,D5743))),ROW()-1,"")</f>
        <v/>
      </c>
    </row>
    <row r="5744" spans="1:14" x14ac:dyDescent="0.3">
      <c r="A5744" t="s">
        <v>17355</v>
      </c>
      <c r="B5744" t="s">
        <v>29</v>
      </c>
      <c r="C5744" t="s">
        <v>17356</v>
      </c>
      <c r="D5744" t="s">
        <v>17357</v>
      </c>
      <c r="E5744" t="s">
        <v>40</v>
      </c>
      <c r="F5744" s="7">
        <v>49.84</v>
      </c>
      <c r="G5744" t="s">
        <v>33</v>
      </c>
      <c r="H5744" t="s">
        <v>34</v>
      </c>
      <c r="I5744" t="s">
        <v>17351</v>
      </c>
      <c r="L5744" s="8">
        <v>0</v>
      </c>
      <c r="M5744" t="s">
        <v>36</v>
      </c>
      <c r="N5744" t="str">
        <f>IF(AND(PESQUISA!$B$3&lt;&gt;"",OR(PESQUISA!$B$4="TODAS",B5744=PESQUISA!$B$4),ISNUMBER(SEARCH(PESQUISA!$B$3,D5744))),ROW()-1,"")</f>
        <v/>
      </c>
    </row>
    <row r="5745" spans="1:14" x14ac:dyDescent="0.3">
      <c r="A5745" t="s">
        <v>17358</v>
      </c>
      <c r="B5745" t="s">
        <v>29</v>
      </c>
      <c r="C5745" t="s">
        <v>17359</v>
      </c>
      <c r="D5745" t="s">
        <v>17360</v>
      </c>
      <c r="E5745" t="s">
        <v>40</v>
      </c>
      <c r="F5745" s="7">
        <v>48.46</v>
      </c>
      <c r="G5745" t="s">
        <v>33</v>
      </c>
      <c r="H5745" t="s">
        <v>34</v>
      </c>
      <c r="I5745" t="s">
        <v>17351</v>
      </c>
      <c r="L5745" s="8">
        <v>0</v>
      </c>
      <c r="M5745" t="s">
        <v>36</v>
      </c>
      <c r="N5745" t="str">
        <f>IF(AND(PESQUISA!$B$3&lt;&gt;"",OR(PESQUISA!$B$4="TODAS",B5745=PESQUISA!$B$4),ISNUMBER(SEARCH(PESQUISA!$B$3,D5745))),ROW()-1,"")</f>
        <v/>
      </c>
    </row>
    <row r="5746" spans="1:14" x14ac:dyDescent="0.3">
      <c r="A5746" t="s">
        <v>17361</v>
      </c>
      <c r="B5746" t="s">
        <v>29</v>
      </c>
      <c r="C5746" t="s">
        <v>17362</v>
      </c>
      <c r="D5746" t="s">
        <v>17363</v>
      </c>
      <c r="E5746" t="s">
        <v>40</v>
      </c>
      <c r="F5746" s="7">
        <v>53.24</v>
      </c>
      <c r="G5746" t="s">
        <v>33</v>
      </c>
      <c r="H5746" t="s">
        <v>34</v>
      </c>
      <c r="I5746" t="s">
        <v>17351</v>
      </c>
      <c r="L5746" s="8">
        <v>0</v>
      </c>
      <c r="M5746" t="s">
        <v>36</v>
      </c>
      <c r="N5746" t="str">
        <f>IF(AND(PESQUISA!$B$3&lt;&gt;"",OR(PESQUISA!$B$4="TODAS",B5746=PESQUISA!$B$4),ISNUMBER(SEARCH(PESQUISA!$B$3,D5746))),ROW()-1,"")</f>
        <v/>
      </c>
    </row>
    <row r="5747" spans="1:14" x14ac:dyDescent="0.3">
      <c r="A5747" t="s">
        <v>17364</v>
      </c>
      <c r="B5747" t="s">
        <v>29</v>
      </c>
      <c r="C5747" t="s">
        <v>17365</v>
      </c>
      <c r="D5747" t="s">
        <v>17366</v>
      </c>
      <c r="E5747" t="s">
        <v>40</v>
      </c>
      <c r="F5747" s="7">
        <v>15.1</v>
      </c>
      <c r="G5747" t="s">
        <v>33</v>
      </c>
      <c r="H5747" t="s">
        <v>34</v>
      </c>
      <c r="I5747" t="s">
        <v>17351</v>
      </c>
      <c r="L5747" s="8">
        <v>0</v>
      </c>
      <c r="M5747" t="s">
        <v>36</v>
      </c>
      <c r="N5747" t="str">
        <f>IF(AND(PESQUISA!$B$3&lt;&gt;"",OR(PESQUISA!$B$4="TODAS",B5747=PESQUISA!$B$4),ISNUMBER(SEARCH(PESQUISA!$B$3,D5747))),ROW()-1,"")</f>
        <v/>
      </c>
    </row>
    <row r="5748" spans="1:14" x14ac:dyDescent="0.3">
      <c r="A5748" t="s">
        <v>17367</v>
      </c>
      <c r="B5748" t="s">
        <v>29</v>
      </c>
      <c r="C5748" t="s">
        <v>17368</v>
      </c>
      <c r="D5748" t="s">
        <v>17369</v>
      </c>
      <c r="E5748" t="s">
        <v>40</v>
      </c>
      <c r="F5748" s="7">
        <v>20.71</v>
      </c>
      <c r="G5748" t="s">
        <v>33</v>
      </c>
      <c r="H5748" t="s">
        <v>34</v>
      </c>
      <c r="I5748" t="s">
        <v>17351</v>
      </c>
      <c r="L5748" s="8">
        <v>0</v>
      </c>
      <c r="M5748" t="s">
        <v>36</v>
      </c>
      <c r="N5748" t="str">
        <f>IF(AND(PESQUISA!$B$3&lt;&gt;"",OR(PESQUISA!$B$4="TODAS",B5748=PESQUISA!$B$4),ISNUMBER(SEARCH(PESQUISA!$B$3,D5748))),ROW()-1,"")</f>
        <v/>
      </c>
    </row>
    <row r="5749" spans="1:14" x14ac:dyDescent="0.3">
      <c r="A5749" t="s">
        <v>17370</v>
      </c>
      <c r="B5749" t="s">
        <v>29</v>
      </c>
      <c r="C5749" t="s">
        <v>17371</v>
      </c>
      <c r="D5749" t="s">
        <v>17372</v>
      </c>
      <c r="E5749" t="s">
        <v>40</v>
      </c>
      <c r="F5749" s="7">
        <v>26.57</v>
      </c>
      <c r="G5749" t="s">
        <v>33</v>
      </c>
      <c r="H5749" t="s">
        <v>34</v>
      </c>
      <c r="I5749" t="s">
        <v>17351</v>
      </c>
      <c r="L5749" s="8">
        <v>0</v>
      </c>
      <c r="M5749" t="s">
        <v>36</v>
      </c>
      <c r="N5749" t="str">
        <f>IF(AND(PESQUISA!$B$3&lt;&gt;"",OR(PESQUISA!$B$4="TODAS",B5749=PESQUISA!$B$4),ISNUMBER(SEARCH(PESQUISA!$B$3,D5749))),ROW()-1,"")</f>
        <v/>
      </c>
    </row>
    <row r="5750" spans="1:14" x14ac:dyDescent="0.3">
      <c r="A5750" t="s">
        <v>17373</v>
      </c>
      <c r="B5750" t="s">
        <v>29</v>
      </c>
      <c r="C5750" t="s">
        <v>17374</v>
      </c>
      <c r="D5750" t="s">
        <v>17375</v>
      </c>
      <c r="E5750" t="s">
        <v>40</v>
      </c>
      <c r="F5750" s="7">
        <v>43.24</v>
      </c>
      <c r="G5750" t="s">
        <v>33</v>
      </c>
      <c r="H5750" t="s">
        <v>34</v>
      </c>
      <c r="I5750" t="s">
        <v>17351</v>
      </c>
      <c r="L5750" s="8">
        <v>0</v>
      </c>
      <c r="M5750" t="s">
        <v>36</v>
      </c>
      <c r="N5750" t="str">
        <f>IF(AND(PESQUISA!$B$3&lt;&gt;"",OR(PESQUISA!$B$4="TODAS",B5750=PESQUISA!$B$4),ISNUMBER(SEARCH(PESQUISA!$B$3,D5750))),ROW()-1,"")</f>
        <v/>
      </c>
    </row>
    <row r="5751" spans="1:14" x14ac:dyDescent="0.3">
      <c r="A5751" t="s">
        <v>17376</v>
      </c>
      <c r="B5751" t="s">
        <v>29</v>
      </c>
      <c r="C5751" t="s">
        <v>17377</v>
      </c>
      <c r="D5751" t="s">
        <v>17378</v>
      </c>
      <c r="E5751" t="s">
        <v>40</v>
      </c>
      <c r="F5751" s="7">
        <v>45.48</v>
      </c>
      <c r="G5751" t="s">
        <v>33</v>
      </c>
      <c r="H5751" t="s">
        <v>34</v>
      </c>
      <c r="I5751" t="s">
        <v>17351</v>
      </c>
      <c r="L5751" s="8">
        <v>0</v>
      </c>
      <c r="M5751" t="s">
        <v>36</v>
      </c>
      <c r="N5751" t="str">
        <f>IF(AND(PESQUISA!$B$3&lt;&gt;"",OR(PESQUISA!$B$4="TODAS",B5751=PESQUISA!$B$4),ISNUMBER(SEARCH(PESQUISA!$B$3,D5751))),ROW()-1,"")</f>
        <v/>
      </c>
    </row>
    <row r="5752" spans="1:14" x14ac:dyDescent="0.3">
      <c r="A5752" t="s">
        <v>17379</v>
      </c>
      <c r="B5752" t="s">
        <v>29</v>
      </c>
      <c r="C5752" t="s">
        <v>17380</v>
      </c>
      <c r="D5752" t="s">
        <v>17381</v>
      </c>
      <c r="E5752" t="s">
        <v>40</v>
      </c>
      <c r="F5752" s="7">
        <v>91.7</v>
      </c>
      <c r="G5752" t="s">
        <v>33</v>
      </c>
      <c r="H5752" t="s">
        <v>34</v>
      </c>
      <c r="I5752" t="s">
        <v>17351</v>
      </c>
      <c r="L5752" s="8">
        <v>0</v>
      </c>
      <c r="M5752" t="s">
        <v>36</v>
      </c>
      <c r="N5752" t="str">
        <f>IF(AND(PESQUISA!$B$3&lt;&gt;"",OR(PESQUISA!$B$4="TODAS",B5752=PESQUISA!$B$4),ISNUMBER(SEARCH(PESQUISA!$B$3,D5752))),ROW()-1,"")</f>
        <v/>
      </c>
    </row>
    <row r="5753" spans="1:14" x14ac:dyDescent="0.3">
      <c r="A5753" t="s">
        <v>17382</v>
      </c>
      <c r="B5753" t="s">
        <v>29</v>
      </c>
      <c r="C5753" t="s">
        <v>17383</v>
      </c>
      <c r="D5753" t="s">
        <v>17384</v>
      </c>
      <c r="E5753" t="s">
        <v>40</v>
      </c>
      <c r="F5753" s="7">
        <v>90.32</v>
      </c>
      <c r="G5753" t="s">
        <v>33</v>
      </c>
      <c r="H5753" t="s">
        <v>34</v>
      </c>
      <c r="I5753" t="s">
        <v>17351</v>
      </c>
      <c r="L5753" s="8">
        <v>0</v>
      </c>
      <c r="M5753" t="s">
        <v>36</v>
      </c>
      <c r="N5753" t="str">
        <f>IF(AND(PESQUISA!$B$3&lt;&gt;"",OR(PESQUISA!$B$4="TODAS",B5753=PESQUISA!$B$4),ISNUMBER(SEARCH(PESQUISA!$B$3,D5753))),ROW()-1,"")</f>
        <v/>
      </c>
    </row>
    <row r="5754" spans="1:14" x14ac:dyDescent="0.3">
      <c r="A5754" t="s">
        <v>17385</v>
      </c>
      <c r="B5754" t="s">
        <v>29</v>
      </c>
      <c r="C5754" t="s">
        <v>17386</v>
      </c>
      <c r="D5754" t="s">
        <v>17387</v>
      </c>
      <c r="E5754" t="s">
        <v>40</v>
      </c>
      <c r="F5754" s="7">
        <v>95.1</v>
      </c>
      <c r="G5754" t="s">
        <v>33</v>
      </c>
      <c r="H5754" t="s">
        <v>34</v>
      </c>
      <c r="I5754" t="s">
        <v>17351</v>
      </c>
      <c r="L5754" s="8">
        <v>0</v>
      </c>
      <c r="M5754" t="s">
        <v>36</v>
      </c>
      <c r="N5754" t="str">
        <f>IF(AND(PESQUISA!$B$3&lt;&gt;"",OR(PESQUISA!$B$4="TODAS",B5754=PESQUISA!$B$4),ISNUMBER(SEARCH(PESQUISA!$B$3,D5754))),ROW()-1,"")</f>
        <v/>
      </c>
    </row>
    <row r="5755" spans="1:14" x14ac:dyDescent="0.3">
      <c r="A5755" t="s">
        <v>17388</v>
      </c>
      <c r="B5755" t="s">
        <v>29</v>
      </c>
      <c r="C5755" t="s">
        <v>17389</v>
      </c>
      <c r="D5755" t="s">
        <v>17390</v>
      </c>
      <c r="E5755" t="s">
        <v>40</v>
      </c>
      <c r="F5755" s="7">
        <v>17.37</v>
      </c>
      <c r="G5755" t="s">
        <v>33</v>
      </c>
      <c r="H5755" t="s">
        <v>34</v>
      </c>
      <c r="I5755" t="s">
        <v>17351</v>
      </c>
      <c r="L5755" s="8">
        <v>0</v>
      </c>
      <c r="M5755" t="s">
        <v>36</v>
      </c>
      <c r="N5755" t="str">
        <f>IF(AND(PESQUISA!$B$3&lt;&gt;"",OR(PESQUISA!$B$4="TODAS",B5755=PESQUISA!$B$4),ISNUMBER(SEARCH(PESQUISA!$B$3,D5755))),ROW()-1,"")</f>
        <v/>
      </c>
    </row>
    <row r="5756" spans="1:14" x14ac:dyDescent="0.3">
      <c r="A5756" t="s">
        <v>17391</v>
      </c>
      <c r="B5756" t="s">
        <v>29</v>
      </c>
      <c r="C5756" t="s">
        <v>17392</v>
      </c>
      <c r="D5756" t="s">
        <v>17393</v>
      </c>
      <c r="E5756" t="s">
        <v>40</v>
      </c>
      <c r="F5756" s="7">
        <v>23.32</v>
      </c>
      <c r="G5756" t="s">
        <v>33</v>
      </c>
      <c r="H5756" t="s">
        <v>34</v>
      </c>
      <c r="I5756" t="s">
        <v>17351</v>
      </c>
      <c r="L5756" s="8">
        <v>0</v>
      </c>
      <c r="M5756" t="s">
        <v>36</v>
      </c>
      <c r="N5756" t="str">
        <f>IF(AND(PESQUISA!$B$3&lt;&gt;"",OR(PESQUISA!$B$4="TODAS",B5756=PESQUISA!$B$4),ISNUMBER(SEARCH(PESQUISA!$B$3,D5756))),ROW()-1,"")</f>
        <v/>
      </c>
    </row>
    <row r="5757" spans="1:14" x14ac:dyDescent="0.3">
      <c r="A5757" t="s">
        <v>17394</v>
      </c>
      <c r="B5757" t="s">
        <v>29</v>
      </c>
      <c r="C5757" t="s">
        <v>17395</v>
      </c>
      <c r="D5757" t="s">
        <v>17396</v>
      </c>
      <c r="E5757" t="s">
        <v>40</v>
      </c>
      <c r="F5757" s="7">
        <v>29.18</v>
      </c>
      <c r="G5757" t="s">
        <v>33</v>
      </c>
      <c r="H5757" t="s">
        <v>34</v>
      </c>
      <c r="I5757" t="s">
        <v>17351</v>
      </c>
      <c r="L5757" s="8">
        <v>0</v>
      </c>
      <c r="M5757" t="s">
        <v>36</v>
      </c>
      <c r="N5757" t="str">
        <f>IF(AND(PESQUISA!$B$3&lt;&gt;"",OR(PESQUISA!$B$4="TODAS",B5757=PESQUISA!$B$4),ISNUMBER(SEARCH(PESQUISA!$B$3,D5757))),ROW()-1,"")</f>
        <v/>
      </c>
    </row>
    <row r="5758" spans="1:14" x14ac:dyDescent="0.3">
      <c r="A5758" t="s">
        <v>17397</v>
      </c>
      <c r="B5758" t="s">
        <v>29</v>
      </c>
      <c r="C5758" t="s">
        <v>17398</v>
      </c>
      <c r="D5758" t="s">
        <v>17399</v>
      </c>
      <c r="E5758" t="s">
        <v>40</v>
      </c>
      <c r="F5758" s="7">
        <v>67.83</v>
      </c>
      <c r="G5758" t="s">
        <v>33</v>
      </c>
      <c r="H5758" t="s">
        <v>34</v>
      </c>
      <c r="I5758" t="s">
        <v>17351</v>
      </c>
      <c r="L5758" s="8">
        <v>0</v>
      </c>
      <c r="M5758" t="s">
        <v>36</v>
      </c>
      <c r="N5758" t="str">
        <f>IF(AND(PESQUISA!$B$3&lt;&gt;"",OR(PESQUISA!$B$4="TODAS",B5758=PESQUISA!$B$4),ISNUMBER(SEARCH(PESQUISA!$B$3,D5758))),ROW()-1,"")</f>
        <v/>
      </c>
    </row>
    <row r="5759" spans="1:14" x14ac:dyDescent="0.3">
      <c r="A5759" t="s">
        <v>17400</v>
      </c>
      <c r="B5759" t="s">
        <v>29</v>
      </c>
      <c r="C5759" t="s">
        <v>17401</v>
      </c>
      <c r="D5759" t="s">
        <v>17402</v>
      </c>
      <c r="E5759" t="s">
        <v>40</v>
      </c>
      <c r="F5759" s="7">
        <v>70.069999999999993</v>
      </c>
      <c r="G5759" t="s">
        <v>33</v>
      </c>
      <c r="H5759" t="s">
        <v>34</v>
      </c>
      <c r="I5759" t="s">
        <v>17351</v>
      </c>
      <c r="L5759" s="8">
        <v>0</v>
      </c>
      <c r="M5759" t="s">
        <v>36</v>
      </c>
      <c r="N5759" t="str">
        <f>IF(AND(PESQUISA!$B$3&lt;&gt;"",OR(PESQUISA!$B$4="TODAS",B5759=PESQUISA!$B$4),ISNUMBER(SEARCH(PESQUISA!$B$3,D5759))),ROW()-1,"")</f>
        <v/>
      </c>
    </row>
    <row r="5760" spans="1:14" x14ac:dyDescent="0.3">
      <c r="A5760" t="s">
        <v>17403</v>
      </c>
      <c r="B5760" t="s">
        <v>29</v>
      </c>
      <c r="C5760" t="s">
        <v>17404</v>
      </c>
      <c r="D5760" t="s">
        <v>17405</v>
      </c>
      <c r="E5760" t="s">
        <v>40</v>
      </c>
      <c r="F5760" s="7">
        <v>32.869999999999997</v>
      </c>
      <c r="G5760" t="s">
        <v>33</v>
      </c>
      <c r="H5760" t="s">
        <v>34</v>
      </c>
      <c r="I5760" t="s">
        <v>17351</v>
      </c>
      <c r="L5760" s="8">
        <v>0</v>
      </c>
      <c r="M5760" t="s">
        <v>36</v>
      </c>
      <c r="N5760" t="str">
        <f>IF(AND(PESQUISA!$B$3&lt;&gt;"",OR(PESQUISA!$B$4="TODAS",B5760=PESQUISA!$B$4),ISNUMBER(SEARCH(PESQUISA!$B$3,D5760))),ROW()-1,"")</f>
        <v/>
      </c>
    </row>
    <row r="5761" spans="1:14" x14ac:dyDescent="0.3">
      <c r="A5761" t="s">
        <v>17406</v>
      </c>
      <c r="B5761" t="s">
        <v>29</v>
      </c>
      <c r="C5761" t="s">
        <v>17407</v>
      </c>
      <c r="D5761" t="s">
        <v>17408</v>
      </c>
      <c r="E5761" t="s">
        <v>40</v>
      </c>
      <c r="F5761" s="7">
        <v>31.49</v>
      </c>
      <c r="G5761" t="s">
        <v>33</v>
      </c>
      <c r="H5761" t="s">
        <v>34</v>
      </c>
      <c r="I5761" t="s">
        <v>17351</v>
      </c>
      <c r="L5761" s="8">
        <v>0</v>
      </c>
      <c r="M5761" t="s">
        <v>36</v>
      </c>
      <c r="N5761" t="str">
        <f>IF(AND(PESQUISA!$B$3&lt;&gt;"",OR(PESQUISA!$B$4="TODAS",B5761=PESQUISA!$B$4),ISNUMBER(SEARCH(PESQUISA!$B$3,D5761))),ROW()-1,"")</f>
        <v/>
      </c>
    </row>
    <row r="5762" spans="1:14" x14ac:dyDescent="0.3">
      <c r="A5762" t="s">
        <v>17409</v>
      </c>
      <c r="B5762" t="s">
        <v>29</v>
      </c>
      <c r="C5762" t="s">
        <v>17410</v>
      </c>
      <c r="D5762" t="s">
        <v>17411</v>
      </c>
      <c r="E5762" t="s">
        <v>40</v>
      </c>
      <c r="F5762" s="7">
        <v>36.270000000000003</v>
      </c>
      <c r="G5762" t="s">
        <v>33</v>
      </c>
      <c r="H5762" t="s">
        <v>34</v>
      </c>
      <c r="I5762" t="s">
        <v>17351</v>
      </c>
      <c r="L5762" s="8">
        <v>0</v>
      </c>
      <c r="M5762" t="s">
        <v>36</v>
      </c>
      <c r="N5762" t="str">
        <f>IF(AND(PESQUISA!$B$3&lt;&gt;"",OR(PESQUISA!$B$4="TODAS",B5762=PESQUISA!$B$4),ISNUMBER(SEARCH(PESQUISA!$B$3,D5762))),ROW()-1,"")</f>
        <v/>
      </c>
    </row>
    <row r="5763" spans="1:14" x14ac:dyDescent="0.3">
      <c r="A5763" t="s">
        <v>17412</v>
      </c>
      <c r="B5763" t="s">
        <v>29</v>
      </c>
      <c r="C5763" t="s">
        <v>17413</v>
      </c>
      <c r="D5763" t="s">
        <v>17414</v>
      </c>
      <c r="E5763" t="s">
        <v>40</v>
      </c>
      <c r="F5763" s="7">
        <v>125.83</v>
      </c>
      <c r="G5763" t="s">
        <v>33</v>
      </c>
      <c r="H5763" t="s">
        <v>34</v>
      </c>
      <c r="I5763" t="s">
        <v>17351</v>
      </c>
      <c r="L5763" s="8">
        <v>0</v>
      </c>
      <c r="M5763" t="s">
        <v>36</v>
      </c>
      <c r="N5763" t="str">
        <f>IF(AND(PESQUISA!$B$3&lt;&gt;"",OR(PESQUISA!$B$4="TODAS",B5763=PESQUISA!$B$4),ISNUMBER(SEARCH(PESQUISA!$B$3,D5763))),ROW()-1,"")</f>
        <v/>
      </c>
    </row>
    <row r="5764" spans="1:14" x14ac:dyDescent="0.3">
      <c r="A5764" t="s">
        <v>17415</v>
      </c>
      <c r="B5764" t="s">
        <v>29</v>
      </c>
      <c r="C5764" t="s">
        <v>17416</v>
      </c>
      <c r="D5764" t="s">
        <v>17417</v>
      </c>
      <c r="E5764" t="s">
        <v>40</v>
      </c>
      <c r="F5764" s="7">
        <v>11.89</v>
      </c>
      <c r="G5764" t="s">
        <v>33</v>
      </c>
      <c r="H5764" t="s">
        <v>34</v>
      </c>
      <c r="I5764" t="s">
        <v>17351</v>
      </c>
      <c r="L5764" s="8">
        <v>0</v>
      </c>
      <c r="M5764" t="s">
        <v>36</v>
      </c>
      <c r="N5764" t="str">
        <f>IF(AND(PESQUISA!$B$3&lt;&gt;"",OR(PESQUISA!$B$4="TODAS",B5764=PESQUISA!$B$4),ISNUMBER(SEARCH(PESQUISA!$B$3,D5764))),ROW()-1,"")</f>
        <v/>
      </c>
    </row>
    <row r="5765" spans="1:14" x14ac:dyDescent="0.3">
      <c r="A5765" t="s">
        <v>17418</v>
      </c>
      <c r="B5765" t="s">
        <v>29</v>
      </c>
      <c r="C5765" t="s">
        <v>17419</v>
      </c>
      <c r="D5765" t="s">
        <v>17420</v>
      </c>
      <c r="E5765" t="s">
        <v>40</v>
      </c>
      <c r="F5765" s="7">
        <v>11.47</v>
      </c>
      <c r="G5765" t="s">
        <v>33</v>
      </c>
      <c r="H5765" t="s">
        <v>34</v>
      </c>
      <c r="I5765" t="s">
        <v>17351</v>
      </c>
      <c r="L5765" s="8">
        <v>0</v>
      </c>
      <c r="M5765" t="s">
        <v>36</v>
      </c>
      <c r="N5765" t="str">
        <f>IF(AND(PESQUISA!$B$3&lt;&gt;"",OR(PESQUISA!$B$4="TODAS",B5765=PESQUISA!$B$4),ISNUMBER(SEARCH(PESQUISA!$B$3,D5765))),ROW()-1,"")</f>
        <v/>
      </c>
    </row>
    <row r="5766" spans="1:14" x14ac:dyDescent="0.3">
      <c r="A5766" t="s">
        <v>17421</v>
      </c>
      <c r="B5766" t="s">
        <v>29</v>
      </c>
      <c r="C5766" t="s">
        <v>17422</v>
      </c>
      <c r="D5766" t="s">
        <v>17423</v>
      </c>
      <c r="E5766" t="s">
        <v>40</v>
      </c>
      <c r="F5766" s="7">
        <v>17.329999999999998</v>
      </c>
      <c r="G5766" t="s">
        <v>33</v>
      </c>
      <c r="H5766" t="s">
        <v>34</v>
      </c>
      <c r="I5766" t="s">
        <v>17351</v>
      </c>
      <c r="L5766" s="8">
        <v>0</v>
      </c>
      <c r="M5766" t="s">
        <v>36</v>
      </c>
      <c r="N5766" t="str">
        <f>IF(AND(PESQUISA!$B$3&lt;&gt;"",OR(PESQUISA!$B$4="TODAS",B5766=PESQUISA!$B$4),ISNUMBER(SEARCH(PESQUISA!$B$3,D5766))),ROW()-1,"")</f>
        <v/>
      </c>
    </row>
    <row r="5767" spans="1:14" x14ac:dyDescent="0.3">
      <c r="A5767" t="s">
        <v>17424</v>
      </c>
      <c r="B5767" t="s">
        <v>29</v>
      </c>
      <c r="C5767" t="s">
        <v>17425</v>
      </c>
      <c r="D5767" t="s">
        <v>17426</v>
      </c>
      <c r="E5767" t="s">
        <v>40</v>
      </c>
      <c r="F5767" s="7">
        <v>24.01</v>
      </c>
      <c r="G5767" t="s">
        <v>33</v>
      </c>
      <c r="H5767" t="s">
        <v>34</v>
      </c>
      <c r="I5767" t="s">
        <v>17351</v>
      </c>
      <c r="L5767" s="8">
        <v>0</v>
      </c>
      <c r="M5767" t="s">
        <v>36</v>
      </c>
      <c r="N5767" t="str">
        <f>IF(AND(PESQUISA!$B$3&lt;&gt;"",OR(PESQUISA!$B$4="TODAS",B5767=PESQUISA!$B$4),ISNUMBER(SEARCH(PESQUISA!$B$3,D5767))),ROW()-1,"")</f>
        <v/>
      </c>
    </row>
    <row r="5768" spans="1:14" x14ac:dyDescent="0.3">
      <c r="A5768" t="s">
        <v>17427</v>
      </c>
      <c r="B5768" t="s">
        <v>29</v>
      </c>
      <c r="C5768" t="s">
        <v>17428</v>
      </c>
      <c r="D5768" t="s">
        <v>17429</v>
      </c>
      <c r="E5768" t="s">
        <v>40</v>
      </c>
      <c r="F5768" s="7">
        <v>26.25</v>
      </c>
      <c r="G5768" t="s">
        <v>33</v>
      </c>
      <c r="H5768" t="s">
        <v>34</v>
      </c>
      <c r="I5768" t="s">
        <v>17351</v>
      </c>
      <c r="L5768" s="8">
        <v>0</v>
      </c>
      <c r="M5768" t="s">
        <v>36</v>
      </c>
      <c r="N5768" t="str">
        <f>IF(AND(PESQUISA!$B$3&lt;&gt;"",OR(PESQUISA!$B$4="TODAS",B5768=PESQUISA!$B$4),ISNUMBER(SEARCH(PESQUISA!$B$3,D5768))),ROW()-1,"")</f>
        <v/>
      </c>
    </row>
    <row r="5769" spans="1:14" x14ac:dyDescent="0.3">
      <c r="A5769" t="s">
        <v>17430</v>
      </c>
      <c r="B5769" t="s">
        <v>29</v>
      </c>
      <c r="C5769" t="s">
        <v>17431</v>
      </c>
      <c r="D5769" t="s">
        <v>17432</v>
      </c>
      <c r="E5769" t="s">
        <v>40</v>
      </c>
      <c r="F5769" s="7">
        <v>31.88</v>
      </c>
      <c r="G5769" t="s">
        <v>33</v>
      </c>
      <c r="H5769" t="s">
        <v>34</v>
      </c>
      <c r="I5769" t="s">
        <v>17351</v>
      </c>
      <c r="L5769" s="8">
        <v>0</v>
      </c>
      <c r="M5769" t="s">
        <v>36</v>
      </c>
      <c r="N5769" t="str">
        <f>IF(AND(PESQUISA!$B$3&lt;&gt;"",OR(PESQUISA!$B$4="TODAS",B5769=PESQUISA!$B$4),ISNUMBER(SEARCH(PESQUISA!$B$3,D5769))),ROW()-1,"")</f>
        <v/>
      </c>
    </row>
    <row r="5770" spans="1:14" x14ac:dyDescent="0.3">
      <c r="A5770" t="s">
        <v>17433</v>
      </c>
      <c r="B5770" t="s">
        <v>29</v>
      </c>
      <c r="C5770" t="s">
        <v>17434</v>
      </c>
      <c r="D5770" t="s">
        <v>17435</v>
      </c>
      <c r="E5770" t="s">
        <v>40</v>
      </c>
      <c r="F5770" s="7">
        <v>30.5</v>
      </c>
      <c r="G5770" t="s">
        <v>33</v>
      </c>
      <c r="H5770" t="s">
        <v>34</v>
      </c>
      <c r="I5770" t="s">
        <v>17351</v>
      </c>
      <c r="L5770" s="8">
        <v>0</v>
      </c>
      <c r="M5770" t="s">
        <v>36</v>
      </c>
      <c r="N5770" t="str">
        <f>IF(AND(PESQUISA!$B$3&lt;&gt;"",OR(PESQUISA!$B$4="TODAS",B5770=PESQUISA!$B$4),ISNUMBER(SEARCH(PESQUISA!$B$3,D5770))),ROW()-1,"")</f>
        <v/>
      </c>
    </row>
    <row r="5771" spans="1:14" x14ac:dyDescent="0.3">
      <c r="A5771" t="s">
        <v>17436</v>
      </c>
      <c r="B5771" t="s">
        <v>29</v>
      </c>
      <c r="C5771" t="s">
        <v>17437</v>
      </c>
      <c r="D5771" t="s">
        <v>17438</v>
      </c>
      <c r="E5771" t="s">
        <v>40</v>
      </c>
      <c r="F5771" s="7">
        <v>35.28</v>
      </c>
      <c r="G5771" t="s">
        <v>33</v>
      </c>
      <c r="H5771" t="s">
        <v>34</v>
      </c>
      <c r="I5771" t="s">
        <v>17351</v>
      </c>
      <c r="L5771" s="8">
        <v>0</v>
      </c>
      <c r="M5771" t="s">
        <v>36</v>
      </c>
      <c r="N5771" t="str">
        <f>IF(AND(PESQUISA!$B$3&lt;&gt;"",OR(PESQUISA!$B$4="TODAS",B5771=PESQUISA!$B$4),ISNUMBER(SEARCH(PESQUISA!$B$3,D5771))),ROW()-1,"")</f>
        <v/>
      </c>
    </row>
    <row r="5772" spans="1:14" x14ac:dyDescent="0.3">
      <c r="A5772" t="s">
        <v>17439</v>
      </c>
      <c r="B5772" t="s">
        <v>29</v>
      </c>
      <c r="C5772" t="s">
        <v>17440</v>
      </c>
      <c r="D5772" t="s">
        <v>17441</v>
      </c>
      <c r="E5772" t="s">
        <v>40</v>
      </c>
      <c r="F5772" s="7">
        <v>119.6</v>
      </c>
      <c r="G5772" t="s">
        <v>33</v>
      </c>
      <c r="H5772" t="s">
        <v>34</v>
      </c>
      <c r="I5772" t="s">
        <v>17351</v>
      </c>
      <c r="L5772" s="8">
        <v>0</v>
      </c>
      <c r="M5772" t="s">
        <v>36</v>
      </c>
      <c r="N5772" t="str">
        <f>IF(AND(PESQUISA!$B$3&lt;&gt;"",OR(PESQUISA!$B$4="TODAS",B5772=PESQUISA!$B$4),ISNUMBER(SEARCH(PESQUISA!$B$3,D5772))),ROW()-1,"")</f>
        <v/>
      </c>
    </row>
    <row r="5773" spans="1:14" x14ac:dyDescent="0.3">
      <c r="A5773" t="s">
        <v>17442</v>
      </c>
      <c r="B5773" t="s">
        <v>29</v>
      </c>
      <c r="C5773" t="s">
        <v>17443</v>
      </c>
      <c r="D5773" t="s">
        <v>17444</v>
      </c>
      <c r="E5773" t="s">
        <v>40</v>
      </c>
      <c r="F5773" s="7">
        <v>11.62</v>
      </c>
      <c r="G5773" t="s">
        <v>33</v>
      </c>
      <c r="H5773" t="s">
        <v>34</v>
      </c>
      <c r="I5773" t="s">
        <v>17351</v>
      </c>
      <c r="L5773" s="8">
        <v>0</v>
      </c>
      <c r="M5773" t="s">
        <v>36</v>
      </c>
      <c r="N5773" t="str">
        <f>IF(AND(PESQUISA!$B$3&lt;&gt;"",OR(PESQUISA!$B$4="TODAS",B5773=PESQUISA!$B$4),ISNUMBER(SEARCH(PESQUISA!$B$3,D5773))),ROW()-1,"")</f>
        <v/>
      </c>
    </row>
    <row r="5774" spans="1:14" x14ac:dyDescent="0.3">
      <c r="A5774" t="s">
        <v>17445</v>
      </c>
      <c r="B5774" t="s">
        <v>29</v>
      </c>
      <c r="C5774" t="s">
        <v>17446</v>
      </c>
      <c r="D5774" t="s">
        <v>17447</v>
      </c>
      <c r="E5774" t="s">
        <v>40</v>
      </c>
      <c r="F5774" s="7">
        <v>10.6</v>
      </c>
      <c r="G5774" t="s">
        <v>33</v>
      </c>
      <c r="H5774" t="s">
        <v>34</v>
      </c>
      <c r="I5774" t="s">
        <v>17351</v>
      </c>
      <c r="L5774" s="8">
        <v>0</v>
      </c>
      <c r="M5774" t="s">
        <v>36</v>
      </c>
      <c r="N5774" t="str">
        <f>IF(AND(PESQUISA!$B$3&lt;&gt;"",OR(PESQUISA!$B$4="TODAS",B5774=PESQUISA!$B$4),ISNUMBER(SEARCH(PESQUISA!$B$3,D5774))),ROW()-1,"")</f>
        <v/>
      </c>
    </row>
    <row r="5775" spans="1:14" x14ac:dyDescent="0.3">
      <c r="A5775" t="s">
        <v>17448</v>
      </c>
      <c r="B5775" t="s">
        <v>29</v>
      </c>
      <c r="C5775" t="s">
        <v>17449</v>
      </c>
      <c r="D5775" t="s">
        <v>17450</v>
      </c>
      <c r="E5775" t="s">
        <v>40</v>
      </c>
      <c r="F5775" s="7">
        <v>16.46</v>
      </c>
      <c r="G5775" t="s">
        <v>33</v>
      </c>
      <c r="H5775" t="s">
        <v>34</v>
      </c>
      <c r="I5775" t="s">
        <v>17351</v>
      </c>
      <c r="L5775" s="8">
        <v>0</v>
      </c>
      <c r="M5775" t="s">
        <v>36</v>
      </c>
      <c r="N5775" t="str">
        <f>IF(AND(PESQUISA!$B$3&lt;&gt;"",OR(PESQUISA!$B$4="TODAS",B5775=PESQUISA!$B$4),ISNUMBER(SEARCH(PESQUISA!$B$3,D5775))),ROW()-1,"")</f>
        <v/>
      </c>
    </row>
    <row r="5776" spans="1:14" x14ac:dyDescent="0.3">
      <c r="A5776" t="s">
        <v>17451</v>
      </c>
      <c r="B5776" t="s">
        <v>29</v>
      </c>
      <c r="C5776" t="s">
        <v>17452</v>
      </c>
      <c r="D5776" t="s">
        <v>17453</v>
      </c>
      <c r="E5776" t="s">
        <v>40</v>
      </c>
      <c r="F5776" s="7">
        <v>22.84</v>
      </c>
      <c r="G5776" t="s">
        <v>33</v>
      </c>
      <c r="H5776" t="s">
        <v>34</v>
      </c>
      <c r="I5776" t="s">
        <v>17351</v>
      </c>
      <c r="L5776" s="8">
        <v>0</v>
      </c>
      <c r="M5776" t="s">
        <v>36</v>
      </c>
      <c r="N5776" t="str">
        <f>IF(AND(PESQUISA!$B$3&lt;&gt;"",OR(PESQUISA!$B$4="TODAS",B5776=PESQUISA!$B$4),ISNUMBER(SEARCH(PESQUISA!$B$3,D5776))),ROW()-1,"")</f>
        <v/>
      </c>
    </row>
    <row r="5777" spans="1:14" x14ac:dyDescent="0.3">
      <c r="A5777" t="s">
        <v>17454</v>
      </c>
      <c r="B5777" t="s">
        <v>29</v>
      </c>
      <c r="C5777" t="s">
        <v>17455</v>
      </c>
      <c r="D5777" t="s">
        <v>17456</v>
      </c>
      <c r="E5777" t="s">
        <v>40</v>
      </c>
      <c r="F5777" s="7">
        <v>25.08</v>
      </c>
      <c r="G5777" t="s">
        <v>33</v>
      </c>
      <c r="H5777" t="s">
        <v>34</v>
      </c>
      <c r="I5777" t="s">
        <v>17351</v>
      </c>
      <c r="L5777" s="8">
        <v>0</v>
      </c>
      <c r="M5777" t="s">
        <v>36</v>
      </c>
      <c r="N5777" t="str">
        <f>IF(AND(PESQUISA!$B$3&lt;&gt;"",OR(PESQUISA!$B$4="TODAS",B5777=PESQUISA!$B$4),ISNUMBER(SEARCH(PESQUISA!$B$3,D5777))),ROW()-1,"")</f>
        <v/>
      </c>
    </row>
    <row r="5778" spans="1:14" x14ac:dyDescent="0.3">
      <c r="A5778" t="s">
        <v>17457</v>
      </c>
      <c r="B5778" t="s">
        <v>29</v>
      </c>
      <c r="C5778" t="s">
        <v>17458</v>
      </c>
      <c r="D5778" t="s">
        <v>17459</v>
      </c>
      <c r="E5778" t="s">
        <v>40</v>
      </c>
      <c r="F5778" s="7">
        <v>54</v>
      </c>
      <c r="G5778" t="s">
        <v>33</v>
      </c>
      <c r="H5778" t="s">
        <v>34</v>
      </c>
      <c r="I5778" t="s">
        <v>17351</v>
      </c>
      <c r="L5778" s="8">
        <v>0</v>
      </c>
      <c r="M5778" t="s">
        <v>36</v>
      </c>
      <c r="N5778" t="str">
        <f>IF(AND(PESQUISA!$B$3&lt;&gt;"",OR(PESQUISA!$B$4="TODAS",B5778=PESQUISA!$B$4),ISNUMBER(SEARCH(PESQUISA!$B$3,D5778))),ROW()-1,"")</f>
        <v/>
      </c>
    </row>
    <row r="5779" spans="1:14" x14ac:dyDescent="0.3">
      <c r="A5779" t="s">
        <v>17460</v>
      </c>
      <c r="B5779" t="s">
        <v>29</v>
      </c>
      <c r="C5779" t="s">
        <v>17461</v>
      </c>
      <c r="D5779" t="s">
        <v>17462</v>
      </c>
      <c r="E5779" t="s">
        <v>40</v>
      </c>
      <c r="F5779" s="7">
        <v>53.76</v>
      </c>
      <c r="G5779" t="s">
        <v>33</v>
      </c>
      <c r="H5779" t="s">
        <v>34</v>
      </c>
      <c r="I5779" t="s">
        <v>17351</v>
      </c>
      <c r="L5779" s="8">
        <v>0</v>
      </c>
      <c r="M5779" t="s">
        <v>36</v>
      </c>
      <c r="N5779" t="str">
        <f>IF(AND(PESQUISA!$B$3&lt;&gt;"",OR(PESQUISA!$B$4="TODAS",B5779=PESQUISA!$B$4),ISNUMBER(SEARCH(PESQUISA!$B$3,D5779))),ROW()-1,"")</f>
        <v/>
      </c>
    </row>
    <row r="5780" spans="1:14" x14ac:dyDescent="0.3">
      <c r="A5780" t="s">
        <v>17463</v>
      </c>
      <c r="B5780" t="s">
        <v>29</v>
      </c>
      <c r="C5780" t="s">
        <v>17464</v>
      </c>
      <c r="D5780" t="s">
        <v>17465</v>
      </c>
      <c r="E5780" t="s">
        <v>40</v>
      </c>
      <c r="F5780" s="7">
        <v>46.79</v>
      </c>
      <c r="G5780" t="s">
        <v>33</v>
      </c>
      <c r="H5780" t="s">
        <v>34</v>
      </c>
      <c r="I5780" t="s">
        <v>17351</v>
      </c>
      <c r="L5780" s="8">
        <v>0</v>
      </c>
      <c r="M5780" t="s">
        <v>36</v>
      </c>
      <c r="N5780" t="str">
        <f>IF(AND(PESQUISA!$B$3&lt;&gt;"",OR(PESQUISA!$B$4="TODAS",B5780=PESQUISA!$B$4),ISNUMBER(SEARCH(PESQUISA!$B$3,D5780))),ROW()-1,"")</f>
        <v/>
      </c>
    </row>
    <row r="5781" spans="1:14" x14ac:dyDescent="0.3">
      <c r="A5781" t="s">
        <v>17466</v>
      </c>
      <c r="B5781" t="s">
        <v>29</v>
      </c>
      <c r="C5781" t="s">
        <v>17467</v>
      </c>
      <c r="D5781" t="s">
        <v>17468</v>
      </c>
      <c r="E5781" t="s">
        <v>40</v>
      </c>
      <c r="F5781" s="7">
        <v>48.15</v>
      </c>
      <c r="G5781" t="s">
        <v>33</v>
      </c>
      <c r="H5781" t="s">
        <v>34</v>
      </c>
      <c r="I5781" t="s">
        <v>17351</v>
      </c>
      <c r="L5781" s="8">
        <v>0</v>
      </c>
      <c r="M5781" t="s">
        <v>36</v>
      </c>
      <c r="N5781" t="str">
        <f>IF(AND(PESQUISA!$B$3&lt;&gt;"",OR(PESQUISA!$B$4="TODAS",B5781=PESQUISA!$B$4),ISNUMBER(SEARCH(PESQUISA!$B$3,D5781))),ROW()-1,"")</f>
        <v/>
      </c>
    </row>
    <row r="5782" spans="1:14" x14ac:dyDescent="0.3">
      <c r="A5782" t="s">
        <v>17469</v>
      </c>
      <c r="B5782" t="s">
        <v>29</v>
      </c>
      <c r="C5782" t="s">
        <v>17470</v>
      </c>
      <c r="D5782" t="s">
        <v>17471</v>
      </c>
      <c r="E5782" t="s">
        <v>40</v>
      </c>
      <c r="F5782" s="7">
        <v>33.43</v>
      </c>
      <c r="G5782" t="s">
        <v>33</v>
      </c>
      <c r="H5782" t="s">
        <v>34</v>
      </c>
      <c r="I5782" t="s">
        <v>17351</v>
      </c>
      <c r="L5782" s="8">
        <v>0</v>
      </c>
      <c r="M5782" t="s">
        <v>36</v>
      </c>
      <c r="N5782" t="str">
        <f>IF(AND(PESQUISA!$B$3&lt;&gt;"",OR(PESQUISA!$B$4="TODAS",B5782=PESQUISA!$B$4),ISNUMBER(SEARCH(PESQUISA!$B$3,D5782))),ROW()-1,"")</f>
        <v/>
      </c>
    </row>
    <row r="5783" spans="1:14" x14ac:dyDescent="0.3">
      <c r="A5783" t="s">
        <v>17472</v>
      </c>
      <c r="B5783" t="s">
        <v>29</v>
      </c>
      <c r="C5783" t="s">
        <v>17473</v>
      </c>
      <c r="D5783" t="s">
        <v>17474</v>
      </c>
      <c r="E5783" t="s">
        <v>40</v>
      </c>
      <c r="F5783" s="7">
        <v>38.01</v>
      </c>
      <c r="G5783" t="s">
        <v>33</v>
      </c>
      <c r="H5783" t="s">
        <v>34</v>
      </c>
      <c r="I5783" t="s">
        <v>17351</v>
      </c>
      <c r="L5783" s="8">
        <v>0</v>
      </c>
      <c r="M5783" t="s">
        <v>36</v>
      </c>
      <c r="N5783" t="str">
        <f>IF(AND(PESQUISA!$B$3&lt;&gt;"",OR(PESQUISA!$B$4="TODAS",B5783=PESQUISA!$B$4),ISNUMBER(SEARCH(PESQUISA!$B$3,D5783))),ROW()-1,"")</f>
        <v/>
      </c>
    </row>
    <row r="5784" spans="1:14" x14ac:dyDescent="0.3">
      <c r="A5784" t="s">
        <v>17475</v>
      </c>
      <c r="B5784" t="s">
        <v>29</v>
      </c>
      <c r="C5784" t="s">
        <v>17476</v>
      </c>
      <c r="D5784" t="s">
        <v>17477</v>
      </c>
      <c r="E5784" t="s">
        <v>40</v>
      </c>
      <c r="F5784" s="7">
        <v>59.61</v>
      </c>
      <c r="G5784" t="s">
        <v>33</v>
      </c>
      <c r="H5784" t="s">
        <v>34</v>
      </c>
      <c r="I5784" t="s">
        <v>17351</v>
      </c>
      <c r="L5784" s="8">
        <v>0</v>
      </c>
      <c r="M5784" t="s">
        <v>36</v>
      </c>
      <c r="N5784" t="str">
        <f>IF(AND(PESQUISA!$B$3&lt;&gt;"",OR(PESQUISA!$B$4="TODAS",B5784=PESQUISA!$B$4),ISNUMBER(SEARCH(PESQUISA!$B$3,D5784))),ROW()-1,"")</f>
        <v/>
      </c>
    </row>
    <row r="5785" spans="1:14" x14ac:dyDescent="0.3">
      <c r="A5785" t="s">
        <v>17478</v>
      </c>
      <c r="B5785" t="s">
        <v>29</v>
      </c>
      <c r="C5785" t="s">
        <v>17479</v>
      </c>
      <c r="D5785" t="s">
        <v>17480</v>
      </c>
      <c r="E5785" t="s">
        <v>40</v>
      </c>
      <c r="F5785" s="7">
        <v>57.75</v>
      </c>
      <c r="G5785" t="s">
        <v>33</v>
      </c>
      <c r="H5785" t="s">
        <v>34</v>
      </c>
      <c r="I5785" t="s">
        <v>17351</v>
      </c>
      <c r="L5785" s="8">
        <v>0</v>
      </c>
      <c r="M5785" t="s">
        <v>36</v>
      </c>
      <c r="N5785" t="str">
        <f>IF(AND(PESQUISA!$B$3&lt;&gt;"",OR(PESQUISA!$B$4="TODAS",B5785=PESQUISA!$B$4),ISNUMBER(SEARCH(PESQUISA!$B$3,D5785))),ROW()-1,"")</f>
        <v/>
      </c>
    </row>
    <row r="5786" spans="1:14" x14ac:dyDescent="0.3">
      <c r="A5786" t="s">
        <v>17481</v>
      </c>
      <c r="B5786" t="s">
        <v>29</v>
      </c>
      <c r="C5786" t="s">
        <v>17482</v>
      </c>
      <c r="D5786" t="s">
        <v>17483</v>
      </c>
      <c r="E5786" t="s">
        <v>40</v>
      </c>
      <c r="F5786" s="7">
        <v>64.14</v>
      </c>
      <c r="G5786" t="s">
        <v>33</v>
      </c>
      <c r="H5786" t="s">
        <v>34</v>
      </c>
      <c r="I5786" t="s">
        <v>17351</v>
      </c>
      <c r="L5786" s="8">
        <v>0</v>
      </c>
      <c r="M5786" t="s">
        <v>36</v>
      </c>
      <c r="N5786" t="str">
        <f>IF(AND(PESQUISA!$B$3&lt;&gt;"",OR(PESQUISA!$B$4="TODAS",B5786=PESQUISA!$B$4),ISNUMBER(SEARCH(PESQUISA!$B$3,D5786))),ROW()-1,"")</f>
        <v/>
      </c>
    </row>
    <row r="5787" spans="1:14" x14ac:dyDescent="0.3">
      <c r="A5787" t="s">
        <v>17484</v>
      </c>
      <c r="B5787" t="s">
        <v>29</v>
      </c>
      <c r="C5787" t="s">
        <v>17485</v>
      </c>
      <c r="D5787" t="s">
        <v>17486</v>
      </c>
      <c r="E5787" t="s">
        <v>40</v>
      </c>
      <c r="F5787" s="7">
        <v>16.97</v>
      </c>
      <c r="G5787" t="s">
        <v>33</v>
      </c>
      <c r="H5787" t="s">
        <v>34</v>
      </c>
      <c r="I5787" t="s">
        <v>17351</v>
      </c>
      <c r="L5787" s="8">
        <v>0</v>
      </c>
      <c r="M5787" t="s">
        <v>36</v>
      </c>
      <c r="N5787" t="str">
        <f>IF(AND(PESQUISA!$B$3&lt;&gt;"",OR(PESQUISA!$B$4="TODAS",B5787=PESQUISA!$B$4),ISNUMBER(SEARCH(PESQUISA!$B$3,D5787))),ROW()-1,"")</f>
        <v/>
      </c>
    </row>
    <row r="5788" spans="1:14" x14ac:dyDescent="0.3">
      <c r="A5788" t="s">
        <v>17487</v>
      </c>
      <c r="B5788" t="s">
        <v>29</v>
      </c>
      <c r="C5788" t="s">
        <v>17488</v>
      </c>
      <c r="D5788" t="s">
        <v>17489</v>
      </c>
      <c r="E5788" t="s">
        <v>40</v>
      </c>
      <c r="F5788" s="7">
        <v>21.9</v>
      </c>
      <c r="G5788" t="s">
        <v>33</v>
      </c>
      <c r="H5788" t="s">
        <v>34</v>
      </c>
      <c r="I5788" t="s">
        <v>17351</v>
      </c>
      <c r="L5788" s="8">
        <v>0</v>
      </c>
      <c r="M5788" t="s">
        <v>36</v>
      </c>
      <c r="N5788" t="str">
        <f>IF(AND(PESQUISA!$B$3&lt;&gt;"",OR(PESQUISA!$B$4="TODAS",B5788=PESQUISA!$B$4),ISNUMBER(SEARCH(PESQUISA!$B$3,D5788))),ROW()-1,"")</f>
        <v/>
      </c>
    </row>
    <row r="5789" spans="1:14" x14ac:dyDescent="0.3">
      <c r="A5789" t="s">
        <v>17490</v>
      </c>
      <c r="B5789" t="s">
        <v>29</v>
      </c>
      <c r="C5789" t="s">
        <v>17491</v>
      </c>
      <c r="D5789" t="s">
        <v>17492</v>
      </c>
      <c r="E5789" t="s">
        <v>40</v>
      </c>
      <c r="F5789" s="7">
        <v>29.7</v>
      </c>
      <c r="G5789" t="s">
        <v>33</v>
      </c>
      <c r="H5789" t="s">
        <v>34</v>
      </c>
      <c r="I5789" t="s">
        <v>17351</v>
      </c>
      <c r="L5789" s="8">
        <v>0</v>
      </c>
      <c r="M5789" t="s">
        <v>36</v>
      </c>
      <c r="N5789" t="str">
        <f>IF(AND(PESQUISA!$B$3&lt;&gt;"",OR(PESQUISA!$B$4="TODAS",B5789=PESQUISA!$B$4),ISNUMBER(SEARCH(PESQUISA!$B$3,D5789))),ROW()-1,"")</f>
        <v/>
      </c>
    </row>
    <row r="5790" spans="1:14" x14ac:dyDescent="0.3">
      <c r="A5790" t="s">
        <v>17493</v>
      </c>
      <c r="B5790" t="s">
        <v>29</v>
      </c>
      <c r="C5790" t="s">
        <v>17494</v>
      </c>
      <c r="D5790" t="s">
        <v>17495</v>
      </c>
      <c r="E5790" t="s">
        <v>40</v>
      </c>
      <c r="F5790" s="7">
        <v>42.95</v>
      </c>
      <c r="G5790" t="s">
        <v>33</v>
      </c>
      <c r="H5790" t="s">
        <v>34</v>
      </c>
      <c r="I5790" t="s">
        <v>17351</v>
      </c>
      <c r="L5790" s="8">
        <v>0</v>
      </c>
      <c r="M5790" t="s">
        <v>36</v>
      </c>
      <c r="N5790" t="str">
        <f>IF(AND(PESQUISA!$B$3&lt;&gt;"",OR(PESQUISA!$B$4="TODAS",B5790=PESQUISA!$B$4),ISNUMBER(SEARCH(PESQUISA!$B$3,D5790))),ROW()-1,"")</f>
        <v/>
      </c>
    </row>
    <row r="5791" spans="1:14" x14ac:dyDescent="0.3">
      <c r="A5791" t="s">
        <v>17496</v>
      </c>
      <c r="B5791" t="s">
        <v>29</v>
      </c>
      <c r="C5791" t="s">
        <v>17497</v>
      </c>
      <c r="D5791" t="s">
        <v>17498</v>
      </c>
      <c r="E5791" t="s">
        <v>40</v>
      </c>
      <c r="F5791" s="7">
        <v>45.93</v>
      </c>
      <c r="G5791" t="s">
        <v>33</v>
      </c>
      <c r="H5791" t="s">
        <v>34</v>
      </c>
      <c r="I5791" t="s">
        <v>17351</v>
      </c>
      <c r="L5791" s="8">
        <v>0</v>
      </c>
      <c r="M5791" t="s">
        <v>36</v>
      </c>
      <c r="N5791" t="str">
        <f>IF(AND(PESQUISA!$B$3&lt;&gt;"",OR(PESQUISA!$B$4="TODAS",B5791=PESQUISA!$B$4),ISNUMBER(SEARCH(PESQUISA!$B$3,D5791))),ROW()-1,"")</f>
        <v/>
      </c>
    </row>
    <row r="5792" spans="1:14" x14ac:dyDescent="0.3">
      <c r="A5792" t="s">
        <v>17499</v>
      </c>
      <c r="B5792" t="s">
        <v>29</v>
      </c>
      <c r="C5792" t="s">
        <v>17500</v>
      </c>
      <c r="D5792" t="s">
        <v>17501</v>
      </c>
      <c r="E5792" t="s">
        <v>40</v>
      </c>
      <c r="F5792" s="7">
        <v>39.94</v>
      </c>
      <c r="G5792" t="s">
        <v>33</v>
      </c>
      <c r="H5792" t="s">
        <v>34</v>
      </c>
      <c r="I5792" t="s">
        <v>17351</v>
      </c>
      <c r="L5792" s="8">
        <v>0</v>
      </c>
      <c r="M5792" t="s">
        <v>36</v>
      </c>
      <c r="N5792" t="str">
        <f>IF(AND(PESQUISA!$B$3&lt;&gt;"",OR(PESQUISA!$B$4="TODAS",B5792=PESQUISA!$B$4),ISNUMBER(SEARCH(PESQUISA!$B$3,D5792))),ROW()-1,"")</f>
        <v/>
      </c>
    </row>
    <row r="5793" spans="1:14" x14ac:dyDescent="0.3">
      <c r="A5793" t="s">
        <v>17502</v>
      </c>
      <c r="B5793" t="s">
        <v>29</v>
      </c>
      <c r="C5793" t="s">
        <v>17503</v>
      </c>
      <c r="D5793" t="s">
        <v>17504</v>
      </c>
      <c r="E5793" t="s">
        <v>40</v>
      </c>
      <c r="F5793" s="7">
        <v>39</v>
      </c>
      <c r="G5793" t="s">
        <v>33</v>
      </c>
      <c r="H5793" t="s">
        <v>34</v>
      </c>
      <c r="I5793" t="s">
        <v>17351</v>
      </c>
      <c r="L5793" s="8">
        <v>0</v>
      </c>
      <c r="M5793" t="s">
        <v>36</v>
      </c>
      <c r="N5793" t="str">
        <f>IF(AND(PESQUISA!$B$3&lt;&gt;"",OR(PESQUISA!$B$4="TODAS",B5793=PESQUISA!$B$4),ISNUMBER(SEARCH(PESQUISA!$B$3,D5793))),ROW()-1,"")</f>
        <v/>
      </c>
    </row>
    <row r="5794" spans="1:14" x14ac:dyDescent="0.3">
      <c r="A5794" t="s">
        <v>17505</v>
      </c>
      <c r="B5794" t="s">
        <v>29</v>
      </c>
      <c r="C5794" t="s">
        <v>17506</v>
      </c>
      <c r="D5794" t="s">
        <v>17507</v>
      </c>
      <c r="E5794" t="s">
        <v>40</v>
      </c>
      <c r="F5794" s="7">
        <v>42.2</v>
      </c>
      <c r="G5794" t="s">
        <v>33</v>
      </c>
      <c r="H5794" t="s">
        <v>34</v>
      </c>
      <c r="I5794" t="s">
        <v>17351</v>
      </c>
      <c r="L5794" s="8">
        <v>0</v>
      </c>
      <c r="M5794" t="s">
        <v>36</v>
      </c>
      <c r="N5794" t="str">
        <f>IF(AND(PESQUISA!$B$3&lt;&gt;"",OR(PESQUISA!$B$4="TODAS",B5794=PESQUISA!$B$4),ISNUMBER(SEARCH(PESQUISA!$B$3,D5794))),ROW()-1,"")</f>
        <v/>
      </c>
    </row>
    <row r="5795" spans="1:14" x14ac:dyDescent="0.3">
      <c r="A5795" t="s">
        <v>17508</v>
      </c>
      <c r="B5795" t="s">
        <v>29</v>
      </c>
      <c r="C5795" t="s">
        <v>17509</v>
      </c>
      <c r="D5795" t="s">
        <v>17510</v>
      </c>
      <c r="E5795" t="s">
        <v>40</v>
      </c>
      <c r="F5795" s="7">
        <v>19.760000000000002</v>
      </c>
      <c r="G5795" t="s">
        <v>33</v>
      </c>
      <c r="H5795" t="s">
        <v>34</v>
      </c>
      <c r="I5795" t="s">
        <v>17351</v>
      </c>
      <c r="L5795" s="8">
        <v>0</v>
      </c>
      <c r="M5795" t="s">
        <v>36</v>
      </c>
      <c r="N5795" t="str">
        <f>IF(AND(PESQUISA!$B$3&lt;&gt;"",OR(PESQUISA!$B$4="TODAS",B5795=PESQUISA!$B$4),ISNUMBER(SEARCH(PESQUISA!$B$3,D5795))),ROW()-1,"")</f>
        <v/>
      </c>
    </row>
    <row r="5796" spans="1:14" x14ac:dyDescent="0.3">
      <c r="A5796" t="s">
        <v>17511</v>
      </c>
      <c r="B5796" t="s">
        <v>29</v>
      </c>
      <c r="C5796" t="s">
        <v>17512</v>
      </c>
      <c r="D5796" t="s">
        <v>17513</v>
      </c>
      <c r="E5796" t="s">
        <v>40</v>
      </c>
      <c r="F5796" s="7">
        <v>23.67</v>
      </c>
      <c r="G5796" t="s">
        <v>33</v>
      </c>
      <c r="H5796" t="s">
        <v>34</v>
      </c>
      <c r="I5796" t="s">
        <v>17351</v>
      </c>
      <c r="L5796" s="8">
        <v>0</v>
      </c>
      <c r="M5796" t="s">
        <v>36</v>
      </c>
      <c r="N5796" t="str">
        <f>IF(AND(PESQUISA!$B$3&lt;&gt;"",OR(PESQUISA!$B$4="TODAS",B5796=PESQUISA!$B$4),ISNUMBER(SEARCH(PESQUISA!$B$3,D5796))),ROW()-1,"")</f>
        <v/>
      </c>
    </row>
    <row r="5797" spans="1:14" x14ac:dyDescent="0.3">
      <c r="A5797" t="s">
        <v>17514</v>
      </c>
      <c r="B5797" t="s">
        <v>29</v>
      </c>
      <c r="C5797" t="s">
        <v>17515</v>
      </c>
      <c r="D5797" t="s">
        <v>17516</v>
      </c>
      <c r="E5797" t="s">
        <v>40</v>
      </c>
      <c r="F5797" s="7">
        <v>27.12</v>
      </c>
      <c r="G5797" t="s">
        <v>33</v>
      </c>
      <c r="H5797" t="s">
        <v>34</v>
      </c>
      <c r="I5797" t="s">
        <v>17351</v>
      </c>
      <c r="L5797" s="8">
        <v>0</v>
      </c>
      <c r="M5797" t="s">
        <v>36</v>
      </c>
      <c r="N5797" t="str">
        <f>IF(AND(PESQUISA!$B$3&lt;&gt;"",OR(PESQUISA!$B$4="TODAS",B5797=PESQUISA!$B$4),ISNUMBER(SEARCH(PESQUISA!$B$3,D5797))),ROW()-1,"")</f>
        <v/>
      </c>
    </row>
    <row r="5798" spans="1:14" x14ac:dyDescent="0.3">
      <c r="A5798" t="s">
        <v>17517</v>
      </c>
      <c r="B5798" t="s">
        <v>29</v>
      </c>
      <c r="C5798" t="s">
        <v>17518</v>
      </c>
      <c r="D5798" t="s">
        <v>17519</v>
      </c>
      <c r="E5798" t="s">
        <v>40</v>
      </c>
      <c r="F5798" s="7">
        <v>28.61</v>
      </c>
      <c r="G5798" t="s">
        <v>33</v>
      </c>
      <c r="H5798" t="s">
        <v>34</v>
      </c>
      <c r="I5798" t="s">
        <v>17351</v>
      </c>
      <c r="L5798" s="8">
        <v>0</v>
      </c>
      <c r="M5798" t="s">
        <v>36</v>
      </c>
      <c r="N5798" t="str">
        <f>IF(AND(PESQUISA!$B$3&lt;&gt;"",OR(PESQUISA!$B$4="TODAS",B5798=PESQUISA!$B$4),ISNUMBER(SEARCH(PESQUISA!$B$3,D5798))),ROW()-1,"")</f>
        <v/>
      </c>
    </row>
    <row r="5799" spans="1:14" x14ac:dyDescent="0.3">
      <c r="A5799" t="s">
        <v>17520</v>
      </c>
      <c r="B5799" t="s">
        <v>29</v>
      </c>
      <c r="C5799" t="s">
        <v>17521</v>
      </c>
      <c r="D5799" t="s">
        <v>17522</v>
      </c>
      <c r="E5799" t="s">
        <v>40</v>
      </c>
      <c r="F5799" s="7">
        <v>21.02</v>
      </c>
      <c r="G5799" t="s">
        <v>33</v>
      </c>
      <c r="H5799" t="s">
        <v>34</v>
      </c>
      <c r="I5799" t="s">
        <v>17351</v>
      </c>
      <c r="L5799" s="8">
        <v>0</v>
      </c>
      <c r="M5799" t="s">
        <v>36</v>
      </c>
      <c r="N5799" t="str">
        <f>IF(AND(PESQUISA!$B$3&lt;&gt;"",OR(PESQUISA!$B$4="TODAS",B5799=PESQUISA!$B$4),ISNUMBER(SEARCH(PESQUISA!$B$3,D5799))),ROW()-1,"")</f>
        <v/>
      </c>
    </row>
    <row r="5800" spans="1:14" x14ac:dyDescent="0.3">
      <c r="A5800" t="s">
        <v>17523</v>
      </c>
      <c r="B5800" t="s">
        <v>29</v>
      </c>
      <c r="C5800" t="s">
        <v>17524</v>
      </c>
      <c r="D5800" t="s">
        <v>17525</v>
      </c>
      <c r="E5800" t="s">
        <v>40</v>
      </c>
      <c r="F5800" s="7">
        <v>20.079999999999998</v>
      </c>
      <c r="G5800" t="s">
        <v>33</v>
      </c>
      <c r="H5800" t="s">
        <v>34</v>
      </c>
      <c r="I5800" t="s">
        <v>17351</v>
      </c>
      <c r="L5800" s="8">
        <v>0</v>
      </c>
      <c r="M5800" t="s">
        <v>36</v>
      </c>
      <c r="N5800" t="str">
        <f>IF(AND(PESQUISA!$B$3&lt;&gt;"",OR(PESQUISA!$B$4="TODAS",B5800=PESQUISA!$B$4),ISNUMBER(SEARCH(PESQUISA!$B$3,D5800))),ROW()-1,"")</f>
        <v/>
      </c>
    </row>
    <row r="5801" spans="1:14" x14ac:dyDescent="0.3">
      <c r="A5801" t="s">
        <v>17526</v>
      </c>
      <c r="B5801" t="s">
        <v>29</v>
      </c>
      <c r="C5801" t="s">
        <v>17527</v>
      </c>
      <c r="D5801" t="s">
        <v>17528</v>
      </c>
      <c r="E5801" t="s">
        <v>40</v>
      </c>
      <c r="F5801" s="7">
        <v>23.28</v>
      </c>
      <c r="G5801" t="s">
        <v>33</v>
      </c>
      <c r="H5801" t="s">
        <v>34</v>
      </c>
      <c r="I5801" t="s">
        <v>17351</v>
      </c>
      <c r="L5801" s="8">
        <v>0</v>
      </c>
      <c r="M5801" t="s">
        <v>36</v>
      </c>
      <c r="N5801" t="str">
        <f>IF(AND(PESQUISA!$B$3&lt;&gt;"",OR(PESQUISA!$B$4="TODAS",B5801=PESQUISA!$B$4),ISNUMBER(SEARCH(PESQUISA!$B$3,D5801))),ROW()-1,"")</f>
        <v/>
      </c>
    </row>
    <row r="5802" spans="1:14" x14ac:dyDescent="0.3">
      <c r="A5802" t="s">
        <v>17529</v>
      </c>
      <c r="B5802" t="s">
        <v>29</v>
      </c>
      <c r="C5802" t="s">
        <v>17530</v>
      </c>
      <c r="D5802" t="s">
        <v>17531</v>
      </c>
      <c r="E5802" t="s">
        <v>40</v>
      </c>
      <c r="F5802" s="7">
        <v>8.61</v>
      </c>
      <c r="G5802" t="s">
        <v>33</v>
      </c>
      <c r="H5802" t="s">
        <v>34</v>
      </c>
      <c r="I5802" t="s">
        <v>17351</v>
      </c>
      <c r="L5802" s="8">
        <v>0</v>
      </c>
      <c r="M5802" t="s">
        <v>36</v>
      </c>
      <c r="N5802" t="str">
        <f>IF(AND(PESQUISA!$B$3&lt;&gt;"",OR(PESQUISA!$B$4="TODAS",B5802=PESQUISA!$B$4),ISNUMBER(SEARCH(PESQUISA!$B$3,D5802))),ROW()-1,"")</f>
        <v/>
      </c>
    </row>
    <row r="5803" spans="1:14" x14ac:dyDescent="0.3">
      <c r="A5803" t="s">
        <v>17532</v>
      </c>
      <c r="B5803" t="s">
        <v>29</v>
      </c>
      <c r="C5803" t="s">
        <v>17533</v>
      </c>
      <c r="D5803" t="s">
        <v>17534</v>
      </c>
      <c r="E5803" t="s">
        <v>40</v>
      </c>
      <c r="F5803" s="7">
        <v>6.66</v>
      </c>
      <c r="G5803" t="s">
        <v>33</v>
      </c>
      <c r="H5803" t="s">
        <v>34</v>
      </c>
      <c r="I5803" t="s">
        <v>17351</v>
      </c>
      <c r="L5803" s="8">
        <v>0</v>
      </c>
      <c r="M5803" t="s">
        <v>36</v>
      </c>
      <c r="N5803" t="str">
        <f>IF(AND(PESQUISA!$B$3&lt;&gt;"",OR(PESQUISA!$B$4="TODAS",B5803=PESQUISA!$B$4),ISNUMBER(SEARCH(PESQUISA!$B$3,D5803))),ROW()-1,"")</f>
        <v/>
      </c>
    </row>
    <row r="5804" spans="1:14" x14ac:dyDescent="0.3">
      <c r="A5804" t="s">
        <v>17535</v>
      </c>
      <c r="B5804" t="s">
        <v>29</v>
      </c>
      <c r="C5804" t="s">
        <v>17536</v>
      </c>
      <c r="D5804" t="s">
        <v>17537</v>
      </c>
      <c r="E5804" t="s">
        <v>40</v>
      </c>
      <c r="F5804" s="7">
        <v>10.64</v>
      </c>
      <c r="G5804" t="s">
        <v>33</v>
      </c>
      <c r="H5804" t="s">
        <v>34</v>
      </c>
      <c r="I5804" t="s">
        <v>17351</v>
      </c>
      <c r="L5804" s="8">
        <v>0</v>
      </c>
      <c r="M5804" t="s">
        <v>36</v>
      </c>
      <c r="N5804" t="str">
        <f>IF(AND(PESQUISA!$B$3&lt;&gt;"",OR(PESQUISA!$B$4="TODAS",B5804=PESQUISA!$B$4),ISNUMBER(SEARCH(PESQUISA!$B$3,D5804))),ROW()-1,"")</f>
        <v/>
      </c>
    </row>
    <row r="5805" spans="1:14" x14ac:dyDescent="0.3">
      <c r="A5805" t="s">
        <v>17538</v>
      </c>
      <c r="B5805" t="s">
        <v>29</v>
      </c>
      <c r="C5805" t="s">
        <v>17539</v>
      </c>
      <c r="D5805" t="s">
        <v>17540</v>
      </c>
      <c r="E5805" t="s">
        <v>40</v>
      </c>
      <c r="F5805" s="7">
        <v>16.11</v>
      </c>
      <c r="G5805" t="s">
        <v>33</v>
      </c>
      <c r="H5805" t="s">
        <v>34</v>
      </c>
      <c r="I5805" t="s">
        <v>17351</v>
      </c>
      <c r="L5805" s="8">
        <v>0</v>
      </c>
      <c r="M5805" t="s">
        <v>36</v>
      </c>
      <c r="N5805" t="str">
        <f>IF(AND(PESQUISA!$B$3&lt;&gt;"",OR(PESQUISA!$B$4="TODAS",B5805=PESQUISA!$B$4),ISNUMBER(SEARCH(PESQUISA!$B$3,D5805))),ROW()-1,"")</f>
        <v/>
      </c>
    </row>
    <row r="5806" spans="1:14" x14ac:dyDescent="0.3">
      <c r="A5806" t="s">
        <v>17541</v>
      </c>
      <c r="B5806" t="s">
        <v>29</v>
      </c>
      <c r="C5806" t="s">
        <v>17542</v>
      </c>
      <c r="D5806" t="s">
        <v>17543</v>
      </c>
      <c r="E5806" t="s">
        <v>40</v>
      </c>
      <c r="F5806" s="7">
        <v>17.63</v>
      </c>
      <c r="G5806" t="s">
        <v>33</v>
      </c>
      <c r="H5806" t="s">
        <v>34</v>
      </c>
      <c r="I5806" t="s">
        <v>17351</v>
      </c>
      <c r="L5806" s="8">
        <v>0</v>
      </c>
      <c r="M5806" t="s">
        <v>36</v>
      </c>
      <c r="N5806" t="str">
        <f>IF(AND(PESQUISA!$B$3&lt;&gt;"",OR(PESQUISA!$B$4="TODAS",B5806=PESQUISA!$B$4),ISNUMBER(SEARCH(PESQUISA!$B$3,D5806))),ROW()-1,"")</f>
        <v/>
      </c>
    </row>
    <row r="5807" spans="1:14" x14ac:dyDescent="0.3">
      <c r="A5807" t="s">
        <v>17544</v>
      </c>
      <c r="B5807" t="s">
        <v>29</v>
      </c>
      <c r="C5807" t="s">
        <v>17545</v>
      </c>
      <c r="D5807" t="s">
        <v>17546</v>
      </c>
      <c r="E5807" t="s">
        <v>40</v>
      </c>
      <c r="F5807" s="7">
        <v>59.08</v>
      </c>
      <c r="G5807" t="s">
        <v>33</v>
      </c>
      <c r="H5807" t="s">
        <v>34</v>
      </c>
      <c r="I5807" t="s">
        <v>17351</v>
      </c>
      <c r="L5807" s="8">
        <v>0</v>
      </c>
      <c r="M5807" t="s">
        <v>36</v>
      </c>
      <c r="N5807" t="str">
        <f>IF(AND(PESQUISA!$B$3&lt;&gt;"",OR(PESQUISA!$B$4="TODAS",B5807=PESQUISA!$B$4),ISNUMBER(SEARCH(PESQUISA!$B$3,D5807))),ROW()-1,"")</f>
        <v/>
      </c>
    </row>
    <row r="5808" spans="1:14" x14ac:dyDescent="0.3">
      <c r="A5808" t="s">
        <v>17547</v>
      </c>
      <c r="B5808" t="s">
        <v>29</v>
      </c>
      <c r="C5808" t="s">
        <v>17548</v>
      </c>
      <c r="D5808" t="s">
        <v>17549</v>
      </c>
      <c r="E5808" t="s">
        <v>40</v>
      </c>
      <c r="F5808" s="7">
        <v>50.01</v>
      </c>
      <c r="G5808" t="s">
        <v>33</v>
      </c>
      <c r="H5808" t="s">
        <v>34</v>
      </c>
      <c r="I5808" t="s">
        <v>17351</v>
      </c>
      <c r="L5808" s="8">
        <v>0</v>
      </c>
      <c r="M5808" t="s">
        <v>36</v>
      </c>
      <c r="N5808" t="str">
        <f>IF(AND(PESQUISA!$B$3&lt;&gt;"",OR(PESQUISA!$B$4="TODAS",B5808=PESQUISA!$B$4),ISNUMBER(SEARCH(PESQUISA!$B$3,D5808))),ROW()-1,"")</f>
        <v/>
      </c>
    </row>
    <row r="5809" spans="1:14" x14ac:dyDescent="0.3">
      <c r="A5809" t="s">
        <v>17550</v>
      </c>
      <c r="B5809" t="s">
        <v>29</v>
      </c>
      <c r="C5809" t="s">
        <v>17551</v>
      </c>
      <c r="D5809" t="s">
        <v>17552</v>
      </c>
      <c r="E5809" t="s">
        <v>40</v>
      </c>
      <c r="F5809" s="7">
        <v>48.15</v>
      </c>
      <c r="G5809" t="s">
        <v>33</v>
      </c>
      <c r="H5809" t="s">
        <v>34</v>
      </c>
      <c r="I5809" t="s">
        <v>17351</v>
      </c>
      <c r="L5809" s="8">
        <v>0</v>
      </c>
      <c r="M5809" t="s">
        <v>36</v>
      </c>
      <c r="N5809" t="str">
        <f>IF(AND(PESQUISA!$B$3&lt;&gt;"",OR(PESQUISA!$B$4="TODAS",B5809=PESQUISA!$B$4),ISNUMBER(SEARCH(PESQUISA!$B$3,D5809))),ROW()-1,"")</f>
        <v/>
      </c>
    </row>
    <row r="5810" spans="1:14" x14ac:dyDescent="0.3">
      <c r="A5810" t="s">
        <v>17553</v>
      </c>
      <c r="B5810" t="s">
        <v>29</v>
      </c>
      <c r="C5810" t="s">
        <v>17554</v>
      </c>
      <c r="D5810" t="s">
        <v>17555</v>
      </c>
      <c r="E5810" t="s">
        <v>40</v>
      </c>
      <c r="F5810" s="7">
        <v>54.54</v>
      </c>
      <c r="G5810" t="s">
        <v>33</v>
      </c>
      <c r="H5810" t="s">
        <v>34</v>
      </c>
      <c r="I5810" t="s">
        <v>17351</v>
      </c>
      <c r="L5810" s="8">
        <v>0</v>
      </c>
      <c r="M5810" t="s">
        <v>36</v>
      </c>
      <c r="N5810" t="str">
        <f>IF(AND(PESQUISA!$B$3&lt;&gt;"",OR(PESQUISA!$B$4="TODAS",B5810=PESQUISA!$B$4),ISNUMBER(SEARCH(PESQUISA!$B$3,D5810))),ROW()-1,"")</f>
        <v/>
      </c>
    </row>
    <row r="5811" spans="1:14" x14ac:dyDescent="0.3">
      <c r="A5811" t="s">
        <v>17556</v>
      </c>
      <c r="B5811" t="s">
        <v>29</v>
      </c>
      <c r="C5811" t="s">
        <v>17557</v>
      </c>
      <c r="D5811" t="s">
        <v>17558</v>
      </c>
      <c r="E5811" t="s">
        <v>40</v>
      </c>
      <c r="F5811" s="7">
        <v>16.850000000000001</v>
      </c>
      <c r="G5811" t="s">
        <v>33</v>
      </c>
      <c r="H5811" t="s">
        <v>34</v>
      </c>
      <c r="I5811" t="s">
        <v>17351</v>
      </c>
      <c r="L5811" s="8">
        <v>0</v>
      </c>
      <c r="M5811" t="s">
        <v>36</v>
      </c>
      <c r="N5811" t="str">
        <f>IF(AND(PESQUISA!$B$3&lt;&gt;"",OR(PESQUISA!$B$4="TODAS",B5811=PESQUISA!$B$4),ISNUMBER(SEARCH(PESQUISA!$B$3,D5811))),ROW()-1,"")</f>
        <v/>
      </c>
    </row>
    <row r="5812" spans="1:14" x14ac:dyDescent="0.3">
      <c r="A5812" t="s">
        <v>17559</v>
      </c>
      <c r="B5812" t="s">
        <v>29</v>
      </c>
      <c r="C5812" t="s">
        <v>17560</v>
      </c>
      <c r="D5812" t="s">
        <v>17561</v>
      </c>
      <c r="E5812" t="s">
        <v>40</v>
      </c>
      <c r="F5812" s="7">
        <v>19.09</v>
      </c>
      <c r="G5812" t="s">
        <v>33</v>
      </c>
      <c r="H5812" t="s">
        <v>34</v>
      </c>
      <c r="I5812" t="s">
        <v>17351</v>
      </c>
      <c r="L5812" s="8">
        <v>0</v>
      </c>
      <c r="M5812" t="s">
        <v>36</v>
      </c>
      <c r="N5812" t="str">
        <f>IF(AND(PESQUISA!$B$3&lt;&gt;"",OR(PESQUISA!$B$4="TODAS",B5812=PESQUISA!$B$4),ISNUMBER(SEARCH(PESQUISA!$B$3,D5812))),ROW()-1,"")</f>
        <v/>
      </c>
    </row>
    <row r="5813" spans="1:14" x14ac:dyDescent="0.3">
      <c r="A5813" t="s">
        <v>17562</v>
      </c>
      <c r="B5813" t="s">
        <v>29</v>
      </c>
      <c r="C5813" t="s">
        <v>17563</v>
      </c>
      <c r="D5813" t="s">
        <v>17564</v>
      </c>
      <c r="E5813" t="s">
        <v>40</v>
      </c>
      <c r="F5813" s="7">
        <v>26.89</v>
      </c>
      <c r="G5813" t="s">
        <v>33</v>
      </c>
      <c r="H5813" t="s">
        <v>34</v>
      </c>
      <c r="I5813" t="s">
        <v>17351</v>
      </c>
      <c r="L5813" s="8">
        <v>0</v>
      </c>
      <c r="M5813" t="s">
        <v>36</v>
      </c>
      <c r="N5813" t="str">
        <f>IF(AND(PESQUISA!$B$3&lt;&gt;"",OR(PESQUISA!$B$4="TODAS",B5813=PESQUISA!$B$4),ISNUMBER(SEARCH(PESQUISA!$B$3,D5813))),ROW()-1,"")</f>
        <v/>
      </c>
    </row>
    <row r="5814" spans="1:14" x14ac:dyDescent="0.3">
      <c r="A5814" t="s">
        <v>17565</v>
      </c>
      <c r="B5814" t="s">
        <v>29</v>
      </c>
      <c r="C5814" t="s">
        <v>17566</v>
      </c>
      <c r="D5814" t="s">
        <v>17567</v>
      </c>
      <c r="E5814" t="s">
        <v>40</v>
      </c>
      <c r="F5814" s="7">
        <v>40.479999999999997</v>
      </c>
      <c r="G5814" t="s">
        <v>33</v>
      </c>
      <c r="H5814" t="s">
        <v>34</v>
      </c>
      <c r="I5814" t="s">
        <v>17351</v>
      </c>
      <c r="L5814" s="8">
        <v>0</v>
      </c>
      <c r="M5814" t="s">
        <v>36</v>
      </c>
      <c r="N5814" t="str">
        <f>IF(AND(PESQUISA!$B$3&lt;&gt;"",OR(PESQUISA!$B$4="TODAS",B5814=PESQUISA!$B$4),ISNUMBER(SEARCH(PESQUISA!$B$3,D5814))),ROW()-1,"")</f>
        <v/>
      </c>
    </row>
    <row r="5815" spans="1:14" x14ac:dyDescent="0.3">
      <c r="A5815" t="s">
        <v>17568</v>
      </c>
      <c r="B5815" t="s">
        <v>29</v>
      </c>
      <c r="C5815" t="s">
        <v>17569</v>
      </c>
      <c r="D5815" t="s">
        <v>17570</v>
      </c>
      <c r="E5815" t="s">
        <v>40</v>
      </c>
      <c r="F5815" s="7">
        <v>43.46</v>
      </c>
      <c r="G5815" t="s">
        <v>33</v>
      </c>
      <c r="H5815" t="s">
        <v>34</v>
      </c>
      <c r="I5815" t="s">
        <v>17351</v>
      </c>
      <c r="L5815" s="8">
        <v>0</v>
      </c>
      <c r="M5815" t="s">
        <v>36</v>
      </c>
      <c r="N5815" t="str">
        <f>IF(AND(PESQUISA!$B$3&lt;&gt;"",OR(PESQUISA!$B$4="TODAS",B5815=PESQUISA!$B$4),ISNUMBER(SEARCH(PESQUISA!$B$3,D5815))),ROW()-1,"")</f>
        <v/>
      </c>
    </row>
    <row r="5816" spans="1:14" x14ac:dyDescent="0.3">
      <c r="A5816" t="s">
        <v>17571</v>
      </c>
      <c r="B5816" t="s">
        <v>29</v>
      </c>
      <c r="C5816" t="s">
        <v>17572</v>
      </c>
      <c r="D5816" t="s">
        <v>17573</v>
      </c>
      <c r="E5816" t="s">
        <v>40</v>
      </c>
      <c r="F5816" s="7">
        <v>44.31</v>
      </c>
      <c r="G5816" t="s">
        <v>33</v>
      </c>
      <c r="H5816" t="s">
        <v>34</v>
      </c>
      <c r="I5816" t="s">
        <v>17351</v>
      </c>
      <c r="L5816" s="8">
        <v>0</v>
      </c>
      <c r="M5816" t="s">
        <v>36</v>
      </c>
      <c r="N5816" t="str">
        <f>IF(AND(PESQUISA!$B$3&lt;&gt;"",OR(PESQUISA!$B$4="TODAS",B5816=PESQUISA!$B$4),ISNUMBER(SEARCH(PESQUISA!$B$3,D5816))),ROW()-1,"")</f>
        <v/>
      </c>
    </row>
    <row r="5817" spans="1:14" x14ac:dyDescent="0.3">
      <c r="A5817" t="s">
        <v>17574</v>
      </c>
      <c r="B5817" t="s">
        <v>29</v>
      </c>
      <c r="C5817" t="s">
        <v>17575</v>
      </c>
      <c r="D5817" t="s">
        <v>17576</v>
      </c>
      <c r="E5817" t="s">
        <v>40</v>
      </c>
      <c r="F5817" s="7">
        <v>45.67</v>
      </c>
      <c r="G5817" t="s">
        <v>33</v>
      </c>
      <c r="H5817" t="s">
        <v>34</v>
      </c>
      <c r="I5817" t="s">
        <v>17351</v>
      </c>
      <c r="L5817" s="8">
        <v>0</v>
      </c>
      <c r="M5817" t="s">
        <v>36</v>
      </c>
      <c r="N5817" t="str">
        <f>IF(AND(PESQUISA!$B$3&lt;&gt;"",OR(PESQUISA!$B$4="TODAS",B5817=PESQUISA!$B$4),ISNUMBER(SEARCH(PESQUISA!$B$3,D5817))),ROW()-1,"")</f>
        <v/>
      </c>
    </row>
    <row r="5818" spans="1:14" x14ac:dyDescent="0.3">
      <c r="A5818" t="s">
        <v>17577</v>
      </c>
      <c r="B5818" t="s">
        <v>29</v>
      </c>
      <c r="C5818" t="s">
        <v>17578</v>
      </c>
      <c r="D5818" t="s">
        <v>17579</v>
      </c>
      <c r="E5818" t="s">
        <v>40</v>
      </c>
      <c r="F5818" s="7">
        <v>50.81</v>
      </c>
      <c r="G5818" t="s">
        <v>33</v>
      </c>
      <c r="H5818" t="s">
        <v>34</v>
      </c>
      <c r="I5818" t="s">
        <v>17351</v>
      </c>
      <c r="L5818" s="8">
        <v>0</v>
      </c>
      <c r="M5818" t="s">
        <v>36</v>
      </c>
      <c r="N5818" t="str">
        <f>IF(AND(PESQUISA!$B$3&lt;&gt;"",OR(PESQUISA!$B$4="TODAS",B5818=PESQUISA!$B$4),ISNUMBER(SEARCH(PESQUISA!$B$3,D5818))),ROW()-1,"")</f>
        <v/>
      </c>
    </row>
    <row r="5819" spans="1:14" x14ac:dyDescent="0.3">
      <c r="A5819" t="s">
        <v>17580</v>
      </c>
      <c r="B5819" t="s">
        <v>29</v>
      </c>
      <c r="C5819" t="s">
        <v>17581</v>
      </c>
      <c r="D5819" t="s">
        <v>17582</v>
      </c>
      <c r="E5819" t="s">
        <v>40</v>
      </c>
      <c r="F5819" s="7">
        <v>50.57</v>
      </c>
      <c r="G5819" t="s">
        <v>33</v>
      </c>
      <c r="H5819" t="s">
        <v>34</v>
      </c>
      <c r="I5819" t="s">
        <v>17351</v>
      </c>
      <c r="L5819" s="8">
        <v>0</v>
      </c>
      <c r="M5819" t="s">
        <v>36</v>
      </c>
      <c r="N5819" t="str">
        <f>IF(AND(PESQUISA!$B$3&lt;&gt;"",OR(PESQUISA!$B$4="TODAS",B5819=PESQUISA!$B$4),ISNUMBER(SEARCH(PESQUISA!$B$3,D5819))),ROW()-1,"")</f>
        <v/>
      </c>
    </row>
    <row r="5820" spans="1:14" x14ac:dyDescent="0.3">
      <c r="A5820" t="s">
        <v>17583</v>
      </c>
      <c r="B5820" t="s">
        <v>29</v>
      </c>
      <c r="C5820" t="s">
        <v>17584</v>
      </c>
      <c r="D5820" t="s">
        <v>17585</v>
      </c>
      <c r="E5820" t="s">
        <v>40</v>
      </c>
      <c r="F5820" s="7">
        <v>35.32</v>
      </c>
      <c r="G5820" t="s">
        <v>33</v>
      </c>
      <c r="H5820" t="s">
        <v>34</v>
      </c>
      <c r="I5820" t="s">
        <v>17351</v>
      </c>
      <c r="L5820" s="8">
        <v>0</v>
      </c>
      <c r="M5820" t="s">
        <v>36</v>
      </c>
      <c r="N5820" t="str">
        <f>IF(AND(PESQUISA!$B$3&lt;&gt;"",OR(PESQUISA!$B$4="TODAS",B5820=PESQUISA!$B$4),ISNUMBER(SEARCH(PESQUISA!$B$3,D5820))),ROW()-1,"")</f>
        <v/>
      </c>
    </row>
    <row r="5821" spans="1:14" x14ac:dyDescent="0.3">
      <c r="A5821" t="s">
        <v>17586</v>
      </c>
      <c r="B5821" t="s">
        <v>29</v>
      </c>
      <c r="C5821" t="s">
        <v>17587</v>
      </c>
      <c r="D5821" t="s">
        <v>17588</v>
      </c>
      <c r="E5821" t="s">
        <v>40</v>
      </c>
      <c r="F5821" s="7">
        <v>12.97</v>
      </c>
      <c r="G5821" t="s">
        <v>33</v>
      </c>
      <c r="H5821" t="s">
        <v>34</v>
      </c>
      <c r="I5821" t="s">
        <v>17351</v>
      </c>
      <c r="L5821" s="8">
        <v>0</v>
      </c>
      <c r="M5821" t="s">
        <v>36</v>
      </c>
      <c r="N5821" t="str">
        <f>IF(AND(PESQUISA!$B$3&lt;&gt;"",OR(PESQUISA!$B$4="TODAS",B5821=PESQUISA!$B$4),ISNUMBER(SEARCH(PESQUISA!$B$3,D5821))),ROW()-1,"")</f>
        <v/>
      </c>
    </row>
    <row r="5822" spans="1:14" x14ac:dyDescent="0.3">
      <c r="A5822" t="s">
        <v>17589</v>
      </c>
      <c r="B5822" t="s">
        <v>29</v>
      </c>
      <c r="C5822" t="s">
        <v>17590</v>
      </c>
      <c r="D5822" t="s">
        <v>17591</v>
      </c>
      <c r="E5822" t="s">
        <v>40</v>
      </c>
      <c r="F5822" s="7">
        <v>26.71</v>
      </c>
      <c r="G5822" t="s">
        <v>33</v>
      </c>
      <c r="H5822" t="s">
        <v>34</v>
      </c>
      <c r="I5822" t="s">
        <v>17351</v>
      </c>
      <c r="L5822" s="8">
        <v>0</v>
      </c>
      <c r="M5822" t="s">
        <v>36</v>
      </c>
      <c r="N5822" t="str">
        <f>IF(AND(PESQUISA!$B$3&lt;&gt;"",OR(PESQUISA!$B$4="TODAS",B5822=PESQUISA!$B$4),ISNUMBER(SEARCH(PESQUISA!$B$3,D5822))),ROW()-1,"")</f>
        <v/>
      </c>
    </row>
    <row r="5823" spans="1:14" x14ac:dyDescent="0.3">
      <c r="A5823" t="s">
        <v>17592</v>
      </c>
      <c r="B5823" t="s">
        <v>29</v>
      </c>
      <c r="C5823" t="s">
        <v>17593</v>
      </c>
      <c r="D5823" t="s">
        <v>17594</v>
      </c>
      <c r="E5823" t="s">
        <v>60</v>
      </c>
      <c r="F5823" s="7">
        <v>33.700000000000003</v>
      </c>
      <c r="G5823" t="s">
        <v>33</v>
      </c>
      <c r="H5823" t="s">
        <v>34</v>
      </c>
      <c r="I5823" t="s">
        <v>17351</v>
      </c>
      <c r="L5823" s="8">
        <v>0</v>
      </c>
      <c r="M5823" t="s">
        <v>36</v>
      </c>
      <c r="N5823" t="str">
        <f>IF(AND(PESQUISA!$B$3&lt;&gt;"",OR(PESQUISA!$B$4="TODAS",B5823=PESQUISA!$B$4),ISNUMBER(SEARCH(PESQUISA!$B$3,D5823))),ROW()-1,"")</f>
        <v/>
      </c>
    </row>
    <row r="5824" spans="1:14" x14ac:dyDescent="0.3">
      <c r="A5824" t="s">
        <v>17595</v>
      </c>
      <c r="B5824" t="s">
        <v>29</v>
      </c>
      <c r="C5824" t="s">
        <v>17596</v>
      </c>
      <c r="D5824" t="s">
        <v>17597</v>
      </c>
      <c r="E5824" t="s">
        <v>60</v>
      </c>
      <c r="F5824" s="7">
        <v>43.97</v>
      </c>
      <c r="G5824" t="s">
        <v>33</v>
      </c>
      <c r="H5824" t="s">
        <v>34</v>
      </c>
      <c r="I5824" t="s">
        <v>17351</v>
      </c>
      <c r="L5824" s="8">
        <v>0</v>
      </c>
      <c r="M5824" t="s">
        <v>36</v>
      </c>
      <c r="N5824" t="str">
        <f>IF(AND(PESQUISA!$B$3&lt;&gt;"",OR(PESQUISA!$B$4="TODAS",B5824=PESQUISA!$B$4),ISNUMBER(SEARCH(PESQUISA!$B$3,D5824))),ROW()-1,"")</f>
        <v/>
      </c>
    </row>
    <row r="5825" spans="1:14" x14ac:dyDescent="0.3">
      <c r="A5825" t="s">
        <v>17598</v>
      </c>
      <c r="B5825" t="s">
        <v>29</v>
      </c>
      <c r="C5825" t="s">
        <v>17599</v>
      </c>
      <c r="D5825" t="s">
        <v>17600</v>
      </c>
      <c r="E5825" t="s">
        <v>60</v>
      </c>
      <c r="F5825" s="7">
        <v>32.36</v>
      </c>
      <c r="G5825" t="s">
        <v>33</v>
      </c>
      <c r="H5825" t="s">
        <v>34</v>
      </c>
      <c r="I5825" t="s">
        <v>17351</v>
      </c>
      <c r="L5825" s="8">
        <v>0</v>
      </c>
      <c r="M5825" t="s">
        <v>36</v>
      </c>
      <c r="N5825" t="str">
        <f>IF(AND(PESQUISA!$B$3&lt;&gt;"",OR(PESQUISA!$B$4="TODAS",B5825=PESQUISA!$B$4),ISNUMBER(SEARCH(PESQUISA!$B$3,D5825))),ROW()-1,"")</f>
        <v/>
      </c>
    </row>
    <row r="5826" spans="1:14" x14ac:dyDescent="0.3">
      <c r="A5826" t="s">
        <v>17601</v>
      </c>
      <c r="B5826" t="s">
        <v>29</v>
      </c>
      <c r="C5826" t="s">
        <v>17602</v>
      </c>
      <c r="D5826" t="s">
        <v>17603</v>
      </c>
      <c r="E5826" t="s">
        <v>60</v>
      </c>
      <c r="F5826" s="7">
        <v>66.8</v>
      </c>
      <c r="G5826" t="s">
        <v>33</v>
      </c>
      <c r="H5826" t="s">
        <v>34</v>
      </c>
      <c r="I5826" t="s">
        <v>17351</v>
      </c>
      <c r="L5826" s="8">
        <v>0</v>
      </c>
      <c r="M5826" t="s">
        <v>36</v>
      </c>
      <c r="N5826" t="str">
        <f>IF(AND(PESQUISA!$B$3&lt;&gt;"",OR(PESQUISA!$B$4="TODAS",B5826=PESQUISA!$B$4),ISNUMBER(SEARCH(PESQUISA!$B$3,D5826))),ROW()-1,"")</f>
        <v/>
      </c>
    </row>
    <row r="5827" spans="1:14" x14ac:dyDescent="0.3">
      <c r="A5827" t="s">
        <v>17604</v>
      </c>
      <c r="B5827" t="s">
        <v>29</v>
      </c>
      <c r="C5827" t="s">
        <v>17605</v>
      </c>
      <c r="D5827" t="s">
        <v>17606</v>
      </c>
      <c r="E5827" t="s">
        <v>60</v>
      </c>
      <c r="F5827" s="7">
        <v>24.79</v>
      </c>
      <c r="G5827" t="s">
        <v>33</v>
      </c>
      <c r="H5827" t="s">
        <v>34</v>
      </c>
      <c r="I5827" t="s">
        <v>17351</v>
      </c>
      <c r="L5827" s="8">
        <v>0</v>
      </c>
      <c r="M5827" t="s">
        <v>36</v>
      </c>
      <c r="N5827" t="str">
        <f>IF(AND(PESQUISA!$B$3&lt;&gt;"",OR(PESQUISA!$B$4="TODAS",B5827=PESQUISA!$B$4),ISNUMBER(SEARCH(PESQUISA!$B$3,D5827))),ROW()-1,"")</f>
        <v/>
      </c>
    </row>
    <row r="5828" spans="1:14" x14ac:dyDescent="0.3">
      <c r="A5828" t="s">
        <v>17607</v>
      </c>
      <c r="B5828" t="s">
        <v>29</v>
      </c>
      <c r="C5828" t="s">
        <v>17608</v>
      </c>
      <c r="D5828" t="s">
        <v>17609</v>
      </c>
      <c r="E5828" t="s">
        <v>60</v>
      </c>
      <c r="F5828" s="7">
        <v>15.95</v>
      </c>
      <c r="G5828" t="s">
        <v>33</v>
      </c>
      <c r="H5828" t="s">
        <v>34</v>
      </c>
      <c r="I5828" t="s">
        <v>17351</v>
      </c>
      <c r="L5828" s="8">
        <v>0</v>
      </c>
      <c r="M5828" t="s">
        <v>36</v>
      </c>
      <c r="N5828" t="str">
        <f>IF(AND(PESQUISA!$B$3&lt;&gt;"",OR(PESQUISA!$B$4="TODAS",B5828=PESQUISA!$B$4),ISNUMBER(SEARCH(PESQUISA!$B$3,D5828))),ROW()-1,"")</f>
        <v/>
      </c>
    </row>
    <row r="5829" spans="1:14" x14ac:dyDescent="0.3">
      <c r="A5829" t="s">
        <v>17610</v>
      </c>
      <c r="B5829" t="s">
        <v>29</v>
      </c>
      <c r="C5829" t="s">
        <v>17611</v>
      </c>
      <c r="D5829" t="s">
        <v>17612</v>
      </c>
      <c r="E5829" t="s">
        <v>60</v>
      </c>
      <c r="F5829" s="7">
        <v>31.57</v>
      </c>
      <c r="G5829" t="s">
        <v>33</v>
      </c>
      <c r="H5829" t="s">
        <v>34</v>
      </c>
      <c r="I5829" t="s">
        <v>17351</v>
      </c>
      <c r="L5829" s="8">
        <v>0</v>
      </c>
      <c r="M5829" t="s">
        <v>36</v>
      </c>
      <c r="N5829" t="str">
        <f>IF(AND(PESQUISA!$B$3&lt;&gt;"",OR(PESQUISA!$B$4="TODAS",B5829=PESQUISA!$B$4),ISNUMBER(SEARCH(PESQUISA!$B$3,D5829))),ROW()-1,"")</f>
        <v/>
      </c>
    </row>
    <row r="5830" spans="1:14" x14ac:dyDescent="0.3">
      <c r="A5830" t="s">
        <v>17613</v>
      </c>
      <c r="B5830" t="s">
        <v>29</v>
      </c>
      <c r="C5830" t="s">
        <v>17614</v>
      </c>
      <c r="D5830" t="s">
        <v>17615</v>
      </c>
      <c r="E5830" t="s">
        <v>60</v>
      </c>
      <c r="F5830" s="7">
        <v>26.43</v>
      </c>
      <c r="G5830" t="s">
        <v>33</v>
      </c>
      <c r="H5830" t="s">
        <v>34</v>
      </c>
      <c r="I5830" t="s">
        <v>17351</v>
      </c>
      <c r="L5830" s="8">
        <v>0</v>
      </c>
      <c r="M5830" t="s">
        <v>36</v>
      </c>
      <c r="N5830" t="str">
        <f>IF(AND(PESQUISA!$B$3&lt;&gt;"",OR(PESQUISA!$B$4="TODAS",B5830=PESQUISA!$B$4),ISNUMBER(SEARCH(PESQUISA!$B$3,D5830))),ROW()-1,"")</f>
        <v/>
      </c>
    </row>
    <row r="5831" spans="1:14" x14ac:dyDescent="0.3">
      <c r="A5831" t="s">
        <v>17616</v>
      </c>
      <c r="B5831" t="s">
        <v>29</v>
      </c>
      <c r="C5831" t="s">
        <v>17617</v>
      </c>
      <c r="D5831" t="s">
        <v>17618</v>
      </c>
      <c r="E5831" t="s">
        <v>60</v>
      </c>
      <c r="F5831" s="7">
        <v>39.39</v>
      </c>
      <c r="G5831" t="s">
        <v>33</v>
      </c>
      <c r="H5831" t="s">
        <v>34</v>
      </c>
      <c r="I5831" t="s">
        <v>17351</v>
      </c>
      <c r="L5831" s="8">
        <v>0</v>
      </c>
      <c r="M5831" t="s">
        <v>36</v>
      </c>
      <c r="N5831" t="str">
        <f>IF(AND(PESQUISA!$B$3&lt;&gt;"",OR(PESQUISA!$B$4="TODAS",B5831=PESQUISA!$B$4),ISNUMBER(SEARCH(PESQUISA!$B$3,D5831))),ROW()-1,"")</f>
        <v/>
      </c>
    </row>
    <row r="5832" spans="1:14" x14ac:dyDescent="0.3">
      <c r="A5832" t="s">
        <v>17619</v>
      </c>
      <c r="B5832" t="s">
        <v>29</v>
      </c>
      <c r="C5832" t="s">
        <v>17620</v>
      </c>
      <c r="D5832" t="s">
        <v>17621</v>
      </c>
      <c r="E5832" t="s">
        <v>40</v>
      </c>
      <c r="F5832" s="7">
        <v>6.47</v>
      </c>
      <c r="G5832" t="s">
        <v>33</v>
      </c>
      <c r="H5832" t="s">
        <v>34</v>
      </c>
      <c r="I5832" t="s">
        <v>17622</v>
      </c>
      <c r="L5832" s="8">
        <v>0</v>
      </c>
      <c r="M5832" t="s">
        <v>36</v>
      </c>
      <c r="N5832" t="str">
        <f>IF(AND(PESQUISA!$B$3&lt;&gt;"",OR(PESQUISA!$B$4="TODAS",B5832=PESQUISA!$B$4),ISNUMBER(SEARCH(PESQUISA!$B$3,D5832))),ROW()-1,"")</f>
        <v/>
      </c>
    </row>
    <row r="5833" spans="1:14" x14ac:dyDescent="0.3">
      <c r="A5833" t="s">
        <v>17623</v>
      </c>
      <c r="B5833" t="s">
        <v>29</v>
      </c>
      <c r="C5833" t="s">
        <v>17624</v>
      </c>
      <c r="D5833" t="s">
        <v>17625</v>
      </c>
      <c r="E5833" t="s">
        <v>40</v>
      </c>
      <c r="F5833" s="7">
        <v>6.95</v>
      </c>
      <c r="G5833" t="s">
        <v>33</v>
      </c>
      <c r="H5833" t="s">
        <v>34</v>
      </c>
      <c r="I5833" t="s">
        <v>17622</v>
      </c>
      <c r="L5833" s="8">
        <v>0</v>
      </c>
      <c r="M5833" t="s">
        <v>36</v>
      </c>
      <c r="N5833" t="str">
        <f>IF(AND(PESQUISA!$B$3&lt;&gt;"",OR(PESQUISA!$B$4="TODAS",B5833=PESQUISA!$B$4),ISNUMBER(SEARCH(PESQUISA!$B$3,D5833))),ROW()-1,"")</f>
        <v/>
      </c>
    </row>
    <row r="5834" spans="1:14" x14ac:dyDescent="0.3">
      <c r="A5834" t="s">
        <v>17626</v>
      </c>
      <c r="B5834" t="s">
        <v>29</v>
      </c>
      <c r="C5834" t="s">
        <v>17627</v>
      </c>
      <c r="D5834" t="s">
        <v>17628</v>
      </c>
      <c r="E5834" t="s">
        <v>40</v>
      </c>
      <c r="F5834" s="7">
        <v>7.53</v>
      </c>
      <c r="G5834" t="s">
        <v>33</v>
      </c>
      <c r="H5834" t="s">
        <v>34</v>
      </c>
      <c r="I5834" t="s">
        <v>17622</v>
      </c>
      <c r="L5834" s="8">
        <v>0</v>
      </c>
      <c r="M5834" t="s">
        <v>36</v>
      </c>
      <c r="N5834" t="str">
        <f>IF(AND(PESQUISA!$B$3&lt;&gt;"",OR(PESQUISA!$B$4="TODAS",B5834=PESQUISA!$B$4),ISNUMBER(SEARCH(PESQUISA!$B$3,D5834))),ROW()-1,"")</f>
        <v/>
      </c>
    </row>
    <row r="5835" spans="1:14" x14ac:dyDescent="0.3">
      <c r="A5835" t="s">
        <v>17629</v>
      </c>
      <c r="B5835" t="s">
        <v>29</v>
      </c>
      <c r="C5835" t="s">
        <v>17630</v>
      </c>
      <c r="D5835" t="s">
        <v>17631</v>
      </c>
      <c r="E5835" t="s">
        <v>40</v>
      </c>
      <c r="F5835" s="7">
        <v>6.65</v>
      </c>
      <c r="G5835" t="s">
        <v>33</v>
      </c>
      <c r="H5835" t="s">
        <v>34</v>
      </c>
      <c r="I5835" t="s">
        <v>17622</v>
      </c>
      <c r="L5835" s="8">
        <v>0</v>
      </c>
      <c r="M5835" t="s">
        <v>36</v>
      </c>
      <c r="N5835" t="str">
        <f>IF(AND(PESQUISA!$B$3&lt;&gt;"",OR(PESQUISA!$B$4="TODAS",B5835=PESQUISA!$B$4),ISNUMBER(SEARCH(PESQUISA!$B$3,D5835))),ROW()-1,"")</f>
        <v/>
      </c>
    </row>
    <row r="5836" spans="1:14" x14ac:dyDescent="0.3">
      <c r="A5836" t="s">
        <v>17632</v>
      </c>
      <c r="B5836" t="s">
        <v>29</v>
      </c>
      <c r="C5836" t="s">
        <v>17633</v>
      </c>
      <c r="D5836" t="s">
        <v>17634</v>
      </c>
      <c r="E5836" t="s">
        <v>40</v>
      </c>
      <c r="F5836" s="7">
        <v>9.34</v>
      </c>
      <c r="G5836" t="s">
        <v>33</v>
      </c>
      <c r="H5836" t="s">
        <v>34</v>
      </c>
      <c r="I5836" t="s">
        <v>17622</v>
      </c>
      <c r="L5836" s="8">
        <v>0</v>
      </c>
      <c r="M5836" t="s">
        <v>36</v>
      </c>
      <c r="N5836" t="str">
        <f>IF(AND(PESQUISA!$B$3&lt;&gt;"",OR(PESQUISA!$B$4="TODAS",B5836=PESQUISA!$B$4),ISNUMBER(SEARCH(PESQUISA!$B$3,D5836))),ROW()-1,"")</f>
        <v/>
      </c>
    </row>
    <row r="5837" spans="1:14" x14ac:dyDescent="0.3">
      <c r="A5837" t="s">
        <v>17635</v>
      </c>
      <c r="B5837" t="s">
        <v>29</v>
      </c>
      <c r="C5837" t="s">
        <v>17636</v>
      </c>
      <c r="D5837" t="s">
        <v>17637</v>
      </c>
      <c r="E5837" t="s">
        <v>40</v>
      </c>
      <c r="F5837" s="7">
        <v>10.02</v>
      </c>
      <c r="G5837" t="s">
        <v>33</v>
      </c>
      <c r="H5837" t="s">
        <v>34</v>
      </c>
      <c r="I5837" t="s">
        <v>17622</v>
      </c>
      <c r="L5837" s="8">
        <v>0</v>
      </c>
      <c r="M5837" t="s">
        <v>36</v>
      </c>
      <c r="N5837" t="str">
        <f>IF(AND(PESQUISA!$B$3&lt;&gt;"",OR(PESQUISA!$B$4="TODAS",B5837=PESQUISA!$B$4),ISNUMBER(SEARCH(PESQUISA!$B$3,D5837))),ROW()-1,"")</f>
        <v/>
      </c>
    </row>
    <row r="5838" spans="1:14" x14ac:dyDescent="0.3">
      <c r="A5838" t="s">
        <v>17638</v>
      </c>
      <c r="B5838" t="s">
        <v>29</v>
      </c>
      <c r="C5838" t="s">
        <v>17639</v>
      </c>
      <c r="D5838" t="s">
        <v>17640</v>
      </c>
      <c r="E5838" t="s">
        <v>40</v>
      </c>
      <c r="F5838" s="7">
        <v>16.71</v>
      </c>
      <c r="G5838" t="s">
        <v>33</v>
      </c>
      <c r="H5838" t="s">
        <v>34</v>
      </c>
      <c r="I5838" t="s">
        <v>17622</v>
      </c>
      <c r="L5838" s="8">
        <v>0</v>
      </c>
      <c r="M5838" t="s">
        <v>36</v>
      </c>
      <c r="N5838" t="str">
        <f>IF(AND(PESQUISA!$B$3&lt;&gt;"",OR(PESQUISA!$B$4="TODAS",B5838=PESQUISA!$B$4),ISNUMBER(SEARCH(PESQUISA!$B$3,D5838))),ROW()-1,"")</f>
        <v/>
      </c>
    </row>
    <row r="5839" spans="1:14" x14ac:dyDescent="0.3">
      <c r="A5839" t="s">
        <v>17641</v>
      </c>
      <c r="B5839" t="s">
        <v>29</v>
      </c>
      <c r="C5839" t="s">
        <v>17642</v>
      </c>
      <c r="D5839" t="s">
        <v>17643</v>
      </c>
      <c r="E5839" t="s">
        <v>40</v>
      </c>
      <c r="F5839" s="7">
        <v>13.65</v>
      </c>
      <c r="G5839" t="s">
        <v>33</v>
      </c>
      <c r="H5839" t="s">
        <v>34</v>
      </c>
      <c r="I5839" t="s">
        <v>17622</v>
      </c>
      <c r="L5839" s="8">
        <v>0</v>
      </c>
      <c r="M5839" t="s">
        <v>36</v>
      </c>
      <c r="N5839" t="str">
        <f>IF(AND(PESQUISA!$B$3&lt;&gt;"",OR(PESQUISA!$B$4="TODAS",B5839=PESQUISA!$B$4),ISNUMBER(SEARCH(PESQUISA!$B$3,D5839))),ROW()-1,"")</f>
        <v/>
      </c>
    </row>
    <row r="5840" spans="1:14" x14ac:dyDescent="0.3">
      <c r="A5840" t="s">
        <v>17644</v>
      </c>
      <c r="B5840" t="s">
        <v>29</v>
      </c>
      <c r="C5840" t="s">
        <v>17645</v>
      </c>
      <c r="D5840" t="s">
        <v>17646</v>
      </c>
      <c r="E5840" t="s">
        <v>40</v>
      </c>
      <c r="F5840" s="7">
        <v>13.34</v>
      </c>
      <c r="G5840" t="s">
        <v>33</v>
      </c>
      <c r="H5840" t="s">
        <v>34</v>
      </c>
      <c r="I5840" t="s">
        <v>17622</v>
      </c>
      <c r="L5840" s="8">
        <v>0</v>
      </c>
      <c r="M5840" t="s">
        <v>36</v>
      </c>
      <c r="N5840" t="str">
        <f>IF(AND(PESQUISA!$B$3&lt;&gt;"",OR(PESQUISA!$B$4="TODAS",B5840=PESQUISA!$B$4),ISNUMBER(SEARCH(PESQUISA!$B$3,D5840))),ROW()-1,"")</f>
        <v/>
      </c>
    </row>
    <row r="5841" spans="1:14" x14ac:dyDescent="0.3">
      <c r="A5841" t="s">
        <v>17647</v>
      </c>
      <c r="B5841" t="s">
        <v>29</v>
      </c>
      <c r="C5841" t="s">
        <v>17648</v>
      </c>
      <c r="D5841" t="s">
        <v>17649</v>
      </c>
      <c r="E5841" t="s">
        <v>40</v>
      </c>
      <c r="F5841" s="7">
        <v>10.210000000000001</v>
      </c>
      <c r="G5841" t="s">
        <v>33</v>
      </c>
      <c r="H5841" t="s">
        <v>34</v>
      </c>
      <c r="I5841" t="s">
        <v>17622</v>
      </c>
      <c r="L5841" s="8">
        <v>0</v>
      </c>
      <c r="M5841" t="s">
        <v>36</v>
      </c>
      <c r="N5841" t="str">
        <f>IF(AND(PESQUISA!$B$3&lt;&gt;"",OR(PESQUISA!$B$4="TODAS",B5841=PESQUISA!$B$4),ISNUMBER(SEARCH(PESQUISA!$B$3,D5841))),ROW()-1,"")</f>
        <v/>
      </c>
    </row>
    <row r="5842" spans="1:14" x14ac:dyDescent="0.3">
      <c r="A5842" t="s">
        <v>17650</v>
      </c>
      <c r="B5842" t="s">
        <v>29</v>
      </c>
      <c r="C5842" t="s">
        <v>17651</v>
      </c>
      <c r="D5842" t="s">
        <v>17652</v>
      </c>
      <c r="E5842" t="s">
        <v>40</v>
      </c>
      <c r="F5842" s="7">
        <v>15.95</v>
      </c>
      <c r="G5842" t="s">
        <v>33</v>
      </c>
      <c r="H5842" t="s">
        <v>34</v>
      </c>
      <c r="I5842" t="s">
        <v>17622</v>
      </c>
      <c r="L5842" s="8">
        <v>0</v>
      </c>
      <c r="M5842" t="s">
        <v>36</v>
      </c>
      <c r="N5842" t="str">
        <f>IF(AND(PESQUISA!$B$3&lt;&gt;"",OR(PESQUISA!$B$4="TODAS",B5842=PESQUISA!$B$4),ISNUMBER(SEARCH(PESQUISA!$B$3,D5842))),ROW()-1,"")</f>
        <v/>
      </c>
    </row>
    <row r="5843" spans="1:14" x14ac:dyDescent="0.3">
      <c r="A5843" t="s">
        <v>17653</v>
      </c>
      <c r="B5843" t="s">
        <v>29</v>
      </c>
      <c r="C5843" t="s">
        <v>17654</v>
      </c>
      <c r="D5843" t="s">
        <v>17655</v>
      </c>
      <c r="E5843" t="s">
        <v>40</v>
      </c>
      <c r="F5843" s="7">
        <v>12.26</v>
      </c>
      <c r="G5843" t="s">
        <v>33</v>
      </c>
      <c r="H5843" t="s">
        <v>34</v>
      </c>
      <c r="I5843" t="s">
        <v>17622</v>
      </c>
      <c r="L5843" s="8">
        <v>0</v>
      </c>
      <c r="M5843" t="s">
        <v>36</v>
      </c>
      <c r="N5843" t="str">
        <f>IF(AND(PESQUISA!$B$3&lt;&gt;"",OR(PESQUISA!$B$4="TODAS",B5843=PESQUISA!$B$4),ISNUMBER(SEARCH(PESQUISA!$B$3,D5843))),ROW()-1,"")</f>
        <v/>
      </c>
    </row>
    <row r="5844" spans="1:14" x14ac:dyDescent="0.3">
      <c r="A5844" t="s">
        <v>17656</v>
      </c>
      <c r="B5844" t="s">
        <v>29</v>
      </c>
      <c r="C5844" t="s">
        <v>17657</v>
      </c>
      <c r="D5844" t="s">
        <v>17658</v>
      </c>
      <c r="E5844" t="s">
        <v>40</v>
      </c>
      <c r="F5844" s="7">
        <v>20.72</v>
      </c>
      <c r="G5844" t="s">
        <v>33</v>
      </c>
      <c r="H5844" t="s">
        <v>34</v>
      </c>
      <c r="I5844" t="s">
        <v>17622</v>
      </c>
      <c r="L5844" s="8">
        <v>0</v>
      </c>
      <c r="M5844" t="s">
        <v>36</v>
      </c>
      <c r="N5844" t="str">
        <f>IF(AND(PESQUISA!$B$3&lt;&gt;"",OR(PESQUISA!$B$4="TODAS",B5844=PESQUISA!$B$4),ISNUMBER(SEARCH(PESQUISA!$B$3,D5844))),ROW()-1,"")</f>
        <v/>
      </c>
    </row>
    <row r="5845" spans="1:14" x14ac:dyDescent="0.3">
      <c r="A5845" t="s">
        <v>17659</v>
      </c>
      <c r="B5845" t="s">
        <v>29</v>
      </c>
      <c r="C5845" t="s">
        <v>17660</v>
      </c>
      <c r="D5845" t="s">
        <v>17661</v>
      </c>
      <c r="E5845" t="s">
        <v>40</v>
      </c>
      <c r="F5845" s="7">
        <v>17.3</v>
      </c>
      <c r="G5845" t="s">
        <v>33</v>
      </c>
      <c r="H5845" t="s">
        <v>34</v>
      </c>
      <c r="I5845" t="s">
        <v>17622</v>
      </c>
      <c r="L5845" s="8">
        <v>0</v>
      </c>
      <c r="M5845" t="s">
        <v>36</v>
      </c>
      <c r="N5845" t="str">
        <f>IF(AND(PESQUISA!$B$3&lt;&gt;"",OR(PESQUISA!$B$4="TODAS",B5845=PESQUISA!$B$4),ISNUMBER(SEARCH(PESQUISA!$B$3,D5845))),ROW()-1,"")</f>
        <v/>
      </c>
    </row>
    <row r="5846" spans="1:14" x14ac:dyDescent="0.3">
      <c r="A5846" t="s">
        <v>17662</v>
      </c>
      <c r="B5846" t="s">
        <v>29</v>
      </c>
      <c r="C5846" t="s">
        <v>17663</v>
      </c>
      <c r="D5846" t="s">
        <v>17664</v>
      </c>
      <c r="E5846" t="s">
        <v>40</v>
      </c>
      <c r="F5846" s="7">
        <v>23.29</v>
      </c>
      <c r="G5846" t="s">
        <v>33</v>
      </c>
      <c r="H5846" t="s">
        <v>34</v>
      </c>
      <c r="I5846" t="s">
        <v>17622</v>
      </c>
      <c r="L5846" s="8">
        <v>0</v>
      </c>
      <c r="M5846" t="s">
        <v>36</v>
      </c>
      <c r="N5846" t="str">
        <f>IF(AND(PESQUISA!$B$3&lt;&gt;"",OR(PESQUISA!$B$4="TODAS",B5846=PESQUISA!$B$4),ISNUMBER(SEARCH(PESQUISA!$B$3,D5846))),ROW()-1,"")</f>
        <v/>
      </c>
    </row>
    <row r="5847" spans="1:14" x14ac:dyDescent="0.3">
      <c r="A5847" t="s">
        <v>17665</v>
      </c>
      <c r="B5847" t="s">
        <v>29</v>
      </c>
      <c r="C5847" t="s">
        <v>17666</v>
      </c>
      <c r="D5847" t="s">
        <v>17667</v>
      </c>
      <c r="E5847" t="s">
        <v>40</v>
      </c>
      <c r="F5847" s="7">
        <v>36.64</v>
      </c>
      <c r="G5847" t="s">
        <v>33</v>
      </c>
      <c r="H5847" t="s">
        <v>34</v>
      </c>
      <c r="I5847" t="s">
        <v>17622</v>
      </c>
      <c r="L5847" s="8">
        <v>0</v>
      </c>
      <c r="M5847" t="s">
        <v>36</v>
      </c>
      <c r="N5847" t="str">
        <f>IF(AND(PESQUISA!$B$3&lt;&gt;"",OR(PESQUISA!$B$4="TODAS",B5847=PESQUISA!$B$4),ISNUMBER(SEARCH(PESQUISA!$B$3,D5847))),ROW()-1,"")</f>
        <v/>
      </c>
    </row>
    <row r="5848" spans="1:14" x14ac:dyDescent="0.3">
      <c r="A5848" t="s">
        <v>17668</v>
      </c>
      <c r="B5848" t="s">
        <v>29</v>
      </c>
      <c r="C5848" t="s">
        <v>17669</v>
      </c>
      <c r="D5848" t="s">
        <v>17670</v>
      </c>
      <c r="E5848" t="s">
        <v>40</v>
      </c>
      <c r="F5848" s="7">
        <v>49.07</v>
      </c>
      <c r="G5848" t="s">
        <v>33</v>
      </c>
      <c r="H5848" t="s">
        <v>34</v>
      </c>
      <c r="I5848" t="s">
        <v>17622</v>
      </c>
      <c r="L5848" s="8">
        <v>0</v>
      </c>
      <c r="M5848" t="s">
        <v>36</v>
      </c>
      <c r="N5848" t="str">
        <f>IF(AND(PESQUISA!$B$3&lt;&gt;"",OR(PESQUISA!$B$4="TODAS",B5848=PESQUISA!$B$4),ISNUMBER(SEARCH(PESQUISA!$B$3,D5848))),ROW()-1,"")</f>
        <v/>
      </c>
    </row>
    <row r="5849" spans="1:14" x14ac:dyDescent="0.3">
      <c r="A5849" t="s">
        <v>17671</v>
      </c>
      <c r="B5849" t="s">
        <v>29</v>
      </c>
      <c r="C5849" t="s">
        <v>17672</v>
      </c>
      <c r="D5849" t="s">
        <v>17673</v>
      </c>
      <c r="E5849" t="s">
        <v>40</v>
      </c>
      <c r="F5849" s="7">
        <v>6.56</v>
      </c>
      <c r="G5849" t="s">
        <v>33</v>
      </c>
      <c r="H5849" t="s">
        <v>34</v>
      </c>
      <c r="I5849" t="s">
        <v>17622</v>
      </c>
      <c r="L5849" s="8">
        <v>0</v>
      </c>
      <c r="M5849" t="s">
        <v>36</v>
      </c>
      <c r="N5849" t="str">
        <f>IF(AND(PESQUISA!$B$3&lt;&gt;"",OR(PESQUISA!$B$4="TODAS",B5849=PESQUISA!$B$4),ISNUMBER(SEARCH(PESQUISA!$B$3,D5849))),ROW()-1,"")</f>
        <v/>
      </c>
    </row>
    <row r="5850" spans="1:14" x14ac:dyDescent="0.3">
      <c r="A5850" t="s">
        <v>17674</v>
      </c>
      <c r="B5850" t="s">
        <v>29</v>
      </c>
      <c r="C5850" t="s">
        <v>17675</v>
      </c>
      <c r="D5850" t="s">
        <v>17676</v>
      </c>
      <c r="E5850" t="s">
        <v>40</v>
      </c>
      <c r="F5850" s="7">
        <v>7.14</v>
      </c>
      <c r="G5850" t="s">
        <v>33</v>
      </c>
      <c r="H5850" t="s">
        <v>34</v>
      </c>
      <c r="I5850" t="s">
        <v>17622</v>
      </c>
      <c r="L5850" s="8">
        <v>0</v>
      </c>
      <c r="M5850" t="s">
        <v>36</v>
      </c>
      <c r="N5850" t="str">
        <f>IF(AND(PESQUISA!$B$3&lt;&gt;"",OR(PESQUISA!$B$4="TODAS",B5850=PESQUISA!$B$4),ISNUMBER(SEARCH(PESQUISA!$B$3,D5850))),ROW()-1,"")</f>
        <v/>
      </c>
    </row>
    <row r="5851" spans="1:14" x14ac:dyDescent="0.3">
      <c r="A5851" t="s">
        <v>17677</v>
      </c>
      <c r="B5851" t="s">
        <v>29</v>
      </c>
      <c r="C5851" t="s">
        <v>17678</v>
      </c>
      <c r="D5851" t="s">
        <v>17679</v>
      </c>
      <c r="E5851" t="s">
        <v>40</v>
      </c>
      <c r="F5851" s="7">
        <v>5.56</v>
      </c>
      <c r="G5851" t="s">
        <v>33</v>
      </c>
      <c r="H5851" t="s">
        <v>34</v>
      </c>
      <c r="I5851" t="s">
        <v>17622</v>
      </c>
      <c r="L5851" s="8">
        <v>0</v>
      </c>
      <c r="M5851" t="s">
        <v>36</v>
      </c>
      <c r="N5851" t="str">
        <f>IF(AND(PESQUISA!$B$3&lt;&gt;"",OR(PESQUISA!$B$4="TODAS",B5851=PESQUISA!$B$4),ISNUMBER(SEARCH(PESQUISA!$B$3,D5851))),ROW()-1,"")</f>
        <v/>
      </c>
    </row>
    <row r="5852" spans="1:14" x14ac:dyDescent="0.3">
      <c r="A5852" t="s">
        <v>17680</v>
      </c>
      <c r="B5852" t="s">
        <v>29</v>
      </c>
      <c r="C5852" t="s">
        <v>17681</v>
      </c>
      <c r="D5852" t="s">
        <v>17682</v>
      </c>
      <c r="E5852" t="s">
        <v>40</v>
      </c>
      <c r="F5852" s="7">
        <v>8.25</v>
      </c>
      <c r="G5852" t="s">
        <v>33</v>
      </c>
      <c r="H5852" t="s">
        <v>34</v>
      </c>
      <c r="I5852" t="s">
        <v>17622</v>
      </c>
      <c r="L5852" s="8">
        <v>0</v>
      </c>
      <c r="M5852" t="s">
        <v>36</v>
      </c>
      <c r="N5852" t="str">
        <f>IF(AND(PESQUISA!$B$3&lt;&gt;"",OR(PESQUISA!$B$4="TODAS",B5852=PESQUISA!$B$4),ISNUMBER(SEARCH(PESQUISA!$B$3,D5852))),ROW()-1,"")</f>
        <v/>
      </c>
    </row>
    <row r="5853" spans="1:14" x14ac:dyDescent="0.3">
      <c r="A5853" t="s">
        <v>17683</v>
      </c>
      <c r="B5853" t="s">
        <v>29</v>
      </c>
      <c r="C5853" t="s">
        <v>17684</v>
      </c>
      <c r="D5853" t="s">
        <v>17685</v>
      </c>
      <c r="E5853" t="s">
        <v>40</v>
      </c>
      <c r="F5853" s="7">
        <v>8.93</v>
      </c>
      <c r="G5853" t="s">
        <v>33</v>
      </c>
      <c r="H5853" t="s">
        <v>34</v>
      </c>
      <c r="I5853" t="s">
        <v>17622</v>
      </c>
      <c r="L5853" s="8">
        <v>0</v>
      </c>
      <c r="M5853" t="s">
        <v>36</v>
      </c>
      <c r="N5853" t="str">
        <f>IF(AND(PESQUISA!$B$3&lt;&gt;"",OR(PESQUISA!$B$4="TODAS",B5853=PESQUISA!$B$4),ISNUMBER(SEARCH(PESQUISA!$B$3,D5853))),ROW()-1,"")</f>
        <v/>
      </c>
    </row>
    <row r="5854" spans="1:14" x14ac:dyDescent="0.3">
      <c r="A5854" t="s">
        <v>17686</v>
      </c>
      <c r="B5854" t="s">
        <v>29</v>
      </c>
      <c r="C5854" t="s">
        <v>17687</v>
      </c>
      <c r="D5854" t="s">
        <v>17688</v>
      </c>
      <c r="E5854" t="s">
        <v>40</v>
      </c>
      <c r="F5854" s="7">
        <v>11.61</v>
      </c>
      <c r="G5854" t="s">
        <v>33</v>
      </c>
      <c r="H5854" t="s">
        <v>34</v>
      </c>
      <c r="I5854" t="s">
        <v>17622</v>
      </c>
      <c r="L5854" s="8">
        <v>0</v>
      </c>
      <c r="M5854" t="s">
        <v>36</v>
      </c>
      <c r="N5854" t="str">
        <f>IF(AND(PESQUISA!$B$3&lt;&gt;"",OR(PESQUISA!$B$4="TODAS",B5854=PESQUISA!$B$4),ISNUMBER(SEARCH(PESQUISA!$B$3,D5854))),ROW()-1,"")</f>
        <v/>
      </c>
    </row>
    <row r="5855" spans="1:14" x14ac:dyDescent="0.3">
      <c r="A5855" t="s">
        <v>17689</v>
      </c>
      <c r="B5855" t="s">
        <v>29</v>
      </c>
      <c r="C5855" t="s">
        <v>17690</v>
      </c>
      <c r="D5855" t="s">
        <v>17691</v>
      </c>
      <c r="E5855" t="s">
        <v>40</v>
      </c>
      <c r="F5855" s="7">
        <v>15.25</v>
      </c>
      <c r="G5855" t="s">
        <v>33</v>
      </c>
      <c r="H5855" t="s">
        <v>34</v>
      </c>
      <c r="I5855" t="s">
        <v>17622</v>
      </c>
      <c r="L5855" s="8">
        <v>0</v>
      </c>
      <c r="M5855" t="s">
        <v>36</v>
      </c>
      <c r="N5855" t="str">
        <f>IF(AND(PESQUISA!$B$3&lt;&gt;"",OR(PESQUISA!$B$4="TODAS",B5855=PESQUISA!$B$4),ISNUMBER(SEARCH(PESQUISA!$B$3,D5855))),ROW()-1,"")</f>
        <v/>
      </c>
    </row>
    <row r="5856" spans="1:14" x14ac:dyDescent="0.3">
      <c r="A5856" t="s">
        <v>17692</v>
      </c>
      <c r="B5856" t="s">
        <v>29</v>
      </c>
      <c r="C5856" t="s">
        <v>17693</v>
      </c>
      <c r="D5856" t="s">
        <v>17694</v>
      </c>
      <c r="E5856" t="s">
        <v>40</v>
      </c>
      <c r="F5856" s="7">
        <v>17.61</v>
      </c>
      <c r="G5856" t="s">
        <v>33</v>
      </c>
      <c r="H5856" t="s">
        <v>34</v>
      </c>
      <c r="I5856" t="s">
        <v>17622</v>
      </c>
      <c r="L5856" s="8">
        <v>0</v>
      </c>
      <c r="M5856" t="s">
        <v>36</v>
      </c>
      <c r="N5856" t="str">
        <f>IF(AND(PESQUISA!$B$3&lt;&gt;"",OR(PESQUISA!$B$4="TODAS",B5856=PESQUISA!$B$4),ISNUMBER(SEARCH(PESQUISA!$B$3,D5856))),ROW()-1,"")</f>
        <v/>
      </c>
    </row>
    <row r="5857" spans="1:14" x14ac:dyDescent="0.3">
      <c r="A5857" t="s">
        <v>17695</v>
      </c>
      <c r="B5857" t="s">
        <v>29</v>
      </c>
      <c r="C5857" t="s">
        <v>17696</v>
      </c>
      <c r="D5857" t="s">
        <v>17697</v>
      </c>
      <c r="E5857" t="s">
        <v>40</v>
      </c>
      <c r="F5857" s="7">
        <v>7.56</v>
      </c>
      <c r="G5857" t="s">
        <v>33</v>
      </c>
      <c r="H5857" t="s">
        <v>34</v>
      </c>
      <c r="I5857" t="s">
        <v>17622</v>
      </c>
      <c r="L5857" s="8">
        <v>0</v>
      </c>
      <c r="M5857" t="s">
        <v>36</v>
      </c>
      <c r="N5857" t="str">
        <f>IF(AND(PESQUISA!$B$3&lt;&gt;"",OR(PESQUISA!$B$4="TODAS",B5857=PESQUISA!$B$4),ISNUMBER(SEARCH(PESQUISA!$B$3,D5857))),ROW()-1,"")</f>
        <v/>
      </c>
    </row>
    <row r="5858" spans="1:14" x14ac:dyDescent="0.3">
      <c r="A5858" t="s">
        <v>17698</v>
      </c>
      <c r="B5858" t="s">
        <v>29</v>
      </c>
      <c r="C5858" t="s">
        <v>17699</v>
      </c>
      <c r="D5858" t="s">
        <v>17700</v>
      </c>
      <c r="E5858" t="s">
        <v>40</v>
      </c>
      <c r="F5858" s="7">
        <v>10.17</v>
      </c>
      <c r="G5858" t="s">
        <v>33</v>
      </c>
      <c r="H5858" t="s">
        <v>34</v>
      </c>
      <c r="I5858" t="s">
        <v>17622</v>
      </c>
      <c r="L5858" s="8">
        <v>0</v>
      </c>
      <c r="M5858" t="s">
        <v>36</v>
      </c>
      <c r="N5858" t="str">
        <f>IF(AND(PESQUISA!$B$3&lt;&gt;"",OR(PESQUISA!$B$4="TODAS",B5858=PESQUISA!$B$4),ISNUMBER(SEARCH(PESQUISA!$B$3,D5858))),ROW()-1,"")</f>
        <v/>
      </c>
    </row>
    <row r="5859" spans="1:14" x14ac:dyDescent="0.3">
      <c r="A5859" t="s">
        <v>17701</v>
      </c>
      <c r="B5859" t="s">
        <v>29</v>
      </c>
      <c r="C5859" t="s">
        <v>17702</v>
      </c>
      <c r="D5859" t="s">
        <v>17703</v>
      </c>
      <c r="E5859" t="s">
        <v>40</v>
      </c>
      <c r="F5859" s="7">
        <v>10.8</v>
      </c>
      <c r="G5859" t="s">
        <v>33</v>
      </c>
      <c r="H5859" t="s">
        <v>34</v>
      </c>
      <c r="I5859" t="s">
        <v>17622</v>
      </c>
      <c r="L5859" s="8">
        <v>0</v>
      </c>
      <c r="M5859" t="s">
        <v>36</v>
      </c>
      <c r="N5859" t="str">
        <f>IF(AND(PESQUISA!$B$3&lt;&gt;"",OR(PESQUISA!$B$4="TODAS",B5859=PESQUISA!$B$4),ISNUMBER(SEARCH(PESQUISA!$B$3,D5859))),ROW()-1,"")</f>
        <v/>
      </c>
    </row>
    <row r="5860" spans="1:14" x14ac:dyDescent="0.3">
      <c r="A5860" t="s">
        <v>17704</v>
      </c>
      <c r="B5860" t="s">
        <v>29</v>
      </c>
      <c r="C5860" t="s">
        <v>17705</v>
      </c>
      <c r="D5860" t="s">
        <v>17706</v>
      </c>
      <c r="E5860" t="s">
        <v>40</v>
      </c>
      <c r="F5860" s="7">
        <v>9.6300000000000008</v>
      </c>
      <c r="G5860" t="s">
        <v>33</v>
      </c>
      <c r="H5860" t="s">
        <v>34</v>
      </c>
      <c r="I5860" t="s">
        <v>17622</v>
      </c>
      <c r="L5860" s="8">
        <v>0</v>
      </c>
      <c r="M5860" t="s">
        <v>36</v>
      </c>
      <c r="N5860" t="str">
        <f>IF(AND(PESQUISA!$B$3&lt;&gt;"",OR(PESQUISA!$B$4="TODAS",B5860=PESQUISA!$B$4),ISNUMBER(SEARCH(PESQUISA!$B$3,D5860))),ROW()-1,"")</f>
        <v/>
      </c>
    </row>
    <row r="5861" spans="1:14" x14ac:dyDescent="0.3">
      <c r="A5861" t="s">
        <v>17707</v>
      </c>
      <c r="B5861" t="s">
        <v>29</v>
      </c>
      <c r="C5861" t="s">
        <v>17708</v>
      </c>
      <c r="D5861" t="s">
        <v>17709</v>
      </c>
      <c r="E5861" t="s">
        <v>40</v>
      </c>
      <c r="F5861" s="7">
        <v>12.57</v>
      </c>
      <c r="G5861" t="s">
        <v>33</v>
      </c>
      <c r="H5861" t="s">
        <v>34</v>
      </c>
      <c r="I5861" t="s">
        <v>17622</v>
      </c>
      <c r="L5861" s="8">
        <v>0</v>
      </c>
      <c r="M5861" t="s">
        <v>36</v>
      </c>
      <c r="N5861" t="str">
        <f>IF(AND(PESQUISA!$B$3&lt;&gt;"",OR(PESQUISA!$B$4="TODAS",B5861=PESQUISA!$B$4),ISNUMBER(SEARCH(PESQUISA!$B$3,D5861))),ROW()-1,"")</f>
        <v/>
      </c>
    </row>
    <row r="5862" spans="1:14" x14ac:dyDescent="0.3">
      <c r="A5862" t="s">
        <v>17710</v>
      </c>
      <c r="B5862" t="s">
        <v>29</v>
      </c>
      <c r="C5862" t="s">
        <v>17711</v>
      </c>
      <c r="D5862" t="s">
        <v>17712</v>
      </c>
      <c r="E5862" t="s">
        <v>40</v>
      </c>
      <c r="F5862" s="7">
        <v>11.35</v>
      </c>
      <c r="G5862" t="s">
        <v>33</v>
      </c>
      <c r="H5862" t="s">
        <v>34</v>
      </c>
      <c r="I5862" t="s">
        <v>17622</v>
      </c>
      <c r="L5862" s="8">
        <v>0</v>
      </c>
      <c r="M5862" t="s">
        <v>36</v>
      </c>
      <c r="N5862" t="str">
        <f>IF(AND(PESQUISA!$B$3&lt;&gt;"",OR(PESQUISA!$B$4="TODAS",B5862=PESQUISA!$B$4),ISNUMBER(SEARCH(PESQUISA!$B$3,D5862))),ROW()-1,"")</f>
        <v/>
      </c>
    </row>
    <row r="5863" spans="1:14" x14ac:dyDescent="0.3">
      <c r="A5863" t="s">
        <v>17713</v>
      </c>
      <c r="B5863" t="s">
        <v>29</v>
      </c>
      <c r="C5863" t="s">
        <v>17714</v>
      </c>
      <c r="D5863" t="s">
        <v>17715</v>
      </c>
      <c r="E5863" t="s">
        <v>40</v>
      </c>
      <c r="F5863" s="7">
        <v>14.56</v>
      </c>
      <c r="G5863" t="s">
        <v>33</v>
      </c>
      <c r="H5863" t="s">
        <v>34</v>
      </c>
      <c r="I5863" t="s">
        <v>17622</v>
      </c>
      <c r="L5863" s="8">
        <v>0</v>
      </c>
      <c r="M5863" t="s">
        <v>36</v>
      </c>
      <c r="N5863" t="str">
        <f>IF(AND(PESQUISA!$B$3&lt;&gt;"",OR(PESQUISA!$B$4="TODAS",B5863=PESQUISA!$B$4),ISNUMBER(SEARCH(PESQUISA!$B$3,D5863))),ROW()-1,"")</f>
        <v/>
      </c>
    </row>
    <row r="5864" spans="1:14" x14ac:dyDescent="0.3">
      <c r="A5864" t="s">
        <v>17716</v>
      </c>
      <c r="B5864" t="s">
        <v>29</v>
      </c>
      <c r="C5864" t="s">
        <v>17717</v>
      </c>
      <c r="D5864" t="s">
        <v>17718</v>
      </c>
      <c r="E5864" t="s">
        <v>40</v>
      </c>
      <c r="F5864" s="7">
        <v>13.76</v>
      </c>
      <c r="G5864" t="s">
        <v>33</v>
      </c>
      <c r="H5864" t="s">
        <v>34</v>
      </c>
      <c r="I5864" t="s">
        <v>17622</v>
      </c>
      <c r="L5864" s="8">
        <v>0</v>
      </c>
      <c r="M5864" t="s">
        <v>36</v>
      </c>
      <c r="N5864" t="str">
        <f>IF(AND(PESQUISA!$B$3&lt;&gt;"",OR(PESQUISA!$B$4="TODAS",B5864=PESQUISA!$B$4),ISNUMBER(SEARCH(PESQUISA!$B$3,D5864))),ROW()-1,"")</f>
        <v/>
      </c>
    </row>
    <row r="5865" spans="1:14" x14ac:dyDescent="0.3">
      <c r="A5865" t="s">
        <v>17719</v>
      </c>
      <c r="B5865" t="s">
        <v>29</v>
      </c>
      <c r="C5865" t="s">
        <v>17720</v>
      </c>
      <c r="D5865" t="s">
        <v>17721</v>
      </c>
      <c r="E5865" t="s">
        <v>40</v>
      </c>
      <c r="F5865" s="7">
        <v>17.18</v>
      </c>
      <c r="G5865" t="s">
        <v>33</v>
      </c>
      <c r="H5865" t="s">
        <v>34</v>
      </c>
      <c r="I5865" t="s">
        <v>17622</v>
      </c>
      <c r="L5865" s="8">
        <v>0</v>
      </c>
      <c r="M5865" t="s">
        <v>36</v>
      </c>
      <c r="N5865" t="str">
        <f>IF(AND(PESQUISA!$B$3&lt;&gt;"",OR(PESQUISA!$B$4="TODAS",B5865=PESQUISA!$B$4),ISNUMBER(SEARCH(PESQUISA!$B$3,D5865))),ROW()-1,"")</f>
        <v/>
      </c>
    </row>
    <row r="5866" spans="1:14" x14ac:dyDescent="0.3">
      <c r="A5866" t="s">
        <v>17722</v>
      </c>
      <c r="B5866" t="s">
        <v>29</v>
      </c>
      <c r="C5866" t="s">
        <v>17723</v>
      </c>
      <c r="D5866" t="s">
        <v>17724</v>
      </c>
      <c r="E5866" t="s">
        <v>40</v>
      </c>
      <c r="F5866" s="7">
        <v>20.02</v>
      </c>
      <c r="G5866" t="s">
        <v>33</v>
      </c>
      <c r="H5866" t="s">
        <v>34</v>
      </c>
      <c r="I5866" t="s">
        <v>17622</v>
      </c>
      <c r="L5866" s="8">
        <v>0</v>
      </c>
      <c r="M5866" t="s">
        <v>36</v>
      </c>
      <c r="N5866" t="str">
        <f>IF(AND(PESQUISA!$B$3&lt;&gt;"",OR(PESQUISA!$B$4="TODAS",B5866=PESQUISA!$B$4),ISNUMBER(SEARCH(PESQUISA!$B$3,D5866))),ROW()-1,"")</f>
        <v/>
      </c>
    </row>
    <row r="5867" spans="1:14" x14ac:dyDescent="0.3">
      <c r="A5867" t="s">
        <v>17725</v>
      </c>
      <c r="B5867" t="s">
        <v>29</v>
      </c>
      <c r="C5867" t="s">
        <v>17726</v>
      </c>
      <c r="D5867" t="s">
        <v>17727</v>
      </c>
      <c r="E5867" t="s">
        <v>40</v>
      </c>
      <c r="F5867" s="7">
        <v>23.75</v>
      </c>
      <c r="G5867" t="s">
        <v>33</v>
      </c>
      <c r="H5867" t="s">
        <v>34</v>
      </c>
      <c r="I5867" t="s">
        <v>17622</v>
      </c>
      <c r="L5867" s="8">
        <v>0</v>
      </c>
      <c r="M5867" t="s">
        <v>36</v>
      </c>
      <c r="N5867" t="str">
        <f>IF(AND(PESQUISA!$B$3&lt;&gt;"",OR(PESQUISA!$B$4="TODAS",B5867=PESQUISA!$B$4),ISNUMBER(SEARCH(PESQUISA!$B$3,D5867))),ROW()-1,"")</f>
        <v/>
      </c>
    </row>
    <row r="5868" spans="1:14" x14ac:dyDescent="0.3">
      <c r="A5868" t="s">
        <v>17728</v>
      </c>
      <c r="B5868" t="s">
        <v>29</v>
      </c>
      <c r="C5868" t="s">
        <v>17729</v>
      </c>
      <c r="D5868" t="s">
        <v>17730</v>
      </c>
      <c r="E5868" t="s">
        <v>40</v>
      </c>
      <c r="F5868" s="7">
        <v>30.27</v>
      </c>
      <c r="G5868" t="s">
        <v>33</v>
      </c>
      <c r="H5868" t="s">
        <v>34</v>
      </c>
      <c r="I5868" t="s">
        <v>17622</v>
      </c>
      <c r="L5868" s="8">
        <v>0</v>
      </c>
      <c r="M5868" t="s">
        <v>36</v>
      </c>
      <c r="N5868" t="str">
        <f>IF(AND(PESQUISA!$B$3&lt;&gt;"",OR(PESQUISA!$B$4="TODAS",B5868=PESQUISA!$B$4),ISNUMBER(SEARCH(PESQUISA!$B$3,D5868))),ROW()-1,"")</f>
        <v/>
      </c>
    </row>
    <row r="5869" spans="1:14" x14ac:dyDescent="0.3">
      <c r="A5869" t="s">
        <v>17731</v>
      </c>
      <c r="B5869" t="s">
        <v>29</v>
      </c>
      <c r="C5869" t="s">
        <v>17732</v>
      </c>
      <c r="D5869" t="s">
        <v>17733</v>
      </c>
      <c r="E5869" t="s">
        <v>40</v>
      </c>
      <c r="F5869" s="7">
        <v>34.979999999999997</v>
      </c>
      <c r="G5869" t="s">
        <v>33</v>
      </c>
      <c r="H5869" t="s">
        <v>34</v>
      </c>
      <c r="I5869" t="s">
        <v>17622</v>
      </c>
      <c r="L5869" s="8">
        <v>0</v>
      </c>
      <c r="M5869" t="s">
        <v>36</v>
      </c>
      <c r="N5869" t="str">
        <f>IF(AND(PESQUISA!$B$3&lt;&gt;"",OR(PESQUISA!$B$4="TODAS",B5869=PESQUISA!$B$4),ISNUMBER(SEARCH(PESQUISA!$B$3,D5869))),ROW()-1,"")</f>
        <v/>
      </c>
    </row>
    <row r="5870" spans="1:14" x14ac:dyDescent="0.3">
      <c r="A5870" t="s">
        <v>17734</v>
      </c>
      <c r="B5870" t="s">
        <v>29</v>
      </c>
      <c r="C5870" t="s">
        <v>17735</v>
      </c>
      <c r="D5870" t="s">
        <v>17736</v>
      </c>
      <c r="E5870" t="s">
        <v>40</v>
      </c>
      <c r="F5870" s="7">
        <v>11.25</v>
      </c>
      <c r="G5870" t="s">
        <v>33</v>
      </c>
      <c r="H5870" t="s">
        <v>34</v>
      </c>
      <c r="I5870" t="s">
        <v>17622</v>
      </c>
      <c r="L5870" s="8">
        <v>0</v>
      </c>
      <c r="M5870" t="s">
        <v>36</v>
      </c>
      <c r="N5870" t="str">
        <f>IF(AND(PESQUISA!$B$3&lt;&gt;"",OR(PESQUISA!$B$4="TODAS",B5870=PESQUISA!$B$4),ISNUMBER(SEARCH(PESQUISA!$B$3,D5870))),ROW()-1,"")</f>
        <v/>
      </c>
    </row>
    <row r="5871" spans="1:14" x14ac:dyDescent="0.3">
      <c r="A5871" t="s">
        <v>17737</v>
      </c>
      <c r="B5871" t="s">
        <v>29</v>
      </c>
      <c r="C5871" t="s">
        <v>17738</v>
      </c>
      <c r="D5871" t="s">
        <v>17739</v>
      </c>
      <c r="E5871" t="s">
        <v>40</v>
      </c>
      <c r="F5871" s="7">
        <v>10.33</v>
      </c>
      <c r="G5871" t="s">
        <v>33</v>
      </c>
      <c r="H5871" t="s">
        <v>34</v>
      </c>
      <c r="I5871" t="s">
        <v>17622</v>
      </c>
      <c r="L5871" s="8">
        <v>0</v>
      </c>
      <c r="M5871" t="s">
        <v>36</v>
      </c>
      <c r="N5871" t="str">
        <f>IF(AND(PESQUISA!$B$3&lt;&gt;"",OR(PESQUISA!$B$4="TODAS",B5871=PESQUISA!$B$4),ISNUMBER(SEARCH(PESQUISA!$B$3,D5871))),ROW()-1,"")</f>
        <v/>
      </c>
    </row>
    <row r="5872" spans="1:14" x14ac:dyDescent="0.3">
      <c r="A5872" t="s">
        <v>17740</v>
      </c>
      <c r="B5872" t="s">
        <v>29</v>
      </c>
      <c r="C5872" t="s">
        <v>17741</v>
      </c>
      <c r="D5872" t="s">
        <v>17742</v>
      </c>
      <c r="E5872" t="s">
        <v>40</v>
      </c>
      <c r="F5872" s="7">
        <v>11.13</v>
      </c>
      <c r="G5872" t="s">
        <v>33</v>
      </c>
      <c r="H5872" t="s">
        <v>34</v>
      </c>
      <c r="I5872" t="s">
        <v>17622</v>
      </c>
      <c r="L5872" s="8">
        <v>0</v>
      </c>
      <c r="M5872" t="s">
        <v>36</v>
      </c>
      <c r="N5872" t="str">
        <f>IF(AND(PESQUISA!$B$3&lt;&gt;"",OR(PESQUISA!$B$4="TODAS",B5872=PESQUISA!$B$4),ISNUMBER(SEARCH(PESQUISA!$B$3,D5872))),ROW()-1,"")</f>
        <v/>
      </c>
    </row>
    <row r="5873" spans="1:14" x14ac:dyDescent="0.3">
      <c r="A5873" t="s">
        <v>17743</v>
      </c>
      <c r="B5873" t="s">
        <v>29</v>
      </c>
      <c r="C5873" t="s">
        <v>17744</v>
      </c>
      <c r="D5873" t="s">
        <v>17745</v>
      </c>
      <c r="E5873" t="s">
        <v>40</v>
      </c>
      <c r="F5873" s="7">
        <v>8.35</v>
      </c>
      <c r="G5873" t="s">
        <v>33</v>
      </c>
      <c r="H5873" t="s">
        <v>34</v>
      </c>
      <c r="I5873" t="s">
        <v>17622</v>
      </c>
      <c r="L5873" s="8">
        <v>0</v>
      </c>
      <c r="M5873" t="s">
        <v>36</v>
      </c>
      <c r="N5873" t="str">
        <f>IF(AND(PESQUISA!$B$3&lt;&gt;"",OR(PESQUISA!$B$4="TODAS",B5873=PESQUISA!$B$4),ISNUMBER(SEARCH(PESQUISA!$B$3,D5873))),ROW()-1,"")</f>
        <v/>
      </c>
    </row>
    <row r="5874" spans="1:14" x14ac:dyDescent="0.3">
      <c r="A5874" t="s">
        <v>17746</v>
      </c>
      <c r="B5874" t="s">
        <v>29</v>
      </c>
      <c r="C5874" t="s">
        <v>17747</v>
      </c>
      <c r="D5874" t="s">
        <v>17748</v>
      </c>
      <c r="E5874" t="s">
        <v>40</v>
      </c>
      <c r="F5874" s="7">
        <v>12.08</v>
      </c>
      <c r="G5874" t="s">
        <v>33</v>
      </c>
      <c r="H5874" t="s">
        <v>34</v>
      </c>
      <c r="I5874" t="s">
        <v>17622</v>
      </c>
      <c r="L5874" s="8">
        <v>0</v>
      </c>
      <c r="M5874" t="s">
        <v>36</v>
      </c>
      <c r="N5874" t="str">
        <f>IF(AND(PESQUISA!$B$3&lt;&gt;"",OR(PESQUISA!$B$4="TODAS",B5874=PESQUISA!$B$4),ISNUMBER(SEARCH(PESQUISA!$B$3,D5874))),ROW()-1,"")</f>
        <v/>
      </c>
    </row>
    <row r="5875" spans="1:14" x14ac:dyDescent="0.3">
      <c r="A5875" t="s">
        <v>17749</v>
      </c>
      <c r="B5875" t="s">
        <v>29</v>
      </c>
      <c r="C5875" t="s">
        <v>17750</v>
      </c>
      <c r="D5875" t="s">
        <v>17751</v>
      </c>
      <c r="E5875" t="s">
        <v>40</v>
      </c>
      <c r="F5875" s="7">
        <v>13</v>
      </c>
      <c r="G5875" t="s">
        <v>33</v>
      </c>
      <c r="H5875" t="s">
        <v>34</v>
      </c>
      <c r="I5875" t="s">
        <v>17622</v>
      </c>
      <c r="L5875" s="8">
        <v>0</v>
      </c>
      <c r="M5875" t="s">
        <v>36</v>
      </c>
      <c r="N5875" t="str">
        <f>IF(AND(PESQUISA!$B$3&lt;&gt;"",OR(PESQUISA!$B$4="TODAS",B5875=PESQUISA!$B$4),ISNUMBER(SEARCH(PESQUISA!$B$3,D5875))),ROW()-1,"")</f>
        <v/>
      </c>
    </row>
    <row r="5876" spans="1:14" x14ac:dyDescent="0.3">
      <c r="A5876" t="s">
        <v>17752</v>
      </c>
      <c r="B5876" t="s">
        <v>29</v>
      </c>
      <c r="C5876" t="s">
        <v>17753</v>
      </c>
      <c r="D5876" t="s">
        <v>17754</v>
      </c>
      <c r="E5876" t="s">
        <v>40</v>
      </c>
      <c r="F5876" s="7">
        <v>12.27</v>
      </c>
      <c r="G5876" t="s">
        <v>33</v>
      </c>
      <c r="H5876" t="s">
        <v>34</v>
      </c>
      <c r="I5876" t="s">
        <v>17622</v>
      </c>
      <c r="L5876" s="8">
        <v>0</v>
      </c>
      <c r="M5876" t="s">
        <v>36</v>
      </c>
      <c r="N5876" t="str">
        <f>IF(AND(PESQUISA!$B$3&lt;&gt;"",OR(PESQUISA!$B$4="TODAS",B5876=PESQUISA!$B$4),ISNUMBER(SEARCH(PESQUISA!$B$3,D5876))),ROW()-1,"")</f>
        <v/>
      </c>
    </row>
    <row r="5877" spans="1:14" x14ac:dyDescent="0.3">
      <c r="A5877" t="s">
        <v>17755</v>
      </c>
      <c r="B5877" t="s">
        <v>29</v>
      </c>
      <c r="C5877" t="s">
        <v>17756</v>
      </c>
      <c r="D5877" t="s">
        <v>17757</v>
      </c>
      <c r="E5877" t="s">
        <v>40</v>
      </c>
      <c r="F5877" s="7">
        <v>16.62</v>
      </c>
      <c r="G5877" t="s">
        <v>33</v>
      </c>
      <c r="H5877" t="s">
        <v>34</v>
      </c>
      <c r="I5877" t="s">
        <v>17622</v>
      </c>
      <c r="L5877" s="8">
        <v>0</v>
      </c>
      <c r="M5877" t="s">
        <v>36</v>
      </c>
      <c r="N5877" t="str">
        <f>IF(AND(PESQUISA!$B$3&lt;&gt;"",OR(PESQUISA!$B$4="TODAS",B5877=PESQUISA!$B$4),ISNUMBER(SEARCH(PESQUISA!$B$3,D5877))),ROW()-1,"")</f>
        <v/>
      </c>
    </row>
    <row r="5878" spans="1:14" x14ac:dyDescent="0.3">
      <c r="A5878" t="s">
        <v>17758</v>
      </c>
      <c r="B5878" t="s">
        <v>29</v>
      </c>
      <c r="C5878" t="s">
        <v>17759</v>
      </c>
      <c r="D5878" t="s">
        <v>17760</v>
      </c>
      <c r="E5878" t="s">
        <v>40</v>
      </c>
      <c r="F5878" s="7">
        <v>17.71</v>
      </c>
      <c r="G5878" t="s">
        <v>33</v>
      </c>
      <c r="H5878" t="s">
        <v>34</v>
      </c>
      <c r="I5878" t="s">
        <v>17622</v>
      </c>
      <c r="L5878" s="8">
        <v>0</v>
      </c>
      <c r="M5878" t="s">
        <v>36</v>
      </c>
      <c r="N5878" t="str">
        <f>IF(AND(PESQUISA!$B$3&lt;&gt;"",OR(PESQUISA!$B$4="TODAS",B5878=PESQUISA!$B$4),ISNUMBER(SEARCH(PESQUISA!$B$3,D5878))),ROW()-1,"")</f>
        <v/>
      </c>
    </row>
    <row r="5879" spans="1:14" x14ac:dyDescent="0.3">
      <c r="A5879" t="s">
        <v>17761</v>
      </c>
      <c r="B5879" t="s">
        <v>29</v>
      </c>
      <c r="C5879" t="s">
        <v>17762</v>
      </c>
      <c r="D5879" t="s">
        <v>17763</v>
      </c>
      <c r="E5879" t="s">
        <v>40</v>
      </c>
      <c r="F5879" s="7">
        <v>15</v>
      </c>
      <c r="G5879" t="s">
        <v>33</v>
      </c>
      <c r="H5879" t="s">
        <v>34</v>
      </c>
      <c r="I5879" t="s">
        <v>17622</v>
      </c>
      <c r="L5879" s="8">
        <v>0</v>
      </c>
      <c r="M5879" t="s">
        <v>36</v>
      </c>
      <c r="N5879" t="str">
        <f>IF(AND(PESQUISA!$B$3&lt;&gt;"",OR(PESQUISA!$B$4="TODAS",B5879=PESQUISA!$B$4),ISNUMBER(SEARCH(PESQUISA!$B$3,D5879))),ROW()-1,"")</f>
        <v/>
      </c>
    </row>
    <row r="5880" spans="1:14" x14ac:dyDescent="0.3">
      <c r="A5880" t="s">
        <v>17764</v>
      </c>
      <c r="B5880" t="s">
        <v>29</v>
      </c>
      <c r="C5880" t="s">
        <v>17765</v>
      </c>
      <c r="D5880" t="s">
        <v>17766</v>
      </c>
      <c r="E5880" t="s">
        <v>40</v>
      </c>
      <c r="F5880" s="7">
        <v>19.98</v>
      </c>
      <c r="G5880" t="s">
        <v>33</v>
      </c>
      <c r="H5880" t="s">
        <v>34</v>
      </c>
      <c r="I5880" t="s">
        <v>17622</v>
      </c>
      <c r="L5880" s="8">
        <v>0</v>
      </c>
      <c r="M5880" t="s">
        <v>36</v>
      </c>
      <c r="N5880" t="str">
        <f>IF(AND(PESQUISA!$B$3&lt;&gt;"",OR(PESQUISA!$B$4="TODAS",B5880=PESQUISA!$B$4),ISNUMBER(SEARCH(PESQUISA!$B$3,D5880))),ROW()-1,"")</f>
        <v/>
      </c>
    </row>
    <row r="5881" spans="1:14" x14ac:dyDescent="0.3">
      <c r="A5881" t="s">
        <v>17767</v>
      </c>
      <c r="B5881" t="s">
        <v>29</v>
      </c>
      <c r="C5881" t="s">
        <v>17768</v>
      </c>
      <c r="D5881" t="s">
        <v>17769</v>
      </c>
      <c r="E5881" t="s">
        <v>40</v>
      </c>
      <c r="F5881" s="7">
        <v>22.28</v>
      </c>
      <c r="G5881" t="s">
        <v>33</v>
      </c>
      <c r="H5881" t="s">
        <v>34</v>
      </c>
      <c r="I5881" t="s">
        <v>17622</v>
      </c>
      <c r="L5881" s="8">
        <v>0</v>
      </c>
      <c r="M5881" t="s">
        <v>36</v>
      </c>
      <c r="N5881" t="str">
        <f>IF(AND(PESQUISA!$B$3&lt;&gt;"",OR(PESQUISA!$B$4="TODAS",B5881=PESQUISA!$B$4),ISNUMBER(SEARCH(PESQUISA!$B$3,D5881))),ROW()-1,"")</f>
        <v/>
      </c>
    </row>
    <row r="5882" spans="1:14" x14ac:dyDescent="0.3">
      <c r="A5882" t="s">
        <v>17770</v>
      </c>
      <c r="B5882" t="s">
        <v>29</v>
      </c>
      <c r="C5882" t="s">
        <v>17771</v>
      </c>
      <c r="D5882" t="s">
        <v>17772</v>
      </c>
      <c r="E5882" t="s">
        <v>40</v>
      </c>
      <c r="F5882" s="7">
        <v>28.14</v>
      </c>
      <c r="G5882" t="s">
        <v>33</v>
      </c>
      <c r="H5882" t="s">
        <v>34</v>
      </c>
      <c r="I5882" t="s">
        <v>17622</v>
      </c>
      <c r="L5882" s="8">
        <v>0</v>
      </c>
      <c r="M5882" t="s">
        <v>36</v>
      </c>
      <c r="N5882" t="str">
        <f>IF(AND(PESQUISA!$B$3&lt;&gt;"",OR(PESQUISA!$B$4="TODAS",B5882=PESQUISA!$B$4),ISNUMBER(SEARCH(PESQUISA!$B$3,D5882))),ROW()-1,"")</f>
        <v/>
      </c>
    </row>
    <row r="5883" spans="1:14" x14ac:dyDescent="0.3">
      <c r="A5883" t="s">
        <v>17773</v>
      </c>
      <c r="B5883" t="s">
        <v>29</v>
      </c>
      <c r="C5883" t="s">
        <v>17774</v>
      </c>
      <c r="D5883" t="s">
        <v>17775</v>
      </c>
      <c r="E5883" t="s">
        <v>40</v>
      </c>
      <c r="F5883" s="7">
        <v>32.04</v>
      </c>
      <c r="G5883" t="s">
        <v>33</v>
      </c>
      <c r="H5883" t="s">
        <v>34</v>
      </c>
      <c r="I5883" t="s">
        <v>17622</v>
      </c>
      <c r="L5883" s="8">
        <v>0</v>
      </c>
      <c r="M5883" t="s">
        <v>36</v>
      </c>
      <c r="N5883" t="str">
        <f>IF(AND(PESQUISA!$B$3&lt;&gt;"",OR(PESQUISA!$B$4="TODAS",B5883=PESQUISA!$B$4),ISNUMBER(SEARCH(PESQUISA!$B$3,D5883))),ROW()-1,"")</f>
        <v/>
      </c>
    </row>
    <row r="5884" spans="1:14" x14ac:dyDescent="0.3">
      <c r="A5884" t="s">
        <v>17776</v>
      </c>
      <c r="B5884" t="s">
        <v>29</v>
      </c>
      <c r="C5884" t="s">
        <v>17777</v>
      </c>
      <c r="D5884" t="s">
        <v>17778</v>
      </c>
      <c r="E5884" t="s">
        <v>40</v>
      </c>
      <c r="F5884" s="7">
        <v>56.84</v>
      </c>
      <c r="G5884" t="s">
        <v>33</v>
      </c>
      <c r="H5884" t="s">
        <v>34</v>
      </c>
      <c r="I5884" t="s">
        <v>17622</v>
      </c>
      <c r="L5884" s="8">
        <v>0</v>
      </c>
      <c r="M5884" t="s">
        <v>36</v>
      </c>
      <c r="N5884" t="str">
        <f>IF(AND(PESQUISA!$B$3&lt;&gt;"",OR(PESQUISA!$B$4="TODAS",B5884=PESQUISA!$B$4),ISNUMBER(SEARCH(PESQUISA!$B$3,D5884))),ROW()-1,"")</f>
        <v/>
      </c>
    </row>
    <row r="5885" spans="1:14" x14ac:dyDescent="0.3">
      <c r="A5885" t="s">
        <v>17779</v>
      </c>
      <c r="B5885" t="s">
        <v>29</v>
      </c>
      <c r="C5885" t="s">
        <v>17780</v>
      </c>
      <c r="D5885" t="s">
        <v>17781</v>
      </c>
      <c r="E5885" t="s">
        <v>40</v>
      </c>
      <c r="F5885" s="7">
        <v>68.540000000000006</v>
      </c>
      <c r="G5885" t="s">
        <v>33</v>
      </c>
      <c r="H5885" t="s">
        <v>34</v>
      </c>
      <c r="I5885" t="s">
        <v>17622</v>
      </c>
      <c r="L5885" s="8">
        <v>0</v>
      </c>
      <c r="M5885" t="s">
        <v>36</v>
      </c>
      <c r="N5885" t="str">
        <f>IF(AND(PESQUISA!$B$3&lt;&gt;"",OR(PESQUISA!$B$4="TODAS",B5885=PESQUISA!$B$4),ISNUMBER(SEARCH(PESQUISA!$B$3,D5885))),ROW()-1,"")</f>
        <v/>
      </c>
    </row>
    <row r="5886" spans="1:14" x14ac:dyDescent="0.3">
      <c r="A5886" t="s">
        <v>17782</v>
      </c>
      <c r="B5886" t="s">
        <v>29</v>
      </c>
      <c r="C5886" t="s">
        <v>17783</v>
      </c>
      <c r="D5886" t="s">
        <v>17784</v>
      </c>
      <c r="E5886" t="s">
        <v>40</v>
      </c>
      <c r="F5886" s="7">
        <v>10.23</v>
      </c>
      <c r="G5886" t="s">
        <v>33</v>
      </c>
      <c r="H5886" t="s">
        <v>34</v>
      </c>
      <c r="I5886" t="s">
        <v>17622</v>
      </c>
      <c r="L5886" s="8">
        <v>0</v>
      </c>
      <c r="M5886" t="s">
        <v>36</v>
      </c>
      <c r="N5886" t="str">
        <f>IF(AND(PESQUISA!$B$3&lt;&gt;"",OR(PESQUISA!$B$4="TODAS",B5886=PESQUISA!$B$4),ISNUMBER(SEARCH(PESQUISA!$B$3,D5886))),ROW()-1,"")</f>
        <v/>
      </c>
    </row>
    <row r="5887" spans="1:14" x14ac:dyDescent="0.3">
      <c r="A5887" t="s">
        <v>17785</v>
      </c>
      <c r="B5887" t="s">
        <v>29</v>
      </c>
      <c r="C5887" t="s">
        <v>17786</v>
      </c>
      <c r="D5887" t="s">
        <v>17787</v>
      </c>
      <c r="E5887" t="s">
        <v>40</v>
      </c>
      <c r="F5887" s="7">
        <v>11.03</v>
      </c>
      <c r="G5887" t="s">
        <v>33</v>
      </c>
      <c r="H5887" t="s">
        <v>34</v>
      </c>
      <c r="I5887" t="s">
        <v>17622</v>
      </c>
      <c r="L5887" s="8">
        <v>0</v>
      </c>
      <c r="M5887" t="s">
        <v>36</v>
      </c>
      <c r="N5887" t="str">
        <f>IF(AND(PESQUISA!$B$3&lt;&gt;"",OR(PESQUISA!$B$4="TODAS",B5887=PESQUISA!$B$4),ISNUMBER(SEARCH(PESQUISA!$B$3,D5887))),ROW()-1,"")</f>
        <v/>
      </c>
    </row>
    <row r="5888" spans="1:14" x14ac:dyDescent="0.3">
      <c r="A5888" t="s">
        <v>17788</v>
      </c>
      <c r="B5888" t="s">
        <v>29</v>
      </c>
      <c r="C5888" t="s">
        <v>17789</v>
      </c>
      <c r="D5888" t="s">
        <v>17790</v>
      </c>
      <c r="E5888" t="s">
        <v>40</v>
      </c>
      <c r="F5888" s="7">
        <v>9.0399999999999991</v>
      </c>
      <c r="G5888" t="s">
        <v>33</v>
      </c>
      <c r="H5888" t="s">
        <v>34</v>
      </c>
      <c r="I5888" t="s">
        <v>17622</v>
      </c>
      <c r="L5888" s="8">
        <v>0</v>
      </c>
      <c r="M5888" t="s">
        <v>36</v>
      </c>
      <c r="N5888" t="str">
        <f>IF(AND(PESQUISA!$B$3&lt;&gt;"",OR(PESQUISA!$B$4="TODAS",B5888=PESQUISA!$B$4),ISNUMBER(SEARCH(PESQUISA!$B$3,D5888))),ROW()-1,"")</f>
        <v/>
      </c>
    </row>
    <row r="5889" spans="1:14" x14ac:dyDescent="0.3">
      <c r="A5889" t="s">
        <v>17791</v>
      </c>
      <c r="B5889" t="s">
        <v>29</v>
      </c>
      <c r="C5889" t="s">
        <v>17792</v>
      </c>
      <c r="D5889" t="s">
        <v>17793</v>
      </c>
      <c r="E5889" t="s">
        <v>40</v>
      </c>
      <c r="F5889" s="7">
        <v>12.77</v>
      </c>
      <c r="G5889" t="s">
        <v>33</v>
      </c>
      <c r="H5889" t="s">
        <v>34</v>
      </c>
      <c r="I5889" t="s">
        <v>17622</v>
      </c>
      <c r="L5889" s="8">
        <v>0</v>
      </c>
      <c r="M5889" t="s">
        <v>36</v>
      </c>
      <c r="N5889" t="str">
        <f>IF(AND(PESQUISA!$B$3&lt;&gt;"",OR(PESQUISA!$B$4="TODAS",B5889=PESQUISA!$B$4),ISNUMBER(SEARCH(PESQUISA!$B$3,D5889))),ROW()-1,"")</f>
        <v/>
      </c>
    </row>
    <row r="5890" spans="1:14" x14ac:dyDescent="0.3">
      <c r="A5890" t="s">
        <v>17794</v>
      </c>
      <c r="B5890" t="s">
        <v>29</v>
      </c>
      <c r="C5890" t="s">
        <v>17795</v>
      </c>
      <c r="D5890" t="s">
        <v>17796</v>
      </c>
      <c r="E5890" t="s">
        <v>40</v>
      </c>
      <c r="F5890" s="7">
        <v>13.69</v>
      </c>
      <c r="G5890" t="s">
        <v>33</v>
      </c>
      <c r="H5890" t="s">
        <v>34</v>
      </c>
      <c r="I5890" t="s">
        <v>17622</v>
      </c>
      <c r="L5890" s="8">
        <v>0</v>
      </c>
      <c r="M5890" t="s">
        <v>36</v>
      </c>
      <c r="N5890" t="str">
        <f>IF(AND(PESQUISA!$B$3&lt;&gt;"",OR(PESQUISA!$B$4="TODAS",B5890=PESQUISA!$B$4),ISNUMBER(SEARCH(PESQUISA!$B$3,D5890))),ROW()-1,"")</f>
        <v/>
      </c>
    </row>
    <row r="5891" spans="1:14" x14ac:dyDescent="0.3">
      <c r="A5891" t="s">
        <v>17797</v>
      </c>
      <c r="B5891" t="s">
        <v>29</v>
      </c>
      <c r="C5891" t="s">
        <v>17798</v>
      </c>
      <c r="D5891" t="s">
        <v>17799</v>
      </c>
      <c r="E5891" t="s">
        <v>40</v>
      </c>
      <c r="F5891" s="7">
        <v>14.87</v>
      </c>
      <c r="G5891" t="s">
        <v>33</v>
      </c>
      <c r="H5891" t="s">
        <v>34</v>
      </c>
      <c r="I5891" t="s">
        <v>17622</v>
      </c>
      <c r="L5891" s="8">
        <v>0</v>
      </c>
      <c r="M5891" t="s">
        <v>36</v>
      </c>
      <c r="N5891" t="str">
        <f>IF(AND(PESQUISA!$B$3&lt;&gt;"",OR(PESQUISA!$B$4="TODAS",B5891=PESQUISA!$B$4),ISNUMBER(SEARCH(PESQUISA!$B$3,D5891))),ROW()-1,"")</f>
        <v/>
      </c>
    </row>
    <row r="5892" spans="1:14" x14ac:dyDescent="0.3">
      <c r="A5892" t="s">
        <v>17800</v>
      </c>
      <c r="B5892" t="s">
        <v>29</v>
      </c>
      <c r="C5892" t="s">
        <v>17801</v>
      </c>
      <c r="D5892" t="s">
        <v>17802</v>
      </c>
      <c r="E5892" t="s">
        <v>40</v>
      </c>
      <c r="F5892" s="7">
        <v>19.22</v>
      </c>
      <c r="G5892" t="s">
        <v>33</v>
      </c>
      <c r="H5892" t="s">
        <v>34</v>
      </c>
      <c r="I5892" t="s">
        <v>17622</v>
      </c>
      <c r="L5892" s="8">
        <v>0</v>
      </c>
      <c r="M5892" t="s">
        <v>36</v>
      </c>
      <c r="N5892" t="str">
        <f>IF(AND(PESQUISA!$B$3&lt;&gt;"",OR(PESQUISA!$B$4="TODAS",B5892=PESQUISA!$B$4),ISNUMBER(SEARCH(PESQUISA!$B$3,D5892))),ROW()-1,"")</f>
        <v/>
      </c>
    </row>
    <row r="5893" spans="1:14" x14ac:dyDescent="0.3">
      <c r="A5893" t="s">
        <v>17803</v>
      </c>
      <c r="B5893" t="s">
        <v>29</v>
      </c>
      <c r="C5893" t="s">
        <v>17804</v>
      </c>
      <c r="D5893" t="s">
        <v>17805</v>
      </c>
      <c r="E5893" t="s">
        <v>40</v>
      </c>
      <c r="F5893" s="7">
        <v>20.309999999999999</v>
      </c>
      <c r="G5893" t="s">
        <v>33</v>
      </c>
      <c r="H5893" t="s">
        <v>34</v>
      </c>
      <c r="I5893" t="s">
        <v>17622</v>
      </c>
      <c r="L5893" s="8">
        <v>0</v>
      </c>
      <c r="M5893" t="s">
        <v>36</v>
      </c>
      <c r="N5893" t="str">
        <f>IF(AND(PESQUISA!$B$3&lt;&gt;"",OR(PESQUISA!$B$4="TODAS",B5893=PESQUISA!$B$4),ISNUMBER(SEARCH(PESQUISA!$B$3,D5893))),ROW()-1,"")</f>
        <v/>
      </c>
    </row>
    <row r="5894" spans="1:14" x14ac:dyDescent="0.3">
      <c r="A5894" t="s">
        <v>17806</v>
      </c>
      <c r="B5894" t="s">
        <v>29</v>
      </c>
      <c r="C5894" t="s">
        <v>17807</v>
      </c>
      <c r="D5894" t="s">
        <v>17808</v>
      </c>
      <c r="E5894" t="s">
        <v>40</v>
      </c>
      <c r="F5894" s="7">
        <v>23.63</v>
      </c>
      <c r="G5894" t="s">
        <v>33</v>
      </c>
      <c r="H5894" t="s">
        <v>34</v>
      </c>
      <c r="I5894" t="s">
        <v>17622</v>
      </c>
      <c r="L5894" s="8">
        <v>0</v>
      </c>
      <c r="M5894" t="s">
        <v>36</v>
      </c>
      <c r="N5894" t="str">
        <f>IF(AND(PESQUISA!$B$3&lt;&gt;"",OR(PESQUISA!$B$4="TODAS",B5894=PESQUISA!$B$4),ISNUMBER(SEARCH(PESQUISA!$B$3,D5894))),ROW()-1,"")</f>
        <v/>
      </c>
    </row>
    <row r="5895" spans="1:14" x14ac:dyDescent="0.3">
      <c r="A5895" t="s">
        <v>17809</v>
      </c>
      <c r="B5895" t="s">
        <v>29</v>
      </c>
      <c r="C5895" t="s">
        <v>17810</v>
      </c>
      <c r="D5895" t="s">
        <v>17811</v>
      </c>
      <c r="E5895" t="s">
        <v>40</v>
      </c>
      <c r="F5895" s="7">
        <v>28.61</v>
      </c>
      <c r="G5895" t="s">
        <v>33</v>
      </c>
      <c r="H5895" t="s">
        <v>34</v>
      </c>
      <c r="I5895" t="s">
        <v>17622</v>
      </c>
      <c r="L5895" s="8">
        <v>0</v>
      </c>
      <c r="M5895" t="s">
        <v>36</v>
      </c>
      <c r="N5895" t="str">
        <f>IF(AND(PESQUISA!$B$3&lt;&gt;"",OR(PESQUISA!$B$4="TODAS",B5895=PESQUISA!$B$4),ISNUMBER(SEARCH(PESQUISA!$B$3,D5895))),ROW()-1,"")</f>
        <v/>
      </c>
    </row>
    <row r="5896" spans="1:14" x14ac:dyDescent="0.3">
      <c r="A5896" t="s">
        <v>17812</v>
      </c>
      <c r="B5896" t="s">
        <v>29</v>
      </c>
      <c r="C5896" t="s">
        <v>17813</v>
      </c>
      <c r="D5896" t="s">
        <v>17814</v>
      </c>
      <c r="E5896" t="s">
        <v>40</v>
      </c>
      <c r="F5896" s="7">
        <v>27.21</v>
      </c>
      <c r="G5896" t="s">
        <v>33</v>
      </c>
      <c r="H5896" t="s">
        <v>34</v>
      </c>
      <c r="I5896" t="s">
        <v>17622</v>
      </c>
      <c r="L5896" s="8">
        <v>0</v>
      </c>
      <c r="M5896" t="s">
        <v>36</v>
      </c>
      <c r="N5896" t="str">
        <f>IF(AND(PESQUISA!$B$3&lt;&gt;"",OR(PESQUISA!$B$4="TODAS",B5896=PESQUISA!$B$4),ISNUMBER(SEARCH(PESQUISA!$B$3,D5896))),ROW()-1,"")</f>
        <v/>
      </c>
    </row>
    <row r="5897" spans="1:14" x14ac:dyDescent="0.3">
      <c r="A5897" t="s">
        <v>17815</v>
      </c>
      <c r="B5897" t="s">
        <v>29</v>
      </c>
      <c r="C5897" t="s">
        <v>17816</v>
      </c>
      <c r="D5897" t="s">
        <v>17817</v>
      </c>
      <c r="E5897" t="s">
        <v>40</v>
      </c>
      <c r="F5897" s="7">
        <v>33.07</v>
      </c>
      <c r="G5897" t="s">
        <v>33</v>
      </c>
      <c r="H5897" t="s">
        <v>34</v>
      </c>
      <c r="I5897" t="s">
        <v>17622</v>
      </c>
      <c r="L5897" s="8">
        <v>0</v>
      </c>
      <c r="M5897" t="s">
        <v>36</v>
      </c>
      <c r="N5897" t="str">
        <f>IF(AND(PESQUISA!$B$3&lt;&gt;"",OR(PESQUISA!$B$4="TODAS",B5897=PESQUISA!$B$4),ISNUMBER(SEARCH(PESQUISA!$B$3,D5897))),ROW()-1,"")</f>
        <v/>
      </c>
    </row>
    <row r="5898" spans="1:14" x14ac:dyDescent="0.3">
      <c r="A5898" t="s">
        <v>17818</v>
      </c>
      <c r="B5898" t="s">
        <v>29</v>
      </c>
      <c r="C5898" t="s">
        <v>17819</v>
      </c>
      <c r="D5898" t="s">
        <v>17820</v>
      </c>
      <c r="E5898" t="s">
        <v>40</v>
      </c>
      <c r="F5898" s="7">
        <v>57.05</v>
      </c>
      <c r="G5898" t="s">
        <v>33</v>
      </c>
      <c r="H5898" t="s">
        <v>34</v>
      </c>
      <c r="I5898" t="s">
        <v>17622</v>
      </c>
      <c r="L5898" s="8">
        <v>0</v>
      </c>
      <c r="M5898" t="s">
        <v>36</v>
      </c>
      <c r="N5898" t="str">
        <f>IF(AND(PESQUISA!$B$3&lt;&gt;"",OR(PESQUISA!$B$4="TODAS",B5898=PESQUISA!$B$4),ISNUMBER(SEARCH(PESQUISA!$B$3,D5898))),ROW()-1,"")</f>
        <v/>
      </c>
    </row>
    <row r="5899" spans="1:14" x14ac:dyDescent="0.3">
      <c r="A5899" t="s">
        <v>17821</v>
      </c>
      <c r="B5899" t="s">
        <v>29</v>
      </c>
      <c r="C5899" t="s">
        <v>17822</v>
      </c>
      <c r="D5899" t="s">
        <v>17823</v>
      </c>
      <c r="E5899" t="s">
        <v>40</v>
      </c>
      <c r="F5899" s="7">
        <v>84.82</v>
      </c>
      <c r="G5899" t="s">
        <v>33</v>
      </c>
      <c r="H5899" t="s">
        <v>34</v>
      </c>
      <c r="I5899" t="s">
        <v>17622</v>
      </c>
      <c r="L5899" s="8">
        <v>0</v>
      </c>
      <c r="M5899" t="s">
        <v>36</v>
      </c>
      <c r="N5899" t="str">
        <f>IF(AND(PESQUISA!$B$3&lt;&gt;"",OR(PESQUISA!$B$4="TODAS",B5899=PESQUISA!$B$4),ISNUMBER(SEARCH(PESQUISA!$B$3,D5899))),ROW()-1,"")</f>
        <v/>
      </c>
    </row>
    <row r="5900" spans="1:14" x14ac:dyDescent="0.3">
      <c r="A5900" t="s">
        <v>17824</v>
      </c>
      <c r="B5900" t="s">
        <v>29</v>
      </c>
      <c r="C5900" t="s">
        <v>17825</v>
      </c>
      <c r="D5900" t="s">
        <v>17826</v>
      </c>
      <c r="E5900" t="s">
        <v>40</v>
      </c>
      <c r="F5900" s="7">
        <v>106.82</v>
      </c>
      <c r="G5900" t="s">
        <v>33</v>
      </c>
      <c r="H5900" t="s">
        <v>34</v>
      </c>
      <c r="I5900" t="s">
        <v>17622</v>
      </c>
      <c r="L5900" s="8">
        <v>0</v>
      </c>
      <c r="M5900" t="s">
        <v>36</v>
      </c>
      <c r="N5900" t="str">
        <f>IF(AND(PESQUISA!$B$3&lt;&gt;"",OR(PESQUISA!$B$4="TODAS",B5900=PESQUISA!$B$4),ISNUMBER(SEARCH(PESQUISA!$B$3,D5900))),ROW()-1,"")</f>
        <v/>
      </c>
    </row>
    <row r="5901" spans="1:14" x14ac:dyDescent="0.3">
      <c r="A5901" t="s">
        <v>17827</v>
      </c>
      <c r="B5901" t="s">
        <v>29</v>
      </c>
      <c r="C5901" t="s">
        <v>17828</v>
      </c>
      <c r="D5901" t="s">
        <v>17829</v>
      </c>
      <c r="E5901" t="s">
        <v>40</v>
      </c>
      <c r="F5901" s="7">
        <v>11.7</v>
      </c>
      <c r="G5901" t="s">
        <v>33</v>
      </c>
      <c r="H5901" t="s">
        <v>34</v>
      </c>
      <c r="I5901" t="s">
        <v>17622</v>
      </c>
      <c r="L5901" s="8">
        <v>0</v>
      </c>
      <c r="M5901" t="s">
        <v>36</v>
      </c>
      <c r="N5901" t="str">
        <f>IF(AND(PESQUISA!$B$3&lt;&gt;"",OR(PESQUISA!$B$4="TODAS",B5901=PESQUISA!$B$4),ISNUMBER(SEARCH(PESQUISA!$B$3,D5901))),ROW()-1,"")</f>
        <v/>
      </c>
    </row>
    <row r="5902" spans="1:14" x14ac:dyDescent="0.3">
      <c r="A5902" t="s">
        <v>17830</v>
      </c>
      <c r="B5902" t="s">
        <v>29</v>
      </c>
      <c r="C5902" t="s">
        <v>17831</v>
      </c>
      <c r="D5902" t="s">
        <v>17832</v>
      </c>
      <c r="E5902" t="s">
        <v>40</v>
      </c>
      <c r="F5902" s="7">
        <v>12.24</v>
      </c>
      <c r="G5902" t="s">
        <v>33</v>
      </c>
      <c r="H5902" t="s">
        <v>34</v>
      </c>
      <c r="I5902" t="s">
        <v>17622</v>
      </c>
      <c r="L5902" s="8">
        <v>0</v>
      </c>
      <c r="M5902" t="s">
        <v>36</v>
      </c>
      <c r="N5902" t="str">
        <f>IF(AND(PESQUISA!$B$3&lt;&gt;"",OR(PESQUISA!$B$4="TODAS",B5902=PESQUISA!$B$4),ISNUMBER(SEARCH(PESQUISA!$B$3,D5902))),ROW()-1,"")</f>
        <v/>
      </c>
    </row>
    <row r="5903" spans="1:14" x14ac:dyDescent="0.3">
      <c r="A5903" t="s">
        <v>17833</v>
      </c>
      <c r="B5903" t="s">
        <v>29</v>
      </c>
      <c r="C5903" t="s">
        <v>17834</v>
      </c>
      <c r="D5903" t="s">
        <v>17835</v>
      </c>
      <c r="E5903" t="s">
        <v>40</v>
      </c>
      <c r="F5903" s="7">
        <v>12.55</v>
      </c>
      <c r="G5903" t="s">
        <v>33</v>
      </c>
      <c r="H5903" t="s">
        <v>34</v>
      </c>
      <c r="I5903" t="s">
        <v>17622</v>
      </c>
      <c r="L5903" s="8">
        <v>0</v>
      </c>
      <c r="M5903" t="s">
        <v>36</v>
      </c>
      <c r="N5903" t="str">
        <f>IF(AND(PESQUISA!$B$3&lt;&gt;"",OR(PESQUISA!$B$4="TODAS",B5903=PESQUISA!$B$4),ISNUMBER(SEARCH(PESQUISA!$B$3,D5903))),ROW()-1,"")</f>
        <v/>
      </c>
    </row>
    <row r="5904" spans="1:14" x14ac:dyDescent="0.3">
      <c r="A5904" t="s">
        <v>17836</v>
      </c>
      <c r="B5904" t="s">
        <v>29</v>
      </c>
      <c r="C5904" t="s">
        <v>17837</v>
      </c>
      <c r="D5904" t="s">
        <v>17838</v>
      </c>
      <c r="E5904" t="s">
        <v>40</v>
      </c>
      <c r="F5904" s="7">
        <v>15.05</v>
      </c>
      <c r="G5904" t="s">
        <v>33</v>
      </c>
      <c r="H5904" t="s">
        <v>34</v>
      </c>
      <c r="I5904" t="s">
        <v>17622</v>
      </c>
      <c r="L5904" s="8">
        <v>0</v>
      </c>
      <c r="M5904" t="s">
        <v>36</v>
      </c>
      <c r="N5904" t="str">
        <f>IF(AND(PESQUISA!$B$3&lt;&gt;"",OR(PESQUISA!$B$4="TODAS",B5904=PESQUISA!$B$4),ISNUMBER(SEARCH(PESQUISA!$B$3,D5904))),ROW()-1,"")</f>
        <v/>
      </c>
    </row>
    <row r="5905" spans="1:14" x14ac:dyDescent="0.3">
      <c r="A5905" t="s">
        <v>17839</v>
      </c>
      <c r="B5905" t="s">
        <v>29</v>
      </c>
      <c r="C5905" t="s">
        <v>17840</v>
      </c>
      <c r="D5905" t="s">
        <v>17841</v>
      </c>
      <c r="E5905" t="s">
        <v>40</v>
      </c>
      <c r="F5905" s="7">
        <v>15.67</v>
      </c>
      <c r="G5905" t="s">
        <v>33</v>
      </c>
      <c r="H5905" t="s">
        <v>34</v>
      </c>
      <c r="I5905" t="s">
        <v>17622</v>
      </c>
      <c r="L5905" s="8">
        <v>0</v>
      </c>
      <c r="M5905" t="s">
        <v>36</v>
      </c>
      <c r="N5905" t="str">
        <f>IF(AND(PESQUISA!$B$3&lt;&gt;"",OR(PESQUISA!$B$4="TODAS",B5905=PESQUISA!$B$4),ISNUMBER(SEARCH(PESQUISA!$B$3,D5905))),ROW()-1,"")</f>
        <v/>
      </c>
    </row>
    <row r="5906" spans="1:14" x14ac:dyDescent="0.3">
      <c r="A5906" t="s">
        <v>17842</v>
      </c>
      <c r="B5906" t="s">
        <v>29</v>
      </c>
      <c r="C5906" t="s">
        <v>17843</v>
      </c>
      <c r="D5906" t="s">
        <v>17844</v>
      </c>
      <c r="E5906" t="s">
        <v>40</v>
      </c>
      <c r="F5906" s="7">
        <v>26.4</v>
      </c>
      <c r="G5906" t="s">
        <v>33</v>
      </c>
      <c r="H5906" t="s">
        <v>34</v>
      </c>
      <c r="I5906" t="s">
        <v>17622</v>
      </c>
      <c r="L5906" s="8">
        <v>0</v>
      </c>
      <c r="M5906" t="s">
        <v>36</v>
      </c>
      <c r="N5906" t="str">
        <f>IF(AND(PESQUISA!$B$3&lt;&gt;"",OR(PESQUISA!$B$4="TODAS",B5906=PESQUISA!$B$4),ISNUMBER(SEARCH(PESQUISA!$B$3,D5906))),ROW()-1,"")</f>
        <v/>
      </c>
    </row>
    <row r="5907" spans="1:14" x14ac:dyDescent="0.3">
      <c r="A5907" t="s">
        <v>17845</v>
      </c>
      <c r="B5907" t="s">
        <v>29</v>
      </c>
      <c r="C5907" t="s">
        <v>17846</v>
      </c>
      <c r="D5907" t="s">
        <v>17847</v>
      </c>
      <c r="E5907" t="s">
        <v>40</v>
      </c>
      <c r="F5907" s="7">
        <v>29.3</v>
      </c>
      <c r="G5907" t="s">
        <v>33</v>
      </c>
      <c r="H5907" t="s">
        <v>34</v>
      </c>
      <c r="I5907" t="s">
        <v>17622</v>
      </c>
      <c r="L5907" s="8">
        <v>0</v>
      </c>
      <c r="M5907" t="s">
        <v>36</v>
      </c>
      <c r="N5907" t="str">
        <f>IF(AND(PESQUISA!$B$3&lt;&gt;"",OR(PESQUISA!$B$4="TODAS",B5907=PESQUISA!$B$4),ISNUMBER(SEARCH(PESQUISA!$B$3,D5907))),ROW()-1,"")</f>
        <v/>
      </c>
    </row>
    <row r="5908" spans="1:14" x14ac:dyDescent="0.3">
      <c r="A5908" t="s">
        <v>17848</v>
      </c>
      <c r="B5908" t="s">
        <v>29</v>
      </c>
      <c r="C5908" t="s">
        <v>17849</v>
      </c>
      <c r="D5908" t="s">
        <v>17850</v>
      </c>
      <c r="E5908" t="s">
        <v>40</v>
      </c>
      <c r="F5908" s="7">
        <v>30.03</v>
      </c>
      <c r="G5908" t="s">
        <v>33</v>
      </c>
      <c r="H5908" t="s">
        <v>34</v>
      </c>
      <c r="I5908" t="s">
        <v>17622</v>
      </c>
      <c r="L5908" s="8">
        <v>0</v>
      </c>
      <c r="M5908" t="s">
        <v>36</v>
      </c>
      <c r="N5908" t="str">
        <f>IF(AND(PESQUISA!$B$3&lt;&gt;"",OR(PESQUISA!$B$4="TODAS",B5908=PESQUISA!$B$4),ISNUMBER(SEARCH(PESQUISA!$B$3,D5908))),ROW()-1,"")</f>
        <v/>
      </c>
    </row>
    <row r="5909" spans="1:14" x14ac:dyDescent="0.3">
      <c r="A5909" t="s">
        <v>17851</v>
      </c>
      <c r="B5909" t="s">
        <v>29</v>
      </c>
      <c r="C5909" t="s">
        <v>17852</v>
      </c>
      <c r="D5909" t="s">
        <v>17853</v>
      </c>
      <c r="E5909" t="s">
        <v>40</v>
      </c>
      <c r="F5909" s="7">
        <v>8.9499999999999993</v>
      </c>
      <c r="G5909" t="s">
        <v>33</v>
      </c>
      <c r="H5909" t="s">
        <v>34</v>
      </c>
      <c r="I5909" t="s">
        <v>17622</v>
      </c>
      <c r="L5909" s="8">
        <v>0</v>
      </c>
      <c r="M5909" t="s">
        <v>36</v>
      </c>
      <c r="N5909" t="str">
        <f>IF(AND(PESQUISA!$B$3&lt;&gt;"",OR(PESQUISA!$B$4="TODAS",B5909=PESQUISA!$B$4),ISNUMBER(SEARCH(PESQUISA!$B$3,D5909))),ROW()-1,"")</f>
        <v/>
      </c>
    </row>
    <row r="5910" spans="1:14" x14ac:dyDescent="0.3">
      <c r="A5910" t="s">
        <v>17854</v>
      </c>
      <c r="B5910" t="s">
        <v>29</v>
      </c>
      <c r="C5910" t="s">
        <v>17855</v>
      </c>
      <c r="D5910" t="s">
        <v>17856</v>
      </c>
      <c r="E5910" t="s">
        <v>40</v>
      </c>
      <c r="F5910" s="7">
        <v>9.75</v>
      </c>
      <c r="G5910" t="s">
        <v>33</v>
      </c>
      <c r="H5910" t="s">
        <v>34</v>
      </c>
      <c r="I5910" t="s">
        <v>17622</v>
      </c>
      <c r="L5910" s="8">
        <v>0</v>
      </c>
      <c r="M5910" t="s">
        <v>36</v>
      </c>
      <c r="N5910" t="str">
        <f>IF(AND(PESQUISA!$B$3&lt;&gt;"",OR(PESQUISA!$B$4="TODAS",B5910=PESQUISA!$B$4),ISNUMBER(SEARCH(PESQUISA!$B$3,D5910))),ROW()-1,"")</f>
        <v/>
      </c>
    </row>
    <row r="5911" spans="1:14" x14ac:dyDescent="0.3">
      <c r="A5911" t="s">
        <v>17857</v>
      </c>
      <c r="B5911" t="s">
        <v>29</v>
      </c>
      <c r="C5911" t="s">
        <v>17858</v>
      </c>
      <c r="D5911" t="s">
        <v>17859</v>
      </c>
      <c r="E5911" t="s">
        <v>40</v>
      </c>
      <c r="F5911" s="7">
        <v>7.1</v>
      </c>
      <c r="G5911" t="s">
        <v>33</v>
      </c>
      <c r="H5911" t="s">
        <v>34</v>
      </c>
      <c r="I5911" t="s">
        <v>17622</v>
      </c>
      <c r="L5911" s="8">
        <v>0</v>
      </c>
      <c r="M5911" t="s">
        <v>36</v>
      </c>
      <c r="N5911" t="str">
        <f>IF(AND(PESQUISA!$B$3&lt;&gt;"",OR(PESQUISA!$B$4="TODAS",B5911=PESQUISA!$B$4),ISNUMBER(SEARCH(PESQUISA!$B$3,D5911))),ROW()-1,"")</f>
        <v/>
      </c>
    </row>
    <row r="5912" spans="1:14" x14ac:dyDescent="0.3">
      <c r="A5912" t="s">
        <v>17860</v>
      </c>
      <c r="B5912" t="s">
        <v>29</v>
      </c>
      <c r="C5912" t="s">
        <v>17861</v>
      </c>
      <c r="D5912" t="s">
        <v>17862</v>
      </c>
      <c r="E5912" t="s">
        <v>40</v>
      </c>
      <c r="F5912" s="7">
        <v>10.83</v>
      </c>
      <c r="G5912" t="s">
        <v>33</v>
      </c>
      <c r="H5912" t="s">
        <v>34</v>
      </c>
      <c r="I5912" t="s">
        <v>17622</v>
      </c>
      <c r="L5912" s="8">
        <v>0</v>
      </c>
      <c r="M5912" t="s">
        <v>36</v>
      </c>
      <c r="N5912" t="str">
        <f>IF(AND(PESQUISA!$B$3&lt;&gt;"",OR(PESQUISA!$B$4="TODAS",B5912=PESQUISA!$B$4),ISNUMBER(SEARCH(PESQUISA!$B$3,D5912))),ROW()-1,"")</f>
        <v/>
      </c>
    </row>
    <row r="5913" spans="1:14" x14ac:dyDescent="0.3">
      <c r="A5913" t="s">
        <v>17863</v>
      </c>
      <c r="B5913" t="s">
        <v>29</v>
      </c>
      <c r="C5913" t="s">
        <v>17864</v>
      </c>
      <c r="D5913" t="s">
        <v>17865</v>
      </c>
      <c r="E5913" t="s">
        <v>40</v>
      </c>
      <c r="F5913" s="7">
        <v>11.75</v>
      </c>
      <c r="G5913" t="s">
        <v>33</v>
      </c>
      <c r="H5913" t="s">
        <v>34</v>
      </c>
      <c r="I5913" t="s">
        <v>17622</v>
      </c>
      <c r="L5913" s="8">
        <v>0</v>
      </c>
      <c r="M5913" t="s">
        <v>36</v>
      </c>
      <c r="N5913" t="str">
        <f>IF(AND(PESQUISA!$B$3&lt;&gt;"",OR(PESQUISA!$B$4="TODAS",B5913=PESQUISA!$B$4),ISNUMBER(SEARCH(PESQUISA!$B$3,D5913))),ROW()-1,"")</f>
        <v/>
      </c>
    </row>
    <row r="5914" spans="1:14" x14ac:dyDescent="0.3">
      <c r="A5914" t="s">
        <v>17866</v>
      </c>
      <c r="B5914" t="s">
        <v>29</v>
      </c>
      <c r="C5914" t="s">
        <v>17867</v>
      </c>
      <c r="D5914" t="s">
        <v>17868</v>
      </c>
      <c r="E5914" t="s">
        <v>40</v>
      </c>
      <c r="F5914" s="7">
        <v>11.85</v>
      </c>
      <c r="G5914" t="s">
        <v>33</v>
      </c>
      <c r="H5914" t="s">
        <v>34</v>
      </c>
      <c r="I5914" t="s">
        <v>17622</v>
      </c>
      <c r="L5914" s="8">
        <v>0</v>
      </c>
      <c r="M5914" t="s">
        <v>36</v>
      </c>
      <c r="N5914" t="str">
        <f>IF(AND(PESQUISA!$B$3&lt;&gt;"",OR(PESQUISA!$B$4="TODAS",B5914=PESQUISA!$B$4),ISNUMBER(SEARCH(PESQUISA!$B$3,D5914))),ROW()-1,"")</f>
        <v/>
      </c>
    </row>
    <row r="5915" spans="1:14" x14ac:dyDescent="0.3">
      <c r="A5915" t="s">
        <v>17869</v>
      </c>
      <c r="B5915" t="s">
        <v>29</v>
      </c>
      <c r="C5915" t="s">
        <v>17870</v>
      </c>
      <c r="D5915" t="s">
        <v>17871</v>
      </c>
      <c r="E5915" t="s">
        <v>40</v>
      </c>
      <c r="F5915" s="7">
        <v>16.2</v>
      </c>
      <c r="G5915" t="s">
        <v>33</v>
      </c>
      <c r="H5915" t="s">
        <v>34</v>
      </c>
      <c r="I5915" t="s">
        <v>17622</v>
      </c>
      <c r="L5915" s="8">
        <v>0</v>
      </c>
      <c r="M5915" t="s">
        <v>36</v>
      </c>
      <c r="N5915" t="str">
        <f>IF(AND(PESQUISA!$B$3&lt;&gt;"",OR(PESQUISA!$B$4="TODAS",B5915=PESQUISA!$B$4),ISNUMBER(SEARCH(PESQUISA!$B$3,D5915))),ROW()-1,"")</f>
        <v/>
      </c>
    </row>
    <row r="5916" spans="1:14" x14ac:dyDescent="0.3">
      <c r="A5916" t="s">
        <v>17872</v>
      </c>
      <c r="B5916" t="s">
        <v>29</v>
      </c>
      <c r="C5916" t="s">
        <v>17873</v>
      </c>
      <c r="D5916" t="s">
        <v>17874</v>
      </c>
      <c r="E5916" t="s">
        <v>40</v>
      </c>
      <c r="F5916" s="7">
        <v>17.29</v>
      </c>
      <c r="G5916" t="s">
        <v>33</v>
      </c>
      <c r="H5916" t="s">
        <v>34</v>
      </c>
      <c r="I5916" t="s">
        <v>17622</v>
      </c>
      <c r="L5916" s="8">
        <v>0</v>
      </c>
      <c r="M5916" t="s">
        <v>36</v>
      </c>
      <c r="N5916" t="str">
        <f>IF(AND(PESQUISA!$B$3&lt;&gt;"",OR(PESQUISA!$B$4="TODAS",B5916=PESQUISA!$B$4),ISNUMBER(SEARCH(PESQUISA!$B$3,D5916))),ROW()-1,"")</f>
        <v/>
      </c>
    </row>
    <row r="5917" spans="1:14" x14ac:dyDescent="0.3">
      <c r="A5917" t="s">
        <v>17875</v>
      </c>
      <c r="B5917" t="s">
        <v>29</v>
      </c>
      <c r="C5917" t="s">
        <v>17876</v>
      </c>
      <c r="D5917" t="s">
        <v>17877</v>
      </c>
      <c r="E5917" t="s">
        <v>40</v>
      </c>
      <c r="F5917" s="7">
        <v>15.7</v>
      </c>
      <c r="G5917" t="s">
        <v>33</v>
      </c>
      <c r="H5917" t="s">
        <v>34</v>
      </c>
      <c r="I5917" t="s">
        <v>17622</v>
      </c>
      <c r="L5917" s="8">
        <v>0</v>
      </c>
      <c r="M5917" t="s">
        <v>36</v>
      </c>
      <c r="N5917" t="str">
        <f>IF(AND(PESQUISA!$B$3&lt;&gt;"",OR(PESQUISA!$B$4="TODAS",B5917=PESQUISA!$B$4),ISNUMBER(SEARCH(PESQUISA!$B$3,D5917))),ROW()-1,"")</f>
        <v/>
      </c>
    </row>
    <row r="5918" spans="1:14" x14ac:dyDescent="0.3">
      <c r="A5918" t="s">
        <v>17878</v>
      </c>
      <c r="B5918" t="s">
        <v>29</v>
      </c>
      <c r="C5918" t="s">
        <v>17879</v>
      </c>
      <c r="D5918" t="s">
        <v>17880</v>
      </c>
      <c r="E5918" t="s">
        <v>40</v>
      </c>
      <c r="F5918" s="7">
        <v>20.68</v>
      </c>
      <c r="G5918" t="s">
        <v>33</v>
      </c>
      <c r="H5918" t="s">
        <v>34</v>
      </c>
      <c r="I5918" t="s">
        <v>17622</v>
      </c>
      <c r="L5918" s="8">
        <v>0</v>
      </c>
      <c r="M5918" t="s">
        <v>36</v>
      </c>
      <c r="N5918" t="str">
        <f>IF(AND(PESQUISA!$B$3&lt;&gt;"",OR(PESQUISA!$B$4="TODAS",B5918=PESQUISA!$B$4),ISNUMBER(SEARCH(PESQUISA!$B$3,D5918))),ROW()-1,"")</f>
        <v/>
      </c>
    </row>
    <row r="5919" spans="1:14" x14ac:dyDescent="0.3">
      <c r="A5919" t="s">
        <v>17881</v>
      </c>
      <c r="B5919" t="s">
        <v>29</v>
      </c>
      <c r="C5919" t="s">
        <v>17882</v>
      </c>
      <c r="D5919" t="s">
        <v>17883</v>
      </c>
      <c r="E5919" t="s">
        <v>40</v>
      </c>
      <c r="F5919" s="7">
        <v>19.940000000000001</v>
      </c>
      <c r="G5919" t="s">
        <v>33</v>
      </c>
      <c r="H5919" t="s">
        <v>34</v>
      </c>
      <c r="I5919" t="s">
        <v>17622</v>
      </c>
      <c r="L5919" s="8">
        <v>0</v>
      </c>
      <c r="M5919" t="s">
        <v>36</v>
      </c>
      <c r="N5919" t="str">
        <f>IF(AND(PESQUISA!$B$3&lt;&gt;"",OR(PESQUISA!$B$4="TODAS",B5919=PESQUISA!$B$4),ISNUMBER(SEARCH(PESQUISA!$B$3,D5919))),ROW()-1,"")</f>
        <v/>
      </c>
    </row>
    <row r="5920" spans="1:14" x14ac:dyDescent="0.3">
      <c r="A5920" t="s">
        <v>17884</v>
      </c>
      <c r="B5920" t="s">
        <v>29</v>
      </c>
      <c r="C5920" t="s">
        <v>17885</v>
      </c>
      <c r="D5920" t="s">
        <v>17886</v>
      </c>
      <c r="E5920" t="s">
        <v>40</v>
      </c>
      <c r="F5920" s="7">
        <v>25.8</v>
      </c>
      <c r="G5920" t="s">
        <v>33</v>
      </c>
      <c r="H5920" t="s">
        <v>34</v>
      </c>
      <c r="I5920" t="s">
        <v>17622</v>
      </c>
      <c r="L5920" s="8">
        <v>0</v>
      </c>
      <c r="M5920" t="s">
        <v>36</v>
      </c>
      <c r="N5920" t="str">
        <f>IF(AND(PESQUISA!$B$3&lt;&gt;"",OR(PESQUISA!$B$4="TODAS",B5920=PESQUISA!$B$4),ISNUMBER(SEARCH(PESQUISA!$B$3,D5920))),ROW()-1,"")</f>
        <v/>
      </c>
    </row>
    <row r="5921" spans="1:14" x14ac:dyDescent="0.3">
      <c r="A5921" t="s">
        <v>17887</v>
      </c>
      <c r="B5921" t="s">
        <v>29</v>
      </c>
      <c r="C5921" t="s">
        <v>17888</v>
      </c>
      <c r="D5921" t="s">
        <v>17889</v>
      </c>
      <c r="E5921" t="s">
        <v>40</v>
      </c>
      <c r="F5921" s="7">
        <v>48.03</v>
      </c>
      <c r="G5921" t="s">
        <v>33</v>
      </c>
      <c r="H5921" t="s">
        <v>34</v>
      </c>
      <c r="I5921" t="s">
        <v>17622</v>
      </c>
      <c r="L5921" s="8">
        <v>0</v>
      </c>
      <c r="M5921" t="s">
        <v>36</v>
      </c>
      <c r="N5921" t="str">
        <f>IF(AND(PESQUISA!$B$3&lt;&gt;"",OR(PESQUISA!$B$4="TODAS",B5921=PESQUISA!$B$4),ISNUMBER(SEARCH(PESQUISA!$B$3,D5921))),ROW()-1,"")</f>
        <v/>
      </c>
    </row>
    <row r="5922" spans="1:14" x14ac:dyDescent="0.3">
      <c r="A5922" t="s">
        <v>17890</v>
      </c>
      <c r="B5922" t="s">
        <v>29</v>
      </c>
      <c r="C5922" t="s">
        <v>17891</v>
      </c>
      <c r="D5922" t="s">
        <v>17892</v>
      </c>
      <c r="E5922" t="s">
        <v>40</v>
      </c>
      <c r="F5922" s="7">
        <v>101.64</v>
      </c>
      <c r="G5922" t="s">
        <v>33</v>
      </c>
      <c r="H5922" t="s">
        <v>34</v>
      </c>
      <c r="I5922" t="s">
        <v>17622</v>
      </c>
      <c r="L5922" s="8">
        <v>0</v>
      </c>
      <c r="M5922" t="s">
        <v>36</v>
      </c>
      <c r="N5922" t="str">
        <f>IF(AND(PESQUISA!$B$3&lt;&gt;"",OR(PESQUISA!$B$4="TODAS",B5922=PESQUISA!$B$4),ISNUMBER(SEARCH(PESQUISA!$B$3,D5922))),ROW()-1,"")</f>
        <v/>
      </c>
    </row>
    <row r="5923" spans="1:14" x14ac:dyDescent="0.3">
      <c r="A5923" t="s">
        <v>17893</v>
      </c>
      <c r="B5923" t="s">
        <v>29</v>
      </c>
      <c r="C5923" t="s">
        <v>17894</v>
      </c>
      <c r="D5923" t="s">
        <v>17895</v>
      </c>
      <c r="E5923" t="s">
        <v>40</v>
      </c>
      <c r="F5923" s="7">
        <v>124.36</v>
      </c>
      <c r="G5923" t="s">
        <v>33</v>
      </c>
      <c r="H5923" t="s">
        <v>34</v>
      </c>
      <c r="I5923" t="s">
        <v>17622</v>
      </c>
      <c r="L5923" s="8">
        <v>0</v>
      </c>
      <c r="M5923" t="s">
        <v>36</v>
      </c>
      <c r="N5923" t="str">
        <f>IF(AND(PESQUISA!$B$3&lt;&gt;"",OR(PESQUISA!$B$4="TODAS",B5923=PESQUISA!$B$4),ISNUMBER(SEARCH(PESQUISA!$B$3,D5923))),ROW()-1,"")</f>
        <v/>
      </c>
    </row>
    <row r="5924" spans="1:14" x14ac:dyDescent="0.3">
      <c r="A5924" t="s">
        <v>17896</v>
      </c>
      <c r="B5924" t="s">
        <v>29</v>
      </c>
      <c r="C5924" t="s">
        <v>17897</v>
      </c>
      <c r="D5924" t="s">
        <v>17898</v>
      </c>
      <c r="E5924" t="s">
        <v>40</v>
      </c>
      <c r="F5924" s="7">
        <v>15.45</v>
      </c>
      <c r="G5924" t="s">
        <v>33</v>
      </c>
      <c r="H5924" t="s">
        <v>34</v>
      </c>
      <c r="I5924" t="s">
        <v>17622</v>
      </c>
      <c r="L5924" s="8">
        <v>0</v>
      </c>
      <c r="M5924" t="s">
        <v>36</v>
      </c>
      <c r="N5924" t="str">
        <f>IF(AND(PESQUISA!$B$3&lt;&gt;"",OR(PESQUISA!$B$4="TODAS",B5924=PESQUISA!$B$4),ISNUMBER(SEARCH(PESQUISA!$B$3,D5924))),ROW()-1,"")</f>
        <v/>
      </c>
    </row>
    <row r="5925" spans="1:14" x14ac:dyDescent="0.3">
      <c r="A5925" t="s">
        <v>17899</v>
      </c>
      <c r="B5925" t="s">
        <v>29</v>
      </c>
      <c r="C5925" t="s">
        <v>17900</v>
      </c>
      <c r="D5925" t="s">
        <v>17901</v>
      </c>
      <c r="E5925" t="s">
        <v>40</v>
      </c>
      <c r="F5925" s="7">
        <v>19.579999999999998</v>
      </c>
      <c r="G5925" t="s">
        <v>33</v>
      </c>
      <c r="H5925" t="s">
        <v>34</v>
      </c>
      <c r="I5925" t="s">
        <v>17622</v>
      </c>
      <c r="L5925" s="8">
        <v>0</v>
      </c>
      <c r="M5925" t="s">
        <v>36</v>
      </c>
      <c r="N5925" t="str">
        <f>IF(AND(PESQUISA!$B$3&lt;&gt;"",OR(PESQUISA!$B$4="TODAS",B5925=PESQUISA!$B$4),ISNUMBER(SEARCH(PESQUISA!$B$3,D5925))),ROW()-1,"")</f>
        <v/>
      </c>
    </row>
    <row r="5926" spans="1:14" x14ac:dyDescent="0.3">
      <c r="A5926" t="s">
        <v>17902</v>
      </c>
      <c r="B5926" t="s">
        <v>29</v>
      </c>
      <c r="C5926" t="s">
        <v>17903</v>
      </c>
      <c r="D5926" t="s">
        <v>17904</v>
      </c>
      <c r="E5926" t="s">
        <v>40</v>
      </c>
      <c r="F5926" s="7">
        <v>8.24</v>
      </c>
      <c r="G5926" t="s">
        <v>33</v>
      </c>
      <c r="H5926" t="s">
        <v>34</v>
      </c>
      <c r="I5926" t="s">
        <v>17622</v>
      </c>
      <c r="L5926" s="8">
        <v>0</v>
      </c>
      <c r="M5926" t="s">
        <v>36</v>
      </c>
      <c r="N5926" t="str">
        <f>IF(AND(PESQUISA!$B$3&lt;&gt;"",OR(PESQUISA!$B$4="TODAS",B5926=PESQUISA!$B$4),ISNUMBER(SEARCH(PESQUISA!$B$3,D5926))),ROW()-1,"")</f>
        <v/>
      </c>
    </row>
    <row r="5927" spans="1:14" x14ac:dyDescent="0.3">
      <c r="A5927" t="s">
        <v>17905</v>
      </c>
      <c r="B5927" t="s">
        <v>29</v>
      </c>
      <c r="C5927" t="s">
        <v>17906</v>
      </c>
      <c r="D5927" t="s">
        <v>17907</v>
      </c>
      <c r="E5927" t="s">
        <v>40</v>
      </c>
      <c r="F5927" s="7">
        <v>9.0399999999999991</v>
      </c>
      <c r="G5927" t="s">
        <v>33</v>
      </c>
      <c r="H5927" t="s">
        <v>34</v>
      </c>
      <c r="I5927" t="s">
        <v>17622</v>
      </c>
      <c r="L5927" s="8">
        <v>0</v>
      </c>
      <c r="M5927" t="s">
        <v>36</v>
      </c>
      <c r="N5927" t="str">
        <f>IF(AND(PESQUISA!$B$3&lt;&gt;"",OR(PESQUISA!$B$4="TODAS",B5927=PESQUISA!$B$4),ISNUMBER(SEARCH(PESQUISA!$B$3,D5927))),ROW()-1,"")</f>
        <v/>
      </c>
    </row>
    <row r="5928" spans="1:14" x14ac:dyDescent="0.3">
      <c r="A5928" t="s">
        <v>17908</v>
      </c>
      <c r="B5928" t="s">
        <v>29</v>
      </c>
      <c r="C5928" t="s">
        <v>17909</v>
      </c>
      <c r="D5928" t="s">
        <v>17910</v>
      </c>
      <c r="E5928" t="s">
        <v>40</v>
      </c>
      <c r="F5928" s="7">
        <v>6.09</v>
      </c>
      <c r="G5928" t="s">
        <v>33</v>
      </c>
      <c r="H5928" t="s">
        <v>34</v>
      </c>
      <c r="I5928" t="s">
        <v>17622</v>
      </c>
      <c r="L5928" s="8">
        <v>0</v>
      </c>
      <c r="M5928" t="s">
        <v>36</v>
      </c>
      <c r="N5928" t="str">
        <f>IF(AND(PESQUISA!$B$3&lt;&gt;"",OR(PESQUISA!$B$4="TODAS",B5928=PESQUISA!$B$4),ISNUMBER(SEARCH(PESQUISA!$B$3,D5928))),ROW()-1,"")</f>
        <v/>
      </c>
    </row>
    <row r="5929" spans="1:14" x14ac:dyDescent="0.3">
      <c r="A5929" t="s">
        <v>17911</v>
      </c>
      <c r="B5929" t="s">
        <v>29</v>
      </c>
      <c r="C5929" t="s">
        <v>17912</v>
      </c>
      <c r="D5929" t="s">
        <v>17913</v>
      </c>
      <c r="E5929" t="s">
        <v>40</v>
      </c>
      <c r="F5929" s="7">
        <v>9.82</v>
      </c>
      <c r="G5929" t="s">
        <v>33</v>
      </c>
      <c r="H5929" t="s">
        <v>34</v>
      </c>
      <c r="I5929" t="s">
        <v>17622</v>
      </c>
      <c r="L5929" s="8">
        <v>0</v>
      </c>
      <c r="M5929" t="s">
        <v>36</v>
      </c>
      <c r="N5929" t="str">
        <f>IF(AND(PESQUISA!$B$3&lt;&gt;"",OR(PESQUISA!$B$4="TODAS",B5929=PESQUISA!$B$4),ISNUMBER(SEARCH(PESQUISA!$B$3,D5929))),ROW()-1,"")</f>
        <v/>
      </c>
    </row>
    <row r="5930" spans="1:14" x14ac:dyDescent="0.3">
      <c r="A5930" t="s">
        <v>17914</v>
      </c>
      <c r="B5930" t="s">
        <v>29</v>
      </c>
      <c r="C5930" t="s">
        <v>17915</v>
      </c>
      <c r="D5930" t="s">
        <v>17916</v>
      </c>
      <c r="E5930" t="s">
        <v>40</v>
      </c>
      <c r="F5930" s="7">
        <v>10.74</v>
      </c>
      <c r="G5930" t="s">
        <v>33</v>
      </c>
      <c r="H5930" t="s">
        <v>34</v>
      </c>
      <c r="I5930" t="s">
        <v>17622</v>
      </c>
      <c r="L5930" s="8">
        <v>0</v>
      </c>
      <c r="M5930" t="s">
        <v>36</v>
      </c>
      <c r="N5930" t="str">
        <f>IF(AND(PESQUISA!$B$3&lt;&gt;"",OR(PESQUISA!$B$4="TODAS",B5930=PESQUISA!$B$4),ISNUMBER(SEARCH(PESQUISA!$B$3,D5930))),ROW()-1,"")</f>
        <v/>
      </c>
    </row>
    <row r="5931" spans="1:14" x14ac:dyDescent="0.3">
      <c r="A5931" t="s">
        <v>17917</v>
      </c>
      <c r="B5931" t="s">
        <v>29</v>
      </c>
      <c r="C5931" t="s">
        <v>17918</v>
      </c>
      <c r="D5931" t="s">
        <v>17919</v>
      </c>
      <c r="E5931" t="s">
        <v>40</v>
      </c>
      <c r="F5931" s="7">
        <v>11.34</v>
      </c>
      <c r="G5931" t="s">
        <v>33</v>
      </c>
      <c r="H5931" t="s">
        <v>34</v>
      </c>
      <c r="I5931" t="s">
        <v>17622</v>
      </c>
      <c r="L5931" s="8">
        <v>0</v>
      </c>
      <c r="M5931" t="s">
        <v>36</v>
      </c>
      <c r="N5931" t="str">
        <f>IF(AND(PESQUISA!$B$3&lt;&gt;"",OR(PESQUISA!$B$4="TODAS",B5931=PESQUISA!$B$4),ISNUMBER(SEARCH(PESQUISA!$B$3,D5931))),ROW()-1,"")</f>
        <v/>
      </c>
    </row>
    <row r="5932" spans="1:14" x14ac:dyDescent="0.3">
      <c r="A5932" t="s">
        <v>17920</v>
      </c>
      <c r="B5932" t="s">
        <v>29</v>
      </c>
      <c r="C5932" t="s">
        <v>17921</v>
      </c>
      <c r="D5932" t="s">
        <v>17922</v>
      </c>
      <c r="E5932" t="s">
        <v>40</v>
      </c>
      <c r="F5932" s="7">
        <v>9.6</v>
      </c>
      <c r="G5932" t="s">
        <v>33</v>
      </c>
      <c r="H5932" t="s">
        <v>34</v>
      </c>
      <c r="I5932" t="s">
        <v>17622</v>
      </c>
      <c r="L5932" s="8">
        <v>0</v>
      </c>
      <c r="M5932" t="s">
        <v>36</v>
      </c>
      <c r="N5932" t="str">
        <f>IF(AND(PESQUISA!$B$3&lt;&gt;"",OR(PESQUISA!$B$4="TODAS",B5932=PESQUISA!$B$4),ISNUMBER(SEARCH(PESQUISA!$B$3,D5932))),ROW()-1,"")</f>
        <v/>
      </c>
    </row>
    <row r="5933" spans="1:14" x14ac:dyDescent="0.3">
      <c r="A5933" t="s">
        <v>17923</v>
      </c>
      <c r="B5933" t="s">
        <v>29</v>
      </c>
      <c r="C5933" t="s">
        <v>17924</v>
      </c>
      <c r="D5933" t="s">
        <v>17925</v>
      </c>
      <c r="E5933" t="s">
        <v>40</v>
      </c>
      <c r="F5933" s="7">
        <v>13.95</v>
      </c>
      <c r="G5933" t="s">
        <v>33</v>
      </c>
      <c r="H5933" t="s">
        <v>34</v>
      </c>
      <c r="I5933" t="s">
        <v>17622</v>
      </c>
      <c r="L5933" s="8">
        <v>0</v>
      </c>
      <c r="M5933" t="s">
        <v>36</v>
      </c>
      <c r="N5933" t="str">
        <f>IF(AND(PESQUISA!$B$3&lt;&gt;"",OR(PESQUISA!$B$4="TODAS",B5933=PESQUISA!$B$4),ISNUMBER(SEARCH(PESQUISA!$B$3,D5933))),ROW()-1,"")</f>
        <v/>
      </c>
    </row>
    <row r="5934" spans="1:14" x14ac:dyDescent="0.3">
      <c r="A5934" t="s">
        <v>17926</v>
      </c>
      <c r="B5934" t="s">
        <v>29</v>
      </c>
      <c r="C5934" t="s">
        <v>17927</v>
      </c>
      <c r="D5934" t="s">
        <v>17928</v>
      </c>
      <c r="E5934" t="s">
        <v>40</v>
      </c>
      <c r="F5934" s="7">
        <v>15.04</v>
      </c>
      <c r="G5934" t="s">
        <v>33</v>
      </c>
      <c r="H5934" t="s">
        <v>34</v>
      </c>
      <c r="I5934" t="s">
        <v>17622</v>
      </c>
      <c r="L5934" s="8">
        <v>0</v>
      </c>
      <c r="M5934" t="s">
        <v>36</v>
      </c>
      <c r="N5934" t="str">
        <f>IF(AND(PESQUISA!$B$3&lt;&gt;"",OR(PESQUISA!$B$4="TODAS",B5934=PESQUISA!$B$4),ISNUMBER(SEARCH(PESQUISA!$B$3,D5934))),ROW()-1,"")</f>
        <v/>
      </c>
    </row>
    <row r="5935" spans="1:14" x14ac:dyDescent="0.3">
      <c r="A5935" t="s">
        <v>17929</v>
      </c>
      <c r="B5935" t="s">
        <v>29</v>
      </c>
      <c r="C5935" t="s">
        <v>17930</v>
      </c>
      <c r="D5935" t="s">
        <v>17931</v>
      </c>
      <c r="E5935" t="s">
        <v>40</v>
      </c>
      <c r="F5935" s="7">
        <v>15.63</v>
      </c>
      <c r="G5935" t="s">
        <v>33</v>
      </c>
      <c r="H5935" t="s">
        <v>34</v>
      </c>
      <c r="I5935" t="s">
        <v>17622</v>
      </c>
      <c r="L5935" s="8">
        <v>0</v>
      </c>
      <c r="M5935" t="s">
        <v>36</v>
      </c>
      <c r="N5935" t="str">
        <f>IF(AND(PESQUISA!$B$3&lt;&gt;"",OR(PESQUISA!$B$4="TODAS",B5935=PESQUISA!$B$4),ISNUMBER(SEARCH(PESQUISA!$B$3,D5935))),ROW()-1,"")</f>
        <v/>
      </c>
    </row>
    <row r="5936" spans="1:14" x14ac:dyDescent="0.3">
      <c r="A5936" t="s">
        <v>17932</v>
      </c>
      <c r="B5936" t="s">
        <v>29</v>
      </c>
      <c r="C5936" t="s">
        <v>17933</v>
      </c>
      <c r="D5936" t="s">
        <v>17934</v>
      </c>
      <c r="E5936" t="s">
        <v>40</v>
      </c>
      <c r="F5936" s="7">
        <v>20.61</v>
      </c>
      <c r="G5936" t="s">
        <v>33</v>
      </c>
      <c r="H5936" t="s">
        <v>34</v>
      </c>
      <c r="I5936" t="s">
        <v>17622</v>
      </c>
      <c r="L5936" s="8">
        <v>0</v>
      </c>
      <c r="M5936" t="s">
        <v>36</v>
      </c>
      <c r="N5936" t="str">
        <f>IF(AND(PESQUISA!$B$3&lt;&gt;"",OR(PESQUISA!$B$4="TODAS",B5936=PESQUISA!$B$4),ISNUMBER(SEARCH(PESQUISA!$B$3,D5936))),ROW()-1,"")</f>
        <v/>
      </c>
    </row>
    <row r="5937" spans="1:14" x14ac:dyDescent="0.3">
      <c r="A5937" t="s">
        <v>17935</v>
      </c>
      <c r="B5937" t="s">
        <v>29</v>
      </c>
      <c r="C5937" t="s">
        <v>17936</v>
      </c>
      <c r="D5937" t="s">
        <v>17937</v>
      </c>
      <c r="E5937" t="s">
        <v>40</v>
      </c>
      <c r="F5937" s="7">
        <v>16.68</v>
      </c>
      <c r="G5937" t="s">
        <v>33</v>
      </c>
      <c r="H5937" t="s">
        <v>34</v>
      </c>
      <c r="I5937" t="s">
        <v>17622</v>
      </c>
      <c r="L5937" s="8">
        <v>0</v>
      </c>
      <c r="M5937" t="s">
        <v>36</v>
      </c>
      <c r="N5937" t="str">
        <f>IF(AND(PESQUISA!$B$3&lt;&gt;"",OR(PESQUISA!$B$4="TODAS",B5937=PESQUISA!$B$4),ISNUMBER(SEARCH(PESQUISA!$B$3,D5937))),ROW()-1,"")</f>
        <v/>
      </c>
    </row>
    <row r="5938" spans="1:14" x14ac:dyDescent="0.3">
      <c r="A5938" t="s">
        <v>17938</v>
      </c>
      <c r="B5938" t="s">
        <v>29</v>
      </c>
      <c r="C5938" t="s">
        <v>17939</v>
      </c>
      <c r="D5938" t="s">
        <v>17940</v>
      </c>
      <c r="E5938" t="s">
        <v>40</v>
      </c>
      <c r="F5938" s="7">
        <v>22.54</v>
      </c>
      <c r="G5938" t="s">
        <v>33</v>
      </c>
      <c r="H5938" t="s">
        <v>34</v>
      </c>
      <c r="I5938" t="s">
        <v>17622</v>
      </c>
      <c r="L5938" s="8">
        <v>0</v>
      </c>
      <c r="M5938" t="s">
        <v>36</v>
      </c>
      <c r="N5938" t="str">
        <f>IF(AND(PESQUISA!$B$3&lt;&gt;"",OR(PESQUISA!$B$4="TODAS",B5938=PESQUISA!$B$4),ISNUMBER(SEARCH(PESQUISA!$B$3,D5938))),ROW()-1,"")</f>
        <v/>
      </c>
    </row>
    <row r="5939" spans="1:14" x14ac:dyDescent="0.3">
      <c r="A5939" t="s">
        <v>17941</v>
      </c>
      <c r="B5939" t="s">
        <v>29</v>
      </c>
      <c r="C5939" t="s">
        <v>17942</v>
      </c>
      <c r="D5939" t="s">
        <v>17943</v>
      </c>
      <c r="E5939" t="s">
        <v>40</v>
      </c>
      <c r="F5939" s="7">
        <v>50.32</v>
      </c>
      <c r="G5939" t="s">
        <v>33</v>
      </c>
      <c r="H5939" t="s">
        <v>34</v>
      </c>
      <c r="I5939" t="s">
        <v>17622</v>
      </c>
      <c r="L5939" s="8">
        <v>0</v>
      </c>
      <c r="M5939" t="s">
        <v>36</v>
      </c>
      <c r="N5939" t="str">
        <f>IF(AND(PESQUISA!$B$3&lt;&gt;"",OR(PESQUISA!$B$4="TODAS",B5939=PESQUISA!$B$4),ISNUMBER(SEARCH(PESQUISA!$B$3,D5939))),ROW()-1,"")</f>
        <v/>
      </c>
    </row>
    <row r="5940" spans="1:14" x14ac:dyDescent="0.3">
      <c r="A5940" t="s">
        <v>17944</v>
      </c>
      <c r="B5940" t="s">
        <v>29</v>
      </c>
      <c r="C5940" t="s">
        <v>17945</v>
      </c>
      <c r="D5940" t="s">
        <v>17946</v>
      </c>
      <c r="E5940" t="s">
        <v>40</v>
      </c>
      <c r="F5940" s="7">
        <v>127.99</v>
      </c>
      <c r="G5940" t="s">
        <v>33</v>
      </c>
      <c r="H5940" t="s">
        <v>34</v>
      </c>
      <c r="I5940" t="s">
        <v>17622</v>
      </c>
      <c r="L5940" s="8">
        <v>0</v>
      </c>
      <c r="M5940" t="s">
        <v>36</v>
      </c>
      <c r="N5940" t="str">
        <f>IF(AND(PESQUISA!$B$3&lt;&gt;"",OR(PESQUISA!$B$4="TODAS",B5940=PESQUISA!$B$4),ISNUMBER(SEARCH(PESQUISA!$B$3,D5940))),ROW()-1,"")</f>
        <v/>
      </c>
    </row>
    <row r="5941" spans="1:14" x14ac:dyDescent="0.3">
      <c r="A5941" t="s">
        <v>17947</v>
      </c>
      <c r="B5941" t="s">
        <v>29</v>
      </c>
      <c r="C5941" t="s">
        <v>17948</v>
      </c>
      <c r="D5941" t="s">
        <v>17949</v>
      </c>
      <c r="E5941" t="s">
        <v>40</v>
      </c>
      <c r="F5941" s="7">
        <v>152.58000000000001</v>
      </c>
      <c r="G5941" t="s">
        <v>33</v>
      </c>
      <c r="H5941" t="s">
        <v>34</v>
      </c>
      <c r="I5941" t="s">
        <v>17622</v>
      </c>
      <c r="L5941" s="8">
        <v>0</v>
      </c>
      <c r="M5941" t="s">
        <v>36</v>
      </c>
      <c r="N5941" t="str">
        <f>IF(AND(PESQUISA!$B$3&lt;&gt;"",OR(PESQUISA!$B$4="TODAS",B5941=PESQUISA!$B$4),ISNUMBER(SEARCH(PESQUISA!$B$3,D5941))),ROW()-1,"")</f>
        <v/>
      </c>
    </row>
    <row r="5942" spans="1:14" x14ac:dyDescent="0.3">
      <c r="A5942" t="s">
        <v>17950</v>
      </c>
      <c r="B5942" t="s">
        <v>29</v>
      </c>
      <c r="C5942" t="s">
        <v>17951</v>
      </c>
      <c r="D5942" t="s">
        <v>17952</v>
      </c>
      <c r="E5942" t="s">
        <v>40</v>
      </c>
      <c r="F5942" s="7">
        <v>11.75</v>
      </c>
      <c r="G5942" t="s">
        <v>33</v>
      </c>
      <c r="H5942" t="s">
        <v>34</v>
      </c>
      <c r="I5942" t="s">
        <v>17622</v>
      </c>
      <c r="L5942" s="8">
        <v>0</v>
      </c>
      <c r="M5942" t="s">
        <v>36</v>
      </c>
      <c r="N5942" t="str">
        <f>IF(AND(PESQUISA!$B$3&lt;&gt;"",OR(PESQUISA!$B$4="TODAS",B5942=PESQUISA!$B$4),ISNUMBER(SEARCH(PESQUISA!$B$3,D5942))),ROW()-1,"")</f>
        <v/>
      </c>
    </row>
    <row r="5943" spans="1:14" x14ac:dyDescent="0.3">
      <c r="A5943" t="s">
        <v>17953</v>
      </c>
      <c r="B5943" t="s">
        <v>29</v>
      </c>
      <c r="C5943" t="s">
        <v>17954</v>
      </c>
      <c r="D5943" t="s">
        <v>17955</v>
      </c>
      <c r="E5943" t="s">
        <v>40</v>
      </c>
      <c r="F5943" s="7">
        <v>12.61</v>
      </c>
      <c r="G5943" t="s">
        <v>33</v>
      </c>
      <c r="H5943" t="s">
        <v>34</v>
      </c>
      <c r="I5943" t="s">
        <v>17622</v>
      </c>
      <c r="L5943" s="8">
        <v>0</v>
      </c>
      <c r="M5943" t="s">
        <v>36</v>
      </c>
      <c r="N5943" t="str">
        <f>IF(AND(PESQUISA!$B$3&lt;&gt;"",OR(PESQUISA!$B$4="TODAS",B5943=PESQUISA!$B$4),ISNUMBER(SEARCH(PESQUISA!$B$3,D5943))),ROW()-1,"")</f>
        <v/>
      </c>
    </row>
    <row r="5944" spans="1:14" x14ac:dyDescent="0.3">
      <c r="A5944" t="s">
        <v>17956</v>
      </c>
      <c r="B5944" t="s">
        <v>29</v>
      </c>
      <c r="C5944" t="s">
        <v>17957</v>
      </c>
      <c r="D5944" t="s">
        <v>17958</v>
      </c>
      <c r="E5944" t="s">
        <v>40</v>
      </c>
      <c r="F5944" s="7">
        <v>12.54</v>
      </c>
      <c r="G5944" t="s">
        <v>33</v>
      </c>
      <c r="H5944" t="s">
        <v>34</v>
      </c>
      <c r="I5944" t="s">
        <v>17622</v>
      </c>
      <c r="L5944" s="8">
        <v>0</v>
      </c>
      <c r="M5944" t="s">
        <v>36</v>
      </c>
      <c r="N5944" t="str">
        <f>IF(AND(PESQUISA!$B$3&lt;&gt;"",OR(PESQUISA!$B$4="TODAS",B5944=PESQUISA!$B$4),ISNUMBER(SEARCH(PESQUISA!$B$3,D5944))),ROW()-1,"")</f>
        <v/>
      </c>
    </row>
    <row r="5945" spans="1:14" x14ac:dyDescent="0.3">
      <c r="A5945" t="s">
        <v>17959</v>
      </c>
      <c r="B5945" t="s">
        <v>29</v>
      </c>
      <c r="C5945" t="s">
        <v>17960</v>
      </c>
      <c r="D5945" t="s">
        <v>17961</v>
      </c>
      <c r="E5945" t="s">
        <v>40</v>
      </c>
      <c r="F5945" s="7">
        <v>16.59</v>
      </c>
      <c r="G5945" t="s">
        <v>33</v>
      </c>
      <c r="H5945" t="s">
        <v>34</v>
      </c>
      <c r="I5945" t="s">
        <v>17622</v>
      </c>
      <c r="L5945" s="8">
        <v>0</v>
      </c>
      <c r="M5945" t="s">
        <v>36</v>
      </c>
      <c r="N5945" t="str">
        <f>IF(AND(PESQUISA!$B$3&lt;&gt;"",OR(PESQUISA!$B$4="TODAS",B5945=PESQUISA!$B$4),ISNUMBER(SEARCH(PESQUISA!$B$3,D5945))),ROW()-1,"")</f>
        <v/>
      </c>
    </row>
    <row r="5946" spans="1:14" x14ac:dyDescent="0.3">
      <c r="A5946" t="s">
        <v>17962</v>
      </c>
      <c r="B5946" t="s">
        <v>29</v>
      </c>
      <c r="C5946" t="s">
        <v>17963</v>
      </c>
      <c r="D5946" t="s">
        <v>17964</v>
      </c>
      <c r="E5946" t="s">
        <v>40</v>
      </c>
      <c r="F5946" s="7">
        <v>17.59</v>
      </c>
      <c r="G5946" t="s">
        <v>33</v>
      </c>
      <c r="H5946" t="s">
        <v>34</v>
      </c>
      <c r="I5946" t="s">
        <v>17622</v>
      </c>
      <c r="L5946" s="8">
        <v>0</v>
      </c>
      <c r="M5946" t="s">
        <v>36</v>
      </c>
      <c r="N5946" t="str">
        <f>IF(AND(PESQUISA!$B$3&lt;&gt;"",OR(PESQUISA!$B$4="TODAS",B5946=PESQUISA!$B$4),ISNUMBER(SEARCH(PESQUISA!$B$3,D5946))),ROW()-1,"")</f>
        <v/>
      </c>
    </row>
    <row r="5947" spans="1:14" x14ac:dyDescent="0.3">
      <c r="A5947" t="s">
        <v>17965</v>
      </c>
      <c r="B5947" t="s">
        <v>29</v>
      </c>
      <c r="C5947" t="s">
        <v>17966</v>
      </c>
      <c r="D5947" t="s">
        <v>17967</v>
      </c>
      <c r="E5947" t="s">
        <v>40</v>
      </c>
      <c r="F5947" s="7">
        <v>12.16</v>
      </c>
      <c r="G5947" t="s">
        <v>33</v>
      </c>
      <c r="H5947" t="s">
        <v>34</v>
      </c>
      <c r="I5947" t="s">
        <v>17622</v>
      </c>
      <c r="L5947" s="8">
        <v>0</v>
      </c>
      <c r="M5947" t="s">
        <v>36</v>
      </c>
      <c r="N5947" t="str">
        <f>IF(AND(PESQUISA!$B$3&lt;&gt;"",OR(PESQUISA!$B$4="TODAS",B5947=PESQUISA!$B$4),ISNUMBER(SEARCH(PESQUISA!$B$3,D5947))),ROW()-1,"")</f>
        <v/>
      </c>
    </row>
    <row r="5948" spans="1:14" x14ac:dyDescent="0.3">
      <c r="A5948" t="s">
        <v>17968</v>
      </c>
      <c r="B5948" t="s">
        <v>29</v>
      </c>
      <c r="C5948" t="s">
        <v>17969</v>
      </c>
      <c r="D5948" t="s">
        <v>17970</v>
      </c>
      <c r="E5948" t="s">
        <v>40</v>
      </c>
      <c r="F5948" s="7">
        <v>14.38</v>
      </c>
      <c r="G5948" t="s">
        <v>33</v>
      </c>
      <c r="H5948" t="s">
        <v>34</v>
      </c>
      <c r="I5948" t="s">
        <v>17622</v>
      </c>
      <c r="L5948" s="8">
        <v>0</v>
      </c>
      <c r="M5948" t="s">
        <v>36</v>
      </c>
      <c r="N5948" t="str">
        <f>IF(AND(PESQUISA!$B$3&lt;&gt;"",OR(PESQUISA!$B$4="TODAS",B5948=PESQUISA!$B$4),ISNUMBER(SEARCH(PESQUISA!$B$3,D5948))),ROW()-1,"")</f>
        <v/>
      </c>
    </row>
    <row r="5949" spans="1:14" x14ac:dyDescent="0.3">
      <c r="A5949" t="s">
        <v>17971</v>
      </c>
      <c r="B5949" t="s">
        <v>29</v>
      </c>
      <c r="C5949" t="s">
        <v>17972</v>
      </c>
      <c r="D5949" t="s">
        <v>17973</v>
      </c>
      <c r="E5949" t="s">
        <v>40</v>
      </c>
      <c r="F5949" s="7">
        <v>14.96</v>
      </c>
      <c r="G5949" t="s">
        <v>33</v>
      </c>
      <c r="H5949" t="s">
        <v>34</v>
      </c>
      <c r="I5949" t="s">
        <v>17622</v>
      </c>
      <c r="L5949" s="8">
        <v>0</v>
      </c>
      <c r="M5949" t="s">
        <v>36</v>
      </c>
      <c r="N5949" t="str">
        <f>IF(AND(PESQUISA!$B$3&lt;&gt;"",OR(PESQUISA!$B$4="TODAS",B5949=PESQUISA!$B$4),ISNUMBER(SEARCH(PESQUISA!$B$3,D5949))),ROW()-1,"")</f>
        <v/>
      </c>
    </row>
    <row r="5950" spans="1:14" x14ac:dyDescent="0.3">
      <c r="A5950" t="s">
        <v>17974</v>
      </c>
      <c r="B5950" t="s">
        <v>29</v>
      </c>
      <c r="C5950" t="s">
        <v>17975</v>
      </c>
      <c r="D5950" t="s">
        <v>17976</v>
      </c>
      <c r="E5950" t="s">
        <v>40</v>
      </c>
      <c r="F5950" s="7">
        <v>29.72</v>
      </c>
      <c r="G5950" t="s">
        <v>33</v>
      </c>
      <c r="H5950" t="s">
        <v>34</v>
      </c>
      <c r="I5950" t="s">
        <v>17622</v>
      </c>
      <c r="L5950" s="8">
        <v>0</v>
      </c>
      <c r="M5950" t="s">
        <v>36</v>
      </c>
      <c r="N5950" t="str">
        <f>IF(AND(PESQUISA!$B$3&lt;&gt;"",OR(PESQUISA!$B$4="TODAS",B5950=PESQUISA!$B$4),ISNUMBER(SEARCH(PESQUISA!$B$3,D5950))),ROW()-1,"")</f>
        <v/>
      </c>
    </row>
    <row r="5951" spans="1:14" x14ac:dyDescent="0.3">
      <c r="A5951" t="s">
        <v>17977</v>
      </c>
      <c r="B5951" t="s">
        <v>29</v>
      </c>
      <c r="C5951" t="s">
        <v>17978</v>
      </c>
      <c r="D5951" t="s">
        <v>17979</v>
      </c>
      <c r="E5951" t="s">
        <v>40</v>
      </c>
      <c r="F5951" s="7">
        <v>30.4</v>
      </c>
      <c r="G5951" t="s">
        <v>33</v>
      </c>
      <c r="H5951" t="s">
        <v>34</v>
      </c>
      <c r="I5951" t="s">
        <v>17622</v>
      </c>
      <c r="L5951" s="8">
        <v>0</v>
      </c>
      <c r="M5951" t="s">
        <v>36</v>
      </c>
      <c r="N5951" t="str">
        <f>IF(AND(PESQUISA!$B$3&lt;&gt;"",OR(PESQUISA!$B$4="TODAS",B5951=PESQUISA!$B$4),ISNUMBER(SEARCH(PESQUISA!$B$3,D5951))),ROW()-1,"")</f>
        <v/>
      </c>
    </row>
    <row r="5952" spans="1:14" x14ac:dyDescent="0.3">
      <c r="A5952" t="s">
        <v>17980</v>
      </c>
      <c r="B5952" t="s">
        <v>29</v>
      </c>
      <c r="C5952" t="s">
        <v>17981</v>
      </c>
      <c r="D5952" t="s">
        <v>17982</v>
      </c>
      <c r="E5952" t="s">
        <v>40</v>
      </c>
      <c r="F5952" s="7">
        <v>22</v>
      </c>
      <c r="G5952" t="s">
        <v>33</v>
      </c>
      <c r="H5952" t="s">
        <v>34</v>
      </c>
      <c r="I5952" t="s">
        <v>17622</v>
      </c>
      <c r="L5952" s="8">
        <v>0</v>
      </c>
      <c r="M5952" t="s">
        <v>36</v>
      </c>
      <c r="N5952" t="str">
        <f>IF(AND(PESQUISA!$B$3&lt;&gt;"",OR(PESQUISA!$B$4="TODAS",B5952=PESQUISA!$B$4),ISNUMBER(SEARCH(PESQUISA!$B$3,D5952))),ROW()-1,"")</f>
        <v/>
      </c>
    </row>
    <row r="5953" spans="1:14" x14ac:dyDescent="0.3">
      <c r="A5953" t="s">
        <v>17983</v>
      </c>
      <c r="B5953" t="s">
        <v>29</v>
      </c>
      <c r="C5953" t="s">
        <v>17984</v>
      </c>
      <c r="D5953" t="s">
        <v>17985</v>
      </c>
      <c r="E5953" t="s">
        <v>40</v>
      </c>
      <c r="F5953" s="7">
        <v>18.87</v>
      </c>
      <c r="G5953" t="s">
        <v>33</v>
      </c>
      <c r="H5953" t="s">
        <v>34</v>
      </c>
      <c r="I5953" t="s">
        <v>17622</v>
      </c>
      <c r="L5953" s="8">
        <v>0</v>
      </c>
      <c r="M5953" t="s">
        <v>36</v>
      </c>
      <c r="N5953" t="str">
        <f>IF(AND(PESQUISA!$B$3&lt;&gt;"",OR(PESQUISA!$B$4="TODAS",B5953=PESQUISA!$B$4),ISNUMBER(SEARCH(PESQUISA!$B$3,D5953))),ROW()-1,"")</f>
        <v/>
      </c>
    </row>
    <row r="5954" spans="1:14" x14ac:dyDescent="0.3">
      <c r="A5954" t="s">
        <v>17986</v>
      </c>
      <c r="B5954" t="s">
        <v>29</v>
      </c>
      <c r="C5954" t="s">
        <v>17987</v>
      </c>
      <c r="D5954" t="s">
        <v>17988</v>
      </c>
      <c r="E5954" t="s">
        <v>40</v>
      </c>
      <c r="F5954" s="7">
        <v>34.01</v>
      </c>
      <c r="G5954" t="s">
        <v>33</v>
      </c>
      <c r="H5954" t="s">
        <v>34</v>
      </c>
      <c r="I5954" t="s">
        <v>17622</v>
      </c>
      <c r="L5954" s="8">
        <v>0</v>
      </c>
      <c r="M5954" t="s">
        <v>36</v>
      </c>
      <c r="N5954" t="str">
        <f>IF(AND(PESQUISA!$B$3&lt;&gt;"",OR(PESQUISA!$B$4="TODAS",B5954=PESQUISA!$B$4),ISNUMBER(SEARCH(PESQUISA!$B$3,D5954))),ROW()-1,"")</f>
        <v/>
      </c>
    </row>
    <row r="5955" spans="1:14" x14ac:dyDescent="0.3">
      <c r="A5955" t="s">
        <v>17989</v>
      </c>
      <c r="B5955" t="s">
        <v>29</v>
      </c>
      <c r="C5955" t="s">
        <v>17990</v>
      </c>
      <c r="D5955" t="s">
        <v>17991</v>
      </c>
      <c r="E5955" t="s">
        <v>40</v>
      </c>
      <c r="F5955" s="7">
        <v>30.32</v>
      </c>
      <c r="G5955" t="s">
        <v>33</v>
      </c>
      <c r="H5955" t="s">
        <v>34</v>
      </c>
      <c r="I5955" t="s">
        <v>17622</v>
      </c>
      <c r="L5955" s="8">
        <v>0</v>
      </c>
      <c r="M5955" t="s">
        <v>36</v>
      </c>
      <c r="N5955" t="str">
        <f>IF(AND(PESQUISA!$B$3&lt;&gt;"",OR(PESQUISA!$B$4="TODAS",B5955=PESQUISA!$B$4),ISNUMBER(SEARCH(PESQUISA!$B$3,D5955))),ROW()-1,"")</f>
        <v/>
      </c>
    </row>
    <row r="5956" spans="1:14" x14ac:dyDescent="0.3">
      <c r="A5956" t="s">
        <v>17992</v>
      </c>
      <c r="B5956" t="s">
        <v>29</v>
      </c>
      <c r="C5956" t="s">
        <v>17993</v>
      </c>
      <c r="D5956" t="s">
        <v>17994</v>
      </c>
      <c r="E5956" t="s">
        <v>40</v>
      </c>
      <c r="F5956" s="7">
        <v>19.12</v>
      </c>
      <c r="G5956" t="s">
        <v>33</v>
      </c>
      <c r="H5956" t="s">
        <v>34</v>
      </c>
      <c r="I5956" t="s">
        <v>17622</v>
      </c>
      <c r="L5956" s="8">
        <v>0</v>
      </c>
      <c r="M5956" t="s">
        <v>36</v>
      </c>
      <c r="N5956" t="str">
        <f>IF(AND(PESQUISA!$B$3&lt;&gt;"",OR(PESQUISA!$B$4="TODAS",B5956=PESQUISA!$B$4),ISNUMBER(SEARCH(PESQUISA!$B$3,D5956))),ROW()-1,"")</f>
        <v/>
      </c>
    </row>
    <row r="5957" spans="1:14" x14ac:dyDescent="0.3">
      <c r="A5957" t="s">
        <v>17995</v>
      </c>
      <c r="B5957" t="s">
        <v>29</v>
      </c>
      <c r="C5957" t="s">
        <v>17996</v>
      </c>
      <c r="D5957" t="s">
        <v>17997</v>
      </c>
      <c r="E5957" t="s">
        <v>40</v>
      </c>
      <c r="F5957" s="7">
        <v>19.66</v>
      </c>
      <c r="G5957" t="s">
        <v>33</v>
      </c>
      <c r="H5957" t="s">
        <v>34</v>
      </c>
      <c r="I5957" t="s">
        <v>17622</v>
      </c>
      <c r="L5957" s="8">
        <v>0</v>
      </c>
      <c r="M5957" t="s">
        <v>36</v>
      </c>
      <c r="N5957" t="str">
        <f>IF(AND(PESQUISA!$B$3&lt;&gt;"",OR(PESQUISA!$B$4="TODAS",B5957=PESQUISA!$B$4),ISNUMBER(SEARCH(PESQUISA!$B$3,D5957))),ROW()-1,"")</f>
        <v/>
      </c>
    </row>
    <row r="5958" spans="1:14" x14ac:dyDescent="0.3">
      <c r="A5958" t="s">
        <v>17998</v>
      </c>
      <c r="B5958" t="s">
        <v>29</v>
      </c>
      <c r="C5958" t="s">
        <v>17999</v>
      </c>
      <c r="D5958" t="s">
        <v>18000</v>
      </c>
      <c r="E5958" t="s">
        <v>40</v>
      </c>
      <c r="F5958" s="7">
        <v>19.95</v>
      </c>
      <c r="G5958" t="s">
        <v>33</v>
      </c>
      <c r="H5958" t="s">
        <v>34</v>
      </c>
      <c r="I5958" t="s">
        <v>17622</v>
      </c>
      <c r="L5958" s="8">
        <v>0</v>
      </c>
      <c r="M5958" t="s">
        <v>36</v>
      </c>
      <c r="N5958" t="str">
        <f>IF(AND(PESQUISA!$B$3&lt;&gt;"",OR(PESQUISA!$B$4="TODAS",B5958=PESQUISA!$B$4),ISNUMBER(SEARCH(PESQUISA!$B$3,D5958))),ROW()-1,"")</f>
        <v/>
      </c>
    </row>
    <row r="5959" spans="1:14" x14ac:dyDescent="0.3">
      <c r="A5959" t="s">
        <v>18001</v>
      </c>
      <c r="B5959" t="s">
        <v>29</v>
      </c>
      <c r="C5959" t="s">
        <v>18002</v>
      </c>
      <c r="D5959" t="s">
        <v>18003</v>
      </c>
      <c r="E5959" t="s">
        <v>40</v>
      </c>
      <c r="F5959" s="7">
        <v>22.45</v>
      </c>
      <c r="G5959" t="s">
        <v>33</v>
      </c>
      <c r="H5959" t="s">
        <v>34</v>
      </c>
      <c r="I5959" t="s">
        <v>17622</v>
      </c>
      <c r="L5959" s="8">
        <v>0</v>
      </c>
      <c r="M5959" t="s">
        <v>36</v>
      </c>
      <c r="N5959" t="str">
        <f>IF(AND(PESQUISA!$B$3&lt;&gt;"",OR(PESQUISA!$B$4="TODAS",B5959=PESQUISA!$B$4),ISNUMBER(SEARCH(PESQUISA!$B$3,D5959))),ROW()-1,"")</f>
        <v/>
      </c>
    </row>
    <row r="5960" spans="1:14" x14ac:dyDescent="0.3">
      <c r="A5960" t="s">
        <v>18004</v>
      </c>
      <c r="B5960" t="s">
        <v>29</v>
      </c>
      <c r="C5960" t="s">
        <v>18005</v>
      </c>
      <c r="D5960" t="s">
        <v>18006</v>
      </c>
      <c r="E5960" t="s">
        <v>40</v>
      </c>
      <c r="F5960" s="7">
        <v>23.07</v>
      </c>
      <c r="G5960" t="s">
        <v>33</v>
      </c>
      <c r="H5960" t="s">
        <v>34</v>
      </c>
      <c r="I5960" t="s">
        <v>17622</v>
      </c>
      <c r="L5960" s="8">
        <v>0</v>
      </c>
      <c r="M5960" t="s">
        <v>36</v>
      </c>
      <c r="N5960" t="str">
        <f>IF(AND(PESQUISA!$B$3&lt;&gt;"",OR(PESQUISA!$B$4="TODAS",B5960=PESQUISA!$B$4),ISNUMBER(SEARCH(PESQUISA!$B$3,D5960))),ROW()-1,"")</f>
        <v/>
      </c>
    </row>
    <row r="5961" spans="1:14" x14ac:dyDescent="0.3">
      <c r="A5961" t="s">
        <v>18007</v>
      </c>
      <c r="B5961" t="s">
        <v>29</v>
      </c>
      <c r="C5961" t="s">
        <v>18008</v>
      </c>
      <c r="D5961" t="s">
        <v>18009</v>
      </c>
      <c r="E5961" t="s">
        <v>40</v>
      </c>
      <c r="F5961" s="7">
        <v>33.479999999999997</v>
      </c>
      <c r="G5961" t="s">
        <v>33</v>
      </c>
      <c r="H5961" t="s">
        <v>34</v>
      </c>
      <c r="I5961" t="s">
        <v>17622</v>
      </c>
      <c r="L5961" s="8">
        <v>0</v>
      </c>
      <c r="M5961" t="s">
        <v>36</v>
      </c>
      <c r="N5961" t="str">
        <f>IF(AND(PESQUISA!$B$3&lt;&gt;"",OR(PESQUISA!$B$4="TODAS",B5961=PESQUISA!$B$4),ISNUMBER(SEARCH(PESQUISA!$B$3,D5961))),ROW()-1,"")</f>
        <v/>
      </c>
    </row>
    <row r="5962" spans="1:14" x14ac:dyDescent="0.3">
      <c r="A5962" t="s">
        <v>18010</v>
      </c>
      <c r="B5962" t="s">
        <v>29</v>
      </c>
      <c r="C5962" t="s">
        <v>18011</v>
      </c>
      <c r="D5962" t="s">
        <v>18012</v>
      </c>
      <c r="E5962" t="s">
        <v>40</v>
      </c>
      <c r="F5962" s="7">
        <v>36.380000000000003</v>
      </c>
      <c r="G5962" t="s">
        <v>33</v>
      </c>
      <c r="H5962" t="s">
        <v>34</v>
      </c>
      <c r="I5962" t="s">
        <v>17622</v>
      </c>
      <c r="L5962" s="8">
        <v>0</v>
      </c>
      <c r="M5962" t="s">
        <v>36</v>
      </c>
      <c r="N5962" t="str">
        <f>IF(AND(PESQUISA!$B$3&lt;&gt;"",OR(PESQUISA!$B$4="TODAS",B5962=PESQUISA!$B$4),ISNUMBER(SEARCH(PESQUISA!$B$3,D5962))),ROW()-1,"")</f>
        <v/>
      </c>
    </row>
    <row r="5963" spans="1:14" x14ac:dyDescent="0.3">
      <c r="A5963" t="s">
        <v>18013</v>
      </c>
      <c r="B5963" t="s">
        <v>29</v>
      </c>
      <c r="C5963" t="s">
        <v>18014</v>
      </c>
      <c r="D5963" t="s">
        <v>18015</v>
      </c>
      <c r="E5963" t="s">
        <v>40</v>
      </c>
      <c r="F5963" s="7">
        <v>37.11</v>
      </c>
      <c r="G5963" t="s">
        <v>33</v>
      </c>
      <c r="H5963" t="s">
        <v>34</v>
      </c>
      <c r="I5963" t="s">
        <v>17622</v>
      </c>
      <c r="L5963" s="8">
        <v>0</v>
      </c>
      <c r="M5963" t="s">
        <v>36</v>
      </c>
      <c r="N5963" t="str">
        <f>IF(AND(PESQUISA!$B$3&lt;&gt;"",OR(PESQUISA!$B$4="TODAS",B5963=PESQUISA!$B$4),ISNUMBER(SEARCH(PESQUISA!$B$3,D5963))),ROW()-1,"")</f>
        <v/>
      </c>
    </row>
    <row r="5964" spans="1:14" x14ac:dyDescent="0.3">
      <c r="A5964" t="s">
        <v>18016</v>
      </c>
      <c r="B5964" t="s">
        <v>29</v>
      </c>
      <c r="C5964" t="s">
        <v>18017</v>
      </c>
      <c r="D5964" t="s">
        <v>18018</v>
      </c>
      <c r="E5964" t="s">
        <v>40</v>
      </c>
      <c r="F5964" s="7">
        <v>42.94</v>
      </c>
      <c r="G5964" t="s">
        <v>33</v>
      </c>
      <c r="H5964" t="s">
        <v>34</v>
      </c>
      <c r="I5964" t="s">
        <v>17622</v>
      </c>
      <c r="L5964" s="8">
        <v>0</v>
      </c>
      <c r="M5964" t="s">
        <v>36</v>
      </c>
      <c r="N5964" t="str">
        <f>IF(AND(PESQUISA!$B$3&lt;&gt;"",OR(PESQUISA!$B$4="TODAS",B5964=PESQUISA!$B$4),ISNUMBER(SEARCH(PESQUISA!$B$3,D5964))),ROW()-1,"")</f>
        <v/>
      </c>
    </row>
    <row r="5965" spans="1:14" x14ac:dyDescent="0.3">
      <c r="A5965" t="s">
        <v>18019</v>
      </c>
      <c r="B5965" t="s">
        <v>29</v>
      </c>
      <c r="C5965" t="s">
        <v>18020</v>
      </c>
      <c r="D5965" t="s">
        <v>18021</v>
      </c>
      <c r="E5965" t="s">
        <v>40</v>
      </c>
      <c r="F5965" s="7">
        <v>46.3</v>
      </c>
      <c r="G5965" t="s">
        <v>33</v>
      </c>
      <c r="H5965" t="s">
        <v>34</v>
      </c>
      <c r="I5965" t="s">
        <v>17622</v>
      </c>
      <c r="L5965" s="8">
        <v>0</v>
      </c>
      <c r="M5965" t="s">
        <v>36</v>
      </c>
      <c r="N5965" t="str">
        <f>IF(AND(PESQUISA!$B$3&lt;&gt;"",OR(PESQUISA!$B$4="TODAS",B5965=PESQUISA!$B$4),ISNUMBER(SEARCH(PESQUISA!$B$3,D5965))),ROW()-1,"")</f>
        <v/>
      </c>
    </row>
    <row r="5966" spans="1:14" x14ac:dyDescent="0.3">
      <c r="A5966" t="s">
        <v>18022</v>
      </c>
      <c r="B5966" t="s">
        <v>29</v>
      </c>
      <c r="C5966" t="s">
        <v>18023</v>
      </c>
      <c r="D5966" t="s">
        <v>18024</v>
      </c>
      <c r="E5966" t="s">
        <v>40</v>
      </c>
      <c r="F5966" s="7">
        <v>45.1</v>
      </c>
      <c r="G5966" t="s">
        <v>33</v>
      </c>
      <c r="H5966" t="s">
        <v>34</v>
      </c>
      <c r="I5966" t="s">
        <v>17622</v>
      </c>
      <c r="L5966" s="8">
        <v>0</v>
      </c>
      <c r="M5966" t="s">
        <v>36</v>
      </c>
      <c r="N5966" t="str">
        <f>IF(AND(PESQUISA!$B$3&lt;&gt;"",OR(PESQUISA!$B$4="TODAS",B5966=PESQUISA!$B$4),ISNUMBER(SEARCH(PESQUISA!$B$3,D5966))),ROW()-1,"")</f>
        <v/>
      </c>
    </row>
    <row r="5967" spans="1:14" x14ac:dyDescent="0.3">
      <c r="A5967" t="s">
        <v>18025</v>
      </c>
      <c r="B5967" t="s">
        <v>29</v>
      </c>
      <c r="C5967" t="s">
        <v>18026</v>
      </c>
      <c r="D5967" t="s">
        <v>18027</v>
      </c>
      <c r="E5967" t="s">
        <v>40</v>
      </c>
      <c r="F5967" s="7">
        <v>49.03</v>
      </c>
      <c r="G5967" t="s">
        <v>33</v>
      </c>
      <c r="H5967" t="s">
        <v>34</v>
      </c>
      <c r="I5967" t="s">
        <v>17622</v>
      </c>
      <c r="L5967" s="8">
        <v>0</v>
      </c>
      <c r="M5967" t="s">
        <v>36</v>
      </c>
      <c r="N5967" t="str">
        <f>IF(AND(PESQUISA!$B$3&lt;&gt;"",OR(PESQUISA!$B$4="TODAS",B5967=PESQUISA!$B$4),ISNUMBER(SEARCH(PESQUISA!$B$3,D5967))),ROW()-1,"")</f>
        <v/>
      </c>
    </row>
    <row r="5968" spans="1:14" x14ac:dyDescent="0.3">
      <c r="A5968" t="s">
        <v>18028</v>
      </c>
      <c r="B5968" t="s">
        <v>29</v>
      </c>
      <c r="C5968" t="s">
        <v>18029</v>
      </c>
      <c r="D5968" t="s">
        <v>18030</v>
      </c>
      <c r="E5968" t="s">
        <v>40</v>
      </c>
      <c r="F5968" s="7">
        <v>60.93</v>
      </c>
      <c r="G5968" t="s">
        <v>33</v>
      </c>
      <c r="H5968" t="s">
        <v>34</v>
      </c>
      <c r="I5968" t="s">
        <v>17622</v>
      </c>
      <c r="L5968" s="8">
        <v>0</v>
      </c>
      <c r="M5968" t="s">
        <v>36</v>
      </c>
      <c r="N5968" t="str">
        <f>IF(AND(PESQUISA!$B$3&lt;&gt;"",OR(PESQUISA!$B$4="TODAS",B5968=PESQUISA!$B$4),ISNUMBER(SEARCH(PESQUISA!$B$3,D5968))),ROW()-1,"")</f>
        <v/>
      </c>
    </row>
    <row r="5969" spans="1:14" x14ac:dyDescent="0.3">
      <c r="A5969" t="s">
        <v>18031</v>
      </c>
      <c r="B5969" t="s">
        <v>29</v>
      </c>
      <c r="C5969" t="s">
        <v>18032</v>
      </c>
      <c r="D5969" t="s">
        <v>18033</v>
      </c>
      <c r="E5969" t="s">
        <v>40</v>
      </c>
      <c r="F5969" s="7">
        <v>7.62</v>
      </c>
      <c r="G5969" t="s">
        <v>33</v>
      </c>
      <c r="H5969" t="s">
        <v>34</v>
      </c>
      <c r="I5969" t="s">
        <v>17622</v>
      </c>
      <c r="L5969" s="8">
        <v>0</v>
      </c>
      <c r="M5969" t="s">
        <v>36</v>
      </c>
      <c r="N5969" t="str">
        <f>IF(AND(PESQUISA!$B$3&lt;&gt;"",OR(PESQUISA!$B$4="TODAS",B5969=PESQUISA!$B$4),ISNUMBER(SEARCH(PESQUISA!$B$3,D5969))),ROW()-1,"")</f>
        <v/>
      </c>
    </row>
    <row r="5970" spans="1:14" x14ac:dyDescent="0.3">
      <c r="A5970" t="s">
        <v>18034</v>
      </c>
      <c r="B5970" t="s">
        <v>29</v>
      </c>
      <c r="C5970" t="s">
        <v>18035</v>
      </c>
      <c r="D5970" t="s">
        <v>18036</v>
      </c>
      <c r="E5970" t="s">
        <v>40</v>
      </c>
      <c r="F5970" s="7">
        <v>8.1999999999999993</v>
      </c>
      <c r="G5970" t="s">
        <v>33</v>
      </c>
      <c r="H5970" t="s">
        <v>34</v>
      </c>
      <c r="I5970" t="s">
        <v>17622</v>
      </c>
      <c r="L5970" s="8">
        <v>0</v>
      </c>
      <c r="M5970" t="s">
        <v>36</v>
      </c>
      <c r="N5970" t="str">
        <f>IF(AND(PESQUISA!$B$3&lt;&gt;"",OR(PESQUISA!$B$4="TODAS",B5970=PESQUISA!$B$4),ISNUMBER(SEARCH(PESQUISA!$B$3,D5970))),ROW()-1,"")</f>
        <v/>
      </c>
    </row>
    <row r="5971" spans="1:14" x14ac:dyDescent="0.3">
      <c r="A5971" t="s">
        <v>18037</v>
      </c>
      <c r="B5971" t="s">
        <v>29</v>
      </c>
      <c r="C5971" t="s">
        <v>18038</v>
      </c>
      <c r="D5971" t="s">
        <v>18039</v>
      </c>
      <c r="E5971" t="s">
        <v>40</v>
      </c>
      <c r="F5971" s="7">
        <v>8.3699999999999992</v>
      </c>
      <c r="G5971" t="s">
        <v>33</v>
      </c>
      <c r="H5971" t="s">
        <v>34</v>
      </c>
      <c r="I5971" t="s">
        <v>17622</v>
      </c>
      <c r="L5971" s="8">
        <v>0</v>
      </c>
      <c r="M5971" t="s">
        <v>36</v>
      </c>
      <c r="N5971" t="str">
        <f>IF(AND(PESQUISA!$B$3&lt;&gt;"",OR(PESQUISA!$B$4="TODAS",B5971=PESQUISA!$B$4),ISNUMBER(SEARCH(PESQUISA!$B$3,D5971))),ROW()-1,"")</f>
        <v/>
      </c>
    </row>
    <row r="5972" spans="1:14" x14ac:dyDescent="0.3">
      <c r="A5972" t="s">
        <v>18040</v>
      </c>
      <c r="B5972" t="s">
        <v>29</v>
      </c>
      <c r="C5972" t="s">
        <v>18041</v>
      </c>
      <c r="D5972" t="s">
        <v>18042</v>
      </c>
      <c r="E5972" t="s">
        <v>40</v>
      </c>
      <c r="F5972" s="7">
        <v>11.06</v>
      </c>
      <c r="G5972" t="s">
        <v>33</v>
      </c>
      <c r="H5972" t="s">
        <v>34</v>
      </c>
      <c r="I5972" t="s">
        <v>17622</v>
      </c>
      <c r="L5972" s="8">
        <v>0</v>
      </c>
      <c r="M5972" t="s">
        <v>36</v>
      </c>
      <c r="N5972" t="str">
        <f>IF(AND(PESQUISA!$B$3&lt;&gt;"",OR(PESQUISA!$B$4="TODAS",B5972=PESQUISA!$B$4),ISNUMBER(SEARCH(PESQUISA!$B$3,D5972))),ROW()-1,"")</f>
        <v/>
      </c>
    </row>
    <row r="5973" spans="1:14" x14ac:dyDescent="0.3">
      <c r="A5973" t="s">
        <v>18043</v>
      </c>
      <c r="B5973" t="s">
        <v>29</v>
      </c>
      <c r="C5973" t="s">
        <v>18044</v>
      </c>
      <c r="D5973" t="s">
        <v>18045</v>
      </c>
      <c r="E5973" t="s">
        <v>40</v>
      </c>
      <c r="F5973" s="7">
        <v>11.74</v>
      </c>
      <c r="G5973" t="s">
        <v>33</v>
      </c>
      <c r="H5973" t="s">
        <v>34</v>
      </c>
      <c r="I5973" t="s">
        <v>17622</v>
      </c>
      <c r="L5973" s="8">
        <v>0</v>
      </c>
      <c r="M5973" t="s">
        <v>36</v>
      </c>
      <c r="N5973" t="str">
        <f>IF(AND(PESQUISA!$B$3&lt;&gt;"",OR(PESQUISA!$B$4="TODAS",B5973=PESQUISA!$B$4),ISNUMBER(SEARCH(PESQUISA!$B$3,D5973))),ROW()-1,"")</f>
        <v/>
      </c>
    </row>
    <row r="5974" spans="1:14" x14ac:dyDescent="0.3">
      <c r="A5974" t="s">
        <v>18046</v>
      </c>
      <c r="B5974" t="s">
        <v>29</v>
      </c>
      <c r="C5974" t="s">
        <v>18047</v>
      </c>
      <c r="D5974" t="s">
        <v>18048</v>
      </c>
      <c r="E5974" t="s">
        <v>40</v>
      </c>
      <c r="F5974" s="7">
        <v>12.3</v>
      </c>
      <c r="G5974" t="s">
        <v>33</v>
      </c>
      <c r="H5974" t="s">
        <v>34</v>
      </c>
      <c r="I5974" t="s">
        <v>17622</v>
      </c>
      <c r="L5974" s="8">
        <v>0</v>
      </c>
      <c r="M5974" t="s">
        <v>36</v>
      </c>
      <c r="N5974" t="str">
        <f>IF(AND(PESQUISA!$B$3&lt;&gt;"",OR(PESQUISA!$B$4="TODAS",B5974=PESQUISA!$B$4),ISNUMBER(SEARCH(PESQUISA!$B$3,D5974))),ROW()-1,"")</f>
        <v/>
      </c>
    </row>
    <row r="5975" spans="1:14" x14ac:dyDescent="0.3">
      <c r="A5975" t="s">
        <v>18049</v>
      </c>
      <c r="B5975" t="s">
        <v>29</v>
      </c>
      <c r="C5975" t="s">
        <v>18050</v>
      </c>
      <c r="D5975" t="s">
        <v>18051</v>
      </c>
      <c r="E5975" t="s">
        <v>40</v>
      </c>
      <c r="F5975" s="7">
        <v>15.43</v>
      </c>
      <c r="G5975" t="s">
        <v>33</v>
      </c>
      <c r="H5975" t="s">
        <v>34</v>
      </c>
      <c r="I5975" t="s">
        <v>17622</v>
      </c>
      <c r="L5975" s="8">
        <v>0</v>
      </c>
      <c r="M5975" t="s">
        <v>36</v>
      </c>
      <c r="N5975" t="str">
        <f>IF(AND(PESQUISA!$B$3&lt;&gt;"",OR(PESQUISA!$B$4="TODAS",B5975=PESQUISA!$B$4),ISNUMBER(SEARCH(PESQUISA!$B$3,D5975))),ROW()-1,"")</f>
        <v/>
      </c>
    </row>
    <row r="5976" spans="1:14" x14ac:dyDescent="0.3">
      <c r="A5976" t="s">
        <v>18052</v>
      </c>
      <c r="B5976" t="s">
        <v>29</v>
      </c>
      <c r="C5976" t="s">
        <v>18053</v>
      </c>
      <c r="D5976" t="s">
        <v>18054</v>
      </c>
      <c r="E5976" t="s">
        <v>40</v>
      </c>
      <c r="F5976" s="7">
        <v>13.94</v>
      </c>
      <c r="G5976" t="s">
        <v>33</v>
      </c>
      <c r="H5976" t="s">
        <v>34</v>
      </c>
      <c r="I5976" t="s">
        <v>17622</v>
      </c>
      <c r="L5976" s="8">
        <v>0</v>
      </c>
      <c r="M5976" t="s">
        <v>36</v>
      </c>
      <c r="N5976" t="str">
        <f>IF(AND(PESQUISA!$B$3&lt;&gt;"",OR(PESQUISA!$B$4="TODAS",B5976=PESQUISA!$B$4),ISNUMBER(SEARCH(PESQUISA!$B$3,D5976))),ROW()-1,"")</f>
        <v/>
      </c>
    </row>
    <row r="5977" spans="1:14" x14ac:dyDescent="0.3">
      <c r="A5977" t="s">
        <v>18055</v>
      </c>
      <c r="B5977" t="s">
        <v>29</v>
      </c>
      <c r="C5977" t="s">
        <v>18056</v>
      </c>
      <c r="D5977" t="s">
        <v>18057</v>
      </c>
      <c r="E5977" t="s">
        <v>40</v>
      </c>
      <c r="F5977" s="7">
        <v>17.149999999999999</v>
      </c>
      <c r="G5977" t="s">
        <v>33</v>
      </c>
      <c r="H5977" t="s">
        <v>34</v>
      </c>
      <c r="I5977" t="s">
        <v>17622</v>
      </c>
      <c r="L5977" s="8">
        <v>0</v>
      </c>
      <c r="M5977" t="s">
        <v>36</v>
      </c>
      <c r="N5977" t="str">
        <f>IF(AND(PESQUISA!$B$3&lt;&gt;"",OR(PESQUISA!$B$4="TODAS",B5977=PESQUISA!$B$4),ISNUMBER(SEARCH(PESQUISA!$B$3,D5977))),ROW()-1,"")</f>
        <v/>
      </c>
    </row>
    <row r="5978" spans="1:14" x14ac:dyDescent="0.3">
      <c r="A5978" t="s">
        <v>18058</v>
      </c>
      <c r="B5978" t="s">
        <v>29</v>
      </c>
      <c r="C5978" t="s">
        <v>18059</v>
      </c>
      <c r="D5978" t="s">
        <v>18060</v>
      </c>
      <c r="E5978" t="s">
        <v>40</v>
      </c>
      <c r="F5978" s="7">
        <v>24.68</v>
      </c>
      <c r="G5978" t="s">
        <v>33</v>
      </c>
      <c r="H5978" t="s">
        <v>34</v>
      </c>
      <c r="I5978" t="s">
        <v>17622</v>
      </c>
      <c r="L5978" s="8">
        <v>0</v>
      </c>
      <c r="M5978" t="s">
        <v>36</v>
      </c>
      <c r="N5978" t="str">
        <f>IF(AND(PESQUISA!$B$3&lt;&gt;"",OR(PESQUISA!$B$4="TODAS",B5978=PESQUISA!$B$4),ISNUMBER(SEARCH(PESQUISA!$B$3,D5978))),ROW()-1,"")</f>
        <v/>
      </c>
    </row>
    <row r="5979" spans="1:14" x14ac:dyDescent="0.3">
      <c r="A5979" t="s">
        <v>18061</v>
      </c>
      <c r="B5979" t="s">
        <v>29</v>
      </c>
      <c r="C5979" t="s">
        <v>18062</v>
      </c>
      <c r="D5979" t="s">
        <v>18063</v>
      </c>
      <c r="E5979" t="s">
        <v>40</v>
      </c>
      <c r="F5979" s="7">
        <v>27.03</v>
      </c>
      <c r="G5979" t="s">
        <v>33</v>
      </c>
      <c r="H5979" t="s">
        <v>34</v>
      </c>
      <c r="I5979" t="s">
        <v>17622</v>
      </c>
      <c r="L5979" s="8">
        <v>0</v>
      </c>
      <c r="M5979" t="s">
        <v>36</v>
      </c>
      <c r="N5979" t="str">
        <f>IF(AND(PESQUISA!$B$3&lt;&gt;"",OR(PESQUISA!$B$4="TODAS",B5979=PESQUISA!$B$4),ISNUMBER(SEARCH(PESQUISA!$B$3,D5979))),ROW()-1,"")</f>
        <v/>
      </c>
    </row>
    <row r="5980" spans="1:14" x14ac:dyDescent="0.3">
      <c r="A5980" t="s">
        <v>18064</v>
      </c>
      <c r="B5980" t="s">
        <v>29</v>
      </c>
      <c r="C5980" t="s">
        <v>18065</v>
      </c>
      <c r="D5980" t="s">
        <v>18066</v>
      </c>
      <c r="E5980" t="s">
        <v>40</v>
      </c>
      <c r="F5980" s="7">
        <v>8.35</v>
      </c>
      <c r="G5980" t="s">
        <v>33</v>
      </c>
      <c r="H5980" t="s">
        <v>34</v>
      </c>
      <c r="I5980" t="s">
        <v>17622</v>
      </c>
      <c r="L5980" s="8">
        <v>0</v>
      </c>
      <c r="M5980" t="s">
        <v>36</v>
      </c>
      <c r="N5980" t="str">
        <f>IF(AND(PESQUISA!$B$3&lt;&gt;"",OR(PESQUISA!$B$4="TODAS",B5980=PESQUISA!$B$4),ISNUMBER(SEARCH(PESQUISA!$B$3,D5980))),ROW()-1,"")</f>
        <v/>
      </c>
    </row>
    <row r="5981" spans="1:14" x14ac:dyDescent="0.3">
      <c r="A5981" t="s">
        <v>18067</v>
      </c>
      <c r="B5981" t="s">
        <v>29</v>
      </c>
      <c r="C5981" t="s">
        <v>18068</v>
      </c>
      <c r="D5981" t="s">
        <v>18069</v>
      </c>
      <c r="E5981" t="s">
        <v>40</v>
      </c>
      <c r="F5981" s="7">
        <v>10.199999999999999</v>
      </c>
      <c r="G5981" t="s">
        <v>33</v>
      </c>
      <c r="H5981" t="s">
        <v>34</v>
      </c>
      <c r="I5981" t="s">
        <v>17622</v>
      </c>
      <c r="L5981" s="8">
        <v>0</v>
      </c>
      <c r="M5981" t="s">
        <v>36</v>
      </c>
      <c r="N5981" t="str">
        <f>IF(AND(PESQUISA!$B$3&lt;&gt;"",OR(PESQUISA!$B$4="TODAS",B5981=PESQUISA!$B$4),ISNUMBER(SEARCH(PESQUISA!$B$3,D5981))),ROW()-1,"")</f>
        <v/>
      </c>
    </row>
    <row r="5982" spans="1:14" x14ac:dyDescent="0.3">
      <c r="A5982" t="s">
        <v>18070</v>
      </c>
      <c r="B5982" t="s">
        <v>29</v>
      </c>
      <c r="C5982" t="s">
        <v>18071</v>
      </c>
      <c r="D5982" t="s">
        <v>18072</v>
      </c>
      <c r="E5982" t="s">
        <v>40</v>
      </c>
      <c r="F5982" s="7">
        <v>12.89</v>
      </c>
      <c r="G5982" t="s">
        <v>33</v>
      </c>
      <c r="H5982" t="s">
        <v>34</v>
      </c>
      <c r="I5982" t="s">
        <v>17622</v>
      </c>
      <c r="L5982" s="8">
        <v>0</v>
      </c>
      <c r="M5982" t="s">
        <v>36</v>
      </c>
      <c r="N5982" t="str">
        <f>IF(AND(PESQUISA!$B$3&lt;&gt;"",OR(PESQUISA!$B$4="TODAS",B5982=PESQUISA!$B$4),ISNUMBER(SEARCH(PESQUISA!$B$3,D5982))),ROW()-1,"")</f>
        <v/>
      </c>
    </row>
    <row r="5983" spans="1:14" x14ac:dyDescent="0.3">
      <c r="A5983" t="s">
        <v>18073</v>
      </c>
      <c r="B5983" t="s">
        <v>29</v>
      </c>
      <c r="C5983" t="s">
        <v>18074</v>
      </c>
      <c r="D5983" t="s">
        <v>18075</v>
      </c>
      <c r="E5983" t="s">
        <v>40</v>
      </c>
      <c r="F5983" s="7">
        <v>13.57</v>
      </c>
      <c r="G5983" t="s">
        <v>33</v>
      </c>
      <c r="H5983" t="s">
        <v>34</v>
      </c>
      <c r="I5983" t="s">
        <v>17622</v>
      </c>
      <c r="L5983" s="8">
        <v>0</v>
      </c>
      <c r="M5983" t="s">
        <v>36</v>
      </c>
      <c r="N5983" t="str">
        <f>IF(AND(PESQUISA!$B$3&lt;&gt;"",OR(PESQUISA!$B$4="TODAS",B5983=PESQUISA!$B$4),ISNUMBER(SEARCH(PESQUISA!$B$3,D5983))),ROW()-1,"")</f>
        <v/>
      </c>
    </row>
    <row r="5984" spans="1:14" x14ac:dyDescent="0.3">
      <c r="A5984" t="s">
        <v>18076</v>
      </c>
      <c r="B5984" t="s">
        <v>29</v>
      </c>
      <c r="C5984" t="s">
        <v>18077</v>
      </c>
      <c r="D5984" t="s">
        <v>18078</v>
      </c>
      <c r="E5984" t="s">
        <v>40</v>
      </c>
      <c r="F5984" s="7">
        <v>6.27</v>
      </c>
      <c r="G5984" t="s">
        <v>33</v>
      </c>
      <c r="H5984" t="s">
        <v>34</v>
      </c>
      <c r="I5984" t="s">
        <v>17622</v>
      </c>
      <c r="L5984" s="8">
        <v>0</v>
      </c>
      <c r="M5984" t="s">
        <v>36</v>
      </c>
      <c r="N5984" t="str">
        <f>IF(AND(PESQUISA!$B$3&lt;&gt;"",OR(PESQUISA!$B$4="TODAS",B5984=PESQUISA!$B$4),ISNUMBER(SEARCH(PESQUISA!$B$3,D5984))),ROW()-1,"")</f>
        <v/>
      </c>
    </row>
    <row r="5985" spans="1:14" x14ac:dyDescent="0.3">
      <c r="A5985" t="s">
        <v>18079</v>
      </c>
      <c r="B5985" t="s">
        <v>29</v>
      </c>
      <c r="C5985" t="s">
        <v>18080</v>
      </c>
      <c r="D5985" t="s">
        <v>18081</v>
      </c>
      <c r="E5985" t="s">
        <v>40</v>
      </c>
      <c r="F5985" s="7">
        <v>6.81</v>
      </c>
      <c r="G5985" t="s">
        <v>33</v>
      </c>
      <c r="H5985" t="s">
        <v>34</v>
      </c>
      <c r="I5985" t="s">
        <v>17622</v>
      </c>
      <c r="L5985" s="8">
        <v>0</v>
      </c>
      <c r="M5985" t="s">
        <v>36</v>
      </c>
      <c r="N5985" t="str">
        <f>IF(AND(PESQUISA!$B$3&lt;&gt;"",OR(PESQUISA!$B$4="TODAS",B5985=PESQUISA!$B$4),ISNUMBER(SEARCH(PESQUISA!$B$3,D5985))),ROW()-1,"")</f>
        <v/>
      </c>
    </row>
    <row r="5986" spans="1:14" x14ac:dyDescent="0.3">
      <c r="A5986" t="s">
        <v>18082</v>
      </c>
      <c r="B5986" t="s">
        <v>29</v>
      </c>
      <c r="C5986" t="s">
        <v>18083</v>
      </c>
      <c r="D5986" t="s">
        <v>18084</v>
      </c>
      <c r="E5986" t="s">
        <v>40</v>
      </c>
      <c r="F5986" s="7">
        <v>4.88</v>
      </c>
      <c r="G5986" t="s">
        <v>33</v>
      </c>
      <c r="H5986" t="s">
        <v>34</v>
      </c>
      <c r="I5986" t="s">
        <v>17622</v>
      </c>
      <c r="L5986" s="8">
        <v>0</v>
      </c>
      <c r="M5986" t="s">
        <v>36</v>
      </c>
      <c r="N5986" t="str">
        <f>IF(AND(PESQUISA!$B$3&lt;&gt;"",OR(PESQUISA!$B$4="TODAS",B5986=PESQUISA!$B$4),ISNUMBER(SEARCH(PESQUISA!$B$3,D5986))),ROW()-1,"")</f>
        <v/>
      </c>
    </row>
    <row r="5987" spans="1:14" x14ac:dyDescent="0.3">
      <c r="A5987" t="s">
        <v>18085</v>
      </c>
      <c r="B5987" t="s">
        <v>29</v>
      </c>
      <c r="C5987" t="s">
        <v>18086</v>
      </c>
      <c r="D5987" t="s">
        <v>18087</v>
      </c>
      <c r="E5987" t="s">
        <v>40</v>
      </c>
      <c r="F5987" s="7">
        <v>7.38</v>
      </c>
      <c r="G5987" t="s">
        <v>33</v>
      </c>
      <c r="H5987" t="s">
        <v>34</v>
      </c>
      <c r="I5987" t="s">
        <v>17622</v>
      </c>
      <c r="L5987" s="8">
        <v>0</v>
      </c>
      <c r="M5987" t="s">
        <v>36</v>
      </c>
      <c r="N5987" t="str">
        <f>IF(AND(PESQUISA!$B$3&lt;&gt;"",OR(PESQUISA!$B$4="TODAS",B5987=PESQUISA!$B$4),ISNUMBER(SEARCH(PESQUISA!$B$3,D5987))),ROW()-1,"")</f>
        <v/>
      </c>
    </row>
    <row r="5988" spans="1:14" x14ac:dyDescent="0.3">
      <c r="A5988" t="s">
        <v>18088</v>
      </c>
      <c r="B5988" t="s">
        <v>29</v>
      </c>
      <c r="C5988" t="s">
        <v>18089</v>
      </c>
      <c r="D5988" t="s">
        <v>18090</v>
      </c>
      <c r="E5988" t="s">
        <v>40</v>
      </c>
      <c r="F5988" s="7">
        <v>8</v>
      </c>
      <c r="G5988" t="s">
        <v>33</v>
      </c>
      <c r="H5988" t="s">
        <v>34</v>
      </c>
      <c r="I5988" t="s">
        <v>17622</v>
      </c>
      <c r="L5988" s="8">
        <v>0</v>
      </c>
      <c r="M5988" t="s">
        <v>36</v>
      </c>
      <c r="N5988" t="str">
        <f>IF(AND(PESQUISA!$B$3&lt;&gt;"",OR(PESQUISA!$B$4="TODAS",B5988=PESQUISA!$B$4),ISNUMBER(SEARCH(PESQUISA!$B$3,D5988))),ROW()-1,"")</f>
        <v/>
      </c>
    </row>
    <row r="5989" spans="1:14" x14ac:dyDescent="0.3">
      <c r="A5989" t="s">
        <v>18091</v>
      </c>
      <c r="B5989" t="s">
        <v>29</v>
      </c>
      <c r="C5989" t="s">
        <v>18092</v>
      </c>
      <c r="D5989" t="s">
        <v>18093</v>
      </c>
      <c r="E5989" t="s">
        <v>40</v>
      </c>
      <c r="F5989" s="7">
        <v>7.44</v>
      </c>
      <c r="G5989" t="s">
        <v>33</v>
      </c>
      <c r="H5989" t="s">
        <v>34</v>
      </c>
      <c r="I5989" t="s">
        <v>17622</v>
      </c>
      <c r="L5989" s="8">
        <v>0</v>
      </c>
      <c r="M5989" t="s">
        <v>36</v>
      </c>
      <c r="N5989" t="str">
        <f>IF(AND(PESQUISA!$B$3&lt;&gt;"",OR(PESQUISA!$B$4="TODAS",B5989=PESQUISA!$B$4),ISNUMBER(SEARCH(PESQUISA!$B$3,D5989))),ROW()-1,"")</f>
        <v/>
      </c>
    </row>
    <row r="5990" spans="1:14" x14ac:dyDescent="0.3">
      <c r="A5990" t="s">
        <v>18094</v>
      </c>
      <c r="B5990" t="s">
        <v>29</v>
      </c>
      <c r="C5990" t="s">
        <v>18095</v>
      </c>
      <c r="D5990" t="s">
        <v>18096</v>
      </c>
      <c r="E5990" t="s">
        <v>40</v>
      </c>
      <c r="F5990" s="7">
        <v>10.34</v>
      </c>
      <c r="G5990" t="s">
        <v>33</v>
      </c>
      <c r="H5990" t="s">
        <v>34</v>
      </c>
      <c r="I5990" t="s">
        <v>17622</v>
      </c>
      <c r="L5990" s="8">
        <v>0</v>
      </c>
      <c r="M5990" t="s">
        <v>36</v>
      </c>
      <c r="N5990" t="str">
        <f>IF(AND(PESQUISA!$B$3&lt;&gt;"",OR(PESQUISA!$B$4="TODAS",B5990=PESQUISA!$B$4),ISNUMBER(SEARCH(PESQUISA!$B$3,D5990))),ROW()-1,"")</f>
        <v/>
      </c>
    </row>
    <row r="5991" spans="1:14" x14ac:dyDescent="0.3">
      <c r="A5991" t="s">
        <v>18097</v>
      </c>
      <c r="B5991" t="s">
        <v>29</v>
      </c>
      <c r="C5991" t="s">
        <v>18098</v>
      </c>
      <c r="D5991" t="s">
        <v>18099</v>
      </c>
      <c r="E5991" t="s">
        <v>40</v>
      </c>
      <c r="F5991" s="7">
        <v>11.07</v>
      </c>
      <c r="G5991" t="s">
        <v>33</v>
      </c>
      <c r="H5991" t="s">
        <v>34</v>
      </c>
      <c r="I5991" t="s">
        <v>17622</v>
      </c>
      <c r="L5991" s="8">
        <v>0</v>
      </c>
      <c r="M5991" t="s">
        <v>36</v>
      </c>
      <c r="N5991" t="str">
        <f>IF(AND(PESQUISA!$B$3&lt;&gt;"",OR(PESQUISA!$B$4="TODAS",B5991=PESQUISA!$B$4),ISNUMBER(SEARCH(PESQUISA!$B$3,D5991))),ROW()-1,"")</f>
        <v/>
      </c>
    </row>
    <row r="5992" spans="1:14" x14ac:dyDescent="0.3">
      <c r="A5992" t="s">
        <v>18100</v>
      </c>
      <c r="B5992" t="s">
        <v>29</v>
      </c>
      <c r="C5992" t="s">
        <v>18101</v>
      </c>
      <c r="D5992" t="s">
        <v>18102</v>
      </c>
      <c r="E5992" t="s">
        <v>40</v>
      </c>
      <c r="F5992" s="7">
        <v>11.47</v>
      </c>
      <c r="G5992" t="s">
        <v>33</v>
      </c>
      <c r="H5992" t="s">
        <v>34</v>
      </c>
      <c r="I5992" t="s">
        <v>17622</v>
      </c>
      <c r="L5992" s="8">
        <v>0</v>
      </c>
      <c r="M5992" t="s">
        <v>36</v>
      </c>
      <c r="N5992" t="str">
        <f>IF(AND(PESQUISA!$B$3&lt;&gt;"",OR(PESQUISA!$B$4="TODAS",B5992=PESQUISA!$B$4),ISNUMBER(SEARCH(PESQUISA!$B$3,D5992))),ROW()-1,"")</f>
        <v/>
      </c>
    </row>
    <row r="5993" spans="1:14" x14ac:dyDescent="0.3">
      <c r="A5993" t="s">
        <v>18103</v>
      </c>
      <c r="B5993" t="s">
        <v>29</v>
      </c>
      <c r="C5993" t="s">
        <v>18104</v>
      </c>
      <c r="D5993" t="s">
        <v>18105</v>
      </c>
      <c r="E5993" t="s">
        <v>40</v>
      </c>
      <c r="F5993" s="7">
        <v>14.83</v>
      </c>
      <c r="G5993" t="s">
        <v>33</v>
      </c>
      <c r="H5993" t="s">
        <v>34</v>
      </c>
      <c r="I5993" t="s">
        <v>17622</v>
      </c>
      <c r="L5993" s="8">
        <v>0</v>
      </c>
      <c r="M5993" t="s">
        <v>36</v>
      </c>
      <c r="N5993" t="str">
        <f>IF(AND(PESQUISA!$B$3&lt;&gt;"",OR(PESQUISA!$B$4="TODAS",B5993=PESQUISA!$B$4),ISNUMBER(SEARCH(PESQUISA!$B$3,D5993))),ROW()-1,"")</f>
        <v/>
      </c>
    </row>
    <row r="5994" spans="1:14" x14ac:dyDescent="0.3">
      <c r="A5994" t="s">
        <v>18106</v>
      </c>
      <c r="B5994" t="s">
        <v>29</v>
      </c>
      <c r="C5994" t="s">
        <v>18107</v>
      </c>
      <c r="D5994" t="s">
        <v>18108</v>
      </c>
      <c r="E5994" t="s">
        <v>40</v>
      </c>
      <c r="F5994" s="7">
        <v>13.46</v>
      </c>
      <c r="G5994" t="s">
        <v>33</v>
      </c>
      <c r="H5994" t="s">
        <v>34</v>
      </c>
      <c r="I5994" t="s">
        <v>17622</v>
      </c>
      <c r="L5994" s="8">
        <v>0</v>
      </c>
      <c r="M5994" t="s">
        <v>36</v>
      </c>
      <c r="N5994" t="str">
        <f>IF(AND(PESQUISA!$B$3&lt;&gt;"",OR(PESQUISA!$B$4="TODAS",B5994=PESQUISA!$B$4),ISNUMBER(SEARCH(PESQUISA!$B$3,D5994))),ROW()-1,"")</f>
        <v/>
      </c>
    </row>
    <row r="5995" spans="1:14" x14ac:dyDescent="0.3">
      <c r="A5995" t="s">
        <v>18109</v>
      </c>
      <c r="B5995" t="s">
        <v>29</v>
      </c>
      <c r="C5995" t="s">
        <v>18110</v>
      </c>
      <c r="D5995" t="s">
        <v>18111</v>
      </c>
      <c r="E5995" t="s">
        <v>40</v>
      </c>
      <c r="F5995" s="7">
        <v>17.39</v>
      </c>
      <c r="G5995" t="s">
        <v>33</v>
      </c>
      <c r="H5995" t="s">
        <v>34</v>
      </c>
      <c r="I5995" t="s">
        <v>17622</v>
      </c>
      <c r="L5995" s="8">
        <v>0</v>
      </c>
      <c r="M5995" t="s">
        <v>36</v>
      </c>
      <c r="N5995" t="str">
        <f>IF(AND(PESQUISA!$B$3&lt;&gt;"",OR(PESQUISA!$B$4="TODAS",B5995=PESQUISA!$B$4),ISNUMBER(SEARCH(PESQUISA!$B$3,D5995))),ROW()-1,"")</f>
        <v/>
      </c>
    </row>
    <row r="5996" spans="1:14" x14ac:dyDescent="0.3">
      <c r="A5996" t="s">
        <v>18112</v>
      </c>
      <c r="B5996" t="s">
        <v>29</v>
      </c>
      <c r="C5996" t="s">
        <v>18113</v>
      </c>
      <c r="D5996" t="s">
        <v>18114</v>
      </c>
      <c r="E5996" t="s">
        <v>40</v>
      </c>
      <c r="F5996" s="7">
        <v>27.07</v>
      </c>
      <c r="G5996" t="s">
        <v>33</v>
      </c>
      <c r="H5996" t="s">
        <v>34</v>
      </c>
      <c r="I5996" t="s">
        <v>17622</v>
      </c>
      <c r="L5996" s="8">
        <v>0</v>
      </c>
      <c r="M5996" t="s">
        <v>36</v>
      </c>
      <c r="N5996" t="str">
        <f>IF(AND(PESQUISA!$B$3&lt;&gt;"",OR(PESQUISA!$B$4="TODAS",B5996=PESQUISA!$B$4),ISNUMBER(SEARCH(PESQUISA!$B$3,D5996))),ROW()-1,"")</f>
        <v/>
      </c>
    </row>
    <row r="5997" spans="1:14" x14ac:dyDescent="0.3">
      <c r="A5997" t="s">
        <v>18115</v>
      </c>
      <c r="B5997" t="s">
        <v>29</v>
      </c>
      <c r="C5997" t="s">
        <v>18116</v>
      </c>
      <c r="D5997" t="s">
        <v>18117</v>
      </c>
      <c r="E5997" t="s">
        <v>40</v>
      </c>
      <c r="F5997" s="7">
        <v>38.39</v>
      </c>
      <c r="G5997" t="s">
        <v>33</v>
      </c>
      <c r="H5997" t="s">
        <v>34</v>
      </c>
      <c r="I5997" t="s">
        <v>17622</v>
      </c>
      <c r="L5997" s="8">
        <v>0</v>
      </c>
      <c r="M5997" t="s">
        <v>36</v>
      </c>
      <c r="N5997" t="str">
        <f>IF(AND(PESQUISA!$B$3&lt;&gt;"",OR(PESQUISA!$B$4="TODAS",B5997=PESQUISA!$B$4),ISNUMBER(SEARCH(PESQUISA!$B$3,D5997))),ROW()-1,"")</f>
        <v/>
      </c>
    </row>
    <row r="5998" spans="1:14" x14ac:dyDescent="0.3">
      <c r="A5998" t="s">
        <v>18118</v>
      </c>
      <c r="B5998" t="s">
        <v>29</v>
      </c>
      <c r="C5998" t="s">
        <v>18119</v>
      </c>
      <c r="D5998" t="s">
        <v>18120</v>
      </c>
      <c r="E5998" t="s">
        <v>40</v>
      </c>
      <c r="F5998" s="7">
        <v>72.540000000000006</v>
      </c>
      <c r="G5998" t="s">
        <v>33</v>
      </c>
      <c r="H5998" t="s">
        <v>34</v>
      </c>
      <c r="I5998" t="s">
        <v>17622</v>
      </c>
      <c r="L5998" s="8">
        <v>0</v>
      </c>
      <c r="M5998" t="s">
        <v>36</v>
      </c>
      <c r="N5998" t="str">
        <f>IF(AND(PESQUISA!$B$3&lt;&gt;"",OR(PESQUISA!$B$4="TODAS",B5998=PESQUISA!$B$4),ISNUMBER(SEARCH(PESQUISA!$B$3,D5998))),ROW()-1,"")</f>
        <v/>
      </c>
    </row>
    <row r="5999" spans="1:14" x14ac:dyDescent="0.3">
      <c r="A5999" t="s">
        <v>18121</v>
      </c>
      <c r="B5999" t="s">
        <v>29</v>
      </c>
      <c r="C5999" t="s">
        <v>18122</v>
      </c>
      <c r="D5999" t="s">
        <v>18123</v>
      </c>
      <c r="E5999" t="s">
        <v>40</v>
      </c>
      <c r="F5999" s="7">
        <v>21.07</v>
      </c>
      <c r="G5999" t="s">
        <v>33</v>
      </c>
      <c r="H5999" t="s">
        <v>34</v>
      </c>
      <c r="I5999" t="s">
        <v>17622</v>
      </c>
      <c r="L5999" s="8">
        <v>0</v>
      </c>
      <c r="M5999" t="s">
        <v>36</v>
      </c>
      <c r="N5999" t="str">
        <f>IF(AND(PESQUISA!$B$3&lt;&gt;"",OR(PESQUISA!$B$4="TODAS",B5999=PESQUISA!$B$4),ISNUMBER(SEARCH(PESQUISA!$B$3,D5999))),ROW()-1,"")</f>
        <v/>
      </c>
    </row>
    <row r="6000" spans="1:14" x14ac:dyDescent="0.3">
      <c r="A6000" t="s">
        <v>18124</v>
      </c>
      <c r="B6000" t="s">
        <v>29</v>
      </c>
      <c r="C6000" t="s">
        <v>18125</v>
      </c>
      <c r="D6000" t="s">
        <v>18126</v>
      </c>
      <c r="E6000" t="s">
        <v>40</v>
      </c>
      <c r="F6000" s="7">
        <v>25.83</v>
      </c>
      <c r="G6000" t="s">
        <v>33</v>
      </c>
      <c r="H6000" t="s">
        <v>34</v>
      </c>
      <c r="I6000" t="s">
        <v>17622</v>
      </c>
      <c r="L6000" s="8">
        <v>0</v>
      </c>
      <c r="M6000" t="s">
        <v>36</v>
      </c>
      <c r="N6000" t="str">
        <f>IF(AND(PESQUISA!$B$3&lt;&gt;"",OR(PESQUISA!$B$4="TODAS",B6000=PESQUISA!$B$4),ISNUMBER(SEARCH(PESQUISA!$B$3,D6000))),ROW()-1,"")</f>
        <v/>
      </c>
    </row>
    <row r="6001" spans="1:14" x14ac:dyDescent="0.3">
      <c r="A6001" t="s">
        <v>18127</v>
      </c>
      <c r="B6001" t="s">
        <v>29</v>
      </c>
      <c r="C6001" t="s">
        <v>18128</v>
      </c>
      <c r="D6001" t="s">
        <v>18129</v>
      </c>
      <c r="E6001" t="s">
        <v>40</v>
      </c>
      <c r="F6001" s="7">
        <v>30.81</v>
      </c>
      <c r="G6001" t="s">
        <v>33</v>
      </c>
      <c r="H6001" t="s">
        <v>34</v>
      </c>
      <c r="I6001" t="s">
        <v>17622</v>
      </c>
      <c r="L6001" s="8">
        <v>0</v>
      </c>
      <c r="M6001" t="s">
        <v>36</v>
      </c>
      <c r="N6001" t="str">
        <f>IF(AND(PESQUISA!$B$3&lt;&gt;"",OR(PESQUISA!$B$4="TODAS",B6001=PESQUISA!$B$4),ISNUMBER(SEARCH(PESQUISA!$B$3,D6001))),ROW()-1,"")</f>
        <v/>
      </c>
    </row>
    <row r="6002" spans="1:14" x14ac:dyDescent="0.3">
      <c r="A6002" t="s">
        <v>18130</v>
      </c>
      <c r="B6002" t="s">
        <v>29</v>
      </c>
      <c r="C6002" t="s">
        <v>18131</v>
      </c>
      <c r="D6002" t="s">
        <v>18132</v>
      </c>
      <c r="E6002" t="s">
        <v>40</v>
      </c>
      <c r="F6002" s="7">
        <v>37.6</v>
      </c>
      <c r="G6002" t="s">
        <v>33</v>
      </c>
      <c r="H6002" t="s">
        <v>34</v>
      </c>
      <c r="I6002" t="s">
        <v>17622</v>
      </c>
      <c r="L6002" s="8">
        <v>0</v>
      </c>
      <c r="M6002" t="s">
        <v>36</v>
      </c>
      <c r="N6002" t="str">
        <f>IF(AND(PESQUISA!$B$3&lt;&gt;"",OR(PESQUISA!$B$4="TODAS",B6002=PESQUISA!$B$4),ISNUMBER(SEARCH(PESQUISA!$B$3,D6002))),ROW()-1,"")</f>
        <v/>
      </c>
    </row>
    <row r="6003" spans="1:14" x14ac:dyDescent="0.3">
      <c r="A6003" t="s">
        <v>18133</v>
      </c>
      <c r="B6003" t="s">
        <v>29</v>
      </c>
      <c r="C6003" t="s">
        <v>18134</v>
      </c>
      <c r="D6003" t="s">
        <v>18135</v>
      </c>
      <c r="E6003" t="s">
        <v>40</v>
      </c>
      <c r="F6003" s="7">
        <v>74.13</v>
      </c>
      <c r="G6003" t="s">
        <v>33</v>
      </c>
      <c r="H6003" t="s">
        <v>34</v>
      </c>
      <c r="I6003" t="s">
        <v>17622</v>
      </c>
      <c r="L6003" s="8">
        <v>0</v>
      </c>
      <c r="M6003" t="s">
        <v>36</v>
      </c>
      <c r="N6003" t="str">
        <f>IF(AND(PESQUISA!$B$3&lt;&gt;"",OR(PESQUISA!$B$4="TODAS",B6003=PESQUISA!$B$4),ISNUMBER(SEARCH(PESQUISA!$B$3,D6003))),ROW()-1,"")</f>
        <v/>
      </c>
    </row>
    <row r="6004" spans="1:14" x14ac:dyDescent="0.3">
      <c r="A6004" t="s">
        <v>18136</v>
      </c>
      <c r="B6004" t="s">
        <v>29</v>
      </c>
      <c r="C6004" t="s">
        <v>18137</v>
      </c>
      <c r="D6004" t="s">
        <v>18138</v>
      </c>
      <c r="E6004" t="s">
        <v>40</v>
      </c>
      <c r="F6004" s="7">
        <v>150.71</v>
      </c>
      <c r="G6004" t="s">
        <v>33</v>
      </c>
      <c r="H6004" t="s">
        <v>34</v>
      </c>
      <c r="I6004" t="s">
        <v>17622</v>
      </c>
      <c r="L6004" s="8">
        <v>0</v>
      </c>
      <c r="M6004" t="s">
        <v>36</v>
      </c>
      <c r="N6004" t="str">
        <f>IF(AND(PESQUISA!$B$3&lt;&gt;"",OR(PESQUISA!$B$4="TODAS",B6004=PESQUISA!$B$4),ISNUMBER(SEARCH(PESQUISA!$B$3,D6004))),ROW()-1,"")</f>
        <v/>
      </c>
    </row>
    <row r="6005" spans="1:14" x14ac:dyDescent="0.3">
      <c r="A6005" t="s">
        <v>18139</v>
      </c>
      <c r="B6005" t="s">
        <v>29</v>
      </c>
      <c r="C6005" t="s">
        <v>18140</v>
      </c>
      <c r="D6005" t="s">
        <v>18141</v>
      </c>
      <c r="E6005" t="s">
        <v>40</v>
      </c>
      <c r="F6005" s="7">
        <v>11.52</v>
      </c>
      <c r="G6005" t="s">
        <v>33</v>
      </c>
      <c r="H6005" t="s">
        <v>34</v>
      </c>
      <c r="I6005" t="s">
        <v>17622</v>
      </c>
      <c r="L6005" s="8">
        <v>0</v>
      </c>
      <c r="M6005" t="s">
        <v>36</v>
      </c>
      <c r="N6005" t="str">
        <f>IF(AND(PESQUISA!$B$3&lt;&gt;"",OR(PESQUISA!$B$4="TODAS",B6005=PESQUISA!$B$4),ISNUMBER(SEARCH(PESQUISA!$B$3,D6005))),ROW()-1,"")</f>
        <v/>
      </c>
    </row>
    <row r="6006" spans="1:14" x14ac:dyDescent="0.3">
      <c r="A6006" t="s">
        <v>18142</v>
      </c>
      <c r="B6006" t="s">
        <v>29</v>
      </c>
      <c r="C6006" t="s">
        <v>18143</v>
      </c>
      <c r="D6006" t="s">
        <v>18144</v>
      </c>
      <c r="E6006" t="s">
        <v>40</v>
      </c>
      <c r="F6006" s="7">
        <v>12.57</v>
      </c>
      <c r="G6006" t="s">
        <v>33</v>
      </c>
      <c r="H6006" t="s">
        <v>34</v>
      </c>
      <c r="I6006" t="s">
        <v>17622</v>
      </c>
      <c r="L6006" s="8">
        <v>0</v>
      </c>
      <c r="M6006" t="s">
        <v>36</v>
      </c>
      <c r="N6006" t="str">
        <f>IF(AND(PESQUISA!$B$3&lt;&gt;"",OR(PESQUISA!$B$4="TODAS",B6006=PESQUISA!$B$4),ISNUMBER(SEARCH(PESQUISA!$B$3,D6006))),ROW()-1,"")</f>
        <v/>
      </c>
    </row>
    <row r="6007" spans="1:14" x14ac:dyDescent="0.3">
      <c r="A6007" t="s">
        <v>18145</v>
      </c>
      <c r="B6007" t="s">
        <v>29</v>
      </c>
      <c r="C6007" t="s">
        <v>18146</v>
      </c>
      <c r="D6007" t="s">
        <v>18147</v>
      </c>
      <c r="E6007" t="s">
        <v>40</v>
      </c>
      <c r="F6007" s="7">
        <v>8.6300000000000008</v>
      </c>
      <c r="G6007" t="s">
        <v>33</v>
      </c>
      <c r="H6007" t="s">
        <v>34</v>
      </c>
      <c r="I6007" t="s">
        <v>17622</v>
      </c>
      <c r="L6007" s="8">
        <v>0</v>
      </c>
      <c r="M6007" t="s">
        <v>36</v>
      </c>
      <c r="N6007" t="str">
        <f>IF(AND(PESQUISA!$B$3&lt;&gt;"",OR(PESQUISA!$B$4="TODAS",B6007=PESQUISA!$B$4),ISNUMBER(SEARCH(PESQUISA!$B$3,D6007))),ROW()-1,"")</f>
        <v/>
      </c>
    </row>
    <row r="6008" spans="1:14" x14ac:dyDescent="0.3">
      <c r="A6008" t="s">
        <v>18148</v>
      </c>
      <c r="B6008" t="s">
        <v>29</v>
      </c>
      <c r="C6008" t="s">
        <v>18149</v>
      </c>
      <c r="D6008" t="s">
        <v>18150</v>
      </c>
      <c r="E6008" t="s">
        <v>40</v>
      </c>
      <c r="F6008" s="7">
        <v>13.61</v>
      </c>
      <c r="G6008" t="s">
        <v>33</v>
      </c>
      <c r="H6008" t="s">
        <v>34</v>
      </c>
      <c r="I6008" t="s">
        <v>17622</v>
      </c>
      <c r="L6008" s="8">
        <v>0</v>
      </c>
      <c r="M6008" t="s">
        <v>36</v>
      </c>
      <c r="N6008" t="str">
        <f>IF(AND(PESQUISA!$B$3&lt;&gt;"",OR(PESQUISA!$B$4="TODAS",B6008=PESQUISA!$B$4),ISNUMBER(SEARCH(PESQUISA!$B$3,D6008))),ROW()-1,"")</f>
        <v/>
      </c>
    </row>
    <row r="6009" spans="1:14" x14ac:dyDescent="0.3">
      <c r="A6009" t="s">
        <v>18151</v>
      </c>
      <c r="B6009" t="s">
        <v>29</v>
      </c>
      <c r="C6009" t="s">
        <v>18152</v>
      </c>
      <c r="D6009" t="s">
        <v>18153</v>
      </c>
      <c r="E6009" t="s">
        <v>40</v>
      </c>
      <c r="F6009" s="7">
        <v>14.83</v>
      </c>
      <c r="G6009" t="s">
        <v>33</v>
      </c>
      <c r="H6009" t="s">
        <v>34</v>
      </c>
      <c r="I6009" t="s">
        <v>17622</v>
      </c>
      <c r="L6009" s="8">
        <v>0</v>
      </c>
      <c r="M6009" t="s">
        <v>36</v>
      </c>
      <c r="N6009" t="str">
        <f>IF(AND(PESQUISA!$B$3&lt;&gt;"",OR(PESQUISA!$B$4="TODAS",B6009=PESQUISA!$B$4),ISNUMBER(SEARCH(PESQUISA!$B$3,D6009))),ROW()-1,"")</f>
        <v/>
      </c>
    </row>
    <row r="6010" spans="1:14" x14ac:dyDescent="0.3">
      <c r="A6010" t="s">
        <v>18154</v>
      </c>
      <c r="B6010" t="s">
        <v>29</v>
      </c>
      <c r="C6010" t="s">
        <v>18155</v>
      </c>
      <c r="D6010" t="s">
        <v>18156</v>
      </c>
      <c r="E6010" t="s">
        <v>40</v>
      </c>
      <c r="F6010" s="7">
        <v>13.81</v>
      </c>
      <c r="G6010" t="s">
        <v>33</v>
      </c>
      <c r="H6010" t="s">
        <v>34</v>
      </c>
      <c r="I6010" t="s">
        <v>17622</v>
      </c>
      <c r="L6010" s="8">
        <v>0</v>
      </c>
      <c r="M6010" t="s">
        <v>36</v>
      </c>
      <c r="N6010" t="str">
        <f>IF(AND(PESQUISA!$B$3&lt;&gt;"",OR(PESQUISA!$B$4="TODAS",B6010=PESQUISA!$B$4),ISNUMBER(SEARCH(PESQUISA!$B$3,D6010))),ROW()-1,"")</f>
        <v/>
      </c>
    </row>
    <row r="6011" spans="1:14" x14ac:dyDescent="0.3">
      <c r="A6011" t="s">
        <v>18157</v>
      </c>
      <c r="B6011" t="s">
        <v>29</v>
      </c>
      <c r="C6011" t="s">
        <v>18158</v>
      </c>
      <c r="D6011" t="s">
        <v>18159</v>
      </c>
      <c r="E6011" t="s">
        <v>40</v>
      </c>
      <c r="F6011" s="7">
        <v>19.579999999999998</v>
      </c>
      <c r="G6011" t="s">
        <v>33</v>
      </c>
      <c r="H6011" t="s">
        <v>34</v>
      </c>
      <c r="I6011" t="s">
        <v>17622</v>
      </c>
      <c r="L6011" s="8">
        <v>0</v>
      </c>
      <c r="M6011" t="s">
        <v>36</v>
      </c>
      <c r="N6011" t="str">
        <f>IF(AND(PESQUISA!$B$3&lt;&gt;"",OR(PESQUISA!$B$4="TODAS",B6011=PESQUISA!$B$4),ISNUMBER(SEARCH(PESQUISA!$B$3,D6011))),ROW()-1,"")</f>
        <v/>
      </c>
    </row>
    <row r="6012" spans="1:14" x14ac:dyDescent="0.3">
      <c r="A6012" t="s">
        <v>18160</v>
      </c>
      <c r="B6012" t="s">
        <v>29</v>
      </c>
      <c r="C6012" t="s">
        <v>18161</v>
      </c>
      <c r="D6012" t="s">
        <v>18162</v>
      </c>
      <c r="E6012" t="s">
        <v>40</v>
      </c>
      <c r="F6012" s="7">
        <v>21.03</v>
      </c>
      <c r="G6012" t="s">
        <v>33</v>
      </c>
      <c r="H6012" t="s">
        <v>34</v>
      </c>
      <c r="I6012" t="s">
        <v>17622</v>
      </c>
      <c r="L6012" s="8">
        <v>0</v>
      </c>
      <c r="M6012" t="s">
        <v>36</v>
      </c>
      <c r="N6012" t="str">
        <f>IF(AND(PESQUISA!$B$3&lt;&gt;"",OR(PESQUISA!$B$4="TODAS",B6012=PESQUISA!$B$4),ISNUMBER(SEARCH(PESQUISA!$B$3,D6012))),ROW()-1,"")</f>
        <v/>
      </c>
    </row>
    <row r="6013" spans="1:14" x14ac:dyDescent="0.3">
      <c r="A6013" t="s">
        <v>18163</v>
      </c>
      <c r="B6013" t="s">
        <v>29</v>
      </c>
      <c r="C6013" t="s">
        <v>18164</v>
      </c>
      <c r="D6013" t="s">
        <v>18165</v>
      </c>
      <c r="E6013" t="s">
        <v>40</v>
      </c>
      <c r="F6013" s="7">
        <v>22.96</v>
      </c>
      <c r="G6013" t="s">
        <v>33</v>
      </c>
      <c r="H6013" t="s">
        <v>34</v>
      </c>
      <c r="I6013" t="s">
        <v>17622</v>
      </c>
      <c r="L6013" s="8">
        <v>0</v>
      </c>
      <c r="M6013" t="s">
        <v>36</v>
      </c>
      <c r="N6013" t="str">
        <f>IF(AND(PESQUISA!$B$3&lt;&gt;"",OR(PESQUISA!$B$4="TODAS",B6013=PESQUISA!$B$4),ISNUMBER(SEARCH(PESQUISA!$B$3,D6013))),ROW()-1,"")</f>
        <v/>
      </c>
    </row>
    <row r="6014" spans="1:14" x14ac:dyDescent="0.3">
      <c r="A6014" t="s">
        <v>18166</v>
      </c>
      <c r="B6014" t="s">
        <v>29</v>
      </c>
      <c r="C6014" t="s">
        <v>18167</v>
      </c>
      <c r="D6014" t="s">
        <v>18168</v>
      </c>
      <c r="E6014" t="s">
        <v>40</v>
      </c>
      <c r="F6014" s="7">
        <v>29.6</v>
      </c>
      <c r="G6014" t="s">
        <v>33</v>
      </c>
      <c r="H6014" t="s">
        <v>34</v>
      </c>
      <c r="I6014" t="s">
        <v>17622</v>
      </c>
      <c r="L6014" s="8">
        <v>0</v>
      </c>
      <c r="M6014" t="s">
        <v>36</v>
      </c>
      <c r="N6014" t="str">
        <f>IF(AND(PESQUISA!$B$3&lt;&gt;"",OR(PESQUISA!$B$4="TODAS",B6014=PESQUISA!$B$4),ISNUMBER(SEARCH(PESQUISA!$B$3,D6014))),ROW()-1,"")</f>
        <v/>
      </c>
    </row>
    <row r="6015" spans="1:14" x14ac:dyDescent="0.3">
      <c r="A6015" t="s">
        <v>18169</v>
      </c>
      <c r="B6015" t="s">
        <v>29</v>
      </c>
      <c r="C6015" t="s">
        <v>18170</v>
      </c>
      <c r="D6015" t="s">
        <v>18171</v>
      </c>
      <c r="E6015" t="s">
        <v>40</v>
      </c>
      <c r="F6015" s="7">
        <v>26.65</v>
      </c>
      <c r="G6015" t="s">
        <v>33</v>
      </c>
      <c r="H6015" t="s">
        <v>34</v>
      </c>
      <c r="I6015" t="s">
        <v>17622</v>
      </c>
      <c r="L6015" s="8">
        <v>0</v>
      </c>
      <c r="M6015" t="s">
        <v>36</v>
      </c>
      <c r="N6015" t="str">
        <f>IF(AND(PESQUISA!$B$3&lt;&gt;"",OR(PESQUISA!$B$4="TODAS",B6015=PESQUISA!$B$4),ISNUMBER(SEARCH(PESQUISA!$B$3,D6015))),ROW()-1,"")</f>
        <v/>
      </c>
    </row>
    <row r="6016" spans="1:14" x14ac:dyDescent="0.3">
      <c r="A6016" t="s">
        <v>18172</v>
      </c>
      <c r="B6016" t="s">
        <v>29</v>
      </c>
      <c r="C6016" t="s">
        <v>18173</v>
      </c>
      <c r="D6016" t="s">
        <v>18174</v>
      </c>
      <c r="E6016" t="s">
        <v>40</v>
      </c>
      <c r="F6016" s="7">
        <v>34.47</v>
      </c>
      <c r="G6016" t="s">
        <v>33</v>
      </c>
      <c r="H6016" t="s">
        <v>34</v>
      </c>
      <c r="I6016" t="s">
        <v>17622</v>
      </c>
      <c r="L6016" s="8">
        <v>0</v>
      </c>
      <c r="M6016" t="s">
        <v>36</v>
      </c>
      <c r="N6016" t="str">
        <f>IF(AND(PESQUISA!$B$3&lt;&gt;"",OR(PESQUISA!$B$4="TODAS",B6016=PESQUISA!$B$4),ISNUMBER(SEARCH(PESQUISA!$B$3,D6016))),ROW()-1,"")</f>
        <v/>
      </c>
    </row>
    <row r="6017" spans="1:14" x14ac:dyDescent="0.3">
      <c r="A6017" t="s">
        <v>18175</v>
      </c>
      <c r="B6017" t="s">
        <v>29</v>
      </c>
      <c r="C6017" t="s">
        <v>18176</v>
      </c>
      <c r="D6017" t="s">
        <v>18177</v>
      </c>
      <c r="E6017" t="s">
        <v>40</v>
      </c>
      <c r="F6017" s="7">
        <v>57.73</v>
      </c>
      <c r="G6017" t="s">
        <v>33</v>
      </c>
      <c r="H6017" t="s">
        <v>34</v>
      </c>
      <c r="I6017" t="s">
        <v>17622</v>
      </c>
      <c r="L6017" s="8">
        <v>0</v>
      </c>
      <c r="M6017" t="s">
        <v>36</v>
      </c>
      <c r="N6017" t="str">
        <f>IF(AND(PESQUISA!$B$3&lt;&gt;"",OR(PESQUISA!$B$4="TODAS",B6017=PESQUISA!$B$4),ISNUMBER(SEARCH(PESQUISA!$B$3,D6017))),ROW()-1,"")</f>
        <v/>
      </c>
    </row>
    <row r="6018" spans="1:14" x14ac:dyDescent="0.3">
      <c r="A6018" t="s">
        <v>18178</v>
      </c>
      <c r="B6018" t="s">
        <v>29</v>
      </c>
      <c r="C6018" t="s">
        <v>18179</v>
      </c>
      <c r="D6018" t="s">
        <v>18180</v>
      </c>
      <c r="E6018" t="s">
        <v>40</v>
      </c>
      <c r="F6018" s="7">
        <v>97.9</v>
      </c>
      <c r="G6018" t="s">
        <v>33</v>
      </c>
      <c r="H6018" t="s">
        <v>34</v>
      </c>
      <c r="I6018" t="s">
        <v>17622</v>
      </c>
      <c r="L6018" s="8">
        <v>0</v>
      </c>
      <c r="M6018" t="s">
        <v>36</v>
      </c>
      <c r="N6018" t="str">
        <f>IF(AND(PESQUISA!$B$3&lt;&gt;"",OR(PESQUISA!$B$4="TODAS",B6018=PESQUISA!$B$4),ISNUMBER(SEARCH(PESQUISA!$B$3,D6018))),ROW()-1,"")</f>
        <v/>
      </c>
    </row>
    <row r="6019" spans="1:14" x14ac:dyDescent="0.3">
      <c r="A6019" t="s">
        <v>18181</v>
      </c>
      <c r="B6019" t="s">
        <v>29</v>
      </c>
      <c r="C6019" t="s">
        <v>18182</v>
      </c>
      <c r="D6019" t="s">
        <v>18183</v>
      </c>
      <c r="E6019" t="s">
        <v>40</v>
      </c>
      <c r="F6019" s="7">
        <v>128.86000000000001</v>
      </c>
      <c r="G6019" t="s">
        <v>33</v>
      </c>
      <c r="H6019" t="s">
        <v>34</v>
      </c>
      <c r="I6019" t="s">
        <v>17622</v>
      </c>
      <c r="L6019" s="8">
        <v>0</v>
      </c>
      <c r="M6019" t="s">
        <v>36</v>
      </c>
      <c r="N6019" t="str">
        <f>IF(AND(PESQUISA!$B$3&lt;&gt;"",OR(PESQUISA!$B$4="TODAS",B6019=PESQUISA!$B$4),ISNUMBER(SEARCH(PESQUISA!$B$3,D6019))),ROW()-1,"")</f>
        <v/>
      </c>
    </row>
    <row r="6020" spans="1:14" x14ac:dyDescent="0.3">
      <c r="A6020" t="s">
        <v>18184</v>
      </c>
      <c r="B6020" t="s">
        <v>29</v>
      </c>
      <c r="C6020" t="s">
        <v>18185</v>
      </c>
      <c r="D6020" t="s">
        <v>18186</v>
      </c>
      <c r="E6020" t="s">
        <v>60</v>
      </c>
      <c r="F6020" s="7">
        <v>12.82</v>
      </c>
      <c r="G6020" t="s">
        <v>33</v>
      </c>
      <c r="H6020" t="s">
        <v>34</v>
      </c>
      <c r="I6020" t="s">
        <v>17622</v>
      </c>
      <c r="L6020" s="8">
        <v>0</v>
      </c>
      <c r="M6020" t="s">
        <v>36</v>
      </c>
      <c r="N6020" t="str">
        <f>IF(AND(PESQUISA!$B$3&lt;&gt;"",OR(PESQUISA!$B$4="TODAS",B6020=PESQUISA!$B$4),ISNUMBER(SEARCH(PESQUISA!$B$3,D6020))),ROW()-1,"")</f>
        <v/>
      </c>
    </row>
    <row r="6021" spans="1:14" x14ac:dyDescent="0.3">
      <c r="A6021" t="s">
        <v>18187</v>
      </c>
      <c r="B6021" t="s">
        <v>29</v>
      </c>
      <c r="C6021" t="s">
        <v>18188</v>
      </c>
      <c r="D6021" t="s">
        <v>18189</v>
      </c>
      <c r="E6021" t="s">
        <v>60</v>
      </c>
      <c r="F6021" s="7">
        <v>23.72</v>
      </c>
      <c r="G6021" t="s">
        <v>33</v>
      </c>
      <c r="H6021" t="s">
        <v>34</v>
      </c>
      <c r="I6021" t="s">
        <v>17622</v>
      </c>
      <c r="L6021" s="8">
        <v>0</v>
      </c>
      <c r="M6021" t="s">
        <v>36</v>
      </c>
      <c r="N6021" t="str">
        <f>IF(AND(PESQUISA!$B$3&lt;&gt;"",OR(PESQUISA!$B$4="TODAS",B6021=PESQUISA!$B$4),ISNUMBER(SEARCH(PESQUISA!$B$3,D6021))),ROW()-1,"")</f>
        <v/>
      </c>
    </row>
    <row r="6022" spans="1:14" x14ac:dyDescent="0.3">
      <c r="A6022" t="s">
        <v>18190</v>
      </c>
      <c r="B6022" t="s">
        <v>29</v>
      </c>
      <c r="C6022" t="s">
        <v>18191</v>
      </c>
      <c r="D6022" t="s">
        <v>18192</v>
      </c>
      <c r="E6022" t="s">
        <v>60</v>
      </c>
      <c r="F6022" s="7">
        <v>6.78</v>
      </c>
      <c r="G6022" t="s">
        <v>33</v>
      </c>
      <c r="H6022" t="s">
        <v>34</v>
      </c>
      <c r="I6022" t="s">
        <v>17622</v>
      </c>
      <c r="L6022" s="8">
        <v>0</v>
      </c>
      <c r="M6022" t="s">
        <v>36</v>
      </c>
      <c r="N6022" t="str">
        <f>IF(AND(PESQUISA!$B$3&lt;&gt;"",OR(PESQUISA!$B$4="TODAS",B6022=PESQUISA!$B$4),ISNUMBER(SEARCH(PESQUISA!$B$3,D6022))),ROW()-1,"")</f>
        <v/>
      </c>
    </row>
    <row r="6023" spans="1:14" x14ac:dyDescent="0.3">
      <c r="A6023" t="s">
        <v>18193</v>
      </c>
      <c r="B6023" t="s">
        <v>29</v>
      </c>
      <c r="C6023" t="s">
        <v>18194</v>
      </c>
      <c r="D6023" t="s">
        <v>18195</v>
      </c>
      <c r="E6023" t="s">
        <v>60</v>
      </c>
      <c r="F6023" s="7">
        <v>14.71</v>
      </c>
      <c r="G6023" t="s">
        <v>33</v>
      </c>
      <c r="H6023" t="s">
        <v>34</v>
      </c>
      <c r="I6023" t="s">
        <v>17622</v>
      </c>
      <c r="L6023" s="8">
        <v>0</v>
      </c>
      <c r="M6023" t="s">
        <v>36</v>
      </c>
      <c r="N6023" t="str">
        <f>IF(AND(PESQUISA!$B$3&lt;&gt;"",OR(PESQUISA!$B$4="TODAS",B6023=PESQUISA!$B$4),ISNUMBER(SEARCH(PESQUISA!$B$3,D6023))),ROW()-1,"")</f>
        <v/>
      </c>
    </row>
    <row r="6024" spans="1:14" x14ac:dyDescent="0.3">
      <c r="A6024" t="s">
        <v>18196</v>
      </c>
      <c r="B6024" t="s">
        <v>29</v>
      </c>
      <c r="C6024" t="s">
        <v>18197</v>
      </c>
      <c r="D6024" t="s">
        <v>18198</v>
      </c>
      <c r="E6024" t="s">
        <v>60</v>
      </c>
      <c r="F6024" s="7">
        <v>27.34</v>
      </c>
      <c r="G6024" t="s">
        <v>33</v>
      </c>
      <c r="H6024" t="s">
        <v>34</v>
      </c>
      <c r="I6024" t="s">
        <v>17622</v>
      </c>
      <c r="L6024" s="8">
        <v>0</v>
      </c>
      <c r="M6024" t="s">
        <v>36</v>
      </c>
      <c r="N6024" t="str">
        <f>IF(AND(PESQUISA!$B$3&lt;&gt;"",OR(PESQUISA!$B$4="TODAS",B6024=PESQUISA!$B$4),ISNUMBER(SEARCH(PESQUISA!$B$3,D6024))),ROW()-1,"")</f>
        <v/>
      </c>
    </row>
    <row r="6025" spans="1:14" x14ac:dyDescent="0.3">
      <c r="A6025" t="s">
        <v>18199</v>
      </c>
      <c r="B6025" t="s">
        <v>29</v>
      </c>
      <c r="C6025" t="s">
        <v>18200</v>
      </c>
      <c r="D6025" t="s">
        <v>18201</v>
      </c>
      <c r="E6025" t="s">
        <v>60</v>
      </c>
      <c r="F6025" s="7">
        <v>13.62</v>
      </c>
      <c r="G6025" t="s">
        <v>33</v>
      </c>
      <c r="H6025" t="s">
        <v>34</v>
      </c>
      <c r="I6025" t="s">
        <v>17622</v>
      </c>
      <c r="L6025" s="8">
        <v>0</v>
      </c>
      <c r="M6025" t="s">
        <v>36</v>
      </c>
      <c r="N6025" t="str">
        <f>IF(AND(PESQUISA!$B$3&lt;&gt;"",OR(PESQUISA!$B$4="TODAS",B6025=PESQUISA!$B$4),ISNUMBER(SEARCH(PESQUISA!$B$3,D6025))),ROW()-1,"")</f>
        <v/>
      </c>
    </row>
    <row r="6026" spans="1:14" x14ac:dyDescent="0.3">
      <c r="A6026" t="s">
        <v>18202</v>
      </c>
      <c r="B6026" t="s">
        <v>29</v>
      </c>
      <c r="C6026" t="s">
        <v>18203</v>
      </c>
      <c r="D6026" t="s">
        <v>18204</v>
      </c>
      <c r="E6026" t="s">
        <v>60</v>
      </c>
      <c r="F6026" s="7">
        <v>23.06</v>
      </c>
      <c r="G6026" t="s">
        <v>33</v>
      </c>
      <c r="H6026" t="s">
        <v>34</v>
      </c>
      <c r="I6026" t="s">
        <v>17622</v>
      </c>
      <c r="L6026" s="8">
        <v>0</v>
      </c>
      <c r="M6026" t="s">
        <v>36</v>
      </c>
      <c r="N6026" t="str">
        <f>IF(AND(PESQUISA!$B$3&lt;&gt;"",OR(PESQUISA!$B$4="TODAS",B6026=PESQUISA!$B$4),ISNUMBER(SEARCH(PESQUISA!$B$3,D6026))),ROW()-1,"")</f>
        <v/>
      </c>
    </row>
    <row r="6027" spans="1:14" x14ac:dyDescent="0.3">
      <c r="A6027" t="s">
        <v>18205</v>
      </c>
      <c r="B6027" t="s">
        <v>29</v>
      </c>
      <c r="C6027" t="s">
        <v>18206</v>
      </c>
      <c r="D6027" t="s">
        <v>18207</v>
      </c>
      <c r="E6027" t="s">
        <v>60</v>
      </c>
      <c r="F6027" s="7">
        <v>38.1</v>
      </c>
      <c r="G6027" t="s">
        <v>33</v>
      </c>
      <c r="H6027" t="s">
        <v>34</v>
      </c>
      <c r="I6027" t="s">
        <v>17622</v>
      </c>
      <c r="L6027" s="8">
        <v>0</v>
      </c>
      <c r="M6027" t="s">
        <v>36</v>
      </c>
      <c r="N6027" t="str">
        <f>IF(AND(PESQUISA!$B$3&lt;&gt;"",OR(PESQUISA!$B$4="TODAS",B6027=PESQUISA!$B$4),ISNUMBER(SEARCH(PESQUISA!$B$3,D6027))),ROW()-1,"")</f>
        <v/>
      </c>
    </row>
    <row r="6028" spans="1:14" x14ac:dyDescent="0.3">
      <c r="A6028" t="s">
        <v>18208</v>
      </c>
      <c r="B6028" t="s">
        <v>29</v>
      </c>
      <c r="C6028" t="s">
        <v>18209</v>
      </c>
      <c r="D6028" t="s">
        <v>18210</v>
      </c>
      <c r="E6028" t="s">
        <v>60</v>
      </c>
      <c r="F6028" s="7">
        <v>20.9</v>
      </c>
      <c r="G6028" t="s">
        <v>33</v>
      </c>
      <c r="H6028" t="s">
        <v>34</v>
      </c>
      <c r="I6028" t="s">
        <v>17622</v>
      </c>
      <c r="L6028" s="8">
        <v>0</v>
      </c>
      <c r="M6028" t="s">
        <v>36</v>
      </c>
      <c r="N6028" t="str">
        <f>IF(AND(PESQUISA!$B$3&lt;&gt;"",OR(PESQUISA!$B$4="TODAS",B6028=PESQUISA!$B$4),ISNUMBER(SEARCH(PESQUISA!$B$3,D6028))),ROW()-1,"")</f>
        <v/>
      </c>
    </row>
    <row r="6029" spans="1:14" x14ac:dyDescent="0.3">
      <c r="A6029" t="s">
        <v>18211</v>
      </c>
      <c r="B6029" t="s">
        <v>29</v>
      </c>
      <c r="C6029" t="s">
        <v>18212</v>
      </c>
      <c r="D6029" t="s">
        <v>18213</v>
      </c>
      <c r="E6029" t="s">
        <v>60</v>
      </c>
      <c r="F6029" s="7">
        <v>32</v>
      </c>
      <c r="G6029" t="s">
        <v>33</v>
      </c>
      <c r="H6029" t="s">
        <v>34</v>
      </c>
      <c r="I6029" t="s">
        <v>17622</v>
      </c>
      <c r="L6029" s="8">
        <v>0</v>
      </c>
      <c r="M6029" t="s">
        <v>36</v>
      </c>
      <c r="N6029" t="str">
        <f>IF(AND(PESQUISA!$B$3&lt;&gt;"",OR(PESQUISA!$B$4="TODAS",B6029=PESQUISA!$B$4),ISNUMBER(SEARCH(PESQUISA!$B$3,D6029))),ROW()-1,"")</f>
        <v/>
      </c>
    </row>
    <row r="6030" spans="1:14" x14ac:dyDescent="0.3">
      <c r="A6030" t="s">
        <v>18214</v>
      </c>
      <c r="B6030" t="s">
        <v>29</v>
      </c>
      <c r="C6030" t="s">
        <v>18215</v>
      </c>
      <c r="D6030" t="s">
        <v>18216</v>
      </c>
      <c r="E6030" t="s">
        <v>60</v>
      </c>
      <c r="F6030" s="7">
        <v>23.09</v>
      </c>
      <c r="G6030" t="s">
        <v>33</v>
      </c>
      <c r="H6030" t="s">
        <v>34</v>
      </c>
      <c r="I6030" t="s">
        <v>17622</v>
      </c>
      <c r="L6030" s="8">
        <v>0</v>
      </c>
      <c r="M6030" t="s">
        <v>36</v>
      </c>
      <c r="N6030" t="str">
        <f>IF(AND(PESQUISA!$B$3&lt;&gt;"",OR(PESQUISA!$B$4="TODAS",B6030=PESQUISA!$B$4),ISNUMBER(SEARCH(PESQUISA!$B$3,D6030))),ROW()-1,"")</f>
        <v/>
      </c>
    </row>
    <row r="6031" spans="1:14" x14ac:dyDescent="0.3">
      <c r="A6031" t="s">
        <v>18217</v>
      </c>
      <c r="B6031" t="s">
        <v>29</v>
      </c>
      <c r="C6031" t="s">
        <v>18218</v>
      </c>
      <c r="D6031" t="s">
        <v>18219</v>
      </c>
      <c r="E6031" t="s">
        <v>60</v>
      </c>
      <c r="F6031" s="7">
        <v>36.35</v>
      </c>
      <c r="G6031" t="s">
        <v>33</v>
      </c>
      <c r="H6031" t="s">
        <v>34</v>
      </c>
      <c r="I6031" t="s">
        <v>17622</v>
      </c>
      <c r="L6031" s="8">
        <v>0</v>
      </c>
      <c r="M6031" t="s">
        <v>36</v>
      </c>
      <c r="N6031" t="str">
        <f>IF(AND(PESQUISA!$B$3&lt;&gt;"",OR(PESQUISA!$B$4="TODAS",B6031=PESQUISA!$B$4),ISNUMBER(SEARCH(PESQUISA!$B$3,D6031))),ROW()-1,"")</f>
        <v/>
      </c>
    </row>
    <row r="6032" spans="1:14" x14ac:dyDescent="0.3">
      <c r="A6032" t="s">
        <v>18220</v>
      </c>
      <c r="B6032" t="s">
        <v>29</v>
      </c>
      <c r="C6032" t="s">
        <v>18221</v>
      </c>
      <c r="D6032" t="s">
        <v>18222</v>
      </c>
      <c r="E6032" t="s">
        <v>60</v>
      </c>
      <c r="F6032" s="7">
        <v>37.1</v>
      </c>
      <c r="G6032" t="s">
        <v>33</v>
      </c>
      <c r="H6032" t="s">
        <v>34</v>
      </c>
      <c r="I6032" t="s">
        <v>17622</v>
      </c>
      <c r="L6032" s="8">
        <v>0</v>
      </c>
      <c r="M6032" t="s">
        <v>36</v>
      </c>
      <c r="N6032" t="str">
        <f>IF(AND(PESQUISA!$B$3&lt;&gt;"",OR(PESQUISA!$B$4="TODAS",B6032=PESQUISA!$B$4),ISNUMBER(SEARCH(PESQUISA!$B$3,D6032))),ROW()-1,"")</f>
        <v/>
      </c>
    </row>
    <row r="6033" spans="1:14" x14ac:dyDescent="0.3">
      <c r="A6033" t="s">
        <v>18223</v>
      </c>
      <c r="B6033" t="s">
        <v>29</v>
      </c>
      <c r="C6033" t="s">
        <v>18224</v>
      </c>
      <c r="D6033" t="s">
        <v>18225</v>
      </c>
      <c r="E6033" t="s">
        <v>60</v>
      </c>
      <c r="F6033" s="7">
        <v>60.53</v>
      </c>
      <c r="G6033" t="s">
        <v>33</v>
      </c>
      <c r="H6033" t="s">
        <v>34</v>
      </c>
      <c r="I6033" t="s">
        <v>17622</v>
      </c>
      <c r="L6033" s="8">
        <v>0</v>
      </c>
      <c r="M6033" t="s">
        <v>36</v>
      </c>
      <c r="N6033" t="str">
        <f>IF(AND(PESQUISA!$B$3&lt;&gt;"",OR(PESQUISA!$B$4="TODAS",B6033=PESQUISA!$B$4),ISNUMBER(SEARCH(PESQUISA!$B$3,D6033))),ROW()-1,"")</f>
        <v/>
      </c>
    </row>
    <row r="6034" spans="1:14" x14ac:dyDescent="0.3">
      <c r="A6034" t="s">
        <v>18226</v>
      </c>
      <c r="B6034" t="s">
        <v>29</v>
      </c>
      <c r="C6034" t="s">
        <v>18227</v>
      </c>
      <c r="D6034" t="s">
        <v>18228</v>
      </c>
      <c r="E6034" t="s">
        <v>60</v>
      </c>
      <c r="F6034" s="7">
        <v>83.45</v>
      </c>
      <c r="G6034" t="s">
        <v>33</v>
      </c>
      <c r="H6034" t="s">
        <v>34</v>
      </c>
      <c r="I6034" t="s">
        <v>17622</v>
      </c>
      <c r="L6034" s="8">
        <v>0</v>
      </c>
      <c r="M6034" t="s">
        <v>36</v>
      </c>
      <c r="N6034" t="str">
        <f>IF(AND(PESQUISA!$B$3&lt;&gt;"",OR(PESQUISA!$B$4="TODAS",B6034=PESQUISA!$B$4),ISNUMBER(SEARCH(PESQUISA!$B$3,D6034))),ROW()-1,"")</f>
        <v/>
      </c>
    </row>
    <row r="6035" spans="1:14" x14ac:dyDescent="0.3">
      <c r="A6035" t="s">
        <v>18229</v>
      </c>
      <c r="B6035" t="s">
        <v>29</v>
      </c>
      <c r="C6035" t="s">
        <v>18230</v>
      </c>
      <c r="D6035" t="s">
        <v>18231</v>
      </c>
      <c r="E6035" t="s">
        <v>40</v>
      </c>
      <c r="F6035" s="7">
        <v>22.37</v>
      </c>
      <c r="G6035" t="s">
        <v>33</v>
      </c>
      <c r="H6035" t="s">
        <v>34</v>
      </c>
      <c r="I6035" t="s">
        <v>17622</v>
      </c>
      <c r="L6035" s="8">
        <v>0</v>
      </c>
      <c r="M6035" t="s">
        <v>36</v>
      </c>
      <c r="N6035" t="str">
        <f>IF(AND(PESQUISA!$B$3&lt;&gt;"",OR(PESQUISA!$B$4="TODAS",B6035=PESQUISA!$B$4),ISNUMBER(SEARCH(PESQUISA!$B$3,D6035))),ROW()-1,"")</f>
        <v/>
      </c>
    </row>
    <row r="6036" spans="1:14" x14ac:dyDescent="0.3">
      <c r="A6036" t="s">
        <v>18232</v>
      </c>
      <c r="B6036" t="s">
        <v>29</v>
      </c>
      <c r="C6036" t="s">
        <v>18233</v>
      </c>
      <c r="D6036" t="s">
        <v>18234</v>
      </c>
      <c r="E6036" t="s">
        <v>40</v>
      </c>
      <c r="F6036" s="7">
        <v>24.52</v>
      </c>
      <c r="G6036" t="s">
        <v>33</v>
      </c>
      <c r="H6036" t="s">
        <v>34</v>
      </c>
      <c r="I6036" t="s">
        <v>17622</v>
      </c>
      <c r="L6036" s="8">
        <v>0</v>
      </c>
      <c r="M6036" t="s">
        <v>36</v>
      </c>
      <c r="N6036" t="str">
        <f>IF(AND(PESQUISA!$B$3&lt;&gt;"",OR(PESQUISA!$B$4="TODAS",B6036=PESQUISA!$B$4),ISNUMBER(SEARCH(PESQUISA!$B$3,D6036))),ROW()-1,"")</f>
        <v/>
      </c>
    </row>
    <row r="6037" spans="1:14" x14ac:dyDescent="0.3">
      <c r="A6037" t="s">
        <v>18235</v>
      </c>
      <c r="B6037" t="s">
        <v>29</v>
      </c>
      <c r="C6037" t="s">
        <v>18236</v>
      </c>
      <c r="D6037" t="s">
        <v>18237</v>
      </c>
      <c r="E6037" t="s">
        <v>40</v>
      </c>
      <c r="F6037" s="7">
        <v>26.63</v>
      </c>
      <c r="G6037" t="s">
        <v>33</v>
      </c>
      <c r="H6037" t="s">
        <v>34</v>
      </c>
      <c r="I6037" t="s">
        <v>17622</v>
      </c>
      <c r="L6037" s="8">
        <v>0</v>
      </c>
      <c r="M6037" t="s">
        <v>36</v>
      </c>
      <c r="N6037" t="str">
        <f>IF(AND(PESQUISA!$B$3&lt;&gt;"",OR(PESQUISA!$B$4="TODAS",B6037=PESQUISA!$B$4),ISNUMBER(SEARCH(PESQUISA!$B$3,D6037))),ROW()-1,"")</f>
        <v/>
      </c>
    </row>
    <row r="6038" spans="1:14" x14ac:dyDescent="0.3">
      <c r="A6038" t="s">
        <v>18238</v>
      </c>
      <c r="B6038" t="s">
        <v>29</v>
      </c>
      <c r="C6038" t="s">
        <v>18239</v>
      </c>
      <c r="D6038" t="s">
        <v>18240</v>
      </c>
      <c r="E6038" t="s">
        <v>40</v>
      </c>
      <c r="F6038" s="7">
        <v>29.15</v>
      </c>
      <c r="G6038" t="s">
        <v>33</v>
      </c>
      <c r="H6038" t="s">
        <v>34</v>
      </c>
      <c r="I6038" t="s">
        <v>17622</v>
      </c>
      <c r="L6038" s="8">
        <v>0</v>
      </c>
      <c r="M6038" t="s">
        <v>36</v>
      </c>
      <c r="N6038" t="str">
        <f>IF(AND(PESQUISA!$B$3&lt;&gt;"",OR(PESQUISA!$B$4="TODAS",B6038=PESQUISA!$B$4),ISNUMBER(SEARCH(PESQUISA!$B$3,D6038))),ROW()-1,"")</f>
        <v/>
      </c>
    </row>
    <row r="6039" spans="1:14" x14ac:dyDescent="0.3">
      <c r="A6039" t="s">
        <v>18241</v>
      </c>
      <c r="B6039" t="s">
        <v>29</v>
      </c>
      <c r="C6039" t="s">
        <v>18242</v>
      </c>
      <c r="D6039" t="s">
        <v>18243</v>
      </c>
      <c r="E6039" t="s">
        <v>40</v>
      </c>
      <c r="F6039" s="7">
        <v>29.85</v>
      </c>
      <c r="G6039" t="s">
        <v>33</v>
      </c>
      <c r="H6039" t="s">
        <v>34</v>
      </c>
      <c r="I6039" t="s">
        <v>17622</v>
      </c>
      <c r="L6039" s="8">
        <v>0</v>
      </c>
      <c r="M6039" t="s">
        <v>36</v>
      </c>
      <c r="N6039" t="str">
        <f>IF(AND(PESQUISA!$B$3&lt;&gt;"",OR(PESQUISA!$B$4="TODAS",B6039=PESQUISA!$B$4),ISNUMBER(SEARCH(PESQUISA!$B$3,D6039))),ROW()-1,"")</f>
        <v/>
      </c>
    </row>
    <row r="6040" spans="1:14" x14ac:dyDescent="0.3">
      <c r="A6040" t="s">
        <v>18244</v>
      </c>
      <c r="B6040" t="s">
        <v>29</v>
      </c>
      <c r="C6040" t="s">
        <v>18245</v>
      </c>
      <c r="D6040" t="s">
        <v>18246</v>
      </c>
      <c r="E6040" t="s">
        <v>40</v>
      </c>
      <c r="F6040" s="7">
        <v>16.11</v>
      </c>
      <c r="G6040" t="s">
        <v>33</v>
      </c>
      <c r="H6040" t="s">
        <v>34</v>
      </c>
      <c r="I6040" t="s">
        <v>17622</v>
      </c>
      <c r="L6040" s="8">
        <v>0</v>
      </c>
      <c r="M6040" t="s">
        <v>36</v>
      </c>
      <c r="N6040" t="str">
        <f>IF(AND(PESQUISA!$B$3&lt;&gt;"",OR(PESQUISA!$B$4="TODAS",B6040=PESQUISA!$B$4),ISNUMBER(SEARCH(PESQUISA!$B$3,D6040))),ROW()-1,"")</f>
        <v/>
      </c>
    </row>
    <row r="6041" spans="1:14" x14ac:dyDescent="0.3">
      <c r="A6041" t="s">
        <v>18247</v>
      </c>
      <c r="B6041" t="s">
        <v>29</v>
      </c>
      <c r="C6041" t="s">
        <v>18248</v>
      </c>
      <c r="D6041" t="s">
        <v>18249</v>
      </c>
      <c r="E6041" t="s">
        <v>40</v>
      </c>
      <c r="F6041" s="7">
        <v>17.25</v>
      </c>
      <c r="G6041" t="s">
        <v>33</v>
      </c>
      <c r="H6041" t="s">
        <v>34</v>
      </c>
      <c r="I6041" t="s">
        <v>17622</v>
      </c>
      <c r="L6041" s="8">
        <v>0</v>
      </c>
      <c r="M6041" t="s">
        <v>36</v>
      </c>
      <c r="N6041" t="str">
        <f>IF(AND(PESQUISA!$B$3&lt;&gt;"",OR(PESQUISA!$B$4="TODAS",B6041=PESQUISA!$B$4),ISNUMBER(SEARCH(PESQUISA!$B$3,D6041))),ROW()-1,"")</f>
        <v/>
      </c>
    </row>
    <row r="6042" spans="1:14" x14ac:dyDescent="0.3">
      <c r="A6042" t="s">
        <v>18250</v>
      </c>
      <c r="B6042" t="s">
        <v>29</v>
      </c>
      <c r="C6042" t="s">
        <v>18251</v>
      </c>
      <c r="D6042" t="s">
        <v>18252</v>
      </c>
      <c r="E6042" t="s">
        <v>40</v>
      </c>
      <c r="F6042" s="7">
        <v>16.71</v>
      </c>
      <c r="G6042" t="s">
        <v>33</v>
      </c>
      <c r="H6042" t="s">
        <v>34</v>
      </c>
      <c r="I6042" t="s">
        <v>17622</v>
      </c>
      <c r="L6042" s="8">
        <v>0</v>
      </c>
      <c r="M6042" t="s">
        <v>36</v>
      </c>
      <c r="N6042" t="str">
        <f>IF(AND(PESQUISA!$B$3&lt;&gt;"",OR(PESQUISA!$B$4="TODAS",B6042=PESQUISA!$B$4),ISNUMBER(SEARCH(PESQUISA!$B$3,D6042))),ROW()-1,"")</f>
        <v/>
      </c>
    </row>
    <row r="6043" spans="1:14" x14ac:dyDescent="0.3">
      <c r="A6043" t="s">
        <v>18253</v>
      </c>
      <c r="B6043" t="s">
        <v>29</v>
      </c>
      <c r="C6043" t="s">
        <v>18254</v>
      </c>
      <c r="D6043" t="s">
        <v>18255</v>
      </c>
      <c r="E6043" t="s">
        <v>40</v>
      </c>
      <c r="F6043" s="7">
        <v>22.09</v>
      </c>
      <c r="G6043" t="s">
        <v>33</v>
      </c>
      <c r="H6043" t="s">
        <v>34</v>
      </c>
      <c r="I6043" t="s">
        <v>17622</v>
      </c>
      <c r="L6043" s="8">
        <v>0</v>
      </c>
      <c r="M6043" t="s">
        <v>36</v>
      </c>
      <c r="N6043" t="str">
        <f>IF(AND(PESQUISA!$B$3&lt;&gt;"",OR(PESQUISA!$B$4="TODAS",B6043=PESQUISA!$B$4),ISNUMBER(SEARCH(PESQUISA!$B$3,D6043))),ROW()-1,"")</f>
        <v/>
      </c>
    </row>
    <row r="6044" spans="1:14" x14ac:dyDescent="0.3">
      <c r="A6044" t="s">
        <v>18256</v>
      </c>
      <c r="B6044" t="s">
        <v>29</v>
      </c>
      <c r="C6044" t="s">
        <v>18257</v>
      </c>
      <c r="D6044" t="s">
        <v>18258</v>
      </c>
      <c r="E6044" t="s">
        <v>40</v>
      </c>
      <c r="F6044" s="7">
        <v>23.42</v>
      </c>
      <c r="G6044" t="s">
        <v>33</v>
      </c>
      <c r="H6044" t="s">
        <v>34</v>
      </c>
      <c r="I6044" t="s">
        <v>17622</v>
      </c>
      <c r="L6044" s="8">
        <v>0</v>
      </c>
      <c r="M6044" t="s">
        <v>36</v>
      </c>
      <c r="N6044" t="str">
        <f>IF(AND(PESQUISA!$B$3&lt;&gt;"",OR(PESQUISA!$B$4="TODAS",B6044=PESQUISA!$B$4),ISNUMBER(SEARCH(PESQUISA!$B$3,D6044))),ROW()-1,"")</f>
        <v/>
      </c>
    </row>
    <row r="6045" spans="1:14" x14ac:dyDescent="0.3">
      <c r="A6045" t="s">
        <v>18259</v>
      </c>
      <c r="B6045" t="s">
        <v>29</v>
      </c>
      <c r="C6045" t="s">
        <v>18260</v>
      </c>
      <c r="D6045" t="s">
        <v>18261</v>
      </c>
      <c r="E6045" t="s">
        <v>40</v>
      </c>
      <c r="F6045" s="7">
        <v>21.24</v>
      </c>
      <c r="G6045" t="s">
        <v>33</v>
      </c>
      <c r="H6045" t="s">
        <v>34</v>
      </c>
      <c r="I6045" t="s">
        <v>17622</v>
      </c>
      <c r="L6045" s="8">
        <v>0</v>
      </c>
      <c r="M6045" t="s">
        <v>36</v>
      </c>
      <c r="N6045" t="str">
        <f>IF(AND(PESQUISA!$B$3&lt;&gt;"",OR(PESQUISA!$B$4="TODAS",B6045=PESQUISA!$B$4),ISNUMBER(SEARCH(PESQUISA!$B$3,D6045))),ROW()-1,"")</f>
        <v/>
      </c>
    </row>
    <row r="6046" spans="1:14" x14ac:dyDescent="0.3">
      <c r="A6046" t="s">
        <v>18262</v>
      </c>
      <c r="B6046" t="s">
        <v>29</v>
      </c>
      <c r="C6046" t="s">
        <v>18263</v>
      </c>
      <c r="D6046" t="s">
        <v>18264</v>
      </c>
      <c r="E6046" t="s">
        <v>40</v>
      </c>
      <c r="F6046" s="7">
        <v>27.45</v>
      </c>
      <c r="G6046" t="s">
        <v>33</v>
      </c>
      <c r="H6046" t="s">
        <v>34</v>
      </c>
      <c r="I6046" t="s">
        <v>17622</v>
      </c>
      <c r="L6046" s="8">
        <v>0</v>
      </c>
      <c r="M6046" t="s">
        <v>36</v>
      </c>
      <c r="N6046" t="str">
        <f>IF(AND(PESQUISA!$B$3&lt;&gt;"",OR(PESQUISA!$B$4="TODAS",B6046=PESQUISA!$B$4),ISNUMBER(SEARCH(PESQUISA!$B$3,D6046))),ROW()-1,"")</f>
        <v/>
      </c>
    </row>
    <row r="6047" spans="1:14" x14ac:dyDescent="0.3">
      <c r="A6047" t="s">
        <v>18265</v>
      </c>
      <c r="B6047" t="s">
        <v>29</v>
      </c>
      <c r="C6047" t="s">
        <v>18266</v>
      </c>
      <c r="D6047" t="s">
        <v>18267</v>
      </c>
      <c r="E6047" t="s">
        <v>40</v>
      </c>
      <c r="F6047" s="7">
        <v>23.87</v>
      </c>
      <c r="G6047" t="s">
        <v>33</v>
      </c>
      <c r="H6047" t="s">
        <v>34</v>
      </c>
      <c r="I6047" t="s">
        <v>17622</v>
      </c>
      <c r="L6047" s="8">
        <v>0</v>
      </c>
      <c r="M6047" t="s">
        <v>36</v>
      </c>
      <c r="N6047" t="str">
        <f>IF(AND(PESQUISA!$B$3&lt;&gt;"",OR(PESQUISA!$B$4="TODAS",B6047=PESQUISA!$B$4),ISNUMBER(SEARCH(PESQUISA!$B$3,D6047))),ROW()-1,"")</f>
        <v/>
      </c>
    </row>
    <row r="6048" spans="1:14" x14ac:dyDescent="0.3">
      <c r="A6048" t="s">
        <v>18268</v>
      </c>
      <c r="B6048" t="s">
        <v>29</v>
      </c>
      <c r="C6048" t="s">
        <v>18269</v>
      </c>
      <c r="D6048" t="s">
        <v>18270</v>
      </c>
      <c r="E6048" t="s">
        <v>40</v>
      </c>
      <c r="F6048" s="7">
        <v>29.56</v>
      </c>
      <c r="G6048" t="s">
        <v>33</v>
      </c>
      <c r="H6048" t="s">
        <v>34</v>
      </c>
      <c r="I6048" t="s">
        <v>17622</v>
      </c>
      <c r="L6048" s="8">
        <v>0</v>
      </c>
      <c r="M6048" t="s">
        <v>36</v>
      </c>
      <c r="N6048" t="str">
        <f>IF(AND(PESQUISA!$B$3&lt;&gt;"",OR(PESQUISA!$B$4="TODAS",B6048=PESQUISA!$B$4),ISNUMBER(SEARCH(PESQUISA!$B$3,D6048))),ROW()-1,"")</f>
        <v/>
      </c>
    </row>
    <row r="6049" spans="1:14" x14ac:dyDescent="0.3">
      <c r="A6049" t="s">
        <v>18271</v>
      </c>
      <c r="B6049" t="s">
        <v>29</v>
      </c>
      <c r="C6049" t="s">
        <v>18272</v>
      </c>
      <c r="D6049" t="s">
        <v>18273</v>
      </c>
      <c r="E6049" t="s">
        <v>40</v>
      </c>
      <c r="F6049" s="7">
        <v>36.119999999999997</v>
      </c>
      <c r="G6049" t="s">
        <v>33</v>
      </c>
      <c r="H6049" t="s">
        <v>34</v>
      </c>
      <c r="I6049" t="s">
        <v>17622</v>
      </c>
      <c r="L6049" s="8">
        <v>0</v>
      </c>
      <c r="M6049" t="s">
        <v>36</v>
      </c>
      <c r="N6049" t="str">
        <f>IF(AND(PESQUISA!$B$3&lt;&gt;"",OR(PESQUISA!$B$4="TODAS",B6049=PESQUISA!$B$4),ISNUMBER(SEARCH(PESQUISA!$B$3,D6049))),ROW()-1,"")</f>
        <v/>
      </c>
    </row>
    <row r="6050" spans="1:14" x14ac:dyDescent="0.3">
      <c r="A6050" t="s">
        <v>18274</v>
      </c>
      <c r="B6050" t="s">
        <v>29</v>
      </c>
      <c r="C6050" t="s">
        <v>18275</v>
      </c>
      <c r="D6050" t="s">
        <v>18276</v>
      </c>
      <c r="E6050" t="s">
        <v>40</v>
      </c>
      <c r="F6050" s="7">
        <v>43.36</v>
      </c>
      <c r="G6050" t="s">
        <v>33</v>
      </c>
      <c r="H6050" t="s">
        <v>34</v>
      </c>
      <c r="I6050" t="s">
        <v>17622</v>
      </c>
      <c r="L6050" s="8">
        <v>0</v>
      </c>
      <c r="M6050" t="s">
        <v>36</v>
      </c>
      <c r="N6050" t="str">
        <f>IF(AND(PESQUISA!$B$3&lt;&gt;"",OR(PESQUISA!$B$4="TODAS",B6050=PESQUISA!$B$4),ISNUMBER(SEARCH(PESQUISA!$B$3,D6050))),ROW()-1,"")</f>
        <v/>
      </c>
    </row>
    <row r="6051" spans="1:14" x14ac:dyDescent="0.3">
      <c r="A6051" t="s">
        <v>18277</v>
      </c>
      <c r="B6051" t="s">
        <v>29</v>
      </c>
      <c r="C6051" t="s">
        <v>18278</v>
      </c>
      <c r="D6051" t="s">
        <v>18279</v>
      </c>
      <c r="E6051" t="s">
        <v>40</v>
      </c>
      <c r="F6051" s="7">
        <v>13.45</v>
      </c>
      <c r="G6051" t="s">
        <v>33</v>
      </c>
      <c r="H6051" t="s">
        <v>34</v>
      </c>
      <c r="I6051" t="s">
        <v>17622</v>
      </c>
      <c r="L6051" s="8">
        <v>0</v>
      </c>
      <c r="M6051" t="s">
        <v>36</v>
      </c>
      <c r="N6051" t="str">
        <f>IF(AND(PESQUISA!$B$3&lt;&gt;"",OR(PESQUISA!$B$4="TODAS",B6051=PESQUISA!$B$4),ISNUMBER(SEARCH(PESQUISA!$B$3,D6051))),ROW()-1,"")</f>
        <v/>
      </c>
    </row>
    <row r="6052" spans="1:14" x14ac:dyDescent="0.3">
      <c r="A6052" t="s">
        <v>18280</v>
      </c>
      <c r="B6052" t="s">
        <v>29</v>
      </c>
      <c r="C6052" t="s">
        <v>18281</v>
      </c>
      <c r="D6052" t="s">
        <v>18282</v>
      </c>
      <c r="E6052" t="s">
        <v>40</v>
      </c>
      <c r="F6052" s="7">
        <v>13.92</v>
      </c>
      <c r="G6052" t="s">
        <v>33</v>
      </c>
      <c r="H6052" t="s">
        <v>34</v>
      </c>
      <c r="I6052" t="s">
        <v>17622</v>
      </c>
      <c r="L6052" s="8">
        <v>0</v>
      </c>
      <c r="M6052" t="s">
        <v>36</v>
      </c>
      <c r="N6052" t="str">
        <f>IF(AND(PESQUISA!$B$3&lt;&gt;"",OR(PESQUISA!$B$4="TODAS",B6052=PESQUISA!$B$4),ISNUMBER(SEARCH(PESQUISA!$B$3,D6052))),ROW()-1,"")</f>
        <v/>
      </c>
    </row>
    <row r="6053" spans="1:14" x14ac:dyDescent="0.3">
      <c r="A6053" t="s">
        <v>18283</v>
      </c>
      <c r="B6053" t="s">
        <v>29</v>
      </c>
      <c r="C6053" t="s">
        <v>18284</v>
      </c>
      <c r="D6053" t="s">
        <v>18285</v>
      </c>
      <c r="E6053" t="s">
        <v>40</v>
      </c>
      <c r="F6053" s="7">
        <v>14.46</v>
      </c>
      <c r="G6053" t="s">
        <v>33</v>
      </c>
      <c r="H6053" t="s">
        <v>34</v>
      </c>
      <c r="I6053" t="s">
        <v>17622</v>
      </c>
      <c r="L6053" s="8">
        <v>0</v>
      </c>
      <c r="M6053" t="s">
        <v>36</v>
      </c>
      <c r="N6053" t="str">
        <f>IF(AND(PESQUISA!$B$3&lt;&gt;"",OR(PESQUISA!$B$4="TODAS",B6053=PESQUISA!$B$4),ISNUMBER(SEARCH(PESQUISA!$B$3,D6053))),ROW()-1,"")</f>
        <v/>
      </c>
    </row>
    <row r="6054" spans="1:14" x14ac:dyDescent="0.3">
      <c r="A6054" t="s">
        <v>18286</v>
      </c>
      <c r="B6054" t="s">
        <v>29</v>
      </c>
      <c r="C6054" t="s">
        <v>18287</v>
      </c>
      <c r="D6054" t="s">
        <v>18288</v>
      </c>
      <c r="E6054" t="s">
        <v>40</v>
      </c>
      <c r="F6054" s="7">
        <v>14.26</v>
      </c>
      <c r="G6054" t="s">
        <v>33</v>
      </c>
      <c r="H6054" t="s">
        <v>34</v>
      </c>
      <c r="I6054" t="s">
        <v>17622</v>
      </c>
      <c r="L6054" s="8">
        <v>0</v>
      </c>
      <c r="M6054" t="s">
        <v>36</v>
      </c>
      <c r="N6054" t="str">
        <f>IF(AND(PESQUISA!$B$3&lt;&gt;"",OR(PESQUISA!$B$4="TODAS",B6054=PESQUISA!$B$4),ISNUMBER(SEARCH(PESQUISA!$B$3,D6054))),ROW()-1,"")</f>
        <v/>
      </c>
    </row>
    <row r="6055" spans="1:14" x14ac:dyDescent="0.3">
      <c r="A6055" t="s">
        <v>18289</v>
      </c>
      <c r="B6055" t="s">
        <v>29</v>
      </c>
      <c r="C6055" t="s">
        <v>18290</v>
      </c>
      <c r="D6055" t="s">
        <v>18291</v>
      </c>
      <c r="E6055" t="s">
        <v>40</v>
      </c>
      <c r="F6055" s="7">
        <v>16.760000000000002</v>
      </c>
      <c r="G6055" t="s">
        <v>33</v>
      </c>
      <c r="H6055" t="s">
        <v>34</v>
      </c>
      <c r="I6055" t="s">
        <v>17622</v>
      </c>
      <c r="L6055" s="8">
        <v>0</v>
      </c>
      <c r="M6055" t="s">
        <v>36</v>
      </c>
      <c r="N6055" t="str">
        <f>IF(AND(PESQUISA!$B$3&lt;&gt;"",OR(PESQUISA!$B$4="TODAS",B6055=PESQUISA!$B$4),ISNUMBER(SEARCH(PESQUISA!$B$3,D6055))),ROW()-1,"")</f>
        <v/>
      </c>
    </row>
    <row r="6056" spans="1:14" x14ac:dyDescent="0.3">
      <c r="A6056" t="s">
        <v>18292</v>
      </c>
      <c r="B6056" t="s">
        <v>29</v>
      </c>
      <c r="C6056" t="s">
        <v>18293</v>
      </c>
      <c r="D6056" t="s">
        <v>18294</v>
      </c>
      <c r="E6056" t="s">
        <v>40</v>
      </c>
      <c r="F6056" s="7">
        <v>17.38</v>
      </c>
      <c r="G6056" t="s">
        <v>33</v>
      </c>
      <c r="H6056" t="s">
        <v>34</v>
      </c>
      <c r="I6056" t="s">
        <v>17622</v>
      </c>
      <c r="L6056" s="8">
        <v>0</v>
      </c>
      <c r="M6056" t="s">
        <v>36</v>
      </c>
      <c r="N6056" t="str">
        <f>IF(AND(PESQUISA!$B$3&lt;&gt;"",OR(PESQUISA!$B$4="TODAS",B6056=PESQUISA!$B$4),ISNUMBER(SEARCH(PESQUISA!$B$3,D6056))),ROW()-1,"")</f>
        <v/>
      </c>
    </row>
    <row r="6057" spans="1:14" x14ac:dyDescent="0.3">
      <c r="A6057" t="s">
        <v>18295</v>
      </c>
      <c r="B6057" t="s">
        <v>29</v>
      </c>
      <c r="C6057" t="s">
        <v>18296</v>
      </c>
      <c r="D6057" t="s">
        <v>18297</v>
      </c>
      <c r="E6057" t="s">
        <v>40</v>
      </c>
      <c r="F6057" s="7">
        <v>22.42</v>
      </c>
      <c r="G6057" t="s">
        <v>33</v>
      </c>
      <c r="H6057" t="s">
        <v>34</v>
      </c>
      <c r="I6057" t="s">
        <v>17622</v>
      </c>
      <c r="L6057" s="8">
        <v>0</v>
      </c>
      <c r="M6057" t="s">
        <v>36</v>
      </c>
      <c r="N6057" t="str">
        <f>IF(AND(PESQUISA!$B$3&lt;&gt;"",OR(PESQUISA!$B$4="TODAS",B6057=PESQUISA!$B$4),ISNUMBER(SEARCH(PESQUISA!$B$3,D6057))),ROW()-1,"")</f>
        <v/>
      </c>
    </row>
    <row r="6058" spans="1:14" x14ac:dyDescent="0.3">
      <c r="A6058" t="s">
        <v>18298</v>
      </c>
      <c r="B6058" t="s">
        <v>29</v>
      </c>
      <c r="C6058" t="s">
        <v>18299</v>
      </c>
      <c r="D6058" t="s">
        <v>18300</v>
      </c>
      <c r="E6058" t="s">
        <v>40</v>
      </c>
      <c r="F6058" s="7">
        <v>25.32</v>
      </c>
      <c r="G6058" t="s">
        <v>33</v>
      </c>
      <c r="H6058" t="s">
        <v>34</v>
      </c>
      <c r="I6058" t="s">
        <v>17622</v>
      </c>
      <c r="L6058" s="8">
        <v>0</v>
      </c>
      <c r="M6058" t="s">
        <v>36</v>
      </c>
      <c r="N6058" t="str">
        <f>IF(AND(PESQUISA!$B$3&lt;&gt;"",OR(PESQUISA!$B$4="TODAS",B6058=PESQUISA!$B$4),ISNUMBER(SEARCH(PESQUISA!$B$3,D6058))),ROW()-1,"")</f>
        <v/>
      </c>
    </row>
    <row r="6059" spans="1:14" x14ac:dyDescent="0.3">
      <c r="A6059" t="s">
        <v>18301</v>
      </c>
      <c r="B6059" t="s">
        <v>29</v>
      </c>
      <c r="C6059" t="s">
        <v>18302</v>
      </c>
      <c r="D6059" t="s">
        <v>18303</v>
      </c>
      <c r="E6059" t="s">
        <v>40</v>
      </c>
      <c r="F6059" s="7">
        <v>26.05</v>
      </c>
      <c r="G6059" t="s">
        <v>33</v>
      </c>
      <c r="H6059" t="s">
        <v>34</v>
      </c>
      <c r="I6059" t="s">
        <v>17622</v>
      </c>
      <c r="L6059" s="8">
        <v>0</v>
      </c>
      <c r="M6059" t="s">
        <v>36</v>
      </c>
      <c r="N6059" t="str">
        <f>IF(AND(PESQUISA!$B$3&lt;&gt;"",OR(PESQUISA!$B$4="TODAS",B6059=PESQUISA!$B$4),ISNUMBER(SEARCH(PESQUISA!$B$3,D6059))),ROW()-1,"")</f>
        <v/>
      </c>
    </row>
    <row r="6060" spans="1:14" x14ac:dyDescent="0.3">
      <c r="A6060" t="s">
        <v>18304</v>
      </c>
      <c r="B6060" t="s">
        <v>29</v>
      </c>
      <c r="C6060" t="s">
        <v>18305</v>
      </c>
      <c r="D6060" t="s">
        <v>18306</v>
      </c>
      <c r="E6060" t="s">
        <v>40</v>
      </c>
      <c r="F6060" s="7">
        <v>39.75</v>
      </c>
      <c r="G6060" t="s">
        <v>33</v>
      </c>
      <c r="H6060" t="s">
        <v>34</v>
      </c>
      <c r="I6060" t="s">
        <v>17622</v>
      </c>
      <c r="L6060" s="8">
        <v>0</v>
      </c>
      <c r="M6060" t="s">
        <v>36</v>
      </c>
      <c r="N6060" t="str">
        <f>IF(AND(PESQUISA!$B$3&lt;&gt;"",OR(PESQUISA!$B$4="TODAS",B6060=PESQUISA!$B$4),ISNUMBER(SEARCH(PESQUISA!$B$3,D6060))),ROW()-1,"")</f>
        <v/>
      </c>
    </row>
    <row r="6061" spans="1:14" x14ac:dyDescent="0.3">
      <c r="A6061" t="s">
        <v>18307</v>
      </c>
      <c r="B6061" t="s">
        <v>29</v>
      </c>
      <c r="C6061" t="s">
        <v>18308</v>
      </c>
      <c r="D6061" t="s">
        <v>18309</v>
      </c>
      <c r="E6061" t="s">
        <v>40</v>
      </c>
      <c r="F6061" s="7">
        <v>43.11</v>
      </c>
      <c r="G6061" t="s">
        <v>33</v>
      </c>
      <c r="H6061" t="s">
        <v>34</v>
      </c>
      <c r="I6061" t="s">
        <v>17622</v>
      </c>
      <c r="L6061" s="8">
        <v>0</v>
      </c>
      <c r="M6061" t="s">
        <v>36</v>
      </c>
      <c r="N6061" t="str">
        <f>IF(AND(PESQUISA!$B$3&lt;&gt;"",OR(PESQUISA!$B$4="TODAS",B6061=PESQUISA!$B$4),ISNUMBER(SEARCH(PESQUISA!$B$3,D6061))),ROW()-1,"")</f>
        <v/>
      </c>
    </row>
    <row r="6062" spans="1:14" x14ac:dyDescent="0.3">
      <c r="A6062" t="s">
        <v>18310</v>
      </c>
      <c r="B6062" t="s">
        <v>29</v>
      </c>
      <c r="C6062" t="s">
        <v>18311</v>
      </c>
      <c r="D6062" t="s">
        <v>18312</v>
      </c>
      <c r="E6062" t="s">
        <v>40</v>
      </c>
      <c r="F6062" s="7">
        <v>43.89</v>
      </c>
      <c r="G6062" t="s">
        <v>33</v>
      </c>
      <c r="H6062" t="s">
        <v>34</v>
      </c>
      <c r="I6062" t="s">
        <v>17622</v>
      </c>
      <c r="L6062" s="8">
        <v>0</v>
      </c>
      <c r="M6062" t="s">
        <v>36</v>
      </c>
      <c r="N6062" t="str">
        <f>IF(AND(PESQUISA!$B$3&lt;&gt;"",OR(PESQUISA!$B$4="TODAS",B6062=PESQUISA!$B$4),ISNUMBER(SEARCH(PESQUISA!$B$3,D6062))),ROW()-1,"")</f>
        <v/>
      </c>
    </row>
    <row r="6063" spans="1:14" x14ac:dyDescent="0.3">
      <c r="A6063" t="s">
        <v>18313</v>
      </c>
      <c r="B6063" t="s">
        <v>29</v>
      </c>
      <c r="C6063" t="s">
        <v>18314</v>
      </c>
      <c r="D6063" t="s">
        <v>18315</v>
      </c>
      <c r="E6063" t="s">
        <v>40</v>
      </c>
      <c r="F6063" s="7">
        <v>47.82</v>
      </c>
      <c r="G6063" t="s">
        <v>33</v>
      </c>
      <c r="H6063" t="s">
        <v>34</v>
      </c>
      <c r="I6063" t="s">
        <v>17622</v>
      </c>
      <c r="L6063" s="8">
        <v>0</v>
      </c>
      <c r="M6063" t="s">
        <v>36</v>
      </c>
      <c r="N6063" t="str">
        <f>IF(AND(PESQUISA!$B$3&lt;&gt;"",OR(PESQUISA!$B$4="TODAS",B6063=PESQUISA!$B$4),ISNUMBER(SEARCH(PESQUISA!$B$3,D6063))),ROW()-1,"")</f>
        <v/>
      </c>
    </row>
    <row r="6064" spans="1:14" x14ac:dyDescent="0.3">
      <c r="A6064" t="s">
        <v>18316</v>
      </c>
      <c r="B6064" t="s">
        <v>29</v>
      </c>
      <c r="C6064" t="s">
        <v>18317</v>
      </c>
      <c r="D6064" t="s">
        <v>18318</v>
      </c>
      <c r="E6064" t="s">
        <v>40</v>
      </c>
      <c r="F6064" s="7">
        <v>103.61</v>
      </c>
      <c r="G6064" t="s">
        <v>33</v>
      </c>
      <c r="H6064" t="s">
        <v>34</v>
      </c>
      <c r="I6064" t="s">
        <v>17622</v>
      </c>
      <c r="L6064" s="8">
        <v>0</v>
      </c>
      <c r="M6064" t="s">
        <v>36</v>
      </c>
      <c r="N6064" t="str">
        <f>IF(AND(PESQUISA!$B$3&lt;&gt;"",OR(PESQUISA!$B$4="TODAS",B6064=PESQUISA!$B$4),ISNUMBER(SEARCH(PESQUISA!$B$3,D6064))),ROW()-1,"")</f>
        <v/>
      </c>
    </row>
    <row r="6065" spans="1:14" x14ac:dyDescent="0.3">
      <c r="A6065" t="s">
        <v>18319</v>
      </c>
      <c r="B6065" t="s">
        <v>29</v>
      </c>
      <c r="C6065" t="s">
        <v>18320</v>
      </c>
      <c r="D6065" t="s">
        <v>18321</v>
      </c>
      <c r="E6065" t="s">
        <v>40</v>
      </c>
      <c r="F6065" s="7">
        <v>204.3</v>
      </c>
      <c r="G6065" t="s">
        <v>33</v>
      </c>
      <c r="H6065" t="s">
        <v>34</v>
      </c>
      <c r="I6065" t="s">
        <v>17622</v>
      </c>
      <c r="L6065" s="8">
        <v>0</v>
      </c>
      <c r="M6065" t="s">
        <v>36</v>
      </c>
      <c r="N6065" t="str">
        <f>IF(AND(PESQUISA!$B$3&lt;&gt;"",OR(PESQUISA!$B$4="TODAS",B6065=PESQUISA!$B$4),ISNUMBER(SEARCH(PESQUISA!$B$3,D6065))),ROW()-1,"")</f>
        <v/>
      </c>
    </row>
    <row r="6066" spans="1:14" x14ac:dyDescent="0.3">
      <c r="A6066" t="s">
        <v>18322</v>
      </c>
      <c r="B6066" t="s">
        <v>29</v>
      </c>
      <c r="C6066" t="s">
        <v>18323</v>
      </c>
      <c r="D6066" t="s">
        <v>18324</v>
      </c>
      <c r="E6066" t="s">
        <v>40</v>
      </c>
      <c r="F6066" s="7">
        <v>241.24</v>
      </c>
      <c r="G6066" t="s">
        <v>33</v>
      </c>
      <c r="H6066" t="s">
        <v>34</v>
      </c>
      <c r="I6066" t="s">
        <v>17622</v>
      </c>
      <c r="L6066" s="8">
        <v>0</v>
      </c>
      <c r="M6066" t="s">
        <v>36</v>
      </c>
      <c r="N6066" t="str">
        <f>IF(AND(PESQUISA!$B$3&lt;&gt;"",OR(PESQUISA!$B$4="TODAS",B6066=PESQUISA!$B$4),ISNUMBER(SEARCH(PESQUISA!$B$3,D6066))),ROW()-1,"")</f>
        <v/>
      </c>
    </row>
    <row r="6067" spans="1:14" x14ac:dyDescent="0.3">
      <c r="A6067" t="s">
        <v>18325</v>
      </c>
      <c r="B6067" t="s">
        <v>29</v>
      </c>
      <c r="C6067" t="s">
        <v>18326</v>
      </c>
      <c r="D6067" t="s">
        <v>18327</v>
      </c>
      <c r="E6067" t="s">
        <v>40</v>
      </c>
      <c r="F6067" s="7">
        <v>47.45</v>
      </c>
      <c r="G6067" t="s">
        <v>33</v>
      </c>
      <c r="H6067" t="s">
        <v>34</v>
      </c>
      <c r="I6067" t="s">
        <v>18328</v>
      </c>
      <c r="L6067" s="8">
        <v>0</v>
      </c>
      <c r="M6067" t="s">
        <v>36</v>
      </c>
      <c r="N6067" t="str">
        <f>IF(AND(PESQUISA!$B$3&lt;&gt;"",OR(PESQUISA!$B$4="TODAS",B6067=PESQUISA!$B$4),ISNUMBER(SEARCH(PESQUISA!$B$3,D6067))),ROW()-1,"")</f>
        <v/>
      </c>
    </row>
    <row r="6068" spans="1:14" x14ac:dyDescent="0.3">
      <c r="A6068" t="s">
        <v>18329</v>
      </c>
      <c r="B6068" t="s">
        <v>29</v>
      </c>
      <c r="C6068" t="s">
        <v>18330</v>
      </c>
      <c r="D6068" t="s">
        <v>18331</v>
      </c>
      <c r="E6068" t="s">
        <v>40</v>
      </c>
      <c r="F6068" s="7">
        <v>35.869999999999997</v>
      </c>
      <c r="G6068" t="s">
        <v>33</v>
      </c>
      <c r="H6068" t="s">
        <v>34</v>
      </c>
      <c r="I6068" t="s">
        <v>18328</v>
      </c>
      <c r="L6068" s="8">
        <v>0</v>
      </c>
      <c r="M6068" t="s">
        <v>36</v>
      </c>
      <c r="N6068" t="str">
        <f>IF(AND(PESQUISA!$B$3&lt;&gt;"",OR(PESQUISA!$B$4="TODAS",B6068=PESQUISA!$B$4),ISNUMBER(SEARCH(PESQUISA!$B$3,D6068))),ROW()-1,"")</f>
        <v/>
      </c>
    </row>
    <row r="6069" spans="1:14" x14ac:dyDescent="0.3">
      <c r="A6069" t="s">
        <v>18332</v>
      </c>
      <c r="B6069" t="s">
        <v>29</v>
      </c>
      <c r="C6069" t="s">
        <v>18333</v>
      </c>
      <c r="D6069" t="s">
        <v>18334</v>
      </c>
      <c r="E6069" t="s">
        <v>40</v>
      </c>
      <c r="F6069" s="7">
        <v>48.01</v>
      </c>
      <c r="G6069" t="s">
        <v>33</v>
      </c>
      <c r="H6069" t="s">
        <v>34</v>
      </c>
      <c r="I6069" t="s">
        <v>18328</v>
      </c>
      <c r="L6069" s="8">
        <v>0</v>
      </c>
      <c r="M6069" t="s">
        <v>36</v>
      </c>
      <c r="N6069" t="str">
        <f>IF(AND(PESQUISA!$B$3&lt;&gt;"",OR(PESQUISA!$B$4="TODAS",B6069=PESQUISA!$B$4),ISNUMBER(SEARCH(PESQUISA!$B$3,D6069))),ROW()-1,"")</f>
        <v/>
      </c>
    </row>
    <row r="6070" spans="1:14" x14ac:dyDescent="0.3">
      <c r="A6070" t="s">
        <v>18335</v>
      </c>
      <c r="B6070" t="s">
        <v>29</v>
      </c>
      <c r="C6070" t="s">
        <v>18336</v>
      </c>
      <c r="D6070" t="s">
        <v>18337</v>
      </c>
      <c r="E6070" t="s">
        <v>40</v>
      </c>
      <c r="F6070" s="7">
        <v>15.64</v>
      </c>
      <c r="G6070" t="s">
        <v>33</v>
      </c>
      <c r="H6070" t="s">
        <v>34</v>
      </c>
      <c r="I6070" t="s">
        <v>18328</v>
      </c>
      <c r="L6070" s="8">
        <v>0</v>
      </c>
      <c r="M6070" t="s">
        <v>36</v>
      </c>
      <c r="N6070" t="str">
        <f>IF(AND(PESQUISA!$B$3&lt;&gt;"",OR(PESQUISA!$B$4="TODAS",B6070=PESQUISA!$B$4),ISNUMBER(SEARCH(PESQUISA!$B$3,D6070))),ROW()-1,"")</f>
        <v/>
      </c>
    </row>
    <row r="6071" spans="1:14" x14ac:dyDescent="0.3">
      <c r="A6071" t="s">
        <v>18338</v>
      </c>
      <c r="B6071" t="s">
        <v>29</v>
      </c>
      <c r="C6071" t="s">
        <v>18339</v>
      </c>
      <c r="D6071" t="s">
        <v>18340</v>
      </c>
      <c r="E6071" t="s">
        <v>40</v>
      </c>
      <c r="F6071" s="7">
        <v>66.430000000000007</v>
      </c>
      <c r="G6071" t="s">
        <v>33</v>
      </c>
      <c r="H6071" t="s">
        <v>34</v>
      </c>
      <c r="I6071" t="s">
        <v>18328</v>
      </c>
      <c r="L6071" s="8">
        <v>0</v>
      </c>
      <c r="M6071" t="s">
        <v>36</v>
      </c>
      <c r="N6071" t="str">
        <f>IF(AND(PESQUISA!$B$3&lt;&gt;"",OR(PESQUISA!$B$4="TODAS",B6071=PESQUISA!$B$4),ISNUMBER(SEARCH(PESQUISA!$B$3,D6071))),ROW()-1,"")</f>
        <v/>
      </c>
    </row>
    <row r="6072" spans="1:14" x14ac:dyDescent="0.3">
      <c r="A6072" t="s">
        <v>18341</v>
      </c>
      <c r="B6072" t="s">
        <v>29</v>
      </c>
      <c r="C6072" t="s">
        <v>18342</v>
      </c>
      <c r="D6072" t="s">
        <v>18343</v>
      </c>
      <c r="E6072" t="s">
        <v>40</v>
      </c>
      <c r="F6072" s="7">
        <v>9.18</v>
      </c>
      <c r="G6072" t="s">
        <v>33</v>
      </c>
      <c r="H6072" t="s">
        <v>34</v>
      </c>
      <c r="I6072" t="s">
        <v>18328</v>
      </c>
      <c r="L6072" s="8">
        <v>0</v>
      </c>
      <c r="M6072" t="s">
        <v>36</v>
      </c>
      <c r="N6072" t="str">
        <f>IF(AND(PESQUISA!$B$3&lt;&gt;"",OR(PESQUISA!$B$4="TODAS",B6072=PESQUISA!$B$4),ISNUMBER(SEARCH(PESQUISA!$B$3,D6072))),ROW()-1,"")</f>
        <v/>
      </c>
    </row>
    <row r="6073" spans="1:14" x14ac:dyDescent="0.3">
      <c r="A6073" t="s">
        <v>18344</v>
      </c>
      <c r="B6073" t="s">
        <v>29</v>
      </c>
      <c r="C6073" t="s">
        <v>18345</v>
      </c>
      <c r="D6073" t="s">
        <v>18346</v>
      </c>
      <c r="E6073" t="s">
        <v>40</v>
      </c>
      <c r="F6073" s="7">
        <v>16.25</v>
      </c>
      <c r="G6073" t="s">
        <v>33</v>
      </c>
      <c r="H6073" t="s">
        <v>34</v>
      </c>
      <c r="I6073" t="s">
        <v>18328</v>
      </c>
      <c r="L6073" s="8">
        <v>0</v>
      </c>
      <c r="M6073" t="s">
        <v>36</v>
      </c>
      <c r="N6073" t="str">
        <f>IF(AND(PESQUISA!$B$3&lt;&gt;"",OR(PESQUISA!$B$4="TODAS",B6073=PESQUISA!$B$4),ISNUMBER(SEARCH(PESQUISA!$B$3,D6073))),ROW()-1,"")</f>
        <v/>
      </c>
    </row>
    <row r="6074" spans="1:14" x14ac:dyDescent="0.3">
      <c r="A6074" t="s">
        <v>18347</v>
      </c>
      <c r="B6074" t="s">
        <v>29</v>
      </c>
      <c r="C6074" t="s">
        <v>18348</v>
      </c>
      <c r="D6074" t="s">
        <v>18349</v>
      </c>
      <c r="E6074" t="s">
        <v>40</v>
      </c>
      <c r="F6074" s="7">
        <v>59.06</v>
      </c>
      <c r="G6074" t="s">
        <v>33</v>
      </c>
      <c r="H6074" t="s">
        <v>34</v>
      </c>
      <c r="I6074" t="s">
        <v>18328</v>
      </c>
      <c r="L6074" s="8">
        <v>0</v>
      </c>
      <c r="M6074" t="s">
        <v>36</v>
      </c>
      <c r="N6074" t="str">
        <f>IF(AND(PESQUISA!$B$3&lt;&gt;"",OR(PESQUISA!$B$4="TODAS",B6074=PESQUISA!$B$4),ISNUMBER(SEARCH(PESQUISA!$B$3,D6074))),ROW()-1,"")</f>
        <v/>
      </c>
    </row>
    <row r="6075" spans="1:14" x14ac:dyDescent="0.3">
      <c r="A6075" t="s">
        <v>18350</v>
      </c>
      <c r="B6075" t="s">
        <v>29</v>
      </c>
      <c r="C6075" t="s">
        <v>18351</v>
      </c>
      <c r="D6075" t="s">
        <v>18352</v>
      </c>
      <c r="E6075" t="s">
        <v>40</v>
      </c>
      <c r="F6075" s="7">
        <v>59.77</v>
      </c>
      <c r="G6075" t="s">
        <v>33</v>
      </c>
      <c r="H6075" t="s">
        <v>34</v>
      </c>
      <c r="I6075" t="s">
        <v>18328</v>
      </c>
      <c r="L6075" s="8">
        <v>0</v>
      </c>
      <c r="M6075" t="s">
        <v>36</v>
      </c>
      <c r="N6075" t="str">
        <f>IF(AND(PESQUISA!$B$3&lt;&gt;"",OR(PESQUISA!$B$4="TODAS",B6075=PESQUISA!$B$4),ISNUMBER(SEARCH(PESQUISA!$B$3,D6075))),ROW()-1,"")</f>
        <v/>
      </c>
    </row>
    <row r="6076" spans="1:14" x14ac:dyDescent="0.3">
      <c r="A6076" t="s">
        <v>18353</v>
      </c>
      <c r="B6076" t="s">
        <v>29</v>
      </c>
      <c r="C6076" t="s">
        <v>18354</v>
      </c>
      <c r="D6076" t="s">
        <v>18355</v>
      </c>
      <c r="E6076" t="s">
        <v>40</v>
      </c>
      <c r="F6076" s="7">
        <v>38.72</v>
      </c>
      <c r="G6076" t="s">
        <v>33</v>
      </c>
      <c r="H6076" t="s">
        <v>34</v>
      </c>
      <c r="I6076" t="s">
        <v>18328</v>
      </c>
      <c r="L6076" s="8">
        <v>0</v>
      </c>
      <c r="M6076" t="s">
        <v>36</v>
      </c>
      <c r="N6076" t="str">
        <f>IF(AND(PESQUISA!$B$3&lt;&gt;"",OR(PESQUISA!$B$4="TODAS",B6076=PESQUISA!$B$4),ISNUMBER(SEARCH(PESQUISA!$B$3,D6076))),ROW()-1,"")</f>
        <v/>
      </c>
    </row>
    <row r="6077" spans="1:14" x14ac:dyDescent="0.3">
      <c r="A6077" t="s">
        <v>18356</v>
      </c>
      <c r="B6077" t="s">
        <v>29</v>
      </c>
      <c r="C6077" t="s">
        <v>18357</v>
      </c>
      <c r="D6077" t="s">
        <v>18358</v>
      </c>
      <c r="E6077" t="s">
        <v>40</v>
      </c>
      <c r="F6077" s="7">
        <v>50.49</v>
      </c>
      <c r="G6077" t="s">
        <v>33</v>
      </c>
      <c r="H6077" t="s">
        <v>34</v>
      </c>
      <c r="I6077" t="s">
        <v>18328</v>
      </c>
      <c r="L6077" s="8">
        <v>0</v>
      </c>
      <c r="M6077" t="s">
        <v>36</v>
      </c>
      <c r="N6077" t="str">
        <f>IF(AND(PESQUISA!$B$3&lt;&gt;"",OR(PESQUISA!$B$4="TODAS",B6077=PESQUISA!$B$4),ISNUMBER(SEARCH(PESQUISA!$B$3,D6077))),ROW()-1,"")</f>
        <v/>
      </c>
    </row>
    <row r="6078" spans="1:14" x14ac:dyDescent="0.3">
      <c r="A6078" t="s">
        <v>18359</v>
      </c>
      <c r="B6078" t="s">
        <v>29</v>
      </c>
      <c r="C6078" t="s">
        <v>18360</v>
      </c>
      <c r="D6078" t="s">
        <v>18361</v>
      </c>
      <c r="E6078" t="s">
        <v>40</v>
      </c>
      <c r="F6078" s="7">
        <v>59.26</v>
      </c>
      <c r="G6078" t="s">
        <v>33</v>
      </c>
      <c r="H6078" t="s">
        <v>34</v>
      </c>
      <c r="I6078" t="s">
        <v>18328</v>
      </c>
      <c r="L6078" s="8">
        <v>0</v>
      </c>
      <c r="M6078" t="s">
        <v>36</v>
      </c>
      <c r="N6078" t="str">
        <f>IF(AND(PESQUISA!$B$3&lt;&gt;"",OR(PESQUISA!$B$4="TODAS",B6078=PESQUISA!$B$4),ISNUMBER(SEARCH(PESQUISA!$B$3,D6078))),ROW()-1,"")</f>
        <v/>
      </c>
    </row>
    <row r="6079" spans="1:14" x14ac:dyDescent="0.3">
      <c r="A6079" t="s">
        <v>18362</v>
      </c>
      <c r="B6079" t="s">
        <v>29</v>
      </c>
      <c r="C6079" t="s">
        <v>18363</v>
      </c>
      <c r="D6079" t="s">
        <v>18364</v>
      </c>
      <c r="E6079" t="s">
        <v>40</v>
      </c>
      <c r="F6079" s="7">
        <v>59.39</v>
      </c>
      <c r="G6079" t="s">
        <v>33</v>
      </c>
      <c r="H6079" t="s">
        <v>34</v>
      </c>
      <c r="I6079" t="s">
        <v>18328</v>
      </c>
      <c r="L6079" s="8">
        <v>0</v>
      </c>
      <c r="M6079" t="s">
        <v>36</v>
      </c>
      <c r="N6079" t="str">
        <f>IF(AND(PESQUISA!$B$3&lt;&gt;"",OR(PESQUISA!$B$4="TODAS",B6079=PESQUISA!$B$4),ISNUMBER(SEARCH(PESQUISA!$B$3,D6079))),ROW()-1,"")</f>
        <v/>
      </c>
    </row>
    <row r="6080" spans="1:14" x14ac:dyDescent="0.3">
      <c r="A6080" t="s">
        <v>18365</v>
      </c>
      <c r="B6080" t="s">
        <v>29</v>
      </c>
      <c r="C6080" t="s">
        <v>18366</v>
      </c>
      <c r="D6080" t="s">
        <v>18367</v>
      </c>
      <c r="E6080" t="s">
        <v>40</v>
      </c>
      <c r="F6080" s="7">
        <v>88.29</v>
      </c>
      <c r="G6080" t="s">
        <v>33</v>
      </c>
      <c r="H6080" t="s">
        <v>34</v>
      </c>
      <c r="I6080" t="s">
        <v>18328</v>
      </c>
      <c r="L6080" s="8">
        <v>0</v>
      </c>
      <c r="M6080" t="s">
        <v>36</v>
      </c>
      <c r="N6080" t="str">
        <f>IF(AND(PESQUISA!$B$3&lt;&gt;"",OR(PESQUISA!$B$4="TODAS",B6080=PESQUISA!$B$4),ISNUMBER(SEARCH(PESQUISA!$B$3,D6080))),ROW()-1,"")</f>
        <v/>
      </c>
    </row>
    <row r="6081" spans="1:14" x14ac:dyDescent="0.3">
      <c r="A6081" t="s">
        <v>18368</v>
      </c>
      <c r="B6081" t="s">
        <v>29</v>
      </c>
      <c r="C6081" t="s">
        <v>18369</v>
      </c>
      <c r="D6081" t="s">
        <v>18370</v>
      </c>
      <c r="E6081" t="s">
        <v>40</v>
      </c>
      <c r="F6081" s="7">
        <v>91.21</v>
      </c>
      <c r="G6081" t="s">
        <v>33</v>
      </c>
      <c r="H6081" t="s">
        <v>34</v>
      </c>
      <c r="I6081" t="s">
        <v>18328</v>
      </c>
      <c r="L6081" s="8">
        <v>0</v>
      </c>
      <c r="M6081" t="s">
        <v>36</v>
      </c>
      <c r="N6081" t="str">
        <f>IF(AND(PESQUISA!$B$3&lt;&gt;"",OR(PESQUISA!$B$4="TODAS",B6081=PESQUISA!$B$4),ISNUMBER(SEARCH(PESQUISA!$B$3,D6081))),ROW()-1,"")</f>
        <v/>
      </c>
    </row>
    <row r="6082" spans="1:14" x14ac:dyDescent="0.3">
      <c r="A6082" t="s">
        <v>18371</v>
      </c>
      <c r="B6082" t="s">
        <v>29</v>
      </c>
      <c r="C6082" t="s">
        <v>18372</v>
      </c>
      <c r="D6082" t="s">
        <v>18373</v>
      </c>
      <c r="E6082" t="s">
        <v>40</v>
      </c>
      <c r="F6082" s="7">
        <v>91.96</v>
      </c>
      <c r="G6082" t="s">
        <v>33</v>
      </c>
      <c r="H6082" t="s">
        <v>34</v>
      </c>
      <c r="I6082" t="s">
        <v>18328</v>
      </c>
      <c r="L6082" s="8">
        <v>0</v>
      </c>
      <c r="M6082" t="s">
        <v>36</v>
      </c>
      <c r="N6082" t="str">
        <f>IF(AND(PESQUISA!$B$3&lt;&gt;"",OR(PESQUISA!$B$4="TODAS",B6082=PESQUISA!$B$4),ISNUMBER(SEARCH(PESQUISA!$B$3,D6082))),ROW()-1,"")</f>
        <v/>
      </c>
    </row>
    <row r="6083" spans="1:14" x14ac:dyDescent="0.3">
      <c r="A6083" t="s">
        <v>18374</v>
      </c>
      <c r="B6083" t="s">
        <v>29</v>
      </c>
      <c r="C6083" t="s">
        <v>18375</v>
      </c>
      <c r="D6083" t="s">
        <v>18376</v>
      </c>
      <c r="E6083" t="s">
        <v>40</v>
      </c>
      <c r="F6083" s="7">
        <v>110.37</v>
      </c>
      <c r="G6083" t="s">
        <v>33</v>
      </c>
      <c r="H6083" t="s">
        <v>34</v>
      </c>
      <c r="I6083" t="s">
        <v>18328</v>
      </c>
      <c r="L6083" s="8">
        <v>0</v>
      </c>
      <c r="M6083" t="s">
        <v>36</v>
      </c>
      <c r="N6083" t="str">
        <f>IF(AND(PESQUISA!$B$3&lt;&gt;"",OR(PESQUISA!$B$4="TODAS",B6083=PESQUISA!$B$4),ISNUMBER(SEARCH(PESQUISA!$B$3,D6083))),ROW()-1,"")</f>
        <v/>
      </c>
    </row>
    <row r="6084" spans="1:14" x14ac:dyDescent="0.3">
      <c r="A6084" t="s">
        <v>18377</v>
      </c>
      <c r="B6084" t="s">
        <v>29</v>
      </c>
      <c r="C6084" t="s">
        <v>18378</v>
      </c>
      <c r="D6084" t="s">
        <v>18379</v>
      </c>
      <c r="E6084" t="s">
        <v>40</v>
      </c>
      <c r="F6084" s="7">
        <v>107.17</v>
      </c>
      <c r="G6084" t="s">
        <v>33</v>
      </c>
      <c r="H6084" t="s">
        <v>34</v>
      </c>
      <c r="I6084" t="s">
        <v>18328</v>
      </c>
      <c r="L6084" s="8">
        <v>0</v>
      </c>
      <c r="M6084" t="s">
        <v>36</v>
      </c>
      <c r="N6084" t="str">
        <f>IF(AND(PESQUISA!$B$3&lt;&gt;"",OR(PESQUISA!$B$4="TODAS",B6084=PESQUISA!$B$4),ISNUMBER(SEARCH(PESQUISA!$B$3,D6084))),ROW()-1,"")</f>
        <v/>
      </c>
    </row>
    <row r="6085" spans="1:14" x14ac:dyDescent="0.3">
      <c r="A6085" t="s">
        <v>18380</v>
      </c>
      <c r="B6085" t="s">
        <v>29</v>
      </c>
      <c r="C6085" t="s">
        <v>18381</v>
      </c>
      <c r="D6085" t="s">
        <v>18382</v>
      </c>
      <c r="E6085" t="s">
        <v>40</v>
      </c>
      <c r="F6085" s="7">
        <v>46.84</v>
      </c>
      <c r="G6085" t="s">
        <v>33</v>
      </c>
      <c r="H6085" t="s">
        <v>34</v>
      </c>
      <c r="I6085" t="s">
        <v>18328</v>
      </c>
      <c r="L6085" s="8">
        <v>0</v>
      </c>
      <c r="M6085" t="s">
        <v>36</v>
      </c>
      <c r="N6085" t="str">
        <f>IF(AND(PESQUISA!$B$3&lt;&gt;"",OR(PESQUISA!$B$4="TODAS",B6085=PESQUISA!$B$4),ISNUMBER(SEARCH(PESQUISA!$B$3,D6085))),ROW()-1,"")</f>
        <v/>
      </c>
    </row>
    <row r="6086" spans="1:14" x14ac:dyDescent="0.3">
      <c r="A6086" t="s">
        <v>18383</v>
      </c>
      <c r="B6086" t="s">
        <v>29</v>
      </c>
      <c r="C6086" t="s">
        <v>18384</v>
      </c>
      <c r="D6086" t="s">
        <v>18385</v>
      </c>
      <c r="E6086" t="s">
        <v>40</v>
      </c>
      <c r="F6086" s="7">
        <v>17.04</v>
      </c>
      <c r="G6086" t="s">
        <v>33</v>
      </c>
      <c r="H6086" t="s">
        <v>34</v>
      </c>
      <c r="I6086" t="s">
        <v>18328</v>
      </c>
      <c r="L6086" s="8">
        <v>0</v>
      </c>
      <c r="M6086" t="s">
        <v>36</v>
      </c>
      <c r="N6086" t="str">
        <f>IF(AND(PESQUISA!$B$3&lt;&gt;"",OR(PESQUISA!$B$4="TODAS",B6086=PESQUISA!$B$4),ISNUMBER(SEARCH(PESQUISA!$B$3,D6086))),ROW()-1,"")</f>
        <v/>
      </c>
    </row>
    <row r="6087" spans="1:14" x14ac:dyDescent="0.3">
      <c r="A6087" t="s">
        <v>18386</v>
      </c>
      <c r="B6087" t="s">
        <v>29</v>
      </c>
      <c r="C6087" t="s">
        <v>18387</v>
      </c>
      <c r="D6087" t="s">
        <v>18388</v>
      </c>
      <c r="E6087" t="s">
        <v>40</v>
      </c>
      <c r="F6087" s="7">
        <v>22.55</v>
      </c>
      <c r="G6087" t="s">
        <v>33</v>
      </c>
      <c r="H6087" t="s">
        <v>34</v>
      </c>
      <c r="I6087" t="s">
        <v>18328</v>
      </c>
      <c r="L6087" s="8">
        <v>0</v>
      </c>
      <c r="M6087" t="s">
        <v>36</v>
      </c>
      <c r="N6087" t="str">
        <f>IF(AND(PESQUISA!$B$3&lt;&gt;"",OR(PESQUISA!$B$4="TODAS",B6087=PESQUISA!$B$4),ISNUMBER(SEARCH(PESQUISA!$B$3,D6087))),ROW()-1,"")</f>
        <v/>
      </c>
    </row>
    <row r="6088" spans="1:14" x14ac:dyDescent="0.3">
      <c r="A6088" t="s">
        <v>18389</v>
      </c>
      <c r="B6088" t="s">
        <v>29</v>
      </c>
      <c r="C6088" t="s">
        <v>18390</v>
      </c>
      <c r="D6088" t="s">
        <v>18391</v>
      </c>
      <c r="E6088" t="s">
        <v>40</v>
      </c>
      <c r="F6088" s="7">
        <v>23.38</v>
      </c>
      <c r="G6088" t="s">
        <v>33</v>
      </c>
      <c r="H6088" t="s">
        <v>34</v>
      </c>
      <c r="I6088" t="s">
        <v>18328</v>
      </c>
      <c r="L6088" s="8">
        <v>0</v>
      </c>
      <c r="M6088" t="s">
        <v>36</v>
      </c>
      <c r="N6088" t="str">
        <f>IF(AND(PESQUISA!$B$3&lt;&gt;"",OR(PESQUISA!$B$4="TODAS",B6088=PESQUISA!$B$4),ISNUMBER(SEARCH(PESQUISA!$B$3,D6088))),ROW()-1,"")</f>
        <v/>
      </c>
    </row>
    <row r="6089" spans="1:14" x14ac:dyDescent="0.3">
      <c r="A6089" t="s">
        <v>18392</v>
      </c>
      <c r="B6089" t="s">
        <v>29</v>
      </c>
      <c r="C6089" t="s">
        <v>18393</v>
      </c>
      <c r="D6089" t="s">
        <v>18394</v>
      </c>
      <c r="E6089" t="s">
        <v>40</v>
      </c>
      <c r="F6089" s="7">
        <v>35.840000000000003</v>
      </c>
      <c r="G6089" t="s">
        <v>33</v>
      </c>
      <c r="H6089" t="s">
        <v>34</v>
      </c>
      <c r="I6089" t="s">
        <v>18328</v>
      </c>
      <c r="L6089" s="8">
        <v>0</v>
      </c>
      <c r="M6089" t="s">
        <v>36</v>
      </c>
      <c r="N6089" t="str">
        <f>IF(AND(PESQUISA!$B$3&lt;&gt;"",OR(PESQUISA!$B$4="TODAS",B6089=PESQUISA!$B$4),ISNUMBER(SEARCH(PESQUISA!$B$3,D6089))),ROW()-1,"")</f>
        <v/>
      </c>
    </row>
    <row r="6090" spans="1:14" x14ac:dyDescent="0.3">
      <c r="A6090" t="s">
        <v>18395</v>
      </c>
      <c r="B6090" t="s">
        <v>29</v>
      </c>
      <c r="C6090" t="s">
        <v>18396</v>
      </c>
      <c r="D6090" t="s">
        <v>18397</v>
      </c>
      <c r="E6090" t="s">
        <v>40</v>
      </c>
      <c r="F6090" s="7">
        <v>36.83</v>
      </c>
      <c r="G6090" t="s">
        <v>33</v>
      </c>
      <c r="H6090" t="s">
        <v>34</v>
      </c>
      <c r="I6090" t="s">
        <v>18328</v>
      </c>
      <c r="L6090" s="8">
        <v>0</v>
      </c>
      <c r="M6090" t="s">
        <v>36</v>
      </c>
      <c r="N6090" t="str">
        <f>IF(AND(PESQUISA!$B$3&lt;&gt;"",OR(PESQUISA!$B$4="TODAS",B6090=PESQUISA!$B$4),ISNUMBER(SEARCH(PESQUISA!$B$3,D6090))),ROW()-1,"")</f>
        <v/>
      </c>
    </row>
    <row r="6091" spans="1:14" x14ac:dyDescent="0.3">
      <c r="A6091" t="s">
        <v>18398</v>
      </c>
      <c r="B6091" t="s">
        <v>29</v>
      </c>
      <c r="C6091" t="s">
        <v>18399</v>
      </c>
      <c r="D6091" t="s">
        <v>18400</v>
      </c>
      <c r="E6091" t="s">
        <v>40</v>
      </c>
      <c r="F6091" s="7">
        <v>25.06</v>
      </c>
      <c r="G6091" t="s">
        <v>33</v>
      </c>
      <c r="H6091" t="s">
        <v>34</v>
      </c>
      <c r="I6091" t="s">
        <v>18328</v>
      </c>
      <c r="L6091" s="8">
        <v>0</v>
      </c>
      <c r="M6091" t="s">
        <v>36</v>
      </c>
      <c r="N6091" t="str">
        <f>IF(AND(PESQUISA!$B$3&lt;&gt;"",OR(PESQUISA!$B$4="TODAS",B6091=PESQUISA!$B$4),ISNUMBER(SEARCH(PESQUISA!$B$3,D6091))),ROW()-1,"")</f>
        <v/>
      </c>
    </row>
    <row r="6092" spans="1:14" x14ac:dyDescent="0.3">
      <c r="A6092" t="s">
        <v>18401</v>
      </c>
      <c r="B6092" t="s">
        <v>29</v>
      </c>
      <c r="C6092" t="s">
        <v>18402</v>
      </c>
      <c r="D6092" t="s">
        <v>18403</v>
      </c>
      <c r="E6092" t="s">
        <v>40</v>
      </c>
      <c r="F6092" s="7">
        <v>21.04</v>
      </c>
      <c r="G6092" t="s">
        <v>33</v>
      </c>
      <c r="H6092" t="s">
        <v>34</v>
      </c>
      <c r="I6092" t="s">
        <v>18328</v>
      </c>
      <c r="L6092" s="8">
        <v>0</v>
      </c>
      <c r="M6092" t="s">
        <v>36</v>
      </c>
      <c r="N6092" t="str">
        <f>IF(AND(PESQUISA!$B$3&lt;&gt;"",OR(PESQUISA!$B$4="TODAS",B6092=PESQUISA!$B$4),ISNUMBER(SEARCH(PESQUISA!$B$3,D6092))),ROW()-1,"")</f>
        <v/>
      </c>
    </row>
    <row r="6093" spans="1:14" x14ac:dyDescent="0.3">
      <c r="A6093" t="s">
        <v>18404</v>
      </c>
      <c r="B6093" t="s">
        <v>29</v>
      </c>
      <c r="C6093" t="s">
        <v>18405</v>
      </c>
      <c r="D6093" t="s">
        <v>18406</v>
      </c>
      <c r="E6093" t="s">
        <v>40</v>
      </c>
      <c r="F6093" s="7">
        <v>25.62</v>
      </c>
      <c r="G6093" t="s">
        <v>33</v>
      </c>
      <c r="H6093" t="s">
        <v>34</v>
      </c>
      <c r="I6093" t="s">
        <v>18328</v>
      </c>
      <c r="L6093" s="8">
        <v>0</v>
      </c>
      <c r="M6093" t="s">
        <v>36</v>
      </c>
      <c r="N6093" t="str">
        <f>IF(AND(PESQUISA!$B$3&lt;&gt;"",OR(PESQUISA!$B$4="TODAS",B6093=PESQUISA!$B$4),ISNUMBER(SEARCH(PESQUISA!$B$3,D6093))),ROW()-1,"")</f>
        <v/>
      </c>
    </row>
    <row r="6094" spans="1:14" x14ac:dyDescent="0.3">
      <c r="A6094" t="s">
        <v>18407</v>
      </c>
      <c r="B6094" t="s">
        <v>29</v>
      </c>
      <c r="C6094" t="s">
        <v>18408</v>
      </c>
      <c r="D6094" t="s">
        <v>18409</v>
      </c>
      <c r="E6094" t="s">
        <v>40</v>
      </c>
      <c r="F6094" s="7">
        <v>15.91</v>
      </c>
      <c r="G6094" t="s">
        <v>33</v>
      </c>
      <c r="H6094" t="s">
        <v>34</v>
      </c>
      <c r="I6094" t="s">
        <v>18328</v>
      </c>
      <c r="L6094" s="8">
        <v>0</v>
      </c>
      <c r="M6094" t="s">
        <v>36</v>
      </c>
      <c r="N6094" t="str">
        <f>IF(AND(PESQUISA!$B$3&lt;&gt;"",OR(PESQUISA!$B$4="TODAS",B6094=PESQUISA!$B$4),ISNUMBER(SEARCH(PESQUISA!$B$3,D6094))),ROW()-1,"")</f>
        <v/>
      </c>
    </row>
    <row r="6095" spans="1:14" x14ac:dyDescent="0.3">
      <c r="A6095" t="s">
        <v>18410</v>
      </c>
      <c r="B6095" t="s">
        <v>29</v>
      </c>
      <c r="C6095" t="s">
        <v>18411</v>
      </c>
      <c r="D6095" t="s">
        <v>18412</v>
      </c>
      <c r="E6095" t="s">
        <v>40</v>
      </c>
      <c r="F6095" s="7">
        <v>20.32</v>
      </c>
      <c r="G6095" t="s">
        <v>33</v>
      </c>
      <c r="H6095" t="s">
        <v>34</v>
      </c>
      <c r="I6095" t="s">
        <v>18328</v>
      </c>
      <c r="L6095" s="8">
        <v>0</v>
      </c>
      <c r="M6095" t="s">
        <v>36</v>
      </c>
      <c r="N6095" t="str">
        <f>IF(AND(PESQUISA!$B$3&lt;&gt;"",OR(PESQUISA!$B$4="TODAS",B6095=PESQUISA!$B$4),ISNUMBER(SEARCH(PESQUISA!$B$3,D6095))),ROW()-1,"")</f>
        <v/>
      </c>
    </row>
    <row r="6096" spans="1:14" x14ac:dyDescent="0.3">
      <c r="A6096" t="s">
        <v>18413</v>
      </c>
      <c r="B6096" t="s">
        <v>29</v>
      </c>
      <c r="C6096" t="s">
        <v>18414</v>
      </c>
      <c r="D6096" t="s">
        <v>18415</v>
      </c>
      <c r="E6096" t="s">
        <v>40</v>
      </c>
      <c r="F6096" s="7">
        <v>21.15</v>
      </c>
      <c r="G6096" t="s">
        <v>33</v>
      </c>
      <c r="H6096" t="s">
        <v>34</v>
      </c>
      <c r="I6096" t="s">
        <v>18328</v>
      </c>
      <c r="L6096" s="8">
        <v>0</v>
      </c>
      <c r="M6096" t="s">
        <v>36</v>
      </c>
      <c r="N6096" t="str">
        <f>IF(AND(PESQUISA!$B$3&lt;&gt;"",OR(PESQUISA!$B$4="TODAS",B6096=PESQUISA!$B$4),ISNUMBER(SEARCH(PESQUISA!$B$3,D6096))),ROW()-1,"")</f>
        <v/>
      </c>
    </row>
    <row r="6097" spans="1:14" x14ac:dyDescent="0.3">
      <c r="A6097" t="s">
        <v>18416</v>
      </c>
      <c r="B6097" t="s">
        <v>29</v>
      </c>
      <c r="C6097" t="s">
        <v>18417</v>
      </c>
      <c r="D6097" t="s">
        <v>18418</v>
      </c>
      <c r="E6097" t="s">
        <v>40</v>
      </c>
      <c r="F6097" s="7">
        <v>27.14</v>
      </c>
      <c r="G6097" t="s">
        <v>33</v>
      </c>
      <c r="H6097" t="s">
        <v>34</v>
      </c>
      <c r="I6097" t="s">
        <v>18328</v>
      </c>
      <c r="L6097" s="8">
        <v>0</v>
      </c>
      <c r="M6097" t="s">
        <v>36</v>
      </c>
      <c r="N6097" t="str">
        <f>IF(AND(PESQUISA!$B$3&lt;&gt;"",OR(PESQUISA!$B$4="TODAS",B6097=PESQUISA!$B$4),ISNUMBER(SEARCH(PESQUISA!$B$3,D6097))),ROW()-1,"")</f>
        <v/>
      </c>
    </row>
    <row r="6098" spans="1:14" x14ac:dyDescent="0.3">
      <c r="A6098" t="s">
        <v>18419</v>
      </c>
      <c r="B6098" t="s">
        <v>29</v>
      </c>
      <c r="C6098" t="s">
        <v>18420</v>
      </c>
      <c r="D6098" t="s">
        <v>18421</v>
      </c>
      <c r="E6098" t="s">
        <v>40</v>
      </c>
      <c r="F6098" s="7">
        <v>28.13</v>
      </c>
      <c r="G6098" t="s">
        <v>33</v>
      </c>
      <c r="H6098" t="s">
        <v>34</v>
      </c>
      <c r="I6098" t="s">
        <v>18328</v>
      </c>
      <c r="L6098" s="8">
        <v>0</v>
      </c>
      <c r="M6098" t="s">
        <v>36</v>
      </c>
      <c r="N6098" t="str">
        <f>IF(AND(PESQUISA!$B$3&lt;&gt;"",OR(PESQUISA!$B$4="TODAS",B6098=PESQUISA!$B$4),ISNUMBER(SEARCH(PESQUISA!$B$3,D6098))),ROW()-1,"")</f>
        <v/>
      </c>
    </row>
    <row r="6099" spans="1:14" x14ac:dyDescent="0.3">
      <c r="A6099" t="s">
        <v>18422</v>
      </c>
      <c r="B6099" t="s">
        <v>29</v>
      </c>
      <c r="C6099" t="s">
        <v>18423</v>
      </c>
      <c r="D6099" t="s">
        <v>18424</v>
      </c>
      <c r="E6099" t="s">
        <v>40</v>
      </c>
      <c r="F6099" s="7">
        <v>36.340000000000003</v>
      </c>
      <c r="G6099" t="s">
        <v>33</v>
      </c>
      <c r="H6099" t="s">
        <v>34</v>
      </c>
      <c r="I6099" t="s">
        <v>18328</v>
      </c>
      <c r="L6099" s="8">
        <v>0</v>
      </c>
      <c r="M6099" t="s">
        <v>36</v>
      </c>
      <c r="N6099" t="str">
        <f>IF(AND(PESQUISA!$B$3&lt;&gt;"",OR(PESQUISA!$B$4="TODAS",B6099=PESQUISA!$B$4),ISNUMBER(SEARCH(PESQUISA!$B$3,D6099))),ROW()-1,"")</f>
        <v/>
      </c>
    </row>
    <row r="6100" spans="1:14" x14ac:dyDescent="0.3">
      <c r="A6100" t="s">
        <v>18425</v>
      </c>
      <c r="B6100" t="s">
        <v>29</v>
      </c>
      <c r="C6100" t="s">
        <v>18426</v>
      </c>
      <c r="D6100" t="s">
        <v>18427</v>
      </c>
      <c r="E6100" t="s">
        <v>40</v>
      </c>
      <c r="F6100" s="7">
        <v>40.89</v>
      </c>
      <c r="G6100" t="s">
        <v>33</v>
      </c>
      <c r="H6100" t="s">
        <v>34</v>
      </c>
      <c r="I6100" t="s">
        <v>18328</v>
      </c>
      <c r="L6100" s="8">
        <v>0</v>
      </c>
      <c r="M6100" t="s">
        <v>36</v>
      </c>
      <c r="N6100" t="str">
        <f>IF(AND(PESQUISA!$B$3&lt;&gt;"",OR(PESQUISA!$B$4="TODAS",B6100=PESQUISA!$B$4),ISNUMBER(SEARCH(PESQUISA!$B$3,D6100))),ROW()-1,"")</f>
        <v/>
      </c>
    </row>
    <row r="6101" spans="1:14" x14ac:dyDescent="0.3">
      <c r="A6101" t="s">
        <v>18428</v>
      </c>
      <c r="B6101" t="s">
        <v>29</v>
      </c>
      <c r="C6101" t="s">
        <v>18429</v>
      </c>
      <c r="D6101" t="s">
        <v>18430</v>
      </c>
      <c r="E6101" t="s">
        <v>40</v>
      </c>
      <c r="F6101" s="7">
        <v>42.03</v>
      </c>
      <c r="G6101" t="s">
        <v>33</v>
      </c>
      <c r="H6101" t="s">
        <v>34</v>
      </c>
      <c r="I6101" t="s">
        <v>18328</v>
      </c>
      <c r="L6101" s="8">
        <v>0</v>
      </c>
      <c r="M6101" t="s">
        <v>36</v>
      </c>
      <c r="N6101" t="str">
        <f>IF(AND(PESQUISA!$B$3&lt;&gt;"",OR(PESQUISA!$B$4="TODAS",B6101=PESQUISA!$B$4),ISNUMBER(SEARCH(PESQUISA!$B$3,D6101))),ROW()-1,"")</f>
        <v/>
      </c>
    </row>
    <row r="6102" spans="1:14" x14ac:dyDescent="0.3">
      <c r="A6102" t="s">
        <v>18431</v>
      </c>
      <c r="B6102" t="s">
        <v>29</v>
      </c>
      <c r="C6102" t="s">
        <v>18432</v>
      </c>
      <c r="D6102" t="s">
        <v>18433</v>
      </c>
      <c r="E6102" t="s">
        <v>40</v>
      </c>
      <c r="F6102" s="7">
        <v>56.09</v>
      </c>
      <c r="G6102" t="s">
        <v>33</v>
      </c>
      <c r="H6102" t="s">
        <v>34</v>
      </c>
      <c r="I6102" t="s">
        <v>18328</v>
      </c>
      <c r="L6102" s="8">
        <v>0</v>
      </c>
      <c r="M6102" t="s">
        <v>36</v>
      </c>
      <c r="N6102" t="str">
        <f>IF(AND(PESQUISA!$B$3&lt;&gt;"",OR(PESQUISA!$B$4="TODAS",B6102=PESQUISA!$B$4),ISNUMBER(SEARCH(PESQUISA!$B$3,D6102))),ROW()-1,"")</f>
        <v/>
      </c>
    </row>
    <row r="6103" spans="1:14" x14ac:dyDescent="0.3">
      <c r="A6103" t="s">
        <v>18434</v>
      </c>
      <c r="B6103" t="s">
        <v>29</v>
      </c>
      <c r="C6103" t="s">
        <v>18435</v>
      </c>
      <c r="D6103" t="s">
        <v>18436</v>
      </c>
      <c r="E6103" t="s">
        <v>40</v>
      </c>
      <c r="F6103" s="7">
        <v>61.18</v>
      </c>
      <c r="G6103" t="s">
        <v>33</v>
      </c>
      <c r="H6103" t="s">
        <v>34</v>
      </c>
      <c r="I6103" t="s">
        <v>18328</v>
      </c>
      <c r="L6103" s="8">
        <v>0</v>
      </c>
      <c r="M6103" t="s">
        <v>36</v>
      </c>
      <c r="N6103" t="str">
        <f>IF(AND(PESQUISA!$B$3&lt;&gt;"",OR(PESQUISA!$B$4="TODAS",B6103=PESQUISA!$B$4),ISNUMBER(SEARCH(PESQUISA!$B$3,D6103))),ROW()-1,"")</f>
        <v/>
      </c>
    </row>
    <row r="6104" spans="1:14" x14ac:dyDescent="0.3">
      <c r="A6104" t="s">
        <v>18437</v>
      </c>
      <c r="B6104" t="s">
        <v>29</v>
      </c>
      <c r="C6104" t="s">
        <v>18438</v>
      </c>
      <c r="D6104" t="s">
        <v>18439</v>
      </c>
      <c r="E6104" t="s">
        <v>40</v>
      </c>
      <c r="F6104" s="7">
        <v>108.56</v>
      </c>
      <c r="G6104" t="s">
        <v>33</v>
      </c>
      <c r="H6104" t="s">
        <v>34</v>
      </c>
      <c r="I6104" t="s">
        <v>18328</v>
      </c>
      <c r="L6104" s="8">
        <v>0</v>
      </c>
      <c r="M6104" t="s">
        <v>36</v>
      </c>
      <c r="N6104" t="str">
        <f>IF(AND(PESQUISA!$B$3&lt;&gt;"",OR(PESQUISA!$B$4="TODAS",B6104=PESQUISA!$B$4),ISNUMBER(SEARCH(PESQUISA!$B$3,D6104))),ROW()-1,"")</f>
        <v/>
      </c>
    </row>
    <row r="6105" spans="1:14" x14ac:dyDescent="0.3">
      <c r="A6105" t="s">
        <v>18440</v>
      </c>
      <c r="B6105" t="s">
        <v>29</v>
      </c>
      <c r="C6105" t="s">
        <v>18441</v>
      </c>
      <c r="D6105" t="s">
        <v>18442</v>
      </c>
      <c r="E6105" t="s">
        <v>40</v>
      </c>
      <c r="F6105" s="7">
        <v>255.28</v>
      </c>
      <c r="G6105" t="s">
        <v>33</v>
      </c>
      <c r="H6105" t="s">
        <v>34</v>
      </c>
      <c r="I6105" t="s">
        <v>18328</v>
      </c>
      <c r="L6105" s="8">
        <v>0</v>
      </c>
      <c r="M6105" t="s">
        <v>36</v>
      </c>
      <c r="N6105" t="str">
        <f>IF(AND(PESQUISA!$B$3&lt;&gt;"",OR(PESQUISA!$B$4="TODAS",B6105=PESQUISA!$B$4),ISNUMBER(SEARCH(PESQUISA!$B$3,D6105))),ROW()-1,"")</f>
        <v/>
      </c>
    </row>
    <row r="6106" spans="1:14" x14ac:dyDescent="0.3">
      <c r="A6106" t="s">
        <v>18443</v>
      </c>
      <c r="B6106" t="s">
        <v>29</v>
      </c>
      <c r="C6106" t="s">
        <v>18444</v>
      </c>
      <c r="D6106" t="s">
        <v>18445</v>
      </c>
      <c r="E6106" t="s">
        <v>40</v>
      </c>
      <c r="F6106" s="7">
        <v>368.81</v>
      </c>
      <c r="G6106" t="s">
        <v>33</v>
      </c>
      <c r="H6106" t="s">
        <v>34</v>
      </c>
      <c r="I6106" t="s">
        <v>18328</v>
      </c>
      <c r="L6106" s="8">
        <v>0</v>
      </c>
      <c r="M6106" t="s">
        <v>36</v>
      </c>
      <c r="N6106" t="str">
        <f>IF(AND(PESQUISA!$B$3&lt;&gt;"",OR(PESQUISA!$B$4="TODAS",B6106=PESQUISA!$B$4),ISNUMBER(SEARCH(PESQUISA!$B$3,D6106))),ROW()-1,"")</f>
        <v/>
      </c>
    </row>
    <row r="6107" spans="1:14" x14ac:dyDescent="0.3">
      <c r="A6107" t="s">
        <v>18446</v>
      </c>
      <c r="B6107" t="s">
        <v>29</v>
      </c>
      <c r="C6107" t="s">
        <v>18447</v>
      </c>
      <c r="D6107" t="s">
        <v>18448</v>
      </c>
      <c r="E6107" t="s">
        <v>40</v>
      </c>
      <c r="F6107" s="7">
        <v>14.32</v>
      </c>
      <c r="G6107" t="s">
        <v>33</v>
      </c>
      <c r="H6107" t="s">
        <v>34</v>
      </c>
      <c r="I6107" t="s">
        <v>18328</v>
      </c>
      <c r="L6107" s="8">
        <v>0</v>
      </c>
      <c r="M6107" t="s">
        <v>36</v>
      </c>
      <c r="N6107" t="str">
        <f>IF(AND(PESQUISA!$B$3&lt;&gt;"",OR(PESQUISA!$B$4="TODAS",B6107=PESQUISA!$B$4),ISNUMBER(SEARCH(PESQUISA!$B$3,D6107))),ROW()-1,"")</f>
        <v/>
      </c>
    </row>
    <row r="6108" spans="1:14" x14ac:dyDescent="0.3">
      <c r="A6108" t="s">
        <v>18449</v>
      </c>
      <c r="B6108" t="s">
        <v>29</v>
      </c>
      <c r="C6108" t="s">
        <v>18450</v>
      </c>
      <c r="D6108" t="s">
        <v>18451</v>
      </c>
      <c r="E6108" t="s">
        <v>40</v>
      </c>
      <c r="F6108" s="7">
        <v>17.53</v>
      </c>
      <c r="G6108" t="s">
        <v>33</v>
      </c>
      <c r="H6108" t="s">
        <v>34</v>
      </c>
      <c r="I6108" t="s">
        <v>18328</v>
      </c>
      <c r="L6108" s="8">
        <v>0</v>
      </c>
      <c r="M6108" t="s">
        <v>36</v>
      </c>
      <c r="N6108" t="str">
        <f>IF(AND(PESQUISA!$B$3&lt;&gt;"",OR(PESQUISA!$B$4="TODAS",B6108=PESQUISA!$B$4),ISNUMBER(SEARCH(PESQUISA!$B$3,D6108))),ROW()-1,"")</f>
        <v/>
      </c>
    </row>
    <row r="6109" spans="1:14" x14ac:dyDescent="0.3">
      <c r="A6109" t="s">
        <v>18452</v>
      </c>
      <c r="B6109" t="s">
        <v>29</v>
      </c>
      <c r="C6109" t="s">
        <v>18453</v>
      </c>
      <c r="D6109" t="s">
        <v>18454</v>
      </c>
      <c r="E6109" t="s">
        <v>40</v>
      </c>
      <c r="F6109" s="7">
        <v>18.36</v>
      </c>
      <c r="G6109" t="s">
        <v>33</v>
      </c>
      <c r="H6109" t="s">
        <v>34</v>
      </c>
      <c r="I6109" t="s">
        <v>18328</v>
      </c>
      <c r="L6109" s="8">
        <v>0</v>
      </c>
      <c r="M6109" t="s">
        <v>36</v>
      </c>
      <c r="N6109" t="str">
        <f>IF(AND(PESQUISA!$B$3&lt;&gt;"",OR(PESQUISA!$B$4="TODAS",B6109=PESQUISA!$B$4),ISNUMBER(SEARCH(PESQUISA!$B$3,D6109))),ROW()-1,"")</f>
        <v/>
      </c>
    </row>
    <row r="6110" spans="1:14" x14ac:dyDescent="0.3">
      <c r="A6110" t="s">
        <v>18455</v>
      </c>
      <c r="B6110" t="s">
        <v>29</v>
      </c>
      <c r="C6110" t="s">
        <v>18456</v>
      </c>
      <c r="D6110" t="s">
        <v>18457</v>
      </c>
      <c r="E6110" t="s">
        <v>40</v>
      </c>
      <c r="F6110" s="7">
        <v>28.29</v>
      </c>
      <c r="G6110" t="s">
        <v>33</v>
      </c>
      <c r="H6110" t="s">
        <v>34</v>
      </c>
      <c r="I6110" t="s">
        <v>18328</v>
      </c>
      <c r="L6110" s="8">
        <v>0</v>
      </c>
      <c r="M6110" t="s">
        <v>36</v>
      </c>
      <c r="N6110" t="str">
        <f>IF(AND(PESQUISA!$B$3&lt;&gt;"",OR(PESQUISA!$B$4="TODAS",B6110=PESQUISA!$B$4),ISNUMBER(SEARCH(PESQUISA!$B$3,D6110))),ROW()-1,"")</f>
        <v/>
      </c>
    </row>
    <row r="6111" spans="1:14" x14ac:dyDescent="0.3">
      <c r="A6111" t="s">
        <v>18458</v>
      </c>
      <c r="B6111" t="s">
        <v>29</v>
      </c>
      <c r="C6111" t="s">
        <v>18459</v>
      </c>
      <c r="D6111" t="s">
        <v>18460</v>
      </c>
      <c r="E6111" t="s">
        <v>40</v>
      </c>
      <c r="F6111" s="7">
        <v>29.28</v>
      </c>
      <c r="G6111" t="s">
        <v>33</v>
      </c>
      <c r="H6111" t="s">
        <v>34</v>
      </c>
      <c r="I6111" t="s">
        <v>18328</v>
      </c>
      <c r="L6111" s="8">
        <v>0</v>
      </c>
      <c r="M6111" t="s">
        <v>36</v>
      </c>
      <c r="N6111" t="str">
        <f>IF(AND(PESQUISA!$B$3&lt;&gt;"",OR(PESQUISA!$B$4="TODAS",B6111=PESQUISA!$B$4),ISNUMBER(SEARCH(PESQUISA!$B$3,D6111))),ROW()-1,"")</f>
        <v/>
      </c>
    </row>
    <row r="6112" spans="1:14" x14ac:dyDescent="0.3">
      <c r="A6112" t="s">
        <v>18461</v>
      </c>
      <c r="B6112" t="s">
        <v>29</v>
      </c>
      <c r="C6112" t="s">
        <v>18462</v>
      </c>
      <c r="D6112" t="s">
        <v>18463</v>
      </c>
      <c r="E6112" t="s">
        <v>40</v>
      </c>
      <c r="F6112" s="7">
        <v>39.19</v>
      </c>
      <c r="G6112" t="s">
        <v>33</v>
      </c>
      <c r="H6112" t="s">
        <v>34</v>
      </c>
      <c r="I6112" t="s">
        <v>18328</v>
      </c>
      <c r="L6112" s="8">
        <v>0</v>
      </c>
      <c r="M6112" t="s">
        <v>36</v>
      </c>
      <c r="N6112" t="str">
        <f>IF(AND(PESQUISA!$B$3&lt;&gt;"",OR(PESQUISA!$B$4="TODAS",B6112=PESQUISA!$B$4),ISNUMBER(SEARCH(PESQUISA!$B$3,D6112))),ROW()-1,"")</f>
        <v/>
      </c>
    </row>
    <row r="6113" spans="1:14" x14ac:dyDescent="0.3">
      <c r="A6113" t="s">
        <v>18464</v>
      </c>
      <c r="B6113" t="s">
        <v>29</v>
      </c>
      <c r="C6113" t="s">
        <v>18465</v>
      </c>
      <c r="D6113" t="s">
        <v>18466</v>
      </c>
      <c r="E6113" t="s">
        <v>40</v>
      </c>
      <c r="F6113" s="7">
        <v>43.74</v>
      </c>
      <c r="G6113" t="s">
        <v>33</v>
      </c>
      <c r="H6113" t="s">
        <v>34</v>
      </c>
      <c r="I6113" t="s">
        <v>18328</v>
      </c>
      <c r="L6113" s="8">
        <v>0</v>
      </c>
      <c r="M6113" t="s">
        <v>36</v>
      </c>
      <c r="N6113" t="str">
        <f>IF(AND(PESQUISA!$B$3&lt;&gt;"",OR(PESQUISA!$B$4="TODAS",B6113=PESQUISA!$B$4),ISNUMBER(SEARCH(PESQUISA!$B$3,D6113))),ROW()-1,"")</f>
        <v/>
      </c>
    </row>
    <row r="6114" spans="1:14" x14ac:dyDescent="0.3">
      <c r="A6114" t="s">
        <v>18467</v>
      </c>
      <c r="B6114" t="s">
        <v>29</v>
      </c>
      <c r="C6114" t="s">
        <v>18468</v>
      </c>
      <c r="D6114" t="s">
        <v>18469</v>
      </c>
      <c r="E6114" t="s">
        <v>40</v>
      </c>
      <c r="F6114" s="7">
        <v>44.88</v>
      </c>
      <c r="G6114" t="s">
        <v>33</v>
      </c>
      <c r="H6114" t="s">
        <v>34</v>
      </c>
      <c r="I6114" t="s">
        <v>18328</v>
      </c>
      <c r="L6114" s="8">
        <v>0</v>
      </c>
      <c r="M6114" t="s">
        <v>36</v>
      </c>
      <c r="N6114" t="str">
        <f>IF(AND(PESQUISA!$B$3&lt;&gt;"",OR(PESQUISA!$B$4="TODAS",B6114=PESQUISA!$B$4),ISNUMBER(SEARCH(PESQUISA!$B$3,D6114))),ROW()-1,"")</f>
        <v/>
      </c>
    </row>
    <row r="6115" spans="1:14" x14ac:dyDescent="0.3">
      <c r="A6115" t="s">
        <v>18470</v>
      </c>
      <c r="B6115" t="s">
        <v>29</v>
      </c>
      <c r="C6115" t="s">
        <v>18471</v>
      </c>
      <c r="D6115" t="s">
        <v>18472</v>
      </c>
      <c r="E6115" t="s">
        <v>40</v>
      </c>
      <c r="F6115" s="7">
        <v>56.79</v>
      </c>
      <c r="G6115" t="s">
        <v>33</v>
      </c>
      <c r="H6115" t="s">
        <v>34</v>
      </c>
      <c r="I6115" t="s">
        <v>18328</v>
      </c>
      <c r="L6115" s="8">
        <v>0</v>
      </c>
      <c r="M6115" t="s">
        <v>36</v>
      </c>
      <c r="N6115" t="str">
        <f>IF(AND(PESQUISA!$B$3&lt;&gt;"",OR(PESQUISA!$B$4="TODAS",B6115=PESQUISA!$B$4),ISNUMBER(SEARCH(PESQUISA!$B$3,D6115))),ROW()-1,"")</f>
        <v/>
      </c>
    </row>
    <row r="6116" spans="1:14" x14ac:dyDescent="0.3">
      <c r="A6116" t="s">
        <v>18473</v>
      </c>
      <c r="B6116" t="s">
        <v>29</v>
      </c>
      <c r="C6116" t="s">
        <v>18474</v>
      </c>
      <c r="D6116" t="s">
        <v>18475</v>
      </c>
      <c r="E6116" t="s">
        <v>40</v>
      </c>
      <c r="F6116" s="7">
        <v>61.88</v>
      </c>
      <c r="G6116" t="s">
        <v>33</v>
      </c>
      <c r="H6116" t="s">
        <v>34</v>
      </c>
      <c r="I6116" t="s">
        <v>18328</v>
      </c>
      <c r="L6116" s="8">
        <v>0</v>
      </c>
      <c r="M6116" t="s">
        <v>36</v>
      </c>
      <c r="N6116" t="str">
        <f>IF(AND(PESQUISA!$B$3&lt;&gt;"",OR(PESQUISA!$B$4="TODAS",B6116=PESQUISA!$B$4),ISNUMBER(SEARCH(PESQUISA!$B$3,D6116))),ROW()-1,"")</f>
        <v/>
      </c>
    </row>
    <row r="6117" spans="1:14" x14ac:dyDescent="0.3">
      <c r="A6117" t="s">
        <v>18476</v>
      </c>
      <c r="B6117" t="s">
        <v>29</v>
      </c>
      <c r="C6117" t="s">
        <v>18477</v>
      </c>
      <c r="D6117" t="s">
        <v>18478</v>
      </c>
      <c r="E6117" t="s">
        <v>40</v>
      </c>
      <c r="F6117" s="7">
        <v>129.38</v>
      </c>
      <c r="G6117" t="s">
        <v>33</v>
      </c>
      <c r="H6117" t="s">
        <v>34</v>
      </c>
      <c r="I6117" t="s">
        <v>18328</v>
      </c>
      <c r="L6117" s="8">
        <v>0</v>
      </c>
      <c r="M6117" t="s">
        <v>36</v>
      </c>
      <c r="N6117" t="str">
        <f>IF(AND(PESQUISA!$B$3&lt;&gt;"",OR(PESQUISA!$B$4="TODAS",B6117=PESQUISA!$B$4),ISNUMBER(SEARCH(PESQUISA!$B$3,D6117))),ROW()-1,"")</f>
        <v/>
      </c>
    </row>
    <row r="6118" spans="1:14" x14ac:dyDescent="0.3">
      <c r="A6118" t="s">
        <v>18479</v>
      </c>
      <c r="B6118" t="s">
        <v>29</v>
      </c>
      <c r="C6118" t="s">
        <v>18480</v>
      </c>
      <c r="D6118" t="s">
        <v>18481</v>
      </c>
      <c r="E6118" t="s">
        <v>40</v>
      </c>
      <c r="F6118" s="7">
        <v>264.7</v>
      </c>
      <c r="G6118" t="s">
        <v>33</v>
      </c>
      <c r="H6118" t="s">
        <v>34</v>
      </c>
      <c r="I6118" t="s">
        <v>18328</v>
      </c>
      <c r="L6118" s="8">
        <v>0</v>
      </c>
      <c r="M6118" t="s">
        <v>36</v>
      </c>
      <c r="N6118" t="str">
        <f>IF(AND(PESQUISA!$B$3&lt;&gt;"",OR(PESQUISA!$B$4="TODAS",B6118=PESQUISA!$B$4),ISNUMBER(SEARCH(PESQUISA!$B$3,D6118))),ROW()-1,"")</f>
        <v/>
      </c>
    </row>
    <row r="6119" spans="1:14" x14ac:dyDescent="0.3">
      <c r="A6119" t="s">
        <v>18482</v>
      </c>
      <c r="B6119" t="s">
        <v>29</v>
      </c>
      <c r="C6119" t="s">
        <v>18483</v>
      </c>
      <c r="D6119" t="s">
        <v>18484</v>
      </c>
      <c r="E6119" t="s">
        <v>40</v>
      </c>
      <c r="F6119" s="7">
        <v>310.2</v>
      </c>
      <c r="G6119" t="s">
        <v>33</v>
      </c>
      <c r="H6119" t="s">
        <v>34</v>
      </c>
      <c r="I6119" t="s">
        <v>18328</v>
      </c>
      <c r="L6119" s="8">
        <v>0</v>
      </c>
      <c r="M6119" t="s">
        <v>36</v>
      </c>
      <c r="N6119" t="str">
        <f>IF(AND(PESQUISA!$B$3&lt;&gt;"",OR(PESQUISA!$B$4="TODAS",B6119=PESQUISA!$B$4),ISNUMBER(SEARCH(PESQUISA!$B$3,D6119))),ROW()-1,"")</f>
        <v/>
      </c>
    </row>
    <row r="6120" spans="1:14" x14ac:dyDescent="0.3">
      <c r="A6120" t="s">
        <v>18485</v>
      </c>
      <c r="B6120" t="s">
        <v>29</v>
      </c>
      <c r="C6120" t="s">
        <v>18486</v>
      </c>
      <c r="D6120" t="s">
        <v>18487</v>
      </c>
      <c r="E6120" t="s">
        <v>40</v>
      </c>
      <c r="F6120" s="7">
        <v>29.1</v>
      </c>
      <c r="G6120" t="s">
        <v>33</v>
      </c>
      <c r="H6120" t="s">
        <v>34</v>
      </c>
      <c r="I6120" t="s">
        <v>18328</v>
      </c>
      <c r="L6120" s="8">
        <v>0</v>
      </c>
      <c r="M6120" t="s">
        <v>36</v>
      </c>
      <c r="N6120" t="str">
        <f>IF(AND(PESQUISA!$B$3&lt;&gt;"",OR(PESQUISA!$B$4="TODAS",B6120=PESQUISA!$B$4),ISNUMBER(SEARCH(PESQUISA!$B$3,D6120))),ROW()-1,"")</f>
        <v/>
      </c>
    </row>
    <row r="6121" spans="1:14" x14ac:dyDescent="0.3">
      <c r="A6121" t="s">
        <v>18488</v>
      </c>
      <c r="B6121" t="s">
        <v>29</v>
      </c>
      <c r="C6121" t="s">
        <v>18489</v>
      </c>
      <c r="D6121" t="s">
        <v>18490</v>
      </c>
      <c r="E6121" t="s">
        <v>40</v>
      </c>
      <c r="F6121" s="7">
        <v>35.74</v>
      </c>
      <c r="G6121" t="s">
        <v>33</v>
      </c>
      <c r="H6121" t="s">
        <v>34</v>
      </c>
      <c r="I6121" t="s">
        <v>18328</v>
      </c>
      <c r="L6121" s="8">
        <v>0</v>
      </c>
      <c r="M6121" t="s">
        <v>36</v>
      </c>
      <c r="N6121" t="str">
        <f>IF(AND(PESQUISA!$B$3&lt;&gt;"",OR(PESQUISA!$B$4="TODAS",B6121=PESQUISA!$B$4),ISNUMBER(SEARCH(PESQUISA!$B$3,D6121))),ROW()-1,"")</f>
        <v/>
      </c>
    </row>
    <row r="6122" spans="1:14" x14ac:dyDescent="0.3">
      <c r="A6122" t="s">
        <v>18491</v>
      </c>
      <c r="B6122" t="s">
        <v>29</v>
      </c>
      <c r="C6122" t="s">
        <v>18492</v>
      </c>
      <c r="D6122" t="s">
        <v>18493</v>
      </c>
      <c r="E6122" t="s">
        <v>40</v>
      </c>
      <c r="F6122" s="7">
        <v>51.27</v>
      </c>
      <c r="G6122" t="s">
        <v>33</v>
      </c>
      <c r="H6122" t="s">
        <v>34</v>
      </c>
      <c r="I6122" t="s">
        <v>18328</v>
      </c>
      <c r="L6122" s="8">
        <v>0</v>
      </c>
      <c r="M6122" t="s">
        <v>36</v>
      </c>
      <c r="N6122" t="str">
        <f>IF(AND(PESQUISA!$B$3&lt;&gt;"",OR(PESQUISA!$B$4="TODAS",B6122=PESQUISA!$B$4),ISNUMBER(SEARCH(PESQUISA!$B$3,D6122))),ROW()-1,"")</f>
        <v/>
      </c>
    </row>
    <row r="6123" spans="1:14" x14ac:dyDescent="0.3">
      <c r="A6123" t="s">
        <v>18494</v>
      </c>
      <c r="B6123" t="s">
        <v>29</v>
      </c>
      <c r="C6123" t="s">
        <v>18495</v>
      </c>
      <c r="D6123" t="s">
        <v>18496</v>
      </c>
      <c r="E6123" t="s">
        <v>40</v>
      </c>
      <c r="F6123" s="7">
        <v>18.21</v>
      </c>
      <c r="G6123" t="s">
        <v>33</v>
      </c>
      <c r="H6123" t="s">
        <v>34</v>
      </c>
      <c r="I6123" t="s">
        <v>18328</v>
      </c>
      <c r="L6123" s="8">
        <v>0</v>
      </c>
      <c r="M6123" t="s">
        <v>36</v>
      </c>
      <c r="N6123" t="str">
        <f>IF(AND(PESQUISA!$B$3&lt;&gt;"",OR(PESQUISA!$B$4="TODAS",B6123=PESQUISA!$B$4),ISNUMBER(SEARCH(PESQUISA!$B$3,D6123))),ROW()-1,"")</f>
        <v/>
      </c>
    </row>
    <row r="6124" spans="1:14" x14ac:dyDescent="0.3">
      <c r="A6124" t="s">
        <v>18497</v>
      </c>
      <c r="B6124" t="s">
        <v>29</v>
      </c>
      <c r="C6124" t="s">
        <v>18498</v>
      </c>
      <c r="D6124" t="s">
        <v>18499</v>
      </c>
      <c r="E6124" t="s">
        <v>40</v>
      </c>
      <c r="F6124" s="7">
        <v>25.18</v>
      </c>
      <c r="G6124" t="s">
        <v>33</v>
      </c>
      <c r="H6124" t="s">
        <v>34</v>
      </c>
      <c r="I6124" t="s">
        <v>18328</v>
      </c>
      <c r="L6124" s="8">
        <v>0</v>
      </c>
      <c r="M6124" t="s">
        <v>36</v>
      </c>
      <c r="N6124" t="str">
        <f>IF(AND(PESQUISA!$B$3&lt;&gt;"",OR(PESQUISA!$B$4="TODAS",B6124=PESQUISA!$B$4),ISNUMBER(SEARCH(PESQUISA!$B$3,D6124))),ROW()-1,"")</f>
        <v/>
      </c>
    </row>
    <row r="6125" spans="1:14" x14ac:dyDescent="0.3">
      <c r="A6125" t="s">
        <v>18500</v>
      </c>
      <c r="B6125" t="s">
        <v>29</v>
      </c>
      <c r="C6125" t="s">
        <v>18501</v>
      </c>
      <c r="D6125" t="s">
        <v>18502</v>
      </c>
      <c r="E6125" t="s">
        <v>40</v>
      </c>
      <c r="F6125" s="7">
        <v>25.74</v>
      </c>
      <c r="G6125" t="s">
        <v>33</v>
      </c>
      <c r="H6125" t="s">
        <v>34</v>
      </c>
      <c r="I6125" t="s">
        <v>18328</v>
      </c>
      <c r="L6125" s="8">
        <v>0</v>
      </c>
      <c r="M6125" t="s">
        <v>36</v>
      </c>
      <c r="N6125" t="str">
        <f>IF(AND(PESQUISA!$B$3&lt;&gt;"",OR(PESQUISA!$B$4="TODAS",B6125=PESQUISA!$B$4),ISNUMBER(SEARCH(PESQUISA!$B$3,D6125))),ROW()-1,"")</f>
        <v/>
      </c>
    </row>
    <row r="6126" spans="1:14" x14ac:dyDescent="0.3">
      <c r="A6126" t="s">
        <v>18503</v>
      </c>
      <c r="B6126" t="s">
        <v>29</v>
      </c>
      <c r="C6126" t="s">
        <v>18504</v>
      </c>
      <c r="D6126" t="s">
        <v>18505</v>
      </c>
      <c r="E6126" t="s">
        <v>40</v>
      </c>
      <c r="F6126" s="7">
        <v>35.409999999999997</v>
      </c>
      <c r="G6126" t="s">
        <v>33</v>
      </c>
      <c r="H6126" t="s">
        <v>34</v>
      </c>
      <c r="I6126" t="s">
        <v>18328</v>
      </c>
      <c r="L6126" s="8">
        <v>0</v>
      </c>
      <c r="M6126" t="s">
        <v>36</v>
      </c>
      <c r="N6126" t="str">
        <f>IF(AND(PESQUISA!$B$3&lt;&gt;"",OR(PESQUISA!$B$4="TODAS",B6126=PESQUISA!$B$4),ISNUMBER(SEARCH(PESQUISA!$B$3,D6126))),ROW()-1,"")</f>
        <v/>
      </c>
    </row>
    <row r="6127" spans="1:14" x14ac:dyDescent="0.3">
      <c r="A6127" t="s">
        <v>18506</v>
      </c>
      <c r="B6127" t="s">
        <v>29</v>
      </c>
      <c r="C6127" t="s">
        <v>18507</v>
      </c>
      <c r="D6127" t="s">
        <v>18508</v>
      </c>
      <c r="E6127" t="s">
        <v>40</v>
      </c>
      <c r="F6127" s="7">
        <v>36.07</v>
      </c>
      <c r="G6127" t="s">
        <v>33</v>
      </c>
      <c r="H6127" t="s">
        <v>34</v>
      </c>
      <c r="I6127" t="s">
        <v>18328</v>
      </c>
      <c r="L6127" s="8">
        <v>0</v>
      </c>
      <c r="M6127" t="s">
        <v>36</v>
      </c>
      <c r="N6127" t="str">
        <f>IF(AND(PESQUISA!$B$3&lt;&gt;"",OR(PESQUISA!$B$4="TODAS",B6127=PESQUISA!$B$4),ISNUMBER(SEARCH(PESQUISA!$B$3,D6127))),ROW()-1,"")</f>
        <v/>
      </c>
    </row>
    <row r="6128" spans="1:14" x14ac:dyDescent="0.3">
      <c r="A6128" t="s">
        <v>18509</v>
      </c>
      <c r="B6128" t="s">
        <v>29</v>
      </c>
      <c r="C6128" t="s">
        <v>18510</v>
      </c>
      <c r="D6128" t="s">
        <v>18511</v>
      </c>
      <c r="E6128" t="s">
        <v>40</v>
      </c>
      <c r="F6128" s="7">
        <v>44.89</v>
      </c>
      <c r="G6128" t="s">
        <v>33</v>
      </c>
      <c r="H6128" t="s">
        <v>34</v>
      </c>
      <c r="I6128" t="s">
        <v>18328</v>
      </c>
      <c r="L6128" s="8">
        <v>0</v>
      </c>
      <c r="M6128" t="s">
        <v>36</v>
      </c>
      <c r="N6128" t="str">
        <f>IF(AND(PESQUISA!$B$3&lt;&gt;"",OR(PESQUISA!$B$4="TODAS",B6128=PESQUISA!$B$4),ISNUMBER(SEARCH(PESQUISA!$B$3,D6128))),ROW()-1,"")</f>
        <v/>
      </c>
    </row>
    <row r="6129" spans="1:14" x14ac:dyDescent="0.3">
      <c r="A6129" t="s">
        <v>18512</v>
      </c>
      <c r="B6129" t="s">
        <v>29</v>
      </c>
      <c r="C6129" t="s">
        <v>18513</v>
      </c>
      <c r="D6129" t="s">
        <v>18514</v>
      </c>
      <c r="E6129" t="s">
        <v>40</v>
      </c>
      <c r="F6129" s="7">
        <v>47.89</v>
      </c>
      <c r="G6129" t="s">
        <v>33</v>
      </c>
      <c r="H6129" t="s">
        <v>34</v>
      </c>
      <c r="I6129" t="s">
        <v>18328</v>
      </c>
      <c r="L6129" s="8">
        <v>0</v>
      </c>
      <c r="M6129" t="s">
        <v>36</v>
      </c>
      <c r="N6129" t="str">
        <f>IF(AND(PESQUISA!$B$3&lt;&gt;"",OR(PESQUISA!$B$4="TODAS",B6129=PESQUISA!$B$4),ISNUMBER(SEARCH(PESQUISA!$B$3,D6129))),ROW()-1,"")</f>
        <v/>
      </c>
    </row>
    <row r="6130" spans="1:14" x14ac:dyDescent="0.3">
      <c r="A6130" t="s">
        <v>18515</v>
      </c>
      <c r="B6130" t="s">
        <v>29</v>
      </c>
      <c r="C6130" t="s">
        <v>18516</v>
      </c>
      <c r="D6130" t="s">
        <v>18517</v>
      </c>
      <c r="E6130" t="s">
        <v>40</v>
      </c>
      <c r="F6130" s="7">
        <v>48.66</v>
      </c>
      <c r="G6130" t="s">
        <v>33</v>
      </c>
      <c r="H6130" t="s">
        <v>34</v>
      </c>
      <c r="I6130" t="s">
        <v>18328</v>
      </c>
      <c r="L6130" s="8">
        <v>0</v>
      </c>
      <c r="M6130" t="s">
        <v>36</v>
      </c>
      <c r="N6130" t="str">
        <f>IF(AND(PESQUISA!$B$3&lt;&gt;"",OR(PESQUISA!$B$4="TODAS",B6130=PESQUISA!$B$4),ISNUMBER(SEARCH(PESQUISA!$B$3,D6130))),ROW()-1,"")</f>
        <v/>
      </c>
    </row>
    <row r="6131" spans="1:14" x14ac:dyDescent="0.3">
      <c r="A6131" t="s">
        <v>18518</v>
      </c>
      <c r="B6131" t="s">
        <v>29</v>
      </c>
      <c r="C6131" t="s">
        <v>18519</v>
      </c>
      <c r="D6131" t="s">
        <v>18520</v>
      </c>
      <c r="E6131" t="s">
        <v>40</v>
      </c>
      <c r="F6131" s="7">
        <v>61.81</v>
      </c>
      <c r="G6131" t="s">
        <v>33</v>
      </c>
      <c r="H6131" t="s">
        <v>34</v>
      </c>
      <c r="I6131" t="s">
        <v>18328</v>
      </c>
      <c r="L6131" s="8">
        <v>0</v>
      </c>
      <c r="M6131" t="s">
        <v>36</v>
      </c>
      <c r="N6131" t="str">
        <f>IF(AND(PESQUISA!$B$3&lt;&gt;"",OR(PESQUISA!$B$4="TODAS",B6131=PESQUISA!$B$4),ISNUMBER(SEARCH(PESQUISA!$B$3,D6131))),ROW()-1,"")</f>
        <v/>
      </c>
    </row>
    <row r="6132" spans="1:14" x14ac:dyDescent="0.3">
      <c r="A6132" t="s">
        <v>18521</v>
      </c>
      <c r="B6132" t="s">
        <v>29</v>
      </c>
      <c r="C6132" t="s">
        <v>18522</v>
      </c>
      <c r="D6132" t="s">
        <v>18523</v>
      </c>
      <c r="E6132" t="s">
        <v>40</v>
      </c>
      <c r="F6132" s="7">
        <v>65.209999999999994</v>
      </c>
      <c r="G6132" t="s">
        <v>33</v>
      </c>
      <c r="H6132" t="s">
        <v>34</v>
      </c>
      <c r="I6132" t="s">
        <v>18328</v>
      </c>
      <c r="L6132" s="8">
        <v>0</v>
      </c>
      <c r="M6132" t="s">
        <v>36</v>
      </c>
      <c r="N6132" t="str">
        <f>IF(AND(PESQUISA!$B$3&lt;&gt;"",OR(PESQUISA!$B$4="TODAS",B6132=PESQUISA!$B$4),ISNUMBER(SEARCH(PESQUISA!$B$3,D6132))),ROW()-1,"")</f>
        <v/>
      </c>
    </row>
    <row r="6133" spans="1:14" x14ac:dyDescent="0.3">
      <c r="A6133" t="s">
        <v>18524</v>
      </c>
      <c r="B6133" t="s">
        <v>29</v>
      </c>
      <c r="C6133" t="s">
        <v>18525</v>
      </c>
      <c r="D6133" t="s">
        <v>18526</v>
      </c>
      <c r="E6133" t="s">
        <v>40</v>
      </c>
      <c r="F6133" s="7">
        <v>11.96</v>
      </c>
      <c r="G6133" t="s">
        <v>33</v>
      </c>
      <c r="H6133" t="s">
        <v>34</v>
      </c>
      <c r="I6133" t="s">
        <v>18328</v>
      </c>
      <c r="L6133" s="8">
        <v>0</v>
      </c>
      <c r="M6133" t="s">
        <v>36</v>
      </c>
      <c r="N6133" t="str">
        <f>IF(AND(PESQUISA!$B$3&lt;&gt;"",OR(PESQUISA!$B$4="TODAS",B6133=PESQUISA!$B$4),ISNUMBER(SEARCH(PESQUISA!$B$3,D6133))),ROW()-1,"")</f>
        <v/>
      </c>
    </row>
    <row r="6134" spans="1:14" x14ac:dyDescent="0.3">
      <c r="A6134" t="s">
        <v>18527</v>
      </c>
      <c r="B6134" t="s">
        <v>29</v>
      </c>
      <c r="C6134" t="s">
        <v>18528</v>
      </c>
      <c r="D6134" t="s">
        <v>18529</v>
      </c>
      <c r="E6134" t="s">
        <v>40</v>
      </c>
      <c r="F6134" s="7">
        <v>339.93</v>
      </c>
      <c r="G6134" t="s">
        <v>33</v>
      </c>
      <c r="H6134" t="s">
        <v>34</v>
      </c>
      <c r="I6134" t="s">
        <v>18328</v>
      </c>
      <c r="L6134" s="8">
        <v>0</v>
      </c>
      <c r="M6134" t="s">
        <v>36</v>
      </c>
      <c r="N6134" t="str">
        <f>IF(AND(PESQUISA!$B$3&lt;&gt;"",OR(PESQUISA!$B$4="TODAS",B6134=PESQUISA!$B$4),ISNUMBER(SEARCH(PESQUISA!$B$3,D6134))),ROW()-1,"")</f>
        <v/>
      </c>
    </row>
    <row r="6135" spans="1:14" x14ac:dyDescent="0.3">
      <c r="A6135" t="s">
        <v>18530</v>
      </c>
      <c r="B6135" t="s">
        <v>29</v>
      </c>
      <c r="C6135" t="s">
        <v>18531</v>
      </c>
      <c r="D6135" t="s">
        <v>18532</v>
      </c>
      <c r="E6135" t="s">
        <v>40</v>
      </c>
      <c r="F6135" s="7">
        <v>27.19</v>
      </c>
      <c r="G6135" t="s">
        <v>33</v>
      </c>
      <c r="H6135" t="s">
        <v>34</v>
      </c>
      <c r="I6135" t="s">
        <v>18328</v>
      </c>
      <c r="L6135" s="8">
        <v>0</v>
      </c>
      <c r="M6135" t="s">
        <v>36</v>
      </c>
      <c r="N6135" t="str">
        <f>IF(AND(PESQUISA!$B$3&lt;&gt;"",OR(PESQUISA!$B$4="TODAS",B6135=PESQUISA!$B$4),ISNUMBER(SEARCH(PESQUISA!$B$3,D6135))),ROW()-1,"")</f>
        <v/>
      </c>
    </row>
    <row r="6136" spans="1:14" x14ac:dyDescent="0.3">
      <c r="A6136" t="s">
        <v>18533</v>
      </c>
      <c r="B6136" t="s">
        <v>29</v>
      </c>
      <c r="C6136" t="s">
        <v>18534</v>
      </c>
      <c r="D6136" t="s">
        <v>18535</v>
      </c>
      <c r="E6136" t="s">
        <v>40</v>
      </c>
      <c r="F6136" s="7">
        <v>12.54</v>
      </c>
      <c r="G6136" t="s">
        <v>33</v>
      </c>
      <c r="H6136" t="s">
        <v>34</v>
      </c>
      <c r="I6136" t="s">
        <v>18328</v>
      </c>
      <c r="L6136" s="8">
        <v>0</v>
      </c>
      <c r="M6136" t="s">
        <v>36</v>
      </c>
      <c r="N6136" t="str">
        <f>IF(AND(PESQUISA!$B$3&lt;&gt;"",OR(PESQUISA!$B$4="TODAS",B6136=PESQUISA!$B$4),ISNUMBER(SEARCH(PESQUISA!$B$3,D6136))),ROW()-1,"")</f>
        <v/>
      </c>
    </row>
    <row r="6137" spans="1:14" x14ac:dyDescent="0.3">
      <c r="A6137" t="s">
        <v>18536</v>
      </c>
      <c r="B6137" t="s">
        <v>29</v>
      </c>
      <c r="C6137" t="s">
        <v>18537</v>
      </c>
      <c r="D6137" t="s">
        <v>18538</v>
      </c>
      <c r="E6137" t="s">
        <v>40</v>
      </c>
      <c r="F6137" s="7">
        <v>218.58</v>
      </c>
      <c r="G6137" t="s">
        <v>33</v>
      </c>
      <c r="H6137" t="s">
        <v>34</v>
      </c>
      <c r="I6137" t="s">
        <v>18328</v>
      </c>
      <c r="L6137" s="8">
        <v>0</v>
      </c>
      <c r="M6137" t="s">
        <v>36</v>
      </c>
      <c r="N6137" t="str">
        <f>IF(AND(PESQUISA!$B$3&lt;&gt;"",OR(PESQUISA!$B$4="TODAS",B6137=PESQUISA!$B$4),ISNUMBER(SEARCH(PESQUISA!$B$3,D6137))),ROW()-1,"")</f>
        <v/>
      </c>
    </row>
    <row r="6138" spans="1:14" x14ac:dyDescent="0.3">
      <c r="A6138" t="s">
        <v>18539</v>
      </c>
      <c r="B6138" t="s">
        <v>29</v>
      </c>
      <c r="C6138" t="s">
        <v>18540</v>
      </c>
      <c r="D6138" t="s">
        <v>18541</v>
      </c>
      <c r="E6138" t="s">
        <v>40</v>
      </c>
      <c r="F6138" s="7">
        <v>215.38</v>
      </c>
      <c r="G6138" t="s">
        <v>33</v>
      </c>
      <c r="H6138" t="s">
        <v>34</v>
      </c>
      <c r="I6138" t="s">
        <v>18328</v>
      </c>
      <c r="L6138" s="8">
        <v>0</v>
      </c>
      <c r="M6138" t="s">
        <v>36</v>
      </c>
      <c r="N6138" t="str">
        <f>IF(AND(PESQUISA!$B$3&lt;&gt;"",OR(PESQUISA!$B$4="TODAS",B6138=PESQUISA!$B$4),ISNUMBER(SEARCH(PESQUISA!$B$3,D6138))),ROW()-1,"")</f>
        <v/>
      </c>
    </row>
    <row r="6139" spans="1:14" x14ac:dyDescent="0.3">
      <c r="A6139" t="s">
        <v>18542</v>
      </c>
      <c r="B6139" t="s">
        <v>29</v>
      </c>
      <c r="C6139" t="s">
        <v>18543</v>
      </c>
      <c r="D6139" t="s">
        <v>18544</v>
      </c>
      <c r="E6139" t="s">
        <v>40</v>
      </c>
      <c r="F6139" s="7">
        <v>9.35</v>
      </c>
      <c r="G6139" t="s">
        <v>33</v>
      </c>
      <c r="H6139" t="s">
        <v>34</v>
      </c>
      <c r="I6139" t="s">
        <v>18328</v>
      </c>
      <c r="L6139" s="8">
        <v>0</v>
      </c>
      <c r="M6139" t="s">
        <v>36</v>
      </c>
      <c r="N6139" t="str">
        <f>IF(AND(PESQUISA!$B$3&lt;&gt;"",OR(PESQUISA!$B$4="TODAS",B6139=PESQUISA!$B$4),ISNUMBER(SEARCH(PESQUISA!$B$3,D6139))),ROW()-1,"")</f>
        <v/>
      </c>
    </row>
    <row r="6140" spans="1:14" x14ac:dyDescent="0.3">
      <c r="A6140" t="s">
        <v>18545</v>
      </c>
      <c r="B6140" t="s">
        <v>29</v>
      </c>
      <c r="C6140" t="s">
        <v>18546</v>
      </c>
      <c r="D6140" t="s">
        <v>18547</v>
      </c>
      <c r="E6140" t="s">
        <v>40</v>
      </c>
      <c r="F6140" s="7">
        <v>11.81</v>
      </c>
      <c r="G6140" t="s">
        <v>33</v>
      </c>
      <c r="H6140" t="s">
        <v>34</v>
      </c>
      <c r="I6140" t="s">
        <v>18328</v>
      </c>
      <c r="L6140" s="8">
        <v>0</v>
      </c>
      <c r="M6140" t="s">
        <v>36</v>
      </c>
      <c r="N6140" t="str">
        <f>IF(AND(PESQUISA!$B$3&lt;&gt;"",OR(PESQUISA!$B$4="TODAS",B6140=PESQUISA!$B$4),ISNUMBER(SEARCH(PESQUISA!$B$3,D6140))),ROW()-1,"")</f>
        <v/>
      </c>
    </row>
    <row r="6141" spans="1:14" x14ac:dyDescent="0.3">
      <c r="A6141" t="s">
        <v>18548</v>
      </c>
      <c r="B6141" t="s">
        <v>29</v>
      </c>
      <c r="C6141" t="s">
        <v>18549</v>
      </c>
      <c r="D6141" t="s">
        <v>18550</v>
      </c>
      <c r="E6141" t="s">
        <v>40</v>
      </c>
      <c r="F6141" s="7">
        <v>12.37</v>
      </c>
      <c r="G6141" t="s">
        <v>33</v>
      </c>
      <c r="H6141" t="s">
        <v>34</v>
      </c>
      <c r="I6141" t="s">
        <v>18328</v>
      </c>
      <c r="L6141" s="8">
        <v>0</v>
      </c>
      <c r="M6141" t="s">
        <v>36</v>
      </c>
      <c r="N6141" t="str">
        <f>IF(AND(PESQUISA!$B$3&lt;&gt;"",OR(PESQUISA!$B$4="TODAS",B6141=PESQUISA!$B$4),ISNUMBER(SEARCH(PESQUISA!$B$3,D6141))),ROW()-1,"")</f>
        <v/>
      </c>
    </row>
    <row r="6142" spans="1:14" x14ac:dyDescent="0.3">
      <c r="A6142" t="s">
        <v>18551</v>
      </c>
      <c r="B6142" t="s">
        <v>29</v>
      </c>
      <c r="C6142" t="s">
        <v>18552</v>
      </c>
      <c r="D6142" t="s">
        <v>18553</v>
      </c>
      <c r="E6142" t="s">
        <v>40</v>
      </c>
      <c r="F6142" s="7">
        <v>18.77</v>
      </c>
      <c r="G6142" t="s">
        <v>33</v>
      </c>
      <c r="H6142" t="s">
        <v>34</v>
      </c>
      <c r="I6142" t="s">
        <v>18328</v>
      </c>
      <c r="L6142" s="8">
        <v>0</v>
      </c>
      <c r="M6142" t="s">
        <v>36</v>
      </c>
      <c r="N6142" t="str">
        <f>IF(AND(PESQUISA!$B$3&lt;&gt;"",OR(PESQUISA!$B$4="TODAS",B6142=PESQUISA!$B$4),ISNUMBER(SEARCH(PESQUISA!$B$3,D6142))),ROW()-1,"")</f>
        <v/>
      </c>
    </row>
    <row r="6143" spans="1:14" x14ac:dyDescent="0.3">
      <c r="A6143" t="s">
        <v>18554</v>
      </c>
      <c r="B6143" t="s">
        <v>29</v>
      </c>
      <c r="C6143" t="s">
        <v>18555</v>
      </c>
      <c r="D6143" t="s">
        <v>18556</v>
      </c>
      <c r="E6143" t="s">
        <v>40</v>
      </c>
      <c r="F6143" s="7">
        <v>19.43</v>
      </c>
      <c r="G6143" t="s">
        <v>33</v>
      </c>
      <c r="H6143" t="s">
        <v>34</v>
      </c>
      <c r="I6143" t="s">
        <v>18328</v>
      </c>
      <c r="L6143" s="8">
        <v>0</v>
      </c>
      <c r="M6143" t="s">
        <v>36</v>
      </c>
      <c r="N6143" t="str">
        <f>IF(AND(PESQUISA!$B$3&lt;&gt;"",OR(PESQUISA!$B$4="TODAS",B6143=PESQUISA!$B$4),ISNUMBER(SEARCH(PESQUISA!$B$3,D6143))),ROW()-1,"")</f>
        <v/>
      </c>
    </row>
    <row r="6144" spans="1:14" x14ac:dyDescent="0.3">
      <c r="A6144" t="s">
        <v>18557</v>
      </c>
      <c r="B6144" t="s">
        <v>29</v>
      </c>
      <c r="C6144" t="s">
        <v>18558</v>
      </c>
      <c r="D6144" t="s">
        <v>18559</v>
      </c>
      <c r="E6144" t="s">
        <v>40</v>
      </c>
      <c r="F6144" s="7">
        <v>29.18</v>
      </c>
      <c r="G6144" t="s">
        <v>33</v>
      </c>
      <c r="H6144" t="s">
        <v>34</v>
      </c>
      <c r="I6144" t="s">
        <v>18328</v>
      </c>
      <c r="L6144" s="8">
        <v>0</v>
      </c>
      <c r="M6144" t="s">
        <v>36</v>
      </c>
      <c r="N6144" t="str">
        <f>IF(AND(PESQUISA!$B$3&lt;&gt;"",OR(PESQUISA!$B$4="TODAS",B6144=PESQUISA!$B$4),ISNUMBER(SEARCH(PESQUISA!$B$3,D6144))),ROW()-1,"")</f>
        <v/>
      </c>
    </row>
    <row r="6145" spans="1:14" x14ac:dyDescent="0.3">
      <c r="A6145" t="s">
        <v>18560</v>
      </c>
      <c r="B6145" t="s">
        <v>29</v>
      </c>
      <c r="C6145" t="s">
        <v>18561</v>
      </c>
      <c r="D6145" t="s">
        <v>18562</v>
      </c>
      <c r="E6145" t="s">
        <v>40</v>
      </c>
      <c r="F6145" s="7">
        <v>32.18</v>
      </c>
      <c r="G6145" t="s">
        <v>33</v>
      </c>
      <c r="H6145" t="s">
        <v>34</v>
      </c>
      <c r="I6145" t="s">
        <v>18328</v>
      </c>
      <c r="L6145" s="8">
        <v>0</v>
      </c>
      <c r="M6145" t="s">
        <v>36</v>
      </c>
      <c r="N6145" t="str">
        <f>IF(AND(PESQUISA!$B$3&lt;&gt;"",OR(PESQUISA!$B$4="TODAS",B6145=PESQUISA!$B$4),ISNUMBER(SEARCH(PESQUISA!$B$3,D6145))),ROW()-1,"")</f>
        <v/>
      </c>
    </row>
    <row r="6146" spans="1:14" x14ac:dyDescent="0.3">
      <c r="A6146" t="s">
        <v>18563</v>
      </c>
      <c r="B6146" t="s">
        <v>29</v>
      </c>
      <c r="C6146" t="s">
        <v>18564</v>
      </c>
      <c r="D6146" t="s">
        <v>18565</v>
      </c>
      <c r="E6146" t="s">
        <v>40</v>
      </c>
      <c r="F6146" s="7">
        <v>32.950000000000003</v>
      </c>
      <c r="G6146" t="s">
        <v>33</v>
      </c>
      <c r="H6146" t="s">
        <v>34</v>
      </c>
      <c r="I6146" t="s">
        <v>18328</v>
      </c>
      <c r="L6146" s="8">
        <v>0</v>
      </c>
      <c r="M6146" t="s">
        <v>36</v>
      </c>
      <c r="N6146" t="str">
        <f>IF(AND(PESQUISA!$B$3&lt;&gt;"",OR(PESQUISA!$B$4="TODAS",B6146=PESQUISA!$B$4),ISNUMBER(SEARCH(PESQUISA!$B$3,D6146))),ROW()-1,"")</f>
        <v/>
      </c>
    </row>
    <row r="6147" spans="1:14" x14ac:dyDescent="0.3">
      <c r="A6147" t="s">
        <v>18566</v>
      </c>
      <c r="B6147" t="s">
        <v>29</v>
      </c>
      <c r="C6147" t="s">
        <v>18567</v>
      </c>
      <c r="D6147" t="s">
        <v>18568</v>
      </c>
      <c r="E6147" t="s">
        <v>40</v>
      </c>
      <c r="F6147" s="7">
        <v>38.729999999999997</v>
      </c>
      <c r="G6147" t="s">
        <v>33</v>
      </c>
      <c r="H6147" t="s">
        <v>34</v>
      </c>
      <c r="I6147" t="s">
        <v>18328</v>
      </c>
      <c r="L6147" s="8">
        <v>0</v>
      </c>
      <c r="M6147" t="s">
        <v>36</v>
      </c>
      <c r="N6147" t="str">
        <f>IF(AND(PESQUISA!$B$3&lt;&gt;"",OR(PESQUISA!$B$4="TODAS",B6147=PESQUISA!$B$4),ISNUMBER(SEARCH(PESQUISA!$B$3,D6147))),ROW()-1,"")</f>
        <v/>
      </c>
    </row>
    <row r="6148" spans="1:14" x14ac:dyDescent="0.3">
      <c r="A6148" t="s">
        <v>18569</v>
      </c>
      <c r="B6148" t="s">
        <v>29</v>
      </c>
      <c r="C6148" t="s">
        <v>18570</v>
      </c>
      <c r="D6148" t="s">
        <v>18571</v>
      </c>
      <c r="E6148" t="s">
        <v>40</v>
      </c>
      <c r="F6148" s="7">
        <v>42.13</v>
      </c>
      <c r="G6148" t="s">
        <v>33</v>
      </c>
      <c r="H6148" t="s">
        <v>34</v>
      </c>
      <c r="I6148" t="s">
        <v>18328</v>
      </c>
      <c r="L6148" s="8">
        <v>0</v>
      </c>
      <c r="M6148" t="s">
        <v>36</v>
      </c>
      <c r="N6148" t="str">
        <f>IF(AND(PESQUISA!$B$3&lt;&gt;"",OR(PESQUISA!$B$4="TODAS",B6148=PESQUISA!$B$4),ISNUMBER(SEARCH(PESQUISA!$B$3,D6148))),ROW()-1,"")</f>
        <v/>
      </c>
    </row>
    <row r="6149" spans="1:14" x14ac:dyDescent="0.3">
      <c r="A6149" t="s">
        <v>18572</v>
      </c>
      <c r="B6149" t="s">
        <v>29</v>
      </c>
      <c r="C6149" t="s">
        <v>18573</v>
      </c>
      <c r="D6149" t="s">
        <v>18574</v>
      </c>
      <c r="E6149" t="s">
        <v>40</v>
      </c>
      <c r="F6149" s="7">
        <v>69.459999999999994</v>
      </c>
      <c r="G6149" t="s">
        <v>33</v>
      </c>
      <c r="H6149" t="s">
        <v>34</v>
      </c>
      <c r="I6149" t="s">
        <v>18328</v>
      </c>
      <c r="L6149" s="8">
        <v>0</v>
      </c>
      <c r="M6149" t="s">
        <v>36</v>
      </c>
      <c r="N6149" t="str">
        <f>IF(AND(PESQUISA!$B$3&lt;&gt;"",OR(PESQUISA!$B$4="TODAS",B6149=PESQUISA!$B$4),ISNUMBER(SEARCH(PESQUISA!$B$3,D6149))),ROW()-1,"")</f>
        <v/>
      </c>
    </row>
    <row r="6150" spans="1:14" x14ac:dyDescent="0.3">
      <c r="A6150" t="s">
        <v>18575</v>
      </c>
      <c r="B6150" t="s">
        <v>29</v>
      </c>
      <c r="C6150" t="s">
        <v>18576</v>
      </c>
      <c r="D6150" t="s">
        <v>18577</v>
      </c>
      <c r="E6150" t="s">
        <v>40</v>
      </c>
      <c r="F6150" s="7">
        <v>257.55</v>
      </c>
      <c r="G6150" t="s">
        <v>33</v>
      </c>
      <c r="H6150" t="s">
        <v>34</v>
      </c>
      <c r="I6150" t="s">
        <v>18328</v>
      </c>
      <c r="L6150" s="8">
        <v>0</v>
      </c>
      <c r="M6150" t="s">
        <v>36</v>
      </c>
      <c r="N6150" t="str">
        <f>IF(AND(PESQUISA!$B$3&lt;&gt;"",OR(PESQUISA!$B$4="TODAS",B6150=PESQUISA!$B$4),ISNUMBER(SEARCH(PESQUISA!$B$3,D6150))),ROW()-1,"")</f>
        <v/>
      </c>
    </row>
    <row r="6151" spans="1:14" x14ac:dyDescent="0.3">
      <c r="A6151" t="s">
        <v>18578</v>
      </c>
      <c r="B6151" t="s">
        <v>29</v>
      </c>
      <c r="C6151" t="s">
        <v>18579</v>
      </c>
      <c r="D6151" t="s">
        <v>18580</v>
      </c>
      <c r="E6151" t="s">
        <v>40</v>
      </c>
      <c r="F6151" s="7">
        <v>300.79000000000002</v>
      </c>
      <c r="G6151" t="s">
        <v>33</v>
      </c>
      <c r="H6151" t="s">
        <v>34</v>
      </c>
      <c r="I6151" t="s">
        <v>18328</v>
      </c>
      <c r="L6151" s="8">
        <v>0</v>
      </c>
      <c r="M6151" t="s">
        <v>36</v>
      </c>
      <c r="N6151" t="str">
        <f>IF(AND(PESQUISA!$B$3&lt;&gt;"",OR(PESQUISA!$B$4="TODAS",B6151=PESQUISA!$B$4),ISNUMBER(SEARCH(PESQUISA!$B$3,D6151))),ROW()-1,"")</f>
        <v/>
      </c>
    </row>
    <row r="6152" spans="1:14" x14ac:dyDescent="0.3">
      <c r="A6152" t="s">
        <v>18581</v>
      </c>
      <c r="B6152" t="s">
        <v>29</v>
      </c>
      <c r="C6152" t="s">
        <v>18582</v>
      </c>
      <c r="D6152" t="s">
        <v>18583</v>
      </c>
      <c r="E6152" t="s">
        <v>40</v>
      </c>
      <c r="F6152" s="7">
        <v>21.98</v>
      </c>
      <c r="G6152" t="s">
        <v>33</v>
      </c>
      <c r="H6152" t="s">
        <v>34</v>
      </c>
      <c r="I6152" t="s">
        <v>18328</v>
      </c>
      <c r="L6152" s="8">
        <v>0</v>
      </c>
      <c r="M6152" t="s">
        <v>36</v>
      </c>
      <c r="N6152" t="str">
        <f>IF(AND(PESQUISA!$B$3&lt;&gt;"",OR(PESQUISA!$B$4="TODAS",B6152=PESQUISA!$B$4),ISNUMBER(SEARCH(PESQUISA!$B$3,D6152))),ROW()-1,"")</f>
        <v/>
      </c>
    </row>
    <row r="6153" spans="1:14" x14ac:dyDescent="0.3">
      <c r="A6153" t="s">
        <v>18584</v>
      </c>
      <c r="B6153" t="s">
        <v>29</v>
      </c>
      <c r="C6153" t="s">
        <v>18585</v>
      </c>
      <c r="D6153" t="s">
        <v>18586</v>
      </c>
      <c r="E6153" t="s">
        <v>40</v>
      </c>
      <c r="F6153" s="7">
        <v>28.79</v>
      </c>
      <c r="G6153" t="s">
        <v>33</v>
      </c>
      <c r="H6153" t="s">
        <v>34</v>
      </c>
      <c r="I6153" t="s">
        <v>18328</v>
      </c>
      <c r="L6153" s="8">
        <v>0</v>
      </c>
      <c r="M6153" t="s">
        <v>36</v>
      </c>
      <c r="N6153" t="str">
        <f>IF(AND(PESQUISA!$B$3&lt;&gt;"",OR(PESQUISA!$B$4="TODAS",B6153=PESQUISA!$B$4),ISNUMBER(SEARCH(PESQUISA!$B$3,D6153))),ROW()-1,"")</f>
        <v/>
      </c>
    </row>
    <row r="6154" spans="1:14" x14ac:dyDescent="0.3">
      <c r="A6154" t="s">
        <v>18587</v>
      </c>
      <c r="B6154" t="s">
        <v>29</v>
      </c>
      <c r="C6154" t="s">
        <v>18588</v>
      </c>
      <c r="D6154" t="s">
        <v>18589</v>
      </c>
      <c r="E6154" t="s">
        <v>40</v>
      </c>
      <c r="F6154" s="7">
        <v>30</v>
      </c>
      <c r="G6154" t="s">
        <v>33</v>
      </c>
      <c r="H6154" t="s">
        <v>34</v>
      </c>
      <c r="I6154" t="s">
        <v>18328</v>
      </c>
      <c r="L6154" s="8">
        <v>0</v>
      </c>
      <c r="M6154" t="s">
        <v>36</v>
      </c>
      <c r="N6154" t="str">
        <f>IF(AND(PESQUISA!$B$3&lt;&gt;"",OR(PESQUISA!$B$4="TODAS",B6154=PESQUISA!$B$4),ISNUMBER(SEARCH(PESQUISA!$B$3,D6154))),ROW()-1,"")</f>
        <v/>
      </c>
    </row>
    <row r="6155" spans="1:14" x14ac:dyDescent="0.3">
      <c r="A6155" t="s">
        <v>18590</v>
      </c>
      <c r="B6155" t="s">
        <v>29</v>
      </c>
      <c r="C6155" t="s">
        <v>18591</v>
      </c>
      <c r="D6155" t="s">
        <v>18592</v>
      </c>
      <c r="E6155" t="s">
        <v>40</v>
      </c>
      <c r="F6155" s="7">
        <v>66.86</v>
      </c>
      <c r="G6155" t="s">
        <v>33</v>
      </c>
      <c r="H6155" t="s">
        <v>34</v>
      </c>
      <c r="I6155" t="s">
        <v>18328</v>
      </c>
      <c r="L6155" s="8">
        <v>0</v>
      </c>
      <c r="M6155" t="s">
        <v>36</v>
      </c>
      <c r="N6155" t="str">
        <f>IF(AND(PESQUISA!$B$3&lt;&gt;"",OR(PESQUISA!$B$4="TODAS",B6155=PESQUISA!$B$4),ISNUMBER(SEARCH(PESQUISA!$B$3,D6155))),ROW()-1,"")</f>
        <v/>
      </c>
    </row>
    <row r="6156" spans="1:14" x14ac:dyDescent="0.3">
      <c r="A6156" t="s">
        <v>18593</v>
      </c>
      <c r="B6156" t="s">
        <v>29</v>
      </c>
      <c r="C6156" t="s">
        <v>18594</v>
      </c>
      <c r="D6156" t="s">
        <v>18595</v>
      </c>
      <c r="E6156" t="s">
        <v>40</v>
      </c>
      <c r="F6156" s="7">
        <v>68.28</v>
      </c>
      <c r="G6156" t="s">
        <v>33</v>
      </c>
      <c r="H6156" t="s">
        <v>34</v>
      </c>
      <c r="I6156" t="s">
        <v>18328</v>
      </c>
      <c r="L6156" s="8">
        <v>0</v>
      </c>
      <c r="M6156" t="s">
        <v>36</v>
      </c>
      <c r="N6156" t="str">
        <f>IF(AND(PESQUISA!$B$3&lt;&gt;"",OR(PESQUISA!$B$4="TODAS",B6156=PESQUISA!$B$4),ISNUMBER(SEARCH(PESQUISA!$B$3,D6156))),ROW()-1,"")</f>
        <v/>
      </c>
    </row>
    <row r="6157" spans="1:14" x14ac:dyDescent="0.3">
      <c r="A6157" t="s">
        <v>18596</v>
      </c>
      <c r="B6157" t="s">
        <v>29</v>
      </c>
      <c r="C6157" t="s">
        <v>18597</v>
      </c>
      <c r="D6157" t="s">
        <v>18598</v>
      </c>
      <c r="E6157" t="s">
        <v>40</v>
      </c>
      <c r="F6157" s="7">
        <v>88.42</v>
      </c>
      <c r="G6157" t="s">
        <v>33</v>
      </c>
      <c r="H6157" t="s">
        <v>34</v>
      </c>
      <c r="I6157" t="s">
        <v>18328</v>
      </c>
      <c r="L6157" s="8">
        <v>0</v>
      </c>
      <c r="M6157" t="s">
        <v>36</v>
      </c>
      <c r="N6157" t="str">
        <f>IF(AND(PESQUISA!$B$3&lt;&gt;"",OR(PESQUISA!$B$4="TODAS",B6157=PESQUISA!$B$4),ISNUMBER(SEARCH(PESQUISA!$B$3,D6157))),ROW()-1,"")</f>
        <v/>
      </c>
    </row>
    <row r="6158" spans="1:14" x14ac:dyDescent="0.3">
      <c r="A6158" t="s">
        <v>18599</v>
      </c>
      <c r="B6158" t="s">
        <v>29</v>
      </c>
      <c r="C6158" t="s">
        <v>18600</v>
      </c>
      <c r="D6158" t="s">
        <v>18601</v>
      </c>
      <c r="E6158" t="s">
        <v>40</v>
      </c>
      <c r="F6158" s="7">
        <v>94.82</v>
      </c>
      <c r="G6158" t="s">
        <v>33</v>
      </c>
      <c r="H6158" t="s">
        <v>34</v>
      </c>
      <c r="I6158" t="s">
        <v>18328</v>
      </c>
      <c r="L6158" s="8">
        <v>0</v>
      </c>
      <c r="M6158" t="s">
        <v>36</v>
      </c>
      <c r="N6158" t="str">
        <f>IF(AND(PESQUISA!$B$3&lt;&gt;"",OR(PESQUISA!$B$4="TODAS",B6158=PESQUISA!$B$4),ISNUMBER(SEARCH(PESQUISA!$B$3,D6158))),ROW()-1,"")</f>
        <v/>
      </c>
    </row>
    <row r="6159" spans="1:14" x14ac:dyDescent="0.3">
      <c r="A6159" t="s">
        <v>18602</v>
      </c>
      <c r="B6159" t="s">
        <v>29</v>
      </c>
      <c r="C6159" t="s">
        <v>18603</v>
      </c>
      <c r="D6159" t="s">
        <v>18604</v>
      </c>
      <c r="E6159" t="s">
        <v>40</v>
      </c>
      <c r="F6159" s="7">
        <v>29.46</v>
      </c>
      <c r="G6159" t="s">
        <v>33</v>
      </c>
      <c r="H6159" t="s">
        <v>34</v>
      </c>
      <c r="I6159" t="s">
        <v>18328</v>
      </c>
      <c r="L6159" s="8">
        <v>0</v>
      </c>
      <c r="M6159" t="s">
        <v>36</v>
      </c>
      <c r="N6159" t="str">
        <f>IF(AND(PESQUISA!$B$3&lt;&gt;"",OR(PESQUISA!$B$4="TODAS",B6159=PESQUISA!$B$4),ISNUMBER(SEARCH(PESQUISA!$B$3,D6159))),ROW()-1,"")</f>
        <v/>
      </c>
    </row>
    <row r="6160" spans="1:14" x14ac:dyDescent="0.3">
      <c r="A6160" t="s">
        <v>18605</v>
      </c>
      <c r="B6160" t="s">
        <v>29</v>
      </c>
      <c r="C6160" t="s">
        <v>18606</v>
      </c>
      <c r="D6160" t="s">
        <v>18607</v>
      </c>
      <c r="E6160" t="s">
        <v>40</v>
      </c>
      <c r="F6160" s="7">
        <v>33.549999999999997</v>
      </c>
      <c r="G6160" t="s">
        <v>33</v>
      </c>
      <c r="H6160" t="s">
        <v>34</v>
      </c>
      <c r="I6160" t="s">
        <v>18328</v>
      </c>
      <c r="L6160" s="8">
        <v>0</v>
      </c>
      <c r="M6160" t="s">
        <v>36</v>
      </c>
      <c r="N6160" t="str">
        <f>IF(AND(PESQUISA!$B$3&lt;&gt;"",OR(PESQUISA!$B$4="TODAS",B6160=PESQUISA!$B$4),ISNUMBER(SEARCH(PESQUISA!$B$3,D6160))),ROW()-1,"")</f>
        <v/>
      </c>
    </row>
    <row r="6161" spans="1:14" x14ac:dyDescent="0.3">
      <c r="A6161" t="s">
        <v>18608</v>
      </c>
      <c r="B6161" t="s">
        <v>29</v>
      </c>
      <c r="C6161" t="s">
        <v>18609</v>
      </c>
      <c r="D6161" t="s">
        <v>18610</v>
      </c>
      <c r="E6161" t="s">
        <v>40</v>
      </c>
      <c r="F6161" s="7">
        <v>75.89</v>
      </c>
      <c r="G6161" t="s">
        <v>33</v>
      </c>
      <c r="H6161" t="s">
        <v>34</v>
      </c>
      <c r="I6161" t="s">
        <v>18328</v>
      </c>
      <c r="L6161" s="8">
        <v>0</v>
      </c>
      <c r="M6161" t="s">
        <v>36</v>
      </c>
      <c r="N6161" t="str">
        <f>IF(AND(PESQUISA!$B$3&lt;&gt;"",OR(PESQUISA!$B$4="TODAS",B6161=PESQUISA!$B$4),ISNUMBER(SEARCH(PESQUISA!$B$3,D6161))),ROW()-1,"")</f>
        <v/>
      </c>
    </row>
    <row r="6162" spans="1:14" x14ac:dyDescent="0.3">
      <c r="A6162" t="s">
        <v>18611</v>
      </c>
      <c r="B6162" t="s">
        <v>29</v>
      </c>
      <c r="C6162" t="s">
        <v>18612</v>
      </c>
      <c r="D6162" t="s">
        <v>18613</v>
      </c>
      <c r="E6162" t="s">
        <v>40</v>
      </c>
      <c r="F6162" s="7">
        <v>18.079999999999998</v>
      </c>
      <c r="G6162" t="s">
        <v>33</v>
      </c>
      <c r="H6162" t="s">
        <v>34</v>
      </c>
      <c r="I6162" t="s">
        <v>18328</v>
      </c>
      <c r="L6162" s="8">
        <v>0</v>
      </c>
      <c r="M6162" t="s">
        <v>36</v>
      </c>
      <c r="N6162" t="str">
        <f>IF(AND(PESQUISA!$B$3&lt;&gt;"",OR(PESQUISA!$B$4="TODAS",B6162=PESQUISA!$B$4),ISNUMBER(SEARCH(PESQUISA!$B$3,D6162))),ROW()-1,"")</f>
        <v/>
      </c>
    </row>
    <row r="6163" spans="1:14" x14ac:dyDescent="0.3">
      <c r="A6163" t="s">
        <v>18614</v>
      </c>
      <c r="B6163" t="s">
        <v>29</v>
      </c>
      <c r="C6163" t="s">
        <v>18615</v>
      </c>
      <c r="D6163" t="s">
        <v>18616</v>
      </c>
      <c r="E6163" t="s">
        <v>40</v>
      </c>
      <c r="F6163" s="7">
        <v>22.3</v>
      </c>
      <c r="G6163" t="s">
        <v>33</v>
      </c>
      <c r="H6163" t="s">
        <v>34</v>
      </c>
      <c r="I6163" t="s">
        <v>18328</v>
      </c>
      <c r="L6163" s="8">
        <v>0</v>
      </c>
      <c r="M6163" t="s">
        <v>36</v>
      </c>
      <c r="N6163" t="str">
        <f>IF(AND(PESQUISA!$B$3&lt;&gt;"",OR(PESQUISA!$B$4="TODAS",B6163=PESQUISA!$B$4),ISNUMBER(SEARCH(PESQUISA!$B$3,D6163))),ROW()-1,"")</f>
        <v/>
      </c>
    </row>
    <row r="6164" spans="1:14" x14ac:dyDescent="0.3">
      <c r="A6164" t="s">
        <v>18617</v>
      </c>
      <c r="B6164" t="s">
        <v>29</v>
      </c>
      <c r="C6164" t="s">
        <v>18618</v>
      </c>
      <c r="D6164" t="s">
        <v>18619</v>
      </c>
      <c r="E6164" t="s">
        <v>40</v>
      </c>
      <c r="F6164" s="7">
        <v>23.42</v>
      </c>
      <c r="G6164" t="s">
        <v>33</v>
      </c>
      <c r="H6164" t="s">
        <v>34</v>
      </c>
      <c r="I6164" t="s">
        <v>18328</v>
      </c>
      <c r="L6164" s="8">
        <v>0</v>
      </c>
      <c r="M6164" t="s">
        <v>36</v>
      </c>
      <c r="N6164" t="str">
        <f>IF(AND(PESQUISA!$B$3&lt;&gt;"",OR(PESQUISA!$B$4="TODAS",B6164=PESQUISA!$B$4),ISNUMBER(SEARCH(PESQUISA!$B$3,D6164))),ROW()-1,"")</f>
        <v/>
      </c>
    </row>
    <row r="6165" spans="1:14" x14ac:dyDescent="0.3">
      <c r="A6165" t="s">
        <v>18620</v>
      </c>
      <c r="B6165" t="s">
        <v>29</v>
      </c>
      <c r="C6165" t="s">
        <v>18621</v>
      </c>
      <c r="D6165" t="s">
        <v>18622</v>
      </c>
      <c r="E6165" t="s">
        <v>40</v>
      </c>
      <c r="F6165" s="7">
        <v>100.75</v>
      </c>
      <c r="G6165" t="s">
        <v>33</v>
      </c>
      <c r="H6165" t="s">
        <v>34</v>
      </c>
      <c r="I6165" t="s">
        <v>18328</v>
      </c>
      <c r="L6165" s="8">
        <v>0</v>
      </c>
      <c r="M6165" t="s">
        <v>36</v>
      </c>
      <c r="N6165" t="str">
        <f>IF(AND(PESQUISA!$B$3&lt;&gt;"",OR(PESQUISA!$B$4="TODAS",B6165=PESQUISA!$B$4),ISNUMBER(SEARCH(PESQUISA!$B$3,D6165))),ROW()-1,"")</f>
        <v/>
      </c>
    </row>
    <row r="6166" spans="1:14" x14ac:dyDescent="0.3">
      <c r="A6166" t="s">
        <v>18623</v>
      </c>
      <c r="B6166" t="s">
        <v>29</v>
      </c>
      <c r="C6166" t="s">
        <v>18624</v>
      </c>
      <c r="D6166" t="s">
        <v>18625</v>
      </c>
      <c r="E6166" t="s">
        <v>40</v>
      </c>
      <c r="F6166" s="7">
        <v>107.55</v>
      </c>
      <c r="G6166" t="s">
        <v>33</v>
      </c>
      <c r="H6166" t="s">
        <v>34</v>
      </c>
      <c r="I6166" t="s">
        <v>18328</v>
      </c>
      <c r="L6166" s="8">
        <v>0</v>
      </c>
      <c r="M6166" t="s">
        <v>36</v>
      </c>
      <c r="N6166" t="str">
        <f>IF(AND(PESQUISA!$B$3&lt;&gt;"",OR(PESQUISA!$B$4="TODAS",B6166=PESQUISA!$B$4),ISNUMBER(SEARCH(PESQUISA!$B$3,D6166))),ROW()-1,"")</f>
        <v/>
      </c>
    </row>
    <row r="6167" spans="1:14" x14ac:dyDescent="0.3">
      <c r="A6167" t="s">
        <v>18626</v>
      </c>
      <c r="B6167" t="s">
        <v>29</v>
      </c>
      <c r="C6167" t="s">
        <v>18627</v>
      </c>
      <c r="D6167" t="s">
        <v>18628</v>
      </c>
      <c r="E6167" t="s">
        <v>60</v>
      </c>
      <c r="F6167" s="7">
        <v>37.25</v>
      </c>
      <c r="G6167" t="s">
        <v>33</v>
      </c>
      <c r="H6167" t="s">
        <v>34</v>
      </c>
      <c r="I6167" t="s">
        <v>18328</v>
      </c>
      <c r="L6167" s="8">
        <v>0</v>
      </c>
      <c r="M6167" t="s">
        <v>36</v>
      </c>
      <c r="N6167" t="str">
        <f>IF(AND(PESQUISA!$B$3&lt;&gt;"",OR(PESQUISA!$B$4="TODAS",B6167=PESQUISA!$B$4),ISNUMBER(SEARCH(PESQUISA!$B$3,D6167))),ROW()-1,"")</f>
        <v/>
      </c>
    </row>
    <row r="6168" spans="1:14" x14ac:dyDescent="0.3">
      <c r="A6168" t="s">
        <v>18629</v>
      </c>
      <c r="B6168" t="s">
        <v>29</v>
      </c>
      <c r="C6168" t="s">
        <v>18630</v>
      </c>
      <c r="D6168" t="s">
        <v>18631</v>
      </c>
      <c r="E6168" t="s">
        <v>60</v>
      </c>
      <c r="F6168" s="7">
        <v>42.85</v>
      </c>
      <c r="G6168" t="s">
        <v>33</v>
      </c>
      <c r="H6168" t="s">
        <v>34</v>
      </c>
      <c r="I6168" t="s">
        <v>18328</v>
      </c>
      <c r="L6168" s="8">
        <v>0</v>
      </c>
      <c r="M6168" t="s">
        <v>36</v>
      </c>
      <c r="N6168" t="str">
        <f>IF(AND(PESQUISA!$B$3&lt;&gt;"",OR(PESQUISA!$B$4="TODAS",B6168=PESQUISA!$B$4),ISNUMBER(SEARCH(PESQUISA!$B$3,D6168))),ROW()-1,"")</f>
        <v/>
      </c>
    </row>
    <row r="6169" spans="1:14" x14ac:dyDescent="0.3">
      <c r="A6169" t="s">
        <v>18632</v>
      </c>
      <c r="B6169" t="s">
        <v>29</v>
      </c>
      <c r="C6169" t="s">
        <v>18633</v>
      </c>
      <c r="D6169" t="s">
        <v>18634</v>
      </c>
      <c r="E6169" t="s">
        <v>60</v>
      </c>
      <c r="F6169" s="7">
        <v>54.34</v>
      </c>
      <c r="G6169" t="s">
        <v>33</v>
      </c>
      <c r="H6169" t="s">
        <v>34</v>
      </c>
      <c r="I6169" t="s">
        <v>18328</v>
      </c>
      <c r="L6169" s="8">
        <v>0</v>
      </c>
      <c r="M6169" t="s">
        <v>36</v>
      </c>
      <c r="N6169" t="str">
        <f>IF(AND(PESQUISA!$B$3&lt;&gt;"",OR(PESQUISA!$B$4="TODAS",B6169=PESQUISA!$B$4),ISNUMBER(SEARCH(PESQUISA!$B$3,D6169))),ROW()-1,"")</f>
        <v/>
      </c>
    </row>
    <row r="6170" spans="1:14" x14ac:dyDescent="0.3">
      <c r="A6170" t="s">
        <v>18635</v>
      </c>
      <c r="B6170" t="s">
        <v>29</v>
      </c>
      <c r="C6170" t="s">
        <v>18636</v>
      </c>
      <c r="D6170" t="s">
        <v>18637</v>
      </c>
      <c r="E6170" t="s">
        <v>60</v>
      </c>
      <c r="F6170" s="7">
        <v>69.36</v>
      </c>
      <c r="G6170" t="s">
        <v>33</v>
      </c>
      <c r="H6170" t="s">
        <v>34</v>
      </c>
      <c r="I6170" t="s">
        <v>18328</v>
      </c>
      <c r="L6170" s="8">
        <v>0</v>
      </c>
      <c r="M6170" t="s">
        <v>36</v>
      </c>
      <c r="N6170" t="str">
        <f>IF(AND(PESQUISA!$B$3&lt;&gt;"",OR(PESQUISA!$B$4="TODAS",B6170=PESQUISA!$B$4),ISNUMBER(SEARCH(PESQUISA!$B$3,D6170))),ROW()-1,"")</f>
        <v/>
      </c>
    </row>
    <row r="6171" spans="1:14" x14ac:dyDescent="0.3">
      <c r="A6171" t="s">
        <v>18638</v>
      </c>
      <c r="B6171" t="s">
        <v>29</v>
      </c>
      <c r="C6171" t="s">
        <v>18639</v>
      </c>
      <c r="D6171" t="s">
        <v>18640</v>
      </c>
      <c r="E6171" t="s">
        <v>60</v>
      </c>
      <c r="F6171" s="7">
        <v>82.9</v>
      </c>
      <c r="G6171" t="s">
        <v>33</v>
      </c>
      <c r="H6171" t="s">
        <v>34</v>
      </c>
      <c r="I6171" t="s">
        <v>18328</v>
      </c>
      <c r="L6171" s="8">
        <v>0</v>
      </c>
      <c r="M6171" t="s">
        <v>36</v>
      </c>
      <c r="N6171" t="str">
        <f>IF(AND(PESQUISA!$B$3&lt;&gt;"",OR(PESQUISA!$B$4="TODAS",B6171=PESQUISA!$B$4),ISNUMBER(SEARCH(PESQUISA!$B$3,D6171))),ROW()-1,"")</f>
        <v/>
      </c>
    </row>
    <row r="6172" spans="1:14" x14ac:dyDescent="0.3">
      <c r="A6172" t="s">
        <v>18641</v>
      </c>
      <c r="B6172" t="s">
        <v>29</v>
      </c>
      <c r="C6172" t="s">
        <v>18642</v>
      </c>
      <c r="D6172" t="s">
        <v>18643</v>
      </c>
      <c r="E6172" t="s">
        <v>60</v>
      </c>
      <c r="F6172" s="7">
        <v>79.319999999999993</v>
      </c>
      <c r="G6172" t="s">
        <v>33</v>
      </c>
      <c r="H6172" t="s">
        <v>34</v>
      </c>
      <c r="I6172" t="s">
        <v>18328</v>
      </c>
      <c r="L6172" s="8">
        <v>0</v>
      </c>
      <c r="M6172" t="s">
        <v>36</v>
      </c>
      <c r="N6172" t="str">
        <f>IF(AND(PESQUISA!$B$3&lt;&gt;"",OR(PESQUISA!$B$4="TODAS",B6172=PESQUISA!$B$4),ISNUMBER(SEARCH(PESQUISA!$B$3,D6172))),ROW()-1,"")</f>
        <v/>
      </c>
    </row>
    <row r="6173" spans="1:14" x14ac:dyDescent="0.3">
      <c r="A6173" t="s">
        <v>18644</v>
      </c>
      <c r="B6173" t="s">
        <v>29</v>
      </c>
      <c r="C6173" t="s">
        <v>18645</v>
      </c>
      <c r="D6173" t="s">
        <v>18646</v>
      </c>
      <c r="E6173" t="s">
        <v>60</v>
      </c>
      <c r="F6173" s="7">
        <v>89.36</v>
      </c>
      <c r="G6173" t="s">
        <v>33</v>
      </c>
      <c r="H6173" t="s">
        <v>34</v>
      </c>
      <c r="I6173" t="s">
        <v>18328</v>
      </c>
      <c r="L6173" s="8">
        <v>0</v>
      </c>
      <c r="M6173" t="s">
        <v>36</v>
      </c>
      <c r="N6173" t="str">
        <f>IF(AND(PESQUISA!$B$3&lt;&gt;"",OR(PESQUISA!$B$4="TODAS",B6173=PESQUISA!$B$4),ISNUMBER(SEARCH(PESQUISA!$B$3,D6173))),ROW()-1,"")</f>
        <v/>
      </c>
    </row>
    <row r="6174" spans="1:14" x14ac:dyDescent="0.3">
      <c r="A6174" t="s">
        <v>18647</v>
      </c>
      <c r="B6174" t="s">
        <v>29</v>
      </c>
      <c r="C6174" t="s">
        <v>18648</v>
      </c>
      <c r="D6174" t="s">
        <v>18649</v>
      </c>
      <c r="E6174" t="s">
        <v>60</v>
      </c>
      <c r="F6174" s="7">
        <v>105.3</v>
      </c>
      <c r="G6174" t="s">
        <v>33</v>
      </c>
      <c r="H6174" t="s">
        <v>34</v>
      </c>
      <c r="I6174" t="s">
        <v>18328</v>
      </c>
      <c r="L6174" s="8">
        <v>0</v>
      </c>
      <c r="M6174" t="s">
        <v>36</v>
      </c>
      <c r="N6174" t="str">
        <f>IF(AND(PESQUISA!$B$3&lt;&gt;"",OR(PESQUISA!$B$4="TODAS",B6174=PESQUISA!$B$4),ISNUMBER(SEARCH(PESQUISA!$B$3,D6174))),ROW()-1,"")</f>
        <v/>
      </c>
    </row>
    <row r="6175" spans="1:14" x14ac:dyDescent="0.3">
      <c r="A6175" t="s">
        <v>18650</v>
      </c>
      <c r="B6175" t="s">
        <v>29</v>
      </c>
      <c r="C6175" t="s">
        <v>18651</v>
      </c>
      <c r="D6175" t="s">
        <v>18652</v>
      </c>
      <c r="E6175" t="s">
        <v>60</v>
      </c>
      <c r="F6175" s="7">
        <v>105.99</v>
      </c>
      <c r="G6175" t="s">
        <v>33</v>
      </c>
      <c r="H6175" t="s">
        <v>34</v>
      </c>
      <c r="I6175" t="s">
        <v>18328</v>
      </c>
      <c r="L6175" s="8">
        <v>0</v>
      </c>
      <c r="M6175" t="s">
        <v>36</v>
      </c>
      <c r="N6175" t="str">
        <f>IF(AND(PESQUISA!$B$3&lt;&gt;"",OR(PESQUISA!$B$4="TODAS",B6175=PESQUISA!$B$4),ISNUMBER(SEARCH(PESQUISA!$B$3,D6175))),ROW()-1,"")</f>
        <v/>
      </c>
    </row>
    <row r="6176" spans="1:14" x14ac:dyDescent="0.3">
      <c r="A6176" t="s">
        <v>18653</v>
      </c>
      <c r="B6176" t="s">
        <v>29</v>
      </c>
      <c r="C6176" t="s">
        <v>18654</v>
      </c>
      <c r="D6176" t="s">
        <v>18655</v>
      </c>
      <c r="E6176" t="s">
        <v>60</v>
      </c>
      <c r="F6176" s="7">
        <v>117.49</v>
      </c>
      <c r="G6176" t="s">
        <v>33</v>
      </c>
      <c r="H6176" t="s">
        <v>34</v>
      </c>
      <c r="I6176" t="s">
        <v>18328</v>
      </c>
      <c r="L6176" s="8">
        <v>0</v>
      </c>
      <c r="M6176" t="s">
        <v>36</v>
      </c>
      <c r="N6176" t="str">
        <f>IF(AND(PESQUISA!$B$3&lt;&gt;"",OR(PESQUISA!$B$4="TODAS",B6176=PESQUISA!$B$4),ISNUMBER(SEARCH(PESQUISA!$B$3,D6176))),ROW()-1,"")</f>
        <v/>
      </c>
    </row>
    <row r="6177" spans="1:14" x14ac:dyDescent="0.3">
      <c r="A6177" t="s">
        <v>18656</v>
      </c>
      <c r="B6177" t="s">
        <v>29</v>
      </c>
      <c r="C6177" t="s">
        <v>18657</v>
      </c>
      <c r="D6177" t="s">
        <v>18658</v>
      </c>
      <c r="E6177" t="s">
        <v>60</v>
      </c>
      <c r="F6177" s="7">
        <v>154.76</v>
      </c>
      <c r="G6177" t="s">
        <v>33</v>
      </c>
      <c r="H6177" t="s">
        <v>34</v>
      </c>
      <c r="I6177" t="s">
        <v>18328</v>
      </c>
      <c r="L6177" s="8">
        <v>0</v>
      </c>
      <c r="M6177" t="s">
        <v>36</v>
      </c>
      <c r="N6177" t="str">
        <f>IF(AND(PESQUISA!$B$3&lt;&gt;"",OR(PESQUISA!$B$4="TODAS",B6177=PESQUISA!$B$4),ISNUMBER(SEARCH(PESQUISA!$B$3,D6177))),ROW()-1,"")</f>
        <v/>
      </c>
    </row>
    <row r="6178" spans="1:14" x14ac:dyDescent="0.3">
      <c r="A6178" t="s">
        <v>18659</v>
      </c>
      <c r="B6178" t="s">
        <v>29</v>
      </c>
      <c r="C6178" t="s">
        <v>18660</v>
      </c>
      <c r="D6178" t="s">
        <v>18661</v>
      </c>
      <c r="E6178" t="s">
        <v>60</v>
      </c>
      <c r="F6178" s="7">
        <v>249.65</v>
      </c>
      <c r="G6178" t="s">
        <v>33</v>
      </c>
      <c r="H6178" t="s">
        <v>34</v>
      </c>
      <c r="I6178" t="s">
        <v>18328</v>
      </c>
      <c r="L6178" s="8">
        <v>0</v>
      </c>
      <c r="M6178" t="s">
        <v>36</v>
      </c>
      <c r="N6178" t="str">
        <f>IF(AND(PESQUISA!$B$3&lt;&gt;"",OR(PESQUISA!$B$4="TODAS",B6178=PESQUISA!$B$4),ISNUMBER(SEARCH(PESQUISA!$B$3,D6178))),ROW()-1,"")</f>
        <v/>
      </c>
    </row>
    <row r="6179" spans="1:14" x14ac:dyDescent="0.3">
      <c r="A6179" t="s">
        <v>18662</v>
      </c>
      <c r="B6179" t="s">
        <v>29</v>
      </c>
      <c r="C6179" t="s">
        <v>18663</v>
      </c>
      <c r="D6179" t="s">
        <v>18664</v>
      </c>
      <c r="E6179" t="s">
        <v>60</v>
      </c>
      <c r="F6179" s="7">
        <v>390.85</v>
      </c>
      <c r="G6179" t="s">
        <v>33</v>
      </c>
      <c r="H6179" t="s">
        <v>34</v>
      </c>
      <c r="I6179" t="s">
        <v>18328</v>
      </c>
      <c r="L6179" s="8">
        <v>0</v>
      </c>
      <c r="M6179" t="s">
        <v>36</v>
      </c>
      <c r="N6179" t="str">
        <f>IF(AND(PESQUISA!$B$3&lt;&gt;"",OR(PESQUISA!$B$4="TODAS",B6179=PESQUISA!$B$4),ISNUMBER(SEARCH(PESQUISA!$B$3,D6179))),ROW()-1,"")</f>
        <v/>
      </c>
    </row>
    <row r="6180" spans="1:14" x14ac:dyDescent="0.3">
      <c r="A6180" t="s">
        <v>18665</v>
      </c>
      <c r="B6180" t="s">
        <v>29</v>
      </c>
      <c r="C6180" t="s">
        <v>18666</v>
      </c>
      <c r="D6180" t="s">
        <v>18667</v>
      </c>
      <c r="E6180" t="s">
        <v>40</v>
      </c>
      <c r="F6180" s="7">
        <v>29.75</v>
      </c>
      <c r="G6180" t="s">
        <v>33</v>
      </c>
      <c r="H6180" t="s">
        <v>34</v>
      </c>
      <c r="I6180" t="s">
        <v>18328</v>
      </c>
      <c r="L6180" s="8">
        <v>0</v>
      </c>
      <c r="M6180" t="s">
        <v>36</v>
      </c>
      <c r="N6180" t="str">
        <f>IF(AND(PESQUISA!$B$3&lt;&gt;"",OR(PESQUISA!$B$4="TODAS",B6180=PESQUISA!$B$4),ISNUMBER(SEARCH(PESQUISA!$B$3,D6180))),ROW()-1,"")</f>
        <v/>
      </c>
    </row>
    <row r="6181" spans="1:14" x14ac:dyDescent="0.3">
      <c r="A6181" t="s">
        <v>18668</v>
      </c>
      <c r="B6181" t="s">
        <v>29</v>
      </c>
      <c r="C6181" t="s">
        <v>18669</v>
      </c>
      <c r="D6181" t="s">
        <v>18670</v>
      </c>
      <c r="E6181" t="s">
        <v>40</v>
      </c>
      <c r="F6181" s="7">
        <v>24.2</v>
      </c>
      <c r="G6181" t="s">
        <v>33</v>
      </c>
      <c r="H6181" t="s">
        <v>34</v>
      </c>
      <c r="I6181" t="s">
        <v>18328</v>
      </c>
      <c r="L6181" s="8">
        <v>0</v>
      </c>
      <c r="M6181" t="s">
        <v>36</v>
      </c>
      <c r="N6181" t="str">
        <f>IF(AND(PESQUISA!$B$3&lt;&gt;"",OR(PESQUISA!$B$4="TODAS",B6181=PESQUISA!$B$4),ISNUMBER(SEARCH(PESQUISA!$B$3,D6181))),ROW()-1,"")</f>
        <v/>
      </c>
    </row>
    <row r="6182" spans="1:14" x14ac:dyDescent="0.3">
      <c r="A6182" t="s">
        <v>18671</v>
      </c>
      <c r="B6182" t="s">
        <v>29</v>
      </c>
      <c r="C6182" t="s">
        <v>18672</v>
      </c>
      <c r="D6182" t="s">
        <v>18673</v>
      </c>
      <c r="E6182" t="s">
        <v>40</v>
      </c>
      <c r="F6182" s="7">
        <v>30.87</v>
      </c>
      <c r="G6182" t="s">
        <v>33</v>
      </c>
      <c r="H6182" t="s">
        <v>34</v>
      </c>
      <c r="I6182" t="s">
        <v>18328</v>
      </c>
      <c r="L6182" s="8">
        <v>0</v>
      </c>
      <c r="M6182" t="s">
        <v>36</v>
      </c>
      <c r="N6182" t="str">
        <f>IF(AND(PESQUISA!$B$3&lt;&gt;"",OR(PESQUISA!$B$4="TODAS",B6182=PESQUISA!$B$4),ISNUMBER(SEARCH(PESQUISA!$B$3,D6182))),ROW()-1,"")</f>
        <v/>
      </c>
    </row>
    <row r="6183" spans="1:14" x14ac:dyDescent="0.3">
      <c r="A6183" t="s">
        <v>18674</v>
      </c>
      <c r="B6183" t="s">
        <v>29</v>
      </c>
      <c r="C6183" t="s">
        <v>18675</v>
      </c>
      <c r="D6183" t="s">
        <v>18676</v>
      </c>
      <c r="E6183" t="s">
        <v>40</v>
      </c>
      <c r="F6183" s="7">
        <v>34.03</v>
      </c>
      <c r="G6183" t="s">
        <v>33</v>
      </c>
      <c r="H6183" t="s">
        <v>34</v>
      </c>
      <c r="I6183" t="s">
        <v>18328</v>
      </c>
      <c r="L6183" s="8">
        <v>0</v>
      </c>
      <c r="M6183" t="s">
        <v>36</v>
      </c>
      <c r="N6183" t="str">
        <f>IF(AND(PESQUISA!$B$3&lt;&gt;"",OR(PESQUISA!$B$4="TODAS",B6183=PESQUISA!$B$4),ISNUMBER(SEARCH(PESQUISA!$B$3,D6183))),ROW()-1,"")</f>
        <v/>
      </c>
    </row>
    <row r="6184" spans="1:14" x14ac:dyDescent="0.3">
      <c r="A6184" t="s">
        <v>18677</v>
      </c>
      <c r="B6184" t="s">
        <v>29</v>
      </c>
      <c r="C6184" t="s">
        <v>18678</v>
      </c>
      <c r="D6184" t="s">
        <v>18679</v>
      </c>
      <c r="E6184" t="s">
        <v>40</v>
      </c>
      <c r="F6184" s="7">
        <v>79.55</v>
      </c>
      <c r="G6184" t="s">
        <v>33</v>
      </c>
      <c r="H6184" t="s">
        <v>34</v>
      </c>
      <c r="I6184" t="s">
        <v>18328</v>
      </c>
      <c r="L6184" s="8">
        <v>0</v>
      </c>
      <c r="M6184" t="s">
        <v>36</v>
      </c>
      <c r="N6184" t="str">
        <f>IF(AND(PESQUISA!$B$3&lt;&gt;"",OR(PESQUISA!$B$4="TODAS",B6184=PESQUISA!$B$4),ISNUMBER(SEARCH(PESQUISA!$B$3,D6184))),ROW()-1,"")</f>
        <v/>
      </c>
    </row>
    <row r="6185" spans="1:14" x14ac:dyDescent="0.3">
      <c r="A6185" t="s">
        <v>18680</v>
      </c>
      <c r="B6185" t="s">
        <v>29</v>
      </c>
      <c r="C6185" t="s">
        <v>18681</v>
      </c>
      <c r="D6185" t="s">
        <v>18682</v>
      </c>
      <c r="E6185" t="s">
        <v>40</v>
      </c>
      <c r="F6185" s="7">
        <v>161.12</v>
      </c>
      <c r="G6185" t="s">
        <v>33</v>
      </c>
      <c r="H6185" t="s">
        <v>34</v>
      </c>
      <c r="I6185" t="s">
        <v>18328</v>
      </c>
      <c r="L6185" s="8">
        <v>0</v>
      </c>
      <c r="M6185" t="s">
        <v>36</v>
      </c>
      <c r="N6185" t="str">
        <f>IF(AND(PESQUISA!$B$3&lt;&gt;"",OR(PESQUISA!$B$4="TODAS",B6185=PESQUISA!$B$4),ISNUMBER(SEARCH(PESQUISA!$B$3,D6185))),ROW()-1,"")</f>
        <v/>
      </c>
    </row>
    <row r="6186" spans="1:14" x14ac:dyDescent="0.3">
      <c r="A6186" t="s">
        <v>18683</v>
      </c>
      <c r="B6186" t="s">
        <v>29</v>
      </c>
      <c r="C6186" t="s">
        <v>18684</v>
      </c>
      <c r="D6186" t="s">
        <v>18685</v>
      </c>
      <c r="E6186" t="s">
        <v>40</v>
      </c>
      <c r="F6186" s="7">
        <v>355.48</v>
      </c>
      <c r="G6186" t="s">
        <v>33</v>
      </c>
      <c r="H6186" t="s">
        <v>34</v>
      </c>
      <c r="I6186" t="s">
        <v>18328</v>
      </c>
      <c r="L6186" s="8">
        <v>0</v>
      </c>
      <c r="M6186" t="s">
        <v>36</v>
      </c>
      <c r="N6186" t="str">
        <f>IF(AND(PESQUISA!$B$3&lt;&gt;"",OR(PESQUISA!$B$4="TODAS",B6186=PESQUISA!$B$4),ISNUMBER(SEARCH(PESQUISA!$B$3,D6186))),ROW()-1,"")</f>
        <v/>
      </c>
    </row>
    <row r="6187" spans="1:14" x14ac:dyDescent="0.3">
      <c r="A6187" t="s">
        <v>18686</v>
      </c>
      <c r="B6187" t="s">
        <v>29</v>
      </c>
      <c r="C6187" t="s">
        <v>18687</v>
      </c>
      <c r="D6187" t="s">
        <v>18688</v>
      </c>
      <c r="E6187" t="s">
        <v>40</v>
      </c>
      <c r="F6187" s="7">
        <v>420.54</v>
      </c>
      <c r="G6187" t="s">
        <v>33</v>
      </c>
      <c r="H6187" t="s">
        <v>34</v>
      </c>
      <c r="I6187" t="s">
        <v>18328</v>
      </c>
      <c r="L6187" s="8">
        <v>0</v>
      </c>
      <c r="M6187" t="s">
        <v>36</v>
      </c>
      <c r="N6187" t="str">
        <f>IF(AND(PESQUISA!$B$3&lt;&gt;"",OR(PESQUISA!$B$4="TODAS",B6187=PESQUISA!$B$4),ISNUMBER(SEARCH(PESQUISA!$B$3,D6187))),ROW()-1,"")</f>
        <v/>
      </c>
    </row>
    <row r="6188" spans="1:14" x14ac:dyDescent="0.3">
      <c r="A6188" t="s">
        <v>18689</v>
      </c>
      <c r="B6188" t="s">
        <v>29</v>
      </c>
      <c r="C6188" t="s">
        <v>18690</v>
      </c>
      <c r="D6188" t="s">
        <v>18691</v>
      </c>
      <c r="E6188" t="s">
        <v>40</v>
      </c>
      <c r="F6188" s="7">
        <v>35.33</v>
      </c>
      <c r="G6188" t="s">
        <v>33</v>
      </c>
      <c r="H6188" t="s">
        <v>34</v>
      </c>
      <c r="I6188" t="s">
        <v>18328</v>
      </c>
      <c r="L6188" s="8">
        <v>0</v>
      </c>
      <c r="M6188" t="s">
        <v>36</v>
      </c>
      <c r="N6188" t="str">
        <f>IF(AND(PESQUISA!$B$3&lt;&gt;"",OR(PESQUISA!$B$4="TODAS",B6188=PESQUISA!$B$4),ISNUMBER(SEARCH(PESQUISA!$B$3,D6188))),ROW()-1,"")</f>
        <v/>
      </c>
    </row>
    <row r="6189" spans="1:14" x14ac:dyDescent="0.3">
      <c r="A6189" t="s">
        <v>18692</v>
      </c>
      <c r="B6189" t="s">
        <v>29</v>
      </c>
      <c r="C6189" t="s">
        <v>18693</v>
      </c>
      <c r="D6189" t="s">
        <v>18694</v>
      </c>
      <c r="E6189" t="s">
        <v>40</v>
      </c>
      <c r="F6189" s="7">
        <v>85.56</v>
      </c>
      <c r="G6189" t="s">
        <v>33</v>
      </c>
      <c r="H6189" t="s">
        <v>34</v>
      </c>
      <c r="I6189" t="s">
        <v>18328</v>
      </c>
      <c r="L6189" s="8">
        <v>0</v>
      </c>
      <c r="M6189" t="s">
        <v>36</v>
      </c>
      <c r="N6189" t="str">
        <f>IF(AND(PESQUISA!$B$3&lt;&gt;"",OR(PESQUISA!$B$4="TODAS",B6189=PESQUISA!$B$4),ISNUMBER(SEARCH(PESQUISA!$B$3,D6189))),ROW()-1,"")</f>
        <v/>
      </c>
    </row>
    <row r="6190" spans="1:14" x14ac:dyDescent="0.3">
      <c r="A6190" t="s">
        <v>18695</v>
      </c>
      <c r="B6190" t="s">
        <v>29</v>
      </c>
      <c r="C6190" t="s">
        <v>18696</v>
      </c>
      <c r="D6190" t="s">
        <v>18697</v>
      </c>
      <c r="E6190" t="s">
        <v>40</v>
      </c>
      <c r="F6190" s="7">
        <v>87.1</v>
      </c>
      <c r="G6190" t="s">
        <v>33</v>
      </c>
      <c r="H6190" t="s">
        <v>34</v>
      </c>
      <c r="I6190" t="s">
        <v>18328</v>
      </c>
      <c r="L6190" s="8">
        <v>0</v>
      </c>
      <c r="M6190" t="s">
        <v>36</v>
      </c>
      <c r="N6190" t="str">
        <f>IF(AND(PESQUISA!$B$3&lt;&gt;"",OR(PESQUISA!$B$4="TODAS",B6190=PESQUISA!$B$4),ISNUMBER(SEARCH(PESQUISA!$B$3,D6190))),ROW()-1,"")</f>
        <v/>
      </c>
    </row>
    <row r="6191" spans="1:14" x14ac:dyDescent="0.3">
      <c r="A6191" t="s">
        <v>18698</v>
      </c>
      <c r="B6191" t="s">
        <v>29</v>
      </c>
      <c r="C6191" t="s">
        <v>18699</v>
      </c>
      <c r="D6191" t="s">
        <v>18700</v>
      </c>
      <c r="E6191" t="s">
        <v>40</v>
      </c>
      <c r="F6191" s="7">
        <v>36.159999999999997</v>
      </c>
      <c r="G6191" t="s">
        <v>33</v>
      </c>
      <c r="H6191" t="s">
        <v>34</v>
      </c>
      <c r="I6191" t="s">
        <v>18328</v>
      </c>
      <c r="L6191" s="8">
        <v>0</v>
      </c>
      <c r="M6191" t="s">
        <v>36</v>
      </c>
      <c r="N6191" t="str">
        <f>IF(AND(PESQUISA!$B$3&lt;&gt;"",OR(PESQUISA!$B$4="TODAS",B6191=PESQUISA!$B$4),ISNUMBER(SEARCH(PESQUISA!$B$3,D6191))),ROW()-1,"")</f>
        <v/>
      </c>
    </row>
    <row r="6192" spans="1:14" x14ac:dyDescent="0.3">
      <c r="A6192" t="s">
        <v>18701</v>
      </c>
      <c r="B6192" t="s">
        <v>29</v>
      </c>
      <c r="C6192" t="s">
        <v>18702</v>
      </c>
      <c r="D6192" t="s">
        <v>18703</v>
      </c>
      <c r="E6192" t="s">
        <v>40</v>
      </c>
      <c r="F6192" s="7">
        <v>47.44</v>
      </c>
      <c r="G6192" t="s">
        <v>33</v>
      </c>
      <c r="H6192" t="s">
        <v>34</v>
      </c>
      <c r="I6192" t="s">
        <v>18328</v>
      </c>
      <c r="L6192" s="8">
        <v>0</v>
      </c>
      <c r="M6192" t="s">
        <v>36</v>
      </c>
      <c r="N6192" t="str">
        <f>IF(AND(PESQUISA!$B$3&lt;&gt;"",OR(PESQUISA!$B$4="TODAS",B6192=PESQUISA!$B$4),ISNUMBER(SEARCH(PESQUISA!$B$3,D6192))),ROW()-1,"")</f>
        <v/>
      </c>
    </row>
    <row r="6193" spans="1:14" x14ac:dyDescent="0.3">
      <c r="A6193" t="s">
        <v>18704</v>
      </c>
      <c r="B6193" t="s">
        <v>29</v>
      </c>
      <c r="C6193" t="s">
        <v>18705</v>
      </c>
      <c r="D6193" t="s">
        <v>18706</v>
      </c>
      <c r="E6193" t="s">
        <v>40</v>
      </c>
      <c r="F6193" s="7">
        <v>102.84</v>
      </c>
      <c r="G6193" t="s">
        <v>33</v>
      </c>
      <c r="H6193" t="s">
        <v>34</v>
      </c>
      <c r="I6193" t="s">
        <v>18328</v>
      </c>
      <c r="L6193" s="8">
        <v>0</v>
      </c>
      <c r="M6193" t="s">
        <v>36</v>
      </c>
      <c r="N6193" t="str">
        <f>IF(AND(PESQUISA!$B$3&lt;&gt;"",OR(PESQUISA!$B$4="TODAS",B6193=PESQUISA!$B$4),ISNUMBER(SEARCH(PESQUISA!$B$3,D6193))),ROW()-1,"")</f>
        <v/>
      </c>
    </row>
    <row r="6194" spans="1:14" x14ac:dyDescent="0.3">
      <c r="A6194" t="s">
        <v>18707</v>
      </c>
      <c r="B6194" t="s">
        <v>29</v>
      </c>
      <c r="C6194" t="s">
        <v>18708</v>
      </c>
      <c r="D6194" t="s">
        <v>18709</v>
      </c>
      <c r="E6194" t="s">
        <v>40</v>
      </c>
      <c r="F6194" s="7">
        <v>225.49</v>
      </c>
      <c r="G6194" t="s">
        <v>33</v>
      </c>
      <c r="H6194" t="s">
        <v>34</v>
      </c>
      <c r="I6194" t="s">
        <v>18328</v>
      </c>
      <c r="L6194" s="8">
        <v>0</v>
      </c>
      <c r="M6194" t="s">
        <v>36</v>
      </c>
      <c r="N6194" t="str">
        <f>IF(AND(PESQUISA!$B$3&lt;&gt;"",OR(PESQUISA!$B$4="TODAS",B6194=PESQUISA!$B$4),ISNUMBER(SEARCH(PESQUISA!$B$3,D6194))),ROW()-1,"")</f>
        <v/>
      </c>
    </row>
    <row r="6195" spans="1:14" x14ac:dyDescent="0.3">
      <c r="A6195" t="s">
        <v>18710</v>
      </c>
      <c r="B6195" t="s">
        <v>29</v>
      </c>
      <c r="C6195" t="s">
        <v>18711</v>
      </c>
      <c r="D6195" t="s">
        <v>18712</v>
      </c>
      <c r="E6195" t="s">
        <v>40</v>
      </c>
      <c r="F6195" s="7">
        <v>293.27</v>
      </c>
      <c r="G6195" t="s">
        <v>33</v>
      </c>
      <c r="H6195" t="s">
        <v>34</v>
      </c>
      <c r="I6195" t="s">
        <v>18328</v>
      </c>
      <c r="L6195" s="8">
        <v>0</v>
      </c>
      <c r="M6195" t="s">
        <v>36</v>
      </c>
      <c r="N6195" t="str">
        <f>IF(AND(PESQUISA!$B$3&lt;&gt;"",OR(PESQUISA!$B$4="TODAS",B6195=PESQUISA!$B$4),ISNUMBER(SEARCH(PESQUISA!$B$3,D6195))),ROW()-1,"")</f>
        <v/>
      </c>
    </row>
    <row r="6196" spans="1:14" x14ac:dyDescent="0.3">
      <c r="A6196" t="s">
        <v>18713</v>
      </c>
      <c r="B6196" t="s">
        <v>29</v>
      </c>
      <c r="C6196" t="s">
        <v>18714</v>
      </c>
      <c r="D6196" t="s">
        <v>18715</v>
      </c>
      <c r="E6196" t="s">
        <v>40</v>
      </c>
      <c r="F6196" s="7">
        <v>445.68</v>
      </c>
      <c r="G6196" t="s">
        <v>33</v>
      </c>
      <c r="H6196" t="s">
        <v>34</v>
      </c>
      <c r="I6196" t="s">
        <v>18328</v>
      </c>
      <c r="L6196" s="8">
        <v>0</v>
      </c>
      <c r="M6196" t="s">
        <v>36</v>
      </c>
      <c r="N6196" t="str">
        <f>IF(AND(PESQUISA!$B$3&lt;&gt;"",OR(PESQUISA!$B$4="TODAS",B6196=PESQUISA!$B$4),ISNUMBER(SEARCH(PESQUISA!$B$3,D6196))),ROW()-1,"")</f>
        <v/>
      </c>
    </row>
    <row r="6197" spans="1:14" x14ac:dyDescent="0.3">
      <c r="A6197" t="s">
        <v>18716</v>
      </c>
      <c r="B6197" t="s">
        <v>29</v>
      </c>
      <c r="C6197" t="s">
        <v>18717</v>
      </c>
      <c r="D6197" t="s">
        <v>18718</v>
      </c>
      <c r="E6197" t="s">
        <v>40</v>
      </c>
      <c r="F6197" s="7">
        <v>31.99</v>
      </c>
      <c r="G6197" t="s">
        <v>33</v>
      </c>
      <c r="H6197" t="s">
        <v>34</v>
      </c>
      <c r="I6197" t="s">
        <v>18328</v>
      </c>
      <c r="L6197" s="8">
        <v>0</v>
      </c>
      <c r="M6197" t="s">
        <v>36</v>
      </c>
      <c r="N6197" t="str">
        <f>IF(AND(PESQUISA!$B$3&lt;&gt;"",OR(PESQUISA!$B$4="TODAS",B6197=PESQUISA!$B$4),ISNUMBER(SEARCH(PESQUISA!$B$3,D6197))),ROW()-1,"")</f>
        <v/>
      </c>
    </row>
    <row r="6198" spans="1:14" x14ac:dyDescent="0.3">
      <c r="A6198" t="s">
        <v>18719</v>
      </c>
      <c r="B6198" t="s">
        <v>29</v>
      </c>
      <c r="C6198" t="s">
        <v>18720</v>
      </c>
      <c r="D6198" t="s">
        <v>18721</v>
      </c>
      <c r="E6198" t="s">
        <v>40</v>
      </c>
      <c r="F6198" s="7">
        <v>36.72</v>
      </c>
      <c r="G6198" t="s">
        <v>33</v>
      </c>
      <c r="H6198" t="s">
        <v>34</v>
      </c>
      <c r="I6198" t="s">
        <v>18328</v>
      </c>
      <c r="L6198" s="8">
        <v>0</v>
      </c>
      <c r="M6198" t="s">
        <v>36</v>
      </c>
      <c r="N6198" t="str">
        <f>IF(AND(PESQUISA!$B$3&lt;&gt;"",OR(PESQUISA!$B$4="TODAS",B6198=PESQUISA!$B$4),ISNUMBER(SEARCH(PESQUISA!$B$3,D6198))),ROW()-1,"")</f>
        <v/>
      </c>
    </row>
    <row r="6199" spans="1:14" x14ac:dyDescent="0.3">
      <c r="A6199" t="s">
        <v>18722</v>
      </c>
      <c r="B6199" t="s">
        <v>29</v>
      </c>
      <c r="C6199" t="s">
        <v>18723</v>
      </c>
      <c r="D6199" t="s">
        <v>18724</v>
      </c>
      <c r="E6199" t="s">
        <v>40</v>
      </c>
      <c r="F6199" s="7">
        <v>48.1</v>
      </c>
      <c r="G6199" t="s">
        <v>33</v>
      </c>
      <c r="H6199" t="s">
        <v>34</v>
      </c>
      <c r="I6199" t="s">
        <v>18328</v>
      </c>
      <c r="L6199" s="8">
        <v>0</v>
      </c>
      <c r="M6199" t="s">
        <v>36</v>
      </c>
      <c r="N6199" t="str">
        <f>IF(AND(PESQUISA!$B$3&lt;&gt;"",OR(PESQUISA!$B$4="TODAS",B6199=PESQUISA!$B$4),ISNUMBER(SEARCH(PESQUISA!$B$3,D6199))),ROW()-1,"")</f>
        <v/>
      </c>
    </row>
    <row r="6200" spans="1:14" x14ac:dyDescent="0.3">
      <c r="A6200" t="s">
        <v>18725</v>
      </c>
      <c r="B6200" t="s">
        <v>29</v>
      </c>
      <c r="C6200" t="s">
        <v>18726</v>
      </c>
      <c r="D6200" t="s">
        <v>18727</v>
      </c>
      <c r="E6200" t="s">
        <v>40</v>
      </c>
      <c r="F6200" s="7">
        <v>67.37</v>
      </c>
      <c r="G6200" t="s">
        <v>33</v>
      </c>
      <c r="H6200" t="s">
        <v>34</v>
      </c>
      <c r="I6200" t="s">
        <v>18328</v>
      </c>
      <c r="L6200" s="8">
        <v>0</v>
      </c>
      <c r="M6200" t="s">
        <v>36</v>
      </c>
      <c r="N6200" t="str">
        <f>IF(AND(PESQUISA!$B$3&lt;&gt;"",OR(PESQUISA!$B$4="TODAS",B6200=PESQUISA!$B$4),ISNUMBER(SEARCH(PESQUISA!$B$3,D6200))),ROW()-1,"")</f>
        <v/>
      </c>
    </row>
    <row r="6201" spans="1:14" x14ac:dyDescent="0.3">
      <c r="A6201" t="s">
        <v>18728</v>
      </c>
      <c r="B6201" t="s">
        <v>29</v>
      </c>
      <c r="C6201" t="s">
        <v>18729</v>
      </c>
      <c r="D6201" t="s">
        <v>18730</v>
      </c>
      <c r="E6201" t="s">
        <v>40</v>
      </c>
      <c r="F6201" s="7">
        <v>70.37</v>
      </c>
      <c r="G6201" t="s">
        <v>33</v>
      </c>
      <c r="H6201" t="s">
        <v>34</v>
      </c>
      <c r="I6201" t="s">
        <v>18328</v>
      </c>
      <c r="L6201" s="8">
        <v>0</v>
      </c>
      <c r="M6201" t="s">
        <v>36</v>
      </c>
      <c r="N6201" t="str">
        <f>IF(AND(PESQUISA!$B$3&lt;&gt;"",OR(PESQUISA!$B$4="TODAS",B6201=PESQUISA!$B$4),ISNUMBER(SEARCH(PESQUISA!$B$3,D6201))),ROW()-1,"")</f>
        <v/>
      </c>
    </row>
    <row r="6202" spans="1:14" x14ac:dyDescent="0.3">
      <c r="A6202" t="s">
        <v>18731</v>
      </c>
      <c r="B6202" t="s">
        <v>29</v>
      </c>
      <c r="C6202" t="s">
        <v>18732</v>
      </c>
      <c r="D6202" t="s">
        <v>18733</v>
      </c>
      <c r="E6202" t="s">
        <v>40</v>
      </c>
      <c r="F6202" s="7">
        <v>71.14</v>
      </c>
      <c r="G6202" t="s">
        <v>33</v>
      </c>
      <c r="H6202" t="s">
        <v>34</v>
      </c>
      <c r="I6202" t="s">
        <v>18328</v>
      </c>
      <c r="L6202" s="8">
        <v>0</v>
      </c>
      <c r="M6202" t="s">
        <v>36</v>
      </c>
      <c r="N6202" t="str">
        <f>IF(AND(PESQUISA!$B$3&lt;&gt;"",OR(PESQUISA!$B$4="TODAS",B6202=PESQUISA!$B$4),ISNUMBER(SEARCH(PESQUISA!$B$3,D6202))),ROW()-1,"")</f>
        <v/>
      </c>
    </row>
    <row r="6203" spans="1:14" x14ac:dyDescent="0.3">
      <c r="A6203" t="s">
        <v>18734</v>
      </c>
      <c r="B6203" t="s">
        <v>29</v>
      </c>
      <c r="C6203" t="s">
        <v>18735</v>
      </c>
      <c r="D6203" t="s">
        <v>18736</v>
      </c>
      <c r="E6203" t="s">
        <v>40</v>
      </c>
      <c r="F6203" s="7">
        <v>99.44</v>
      </c>
      <c r="G6203" t="s">
        <v>33</v>
      </c>
      <c r="H6203" t="s">
        <v>34</v>
      </c>
      <c r="I6203" t="s">
        <v>18328</v>
      </c>
      <c r="L6203" s="8">
        <v>0</v>
      </c>
      <c r="M6203" t="s">
        <v>36</v>
      </c>
      <c r="N6203" t="str">
        <f>IF(AND(PESQUISA!$B$3&lt;&gt;"",OR(PESQUISA!$B$4="TODAS",B6203=PESQUISA!$B$4),ISNUMBER(SEARCH(PESQUISA!$B$3,D6203))),ROW()-1,"")</f>
        <v/>
      </c>
    </row>
    <row r="6204" spans="1:14" x14ac:dyDescent="0.3">
      <c r="A6204" t="s">
        <v>18737</v>
      </c>
      <c r="B6204" t="s">
        <v>29</v>
      </c>
      <c r="C6204" t="s">
        <v>18738</v>
      </c>
      <c r="D6204" t="s">
        <v>18739</v>
      </c>
      <c r="E6204" t="s">
        <v>40</v>
      </c>
      <c r="F6204" s="7">
        <v>12.41</v>
      </c>
      <c r="G6204" t="s">
        <v>33</v>
      </c>
      <c r="H6204" t="s">
        <v>34</v>
      </c>
      <c r="I6204" t="s">
        <v>18740</v>
      </c>
      <c r="L6204" s="8">
        <v>0</v>
      </c>
      <c r="M6204" t="s">
        <v>36</v>
      </c>
      <c r="N6204" t="str">
        <f>IF(AND(PESQUISA!$B$3&lt;&gt;"",OR(PESQUISA!$B$4="TODAS",B6204=PESQUISA!$B$4),ISNUMBER(SEARCH(PESQUISA!$B$3,D6204))),ROW()-1,"")</f>
        <v/>
      </c>
    </row>
    <row r="6205" spans="1:14" x14ac:dyDescent="0.3">
      <c r="A6205" t="s">
        <v>18741</v>
      </c>
      <c r="B6205" t="s">
        <v>29</v>
      </c>
      <c r="C6205" t="s">
        <v>18742</v>
      </c>
      <c r="D6205" t="s">
        <v>18743</v>
      </c>
      <c r="E6205" t="s">
        <v>40</v>
      </c>
      <c r="F6205" s="7">
        <v>50.53</v>
      </c>
      <c r="G6205" t="s">
        <v>33</v>
      </c>
      <c r="H6205" t="s">
        <v>34</v>
      </c>
      <c r="I6205" t="s">
        <v>18740</v>
      </c>
      <c r="L6205" s="8">
        <v>0</v>
      </c>
      <c r="M6205" t="s">
        <v>36</v>
      </c>
      <c r="N6205" t="str">
        <f>IF(AND(PESQUISA!$B$3&lt;&gt;"",OR(PESQUISA!$B$4="TODAS",B6205=PESQUISA!$B$4),ISNUMBER(SEARCH(PESQUISA!$B$3,D6205))),ROW()-1,"")</f>
        <v/>
      </c>
    </row>
    <row r="6206" spans="1:14" x14ac:dyDescent="0.3">
      <c r="A6206" t="s">
        <v>18744</v>
      </c>
      <c r="B6206" t="s">
        <v>29</v>
      </c>
      <c r="C6206" t="s">
        <v>18745</v>
      </c>
      <c r="D6206" t="s">
        <v>18746</v>
      </c>
      <c r="E6206" t="s">
        <v>40</v>
      </c>
      <c r="F6206" s="7">
        <v>129.38</v>
      </c>
      <c r="G6206" t="s">
        <v>33</v>
      </c>
      <c r="H6206" t="s">
        <v>34</v>
      </c>
      <c r="I6206" t="s">
        <v>18740</v>
      </c>
      <c r="L6206" s="8">
        <v>0</v>
      </c>
      <c r="M6206" t="s">
        <v>36</v>
      </c>
      <c r="N6206" t="str">
        <f>IF(AND(PESQUISA!$B$3&lt;&gt;"",OR(PESQUISA!$B$4="TODAS",B6206=PESQUISA!$B$4),ISNUMBER(SEARCH(PESQUISA!$B$3,D6206))),ROW()-1,"")</f>
        <v/>
      </c>
    </row>
    <row r="6207" spans="1:14" x14ac:dyDescent="0.3">
      <c r="A6207" t="s">
        <v>18747</v>
      </c>
      <c r="B6207" t="s">
        <v>29</v>
      </c>
      <c r="C6207" t="s">
        <v>18748</v>
      </c>
      <c r="D6207" t="s">
        <v>18749</v>
      </c>
      <c r="E6207" t="s">
        <v>40</v>
      </c>
      <c r="F6207" s="7">
        <v>24.42</v>
      </c>
      <c r="G6207" t="s">
        <v>33</v>
      </c>
      <c r="H6207" t="s">
        <v>34</v>
      </c>
      <c r="I6207" t="s">
        <v>18740</v>
      </c>
      <c r="L6207" s="8">
        <v>0</v>
      </c>
      <c r="M6207" t="s">
        <v>36</v>
      </c>
      <c r="N6207" t="str">
        <f>IF(AND(PESQUISA!$B$3&lt;&gt;"",OR(PESQUISA!$B$4="TODAS",B6207=PESQUISA!$B$4),ISNUMBER(SEARCH(PESQUISA!$B$3,D6207))),ROW()-1,"")</f>
        <v/>
      </c>
    </row>
    <row r="6208" spans="1:14" x14ac:dyDescent="0.3">
      <c r="A6208" t="s">
        <v>18750</v>
      </c>
      <c r="B6208" t="s">
        <v>29</v>
      </c>
      <c r="C6208" t="s">
        <v>18751</v>
      </c>
      <c r="D6208" t="s">
        <v>18752</v>
      </c>
      <c r="E6208" t="s">
        <v>40</v>
      </c>
      <c r="F6208" s="7">
        <v>94.71</v>
      </c>
      <c r="G6208" t="s">
        <v>33</v>
      </c>
      <c r="H6208" t="s">
        <v>34</v>
      </c>
      <c r="I6208" t="s">
        <v>18740</v>
      </c>
      <c r="L6208" s="8">
        <v>0</v>
      </c>
      <c r="M6208" t="s">
        <v>36</v>
      </c>
      <c r="N6208" t="str">
        <f>IF(AND(PESQUISA!$B$3&lt;&gt;"",OR(PESQUISA!$B$4="TODAS",B6208=PESQUISA!$B$4),ISNUMBER(SEARCH(PESQUISA!$B$3,D6208))),ROW()-1,"")</f>
        <v/>
      </c>
    </row>
    <row r="6209" spans="1:14" x14ac:dyDescent="0.3">
      <c r="A6209" t="s">
        <v>18753</v>
      </c>
      <c r="B6209" t="s">
        <v>29</v>
      </c>
      <c r="C6209" t="s">
        <v>18754</v>
      </c>
      <c r="D6209" t="s">
        <v>18755</v>
      </c>
      <c r="E6209" t="s">
        <v>40</v>
      </c>
      <c r="F6209" s="7">
        <v>55.9</v>
      </c>
      <c r="G6209" t="s">
        <v>33</v>
      </c>
      <c r="H6209" t="s">
        <v>34</v>
      </c>
      <c r="I6209" t="s">
        <v>18740</v>
      </c>
      <c r="L6209" s="8">
        <v>0</v>
      </c>
      <c r="M6209" t="s">
        <v>36</v>
      </c>
      <c r="N6209" t="str">
        <f>IF(AND(PESQUISA!$B$3&lt;&gt;"",OR(PESQUISA!$B$4="TODAS",B6209=PESQUISA!$B$4),ISNUMBER(SEARCH(PESQUISA!$B$3,D6209))),ROW()-1,"")</f>
        <v/>
      </c>
    </row>
    <row r="6210" spans="1:14" x14ac:dyDescent="0.3">
      <c r="A6210" t="s">
        <v>18756</v>
      </c>
      <c r="B6210" t="s">
        <v>29</v>
      </c>
      <c r="C6210" t="s">
        <v>18757</v>
      </c>
      <c r="D6210" t="s">
        <v>18758</v>
      </c>
      <c r="E6210" t="s">
        <v>40</v>
      </c>
      <c r="F6210" s="7">
        <v>47.75</v>
      </c>
      <c r="G6210" t="s">
        <v>33</v>
      </c>
      <c r="H6210" t="s">
        <v>34</v>
      </c>
      <c r="I6210" t="s">
        <v>18740</v>
      </c>
      <c r="L6210" s="8">
        <v>0</v>
      </c>
      <c r="M6210" t="s">
        <v>36</v>
      </c>
      <c r="N6210" t="str">
        <f>IF(AND(PESQUISA!$B$3&lt;&gt;"",OR(PESQUISA!$B$4="TODAS",B6210=PESQUISA!$B$4),ISNUMBER(SEARCH(PESQUISA!$B$3,D6210))),ROW()-1,"")</f>
        <v/>
      </c>
    </row>
    <row r="6211" spans="1:14" x14ac:dyDescent="0.3">
      <c r="A6211" t="s">
        <v>18759</v>
      </c>
      <c r="B6211" t="s">
        <v>29</v>
      </c>
      <c r="C6211" t="s">
        <v>18760</v>
      </c>
      <c r="D6211" t="s">
        <v>18761</v>
      </c>
      <c r="E6211" t="s">
        <v>40</v>
      </c>
      <c r="F6211" s="7">
        <v>178.77</v>
      </c>
      <c r="G6211" t="s">
        <v>33</v>
      </c>
      <c r="H6211" t="s">
        <v>34</v>
      </c>
      <c r="I6211" t="s">
        <v>18740</v>
      </c>
      <c r="L6211" s="8">
        <v>0</v>
      </c>
      <c r="M6211" t="s">
        <v>36</v>
      </c>
      <c r="N6211" t="str">
        <f>IF(AND(PESQUISA!$B$3&lt;&gt;"",OR(PESQUISA!$B$4="TODAS",B6211=PESQUISA!$B$4),ISNUMBER(SEARCH(PESQUISA!$B$3,D6211))),ROW()-1,"")</f>
        <v/>
      </c>
    </row>
    <row r="6212" spans="1:14" x14ac:dyDescent="0.3">
      <c r="A6212" t="s">
        <v>18762</v>
      </c>
      <c r="B6212" t="s">
        <v>29</v>
      </c>
      <c r="C6212" t="s">
        <v>18763</v>
      </c>
      <c r="D6212" t="s">
        <v>18764</v>
      </c>
      <c r="E6212" t="s">
        <v>40</v>
      </c>
      <c r="F6212" s="7">
        <v>166.83</v>
      </c>
      <c r="G6212" t="s">
        <v>33</v>
      </c>
      <c r="H6212" t="s">
        <v>34</v>
      </c>
      <c r="I6212" t="s">
        <v>18740</v>
      </c>
      <c r="L6212" s="8">
        <v>0</v>
      </c>
      <c r="M6212" t="s">
        <v>36</v>
      </c>
      <c r="N6212" t="str">
        <f>IF(AND(PESQUISA!$B$3&lt;&gt;"",OR(PESQUISA!$B$4="TODAS",B6212=PESQUISA!$B$4),ISNUMBER(SEARCH(PESQUISA!$B$3,D6212))),ROW()-1,"")</f>
        <v/>
      </c>
    </row>
    <row r="6213" spans="1:14" x14ac:dyDescent="0.3">
      <c r="A6213" t="s">
        <v>18765</v>
      </c>
      <c r="B6213" t="s">
        <v>29</v>
      </c>
      <c r="C6213" t="s">
        <v>18766</v>
      </c>
      <c r="D6213" t="s">
        <v>18767</v>
      </c>
      <c r="E6213" t="s">
        <v>40</v>
      </c>
      <c r="F6213" s="7">
        <v>48.44</v>
      </c>
      <c r="G6213" t="s">
        <v>33</v>
      </c>
      <c r="H6213" t="s">
        <v>34</v>
      </c>
      <c r="I6213" t="s">
        <v>18740</v>
      </c>
      <c r="L6213" s="8">
        <v>0</v>
      </c>
      <c r="M6213" t="s">
        <v>36</v>
      </c>
      <c r="N6213" t="str">
        <f>IF(AND(PESQUISA!$B$3&lt;&gt;"",OR(PESQUISA!$B$4="TODAS",B6213=PESQUISA!$B$4),ISNUMBER(SEARCH(PESQUISA!$B$3,D6213))),ROW()-1,"")</f>
        <v/>
      </c>
    </row>
    <row r="6214" spans="1:14" x14ac:dyDescent="0.3">
      <c r="A6214" t="s">
        <v>18768</v>
      </c>
      <c r="B6214" t="s">
        <v>29</v>
      </c>
      <c r="C6214" t="s">
        <v>18769</v>
      </c>
      <c r="D6214" t="s">
        <v>18770</v>
      </c>
      <c r="E6214" t="s">
        <v>40</v>
      </c>
      <c r="F6214" s="7">
        <v>43.95</v>
      </c>
      <c r="G6214" t="s">
        <v>33</v>
      </c>
      <c r="H6214" t="s">
        <v>34</v>
      </c>
      <c r="I6214" t="s">
        <v>18740</v>
      </c>
      <c r="L6214" s="8">
        <v>0</v>
      </c>
      <c r="M6214" t="s">
        <v>36</v>
      </c>
      <c r="N6214" t="str">
        <f>IF(AND(PESQUISA!$B$3&lt;&gt;"",OR(PESQUISA!$B$4="TODAS",B6214=PESQUISA!$B$4),ISNUMBER(SEARCH(PESQUISA!$B$3,D6214))),ROW()-1,"")</f>
        <v/>
      </c>
    </row>
    <row r="6215" spans="1:14" x14ac:dyDescent="0.3">
      <c r="A6215" t="s">
        <v>18771</v>
      </c>
      <c r="B6215" t="s">
        <v>29</v>
      </c>
      <c r="C6215" t="s">
        <v>18772</v>
      </c>
      <c r="D6215" t="s">
        <v>18773</v>
      </c>
      <c r="E6215" t="s">
        <v>40</v>
      </c>
      <c r="F6215" s="7">
        <v>68.62</v>
      </c>
      <c r="G6215" t="s">
        <v>33</v>
      </c>
      <c r="H6215" t="s">
        <v>34</v>
      </c>
      <c r="I6215" t="s">
        <v>18740</v>
      </c>
      <c r="L6215" s="8">
        <v>0</v>
      </c>
      <c r="M6215" t="s">
        <v>36</v>
      </c>
      <c r="N6215" t="str">
        <f>IF(AND(PESQUISA!$B$3&lt;&gt;"",OR(PESQUISA!$B$4="TODAS",B6215=PESQUISA!$B$4),ISNUMBER(SEARCH(PESQUISA!$B$3,D6215))),ROW()-1,"")</f>
        <v/>
      </c>
    </row>
    <row r="6216" spans="1:14" x14ac:dyDescent="0.3">
      <c r="A6216" t="s">
        <v>18774</v>
      </c>
      <c r="B6216" t="s">
        <v>29</v>
      </c>
      <c r="C6216" t="s">
        <v>18775</v>
      </c>
      <c r="D6216" t="s">
        <v>18776</v>
      </c>
      <c r="E6216" t="s">
        <v>40</v>
      </c>
      <c r="F6216" s="7">
        <v>60.47</v>
      </c>
      <c r="G6216" t="s">
        <v>33</v>
      </c>
      <c r="H6216" t="s">
        <v>34</v>
      </c>
      <c r="I6216" t="s">
        <v>18740</v>
      </c>
      <c r="L6216" s="8">
        <v>0</v>
      </c>
      <c r="M6216" t="s">
        <v>36</v>
      </c>
      <c r="N6216" t="str">
        <f>IF(AND(PESQUISA!$B$3&lt;&gt;"",OR(PESQUISA!$B$4="TODAS",B6216=PESQUISA!$B$4),ISNUMBER(SEARCH(PESQUISA!$B$3,D6216))),ROW()-1,"")</f>
        <v/>
      </c>
    </row>
    <row r="6217" spans="1:14" x14ac:dyDescent="0.3">
      <c r="A6217" t="s">
        <v>18777</v>
      </c>
      <c r="B6217" t="s">
        <v>29</v>
      </c>
      <c r="C6217" t="s">
        <v>18778</v>
      </c>
      <c r="D6217" t="s">
        <v>18779</v>
      </c>
      <c r="E6217" t="s">
        <v>40</v>
      </c>
      <c r="F6217" s="7">
        <v>50.63</v>
      </c>
      <c r="G6217" t="s">
        <v>33</v>
      </c>
      <c r="H6217" t="s">
        <v>34</v>
      </c>
      <c r="I6217" t="s">
        <v>18740</v>
      </c>
      <c r="L6217" s="8">
        <v>0</v>
      </c>
      <c r="M6217" t="s">
        <v>36</v>
      </c>
      <c r="N6217" t="str">
        <f>IF(AND(PESQUISA!$B$3&lt;&gt;"",OR(PESQUISA!$B$4="TODAS",B6217=PESQUISA!$B$4),ISNUMBER(SEARCH(PESQUISA!$B$3,D6217))),ROW()-1,"")</f>
        <v/>
      </c>
    </row>
    <row r="6218" spans="1:14" x14ac:dyDescent="0.3">
      <c r="A6218" t="s">
        <v>18780</v>
      </c>
      <c r="B6218" t="s">
        <v>29</v>
      </c>
      <c r="C6218" t="s">
        <v>18781</v>
      </c>
      <c r="D6218" t="s">
        <v>18782</v>
      </c>
      <c r="E6218" t="s">
        <v>40</v>
      </c>
      <c r="F6218" s="7">
        <v>42.48</v>
      </c>
      <c r="G6218" t="s">
        <v>33</v>
      </c>
      <c r="H6218" t="s">
        <v>34</v>
      </c>
      <c r="I6218" t="s">
        <v>18740</v>
      </c>
      <c r="L6218" s="8">
        <v>0</v>
      </c>
      <c r="M6218" t="s">
        <v>36</v>
      </c>
      <c r="N6218" t="str">
        <f>IF(AND(PESQUISA!$B$3&lt;&gt;"",OR(PESQUISA!$B$4="TODAS",B6218=PESQUISA!$B$4),ISNUMBER(SEARCH(PESQUISA!$B$3,D6218))),ROW()-1,"")</f>
        <v/>
      </c>
    </row>
    <row r="6219" spans="1:14" x14ac:dyDescent="0.3">
      <c r="A6219" t="s">
        <v>18783</v>
      </c>
      <c r="B6219" t="s">
        <v>29</v>
      </c>
      <c r="C6219" t="s">
        <v>18784</v>
      </c>
      <c r="D6219" t="s">
        <v>18785</v>
      </c>
      <c r="E6219" t="s">
        <v>40</v>
      </c>
      <c r="F6219" s="7">
        <v>145.77000000000001</v>
      </c>
      <c r="G6219" t="s">
        <v>33</v>
      </c>
      <c r="H6219" t="s">
        <v>34</v>
      </c>
      <c r="I6219" t="s">
        <v>18740</v>
      </c>
      <c r="L6219" s="8">
        <v>0</v>
      </c>
      <c r="M6219" t="s">
        <v>36</v>
      </c>
      <c r="N6219" t="str">
        <f>IF(AND(PESQUISA!$B$3&lt;&gt;"",OR(PESQUISA!$B$4="TODAS",B6219=PESQUISA!$B$4),ISNUMBER(SEARCH(PESQUISA!$B$3,D6219))),ROW()-1,"")</f>
        <v/>
      </c>
    </row>
    <row r="6220" spans="1:14" x14ac:dyDescent="0.3">
      <c r="A6220" t="s">
        <v>18786</v>
      </c>
      <c r="B6220" t="s">
        <v>29</v>
      </c>
      <c r="C6220" t="s">
        <v>18787</v>
      </c>
      <c r="D6220" t="s">
        <v>18788</v>
      </c>
      <c r="E6220" t="s">
        <v>40</v>
      </c>
      <c r="F6220" s="7">
        <v>133.83000000000001</v>
      </c>
      <c r="G6220" t="s">
        <v>33</v>
      </c>
      <c r="H6220" t="s">
        <v>34</v>
      </c>
      <c r="I6220" t="s">
        <v>18740</v>
      </c>
      <c r="L6220" s="8">
        <v>0</v>
      </c>
      <c r="M6220" t="s">
        <v>36</v>
      </c>
      <c r="N6220" t="str">
        <f>IF(AND(PESQUISA!$B$3&lt;&gt;"",OR(PESQUISA!$B$4="TODAS",B6220=PESQUISA!$B$4),ISNUMBER(SEARCH(PESQUISA!$B$3,D6220))),ROW()-1,"")</f>
        <v/>
      </c>
    </row>
    <row r="6221" spans="1:14" x14ac:dyDescent="0.3">
      <c r="A6221" t="s">
        <v>18789</v>
      </c>
      <c r="B6221" t="s">
        <v>29</v>
      </c>
      <c r="C6221" t="s">
        <v>18790</v>
      </c>
      <c r="D6221" t="s">
        <v>18791</v>
      </c>
      <c r="E6221" t="s">
        <v>40</v>
      </c>
      <c r="F6221" s="7">
        <v>9.4499999999999993</v>
      </c>
      <c r="G6221" t="s">
        <v>33</v>
      </c>
      <c r="H6221" t="s">
        <v>34</v>
      </c>
      <c r="I6221" t="s">
        <v>18740</v>
      </c>
      <c r="L6221" s="8">
        <v>0</v>
      </c>
      <c r="M6221" t="s">
        <v>36</v>
      </c>
      <c r="N6221" t="str">
        <f>IF(AND(PESQUISA!$B$3&lt;&gt;"",OR(PESQUISA!$B$4="TODAS",B6221=PESQUISA!$B$4),ISNUMBER(SEARCH(PESQUISA!$B$3,D6221))),ROW()-1,"")</f>
        <v/>
      </c>
    </row>
    <row r="6222" spans="1:14" x14ac:dyDescent="0.3">
      <c r="A6222" t="s">
        <v>18792</v>
      </c>
      <c r="B6222" t="s">
        <v>29</v>
      </c>
      <c r="C6222" t="s">
        <v>18793</v>
      </c>
      <c r="D6222" t="s">
        <v>18794</v>
      </c>
      <c r="E6222" t="s">
        <v>40</v>
      </c>
      <c r="F6222" s="7">
        <v>17.579999999999998</v>
      </c>
      <c r="G6222" t="s">
        <v>33</v>
      </c>
      <c r="H6222" t="s">
        <v>34</v>
      </c>
      <c r="I6222" t="s">
        <v>18740</v>
      </c>
      <c r="L6222" s="8">
        <v>0</v>
      </c>
      <c r="M6222" t="s">
        <v>36</v>
      </c>
      <c r="N6222" t="str">
        <f>IF(AND(PESQUISA!$B$3&lt;&gt;"",OR(PESQUISA!$B$4="TODAS",B6222=PESQUISA!$B$4),ISNUMBER(SEARCH(PESQUISA!$B$3,D6222))),ROW()-1,"")</f>
        <v/>
      </c>
    </row>
    <row r="6223" spans="1:14" x14ac:dyDescent="0.3">
      <c r="A6223" t="s">
        <v>18795</v>
      </c>
      <c r="B6223" t="s">
        <v>29</v>
      </c>
      <c r="C6223" t="s">
        <v>18796</v>
      </c>
      <c r="D6223" t="s">
        <v>18797</v>
      </c>
      <c r="E6223" t="s">
        <v>40</v>
      </c>
      <c r="F6223" s="7">
        <v>38.369999999999997</v>
      </c>
      <c r="G6223" t="s">
        <v>33</v>
      </c>
      <c r="H6223" t="s">
        <v>34</v>
      </c>
      <c r="I6223" t="s">
        <v>18740</v>
      </c>
      <c r="L6223" s="8">
        <v>0</v>
      </c>
      <c r="M6223" t="s">
        <v>36</v>
      </c>
      <c r="N6223" t="str">
        <f>IF(AND(PESQUISA!$B$3&lt;&gt;"",OR(PESQUISA!$B$4="TODAS",B6223=PESQUISA!$B$4),ISNUMBER(SEARCH(PESQUISA!$B$3,D6223))),ROW()-1,"")</f>
        <v/>
      </c>
    </row>
    <row r="6224" spans="1:14" x14ac:dyDescent="0.3">
      <c r="A6224" t="s">
        <v>18798</v>
      </c>
      <c r="B6224" t="s">
        <v>29</v>
      </c>
      <c r="C6224" t="s">
        <v>18799</v>
      </c>
      <c r="D6224" t="s">
        <v>18800</v>
      </c>
      <c r="E6224" t="s">
        <v>40</v>
      </c>
      <c r="F6224" s="7">
        <v>33.880000000000003</v>
      </c>
      <c r="G6224" t="s">
        <v>33</v>
      </c>
      <c r="H6224" t="s">
        <v>34</v>
      </c>
      <c r="I6224" t="s">
        <v>18740</v>
      </c>
      <c r="L6224" s="8">
        <v>0</v>
      </c>
      <c r="M6224" t="s">
        <v>36</v>
      </c>
      <c r="N6224" t="str">
        <f>IF(AND(PESQUISA!$B$3&lt;&gt;"",OR(PESQUISA!$B$4="TODAS",B6224=PESQUISA!$B$4),ISNUMBER(SEARCH(PESQUISA!$B$3,D6224))),ROW()-1,"")</f>
        <v/>
      </c>
    </row>
    <row r="6225" spans="1:14" x14ac:dyDescent="0.3">
      <c r="A6225" t="s">
        <v>18801</v>
      </c>
      <c r="B6225" t="s">
        <v>29</v>
      </c>
      <c r="C6225" t="s">
        <v>18802</v>
      </c>
      <c r="D6225" t="s">
        <v>18803</v>
      </c>
      <c r="E6225" t="s">
        <v>40</v>
      </c>
      <c r="F6225" s="7">
        <v>49.4</v>
      </c>
      <c r="G6225" t="s">
        <v>33</v>
      </c>
      <c r="H6225" t="s">
        <v>34</v>
      </c>
      <c r="I6225" t="s">
        <v>18740</v>
      </c>
      <c r="L6225" s="8">
        <v>0</v>
      </c>
      <c r="M6225" t="s">
        <v>36</v>
      </c>
      <c r="N6225" t="str">
        <f>IF(AND(PESQUISA!$B$3&lt;&gt;"",OR(PESQUISA!$B$4="TODAS",B6225=PESQUISA!$B$4),ISNUMBER(SEARCH(PESQUISA!$B$3,D6225))),ROW()-1,"")</f>
        <v/>
      </c>
    </row>
    <row r="6226" spans="1:14" x14ac:dyDescent="0.3">
      <c r="A6226" t="s">
        <v>18804</v>
      </c>
      <c r="B6226" t="s">
        <v>29</v>
      </c>
      <c r="C6226" t="s">
        <v>18805</v>
      </c>
      <c r="D6226" t="s">
        <v>18806</v>
      </c>
      <c r="E6226" t="s">
        <v>40</v>
      </c>
      <c r="F6226" s="7">
        <v>41.25</v>
      </c>
      <c r="G6226" t="s">
        <v>33</v>
      </c>
      <c r="H6226" t="s">
        <v>34</v>
      </c>
      <c r="I6226" t="s">
        <v>18740</v>
      </c>
      <c r="L6226" s="8">
        <v>0</v>
      </c>
      <c r="M6226" t="s">
        <v>36</v>
      </c>
      <c r="N6226" t="str">
        <f>IF(AND(PESQUISA!$B$3&lt;&gt;"",OR(PESQUISA!$B$4="TODAS",B6226=PESQUISA!$B$4),ISNUMBER(SEARCH(PESQUISA!$B$3,D6226))),ROW()-1,"")</f>
        <v/>
      </c>
    </row>
    <row r="6227" spans="1:14" x14ac:dyDescent="0.3">
      <c r="A6227" t="s">
        <v>18807</v>
      </c>
      <c r="B6227" t="s">
        <v>29</v>
      </c>
      <c r="C6227" t="s">
        <v>18808</v>
      </c>
      <c r="D6227" t="s">
        <v>18809</v>
      </c>
      <c r="E6227" t="s">
        <v>40</v>
      </c>
      <c r="F6227" s="7">
        <v>149.53</v>
      </c>
      <c r="G6227" t="s">
        <v>33</v>
      </c>
      <c r="H6227" t="s">
        <v>34</v>
      </c>
      <c r="I6227" t="s">
        <v>18740</v>
      </c>
      <c r="L6227" s="8">
        <v>0</v>
      </c>
      <c r="M6227" t="s">
        <v>36</v>
      </c>
      <c r="N6227" t="str">
        <f>IF(AND(PESQUISA!$B$3&lt;&gt;"",OR(PESQUISA!$B$4="TODAS",B6227=PESQUISA!$B$4),ISNUMBER(SEARCH(PESQUISA!$B$3,D6227))),ROW()-1,"")</f>
        <v/>
      </c>
    </row>
    <row r="6228" spans="1:14" x14ac:dyDescent="0.3">
      <c r="A6228" t="s">
        <v>18810</v>
      </c>
      <c r="B6228" t="s">
        <v>29</v>
      </c>
      <c r="C6228" t="s">
        <v>18811</v>
      </c>
      <c r="D6228" t="s">
        <v>18812</v>
      </c>
      <c r="E6228" t="s">
        <v>40</v>
      </c>
      <c r="F6228" s="7">
        <v>137.59</v>
      </c>
      <c r="G6228" t="s">
        <v>33</v>
      </c>
      <c r="H6228" t="s">
        <v>34</v>
      </c>
      <c r="I6228" t="s">
        <v>18740</v>
      </c>
      <c r="L6228" s="8">
        <v>0</v>
      </c>
      <c r="M6228" t="s">
        <v>36</v>
      </c>
      <c r="N6228" t="str">
        <f>IF(AND(PESQUISA!$B$3&lt;&gt;"",OR(PESQUISA!$B$4="TODAS",B6228=PESQUISA!$B$4),ISNUMBER(SEARCH(PESQUISA!$B$3,D6228))),ROW()-1,"")</f>
        <v/>
      </c>
    </row>
    <row r="6229" spans="1:14" x14ac:dyDescent="0.3">
      <c r="A6229" t="s">
        <v>18813</v>
      </c>
      <c r="B6229" t="s">
        <v>29</v>
      </c>
      <c r="C6229" t="s">
        <v>18814</v>
      </c>
      <c r="D6229" t="s">
        <v>18815</v>
      </c>
      <c r="E6229" t="s">
        <v>40</v>
      </c>
      <c r="F6229" s="7">
        <v>9.35</v>
      </c>
      <c r="G6229" t="s">
        <v>33</v>
      </c>
      <c r="H6229" t="s">
        <v>34</v>
      </c>
      <c r="I6229" t="s">
        <v>18740</v>
      </c>
      <c r="L6229" s="8">
        <v>0</v>
      </c>
      <c r="M6229" t="s">
        <v>36</v>
      </c>
      <c r="N6229" t="str">
        <f>IF(AND(PESQUISA!$B$3&lt;&gt;"",OR(PESQUISA!$B$4="TODAS",B6229=PESQUISA!$B$4),ISNUMBER(SEARCH(PESQUISA!$B$3,D6229))),ROW()-1,"")</f>
        <v/>
      </c>
    </row>
    <row r="6230" spans="1:14" x14ac:dyDescent="0.3">
      <c r="A6230" t="s">
        <v>18816</v>
      </c>
      <c r="B6230" t="s">
        <v>29</v>
      </c>
      <c r="C6230" t="s">
        <v>18817</v>
      </c>
      <c r="D6230" t="s">
        <v>18818</v>
      </c>
      <c r="E6230" t="s">
        <v>40</v>
      </c>
      <c r="F6230" s="7">
        <v>16.72</v>
      </c>
      <c r="G6230" t="s">
        <v>33</v>
      </c>
      <c r="H6230" t="s">
        <v>34</v>
      </c>
      <c r="I6230" t="s">
        <v>18740</v>
      </c>
      <c r="L6230" s="8">
        <v>0</v>
      </c>
      <c r="M6230" t="s">
        <v>36</v>
      </c>
      <c r="N6230" t="str">
        <f>IF(AND(PESQUISA!$B$3&lt;&gt;"",OR(PESQUISA!$B$4="TODAS",B6230=PESQUISA!$B$4),ISNUMBER(SEARCH(PESQUISA!$B$3,D6230))),ROW()-1,"")</f>
        <v/>
      </c>
    </row>
    <row r="6231" spans="1:14" x14ac:dyDescent="0.3">
      <c r="A6231" t="s">
        <v>18819</v>
      </c>
      <c r="B6231" t="s">
        <v>29</v>
      </c>
      <c r="C6231" t="s">
        <v>18820</v>
      </c>
      <c r="D6231" t="s">
        <v>18821</v>
      </c>
      <c r="E6231" t="s">
        <v>40</v>
      </c>
      <c r="F6231" s="7">
        <v>37.82</v>
      </c>
      <c r="G6231" t="s">
        <v>33</v>
      </c>
      <c r="H6231" t="s">
        <v>34</v>
      </c>
      <c r="I6231" t="s">
        <v>18740</v>
      </c>
      <c r="L6231" s="8">
        <v>0</v>
      </c>
      <c r="M6231" t="s">
        <v>36</v>
      </c>
      <c r="N6231" t="str">
        <f>IF(AND(PESQUISA!$B$3&lt;&gt;"",OR(PESQUISA!$B$4="TODAS",B6231=PESQUISA!$B$4),ISNUMBER(SEARCH(PESQUISA!$B$3,D6231))),ROW()-1,"")</f>
        <v/>
      </c>
    </row>
    <row r="6232" spans="1:14" x14ac:dyDescent="0.3">
      <c r="A6232" t="s">
        <v>18822</v>
      </c>
      <c r="B6232" t="s">
        <v>29</v>
      </c>
      <c r="C6232" t="s">
        <v>18823</v>
      </c>
      <c r="D6232" t="s">
        <v>18824</v>
      </c>
      <c r="E6232" t="s">
        <v>40</v>
      </c>
      <c r="F6232" s="7">
        <v>33.33</v>
      </c>
      <c r="G6232" t="s">
        <v>33</v>
      </c>
      <c r="H6232" t="s">
        <v>34</v>
      </c>
      <c r="I6232" t="s">
        <v>18740</v>
      </c>
      <c r="L6232" s="8">
        <v>0</v>
      </c>
      <c r="M6232" t="s">
        <v>36</v>
      </c>
      <c r="N6232" t="str">
        <f>IF(AND(PESQUISA!$B$3&lt;&gt;"",OR(PESQUISA!$B$4="TODAS",B6232=PESQUISA!$B$4),ISNUMBER(SEARCH(PESQUISA!$B$3,D6232))),ROW()-1,"")</f>
        <v/>
      </c>
    </row>
    <row r="6233" spans="1:14" x14ac:dyDescent="0.3">
      <c r="A6233" t="s">
        <v>18825</v>
      </c>
      <c r="B6233" t="s">
        <v>29</v>
      </c>
      <c r="C6233" t="s">
        <v>18826</v>
      </c>
      <c r="D6233" t="s">
        <v>18827</v>
      </c>
      <c r="E6233" t="s">
        <v>40</v>
      </c>
      <c r="F6233" s="7">
        <v>176.4</v>
      </c>
      <c r="G6233" t="s">
        <v>33</v>
      </c>
      <c r="H6233" t="s">
        <v>34</v>
      </c>
      <c r="I6233" t="s">
        <v>18740</v>
      </c>
      <c r="L6233" s="8">
        <v>0</v>
      </c>
      <c r="M6233" t="s">
        <v>36</v>
      </c>
      <c r="N6233" t="str">
        <f>IF(AND(PESQUISA!$B$3&lt;&gt;"",OR(PESQUISA!$B$4="TODAS",B6233=PESQUISA!$B$4),ISNUMBER(SEARCH(PESQUISA!$B$3,D6233))),ROW()-1,"")</f>
        <v/>
      </c>
    </row>
    <row r="6234" spans="1:14" x14ac:dyDescent="0.3">
      <c r="A6234" t="s">
        <v>18828</v>
      </c>
      <c r="B6234" t="s">
        <v>29</v>
      </c>
      <c r="C6234" t="s">
        <v>18829</v>
      </c>
      <c r="D6234" t="s">
        <v>18830</v>
      </c>
      <c r="E6234" t="s">
        <v>40</v>
      </c>
      <c r="F6234" s="7">
        <v>101.52</v>
      </c>
      <c r="G6234" t="s">
        <v>33</v>
      </c>
      <c r="H6234" t="s">
        <v>34</v>
      </c>
      <c r="I6234" t="s">
        <v>18740</v>
      </c>
      <c r="L6234" s="8">
        <v>0</v>
      </c>
      <c r="M6234" t="s">
        <v>36</v>
      </c>
      <c r="N6234" t="str">
        <f>IF(AND(PESQUISA!$B$3&lt;&gt;"",OR(PESQUISA!$B$4="TODAS",B6234=PESQUISA!$B$4),ISNUMBER(SEARCH(PESQUISA!$B$3,D6234))),ROW()-1,"")</f>
        <v/>
      </c>
    </row>
    <row r="6235" spans="1:14" x14ac:dyDescent="0.3">
      <c r="A6235" t="s">
        <v>18831</v>
      </c>
      <c r="B6235" t="s">
        <v>29</v>
      </c>
      <c r="C6235" t="s">
        <v>18832</v>
      </c>
      <c r="D6235" t="s">
        <v>18833</v>
      </c>
      <c r="E6235" t="s">
        <v>40</v>
      </c>
      <c r="F6235" s="7">
        <v>90.67</v>
      </c>
      <c r="G6235" t="s">
        <v>33</v>
      </c>
      <c r="H6235" t="s">
        <v>34</v>
      </c>
      <c r="I6235" t="s">
        <v>18740</v>
      </c>
      <c r="L6235" s="8">
        <v>0</v>
      </c>
      <c r="M6235" t="s">
        <v>36</v>
      </c>
      <c r="N6235" t="str">
        <f>IF(AND(PESQUISA!$B$3&lt;&gt;"",OR(PESQUISA!$B$4="TODAS",B6235=PESQUISA!$B$4),ISNUMBER(SEARCH(PESQUISA!$B$3,D6235))),ROW()-1,"")</f>
        <v/>
      </c>
    </row>
    <row r="6236" spans="1:14" x14ac:dyDescent="0.3">
      <c r="A6236" t="s">
        <v>18834</v>
      </c>
      <c r="B6236" t="s">
        <v>29</v>
      </c>
      <c r="C6236" t="s">
        <v>18835</v>
      </c>
      <c r="D6236" t="s">
        <v>18836</v>
      </c>
      <c r="E6236" t="s">
        <v>40</v>
      </c>
      <c r="F6236" s="7">
        <v>115.71</v>
      </c>
      <c r="G6236" t="s">
        <v>33</v>
      </c>
      <c r="H6236" t="s">
        <v>34</v>
      </c>
      <c r="I6236" t="s">
        <v>18740</v>
      </c>
      <c r="L6236" s="8">
        <v>0</v>
      </c>
      <c r="M6236" t="s">
        <v>36</v>
      </c>
      <c r="N6236" t="str">
        <f>IF(AND(PESQUISA!$B$3&lt;&gt;"",OR(PESQUISA!$B$4="TODAS",B6236=PESQUISA!$B$4),ISNUMBER(SEARCH(PESQUISA!$B$3,D6236))),ROW()-1,"")</f>
        <v/>
      </c>
    </row>
    <row r="6237" spans="1:14" x14ac:dyDescent="0.3">
      <c r="A6237" t="s">
        <v>18837</v>
      </c>
      <c r="B6237" t="s">
        <v>29</v>
      </c>
      <c r="C6237" t="s">
        <v>18838</v>
      </c>
      <c r="D6237" t="s">
        <v>18839</v>
      </c>
      <c r="E6237" t="s">
        <v>40</v>
      </c>
      <c r="F6237" s="7">
        <v>106.48</v>
      </c>
      <c r="G6237" t="s">
        <v>33</v>
      </c>
      <c r="H6237" t="s">
        <v>34</v>
      </c>
      <c r="I6237" t="s">
        <v>18740</v>
      </c>
      <c r="L6237" s="8">
        <v>0</v>
      </c>
      <c r="M6237" t="s">
        <v>36</v>
      </c>
      <c r="N6237" t="str">
        <f>IF(AND(PESQUISA!$B$3&lt;&gt;"",OR(PESQUISA!$B$4="TODAS",B6237=PESQUISA!$B$4),ISNUMBER(SEARCH(PESQUISA!$B$3,D6237))),ROW()-1,"")</f>
        <v/>
      </c>
    </row>
    <row r="6238" spans="1:14" x14ac:dyDescent="0.3">
      <c r="A6238" t="s">
        <v>18840</v>
      </c>
      <c r="B6238" t="s">
        <v>29</v>
      </c>
      <c r="C6238" t="s">
        <v>18841</v>
      </c>
      <c r="D6238" t="s">
        <v>18842</v>
      </c>
      <c r="E6238" t="s">
        <v>40</v>
      </c>
      <c r="F6238" s="7">
        <v>226.57</v>
      </c>
      <c r="G6238" t="s">
        <v>33</v>
      </c>
      <c r="H6238" t="s">
        <v>34</v>
      </c>
      <c r="I6238" t="s">
        <v>18740</v>
      </c>
      <c r="L6238" s="8">
        <v>0</v>
      </c>
      <c r="M6238" t="s">
        <v>36</v>
      </c>
      <c r="N6238" t="str">
        <f>IF(AND(PESQUISA!$B$3&lt;&gt;"",OR(PESQUISA!$B$4="TODAS",B6238=PESQUISA!$B$4),ISNUMBER(SEARCH(PESQUISA!$B$3,D6238))),ROW()-1,"")</f>
        <v/>
      </c>
    </row>
    <row r="6239" spans="1:14" x14ac:dyDescent="0.3">
      <c r="A6239" t="s">
        <v>18843</v>
      </c>
      <c r="B6239" t="s">
        <v>29</v>
      </c>
      <c r="C6239" t="s">
        <v>18844</v>
      </c>
      <c r="D6239" t="s">
        <v>18845</v>
      </c>
      <c r="E6239" t="s">
        <v>40</v>
      </c>
      <c r="F6239" s="7">
        <v>214</v>
      </c>
      <c r="G6239" t="s">
        <v>33</v>
      </c>
      <c r="H6239" t="s">
        <v>34</v>
      </c>
      <c r="I6239" t="s">
        <v>18740</v>
      </c>
      <c r="L6239" s="8">
        <v>0</v>
      </c>
      <c r="M6239" t="s">
        <v>36</v>
      </c>
      <c r="N6239" t="str">
        <f>IF(AND(PESQUISA!$B$3&lt;&gt;"",OR(PESQUISA!$B$4="TODAS",B6239=PESQUISA!$B$4),ISNUMBER(SEARCH(PESQUISA!$B$3,D6239))),ROW()-1,"")</f>
        <v/>
      </c>
    </row>
    <row r="6240" spans="1:14" x14ac:dyDescent="0.3">
      <c r="A6240" t="s">
        <v>18846</v>
      </c>
      <c r="B6240" t="s">
        <v>29</v>
      </c>
      <c r="C6240" t="s">
        <v>18847</v>
      </c>
      <c r="D6240" t="s">
        <v>18848</v>
      </c>
      <c r="E6240" t="s">
        <v>40</v>
      </c>
      <c r="F6240" s="7">
        <v>300.25</v>
      </c>
      <c r="G6240" t="s">
        <v>33</v>
      </c>
      <c r="H6240" t="s">
        <v>34</v>
      </c>
      <c r="I6240" t="s">
        <v>18740</v>
      </c>
      <c r="L6240" s="8">
        <v>0</v>
      </c>
      <c r="M6240" t="s">
        <v>36</v>
      </c>
      <c r="N6240" t="str">
        <f>IF(AND(PESQUISA!$B$3&lt;&gt;"",OR(PESQUISA!$B$4="TODAS",B6240=PESQUISA!$B$4),ISNUMBER(SEARCH(PESQUISA!$B$3,D6240))),ROW()-1,"")</f>
        <v/>
      </c>
    </row>
    <row r="6241" spans="1:14" x14ac:dyDescent="0.3">
      <c r="A6241" t="s">
        <v>18849</v>
      </c>
      <c r="B6241" t="s">
        <v>29</v>
      </c>
      <c r="C6241" t="s">
        <v>18850</v>
      </c>
      <c r="D6241" t="s">
        <v>18851</v>
      </c>
      <c r="E6241" t="s">
        <v>40</v>
      </c>
      <c r="F6241" s="7">
        <v>284.33</v>
      </c>
      <c r="G6241" t="s">
        <v>33</v>
      </c>
      <c r="H6241" t="s">
        <v>34</v>
      </c>
      <c r="I6241" t="s">
        <v>18740</v>
      </c>
      <c r="L6241" s="8">
        <v>0</v>
      </c>
      <c r="M6241" t="s">
        <v>36</v>
      </c>
      <c r="N6241" t="str">
        <f>IF(AND(PESQUISA!$B$3&lt;&gt;"",OR(PESQUISA!$B$4="TODAS",B6241=PESQUISA!$B$4),ISNUMBER(SEARCH(PESQUISA!$B$3,D6241))),ROW()-1,"")</f>
        <v/>
      </c>
    </row>
    <row r="6242" spans="1:14" x14ac:dyDescent="0.3">
      <c r="A6242" t="s">
        <v>18852</v>
      </c>
      <c r="B6242" t="s">
        <v>29</v>
      </c>
      <c r="C6242" t="s">
        <v>18853</v>
      </c>
      <c r="D6242" t="s">
        <v>18854</v>
      </c>
      <c r="E6242" t="s">
        <v>40</v>
      </c>
      <c r="F6242" s="7">
        <v>16.78</v>
      </c>
      <c r="G6242" t="s">
        <v>33</v>
      </c>
      <c r="H6242" t="s">
        <v>34</v>
      </c>
      <c r="I6242" t="s">
        <v>18740</v>
      </c>
      <c r="L6242" s="8">
        <v>0</v>
      </c>
      <c r="M6242" t="s">
        <v>36</v>
      </c>
      <c r="N6242" t="str">
        <f>IF(AND(PESQUISA!$B$3&lt;&gt;"",OR(PESQUISA!$B$4="TODAS",B6242=PESQUISA!$B$4),ISNUMBER(SEARCH(PESQUISA!$B$3,D6242))),ROW()-1,"")</f>
        <v/>
      </c>
    </row>
    <row r="6243" spans="1:14" x14ac:dyDescent="0.3">
      <c r="A6243" t="s">
        <v>18855</v>
      </c>
      <c r="B6243" t="s">
        <v>29</v>
      </c>
      <c r="C6243" t="s">
        <v>18856</v>
      </c>
      <c r="D6243" t="s">
        <v>18857</v>
      </c>
      <c r="E6243" t="s">
        <v>40</v>
      </c>
      <c r="F6243" s="7">
        <v>38.9</v>
      </c>
      <c r="G6243" t="s">
        <v>33</v>
      </c>
      <c r="H6243" t="s">
        <v>34</v>
      </c>
      <c r="I6243" t="s">
        <v>18740</v>
      </c>
      <c r="L6243" s="8">
        <v>0</v>
      </c>
      <c r="M6243" t="s">
        <v>36</v>
      </c>
      <c r="N6243" t="str">
        <f>IF(AND(PESQUISA!$B$3&lt;&gt;"",OR(PESQUISA!$B$4="TODAS",B6243=PESQUISA!$B$4),ISNUMBER(SEARCH(PESQUISA!$B$3,D6243))),ROW()-1,"")</f>
        <v/>
      </c>
    </row>
    <row r="6244" spans="1:14" x14ac:dyDescent="0.3">
      <c r="A6244" t="s">
        <v>18858</v>
      </c>
      <c r="B6244" t="s">
        <v>29</v>
      </c>
      <c r="C6244" t="s">
        <v>18859</v>
      </c>
      <c r="D6244" t="s">
        <v>18860</v>
      </c>
      <c r="E6244" t="s">
        <v>40</v>
      </c>
      <c r="F6244" s="7">
        <v>69.099999999999994</v>
      </c>
      <c r="G6244" t="s">
        <v>33</v>
      </c>
      <c r="H6244" t="s">
        <v>34</v>
      </c>
      <c r="I6244" t="s">
        <v>18740</v>
      </c>
      <c r="L6244" s="8">
        <v>0</v>
      </c>
      <c r="M6244" t="s">
        <v>36</v>
      </c>
      <c r="N6244" t="str">
        <f>IF(AND(PESQUISA!$B$3&lt;&gt;"",OR(PESQUISA!$B$4="TODAS",B6244=PESQUISA!$B$4),ISNUMBER(SEARCH(PESQUISA!$B$3,D6244))),ROW()-1,"")</f>
        <v/>
      </c>
    </row>
    <row r="6245" spans="1:14" x14ac:dyDescent="0.3">
      <c r="A6245" t="s">
        <v>18861</v>
      </c>
      <c r="B6245" t="s">
        <v>29</v>
      </c>
      <c r="C6245" t="s">
        <v>18862</v>
      </c>
      <c r="D6245" t="s">
        <v>18863</v>
      </c>
      <c r="E6245" t="s">
        <v>40</v>
      </c>
      <c r="F6245" s="7">
        <v>63.09</v>
      </c>
      <c r="G6245" t="s">
        <v>33</v>
      </c>
      <c r="H6245" t="s">
        <v>34</v>
      </c>
      <c r="I6245" t="s">
        <v>18740</v>
      </c>
      <c r="L6245" s="8">
        <v>0</v>
      </c>
      <c r="M6245" t="s">
        <v>36</v>
      </c>
      <c r="N6245" t="str">
        <f>IF(AND(PESQUISA!$B$3&lt;&gt;"",OR(PESQUISA!$B$4="TODAS",B6245=PESQUISA!$B$4),ISNUMBER(SEARCH(PESQUISA!$B$3,D6245))),ROW()-1,"")</f>
        <v/>
      </c>
    </row>
    <row r="6246" spans="1:14" x14ac:dyDescent="0.3">
      <c r="A6246" t="s">
        <v>18864</v>
      </c>
      <c r="B6246" t="s">
        <v>29</v>
      </c>
      <c r="C6246" t="s">
        <v>18865</v>
      </c>
      <c r="D6246" t="s">
        <v>18866</v>
      </c>
      <c r="E6246" t="s">
        <v>40</v>
      </c>
      <c r="F6246" s="7">
        <v>50.35</v>
      </c>
      <c r="G6246" t="s">
        <v>33</v>
      </c>
      <c r="H6246" t="s">
        <v>34</v>
      </c>
      <c r="I6246" t="s">
        <v>18740</v>
      </c>
      <c r="L6246" s="8">
        <v>0</v>
      </c>
      <c r="M6246" t="s">
        <v>36</v>
      </c>
      <c r="N6246" t="str">
        <f>IF(AND(PESQUISA!$B$3&lt;&gt;"",OR(PESQUISA!$B$4="TODAS",B6246=PESQUISA!$B$4),ISNUMBER(SEARCH(PESQUISA!$B$3,D6246))),ROW()-1,"")</f>
        <v/>
      </c>
    </row>
    <row r="6247" spans="1:14" x14ac:dyDescent="0.3">
      <c r="A6247" t="s">
        <v>18867</v>
      </c>
      <c r="B6247" t="s">
        <v>29</v>
      </c>
      <c r="C6247" t="s">
        <v>18868</v>
      </c>
      <c r="D6247" t="s">
        <v>18869</v>
      </c>
      <c r="E6247" t="s">
        <v>40</v>
      </c>
      <c r="F6247" s="7">
        <v>44.92</v>
      </c>
      <c r="G6247" t="s">
        <v>33</v>
      </c>
      <c r="H6247" t="s">
        <v>34</v>
      </c>
      <c r="I6247" t="s">
        <v>18740</v>
      </c>
      <c r="L6247" s="8">
        <v>0</v>
      </c>
      <c r="M6247" t="s">
        <v>36</v>
      </c>
      <c r="N6247" t="str">
        <f>IF(AND(PESQUISA!$B$3&lt;&gt;"",OR(PESQUISA!$B$4="TODAS",B6247=PESQUISA!$B$4),ISNUMBER(SEARCH(PESQUISA!$B$3,D6247))),ROW()-1,"")</f>
        <v/>
      </c>
    </row>
    <row r="6248" spans="1:14" x14ac:dyDescent="0.3">
      <c r="A6248" t="s">
        <v>18870</v>
      </c>
      <c r="B6248" t="s">
        <v>29</v>
      </c>
      <c r="C6248" t="s">
        <v>18871</v>
      </c>
      <c r="D6248" t="s">
        <v>18872</v>
      </c>
      <c r="E6248" t="s">
        <v>40</v>
      </c>
      <c r="F6248" s="7">
        <v>137.97</v>
      </c>
      <c r="G6248" t="s">
        <v>33</v>
      </c>
      <c r="H6248" t="s">
        <v>34</v>
      </c>
      <c r="I6248" t="s">
        <v>18740</v>
      </c>
      <c r="L6248" s="8">
        <v>0</v>
      </c>
      <c r="M6248" t="s">
        <v>36</v>
      </c>
      <c r="N6248" t="str">
        <f>IF(AND(PESQUISA!$B$3&lt;&gt;"",OR(PESQUISA!$B$4="TODAS",B6248=PESQUISA!$B$4),ISNUMBER(SEARCH(PESQUISA!$B$3,D6248))),ROW()-1,"")</f>
        <v/>
      </c>
    </row>
    <row r="6249" spans="1:14" x14ac:dyDescent="0.3">
      <c r="A6249" t="s">
        <v>18873</v>
      </c>
      <c r="B6249" t="s">
        <v>29</v>
      </c>
      <c r="C6249" t="s">
        <v>18874</v>
      </c>
      <c r="D6249" t="s">
        <v>18875</v>
      </c>
      <c r="E6249" t="s">
        <v>40</v>
      </c>
      <c r="F6249" s="7">
        <v>110.12</v>
      </c>
      <c r="G6249" t="s">
        <v>33</v>
      </c>
      <c r="H6249" t="s">
        <v>34</v>
      </c>
      <c r="I6249" t="s">
        <v>18740</v>
      </c>
      <c r="L6249" s="8">
        <v>0</v>
      </c>
      <c r="M6249" t="s">
        <v>36</v>
      </c>
      <c r="N6249" t="str">
        <f>IF(AND(PESQUISA!$B$3&lt;&gt;"",OR(PESQUISA!$B$4="TODAS",B6249=PESQUISA!$B$4),ISNUMBER(SEARCH(PESQUISA!$B$3,D6249))),ROW()-1,"")</f>
        <v/>
      </c>
    </row>
    <row r="6250" spans="1:14" x14ac:dyDescent="0.3">
      <c r="A6250" t="s">
        <v>18876</v>
      </c>
      <c r="B6250" t="s">
        <v>29</v>
      </c>
      <c r="C6250" t="s">
        <v>18877</v>
      </c>
      <c r="D6250" t="s">
        <v>18878</v>
      </c>
      <c r="E6250" t="s">
        <v>40</v>
      </c>
      <c r="F6250" s="7">
        <v>28.5</v>
      </c>
      <c r="G6250" t="s">
        <v>33</v>
      </c>
      <c r="H6250" t="s">
        <v>34</v>
      </c>
      <c r="I6250" t="s">
        <v>18740</v>
      </c>
      <c r="L6250" s="8">
        <v>0</v>
      </c>
      <c r="M6250" t="s">
        <v>36</v>
      </c>
      <c r="N6250" t="str">
        <f>IF(AND(PESQUISA!$B$3&lt;&gt;"",OR(PESQUISA!$B$4="TODAS",B6250=PESQUISA!$B$4),ISNUMBER(SEARCH(PESQUISA!$B$3,D6250))),ROW()-1,"")</f>
        <v/>
      </c>
    </row>
    <row r="6251" spans="1:14" x14ac:dyDescent="0.3">
      <c r="A6251" t="s">
        <v>18879</v>
      </c>
      <c r="B6251" t="s">
        <v>29</v>
      </c>
      <c r="C6251" t="s">
        <v>18880</v>
      </c>
      <c r="D6251" t="s">
        <v>18881</v>
      </c>
      <c r="E6251" t="s">
        <v>40</v>
      </c>
      <c r="F6251" s="7">
        <v>25.49</v>
      </c>
      <c r="G6251" t="s">
        <v>33</v>
      </c>
      <c r="H6251" t="s">
        <v>34</v>
      </c>
      <c r="I6251" t="s">
        <v>18740</v>
      </c>
      <c r="L6251" s="8">
        <v>0</v>
      </c>
      <c r="M6251" t="s">
        <v>36</v>
      </c>
      <c r="N6251" t="str">
        <f>IF(AND(PESQUISA!$B$3&lt;&gt;"",OR(PESQUISA!$B$4="TODAS",B6251=PESQUISA!$B$4),ISNUMBER(SEARCH(PESQUISA!$B$3,D6251))),ROW()-1,"")</f>
        <v/>
      </c>
    </row>
    <row r="6252" spans="1:14" x14ac:dyDescent="0.3">
      <c r="A6252" t="s">
        <v>18882</v>
      </c>
      <c r="B6252" t="s">
        <v>29</v>
      </c>
      <c r="C6252" t="s">
        <v>18883</v>
      </c>
      <c r="D6252" t="s">
        <v>18884</v>
      </c>
      <c r="E6252" t="s">
        <v>40</v>
      </c>
      <c r="F6252" s="7">
        <v>36.97</v>
      </c>
      <c r="G6252" t="s">
        <v>33</v>
      </c>
      <c r="H6252" t="s">
        <v>34</v>
      </c>
      <c r="I6252" t="s">
        <v>18740</v>
      </c>
      <c r="L6252" s="8">
        <v>0</v>
      </c>
      <c r="M6252" t="s">
        <v>36</v>
      </c>
      <c r="N6252" t="str">
        <f>IF(AND(PESQUISA!$B$3&lt;&gt;"",OR(PESQUISA!$B$4="TODAS",B6252=PESQUISA!$B$4),ISNUMBER(SEARCH(PESQUISA!$B$3,D6252))),ROW()-1,"")</f>
        <v/>
      </c>
    </row>
    <row r="6253" spans="1:14" x14ac:dyDescent="0.3">
      <c r="A6253" t="s">
        <v>18885</v>
      </c>
      <c r="B6253" t="s">
        <v>29</v>
      </c>
      <c r="C6253" t="s">
        <v>18886</v>
      </c>
      <c r="D6253" t="s">
        <v>18887</v>
      </c>
      <c r="E6253" t="s">
        <v>40</v>
      </c>
      <c r="F6253" s="7">
        <v>31.51</v>
      </c>
      <c r="G6253" t="s">
        <v>33</v>
      </c>
      <c r="H6253" t="s">
        <v>34</v>
      </c>
      <c r="I6253" t="s">
        <v>18740</v>
      </c>
      <c r="L6253" s="8">
        <v>0</v>
      </c>
      <c r="M6253" t="s">
        <v>36</v>
      </c>
      <c r="N6253" t="str">
        <f>IF(AND(PESQUISA!$B$3&lt;&gt;"",OR(PESQUISA!$B$4="TODAS",B6253=PESQUISA!$B$4),ISNUMBER(SEARCH(PESQUISA!$B$3,D6253))),ROW()-1,"")</f>
        <v/>
      </c>
    </row>
    <row r="6254" spans="1:14" x14ac:dyDescent="0.3">
      <c r="A6254" t="s">
        <v>18888</v>
      </c>
      <c r="B6254" t="s">
        <v>29</v>
      </c>
      <c r="C6254" t="s">
        <v>18889</v>
      </c>
      <c r="D6254" t="s">
        <v>18890</v>
      </c>
      <c r="E6254" t="s">
        <v>40</v>
      </c>
      <c r="F6254" s="7">
        <v>86.32</v>
      </c>
      <c r="G6254" t="s">
        <v>33</v>
      </c>
      <c r="H6254" t="s">
        <v>34</v>
      </c>
      <c r="I6254" t="s">
        <v>18740</v>
      </c>
      <c r="L6254" s="8">
        <v>0</v>
      </c>
      <c r="M6254" t="s">
        <v>36</v>
      </c>
      <c r="N6254" t="str">
        <f>IF(AND(PESQUISA!$B$3&lt;&gt;"",OR(PESQUISA!$B$4="TODAS",B6254=PESQUISA!$B$4),ISNUMBER(SEARCH(PESQUISA!$B$3,D6254))),ROW()-1,"")</f>
        <v/>
      </c>
    </row>
    <row r="6255" spans="1:14" x14ac:dyDescent="0.3">
      <c r="A6255" t="s">
        <v>18891</v>
      </c>
      <c r="B6255" t="s">
        <v>29</v>
      </c>
      <c r="C6255" t="s">
        <v>18892</v>
      </c>
      <c r="D6255" t="s">
        <v>18893</v>
      </c>
      <c r="E6255" t="s">
        <v>40</v>
      </c>
      <c r="F6255" s="7">
        <v>78.180000000000007</v>
      </c>
      <c r="G6255" t="s">
        <v>33</v>
      </c>
      <c r="H6255" t="s">
        <v>34</v>
      </c>
      <c r="I6255" t="s">
        <v>18740</v>
      </c>
      <c r="L6255" s="8">
        <v>0</v>
      </c>
      <c r="M6255" t="s">
        <v>36</v>
      </c>
      <c r="N6255" t="str">
        <f>IF(AND(PESQUISA!$B$3&lt;&gt;"",OR(PESQUISA!$B$4="TODAS",B6255=PESQUISA!$B$4),ISNUMBER(SEARCH(PESQUISA!$B$3,D6255))),ROW()-1,"")</f>
        <v/>
      </c>
    </row>
    <row r="6256" spans="1:14" x14ac:dyDescent="0.3">
      <c r="A6256" t="s">
        <v>18894</v>
      </c>
      <c r="B6256" t="s">
        <v>29</v>
      </c>
      <c r="C6256" t="s">
        <v>18895</v>
      </c>
      <c r="D6256" t="s">
        <v>18896</v>
      </c>
      <c r="E6256" t="s">
        <v>40</v>
      </c>
      <c r="F6256" s="7">
        <v>9.6300000000000008</v>
      </c>
      <c r="G6256" t="s">
        <v>33</v>
      </c>
      <c r="H6256" t="s">
        <v>34</v>
      </c>
      <c r="I6256" t="s">
        <v>18740</v>
      </c>
      <c r="L6256" s="8">
        <v>0</v>
      </c>
      <c r="M6256" t="s">
        <v>36</v>
      </c>
      <c r="N6256" t="str">
        <f>IF(AND(PESQUISA!$B$3&lt;&gt;"",OR(PESQUISA!$B$4="TODAS",B6256=PESQUISA!$B$4),ISNUMBER(SEARCH(PESQUISA!$B$3,D6256))),ROW()-1,"")</f>
        <v/>
      </c>
    </row>
    <row r="6257" spans="1:14" x14ac:dyDescent="0.3">
      <c r="A6257" t="s">
        <v>18897</v>
      </c>
      <c r="B6257" t="s">
        <v>29</v>
      </c>
      <c r="C6257" t="s">
        <v>18898</v>
      </c>
      <c r="D6257" t="s">
        <v>18899</v>
      </c>
      <c r="E6257" t="s">
        <v>40</v>
      </c>
      <c r="F6257" s="7">
        <v>18.899999999999999</v>
      </c>
      <c r="G6257" t="s">
        <v>33</v>
      </c>
      <c r="H6257" t="s">
        <v>34</v>
      </c>
      <c r="I6257" t="s">
        <v>18740</v>
      </c>
      <c r="L6257" s="8">
        <v>0</v>
      </c>
      <c r="M6257" t="s">
        <v>36</v>
      </c>
      <c r="N6257" t="str">
        <f>IF(AND(PESQUISA!$B$3&lt;&gt;"",OR(PESQUISA!$B$4="TODAS",B6257=PESQUISA!$B$4),ISNUMBER(SEARCH(PESQUISA!$B$3,D6257))),ROW()-1,"")</f>
        <v/>
      </c>
    </row>
    <row r="6258" spans="1:14" x14ac:dyDescent="0.3">
      <c r="A6258" t="s">
        <v>18900</v>
      </c>
      <c r="B6258" t="s">
        <v>29</v>
      </c>
      <c r="C6258" t="s">
        <v>18901</v>
      </c>
      <c r="D6258" t="s">
        <v>18902</v>
      </c>
      <c r="E6258" t="s">
        <v>40</v>
      </c>
      <c r="F6258" s="7">
        <v>27.97</v>
      </c>
      <c r="G6258" t="s">
        <v>33</v>
      </c>
      <c r="H6258" t="s">
        <v>34</v>
      </c>
      <c r="I6258" t="s">
        <v>18740</v>
      </c>
      <c r="L6258" s="8">
        <v>0</v>
      </c>
      <c r="M6258" t="s">
        <v>36</v>
      </c>
      <c r="N6258" t="str">
        <f>IF(AND(PESQUISA!$B$3&lt;&gt;"",OR(PESQUISA!$B$4="TODAS",B6258=PESQUISA!$B$4),ISNUMBER(SEARCH(PESQUISA!$B$3,D6258))),ROW()-1,"")</f>
        <v/>
      </c>
    </row>
    <row r="6259" spans="1:14" x14ac:dyDescent="0.3">
      <c r="A6259" t="s">
        <v>18903</v>
      </c>
      <c r="B6259" t="s">
        <v>29</v>
      </c>
      <c r="C6259" t="s">
        <v>18904</v>
      </c>
      <c r="D6259" t="s">
        <v>18905</v>
      </c>
      <c r="E6259" t="s">
        <v>40</v>
      </c>
      <c r="F6259" s="7">
        <v>24.95</v>
      </c>
      <c r="G6259" t="s">
        <v>33</v>
      </c>
      <c r="H6259" t="s">
        <v>34</v>
      </c>
      <c r="I6259" t="s">
        <v>18740</v>
      </c>
      <c r="L6259" s="8">
        <v>0</v>
      </c>
      <c r="M6259" t="s">
        <v>36</v>
      </c>
      <c r="N6259" t="str">
        <f>IF(AND(PESQUISA!$B$3&lt;&gt;"",OR(PESQUISA!$B$4="TODAS",B6259=PESQUISA!$B$4),ISNUMBER(SEARCH(PESQUISA!$B$3,D6259))),ROW()-1,"")</f>
        <v/>
      </c>
    </row>
    <row r="6260" spans="1:14" x14ac:dyDescent="0.3">
      <c r="A6260" t="s">
        <v>18906</v>
      </c>
      <c r="B6260" t="s">
        <v>29</v>
      </c>
      <c r="C6260" t="s">
        <v>18907</v>
      </c>
      <c r="D6260" t="s">
        <v>18908</v>
      </c>
      <c r="E6260" t="s">
        <v>40</v>
      </c>
      <c r="F6260" s="7">
        <v>23.64</v>
      </c>
      <c r="G6260" t="s">
        <v>33</v>
      </c>
      <c r="H6260" t="s">
        <v>34</v>
      </c>
      <c r="I6260" t="s">
        <v>18740</v>
      </c>
      <c r="L6260" s="8">
        <v>0</v>
      </c>
      <c r="M6260" t="s">
        <v>36</v>
      </c>
      <c r="N6260" t="str">
        <f>IF(AND(PESQUISA!$B$3&lt;&gt;"",OR(PESQUISA!$B$4="TODAS",B6260=PESQUISA!$B$4),ISNUMBER(SEARCH(PESQUISA!$B$3,D6260))),ROW()-1,"")</f>
        <v/>
      </c>
    </row>
    <row r="6261" spans="1:14" x14ac:dyDescent="0.3">
      <c r="A6261" t="s">
        <v>18909</v>
      </c>
      <c r="B6261" t="s">
        <v>29</v>
      </c>
      <c r="C6261" t="s">
        <v>18910</v>
      </c>
      <c r="D6261" t="s">
        <v>18911</v>
      </c>
      <c r="E6261" t="s">
        <v>40</v>
      </c>
      <c r="F6261" s="7">
        <v>39.770000000000003</v>
      </c>
      <c r="G6261" t="s">
        <v>33</v>
      </c>
      <c r="H6261" t="s">
        <v>34</v>
      </c>
      <c r="I6261" t="s">
        <v>18740</v>
      </c>
      <c r="L6261" s="8">
        <v>0</v>
      </c>
      <c r="M6261" t="s">
        <v>36</v>
      </c>
      <c r="N6261" t="str">
        <f>IF(AND(PESQUISA!$B$3&lt;&gt;"",OR(PESQUISA!$B$4="TODAS",B6261=PESQUISA!$B$4),ISNUMBER(SEARCH(PESQUISA!$B$3,D6261))),ROW()-1,"")</f>
        <v/>
      </c>
    </row>
    <row r="6262" spans="1:14" x14ac:dyDescent="0.3">
      <c r="A6262" t="s">
        <v>18912</v>
      </c>
      <c r="B6262" t="s">
        <v>29</v>
      </c>
      <c r="C6262" t="s">
        <v>18913</v>
      </c>
      <c r="D6262" t="s">
        <v>18914</v>
      </c>
      <c r="E6262" t="s">
        <v>40</v>
      </c>
      <c r="F6262" s="7">
        <v>35.56</v>
      </c>
      <c r="G6262" t="s">
        <v>33</v>
      </c>
      <c r="H6262" t="s">
        <v>34</v>
      </c>
      <c r="I6262" t="s">
        <v>18740</v>
      </c>
      <c r="L6262" s="8">
        <v>0</v>
      </c>
      <c r="M6262" t="s">
        <v>36</v>
      </c>
      <c r="N6262" t="str">
        <f>IF(AND(PESQUISA!$B$3&lt;&gt;"",OR(PESQUISA!$B$4="TODAS",B6262=PESQUISA!$B$4),ISNUMBER(SEARCH(PESQUISA!$B$3,D6262))),ROW()-1,"")</f>
        <v/>
      </c>
    </row>
    <row r="6263" spans="1:14" x14ac:dyDescent="0.3">
      <c r="A6263" t="s">
        <v>18915</v>
      </c>
      <c r="B6263" t="s">
        <v>29</v>
      </c>
      <c r="C6263" t="s">
        <v>18916</v>
      </c>
      <c r="D6263" t="s">
        <v>18917</v>
      </c>
      <c r="E6263" t="s">
        <v>40</v>
      </c>
      <c r="F6263" s="7">
        <v>100.84</v>
      </c>
      <c r="G6263" t="s">
        <v>33</v>
      </c>
      <c r="H6263" t="s">
        <v>34</v>
      </c>
      <c r="I6263" t="s">
        <v>18740</v>
      </c>
      <c r="L6263" s="8">
        <v>0</v>
      </c>
      <c r="M6263" t="s">
        <v>36</v>
      </c>
      <c r="N6263" t="str">
        <f>IF(AND(PESQUISA!$B$3&lt;&gt;"",OR(PESQUISA!$B$4="TODAS",B6263=PESQUISA!$B$4),ISNUMBER(SEARCH(PESQUISA!$B$3,D6263))),ROW()-1,"")</f>
        <v/>
      </c>
    </row>
    <row r="6264" spans="1:14" x14ac:dyDescent="0.3">
      <c r="A6264" t="s">
        <v>18918</v>
      </c>
      <c r="B6264" t="s">
        <v>29</v>
      </c>
      <c r="C6264" t="s">
        <v>18919</v>
      </c>
      <c r="D6264" t="s">
        <v>18920</v>
      </c>
      <c r="E6264" t="s">
        <v>40</v>
      </c>
      <c r="F6264" s="7">
        <v>95.4</v>
      </c>
      <c r="G6264" t="s">
        <v>33</v>
      </c>
      <c r="H6264" t="s">
        <v>34</v>
      </c>
      <c r="I6264" t="s">
        <v>18740</v>
      </c>
      <c r="L6264" s="8">
        <v>0</v>
      </c>
      <c r="M6264" t="s">
        <v>36</v>
      </c>
      <c r="N6264" t="str">
        <f>IF(AND(PESQUISA!$B$3&lt;&gt;"",OR(PESQUISA!$B$4="TODAS",B6264=PESQUISA!$B$4),ISNUMBER(SEARCH(PESQUISA!$B$3,D6264))),ROW()-1,"")</f>
        <v/>
      </c>
    </row>
    <row r="6265" spans="1:14" x14ac:dyDescent="0.3">
      <c r="A6265" t="s">
        <v>18921</v>
      </c>
      <c r="B6265" t="s">
        <v>29</v>
      </c>
      <c r="C6265" t="s">
        <v>18922</v>
      </c>
      <c r="D6265" t="s">
        <v>18923</v>
      </c>
      <c r="E6265" t="s">
        <v>40</v>
      </c>
      <c r="F6265" s="7">
        <v>21.06</v>
      </c>
      <c r="G6265" t="s">
        <v>33</v>
      </c>
      <c r="H6265" t="s">
        <v>34</v>
      </c>
      <c r="I6265" t="s">
        <v>18740</v>
      </c>
      <c r="L6265" s="8">
        <v>0</v>
      </c>
      <c r="M6265" t="s">
        <v>36</v>
      </c>
      <c r="N6265" t="str">
        <f>IF(AND(PESQUISA!$B$3&lt;&gt;"",OR(PESQUISA!$B$4="TODAS",B6265=PESQUISA!$B$4),ISNUMBER(SEARCH(PESQUISA!$B$3,D6265))),ROW()-1,"")</f>
        <v/>
      </c>
    </row>
    <row r="6266" spans="1:14" x14ac:dyDescent="0.3">
      <c r="A6266" t="s">
        <v>18924</v>
      </c>
      <c r="B6266" t="s">
        <v>29</v>
      </c>
      <c r="C6266" t="s">
        <v>18925</v>
      </c>
      <c r="D6266" t="s">
        <v>18926</v>
      </c>
      <c r="E6266" t="s">
        <v>60</v>
      </c>
      <c r="F6266" s="7">
        <v>39.119999999999997</v>
      </c>
      <c r="G6266" t="s">
        <v>33</v>
      </c>
      <c r="H6266" t="s">
        <v>34</v>
      </c>
      <c r="I6266" t="s">
        <v>18740</v>
      </c>
      <c r="L6266" s="8">
        <v>0</v>
      </c>
      <c r="M6266" t="s">
        <v>36</v>
      </c>
      <c r="N6266" t="str">
        <f>IF(AND(PESQUISA!$B$3&lt;&gt;"",OR(PESQUISA!$B$4="TODAS",B6266=PESQUISA!$B$4),ISNUMBER(SEARCH(PESQUISA!$B$3,D6266))),ROW()-1,"")</f>
        <v/>
      </c>
    </row>
    <row r="6267" spans="1:14" x14ac:dyDescent="0.3">
      <c r="A6267" t="s">
        <v>18927</v>
      </c>
      <c r="B6267" t="s">
        <v>29</v>
      </c>
      <c r="C6267" t="s">
        <v>18928</v>
      </c>
      <c r="D6267" t="s">
        <v>18929</v>
      </c>
      <c r="E6267" t="s">
        <v>60</v>
      </c>
      <c r="F6267" s="7">
        <v>57.54</v>
      </c>
      <c r="G6267" t="s">
        <v>33</v>
      </c>
      <c r="H6267" t="s">
        <v>34</v>
      </c>
      <c r="I6267" t="s">
        <v>18740</v>
      </c>
      <c r="L6267" s="8">
        <v>0</v>
      </c>
      <c r="M6267" t="s">
        <v>36</v>
      </c>
      <c r="N6267" t="str">
        <f>IF(AND(PESQUISA!$B$3&lt;&gt;"",OR(PESQUISA!$B$4="TODAS",B6267=PESQUISA!$B$4),ISNUMBER(SEARCH(PESQUISA!$B$3,D6267))),ROW()-1,"")</f>
        <v/>
      </c>
    </row>
    <row r="6268" spans="1:14" x14ac:dyDescent="0.3">
      <c r="A6268" t="s">
        <v>18930</v>
      </c>
      <c r="B6268" t="s">
        <v>29</v>
      </c>
      <c r="C6268" t="s">
        <v>18931</v>
      </c>
      <c r="D6268" t="s">
        <v>18932</v>
      </c>
      <c r="E6268" t="s">
        <v>60</v>
      </c>
      <c r="F6268" s="7">
        <v>81.010000000000005</v>
      </c>
      <c r="G6268" t="s">
        <v>33</v>
      </c>
      <c r="H6268" t="s">
        <v>34</v>
      </c>
      <c r="I6268" t="s">
        <v>18740</v>
      </c>
      <c r="L6268" s="8">
        <v>0</v>
      </c>
      <c r="M6268" t="s">
        <v>36</v>
      </c>
      <c r="N6268" t="str">
        <f>IF(AND(PESQUISA!$B$3&lt;&gt;"",OR(PESQUISA!$B$4="TODAS",B6268=PESQUISA!$B$4),ISNUMBER(SEARCH(PESQUISA!$B$3,D6268))),ROW()-1,"")</f>
        <v/>
      </c>
    </row>
    <row r="6269" spans="1:14" x14ac:dyDescent="0.3">
      <c r="A6269" t="s">
        <v>18933</v>
      </c>
      <c r="B6269" t="s">
        <v>29</v>
      </c>
      <c r="C6269" t="s">
        <v>18934</v>
      </c>
      <c r="D6269" t="s">
        <v>18935</v>
      </c>
      <c r="E6269" t="s">
        <v>60</v>
      </c>
      <c r="F6269" s="7">
        <v>87.8</v>
      </c>
      <c r="G6269" t="s">
        <v>33</v>
      </c>
      <c r="H6269" t="s">
        <v>34</v>
      </c>
      <c r="I6269" t="s">
        <v>18740</v>
      </c>
      <c r="L6269" s="8">
        <v>0</v>
      </c>
      <c r="M6269" t="s">
        <v>36</v>
      </c>
      <c r="N6269" t="str">
        <f>IF(AND(PESQUISA!$B$3&lt;&gt;"",OR(PESQUISA!$B$4="TODAS",B6269=PESQUISA!$B$4),ISNUMBER(SEARCH(PESQUISA!$B$3,D6269))),ROW()-1,"")</f>
        <v/>
      </c>
    </row>
    <row r="6270" spans="1:14" x14ac:dyDescent="0.3">
      <c r="A6270" t="s">
        <v>18936</v>
      </c>
      <c r="B6270" t="s">
        <v>29</v>
      </c>
      <c r="C6270" t="s">
        <v>18937</v>
      </c>
      <c r="D6270" t="s">
        <v>18938</v>
      </c>
      <c r="E6270" t="s">
        <v>60</v>
      </c>
      <c r="F6270" s="7">
        <v>19.66</v>
      </c>
      <c r="G6270" t="s">
        <v>33</v>
      </c>
      <c r="H6270" t="s">
        <v>34</v>
      </c>
      <c r="I6270" t="s">
        <v>18740</v>
      </c>
      <c r="L6270" s="8">
        <v>0</v>
      </c>
      <c r="M6270" t="s">
        <v>36</v>
      </c>
      <c r="N6270" t="str">
        <f>IF(AND(PESQUISA!$B$3&lt;&gt;"",OR(PESQUISA!$B$4="TODAS",B6270=PESQUISA!$B$4),ISNUMBER(SEARCH(PESQUISA!$B$3,D6270))),ROW()-1,"")</f>
        <v/>
      </c>
    </row>
    <row r="6271" spans="1:14" x14ac:dyDescent="0.3">
      <c r="A6271" t="s">
        <v>18939</v>
      </c>
      <c r="B6271" t="s">
        <v>29</v>
      </c>
      <c r="C6271" t="s">
        <v>18940</v>
      </c>
      <c r="D6271" t="s">
        <v>18941</v>
      </c>
      <c r="E6271" t="s">
        <v>60</v>
      </c>
      <c r="F6271" s="7">
        <v>26.61</v>
      </c>
      <c r="G6271" t="s">
        <v>33</v>
      </c>
      <c r="H6271" t="s">
        <v>34</v>
      </c>
      <c r="I6271" t="s">
        <v>18740</v>
      </c>
      <c r="L6271" s="8">
        <v>0</v>
      </c>
      <c r="M6271" t="s">
        <v>36</v>
      </c>
      <c r="N6271" t="str">
        <f>IF(AND(PESQUISA!$B$3&lt;&gt;"",OR(PESQUISA!$B$4="TODAS",B6271=PESQUISA!$B$4),ISNUMBER(SEARCH(PESQUISA!$B$3,D6271))),ROW()-1,"")</f>
        <v/>
      </c>
    </row>
    <row r="6272" spans="1:14" x14ac:dyDescent="0.3">
      <c r="A6272" t="s">
        <v>18942</v>
      </c>
      <c r="B6272" t="s">
        <v>29</v>
      </c>
      <c r="C6272" t="s">
        <v>18943</v>
      </c>
      <c r="D6272" t="s">
        <v>18944</v>
      </c>
      <c r="E6272" t="s">
        <v>60</v>
      </c>
      <c r="F6272" s="7">
        <v>31.57</v>
      </c>
      <c r="G6272" t="s">
        <v>33</v>
      </c>
      <c r="H6272" t="s">
        <v>34</v>
      </c>
      <c r="I6272" t="s">
        <v>18740</v>
      </c>
      <c r="L6272" s="8">
        <v>0</v>
      </c>
      <c r="M6272" t="s">
        <v>36</v>
      </c>
      <c r="N6272" t="str">
        <f>IF(AND(PESQUISA!$B$3&lt;&gt;"",OR(PESQUISA!$B$4="TODAS",B6272=PESQUISA!$B$4),ISNUMBER(SEARCH(PESQUISA!$B$3,D6272))),ROW()-1,"")</f>
        <v/>
      </c>
    </row>
    <row r="6273" spans="1:14" x14ac:dyDescent="0.3">
      <c r="A6273" t="s">
        <v>18945</v>
      </c>
      <c r="B6273" t="s">
        <v>29</v>
      </c>
      <c r="C6273" t="s">
        <v>18946</v>
      </c>
      <c r="D6273" t="s">
        <v>18947</v>
      </c>
      <c r="E6273" t="s">
        <v>60</v>
      </c>
      <c r="F6273" s="7">
        <v>45.44</v>
      </c>
      <c r="G6273" t="s">
        <v>33</v>
      </c>
      <c r="H6273" t="s">
        <v>34</v>
      </c>
      <c r="I6273" t="s">
        <v>18740</v>
      </c>
      <c r="L6273" s="8">
        <v>0</v>
      </c>
      <c r="M6273" t="s">
        <v>36</v>
      </c>
      <c r="N6273" t="str">
        <f>IF(AND(PESQUISA!$B$3&lt;&gt;"",OR(PESQUISA!$B$4="TODAS",B6273=PESQUISA!$B$4),ISNUMBER(SEARCH(PESQUISA!$B$3,D6273))),ROW()-1,"")</f>
        <v/>
      </c>
    </row>
    <row r="6274" spans="1:14" x14ac:dyDescent="0.3">
      <c r="A6274" t="s">
        <v>18948</v>
      </c>
      <c r="B6274" t="s">
        <v>29</v>
      </c>
      <c r="C6274" t="s">
        <v>18949</v>
      </c>
      <c r="D6274" t="s">
        <v>18950</v>
      </c>
      <c r="E6274" t="s">
        <v>40</v>
      </c>
      <c r="F6274" s="7">
        <v>81.540000000000006</v>
      </c>
      <c r="G6274" t="s">
        <v>33</v>
      </c>
      <c r="H6274" t="s">
        <v>34</v>
      </c>
      <c r="I6274" t="s">
        <v>18740</v>
      </c>
      <c r="L6274" s="8">
        <v>0</v>
      </c>
      <c r="M6274" t="s">
        <v>36</v>
      </c>
      <c r="N6274" t="str">
        <f>IF(AND(PESQUISA!$B$3&lt;&gt;"",OR(PESQUISA!$B$4="TODAS",B6274=PESQUISA!$B$4),ISNUMBER(SEARCH(PESQUISA!$B$3,D6274))),ROW()-1,"")</f>
        <v/>
      </c>
    </row>
    <row r="6275" spans="1:14" x14ac:dyDescent="0.3">
      <c r="A6275" t="s">
        <v>18951</v>
      </c>
      <c r="B6275" t="s">
        <v>29</v>
      </c>
      <c r="C6275" t="s">
        <v>18952</v>
      </c>
      <c r="D6275" t="s">
        <v>18953</v>
      </c>
      <c r="E6275" t="s">
        <v>40</v>
      </c>
      <c r="F6275" s="7">
        <v>76.11</v>
      </c>
      <c r="G6275" t="s">
        <v>33</v>
      </c>
      <c r="H6275" t="s">
        <v>34</v>
      </c>
      <c r="I6275" t="s">
        <v>18740</v>
      </c>
      <c r="L6275" s="8">
        <v>0</v>
      </c>
      <c r="M6275" t="s">
        <v>36</v>
      </c>
      <c r="N6275" t="str">
        <f>IF(AND(PESQUISA!$B$3&lt;&gt;"",OR(PESQUISA!$B$4="TODAS",B6275=PESQUISA!$B$4),ISNUMBER(SEARCH(PESQUISA!$B$3,D6275))),ROW()-1,"")</f>
        <v/>
      </c>
    </row>
    <row r="6276" spans="1:14" x14ac:dyDescent="0.3">
      <c r="A6276" t="s">
        <v>18954</v>
      </c>
      <c r="B6276" t="s">
        <v>29</v>
      </c>
      <c r="C6276" t="s">
        <v>18955</v>
      </c>
      <c r="D6276" t="s">
        <v>18956</v>
      </c>
      <c r="E6276" t="s">
        <v>40</v>
      </c>
      <c r="F6276" s="7">
        <v>315.07</v>
      </c>
      <c r="G6276" t="s">
        <v>33</v>
      </c>
      <c r="H6276" t="s">
        <v>34</v>
      </c>
      <c r="I6276" t="s">
        <v>18740</v>
      </c>
      <c r="L6276" s="8">
        <v>0</v>
      </c>
      <c r="M6276" t="s">
        <v>36</v>
      </c>
      <c r="N6276" t="str">
        <f>IF(AND(PESQUISA!$B$3&lt;&gt;"",OR(PESQUISA!$B$4="TODAS",B6276=PESQUISA!$B$4),ISNUMBER(SEARCH(PESQUISA!$B$3,D6276))),ROW()-1,"")</f>
        <v/>
      </c>
    </row>
    <row r="6277" spans="1:14" x14ac:dyDescent="0.3">
      <c r="A6277" t="s">
        <v>18957</v>
      </c>
      <c r="B6277" t="s">
        <v>29</v>
      </c>
      <c r="C6277" t="s">
        <v>18958</v>
      </c>
      <c r="D6277" t="s">
        <v>18959</v>
      </c>
      <c r="E6277" t="s">
        <v>40</v>
      </c>
      <c r="F6277" s="7">
        <v>323.02999999999997</v>
      </c>
      <c r="G6277" t="s">
        <v>33</v>
      </c>
      <c r="H6277" t="s">
        <v>34</v>
      </c>
      <c r="I6277" t="s">
        <v>18740</v>
      </c>
      <c r="L6277" s="8">
        <v>0</v>
      </c>
      <c r="M6277" t="s">
        <v>36</v>
      </c>
      <c r="N6277" t="str">
        <f>IF(AND(PESQUISA!$B$3&lt;&gt;"",OR(PESQUISA!$B$4="TODAS",B6277=PESQUISA!$B$4),ISNUMBER(SEARCH(PESQUISA!$B$3,D6277))),ROW()-1,"")</f>
        <v/>
      </c>
    </row>
    <row r="6278" spans="1:14" x14ac:dyDescent="0.3">
      <c r="A6278" t="s">
        <v>18960</v>
      </c>
      <c r="B6278" t="s">
        <v>29</v>
      </c>
      <c r="C6278" t="s">
        <v>18961</v>
      </c>
      <c r="D6278" t="s">
        <v>18962</v>
      </c>
      <c r="E6278" t="s">
        <v>40</v>
      </c>
      <c r="F6278" s="7">
        <v>49.6</v>
      </c>
      <c r="G6278" t="s">
        <v>33</v>
      </c>
      <c r="H6278" t="s">
        <v>34</v>
      </c>
      <c r="I6278" t="s">
        <v>18740</v>
      </c>
      <c r="L6278" s="8">
        <v>0</v>
      </c>
      <c r="M6278" t="s">
        <v>36</v>
      </c>
      <c r="N6278" t="str">
        <f>IF(AND(PESQUISA!$B$3&lt;&gt;"",OR(PESQUISA!$B$4="TODAS",B6278=PESQUISA!$B$4),ISNUMBER(SEARCH(PESQUISA!$B$3,D6278))),ROW()-1,"")</f>
        <v/>
      </c>
    </row>
    <row r="6279" spans="1:14" x14ac:dyDescent="0.3">
      <c r="A6279" t="s">
        <v>18963</v>
      </c>
      <c r="B6279" t="s">
        <v>29</v>
      </c>
      <c r="C6279" t="s">
        <v>18964</v>
      </c>
      <c r="D6279" t="s">
        <v>18965</v>
      </c>
      <c r="E6279" t="s">
        <v>40</v>
      </c>
      <c r="F6279" s="7">
        <v>46.59</v>
      </c>
      <c r="G6279" t="s">
        <v>33</v>
      </c>
      <c r="H6279" t="s">
        <v>34</v>
      </c>
      <c r="I6279" t="s">
        <v>18740</v>
      </c>
      <c r="L6279" s="8">
        <v>0</v>
      </c>
      <c r="M6279" t="s">
        <v>36</v>
      </c>
      <c r="N6279" t="str">
        <f>IF(AND(PESQUISA!$B$3&lt;&gt;"",OR(PESQUISA!$B$4="TODAS",B6279=PESQUISA!$B$4),ISNUMBER(SEARCH(PESQUISA!$B$3,D6279))),ROW()-1,"")</f>
        <v/>
      </c>
    </row>
    <row r="6280" spans="1:14" x14ac:dyDescent="0.3">
      <c r="A6280" t="s">
        <v>18966</v>
      </c>
      <c r="B6280" t="s">
        <v>29</v>
      </c>
      <c r="C6280" t="s">
        <v>18967</v>
      </c>
      <c r="D6280" t="s">
        <v>18968</v>
      </c>
      <c r="E6280" t="s">
        <v>40</v>
      </c>
      <c r="F6280" s="7">
        <v>89.07</v>
      </c>
      <c r="G6280" t="s">
        <v>33</v>
      </c>
      <c r="H6280" t="s">
        <v>34</v>
      </c>
      <c r="I6280" t="s">
        <v>18740</v>
      </c>
      <c r="L6280" s="8">
        <v>0</v>
      </c>
      <c r="M6280" t="s">
        <v>36</v>
      </c>
      <c r="N6280" t="str">
        <f>IF(AND(PESQUISA!$B$3&lt;&gt;"",OR(PESQUISA!$B$4="TODAS",B6280=PESQUISA!$B$4),ISNUMBER(SEARCH(PESQUISA!$B$3,D6280))),ROW()-1,"")</f>
        <v/>
      </c>
    </row>
    <row r="6281" spans="1:14" x14ac:dyDescent="0.3">
      <c r="A6281" t="s">
        <v>18969</v>
      </c>
      <c r="B6281" t="s">
        <v>29</v>
      </c>
      <c r="C6281" t="s">
        <v>18970</v>
      </c>
      <c r="D6281" t="s">
        <v>18971</v>
      </c>
      <c r="E6281" t="s">
        <v>40</v>
      </c>
      <c r="F6281" s="7">
        <v>78.22</v>
      </c>
      <c r="G6281" t="s">
        <v>33</v>
      </c>
      <c r="H6281" t="s">
        <v>34</v>
      </c>
      <c r="I6281" t="s">
        <v>18740</v>
      </c>
      <c r="L6281" s="8">
        <v>0</v>
      </c>
      <c r="M6281" t="s">
        <v>36</v>
      </c>
      <c r="N6281" t="str">
        <f>IF(AND(PESQUISA!$B$3&lt;&gt;"",OR(PESQUISA!$B$4="TODAS",B6281=PESQUISA!$B$4),ISNUMBER(SEARCH(PESQUISA!$B$3,D6281))),ROW()-1,"")</f>
        <v/>
      </c>
    </row>
    <row r="6282" spans="1:14" x14ac:dyDescent="0.3">
      <c r="A6282" t="s">
        <v>18972</v>
      </c>
      <c r="B6282" t="s">
        <v>29</v>
      </c>
      <c r="C6282" t="s">
        <v>18973</v>
      </c>
      <c r="D6282" t="s">
        <v>18974</v>
      </c>
      <c r="E6282" t="s">
        <v>40</v>
      </c>
      <c r="F6282" s="7">
        <v>95.54</v>
      </c>
      <c r="G6282" t="s">
        <v>33</v>
      </c>
      <c r="H6282" t="s">
        <v>34</v>
      </c>
      <c r="I6282" t="s">
        <v>18740</v>
      </c>
      <c r="L6282" s="8">
        <v>0</v>
      </c>
      <c r="M6282" t="s">
        <v>36</v>
      </c>
      <c r="N6282" t="str">
        <f>IF(AND(PESQUISA!$B$3&lt;&gt;"",OR(PESQUISA!$B$4="TODAS",B6282=PESQUISA!$B$4),ISNUMBER(SEARCH(PESQUISA!$B$3,D6282))),ROW()-1,"")</f>
        <v/>
      </c>
    </row>
    <row r="6283" spans="1:14" x14ac:dyDescent="0.3">
      <c r="A6283" t="s">
        <v>18975</v>
      </c>
      <c r="B6283" t="s">
        <v>29</v>
      </c>
      <c r="C6283" t="s">
        <v>18976</v>
      </c>
      <c r="D6283" t="s">
        <v>18977</v>
      </c>
      <c r="E6283" t="s">
        <v>40</v>
      </c>
      <c r="F6283" s="7">
        <v>86.31</v>
      </c>
      <c r="G6283" t="s">
        <v>33</v>
      </c>
      <c r="H6283" t="s">
        <v>34</v>
      </c>
      <c r="I6283" t="s">
        <v>18740</v>
      </c>
      <c r="L6283" s="8">
        <v>0</v>
      </c>
      <c r="M6283" t="s">
        <v>36</v>
      </c>
      <c r="N6283" t="str">
        <f>IF(AND(PESQUISA!$B$3&lt;&gt;"",OR(PESQUISA!$B$4="TODAS",B6283=PESQUISA!$B$4),ISNUMBER(SEARCH(PESQUISA!$B$3,D6283))),ROW()-1,"")</f>
        <v/>
      </c>
    </row>
    <row r="6284" spans="1:14" x14ac:dyDescent="0.3">
      <c r="A6284" t="s">
        <v>18978</v>
      </c>
      <c r="B6284" t="s">
        <v>29</v>
      </c>
      <c r="C6284" t="s">
        <v>18979</v>
      </c>
      <c r="D6284" t="s">
        <v>18980</v>
      </c>
      <c r="E6284" t="s">
        <v>40</v>
      </c>
      <c r="F6284" s="7">
        <v>170.18</v>
      </c>
      <c r="G6284" t="s">
        <v>33</v>
      </c>
      <c r="H6284" t="s">
        <v>34</v>
      </c>
      <c r="I6284" t="s">
        <v>18740</v>
      </c>
      <c r="L6284" s="8">
        <v>0</v>
      </c>
      <c r="M6284" t="s">
        <v>36</v>
      </c>
      <c r="N6284" t="str">
        <f>IF(AND(PESQUISA!$B$3&lt;&gt;"",OR(PESQUISA!$B$4="TODAS",B6284=PESQUISA!$B$4),ISNUMBER(SEARCH(PESQUISA!$B$3,D6284))),ROW()-1,"")</f>
        <v/>
      </c>
    </row>
    <row r="6285" spans="1:14" x14ac:dyDescent="0.3">
      <c r="A6285" t="s">
        <v>18981</v>
      </c>
      <c r="B6285" t="s">
        <v>29</v>
      </c>
      <c r="C6285" t="s">
        <v>18982</v>
      </c>
      <c r="D6285" t="s">
        <v>18983</v>
      </c>
      <c r="E6285" t="s">
        <v>40</v>
      </c>
      <c r="F6285" s="7">
        <v>157.61000000000001</v>
      </c>
      <c r="G6285" t="s">
        <v>33</v>
      </c>
      <c r="H6285" t="s">
        <v>34</v>
      </c>
      <c r="I6285" t="s">
        <v>18740</v>
      </c>
      <c r="L6285" s="8">
        <v>0</v>
      </c>
      <c r="M6285" t="s">
        <v>36</v>
      </c>
      <c r="N6285" t="str">
        <f>IF(AND(PESQUISA!$B$3&lt;&gt;"",OR(PESQUISA!$B$4="TODAS",B6285=PESQUISA!$B$4),ISNUMBER(SEARCH(PESQUISA!$B$3,D6285))),ROW()-1,"")</f>
        <v/>
      </c>
    </row>
    <row r="6286" spans="1:14" x14ac:dyDescent="0.3">
      <c r="A6286" t="s">
        <v>18984</v>
      </c>
      <c r="B6286" t="s">
        <v>29</v>
      </c>
      <c r="C6286" t="s">
        <v>18985</v>
      </c>
      <c r="D6286" t="s">
        <v>18986</v>
      </c>
      <c r="E6286" t="s">
        <v>40</v>
      </c>
      <c r="F6286" s="7">
        <v>220.25</v>
      </c>
      <c r="G6286" t="s">
        <v>33</v>
      </c>
      <c r="H6286" t="s">
        <v>34</v>
      </c>
      <c r="I6286" t="s">
        <v>18740</v>
      </c>
      <c r="L6286" s="8">
        <v>0</v>
      </c>
      <c r="M6286" t="s">
        <v>36</v>
      </c>
      <c r="N6286" t="str">
        <f>IF(AND(PESQUISA!$B$3&lt;&gt;"",OR(PESQUISA!$B$4="TODAS",B6286=PESQUISA!$B$4),ISNUMBER(SEARCH(PESQUISA!$B$3,D6286))),ROW()-1,"")</f>
        <v/>
      </c>
    </row>
    <row r="6287" spans="1:14" x14ac:dyDescent="0.3">
      <c r="A6287" t="s">
        <v>18987</v>
      </c>
      <c r="B6287" t="s">
        <v>29</v>
      </c>
      <c r="C6287" t="s">
        <v>18988</v>
      </c>
      <c r="D6287" t="s">
        <v>18989</v>
      </c>
      <c r="E6287" t="s">
        <v>40</v>
      </c>
      <c r="F6287" s="7">
        <v>204.33</v>
      </c>
      <c r="G6287" t="s">
        <v>33</v>
      </c>
      <c r="H6287" t="s">
        <v>34</v>
      </c>
      <c r="I6287" t="s">
        <v>18740</v>
      </c>
      <c r="L6287" s="8">
        <v>0</v>
      </c>
      <c r="M6287" t="s">
        <v>36</v>
      </c>
      <c r="N6287" t="str">
        <f>IF(AND(PESQUISA!$B$3&lt;&gt;"",OR(PESQUISA!$B$4="TODAS",B6287=PESQUISA!$B$4),ISNUMBER(SEARCH(PESQUISA!$B$3,D6287))),ROW()-1,"")</f>
        <v/>
      </c>
    </row>
    <row r="6288" spans="1:14" x14ac:dyDescent="0.3">
      <c r="A6288" t="s">
        <v>18990</v>
      </c>
      <c r="B6288" t="s">
        <v>29</v>
      </c>
      <c r="C6288" t="s">
        <v>18991</v>
      </c>
      <c r="D6288" t="s">
        <v>18992</v>
      </c>
      <c r="E6288" t="s">
        <v>40</v>
      </c>
      <c r="F6288" s="7">
        <v>53.2</v>
      </c>
      <c r="G6288" t="s">
        <v>33</v>
      </c>
      <c r="H6288" t="s">
        <v>34</v>
      </c>
      <c r="I6288" t="s">
        <v>18740</v>
      </c>
      <c r="L6288" s="8">
        <v>0</v>
      </c>
      <c r="M6288" t="s">
        <v>36</v>
      </c>
      <c r="N6288" t="str">
        <f>IF(AND(PESQUISA!$B$3&lt;&gt;"",OR(PESQUISA!$B$4="TODAS",B6288=PESQUISA!$B$4),ISNUMBER(SEARCH(PESQUISA!$B$3,D6288))),ROW()-1,"")</f>
        <v/>
      </c>
    </row>
    <row r="6289" spans="1:14" x14ac:dyDescent="0.3">
      <c r="A6289" t="s">
        <v>18993</v>
      </c>
      <c r="B6289" t="s">
        <v>29</v>
      </c>
      <c r="C6289" t="s">
        <v>18994</v>
      </c>
      <c r="D6289" t="s">
        <v>18995</v>
      </c>
      <c r="E6289" t="s">
        <v>40</v>
      </c>
      <c r="F6289" s="7">
        <v>59.21</v>
      </c>
      <c r="G6289" t="s">
        <v>33</v>
      </c>
      <c r="H6289" t="s">
        <v>34</v>
      </c>
      <c r="I6289" t="s">
        <v>18740</v>
      </c>
      <c r="L6289" s="8">
        <v>0</v>
      </c>
      <c r="M6289" t="s">
        <v>36</v>
      </c>
      <c r="N6289" t="str">
        <f>IF(AND(PESQUISA!$B$3&lt;&gt;"",OR(PESQUISA!$B$4="TODAS",B6289=PESQUISA!$B$4),ISNUMBER(SEARCH(PESQUISA!$B$3,D6289))),ROW()-1,"")</f>
        <v/>
      </c>
    </row>
    <row r="6290" spans="1:14" x14ac:dyDescent="0.3">
      <c r="A6290" t="s">
        <v>18996</v>
      </c>
      <c r="B6290" t="s">
        <v>29</v>
      </c>
      <c r="C6290" t="s">
        <v>18997</v>
      </c>
      <c r="D6290" t="s">
        <v>18998</v>
      </c>
      <c r="E6290" t="s">
        <v>32</v>
      </c>
      <c r="G6290" t="s">
        <v>33</v>
      </c>
      <c r="H6290" t="s">
        <v>34</v>
      </c>
      <c r="I6290" t="s">
        <v>18999</v>
      </c>
      <c r="M6290" t="s">
        <v>53</v>
      </c>
      <c r="N6290" t="str">
        <f>IF(AND(PESQUISA!$B$3&lt;&gt;"",OR(PESQUISA!$B$4="TODAS",B6290=PESQUISA!$B$4),ISNUMBER(SEARCH(PESQUISA!$B$3,D6290))),ROW()-1,"")</f>
        <v/>
      </c>
    </row>
    <row r="6291" spans="1:14" x14ac:dyDescent="0.3">
      <c r="A6291" t="s">
        <v>19000</v>
      </c>
      <c r="B6291" t="s">
        <v>29</v>
      </c>
      <c r="C6291" t="s">
        <v>19001</v>
      </c>
      <c r="D6291" t="s">
        <v>19002</v>
      </c>
      <c r="E6291" t="s">
        <v>32</v>
      </c>
      <c r="G6291" t="s">
        <v>33</v>
      </c>
      <c r="H6291" t="s">
        <v>34</v>
      </c>
      <c r="I6291" t="s">
        <v>18999</v>
      </c>
      <c r="M6291" t="s">
        <v>53</v>
      </c>
      <c r="N6291" t="str">
        <f>IF(AND(PESQUISA!$B$3&lt;&gt;"",OR(PESQUISA!$B$4="TODAS",B6291=PESQUISA!$B$4),ISNUMBER(SEARCH(PESQUISA!$B$3,D6291))),ROW()-1,"")</f>
        <v/>
      </c>
    </row>
    <row r="6292" spans="1:14" x14ac:dyDescent="0.3">
      <c r="A6292" t="s">
        <v>19003</v>
      </c>
      <c r="B6292" t="s">
        <v>29</v>
      </c>
      <c r="C6292" t="s">
        <v>19004</v>
      </c>
      <c r="D6292" t="s">
        <v>19005</v>
      </c>
      <c r="E6292" t="s">
        <v>32</v>
      </c>
      <c r="G6292" t="s">
        <v>33</v>
      </c>
      <c r="H6292" t="s">
        <v>34</v>
      </c>
      <c r="I6292" t="s">
        <v>18999</v>
      </c>
      <c r="M6292" t="s">
        <v>53</v>
      </c>
      <c r="N6292" t="str">
        <f>IF(AND(PESQUISA!$B$3&lt;&gt;"",OR(PESQUISA!$B$4="TODAS",B6292=PESQUISA!$B$4),ISNUMBER(SEARCH(PESQUISA!$B$3,D6292))),ROW()-1,"")</f>
        <v/>
      </c>
    </row>
    <row r="6293" spans="1:14" x14ac:dyDescent="0.3">
      <c r="A6293" t="s">
        <v>19006</v>
      </c>
      <c r="B6293" t="s">
        <v>29</v>
      </c>
      <c r="C6293" t="s">
        <v>19007</v>
      </c>
      <c r="D6293" t="s">
        <v>19008</v>
      </c>
      <c r="E6293" t="s">
        <v>32</v>
      </c>
      <c r="G6293" t="s">
        <v>33</v>
      </c>
      <c r="H6293" t="s">
        <v>34</v>
      </c>
      <c r="I6293" t="s">
        <v>18999</v>
      </c>
      <c r="M6293" t="s">
        <v>53</v>
      </c>
      <c r="N6293" t="str">
        <f>IF(AND(PESQUISA!$B$3&lt;&gt;"",OR(PESQUISA!$B$4="TODAS",B6293=PESQUISA!$B$4),ISNUMBER(SEARCH(PESQUISA!$B$3,D6293))),ROW()-1,"")</f>
        <v/>
      </c>
    </row>
    <row r="6294" spans="1:14" x14ac:dyDescent="0.3">
      <c r="A6294" t="s">
        <v>19009</v>
      </c>
      <c r="B6294" t="s">
        <v>29</v>
      </c>
      <c r="C6294" t="s">
        <v>19010</v>
      </c>
      <c r="D6294" t="s">
        <v>19011</v>
      </c>
      <c r="E6294" t="s">
        <v>32</v>
      </c>
      <c r="G6294" t="s">
        <v>33</v>
      </c>
      <c r="H6294" t="s">
        <v>34</v>
      </c>
      <c r="I6294" t="s">
        <v>18999</v>
      </c>
      <c r="M6294" t="s">
        <v>53</v>
      </c>
      <c r="N6294" t="str">
        <f>IF(AND(PESQUISA!$B$3&lt;&gt;"",OR(PESQUISA!$B$4="TODAS",B6294=PESQUISA!$B$4),ISNUMBER(SEARCH(PESQUISA!$B$3,D6294))),ROW()-1,"")</f>
        <v/>
      </c>
    </row>
    <row r="6295" spans="1:14" x14ac:dyDescent="0.3">
      <c r="A6295" t="s">
        <v>19012</v>
      </c>
      <c r="B6295" t="s">
        <v>29</v>
      </c>
      <c r="C6295" t="s">
        <v>19013</v>
      </c>
      <c r="D6295" t="s">
        <v>19014</v>
      </c>
      <c r="E6295" t="s">
        <v>32</v>
      </c>
      <c r="G6295" t="s">
        <v>33</v>
      </c>
      <c r="H6295" t="s">
        <v>34</v>
      </c>
      <c r="I6295" t="s">
        <v>18999</v>
      </c>
      <c r="M6295" t="s">
        <v>53</v>
      </c>
      <c r="N6295" t="str">
        <f>IF(AND(PESQUISA!$B$3&lt;&gt;"",OR(PESQUISA!$B$4="TODAS",B6295=PESQUISA!$B$4),ISNUMBER(SEARCH(PESQUISA!$B$3,D6295))),ROW()-1,"")</f>
        <v/>
      </c>
    </row>
    <row r="6296" spans="1:14" x14ac:dyDescent="0.3">
      <c r="A6296" t="s">
        <v>19015</v>
      </c>
      <c r="B6296" t="s">
        <v>29</v>
      </c>
      <c r="C6296" t="s">
        <v>19016</v>
      </c>
      <c r="D6296" t="s">
        <v>19017</v>
      </c>
      <c r="E6296" t="s">
        <v>32</v>
      </c>
      <c r="G6296" t="s">
        <v>33</v>
      </c>
      <c r="H6296" t="s">
        <v>34</v>
      </c>
      <c r="I6296" t="s">
        <v>18999</v>
      </c>
      <c r="M6296" t="s">
        <v>53</v>
      </c>
      <c r="N6296" t="str">
        <f>IF(AND(PESQUISA!$B$3&lt;&gt;"",OR(PESQUISA!$B$4="TODAS",B6296=PESQUISA!$B$4),ISNUMBER(SEARCH(PESQUISA!$B$3,D6296))),ROW()-1,"")</f>
        <v/>
      </c>
    </row>
    <row r="6297" spans="1:14" x14ac:dyDescent="0.3">
      <c r="A6297" t="s">
        <v>19018</v>
      </c>
      <c r="B6297" t="s">
        <v>29</v>
      </c>
      <c r="C6297" t="s">
        <v>19019</v>
      </c>
      <c r="D6297" t="s">
        <v>19020</v>
      </c>
      <c r="E6297" t="s">
        <v>32</v>
      </c>
      <c r="G6297" t="s">
        <v>33</v>
      </c>
      <c r="H6297" t="s">
        <v>34</v>
      </c>
      <c r="I6297" t="s">
        <v>18999</v>
      </c>
      <c r="M6297" t="s">
        <v>53</v>
      </c>
      <c r="N6297" t="str">
        <f>IF(AND(PESQUISA!$B$3&lt;&gt;"",OR(PESQUISA!$B$4="TODAS",B6297=PESQUISA!$B$4),ISNUMBER(SEARCH(PESQUISA!$B$3,D6297))),ROW()-1,"")</f>
        <v/>
      </c>
    </row>
    <row r="6298" spans="1:14" x14ac:dyDescent="0.3">
      <c r="A6298" t="s">
        <v>19021</v>
      </c>
      <c r="B6298" t="s">
        <v>29</v>
      </c>
      <c r="C6298" t="s">
        <v>19022</v>
      </c>
      <c r="D6298" t="s">
        <v>19023</v>
      </c>
      <c r="E6298" t="s">
        <v>32</v>
      </c>
      <c r="F6298" s="7">
        <v>1000.52</v>
      </c>
      <c r="G6298" t="s">
        <v>33</v>
      </c>
      <c r="H6298" t="s">
        <v>34</v>
      </c>
      <c r="I6298" t="s">
        <v>18999</v>
      </c>
      <c r="L6298" s="8">
        <v>0</v>
      </c>
      <c r="M6298" t="s">
        <v>36</v>
      </c>
      <c r="N6298" t="str">
        <f>IF(AND(PESQUISA!$B$3&lt;&gt;"",OR(PESQUISA!$B$4="TODAS",B6298=PESQUISA!$B$4),ISNUMBER(SEARCH(PESQUISA!$B$3,D6298))),ROW()-1,"")</f>
        <v/>
      </c>
    </row>
    <row r="6299" spans="1:14" x14ac:dyDescent="0.3">
      <c r="A6299" t="s">
        <v>19024</v>
      </c>
      <c r="B6299" t="s">
        <v>29</v>
      </c>
      <c r="C6299" t="s">
        <v>19025</v>
      </c>
      <c r="D6299" t="s">
        <v>19026</v>
      </c>
      <c r="E6299" t="s">
        <v>32</v>
      </c>
      <c r="F6299" s="7">
        <v>937.45</v>
      </c>
      <c r="G6299" t="s">
        <v>33</v>
      </c>
      <c r="H6299" t="s">
        <v>34</v>
      </c>
      <c r="I6299" t="s">
        <v>18999</v>
      </c>
      <c r="L6299" s="8">
        <v>0</v>
      </c>
      <c r="M6299" t="s">
        <v>36</v>
      </c>
      <c r="N6299" t="str">
        <f>IF(AND(PESQUISA!$B$3&lt;&gt;"",OR(PESQUISA!$B$4="TODAS",B6299=PESQUISA!$B$4),ISNUMBER(SEARCH(PESQUISA!$B$3,D6299))),ROW()-1,"")</f>
        <v/>
      </c>
    </row>
    <row r="6300" spans="1:14" x14ac:dyDescent="0.3">
      <c r="A6300" t="s">
        <v>19027</v>
      </c>
      <c r="B6300" t="s">
        <v>29</v>
      </c>
      <c r="C6300" t="s">
        <v>19028</v>
      </c>
      <c r="D6300" t="s">
        <v>19029</v>
      </c>
      <c r="E6300" t="s">
        <v>32</v>
      </c>
      <c r="F6300" s="7">
        <v>402.12</v>
      </c>
      <c r="G6300" t="s">
        <v>33</v>
      </c>
      <c r="H6300" t="s">
        <v>34</v>
      </c>
      <c r="I6300" t="s">
        <v>18999</v>
      </c>
      <c r="L6300" s="8">
        <v>0.64559999999999995</v>
      </c>
      <c r="M6300" t="s">
        <v>36</v>
      </c>
      <c r="N6300" t="str">
        <f>IF(AND(PESQUISA!$B$3&lt;&gt;"",OR(PESQUISA!$B$4="TODAS",B6300=PESQUISA!$B$4),ISNUMBER(SEARCH(PESQUISA!$B$3,D6300))),ROW()-1,"")</f>
        <v/>
      </c>
    </row>
    <row r="6301" spans="1:14" x14ac:dyDescent="0.3">
      <c r="A6301" t="s">
        <v>19030</v>
      </c>
      <c r="B6301" t="s">
        <v>29</v>
      </c>
      <c r="C6301" t="s">
        <v>19031</v>
      </c>
      <c r="D6301" t="s">
        <v>19032</v>
      </c>
      <c r="E6301" t="s">
        <v>32</v>
      </c>
      <c r="G6301" t="s">
        <v>33</v>
      </c>
      <c r="H6301" t="s">
        <v>34</v>
      </c>
      <c r="I6301" t="s">
        <v>18999</v>
      </c>
      <c r="M6301" t="s">
        <v>53</v>
      </c>
      <c r="N6301" t="str">
        <f>IF(AND(PESQUISA!$B$3&lt;&gt;"",OR(PESQUISA!$B$4="TODAS",B6301=PESQUISA!$B$4),ISNUMBER(SEARCH(PESQUISA!$B$3,D6301))),ROW()-1,"")</f>
        <v/>
      </c>
    </row>
    <row r="6302" spans="1:14" x14ac:dyDescent="0.3">
      <c r="A6302" t="s">
        <v>19033</v>
      </c>
      <c r="B6302" t="s">
        <v>29</v>
      </c>
      <c r="C6302" t="s">
        <v>19034</v>
      </c>
      <c r="D6302" t="s">
        <v>19035</v>
      </c>
      <c r="E6302" t="s">
        <v>32</v>
      </c>
      <c r="G6302" t="s">
        <v>33</v>
      </c>
      <c r="H6302" t="s">
        <v>34</v>
      </c>
      <c r="I6302" t="s">
        <v>18999</v>
      </c>
      <c r="M6302" t="s">
        <v>53</v>
      </c>
      <c r="N6302" t="str">
        <f>IF(AND(PESQUISA!$B$3&lt;&gt;"",OR(PESQUISA!$B$4="TODAS",B6302=PESQUISA!$B$4),ISNUMBER(SEARCH(PESQUISA!$B$3,D6302))),ROW()-1,"")</f>
        <v/>
      </c>
    </row>
    <row r="6303" spans="1:14" x14ac:dyDescent="0.3">
      <c r="A6303" t="s">
        <v>19036</v>
      </c>
      <c r="B6303" t="s">
        <v>29</v>
      </c>
      <c r="C6303" t="s">
        <v>19037</v>
      </c>
      <c r="D6303" t="s">
        <v>19038</v>
      </c>
      <c r="E6303" t="s">
        <v>32</v>
      </c>
      <c r="F6303" s="7">
        <v>268.98</v>
      </c>
      <c r="G6303" t="s">
        <v>33</v>
      </c>
      <c r="H6303" t="s">
        <v>34</v>
      </c>
      <c r="I6303" t="s">
        <v>18999</v>
      </c>
      <c r="L6303" s="8">
        <v>0.05</v>
      </c>
      <c r="M6303" t="s">
        <v>36</v>
      </c>
      <c r="N6303" t="str">
        <f>IF(AND(PESQUISA!$B$3&lt;&gt;"",OR(PESQUISA!$B$4="TODAS",B6303=PESQUISA!$B$4),ISNUMBER(SEARCH(PESQUISA!$B$3,D6303))),ROW()-1,"")</f>
        <v/>
      </c>
    </row>
    <row r="6304" spans="1:14" x14ac:dyDescent="0.3">
      <c r="A6304" t="s">
        <v>19039</v>
      </c>
      <c r="B6304" t="s">
        <v>29</v>
      </c>
      <c r="C6304" t="s">
        <v>19040</v>
      </c>
      <c r="D6304" t="s">
        <v>19041</v>
      </c>
      <c r="E6304" t="s">
        <v>32</v>
      </c>
      <c r="G6304" t="s">
        <v>33</v>
      </c>
      <c r="H6304" t="s">
        <v>34</v>
      </c>
      <c r="I6304" t="s">
        <v>18999</v>
      </c>
      <c r="M6304" t="s">
        <v>53</v>
      </c>
      <c r="N6304" t="str">
        <f>IF(AND(PESQUISA!$B$3&lt;&gt;"",OR(PESQUISA!$B$4="TODAS",B6304=PESQUISA!$B$4),ISNUMBER(SEARCH(PESQUISA!$B$3,D6304))),ROW()-1,"")</f>
        <v/>
      </c>
    </row>
    <row r="6305" spans="1:14" x14ac:dyDescent="0.3">
      <c r="A6305" t="s">
        <v>19042</v>
      </c>
      <c r="B6305" t="s">
        <v>29</v>
      </c>
      <c r="C6305" t="s">
        <v>19043</v>
      </c>
      <c r="D6305" t="s">
        <v>19044</v>
      </c>
      <c r="E6305" t="s">
        <v>32</v>
      </c>
      <c r="G6305" t="s">
        <v>33</v>
      </c>
      <c r="H6305" t="s">
        <v>34</v>
      </c>
      <c r="I6305" t="s">
        <v>18999</v>
      </c>
      <c r="M6305" t="s">
        <v>53</v>
      </c>
      <c r="N6305" t="str">
        <f>IF(AND(PESQUISA!$B$3&lt;&gt;"",OR(PESQUISA!$B$4="TODAS",B6305=PESQUISA!$B$4),ISNUMBER(SEARCH(PESQUISA!$B$3,D6305))),ROW()-1,"")</f>
        <v/>
      </c>
    </row>
    <row r="6306" spans="1:14" x14ac:dyDescent="0.3">
      <c r="A6306" t="s">
        <v>19045</v>
      </c>
      <c r="B6306" t="s">
        <v>29</v>
      </c>
      <c r="C6306" t="s">
        <v>19046</v>
      </c>
      <c r="D6306" t="s">
        <v>19047</v>
      </c>
      <c r="E6306" t="s">
        <v>32</v>
      </c>
      <c r="G6306" t="s">
        <v>33</v>
      </c>
      <c r="H6306" t="s">
        <v>34</v>
      </c>
      <c r="I6306" t="s">
        <v>18999</v>
      </c>
      <c r="M6306" t="s">
        <v>53</v>
      </c>
      <c r="N6306" t="str">
        <f>IF(AND(PESQUISA!$B$3&lt;&gt;"",OR(PESQUISA!$B$4="TODAS",B6306=PESQUISA!$B$4),ISNUMBER(SEARCH(PESQUISA!$B$3,D6306))),ROW()-1,"")</f>
        <v/>
      </c>
    </row>
    <row r="6307" spans="1:14" x14ac:dyDescent="0.3">
      <c r="A6307" t="s">
        <v>19048</v>
      </c>
      <c r="B6307" t="s">
        <v>29</v>
      </c>
      <c r="C6307" t="s">
        <v>19049</v>
      </c>
      <c r="D6307" t="s">
        <v>19050</v>
      </c>
      <c r="E6307" t="s">
        <v>40</v>
      </c>
      <c r="G6307" t="s">
        <v>33</v>
      </c>
      <c r="H6307" t="s">
        <v>34</v>
      </c>
      <c r="I6307" t="s">
        <v>18999</v>
      </c>
      <c r="M6307" t="s">
        <v>53</v>
      </c>
      <c r="N6307" t="str">
        <f>IF(AND(PESQUISA!$B$3&lt;&gt;"",OR(PESQUISA!$B$4="TODAS",B6307=PESQUISA!$B$4),ISNUMBER(SEARCH(PESQUISA!$B$3,D6307))),ROW()-1,"")</f>
        <v/>
      </c>
    </row>
    <row r="6308" spans="1:14" x14ac:dyDescent="0.3">
      <c r="A6308" t="s">
        <v>19051</v>
      </c>
      <c r="B6308" t="s">
        <v>29</v>
      </c>
      <c r="C6308" t="s">
        <v>19052</v>
      </c>
      <c r="D6308" t="s">
        <v>19053</v>
      </c>
      <c r="E6308" t="s">
        <v>32</v>
      </c>
      <c r="G6308" t="s">
        <v>33</v>
      </c>
      <c r="H6308" t="s">
        <v>34</v>
      </c>
      <c r="I6308" t="s">
        <v>18999</v>
      </c>
      <c r="M6308" t="s">
        <v>53</v>
      </c>
      <c r="N6308" t="str">
        <f>IF(AND(PESQUISA!$B$3&lt;&gt;"",OR(PESQUISA!$B$4="TODAS",B6308=PESQUISA!$B$4),ISNUMBER(SEARCH(PESQUISA!$B$3,D6308))),ROW()-1,"")</f>
        <v/>
      </c>
    </row>
    <row r="6309" spans="1:14" x14ac:dyDescent="0.3">
      <c r="A6309" t="s">
        <v>19054</v>
      </c>
      <c r="B6309" t="s">
        <v>29</v>
      </c>
      <c r="C6309" t="s">
        <v>19055</v>
      </c>
      <c r="D6309" t="s">
        <v>19056</v>
      </c>
      <c r="E6309" t="s">
        <v>40</v>
      </c>
      <c r="G6309" t="s">
        <v>33</v>
      </c>
      <c r="H6309" t="s">
        <v>34</v>
      </c>
      <c r="I6309" t="s">
        <v>18999</v>
      </c>
      <c r="M6309" t="s">
        <v>53</v>
      </c>
      <c r="N6309" t="str">
        <f>IF(AND(PESQUISA!$B$3&lt;&gt;"",OR(PESQUISA!$B$4="TODAS",B6309=PESQUISA!$B$4),ISNUMBER(SEARCH(PESQUISA!$B$3,D6309))),ROW()-1,"")</f>
        <v/>
      </c>
    </row>
    <row r="6310" spans="1:14" x14ac:dyDescent="0.3">
      <c r="A6310" t="s">
        <v>19057</v>
      </c>
      <c r="B6310" t="s">
        <v>29</v>
      </c>
      <c r="C6310" t="s">
        <v>19058</v>
      </c>
      <c r="D6310" t="s">
        <v>19059</v>
      </c>
      <c r="E6310" t="s">
        <v>32</v>
      </c>
      <c r="G6310" t="s">
        <v>33</v>
      </c>
      <c r="H6310" t="s">
        <v>34</v>
      </c>
      <c r="I6310" t="s">
        <v>18999</v>
      </c>
      <c r="M6310" t="s">
        <v>53</v>
      </c>
      <c r="N6310" t="str">
        <f>IF(AND(PESQUISA!$B$3&lt;&gt;"",OR(PESQUISA!$B$4="TODAS",B6310=PESQUISA!$B$4),ISNUMBER(SEARCH(PESQUISA!$B$3,D6310))),ROW()-1,"")</f>
        <v/>
      </c>
    </row>
    <row r="6311" spans="1:14" x14ac:dyDescent="0.3">
      <c r="A6311" t="s">
        <v>19060</v>
      </c>
      <c r="B6311" t="s">
        <v>29</v>
      </c>
      <c r="C6311" t="s">
        <v>19061</v>
      </c>
      <c r="D6311" t="s">
        <v>19062</v>
      </c>
      <c r="E6311" t="s">
        <v>32</v>
      </c>
      <c r="G6311" t="s">
        <v>33</v>
      </c>
      <c r="H6311" t="s">
        <v>34</v>
      </c>
      <c r="I6311" t="s">
        <v>18999</v>
      </c>
      <c r="M6311" t="s">
        <v>53</v>
      </c>
      <c r="N6311" t="str">
        <f>IF(AND(PESQUISA!$B$3&lt;&gt;"",OR(PESQUISA!$B$4="TODAS",B6311=PESQUISA!$B$4),ISNUMBER(SEARCH(PESQUISA!$B$3,D6311))),ROW()-1,"")</f>
        <v/>
      </c>
    </row>
    <row r="6312" spans="1:14" x14ac:dyDescent="0.3">
      <c r="A6312" t="s">
        <v>19063</v>
      </c>
      <c r="B6312" t="s">
        <v>29</v>
      </c>
      <c r="C6312" t="s">
        <v>19064</v>
      </c>
      <c r="D6312" t="s">
        <v>19065</v>
      </c>
      <c r="E6312" t="s">
        <v>40</v>
      </c>
      <c r="F6312" s="7">
        <v>1890.84</v>
      </c>
      <c r="G6312" t="s">
        <v>33</v>
      </c>
      <c r="H6312" t="s">
        <v>34</v>
      </c>
      <c r="I6312" t="s">
        <v>19066</v>
      </c>
      <c r="L6312" s="8">
        <v>0.59050000000000002</v>
      </c>
      <c r="M6312" t="s">
        <v>36</v>
      </c>
      <c r="N6312" t="str">
        <f>IF(AND(PESQUISA!$B$3&lt;&gt;"",OR(PESQUISA!$B$4="TODAS",B6312=PESQUISA!$B$4),ISNUMBER(SEARCH(PESQUISA!$B$3,D6312))),ROW()-1,"")</f>
        <v/>
      </c>
    </row>
    <row r="6313" spans="1:14" x14ac:dyDescent="0.3">
      <c r="A6313" t="s">
        <v>19067</v>
      </c>
      <c r="B6313" t="s">
        <v>29</v>
      </c>
      <c r="C6313" t="s">
        <v>19068</v>
      </c>
      <c r="D6313" t="s">
        <v>19069</v>
      </c>
      <c r="E6313" t="s">
        <v>40</v>
      </c>
      <c r="F6313" s="7">
        <v>1907.82</v>
      </c>
      <c r="G6313" t="s">
        <v>33</v>
      </c>
      <c r="H6313" t="s">
        <v>34</v>
      </c>
      <c r="I6313" t="s">
        <v>19066</v>
      </c>
      <c r="L6313" s="8">
        <v>0.51619999999999999</v>
      </c>
      <c r="M6313" t="s">
        <v>36</v>
      </c>
      <c r="N6313" t="str">
        <f>IF(AND(PESQUISA!$B$3&lt;&gt;"",OR(PESQUISA!$B$4="TODAS",B6313=PESQUISA!$B$4),ISNUMBER(SEARCH(PESQUISA!$B$3,D6313))),ROW()-1,"")</f>
        <v/>
      </c>
    </row>
    <row r="6314" spans="1:14" x14ac:dyDescent="0.3">
      <c r="A6314" t="s">
        <v>19070</v>
      </c>
      <c r="B6314" t="s">
        <v>29</v>
      </c>
      <c r="C6314" t="s">
        <v>19071</v>
      </c>
      <c r="D6314" t="s">
        <v>19072</v>
      </c>
      <c r="E6314" t="s">
        <v>40</v>
      </c>
      <c r="F6314" s="7">
        <v>44.67</v>
      </c>
      <c r="G6314" t="s">
        <v>33</v>
      </c>
      <c r="H6314" t="s">
        <v>34</v>
      </c>
      <c r="I6314" t="s">
        <v>19066</v>
      </c>
      <c r="L6314" s="8">
        <v>0.5111</v>
      </c>
      <c r="M6314" t="s">
        <v>36</v>
      </c>
      <c r="N6314" t="str">
        <f>IF(AND(PESQUISA!$B$3&lt;&gt;"",OR(PESQUISA!$B$4="TODAS",B6314=PESQUISA!$B$4),ISNUMBER(SEARCH(PESQUISA!$B$3,D6314))),ROW()-1,"")</f>
        <v/>
      </c>
    </row>
    <row r="6315" spans="1:14" x14ac:dyDescent="0.3">
      <c r="A6315" t="s">
        <v>19073</v>
      </c>
      <c r="B6315" t="s">
        <v>29</v>
      </c>
      <c r="C6315" t="s">
        <v>19074</v>
      </c>
      <c r="D6315" t="s">
        <v>19075</v>
      </c>
      <c r="E6315" t="s">
        <v>40</v>
      </c>
      <c r="F6315" s="7">
        <v>47.37</v>
      </c>
      <c r="G6315" t="s">
        <v>33</v>
      </c>
      <c r="H6315" t="s">
        <v>34</v>
      </c>
      <c r="I6315" t="s">
        <v>19066</v>
      </c>
      <c r="L6315" s="8">
        <v>0.52290000000000003</v>
      </c>
      <c r="M6315" t="s">
        <v>36</v>
      </c>
      <c r="N6315" t="str">
        <f>IF(AND(PESQUISA!$B$3&lt;&gt;"",OR(PESQUISA!$B$4="TODAS",B6315=PESQUISA!$B$4),ISNUMBER(SEARCH(PESQUISA!$B$3,D6315))),ROW()-1,"")</f>
        <v/>
      </c>
    </row>
    <row r="6316" spans="1:14" x14ac:dyDescent="0.3">
      <c r="A6316" t="s">
        <v>19076</v>
      </c>
      <c r="B6316" t="s">
        <v>29</v>
      </c>
      <c r="C6316" t="s">
        <v>19077</v>
      </c>
      <c r="D6316" t="s">
        <v>19078</v>
      </c>
      <c r="E6316" t="s">
        <v>40</v>
      </c>
      <c r="F6316" s="7">
        <v>51.16</v>
      </c>
      <c r="G6316" t="s">
        <v>33</v>
      </c>
      <c r="H6316" t="s">
        <v>34</v>
      </c>
      <c r="I6316" t="s">
        <v>19066</v>
      </c>
      <c r="L6316" s="8">
        <v>0.54339999999999999</v>
      </c>
      <c r="M6316" t="s">
        <v>36</v>
      </c>
      <c r="N6316" t="str">
        <f>IF(AND(PESQUISA!$B$3&lt;&gt;"",OR(PESQUISA!$B$4="TODAS",B6316=PESQUISA!$B$4),ISNUMBER(SEARCH(PESQUISA!$B$3,D6316))),ROW()-1,"")</f>
        <v/>
      </c>
    </row>
    <row r="6317" spans="1:14" x14ac:dyDescent="0.3">
      <c r="A6317" t="s">
        <v>19079</v>
      </c>
      <c r="B6317" t="s">
        <v>29</v>
      </c>
      <c r="C6317" t="s">
        <v>19080</v>
      </c>
      <c r="D6317" t="s">
        <v>19081</v>
      </c>
      <c r="E6317" t="s">
        <v>40</v>
      </c>
      <c r="F6317" s="7">
        <v>384.55</v>
      </c>
      <c r="G6317" t="s">
        <v>33</v>
      </c>
      <c r="H6317" t="s">
        <v>34</v>
      </c>
      <c r="I6317" t="s">
        <v>19066</v>
      </c>
      <c r="L6317" s="8">
        <v>0</v>
      </c>
      <c r="M6317" t="s">
        <v>36</v>
      </c>
      <c r="N6317" t="str">
        <f>IF(AND(PESQUISA!$B$3&lt;&gt;"",OR(PESQUISA!$B$4="TODAS",B6317=PESQUISA!$B$4),ISNUMBER(SEARCH(PESQUISA!$B$3,D6317))),ROW()-1,"")</f>
        <v/>
      </c>
    </row>
    <row r="6318" spans="1:14" x14ac:dyDescent="0.3">
      <c r="A6318" t="s">
        <v>19082</v>
      </c>
      <c r="B6318" t="s">
        <v>29</v>
      </c>
      <c r="C6318" t="s">
        <v>19083</v>
      </c>
      <c r="D6318" t="s">
        <v>19084</v>
      </c>
      <c r="E6318" t="s">
        <v>40</v>
      </c>
      <c r="F6318" s="7">
        <v>462</v>
      </c>
      <c r="G6318" t="s">
        <v>33</v>
      </c>
      <c r="H6318" t="s">
        <v>34</v>
      </c>
      <c r="I6318" t="s">
        <v>19066</v>
      </c>
      <c r="L6318" s="8">
        <v>0</v>
      </c>
      <c r="M6318" t="s">
        <v>36</v>
      </c>
      <c r="N6318" t="str">
        <f>IF(AND(PESQUISA!$B$3&lt;&gt;"",OR(PESQUISA!$B$4="TODAS",B6318=PESQUISA!$B$4),ISNUMBER(SEARCH(PESQUISA!$B$3,D6318))),ROW()-1,"")</f>
        <v/>
      </c>
    </row>
    <row r="6319" spans="1:14" x14ac:dyDescent="0.3">
      <c r="A6319" t="s">
        <v>19085</v>
      </c>
      <c r="B6319" t="s">
        <v>29</v>
      </c>
      <c r="C6319" t="s">
        <v>19086</v>
      </c>
      <c r="D6319" t="s">
        <v>19087</v>
      </c>
      <c r="E6319" t="s">
        <v>40</v>
      </c>
      <c r="F6319" s="7">
        <v>346.48</v>
      </c>
      <c r="G6319" t="s">
        <v>33</v>
      </c>
      <c r="H6319" t="s">
        <v>34</v>
      </c>
      <c r="I6319" t="s">
        <v>19066</v>
      </c>
      <c r="L6319" s="8">
        <v>0</v>
      </c>
      <c r="M6319" t="s">
        <v>36</v>
      </c>
      <c r="N6319" t="str">
        <f>IF(AND(PESQUISA!$B$3&lt;&gt;"",OR(PESQUISA!$B$4="TODAS",B6319=PESQUISA!$B$4),ISNUMBER(SEARCH(PESQUISA!$B$3,D6319))),ROW()-1,"")</f>
        <v/>
      </c>
    </row>
    <row r="6320" spans="1:14" x14ac:dyDescent="0.3">
      <c r="A6320" t="s">
        <v>19088</v>
      </c>
      <c r="B6320" t="s">
        <v>29</v>
      </c>
      <c r="C6320" t="s">
        <v>19089</v>
      </c>
      <c r="D6320" t="s">
        <v>19090</v>
      </c>
      <c r="E6320" t="s">
        <v>40</v>
      </c>
      <c r="F6320" s="7">
        <v>98.42</v>
      </c>
      <c r="G6320" t="s">
        <v>33</v>
      </c>
      <c r="H6320" t="s">
        <v>34</v>
      </c>
      <c r="I6320" t="s">
        <v>19066</v>
      </c>
      <c r="L6320" s="8">
        <v>0.66690000000000005</v>
      </c>
      <c r="M6320" t="s">
        <v>36</v>
      </c>
      <c r="N6320" t="str">
        <f>IF(AND(PESQUISA!$B$3&lt;&gt;"",OR(PESQUISA!$B$4="TODAS",B6320=PESQUISA!$B$4),ISNUMBER(SEARCH(PESQUISA!$B$3,D6320))),ROW()-1,"")</f>
        <v/>
      </c>
    </row>
    <row r="6321" spans="1:14" x14ac:dyDescent="0.3">
      <c r="A6321" t="s">
        <v>19091</v>
      </c>
      <c r="B6321" t="s">
        <v>29</v>
      </c>
      <c r="C6321" t="s">
        <v>19092</v>
      </c>
      <c r="D6321" t="s">
        <v>19093</v>
      </c>
      <c r="E6321" t="s">
        <v>40</v>
      </c>
      <c r="F6321" s="7">
        <v>111.09</v>
      </c>
      <c r="G6321" t="s">
        <v>33</v>
      </c>
      <c r="H6321" t="s">
        <v>34</v>
      </c>
      <c r="I6321" t="s">
        <v>19066</v>
      </c>
      <c r="L6321" s="8">
        <v>0.69469999999999998</v>
      </c>
      <c r="M6321" t="s">
        <v>36</v>
      </c>
      <c r="N6321" t="str">
        <f>IF(AND(PESQUISA!$B$3&lt;&gt;"",OR(PESQUISA!$B$4="TODAS",B6321=PESQUISA!$B$4),ISNUMBER(SEARCH(PESQUISA!$B$3,D6321))),ROW()-1,"")</f>
        <v/>
      </c>
    </row>
    <row r="6322" spans="1:14" x14ac:dyDescent="0.3">
      <c r="A6322" t="s">
        <v>19094</v>
      </c>
      <c r="B6322" t="s">
        <v>29</v>
      </c>
      <c r="C6322" t="s">
        <v>19095</v>
      </c>
      <c r="D6322" t="s">
        <v>19096</v>
      </c>
      <c r="E6322" t="s">
        <v>40</v>
      </c>
      <c r="F6322" s="7">
        <v>123.63</v>
      </c>
      <c r="G6322" t="s">
        <v>33</v>
      </c>
      <c r="H6322" t="s">
        <v>34</v>
      </c>
      <c r="I6322" t="s">
        <v>19066</v>
      </c>
      <c r="L6322" s="8">
        <v>0.71630000000000005</v>
      </c>
      <c r="M6322" t="s">
        <v>36</v>
      </c>
      <c r="N6322" t="str">
        <f>IF(AND(PESQUISA!$B$3&lt;&gt;"",OR(PESQUISA!$B$4="TODAS",B6322=PESQUISA!$B$4),ISNUMBER(SEARCH(PESQUISA!$B$3,D6322))),ROW()-1,"")</f>
        <v/>
      </c>
    </row>
    <row r="6323" spans="1:14" x14ac:dyDescent="0.3">
      <c r="A6323" t="s">
        <v>19097</v>
      </c>
      <c r="B6323" t="s">
        <v>29</v>
      </c>
      <c r="C6323" t="s">
        <v>19098</v>
      </c>
      <c r="D6323" t="s">
        <v>19099</v>
      </c>
      <c r="E6323" t="s">
        <v>40</v>
      </c>
      <c r="F6323" s="7">
        <v>35.82</v>
      </c>
      <c r="G6323" t="s">
        <v>33</v>
      </c>
      <c r="H6323" t="s">
        <v>34</v>
      </c>
      <c r="I6323" t="s">
        <v>19066</v>
      </c>
      <c r="L6323" s="8">
        <v>0.58320000000000005</v>
      </c>
      <c r="M6323" t="s">
        <v>36</v>
      </c>
      <c r="N6323" t="str">
        <f>IF(AND(PESQUISA!$B$3&lt;&gt;"",OR(PESQUISA!$B$4="TODAS",B6323=PESQUISA!$B$4),ISNUMBER(SEARCH(PESQUISA!$B$3,D6323))),ROW()-1,"")</f>
        <v/>
      </c>
    </row>
    <row r="6324" spans="1:14" x14ac:dyDescent="0.3">
      <c r="A6324" t="s">
        <v>19100</v>
      </c>
      <c r="B6324" t="s">
        <v>29</v>
      </c>
      <c r="C6324" t="s">
        <v>19101</v>
      </c>
      <c r="D6324" t="s">
        <v>19102</v>
      </c>
      <c r="E6324" t="s">
        <v>40</v>
      </c>
      <c r="F6324" s="7">
        <v>53.37</v>
      </c>
      <c r="G6324" t="s">
        <v>33</v>
      </c>
      <c r="H6324" t="s">
        <v>34</v>
      </c>
      <c r="I6324" t="s">
        <v>19066</v>
      </c>
      <c r="L6324" s="8">
        <v>0.52180000000000004</v>
      </c>
      <c r="M6324" t="s">
        <v>36</v>
      </c>
      <c r="N6324" t="str">
        <f>IF(AND(PESQUISA!$B$3&lt;&gt;"",OR(PESQUISA!$B$4="TODAS",B6324=PESQUISA!$B$4),ISNUMBER(SEARCH(PESQUISA!$B$3,D6324))),ROW()-1,"")</f>
        <v/>
      </c>
    </row>
    <row r="6325" spans="1:14" x14ac:dyDescent="0.3">
      <c r="A6325" t="s">
        <v>19103</v>
      </c>
      <c r="B6325" t="s">
        <v>29</v>
      </c>
      <c r="C6325" t="s">
        <v>19104</v>
      </c>
      <c r="D6325" t="s">
        <v>19105</v>
      </c>
      <c r="E6325" t="s">
        <v>40</v>
      </c>
      <c r="F6325" s="7">
        <v>89.05</v>
      </c>
      <c r="G6325" t="s">
        <v>33</v>
      </c>
      <c r="H6325" t="s">
        <v>34</v>
      </c>
      <c r="I6325" t="s">
        <v>19066</v>
      </c>
      <c r="L6325" s="8">
        <v>0.44390000000000002</v>
      </c>
      <c r="M6325" t="s">
        <v>36</v>
      </c>
      <c r="N6325" t="str">
        <f>IF(AND(PESQUISA!$B$3&lt;&gt;"",OR(PESQUISA!$B$4="TODAS",B6325=PESQUISA!$B$4),ISNUMBER(SEARCH(PESQUISA!$B$3,D6325))),ROW()-1,"")</f>
        <v/>
      </c>
    </row>
    <row r="6326" spans="1:14" x14ac:dyDescent="0.3">
      <c r="A6326" t="s">
        <v>19106</v>
      </c>
      <c r="B6326" t="s">
        <v>29</v>
      </c>
      <c r="C6326" t="s">
        <v>19107</v>
      </c>
      <c r="D6326" t="s">
        <v>19108</v>
      </c>
      <c r="E6326" t="s">
        <v>40</v>
      </c>
      <c r="F6326" s="7">
        <v>58.59</v>
      </c>
      <c r="G6326" t="s">
        <v>33</v>
      </c>
      <c r="H6326" t="s">
        <v>34</v>
      </c>
      <c r="I6326" t="s">
        <v>19066</v>
      </c>
      <c r="L6326" s="8">
        <v>0.67469999999999997</v>
      </c>
      <c r="M6326" t="s">
        <v>36</v>
      </c>
      <c r="N6326" t="str">
        <f>IF(AND(PESQUISA!$B$3&lt;&gt;"",OR(PESQUISA!$B$4="TODAS",B6326=PESQUISA!$B$4),ISNUMBER(SEARCH(PESQUISA!$B$3,D6326))),ROW()-1,"")</f>
        <v/>
      </c>
    </row>
    <row r="6327" spans="1:14" x14ac:dyDescent="0.3">
      <c r="A6327" t="s">
        <v>19109</v>
      </c>
      <c r="B6327" t="s">
        <v>29</v>
      </c>
      <c r="C6327" t="s">
        <v>19110</v>
      </c>
      <c r="D6327" t="s">
        <v>19111</v>
      </c>
      <c r="E6327" t="s">
        <v>40</v>
      </c>
      <c r="F6327" s="7">
        <v>54.85</v>
      </c>
      <c r="G6327" t="s">
        <v>33</v>
      </c>
      <c r="H6327" t="s">
        <v>34</v>
      </c>
      <c r="I6327" t="s">
        <v>19066</v>
      </c>
      <c r="L6327" s="8">
        <v>0.72070000000000001</v>
      </c>
      <c r="M6327" t="s">
        <v>36</v>
      </c>
      <c r="N6327" t="str">
        <f>IF(AND(PESQUISA!$B$3&lt;&gt;"",OR(PESQUISA!$B$4="TODAS",B6327=PESQUISA!$B$4),ISNUMBER(SEARCH(PESQUISA!$B$3,D6327))),ROW()-1,"")</f>
        <v/>
      </c>
    </row>
    <row r="6328" spans="1:14" x14ac:dyDescent="0.3">
      <c r="A6328" t="s">
        <v>19112</v>
      </c>
      <c r="B6328" t="s">
        <v>29</v>
      </c>
      <c r="C6328" t="s">
        <v>19113</v>
      </c>
      <c r="D6328" t="s">
        <v>19114</v>
      </c>
      <c r="E6328" t="s">
        <v>40</v>
      </c>
      <c r="F6328" s="7">
        <v>84.59</v>
      </c>
      <c r="G6328" t="s">
        <v>33</v>
      </c>
      <c r="H6328" t="s">
        <v>34</v>
      </c>
      <c r="I6328" t="s">
        <v>19066</v>
      </c>
      <c r="L6328" s="8">
        <v>0.71430000000000005</v>
      </c>
      <c r="M6328" t="s">
        <v>36</v>
      </c>
      <c r="N6328" t="str">
        <f>IF(AND(PESQUISA!$B$3&lt;&gt;"",OR(PESQUISA!$B$4="TODAS",B6328=PESQUISA!$B$4),ISNUMBER(SEARCH(PESQUISA!$B$3,D6328))),ROW()-1,"")</f>
        <v/>
      </c>
    </row>
    <row r="6329" spans="1:14" x14ac:dyDescent="0.3">
      <c r="A6329" t="s">
        <v>19115</v>
      </c>
      <c r="B6329" t="s">
        <v>29</v>
      </c>
      <c r="C6329" t="s">
        <v>19116</v>
      </c>
      <c r="D6329" t="s">
        <v>19117</v>
      </c>
      <c r="E6329" t="s">
        <v>40</v>
      </c>
      <c r="F6329" s="7">
        <v>77.98</v>
      </c>
      <c r="G6329" t="s">
        <v>33</v>
      </c>
      <c r="H6329" t="s">
        <v>34</v>
      </c>
      <c r="I6329" t="s">
        <v>19066</v>
      </c>
      <c r="L6329" s="8">
        <v>0.77480000000000004</v>
      </c>
      <c r="M6329" t="s">
        <v>36</v>
      </c>
      <c r="N6329" t="str">
        <f>IF(AND(PESQUISA!$B$3&lt;&gt;"",OR(PESQUISA!$B$4="TODAS",B6329=PESQUISA!$B$4),ISNUMBER(SEARCH(PESQUISA!$B$3,D6329))),ROW()-1,"")</f>
        <v/>
      </c>
    </row>
    <row r="6330" spans="1:14" x14ac:dyDescent="0.3">
      <c r="A6330" t="s">
        <v>19118</v>
      </c>
      <c r="B6330" t="s">
        <v>29</v>
      </c>
      <c r="C6330" t="s">
        <v>19119</v>
      </c>
      <c r="D6330" t="s">
        <v>19120</v>
      </c>
      <c r="E6330" t="s">
        <v>40</v>
      </c>
      <c r="F6330" s="7">
        <v>118.22</v>
      </c>
      <c r="G6330" t="s">
        <v>33</v>
      </c>
      <c r="H6330" t="s">
        <v>34</v>
      </c>
      <c r="I6330" t="s">
        <v>19066</v>
      </c>
      <c r="L6330" s="8">
        <v>0.74660000000000004</v>
      </c>
      <c r="M6330" t="s">
        <v>36</v>
      </c>
      <c r="N6330" t="str">
        <f>IF(AND(PESQUISA!$B$3&lt;&gt;"",OR(PESQUISA!$B$4="TODAS",B6330=PESQUISA!$B$4),ISNUMBER(SEARCH(PESQUISA!$B$3,D6330))),ROW()-1,"")</f>
        <v/>
      </c>
    </row>
    <row r="6331" spans="1:14" x14ac:dyDescent="0.3">
      <c r="A6331" t="s">
        <v>19121</v>
      </c>
      <c r="B6331" t="s">
        <v>29</v>
      </c>
      <c r="C6331" t="s">
        <v>19122</v>
      </c>
      <c r="D6331" t="s">
        <v>19123</v>
      </c>
      <c r="E6331" t="s">
        <v>40</v>
      </c>
      <c r="F6331" s="7">
        <v>108.33</v>
      </c>
      <c r="G6331" t="s">
        <v>33</v>
      </c>
      <c r="H6331" t="s">
        <v>34</v>
      </c>
      <c r="I6331" t="s">
        <v>19066</v>
      </c>
      <c r="L6331" s="8">
        <v>0.81469999999999998</v>
      </c>
      <c r="M6331" t="s">
        <v>36</v>
      </c>
      <c r="N6331" t="str">
        <f>IF(AND(PESQUISA!$B$3&lt;&gt;"",OR(PESQUISA!$B$4="TODAS",B6331=PESQUISA!$B$4),ISNUMBER(SEARCH(PESQUISA!$B$3,D6331))),ROW()-1,"")</f>
        <v/>
      </c>
    </row>
    <row r="6332" spans="1:14" x14ac:dyDescent="0.3">
      <c r="A6332" t="s">
        <v>19124</v>
      </c>
      <c r="B6332" t="s">
        <v>29</v>
      </c>
      <c r="C6332" t="s">
        <v>19125</v>
      </c>
      <c r="D6332" t="s">
        <v>19126</v>
      </c>
      <c r="E6332" t="s">
        <v>40</v>
      </c>
      <c r="F6332" s="7">
        <v>192.79</v>
      </c>
      <c r="G6332" t="s">
        <v>33</v>
      </c>
      <c r="H6332" t="s">
        <v>34</v>
      </c>
      <c r="I6332" t="s">
        <v>19066</v>
      </c>
      <c r="L6332" s="8">
        <v>0.65090000000000003</v>
      </c>
      <c r="M6332" t="s">
        <v>36</v>
      </c>
      <c r="N6332" t="str">
        <f>IF(AND(PESQUISA!$B$3&lt;&gt;"",OR(PESQUISA!$B$4="TODAS",B6332=PESQUISA!$B$4),ISNUMBER(SEARCH(PESQUISA!$B$3,D6332))),ROW()-1,"")</f>
        <v/>
      </c>
    </row>
    <row r="6333" spans="1:14" x14ac:dyDescent="0.3">
      <c r="A6333" t="s">
        <v>19127</v>
      </c>
      <c r="B6333" t="s">
        <v>29</v>
      </c>
      <c r="C6333" t="s">
        <v>19128</v>
      </c>
      <c r="D6333" t="s">
        <v>19129</v>
      </c>
      <c r="E6333" t="s">
        <v>40</v>
      </c>
      <c r="F6333" s="7">
        <v>162.75</v>
      </c>
      <c r="G6333" t="s">
        <v>33</v>
      </c>
      <c r="H6333" t="s">
        <v>34</v>
      </c>
      <c r="I6333" t="s">
        <v>19066</v>
      </c>
      <c r="L6333" s="8">
        <v>0.77100000000000002</v>
      </c>
      <c r="M6333" t="s">
        <v>36</v>
      </c>
      <c r="N6333" t="str">
        <f>IF(AND(PESQUISA!$B$3&lt;&gt;"",OR(PESQUISA!$B$4="TODAS",B6333=PESQUISA!$B$4),ISNUMBER(SEARCH(PESQUISA!$B$3,D6333))),ROW()-1,"")</f>
        <v/>
      </c>
    </row>
    <row r="6334" spans="1:14" x14ac:dyDescent="0.3">
      <c r="A6334" t="s">
        <v>19130</v>
      </c>
      <c r="B6334" t="s">
        <v>29</v>
      </c>
      <c r="C6334" t="s">
        <v>19131</v>
      </c>
      <c r="D6334" t="s">
        <v>19132</v>
      </c>
      <c r="E6334" t="s">
        <v>40</v>
      </c>
      <c r="F6334" s="7">
        <v>148.77000000000001</v>
      </c>
      <c r="G6334" t="s">
        <v>33</v>
      </c>
      <c r="H6334" t="s">
        <v>34</v>
      </c>
      <c r="I6334" t="s">
        <v>19066</v>
      </c>
      <c r="L6334" s="8">
        <v>0.84340000000000004</v>
      </c>
      <c r="M6334" t="s">
        <v>36</v>
      </c>
      <c r="N6334" t="str">
        <f>IF(AND(PESQUISA!$B$3&lt;&gt;"",OR(PESQUISA!$B$4="TODAS",B6334=PESQUISA!$B$4),ISNUMBER(SEARCH(PESQUISA!$B$3,D6334))),ROW()-1,"")</f>
        <v/>
      </c>
    </row>
    <row r="6335" spans="1:14" x14ac:dyDescent="0.3">
      <c r="A6335" t="s">
        <v>19133</v>
      </c>
      <c r="B6335" t="s">
        <v>29</v>
      </c>
      <c r="C6335" t="s">
        <v>19134</v>
      </c>
      <c r="D6335" t="s">
        <v>19135</v>
      </c>
      <c r="E6335" t="s">
        <v>40</v>
      </c>
      <c r="F6335" s="7">
        <v>320.49</v>
      </c>
      <c r="G6335" t="s">
        <v>33</v>
      </c>
      <c r="H6335" t="s">
        <v>34</v>
      </c>
      <c r="I6335" t="s">
        <v>19066</v>
      </c>
      <c r="L6335" s="8">
        <v>0.78220000000000001</v>
      </c>
      <c r="M6335" t="s">
        <v>36</v>
      </c>
      <c r="N6335" t="str">
        <f>IF(AND(PESQUISA!$B$3&lt;&gt;"",OR(PESQUISA!$B$4="TODAS",B6335=PESQUISA!$B$4),ISNUMBER(SEARCH(PESQUISA!$B$3,D6335))),ROW()-1,"")</f>
        <v/>
      </c>
    </row>
    <row r="6336" spans="1:14" x14ac:dyDescent="0.3">
      <c r="A6336" t="s">
        <v>19136</v>
      </c>
      <c r="B6336" t="s">
        <v>29</v>
      </c>
      <c r="C6336" t="s">
        <v>19137</v>
      </c>
      <c r="D6336" t="s">
        <v>19138</v>
      </c>
      <c r="E6336" t="s">
        <v>40</v>
      </c>
      <c r="F6336" s="7">
        <v>299.26</v>
      </c>
      <c r="G6336" t="s">
        <v>33</v>
      </c>
      <c r="H6336" t="s">
        <v>34</v>
      </c>
      <c r="I6336" t="s">
        <v>19066</v>
      </c>
      <c r="L6336" s="8">
        <v>0.8377</v>
      </c>
      <c r="M6336" t="s">
        <v>36</v>
      </c>
      <c r="N6336" t="str">
        <f>IF(AND(PESQUISA!$B$3&lt;&gt;"",OR(PESQUISA!$B$4="TODAS",B6336=PESQUISA!$B$4),ISNUMBER(SEARCH(PESQUISA!$B$3,D6336))),ROW()-1,"")</f>
        <v/>
      </c>
    </row>
    <row r="6337" spans="1:14" x14ac:dyDescent="0.3">
      <c r="A6337" t="s">
        <v>19139</v>
      </c>
      <c r="B6337" t="s">
        <v>29</v>
      </c>
      <c r="C6337" t="s">
        <v>19140</v>
      </c>
      <c r="D6337" t="s">
        <v>19141</v>
      </c>
      <c r="E6337" t="s">
        <v>40</v>
      </c>
      <c r="F6337" s="7">
        <v>279.14999999999998</v>
      </c>
      <c r="G6337" t="s">
        <v>33</v>
      </c>
      <c r="H6337" t="s">
        <v>34</v>
      </c>
      <c r="I6337" t="s">
        <v>19066</v>
      </c>
      <c r="L6337" s="8">
        <v>0.89800000000000002</v>
      </c>
      <c r="M6337" t="s">
        <v>36</v>
      </c>
      <c r="N6337" t="str">
        <f>IF(AND(PESQUISA!$B$3&lt;&gt;"",OR(PESQUISA!$B$4="TODAS",B6337=PESQUISA!$B$4),ISNUMBER(SEARCH(PESQUISA!$B$3,D6337))),ROW()-1,"")</f>
        <v/>
      </c>
    </row>
    <row r="6338" spans="1:14" x14ac:dyDescent="0.3">
      <c r="A6338" t="s">
        <v>19142</v>
      </c>
      <c r="B6338" t="s">
        <v>29</v>
      </c>
      <c r="C6338" t="s">
        <v>19143</v>
      </c>
      <c r="D6338" t="s">
        <v>19144</v>
      </c>
      <c r="E6338" t="s">
        <v>40</v>
      </c>
      <c r="F6338" s="7">
        <v>722.8</v>
      </c>
      <c r="G6338" t="s">
        <v>33</v>
      </c>
      <c r="H6338" t="s">
        <v>34</v>
      </c>
      <c r="I6338" t="s">
        <v>19066</v>
      </c>
      <c r="L6338" s="8">
        <v>0.9002</v>
      </c>
      <c r="M6338" t="s">
        <v>36</v>
      </c>
      <c r="N6338" t="str">
        <f>IF(AND(PESQUISA!$B$3&lt;&gt;"",OR(PESQUISA!$B$4="TODAS",B6338=PESQUISA!$B$4),ISNUMBER(SEARCH(PESQUISA!$B$3,D6338))),ROW()-1,"")</f>
        <v/>
      </c>
    </row>
    <row r="6339" spans="1:14" x14ac:dyDescent="0.3">
      <c r="A6339" t="s">
        <v>19145</v>
      </c>
      <c r="B6339" t="s">
        <v>29</v>
      </c>
      <c r="C6339" t="s">
        <v>19146</v>
      </c>
      <c r="D6339" t="s">
        <v>19147</v>
      </c>
      <c r="E6339" t="s">
        <v>40</v>
      </c>
      <c r="F6339" s="7">
        <v>710.38</v>
      </c>
      <c r="G6339" t="s">
        <v>33</v>
      </c>
      <c r="H6339" t="s">
        <v>34</v>
      </c>
      <c r="I6339" t="s">
        <v>19066</v>
      </c>
      <c r="L6339" s="8">
        <v>0.91590000000000005</v>
      </c>
      <c r="M6339" t="s">
        <v>36</v>
      </c>
      <c r="N6339" t="str">
        <f>IF(AND(PESQUISA!$B$3&lt;&gt;"",OR(PESQUISA!$B$4="TODAS",B6339=PESQUISA!$B$4),ISNUMBER(SEARCH(PESQUISA!$B$3,D6339))),ROW()-1,"")</f>
        <v/>
      </c>
    </row>
    <row r="6340" spans="1:14" x14ac:dyDescent="0.3">
      <c r="A6340" t="s">
        <v>19148</v>
      </c>
      <c r="B6340" t="s">
        <v>29</v>
      </c>
      <c r="C6340" t="s">
        <v>19149</v>
      </c>
      <c r="D6340" t="s">
        <v>19150</v>
      </c>
      <c r="E6340" t="s">
        <v>40</v>
      </c>
      <c r="F6340" s="7">
        <v>684.15</v>
      </c>
      <c r="G6340" t="s">
        <v>33</v>
      </c>
      <c r="H6340" t="s">
        <v>34</v>
      </c>
      <c r="I6340" t="s">
        <v>19066</v>
      </c>
      <c r="L6340" s="8">
        <v>0.95109999999999995</v>
      </c>
      <c r="M6340" t="s">
        <v>36</v>
      </c>
      <c r="N6340" t="str">
        <f>IF(AND(PESQUISA!$B$3&lt;&gt;"",OR(PESQUISA!$B$4="TODAS",B6340=PESQUISA!$B$4),ISNUMBER(SEARCH(PESQUISA!$B$3,D6340))),ROW()-1,"")</f>
        <v/>
      </c>
    </row>
    <row r="6341" spans="1:14" x14ac:dyDescent="0.3">
      <c r="A6341" t="s">
        <v>19151</v>
      </c>
      <c r="B6341" t="s">
        <v>29</v>
      </c>
      <c r="C6341" t="s">
        <v>19152</v>
      </c>
      <c r="D6341" t="s">
        <v>19153</v>
      </c>
      <c r="E6341" t="s">
        <v>40</v>
      </c>
      <c r="F6341" s="7">
        <v>100.15</v>
      </c>
      <c r="G6341" t="s">
        <v>33</v>
      </c>
      <c r="H6341" t="s">
        <v>34</v>
      </c>
      <c r="I6341" t="s">
        <v>19066</v>
      </c>
      <c r="L6341" s="8">
        <v>0.67269999999999996</v>
      </c>
      <c r="M6341" t="s">
        <v>36</v>
      </c>
      <c r="N6341" t="str">
        <f>IF(AND(PESQUISA!$B$3&lt;&gt;"",OR(PESQUISA!$B$4="TODAS",B6341=PESQUISA!$B$4),ISNUMBER(SEARCH(PESQUISA!$B$3,D6341))),ROW()-1,"")</f>
        <v/>
      </c>
    </row>
    <row r="6342" spans="1:14" x14ac:dyDescent="0.3">
      <c r="A6342" t="s">
        <v>19154</v>
      </c>
      <c r="B6342" t="s">
        <v>29</v>
      </c>
      <c r="C6342" t="s">
        <v>19155</v>
      </c>
      <c r="D6342" t="s">
        <v>19156</v>
      </c>
      <c r="E6342" t="s">
        <v>40</v>
      </c>
      <c r="F6342" s="7">
        <v>114.4</v>
      </c>
      <c r="G6342" t="s">
        <v>33</v>
      </c>
      <c r="H6342" t="s">
        <v>34</v>
      </c>
      <c r="I6342" t="s">
        <v>19066</v>
      </c>
      <c r="L6342" s="8">
        <v>0.70350000000000001</v>
      </c>
      <c r="M6342" t="s">
        <v>36</v>
      </c>
      <c r="N6342" t="str">
        <f>IF(AND(PESQUISA!$B$3&lt;&gt;"",OR(PESQUISA!$B$4="TODAS",B6342=PESQUISA!$B$4),ISNUMBER(SEARCH(PESQUISA!$B$3,D6342))),ROW()-1,"")</f>
        <v/>
      </c>
    </row>
    <row r="6343" spans="1:14" x14ac:dyDescent="0.3">
      <c r="A6343" t="s">
        <v>19157</v>
      </c>
      <c r="B6343" t="s">
        <v>29</v>
      </c>
      <c r="C6343" t="s">
        <v>19158</v>
      </c>
      <c r="D6343" t="s">
        <v>19159</v>
      </c>
      <c r="E6343" t="s">
        <v>40</v>
      </c>
      <c r="F6343" s="7">
        <v>127.18</v>
      </c>
      <c r="G6343" t="s">
        <v>33</v>
      </c>
      <c r="H6343" t="s">
        <v>34</v>
      </c>
      <c r="I6343" t="s">
        <v>19066</v>
      </c>
      <c r="L6343" s="8">
        <v>0.72419999999999995</v>
      </c>
      <c r="M6343" t="s">
        <v>36</v>
      </c>
      <c r="N6343" t="str">
        <f>IF(AND(PESQUISA!$B$3&lt;&gt;"",OR(PESQUISA!$B$4="TODAS",B6343=PESQUISA!$B$4),ISNUMBER(SEARCH(PESQUISA!$B$3,D6343))),ROW()-1,"")</f>
        <v/>
      </c>
    </row>
    <row r="6344" spans="1:14" x14ac:dyDescent="0.3">
      <c r="A6344" t="s">
        <v>19160</v>
      </c>
      <c r="B6344" t="s">
        <v>29</v>
      </c>
      <c r="C6344" t="s">
        <v>19161</v>
      </c>
      <c r="D6344" t="s">
        <v>19162</v>
      </c>
      <c r="E6344" t="s">
        <v>40</v>
      </c>
      <c r="F6344" s="7">
        <v>35.82</v>
      </c>
      <c r="G6344" t="s">
        <v>33</v>
      </c>
      <c r="H6344" t="s">
        <v>34</v>
      </c>
      <c r="I6344" t="s">
        <v>19066</v>
      </c>
      <c r="L6344" s="8">
        <v>0.58320000000000005</v>
      </c>
      <c r="M6344" t="s">
        <v>36</v>
      </c>
      <c r="N6344" t="str">
        <f>IF(AND(PESQUISA!$B$3&lt;&gt;"",OR(PESQUISA!$B$4="TODAS",B6344=PESQUISA!$B$4),ISNUMBER(SEARCH(PESQUISA!$B$3,D6344))),ROW()-1,"")</f>
        <v/>
      </c>
    </row>
    <row r="6345" spans="1:14" x14ac:dyDescent="0.3">
      <c r="A6345" t="s">
        <v>19163</v>
      </c>
      <c r="B6345" t="s">
        <v>29</v>
      </c>
      <c r="C6345" t="s">
        <v>19164</v>
      </c>
      <c r="D6345" t="s">
        <v>19165</v>
      </c>
      <c r="E6345" t="s">
        <v>40</v>
      </c>
      <c r="F6345" s="7">
        <v>53.37</v>
      </c>
      <c r="G6345" t="s">
        <v>33</v>
      </c>
      <c r="H6345" t="s">
        <v>34</v>
      </c>
      <c r="I6345" t="s">
        <v>19066</v>
      </c>
      <c r="L6345" s="8">
        <v>0.52180000000000004</v>
      </c>
      <c r="M6345" t="s">
        <v>36</v>
      </c>
      <c r="N6345" t="str">
        <f>IF(AND(PESQUISA!$B$3&lt;&gt;"",OR(PESQUISA!$B$4="TODAS",B6345=PESQUISA!$B$4),ISNUMBER(SEARCH(PESQUISA!$B$3,D6345))),ROW()-1,"")</f>
        <v/>
      </c>
    </row>
    <row r="6346" spans="1:14" x14ac:dyDescent="0.3">
      <c r="A6346" t="s">
        <v>19166</v>
      </c>
      <c r="B6346" t="s">
        <v>29</v>
      </c>
      <c r="C6346" t="s">
        <v>19167</v>
      </c>
      <c r="D6346" t="s">
        <v>19168</v>
      </c>
      <c r="E6346" t="s">
        <v>40</v>
      </c>
      <c r="F6346" s="7">
        <v>89.05</v>
      </c>
      <c r="G6346" t="s">
        <v>33</v>
      </c>
      <c r="H6346" t="s">
        <v>34</v>
      </c>
      <c r="I6346" t="s">
        <v>19066</v>
      </c>
      <c r="L6346" s="8">
        <v>0.44390000000000002</v>
      </c>
      <c r="M6346" t="s">
        <v>36</v>
      </c>
      <c r="N6346" t="str">
        <f>IF(AND(PESQUISA!$B$3&lt;&gt;"",OR(PESQUISA!$B$4="TODAS",B6346=PESQUISA!$B$4),ISNUMBER(SEARCH(PESQUISA!$B$3,D6346))),ROW()-1,"")</f>
        <v/>
      </c>
    </row>
    <row r="6347" spans="1:14" x14ac:dyDescent="0.3">
      <c r="A6347" t="s">
        <v>19169</v>
      </c>
      <c r="B6347" t="s">
        <v>29</v>
      </c>
      <c r="C6347" t="s">
        <v>19170</v>
      </c>
      <c r="D6347" t="s">
        <v>19171</v>
      </c>
      <c r="E6347" t="s">
        <v>40</v>
      </c>
      <c r="F6347" s="7">
        <v>58.59</v>
      </c>
      <c r="G6347" t="s">
        <v>33</v>
      </c>
      <c r="H6347" t="s">
        <v>34</v>
      </c>
      <c r="I6347" t="s">
        <v>19066</v>
      </c>
      <c r="L6347" s="8">
        <v>0.67469999999999997</v>
      </c>
      <c r="M6347" t="s">
        <v>36</v>
      </c>
      <c r="N6347" t="str">
        <f>IF(AND(PESQUISA!$B$3&lt;&gt;"",OR(PESQUISA!$B$4="TODAS",B6347=PESQUISA!$B$4),ISNUMBER(SEARCH(PESQUISA!$B$3,D6347))),ROW()-1,"")</f>
        <v/>
      </c>
    </row>
    <row r="6348" spans="1:14" x14ac:dyDescent="0.3">
      <c r="A6348" t="s">
        <v>19172</v>
      </c>
      <c r="B6348" t="s">
        <v>29</v>
      </c>
      <c r="C6348" t="s">
        <v>19173</v>
      </c>
      <c r="D6348" t="s">
        <v>19174</v>
      </c>
      <c r="E6348" t="s">
        <v>40</v>
      </c>
      <c r="F6348" s="7">
        <v>54.85</v>
      </c>
      <c r="G6348" t="s">
        <v>33</v>
      </c>
      <c r="H6348" t="s">
        <v>34</v>
      </c>
      <c r="I6348" t="s">
        <v>19066</v>
      </c>
      <c r="L6348" s="8">
        <v>0.72070000000000001</v>
      </c>
      <c r="M6348" t="s">
        <v>36</v>
      </c>
      <c r="N6348" t="str">
        <f>IF(AND(PESQUISA!$B$3&lt;&gt;"",OR(PESQUISA!$B$4="TODAS",B6348=PESQUISA!$B$4),ISNUMBER(SEARCH(PESQUISA!$B$3,D6348))),ROW()-1,"")</f>
        <v/>
      </c>
    </row>
    <row r="6349" spans="1:14" x14ac:dyDescent="0.3">
      <c r="A6349" t="s">
        <v>19175</v>
      </c>
      <c r="B6349" t="s">
        <v>29</v>
      </c>
      <c r="C6349" t="s">
        <v>19176</v>
      </c>
      <c r="D6349" t="s">
        <v>19177</v>
      </c>
      <c r="E6349" t="s">
        <v>40</v>
      </c>
      <c r="F6349" s="7">
        <v>84.59</v>
      </c>
      <c r="G6349" t="s">
        <v>33</v>
      </c>
      <c r="H6349" t="s">
        <v>34</v>
      </c>
      <c r="I6349" t="s">
        <v>19066</v>
      </c>
      <c r="L6349" s="8">
        <v>0.71430000000000005</v>
      </c>
      <c r="M6349" t="s">
        <v>36</v>
      </c>
      <c r="N6349" t="str">
        <f>IF(AND(PESQUISA!$B$3&lt;&gt;"",OR(PESQUISA!$B$4="TODAS",B6349=PESQUISA!$B$4),ISNUMBER(SEARCH(PESQUISA!$B$3,D6349))),ROW()-1,"")</f>
        <v/>
      </c>
    </row>
    <row r="6350" spans="1:14" x14ac:dyDescent="0.3">
      <c r="A6350" t="s">
        <v>19178</v>
      </c>
      <c r="B6350" t="s">
        <v>29</v>
      </c>
      <c r="C6350" t="s">
        <v>19179</v>
      </c>
      <c r="D6350" t="s">
        <v>19180</v>
      </c>
      <c r="E6350" t="s">
        <v>40</v>
      </c>
      <c r="F6350" s="7">
        <v>77.98</v>
      </c>
      <c r="G6350" t="s">
        <v>33</v>
      </c>
      <c r="H6350" t="s">
        <v>34</v>
      </c>
      <c r="I6350" t="s">
        <v>19066</v>
      </c>
      <c r="L6350" s="8">
        <v>0.77480000000000004</v>
      </c>
      <c r="M6350" t="s">
        <v>36</v>
      </c>
      <c r="N6350" t="str">
        <f>IF(AND(PESQUISA!$B$3&lt;&gt;"",OR(PESQUISA!$B$4="TODAS",B6350=PESQUISA!$B$4),ISNUMBER(SEARCH(PESQUISA!$B$3,D6350))),ROW()-1,"")</f>
        <v/>
      </c>
    </row>
    <row r="6351" spans="1:14" x14ac:dyDescent="0.3">
      <c r="A6351" t="s">
        <v>19181</v>
      </c>
      <c r="B6351" t="s">
        <v>29</v>
      </c>
      <c r="C6351" t="s">
        <v>19182</v>
      </c>
      <c r="D6351" t="s">
        <v>19183</v>
      </c>
      <c r="E6351" t="s">
        <v>40</v>
      </c>
      <c r="F6351" s="7">
        <v>118.22</v>
      </c>
      <c r="G6351" t="s">
        <v>33</v>
      </c>
      <c r="H6351" t="s">
        <v>34</v>
      </c>
      <c r="I6351" t="s">
        <v>19066</v>
      </c>
      <c r="L6351" s="8">
        <v>0.74660000000000004</v>
      </c>
      <c r="M6351" t="s">
        <v>36</v>
      </c>
      <c r="N6351" t="str">
        <f>IF(AND(PESQUISA!$B$3&lt;&gt;"",OR(PESQUISA!$B$4="TODAS",B6351=PESQUISA!$B$4),ISNUMBER(SEARCH(PESQUISA!$B$3,D6351))),ROW()-1,"")</f>
        <v/>
      </c>
    </row>
    <row r="6352" spans="1:14" x14ac:dyDescent="0.3">
      <c r="A6352" t="s">
        <v>19184</v>
      </c>
      <c r="B6352" t="s">
        <v>29</v>
      </c>
      <c r="C6352" t="s">
        <v>19185</v>
      </c>
      <c r="D6352" t="s">
        <v>19186</v>
      </c>
      <c r="E6352" t="s">
        <v>40</v>
      </c>
      <c r="F6352" s="7">
        <v>108.33</v>
      </c>
      <c r="G6352" t="s">
        <v>33</v>
      </c>
      <c r="H6352" t="s">
        <v>34</v>
      </c>
      <c r="I6352" t="s">
        <v>19066</v>
      </c>
      <c r="L6352" s="8">
        <v>0.81469999999999998</v>
      </c>
      <c r="M6352" t="s">
        <v>36</v>
      </c>
      <c r="N6352" t="str">
        <f>IF(AND(PESQUISA!$B$3&lt;&gt;"",OR(PESQUISA!$B$4="TODAS",B6352=PESQUISA!$B$4),ISNUMBER(SEARCH(PESQUISA!$B$3,D6352))),ROW()-1,"")</f>
        <v/>
      </c>
    </row>
    <row r="6353" spans="1:14" x14ac:dyDescent="0.3">
      <c r="A6353" t="s">
        <v>19187</v>
      </c>
      <c r="B6353" t="s">
        <v>29</v>
      </c>
      <c r="C6353" t="s">
        <v>19188</v>
      </c>
      <c r="D6353" t="s">
        <v>19189</v>
      </c>
      <c r="E6353" t="s">
        <v>40</v>
      </c>
      <c r="F6353" s="7">
        <v>204.43</v>
      </c>
      <c r="G6353" t="s">
        <v>33</v>
      </c>
      <c r="H6353" t="s">
        <v>34</v>
      </c>
      <c r="I6353" t="s">
        <v>19066</v>
      </c>
      <c r="L6353" s="8">
        <v>0.67069999999999996</v>
      </c>
      <c r="M6353" t="s">
        <v>36</v>
      </c>
      <c r="N6353" t="str">
        <f>IF(AND(PESQUISA!$B$3&lt;&gt;"",OR(PESQUISA!$B$4="TODAS",B6353=PESQUISA!$B$4),ISNUMBER(SEARCH(PESQUISA!$B$3,D6353))),ROW()-1,"")</f>
        <v/>
      </c>
    </row>
    <row r="6354" spans="1:14" x14ac:dyDescent="0.3">
      <c r="A6354" t="s">
        <v>19190</v>
      </c>
      <c r="B6354" t="s">
        <v>29</v>
      </c>
      <c r="C6354" t="s">
        <v>19191</v>
      </c>
      <c r="D6354" t="s">
        <v>19192</v>
      </c>
      <c r="E6354" t="s">
        <v>40</v>
      </c>
      <c r="F6354" s="7">
        <v>174.39</v>
      </c>
      <c r="G6354" t="s">
        <v>33</v>
      </c>
      <c r="H6354" t="s">
        <v>34</v>
      </c>
      <c r="I6354" t="s">
        <v>19066</v>
      </c>
      <c r="L6354" s="8">
        <v>0.7863</v>
      </c>
      <c r="M6354" t="s">
        <v>36</v>
      </c>
      <c r="N6354" t="str">
        <f>IF(AND(PESQUISA!$B$3&lt;&gt;"",OR(PESQUISA!$B$4="TODAS",B6354=PESQUISA!$B$4),ISNUMBER(SEARCH(PESQUISA!$B$3,D6354))),ROW()-1,"")</f>
        <v/>
      </c>
    </row>
    <row r="6355" spans="1:14" x14ac:dyDescent="0.3">
      <c r="A6355" t="s">
        <v>19193</v>
      </c>
      <c r="B6355" t="s">
        <v>29</v>
      </c>
      <c r="C6355" t="s">
        <v>19194</v>
      </c>
      <c r="D6355" t="s">
        <v>19195</v>
      </c>
      <c r="E6355" t="s">
        <v>40</v>
      </c>
      <c r="F6355" s="7">
        <v>160.41</v>
      </c>
      <c r="G6355" t="s">
        <v>33</v>
      </c>
      <c r="H6355" t="s">
        <v>34</v>
      </c>
      <c r="I6355" t="s">
        <v>19066</v>
      </c>
      <c r="L6355" s="8">
        <v>0.8548</v>
      </c>
      <c r="M6355" t="s">
        <v>36</v>
      </c>
      <c r="N6355" t="str">
        <f>IF(AND(PESQUISA!$B$3&lt;&gt;"",OR(PESQUISA!$B$4="TODAS",B6355=PESQUISA!$B$4),ISNUMBER(SEARCH(PESQUISA!$B$3,D6355))),ROW()-1,"")</f>
        <v/>
      </c>
    </row>
    <row r="6356" spans="1:14" x14ac:dyDescent="0.3">
      <c r="A6356" t="s">
        <v>19196</v>
      </c>
      <c r="B6356" t="s">
        <v>29</v>
      </c>
      <c r="C6356" t="s">
        <v>19197</v>
      </c>
      <c r="D6356" t="s">
        <v>19198</v>
      </c>
      <c r="E6356" t="s">
        <v>40</v>
      </c>
      <c r="F6356" s="7">
        <v>339.1</v>
      </c>
      <c r="G6356" t="s">
        <v>33</v>
      </c>
      <c r="H6356" t="s">
        <v>34</v>
      </c>
      <c r="I6356" t="s">
        <v>19066</v>
      </c>
      <c r="L6356" s="8">
        <v>0.79420000000000002</v>
      </c>
      <c r="M6356" t="s">
        <v>36</v>
      </c>
      <c r="N6356" t="str">
        <f>IF(AND(PESQUISA!$B$3&lt;&gt;"",OR(PESQUISA!$B$4="TODAS",B6356=PESQUISA!$B$4),ISNUMBER(SEARCH(PESQUISA!$B$3,D6356))),ROW()-1,"")</f>
        <v/>
      </c>
    </row>
    <row r="6357" spans="1:14" x14ac:dyDescent="0.3">
      <c r="A6357" t="s">
        <v>19199</v>
      </c>
      <c r="B6357" t="s">
        <v>29</v>
      </c>
      <c r="C6357" t="s">
        <v>19200</v>
      </c>
      <c r="D6357" t="s">
        <v>19201</v>
      </c>
      <c r="E6357" t="s">
        <v>40</v>
      </c>
      <c r="F6357" s="7">
        <v>317.87</v>
      </c>
      <c r="G6357" t="s">
        <v>33</v>
      </c>
      <c r="H6357" t="s">
        <v>34</v>
      </c>
      <c r="I6357" t="s">
        <v>19066</v>
      </c>
      <c r="L6357" s="8">
        <v>0.84719999999999995</v>
      </c>
      <c r="M6357" t="s">
        <v>36</v>
      </c>
      <c r="N6357" t="str">
        <f>IF(AND(PESQUISA!$B$3&lt;&gt;"",OR(PESQUISA!$B$4="TODAS",B6357=PESQUISA!$B$4),ISNUMBER(SEARCH(PESQUISA!$B$3,D6357))),ROW()-1,"")</f>
        <v/>
      </c>
    </row>
    <row r="6358" spans="1:14" x14ac:dyDescent="0.3">
      <c r="A6358" t="s">
        <v>19202</v>
      </c>
      <c r="B6358" t="s">
        <v>29</v>
      </c>
      <c r="C6358" t="s">
        <v>19203</v>
      </c>
      <c r="D6358" t="s">
        <v>19204</v>
      </c>
      <c r="E6358" t="s">
        <v>40</v>
      </c>
      <c r="F6358" s="7">
        <v>297.76</v>
      </c>
      <c r="G6358" t="s">
        <v>33</v>
      </c>
      <c r="H6358" t="s">
        <v>34</v>
      </c>
      <c r="I6358" t="s">
        <v>19066</v>
      </c>
      <c r="L6358" s="8">
        <v>0.90439999999999998</v>
      </c>
      <c r="M6358" t="s">
        <v>36</v>
      </c>
      <c r="N6358" t="str">
        <f>IF(AND(PESQUISA!$B$3&lt;&gt;"",OR(PESQUISA!$B$4="TODAS",B6358=PESQUISA!$B$4),ISNUMBER(SEARCH(PESQUISA!$B$3,D6358))),ROW()-1,"")</f>
        <v/>
      </c>
    </row>
    <row r="6359" spans="1:14" x14ac:dyDescent="0.3">
      <c r="A6359" t="s">
        <v>19205</v>
      </c>
      <c r="B6359" t="s">
        <v>29</v>
      </c>
      <c r="C6359" t="s">
        <v>19206</v>
      </c>
      <c r="D6359" t="s">
        <v>19207</v>
      </c>
      <c r="E6359" t="s">
        <v>40</v>
      </c>
      <c r="F6359" s="7">
        <v>639.30999999999995</v>
      </c>
      <c r="G6359" t="s">
        <v>33</v>
      </c>
      <c r="H6359" t="s">
        <v>34</v>
      </c>
      <c r="I6359" t="s">
        <v>19066</v>
      </c>
      <c r="L6359" s="8">
        <v>0.88719999999999999</v>
      </c>
      <c r="M6359" t="s">
        <v>36</v>
      </c>
      <c r="N6359" t="str">
        <f>IF(AND(PESQUISA!$B$3&lt;&gt;"",OR(PESQUISA!$B$4="TODAS",B6359=PESQUISA!$B$4),ISNUMBER(SEARCH(PESQUISA!$B$3,D6359))),ROW()-1,"")</f>
        <v/>
      </c>
    </row>
    <row r="6360" spans="1:14" x14ac:dyDescent="0.3">
      <c r="A6360" t="s">
        <v>19208</v>
      </c>
      <c r="B6360" t="s">
        <v>29</v>
      </c>
      <c r="C6360" t="s">
        <v>19209</v>
      </c>
      <c r="D6360" t="s">
        <v>19210</v>
      </c>
      <c r="E6360" t="s">
        <v>40</v>
      </c>
      <c r="F6360" s="7">
        <v>626.89</v>
      </c>
      <c r="G6360" t="s">
        <v>33</v>
      </c>
      <c r="H6360" t="s">
        <v>34</v>
      </c>
      <c r="I6360" t="s">
        <v>19066</v>
      </c>
      <c r="L6360" s="8">
        <v>0.90480000000000005</v>
      </c>
      <c r="M6360" t="s">
        <v>36</v>
      </c>
      <c r="N6360" t="str">
        <f>IF(AND(PESQUISA!$B$3&lt;&gt;"",OR(PESQUISA!$B$4="TODAS",B6360=PESQUISA!$B$4),ISNUMBER(SEARCH(PESQUISA!$B$3,D6360))),ROW()-1,"")</f>
        <v/>
      </c>
    </row>
    <row r="6361" spans="1:14" x14ac:dyDescent="0.3">
      <c r="A6361" t="s">
        <v>19211</v>
      </c>
      <c r="B6361" t="s">
        <v>29</v>
      </c>
      <c r="C6361" t="s">
        <v>19212</v>
      </c>
      <c r="D6361" t="s">
        <v>19213</v>
      </c>
      <c r="E6361" t="s">
        <v>40</v>
      </c>
      <c r="F6361" s="7">
        <v>600.66</v>
      </c>
      <c r="G6361" t="s">
        <v>33</v>
      </c>
      <c r="H6361" t="s">
        <v>34</v>
      </c>
      <c r="I6361" t="s">
        <v>19066</v>
      </c>
      <c r="L6361" s="8">
        <v>0.94430000000000003</v>
      </c>
      <c r="M6361" t="s">
        <v>36</v>
      </c>
      <c r="N6361" t="str">
        <f>IF(AND(PESQUISA!$B$3&lt;&gt;"",OR(PESQUISA!$B$4="TODAS",B6361=PESQUISA!$B$4),ISNUMBER(SEARCH(PESQUISA!$B$3,D6361))),ROW()-1,"")</f>
        <v/>
      </c>
    </row>
    <row r="6362" spans="1:14" x14ac:dyDescent="0.3">
      <c r="A6362" t="s">
        <v>19214</v>
      </c>
      <c r="B6362" t="s">
        <v>29</v>
      </c>
      <c r="C6362" t="s">
        <v>19215</v>
      </c>
      <c r="D6362" t="s">
        <v>19216</v>
      </c>
      <c r="E6362" t="s">
        <v>40</v>
      </c>
      <c r="F6362" s="7">
        <v>662.43</v>
      </c>
      <c r="G6362" t="s">
        <v>33</v>
      </c>
      <c r="H6362" t="s">
        <v>34</v>
      </c>
      <c r="I6362" t="s">
        <v>19066</v>
      </c>
      <c r="L6362" s="8">
        <v>0</v>
      </c>
      <c r="M6362" t="s">
        <v>36</v>
      </c>
      <c r="N6362" t="str">
        <f>IF(AND(PESQUISA!$B$3&lt;&gt;"",OR(PESQUISA!$B$4="TODAS",B6362=PESQUISA!$B$4),ISNUMBER(SEARCH(PESQUISA!$B$3,D6362))),ROW()-1,"")</f>
        <v/>
      </c>
    </row>
    <row r="6363" spans="1:14" x14ac:dyDescent="0.3">
      <c r="A6363" t="s">
        <v>19217</v>
      </c>
      <c r="B6363" t="s">
        <v>29</v>
      </c>
      <c r="C6363" t="s">
        <v>19218</v>
      </c>
      <c r="D6363" t="s">
        <v>19219</v>
      </c>
      <c r="E6363" t="s">
        <v>40</v>
      </c>
      <c r="F6363" s="7">
        <v>715.51</v>
      </c>
      <c r="G6363" t="s">
        <v>33</v>
      </c>
      <c r="H6363" t="s">
        <v>34</v>
      </c>
      <c r="I6363" t="s">
        <v>19066</v>
      </c>
      <c r="L6363" s="8">
        <v>0</v>
      </c>
      <c r="M6363" t="s">
        <v>36</v>
      </c>
      <c r="N6363" t="str">
        <f>IF(AND(PESQUISA!$B$3&lt;&gt;"",OR(PESQUISA!$B$4="TODAS",B6363=PESQUISA!$B$4),ISNUMBER(SEARCH(PESQUISA!$B$3,D6363))),ROW()-1,"")</f>
        <v/>
      </c>
    </row>
    <row r="6364" spans="1:14" x14ac:dyDescent="0.3">
      <c r="A6364" t="s">
        <v>19220</v>
      </c>
      <c r="B6364" t="s">
        <v>29</v>
      </c>
      <c r="C6364" t="s">
        <v>19221</v>
      </c>
      <c r="D6364" t="s">
        <v>19222</v>
      </c>
      <c r="E6364" t="s">
        <v>40</v>
      </c>
      <c r="F6364" s="7">
        <v>343.97</v>
      </c>
      <c r="G6364" t="s">
        <v>33</v>
      </c>
      <c r="H6364" t="s">
        <v>34</v>
      </c>
      <c r="I6364" t="s">
        <v>19066</v>
      </c>
      <c r="L6364" s="8">
        <v>0</v>
      </c>
      <c r="M6364" t="s">
        <v>36</v>
      </c>
      <c r="N6364" t="str">
        <f>IF(AND(PESQUISA!$B$3&lt;&gt;"",OR(PESQUISA!$B$4="TODAS",B6364=PESQUISA!$B$4),ISNUMBER(SEARCH(PESQUISA!$B$3,D6364))),ROW()-1,"")</f>
        <v/>
      </c>
    </row>
    <row r="6365" spans="1:14" x14ac:dyDescent="0.3">
      <c r="A6365" t="s">
        <v>19223</v>
      </c>
      <c r="B6365" t="s">
        <v>29</v>
      </c>
      <c r="C6365" t="s">
        <v>19224</v>
      </c>
      <c r="D6365" t="s">
        <v>19225</v>
      </c>
      <c r="E6365" t="s">
        <v>40</v>
      </c>
      <c r="F6365" s="7">
        <v>220.12</v>
      </c>
      <c r="G6365" t="s">
        <v>33</v>
      </c>
      <c r="H6365" t="s">
        <v>34</v>
      </c>
      <c r="I6365" t="s">
        <v>19066</v>
      </c>
      <c r="L6365" s="8">
        <v>0</v>
      </c>
      <c r="M6365" t="s">
        <v>36</v>
      </c>
      <c r="N6365" t="str">
        <f>IF(AND(PESQUISA!$B$3&lt;&gt;"",OR(PESQUISA!$B$4="TODAS",B6365=PESQUISA!$B$4),ISNUMBER(SEARCH(PESQUISA!$B$3,D6365))),ROW()-1,"")</f>
        <v/>
      </c>
    </row>
    <row r="6366" spans="1:14" x14ac:dyDescent="0.3">
      <c r="A6366" t="s">
        <v>19226</v>
      </c>
      <c r="B6366" t="s">
        <v>29</v>
      </c>
      <c r="C6366" t="s">
        <v>19227</v>
      </c>
      <c r="D6366" t="s">
        <v>19228</v>
      </c>
      <c r="E6366" t="s">
        <v>40</v>
      </c>
      <c r="F6366" s="7">
        <v>255.51</v>
      </c>
      <c r="G6366" t="s">
        <v>33</v>
      </c>
      <c r="H6366" t="s">
        <v>34</v>
      </c>
      <c r="I6366" t="s">
        <v>19066</v>
      </c>
      <c r="L6366" s="8">
        <v>0</v>
      </c>
      <c r="M6366" t="s">
        <v>36</v>
      </c>
      <c r="N6366" t="str">
        <f>IF(AND(PESQUISA!$B$3&lt;&gt;"",OR(PESQUISA!$B$4="TODAS",B6366=PESQUISA!$B$4),ISNUMBER(SEARCH(PESQUISA!$B$3,D6366))),ROW()-1,"")</f>
        <v/>
      </c>
    </row>
    <row r="6367" spans="1:14" x14ac:dyDescent="0.3">
      <c r="A6367" t="s">
        <v>19229</v>
      </c>
      <c r="B6367" t="s">
        <v>29</v>
      </c>
      <c r="C6367" t="s">
        <v>19230</v>
      </c>
      <c r="D6367" t="s">
        <v>19231</v>
      </c>
      <c r="E6367" t="s">
        <v>40</v>
      </c>
      <c r="F6367" s="7">
        <v>299.74</v>
      </c>
      <c r="G6367" t="s">
        <v>33</v>
      </c>
      <c r="H6367" t="s">
        <v>34</v>
      </c>
      <c r="I6367" t="s">
        <v>19066</v>
      </c>
      <c r="L6367" s="8">
        <v>0</v>
      </c>
      <c r="M6367" t="s">
        <v>36</v>
      </c>
      <c r="N6367" t="str">
        <f>IF(AND(PESQUISA!$B$3&lt;&gt;"",OR(PESQUISA!$B$4="TODAS",B6367=PESQUISA!$B$4),ISNUMBER(SEARCH(PESQUISA!$B$3,D6367))),ROW()-1,"")</f>
        <v/>
      </c>
    </row>
    <row r="6368" spans="1:14" x14ac:dyDescent="0.3">
      <c r="A6368" t="s">
        <v>19232</v>
      </c>
      <c r="B6368" t="s">
        <v>29</v>
      </c>
      <c r="C6368" t="s">
        <v>19233</v>
      </c>
      <c r="D6368" t="s">
        <v>19234</v>
      </c>
      <c r="E6368" t="s">
        <v>40</v>
      </c>
      <c r="F6368" s="7">
        <v>226.76</v>
      </c>
      <c r="G6368" t="s">
        <v>33</v>
      </c>
      <c r="H6368" t="s">
        <v>34</v>
      </c>
      <c r="I6368" t="s">
        <v>19066</v>
      </c>
      <c r="L6368" s="8">
        <v>0</v>
      </c>
      <c r="M6368" t="s">
        <v>36</v>
      </c>
      <c r="N6368" t="str">
        <f>IF(AND(PESQUISA!$B$3&lt;&gt;"",OR(PESQUISA!$B$4="TODAS",B6368=PESQUISA!$B$4),ISNUMBER(SEARCH(PESQUISA!$B$3,D6368))),ROW()-1,"")</f>
        <v/>
      </c>
    </row>
    <row r="6369" spans="1:14" x14ac:dyDescent="0.3">
      <c r="A6369" t="s">
        <v>19235</v>
      </c>
      <c r="B6369" t="s">
        <v>29</v>
      </c>
      <c r="C6369" t="s">
        <v>19236</v>
      </c>
      <c r="D6369" t="s">
        <v>19237</v>
      </c>
      <c r="E6369" t="s">
        <v>40</v>
      </c>
      <c r="F6369" s="7">
        <v>24.26</v>
      </c>
      <c r="G6369" t="s">
        <v>33</v>
      </c>
      <c r="H6369" t="s">
        <v>34</v>
      </c>
      <c r="I6369" t="s">
        <v>19066</v>
      </c>
      <c r="L6369" s="8">
        <v>0</v>
      </c>
      <c r="M6369" t="s">
        <v>36</v>
      </c>
      <c r="N6369" t="str">
        <f>IF(AND(PESQUISA!$B$3&lt;&gt;"",OR(PESQUISA!$B$4="TODAS",B6369=PESQUISA!$B$4),ISNUMBER(SEARCH(PESQUISA!$B$3,D6369))),ROW()-1,"")</f>
        <v/>
      </c>
    </row>
    <row r="6370" spans="1:14" x14ac:dyDescent="0.3">
      <c r="A6370" t="s">
        <v>19238</v>
      </c>
      <c r="B6370" t="s">
        <v>29</v>
      </c>
      <c r="C6370" t="s">
        <v>19239</v>
      </c>
      <c r="D6370" t="s">
        <v>19240</v>
      </c>
      <c r="E6370" t="s">
        <v>40</v>
      </c>
      <c r="F6370" s="7">
        <v>39.270000000000003</v>
      </c>
      <c r="G6370" t="s">
        <v>33</v>
      </c>
      <c r="H6370" t="s">
        <v>34</v>
      </c>
      <c r="I6370" t="s">
        <v>19066</v>
      </c>
      <c r="L6370" s="8">
        <v>0</v>
      </c>
      <c r="M6370" t="s">
        <v>36</v>
      </c>
      <c r="N6370" t="str">
        <f>IF(AND(PESQUISA!$B$3&lt;&gt;"",OR(PESQUISA!$B$4="TODAS",B6370=PESQUISA!$B$4),ISNUMBER(SEARCH(PESQUISA!$B$3,D6370))),ROW()-1,"")</f>
        <v/>
      </c>
    </row>
    <row r="6371" spans="1:14" x14ac:dyDescent="0.3">
      <c r="A6371" t="s">
        <v>19241</v>
      </c>
      <c r="B6371" t="s">
        <v>29</v>
      </c>
      <c r="C6371" t="s">
        <v>19242</v>
      </c>
      <c r="D6371" t="s">
        <v>19243</v>
      </c>
      <c r="E6371" t="s">
        <v>40</v>
      </c>
      <c r="F6371" s="7">
        <v>61.22</v>
      </c>
      <c r="G6371" t="s">
        <v>33</v>
      </c>
      <c r="H6371" t="s">
        <v>34</v>
      </c>
      <c r="I6371" t="s">
        <v>19066</v>
      </c>
      <c r="L6371" s="8">
        <v>0</v>
      </c>
      <c r="M6371" t="s">
        <v>36</v>
      </c>
      <c r="N6371" t="str">
        <f>IF(AND(PESQUISA!$B$3&lt;&gt;"",OR(PESQUISA!$B$4="TODAS",B6371=PESQUISA!$B$4),ISNUMBER(SEARCH(PESQUISA!$B$3,D6371))),ROW()-1,"")</f>
        <v/>
      </c>
    </row>
    <row r="6372" spans="1:14" x14ac:dyDescent="0.3">
      <c r="A6372" t="s">
        <v>19244</v>
      </c>
      <c r="B6372" t="s">
        <v>29</v>
      </c>
      <c r="C6372" t="s">
        <v>19245</v>
      </c>
      <c r="D6372" t="s">
        <v>19246</v>
      </c>
      <c r="E6372" t="s">
        <v>40</v>
      </c>
      <c r="F6372" s="7">
        <v>46.55</v>
      </c>
      <c r="G6372" t="s">
        <v>33</v>
      </c>
      <c r="H6372" t="s">
        <v>34</v>
      </c>
      <c r="I6372" t="s">
        <v>19066</v>
      </c>
      <c r="L6372" s="8">
        <v>0</v>
      </c>
      <c r="M6372" t="s">
        <v>36</v>
      </c>
      <c r="N6372" t="str">
        <f>IF(AND(PESQUISA!$B$3&lt;&gt;"",OR(PESQUISA!$B$4="TODAS",B6372=PESQUISA!$B$4),ISNUMBER(SEARCH(PESQUISA!$B$3,D6372))),ROW()-1,"")</f>
        <v/>
      </c>
    </row>
    <row r="6373" spans="1:14" x14ac:dyDescent="0.3">
      <c r="A6373" t="s">
        <v>19247</v>
      </c>
      <c r="B6373" t="s">
        <v>29</v>
      </c>
      <c r="C6373" t="s">
        <v>19248</v>
      </c>
      <c r="D6373" t="s">
        <v>19249</v>
      </c>
      <c r="E6373" t="s">
        <v>40</v>
      </c>
      <c r="F6373" s="7">
        <v>62.98</v>
      </c>
      <c r="G6373" t="s">
        <v>33</v>
      </c>
      <c r="H6373" t="s">
        <v>34</v>
      </c>
      <c r="I6373" t="s">
        <v>19066</v>
      </c>
      <c r="L6373" s="8">
        <v>0</v>
      </c>
      <c r="M6373" t="s">
        <v>36</v>
      </c>
      <c r="N6373" t="str">
        <f>IF(AND(PESQUISA!$B$3&lt;&gt;"",OR(PESQUISA!$B$4="TODAS",B6373=PESQUISA!$B$4),ISNUMBER(SEARCH(PESQUISA!$B$3,D6373))),ROW()-1,"")</f>
        <v/>
      </c>
    </row>
    <row r="6374" spans="1:14" x14ac:dyDescent="0.3">
      <c r="A6374" t="s">
        <v>19250</v>
      </c>
      <c r="B6374" t="s">
        <v>29</v>
      </c>
      <c r="C6374" t="s">
        <v>19251</v>
      </c>
      <c r="D6374" t="s">
        <v>19252</v>
      </c>
      <c r="E6374" t="s">
        <v>40</v>
      </c>
      <c r="F6374" s="7">
        <v>73.95</v>
      </c>
      <c r="G6374" t="s">
        <v>33</v>
      </c>
      <c r="H6374" t="s">
        <v>34</v>
      </c>
      <c r="I6374" t="s">
        <v>19066</v>
      </c>
      <c r="L6374" s="8">
        <v>0</v>
      </c>
      <c r="M6374" t="s">
        <v>36</v>
      </c>
      <c r="N6374" t="str">
        <f>IF(AND(PESQUISA!$B$3&lt;&gt;"",OR(PESQUISA!$B$4="TODAS",B6374=PESQUISA!$B$4),ISNUMBER(SEARCH(PESQUISA!$B$3,D6374))),ROW()-1,"")</f>
        <v/>
      </c>
    </row>
    <row r="6375" spans="1:14" x14ac:dyDescent="0.3">
      <c r="A6375" t="s">
        <v>19253</v>
      </c>
      <c r="B6375" t="s">
        <v>29</v>
      </c>
      <c r="C6375" t="s">
        <v>19254</v>
      </c>
      <c r="D6375" t="s">
        <v>19255</v>
      </c>
      <c r="E6375" t="s">
        <v>40</v>
      </c>
      <c r="F6375" s="7">
        <v>97.69</v>
      </c>
      <c r="G6375" t="s">
        <v>33</v>
      </c>
      <c r="H6375" t="s">
        <v>34</v>
      </c>
      <c r="I6375" t="s">
        <v>19066</v>
      </c>
      <c r="L6375" s="8">
        <v>0</v>
      </c>
      <c r="M6375" t="s">
        <v>36</v>
      </c>
      <c r="N6375" t="str">
        <f>IF(AND(PESQUISA!$B$3&lt;&gt;"",OR(PESQUISA!$B$4="TODAS",B6375=PESQUISA!$B$4),ISNUMBER(SEARCH(PESQUISA!$B$3,D6375))),ROW()-1,"")</f>
        <v/>
      </c>
    </row>
    <row r="6376" spans="1:14" x14ac:dyDescent="0.3">
      <c r="A6376" t="s">
        <v>19256</v>
      </c>
      <c r="B6376" t="s">
        <v>29</v>
      </c>
      <c r="C6376" t="s">
        <v>19257</v>
      </c>
      <c r="D6376" t="s">
        <v>19258</v>
      </c>
      <c r="E6376" t="s">
        <v>40</v>
      </c>
      <c r="F6376" s="7">
        <v>163.32</v>
      </c>
      <c r="G6376" t="s">
        <v>33</v>
      </c>
      <c r="H6376" t="s">
        <v>34</v>
      </c>
      <c r="I6376" t="s">
        <v>19066</v>
      </c>
      <c r="L6376" s="8">
        <v>0</v>
      </c>
      <c r="M6376" t="s">
        <v>36</v>
      </c>
      <c r="N6376" t="str">
        <f>IF(AND(PESQUISA!$B$3&lt;&gt;"",OR(PESQUISA!$B$4="TODAS",B6376=PESQUISA!$B$4),ISNUMBER(SEARCH(PESQUISA!$B$3,D6376))),ROW()-1,"")</f>
        <v/>
      </c>
    </row>
    <row r="6377" spans="1:14" x14ac:dyDescent="0.3">
      <c r="A6377" t="s">
        <v>19259</v>
      </c>
      <c r="B6377" t="s">
        <v>29</v>
      </c>
      <c r="C6377" t="s">
        <v>19260</v>
      </c>
      <c r="D6377" t="s">
        <v>19261</v>
      </c>
      <c r="E6377" t="s">
        <v>40</v>
      </c>
      <c r="F6377" s="7">
        <v>253.28</v>
      </c>
      <c r="G6377" t="s">
        <v>33</v>
      </c>
      <c r="H6377" t="s">
        <v>34</v>
      </c>
      <c r="I6377" t="s">
        <v>19066</v>
      </c>
      <c r="L6377" s="8">
        <v>0</v>
      </c>
      <c r="M6377" t="s">
        <v>36</v>
      </c>
      <c r="N6377" t="str">
        <f>IF(AND(PESQUISA!$B$3&lt;&gt;"",OR(PESQUISA!$B$4="TODAS",B6377=PESQUISA!$B$4),ISNUMBER(SEARCH(PESQUISA!$B$3,D6377))),ROW()-1,"")</f>
        <v/>
      </c>
    </row>
    <row r="6378" spans="1:14" x14ac:dyDescent="0.3">
      <c r="A6378" t="s">
        <v>19262</v>
      </c>
      <c r="B6378" t="s">
        <v>29</v>
      </c>
      <c r="C6378" t="s">
        <v>19263</v>
      </c>
      <c r="D6378" t="s">
        <v>19264</v>
      </c>
      <c r="E6378" t="s">
        <v>40</v>
      </c>
      <c r="F6378" s="7">
        <v>226.34</v>
      </c>
      <c r="G6378" t="s">
        <v>33</v>
      </c>
      <c r="H6378" t="s">
        <v>34</v>
      </c>
      <c r="I6378" t="s">
        <v>19066</v>
      </c>
      <c r="L6378" s="8">
        <v>0</v>
      </c>
      <c r="M6378" t="s">
        <v>36</v>
      </c>
      <c r="N6378" t="str">
        <f>IF(AND(PESQUISA!$B$3&lt;&gt;"",OR(PESQUISA!$B$4="TODAS",B6378=PESQUISA!$B$4),ISNUMBER(SEARCH(PESQUISA!$B$3,D6378))),ROW()-1,"")</f>
        <v/>
      </c>
    </row>
    <row r="6379" spans="1:14" x14ac:dyDescent="0.3">
      <c r="A6379" t="s">
        <v>19265</v>
      </c>
      <c r="B6379" t="s">
        <v>29</v>
      </c>
      <c r="C6379" t="s">
        <v>19266</v>
      </c>
      <c r="D6379" t="s">
        <v>19267</v>
      </c>
      <c r="E6379" t="s">
        <v>40</v>
      </c>
      <c r="F6379" s="7">
        <v>59.53</v>
      </c>
      <c r="G6379" t="s">
        <v>33</v>
      </c>
      <c r="H6379" t="s">
        <v>34</v>
      </c>
      <c r="I6379" t="s">
        <v>19066</v>
      </c>
      <c r="L6379" s="8">
        <v>0</v>
      </c>
      <c r="M6379" t="s">
        <v>36</v>
      </c>
      <c r="N6379" t="str">
        <f>IF(AND(PESQUISA!$B$3&lt;&gt;"",OR(PESQUISA!$B$4="TODAS",B6379=PESQUISA!$B$4),ISNUMBER(SEARCH(PESQUISA!$B$3,D6379))),ROW()-1,"")</f>
        <v/>
      </c>
    </row>
    <row r="6380" spans="1:14" x14ac:dyDescent="0.3">
      <c r="A6380" t="s">
        <v>19268</v>
      </c>
      <c r="B6380" t="s">
        <v>29</v>
      </c>
      <c r="C6380" t="s">
        <v>19269</v>
      </c>
      <c r="D6380" t="s">
        <v>19270</v>
      </c>
      <c r="E6380" t="s">
        <v>40</v>
      </c>
      <c r="F6380" s="7">
        <v>77.739999999999995</v>
      </c>
      <c r="G6380" t="s">
        <v>33</v>
      </c>
      <c r="H6380" t="s">
        <v>34</v>
      </c>
      <c r="I6380" t="s">
        <v>19066</v>
      </c>
      <c r="L6380" s="8">
        <v>0</v>
      </c>
      <c r="M6380" t="s">
        <v>36</v>
      </c>
      <c r="N6380" t="str">
        <f>IF(AND(PESQUISA!$B$3&lt;&gt;"",OR(PESQUISA!$B$4="TODAS",B6380=PESQUISA!$B$4),ISNUMBER(SEARCH(PESQUISA!$B$3,D6380))),ROW()-1,"")</f>
        <v/>
      </c>
    </row>
    <row r="6381" spans="1:14" x14ac:dyDescent="0.3">
      <c r="A6381" t="s">
        <v>19271</v>
      </c>
      <c r="B6381" t="s">
        <v>29</v>
      </c>
      <c r="C6381" t="s">
        <v>19272</v>
      </c>
      <c r="D6381" t="s">
        <v>19273</v>
      </c>
      <c r="E6381" t="s">
        <v>40</v>
      </c>
      <c r="F6381" s="7">
        <v>90.76</v>
      </c>
      <c r="G6381" t="s">
        <v>33</v>
      </c>
      <c r="H6381" t="s">
        <v>34</v>
      </c>
      <c r="I6381" t="s">
        <v>19066</v>
      </c>
      <c r="L6381" s="8">
        <v>0</v>
      </c>
      <c r="M6381" t="s">
        <v>36</v>
      </c>
      <c r="N6381" t="str">
        <f>IF(AND(PESQUISA!$B$3&lt;&gt;"",OR(PESQUISA!$B$4="TODAS",B6381=PESQUISA!$B$4),ISNUMBER(SEARCH(PESQUISA!$B$3,D6381))),ROW()-1,"")</f>
        <v/>
      </c>
    </row>
    <row r="6382" spans="1:14" x14ac:dyDescent="0.3">
      <c r="A6382" t="s">
        <v>19274</v>
      </c>
      <c r="B6382" t="s">
        <v>29</v>
      </c>
      <c r="C6382" t="s">
        <v>19275</v>
      </c>
      <c r="D6382" t="s">
        <v>19276</v>
      </c>
      <c r="E6382" t="s">
        <v>40</v>
      </c>
      <c r="F6382" s="7">
        <v>122.34</v>
      </c>
      <c r="G6382" t="s">
        <v>33</v>
      </c>
      <c r="H6382" t="s">
        <v>34</v>
      </c>
      <c r="I6382" t="s">
        <v>19066</v>
      </c>
      <c r="L6382" s="8">
        <v>0</v>
      </c>
      <c r="M6382" t="s">
        <v>36</v>
      </c>
      <c r="N6382" t="str">
        <f>IF(AND(PESQUISA!$B$3&lt;&gt;"",OR(PESQUISA!$B$4="TODAS",B6382=PESQUISA!$B$4),ISNUMBER(SEARCH(PESQUISA!$B$3,D6382))),ROW()-1,"")</f>
        <v/>
      </c>
    </row>
    <row r="6383" spans="1:14" x14ac:dyDescent="0.3">
      <c r="A6383" t="s">
        <v>19277</v>
      </c>
      <c r="B6383" t="s">
        <v>29</v>
      </c>
      <c r="C6383" t="s">
        <v>19278</v>
      </c>
      <c r="D6383" t="s">
        <v>19279</v>
      </c>
      <c r="E6383" t="s">
        <v>40</v>
      </c>
      <c r="F6383" s="7">
        <v>117.02</v>
      </c>
      <c r="G6383" t="s">
        <v>33</v>
      </c>
      <c r="H6383" t="s">
        <v>34</v>
      </c>
      <c r="I6383" t="s">
        <v>19066</v>
      </c>
      <c r="L6383" s="8">
        <v>0</v>
      </c>
      <c r="M6383" t="s">
        <v>36</v>
      </c>
      <c r="N6383" t="str">
        <f>IF(AND(PESQUISA!$B$3&lt;&gt;"",OR(PESQUISA!$B$4="TODAS",B6383=PESQUISA!$B$4),ISNUMBER(SEARCH(PESQUISA!$B$3,D6383))),ROW()-1,"")</f>
        <v/>
      </c>
    </row>
    <row r="6384" spans="1:14" x14ac:dyDescent="0.3">
      <c r="A6384" t="s">
        <v>19280</v>
      </c>
      <c r="B6384" t="s">
        <v>29</v>
      </c>
      <c r="C6384" t="s">
        <v>19281</v>
      </c>
      <c r="D6384" t="s">
        <v>19282</v>
      </c>
      <c r="E6384" t="s">
        <v>40</v>
      </c>
      <c r="F6384" s="7">
        <v>186.56</v>
      </c>
      <c r="G6384" t="s">
        <v>33</v>
      </c>
      <c r="H6384" t="s">
        <v>34</v>
      </c>
      <c r="I6384" t="s">
        <v>19066</v>
      </c>
      <c r="L6384" s="8">
        <v>0</v>
      </c>
      <c r="M6384" t="s">
        <v>36</v>
      </c>
      <c r="N6384" t="str">
        <f>IF(AND(PESQUISA!$B$3&lt;&gt;"",OR(PESQUISA!$B$4="TODAS",B6384=PESQUISA!$B$4),ISNUMBER(SEARCH(PESQUISA!$B$3,D6384))),ROW()-1,"")</f>
        <v/>
      </c>
    </row>
    <row r="6385" spans="1:14" x14ac:dyDescent="0.3">
      <c r="A6385" t="s">
        <v>19283</v>
      </c>
      <c r="B6385" t="s">
        <v>29</v>
      </c>
      <c r="C6385" t="s">
        <v>19284</v>
      </c>
      <c r="D6385" t="s">
        <v>19285</v>
      </c>
      <c r="E6385" t="s">
        <v>40</v>
      </c>
      <c r="F6385" s="7">
        <v>186.46</v>
      </c>
      <c r="G6385" t="s">
        <v>33</v>
      </c>
      <c r="H6385" t="s">
        <v>34</v>
      </c>
      <c r="I6385" t="s">
        <v>19066</v>
      </c>
      <c r="L6385" s="8">
        <v>0</v>
      </c>
      <c r="M6385" t="s">
        <v>36</v>
      </c>
      <c r="N6385" t="str">
        <f>IF(AND(PESQUISA!$B$3&lt;&gt;"",OR(PESQUISA!$B$4="TODAS",B6385=PESQUISA!$B$4),ISNUMBER(SEARCH(PESQUISA!$B$3,D6385))),ROW()-1,"")</f>
        <v/>
      </c>
    </row>
    <row r="6386" spans="1:14" x14ac:dyDescent="0.3">
      <c r="A6386" t="s">
        <v>19286</v>
      </c>
      <c r="B6386" t="s">
        <v>29</v>
      </c>
      <c r="C6386" t="s">
        <v>19287</v>
      </c>
      <c r="D6386" t="s">
        <v>19288</v>
      </c>
      <c r="E6386" t="s">
        <v>40</v>
      </c>
      <c r="F6386" s="7">
        <v>248.17</v>
      </c>
      <c r="G6386" t="s">
        <v>33</v>
      </c>
      <c r="H6386" t="s">
        <v>34</v>
      </c>
      <c r="I6386" t="s">
        <v>19066</v>
      </c>
      <c r="L6386" s="8">
        <v>0</v>
      </c>
      <c r="M6386" t="s">
        <v>36</v>
      </c>
      <c r="N6386" t="str">
        <f>IF(AND(PESQUISA!$B$3&lt;&gt;"",OR(PESQUISA!$B$4="TODAS",B6386=PESQUISA!$B$4),ISNUMBER(SEARCH(PESQUISA!$B$3,D6386))),ROW()-1,"")</f>
        <v/>
      </c>
    </row>
    <row r="6387" spans="1:14" x14ac:dyDescent="0.3">
      <c r="A6387" t="s">
        <v>19289</v>
      </c>
      <c r="B6387" t="s">
        <v>29</v>
      </c>
      <c r="C6387" t="s">
        <v>19290</v>
      </c>
      <c r="D6387" t="s">
        <v>19291</v>
      </c>
      <c r="E6387" t="s">
        <v>40</v>
      </c>
      <c r="F6387" s="7">
        <v>22.6</v>
      </c>
      <c r="G6387" t="s">
        <v>33</v>
      </c>
      <c r="H6387" t="s">
        <v>34</v>
      </c>
      <c r="I6387" t="s">
        <v>19066</v>
      </c>
      <c r="L6387" s="8">
        <v>0</v>
      </c>
      <c r="M6387" t="s">
        <v>36</v>
      </c>
      <c r="N6387" t="str">
        <f>IF(AND(PESQUISA!$B$3&lt;&gt;"",OR(PESQUISA!$B$4="TODAS",B6387=PESQUISA!$B$4),ISNUMBER(SEARCH(PESQUISA!$B$3,D6387))),ROW()-1,"")</f>
        <v/>
      </c>
    </row>
    <row r="6388" spans="1:14" x14ac:dyDescent="0.3">
      <c r="A6388" t="s">
        <v>19292</v>
      </c>
      <c r="B6388" t="s">
        <v>29</v>
      </c>
      <c r="C6388" t="s">
        <v>19293</v>
      </c>
      <c r="D6388" t="s">
        <v>19294</v>
      </c>
      <c r="E6388" t="s">
        <v>40</v>
      </c>
      <c r="F6388" s="7">
        <v>36.81</v>
      </c>
      <c r="G6388" t="s">
        <v>33</v>
      </c>
      <c r="H6388" t="s">
        <v>34</v>
      </c>
      <c r="I6388" t="s">
        <v>19066</v>
      </c>
      <c r="L6388" s="8">
        <v>0</v>
      </c>
      <c r="M6388" t="s">
        <v>36</v>
      </c>
      <c r="N6388" t="str">
        <f>IF(AND(PESQUISA!$B$3&lt;&gt;"",OR(PESQUISA!$B$4="TODAS",B6388=PESQUISA!$B$4),ISNUMBER(SEARCH(PESQUISA!$B$3,D6388))),ROW()-1,"")</f>
        <v/>
      </c>
    </row>
    <row r="6389" spans="1:14" x14ac:dyDescent="0.3">
      <c r="A6389" t="s">
        <v>19295</v>
      </c>
      <c r="B6389" t="s">
        <v>29</v>
      </c>
      <c r="C6389" t="s">
        <v>19296</v>
      </c>
      <c r="D6389" t="s">
        <v>19297</v>
      </c>
      <c r="E6389" t="s">
        <v>40</v>
      </c>
      <c r="F6389" s="7">
        <v>58.18</v>
      </c>
      <c r="G6389" t="s">
        <v>33</v>
      </c>
      <c r="H6389" t="s">
        <v>34</v>
      </c>
      <c r="I6389" t="s">
        <v>19066</v>
      </c>
      <c r="L6389" s="8">
        <v>0</v>
      </c>
      <c r="M6389" t="s">
        <v>36</v>
      </c>
      <c r="N6389" t="str">
        <f>IF(AND(PESQUISA!$B$3&lt;&gt;"",OR(PESQUISA!$B$4="TODAS",B6389=PESQUISA!$B$4),ISNUMBER(SEARCH(PESQUISA!$B$3,D6389))),ROW()-1,"")</f>
        <v/>
      </c>
    </row>
    <row r="6390" spans="1:14" x14ac:dyDescent="0.3">
      <c r="A6390" t="s">
        <v>19298</v>
      </c>
      <c r="B6390" t="s">
        <v>29</v>
      </c>
      <c r="C6390" t="s">
        <v>19299</v>
      </c>
      <c r="D6390" t="s">
        <v>19300</v>
      </c>
      <c r="E6390" t="s">
        <v>40</v>
      </c>
      <c r="F6390" s="7">
        <v>43.51</v>
      </c>
      <c r="G6390" t="s">
        <v>33</v>
      </c>
      <c r="H6390" t="s">
        <v>34</v>
      </c>
      <c r="I6390" t="s">
        <v>19066</v>
      </c>
      <c r="L6390" s="8">
        <v>0</v>
      </c>
      <c r="M6390" t="s">
        <v>36</v>
      </c>
      <c r="N6390" t="str">
        <f>IF(AND(PESQUISA!$B$3&lt;&gt;"",OR(PESQUISA!$B$4="TODAS",B6390=PESQUISA!$B$4),ISNUMBER(SEARCH(PESQUISA!$B$3,D6390))),ROW()-1,"")</f>
        <v/>
      </c>
    </row>
    <row r="6391" spans="1:14" x14ac:dyDescent="0.3">
      <c r="A6391" t="s">
        <v>19301</v>
      </c>
      <c r="B6391" t="s">
        <v>29</v>
      </c>
      <c r="C6391" t="s">
        <v>19302</v>
      </c>
      <c r="D6391" t="s">
        <v>19303</v>
      </c>
      <c r="E6391" t="s">
        <v>40</v>
      </c>
      <c r="F6391" s="7">
        <v>56.93</v>
      </c>
      <c r="G6391" t="s">
        <v>33</v>
      </c>
      <c r="H6391" t="s">
        <v>34</v>
      </c>
      <c r="I6391" t="s">
        <v>19066</v>
      </c>
      <c r="L6391" s="8">
        <v>0</v>
      </c>
      <c r="M6391" t="s">
        <v>36</v>
      </c>
      <c r="N6391" t="str">
        <f>IF(AND(PESQUISA!$B$3&lt;&gt;"",OR(PESQUISA!$B$4="TODAS",B6391=PESQUISA!$B$4),ISNUMBER(SEARCH(PESQUISA!$B$3,D6391))),ROW()-1,"")</f>
        <v/>
      </c>
    </row>
    <row r="6392" spans="1:14" x14ac:dyDescent="0.3">
      <c r="A6392" t="s">
        <v>19304</v>
      </c>
      <c r="B6392" t="s">
        <v>29</v>
      </c>
      <c r="C6392" t="s">
        <v>19305</v>
      </c>
      <c r="D6392" t="s">
        <v>19306</v>
      </c>
      <c r="E6392" t="s">
        <v>40</v>
      </c>
      <c r="F6392" s="7">
        <v>69.78</v>
      </c>
      <c r="G6392" t="s">
        <v>33</v>
      </c>
      <c r="H6392" t="s">
        <v>34</v>
      </c>
      <c r="I6392" t="s">
        <v>19066</v>
      </c>
      <c r="L6392" s="8">
        <v>0</v>
      </c>
      <c r="M6392" t="s">
        <v>36</v>
      </c>
      <c r="N6392" t="str">
        <f>IF(AND(PESQUISA!$B$3&lt;&gt;"",OR(PESQUISA!$B$4="TODAS",B6392=PESQUISA!$B$4),ISNUMBER(SEARCH(PESQUISA!$B$3,D6392))),ROW()-1,"")</f>
        <v/>
      </c>
    </row>
    <row r="6393" spans="1:14" x14ac:dyDescent="0.3">
      <c r="A6393" t="s">
        <v>19307</v>
      </c>
      <c r="B6393" t="s">
        <v>29</v>
      </c>
      <c r="C6393" t="s">
        <v>19308</v>
      </c>
      <c r="D6393" t="s">
        <v>19309</v>
      </c>
      <c r="E6393" t="s">
        <v>40</v>
      </c>
      <c r="F6393" s="7">
        <v>94.86</v>
      </c>
      <c r="G6393" t="s">
        <v>33</v>
      </c>
      <c r="H6393" t="s">
        <v>34</v>
      </c>
      <c r="I6393" t="s">
        <v>19066</v>
      </c>
      <c r="L6393" s="8">
        <v>0</v>
      </c>
      <c r="M6393" t="s">
        <v>36</v>
      </c>
      <c r="N6393" t="str">
        <f>IF(AND(PESQUISA!$B$3&lt;&gt;"",OR(PESQUISA!$B$4="TODAS",B6393=PESQUISA!$B$4),ISNUMBER(SEARCH(PESQUISA!$B$3,D6393))),ROW()-1,"")</f>
        <v/>
      </c>
    </row>
    <row r="6394" spans="1:14" x14ac:dyDescent="0.3">
      <c r="A6394" t="s">
        <v>19310</v>
      </c>
      <c r="B6394" t="s">
        <v>29</v>
      </c>
      <c r="C6394" t="s">
        <v>19311</v>
      </c>
      <c r="D6394" t="s">
        <v>19312</v>
      </c>
      <c r="E6394" t="s">
        <v>40</v>
      </c>
      <c r="F6394" s="7">
        <v>150.85</v>
      </c>
      <c r="G6394" t="s">
        <v>33</v>
      </c>
      <c r="H6394" t="s">
        <v>34</v>
      </c>
      <c r="I6394" t="s">
        <v>19066</v>
      </c>
      <c r="L6394" s="8">
        <v>0</v>
      </c>
      <c r="M6394" t="s">
        <v>36</v>
      </c>
      <c r="N6394" t="str">
        <f>IF(AND(PESQUISA!$B$3&lt;&gt;"",OR(PESQUISA!$B$4="TODAS",B6394=PESQUISA!$B$4),ISNUMBER(SEARCH(PESQUISA!$B$3,D6394))),ROW()-1,"")</f>
        <v/>
      </c>
    </row>
    <row r="6395" spans="1:14" x14ac:dyDescent="0.3">
      <c r="A6395" t="s">
        <v>19313</v>
      </c>
      <c r="B6395" t="s">
        <v>29</v>
      </c>
      <c r="C6395" t="s">
        <v>19314</v>
      </c>
      <c r="D6395" t="s">
        <v>19315</v>
      </c>
      <c r="E6395" t="s">
        <v>40</v>
      </c>
      <c r="F6395" s="7">
        <v>229.26</v>
      </c>
      <c r="G6395" t="s">
        <v>33</v>
      </c>
      <c r="H6395" t="s">
        <v>34</v>
      </c>
      <c r="I6395" t="s">
        <v>19066</v>
      </c>
      <c r="L6395" s="8">
        <v>0</v>
      </c>
      <c r="M6395" t="s">
        <v>36</v>
      </c>
      <c r="N6395" t="str">
        <f>IF(AND(PESQUISA!$B$3&lt;&gt;"",OR(PESQUISA!$B$4="TODAS",B6395=PESQUISA!$B$4),ISNUMBER(SEARCH(PESQUISA!$B$3,D6395))),ROW()-1,"")</f>
        <v/>
      </c>
    </row>
    <row r="6396" spans="1:14" x14ac:dyDescent="0.3">
      <c r="A6396" t="s">
        <v>19316</v>
      </c>
      <c r="B6396" t="s">
        <v>29</v>
      </c>
      <c r="C6396" t="s">
        <v>19317</v>
      </c>
      <c r="D6396" t="s">
        <v>19318</v>
      </c>
      <c r="E6396" t="s">
        <v>40</v>
      </c>
      <c r="F6396" s="7">
        <v>202.32</v>
      </c>
      <c r="G6396" t="s">
        <v>33</v>
      </c>
      <c r="H6396" t="s">
        <v>34</v>
      </c>
      <c r="I6396" t="s">
        <v>19066</v>
      </c>
      <c r="L6396" s="8">
        <v>0</v>
      </c>
      <c r="M6396" t="s">
        <v>36</v>
      </c>
      <c r="N6396" t="str">
        <f>IF(AND(PESQUISA!$B$3&lt;&gt;"",OR(PESQUISA!$B$4="TODAS",B6396=PESQUISA!$B$4),ISNUMBER(SEARCH(PESQUISA!$B$3,D6396))),ROW()-1,"")</f>
        <v/>
      </c>
    </row>
    <row r="6397" spans="1:14" x14ac:dyDescent="0.3">
      <c r="A6397" t="s">
        <v>19319</v>
      </c>
      <c r="B6397" t="s">
        <v>29</v>
      </c>
      <c r="C6397" t="s">
        <v>19320</v>
      </c>
      <c r="D6397" t="s">
        <v>19321</v>
      </c>
      <c r="E6397" t="s">
        <v>40</v>
      </c>
      <c r="F6397" s="7">
        <v>56.49</v>
      </c>
      <c r="G6397" t="s">
        <v>33</v>
      </c>
      <c r="H6397" t="s">
        <v>34</v>
      </c>
      <c r="I6397" t="s">
        <v>19066</v>
      </c>
      <c r="L6397" s="8">
        <v>0</v>
      </c>
      <c r="M6397" t="s">
        <v>36</v>
      </c>
      <c r="N6397" t="str">
        <f>IF(AND(PESQUISA!$B$3&lt;&gt;"",OR(PESQUISA!$B$4="TODAS",B6397=PESQUISA!$B$4),ISNUMBER(SEARCH(PESQUISA!$B$3,D6397))),ROW()-1,"")</f>
        <v/>
      </c>
    </row>
    <row r="6398" spans="1:14" x14ac:dyDescent="0.3">
      <c r="A6398" t="s">
        <v>19322</v>
      </c>
      <c r="B6398" t="s">
        <v>29</v>
      </c>
      <c r="C6398" t="s">
        <v>19323</v>
      </c>
      <c r="D6398" t="s">
        <v>19324</v>
      </c>
      <c r="E6398" t="s">
        <v>40</v>
      </c>
      <c r="F6398" s="7">
        <v>71.69</v>
      </c>
      <c r="G6398" t="s">
        <v>33</v>
      </c>
      <c r="H6398" t="s">
        <v>34</v>
      </c>
      <c r="I6398" t="s">
        <v>19066</v>
      </c>
      <c r="L6398" s="8">
        <v>0</v>
      </c>
      <c r="M6398" t="s">
        <v>36</v>
      </c>
      <c r="N6398" t="str">
        <f>IF(AND(PESQUISA!$B$3&lt;&gt;"",OR(PESQUISA!$B$4="TODAS",B6398=PESQUISA!$B$4),ISNUMBER(SEARCH(PESQUISA!$B$3,D6398))),ROW()-1,"")</f>
        <v/>
      </c>
    </row>
    <row r="6399" spans="1:14" x14ac:dyDescent="0.3">
      <c r="A6399" t="s">
        <v>19325</v>
      </c>
      <c r="B6399" t="s">
        <v>29</v>
      </c>
      <c r="C6399" t="s">
        <v>19326</v>
      </c>
      <c r="D6399" t="s">
        <v>19327</v>
      </c>
      <c r="E6399" t="s">
        <v>40</v>
      </c>
      <c r="F6399" s="7">
        <v>86.59</v>
      </c>
      <c r="G6399" t="s">
        <v>33</v>
      </c>
      <c r="H6399" t="s">
        <v>34</v>
      </c>
      <c r="I6399" t="s">
        <v>19066</v>
      </c>
      <c r="L6399" s="8">
        <v>0</v>
      </c>
      <c r="M6399" t="s">
        <v>36</v>
      </c>
      <c r="N6399" t="str">
        <f>IF(AND(PESQUISA!$B$3&lt;&gt;"",OR(PESQUISA!$B$4="TODAS",B6399=PESQUISA!$B$4),ISNUMBER(SEARCH(PESQUISA!$B$3,D6399))),ROW()-1,"")</f>
        <v/>
      </c>
    </row>
    <row r="6400" spans="1:14" x14ac:dyDescent="0.3">
      <c r="A6400" t="s">
        <v>19328</v>
      </c>
      <c r="B6400" t="s">
        <v>29</v>
      </c>
      <c r="C6400" t="s">
        <v>19329</v>
      </c>
      <c r="D6400" t="s">
        <v>19330</v>
      </c>
      <c r="E6400" t="s">
        <v>40</v>
      </c>
      <c r="F6400" s="7">
        <v>119.51</v>
      </c>
      <c r="G6400" t="s">
        <v>33</v>
      </c>
      <c r="H6400" t="s">
        <v>34</v>
      </c>
      <c r="I6400" t="s">
        <v>19066</v>
      </c>
      <c r="L6400" s="8">
        <v>0</v>
      </c>
      <c r="M6400" t="s">
        <v>36</v>
      </c>
      <c r="N6400" t="str">
        <f>IF(AND(PESQUISA!$B$3&lt;&gt;"",OR(PESQUISA!$B$4="TODAS",B6400=PESQUISA!$B$4),ISNUMBER(SEARCH(PESQUISA!$B$3,D6400))),ROW()-1,"")</f>
        <v/>
      </c>
    </row>
    <row r="6401" spans="1:14" x14ac:dyDescent="0.3">
      <c r="A6401" t="s">
        <v>19331</v>
      </c>
      <c r="B6401" t="s">
        <v>29</v>
      </c>
      <c r="C6401" t="s">
        <v>19332</v>
      </c>
      <c r="D6401" t="s">
        <v>19333</v>
      </c>
      <c r="E6401" t="s">
        <v>40</v>
      </c>
      <c r="F6401" s="7">
        <v>114.19</v>
      </c>
      <c r="G6401" t="s">
        <v>33</v>
      </c>
      <c r="H6401" t="s">
        <v>34</v>
      </c>
      <c r="I6401" t="s">
        <v>19066</v>
      </c>
      <c r="L6401" s="8">
        <v>0</v>
      </c>
      <c r="M6401" t="s">
        <v>36</v>
      </c>
      <c r="N6401" t="str">
        <f>IF(AND(PESQUISA!$B$3&lt;&gt;"",OR(PESQUISA!$B$4="TODAS",B6401=PESQUISA!$B$4),ISNUMBER(SEARCH(PESQUISA!$B$3,D6401))),ROW()-1,"")</f>
        <v/>
      </c>
    </row>
    <row r="6402" spans="1:14" x14ac:dyDescent="0.3">
      <c r="A6402" t="s">
        <v>19334</v>
      </c>
      <c r="B6402" t="s">
        <v>29</v>
      </c>
      <c r="C6402" t="s">
        <v>19335</v>
      </c>
      <c r="D6402" t="s">
        <v>19336</v>
      </c>
      <c r="E6402" t="s">
        <v>40</v>
      </c>
      <c r="F6402" s="7">
        <v>174.09</v>
      </c>
      <c r="G6402" t="s">
        <v>33</v>
      </c>
      <c r="H6402" t="s">
        <v>34</v>
      </c>
      <c r="I6402" t="s">
        <v>19066</v>
      </c>
      <c r="L6402" s="8">
        <v>0</v>
      </c>
      <c r="M6402" t="s">
        <v>36</v>
      </c>
      <c r="N6402" t="str">
        <f>IF(AND(PESQUISA!$B$3&lt;&gt;"",OR(PESQUISA!$B$4="TODAS",B6402=PESQUISA!$B$4),ISNUMBER(SEARCH(PESQUISA!$B$3,D6402))),ROW()-1,"")</f>
        <v/>
      </c>
    </row>
    <row r="6403" spans="1:14" x14ac:dyDescent="0.3">
      <c r="A6403" t="s">
        <v>19337</v>
      </c>
      <c r="B6403" t="s">
        <v>29</v>
      </c>
      <c r="C6403" t="s">
        <v>19338</v>
      </c>
      <c r="D6403" t="s">
        <v>19339</v>
      </c>
      <c r="E6403" t="s">
        <v>40</v>
      </c>
      <c r="F6403" s="7">
        <v>173.99</v>
      </c>
      <c r="G6403" t="s">
        <v>33</v>
      </c>
      <c r="H6403" t="s">
        <v>34</v>
      </c>
      <c r="I6403" t="s">
        <v>19066</v>
      </c>
      <c r="L6403" s="8">
        <v>0</v>
      </c>
      <c r="M6403" t="s">
        <v>36</v>
      </c>
      <c r="N6403" t="str">
        <f>IF(AND(PESQUISA!$B$3&lt;&gt;"",OR(PESQUISA!$B$4="TODAS",B6403=PESQUISA!$B$4),ISNUMBER(SEARCH(PESQUISA!$B$3,D6403))),ROW()-1,"")</f>
        <v/>
      </c>
    </row>
    <row r="6404" spans="1:14" x14ac:dyDescent="0.3">
      <c r="A6404" t="s">
        <v>19340</v>
      </c>
      <c r="B6404" t="s">
        <v>29</v>
      </c>
      <c r="C6404" t="s">
        <v>19341</v>
      </c>
      <c r="D6404" t="s">
        <v>19342</v>
      </c>
      <c r="E6404" t="s">
        <v>40</v>
      </c>
      <c r="F6404" s="7">
        <v>224.15</v>
      </c>
      <c r="G6404" t="s">
        <v>33</v>
      </c>
      <c r="H6404" t="s">
        <v>34</v>
      </c>
      <c r="I6404" t="s">
        <v>19066</v>
      </c>
      <c r="L6404" s="8">
        <v>0</v>
      </c>
      <c r="M6404" t="s">
        <v>36</v>
      </c>
      <c r="N6404" t="str">
        <f>IF(AND(PESQUISA!$B$3&lt;&gt;"",OR(PESQUISA!$B$4="TODAS",B6404=PESQUISA!$B$4),ISNUMBER(SEARCH(PESQUISA!$B$3,D6404))),ROW()-1,"")</f>
        <v/>
      </c>
    </row>
    <row r="6405" spans="1:14" x14ac:dyDescent="0.3">
      <c r="A6405" t="s">
        <v>19343</v>
      </c>
      <c r="B6405" t="s">
        <v>29</v>
      </c>
      <c r="C6405" t="s">
        <v>19344</v>
      </c>
      <c r="D6405" t="s">
        <v>19345</v>
      </c>
      <c r="E6405" t="s">
        <v>40</v>
      </c>
      <c r="F6405" s="7">
        <v>372.49</v>
      </c>
      <c r="G6405" t="s">
        <v>33</v>
      </c>
      <c r="H6405" t="s">
        <v>34</v>
      </c>
      <c r="I6405" t="s">
        <v>19066</v>
      </c>
      <c r="L6405" s="8">
        <v>0</v>
      </c>
      <c r="M6405" t="s">
        <v>36</v>
      </c>
      <c r="N6405" t="str">
        <f>IF(AND(PESQUISA!$B$3&lt;&gt;"",OR(PESQUISA!$B$4="TODAS",B6405=PESQUISA!$B$4),ISNUMBER(SEARCH(PESQUISA!$B$3,D6405))),ROW()-1,"")</f>
        <v/>
      </c>
    </row>
    <row r="6406" spans="1:14" x14ac:dyDescent="0.3">
      <c r="A6406" t="s">
        <v>19346</v>
      </c>
      <c r="B6406" t="s">
        <v>29</v>
      </c>
      <c r="C6406" t="s">
        <v>19347</v>
      </c>
      <c r="D6406" t="s">
        <v>19348</v>
      </c>
      <c r="E6406" t="s">
        <v>40</v>
      </c>
      <c r="F6406" s="7">
        <v>384.55</v>
      </c>
      <c r="G6406" t="s">
        <v>33</v>
      </c>
      <c r="H6406" t="s">
        <v>34</v>
      </c>
      <c r="I6406" t="s">
        <v>19066</v>
      </c>
      <c r="L6406" s="8">
        <v>0</v>
      </c>
      <c r="M6406" t="s">
        <v>36</v>
      </c>
      <c r="N6406" t="str">
        <f>IF(AND(PESQUISA!$B$3&lt;&gt;"",OR(PESQUISA!$B$4="TODAS",B6406=PESQUISA!$B$4),ISNUMBER(SEARCH(PESQUISA!$B$3,D6406))),ROW()-1,"")</f>
        <v/>
      </c>
    </row>
    <row r="6407" spans="1:14" x14ac:dyDescent="0.3">
      <c r="A6407" t="s">
        <v>19349</v>
      </c>
      <c r="B6407" t="s">
        <v>29</v>
      </c>
      <c r="C6407" t="s">
        <v>19350</v>
      </c>
      <c r="D6407" t="s">
        <v>19351</v>
      </c>
      <c r="E6407" t="s">
        <v>40</v>
      </c>
      <c r="F6407" s="7">
        <v>26.08</v>
      </c>
      <c r="G6407" t="s">
        <v>33</v>
      </c>
      <c r="H6407" t="s">
        <v>34</v>
      </c>
      <c r="I6407" t="s">
        <v>19066</v>
      </c>
      <c r="L6407" s="8">
        <v>0.47970000000000002</v>
      </c>
      <c r="M6407" t="s">
        <v>36</v>
      </c>
      <c r="N6407" t="str">
        <f>IF(AND(PESQUISA!$B$3&lt;&gt;"",OR(PESQUISA!$B$4="TODAS",B6407=PESQUISA!$B$4),ISNUMBER(SEARCH(PESQUISA!$B$3,D6407))),ROW()-1,"")</f>
        <v/>
      </c>
    </row>
    <row r="6408" spans="1:14" x14ac:dyDescent="0.3">
      <c r="A6408" t="s">
        <v>19352</v>
      </c>
      <c r="B6408" t="s">
        <v>29</v>
      </c>
      <c r="C6408" t="s">
        <v>19353</v>
      </c>
      <c r="D6408" t="s">
        <v>19354</v>
      </c>
      <c r="E6408" t="s">
        <v>40</v>
      </c>
      <c r="F6408" s="7">
        <v>29.07</v>
      </c>
      <c r="G6408" t="s">
        <v>33</v>
      </c>
      <c r="H6408" t="s">
        <v>34</v>
      </c>
      <c r="I6408" t="s">
        <v>19066</v>
      </c>
      <c r="L6408" s="8">
        <v>0.60099999999999998</v>
      </c>
      <c r="M6408" t="s">
        <v>36</v>
      </c>
      <c r="N6408" t="str">
        <f>IF(AND(PESQUISA!$B$3&lt;&gt;"",OR(PESQUISA!$B$4="TODAS",B6408=PESQUISA!$B$4),ISNUMBER(SEARCH(PESQUISA!$B$3,D6408))),ROW()-1,"")</f>
        <v/>
      </c>
    </row>
    <row r="6409" spans="1:14" x14ac:dyDescent="0.3">
      <c r="A6409" t="s">
        <v>19355</v>
      </c>
      <c r="B6409" t="s">
        <v>29</v>
      </c>
      <c r="C6409" t="s">
        <v>19356</v>
      </c>
      <c r="D6409" t="s">
        <v>19357</v>
      </c>
      <c r="E6409" t="s">
        <v>40</v>
      </c>
      <c r="F6409" s="7">
        <v>42.6</v>
      </c>
      <c r="G6409" t="s">
        <v>33</v>
      </c>
      <c r="H6409" t="s">
        <v>34</v>
      </c>
      <c r="I6409" t="s">
        <v>19066</v>
      </c>
      <c r="L6409" s="8">
        <v>0.41010000000000002</v>
      </c>
      <c r="M6409" t="s">
        <v>36</v>
      </c>
      <c r="N6409" t="str">
        <f>IF(AND(PESQUISA!$B$3&lt;&gt;"",OR(PESQUISA!$B$4="TODAS",B6409=PESQUISA!$B$4),ISNUMBER(SEARCH(PESQUISA!$B$3,D6409))),ROW()-1,"")</f>
        <v/>
      </c>
    </row>
    <row r="6410" spans="1:14" x14ac:dyDescent="0.3">
      <c r="A6410" t="s">
        <v>19358</v>
      </c>
      <c r="B6410" t="s">
        <v>29</v>
      </c>
      <c r="C6410" t="s">
        <v>19359</v>
      </c>
      <c r="D6410" t="s">
        <v>19360</v>
      </c>
      <c r="E6410" t="s">
        <v>40</v>
      </c>
      <c r="F6410" s="7">
        <v>27.25</v>
      </c>
      <c r="G6410" t="s">
        <v>33</v>
      </c>
      <c r="H6410" t="s">
        <v>34</v>
      </c>
      <c r="I6410" t="s">
        <v>19066</v>
      </c>
      <c r="L6410" s="8">
        <v>0.6411</v>
      </c>
      <c r="M6410" t="s">
        <v>36</v>
      </c>
      <c r="N6410" t="str">
        <f>IF(AND(PESQUISA!$B$3&lt;&gt;"",OR(PESQUISA!$B$4="TODAS",B6410=PESQUISA!$B$4),ISNUMBER(SEARCH(PESQUISA!$B$3,D6410))),ROW()-1,"")</f>
        <v/>
      </c>
    </row>
    <row r="6411" spans="1:14" x14ac:dyDescent="0.3">
      <c r="A6411" t="s">
        <v>19361</v>
      </c>
      <c r="B6411" t="s">
        <v>29</v>
      </c>
      <c r="C6411" t="s">
        <v>19362</v>
      </c>
      <c r="D6411" t="s">
        <v>19363</v>
      </c>
      <c r="E6411" t="s">
        <v>40</v>
      </c>
      <c r="F6411" s="7">
        <v>60.41</v>
      </c>
      <c r="G6411" t="s">
        <v>33</v>
      </c>
      <c r="H6411" t="s">
        <v>34</v>
      </c>
      <c r="I6411" t="s">
        <v>19066</v>
      </c>
      <c r="L6411" s="8">
        <v>0.75860000000000005</v>
      </c>
      <c r="M6411" t="s">
        <v>36</v>
      </c>
      <c r="N6411" t="str">
        <f>IF(AND(PESQUISA!$B$3&lt;&gt;"",OR(PESQUISA!$B$4="TODAS",B6411=PESQUISA!$B$4),ISNUMBER(SEARCH(PESQUISA!$B$3,D6411))),ROW()-1,"")</f>
        <v/>
      </c>
    </row>
    <row r="6412" spans="1:14" x14ac:dyDescent="0.3">
      <c r="A6412" t="s">
        <v>19364</v>
      </c>
      <c r="B6412" t="s">
        <v>29</v>
      </c>
      <c r="C6412" t="s">
        <v>19365</v>
      </c>
      <c r="D6412" t="s">
        <v>19366</v>
      </c>
      <c r="E6412" t="s">
        <v>40</v>
      </c>
      <c r="F6412" s="7">
        <v>56.96</v>
      </c>
      <c r="G6412" t="s">
        <v>33</v>
      </c>
      <c r="H6412" t="s">
        <v>34</v>
      </c>
      <c r="I6412" t="s">
        <v>19066</v>
      </c>
      <c r="L6412" s="8">
        <v>0.80459999999999998</v>
      </c>
      <c r="M6412" t="s">
        <v>36</v>
      </c>
      <c r="N6412" t="str">
        <f>IF(AND(PESQUISA!$B$3&lt;&gt;"",OR(PESQUISA!$B$4="TODAS",B6412=PESQUISA!$B$4),ISNUMBER(SEARCH(PESQUISA!$B$3,D6412))),ROW()-1,"")</f>
        <v/>
      </c>
    </row>
    <row r="6413" spans="1:14" x14ac:dyDescent="0.3">
      <c r="A6413" t="s">
        <v>19367</v>
      </c>
      <c r="B6413" t="s">
        <v>29</v>
      </c>
      <c r="C6413" t="s">
        <v>19368</v>
      </c>
      <c r="D6413" t="s">
        <v>19369</v>
      </c>
      <c r="E6413" t="s">
        <v>40</v>
      </c>
      <c r="F6413" s="7">
        <v>76.87</v>
      </c>
      <c r="G6413" t="s">
        <v>33</v>
      </c>
      <c r="H6413" t="s">
        <v>34</v>
      </c>
      <c r="I6413" t="s">
        <v>19066</v>
      </c>
      <c r="L6413" s="8">
        <v>0.76259999999999994</v>
      </c>
      <c r="M6413" t="s">
        <v>36</v>
      </c>
      <c r="N6413" t="str">
        <f>IF(AND(PESQUISA!$B$3&lt;&gt;"",OR(PESQUISA!$B$4="TODAS",B6413=PESQUISA!$B$4),ISNUMBER(SEARCH(PESQUISA!$B$3,D6413))),ROW()-1,"")</f>
        <v/>
      </c>
    </row>
    <row r="6414" spans="1:14" x14ac:dyDescent="0.3">
      <c r="A6414" t="s">
        <v>19370</v>
      </c>
      <c r="B6414" t="s">
        <v>29</v>
      </c>
      <c r="C6414" t="s">
        <v>19371</v>
      </c>
      <c r="D6414" t="s">
        <v>19372</v>
      </c>
      <c r="E6414" t="s">
        <v>40</v>
      </c>
      <c r="F6414" s="7">
        <v>71.37</v>
      </c>
      <c r="G6414" t="s">
        <v>33</v>
      </c>
      <c r="H6414" t="s">
        <v>34</v>
      </c>
      <c r="I6414" t="s">
        <v>19066</v>
      </c>
      <c r="L6414" s="8">
        <v>0.82140000000000002</v>
      </c>
      <c r="M6414" t="s">
        <v>36</v>
      </c>
      <c r="N6414" t="str">
        <f>IF(AND(PESQUISA!$B$3&lt;&gt;"",OR(PESQUISA!$B$4="TODAS",B6414=PESQUISA!$B$4),ISNUMBER(SEARCH(PESQUISA!$B$3,D6414))),ROW()-1,"")</f>
        <v/>
      </c>
    </row>
    <row r="6415" spans="1:14" x14ac:dyDescent="0.3">
      <c r="A6415" t="s">
        <v>19373</v>
      </c>
      <c r="B6415" t="s">
        <v>29</v>
      </c>
      <c r="C6415" t="s">
        <v>19374</v>
      </c>
      <c r="D6415" t="s">
        <v>19375</v>
      </c>
      <c r="E6415" t="s">
        <v>40</v>
      </c>
      <c r="F6415" s="7">
        <v>137.12</v>
      </c>
      <c r="G6415" t="s">
        <v>33</v>
      </c>
      <c r="H6415" t="s">
        <v>34</v>
      </c>
      <c r="I6415" t="s">
        <v>19066</v>
      </c>
      <c r="L6415" s="8">
        <v>0.67420000000000002</v>
      </c>
      <c r="M6415" t="s">
        <v>36</v>
      </c>
      <c r="N6415" t="str">
        <f>IF(AND(PESQUISA!$B$3&lt;&gt;"",OR(PESQUISA!$B$4="TODAS",B6415=PESQUISA!$B$4),ISNUMBER(SEARCH(PESQUISA!$B$3,D6415))),ROW()-1,"")</f>
        <v/>
      </c>
    </row>
    <row r="6416" spans="1:14" x14ac:dyDescent="0.3">
      <c r="A6416" t="s">
        <v>19376</v>
      </c>
      <c r="B6416" t="s">
        <v>29</v>
      </c>
      <c r="C6416" t="s">
        <v>19377</v>
      </c>
      <c r="D6416" t="s">
        <v>19378</v>
      </c>
      <c r="E6416" t="s">
        <v>40</v>
      </c>
      <c r="F6416" s="7">
        <v>115.12</v>
      </c>
      <c r="G6416" t="s">
        <v>33</v>
      </c>
      <c r="H6416" t="s">
        <v>34</v>
      </c>
      <c r="I6416" t="s">
        <v>19066</v>
      </c>
      <c r="L6416" s="8">
        <v>0.80310000000000004</v>
      </c>
      <c r="M6416" t="s">
        <v>36</v>
      </c>
      <c r="N6416" t="str">
        <f>IF(AND(PESQUISA!$B$3&lt;&gt;"",OR(PESQUISA!$B$4="TODAS",B6416=PESQUISA!$B$4),ISNUMBER(SEARCH(PESQUISA!$B$3,D6416))),ROW()-1,"")</f>
        <v/>
      </c>
    </row>
    <row r="6417" spans="1:14" x14ac:dyDescent="0.3">
      <c r="A6417" t="s">
        <v>19379</v>
      </c>
      <c r="B6417" t="s">
        <v>29</v>
      </c>
      <c r="C6417" t="s">
        <v>19380</v>
      </c>
      <c r="D6417" t="s">
        <v>19381</v>
      </c>
      <c r="E6417" t="s">
        <v>40</v>
      </c>
      <c r="F6417" s="7">
        <v>107.18</v>
      </c>
      <c r="G6417" t="s">
        <v>33</v>
      </c>
      <c r="H6417" t="s">
        <v>34</v>
      </c>
      <c r="I6417" t="s">
        <v>19066</v>
      </c>
      <c r="L6417" s="8">
        <v>0.86260000000000003</v>
      </c>
      <c r="M6417" t="s">
        <v>36</v>
      </c>
      <c r="N6417" t="str">
        <f>IF(AND(PESQUISA!$B$3&lt;&gt;"",OR(PESQUISA!$B$4="TODAS",B6417=PESQUISA!$B$4),ISNUMBER(SEARCH(PESQUISA!$B$3,D6417))),ROW()-1,"")</f>
        <v/>
      </c>
    </row>
    <row r="6418" spans="1:14" x14ac:dyDescent="0.3">
      <c r="A6418" t="s">
        <v>19382</v>
      </c>
      <c r="B6418" t="s">
        <v>29</v>
      </c>
      <c r="C6418" t="s">
        <v>19383</v>
      </c>
      <c r="D6418" t="s">
        <v>19384</v>
      </c>
      <c r="E6418" t="s">
        <v>40</v>
      </c>
      <c r="F6418" s="7">
        <v>232.14</v>
      </c>
      <c r="G6418" t="s">
        <v>33</v>
      </c>
      <c r="H6418" t="s">
        <v>34</v>
      </c>
      <c r="I6418" t="s">
        <v>19066</v>
      </c>
      <c r="L6418" s="8">
        <v>0.80120000000000002</v>
      </c>
      <c r="M6418" t="s">
        <v>36</v>
      </c>
      <c r="N6418" t="str">
        <f>IF(AND(PESQUISA!$B$3&lt;&gt;"",OR(PESQUISA!$B$4="TODAS",B6418=PESQUISA!$B$4),ISNUMBER(SEARCH(PESQUISA!$B$3,D6418))),ROW()-1,"")</f>
        <v/>
      </c>
    </row>
    <row r="6419" spans="1:14" x14ac:dyDescent="0.3">
      <c r="A6419" t="s">
        <v>19385</v>
      </c>
      <c r="B6419" t="s">
        <v>29</v>
      </c>
      <c r="C6419" t="s">
        <v>19386</v>
      </c>
      <c r="D6419" t="s">
        <v>19387</v>
      </c>
      <c r="E6419" t="s">
        <v>40</v>
      </c>
      <c r="F6419" s="7">
        <v>215.05</v>
      </c>
      <c r="G6419" t="s">
        <v>33</v>
      </c>
      <c r="H6419" t="s">
        <v>34</v>
      </c>
      <c r="I6419" t="s">
        <v>19066</v>
      </c>
      <c r="L6419" s="8">
        <v>0.8649</v>
      </c>
      <c r="M6419" t="s">
        <v>36</v>
      </c>
      <c r="N6419" t="str">
        <f>IF(AND(PESQUISA!$B$3&lt;&gt;"",OR(PESQUISA!$B$4="TODAS",B6419=PESQUISA!$B$4),ISNUMBER(SEARCH(PESQUISA!$B$3,D6419))),ROW()-1,"")</f>
        <v/>
      </c>
    </row>
    <row r="6420" spans="1:14" x14ac:dyDescent="0.3">
      <c r="A6420" t="s">
        <v>19388</v>
      </c>
      <c r="B6420" t="s">
        <v>29</v>
      </c>
      <c r="C6420" t="s">
        <v>19389</v>
      </c>
      <c r="D6420" t="s">
        <v>19390</v>
      </c>
      <c r="E6420" t="s">
        <v>40</v>
      </c>
      <c r="F6420" s="7">
        <v>203.69</v>
      </c>
      <c r="G6420" t="s">
        <v>33</v>
      </c>
      <c r="H6420" t="s">
        <v>34</v>
      </c>
      <c r="I6420" t="s">
        <v>19066</v>
      </c>
      <c r="L6420" s="8">
        <v>0.91320000000000001</v>
      </c>
      <c r="M6420" t="s">
        <v>36</v>
      </c>
      <c r="N6420" t="str">
        <f>IF(AND(PESQUISA!$B$3&lt;&gt;"",OR(PESQUISA!$B$4="TODAS",B6420=PESQUISA!$B$4),ISNUMBER(SEARCH(PESQUISA!$B$3,D6420))),ROW()-1,"")</f>
        <v/>
      </c>
    </row>
    <row r="6421" spans="1:14" x14ac:dyDescent="0.3">
      <c r="A6421" t="s">
        <v>19391</v>
      </c>
      <c r="B6421" t="s">
        <v>29</v>
      </c>
      <c r="C6421" t="s">
        <v>19392</v>
      </c>
      <c r="D6421" t="s">
        <v>19393</v>
      </c>
      <c r="E6421" t="s">
        <v>40</v>
      </c>
      <c r="F6421" s="7">
        <v>299.47000000000003</v>
      </c>
      <c r="G6421" t="s">
        <v>33</v>
      </c>
      <c r="H6421" t="s">
        <v>34</v>
      </c>
      <c r="I6421" t="s">
        <v>19066</v>
      </c>
      <c r="L6421" s="8">
        <v>0.83989999999999998</v>
      </c>
      <c r="M6421" t="s">
        <v>36</v>
      </c>
      <c r="N6421" t="str">
        <f>IF(AND(PESQUISA!$B$3&lt;&gt;"",OR(PESQUISA!$B$4="TODAS",B6421=PESQUISA!$B$4),ISNUMBER(SEARCH(PESQUISA!$B$3,D6421))),ROW()-1,"")</f>
        <v/>
      </c>
    </row>
    <row r="6422" spans="1:14" x14ac:dyDescent="0.3">
      <c r="A6422" t="s">
        <v>19394</v>
      </c>
      <c r="B6422" t="s">
        <v>29</v>
      </c>
      <c r="C6422" t="s">
        <v>19395</v>
      </c>
      <c r="D6422" t="s">
        <v>19396</v>
      </c>
      <c r="E6422" t="s">
        <v>40</v>
      </c>
      <c r="F6422" s="7">
        <v>288.25</v>
      </c>
      <c r="G6422" t="s">
        <v>33</v>
      </c>
      <c r="H6422" t="s">
        <v>34</v>
      </c>
      <c r="I6422" t="s">
        <v>19066</v>
      </c>
      <c r="L6422" s="8">
        <v>0.87260000000000004</v>
      </c>
      <c r="M6422" t="s">
        <v>36</v>
      </c>
      <c r="N6422" t="str">
        <f>IF(AND(PESQUISA!$B$3&lt;&gt;"",OR(PESQUISA!$B$4="TODAS",B6422=PESQUISA!$B$4),ISNUMBER(SEARCH(PESQUISA!$B$3,D6422))),ROW()-1,"")</f>
        <v/>
      </c>
    </row>
    <row r="6423" spans="1:14" x14ac:dyDescent="0.3">
      <c r="A6423" t="s">
        <v>19397</v>
      </c>
      <c r="B6423" t="s">
        <v>29</v>
      </c>
      <c r="C6423" t="s">
        <v>19398</v>
      </c>
      <c r="D6423" t="s">
        <v>19399</v>
      </c>
      <c r="E6423" t="s">
        <v>40</v>
      </c>
      <c r="F6423" s="7">
        <v>272.8</v>
      </c>
      <c r="G6423" t="s">
        <v>33</v>
      </c>
      <c r="H6423" t="s">
        <v>34</v>
      </c>
      <c r="I6423" t="s">
        <v>19066</v>
      </c>
      <c r="L6423" s="8">
        <v>0.92200000000000004</v>
      </c>
      <c r="M6423" t="s">
        <v>36</v>
      </c>
      <c r="N6423" t="str">
        <f>IF(AND(PESQUISA!$B$3&lt;&gt;"",OR(PESQUISA!$B$4="TODAS",B6423=PESQUISA!$B$4),ISNUMBER(SEARCH(PESQUISA!$B$3,D6423))),ROW()-1,"")</f>
        <v/>
      </c>
    </row>
    <row r="6424" spans="1:14" x14ac:dyDescent="0.3">
      <c r="A6424" t="s">
        <v>19400</v>
      </c>
      <c r="B6424" t="s">
        <v>29</v>
      </c>
      <c r="C6424" t="s">
        <v>19401</v>
      </c>
      <c r="D6424" t="s">
        <v>19402</v>
      </c>
      <c r="E6424" t="s">
        <v>40</v>
      </c>
      <c r="F6424" s="7">
        <v>59.57</v>
      </c>
      <c r="G6424" t="s">
        <v>33</v>
      </c>
      <c r="H6424" t="s">
        <v>34</v>
      </c>
      <c r="I6424" t="s">
        <v>19066</v>
      </c>
      <c r="L6424" s="8">
        <v>0</v>
      </c>
      <c r="M6424" t="s">
        <v>36</v>
      </c>
      <c r="N6424" t="str">
        <f>IF(AND(PESQUISA!$B$3&lt;&gt;"",OR(PESQUISA!$B$4="TODAS",B6424=PESQUISA!$B$4),ISNUMBER(SEARCH(PESQUISA!$B$3,D6424))),ROW()-1,"")</f>
        <v/>
      </c>
    </row>
    <row r="6425" spans="1:14" x14ac:dyDescent="0.3">
      <c r="A6425" t="s">
        <v>19403</v>
      </c>
      <c r="B6425" t="s">
        <v>29</v>
      </c>
      <c r="C6425" t="s">
        <v>19404</v>
      </c>
      <c r="D6425" t="s">
        <v>19405</v>
      </c>
      <c r="E6425" t="s">
        <v>40</v>
      </c>
      <c r="F6425" s="7">
        <v>49.06</v>
      </c>
      <c r="G6425" t="s">
        <v>33</v>
      </c>
      <c r="H6425" t="s">
        <v>34</v>
      </c>
      <c r="I6425" t="s">
        <v>19066</v>
      </c>
      <c r="L6425" s="8">
        <v>0</v>
      </c>
      <c r="M6425" t="s">
        <v>36</v>
      </c>
      <c r="N6425" t="str">
        <f>IF(AND(PESQUISA!$B$3&lt;&gt;"",OR(PESQUISA!$B$4="TODAS",B6425=PESQUISA!$B$4),ISNUMBER(SEARCH(PESQUISA!$B$3,D6425))),ROW()-1,"")</f>
        <v/>
      </c>
    </row>
    <row r="6426" spans="1:14" x14ac:dyDescent="0.3">
      <c r="A6426" t="s">
        <v>19406</v>
      </c>
      <c r="B6426" t="s">
        <v>29</v>
      </c>
      <c r="C6426" t="s">
        <v>19407</v>
      </c>
      <c r="D6426" t="s">
        <v>19408</v>
      </c>
      <c r="E6426" t="s">
        <v>40</v>
      </c>
      <c r="F6426" s="7">
        <v>58.14</v>
      </c>
      <c r="G6426" t="s">
        <v>33</v>
      </c>
      <c r="H6426" t="s">
        <v>34</v>
      </c>
      <c r="I6426" t="s">
        <v>19066</v>
      </c>
      <c r="L6426" s="8">
        <v>0</v>
      </c>
      <c r="M6426" t="s">
        <v>36</v>
      </c>
      <c r="N6426" t="str">
        <f>IF(AND(PESQUISA!$B$3&lt;&gt;"",OR(PESQUISA!$B$4="TODAS",B6426=PESQUISA!$B$4),ISNUMBER(SEARCH(PESQUISA!$B$3,D6426))),ROW()-1,"")</f>
        <v/>
      </c>
    </row>
    <row r="6427" spans="1:14" x14ac:dyDescent="0.3">
      <c r="A6427" t="s">
        <v>19409</v>
      </c>
      <c r="B6427" t="s">
        <v>29</v>
      </c>
      <c r="C6427" t="s">
        <v>19410</v>
      </c>
      <c r="D6427" t="s">
        <v>19411</v>
      </c>
      <c r="E6427" t="s">
        <v>40</v>
      </c>
      <c r="F6427" s="7">
        <v>48.21</v>
      </c>
      <c r="G6427" t="s">
        <v>33</v>
      </c>
      <c r="H6427" t="s">
        <v>34</v>
      </c>
      <c r="I6427" t="s">
        <v>19066</v>
      </c>
      <c r="L6427" s="8">
        <v>0</v>
      </c>
      <c r="M6427" t="s">
        <v>36</v>
      </c>
      <c r="N6427" t="str">
        <f>IF(AND(PESQUISA!$B$3&lt;&gt;"",OR(PESQUISA!$B$4="TODAS",B6427=PESQUISA!$B$4),ISNUMBER(SEARCH(PESQUISA!$B$3,D6427))),ROW()-1,"")</f>
        <v/>
      </c>
    </row>
    <row r="6428" spans="1:14" x14ac:dyDescent="0.3">
      <c r="A6428" t="s">
        <v>19412</v>
      </c>
      <c r="B6428" t="s">
        <v>29</v>
      </c>
      <c r="C6428" t="s">
        <v>19413</v>
      </c>
      <c r="D6428" t="s">
        <v>19414</v>
      </c>
      <c r="E6428" t="s">
        <v>40</v>
      </c>
      <c r="F6428" s="7">
        <v>57.11</v>
      </c>
      <c r="G6428" t="s">
        <v>33</v>
      </c>
      <c r="H6428" t="s">
        <v>34</v>
      </c>
      <c r="I6428" t="s">
        <v>19066</v>
      </c>
      <c r="L6428" s="8">
        <v>0</v>
      </c>
      <c r="M6428" t="s">
        <v>36</v>
      </c>
      <c r="N6428" t="str">
        <f>IF(AND(PESQUISA!$B$3&lt;&gt;"",OR(PESQUISA!$B$4="TODAS",B6428=PESQUISA!$B$4),ISNUMBER(SEARCH(PESQUISA!$B$3,D6428))),ROW()-1,"")</f>
        <v/>
      </c>
    </row>
    <row r="6429" spans="1:14" x14ac:dyDescent="0.3">
      <c r="A6429" t="s">
        <v>19415</v>
      </c>
      <c r="B6429" t="s">
        <v>29</v>
      </c>
      <c r="C6429" t="s">
        <v>19416</v>
      </c>
      <c r="D6429" t="s">
        <v>19417</v>
      </c>
      <c r="E6429" t="s">
        <v>40</v>
      </c>
      <c r="F6429" s="7">
        <v>47.6</v>
      </c>
      <c r="G6429" t="s">
        <v>33</v>
      </c>
      <c r="H6429" t="s">
        <v>34</v>
      </c>
      <c r="I6429" t="s">
        <v>19066</v>
      </c>
      <c r="L6429" s="8">
        <v>0</v>
      </c>
      <c r="M6429" t="s">
        <v>36</v>
      </c>
      <c r="N6429" t="str">
        <f>IF(AND(PESQUISA!$B$3&lt;&gt;"",OR(PESQUISA!$B$4="TODAS",B6429=PESQUISA!$B$4),ISNUMBER(SEARCH(PESQUISA!$B$3,D6429))),ROW()-1,"")</f>
        <v/>
      </c>
    </row>
    <row r="6430" spans="1:14" x14ac:dyDescent="0.3">
      <c r="A6430" t="s">
        <v>19418</v>
      </c>
      <c r="B6430" t="s">
        <v>29</v>
      </c>
      <c r="C6430" t="s">
        <v>19419</v>
      </c>
      <c r="D6430" t="s">
        <v>19420</v>
      </c>
      <c r="E6430" t="s">
        <v>40</v>
      </c>
      <c r="F6430" s="7">
        <v>51.25</v>
      </c>
      <c r="G6430" t="s">
        <v>33</v>
      </c>
      <c r="H6430" t="s">
        <v>34</v>
      </c>
      <c r="I6430" t="s">
        <v>19066</v>
      </c>
      <c r="L6430" s="8">
        <v>0</v>
      </c>
      <c r="M6430" t="s">
        <v>36</v>
      </c>
      <c r="N6430" t="str">
        <f>IF(AND(PESQUISA!$B$3&lt;&gt;"",OR(PESQUISA!$B$4="TODAS",B6430=PESQUISA!$B$4),ISNUMBER(SEARCH(PESQUISA!$B$3,D6430))),ROW()-1,"")</f>
        <v/>
      </c>
    </row>
    <row r="6431" spans="1:14" x14ac:dyDescent="0.3">
      <c r="A6431" t="s">
        <v>19421</v>
      </c>
      <c r="B6431" t="s">
        <v>29</v>
      </c>
      <c r="C6431" t="s">
        <v>19422</v>
      </c>
      <c r="D6431" t="s">
        <v>19423</v>
      </c>
      <c r="E6431" t="s">
        <v>40</v>
      </c>
      <c r="F6431" s="7">
        <v>42.01</v>
      </c>
      <c r="G6431" t="s">
        <v>33</v>
      </c>
      <c r="H6431" t="s">
        <v>34</v>
      </c>
      <c r="I6431" t="s">
        <v>19066</v>
      </c>
      <c r="L6431" s="8">
        <v>0</v>
      </c>
      <c r="M6431" t="s">
        <v>36</v>
      </c>
      <c r="N6431" t="str">
        <f>IF(AND(PESQUISA!$B$3&lt;&gt;"",OR(PESQUISA!$B$4="TODAS",B6431=PESQUISA!$B$4),ISNUMBER(SEARCH(PESQUISA!$B$3,D6431))),ROW()-1,"")</f>
        <v/>
      </c>
    </row>
    <row r="6432" spans="1:14" x14ac:dyDescent="0.3">
      <c r="A6432" t="s">
        <v>19424</v>
      </c>
      <c r="B6432" t="s">
        <v>29</v>
      </c>
      <c r="C6432" t="s">
        <v>19425</v>
      </c>
      <c r="D6432" t="s">
        <v>19426</v>
      </c>
      <c r="E6432" t="s">
        <v>40</v>
      </c>
      <c r="F6432" s="7">
        <v>49.2</v>
      </c>
      <c r="G6432" t="s">
        <v>33</v>
      </c>
      <c r="H6432" t="s">
        <v>34</v>
      </c>
      <c r="I6432" t="s">
        <v>19066</v>
      </c>
      <c r="L6432" s="8">
        <v>0</v>
      </c>
      <c r="M6432" t="s">
        <v>36</v>
      </c>
      <c r="N6432" t="str">
        <f>IF(AND(PESQUISA!$B$3&lt;&gt;"",OR(PESQUISA!$B$4="TODAS",B6432=PESQUISA!$B$4),ISNUMBER(SEARCH(PESQUISA!$B$3,D6432))),ROW()-1,"")</f>
        <v/>
      </c>
    </row>
    <row r="6433" spans="1:14" x14ac:dyDescent="0.3">
      <c r="A6433" t="s">
        <v>19427</v>
      </c>
      <c r="B6433" t="s">
        <v>29</v>
      </c>
      <c r="C6433" t="s">
        <v>19428</v>
      </c>
      <c r="D6433" t="s">
        <v>19429</v>
      </c>
      <c r="E6433" t="s">
        <v>40</v>
      </c>
      <c r="F6433" s="7">
        <v>40.79</v>
      </c>
      <c r="G6433" t="s">
        <v>33</v>
      </c>
      <c r="H6433" t="s">
        <v>34</v>
      </c>
      <c r="I6433" t="s">
        <v>19066</v>
      </c>
      <c r="L6433" s="8">
        <v>0</v>
      </c>
      <c r="M6433" t="s">
        <v>36</v>
      </c>
      <c r="N6433" t="str">
        <f>IF(AND(PESQUISA!$B$3&lt;&gt;"",OR(PESQUISA!$B$4="TODAS",B6433=PESQUISA!$B$4),ISNUMBER(SEARCH(PESQUISA!$B$3,D6433))),ROW()-1,"")</f>
        <v/>
      </c>
    </row>
    <row r="6434" spans="1:14" x14ac:dyDescent="0.3">
      <c r="A6434" t="s">
        <v>19430</v>
      </c>
      <c r="B6434" t="s">
        <v>29</v>
      </c>
      <c r="C6434" t="s">
        <v>19431</v>
      </c>
      <c r="D6434" t="s">
        <v>19432</v>
      </c>
      <c r="E6434" t="s">
        <v>40</v>
      </c>
      <c r="F6434" s="7">
        <v>50.21</v>
      </c>
      <c r="G6434" t="s">
        <v>33</v>
      </c>
      <c r="H6434" t="s">
        <v>34</v>
      </c>
      <c r="I6434" t="s">
        <v>19066</v>
      </c>
      <c r="L6434" s="8">
        <v>0</v>
      </c>
      <c r="M6434" t="s">
        <v>36</v>
      </c>
      <c r="N6434" t="str">
        <f>IF(AND(PESQUISA!$B$3&lt;&gt;"",OR(PESQUISA!$B$4="TODAS",B6434=PESQUISA!$B$4),ISNUMBER(SEARCH(PESQUISA!$B$3,D6434))),ROW()-1,"")</f>
        <v/>
      </c>
    </row>
    <row r="6435" spans="1:14" x14ac:dyDescent="0.3">
      <c r="A6435" t="s">
        <v>19433</v>
      </c>
      <c r="B6435" t="s">
        <v>29</v>
      </c>
      <c r="C6435" t="s">
        <v>19434</v>
      </c>
      <c r="D6435" t="s">
        <v>19435</v>
      </c>
      <c r="E6435" t="s">
        <v>40</v>
      </c>
      <c r="F6435" s="7">
        <v>41.38</v>
      </c>
      <c r="G6435" t="s">
        <v>33</v>
      </c>
      <c r="H6435" t="s">
        <v>34</v>
      </c>
      <c r="I6435" t="s">
        <v>19066</v>
      </c>
      <c r="L6435" s="8">
        <v>0</v>
      </c>
      <c r="M6435" t="s">
        <v>36</v>
      </c>
      <c r="N6435" t="str">
        <f>IF(AND(PESQUISA!$B$3&lt;&gt;"",OR(PESQUISA!$B$4="TODAS",B6435=PESQUISA!$B$4),ISNUMBER(SEARCH(PESQUISA!$B$3,D6435))),ROW()-1,"")</f>
        <v/>
      </c>
    </row>
    <row r="6436" spans="1:14" x14ac:dyDescent="0.3">
      <c r="A6436" t="s">
        <v>19436</v>
      </c>
      <c r="B6436" t="s">
        <v>29</v>
      </c>
      <c r="C6436" t="s">
        <v>19437</v>
      </c>
      <c r="D6436" t="s">
        <v>19438</v>
      </c>
      <c r="E6436" t="s">
        <v>40</v>
      </c>
      <c r="F6436" s="7">
        <v>39.26</v>
      </c>
      <c r="G6436" t="s">
        <v>33</v>
      </c>
      <c r="H6436" t="s">
        <v>34</v>
      </c>
      <c r="I6436" t="s">
        <v>19066</v>
      </c>
      <c r="L6436" s="8">
        <v>0</v>
      </c>
      <c r="M6436" t="s">
        <v>36</v>
      </c>
      <c r="N6436" t="str">
        <f>IF(AND(PESQUISA!$B$3&lt;&gt;"",OR(PESQUISA!$B$4="TODAS",B6436=PESQUISA!$B$4),ISNUMBER(SEARCH(PESQUISA!$B$3,D6436))),ROW()-1,"")</f>
        <v/>
      </c>
    </row>
    <row r="6437" spans="1:14" x14ac:dyDescent="0.3">
      <c r="A6437" t="s">
        <v>19439</v>
      </c>
      <c r="B6437" t="s">
        <v>29</v>
      </c>
      <c r="C6437" t="s">
        <v>19440</v>
      </c>
      <c r="D6437" t="s">
        <v>19441</v>
      </c>
      <c r="E6437" t="s">
        <v>40</v>
      </c>
      <c r="F6437" s="7">
        <v>31.45</v>
      </c>
      <c r="G6437" t="s">
        <v>33</v>
      </c>
      <c r="H6437" t="s">
        <v>34</v>
      </c>
      <c r="I6437" t="s">
        <v>19066</v>
      </c>
      <c r="L6437" s="8">
        <v>0</v>
      </c>
      <c r="M6437" t="s">
        <v>36</v>
      </c>
      <c r="N6437" t="str">
        <f>IF(AND(PESQUISA!$B$3&lt;&gt;"",OR(PESQUISA!$B$4="TODAS",B6437=PESQUISA!$B$4),ISNUMBER(SEARCH(PESQUISA!$B$3,D6437))),ROW()-1,"")</f>
        <v/>
      </c>
    </row>
    <row r="6438" spans="1:14" x14ac:dyDescent="0.3">
      <c r="A6438" t="s">
        <v>19442</v>
      </c>
      <c r="B6438" t="s">
        <v>29</v>
      </c>
      <c r="C6438" t="s">
        <v>19443</v>
      </c>
      <c r="D6438" t="s">
        <v>19444</v>
      </c>
      <c r="E6438" t="s">
        <v>40</v>
      </c>
      <c r="F6438" s="7">
        <v>40.6</v>
      </c>
      <c r="G6438" t="s">
        <v>33</v>
      </c>
      <c r="H6438" t="s">
        <v>34</v>
      </c>
      <c r="I6438" t="s">
        <v>19066</v>
      </c>
      <c r="L6438" s="8">
        <v>0</v>
      </c>
      <c r="M6438" t="s">
        <v>36</v>
      </c>
      <c r="N6438" t="str">
        <f>IF(AND(PESQUISA!$B$3&lt;&gt;"",OR(PESQUISA!$B$4="TODAS",B6438=PESQUISA!$B$4),ISNUMBER(SEARCH(PESQUISA!$B$3,D6438))),ROW()-1,"")</f>
        <v/>
      </c>
    </row>
    <row r="6439" spans="1:14" x14ac:dyDescent="0.3">
      <c r="A6439" t="s">
        <v>19445</v>
      </c>
      <c r="B6439" t="s">
        <v>29</v>
      </c>
      <c r="C6439" t="s">
        <v>19446</v>
      </c>
      <c r="D6439" t="s">
        <v>19447</v>
      </c>
      <c r="E6439" t="s">
        <v>40</v>
      </c>
      <c r="F6439" s="7">
        <v>32.369999999999997</v>
      </c>
      <c r="G6439" t="s">
        <v>33</v>
      </c>
      <c r="H6439" t="s">
        <v>34</v>
      </c>
      <c r="I6439" t="s">
        <v>19066</v>
      </c>
      <c r="L6439" s="8">
        <v>0</v>
      </c>
      <c r="M6439" t="s">
        <v>36</v>
      </c>
      <c r="N6439" t="str">
        <f>IF(AND(PESQUISA!$B$3&lt;&gt;"",OR(PESQUISA!$B$4="TODAS",B6439=PESQUISA!$B$4),ISNUMBER(SEARCH(PESQUISA!$B$3,D6439))),ROW()-1,"")</f>
        <v/>
      </c>
    </row>
    <row r="6440" spans="1:14" x14ac:dyDescent="0.3">
      <c r="A6440" t="s">
        <v>19448</v>
      </c>
      <c r="B6440" t="s">
        <v>29</v>
      </c>
      <c r="C6440" t="s">
        <v>19449</v>
      </c>
      <c r="D6440" t="s">
        <v>19450</v>
      </c>
      <c r="E6440" t="s">
        <v>40</v>
      </c>
      <c r="F6440" s="7">
        <v>123.86</v>
      </c>
      <c r="G6440" t="s">
        <v>33</v>
      </c>
      <c r="H6440" t="s">
        <v>34</v>
      </c>
      <c r="I6440" t="s">
        <v>19066</v>
      </c>
      <c r="L6440" s="8">
        <v>0</v>
      </c>
      <c r="M6440" t="s">
        <v>36</v>
      </c>
      <c r="N6440" t="str">
        <f>IF(AND(PESQUISA!$B$3&lt;&gt;"",OR(PESQUISA!$B$4="TODAS",B6440=PESQUISA!$B$4),ISNUMBER(SEARCH(PESQUISA!$B$3,D6440))),ROW()-1,"")</f>
        <v/>
      </c>
    </row>
    <row r="6441" spans="1:14" x14ac:dyDescent="0.3">
      <c r="A6441" t="s">
        <v>19451</v>
      </c>
      <c r="B6441" t="s">
        <v>29</v>
      </c>
      <c r="C6441" t="s">
        <v>19452</v>
      </c>
      <c r="D6441" t="s">
        <v>19453</v>
      </c>
      <c r="E6441" t="s">
        <v>40</v>
      </c>
      <c r="F6441" s="7">
        <v>120.89</v>
      </c>
      <c r="G6441" t="s">
        <v>33</v>
      </c>
      <c r="H6441" t="s">
        <v>34</v>
      </c>
      <c r="I6441" t="s">
        <v>19066</v>
      </c>
      <c r="L6441" s="8">
        <v>0</v>
      </c>
      <c r="M6441" t="s">
        <v>36</v>
      </c>
      <c r="N6441" t="str">
        <f>IF(AND(PESQUISA!$B$3&lt;&gt;"",OR(PESQUISA!$B$4="TODAS",B6441=PESQUISA!$B$4),ISNUMBER(SEARCH(PESQUISA!$B$3,D6441))),ROW()-1,"")</f>
        <v/>
      </c>
    </row>
    <row r="6442" spans="1:14" x14ac:dyDescent="0.3">
      <c r="A6442" t="s">
        <v>19454</v>
      </c>
      <c r="B6442" t="s">
        <v>29</v>
      </c>
      <c r="C6442" t="s">
        <v>19455</v>
      </c>
      <c r="D6442" t="s">
        <v>19456</v>
      </c>
      <c r="E6442" t="s">
        <v>40</v>
      </c>
      <c r="F6442" s="7">
        <v>107.59</v>
      </c>
      <c r="G6442" t="s">
        <v>33</v>
      </c>
      <c r="H6442" t="s">
        <v>34</v>
      </c>
      <c r="I6442" t="s">
        <v>19066</v>
      </c>
      <c r="L6442" s="8">
        <v>0</v>
      </c>
      <c r="M6442" t="s">
        <v>36</v>
      </c>
      <c r="N6442" t="str">
        <f>IF(AND(PESQUISA!$B$3&lt;&gt;"",OR(PESQUISA!$B$4="TODAS",B6442=PESQUISA!$B$4),ISNUMBER(SEARCH(PESQUISA!$B$3,D6442))),ROW()-1,"")</f>
        <v/>
      </c>
    </row>
    <row r="6443" spans="1:14" x14ac:dyDescent="0.3">
      <c r="A6443" t="s">
        <v>19457</v>
      </c>
      <c r="B6443" t="s">
        <v>29</v>
      </c>
      <c r="C6443" t="s">
        <v>19458</v>
      </c>
      <c r="D6443" t="s">
        <v>19459</v>
      </c>
      <c r="E6443" t="s">
        <v>40</v>
      </c>
      <c r="F6443" s="7">
        <v>124.75</v>
      </c>
      <c r="G6443" t="s">
        <v>33</v>
      </c>
      <c r="H6443" t="s">
        <v>34</v>
      </c>
      <c r="I6443" t="s">
        <v>19066</v>
      </c>
      <c r="L6443" s="8">
        <v>0</v>
      </c>
      <c r="M6443" t="s">
        <v>36</v>
      </c>
      <c r="N6443" t="str">
        <f>IF(AND(PESQUISA!$B$3&lt;&gt;"",OR(PESQUISA!$B$4="TODAS",B6443=PESQUISA!$B$4),ISNUMBER(SEARCH(PESQUISA!$B$3,D6443))),ROW()-1,"")</f>
        <v/>
      </c>
    </row>
    <row r="6444" spans="1:14" x14ac:dyDescent="0.3">
      <c r="A6444" t="s">
        <v>19460</v>
      </c>
      <c r="B6444" t="s">
        <v>29</v>
      </c>
      <c r="C6444" t="s">
        <v>19461</v>
      </c>
      <c r="D6444" t="s">
        <v>19462</v>
      </c>
      <c r="E6444" t="s">
        <v>40</v>
      </c>
      <c r="F6444" s="7">
        <v>122.95</v>
      </c>
      <c r="G6444" t="s">
        <v>33</v>
      </c>
      <c r="H6444" t="s">
        <v>34</v>
      </c>
      <c r="I6444" t="s">
        <v>19066</v>
      </c>
      <c r="L6444" s="8">
        <v>0</v>
      </c>
      <c r="M6444" t="s">
        <v>36</v>
      </c>
      <c r="N6444" t="str">
        <f>IF(AND(PESQUISA!$B$3&lt;&gt;"",OR(PESQUISA!$B$4="TODAS",B6444=PESQUISA!$B$4),ISNUMBER(SEARCH(PESQUISA!$B$3,D6444))),ROW()-1,"")</f>
        <v/>
      </c>
    </row>
    <row r="6445" spans="1:14" x14ac:dyDescent="0.3">
      <c r="A6445" t="s">
        <v>19463</v>
      </c>
      <c r="B6445" t="s">
        <v>29</v>
      </c>
      <c r="C6445" t="s">
        <v>19464</v>
      </c>
      <c r="D6445" t="s">
        <v>19465</v>
      </c>
      <c r="E6445" t="s">
        <v>40</v>
      </c>
      <c r="F6445" s="7">
        <v>108.79</v>
      </c>
      <c r="G6445" t="s">
        <v>33</v>
      </c>
      <c r="H6445" t="s">
        <v>34</v>
      </c>
      <c r="I6445" t="s">
        <v>19066</v>
      </c>
      <c r="L6445" s="8">
        <v>0</v>
      </c>
      <c r="M6445" t="s">
        <v>36</v>
      </c>
      <c r="N6445" t="str">
        <f>IF(AND(PESQUISA!$B$3&lt;&gt;"",OR(PESQUISA!$B$4="TODAS",B6445=PESQUISA!$B$4),ISNUMBER(SEARCH(PESQUISA!$B$3,D6445))),ROW()-1,"")</f>
        <v/>
      </c>
    </row>
    <row r="6446" spans="1:14" x14ac:dyDescent="0.3">
      <c r="A6446" t="s">
        <v>19466</v>
      </c>
      <c r="B6446" t="s">
        <v>29</v>
      </c>
      <c r="C6446" t="s">
        <v>19467</v>
      </c>
      <c r="D6446" t="s">
        <v>19468</v>
      </c>
      <c r="E6446" t="s">
        <v>40</v>
      </c>
      <c r="F6446" s="7">
        <v>86.1</v>
      </c>
      <c r="G6446" t="s">
        <v>33</v>
      </c>
      <c r="H6446" t="s">
        <v>34</v>
      </c>
      <c r="I6446" t="s">
        <v>19066</v>
      </c>
      <c r="L6446" s="8">
        <v>0</v>
      </c>
      <c r="M6446" t="s">
        <v>36</v>
      </c>
      <c r="N6446" t="str">
        <f>IF(AND(PESQUISA!$B$3&lt;&gt;"",OR(PESQUISA!$B$4="TODAS",B6446=PESQUISA!$B$4),ISNUMBER(SEARCH(PESQUISA!$B$3,D6446))),ROW()-1,"")</f>
        <v/>
      </c>
    </row>
    <row r="6447" spans="1:14" x14ac:dyDescent="0.3">
      <c r="A6447" t="s">
        <v>19469</v>
      </c>
      <c r="B6447" t="s">
        <v>29</v>
      </c>
      <c r="C6447" t="s">
        <v>19470</v>
      </c>
      <c r="D6447" t="s">
        <v>19471</v>
      </c>
      <c r="E6447" t="s">
        <v>40</v>
      </c>
      <c r="F6447" s="7">
        <v>81.400000000000006</v>
      </c>
      <c r="G6447" t="s">
        <v>33</v>
      </c>
      <c r="H6447" t="s">
        <v>34</v>
      </c>
      <c r="I6447" t="s">
        <v>19066</v>
      </c>
      <c r="L6447" s="8">
        <v>0</v>
      </c>
      <c r="M6447" t="s">
        <v>36</v>
      </c>
      <c r="N6447" t="str">
        <f>IF(AND(PESQUISA!$B$3&lt;&gt;"",OR(PESQUISA!$B$4="TODAS",B6447=PESQUISA!$B$4),ISNUMBER(SEARCH(PESQUISA!$B$3,D6447))),ROW()-1,"")</f>
        <v/>
      </c>
    </row>
    <row r="6448" spans="1:14" x14ac:dyDescent="0.3">
      <c r="A6448" t="s">
        <v>19472</v>
      </c>
      <c r="B6448" t="s">
        <v>29</v>
      </c>
      <c r="C6448" t="s">
        <v>19473</v>
      </c>
      <c r="D6448" t="s">
        <v>19474</v>
      </c>
      <c r="E6448" t="s">
        <v>40</v>
      </c>
      <c r="F6448" s="7">
        <v>69.36</v>
      </c>
      <c r="G6448" t="s">
        <v>33</v>
      </c>
      <c r="H6448" t="s">
        <v>34</v>
      </c>
      <c r="I6448" t="s">
        <v>19066</v>
      </c>
      <c r="L6448" s="8">
        <v>0</v>
      </c>
      <c r="M6448" t="s">
        <v>36</v>
      </c>
      <c r="N6448" t="str">
        <f>IF(AND(PESQUISA!$B$3&lt;&gt;"",OR(PESQUISA!$B$4="TODAS",B6448=PESQUISA!$B$4),ISNUMBER(SEARCH(PESQUISA!$B$3,D6448))),ROW()-1,"")</f>
        <v/>
      </c>
    </row>
    <row r="6449" spans="1:14" x14ac:dyDescent="0.3">
      <c r="A6449" t="s">
        <v>19475</v>
      </c>
      <c r="B6449" t="s">
        <v>29</v>
      </c>
      <c r="C6449" t="s">
        <v>19476</v>
      </c>
      <c r="D6449" t="s">
        <v>19477</v>
      </c>
      <c r="E6449" t="s">
        <v>40</v>
      </c>
      <c r="F6449" s="7">
        <v>85.4</v>
      </c>
      <c r="G6449" t="s">
        <v>33</v>
      </c>
      <c r="H6449" t="s">
        <v>34</v>
      </c>
      <c r="I6449" t="s">
        <v>19066</v>
      </c>
      <c r="L6449" s="8">
        <v>0</v>
      </c>
      <c r="M6449" t="s">
        <v>36</v>
      </c>
      <c r="N6449" t="str">
        <f>IF(AND(PESQUISA!$B$3&lt;&gt;"",OR(PESQUISA!$B$4="TODAS",B6449=PESQUISA!$B$4),ISNUMBER(SEARCH(PESQUISA!$B$3,D6449))),ROW()-1,"")</f>
        <v/>
      </c>
    </row>
    <row r="6450" spans="1:14" x14ac:dyDescent="0.3">
      <c r="A6450" t="s">
        <v>19478</v>
      </c>
      <c r="B6450" t="s">
        <v>29</v>
      </c>
      <c r="C6450" t="s">
        <v>19479</v>
      </c>
      <c r="D6450" t="s">
        <v>19480</v>
      </c>
      <c r="E6450" t="s">
        <v>40</v>
      </c>
      <c r="F6450" s="7">
        <v>79.78</v>
      </c>
      <c r="G6450" t="s">
        <v>33</v>
      </c>
      <c r="H6450" t="s">
        <v>34</v>
      </c>
      <c r="I6450" t="s">
        <v>19066</v>
      </c>
      <c r="L6450" s="8">
        <v>0</v>
      </c>
      <c r="M6450" t="s">
        <v>36</v>
      </c>
      <c r="N6450" t="str">
        <f>IF(AND(PESQUISA!$B$3&lt;&gt;"",OR(PESQUISA!$B$4="TODAS",B6450=PESQUISA!$B$4),ISNUMBER(SEARCH(PESQUISA!$B$3,D6450))),ROW()-1,"")</f>
        <v/>
      </c>
    </row>
    <row r="6451" spans="1:14" x14ac:dyDescent="0.3">
      <c r="A6451" t="s">
        <v>19481</v>
      </c>
      <c r="B6451" t="s">
        <v>29</v>
      </c>
      <c r="C6451" t="s">
        <v>19482</v>
      </c>
      <c r="D6451" t="s">
        <v>19483</v>
      </c>
      <c r="E6451" t="s">
        <v>40</v>
      </c>
      <c r="F6451" s="7">
        <v>68.41</v>
      </c>
      <c r="G6451" t="s">
        <v>33</v>
      </c>
      <c r="H6451" t="s">
        <v>34</v>
      </c>
      <c r="I6451" t="s">
        <v>19066</v>
      </c>
      <c r="L6451" s="8">
        <v>0</v>
      </c>
      <c r="M6451" t="s">
        <v>36</v>
      </c>
      <c r="N6451" t="str">
        <f>IF(AND(PESQUISA!$B$3&lt;&gt;"",OR(PESQUISA!$B$4="TODAS",B6451=PESQUISA!$B$4),ISNUMBER(SEARCH(PESQUISA!$B$3,D6451))),ROW()-1,"")</f>
        <v/>
      </c>
    </row>
    <row r="6452" spans="1:14" x14ac:dyDescent="0.3">
      <c r="A6452" t="s">
        <v>19484</v>
      </c>
      <c r="B6452" t="s">
        <v>29</v>
      </c>
      <c r="C6452" t="s">
        <v>19485</v>
      </c>
      <c r="D6452" t="s">
        <v>19486</v>
      </c>
      <c r="E6452" t="s">
        <v>40</v>
      </c>
      <c r="F6452" s="7">
        <v>84.77</v>
      </c>
      <c r="G6452" t="s">
        <v>33</v>
      </c>
      <c r="H6452" t="s">
        <v>34</v>
      </c>
      <c r="I6452" t="s">
        <v>19066</v>
      </c>
      <c r="L6452" s="8">
        <v>0</v>
      </c>
      <c r="M6452" t="s">
        <v>36</v>
      </c>
      <c r="N6452" t="str">
        <f>IF(AND(PESQUISA!$B$3&lt;&gt;"",OR(PESQUISA!$B$4="TODAS",B6452=PESQUISA!$B$4),ISNUMBER(SEARCH(PESQUISA!$B$3,D6452))),ROW()-1,"")</f>
        <v/>
      </c>
    </row>
    <row r="6453" spans="1:14" x14ac:dyDescent="0.3">
      <c r="A6453" t="s">
        <v>19487</v>
      </c>
      <c r="B6453" t="s">
        <v>29</v>
      </c>
      <c r="C6453" t="s">
        <v>19488</v>
      </c>
      <c r="D6453" t="s">
        <v>19489</v>
      </c>
      <c r="E6453" t="s">
        <v>40</v>
      </c>
      <c r="F6453" s="7">
        <v>78.33</v>
      </c>
      <c r="G6453" t="s">
        <v>33</v>
      </c>
      <c r="H6453" t="s">
        <v>34</v>
      </c>
      <c r="I6453" t="s">
        <v>19066</v>
      </c>
      <c r="L6453" s="8">
        <v>0</v>
      </c>
      <c r="M6453" t="s">
        <v>36</v>
      </c>
      <c r="N6453" t="str">
        <f>IF(AND(PESQUISA!$B$3&lt;&gt;"",OR(PESQUISA!$B$4="TODAS",B6453=PESQUISA!$B$4),ISNUMBER(SEARCH(PESQUISA!$B$3,D6453))),ROW()-1,"")</f>
        <v/>
      </c>
    </row>
    <row r="6454" spans="1:14" x14ac:dyDescent="0.3">
      <c r="A6454" t="s">
        <v>19490</v>
      </c>
      <c r="B6454" t="s">
        <v>29</v>
      </c>
      <c r="C6454" t="s">
        <v>19491</v>
      </c>
      <c r="D6454" t="s">
        <v>19492</v>
      </c>
      <c r="E6454" t="s">
        <v>40</v>
      </c>
      <c r="F6454" s="7">
        <v>67.569999999999993</v>
      </c>
      <c r="G6454" t="s">
        <v>33</v>
      </c>
      <c r="H6454" t="s">
        <v>34</v>
      </c>
      <c r="I6454" t="s">
        <v>19066</v>
      </c>
      <c r="L6454" s="8">
        <v>0</v>
      </c>
      <c r="M6454" t="s">
        <v>36</v>
      </c>
      <c r="N6454" t="str">
        <f>IF(AND(PESQUISA!$B$3&lt;&gt;"",OR(PESQUISA!$B$4="TODAS",B6454=PESQUISA!$B$4),ISNUMBER(SEARCH(PESQUISA!$B$3,D6454))),ROW()-1,"")</f>
        <v/>
      </c>
    </row>
    <row r="6455" spans="1:14" x14ac:dyDescent="0.3">
      <c r="A6455" t="s">
        <v>19493</v>
      </c>
      <c r="B6455" t="s">
        <v>29</v>
      </c>
      <c r="C6455" t="s">
        <v>19494</v>
      </c>
      <c r="D6455" t="s">
        <v>19495</v>
      </c>
      <c r="E6455" t="s">
        <v>40</v>
      </c>
      <c r="F6455" s="7">
        <v>169.57</v>
      </c>
      <c r="G6455" t="s">
        <v>33</v>
      </c>
      <c r="H6455" t="s">
        <v>34</v>
      </c>
      <c r="I6455" t="s">
        <v>19066</v>
      </c>
      <c r="L6455" s="8">
        <v>0</v>
      </c>
      <c r="M6455" t="s">
        <v>36</v>
      </c>
      <c r="N6455" t="str">
        <f>IF(AND(PESQUISA!$B$3&lt;&gt;"",OR(PESQUISA!$B$4="TODAS",B6455=PESQUISA!$B$4),ISNUMBER(SEARCH(PESQUISA!$B$3,D6455))),ROW()-1,"")</f>
        <v/>
      </c>
    </row>
    <row r="6456" spans="1:14" x14ac:dyDescent="0.3">
      <c r="A6456" t="s">
        <v>19496</v>
      </c>
      <c r="B6456" t="s">
        <v>29</v>
      </c>
      <c r="C6456" t="s">
        <v>19497</v>
      </c>
      <c r="D6456" t="s">
        <v>19498</v>
      </c>
      <c r="E6456" t="s">
        <v>40</v>
      </c>
      <c r="F6456" s="7">
        <v>171.78</v>
      </c>
      <c r="G6456" t="s">
        <v>33</v>
      </c>
      <c r="H6456" t="s">
        <v>34</v>
      </c>
      <c r="I6456" t="s">
        <v>19066</v>
      </c>
      <c r="L6456" s="8">
        <v>0</v>
      </c>
      <c r="M6456" t="s">
        <v>36</v>
      </c>
      <c r="N6456" t="str">
        <f>IF(AND(PESQUISA!$B$3&lt;&gt;"",OR(PESQUISA!$B$4="TODAS",B6456=PESQUISA!$B$4),ISNUMBER(SEARCH(PESQUISA!$B$3,D6456))),ROW()-1,"")</f>
        <v/>
      </c>
    </row>
    <row r="6457" spans="1:14" x14ac:dyDescent="0.3">
      <c r="A6457" t="s">
        <v>19499</v>
      </c>
      <c r="B6457" t="s">
        <v>29</v>
      </c>
      <c r="C6457" t="s">
        <v>19500</v>
      </c>
      <c r="D6457" t="s">
        <v>19501</v>
      </c>
      <c r="E6457" t="s">
        <v>40</v>
      </c>
      <c r="F6457" s="7">
        <v>173.45</v>
      </c>
      <c r="G6457" t="s">
        <v>33</v>
      </c>
      <c r="H6457" t="s">
        <v>34</v>
      </c>
      <c r="I6457" t="s">
        <v>19066</v>
      </c>
      <c r="L6457" s="8">
        <v>0</v>
      </c>
      <c r="M6457" t="s">
        <v>36</v>
      </c>
      <c r="N6457" t="str">
        <f>IF(AND(PESQUISA!$B$3&lt;&gt;"",OR(PESQUISA!$B$4="TODAS",B6457=PESQUISA!$B$4),ISNUMBER(SEARCH(PESQUISA!$B$3,D6457))),ROW()-1,"")</f>
        <v/>
      </c>
    </row>
    <row r="6458" spans="1:14" x14ac:dyDescent="0.3">
      <c r="A6458" t="s">
        <v>19502</v>
      </c>
      <c r="B6458" t="s">
        <v>29</v>
      </c>
      <c r="C6458" t="s">
        <v>19503</v>
      </c>
      <c r="D6458" t="s">
        <v>19504</v>
      </c>
      <c r="E6458" t="s">
        <v>40</v>
      </c>
      <c r="F6458" s="7">
        <v>156.75</v>
      </c>
      <c r="G6458" t="s">
        <v>33</v>
      </c>
      <c r="H6458" t="s">
        <v>34</v>
      </c>
      <c r="I6458" t="s">
        <v>19066</v>
      </c>
      <c r="L6458" s="8">
        <v>0</v>
      </c>
      <c r="M6458" t="s">
        <v>36</v>
      </c>
      <c r="N6458" t="str">
        <f>IF(AND(PESQUISA!$B$3&lt;&gt;"",OR(PESQUISA!$B$4="TODAS",B6458=PESQUISA!$B$4),ISNUMBER(SEARCH(PESQUISA!$B$3,D6458))),ROW()-1,"")</f>
        <v/>
      </c>
    </row>
    <row r="6459" spans="1:14" x14ac:dyDescent="0.3">
      <c r="A6459" t="s">
        <v>19505</v>
      </c>
      <c r="B6459" t="s">
        <v>29</v>
      </c>
      <c r="C6459" t="s">
        <v>19506</v>
      </c>
      <c r="D6459" t="s">
        <v>19507</v>
      </c>
      <c r="E6459" t="s">
        <v>40</v>
      </c>
      <c r="F6459" s="7">
        <v>170.45</v>
      </c>
      <c r="G6459" t="s">
        <v>33</v>
      </c>
      <c r="H6459" t="s">
        <v>34</v>
      </c>
      <c r="I6459" t="s">
        <v>19066</v>
      </c>
      <c r="L6459" s="8">
        <v>0</v>
      </c>
      <c r="M6459" t="s">
        <v>36</v>
      </c>
      <c r="N6459" t="str">
        <f>IF(AND(PESQUISA!$B$3&lt;&gt;"",OR(PESQUISA!$B$4="TODAS",B6459=PESQUISA!$B$4),ISNUMBER(SEARCH(PESQUISA!$B$3,D6459))),ROW()-1,"")</f>
        <v/>
      </c>
    </row>
    <row r="6460" spans="1:14" x14ac:dyDescent="0.3">
      <c r="A6460" t="s">
        <v>19508</v>
      </c>
      <c r="B6460" t="s">
        <v>29</v>
      </c>
      <c r="C6460" t="s">
        <v>19509</v>
      </c>
      <c r="D6460" t="s">
        <v>19510</v>
      </c>
      <c r="E6460" t="s">
        <v>40</v>
      </c>
      <c r="F6460" s="7">
        <v>170.38</v>
      </c>
      <c r="G6460" t="s">
        <v>33</v>
      </c>
      <c r="H6460" t="s">
        <v>34</v>
      </c>
      <c r="I6460" t="s">
        <v>19066</v>
      </c>
      <c r="L6460" s="8">
        <v>0</v>
      </c>
      <c r="M6460" t="s">
        <v>36</v>
      </c>
      <c r="N6460" t="str">
        <f>IF(AND(PESQUISA!$B$3&lt;&gt;"",OR(PESQUISA!$B$4="TODAS",B6460=PESQUISA!$B$4),ISNUMBER(SEARCH(PESQUISA!$B$3,D6460))),ROW()-1,"")</f>
        <v/>
      </c>
    </row>
    <row r="6461" spans="1:14" x14ac:dyDescent="0.3">
      <c r="A6461" t="s">
        <v>19511</v>
      </c>
      <c r="B6461" t="s">
        <v>29</v>
      </c>
      <c r="C6461" t="s">
        <v>19512</v>
      </c>
      <c r="D6461" t="s">
        <v>19513</v>
      </c>
      <c r="E6461" t="s">
        <v>40</v>
      </c>
      <c r="F6461" s="7">
        <v>154.96</v>
      </c>
      <c r="G6461" t="s">
        <v>33</v>
      </c>
      <c r="H6461" t="s">
        <v>34</v>
      </c>
      <c r="I6461" t="s">
        <v>19066</v>
      </c>
      <c r="L6461" s="8">
        <v>0</v>
      </c>
      <c r="M6461" t="s">
        <v>36</v>
      </c>
      <c r="N6461" t="str">
        <f>IF(AND(PESQUISA!$B$3&lt;&gt;"",OR(PESQUISA!$B$4="TODAS",B6461=PESQUISA!$B$4),ISNUMBER(SEARCH(PESQUISA!$B$3,D6461))),ROW()-1,"")</f>
        <v/>
      </c>
    </row>
    <row r="6462" spans="1:14" x14ac:dyDescent="0.3">
      <c r="A6462" t="s">
        <v>19514</v>
      </c>
      <c r="B6462" t="s">
        <v>29</v>
      </c>
      <c r="C6462" t="s">
        <v>19515</v>
      </c>
      <c r="D6462" t="s">
        <v>19516</v>
      </c>
      <c r="E6462" t="s">
        <v>40</v>
      </c>
      <c r="F6462" s="7">
        <v>24.6</v>
      </c>
      <c r="G6462" t="s">
        <v>33</v>
      </c>
      <c r="H6462" t="s">
        <v>34</v>
      </c>
      <c r="I6462" t="s">
        <v>19066</v>
      </c>
      <c r="L6462" s="8">
        <v>0</v>
      </c>
      <c r="M6462" t="s">
        <v>36</v>
      </c>
      <c r="N6462" t="str">
        <f>IF(AND(PESQUISA!$B$3&lt;&gt;"",OR(PESQUISA!$B$4="TODAS",B6462=PESQUISA!$B$4),ISNUMBER(SEARCH(PESQUISA!$B$3,D6462))),ROW()-1,"")</f>
        <v/>
      </c>
    </row>
    <row r="6463" spans="1:14" x14ac:dyDescent="0.3">
      <c r="A6463" t="s">
        <v>19517</v>
      </c>
      <c r="B6463" t="s">
        <v>29</v>
      </c>
      <c r="C6463" t="s">
        <v>19518</v>
      </c>
      <c r="D6463" t="s">
        <v>19519</v>
      </c>
      <c r="E6463" t="s">
        <v>40</v>
      </c>
      <c r="F6463" s="7">
        <v>267.44</v>
      </c>
      <c r="G6463" t="s">
        <v>33</v>
      </c>
      <c r="H6463" t="s">
        <v>34</v>
      </c>
      <c r="I6463" t="s">
        <v>19066</v>
      </c>
      <c r="L6463" s="8">
        <v>0</v>
      </c>
      <c r="M6463" t="s">
        <v>36</v>
      </c>
      <c r="N6463" t="str">
        <f>IF(AND(PESQUISA!$B$3&lt;&gt;"",OR(PESQUISA!$B$4="TODAS",B6463=PESQUISA!$B$4),ISNUMBER(SEARCH(PESQUISA!$B$3,D6463))),ROW()-1,"")</f>
        <v/>
      </c>
    </row>
    <row r="6464" spans="1:14" x14ac:dyDescent="0.3">
      <c r="A6464" t="s">
        <v>19520</v>
      </c>
      <c r="B6464" t="s">
        <v>29</v>
      </c>
      <c r="C6464" t="s">
        <v>19521</v>
      </c>
      <c r="D6464" t="s">
        <v>19522</v>
      </c>
      <c r="E6464" t="s">
        <v>40</v>
      </c>
      <c r="F6464" s="7">
        <v>271.43</v>
      </c>
      <c r="G6464" t="s">
        <v>33</v>
      </c>
      <c r="H6464" t="s">
        <v>34</v>
      </c>
      <c r="I6464" t="s">
        <v>19066</v>
      </c>
      <c r="L6464" s="8">
        <v>0</v>
      </c>
      <c r="M6464" t="s">
        <v>36</v>
      </c>
      <c r="N6464" t="str">
        <f>IF(AND(PESQUISA!$B$3&lt;&gt;"",OR(PESQUISA!$B$4="TODAS",B6464=PESQUISA!$B$4),ISNUMBER(SEARCH(PESQUISA!$B$3,D6464))),ROW()-1,"")</f>
        <v/>
      </c>
    </row>
    <row r="6465" spans="1:14" x14ac:dyDescent="0.3">
      <c r="A6465" t="s">
        <v>19523</v>
      </c>
      <c r="B6465" t="s">
        <v>29</v>
      </c>
      <c r="C6465" t="s">
        <v>19524</v>
      </c>
      <c r="D6465" t="s">
        <v>19525</v>
      </c>
      <c r="E6465" t="s">
        <v>40</v>
      </c>
      <c r="F6465" s="7">
        <v>266.11</v>
      </c>
      <c r="G6465" t="s">
        <v>33</v>
      </c>
      <c r="H6465" t="s">
        <v>34</v>
      </c>
      <c r="I6465" t="s">
        <v>19066</v>
      </c>
      <c r="L6465" s="8">
        <v>0</v>
      </c>
      <c r="M6465" t="s">
        <v>36</v>
      </c>
      <c r="N6465" t="str">
        <f>IF(AND(PESQUISA!$B$3&lt;&gt;"",OR(PESQUISA!$B$4="TODAS",B6465=PESQUISA!$B$4),ISNUMBER(SEARCH(PESQUISA!$B$3,D6465))),ROW()-1,"")</f>
        <v/>
      </c>
    </row>
    <row r="6466" spans="1:14" x14ac:dyDescent="0.3">
      <c r="A6466" t="s">
        <v>19526</v>
      </c>
      <c r="B6466" t="s">
        <v>29</v>
      </c>
      <c r="C6466" t="s">
        <v>19527</v>
      </c>
      <c r="D6466" t="s">
        <v>19528</v>
      </c>
      <c r="E6466" t="s">
        <v>40</v>
      </c>
      <c r="F6466" s="7">
        <v>268.36</v>
      </c>
      <c r="G6466" t="s">
        <v>33</v>
      </c>
      <c r="H6466" t="s">
        <v>34</v>
      </c>
      <c r="I6466" t="s">
        <v>19066</v>
      </c>
      <c r="L6466" s="8">
        <v>0</v>
      </c>
      <c r="M6466" t="s">
        <v>36</v>
      </c>
      <c r="N6466" t="str">
        <f>IF(AND(PESQUISA!$B$3&lt;&gt;"",OR(PESQUISA!$B$4="TODAS",B6466=PESQUISA!$B$4),ISNUMBER(SEARCH(PESQUISA!$B$3,D6466))),ROW()-1,"")</f>
        <v/>
      </c>
    </row>
    <row r="6467" spans="1:14" x14ac:dyDescent="0.3">
      <c r="A6467" t="s">
        <v>19529</v>
      </c>
      <c r="B6467" t="s">
        <v>29</v>
      </c>
      <c r="C6467" t="s">
        <v>19530</v>
      </c>
      <c r="D6467" t="s">
        <v>19531</v>
      </c>
      <c r="E6467" t="s">
        <v>40</v>
      </c>
      <c r="F6467" s="7">
        <v>268.75</v>
      </c>
      <c r="G6467" t="s">
        <v>33</v>
      </c>
      <c r="H6467" t="s">
        <v>34</v>
      </c>
      <c r="I6467" t="s">
        <v>19066</v>
      </c>
      <c r="L6467" s="8">
        <v>0</v>
      </c>
      <c r="M6467" t="s">
        <v>36</v>
      </c>
      <c r="N6467" t="str">
        <f>IF(AND(PESQUISA!$B$3&lt;&gt;"",OR(PESQUISA!$B$4="TODAS",B6467=PESQUISA!$B$4),ISNUMBER(SEARCH(PESQUISA!$B$3,D6467))),ROW()-1,"")</f>
        <v/>
      </c>
    </row>
    <row r="6468" spans="1:14" x14ac:dyDescent="0.3">
      <c r="A6468" t="s">
        <v>19532</v>
      </c>
      <c r="B6468" t="s">
        <v>29</v>
      </c>
      <c r="C6468" t="s">
        <v>19533</v>
      </c>
      <c r="D6468" t="s">
        <v>19534</v>
      </c>
      <c r="E6468" t="s">
        <v>40</v>
      </c>
      <c r="F6468" s="7">
        <v>274.47000000000003</v>
      </c>
      <c r="G6468" t="s">
        <v>33</v>
      </c>
      <c r="H6468" t="s">
        <v>34</v>
      </c>
      <c r="I6468" t="s">
        <v>19066</v>
      </c>
      <c r="L6468" s="8">
        <v>0</v>
      </c>
      <c r="M6468" t="s">
        <v>36</v>
      </c>
      <c r="N6468" t="str">
        <f>IF(AND(PESQUISA!$B$3&lt;&gt;"",OR(PESQUISA!$B$4="TODAS",B6468=PESQUISA!$B$4),ISNUMBER(SEARCH(PESQUISA!$B$3,D6468))),ROW()-1,"")</f>
        <v/>
      </c>
    </row>
    <row r="6469" spans="1:14" x14ac:dyDescent="0.3">
      <c r="A6469" t="s">
        <v>19535</v>
      </c>
      <c r="B6469" t="s">
        <v>29</v>
      </c>
      <c r="C6469" t="s">
        <v>19536</v>
      </c>
      <c r="D6469" t="s">
        <v>19537</v>
      </c>
      <c r="E6469" t="s">
        <v>40</v>
      </c>
      <c r="F6469" s="7">
        <v>25.59</v>
      </c>
      <c r="G6469" t="s">
        <v>33</v>
      </c>
      <c r="H6469" t="s">
        <v>34</v>
      </c>
      <c r="I6469" t="s">
        <v>19066</v>
      </c>
      <c r="L6469" s="8">
        <v>0.60840000000000005</v>
      </c>
      <c r="M6469" t="s">
        <v>36</v>
      </c>
      <c r="N6469" t="str">
        <f>IF(AND(PESQUISA!$B$3&lt;&gt;"",OR(PESQUISA!$B$4="TODAS",B6469=PESQUISA!$B$4),ISNUMBER(SEARCH(PESQUISA!$B$3,D6469))),ROW()-1,"")</f>
        <v/>
      </c>
    </row>
    <row r="6470" spans="1:14" x14ac:dyDescent="0.3">
      <c r="A6470" t="s">
        <v>19538</v>
      </c>
      <c r="B6470" t="s">
        <v>29</v>
      </c>
      <c r="C6470" t="s">
        <v>19539</v>
      </c>
      <c r="D6470" t="s">
        <v>19540</v>
      </c>
      <c r="E6470" t="s">
        <v>40</v>
      </c>
      <c r="F6470" s="7">
        <v>34.58</v>
      </c>
      <c r="G6470" t="s">
        <v>33</v>
      </c>
      <c r="H6470" t="s">
        <v>34</v>
      </c>
      <c r="I6470" t="s">
        <v>19066</v>
      </c>
      <c r="L6470" s="8">
        <v>0.50519999999999998</v>
      </c>
      <c r="M6470" t="s">
        <v>36</v>
      </c>
      <c r="N6470" t="str">
        <f>IF(AND(PESQUISA!$B$3&lt;&gt;"",OR(PESQUISA!$B$4="TODAS",B6470=PESQUISA!$B$4),ISNUMBER(SEARCH(PESQUISA!$B$3,D6470))),ROW()-1,"")</f>
        <v/>
      </c>
    </row>
    <row r="6471" spans="1:14" x14ac:dyDescent="0.3">
      <c r="A6471" t="s">
        <v>19541</v>
      </c>
      <c r="B6471" t="s">
        <v>29</v>
      </c>
      <c r="C6471" t="s">
        <v>19542</v>
      </c>
      <c r="D6471" t="s">
        <v>19543</v>
      </c>
      <c r="E6471" t="s">
        <v>40</v>
      </c>
      <c r="F6471" s="7">
        <v>56.59</v>
      </c>
      <c r="G6471" t="s">
        <v>33</v>
      </c>
      <c r="H6471" t="s">
        <v>34</v>
      </c>
      <c r="I6471" t="s">
        <v>19066</v>
      </c>
      <c r="L6471" s="8">
        <v>0.41420000000000001</v>
      </c>
      <c r="M6471" t="s">
        <v>36</v>
      </c>
      <c r="N6471" t="str">
        <f>IF(AND(PESQUISA!$B$3&lt;&gt;"",OR(PESQUISA!$B$4="TODAS",B6471=PESQUISA!$B$4),ISNUMBER(SEARCH(PESQUISA!$B$3,D6471))),ROW()-1,"")</f>
        <v/>
      </c>
    </row>
    <row r="6472" spans="1:14" x14ac:dyDescent="0.3">
      <c r="A6472" t="s">
        <v>19544</v>
      </c>
      <c r="B6472" t="s">
        <v>29</v>
      </c>
      <c r="C6472" t="s">
        <v>19545</v>
      </c>
      <c r="D6472" t="s">
        <v>19546</v>
      </c>
      <c r="E6472" t="s">
        <v>40</v>
      </c>
      <c r="F6472" s="7">
        <v>36.29</v>
      </c>
      <c r="G6472" t="s">
        <v>33</v>
      </c>
      <c r="H6472" t="s">
        <v>34</v>
      </c>
      <c r="I6472" t="s">
        <v>19066</v>
      </c>
      <c r="L6472" s="8">
        <v>0.64590000000000003</v>
      </c>
      <c r="M6472" t="s">
        <v>36</v>
      </c>
      <c r="N6472" t="str">
        <f>IF(AND(PESQUISA!$B$3&lt;&gt;"",OR(PESQUISA!$B$4="TODAS",B6472=PESQUISA!$B$4),ISNUMBER(SEARCH(PESQUISA!$B$3,D6472))),ROW()-1,"")</f>
        <v/>
      </c>
    </row>
    <row r="6473" spans="1:14" x14ac:dyDescent="0.3">
      <c r="A6473" t="s">
        <v>19547</v>
      </c>
      <c r="B6473" t="s">
        <v>29</v>
      </c>
      <c r="C6473" t="s">
        <v>19548</v>
      </c>
      <c r="D6473" t="s">
        <v>19549</v>
      </c>
      <c r="E6473" t="s">
        <v>40</v>
      </c>
      <c r="F6473" s="7">
        <v>33.79</v>
      </c>
      <c r="G6473" t="s">
        <v>33</v>
      </c>
      <c r="H6473" t="s">
        <v>34</v>
      </c>
      <c r="I6473" t="s">
        <v>19066</v>
      </c>
      <c r="L6473" s="8">
        <v>0.69369999999999998</v>
      </c>
      <c r="M6473" t="s">
        <v>36</v>
      </c>
      <c r="N6473" t="str">
        <f>IF(AND(PESQUISA!$B$3&lt;&gt;"",OR(PESQUISA!$B$4="TODAS",B6473=PESQUISA!$B$4),ISNUMBER(SEARCH(PESQUISA!$B$3,D6473))),ROW()-1,"")</f>
        <v/>
      </c>
    </row>
    <row r="6474" spans="1:14" x14ac:dyDescent="0.3">
      <c r="A6474" t="s">
        <v>19550</v>
      </c>
      <c r="B6474" t="s">
        <v>29</v>
      </c>
      <c r="C6474" t="s">
        <v>19551</v>
      </c>
      <c r="D6474" t="s">
        <v>19552</v>
      </c>
      <c r="E6474" t="s">
        <v>40</v>
      </c>
      <c r="F6474" s="7">
        <v>52.06</v>
      </c>
      <c r="G6474" t="s">
        <v>33</v>
      </c>
      <c r="H6474" t="s">
        <v>34</v>
      </c>
      <c r="I6474" t="s">
        <v>19066</v>
      </c>
      <c r="L6474" s="8">
        <v>0.68689999999999996</v>
      </c>
      <c r="M6474" t="s">
        <v>36</v>
      </c>
      <c r="N6474" t="str">
        <f>IF(AND(PESQUISA!$B$3&lt;&gt;"",OR(PESQUISA!$B$4="TODAS",B6474=PESQUISA!$B$4),ISNUMBER(SEARCH(PESQUISA!$B$3,D6474))),ROW()-1,"")</f>
        <v/>
      </c>
    </row>
    <row r="6475" spans="1:14" x14ac:dyDescent="0.3">
      <c r="A6475" t="s">
        <v>19553</v>
      </c>
      <c r="B6475" t="s">
        <v>29</v>
      </c>
      <c r="C6475" t="s">
        <v>19554</v>
      </c>
      <c r="D6475" t="s">
        <v>19555</v>
      </c>
      <c r="E6475" t="s">
        <v>40</v>
      </c>
      <c r="F6475" s="7">
        <v>47.66</v>
      </c>
      <c r="G6475" t="s">
        <v>33</v>
      </c>
      <c r="H6475" t="s">
        <v>34</v>
      </c>
      <c r="I6475" t="s">
        <v>19066</v>
      </c>
      <c r="L6475" s="8">
        <v>0.75029999999999997</v>
      </c>
      <c r="M6475" t="s">
        <v>36</v>
      </c>
      <c r="N6475" t="str">
        <f>IF(AND(PESQUISA!$B$3&lt;&gt;"",OR(PESQUISA!$B$4="TODAS",B6475=PESQUISA!$B$4),ISNUMBER(SEARCH(PESQUISA!$B$3,D6475))),ROW()-1,"")</f>
        <v/>
      </c>
    </row>
    <row r="6476" spans="1:14" x14ac:dyDescent="0.3">
      <c r="A6476" t="s">
        <v>19556</v>
      </c>
      <c r="B6476" t="s">
        <v>29</v>
      </c>
      <c r="C6476" t="s">
        <v>19557</v>
      </c>
      <c r="D6476" t="s">
        <v>19558</v>
      </c>
      <c r="E6476" t="s">
        <v>40</v>
      </c>
      <c r="F6476" s="7">
        <v>65.92</v>
      </c>
      <c r="G6476" t="s">
        <v>33</v>
      </c>
      <c r="H6476" t="s">
        <v>34</v>
      </c>
      <c r="I6476" t="s">
        <v>19066</v>
      </c>
      <c r="L6476" s="8">
        <v>0.69359999999999999</v>
      </c>
      <c r="M6476" t="s">
        <v>36</v>
      </c>
      <c r="N6476" t="str">
        <f>IF(AND(PESQUISA!$B$3&lt;&gt;"",OR(PESQUISA!$B$4="TODAS",B6476=PESQUISA!$B$4),ISNUMBER(SEARCH(PESQUISA!$B$3,D6476))),ROW()-1,"")</f>
        <v/>
      </c>
    </row>
    <row r="6477" spans="1:14" x14ac:dyDescent="0.3">
      <c r="A6477" t="s">
        <v>19559</v>
      </c>
      <c r="B6477" t="s">
        <v>29</v>
      </c>
      <c r="C6477" t="s">
        <v>19560</v>
      </c>
      <c r="D6477" t="s">
        <v>19561</v>
      </c>
      <c r="E6477" t="s">
        <v>40</v>
      </c>
      <c r="F6477" s="7">
        <v>59.33</v>
      </c>
      <c r="G6477" t="s">
        <v>33</v>
      </c>
      <c r="H6477" t="s">
        <v>34</v>
      </c>
      <c r="I6477" t="s">
        <v>19066</v>
      </c>
      <c r="L6477" s="8">
        <v>0.77059999999999995</v>
      </c>
      <c r="M6477" t="s">
        <v>36</v>
      </c>
      <c r="N6477" t="str">
        <f>IF(AND(PESQUISA!$B$3&lt;&gt;"",OR(PESQUISA!$B$4="TODAS",B6477=PESQUISA!$B$4),ISNUMBER(SEARCH(PESQUISA!$B$3,D6477))),ROW()-1,"")</f>
        <v/>
      </c>
    </row>
    <row r="6478" spans="1:14" x14ac:dyDescent="0.3">
      <c r="A6478" t="s">
        <v>19562</v>
      </c>
      <c r="B6478" t="s">
        <v>29</v>
      </c>
      <c r="C6478" t="s">
        <v>19563</v>
      </c>
      <c r="D6478" t="s">
        <v>19564</v>
      </c>
      <c r="E6478" t="s">
        <v>40</v>
      </c>
      <c r="F6478" s="7">
        <v>117.25</v>
      </c>
      <c r="G6478" t="s">
        <v>33</v>
      </c>
      <c r="H6478" t="s">
        <v>34</v>
      </c>
      <c r="I6478" t="s">
        <v>19066</v>
      </c>
      <c r="L6478" s="8">
        <v>0.61460000000000004</v>
      </c>
      <c r="M6478" t="s">
        <v>36</v>
      </c>
      <c r="N6478" t="str">
        <f>IF(AND(PESQUISA!$B$3&lt;&gt;"",OR(PESQUISA!$B$4="TODAS",B6478=PESQUISA!$B$4),ISNUMBER(SEARCH(PESQUISA!$B$3,D6478))),ROW()-1,"")</f>
        <v/>
      </c>
    </row>
    <row r="6479" spans="1:14" x14ac:dyDescent="0.3">
      <c r="A6479" t="s">
        <v>19565</v>
      </c>
      <c r="B6479" t="s">
        <v>29</v>
      </c>
      <c r="C6479" t="s">
        <v>19566</v>
      </c>
      <c r="D6479" t="s">
        <v>19567</v>
      </c>
      <c r="E6479" t="s">
        <v>40</v>
      </c>
      <c r="F6479" s="7">
        <v>97.22</v>
      </c>
      <c r="G6479" t="s">
        <v>33</v>
      </c>
      <c r="H6479" t="s">
        <v>34</v>
      </c>
      <c r="I6479" t="s">
        <v>19066</v>
      </c>
      <c r="L6479" s="8">
        <v>0.74119999999999997</v>
      </c>
      <c r="M6479" t="s">
        <v>36</v>
      </c>
      <c r="N6479" t="str">
        <f>IF(AND(PESQUISA!$B$3&lt;&gt;"",OR(PESQUISA!$B$4="TODAS",B6479=PESQUISA!$B$4),ISNUMBER(SEARCH(PESQUISA!$B$3,D6479))),ROW()-1,"")</f>
        <v/>
      </c>
    </row>
    <row r="6480" spans="1:14" x14ac:dyDescent="0.3">
      <c r="A6480" t="s">
        <v>19568</v>
      </c>
      <c r="B6480" t="s">
        <v>29</v>
      </c>
      <c r="C6480" t="s">
        <v>19569</v>
      </c>
      <c r="D6480" t="s">
        <v>19570</v>
      </c>
      <c r="E6480" t="s">
        <v>40</v>
      </c>
      <c r="F6480" s="7">
        <v>87.9</v>
      </c>
      <c r="G6480" t="s">
        <v>33</v>
      </c>
      <c r="H6480" t="s">
        <v>34</v>
      </c>
      <c r="I6480" t="s">
        <v>19066</v>
      </c>
      <c r="L6480" s="8">
        <v>0.81979999999999997</v>
      </c>
      <c r="M6480" t="s">
        <v>36</v>
      </c>
      <c r="N6480" t="str">
        <f>IF(AND(PESQUISA!$B$3&lt;&gt;"",OR(PESQUISA!$B$4="TODAS",B6480=PESQUISA!$B$4),ISNUMBER(SEARCH(PESQUISA!$B$3,D6480))),ROW()-1,"")</f>
        <v/>
      </c>
    </row>
    <row r="6481" spans="1:14" x14ac:dyDescent="0.3">
      <c r="A6481" t="s">
        <v>19571</v>
      </c>
      <c r="B6481" t="s">
        <v>29</v>
      </c>
      <c r="C6481" t="s">
        <v>19572</v>
      </c>
      <c r="D6481" t="s">
        <v>19573</v>
      </c>
      <c r="E6481" t="s">
        <v>40</v>
      </c>
      <c r="F6481" s="7">
        <v>191.87</v>
      </c>
      <c r="G6481" t="s">
        <v>33</v>
      </c>
      <c r="H6481" t="s">
        <v>34</v>
      </c>
      <c r="I6481" t="s">
        <v>19066</v>
      </c>
      <c r="L6481" s="8">
        <v>0.75460000000000005</v>
      </c>
      <c r="M6481" t="s">
        <v>36</v>
      </c>
      <c r="N6481" t="str">
        <f>IF(AND(PESQUISA!$B$3&lt;&gt;"",OR(PESQUISA!$B$4="TODAS",B6481=PESQUISA!$B$4),ISNUMBER(SEARCH(PESQUISA!$B$3,D6481))),ROW()-1,"")</f>
        <v/>
      </c>
    </row>
    <row r="6482" spans="1:14" x14ac:dyDescent="0.3">
      <c r="A6482" t="s">
        <v>19574</v>
      </c>
      <c r="B6482" t="s">
        <v>29</v>
      </c>
      <c r="C6482" t="s">
        <v>19575</v>
      </c>
      <c r="D6482" t="s">
        <v>19576</v>
      </c>
      <c r="E6482" t="s">
        <v>40</v>
      </c>
      <c r="F6482" s="7">
        <v>177.71</v>
      </c>
      <c r="G6482" t="s">
        <v>33</v>
      </c>
      <c r="H6482" t="s">
        <v>34</v>
      </c>
      <c r="I6482" t="s">
        <v>19066</v>
      </c>
      <c r="L6482" s="8">
        <v>0.81479999999999997</v>
      </c>
      <c r="M6482" t="s">
        <v>36</v>
      </c>
      <c r="N6482" t="str">
        <f>IF(AND(PESQUISA!$B$3&lt;&gt;"",OR(PESQUISA!$B$4="TODAS",B6482=PESQUISA!$B$4),ISNUMBER(SEARCH(PESQUISA!$B$3,D6482))),ROW()-1,"")</f>
        <v/>
      </c>
    </row>
    <row r="6483" spans="1:14" x14ac:dyDescent="0.3">
      <c r="A6483" t="s">
        <v>19577</v>
      </c>
      <c r="B6483" t="s">
        <v>29</v>
      </c>
      <c r="C6483" t="s">
        <v>19578</v>
      </c>
      <c r="D6483" t="s">
        <v>19579</v>
      </c>
      <c r="E6483" t="s">
        <v>40</v>
      </c>
      <c r="F6483" s="7">
        <v>164.31</v>
      </c>
      <c r="G6483" t="s">
        <v>33</v>
      </c>
      <c r="H6483" t="s">
        <v>34</v>
      </c>
      <c r="I6483" t="s">
        <v>19066</v>
      </c>
      <c r="L6483" s="8">
        <v>0.88119999999999998</v>
      </c>
      <c r="M6483" t="s">
        <v>36</v>
      </c>
      <c r="N6483" t="str">
        <f>IF(AND(PESQUISA!$B$3&lt;&gt;"",OR(PESQUISA!$B$4="TODAS",B6483=PESQUISA!$B$4),ISNUMBER(SEARCH(PESQUISA!$B$3,D6483))),ROW()-1,"")</f>
        <v/>
      </c>
    </row>
    <row r="6484" spans="1:14" x14ac:dyDescent="0.3">
      <c r="A6484" t="s">
        <v>19580</v>
      </c>
      <c r="B6484" t="s">
        <v>29</v>
      </c>
      <c r="C6484" t="s">
        <v>19581</v>
      </c>
      <c r="D6484" t="s">
        <v>19582</v>
      </c>
      <c r="E6484" t="s">
        <v>40</v>
      </c>
      <c r="F6484" s="7">
        <v>244.8</v>
      </c>
      <c r="G6484" t="s">
        <v>33</v>
      </c>
      <c r="H6484" t="s">
        <v>34</v>
      </c>
      <c r="I6484" t="s">
        <v>19066</v>
      </c>
      <c r="L6484" s="8">
        <v>0.80069999999999997</v>
      </c>
      <c r="M6484" t="s">
        <v>36</v>
      </c>
      <c r="N6484" t="str">
        <f>IF(AND(PESQUISA!$B$3&lt;&gt;"",OR(PESQUISA!$B$4="TODAS",B6484=PESQUISA!$B$4),ISNUMBER(SEARCH(PESQUISA!$B$3,D6484))),ROW()-1,"")</f>
        <v/>
      </c>
    </row>
    <row r="6485" spans="1:14" x14ac:dyDescent="0.3">
      <c r="A6485" t="s">
        <v>19583</v>
      </c>
      <c r="B6485" t="s">
        <v>29</v>
      </c>
      <c r="C6485" t="s">
        <v>19584</v>
      </c>
      <c r="D6485" t="s">
        <v>19585</v>
      </c>
      <c r="E6485" t="s">
        <v>40</v>
      </c>
      <c r="F6485" s="7">
        <v>236.52</v>
      </c>
      <c r="G6485" t="s">
        <v>33</v>
      </c>
      <c r="H6485" t="s">
        <v>34</v>
      </c>
      <c r="I6485" t="s">
        <v>19066</v>
      </c>
      <c r="L6485" s="8">
        <v>0.82869999999999999</v>
      </c>
      <c r="M6485" t="s">
        <v>36</v>
      </c>
      <c r="N6485" t="str">
        <f>IF(AND(PESQUISA!$B$3&lt;&gt;"",OR(PESQUISA!$B$4="TODAS",B6485=PESQUISA!$B$4),ISNUMBER(SEARCH(PESQUISA!$B$3,D6485))),ROW()-1,"")</f>
        <v/>
      </c>
    </row>
    <row r="6486" spans="1:14" x14ac:dyDescent="0.3">
      <c r="A6486" t="s">
        <v>19586</v>
      </c>
      <c r="B6486" t="s">
        <v>29</v>
      </c>
      <c r="C6486" t="s">
        <v>19587</v>
      </c>
      <c r="D6486" t="s">
        <v>19588</v>
      </c>
      <c r="E6486" t="s">
        <v>40</v>
      </c>
      <c r="F6486" s="7">
        <v>219.04</v>
      </c>
      <c r="G6486" t="s">
        <v>33</v>
      </c>
      <c r="H6486" t="s">
        <v>34</v>
      </c>
      <c r="I6486" t="s">
        <v>19066</v>
      </c>
      <c r="L6486" s="8">
        <v>0.89480000000000004</v>
      </c>
      <c r="M6486" t="s">
        <v>36</v>
      </c>
      <c r="N6486" t="str">
        <f>IF(AND(PESQUISA!$B$3&lt;&gt;"",OR(PESQUISA!$B$4="TODAS",B6486=PESQUISA!$B$4),ISNUMBER(SEARCH(PESQUISA!$B$3,D6486))),ROW()-1,"")</f>
        <v/>
      </c>
    </row>
    <row r="6487" spans="1:14" x14ac:dyDescent="0.3">
      <c r="A6487" t="s">
        <v>19589</v>
      </c>
      <c r="B6487" t="s">
        <v>29</v>
      </c>
      <c r="C6487" t="s">
        <v>19590</v>
      </c>
      <c r="D6487" t="s">
        <v>19591</v>
      </c>
      <c r="E6487" t="s">
        <v>40</v>
      </c>
      <c r="F6487" s="7">
        <v>236.38</v>
      </c>
      <c r="G6487" t="s">
        <v>33</v>
      </c>
      <c r="H6487" t="s">
        <v>34</v>
      </c>
      <c r="I6487" t="s">
        <v>19066</v>
      </c>
      <c r="L6487" s="8">
        <v>0</v>
      </c>
      <c r="M6487" t="s">
        <v>36</v>
      </c>
      <c r="N6487" t="str">
        <f>IF(AND(PESQUISA!$B$3&lt;&gt;"",OR(PESQUISA!$B$4="TODAS",B6487=PESQUISA!$B$4),ISNUMBER(SEARCH(PESQUISA!$B$3,D6487))),ROW()-1,"")</f>
        <v/>
      </c>
    </row>
    <row r="6488" spans="1:14" x14ac:dyDescent="0.3">
      <c r="A6488" t="s">
        <v>19592</v>
      </c>
      <c r="B6488" t="s">
        <v>29</v>
      </c>
      <c r="C6488" t="s">
        <v>19593</v>
      </c>
      <c r="D6488" t="s">
        <v>19594</v>
      </c>
      <c r="E6488" t="s">
        <v>40</v>
      </c>
      <c r="F6488" s="7">
        <v>244.41</v>
      </c>
      <c r="G6488" t="s">
        <v>33</v>
      </c>
      <c r="H6488" t="s">
        <v>34</v>
      </c>
      <c r="I6488" t="s">
        <v>19066</v>
      </c>
      <c r="L6488" s="8">
        <v>0</v>
      </c>
      <c r="M6488" t="s">
        <v>36</v>
      </c>
      <c r="N6488" t="str">
        <f>IF(AND(PESQUISA!$B$3&lt;&gt;"",OR(PESQUISA!$B$4="TODAS",B6488=PESQUISA!$B$4),ISNUMBER(SEARCH(PESQUISA!$B$3,D6488))),ROW()-1,"")</f>
        <v/>
      </c>
    </row>
    <row r="6489" spans="1:14" x14ac:dyDescent="0.3">
      <c r="A6489" t="s">
        <v>19595</v>
      </c>
      <c r="B6489" t="s">
        <v>29</v>
      </c>
      <c r="C6489" t="s">
        <v>19596</v>
      </c>
      <c r="D6489" t="s">
        <v>19597</v>
      </c>
      <c r="E6489" t="s">
        <v>40</v>
      </c>
      <c r="F6489" s="7">
        <v>16.91</v>
      </c>
      <c r="G6489" t="s">
        <v>33</v>
      </c>
      <c r="H6489" t="s">
        <v>34</v>
      </c>
      <c r="I6489" t="s">
        <v>19066</v>
      </c>
      <c r="L6489" s="8">
        <v>0</v>
      </c>
      <c r="M6489" t="s">
        <v>36</v>
      </c>
      <c r="N6489" t="str">
        <f>IF(AND(PESQUISA!$B$3&lt;&gt;"",OR(PESQUISA!$B$4="TODAS",B6489=PESQUISA!$B$4),ISNUMBER(SEARCH(PESQUISA!$B$3,D6489))),ROW()-1,"")</f>
        <v/>
      </c>
    </row>
    <row r="6490" spans="1:14" x14ac:dyDescent="0.3">
      <c r="A6490" t="s">
        <v>19598</v>
      </c>
      <c r="B6490" t="s">
        <v>29</v>
      </c>
      <c r="C6490" t="s">
        <v>19599</v>
      </c>
      <c r="D6490" t="s">
        <v>19600</v>
      </c>
      <c r="E6490" t="s">
        <v>40</v>
      </c>
      <c r="F6490" s="7">
        <v>26.27</v>
      </c>
      <c r="G6490" t="s">
        <v>33</v>
      </c>
      <c r="H6490" t="s">
        <v>34</v>
      </c>
      <c r="I6490" t="s">
        <v>19066</v>
      </c>
      <c r="L6490" s="8">
        <v>0</v>
      </c>
      <c r="M6490" t="s">
        <v>36</v>
      </c>
      <c r="N6490" t="str">
        <f>IF(AND(PESQUISA!$B$3&lt;&gt;"",OR(PESQUISA!$B$4="TODAS",B6490=PESQUISA!$B$4),ISNUMBER(SEARCH(PESQUISA!$B$3,D6490))),ROW()-1,"")</f>
        <v/>
      </c>
    </row>
    <row r="6491" spans="1:14" x14ac:dyDescent="0.3">
      <c r="A6491" t="s">
        <v>19601</v>
      </c>
      <c r="B6491" t="s">
        <v>29</v>
      </c>
      <c r="C6491" t="s">
        <v>19602</v>
      </c>
      <c r="D6491" t="s">
        <v>19603</v>
      </c>
      <c r="E6491" t="s">
        <v>40</v>
      </c>
      <c r="F6491" s="7">
        <v>42.64</v>
      </c>
      <c r="G6491" t="s">
        <v>33</v>
      </c>
      <c r="H6491" t="s">
        <v>34</v>
      </c>
      <c r="I6491" t="s">
        <v>19066</v>
      </c>
      <c r="L6491" s="8">
        <v>0</v>
      </c>
      <c r="M6491" t="s">
        <v>36</v>
      </c>
      <c r="N6491" t="str">
        <f>IF(AND(PESQUISA!$B$3&lt;&gt;"",OR(PESQUISA!$B$4="TODAS",B6491=PESQUISA!$B$4),ISNUMBER(SEARCH(PESQUISA!$B$3,D6491))),ROW()-1,"")</f>
        <v/>
      </c>
    </row>
    <row r="6492" spans="1:14" x14ac:dyDescent="0.3">
      <c r="A6492" t="s">
        <v>19604</v>
      </c>
      <c r="B6492" t="s">
        <v>29</v>
      </c>
      <c r="C6492" t="s">
        <v>19605</v>
      </c>
      <c r="D6492" t="s">
        <v>19606</v>
      </c>
      <c r="E6492" t="s">
        <v>40</v>
      </c>
      <c r="F6492" s="7">
        <v>32.86</v>
      </c>
      <c r="G6492" t="s">
        <v>33</v>
      </c>
      <c r="H6492" t="s">
        <v>34</v>
      </c>
      <c r="I6492" t="s">
        <v>19066</v>
      </c>
      <c r="L6492" s="8">
        <v>0</v>
      </c>
      <c r="M6492" t="s">
        <v>36</v>
      </c>
      <c r="N6492" t="str">
        <f>IF(AND(PESQUISA!$B$3&lt;&gt;"",OR(PESQUISA!$B$4="TODAS",B6492=PESQUISA!$B$4),ISNUMBER(SEARCH(PESQUISA!$B$3,D6492))),ROW()-1,"")</f>
        <v/>
      </c>
    </row>
    <row r="6493" spans="1:14" x14ac:dyDescent="0.3">
      <c r="A6493" t="s">
        <v>19607</v>
      </c>
      <c r="B6493" t="s">
        <v>29</v>
      </c>
      <c r="C6493" t="s">
        <v>19608</v>
      </c>
      <c r="D6493" t="s">
        <v>19609</v>
      </c>
      <c r="E6493" t="s">
        <v>40</v>
      </c>
      <c r="F6493" s="7">
        <v>41.14</v>
      </c>
      <c r="G6493" t="s">
        <v>33</v>
      </c>
      <c r="H6493" t="s">
        <v>34</v>
      </c>
      <c r="I6493" t="s">
        <v>19066</v>
      </c>
      <c r="L6493" s="8">
        <v>0</v>
      </c>
      <c r="M6493" t="s">
        <v>36</v>
      </c>
      <c r="N6493" t="str">
        <f>IF(AND(PESQUISA!$B$3&lt;&gt;"",OR(PESQUISA!$B$4="TODAS",B6493=PESQUISA!$B$4),ISNUMBER(SEARCH(PESQUISA!$B$3,D6493))),ROW()-1,"")</f>
        <v/>
      </c>
    </row>
    <row r="6494" spans="1:14" x14ac:dyDescent="0.3">
      <c r="A6494" t="s">
        <v>19610</v>
      </c>
      <c r="B6494" t="s">
        <v>29</v>
      </c>
      <c r="C6494" t="s">
        <v>19611</v>
      </c>
      <c r="D6494" t="s">
        <v>19612</v>
      </c>
      <c r="E6494" t="s">
        <v>40</v>
      </c>
      <c r="F6494" s="7">
        <v>48.23</v>
      </c>
      <c r="G6494" t="s">
        <v>33</v>
      </c>
      <c r="H6494" t="s">
        <v>34</v>
      </c>
      <c r="I6494" t="s">
        <v>19066</v>
      </c>
      <c r="L6494" s="8">
        <v>0</v>
      </c>
      <c r="M6494" t="s">
        <v>36</v>
      </c>
      <c r="N6494" t="str">
        <f>IF(AND(PESQUISA!$B$3&lt;&gt;"",OR(PESQUISA!$B$4="TODAS",B6494=PESQUISA!$B$4),ISNUMBER(SEARCH(PESQUISA!$B$3,D6494))),ROW()-1,"")</f>
        <v/>
      </c>
    </row>
    <row r="6495" spans="1:14" x14ac:dyDescent="0.3">
      <c r="A6495" t="s">
        <v>19613</v>
      </c>
      <c r="B6495" t="s">
        <v>29</v>
      </c>
      <c r="C6495" t="s">
        <v>19614</v>
      </c>
      <c r="D6495" t="s">
        <v>19615</v>
      </c>
      <c r="E6495" t="s">
        <v>40</v>
      </c>
      <c r="F6495" s="7">
        <v>65.739999999999995</v>
      </c>
      <c r="G6495" t="s">
        <v>33</v>
      </c>
      <c r="H6495" t="s">
        <v>34</v>
      </c>
      <c r="I6495" t="s">
        <v>19066</v>
      </c>
      <c r="L6495" s="8">
        <v>0</v>
      </c>
      <c r="M6495" t="s">
        <v>36</v>
      </c>
      <c r="N6495" t="str">
        <f>IF(AND(PESQUISA!$B$3&lt;&gt;"",OR(PESQUISA!$B$4="TODAS",B6495=PESQUISA!$B$4),ISNUMBER(SEARCH(PESQUISA!$B$3,D6495))),ROW()-1,"")</f>
        <v/>
      </c>
    </row>
    <row r="6496" spans="1:14" x14ac:dyDescent="0.3">
      <c r="A6496" t="s">
        <v>19616</v>
      </c>
      <c r="B6496" t="s">
        <v>29</v>
      </c>
      <c r="C6496" t="s">
        <v>19617</v>
      </c>
      <c r="D6496" t="s">
        <v>19618</v>
      </c>
      <c r="E6496" t="s">
        <v>40</v>
      </c>
      <c r="F6496" s="7">
        <v>105.21</v>
      </c>
      <c r="G6496" t="s">
        <v>33</v>
      </c>
      <c r="H6496" t="s">
        <v>34</v>
      </c>
      <c r="I6496" t="s">
        <v>19066</v>
      </c>
      <c r="L6496" s="8">
        <v>0</v>
      </c>
      <c r="M6496" t="s">
        <v>36</v>
      </c>
      <c r="N6496" t="str">
        <f>IF(AND(PESQUISA!$B$3&lt;&gt;"",OR(PESQUISA!$B$4="TODAS",B6496=PESQUISA!$B$4),ISNUMBER(SEARCH(PESQUISA!$B$3,D6496))),ROW()-1,"")</f>
        <v/>
      </c>
    </row>
    <row r="6497" spans="1:14" x14ac:dyDescent="0.3">
      <c r="A6497" t="s">
        <v>19619</v>
      </c>
      <c r="B6497" t="s">
        <v>29</v>
      </c>
      <c r="C6497" t="s">
        <v>19620</v>
      </c>
      <c r="D6497" t="s">
        <v>19621</v>
      </c>
      <c r="E6497" t="s">
        <v>40</v>
      </c>
      <c r="F6497" s="7">
        <v>149.13999999999999</v>
      </c>
      <c r="G6497" t="s">
        <v>33</v>
      </c>
      <c r="H6497" t="s">
        <v>34</v>
      </c>
      <c r="I6497" t="s">
        <v>19066</v>
      </c>
      <c r="L6497" s="8">
        <v>0</v>
      </c>
      <c r="M6497" t="s">
        <v>36</v>
      </c>
      <c r="N6497" t="str">
        <f>IF(AND(PESQUISA!$B$3&lt;&gt;"",OR(PESQUISA!$B$4="TODAS",B6497=PESQUISA!$B$4),ISNUMBER(SEARCH(PESQUISA!$B$3,D6497))),ROW()-1,"")</f>
        <v/>
      </c>
    </row>
    <row r="6498" spans="1:14" x14ac:dyDescent="0.3">
      <c r="A6498" t="s">
        <v>19622</v>
      </c>
      <c r="B6498" t="s">
        <v>29</v>
      </c>
      <c r="C6498" t="s">
        <v>19623</v>
      </c>
      <c r="D6498" t="s">
        <v>19624</v>
      </c>
      <c r="E6498" t="s">
        <v>40</v>
      </c>
      <c r="F6498" s="7">
        <v>41.51</v>
      </c>
      <c r="G6498" t="s">
        <v>33</v>
      </c>
      <c r="H6498" t="s">
        <v>34</v>
      </c>
      <c r="I6498" t="s">
        <v>19066</v>
      </c>
      <c r="L6498" s="8">
        <v>0</v>
      </c>
      <c r="M6498" t="s">
        <v>36</v>
      </c>
      <c r="N6498" t="str">
        <f>IF(AND(PESQUISA!$B$3&lt;&gt;"",OR(PESQUISA!$B$4="TODAS",B6498=PESQUISA!$B$4),ISNUMBER(SEARCH(PESQUISA!$B$3,D6498))),ROW()-1,"")</f>
        <v/>
      </c>
    </row>
    <row r="6499" spans="1:14" x14ac:dyDescent="0.3">
      <c r="A6499" t="s">
        <v>19625</v>
      </c>
      <c r="B6499" t="s">
        <v>29</v>
      </c>
      <c r="C6499" t="s">
        <v>19626</v>
      </c>
      <c r="D6499" t="s">
        <v>19627</v>
      </c>
      <c r="E6499" t="s">
        <v>40</v>
      </c>
      <c r="F6499" s="7">
        <v>50.98</v>
      </c>
      <c r="G6499" t="s">
        <v>33</v>
      </c>
      <c r="H6499" t="s">
        <v>34</v>
      </c>
      <c r="I6499" t="s">
        <v>19066</v>
      </c>
      <c r="L6499" s="8">
        <v>0</v>
      </c>
      <c r="M6499" t="s">
        <v>36</v>
      </c>
      <c r="N6499" t="str">
        <f>IF(AND(PESQUISA!$B$3&lt;&gt;"",OR(PESQUISA!$B$4="TODAS",B6499=PESQUISA!$B$4),ISNUMBER(SEARCH(PESQUISA!$B$3,D6499))),ROW()-1,"")</f>
        <v/>
      </c>
    </row>
    <row r="6500" spans="1:14" x14ac:dyDescent="0.3">
      <c r="A6500" t="s">
        <v>19628</v>
      </c>
      <c r="B6500" t="s">
        <v>29</v>
      </c>
      <c r="C6500" t="s">
        <v>19629</v>
      </c>
      <c r="D6500" t="s">
        <v>19630</v>
      </c>
      <c r="E6500" t="s">
        <v>40</v>
      </c>
      <c r="F6500" s="7">
        <v>59.44</v>
      </c>
      <c r="G6500" t="s">
        <v>33</v>
      </c>
      <c r="H6500" t="s">
        <v>34</v>
      </c>
      <c r="I6500" t="s">
        <v>19066</v>
      </c>
      <c r="L6500" s="8">
        <v>0</v>
      </c>
      <c r="M6500" t="s">
        <v>36</v>
      </c>
      <c r="N6500" t="str">
        <f>IF(AND(PESQUISA!$B$3&lt;&gt;"",OR(PESQUISA!$B$4="TODAS",B6500=PESQUISA!$B$4),ISNUMBER(SEARCH(PESQUISA!$B$3,D6500))),ROW()-1,"")</f>
        <v/>
      </c>
    </row>
    <row r="6501" spans="1:14" x14ac:dyDescent="0.3">
      <c r="A6501" t="s">
        <v>19631</v>
      </c>
      <c r="B6501" t="s">
        <v>29</v>
      </c>
      <c r="C6501" t="s">
        <v>19632</v>
      </c>
      <c r="D6501" t="s">
        <v>19633</v>
      </c>
      <c r="E6501" t="s">
        <v>40</v>
      </c>
      <c r="F6501" s="7">
        <v>82.17</v>
      </c>
      <c r="G6501" t="s">
        <v>33</v>
      </c>
      <c r="H6501" t="s">
        <v>34</v>
      </c>
      <c r="I6501" t="s">
        <v>19066</v>
      </c>
      <c r="L6501" s="8">
        <v>0</v>
      </c>
      <c r="M6501" t="s">
        <v>36</v>
      </c>
      <c r="N6501" t="str">
        <f>IF(AND(PESQUISA!$B$3&lt;&gt;"",OR(PESQUISA!$B$4="TODAS",B6501=PESQUISA!$B$4),ISNUMBER(SEARCH(PESQUISA!$B$3,D6501))),ROW()-1,"")</f>
        <v/>
      </c>
    </row>
    <row r="6502" spans="1:14" x14ac:dyDescent="0.3">
      <c r="A6502" t="s">
        <v>19634</v>
      </c>
      <c r="B6502" t="s">
        <v>29</v>
      </c>
      <c r="C6502" t="s">
        <v>19635</v>
      </c>
      <c r="D6502" t="s">
        <v>19636</v>
      </c>
      <c r="E6502" t="s">
        <v>40</v>
      </c>
      <c r="F6502" s="7">
        <v>78.62</v>
      </c>
      <c r="G6502" t="s">
        <v>33</v>
      </c>
      <c r="H6502" t="s">
        <v>34</v>
      </c>
      <c r="I6502" t="s">
        <v>19066</v>
      </c>
      <c r="L6502" s="8">
        <v>0</v>
      </c>
      <c r="M6502" t="s">
        <v>36</v>
      </c>
      <c r="N6502" t="str">
        <f>IF(AND(PESQUISA!$B$3&lt;&gt;"",OR(PESQUISA!$B$4="TODAS",B6502=PESQUISA!$B$4),ISNUMBER(SEARCH(PESQUISA!$B$3,D6502))),ROW()-1,"")</f>
        <v/>
      </c>
    </row>
    <row r="6503" spans="1:14" x14ac:dyDescent="0.3">
      <c r="A6503" t="s">
        <v>19637</v>
      </c>
      <c r="B6503" t="s">
        <v>29</v>
      </c>
      <c r="C6503" t="s">
        <v>19638</v>
      </c>
      <c r="D6503" t="s">
        <v>19639</v>
      </c>
      <c r="E6503" t="s">
        <v>40</v>
      </c>
      <c r="F6503" s="7">
        <v>120.7</v>
      </c>
      <c r="G6503" t="s">
        <v>33</v>
      </c>
      <c r="H6503" t="s">
        <v>34</v>
      </c>
      <c r="I6503" t="s">
        <v>19066</v>
      </c>
      <c r="L6503" s="8">
        <v>0</v>
      </c>
      <c r="M6503" t="s">
        <v>36</v>
      </c>
      <c r="N6503" t="str">
        <f>IF(AND(PESQUISA!$B$3&lt;&gt;"",OR(PESQUISA!$B$4="TODAS",B6503=PESQUISA!$B$4),ISNUMBER(SEARCH(PESQUISA!$B$3,D6503))),ROW()-1,"")</f>
        <v/>
      </c>
    </row>
    <row r="6504" spans="1:14" x14ac:dyDescent="0.3">
      <c r="A6504" t="s">
        <v>19640</v>
      </c>
      <c r="B6504" t="s">
        <v>29</v>
      </c>
      <c r="C6504" t="s">
        <v>19641</v>
      </c>
      <c r="D6504" t="s">
        <v>19642</v>
      </c>
      <c r="E6504" t="s">
        <v>40</v>
      </c>
      <c r="F6504" s="7">
        <v>120.63</v>
      </c>
      <c r="G6504" t="s">
        <v>33</v>
      </c>
      <c r="H6504" t="s">
        <v>34</v>
      </c>
      <c r="I6504" t="s">
        <v>19066</v>
      </c>
      <c r="L6504" s="8">
        <v>0</v>
      </c>
      <c r="M6504" t="s">
        <v>36</v>
      </c>
      <c r="N6504" t="str">
        <f>IF(AND(PESQUISA!$B$3&lt;&gt;"",OR(PESQUISA!$B$4="TODAS",B6504=PESQUISA!$B$4),ISNUMBER(SEARCH(PESQUISA!$B$3,D6504))),ROW()-1,"")</f>
        <v/>
      </c>
    </row>
    <row r="6505" spans="1:14" x14ac:dyDescent="0.3">
      <c r="A6505" t="s">
        <v>19643</v>
      </c>
      <c r="B6505" t="s">
        <v>29</v>
      </c>
      <c r="C6505" t="s">
        <v>19644</v>
      </c>
      <c r="D6505" t="s">
        <v>19645</v>
      </c>
      <c r="E6505" t="s">
        <v>40</v>
      </c>
      <c r="F6505" s="7">
        <v>163.69999999999999</v>
      </c>
      <c r="G6505" t="s">
        <v>33</v>
      </c>
      <c r="H6505" t="s">
        <v>34</v>
      </c>
      <c r="I6505" t="s">
        <v>19066</v>
      </c>
      <c r="L6505" s="8">
        <v>0</v>
      </c>
      <c r="M6505" t="s">
        <v>36</v>
      </c>
      <c r="N6505" t="str">
        <f>IF(AND(PESQUISA!$B$3&lt;&gt;"",OR(PESQUISA!$B$4="TODAS",B6505=PESQUISA!$B$4),ISNUMBER(SEARCH(PESQUISA!$B$3,D6505))),ROW()-1,"")</f>
        <v/>
      </c>
    </row>
    <row r="6506" spans="1:14" x14ac:dyDescent="0.3">
      <c r="A6506" t="s">
        <v>19646</v>
      </c>
      <c r="B6506" t="s">
        <v>29</v>
      </c>
      <c r="C6506" t="s">
        <v>19647</v>
      </c>
      <c r="D6506" t="s">
        <v>19648</v>
      </c>
      <c r="E6506" t="s">
        <v>40</v>
      </c>
      <c r="F6506" s="7">
        <v>167.1</v>
      </c>
      <c r="G6506" t="s">
        <v>33</v>
      </c>
      <c r="H6506" t="s">
        <v>34</v>
      </c>
      <c r="I6506" t="s">
        <v>19066</v>
      </c>
      <c r="L6506" s="8">
        <v>0</v>
      </c>
      <c r="M6506" t="s">
        <v>36</v>
      </c>
      <c r="N6506" t="str">
        <f>IF(AND(PESQUISA!$B$3&lt;&gt;"",OR(PESQUISA!$B$4="TODAS",B6506=PESQUISA!$B$4),ISNUMBER(SEARCH(PESQUISA!$B$3,D6506))),ROW()-1,"")</f>
        <v/>
      </c>
    </row>
    <row r="6507" spans="1:14" x14ac:dyDescent="0.3">
      <c r="A6507" t="s">
        <v>19649</v>
      </c>
      <c r="B6507" t="s">
        <v>29</v>
      </c>
      <c r="C6507" t="s">
        <v>19650</v>
      </c>
      <c r="D6507" t="s">
        <v>19651</v>
      </c>
      <c r="E6507" t="s">
        <v>40</v>
      </c>
      <c r="F6507" s="7">
        <v>187</v>
      </c>
      <c r="G6507" t="s">
        <v>33</v>
      </c>
      <c r="H6507" t="s">
        <v>34</v>
      </c>
      <c r="I6507" t="s">
        <v>19066</v>
      </c>
      <c r="L6507" s="8">
        <v>0.76019999999999999</v>
      </c>
      <c r="M6507" t="s">
        <v>36</v>
      </c>
      <c r="N6507" t="str">
        <f>IF(AND(PESQUISA!$B$3&lt;&gt;"",OR(PESQUISA!$B$4="TODAS",B6507=PESQUISA!$B$4),ISNUMBER(SEARCH(PESQUISA!$B$3,D6507))),ROW()-1,"")</f>
        <v/>
      </c>
    </row>
    <row r="6508" spans="1:14" x14ac:dyDescent="0.3">
      <c r="A6508" t="s">
        <v>19652</v>
      </c>
      <c r="B6508" t="s">
        <v>29</v>
      </c>
      <c r="C6508" t="s">
        <v>19653</v>
      </c>
      <c r="D6508" t="s">
        <v>19654</v>
      </c>
      <c r="E6508" t="s">
        <v>40</v>
      </c>
      <c r="F6508" s="7">
        <v>222.08</v>
      </c>
      <c r="G6508" t="s">
        <v>33</v>
      </c>
      <c r="H6508" t="s">
        <v>34</v>
      </c>
      <c r="I6508" t="s">
        <v>19066</v>
      </c>
      <c r="L6508" s="8">
        <v>0</v>
      </c>
      <c r="M6508" t="s">
        <v>36</v>
      </c>
      <c r="N6508" t="str">
        <f>IF(AND(PESQUISA!$B$3&lt;&gt;"",OR(PESQUISA!$B$4="TODAS",B6508=PESQUISA!$B$4),ISNUMBER(SEARCH(PESQUISA!$B$3,D6508))),ROW()-1,"")</f>
        <v/>
      </c>
    </row>
    <row r="6509" spans="1:14" x14ac:dyDescent="0.3">
      <c r="A6509" t="s">
        <v>19655</v>
      </c>
      <c r="B6509" t="s">
        <v>29</v>
      </c>
      <c r="C6509" t="s">
        <v>19656</v>
      </c>
      <c r="D6509" t="s">
        <v>19657</v>
      </c>
      <c r="E6509" t="s">
        <v>40</v>
      </c>
      <c r="F6509" s="7">
        <v>230.11</v>
      </c>
      <c r="G6509" t="s">
        <v>33</v>
      </c>
      <c r="H6509" t="s">
        <v>34</v>
      </c>
      <c r="I6509" t="s">
        <v>19066</v>
      </c>
      <c r="L6509" s="8">
        <v>0</v>
      </c>
      <c r="M6509" t="s">
        <v>36</v>
      </c>
      <c r="N6509" t="str">
        <f>IF(AND(PESQUISA!$B$3&lt;&gt;"",OR(PESQUISA!$B$4="TODAS",B6509=PESQUISA!$B$4),ISNUMBER(SEARCH(PESQUISA!$B$3,D6509))),ROW()-1,"")</f>
        <v/>
      </c>
    </row>
    <row r="6510" spans="1:14" x14ac:dyDescent="0.3">
      <c r="A6510" t="s">
        <v>19658</v>
      </c>
      <c r="B6510" t="s">
        <v>29</v>
      </c>
      <c r="C6510" t="s">
        <v>19659</v>
      </c>
      <c r="D6510" t="s">
        <v>19660</v>
      </c>
      <c r="E6510" t="s">
        <v>40</v>
      </c>
      <c r="F6510" s="7">
        <v>16.399999999999999</v>
      </c>
      <c r="G6510" t="s">
        <v>33</v>
      </c>
      <c r="H6510" t="s">
        <v>34</v>
      </c>
      <c r="I6510" t="s">
        <v>19066</v>
      </c>
      <c r="L6510" s="8">
        <v>0</v>
      </c>
      <c r="M6510" t="s">
        <v>36</v>
      </c>
      <c r="N6510" t="str">
        <f>IF(AND(PESQUISA!$B$3&lt;&gt;"",OR(PESQUISA!$B$4="TODAS",B6510=PESQUISA!$B$4),ISNUMBER(SEARCH(PESQUISA!$B$3,D6510))),ROW()-1,"")</f>
        <v/>
      </c>
    </row>
    <row r="6511" spans="1:14" x14ac:dyDescent="0.3">
      <c r="A6511" t="s">
        <v>19661</v>
      </c>
      <c r="B6511" t="s">
        <v>29</v>
      </c>
      <c r="C6511" t="s">
        <v>19662</v>
      </c>
      <c r="D6511" t="s">
        <v>19663</v>
      </c>
      <c r="E6511" t="s">
        <v>40</v>
      </c>
      <c r="F6511" s="7">
        <v>25.76</v>
      </c>
      <c r="G6511" t="s">
        <v>33</v>
      </c>
      <c r="H6511" t="s">
        <v>34</v>
      </c>
      <c r="I6511" t="s">
        <v>19066</v>
      </c>
      <c r="L6511" s="8">
        <v>0</v>
      </c>
      <c r="M6511" t="s">
        <v>36</v>
      </c>
      <c r="N6511" t="str">
        <f>IF(AND(PESQUISA!$B$3&lt;&gt;"",OR(PESQUISA!$B$4="TODAS",B6511=PESQUISA!$B$4),ISNUMBER(SEARCH(PESQUISA!$B$3,D6511))),ROW()-1,"")</f>
        <v/>
      </c>
    </row>
    <row r="6512" spans="1:14" x14ac:dyDescent="0.3">
      <c r="A6512" t="s">
        <v>19664</v>
      </c>
      <c r="B6512" t="s">
        <v>29</v>
      </c>
      <c r="C6512" t="s">
        <v>19665</v>
      </c>
      <c r="D6512" t="s">
        <v>19666</v>
      </c>
      <c r="E6512" t="s">
        <v>40</v>
      </c>
      <c r="F6512" s="7">
        <v>40.35</v>
      </c>
      <c r="G6512" t="s">
        <v>33</v>
      </c>
      <c r="H6512" t="s">
        <v>34</v>
      </c>
      <c r="I6512" t="s">
        <v>19066</v>
      </c>
      <c r="L6512" s="8">
        <v>0</v>
      </c>
      <c r="M6512" t="s">
        <v>36</v>
      </c>
      <c r="N6512" t="str">
        <f>IF(AND(PESQUISA!$B$3&lt;&gt;"",OR(PESQUISA!$B$4="TODAS",B6512=PESQUISA!$B$4),ISNUMBER(SEARCH(PESQUISA!$B$3,D6512))),ROW()-1,"")</f>
        <v/>
      </c>
    </row>
    <row r="6513" spans="1:14" x14ac:dyDescent="0.3">
      <c r="A6513" t="s">
        <v>19667</v>
      </c>
      <c r="B6513" t="s">
        <v>29</v>
      </c>
      <c r="C6513" t="s">
        <v>19668</v>
      </c>
      <c r="D6513" t="s">
        <v>19669</v>
      </c>
      <c r="E6513" t="s">
        <v>40</v>
      </c>
      <c r="F6513" s="7">
        <v>30.57</v>
      </c>
      <c r="G6513" t="s">
        <v>33</v>
      </c>
      <c r="H6513" t="s">
        <v>34</v>
      </c>
      <c r="I6513" t="s">
        <v>19066</v>
      </c>
      <c r="L6513" s="8">
        <v>0</v>
      </c>
      <c r="M6513" t="s">
        <v>36</v>
      </c>
      <c r="N6513" t="str">
        <f>IF(AND(PESQUISA!$B$3&lt;&gt;"",OR(PESQUISA!$B$4="TODAS",B6513=PESQUISA!$B$4),ISNUMBER(SEARCH(PESQUISA!$B$3,D6513))),ROW()-1,"")</f>
        <v/>
      </c>
    </row>
    <row r="6514" spans="1:14" x14ac:dyDescent="0.3">
      <c r="A6514" t="s">
        <v>19670</v>
      </c>
      <c r="B6514" t="s">
        <v>29</v>
      </c>
      <c r="C6514" t="s">
        <v>19671</v>
      </c>
      <c r="D6514" t="s">
        <v>19672</v>
      </c>
      <c r="E6514" t="s">
        <v>40</v>
      </c>
      <c r="F6514" s="7">
        <v>39.01</v>
      </c>
      <c r="G6514" t="s">
        <v>33</v>
      </c>
      <c r="H6514" t="s">
        <v>34</v>
      </c>
      <c r="I6514" t="s">
        <v>19066</v>
      </c>
      <c r="L6514" s="8">
        <v>0</v>
      </c>
      <c r="M6514" t="s">
        <v>36</v>
      </c>
      <c r="N6514" t="str">
        <f>IF(AND(PESQUISA!$B$3&lt;&gt;"",OR(PESQUISA!$B$4="TODAS",B6514=PESQUISA!$B$4),ISNUMBER(SEARCH(PESQUISA!$B$3,D6514))),ROW()-1,"")</f>
        <v/>
      </c>
    </row>
    <row r="6515" spans="1:14" x14ac:dyDescent="0.3">
      <c r="A6515" t="s">
        <v>19673</v>
      </c>
      <c r="B6515" t="s">
        <v>29</v>
      </c>
      <c r="C6515" t="s">
        <v>19674</v>
      </c>
      <c r="D6515" t="s">
        <v>19675</v>
      </c>
      <c r="E6515" t="s">
        <v>40</v>
      </c>
      <c r="F6515" s="7">
        <v>47.82</v>
      </c>
      <c r="G6515" t="s">
        <v>33</v>
      </c>
      <c r="H6515" t="s">
        <v>34</v>
      </c>
      <c r="I6515" t="s">
        <v>19066</v>
      </c>
      <c r="L6515" s="8">
        <v>0</v>
      </c>
      <c r="M6515" t="s">
        <v>36</v>
      </c>
      <c r="N6515" t="str">
        <f>IF(AND(PESQUISA!$B$3&lt;&gt;"",OR(PESQUISA!$B$4="TODAS",B6515=PESQUISA!$B$4),ISNUMBER(SEARCH(PESQUISA!$B$3,D6515))),ROW()-1,"")</f>
        <v/>
      </c>
    </row>
    <row r="6516" spans="1:14" x14ac:dyDescent="0.3">
      <c r="A6516" t="s">
        <v>19676</v>
      </c>
      <c r="B6516" t="s">
        <v>29</v>
      </c>
      <c r="C6516" t="s">
        <v>19677</v>
      </c>
      <c r="D6516" t="s">
        <v>19678</v>
      </c>
      <c r="E6516" t="s">
        <v>40</v>
      </c>
      <c r="F6516" s="7">
        <v>65.77</v>
      </c>
      <c r="G6516" t="s">
        <v>33</v>
      </c>
      <c r="H6516" t="s">
        <v>34</v>
      </c>
      <c r="I6516" t="s">
        <v>19066</v>
      </c>
      <c r="L6516" s="8">
        <v>0</v>
      </c>
      <c r="M6516" t="s">
        <v>36</v>
      </c>
      <c r="N6516" t="str">
        <f>IF(AND(PESQUISA!$B$3&lt;&gt;"",OR(PESQUISA!$B$4="TODAS",B6516=PESQUISA!$B$4),ISNUMBER(SEARCH(PESQUISA!$B$3,D6516))),ROW()-1,"")</f>
        <v/>
      </c>
    </row>
    <row r="6517" spans="1:14" x14ac:dyDescent="0.3">
      <c r="A6517" t="s">
        <v>19679</v>
      </c>
      <c r="B6517" t="s">
        <v>29</v>
      </c>
      <c r="C6517" t="s">
        <v>19680</v>
      </c>
      <c r="D6517" t="s">
        <v>19681</v>
      </c>
      <c r="E6517" t="s">
        <v>40</v>
      </c>
      <c r="F6517" s="7">
        <v>92.47</v>
      </c>
      <c r="G6517" t="s">
        <v>33</v>
      </c>
      <c r="H6517" t="s">
        <v>34</v>
      </c>
      <c r="I6517" t="s">
        <v>19066</v>
      </c>
      <c r="L6517" s="8">
        <v>0</v>
      </c>
      <c r="M6517" t="s">
        <v>36</v>
      </c>
      <c r="N6517" t="str">
        <f>IF(AND(PESQUISA!$B$3&lt;&gt;"",OR(PESQUISA!$B$4="TODAS",B6517=PESQUISA!$B$4),ISNUMBER(SEARCH(PESQUISA!$B$3,D6517))),ROW()-1,"")</f>
        <v/>
      </c>
    </row>
    <row r="6518" spans="1:14" x14ac:dyDescent="0.3">
      <c r="A6518" t="s">
        <v>19682</v>
      </c>
      <c r="B6518" t="s">
        <v>29</v>
      </c>
      <c r="C6518" t="s">
        <v>19683</v>
      </c>
      <c r="D6518" t="s">
        <v>19684</v>
      </c>
      <c r="E6518" t="s">
        <v>40</v>
      </c>
      <c r="F6518" s="7">
        <v>137.81</v>
      </c>
      <c r="G6518" t="s">
        <v>33</v>
      </c>
      <c r="H6518" t="s">
        <v>34</v>
      </c>
      <c r="I6518" t="s">
        <v>19066</v>
      </c>
      <c r="L6518" s="8">
        <v>0</v>
      </c>
      <c r="M6518" t="s">
        <v>36</v>
      </c>
      <c r="N6518" t="str">
        <f>IF(AND(PESQUISA!$B$3&lt;&gt;"",OR(PESQUISA!$B$4="TODAS",B6518=PESQUISA!$B$4),ISNUMBER(SEARCH(PESQUISA!$B$3,D6518))),ROW()-1,"")</f>
        <v/>
      </c>
    </row>
    <row r="6519" spans="1:14" x14ac:dyDescent="0.3">
      <c r="A6519" t="s">
        <v>19685</v>
      </c>
      <c r="B6519" t="s">
        <v>29</v>
      </c>
      <c r="C6519" t="s">
        <v>19686</v>
      </c>
      <c r="D6519" t="s">
        <v>19687</v>
      </c>
      <c r="E6519" t="s">
        <v>40</v>
      </c>
      <c r="F6519" s="7">
        <v>39.22</v>
      </c>
      <c r="G6519" t="s">
        <v>33</v>
      </c>
      <c r="H6519" t="s">
        <v>34</v>
      </c>
      <c r="I6519" t="s">
        <v>19066</v>
      </c>
      <c r="L6519" s="8">
        <v>0</v>
      </c>
      <c r="M6519" t="s">
        <v>36</v>
      </c>
      <c r="N6519" t="str">
        <f>IF(AND(PESQUISA!$B$3&lt;&gt;"",OR(PESQUISA!$B$4="TODAS",B6519=PESQUISA!$B$4),ISNUMBER(SEARCH(PESQUISA!$B$3,D6519))),ROW()-1,"")</f>
        <v/>
      </c>
    </row>
    <row r="6520" spans="1:14" x14ac:dyDescent="0.3">
      <c r="A6520" t="s">
        <v>19688</v>
      </c>
      <c r="B6520" t="s">
        <v>29</v>
      </c>
      <c r="C6520" t="s">
        <v>19689</v>
      </c>
      <c r="D6520" t="s">
        <v>19690</v>
      </c>
      <c r="E6520" t="s">
        <v>40</v>
      </c>
      <c r="F6520" s="7">
        <v>48.85</v>
      </c>
      <c r="G6520" t="s">
        <v>33</v>
      </c>
      <c r="H6520" t="s">
        <v>34</v>
      </c>
      <c r="I6520" t="s">
        <v>19066</v>
      </c>
      <c r="L6520" s="8">
        <v>0</v>
      </c>
      <c r="M6520" t="s">
        <v>36</v>
      </c>
      <c r="N6520" t="str">
        <f>IF(AND(PESQUISA!$B$3&lt;&gt;"",OR(PESQUISA!$B$4="TODAS",B6520=PESQUISA!$B$4),ISNUMBER(SEARCH(PESQUISA!$B$3,D6520))),ROW()-1,"")</f>
        <v/>
      </c>
    </row>
    <row r="6521" spans="1:14" x14ac:dyDescent="0.3">
      <c r="A6521" t="s">
        <v>19691</v>
      </c>
      <c r="B6521" t="s">
        <v>29</v>
      </c>
      <c r="C6521" t="s">
        <v>19692</v>
      </c>
      <c r="D6521" t="s">
        <v>19693</v>
      </c>
      <c r="E6521" t="s">
        <v>40</v>
      </c>
      <c r="F6521" s="7">
        <v>59.03</v>
      </c>
      <c r="G6521" t="s">
        <v>33</v>
      </c>
      <c r="H6521" t="s">
        <v>34</v>
      </c>
      <c r="I6521" t="s">
        <v>19066</v>
      </c>
      <c r="L6521" s="8">
        <v>0</v>
      </c>
      <c r="M6521" t="s">
        <v>36</v>
      </c>
      <c r="N6521" t="str">
        <f>IF(AND(PESQUISA!$B$3&lt;&gt;"",OR(PESQUISA!$B$4="TODAS",B6521=PESQUISA!$B$4),ISNUMBER(SEARCH(PESQUISA!$B$3,D6521))),ROW()-1,"")</f>
        <v/>
      </c>
    </row>
    <row r="6522" spans="1:14" x14ac:dyDescent="0.3">
      <c r="A6522" t="s">
        <v>19694</v>
      </c>
      <c r="B6522" t="s">
        <v>29</v>
      </c>
      <c r="C6522" t="s">
        <v>19695</v>
      </c>
      <c r="D6522" t="s">
        <v>19696</v>
      </c>
      <c r="E6522" t="s">
        <v>40</v>
      </c>
      <c r="F6522" s="7">
        <v>82.2</v>
      </c>
      <c r="G6522" t="s">
        <v>33</v>
      </c>
      <c r="H6522" t="s">
        <v>34</v>
      </c>
      <c r="I6522" t="s">
        <v>19066</v>
      </c>
      <c r="L6522" s="8">
        <v>0</v>
      </c>
      <c r="M6522" t="s">
        <v>36</v>
      </c>
      <c r="N6522" t="str">
        <f>IF(AND(PESQUISA!$B$3&lt;&gt;"",OR(PESQUISA!$B$4="TODAS",B6522=PESQUISA!$B$4),ISNUMBER(SEARCH(PESQUISA!$B$3,D6522))),ROW()-1,"")</f>
        <v/>
      </c>
    </row>
    <row r="6523" spans="1:14" x14ac:dyDescent="0.3">
      <c r="A6523" t="s">
        <v>19697</v>
      </c>
      <c r="B6523" t="s">
        <v>29</v>
      </c>
      <c r="C6523" t="s">
        <v>19698</v>
      </c>
      <c r="D6523" t="s">
        <v>19699</v>
      </c>
      <c r="E6523" t="s">
        <v>40</v>
      </c>
      <c r="F6523" s="7">
        <v>78.650000000000006</v>
      </c>
      <c r="G6523" t="s">
        <v>33</v>
      </c>
      <c r="H6523" t="s">
        <v>34</v>
      </c>
      <c r="I6523" t="s">
        <v>19066</v>
      </c>
      <c r="L6523" s="8">
        <v>0</v>
      </c>
      <c r="M6523" t="s">
        <v>36</v>
      </c>
      <c r="N6523" t="str">
        <f>IF(AND(PESQUISA!$B$3&lt;&gt;"",OR(PESQUISA!$B$4="TODAS",B6523=PESQUISA!$B$4),ISNUMBER(SEARCH(PESQUISA!$B$3,D6523))),ROW()-1,"")</f>
        <v/>
      </c>
    </row>
    <row r="6524" spans="1:14" x14ac:dyDescent="0.3">
      <c r="A6524" t="s">
        <v>19700</v>
      </c>
      <c r="B6524" t="s">
        <v>29</v>
      </c>
      <c r="C6524" t="s">
        <v>19701</v>
      </c>
      <c r="D6524" t="s">
        <v>19702</v>
      </c>
      <c r="E6524" t="s">
        <v>40</v>
      </c>
      <c r="F6524" s="7">
        <v>107.96</v>
      </c>
      <c r="G6524" t="s">
        <v>33</v>
      </c>
      <c r="H6524" t="s">
        <v>34</v>
      </c>
      <c r="I6524" t="s">
        <v>19066</v>
      </c>
      <c r="L6524" s="8">
        <v>0</v>
      </c>
      <c r="M6524" t="s">
        <v>36</v>
      </c>
      <c r="N6524" t="str">
        <f>IF(AND(PESQUISA!$B$3&lt;&gt;"",OR(PESQUISA!$B$4="TODAS",B6524=PESQUISA!$B$4),ISNUMBER(SEARCH(PESQUISA!$B$3,D6524))),ROW()-1,"")</f>
        <v/>
      </c>
    </row>
    <row r="6525" spans="1:14" x14ac:dyDescent="0.3">
      <c r="A6525" t="s">
        <v>19703</v>
      </c>
      <c r="B6525" t="s">
        <v>29</v>
      </c>
      <c r="C6525" t="s">
        <v>19704</v>
      </c>
      <c r="D6525" t="s">
        <v>19705</v>
      </c>
      <c r="E6525" t="s">
        <v>40</v>
      </c>
      <c r="F6525" s="7">
        <v>107.89</v>
      </c>
      <c r="G6525" t="s">
        <v>33</v>
      </c>
      <c r="H6525" t="s">
        <v>34</v>
      </c>
      <c r="I6525" t="s">
        <v>19066</v>
      </c>
      <c r="L6525" s="8">
        <v>0</v>
      </c>
      <c r="M6525" t="s">
        <v>36</v>
      </c>
      <c r="N6525" t="str">
        <f>IF(AND(PESQUISA!$B$3&lt;&gt;"",OR(PESQUISA!$B$4="TODAS",B6525=PESQUISA!$B$4),ISNUMBER(SEARCH(PESQUISA!$B$3,D6525))),ROW()-1,"")</f>
        <v/>
      </c>
    </row>
    <row r="6526" spans="1:14" x14ac:dyDescent="0.3">
      <c r="A6526" t="s">
        <v>19706</v>
      </c>
      <c r="B6526" t="s">
        <v>29</v>
      </c>
      <c r="C6526" t="s">
        <v>19707</v>
      </c>
      <c r="D6526" t="s">
        <v>19708</v>
      </c>
      <c r="E6526" t="s">
        <v>40</v>
      </c>
      <c r="F6526" s="7">
        <v>152.37</v>
      </c>
      <c r="G6526" t="s">
        <v>33</v>
      </c>
      <c r="H6526" t="s">
        <v>34</v>
      </c>
      <c r="I6526" t="s">
        <v>19066</v>
      </c>
      <c r="L6526" s="8">
        <v>0</v>
      </c>
      <c r="M6526" t="s">
        <v>36</v>
      </c>
      <c r="N6526" t="str">
        <f>IF(AND(PESQUISA!$B$3&lt;&gt;"",OR(PESQUISA!$B$4="TODAS",B6526=PESQUISA!$B$4),ISNUMBER(SEARCH(PESQUISA!$B$3,D6526))),ROW()-1,"")</f>
        <v/>
      </c>
    </row>
    <row r="6527" spans="1:14" x14ac:dyDescent="0.3">
      <c r="A6527" t="s">
        <v>19709</v>
      </c>
      <c r="B6527" t="s">
        <v>29</v>
      </c>
      <c r="C6527" t="s">
        <v>19710</v>
      </c>
      <c r="D6527" t="s">
        <v>19711</v>
      </c>
      <c r="E6527" t="s">
        <v>40</v>
      </c>
      <c r="F6527" s="7">
        <v>155.77000000000001</v>
      </c>
      <c r="G6527" t="s">
        <v>33</v>
      </c>
      <c r="H6527" t="s">
        <v>34</v>
      </c>
      <c r="I6527" t="s">
        <v>19066</v>
      </c>
      <c r="L6527" s="8">
        <v>0</v>
      </c>
      <c r="M6527" t="s">
        <v>36</v>
      </c>
      <c r="N6527" t="str">
        <f>IF(AND(PESQUISA!$B$3&lt;&gt;"",OR(PESQUISA!$B$4="TODAS",B6527=PESQUISA!$B$4),ISNUMBER(SEARCH(PESQUISA!$B$3,D6527))),ROW()-1,"")</f>
        <v/>
      </c>
    </row>
    <row r="6528" spans="1:14" x14ac:dyDescent="0.3">
      <c r="A6528" t="s">
        <v>19712</v>
      </c>
      <c r="B6528" t="s">
        <v>29</v>
      </c>
      <c r="C6528" t="s">
        <v>19713</v>
      </c>
      <c r="D6528" t="s">
        <v>19714</v>
      </c>
      <c r="E6528" t="s">
        <v>40</v>
      </c>
      <c r="F6528" s="7">
        <v>1151</v>
      </c>
      <c r="G6528" t="s">
        <v>33</v>
      </c>
      <c r="H6528" t="s">
        <v>34</v>
      </c>
      <c r="I6528" t="s">
        <v>19066</v>
      </c>
      <c r="L6528" s="8">
        <v>0.31509999999999999</v>
      </c>
      <c r="M6528" t="s">
        <v>36</v>
      </c>
      <c r="N6528" t="str">
        <f>IF(AND(PESQUISA!$B$3&lt;&gt;"",OR(PESQUISA!$B$4="TODAS",B6528=PESQUISA!$B$4),ISNUMBER(SEARCH(PESQUISA!$B$3,D6528))),ROW()-1,"")</f>
        <v/>
      </c>
    </row>
    <row r="6529" spans="1:14" x14ac:dyDescent="0.3">
      <c r="A6529" t="s">
        <v>19715</v>
      </c>
      <c r="B6529" t="s">
        <v>29</v>
      </c>
      <c r="C6529" t="s">
        <v>19716</v>
      </c>
      <c r="D6529" t="s">
        <v>19717</v>
      </c>
      <c r="E6529" t="s">
        <v>40</v>
      </c>
      <c r="F6529" s="7">
        <v>34.07</v>
      </c>
      <c r="G6529" t="s">
        <v>33</v>
      </c>
      <c r="H6529" t="s">
        <v>34</v>
      </c>
      <c r="I6529" t="s">
        <v>19066</v>
      </c>
      <c r="L6529" s="8">
        <v>0</v>
      </c>
      <c r="M6529" t="s">
        <v>36</v>
      </c>
      <c r="N6529" t="str">
        <f>IF(AND(PESQUISA!$B$3&lt;&gt;"",OR(PESQUISA!$B$4="TODAS",B6529=PESQUISA!$B$4),ISNUMBER(SEARCH(PESQUISA!$B$3,D6529))),ROW()-1,"")</f>
        <v/>
      </c>
    </row>
    <row r="6530" spans="1:14" x14ac:dyDescent="0.3">
      <c r="A6530" t="s">
        <v>19718</v>
      </c>
      <c r="B6530" t="s">
        <v>29</v>
      </c>
      <c r="C6530" t="s">
        <v>19719</v>
      </c>
      <c r="D6530" t="s">
        <v>19720</v>
      </c>
      <c r="E6530" t="s">
        <v>60</v>
      </c>
      <c r="F6530" s="7">
        <v>95.62</v>
      </c>
      <c r="G6530" t="s">
        <v>33</v>
      </c>
      <c r="H6530" t="s">
        <v>34</v>
      </c>
      <c r="I6530" t="s">
        <v>19066</v>
      </c>
      <c r="L6530" s="8">
        <v>0.83120000000000005</v>
      </c>
      <c r="M6530" t="s">
        <v>36</v>
      </c>
      <c r="N6530" t="str">
        <f>IF(AND(PESQUISA!$B$3&lt;&gt;"",OR(PESQUISA!$B$4="TODAS",B6530=PESQUISA!$B$4),ISNUMBER(SEARCH(PESQUISA!$B$3,D6530))),ROW()-1,"")</f>
        <v/>
      </c>
    </row>
    <row r="6531" spans="1:14" x14ac:dyDescent="0.3">
      <c r="A6531" t="s">
        <v>19721</v>
      </c>
      <c r="B6531" t="s">
        <v>29</v>
      </c>
      <c r="C6531" t="s">
        <v>19722</v>
      </c>
      <c r="D6531" t="s">
        <v>19723</v>
      </c>
      <c r="E6531" t="s">
        <v>60</v>
      </c>
      <c r="F6531" s="7">
        <v>115.34</v>
      </c>
      <c r="G6531" t="s">
        <v>33</v>
      </c>
      <c r="H6531" t="s">
        <v>34</v>
      </c>
      <c r="I6531" t="s">
        <v>19066</v>
      </c>
      <c r="L6531" s="8">
        <v>0.85519999999999996</v>
      </c>
      <c r="M6531" t="s">
        <v>36</v>
      </c>
      <c r="N6531" t="str">
        <f>IF(AND(PESQUISA!$B$3&lt;&gt;"",OR(PESQUISA!$B$4="TODAS",B6531=PESQUISA!$B$4),ISNUMBER(SEARCH(PESQUISA!$B$3,D6531))),ROW()-1,"")</f>
        <v/>
      </c>
    </row>
    <row r="6532" spans="1:14" x14ac:dyDescent="0.3">
      <c r="A6532" t="s">
        <v>19724</v>
      </c>
      <c r="B6532" t="s">
        <v>29</v>
      </c>
      <c r="C6532" t="s">
        <v>19725</v>
      </c>
      <c r="D6532" t="s">
        <v>19726</v>
      </c>
      <c r="E6532" t="s">
        <v>60</v>
      </c>
      <c r="F6532" s="7">
        <v>149.99</v>
      </c>
      <c r="G6532" t="s">
        <v>33</v>
      </c>
      <c r="H6532" t="s">
        <v>34</v>
      </c>
      <c r="I6532" t="s">
        <v>19066</v>
      </c>
      <c r="L6532" s="8">
        <v>0.88500000000000001</v>
      </c>
      <c r="M6532" t="s">
        <v>36</v>
      </c>
      <c r="N6532" t="str">
        <f>IF(AND(PESQUISA!$B$3&lt;&gt;"",OR(PESQUISA!$B$4="TODAS",B6532=PESQUISA!$B$4),ISNUMBER(SEARCH(PESQUISA!$B$3,D6532))),ROW()-1,"")</f>
        <v/>
      </c>
    </row>
    <row r="6533" spans="1:14" x14ac:dyDescent="0.3">
      <c r="A6533" t="s">
        <v>19727</v>
      </c>
      <c r="B6533" t="s">
        <v>29</v>
      </c>
      <c r="C6533" t="s">
        <v>19728</v>
      </c>
      <c r="D6533" t="s">
        <v>19729</v>
      </c>
      <c r="E6533" t="s">
        <v>60</v>
      </c>
      <c r="F6533" s="7">
        <v>29.25</v>
      </c>
      <c r="G6533" t="s">
        <v>33</v>
      </c>
      <c r="H6533" t="s">
        <v>34</v>
      </c>
      <c r="I6533" t="s">
        <v>19066</v>
      </c>
      <c r="L6533" s="8">
        <v>0.6855</v>
      </c>
      <c r="M6533" t="s">
        <v>36</v>
      </c>
      <c r="N6533" t="str">
        <f>IF(AND(PESQUISA!$B$3&lt;&gt;"",OR(PESQUISA!$B$4="TODAS",B6533=PESQUISA!$B$4),ISNUMBER(SEARCH(PESQUISA!$B$3,D6533))),ROW()-1,"")</f>
        <v/>
      </c>
    </row>
    <row r="6534" spans="1:14" x14ac:dyDescent="0.3">
      <c r="A6534" t="s">
        <v>19730</v>
      </c>
      <c r="B6534" t="s">
        <v>29</v>
      </c>
      <c r="C6534" t="s">
        <v>19731</v>
      </c>
      <c r="D6534" t="s">
        <v>19732</v>
      </c>
      <c r="E6534" t="s">
        <v>60</v>
      </c>
      <c r="F6534" s="7">
        <v>41.15</v>
      </c>
      <c r="G6534" t="s">
        <v>33</v>
      </c>
      <c r="H6534" t="s">
        <v>34</v>
      </c>
      <c r="I6534" t="s">
        <v>19066</v>
      </c>
      <c r="L6534" s="8">
        <v>0.61599999999999999</v>
      </c>
      <c r="M6534" t="s">
        <v>36</v>
      </c>
      <c r="N6534" t="str">
        <f>IF(AND(PESQUISA!$B$3&lt;&gt;"",OR(PESQUISA!$B$4="TODAS",B6534=PESQUISA!$B$4),ISNUMBER(SEARCH(PESQUISA!$B$3,D6534))),ROW()-1,"")</f>
        <v/>
      </c>
    </row>
    <row r="6535" spans="1:14" x14ac:dyDescent="0.3">
      <c r="A6535" t="s">
        <v>19733</v>
      </c>
      <c r="B6535" t="s">
        <v>29</v>
      </c>
      <c r="C6535" t="s">
        <v>19734</v>
      </c>
      <c r="D6535" t="s">
        <v>19735</v>
      </c>
      <c r="E6535" t="s">
        <v>60</v>
      </c>
      <c r="F6535" s="7">
        <v>63.32</v>
      </c>
      <c r="G6535" t="s">
        <v>33</v>
      </c>
      <c r="H6535" t="s">
        <v>34</v>
      </c>
      <c r="I6535" t="s">
        <v>19066</v>
      </c>
      <c r="L6535" s="8">
        <v>0.59409999999999996</v>
      </c>
      <c r="M6535" t="s">
        <v>36</v>
      </c>
      <c r="N6535" t="str">
        <f>IF(AND(PESQUISA!$B$3&lt;&gt;"",OR(PESQUISA!$B$4="TODAS",B6535=PESQUISA!$B$4),ISNUMBER(SEARCH(PESQUISA!$B$3,D6535))),ROW()-1,"")</f>
        <v/>
      </c>
    </row>
    <row r="6536" spans="1:14" x14ac:dyDescent="0.3">
      <c r="A6536" t="s">
        <v>19736</v>
      </c>
      <c r="B6536" t="s">
        <v>29</v>
      </c>
      <c r="C6536" t="s">
        <v>19737</v>
      </c>
      <c r="D6536" t="s">
        <v>19738</v>
      </c>
      <c r="E6536" t="s">
        <v>60</v>
      </c>
      <c r="F6536" s="7">
        <v>51.37</v>
      </c>
      <c r="G6536" t="s">
        <v>33</v>
      </c>
      <c r="H6536" t="s">
        <v>34</v>
      </c>
      <c r="I6536" t="s">
        <v>19066</v>
      </c>
      <c r="L6536" s="8">
        <v>0.73229999999999995</v>
      </c>
      <c r="M6536" t="s">
        <v>36</v>
      </c>
      <c r="N6536" t="str">
        <f>IF(AND(PESQUISA!$B$3&lt;&gt;"",OR(PESQUISA!$B$4="TODAS",B6536=PESQUISA!$B$4),ISNUMBER(SEARCH(PESQUISA!$B$3,D6536))),ROW()-1,"")</f>
        <v/>
      </c>
    </row>
    <row r="6537" spans="1:14" x14ac:dyDescent="0.3">
      <c r="A6537" t="s">
        <v>19739</v>
      </c>
      <c r="B6537" t="s">
        <v>29</v>
      </c>
      <c r="C6537" t="s">
        <v>19740</v>
      </c>
      <c r="D6537" t="s">
        <v>19741</v>
      </c>
      <c r="E6537" t="s">
        <v>60</v>
      </c>
      <c r="F6537" s="7">
        <v>62.57</v>
      </c>
      <c r="G6537" t="s">
        <v>33</v>
      </c>
      <c r="H6537" t="s">
        <v>34</v>
      </c>
      <c r="I6537" t="s">
        <v>19066</v>
      </c>
      <c r="L6537" s="8">
        <v>0.75819999999999999</v>
      </c>
      <c r="M6537" t="s">
        <v>36</v>
      </c>
      <c r="N6537" t="str">
        <f>IF(AND(PESQUISA!$B$3&lt;&gt;"",OR(PESQUISA!$B$4="TODAS",B6537=PESQUISA!$B$4),ISNUMBER(SEARCH(PESQUISA!$B$3,D6537))),ROW()-1,"")</f>
        <v/>
      </c>
    </row>
    <row r="6538" spans="1:14" x14ac:dyDescent="0.3">
      <c r="A6538" t="s">
        <v>19742</v>
      </c>
      <c r="B6538" t="s">
        <v>29</v>
      </c>
      <c r="C6538" t="s">
        <v>19743</v>
      </c>
      <c r="D6538" t="s">
        <v>19744</v>
      </c>
      <c r="E6538" t="s">
        <v>60</v>
      </c>
      <c r="F6538" s="7">
        <v>71.84</v>
      </c>
      <c r="G6538" t="s">
        <v>33</v>
      </c>
      <c r="H6538" t="s">
        <v>34</v>
      </c>
      <c r="I6538" t="s">
        <v>19066</v>
      </c>
      <c r="L6538" s="8">
        <v>0.76729999999999998</v>
      </c>
      <c r="M6538" t="s">
        <v>36</v>
      </c>
      <c r="N6538" t="str">
        <f>IF(AND(PESQUISA!$B$3&lt;&gt;"",OR(PESQUISA!$B$4="TODAS",B6538=PESQUISA!$B$4),ISNUMBER(SEARCH(PESQUISA!$B$3,D6538))),ROW()-1,"")</f>
        <v/>
      </c>
    </row>
    <row r="6539" spans="1:14" x14ac:dyDescent="0.3">
      <c r="A6539" t="s">
        <v>19745</v>
      </c>
      <c r="B6539" t="s">
        <v>29</v>
      </c>
      <c r="C6539" t="s">
        <v>19746</v>
      </c>
      <c r="D6539" t="s">
        <v>19747</v>
      </c>
      <c r="E6539" t="s">
        <v>60</v>
      </c>
      <c r="F6539" s="7">
        <v>98.17</v>
      </c>
      <c r="G6539" t="s">
        <v>33</v>
      </c>
      <c r="H6539" t="s">
        <v>34</v>
      </c>
      <c r="I6539" t="s">
        <v>19066</v>
      </c>
      <c r="L6539" s="8">
        <v>0.80959999999999999</v>
      </c>
      <c r="M6539" t="s">
        <v>36</v>
      </c>
      <c r="N6539" t="str">
        <f>IF(AND(PESQUISA!$B$3&lt;&gt;"",OR(PESQUISA!$B$4="TODAS",B6539=PESQUISA!$B$4),ISNUMBER(SEARCH(PESQUISA!$B$3,D6539))),ROW()-1,"")</f>
        <v/>
      </c>
    </row>
    <row r="6540" spans="1:14" x14ac:dyDescent="0.3">
      <c r="A6540" t="s">
        <v>19748</v>
      </c>
      <c r="B6540" t="s">
        <v>29</v>
      </c>
      <c r="C6540" t="s">
        <v>19749</v>
      </c>
      <c r="D6540" t="s">
        <v>19750</v>
      </c>
      <c r="E6540" t="s">
        <v>60</v>
      </c>
      <c r="F6540" s="7">
        <v>120.28</v>
      </c>
      <c r="G6540" t="s">
        <v>33</v>
      </c>
      <c r="H6540" t="s">
        <v>34</v>
      </c>
      <c r="I6540" t="s">
        <v>19066</v>
      </c>
      <c r="L6540" s="8">
        <v>0.82010000000000005</v>
      </c>
      <c r="M6540" t="s">
        <v>36</v>
      </c>
      <c r="N6540" t="str">
        <f>IF(AND(PESQUISA!$B$3&lt;&gt;"",OR(PESQUISA!$B$4="TODAS",B6540=PESQUISA!$B$4),ISNUMBER(SEARCH(PESQUISA!$B$3,D6540))),ROW()-1,"")</f>
        <v/>
      </c>
    </row>
    <row r="6541" spans="1:14" x14ac:dyDescent="0.3">
      <c r="A6541" t="s">
        <v>19751</v>
      </c>
      <c r="B6541" t="s">
        <v>29</v>
      </c>
      <c r="C6541" t="s">
        <v>19752</v>
      </c>
      <c r="D6541" t="s">
        <v>19753</v>
      </c>
      <c r="E6541" t="s">
        <v>60</v>
      </c>
      <c r="F6541" s="7">
        <v>157.35</v>
      </c>
      <c r="G6541" t="s">
        <v>33</v>
      </c>
      <c r="H6541" t="s">
        <v>34</v>
      </c>
      <c r="I6541" t="s">
        <v>19066</v>
      </c>
      <c r="L6541" s="8">
        <v>0.84360000000000002</v>
      </c>
      <c r="M6541" t="s">
        <v>36</v>
      </c>
      <c r="N6541" t="str">
        <f>IF(AND(PESQUISA!$B$3&lt;&gt;"",OR(PESQUISA!$B$4="TODAS",B6541=PESQUISA!$B$4),ISNUMBER(SEARCH(PESQUISA!$B$3,D6541))),ROW()-1,"")</f>
        <v/>
      </c>
    </row>
    <row r="6542" spans="1:14" x14ac:dyDescent="0.3">
      <c r="A6542" t="s">
        <v>19754</v>
      </c>
      <c r="B6542" t="s">
        <v>29</v>
      </c>
      <c r="C6542" t="s">
        <v>19755</v>
      </c>
      <c r="D6542" t="s">
        <v>19756</v>
      </c>
      <c r="E6542" t="s">
        <v>60</v>
      </c>
      <c r="F6542" s="7">
        <v>217.13</v>
      </c>
      <c r="G6542" t="s">
        <v>33</v>
      </c>
      <c r="H6542" t="s">
        <v>34</v>
      </c>
      <c r="I6542" t="s">
        <v>19066</v>
      </c>
      <c r="L6542" s="8">
        <v>0.84189999999999998</v>
      </c>
      <c r="M6542" t="s">
        <v>36</v>
      </c>
      <c r="N6542" t="str">
        <f>IF(AND(PESQUISA!$B$3&lt;&gt;"",OR(PESQUISA!$B$4="TODAS",B6542=PESQUISA!$B$4),ISNUMBER(SEARCH(PESQUISA!$B$3,D6542))),ROW()-1,"")</f>
        <v/>
      </c>
    </row>
    <row r="6543" spans="1:14" x14ac:dyDescent="0.3">
      <c r="A6543" t="s">
        <v>19757</v>
      </c>
      <c r="B6543" t="s">
        <v>29</v>
      </c>
      <c r="C6543" t="s">
        <v>19758</v>
      </c>
      <c r="D6543" t="s">
        <v>19759</v>
      </c>
      <c r="E6543" t="s">
        <v>60</v>
      </c>
      <c r="F6543" s="7">
        <v>202.64</v>
      </c>
      <c r="G6543" t="s">
        <v>33</v>
      </c>
      <c r="H6543" t="s">
        <v>34</v>
      </c>
      <c r="I6543" t="s">
        <v>19066</v>
      </c>
      <c r="L6543" s="8">
        <v>0.90210000000000001</v>
      </c>
      <c r="M6543" t="s">
        <v>36</v>
      </c>
      <c r="N6543" t="str">
        <f>IF(AND(PESQUISA!$B$3&lt;&gt;"",OR(PESQUISA!$B$4="TODAS",B6543=PESQUISA!$B$4),ISNUMBER(SEARCH(PESQUISA!$B$3,D6543))),ROW()-1,"")</f>
        <v/>
      </c>
    </row>
    <row r="6544" spans="1:14" x14ac:dyDescent="0.3">
      <c r="A6544" t="s">
        <v>19760</v>
      </c>
      <c r="B6544" t="s">
        <v>29</v>
      </c>
      <c r="C6544" t="s">
        <v>19761</v>
      </c>
      <c r="D6544" t="s">
        <v>19762</v>
      </c>
      <c r="E6544" t="s">
        <v>60</v>
      </c>
      <c r="F6544" s="7">
        <v>46.58</v>
      </c>
      <c r="G6544" t="s">
        <v>33</v>
      </c>
      <c r="H6544" t="s">
        <v>34</v>
      </c>
      <c r="I6544" t="s">
        <v>19066</v>
      </c>
      <c r="L6544" s="8">
        <v>0.80759999999999998</v>
      </c>
      <c r="M6544" t="s">
        <v>36</v>
      </c>
      <c r="N6544" t="str">
        <f>IF(AND(PESQUISA!$B$3&lt;&gt;"",OR(PESQUISA!$B$4="TODAS",B6544=PESQUISA!$B$4),ISNUMBER(SEARCH(PESQUISA!$B$3,D6544))),ROW()-1,"")</f>
        <v/>
      </c>
    </row>
    <row r="6545" spans="1:14" x14ac:dyDescent="0.3">
      <c r="A6545" t="s">
        <v>19763</v>
      </c>
      <c r="B6545" t="s">
        <v>29</v>
      </c>
      <c r="C6545" t="s">
        <v>19764</v>
      </c>
      <c r="D6545" t="s">
        <v>19765</v>
      </c>
      <c r="E6545" t="s">
        <v>60</v>
      </c>
      <c r="F6545" s="7">
        <v>57.41</v>
      </c>
      <c r="G6545" t="s">
        <v>33</v>
      </c>
      <c r="H6545" t="s">
        <v>34</v>
      </c>
      <c r="I6545" t="s">
        <v>19066</v>
      </c>
      <c r="L6545" s="8">
        <v>0.82630000000000003</v>
      </c>
      <c r="M6545" t="s">
        <v>36</v>
      </c>
      <c r="N6545" t="str">
        <f>IF(AND(PESQUISA!$B$3&lt;&gt;"",OR(PESQUISA!$B$4="TODAS",B6545=PESQUISA!$B$4),ISNUMBER(SEARCH(PESQUISA!$B$3,D6545))),ROW()-1,"")</f>
        <v/>
      </c>
    </row>
    <row r="6546" spans="1:14" x14ac:dyDescent="0.3">
      <c r="A6546" t="s">
        <v>19766</v>
      </c>
      <c r="B6546" t="s">
        <v>29</v>
      </c>
      <c r="C6546" t="s">
        <v>19767</v>
      </c>
      <c r="D6546" t="s">
        <v>19768</v>
      </c>
      <c r="E6546" t="s">
        <v>60</v>
      </c>
      <c r="F6546" s="7">
        <v>66.260000000000005</v>
      </c>
      <c r="G6546" t="s">
        <v>33</v>
      </c>
      <c r="H6546" t="s">
        <v>34</v>
      </c>
      <c r="I6546" t="s">
        <v>19066</v>
      </c>
      <c r="L6546" s="8">
        <v>0.83189999999999997</v>
      </c>
      <c r="M6546" t="s">
        <v>36</v>
      </c>
      <c r="N6546" t="str">
        <f>IF(AND(PESQUISA!$B$3&lt;&gt;"",OR(PESQUISA!$B$4="TODAS",B6546=PESQUISA!$B$4),ISNUMBER(SEARCH(PESQUISA!$B$3,D6546))),ROW()-1,"")</f>
        <v/>
      </c>
    </row>
    <row r="6547" spans="1:14" x14ac:dyDescent="0.3">
      <c r="A6547" t="s">
        <v>19769</v>
      </c>
      <c r="B6547" t="s">
        <v>29</v>
      </c>
      <c r="C6547" t="s">
        <v>19770</v>
      </c>
      <c r="D6547" t="s">
        <v>19771</v>
      </c>
      <c r="E6547" t="s">
        <v>60</v>
      </c>
      <c r="F6547" s="7">
        <v>107.66</v>
      </c>
      <c r="G6547" t="s">
        <v>33</v>
      </c>
      <c r="H6547" t="s">
        <v>34</v>
      </c>
      <c r="I6547" t="s">
        <v>19066</v>
      </c>
      <c r="L6547" s="8">
        <v>0.73829999999999996</v>
      </c>
      <c r="M6547" t="s">
        <v>36</v>
      </c>
      <c r="N6547" t="str">
        <f>IF(AND(PESQUISA!$B$3&lt;&gt;"",OR(PESQUISA!$B$4="TODAS",B6547=PESQUISA!$B$4),ISNUMBER(SEARCH(PESQUISA!$B$3,D6547))),ROW()-1,"")</f>
        <v/>
      </c>
    </row>
    <row r="6548" spans="1:14" x14ac:dyDescent="0.3">
      <c r="A6548" t="s">
        <v>19772</v>
      </c>
      <c r="B6548" t="s">
        <v>29</v>
      </c>
      <c r="C6548" t="s">
        <v>19773</v>
      </c>
      <c r="D6548" t="s">
        <v>19774</v>
      </c>
      <c r="E6548" t="s">
        <v>60</v>
      </c>
      <c r="F6548" s="7">
        <v>92.07</v>
      </c>
      <c r="G6548" t="s">
        <v>33</v>
      </c>
      <c r="H6548" t="s">
        <v>34</v>
      </c>
      <c r="I6548" t="s">
        <v>19066</v>
      </c>
      <c r="L6548" s="8">
        <v>0.86329999999999996</v>
      </c>
      <c r="M6548" t="s">
        <v>36</v>
      </c>
      <c r="N6548" t="str">
        <f>IF(AND(PESQUISA!$B$3&lt;&gt;"",OR(PESQUISA!$B$4="TODAS",B6548=PESQUISA!$B$4),ISNUMBER(SEARCH(PESQUISA!$B$3,D6548))),ROW()-1,"")</f>
        <v/>
      </c>
    </row>
    <row r="6549" spans="1:14" x14ac:dyDescent="0.3">
      <c r="A6549" t="s">
        <v>19775</v>
      </c>
      <c r="B6549" t="s">
        <v>29</v>
      </c>
      <c r="C6549" t="s">
        <v>19776</v>
      </c>
      <c r="D6549" t="s">
        <v>19777</v>
      </c>
      <c r="E6549" t="s">
        <v>60</v>
      </c>
      <c r="F6549" s="7">
        <v>128.66</v>
      </c>
      <c r="G6549" t="s">
        <v>33</v>
      </c>
      <c r="H6549" t="s">
        <v>34</v>
      </c>
      <c r="I6549" t="s">
        <v>19066</v>
      </c>
      <c r="L6549" s="8">
        <v>0.76670000000000005</v>
      </c>
      <c r="M6549" t="s">
        <v>36</v>
      </c>
      <c r="N6549" t="str">
        <f>IF(AND(PESQUISA!$B$3&lt;&gt;"",OR(PESQUISA!$B$4="TODAS",B6549=PESQUISA!$B$4),ISNUMBER(SEARCH(PESQUISA!$B$3,D6549))),ROW()-1,"")</f>
        <v/>
      </c>
    </row>
    <row r="6550" spans="1:14" x14ac:dyDescent="0.3">
      <c r="A6550" t="s">
        <v>19778</v>
      </c>
      <c r="B6550" t="s">
        <v>29</v>
      </c>
      <c r="C6550" t="s">
        <v>19779</v>
      </c>
      <c r="D6550" t="s">
        <v>19780</v>
      </c>
      <c r="E6550" t="s">
        <v>60</v>
      </c>
      <c r="F6550" s="7">
        <v>113.4</v>
      </c>
      <c r="G6550" t="s">
        <v>33</v>
      </c>
      <c r="H6550" t="s">
        <v>34</v>
      </c>
      <c r="I6550" t="s">
        <v>19066</v>
      </c>
      <c r="L6550" s="8">
        <v>0.86980000000000002</v>
      </c>
      <c r="M6550" t="s">
        <v>36</v>
      </c>
      <c r="N6550" t="str">
        <f>IF(AND(PESQUISA!$B$3&lt;&gt;"",OR(PESQUISA!$B$4="TODAS",B6550=PESQUISA!$B$4),ISNUMBER(SEARCH(PESQUISA!$B$3,D6550))),ROW()-1,"")</f>
        <v/>
      </c>
    </row>
    <row r="6551" spans="1:14" x14ac:dyDescent="0.3">
      <c r="A6551" t="s">
        <v>19781</v>
      </c>
      <c r="B6551" t="s">
        <v>29</v>
      </c>
      <c r="C6551" t="s">
        <v>19782</v>
      </c>
      <c r="D6551" t="s">
        <v>19783</v>
      </c>
      <c r="E6551" t="s">
        <v>60</v>
      </c>
      <c r="F6551" s="7">
        <v>164.6</v>
      </c>
      <c r="G6551" t="s">
        <v>33</v>
      </c>
      <c r="H6551" t="s">
        <v>34</v>
      </c>
      <c r="I6551" t="s">
        <v>19066</v>
      </c>
      <c r="L6551" s="8">
        <v>0.80640000000000001</v>
      </c>
      <c r="M6551" t="s">
        <v>36</v>
      </c>
      <c r="N6551" t="str">
        <f>IF(AND(PESQUISA!$B$3&lt;&gt;"",OR(PESQUISA!$B$4="TODAS",B6551=PESQUISA!$B$4),ISNUMBER(SEARCH(PESQUISA!$B$3,D6551))),ROW()-1,"")</f>
        <v/>
      </c>
    </row>
    <row r="6552" spans="1:14" x14ac:dyDescent="0.3">
      <c r="A6552" t="s">
        <v>19784</v>
      </c>
      <c r="B6552" t="s">
        <v>29</v>
      </c>
      <c r="C6552" t="s">
        <v>19785</v>
      </c>
      <c r="D6552" t="s">
        <v>19786</v>
      </c>
      <c r="E6552" t="s">
        <v>60</v>
      </c>
      <c r="F6552" s="7">
        <v>149.68</v>
      </c>
      <c r="G6552" t="s">
        <v>33</v>
      </c>
      <c r="H6552" t="s">
        <v>34</v>
      </c>
      <c r="I6552" t="s">
        <v>19066</v>
      </c>
      <c r="L6552" s="8">
        <v>0.88680000000000003</v>
      </c>
      <c r="M6552" t="s">
        <v>36</v>
      </c>
      <c r="N6552" t="str">
        <f>IF(AND(PESQUISA!$B$3&lt;&gt;"",OR(PESQUISA!$B$4="TODAS",B6552=PESQUISA!$B$4),ISNUMBER(SEARCH(PESQUISA!$B$3,D6552))),ROW()-1,"")</f>
        <v/>
      </c>
    </row>
    <row r="6553" spans="1:14" x14ac:dyDescent="0.3">
      <c r="A6553" t="s">
        <v>19787</v>
      </c>
      <c r="B6553" t="s">
        <v>29</v>
      </c>
      <c r="C6553" t="s">
        <v>19788</v>
      </c>
      <c r="D6553" t="s">
        <v>19789</v>
      </c>
      <c r="E6553" t="s">
        <v>60</v>
      </c>
      <c r="F6553" s="7">
        <v>46.73</v>
      </c>
      <c r="G6553" t="s">
        <v>33</v>
      </c>
      <c r="H6553" t="s">
        <v>34</v>
      </c>
      <c r="I6553" t="s">
        <v>19066</v>
      </c>
      <c r="L6553" s="8">
        <v>0.7903</v>
      </c>
      <c r="M6553" t="s">
        <v>36</v>
      </c>
      <c r="N6553" t="str">
        <f>IF(AND(PESQUISA!$B$3&lt;&gt;"",OR(PESQUISA!$B$4="TODAS",B6553=PESQUISA!$B$4),ISNUMBER(SEARCH(PESQUISA!$B$3,D6553))),ROW()-1,"")</f>
        <v/>
      </c>
    </row>
    <row r="6554" spans="1:14" x14ac:dyDescent="0.3">
      <c r="A6554" t="s">
        <v>19790</v>
      </c>
      <c r="B6554" t="s">
        <v>29</v>
      </c>
      <c r="C6554" t="s">
        <v>19791</v>
      </c>
      <c r="D6554" t="s">
        <v>19792</v>
      </c>
      <c r="E6554" t="s">
        <v>60</v>
      </c>
      <c r="F6554" s="7">
        <v>67.209999999999994</v>
      </c>
      <c r="G6554" t="s">
        <v>33</v>
      </c>
      <c r="H6554" t="s">
        <v>34</v>
      </c>
      <c r="I6554" t="s">
        <v>19066</v>
      </c>
      <c r="L6554" s="8">
        <v>0.74970000000000003</v>
      </c>
      <c r="M6554" t="s">
        <v>36</v>
      </c>
      <c r="N6554" t="str">
        <f>IF(AND(PESQUISA!$B$3&lt;&gt;"",OR(PESQUISA!$B$4="TODAS",B6554=PESQUISA!$B$4),ISNUMBER(SEARCH(PESQUISA!$B$3,D6554))),ROW()-1,"")</f>
        <v/>
      </c>
    </row>
    <row r="6555" spans="1:14" x14ac:dyDescent="0.3">
      <c r="A6555" t="s">
        <v>19793</v>
      </c>
      <c r="B6555" t="s">
        <v>29</v>
      </c>
      <c r="C6555" t="s">
        <v>19794</v>
      </c>
      <c r="D6555" t="s">
        <v>19795</v>
      </c>
      <c r="E6555" t="s">
        <v>60</v>
      </c>
      <c r="F6555" s="7">
        <v>89.41</v>
      </c>
      <c r="G6555" t="s">
        <v>33</v>
      </c>
      <c r="H6555" t="s">
        <v>34</v>
      </c>
      <c r="I6555" t="s">
        <v>19066</v>
      </c>
      <c r="L6555" s="8">
        <v>0.63419999999999999</v>
      </c>
      <c r="M6555" t="s">
        <v>36</v>
      </c>
      <c r="N6555" t="str">
        <f>IF(AND(PESQUISA!$B$3&lt;&gt;"",OR(PESQUISA!$B$4="TODAS",B6555=PESQUISA!$B$4),ISNUMBER(SEARCH(PESQUISA!$B$3,D6555))),ROW()-1,"")</f>
        <v/>
      </c>
    </row>
    <row r="6556" spans="1:14" x14ac:dyDescent="0.3">
      <c r="A6556" t="s">
        <v>19796</v>
      </c>
      <c r="B6556" t="s">
        <v>29</v>
      </c>
      <c r="C6556" t="s">
        <v>19797</v>
      </c>
      <c r="D6556" t="s">
        <v>19798</v>
      </c>
      <c r="E6556" t="s">
        <v>60</v>
      </c>
      <c r="F6556" s="7">
        <v>61.21</v>
      </c>
      <c r="G6556" t="s">
        <v>33</v>
      </c>
      <c r="H6556" t="s">
        <v>34</v>
      </c>
      <c r="I6556" t="s">
        <v>19066</v>
      </c>
      <c r="L6556" s="8">
        <v>0.92630000000000001</v>
      </c>
      <c r="M6556" t="s">
        <v>36</v>
      </c>
      <c r="N6556" t="str">
        <f>IF(AND(PESQUISA!$B$3&lt;&gt;"",OR(PESQUISA!$B$4="TODAS",B6556=PESQUISA!$B$4),ISNUMBER(SEARCH(PESQUISA!$B$3,D6556))),ROW()-1,"")</f>
        <v/>
      </c>
    </row>
    <row r="6557" spans="1:14" x14ac:dyDescent="0.3">
      <c r="A6557" t="s">
        <v>19799</v>
      </c>
      <c r="B6557" t="s">
        <v>29</v>
      </c>
      <c r="C6557" t="s">
        <v>19800</v>
      </c>
      <c r="D6557" t="s">
        <v>19801</v>
      </c>
      <c r="E6557" t="s">
        <v>60</v>
      </c>
      <c r="F6557" s="7">
        <v>65.28</v>
      </c>
      <c r="G6557" t="s">
        <v>33</v>
      </c>
      <c r="H6557" t="s">
        <v>34</v>
      </c>
      <c r="I6557" t="s">
        <v>19066</v>
      </c>
      <c r="L6557" s="8">
        <v>0.86860000000000004</v>
      </c>
      <c r="M6557" t="s">
        <v>36</v>
      </c>
      <c r="N6557" t="str">
        <f>IF(AND(PESQUISA!$B$3&lt;&gt;"",OR(PESQUISA!$B$4="TODAS",B6557=PESQUISA!$B$4),ISNUMBER(SEARCH(PESQUISA!$B$3,D6557))),ROW()-1,"")</f>
        <v/>
      </c>
    </row>
    <row r="6558" spans="1:14" x14ac:dyDescent="0.3">
      <c r="A6558" t="s">
        <v>19802</v>
      </c>
      <c r="B6558" t="s">
        <v>29</v>
      </c>
      <c r="C6558" t="s">
        <v>19803</v>
      </c>
      <c r="D6558" t="s">
        <v>19804</v>
      </c>
      <c r="E6558" t="s">
        <v>60</v>
      </c>
      <c r="F6558" s="7">
        <v>81.709999999999994</v>
      </c>
      <c r="G6558" t="s">
        <v>33</v>
      </c>
      <c r="H6558" t="s">
        <v>34</v>
      </c>
      <c r="I6558" t="s">
        <v>19066</v>
      </c>
      <c r="L6558" s="8">
        <v>0.93</v>
      </c>
      <c r="M6558" t="s">
        <v>36</v>
      </c>
      <c r="N6558" t="str">
        <f>IF(AND(PESQUISA!$B$3&lt;&gt;"",OR(PESQUISA!$B$4="TODAS",B6558=PESQUISA!$B$4),ISNUMBER(SEARCH(PESQUISA!$B$3,D6558))),ROW()-1,"")</f>
        <v/>
      </c>
    </row>
    <row r="6559" spans="1:14" x14ac:dyDescent="0.3">
      <c r="A6559" t="s">
        <v>19805</v>
      </c>
      <c r="B6559" t="s">
        <v>29</v>
      </c>
      <c r="C6559" t="s">
        <v>19806</v>
      </c>
      <c r="D6559" t="s">
        <v>19807</v>
      </c>
      <c r="E6559" t="s">
        <v>60</v>
      </c>
      <c r="F6559" s="7">
        <v>85.77</v>
      </c>
      <c r="G6559" t="s">
        <v>33</v>
      </c>
      <c r="H6559" t="s">
        <v>34</v>
      </c>
      <c r="I6559" t="s">
        <v>19066</v>
      </c>
      <c r="L6559" s="8">
        <v>0.88600000000000001</v>
      </c>
      <c r="M6559" t="s">
        <v>36</v>
      </c>
      <c r="N6559" t="str">
        <f>IF(AND(PESQUISA!$B$3&lt;&gt;"",OR(PESQUISA!$B$4="TODAS",B6559=PESQUISA!$B$4),ISNUMBER(SEARCH(PESQUISA!$B$3,D6559))),ROW()-1,"")</f>
        <v/>
      </c>
    </row>
    <row r="6560" spans="1:14" x14ac:dyDescent="0.3">
      <c r="A6560" t="s">
        <v>19808</v>
      </c>
      <c r="B6560" t="s">
        <v>29</v>
      </c>
      <c r="C6560" t="s">
        <v>19809</v>
      </c>
      <c r="D6560" t="s">
        <v>19810</v>
      </c>
      <c r="E6560" t="s">
        <v>60</v>
      </c>
      <c r="F6560" s="7">
        <v>89.92</v>
      </c>
      <c r="G6560" t="s">
        <v>33</v>
      </c>
      <c r="H6560" t="s">
        <v>34</v>
      </c>
      <c r="I6560" t="s">
        <v>19066</v>
      </c>
      <c r="L6560" s="8">
        <v>0.92100000000000004</v>
      </c>
      <c r="M6560" t="s">
        <v>36</v>
      </c>
      <c r="N6560" t="str">
        <f>IF(AND(PESQUISA!$B$3&lt;&gt;"",OR(PESQUISA!$B$4="TODAS",B6560=PESQUISA!$B$4),ISNUMBER(SEARCH(PESQUISA!$B$3,D6560))),ROW()-1,"")</f>
        <v/>
      </c>
    </row>
    <row r="6561" spans="1:14" x14ac:dyDescent="0.3">
      <c r="A6561" t="s">
        <v>19811</v>
      </c>
      <c r="B6561" t="s">
        <v>29</v>
      </c>
      <c r="C6561" t="s">
        <v>19812</v>
      </c>
      <c r="D6561" t="s">
        <v>19813</v>
      </c>
      <c r="E6561" t="s">
        <v>60</v>
      </c>
      <c r="F6561" s="7">
        <v>93.97</v>
      </c>
      <c r="G6561" t="s">
        <v>33</v>
      </c>
      <c r="H6561" t="s">
        <v>34</v>
      </c>
      <c r="I6561" t="s">
        <v>19066</v>
      </c>
      <c r="L6561" s="8">
        <v>0.88129999999999997</v>
      </c>
      <c r="M6561" t="s">
        <v>36</v>
      </c>
      <c r="N6561" t="str">
        <f>IF(AND(PESQUISA!$B$3&lt;&gt;"",OR(PESQUISA!$B$4="TODAS",B6561=PESQUISA!$B$4),ISNUMBER(SEARCH(PESQUISA!$B$3,D6561))),ROW()-1,"")</f>
        <v/>
      </c>
    </row>
    <row r="6562" spans="1:14" x14ac:dyDescent="0.3">
      <c r="A6562" t="s">
        <v>19814</v>
      </c>
      <c r="B6562" t="s">
        <v>29</v>
      </c>
      <c r="C6562" t="s">
        <v>19815</v>
      </c>
      <c r="D6562" t="s">
        <v>19816</v>
      </c>
      <c r="E6562" t="s">
        <v>60</v>
      </c>
      <c r="F6562" s="7">
        <v>134.38999999999999</v>
      </c>
      <c r="G6562" t="s">
        <v>33</v>
      </c>
      <c r="H6562" t="s">
        <v>34</v>
      </c>
      <c r="I6562" t="s">
        <v>19066</v>
      </c>
      <c r="L6562" s="8">
        <v>0.75619999999999998</v>
      </c>
      <c r="M6562" t="s">
        <v>36</v>
      </c>
      <c r="N6562" t="str">
        <f>IF(AND(PESQUISA!$B$3&lt;&gt;"",OR(PESQUISA!$B$4="TODAS",B6562=PESQUISA!$B$4),ISNUMBER(SEARCH(PESQUISA!$B$3,D6562))),ROW()-1,"")</f>
        <v/>
      </c>
    </row>
    <row r="6563" spans="1:14" x14ac:dyDescent="0.3">
      <c r="A6563" t="s">
        <v>19817</v>
      </c>
      <c r="B6563" t="s">
        <v>29</v>
      </c>
      <c r="C6563" t="s">
        <v>19818</v>
      </c>
      <c r="D6563" t="s">
        <v>19819</v>
      </c>
      <c r="E6563" t="s">
        <v>60</v>
      </c>
      <c r="F6563" s="7">
        <v>110.46</v>
      </c>
      <c r="G6563" t="s">
        <v>33</v>
      </c>
      <c r="H6563" t="s">
        <v>34</v>
      </c>
      <c r="I6563" t="s">
        <v>19066</v>
      </c>
      <c r="L6563" s="8">
        <v>0.92010000000000003</v>
      </c>
      <c r="M6563" t="s">
        <v>36</v>
      </c>
      <c r="N6563" t="str">
        <f>IF(AND(PESQUISA!$B$3&lt;&gt;"",OR(PESQUISA!$B$4="TODAS",B6563=PESQUISA!$B$4),ISNUMBER(SEARCH(PESQUISA!$B$3,D6563))),ROW()-1,"")</f>
        <v/>
      </c>
    </row>
    <row r="6564" spans="1:14" x14ac:dyDescent="0.3">
      <c r="A6564" t="s">
        <v>19820</v>
      </c>
      <c r="B6564" t="s">
        <v>29</v>
      </c>
      <c r="C6564" t="s">
        <v>19821</v>
      </c>
      <c r="D6564" t="s">
        <v>19822</v>
      </c>
      <c r="E6564" t="s">
        <v>60</v>
      </c>
      <c r="F6564" s="7">
        <v>114.5</v>
      </c>
      <c r="G6564" t="s">
        <v>33</v>
      </c>
      <c r="H6564" t="s">
        <v>34</v>
      </c>
      <c r="I6564" t="s">
        <v>19066</v>
      </c>
      <c r="L6564" s="8">
        <v>0.88759999999999994</v>
      </c>
      <c r="M6564" t="s">
        <v>36</v>
      </c>
      <c r="N6564" t="str">
        <f>IF(AND(PESQUISA!$B$3&lt;&gt;"",OR(PESQUISA!$B$4="TODAS",B6564=PESQUISA!$B$4),ISNUMBER(SEARCH(PESQUISA!$B$3,D6564))),ROW()-1,"")</f>
        <v/>
      </c>
    </row>
    <row r="6565" spans="1:14" x14ac:dyDescent="0.3">
      <c r="A6565" t="s">
        <v>19823</v>
      </c>
      <c r="B6565" t="s">
        <v>29</v>
      </c>
      <c r="C6565" t="s">
        <v>19824</v>
      </c>
      <c r="D6565" t="s">
        <v>19825</v>
      </c>
      <c r="E6565" t="s">
        <v>60</v>
      </c>
      <c r="F6565" s="7">
        <v>198.3</v>
      </c>
      <c r="G6565" t="s">
        <v>33</v>
      </c>
      <c r="H6565" t="s">
        <v>34</v>
      </c>
      <c r="I6565" t="s">
        <v>19066</v>
      </c>
      <c r="L6565" s="8">
        <v>0.83030000000000004</v>
      </c>
      <c r="M6565" t="s">
        <v>36</v>
      </c>
      <c r="N6565" t="str">
        <f>IF(AND(PESQUISA!$B$3&lt;&gt;"",OR(PESQUISA!$B$4="TODAS",B6565=PESQUISA!$B$4),ISNUMBER(SEARCH(PESQUISA!$B$3,D6565))),ROW()-1,"")</f>
        <v/>
      </c>
    </row>
    <row r="6566" spans="1:14" x14ac:dyDescent="0.3">
      <c r="A6566" t="s">
        <v>19826</v>
      </c>
      <c r="B6566" t="s">
        <v>29</v>
      </c>
      <c r="C6566" t="s">
        <v>19827</v>
      </c>
      <c r="D6566" t="s">
        <v>19828</v>
      </c>
      <c r="E6566" t="s">
        <v>60</v>
      </c>
      <c r="F6566" s="7">
        <v>176.05</v>
      </c>
      <c r="G6566" t="s">
        <v>33</v>
      </c>
      <c r="H6566" t="s">
        <v>34</v>
      </c>
      <c r="I6566" t="s">
        <v>19066</v>
      </c>
      <c r="L6566" s="8">
        <v>0.93520000000000003</v>
      </c>
      <c r="M6566" t="s">
        <v>36</v>
      </c>
      <c r="N6566" t="str">
        <f>IF(AND(PESQUISA!$B$3&lt;&gt;"",OR(PESQUISA!$B$4="TODAS",B6566=PESQUISA!$B$4),ISNUMBER(SEARCH(PESQUISA!$B$3,D6566))),ROW()-1,"")</f>
        <v/>
      </c>
    </row>
    <row r="6567" spans="1:14" x14ac:dyDescent="0.3">
      <c r="A6567" t="s">
        <v>19829</v>
      </c>
      <c r="B6567" t="s">
        <v>29</v>
      </c>
      <c r="C6567" t="s">
        <v>19830</v>
      </c>
      <c r="D6567" t="s">
        <v>19831</v>
      </c>
      <c r="E6567" t="s">
        <v>60</v>
      </c>
      <c r="F6567" s="7">
        <v>180.11</v>
      </c>
      <c r="G6567" t="s">
        <v>33</v>
      </c>
      <c r="H6567" t="s">
        <v>34</v>
      </c>
      <c r="I6567" t="s">
        <v>19066</v>
      </c>
      <c r="L6567" s="8">
        <v>0.91420000000000001</v>
      </c>
      <c r="M6567" t="s">
        <v>36</v>
      </c>
      <c r="N6567" t="str">
        <f>IF(AND(PESQUISA!$B$3&lt;&gt;"",OR(PESQUISA!$B$4="TODAS",B6567=PESQUISA!$B$4),ISNUMBER(SEARCH(PESQUISA!$B$3,D6567))),ROW()-1,"")</f>
        <v/>
      </c>
    </row>
    <row r="6568" spans="1:14" x14ac:dyDescent="0.3">
      <c r="A6568" t="s">
        <v>19832</v>
      </c>
      <c r="B6568" t="s">
        <v>29</v>
      </c>
      <c r="C6568" t="s">
        <v>19833</v>
      </c>
      <c r="D6568" t="s">
        <v>19834</v>
      </c>
      <c r="E6568" t="s">
        <v>60</v>
      </c>
      <c r="F6568" s="7">
        <v>241.86</v>
      </c>
      <c r="G6568" t="s">
        <v>33</v>
      </c>
      <c r="H6568" t="s">
        <v>34</v>
      </c>
      <c r="I6568" t="s">
        <v>19066</v>
      </c>
      <c r="L6568" s="8">
        <v>0.85709999999999997</v>
      </c>
      <c r="M6568" t="s">
        <v>36</v>
      </c>
      <c r="N6568" t="str">
        <f>IF(AND(PESQUISA!$B$3&lt;&gt;"",OR(PESQUISA!$B$4="TODAS",B6568=PESQUISA!$B$4),ISNUMBER(SEARCH(PESQUISA!$B$3,D6568))),ROW()-1,"")</f>
        <v/>
      </c>
    </row>
    <row r="6569" spans="1:14" x14ac:dyDescent="0.3">
      <c r="A6569" t="s">
        <v>19835</v>
      </c>
      <c r="B6569" t="s">
        <v>29</v>
      </c>
      <c r="C6569" t="s">
        <v>19836</v>
      </c>
      <c r="D6569" t="s">
        <v>19837</v>
      </c>
      <c r="E6569" t="s">
        <v>60</v>
      </c>
      <c r="F6569" s="7">
        <v>221.3</v>
      </c>
      <c r="G6569" t="s">
        <v>33</v>
      </c>
      <c r="H6569" t="s">
        <v>34</v>
      </c>
      <c r="I6569" t="s">
        <v>19066</v>
      </c>
      <c r="L6569" s="8">
        <v>0.93679999999999997</v>
      </c>
      <c r="M6569" t="s">
        <v>36</v>
      </c>
      <c r="N6569" t="str">
        <f>IF(AND(PESQUISA!$B$3&lt;&gt;"",OR(PESQUISA!$B$4="TODAS",B6569=PESQUISA!$B$4),ISNUMBER(SEARCH(PESQUISA!$B$3,D6569))),ROW()-1,"")</f>
        <v/>
      </c>
    </row>
    <row r="6570" spans="1:14" x14ac:dyDescent="0.3">
      <c r="A6570" t="s">
        <v>19838</v>
      </c>
      <c r="B6570" t="s">
        <v>29</v>
      </c>
      <c r="C6570" t="s">
        <v>19839</v>
      </c>
      <c r="D6570" t="s">
        <v>19840</v>
      </c>
      <c r="E6570" t="s">
        <v>60</v>
      </c>
      <c r="F6570" s="7">
        <v>225.35</v>
      </c>
      <c r="G6570" t="s">
        <v>33</v>
      </c>
      <c r="H6570" t="s">
        <v>34</v>
      </c>
      <c r="I6570" t="s">
        <v>19066</v>
      </c>
      <c r="L6570" s="8">
        <v>0.91990000000000005</v>
      </c>
      <c r="M6570" t="s">
        <v>36</v>
      </c>
      <c r="N6570" t="str">
        <f>IF(AND(PESQUISA!$B$3&lt;&gt;"",OR(PESQUISA!$B$4="TODAS",B6570=PESQUISA!$B$4),ISNUMBER(SEARCH(PESQUISA!$B$3,D6570))),ROW()-1,"")</f>
        <v/>
      </c>
    </row>
    <row r="6571" spans="1:14" x14ac:dyDescent="0.3">
      <c r="A6571" t="s">
        <v>19841</v>
      </c>
      <c r="B6571" t="s">
        <v>29</v>
      </c>
      <c r="C6571" t="s">
        <v>19842</v>
      </c>
      <c r="D6571" t="s">
        <v>19843</v>
      </c>
      <c r="E6571" t="s">
        <v>40</v>
      </c>
      <c r="F6571" s="7">
        <v>147.77000000000001</v>
      </c>
      <c r="G6571" t="s">
        <v>33</v>
      </c>
      <c r="H6571" t="s">
        <v>34</v>
      </c>
      <c r="I6571" t="s">
        <v>19066</v>
      </c>
      <c r="L6571" s="8">
        <v>0.70409999999999995</v>
      </c>
      <c r="M6571" t="s">
        <v>36</v>
      </c>
      <c r="N6571" t="str">
        <f>IF(AND(PESQUISA!$B$3&lt;&gt;"",OR(PESQUISA!$B$4="TODAS",B6571=PESQUISA!$B$4),ISNUMBER(SEARCH(PESQUISA!$B$3,D6571))),ROW()-1,"")</f>
        <v/>
      </c>
    </row>
    <row r="6572" spans="1:14" x14ac:dyDescent="0.3">
      <c r="A6572" t="s">
        <v>19844</v>
      </c>
      <c r="B6572" t="s">
        <v>29</v>
      </c>
      <c r="C6572" t="s">
        <v>19845</v>
      </c>
      <c r="D6572" t="s">
        <v>19846</v>
      </c>
      <c r="E6572" t="s">
        <v>40</v>
      </c>
      <c r="F6572" s="7">
        <v>171.45</v>
      </c>
      <c r="G6572" t="s">
        <v>33</v>
      </c>
      <c r="H6572" t="s">
        <v>34</v>
      </c>
      <c r="I6572" t="s">
        <v>19066</v>
      </c>
      <c r="L6572" s="8">
        <v>0.73599999999999999</v>
      </c>
      <c r="M6572" t="s">
        <v>36</v>
      </c>
      <c r="N6572" t="str">
        <f>IF(AND(PESQUISA!$B$3&lt;&gt;"",OR(PESQUISA!$B$4="TODAS",B6572=PESQUISA!$B$4),ISNUMBER(SEARCH(PESQUISA!$B$3,D6572))),ROW()-1,"")</f>
        <v/>
      </c>
    </row>
    <row r="6573" spans="1:14" x14ac:dyDescent="0.3">
      <c r="A6573" t="s">
        <v>19847</v>
      </c>
      <c r="B6573" t="s">
        <v>29</v>
      </c>
      <c r="C6573" t="s">
        <v>19848</v>
      </c>
      <c r="D6573" t="s">
        <v>19849</v>
      </c>
      <c r="E6573" t="s">
        <v>40</v>
      </c>
      <c r="F6573" s="7">
        <v>185.44</v>
      </c>
      <c r="G6573" t="s">
        <v>33</v>
      </c>
      <c r="H6573" t="s">
        <v>34</v>
      </c>
      <c r="I6573" t="s">
        <v>19066</v>
      </c>
      <c r="L6573" s="8">
        <v>0.74760000000000004</v>
      </c>
      <c r="M6573" t="s">
        <v>36</v>
      </c>
      <c r="N6573" t="str">
        <f>IF(AND(PESQUISA!$B$3&lt;&gt;"",OR(PESQUISA!$B$4="TODAS",B6573=PESQUISA!$B$4),ISNUMBER(SEARCH(PESQUISA!$B$3,D6573))),ROW()-1,"")</f>
        <v/>
      </c>
    </row>
    <row r="6574" spans="1:14" x14ac:dyDescent="0.3">
      <c r="A6574" t="s">
        <v>19850</v>
      </c>
      <c r="B6574" t="s">
        <v>29</v>
      </c>
      <c r="C6574" t="s">
        <v>19851</v>
      </c>
      <c r="D6574" t="s">
        <v>19852</v>
      </c>
      <c r="E6574" t="s">
        <v>40</v>
      </c>
      <c r="F6574" s="7">
        <v>52.09</v>
      </c>
      <c r="G6574" t="s">
        <v>33</v>
      </c>
      <c r="H6574" t="s">
        <v>34</v>
      </c>
      <c r="I6574" t="s">
        <v>19066</v>
      </c>
      <c r="L6574" s="8">
        <v>0.61680000000000001</v>
      </c>
      <c r="M6574" t="s">
        <v>36</v>
      </c>
      <c r="N6574" t="str">
        <f>IF(AND(PESQUISA!$B$3&lt;&gt;"",OR(PESQUISA!$B$4="TODAS",B6574=PESQUISA!$B$4),ISNUMBER(SEARCH(PESQUISA!$B$3,D6574))),ROW()-1,"")</f>
        <v/>
      </c>
    </row>
    <row r="6575" spans="1:14" x14ac:dyDescent="0.3">
      <c r="A6575" t="s">
        <v>19853</v>
      </c>
      <c r="B6575" t="s">
        <v>29</v>
      </c>
      <c r="C6575" t="s">
        <v>19854</v>
      </c>
      <c r="D6575" t="s">
        <v>19855</v>
      </c>
      <c r="E6575" t="s">
        <v>40</v>
      </c>
      <c r="F6575" s="7">
        <v>75.47</v>
      </c>
      <c r="G6575" t="s">
        <v>33</v>
      </c>
      <c r="H6575" t="s">
        <v>34</v>
      </c>
      <c r="I6575" t="s">
        <v>19066</v>
      </c>
      <c r="L6575" s="8">
        <v>0.54830000000000001</v>
      </c>
      <c r="M6575" t="s">
        <v>36</v>
      </c>
      <c r="N6575" t="str">
        <f>IF(AND(PESQUISA!$B$3&lt;&gt;"",OR(PESQUISA!$B$4="TODAS",B6575=PESQUISA!$B$4),ISNUMBER(SEARCH(PESQUISA!$B$3,D6575))),ROW()-1,"")</f>
        <v/>
      </c>
    </row>
    <row r="6576" spans="1:14" x14ac:dyDescent="0.3">
      <c r="A6576" t="s">
        <v>19856</v>
      </c>
      <c r="B6576" t="s">
        <v>29</v>
      </c>
      <c r="C6576" t="s">
        <v>19857</v>
      </c>
      <c r="D6576" t="s">
        <v>19858</v>
      </c>
      <c r="E6576" t="s">
        <v>40</v>
      </c>
      <c r="F6576" s="7">
        <v>131.11000000000001</v>
      </c>
      <c r="G6576" t="s">
        <v>33</v>
      </c>
      <c r="H6576" t="s">
        <v>34</v>
      </c>
      <c r="I6576" t="s">
        <v>19066</v>
      </c>
      <c r="L6576" s="8">
        <v>0.49580000000000002</v>
      </c>
      <c r="M6576" t="s">
        <v>36</v>
      </c>
      <c r="N6576" t="str">
        <f>IF(AND(PESQUISA!$B$3&lt;&gt;"",OR(PESQUISA!$B$4="TODAS",B6576=PESQUISA!$B$4),ISNUMBER(SEARCH(PESQUISA!$B$3,D6576))),ROW()-1,"")</f>
        <v/>
      </c>
    </row>
    <row r="6577" spans="1:14" x14ac:dyDescent="0.3">
      <c r="A6577" t="s">
        <v>19859</v>
      </c>
      <c r="B6577" t="s">
        <v>29</v>
      </c>
      <c r="C6577" t="s">
        <v>19860</v>
      </c>
      <c r="D6577" t="s">
        <v>19861</v>
      </c>
      <c r="E6577" t="s">
        <v>40</v>
      </c>
      <c r="F6577" s="7">
        <v>90.51</v>
      </c>
      <c r="G6577" t="s">
        <v>33</v>
      </c>
      <c r="H6577" t="s">
        <v>34</v>
      </c>
      <c r="I6577" t="s">
        <v>19066</v>
      </c>
      <c r="L6577" s="8">
        <v>0.71830000000000005</v>
      </c>
      <c r="M6577" t="s">
        <v>36</v>
      </c>
      <c r="N6577" t="str">
        <f>IF(AND(PESQUISA!$B$3&lt;&gt;"",OR(PESQUISA!$B$4="TODAS",B6577=PESQUISA!$B$4),ISNUMBER(SEARCH(PESQUISA!$B$3,D6577))),ROW()-1,"")</f>
        <v/>
      </c>
    </row>
    <row r="6578" spans="1:14" x14ac:dyDescent="0.3">
      <c r="A6578" t="s">
        <v>19862</v>
      </c>
      <c r="B6578" t="s">
        <v>29</v>
      </c>
      <c r="C6578" t="s">
        <v>19863</v>
      </c>
      <c r="D6578" t="s">
        <v>19864</v>
      </c>
      <c r="E6578" t="s">
        <v>40</v>
      </c>
      <c r="F6578" s="7">
        <v>85.51</v>
      </c>
      <c r="G6578" t="s">
        <v>33</v>
      </c>
      <c r="H6578" t="s">
        <v>34</v>
      </c>
      <c r="I6578" t="s">
        <v>19066</v>
      </c>
      <c r="L6578" s="8">
        <v>0.76029999999999998</v>
      </c>
      <c r="M6578" t="s">
        <v>36</v>
      </c>
      <c r="N6578" t="str">
        <f>IF(AND(PESQUISA!$B$3&lt;&gt;"",OR(PESQUISA!$B$4="TODAS",B6578=PESQUISA!$B$4),ISNUMBER(SEARCH(PESQUISA!$B$3,D6578))),ROW()-1,"")</f>
        <v/>
      </c>
    </row>
    <row r="6579" spans="1:14" x14ac:dyDescent="0.3">
      <c r="A6579" t="s">
        <v>19865</v>
      </c>
      <c r="B6579" t="s">
        <v>29</v>
      </c>
      <c r="C6579" t="s">
        <v>19866</v>
      </c>
      <c r="D6579" t="s">
        <v>19867</v>
      </c>
      <c r="E6579" t="s">
        <v>40</v>
      </c>
      <c r="F6579" s="7">
        <v>132.18</v>
      </c>
      <c r="G6579" t="s">
        <v>33</v>
      </c>
      <c r="H6579" t="s">
        <v>34</v>
      </c>
      <c r="I6579" t="s">
        <v>19066</v>
      </c>
      <c r="L6579" s="8">
        <v>0.75539999999999996</v>
      </c>
      <c r="M6579" t="s">
        <v>36</v>
      </c>
      <c r="N6579" t="str">
        <f>IF(AND(PESQUISA!$B$3&lt;&gt;"",OR(PESQUISA!$B$4="TODAS",B6579=PESQUISA!$B$4),ISNUMBER(SEARCH(PESQUISA!$B$3,D6579))),ROW()-1,"")</f>
        <v/>
      </c>
    </row>
    <row r="6580" spans="1:14" x14ac:dyDescent="0.3">
      <c r="A6580" t="s">
        <v>19868</v>
      </c>
      <c r="B6580" t="s">
        <v>29</v>
      </c>
      <c r="C6580" t="s">
        <v>19869</v>
      </c>
      <c r="D6580" t="s">
        <v>19870</v>
      </c>
      <c r="E6580" t="s">
        <v>40</v>
      </c>
      <c r="F6580" s="7">
        <v>123.37</v>
      </c>
      <c r="G6580" t="s">
        <v>33</v>
      </c>
      <c r="H6580" t="s">
        <v>34</v>
      </c>
      <c r="I6580" t="s">
        <v>19066</v>
      </c>
      <c r="L6580" s="8">
        <v>0.80940000000000001</v>
      </c>
      <c r="M6580" t="s">
        <v>36</v>
      </c>
      <c r="N6580" t="str">
        <f>IF(AND(PESQUISA!$B$3&lt;&gt;"",OR(PESQUISA!$B$4="TODAS",B6580=PESQUISA!$B$4),ISNUMBER(SEARCH(PESQUISA!$B$3,D6580))),ROW()-1,"")</f>
        <v/>
      </c>
    </row>
    <row r="6581" spans="1:14" x14ac:dyDescent="0.3">
      <c r="A6581" t="s">
        <v>19871</v>
      </c>
      <c r="B6581" t="s">
        <v>29</v>
      </c>
      <c r="C6581" t="s">
        <v>19872</v>
      </c>
      <c r="D6581" t="s">
        <v>19873</v>
      </c>
      <c r="E6581" t="s">
        <v>40</v>
      </c>
      <c r="F6581" s="7">
        <v>170.16</v>
      </c>
      <c r="G6581" t="s">
        <v>33</v>
      </c>
      <c r="H6581" t="s">
        <v>34</v>
      </c>
      <c r="I6581" t="s">
        <v>19066</v>
      </c>
      <c r="L6581" s="8">
        <v>0.76459999999999995</v>
      </c>
      <c r="M6581" t="s">
        <v>36</v>
      </c>
      <c r="N6581" t="str">
        <f>IF(AND(PESQUISA!$B$3&lt;&gt;"",OR(PESQUISA!$B$4="TODAS",B6581=PESQUISA!$B$4),ISNUMBER(SEARCH(PESQUISA!$B$3,D6581))),ROW()-1,"")</f>
        <v/>
      </c>
    </row>
    <row r="6582" spans="1:14" x14ac:dyDescent="0.3">
      <c r="A6582" t="s">
        <v>19874</v>
      </c>
      <c r="B6582" t="s">
        <v>29</v>
      </c>
      <c r="C6582" t="s">
        <v>19875</v>
      </c>
      <c r="D6582" t="s">
        <v>19876</v>
      </c>
      <c r="E6582" t="s">
        <v>40</v>
      </c>
      <c r="F6582" s="7">
        <v>156.99</v>
      </c>
      <c r="G6582" t="s">
        <v>33</v>
      </c>
      <c r="H6582" t="s">
        <v>34</v>
      </c>
      <c r="I6582" t="s">
        <v>19066</v>
      </c>
      <c r="L6582" s="8">
        <v>0.82879999999999998</v>
      </c>
      <c r="M6582" t="s">
        <v>36</v>
      </c>
      <c r="N6582" t="str">
        <f>IF(AND(PESQUISA!$B$3&lt;&gt;"",OR(PESQUISA!$B$4="TODAS",B6582=PESQUISA!$B$4),ISNUMBER(SEARCH(PESQUISA!$B$3,D6582))),ROW()-1,"")</f>
        <v/>
      </c>
    </row>
    <row r="6583" spans="1:14" x14ac:dyDescent="0.3">
      <c r="A6583" t="s">
        <v>19877</v>
      </c>
      <c r="B6583" t="s">
        <v>29</v>
      </c>
      <c r="C6583" t="s">
        <v>19878</v>
      </c>
      <c r="D6583" t="s">
        <v>19879</v>
      </c>
      <c r="E6583" t="s">
        <v>40</v>
      </c>
      <c r="F6583" s="7">
        <v>303.7</v>
      </c>
      <c r="G6583" t="s">
        <v>33</v>
      </c>
      <c r="H6583" t="s">
        <v>34</v>
      </c>
      <c r="I6583" t="s">
        <v>19066</v>
      </c>
      <c r="L6583" s="8">
        <v>0.70389999999999997</v>
      </c>
      <c r="M6583" t="s">
        <v>36</v>
      </c>
      <c r="N6583" t="str">
        <f>IF(AND(PESQUISA!$B$3&lt;&gt;"",OR(PESQUISA!$B$4="TODAS",B6583=PESQUISA!$B$4),ISNUMBER(SEARCH(PESQUISA!$B$3,D6583))),ROW()-1,"")</f>
        <v/>
      </c>
    </row>
    <row r="6584" spans="1:14" x14ac:dyDescent="0.3">
      <c r="A6584" t="s">
        <v>19880</v>
      </c>
      <c r="B6584" t="s">
        <v>29</v>
      </c>
      <c r="C6584" t="s">
        <v>19881</v>
      </c>
      <c r="D6584" t="s">
        <v>19882</v>
      </c>
      <c r="E6584" t="s">
        <v>40</v>
      </c>
      <c r="F6584" s="7">
        <v>263.62</v>
      </c>
      <c r="G6584" t="s">
        <v>33</v>
      </c>
      <c r="H6584" t="s">
        <v>34</v>
      </c>
      <c r="I6584" t="s">
        <v>19066</v>
      </c>
      <c r="L6584" s="8">
        <v>0.81089999999999995</v>
      </c>
      <c r="M6584" t="s">
        <v>36</v>
      </c>
      <c r="N6584" t="str">
        <f>IF(AND(PESQUISA!$B$3&lt;&gt;"",OR(PESQUISA!$B$4="TODAS",B6584=PESQUISA!$B$4),ISNUMBER(SEARCH(PESQUISA!$B$3,D6584))),ROW()-1,"")</f>
        <v/>
      </c>
    </row>
    <row r="6585" spans="1:14" x14ac:dyDescent="0.3">
      <c r="A6585" t="s">
        <v>19883</v>
      </c>
      <c r="B6585" t="s">
        <v>29</v>
      </c>
      <c r="C6585" t="s">
        <v>19884</v>
      </c>
      <c r="D6585" t="s">
        <v>19885</v>
      </c>
      <c r="E6585" t="s">
        <v>40</v>
      </c>
      <c r="F6585" s="7">
        <v>245</v>
      </c>
      <c r="G6585" t="s">
        <v>33</v>
      </c>
      <c r="H6585" t="s">
        <v>34</v>
      </c>
      <c r="I6585" t="s">
        <v>19066</v>
      </c>
      <c r="L6585" s="8">
        <v>0.87250000000000005</v>
      </c>
      <c r="M6585" t="s">
        <v>36</v>
      </c>
      <c r="N6585" t="str">
        <f>IF(AND(PESQUISA!$B$3&lt;&gt;"",OR(PESQUISA!$B$4="TODAS",B6585=PESQUISA!$B$4),ISNUMBER(SEARCH(PESQUISA!$B$3,D6585))),ROW()-1,"")</f>
        <v/>
      </c>
    </row>
    <row r="6586" spans="1:14" x14ac:dyDescent="0.3">
      <c r="A6586" t="s">
        <v>19886</v>
      </c>
      <c r="B6586" t="s">
        <v>29</v>
      </c>
      <c r="C6586" t="s">
        <v>19887</v>
      </c>
      <c r="D6586" t="s">
        <v>19888</v>
      </c>
      <c r="E6586" t="s">
        <v>40</v>
      </c>
      <c r="F6586" s="7">
        <v>510.77</v>
      </c>
      <c r="G6586" t="s">
        <v>33</v>
      </c>
      <c r="H6586" t="s">
        <v>34</v>
      </c>
      <c r="I6586" t="s">
        <v>19066</v>
      </c>
      <c r="L6586" s="8">
        <v>0.81720000000000004</v>
      </c>
      <c r="M6586" t="s">
        <v>36</v>
      </c>
      <c r="N6586" t="str">
        <f>IF(AND(PESQUISA!$B$3&lt;&gt;"",OR(PESQUISA!$B$4="TODAS",B6586=PESQUISA!$B$4),ISNUMBER(SEARCH(PESQUISA!$B$3,D6586))),ROW()-1,"")</f>
        <v/>
      </c>
    </row>
    <row r="6587" spans="1:14" x14ac:dyDescent="0.3">
      <c r="A6587" t="s">
        <v>19889</v>
      </c>
      <c r="B6587" t="s">
        <v>29</v>
      </c>
      <c r="C6587" t="s">
        <v>19890</v>
      </c>
      <c r="D6587" t="s">
        <v>19891</v>
      </c>
      <c r="E6587" t="s">
        <v>40</v>
      </c>
      <c r="F6587" s="7">
        <v>482.45</v>
      </c>
      <c r="G6587" t="s">
        <v>33</v>
      </c>
      <c r="H6587" t="s">
        <v>34</v>
      </c>
      <c r="I6587" t="s">
        <v>19066</v>
      </c>
      <c r="L6587" s="8">
        <v>0.86519999999999997</v>
      </c>
      <c r="M6587" t="s">
        <v>36</v>
      </c>
      <c r="N6587" t="str">
        <f>IF(AND(PESQUISA!$B$3&lt;&gt;"",OR(PESQUISA!$B$4="TODAS",B6587=PESQUISA!$B$4),ISNUMBER(SEARCH(PESQUISA!$B$3,D6587))),ROW()-1,"")</f>
        <v/>
      </c>
    </row>
    <row r="6588" spans="1:14" x14ac:dyDescent="0.3">
      <c r="A6588" t="s">
        <v>19892</v>
      </c>
      <c r="B6588" t="s">
        <v>29</v>
      </c>
      <c r="C6588" t="s">
        <v>19893</v>
      </c>
      <c r="D6588" t="s">
        <v>19894</v>
      </c>
      <c r="E6588" t="s">
        <v>40</v>
      </c>
      <c r="F6588" s="7">
        <v>455.65</v>
      </c>
      <c r="G6588" t="s">
        <v>33</v>
      </c>
      <c r="H6588" t="s">
        <v>34</v>
      </c>
      <c r="I6588" t="s">
        <v>19066</v>
      </c>
      <c r="L6588" s="8">
        <v>0.91610000000000003</v>
      </c>
      <c r="M6588" t="s">
        <v>36</v>
      </c>
      <c r="N6588" t="str">
        <f>IF(AND(PESQUISA!$B$3&lt;&gt;"",OR(PESQUISA!$B$4="TODAS",B6588=PESQUISA!$B$4),ISNUMBER(SEARCH(PESQUISA!$B$3,D6588))),ROW()-1,"")</f>
        <v/>
      </c>
    </row>
    <row r="6589" spans="1:14" x14ac:dyDescent="0.3">
      <c r="A6589" t="s">
        <v>19895</v>
      </c>
      <c r="B6589" t="s">
        <v>29</v>
      </c>
      <c r="C6589" t="s">
        <v>19896</v>
      </c>
      <c r="D6589" t="s">
        <v>19897</v>
      </c>
      <c r="E6589" t="s">
        <v>40</v>
      </c>
      <c r="F6589" s="7">
        <v>779.44</v>
      </c>
      <c r="G6589" t="s">
        <v>33</v>
      </c>
      <c r="H6589" t="s">
        <v>34</v>
      </c>
      <c r="I6589" t="s">
        <v>19066</v>
      </c>
      <c r="L6589" s="8">
        <v>0.87609999999999999</v>
      </c>
      <c r="M6589" t="s">
        <v>36</v>
      </c>
      <c r="N6589" t="str">
        <f>IF(AND(PESQUISA!$B$3&lt;&gt;"",OR(PESQUISA!$B$4="TODAS",B6589=PESQUISA!$B$4),ISNUMBER(SEARCH(PESQUISA!$B$3,D6589))),ROW()-1,"")</f>
        <v/>
      </c>
    </row>
    <row r="6590" spans="1:14" x14ac:dyDescent="0.3">
      <c r="A6590" t="s">
        <v>19898</v>
      </c>
      <c r="B6590" t="s">
        <v>29</v>
      </c>
      <c r="C6590" t="s">
        <v>19899</v>
      </c>
      <c r="D6590" t="s">
        <v>19900</v>
      </c>
      <c r="E6590" t="s">
        <v>40</v>
      </c>
      <c r="F6590" s="7">
        <v>762.88</v>
      </c>
      <c r="G6590" t="s">
        <v>33</v>
      </c>
      <c r="H6590" t="s">
        <v>34</v>
      </c>
      <c r="I6590" t="s">
        <v>19066</v>
      </c>
      <c r="L6590" s="8">
        <v>0.89510000000000001</v>
      </c>
      <c r="M6590" t="s">
        <v>36</v>
      </c>
      <c r="N6590" t="str">
        <f>IF(AND(PESQUISA!$B$3&lt;&gt;"",OR(PESQUISA!$B$4="TODAS",B6590=PESQUISA!$B$4),ISNUMBER(SEARCH(PESQUISA!$B$3,D6590))),ROW()-1,"")</f>
        <v/>
      </c>
    </row>
    <row r="6591" spans="1:14" x14ac:dyDescent="0.3">
      <c r="A6591" t="s">
        <v>19901</v>
      </c>
      <c r="B6591" t="s">
        <v>29</v>
      </c>
      <c r="C6591" t="s">
        <v>19902</v>
      </c>
      <c r="D6591" t="s">
        <v>19903</v>
      </c>
      <c r="E6591" t="s">
        <v>40</v>
      </c>
      <c r="F6591" s="7">
        <v>727.9</v>
      </c>
      <c r="G6591" t="s">
        <v>33</v>
      </c>
      <c r="H6591" t="s">
        <v>34</v>
      </c>
      <c r="I6591" t="s">
        <v>19066</v>
      </c>
      <c r="L6591" s="8">
        <v>0.93820000000000003</v>
      </c>
      <c r="M6591" t="s">
        <v>36</v>
      </c>
      <c r="N6591" t="str">
        <f>IF(AND(PESQUISA!$B$3&lt;&gt;"",OR(PESQUISA!$B$4="TODAS",B6591=PESQUISA!$B$4),ISNUMBER(SEARCH(PESQUISA!$B$3,D6591))),ROW()-1,"")</f>
        <v/>
      </c>
    </row>
    <row r="6592" spans="1:14" x14ac:dyDescent="0.3">
      <c r="A6592" t="s">
        <v>19904</v>
      </c>
      <c r="B6592" t="s">
        <v>29</v>
      </c>
      <c r="C6592" t="s">
        <v>19905</v>
      </c>
      <c r="D6592" t="s">
        <v>19906</v>
      </c>
      <c r="E6592" t="s">
        <v>40</v>
      </c>
      <c r="F6592" s="7">
        <v>479.83</v>
      </c>
      <c r="G6592" t="s">
        <v>33</v>
      </c>
      <c r="H6592" t="s">
        <v>34</v>
      </c>
      <c r="I6592" t="s">
        <v>19066</v>
      </c>
      <c r="L6592" s="8">
        <v>0</v>
      </c>
      <c r="M6592" t="s">
        <v>36</v>
      </c>
      <c r="N6592" t="str">
        <f>IF(AND(PESQUISA!$B$3&lt;&gt;"",OR(PESQUISA!$B$4="TODAS",B6592=PESQUISA!$B$4),ISNUMBER(SEARCH(PESQUISA!$B$3,D6592))),ROW()-1,"")</f>
        <v/>
      </c>
    </row>
    <row r="6593" spans="1:14" x14ac:dyDescent="0.3">
      <c r="A6593" t="s">
        <v>19907</v>
      </c>
      <c r="B6593" t="s">
        <v>29</v>
      </c>
      <c r="C6593" t="s">
        <v>19908</v>
      </c>
      <c r="D6593" t="s">
        <v>19909</v>
      </c>
      <c r="E6593" t="s">
        <v>40</v>
      </c>
      <c r="F6593" s="7">
        <v>495.9</v>
      </c>
      <c r="G6593" t="s">
        <v>33</v>
      </c>
      <c r="H6593" t="s">
        <v>34</v>
      </c>
      <c r="I6593" t="s">
        <v>19066</v>
      </c>
      <c r="L6593" s="8">
        <v>0</v>
      </c>
      <c r="M6593" t="s">
        <v>36</v>
      </c>
      <c r="N6593" t="str">
        <f>IF(AND(PESQUISA!$B$3&lt;&gt;"",OR(PESQUISA!$B$4="TODAS",B6593=PESQUISA!$B$4),ISNUMBER(SEARCH(PESQUISA!$B$3,D6593))),ROW()-1,"")</f>
        <v/>
      </c>
    </row>
    <row r="6594" spans="1:14" x14ac:dyDescent="0.3">
      <c r="A6594" t="s">
        <v>19910</v>
      </c>
      <c r="B6594" t="s">
        <v>29</v>
      </c>
      <c r="C6594" t="s">
        <v>19911</v>
      </c>
      <c r="D6594" t="s">
        <v>19912</v>
      </c>
      <c r="E6594" t="s">
        <v>40</v>
      </c>
      <c r="F6594" s="7">
        <v>30.4</v>
      </c>
      <c r="G6594" t="s">
        <v>33</v>
      </c>
      <c r="H6594" t="s">
        <v>34</v>
      </c>
      <c r="I6594" t="s">
        <v>19066</v>
      </c>
      <c r="L6594" s="8">
        <v>0</v>
      </c>
      <c r="M6594" t="s">
        <v>36</v>
      </c>
      <c r="N6594" t="str">
        <f>IF(AND(PESQUISA!$B$3&lt;&gt;"",OR(PESQUISA!$B$4="TODAS",B6594=PESQUISA!$B$4),ISNUMBER(SEARCH(PESQUISA!$B$3,D6594))),ROW()-1,"")</f>
        <v/>
      </c>
    </row>
    <row r="6595" spans="1:14" x14ac:dyDescent="0.3">
      <c r="A6595" t="s">
        <v>19913</v>
      </c>
      <c r="B6595" t="s">
        <v>29</v>
      </c>
      <c r="C6595" t="s">
        <v>19914</v>
      </c>
      <c r="D6595" t="s">
        <v>19915</v>
      </c>
      <c r="E6595" t="s">
        <v>40</v>
      </c>
      <c r="F6595" s="7">
        <v>48.62</v>
      </c>
      <c r="G6595" t="s">
        <v>33</v>
      </c>
      <c r="H6595" t="s">
        <v>34</v>
      </c>
      <c r="I6595" t="s">
        <v>19066</v>
      </c>
      <c r="L6595" s="8">
        <v>0</v>
      </c>
      <c r="M6595" t="s">
        <v>36</v>
      </c>
      <c r="N6595" t="str">
        <f>IF(AND(PESQUISA!$B$3&lt;&gt;"",OR(PESQUISA!$B$4="TODAS",B6595=PESQUISA!$B$4),ISNUMBER(SEARCH(PESQUISA!$B$3,D6595))),ROW()-1,"")</f>
        <v/>
      </c>
    </row>
    <row r="6596" spans="1:14" x14ac:dyDescent="0.3">
      <c r="A6596" t="s">
        <v>19916</v>
      </c>
      <c r="B6596" t="s">
        <v>29</v>
      </c>
      <c r="C6596" t="s">
        <v>19917</v>
      </c>
      <c r="D6596" t="s">
        <v>19918</v>
      </c>
      <c r="E6596" t="s">
        <v>40</v>
      </c>
      <c r="F6596" s="7">
        <v>78.67</v>
      </c>
      <c r="G6596" t="s">
        <v>33</v>
      </c>
      <c r="H6596" t="s">
        <v>34</v>
      </c>
      <c r="I6596" t="s">
        <v>19066</v>
      </c>
      <c r="L6596" s="8">
        <v>0</v>
      </c>
      <c r="M6596" t="s">
        <v>36</v>
      </c>
      <c r="N6596" t="str">
        <f>IF(AND(PESQUISA!$B$3&lt;&gt;"",OR(PESQUISA!$B$4="TODAS",B6596=PESQUISA!$B$4),ISNUMBER(SEARCH(PESQUISA!$B$3,D6596))),ROW()-1,"")</f>
        <v/>
      </c>
    </row>
    <row r="6597" spans="1:14" x14ac:dyDescent="0.3">
      <c r="A6597" t="s">
        <v>19919</v>
      </c>
      <c r="B6597" t="s">
        <v>29</v>
      </c>
      <c r="C6597" t="s">
        <v>19920</v>
      </c>
      <c r="D6597" t="s">
        <v>19921</v>
      </c>
      <c r="E6597" t="s">
        <v>40</v>
      </c>
      <c r="F6597" s="7">
        <v>114.65</v>
      </c>
      <c r="G6597" t="s">
        <v>33</v>
      </c>
      <c r="H6597" t="s">
        <v>34</v>
      </c>
      <c r="I6597" t="s">
        <v>19066</v>
      </c>
      <c r="L6597" s="8">
        <v>0.56699999999999995</v>
      </c>
      <c r="M6597" t="s">
        <v>36</v>
      </c>
      <c r="N6597" t="str">
        <f>IF(AND(PESQUISA!$B$3&lt;&gt;"",OR(PESQUISA!$B$4="TODAS",B6597=PESQUISA!$B$4),ISNUMBER(SEARCH(PESQUISA!$B$3,D6597))),ROW()-1,"")</f>
        <v/>
      </c>
    </row>
    <row r="6598" spans="1:14" x14ac:dyDescent="0.3">
      <c r="A6598" t="s">
        <v>19922</v>
      </c>
      <c r="B6598" t="s">
        <v>29</v>
      </c>
      <c r="C6598" t="s">
        <v>19923</v>
      </c>
      <c r="D6598" t="s">
        <v>19924</v>
      </c>
      <c r="E6598" t="s">
        <v>40</v>
      </c>
      <c r="F6598" s="7">
        <v>59.1</v>
      </c>
      <c r="G6598" t="s">
        <v>33</v>
      </c>
      <c r="H6598" t="s">
        <v>34</v>
      </c>
      <c r="I6598" t="s">
        <v>19066</v>
      </c>
      <c r="L6598" s="8">
        <v>0</v>
      </c>
      <c r="M6598" t="s">
        <v>36</v>
      </c>
      <c r="N6598" t="str">
        <f>IF(AND(PESQUISA!$B$3&lt;&gt;"",OR(PESQUISA!$B$4="TODAS",B6598=PESQUISA!$B$4),ISNUMBER(SEARCH(PESQUISA!$B$3,D6598))),ROW()-1,"")</f>
        <v/>
      </c>
    </row>
    <row r="6599" spans="1:14" x14ac:dyDescent="0.3">
      <c r="A6599" t="s">
        <v>19925</v>
      </c>
      <c r="B6599" t="s">
        <v>29</v>
      </c>
      <c r="C6599" t="s">
        <v>19926</v>
      </c>
      <c r="D6599" t="s">
        <v>19927</v>
      </c>
      <c r="E6599" t="s">
        <v>40</v>
      </c>
      <c r="F6599" s="7">
        <v>155.19</v>
      </c>
      <c r="G6599" t="s">
        <v>33</v>
      </c>
      <c r="H6599" t="s">
        <v>34</v>
      </c>
      <c r="I6599" t="s">
        <v>19066</v>
      </c>
      <c r="L6599" s="8">
        <v>0.64339999999999997</v>
      </c>
      <c r="M6599" t="s">
        <v>36</v>
      </c>
      <c r="N6599" t="str">
        <f>IF(AND(PESQUISA!$B$3&lt;&gt;"",OR(PESQUISA!$B$4="TODAS",B6599=PESQUISA!$B$4),ISNUMBER(SEARCH(PESQUISA!$B$3,D6599))),ROW()-1,"")</f>
        <v/>
      </c>
    </row>
    <row r="6600" spans="1:14" x14ac:dyDescent="0.3">
      <c r="A6600" t="s">
        <v>19928</v>
      </c>
      <c r="B6600" t="s">
        <v>29</v>
      </c>
      <c r="C6600" t="s">
        <v>19929</v>
      </c>
      <c r="D6600" t="s">
        <v>19930</v>
      </c>
      <c r="E6600" t="s">
        <v>40</v>
      </c>
      <c r="F6600" s="7">
        <v>76.63</v>
      </c>
      <c r="G6600" t="s">
        <v>33</v>
      </c>
      <c r="H6600" t="s">
        <v>34</v>
      </c>
      <c r="I6600" t="s">
        <v>19066</v>
      </c>
      <c r="L6600" s="8">
        <v>0</v>
      </c>
      <c r="M6600" t="s">
        <v>36</v>
      </c>
      <c r="N6600" t="str">
        <f>IF(AND(PESQUISA!$B$3&lt;&gt;"",OR(PESQUISA!$B$4="TODAS",B6600=PESQUISA!$B$4),ISNUMBER(SEARCH(PESQUISA!$B$3,D6600))),ROW()-1,"")</f>
        <v/>
      </c>
    </row>
    <row r="6601" spans="1:14" x14ac:dyDescent="0.3">
      <c r="A6601" t="s">
        <v>19931</v>
      </c>
      <c r="B6601" t="s">
        <v>29</v>
      </c>
      <c r="C6601" t="s">
        <v>19932</v>
      </c>
      <c r="D6601" t="s">
        <v>19933</v>
      </c>
      <c r="E6601" t="s">
        <v>40</v>
      </c>
      <c r="F6601" s="7">
        <v>191.91</v>
      </c>
      <c r="G6601" t="s">
        <v>33</v>
      </c>
      <c r="H6601" t="s">
        <v>34</v>
      </c>
      <c r="I6601" t="s">
        <v>19066</v>
      </c>
      <c r="L6601" s="8">
        <v>0.67800000000000005</v>
      </c>
      <c r="M6601" t="s">
        <v>36</v>
      </c>
      <c r="N6601" t="str">
        <f>IF(AND(PESQUISA!$B$3&lt;&gt;"",OR(PESQUISA!$B$4="TODAS",B6601=PESQUISA!$B$4),ISNUMBER(SEARCH(PESQUISA!$B$3,D6601))),ROW()-1,"")</f>
        <v/>
      </c>
    </row>
    <row r="6602" spans="1:14" x14ac:dyDescent="0.3">
      <c r="A6602" t="s">
        <v>19934</v>
      </c>
      <c r="B6602" t="s">
        <v>29</v>
      </c>
      <c r="C6602" t="s">
        <v>19935</v>
      </c>
      <c r="D6602" t="s">
        <v>19936</v>
      </c>
      <c r="E6602" t="s">
        <v>40</v>
      </c>
      <c r="F6602" s="7">
        <v>91.29</v>
      </c>
      <c r="G6602" t="s">
        <v>33</v>
      </c>
      <c r="H6602" t="s">
        <v>34</v>
      </c>
      <c r="I6602" t="s">
        <v>19066</v>
      </c>
      <c r="L6602" s="8">
        <v>0</v>
      </c>
      <c r="M6602" t="s">
        <v>36</v>
      </c>
      <c r="N6602" t="str">
        <f>IF(AND(PESQUISA!$B$3&lt;&gt;"",OR(PESQUISA!$B$4="TODAS",B6602=PESQUISA!$B$4),ISNUMBER(SEARCH(PESQUISA!$B$3,D6602))),ROW()-1,"")</f>
        <v/>
      </c>
    </row>
    <row r="6603" spans="1:14" x14ac:dyDescent="0.3">
      <c r="A6603" t="s">
        <v>19937</v>
      </c>
      <c r="B6603" t="s">
        <v>29</v>
      </c>
      <c r="C6603" t="s">
        <v>19938</v>
      </c>
      <c r="D6603" t="s">
        <v>19939</v>
      </c>
      <c r="E6603" t="s">
        <v>40</v>
      </c>
      <c r="F6603" s="7">
        <v>152.13</v>
      </c>
      <c r="G6603" t="s">
        <v>33</v>
      </c>
      <c r="H6603" t="s">
        <v>34</v>
      </c>
      <c r="I6603" t="s">
        <v>19066</v>
      </c>
      <c r="L6603" s="8">
        <v>0</v>
      </c>
      <c r="M6603" t="s">
        <v>36</v>
      </c>
      <c r="N6603" t="str">
        <f>IF(AND(PESQUISA!$B$3&lt;&gt;"",OR(PESQUISA!$B$4="TODAS",B6603=PESQUISA!$B$4),ISNUMBER(SEARCH(PESQUISA!$B$3,D6603))),ROW()-1,"")</f>
        <v/>
      </c>
    </row>
    <row r="6604" spans="1:14" x14ac:dyDescent="0.3">
      <c r="A6604" t="s">
        <v>19940</v>
      </c>
      <c r="B6604" t="s">
        <v>29</v>
      </c>
      <c r="C6604" t="s">
        <v>19941</v>
      </c>
      <c r="D6604" t="s">
        <v>19942</v>
      </c>
      <c r="E6604" t="s">
        <v>40</v>
      </c>
      <c r="F6604" s="7">
        <v>126.35</v>
      </c>
      <c r="G6604" t="s">
        <v>33</v>
      </c>
      <c r="H6604" t="s">
        <v>34</v>
      </c>
      <c r="I6604" t="s">
        <v>19066</v>
      </c>
      <c r="L6604" s="8">
        <v>0</v>
      </c>
      <c r="M6604" t="s">
        <v>36</v>
      </c>
      <c r="N6604" t="str">
        <f>IF(AND(PESQUISA!$B$3&lt;&gt;"",OR(PESQUISA!$B$4="TODAS",B6604=PESQUISA!$B$4),ISNUMBER(SEARCH(PESQUISA!$B$3,D6604))),ROW()-1,"")</f>
        <v/>
      </c>
    </row>
    <row r="6605" spans="1:14" x14ac:dyDescent="0.3">
      <c r="A6605" t="s">
        <v>19943</v>
      </c>
      <c r="B6605" t="s">
        <v>29</v>
      </c>
      <c r="C6605" t="s">
        <v>19944</v>
      </c>
      <c r="D6605" t="s">
        <v>19945</v>
      </c>
      <c r="E6605" t="s">
        <v>40</v>
      </c>
      <c r="F6605" s="7">
        <v>238.18</v>
      </c>
      <c r="G6605" t="s">
        <v>33</v>
      </c>
      <c r="H6605" t="s">
        <v>34</v>
      </c>
      <c r="I6605" t="s">
        <v>19066</v>
      </c>
      <c r="L6605" s="8">
        <v>0</v>
      </c>
      <c r="M6605" t="s">
        <v>36</v>
      </c>
      <c r="N6605" t="str">
        <f>IF(AND(PESQUISA!$B$3&lt;&gt;"",OR(PESQUISA!$B$4="TODAS",B6605=PESQUISA!$B$4),ISNUMBER(SEARCH(PESQUISA!$B$3,D6605))),ROW()-1,"")</f>
        <v/>
      </c>
    </row>
    <row r="6606" spans="1:14" x14ac:dyDescent="0.3">
      <c r="A6606" t="s">
        <v>19946</v>
      </c>
      <c r="B6606" t="s">
        <v>29</v>
      </c>
      <c r="C6606" t="s">
        <v>19947</v>
      </c>
      <c r="D6606" t="s">
        <v>19948</v>
      </c>
      <c r="E6606" t="s">
        <v>40</v>
      </c>
      <c r="F6606" s="7">
        <v>207.32</v>
      </c>
      <c r="G6606" t="s">
        <v>33</v>
      </c>
      <c r="H6606" t="s">
        <v>34</v>
      </c>
      <c r="I6606" t="s">
        <v>19066</v>
      </c>
      <c r="L6606" s="8">
        <v>0</v>
      </c>
      <c r="M6606" t="s">
        <v>36</v>
      </c>
      <c r="N6606" t="str">
        <f>IF(AND(PESQUISA!$B$3&lt;&gt;"",OR(PESQUISA!$B$4="TODAS",B6606=PESQUISA!$B$4),ISNUMBER(SEARCH(PESQUISA!$B$3,D6606))),ROW()-1,"")</f>
        <v/>
      </c>
    </row>
    <row r="6607" spans="1:14" x14ac:dyDescent="0.3">
      <c r="A6607" t="s">
        <v>19949</v>
      </c>
      <c r="B6607" t="s">
        <v>29</v>
      </c>
      <c r="C6607" t="s">
        <v>19950</v>
      </c>
      <c r="D6607" t="s">
        <v>19951</v>
      </c>
      <c r="E6607" t="s">
        <v>40</v>
      </c>
      <c r="F6607" s="7">
        <v>303.27</v>
      </c>
      <c r="G6607" t="s">
        <v>33</v>
      </c>
      <c r="H6607" t="s">
        <v>34</v>
      </c>
      <c r="I6607" t="s">
        <v>19066</v>
      </c>
      <c r="L6607" s="8">
        <v>0</v>
      </c>
      <c r="M6607" t="s">
        <v>36</v>
      </c>
      <c r="N6607" t="str">
        <f>IF(AND(PESQUISA!$B$3&lt;&gt;"",OR(PESQUISA!$B$4="TODAS",B6607=PESQUISA!$B$4),ISNUMBER(SEARCH(PESQUISA!$B$3,D6607))),ROW()-1,"")</f>
        <v/>
      </c>
    </row>
    <row r="6608" spans="1:14" x14ac:dyDescent="0.3">
      <c r="A6608" t="s">
        <v>19952</v>
      </c>
      <c r="B6608" t="s">
        <v>29</v>
      </c>
      <c r="C6608" t="s">
        <v>19953</v>
      </c>
      <c r="D6608" t="s">
        <v>19954</v>
      </c>
      <c r="E6608" t="s">
        <v>40</v>
      </c>
      <c r="F6608" s="7">
        <v>267.33999999999997</v>
      </c>
      <c r="G6608" t="s">
        <v>33</v>
      </c>
      <c r="H6608" t="s">
        <v>34</v>
      </c>
      <c r="I6608" t="s">
        <v>19066</v>
      </c>
      <c r="L6608" s="8">
        <v>0</v>
      </c>
      <c r="M6608" t="s">
        <v>36</v>
      </c>
      <c r="N6608" t="str">
        <f>IF(AND(PESQUISA!$B$3&lt;&gt;"",OR(PESQUISA!$B$4="TODAS",B6608=PESQUISA!$B$4),ISNUMBER(SEARCH(PESQUISA!$B$3,D6608))),ROW()-1,"")</f>
        <v/>
      </c>
    </row>
    <row r="6609" spans="1:14" x14ac:dyDescent="0.3">
      <c r="A6609" t="s">
        <v>19955</v>
      </c>
      <c r="B6609" t="s">
        <v>29</v>
      </c>
      <c r="C6609" t="s">
        <v>19956</v>
      </c>
      <c r="D6609" t="s">
        <v>19957</v>
      </c>
      <c r="E6609" t="s">
        <v>40</v>
      </c>
      <c r="F6609" s="7">
        <v>159.22</v>
      </c>
      <c r="G6609" t="s">
        <v>33</v>
      </c>
      <c r="H6609" t="s">
        <v>34</v>
      </c>
      <c r="I6609" t="s">
        <v>19066</v>
      </c>
      <c r="L6609" s="8">
        <v>0</v>
      </c>
      <c r="M6609" t="s">
        <v>36</v>
      </c>
      <c r="N6609" t="str">
        <f>IF(AND(PESQUISA!$B$3&lt;&gt;"",OR(PESQUISA!$B$4="TODAS",B6609=PESQUISA!$B$4),ISNUMBER(SEARCH(PESQUISA!$B$3,D6609))),ROW()-1,"")</f>
        <v/>
      </c>
    </row>
    <row r="6610" spans="1:14" x14ac:dyDescent="0.3">
      <c r="A6610" t="s">
        <v>19958</v>
      </c>
      <c r="B6610" t="s">
        <v>29</v>
      </c>
      <c r="C6610" t="s">
        <v>19959</v>
      </c>
      <c r="D6610" t="s">
        <v>19960</v>
      </c>
      <c r="E6610" t="s">
        <v>40</v>
      </c>
      <c r="F6610" s="7">
        <v>238.32</v>
      </c>
      <c r="G6610" t="s">
        <v>33</v>
      </c>
      <c r="H6610" t="s">
        <v>34</v>
      </c>
      <c r="I6610" t="s">
        <v>19066</v>
      </c>
      <c r="L6610" s="8">
        <v>0</v>
      </c>
      <c r="M6610" t="s">
        <v>36</v>
      </c>
      <c r="N6610" t="str">
        <f>IF(AND(PESQUISA!$B$3&lt;&gt;"",OR(PESQUISA!$B$4="TODAS",B6610=PESQUISA!$B$4),ISNUMBER(SEARCH(PESQUISA!$B$3,D6610))),ROW()-1,"")</f>
        <v/>
      </c>
    </row>
    <row r="6611" spans="1:14" x14ac:dyDescent="0.3">
      <c r="A6611" t="s">
        <v>19961</v>
      </c>
      <c r="B6611" t="s">
        <v>29</v>
      </c>
      <c r="C6611" t="s">
        <v>19962</v>
      </c>
      <c r="D6611" t="s">
        <v>19963</v>
      </c>
      <c r="E6611" t="s">
        <v>40</v>
      </c>
      <c r="F6611" s="7">
        <v>296.45999999999998</v>
      </c>
      <c r="G6611" t="s">
        <v>33</v>
      </c>
      <c r="H6611" t="s">
        <v>34</v>
      </c>
      <c r="I6611" t="s">
        <v>19066</v>
      </c>
      <c r="L6611" s="8">
        <v>0</v>
      </c>
      <c r="M6611" t="s">
        <v>36</v>
      </c>
      <c r="N6611" t="str">
        <f>IF(AND(PESQUISA!$B$3&lt;&gt;"",OR(PESQUISA!$B$4="TODAS",B6611=PESQUISA!$B$4),ISNUMBER(SEARCH(PESQUISA!$B$3,D6611))),ROW()-1,"")</f>
        <v/>
      </c>
    </row>
    <row r="6612" spans="1:14" x14ac:dyDescent="0.3">
      <c r="A6612" t="s">
        <v>19964</v>
      </c>
      <c r="B6612" t="s">
        <v>29</v>
      </c>
      <c r="C6612" t="s">
        <v>19965</v>
      </c>
      <c r="D6612" t="s">
        <v>19966</v>
      </c>
      <c r="E6612" t="s">
        <v>40</v>
      </c>
      <c r="F6612" s="7">
        <v>501.66</v>
      </c>
      <c r="G6612" t="s">
        <v>33</v>
      </c>
      <c r="H6612" t="s">
        <v>34</v>
      </c>
      <c r="I6612" t="s">
        <v>19066</v>
      </c>
      <c r="L6612" s="8">
        <v>0</v>
      </c>
      <c r="M6612" t="s">
        <v>36</v>
      </c>
      <c r="N6612" t="str">
        <f>IF(AND(PESQUISA!$B$3&lt;&gt;"",OR(PESQUISA!$B$4="TODAS",B6612=PESQUISA!$B$4),ISNUMBER(SEARCH(PESQUISA!$B$3,D6612))),ROW()-1,"")</f>
        <v/>
      </c>
    </row>
    <row r="6613" spans="1:14" x14ac:dyDescent="0.3">
      <c r="A6613" t="s">
        <v>19967</v>
      </c>
      <c r="B6613" t="s">
        <v>29</v>
      </c>
      <c r="C6613" t="s">
        <v>19968</v>
      </c>
      <c r="D6613" t="s">
        <v>19969</v>
      </c>
      <c r="E6613" t="s">
        <v>40</v>
      </c>
      <c r="F6613" s="7">
        <v>509.69</v>
      </c>
      <c r="G6613" t="s">
        <v>33</v>
      </c>
      <c r="H6613" t="s">
        <v>34</v>
      </c>
      <c r="I6613" t="s">
        <v>19066</v>
      </c>
      <c r="L6613" s="8">
        <v>0</v>
      </c>
      <c r="M6613" t="s">
        <v>36</v>
      </c>
      <c r="N6613" t="str">
        <f>IF(AND(PESQUISA!$B$3&lt;&gt;"",OR(PESQUISA!$B$4="TODAS",B6613=PESQUISA!$B$4),ISNUMBER(SEARCH(PESQUISA!$B$3,D6613))),ROW()-1,"")</f>
        <v/>
      </c>
    </row>
    <row r="6614" spans="1:14" x14ac:dyDescent="0.3">
      <c r="A6614" t="s">
        <v>19970</v>
      </c>
      <c r="B6614" t="s">
        <v>29</v>
      </c>
      <c r="C6614" t="s">
        <v>19971</v>
      </c>
      <c r="D6614" t="s">
        <v>19972</v>
      </c>
      <c r="E6614" t="s">
        <v>40</v>
      </c>
      <c r="F6614" s="7">
        <v>39.5</v>
      </c>
      <c r="G6614" t="s">
        <v>33</v>
      </c>
      <c r="H6614" t="s">
        <v>34</v>
      </c>
      <c r="I6614" t="s">
        <v>19066</v>
      </c>
      <c r="L6614" s="8">
        <v>0</v>
      </c>
      <c r="M6614" t="s">
        <v>36</v>
      </c>
      <c r="N6614" t="str">
        <f>IF(AND(PESQUISA!$B$3&lt;&gt;"",OR(PESQUISA!$B$4="TODAS",B6614=PESQUISA!$B$4),ISNUMBER(SEARCH(PESQUISA!$B$3,D6614))),ROW()-1,"")</f>
        <v/>
      </c>
    </row>
    <row r="6615" spans="1:14" x14ac:dyDescent="0.3">
      <c r="A6615" t="s">
        <v>19973</v>
      </c>
      <c r="B6615" t="s">
        <v>29</v>
      </c>
      <c r="C6615" t="s">
        <v>19974</v>
      </c>
      <c r="D6615" t="s">
        <v>19975</v>
      </c>
      <c r="E6615" t="s">
        <v>40</v>
      </c>
      <c r="F6615" s="7">
        <v>55.91</v>
      </c>
      <c r="G6615" t="s">
        <v>33</v>
      </c>
      <c r="H6615" t="s">
        <v>34</v>
      </c>
      <c r="I6615" t="s">
        <v>19066</v>
      </c>
      <c r="L6615" s="8">
        <v>0</v>
      </c>
      <c r="M6615" t="s">
        <v>36</v>
      </c>
      <c r="N6615" t="str">
        <f>IF(AND(PESQUISA!$B$3&lt;&gt;"",OR(PESQUISA!$B$4="TODAS",B6615=PESQUISA!$B$4),ISNUMBER(SEARCH(PESQUISA!$B$3,D6615))),ROW()-1,"")</f>
        <v/>
      </c>
    </row>
    <row r="6616" spans="1:14" x14ac:dyDescent="0.3">
      <c r="A6616" t="s">
        <v>19976</v>
      </c>
      <c r="B6616" t="s">
        <v>29</v>
      </c>
      <c r="C6616" t="s">
        <v>19977</v>
      </c>
      <c r="D6616" t="s">
        <v>19978</v>
      </c>
      <c r="E6616" t="s">
        <v>40</v>
      </c>
      <c r="F6616" s="7">
        <v>67.25</v>
      </c>
      <c r="G6616" t="s">
        <v>33</v>
      </c>
      <c r="H6616" t="s">
        <v>34</v>
      </c>
      <c r="I6616" t="s">
        <v>19066</v>
      </c>
      <c r="L6616" s="8">
        <v>0</v>
      </c>
      <c r="M6616" t="s">
        <v>36</v>
      </c>
      <c r="N6616" t="str">
        <f>IF(AND(PESQUISA!$B$3&lt;&gt;"",OR(PESQUISA!$B$4="TODAS",B6616=PESQUISA!$B$4),ISNUMBER(SEARCH(PESQUISA!$B$3,D6616))),ROW()-1,"")</f>
        <v/>
      </c>
    </row>
    <row r="6617" spans="1:14" x14ac:dyDescent="0.3">
      <c r="A6617" t="s">
        <v>19979</v>
      </c>
      <c r="B6617" t="s">
        <v>29</v>
      </c>
      <c r="C6617" t="s">
        <v>19980</v>
      </c>
      <c r="D6617" t="s">
        <v>19981</v>
      </c>
      <c r="E6617" t="s">
        <v>40</v>
      </c>
      <c r="F6617" s="7">
        <v>57.47</v>
      </c>
      <c r="G6617" t="s">
        <v>33</v>
      </c>
      <c r="H6617" t="s">
        <v>34</v>
      </c>
      <c r="I6617" t="s">
        <v>19066</v>
      </c>
      <c r="L6617" s="8">
        <v>0</v>
      </c>
      <c r="M6617" t="s">
        <v>36</v>
      </c>
      <c r="N6617" t="str">
        <f>IF(AND(PESQUISA!$B$3&lt;&gt;"",OR(PESQUISA!$B$4="TODAS",B6617=PESQUISA!$B$4),ISNUMBER(SEARCH(PESQUISA!$B$3,D6617))),ROW()-1,"")</f>
        <v/>
      </c>
    </row>
    <row r="6618" spans="1:14" x14ac:dyDescent="0.3">
      <c r="A6618" t="s">
        <v>19982</v>
      </c>
      <c r="B6618" t="s">
        <v>29</v>
      </c>
      <c r="C6618" t="s">
        <v>19983</v>
      </c>
      <c r="D6618" t="s">
        <v>19984</v>
      </c>
      <c r="E6618" t="s">
        <v>40</v>
      </c>
      <c r="F6618" s="7">
        <v>86.89</v>
      </c>
      <c r="G6618" t="s">
        <v>33</v>
      </c>
      <c r="H6618" t="s">
        <v>34</v>
      </c>
      <c r="I6618" t="s">
        <v>19066</v>
      </c>
      <c r="L6618" s="8">
        <v>0</v>
      </c>
      <c r="M6618" t="s">
        <v>36</v>
      </c>
      <c r="N6618" t="str">
        <f>IF(AND(PESQUISA!$B$3&lt;&gt;"",OR(PESQUISA!$B$4="TODAS",B6618=PESQUISA!$B$4),ISNUMBER(SEARCH(PESQUISA!$B$3,D6618))),ROW()-1,"")</f>
        <v/>
      </c>
    </row>
    <row r="6619" spans="1:14" x14ac:dyDescent="0.3">
      <c r="A6619" t="s">
        <v>19985</v>
      </c>
      <c r="B6619" t="s">
        <v>29</v>
      </c>
      <c r="C6619" t="s">
        <v>19986</v>
      </c>
      <c r="D6619" t="s">
        <v>19987</v>
      </c>
      <c r="E6619" t="s">
        <v>40</v>
      </c>
      <c r="F6619" s="7">
        <v>105.65</v>
      </c>
      <c r="G6619" t="s">
        <v>33</v>
      </c>
      <c r="H6619" t="s">
        <v>34</v>
      </c>
      <c r="I6619" t="s">
        <v>19066</v>
      </c>
      <c r="L6619" s="8">
        <v>0</v>
      </c>
      <c r="M6619" t="s">
        <v>36</v>
      </c>
      <c r="N6619" t="str">
        <f>IF(AND(PESQUISA!$B$3&lt;&gt;"",OR(PESQUISA!$B$4="TODAS",B6619=PESQUISA!$B$4),ISNUMBER(SEARCH(PESQUISA!$B$3,D6619))),ROW()-1,"")</f>
        <v/>
      </c>
    </row>
    <row r="6620" spans="1:14" x14ac:dyDescent="0.3">
      <c r="A6620" t="s">
        <v>19988</v>
      </c>
      <c r="B6620" t="s">
        <v>29</v>
      </c>
      <c r="C6620" t="s">
        <v>19989</v>
      </c>
      <c r="D6620" t="s">
        <v>19990</v>
      </c>
      <c r="E6620" t="s">
        <v>40</v>
      </c>
      <c r="F6620" s="7">
        <v>148.43</v>
      </c>
      <c r="G6620" t="s">
        <v>33</v>
      </c>
      <c r="H6620" t="s">
        <v>34</v>
      </c>
      <c r="I6620" t="s">
        <v>19066</v>
      </c>
      <c r="L6620" s="8">
        <v>0</v>
      </c>
      <c r="M6620" t="s">
        <v>36</v>
      </c>
      <c r="N6620" t="str">
        <f>IF(AND(PESQUISA!$B$3&lt;&gt;"",OR(PESQUISA!$B$4="TODAS",B6620=PESQUISA!$B$4),ISNUMBER(SEARCH(PESQUISA!$B$3,D6620))),ROW()-1,"")</f>
        <v/>
      </c>
    </row>
    <row r="6621" spans="1:14" x14ac:dyDescent="0.3">
      <c r="A6621" t="s">
        <v>19991</v>
      </c>
      <c r="B6621" t="s">
        <v>29</v>
      </c>
      <c r="C6621" t="s">
        <v>19992</v>
      </c>
      <c r="D6621" t="s">
        <v>19993</v>
      </c>
      <c r="E6621" t="s">
        <v>40</v>
      </c>
      <c r="F6621" s="7">
        <v>234.64</v>
      </c>
      <c r="G6621" t="s">
        <v>33</v>
      </c>
      <c r="H6621" t="s">
        <v>34</v>
      </c>
      <c r="I6621" t="s">
        <v>19066</v>
      </c>
      <c r="L6621" s="8">
        <v>0</v>
      </c>
      <c r="M6621" t="s">
        <v>36</v>
      </c>
      <c r="N6621" t="str">
        <f>IF(AND(PESQUISA!$B$3&lt;&gt;"",OR(PESQUISA!$B$4="TODAS",B6621=PESQUISA!$B$4),ISNUMBER(SEARCH(PESQUISA!$B$3,D6621))),ROW()-1,"")</f>
        <v/>
      </c>
    </row>
    <row r="6622" spans="1:14" x14ac:dyDescent="0.3">
      <c r="A6622" t="s">
        <v>19994</v>
      </c>
      <c r="B6622" t="s">
        <v>29</v>
      </c>
      <c r="C6622" t="s">
        <v>19995</v>
      </c>
      <c r="D6622" t="s">
        <v>19996</v>
      </c>
      <c r="E6622" t="s">
        <v>40</v>
      </c>
      <c r="F6622" s="7">
        <v>352.89</v>
      </c>
      <c r="G6622" t="s">
        <v>33</v>
      </c>
      <c r="H6622" t="s">
        <v>34</v>
      </c>
      <c r="I6622" t="s">
        <v>19066</v>
      </c>
      <c r="L6622" s="8">
        <v>0</v>
      </c>
      <c r="M6622" t="s">
        <v>36</v>
      </c>
      <c r="N6622" t="str">
        <f>IF(AND(PESQUISA!$B$3&lt;&gt;"",OR(PESQUISA!$B$4="TODAS",B6622=PESQUISA!$B$4),ISNUMBER(SEARCH(PESQUISA!$B$3,D6622))),ROW()-1,"")</f>
        <v/>
      </c>
    </row>
    <row r="6623" spans="1:14" x14ac:dyDescent="0.3">
      <c r="A6623" t="s">
        <v>19997</v>
      </c>
      <c r="B6623" t="s">
        <v>29</v>
      </c>
      <c r="C6623" t="s">
        <v>19998</v>
      </c>
      <c r="D6623" t="s">
        <v>19999</v>
      </c>
      <c r="E6623" t="s">
        <v>40</v>
      </c>
      <c r="F6623" s="7">
        <v>66.12</v>
      </c>
      <c r="G6623" t="s">
        <v>33</v>
      </c>
      <c r="H6623" t="s">
        <v>34</v>
      </c>
      <c r="I6623" t="s">
        <v>19066</v>
      </c>
      <c r="L6623" s="8">
        <v>0</v>
      </c>
      <c r="M6623" t="s">
        <v>36</v>
      </c>
      <c r="N6623" t="str">
        <f>IF(AND(PESQUISA!$B$3&lt;&gt;"",OR(PESQUISA!$B$4="TODAS",B6623=PESQUISA!$B$4),ISNUMBER(SEARCH(PESQUISA!$B$3,D6623))),ROW()-1,"")</f>
        <v/>
      </c>
    </row>
    <row r="6624" spans="1:14" x14ac:dyDescent="0.3">
      <c r="A6624" t="s">
        <v>20000</v>
      </c>
      <c r="B6624" t="s">
        <v>29</v>
      </c>
      <c r="C6624" t="s">
        <v>20001</v>
      </c>
      <c r="D6624" t="s">
        <v>20002</v>
      </c>
      <c r="E6624" t="s">
        <v>40</v>
      </c>
      <c r="F6624" s="7">
        <v>96.73</v>
      </c>
      <c r="G6624" t="s">
        <v>33</v>
      </c>
      <c r="H6624" t="s">
        <v>34</v>
      </c>
      <c r="I6624" t="s">
        <v>19066</v>
      </c>
      <c r="L6624" s="8">
        <v>0</v>
      </c>
      <c r="M6624" t="s">
        <v>36</v>
      </c>
      <c r="N6624" t="str">
        <f>IF(AND(PESQUISA!$B$3&lt;&gt;"",OR(PESQUISA!$B$4="TODAS",B6624=PESQUISA!$B$4),ISNUMBER(SEARCH(PESQUISA!$B$3,D6624))),ROW()-1,"")</f>
        <v/>
      </c>
    </row>
    <row r="6625" spans="1:14" x14ac:dyDescent="0.3">
      <c r="A6625" t="s">
        <v>20003</v>
      </c>
      <c r="B6625" t="s">
        <v>29</v>
      </c>
      <c r="C6625" t="s">
        <v>20004</v>
      </c>
      <c r="D6625" t="s">
        <v>20005</v>
      </c>
      <c r="E6625" t="s">
        <v>40</v>
      </c>
      <c r="F6625" s="7">
        <v>116.86</v>
      </c>
      <c r="G6625" t="s">
        <v>33</v>
      </c>
      <c r="H6625" t="s">
        <v>34</v>
      </c>
      <c r="I6625" t="s">
        <v>19066</v>
      </c>
      <c r="L6625" s="8">
        <v>0</v>
      </c>
      <c r="M6625" t="s">
        <v>36</v>
      </c>
      <c r="N6625" t="str">
        <f>IF(AND(PESQUISA!$B$3&lt;&gt;"",OR(PESQUISA!$B$4="TODAS",B6625=PESQUISA!$B$4),ISNUMBER(SEARCH(PESQUISA!$B$3,D6625))),ROW()-1,"")</f>
        <v/>
      </c>
    </row>
    <row r="6626" spans="1:14" x14ac:dyDescent="0.3">
      <c r="A6626" t="s">
        <v>20006</v>
      </c>
      <c r="B6626" t="s">
        <v>29</v>
      </c>
      <c r="C6626" t="s">
        <v>20007</v>
      </c>
      <c r="D6626" t="s">
        <v>20008</v>
      </c>
      <c r="E6626" t="s">
        <v>40</v>
      </c>
      <c r="F6626" s="7">
        <v>164.86</v>
      </c>
      <c r="G6626" t="s">
        <v>33</v>
      </c>
      <c r="H6626" t="s">
        <v>34</v>
      </c>
      <c r="I6626" t="s">
        <v>19066</v>
      </c>
      <c r="L6626" s="8">
        <v>0</v>
      </c>
      <c r="M6626" t="s">
        <v>36</v>
      </c>
      <c r="N6626" t="str">
        <f>IF(AND(PESQUISA!$B$3&lt;&gt;"",OR(PESQUISA!$B$4="TODAS",B6626=PESQUISA!$B$4),ISNUMBER(SEARCH(PESQUISA!$B$3,D6626))),ROW()-1,"")</f>
        <v/>
      </c>
    </row>
    <row r="6627" spans="1:14" x14ac:dyDescent="0.3">
      <c r="A6627" t="s">
        <v>20009</v>
      </c>
      <c r="B6627" t="s">
        <v>29</v>
      </c>
      <c r="C6627" t="s">
        <v>20010</v>
      </c>
      <c r="D6627" t="s">
        <v>20011</v>
      </c>
      <c r="E6627" t="s">
        <v>40</v>
      </c>
      <c r="F6627" s="7">
        <v>161.31</v>
      </c>
      <c r="G6627" t="s">
        <v>33</v>
      </c>
      <c r="H6627" t="s">
        <v>34</v>
      </c>
      <c r="I6627" t="s">
        <v>19066</v>
      </c>
      <c r="L6627" s="8">
        <v>0</v>
      </c>
      <c r="M6627" t="s">
        <v>36</v>
      </c>
      <c r="N6627" t="str">
        <f>IF(AND(PESQUISA!$B$3&lt;&gt;"",OR(PESQUISA!$B$4="TODAS",B6627=PESQUISA!$B$4),ISNUMBER(SEARCH(PESQUISA!$B$3,D6627))),ROW()-1,"")</f>
        <v/>
      </c>
    </row>
    <row r="6628" spans="1:14" x14ac:dyDescent="0.3">
      <c r="A6628" t="s">
        <v>20012</v>
      </c>
      <c r="B6628" t="s">
        <v>29</v>
      </c>
      <c r="C6628" t="s">
        <v>20013</v>
      </c>
      <c r="D6628" t="s">
        <v>20014</v>
      </c>
      <c r="E6628" t="s">
        <v>40</v>
      </c>
      <c r="F6628" s="7">
        <v>250.13</v>
      </c>
      <c r="G6628" t="s">
        <v>33</v>
      </c>
      <c r="H6628" t="s">
        <v>34</v>
      </c>
      <c r="I6628" t="s">
        <v>19066</v>
      </c>
      <c r="L6628" s="8">
        <v>0</v>
      </c>
      <c r="M6628" t="s">
        <v>36</v>
      </c>
      <c r="N6628" t="str">
        <f>IF(AND(PESQUISA!$B$3&lt;&gt;"",OR(PESQUISA!$B$4="TODAS",B6628=PESQUISA!$B$4),ISNUMBER(SEARCH(PESQUISA!$B$3,D6628))),ROW()-1,"")</f>
        <v/>
      </c>
    </row>
    <row r="6629" spans="1:14" x14ac:dyDescent="0.3">
      <c r="A6629" t="s">
        <v>20015</v>
      </c>
      <c r="B6629" t="s">
        <v>29</v>
      </c>
      <c r="C6629" t="s">
        <v>20016</v>
      </c>
      <c r="D6629" t="s">
        <v>20017</v>
      </c>
      <c r="E6629" t="s">
        <v>40</v>
      </c>
      <c r="F6629" s="7">
        <v>250.06</v>
      </c>
      <c r="G6629" t="s">
        <v>33</v>
      </c>
      <c r="H6629" t="s">
        <v>34</v>
      </c>
      <c r="I6629" t="s">
        <v>19066</v>
      </c>
      <c r="L6629" s="8">
        <v>0</v>
      </c>
      <c r="M6629" t="s">
        <v>36</v>
      </c>
      <c r="N6629" t="str">
        <f>IF(AND(PESQUISA!$B$3&lt;&gt;"",OR(PESQUISA!$B$4="TODAS",B6629=PESQUISA!$B$4),ISNUMBER(SEARCH(PESQUISA!$B$3,D6629))),ROW()-1,"")</f>
        <v/>
      </c>
    </row>
    <row r="6630" spans="1:14" x14ac:dyDescent="0.3">
      <c r="A6630" t="s">
        <v>20018</v>
      </c>
      <c r="B6630" t="s">
        <v>29</v>
      </c>
      <c r="C6630" t="s">
        <v>20019</v>
      </c>
      <c r="D6630" t="s">
        <v>20020</v>
      </c>
      <c r="E6630" t="s">
        <v>40</v>
      </c>
      <c r="F6630" s="7">
        <v>367.45</v>
      </c>
      <c r="G6630" t="s">
        <v>33</v>
      </c>
      <c r="H6630" t="s">
        <v>34</v>
      </c>
      <c r="I6630" t="s">
        <v>19066</v>
      </c>
      <c r="L6630" s="8">
        <v>0</v>
      </c>
      <c r="M6630" t="s">
        <v>36</v>
      </c>
      <c r="N6630" t="str">
        <f>IF(AND(PESQUISA!$B$3&lt;&gt;"",OR(PESQUISA!$B$4="TODAS",B6630=PESQUISA!$B$4),ISNUMBER(SEARCH(PESQUISA!$B$3,D6630))),ROW()-1,"")</f>
        <v/>
      </c>
    </row>
    <row r="6631" spans="1:14" x14ac:dyDescent="0.3">
      <c r="A6631" t="s">
        <v>20021</v>
      </c>
      <c r="B6631" t="s">
        <v>29</v>
      </c>
      <c r="C6631" t="s">
        <v>20022</v>
      </c>
      <c r="D6631" t="s">
        <v>20023</v>
      </c>
      <c r="E6631" t="s">
        <v>40</v>
      </c>
      <c r="F6631" s="7">
        <v>370.85</v>
      </c>
      <c r="G6631" t="s">
        <v>33</v>
      </c>
      <c r="H6631" t="s">
        <v>34</v>
      </c>
      <c r="I6631" t="s">
        <v>19066</v>
      </c>
      <c r="L6631" s="8">
        <v>0</v>
      </c>
      <c r="M6631" t="s">
        <v>36</v>
      </c>
      <c r="N6631" t="str">
        <f>IF(AND(PESQUISA!$B$3&lt;&gt;"",OR(PESQUISA!$B$4="TODAS",B6631=PESQUISA!$B$4),ISNUMBER(SEARCH(PESQUISA!$B$3,D6631))),ROW()-1,"")</f>
        <v/>
      </c>
    </row>
    <row r="6632" spans="1:14" x14ac:dyDescent="0.3">
      <c r="A6632" t="s">
        <v>20024</v>
      </c>
      <c r="B6632" t="s">
        <v>29</v>
      </c>
      <c r="C6632" t="s">
        <v>20025</v>
      </c>
      <c r="D6632" t="s">
        <v>20026</v>
      </c>
      <c r="E6632" t="s">
        <v>40</v>
      </c>
      <c r="G6632" t="s">
        <v>33</v>
      </c>
      <c r="H6632" t="s">
        <v>34</v>
      </c>
      <c r="I6632" t="s">
        <v>20027</v>
      </c>
      <c r="M6632" t="s">
        <v>53</v>
      </c>
      <c r="N6632" t="str">
        <f>IF(AND(PESQUISA!$B$3&lt;&gt;"",OR(PESQUISA!$B$4="TODAS",B6632=PESQUISA!$B$4),ISNUMBER(SEARCH(PESQUISA!$B$3,D6632))),ROW()-1,"")</f>
        <v/>
      </c>
    </row>
    <row r="6633" spans="1:14" x14ac:dyDescent="0.3">
      <c r="A6633" t="s">
        <v>20028</v>
      </c>
      <c r="B6633" t="s">
        <v>29</v>
      </c>
      <c r="C6633" t="s">
        <v>20029</v>
      </c>
      <c r="D6633" t="s">
        <v>20030</v>
      </c>
      <c r="E6633" t="s">
        <v>40</v>
      </c>
      <c r="G6633" t="s">
        <v>33</v>
      </c>
      <c r="H6633" t="s">
        <v>34</v>
      </c>
      <c r="I6633" t="s">
        <v>20027</v>
      </c>
      <c r="M6633" t="s">
        <v>53</v>
      </c>
      <c r="N6633" t="str">
        <f>IF(AND(PESQUISA!$B$3&lt;&gt;"",OR(PESQUISA!$B$4="TODAS",B6633=PESQUISA!$B$4),ISNUMBER(SEARCH(PESQUISA!$B$3,D6633))),ROW()-1,"")</f>
        <v/>
      </c>
    </row>
    <row r="6634" spans="1:14" x14ac:dyDescent="0.3">
      <c r="A6634" t="s">
        <v>20031</v>
      </c>
      <c r="B6634" t="s">
        <v>29</v>
      </c>
      <c r="C6634" t="s">
        <v>20032</v>
      </c>
      <c r="D6634" t="s">
        <v>20033</v>
      </c>
      <c r="E6634" t="s">
        <v>40</v>
      </c>
      <c r="G6634" t="s">
        <v>33</v>
      </c>
      <c r="H6634" t="s">
        <v>34</v>
      </c>
      <c r="I6634" t="s">
        <v>20027</v>
      </c>
      <c r="M6634" t="s">
        <v>53</v>
      </c>
      <c r="N6634" t="str">
        <f>IF(AND(PESQUISA!$B$3&lt;&gt;"",OR(PESQUISA!$B$4="TODAS",B6634=PESQUISA!$B$4),ISNUMBER(SEARCH(PESQUISA!$B$3,D6634))),ROW()-1,"")</f>
        <v/>
      </c>
    </row>
    <row r="6635" spans="1:14" x14ac:dyDescent="0.3">
      <c r="A6635" t="s">
        <v>20034</v>
      </c>
      <c r="B6635" t="s">
        <v>29</v>
      </c>
      <c r="C6635" t="s">
        <v>20035</v>
      </c>
      <c r="D6635" t="s">
        <v>20036</v>
      </c>
      <c r="E6635" t="s">
        <v>40</v>
      </c>
      <c r="G6635" t="s">
        <v>33</v>
      </c>
      <c r="H6635" t="s">
        <v>34</v>
      </c>
      <c r="I6635" t="s">
        <v>20027</v>
      </c>
      <c r="M6635" t="s">
        <v>53</v>
      </c>
      <c r="N6635" t="str">
        <f>IF(AND(PESQUISA!$B$3&lt;&gt;"",OR(PESQUISA!$B$4="TODAS",B6635=PESQUISA!$B$4),ISNUMBER(SEARCH(PESQUISA!$B$3,D6635))),ROW()-1,"")</f>
        <v/>
      </c>
    </row>
    <row r="6636" spans="1:14" x14ac:dyDescent="0.3">
      <c r="A6636" t="s">
        <v>20037</v>
      </c>
      <c r="B6636" t="s">
        <v>29</v>
      </c>
      <c r="C6636" t="s">
        <v>20038</v>
      </c>
      <c r="D6636" t="s">
        <v>20039</v>
      </c>
      <c r="E6636" t="s">
        <v>40</v>
      </c>
      <c r="G6636" t="s">
        <v>33</v>
      </c>
      <c r="H6636" t="s">
        <v>34</v>
      </c>
      <c r="I6636" t="s">
        <v>20027</v>
      </c>
      <c r="M6636" t="s">
        <v>53</v>
      </c>
      <c r="N6636" t="str">
        <f>IF(AND(PESQUISA!$B$3&lt;&gt;"",OR(PESQUISA!$B$4="TODAS",B6636=PESQUISA!$B$4),ISNUMBER(SEARCH(PESQUISA!$B$3,D6636))),ROW()-1,"")</f>
        <v/>
      </c>
    </row>
    <row r="6637" spans="1:14" x14ac:dyDescent="0.3">
      <c r="A6637" t="s">
        <v>20040</v>
      </c>
      <c r="B6637" t="s">
        <v>29</v>
      </c>
      <c r="C6637" t="s">
        <v>20041</v>
      </c>
      <c r="D6637" t="s">
        <v>20042</v>
      </c>
      <c r="E6637" t="s">
        <v>40</v>
      </c>
      <c r="G6637" t="s">
        <v>33</v>
      </c>
      <c r="H6637" t="s">
        <v>34</v>
      </c>
      <c r="I6637" t="s">
        <v>20027</v>
      </c>
      <c r="M6637" t="s">
        <v>53</v>
      </c>
      <c r="N6637" t="str">
        <f>IF(AND(PESQUISA!$B$3&lt;&gt;"",OR(PESQUISA!$B$4="TODAS",B6637=PESQUISA!$B$4),ISNUMBER(SEARCH(PESQUISA!$B$3,D6637))),ROW()-1,"")</f>
        <v/>
      </c>
    </row>
    <row r="6638" spans="1:14" x14ac:dyDescent="0.3">
      <c r="A6638" t="s">
        <v>20043</v>
      </c>
      <c r="B6638" t="s">
        <v>29</v>
      </c>
      <c r="C6638" t="s">
        <v>20044</v>
      </c>
      <c r="D6638" t="s">
        <v>20045</v>
      </c>
      <c r="E6638" t="s">
        <v>40</v>
      </c>
      <c r="G6638" t="s">
        <v>33</v>
      </c>
      <c r="H6638" t="s">
        <v>34</v>
      </c>
      <c r="I6638" t="s">
        <v>20027</v>
      </c>
      <c r="M6638" t="s">
        <v>53</v>
      </c>
      <c r="N6638" t="str">
        <f>IF(AND(PESQUISA!$B$3&lt;&gt;"",OR(PESQUISA!$B$4="TODAS",B6638=PESQUISA!$B$4),ISNUMBER(SEARCH(PESQUISA!$B$3,D6638))),ROW()-1,"")</f>
        <v/>
      </c>
    </row>
    <row r="6639" spans="1:14" x14ac:dyDescent="0.3">
      <c r="A6639" t="s">
        <v>20046</v>
      </c>
      <c r="B6639" t="s">
        <v>29</v>
      </c>
      <c r="C6639" t="s">
        <v>20047</v>
      </c>
      <c r="D6639" t="s">
        <v>20048</v>
      </c>
      <c r="E6639" t="s">
        <v>40</v>
      </c>
      <c r="G6639" t="s">
        <v>33</v>
      </c>
      <c r="H6639" t="s">
        <v>34</v>
      </c>
      <c r="I6639" t="s">
        <v>20027</v>
      </c>
      <c r="M6639" t="s">
        <v>53</v>
      </c>
      <c r="N6639" t="str">
        <f>IF(AND(PESQUISA!$B$3&lt;&gt;"",OR(PESQUISA!$B$4="TODAS",B6639=PESQUISA!$B$4),ISNUMBER(SEARCH(PESQUISA!$B$3,D6639))),ROW()-1,"")</f>
        <v/>
      </c>
    </row>
    <row r="6640" spans="1:14" x14ac:dyDescent="0.3">
      <c r="A6640" t="s">
        <v>20049</v>
      </c>
      <c r="B6640" t="s">
        <v>29</v>
      </c>
      <c r="C6640" t="s">
        <v>20050</v>
      </c>
      <c r="D6640" t="s">
        <v>20051</v>
      </c>
      <c r="E6640" t="s">
        <v>40</v>
      </c>
      <c r="G6640" t="s">
        <v>33</v>
      </c>
      <c r="H6640" t="s">
        <v>34</v>
      </c>
      <c r="I6640" t="s">
        <v>20027</v>
      </c>
      <c r="M6640" t="s">
        <v>53</v>
      </c>
      <c r="N6640" t="str">
        <f>IF(AND(PESQUISA!$B$3&lt;&gt;"",OR(PESQUISA!$B$4="TODAS",B6640=PESQUISA!$B$4),ISNUMBER(SEARCH(PESQUISA!$B$3,D6640))),ROW()-1,"")</f>
        <v/>
      </c>
    </row>
    <row r="6641" spans="1:14" x14ac:dyDescent="0.3">
      <c r="A6641" t="s">
        <v>20052</v>
      </c>
      <c r="B6641" t="s">
        <v>29</v>
      </c>
      <c r="C6641" t="s">
        <v>20053</v>
      </c>
      <c r="D6641" t="s">
        <v>20054</v>
      </c>
      <c r="E6641" t="s">
        <v>40</v>
      </c>
      <c r="G6641" t="s">
        <v>33</v>
      </c>
      <c r="H6641" t="s">
        <v>34</v>
      </c>
      <c r="I6641" t="s">
        <v>20027</v>
      </c>
      <c r="M6641" t="s">
        <v>53</v>
      </c>
      <c r="N6641" t="str">
        <f>IF(AND(PESQUISA!$B$3&lt;&gt;"",OR(PESQUISA!$B$4="TODAS",B6641=PESQUISA!$B$4),ISNUMBER(SEARCH(PESQUISA!$B$3,D6641))),ROW()-1,"")</f>
        <v/>
      </c>
    </row>
    <row r="6642" spans="1:14" x14ac:dyDescent="0.3">
      <c r="A6642" t="s">
        <v>20055</v>
      </c>
      <c r="B6642" t="s">
        <v>29</v>
      </c>
      <c r="C6642" t="s">
        <v>20056</v>
      </c>
      <c r="D6642" t="s">
        <v>20057</v>
      </c>
      <c r="E6642" t="s">
        <v>40</v>
      </c>
      <c r="G6642" t="s">
        <v>33</v>
      </c>
      <c r="H6642" t="s">
        <v>34</v>
      </c>
      <c r="I6642" t="s">
        <v>20027</v>
      </c>
      <c r="M6642" t="s">
        <v>53</v>
      </c>
      <c r="N6642" t="str">
        <f>IF(AND(PESQUISA!$B$3&lt;&gt;"",OR(PESQUISA!$B$4="TODAS",B6642=PESQUISA!$B$4),ISNUMBER(SEARCH(PESQUISA!$B$3,D6642))),ROW()-1,"")</f>
        <v/>
      </c>
    </row>
    <row r="6643" spans="1:14" x14ac:dyDescent="0.3">
      <c r="A6643" t="s">
        <v>20058</v>
      </c>
      <c r="B6643" t="s">
        <v>29</v>
      </c>
      <c r="C6643" t="s">
        <v>20059</v>
      </c>
      <c r="D6643" t="s">
        <v>20060</v>
      </c>
      <c r="E6643" t="s">
        <v>40</v>
      </c>
      <c r="G6643" t="s">
        <v>33</v>
      </c>
      <c r="H6643" t="s">
        <v>34</v>
      </c>
      <c r="I6643" t="s">
        <v>20027</v>
      </c>
      <c r="M6643" t="s">
        <v>53</v>
      </c>
      <c r="N6643" t="str">
        <f>IF(AND(PESQUISA!$B$3&lt;&gt;"",OR(PESQUISA!$B$4="TODAS",B6643=PESQUISA!$B$4),ISNUMBER(SEARCH(PESQUISA!$B$3,D6643))),ROW()-1,"")</f>
        <v/>
      </c>
    </row>
    <row r="6644" spans="1:14" x14ac:dyDescent="0.3">
      <c r="A6644" t="s">
        <v>20061</v>
      </c>
      <c r="B6644" t="s">
        <v>29</v>
      </c>
      <c r="C6644" t="s">
        <v>20062</v>
      </c>
      <c r="D6644" t="s">
        <v>20063</v>
      </c>
      <c r="E6644" t="s">
        <v>40</v>
      </c>
      <c r="G6644" t="s">
        <v>33</v>
      </c>
      <c r="H6644" t="s">
        <v>34</v>
      </c>
      <c r="I6644" t="s">
        <v>20027</v>
      </c>
      <c r="M6644" t="s">
        <v>53</v>
      </c>
      <c r="N6644" t="str">
        <f>IF(AND(PESQUISA!$B$3&lt;&gt;"",OR(PESQUISA!$B$4="TODAS",B6644=PESQUISA!$B$4),ISNUMBER(SEARCH(PESQUISA!$B$3,D6644))),ROW()-1,"")</f>
        <v/>
      </c>
    </row>
    <row r="6645" spans="1:14" x14ac:dyDescent="0.3">
      <c r="A6645" t="s">
        <v>20064</v>
      </c>
      <c r="B6645" t="s">
        <v>29</v>
      </c>
      <c r="C6645" t="s">
        <v>20065</v>
      </c>
      <c r="D6645" t="s">
        <v>20066</v>
      </c>
      <c r="E6645" t="s">
        <v>40</v>
      </c>
      <c r="G6645" t="s">
        <v>33</v>
      </c>
      <c r="H6645" t="s">
        <v>34</v>
      </c>
      <c r="I6645" t="s">
        <v>20027</v>
      </c>
      <c r="M6645" t="s">
        <v>53</v>
      </c>
      <c r="N6645" t="str">
        <f>IF(AND(PESQUISA!$B$3&lt;&gt;"",OR(PESQUISA!$B$4="TODAS",B6645=PESQUISA!$B$4),ISNUMBER(SEARCH(PESQUISA!$B$3,D6645))),ROW()-1,"")</f>
        <v/>
      </c>
    </row>
    <row r="6646" spans="1:14" x14ac:dyDescent="0.3">
      <c r="A6646" t="s">
        <v>20067</v>
      </c>
      <c r="B6646" t="s">
        <v>29</v>
      </c>
      <c r="C6646" t="s">
        <v>20068</v>
      </c>
      <c r="D6646" t="s">
        <v>20069</v>
      </c>
      <c r="E6646" t="s">
        <v>40</v>
      </c>
      <c r="G6646" t="s">
        <v>33</v>
      </c>
      <c r="H6646" t="s">
        <v>34</v>
      </c>
      <c r="I6646" t="s">
        <v>20027</v>
      </c>
      <c r="M6646" t="s">
        <v>53</v>
      </c>
      <c r="N6646" t="str">
        <f>IF(AND(PESQUISA!$B$3&lt;&gt;"",OR(PESQUISA!$B$4="TODAS",B6646=PESQUISA!$B$4),ISNUMBER(SEARCH(PESQUISA!$B$3,D6646))),ROW()-1,"")</f>
        <v/>
      </c>
    </row>
    <row r="6647" spans="1:14" x14ac:dyDescent="0.3">
      <c r="A6647" t="s">
        <v>20070</v>
      </c>
      <c r="B6647" t="s">
        <v>29</v>
      </c>
      <c r="C6647" t="s">
        <v>20071</v>
      </c>
      <c r="D6647" t="s">
        <v>20072</v>
      </c>
      <c r="E6647" t="s">
        <v>40</v>
      </c>
      <c r="G6647" t="s">
        <v>33</v>
      </c>
      <c r="H6647" t="s">
        <v>34</v>
      </c>
      <c r="I6647" t="s">
        <v>20027</v>
      </c>
      <c r="M6647" t="s">
        <v>53</v>
      </c>
      <c r="N6647" t="str">
        <f>IF(AND(PESQUISA!$B$3&lt;&gt;"",OR(PESQUISA!$B$4="TODAS",B6647=PESQUISA!$B$4),ISNUMBER(SEARCH(PESQUISA!$B$3,D6647))),ROW()-1,"")</f>
        <v/>
      </c>
    </row>
    <row r="6648" spans="1:14" x14ac:dyDescent="0.3">
      <c r="A6648" t="s">
        <v>20073</v>
      </c>
      <c r="B6648" t="s">
        <v>29</v>
      </c>
      <c r="C6648" t="s">
        <v>20074</v>
      </c>
      <c r="D6648" t="s">
        <v>20075</v>
      </c>
      <c r="E6648" t="s">
        <v>40</v>
      </c>
      <c r="G6648" t="s">
        <v>33</v>
      </c>
      <c r="H6648" t="s">
        <v>34</v>
      </c>
      <c r="I6648" t="s">
        <v>20027</v>
      </c>
      <c r="M6648" t="s">
        <v>53</v>
      </c>
      <c r="N6648" t="str">
        <f>IF(AND(PESQUISA!$B$3&lt;&gt;"",OR(PESQUISA!$B$4="TODAS",B6648=PESQUISA!$B$4),ISNUMBER(SEARCH(PESQUISA!$B$3,D6648))),ROW()-1,"")</f>
        <v/>
      </c>
    </row>
    <row r="6649" spans="1:14" x14ac:dyDescent="0.3">
      <c r="A6649" t="s">
        <v>20076</v>
      </c>
      <c r="B6649" t="s">
        <v>29</v>
      </c>
      <c r="C6649" t="s">
        <v>20077</v>
      </c>
      <c r="D6649" t="s">
        <v>20078</v>
      </c>
      <c r="E6649" t="s">
        <v>40</v>
      </c>
      <c r="G6649" t="s">
        <v>33</v>
      </c>
      <c r="H6649" t="s">
        <v>34</v>
      </c>
      <c r="I6649" t="s">
        <v>20027</v>
      </c>
      <c r="M6649" t="s">
        <v>53</v>
      </c>
      <c r="N6649" t="str">
        <f>IF(AND(PESQUISA!$B$3&lt;&gt;"",OR(PESQUISA!$B$4="TODAS",B6649=PESQUISA!$B$4),ISNUMBER(SEARCH(PESQUISA!$B$3,D6649))),ROW()-1,"")</f>
        <v/>
      </c>
    </row>
    <row r="6650" spans="1:14" x14ac:dyDescent="0.3">
      <c r="A6650" t="s">
        <v>20079</v>
      </c>
      <c r="B6650" t="s">
        <v>29</v>
      </c>
      <c r="C6650" t="s">
        <v>20080</v>
      </c>
      <c r="D6650" t="s">
        <v>20081</v>
      </c>
      <c r="E6650" t="s">
        <v>40</v>
      </c>
      <c r="G6650" t="s">
        <v>33</v>
      </c>
      <c r="H6650" t="s">
        <v>34</v>
      </c>
      <c r="I6650" t="s">
        <v>20027</v>
      </c>
      <c r="M6650" t="s">
        <v>53</v>
      </c>
      <c r="N6650" t="str">
        <f>IF(AND(PESQUISA!$B$3&lt;&gt;"",OR(PESQUISA!$B$4="TODAS",B6650=PESQUISA!$B$4),ISNUMBER(SEARCH(PESQUISA!$B$3,D6650))),ROW()-1,"")</f>
        <v/>
      </c>
    </row>
    <row r="6651" spans="1:14" x14ac:dyDescent="0.3">
      <c r="A6651" t="s">
        <v>20082</v>
      </c>
      <c r="B6651" t="s">
        <v>29</v>
      </c>
      <c r="C6651" t="s">
        <v>20083</v>
      </c>
      <c r="D6651" t="s">
        <v>20084</v>
      </c>
      <c r="E6651" t="s">
        <v>40</v>
      </c>
      <c r="G6651" t="s">
        <v>33</v>
      </c>
      <c r="H6651" t="s">
        <v>34</v>
      </c>
      <c r="I6651" t="s">
        <v>20027</v>
      </c>
      <c r="M6651" t="s">
        <v>53</v>
      </c>
      <c r="N6651" t="str">
        <f>IF(AND(PESQUISA!$B$3&lt;&gt;"",OR(PESQUISA!$B$4="TODAS",B6651=PESQUISA!$B$4),ISNUMBER(SEARCH(PESQUISA!$B$3,D6651))),ROW()-1,"")</f>
        <v/>
      </c>
    </row>
    <row r="6652" spans="1:14" x14ac:dyDescent="0.3">
      <c r="A6652" t="s">
        <v>20085</v>
      </c>
      <c r="B6652" t="s">
        <v>29</v>
      </c>
      <c r="C6652" t="s">
        <v>20086</v>
      </c>
      <c r="D6652" t="s">
        <v>20087</v>
      </c>
      <c r="E6652" t="s">
        <v>40</v>
      </c>
      <c r="G6652" t="s">
        <v>33</v>
      </c>
      <c r="H6652" t="s">
        <v>34</v>
      </c>
      <c r="I6652" t="s">
        <v>20027</v>
      </c>
      <c r="M6652" t="s">
        <v>53</v>
      </c>
      <c r="N6652" t="str">
        <f>IF(AND(PESQUISA!$B$3&lt;&gt;"",OR(PESQUISA!$B$4="TODAS",B6652=PESQUISA!$B$4),ISNUMBER(SEARCH(PESQUISA!$B$3,D6652))),ROW()-1,"")</f>
        <v/>
      </c>
    </row>
    <row r="6653" spans="1:14" x14ac:dyDescent="0.3">
      <c r="A6653" t="s">
        <v>20088</v>
      </c>
      <c r="B6653" t="s">
        <v>29</v>
      </c>
      <c r="C6653" t="s">
        <v>20089</v>
      </c>
      <c r="D6653" t="s">
        <v>20090</v>
      </c>
      <c r="E6653" t="s">
        <v>40</v>
      </c>
      <c r="G6653" t="s">
        <v>33</v>
      </c>
      <c r="H6653" t="s">
        <v>34</v>
      </c>
      <c r="I6653" t="s">
        <v>20027</v>
      </c>
      <c r="M6653" t="s">
        <v>53</v>
      </c>
      <c r="N6653" t="str">
        <f>IF(AND(PESQUISA!$B$3&lt;&gt;"",OR(PESQUISA!$B$4="TODAS",B6653=PESQUISA!$B$4),ISNUMBER(SEARCH(PESQUISA!$B$3,D6653))),ROW()-1,"")</f>
        <v/>
      </c>
    </row>
    <row r="6654" spans="1:14" x14ac:dyDescent="0.3">
      <c r="A6654" t="s">
        <v>20091</v>
      </c>
      <c r="B6654" t="s">
        <v>29</v>
      </c>
      <c r="C6654" t="s">
        <v>20092</v>
      </c>
      <c r="D6654" t="s">
        <v>20093</v>
      </c>
      <c r="E6654" t="s">
        <v>40</v>
      </c>
      <c r="G6654" t="s">
        <v>33</v>
      </c>
      <c r="H6654" t="s">
        <v>34</v>
      </c>
      <c r="I6654" t="s">
        <v>20027</v>
      </c>
      <c r="M6654" t="s">
        <v>53</v>
      </c>
      <c r="N6654" t="str">
        <f>IF(AND(PESQUISA!$B$3&lt;&gt;"",OR(PESQUISA!$B$4="TODAS",B6654=PESQUISA!$B$4),ISNUMBER(SEARCH(PESQUISA!$B$3,D6654))),ROW()-1,"")</f>
        <v/>
      </c>
    </row>
    <row r="6655" spans="1:14" x14ac:dyDescent="0.3">
      <c r="A6655" t="s">
        <v>20094</v>
      </c>
      <c r="B6655" t="s">
        <v>29</v>
      </c>
      <c r="C6655" t="s">
        <v>20095</v>
      </c>
      <c r="D6655" t="s">
        <v>20096</v>
      </c>
      <c r="E6655" t="s">
        <v>40</v>
      </c>
      <c r="G6655" t="s">
        <v>33</v>
      </c>
      <c r="H6655" t="s">
        <v>34</v>
      </c>
      <c r="I6655" t="s">
        <v>20027</v>
      </c>
      <c r="M6655" t="s">
        <v>53</v>
      </c>
      <c r="N6655" t="str">
        <f>IF(AND(PESQUISA!$B$3&lt;&gt;"",OR(PESQUISA!$B$4="TODAS",B6655=PESQUISA!$B$4),ISNUMBER(SEARCH(PESQUISA!$B$3,D6655))),ROW()-1,"")</f>
        <v/>
      </c>
    </row>
    <row r="6656" spans="1:14" x14ac:dyDescent="0.3">
      <c r="A6656" t="s">
        <v>20097</v>
      </c>
      <c r="B6656" t="s">
        <v>29</v>
      </c>
      <c r="C6656" t="s">
        <v>20098</v>
      </c>
      <c r="D6656" t="s">
        <v>20099</v>
      </c>
      <c r="E6656" t="s">
        <v>40</v>
      </c>
      <c r="G6656" t="s">
        <v>33</v>
      </c>
      <c r="H6656" t="s">
        <v>34</v>
      </c>
      <c r="I6656" t="s">
        <v>20027</v>
      </c>
      <c r="M6656" t="s">
        <v>53</v>
      </c>
      <c r="N6656" t="str">
        <f>IF(AND(PESQUISA!$B$3&lt;&gt;"",OR(PESQUISA!$B$4="TODAS",B6656=PESQUISA!$B$4),ISNUMBER(SEARCH(PESQUISA!$B$3,D6656))),ROW()-1,"")</f>
        <v/>
      </c>
    </row>
    <row r="6657" spans="1:14" x14ac:dyDescent="0.3">
      <c r="A6657" t="s">
        <v>20100</v>
      </c>
      <c r="B6657" t="s">
        <v>29</v>
      </c>
      <c r="C6657" t="s">
        <v>20101</v>
      </c>
      <c r="D6657" t="s">
        <v>20102</v>
      </c>
      <c r="E6657" t="s">
        <v>40</v>
      </c>
      <c r="G6657" t="s">
        <v>33</v>
      </c>
      <c r="H6657" t="s">
        <v>34</v>
      </c>
      <c r="I6657" t="s">
        <v>20027</v>
      </c>
      <c r="M6657" t="s">
        <v>53</v>
      </c>
      <c r="N6657" t="str">
        <f>IF(AND(PESQUISA!$B$3&lt;&gt;"",OR(PESQUISA!$B$4="TODAS",B6657=PESQUISA!$B$4),ISNUMBER(SEARCH(PESQUISA!$B$3,D6657))),ROW()-1,"")</f>
        <v/>
      </c>
    </row>
    <row r="6658" spans="1:14" x14ac:dyDescent="0.3">
      <c r="A6658" t="s">
        <v>20103</v>
      </c>
      <c r="B6658" t="s">
        <v>29</v>
      </c>
      <c r="C6658" t="s">
        <v>20104</v>
      </c>
      <c r="D6658" t="s">
        <v>20105</v>
      </c>
      <c r="E6658" t="s">
        <v>40</v>
      </c>
      <c r="G6658" t="s">
        <v>33</v>
      </c>
      <c r="H6658" t="s">
        <v>34</v>
      </c>
      <c r="I6658" t="s">
        <v>20027</v>
      </c>
      <c r="M6658" t="s">
        <v>53</v>
      </c>
      <c r="N6658" t="str">
        <f>IF(AND(PESQUISA!$B$3&lt;&gt;"",OR(PESQUISA!$B$4="TODAS",B6658=PESQUISA!$B$4),ISNUMBER(SEARCH(PESQUISA!$B$3,D6658))),ROW()-1,"")</f>
        <v/>
      </c>
    </row>
    <row r="6659" spans="1:14" x14ac:dyDescent="0.3">
      <c r="A6659" t="s">
        <v>20106</v>
      </c>
      <c r="B6659" t="s">
        <v>29</v>
      </c>
      <c r="C6659" t="s">
        <v>20107</v>
      </c>
      <c r="D6659" t="s">
        <v>20108</v>
      </c>
      <c r="E6659" t="s">
        <v>40</v>
      </c>
      <c r="G6659" t="s">
        <v>33</v>
      </c>
      <c r="H6659" t="s">
        <v>34</v>
      </c>
      <c r="I6659" t="s">
        <v>20027</v>
      </c>
      <c r="M6659" t="s">
        <v>53</v>
      </c>
      <c r="N6659" t="str">
        <f>IF(AND(PESQUISA!$B$3&lt;&gt;"",OR(PESQUISA!$B$4="TODAS",B6659=PESQUISA!$B$4),ISNUMBER(SEARCH(PESQUISA!$B$3,D6659))),ROW()-1,"")</f>
        <v/>
      </c>
    </row>
    <row r="6660" spans="1:14" x14ac:dyDescent="0.3">
      <c r="A6660" t="s">
        <v>20109</v>
      </c>
      <c r="B6660" t="s">
        <v>29</v>
      </c>
      <c r="C6660" t="s">
        <v>20110</v>
      </c>
      <c r="D6660" t="s">
        <v>20111</v>
      </c>
      <c r="E6660" t="s">
        <v>60</v>
      </c>
      <c r="G6660" t="s">
        <v>33</v>
      </c>
      <c r="H6660" t="s">
        <v>34</v>
      </c>
      <c r="I6660" t="s">
        <v>20027</v>
      </c>
      <c r="M6660" t="s">
        <v>53</v>
      </c>
      <c r="N6660" t="str">
        <f>IF(AND(PESQUISA!$B$3&lt;&gt;"",OR(PESQUISA!$B$4="TODAS",B6660=PESQUISA!$B$4),ISNUMBER(SEARCH(PESQUISA!$B$3,D6660))),ROW()-1,"")</f>
        <v/>
      </c>
    </row>
    <row r="6661" spans="1:14" x14ac:dyDescent="0.3">
      <c r="A6661" t="s">
        <v>20112</v>
      </c>
      <c r="B6661" t="s">
        <v>29</v>
      </c>
      <c r="C6661" t="s">
        <v>20113</v>
      </c>
      <c r="D6661" t="s">
        <v>20114</v>
      </c>
      <c r="E6661" t="s">
        <v>60</v>
      </c>
      <c r="G6661" t="s">
        <v>33</v>
      </c>
      <c r="H6661" t="s">
        <v>34</v>
      </c>
      <c r="I6661" t="s">
        <v>20027</v>
      </c>
      <c r="M6661" t="s">
        <v>53</v>
      </c>
      <c r="N6661" t="str">
        <f>IF(AND(PESQUISA!$B$3&lt;&gt;"",OR(PESQUISA!$B$4="TODAS",B6661=PESQUISA!$B$4),ISNUMBER(SEARCH(PESQUISA!$B$3,D6661))),ROW()-1,"")</f>
        <v/>
      </c>
    </row>
    <row r="6662" spans="1:14" x14ac:dyDescent="0.3">
      <c r="A6662" t="s">
        <v>20115</v>
      </c>
      <c r="B6662" t="s">
        <v>29</v>
      </c>
      <c r="C6662" t="s">
        <v>20116</v>
      </c>
      <c r="D6662" t="s">
        <v>20117</v>
      </c>
      <c r="E6662" t="s">
        <v>60</v>
      </c>
      <c r="G6662" t="s">
        <v>33</v>
      </c>
      <c r="H6662" t="s">
        <v>34</v>
      </c>
      <c r="I6662" t="s">
        <v>20027</v>
      </c>
      <c r="M6662" t="s">
        <v>53</v>
      </c>
      <c r="N6662" t="str">
        <f>IF(AND(PESQUISA!$B$3&lt;&gt;"",OR(PESQUISA!$B$4="TODAS",B6662=PESQUISA!$B$4),ISNUMBER(SEARCH(PESQUISA!$B$3,D6662))),ROW()-1,"")</f>
        <v/>
      </c>
    </row>
    <row r="6663" spans="1:14" x14ac:dyDescent="0.3">
      <c r="A6663" t="s">
        <v>20118</v>
      </c>
      <c r="B6663" t="s">
        <v>29</v>
      </c>
      <c r="C6663" t="s">
        <v>20119</v>
      </c>
      <c r="D6663" t="s">
        <v>20120</v>
      </c>
      <c r="E6663" t="s">
        <v>60</v>
      </c>
      <c r="G6663" t="s">
        <v>33</v>
      </c>
      <c r="H6663" t="s">
        <v>34</v>
      </c>
      <c r="I6663" t="s">
        <v>20027</v>
      </c>
      <c r="M6663" t="s">
        <v>53</v>
      </c>
      <c r="N6663" t="str">
        <f>IF(AND(PESQUISA!$B$3&lt;&gt;"",OR(PESQUISA!$B$4="TODAS",B6663=PESQUISA!$B$4),ISNUMBER(SEARCH(PESQUISA!$B$3,D6663))),ROW()-1,"")</f>
        <v/>
      </c>
    </row>
    <row r="6664" spans="1:14" x14ac:dyDescent="0.3">
      <c r="A6664" t="s">
        <v>20121</v>
      </c>
      <c r="B6664" t="s">
        <v>29</v>
      </c>
      <c r="C6664" t="s">
        <v>20122</v>
      </c>
      <c r="D6664" t="s">
        <v>20123</v>
      </c>
      <c r="E6664" t="s">
        <v>60</v>
      </c>
      <c r="G6664" t="s">
        <v>33</v>
      </c>
      <c r="H6664" t="s">
        <v>34</v>
      </c>
      <c r="I6664" t="s">
        <v>20027</v>
      </c>
      <c r="M6664" t="s">
        <v>53</v>
      </c>
      <c r="N6664" t="str">
        <f>IF(AND(PESQUISA!$B$3&lt;&gt;"",OR(PESQUISA!$B$4="TODAS",B6664=PESQUISA!$B$4),ISNUMBER(SEARCH(PESQUISA!$B$3,D6664))),ROW()-1,"")</f>
        <v/>
      </c>
    </row>
    <row r="6665" spans="1:14" x14ac:dyDescent="0.3">
      <c r="A6665" t="s">
        <v>20124</v>
      </c>
      <c r="B6665" t="s">
        <v>29</v>
      </c>
      <c r="C6665" t="s">
        <v>20125</v>
      </c>
      <c r="D6665" t="s">
        <v>20126</v>
      </c>
      <c r="E6665" t="s">
        <v>60</v>
      </c>
      <c r="G6665" t="s">
        <v>33</v>
      </c>
      <c r="H6665" t="s">
        <v>34</v>
      </c>
      <c r="I6665" t="s">
        <v>20027</v>
      </c>
      <c r="M6665" t="s">
        <v>53</v>
      </c>
      <c r="N6665" t="str">
        <f>IF(AND(PESQUISA!$B$3&lt;&gt;"",OR(PESQUISA!$B$4="TODAS",B6665=PESQUISA!$B$4),ISNUMBER(SEARCH(PESQUISA!$B$3,D6665))),ROW()-1,"")</f>
        <v/>
      </c>
    </row>
    <row r="6666" spans="1:14" x14ac:dyDescent="0.3">
      <c r="A6666" t="s">
        <v>20127</v>
      </c>
      <c r="B6666" t="s">
        <v>29</v>
      </c>
      <c r="C6666" t="s">
        <v>20128</v>
      </c>
      <c r="D6666" t="s">
        <v>20129</v>
      </c>
      <c r="E6666" t="s">
        <v>60</v>
      </c>
      <c r="G6666" t="s">
        <v>33</v>
      </c>
      <c r="H6666" t="s">
        <v>34</v>
      </c>
      <c r="I6666" t="s">
        <v>20027</v>
      </c>
      <c r="M6666" t="s">
        <v>53</v>
      </c>
      <c r="N6666" t="str">
        <f>IF(AND(PESQUISA!$B$3&lt;&gt;"",OR(PESQUISA!$B$4="TODAS",B6666=PESQUISA!$B$4),ISNUMBER(SEARCH(PESQUISA!$B$3,D6666))),ROW()-1,"")</f>
        <v/>
      </c>
    </row>
    <row r="6667" spans="1:14" x14ac:dyDescent="0.3">
      <c r="A6667" t="s">
        <v>20130</v>
      </c>
      <c r="B6667" t="s">
        <v>29</v>
      </c>
      <c r="C6667" t="s">
        <v>20131</v>
      </c>
      <c r="D6667" t="s">
        <v>20132</v>
      </c>
      <c r="E6667" t="s">
        <v>60</v>
      </c>
      <c r="G6667" t="s">
        <v>33</v>
      </c>
      <c r="H6667" t="s">
        <v>34</v>
      </c>
      <c r="I6667" t="s">
        <v>20027</v>
      </c>
      <c r="M6667" t="s">
        <v>53</v>
      </c>
      <c r="N6667" t="str">
        <f>IF(AND(PESQUISA!$B$3&lt;&gt;"",OR(PESQUISA!$B$4="TODAS",B6667=PESQUISA!$B$4),ISNUMBER(SEARCH(PESQUISA!$B$3,D6667))),ROW()-1,"")</f>
        <v/>
      </c>
    </row>
    <row r="6668" spans="1:14" x14ac:dyDescent="0.3">
      <c r="A6668" t="s">
        <v>20133</v>
      </c>
      <c r="B6668" t="s">
        <v>29</v>
      </c>
      <c r="C6668" t="s">
        <v>20134</v>
      </c>
      <c r="D6668" t="s">
        <v>20135</v>
      </c>
      <c r="E6668" t="s">
        <v>60</v>
      </c>
      <c r="F6668" s="7">
        <v>19.93</v>
      </c>
      <c r="G6668" t="s">
        <v>33</v>
      </c>
      <c r="H6668" t="s">
        <v>34</v>
      </c>
      <c r="I6668" t="s">
        <v>20027</v>
      </c>
      <c r="L6668" s="8">
        <v>0.51280000000000003</v>
      </c>
      <c r="M6668" t="s">
        <v>36</v>
      </c>
      <c r="N6668" t="str">
        <f>IF(AND(PESQUISA!$B$3&lt;&gt;"",OR(PESQUISA!$B$4="TODAS",B6668=PESQUISA!$B$4),ISNUMBER(SEARCH(PESQUISA!$B$3,D6668))),ROW()-1,"")</f>
        <v/>
      </c>
    </row>
    <row r="6669" spans="1:14" x14ac:dyDescent="0.3">
      <c r="A6669" t="s">
        <v>20136</v>
      </c>
      <c r="B6669" t="s">
        <v>29</v>
      </c>
      <c r="C6669" t="s">
        <v>20137</v>
      </c>
      <c r="D6669" t="s">
        <v>20138</v>
      </c>
      <c r="E6669" t="s">
        <v>60</v>
      </c>
      <c r="F6669" s="7">
        <v>26.71</v>
      </c>
      <c r="G6669" t="s">
        <v>33</v>
      </c>
      <c r="H6669" t="s">
        <v>34</v>
      </c>
      <c r="I6669" t="s">
        <v>20027</v>
      </c>
      <c r="L6669" s="8">
        <v>0.3826</v>
      </c>
      <c r="M6669" t="s">
        <v>36</v>
      </c>
      <c r="N6669" t="str">
        <f>IF(AND(PESQUISA!$B$3&lt;&gt;"",OR(PESQUISA!$B$4="TODAS",B6669=PESQUISA!$B$4),ISNUMBER(SEARCH(PESQUISA!$B$3,D6669))),ROW()-1,"")</f>
        <v/>
      </c>
    </row>
    <row r="6670" spans="1:14" x14ac:dyDescent="0.3">
      <c r="A6670" t="s">
        <v>20139</v>
      </c>
      <c r="B6670" t="s">
        <v>29</v>
      </c>
      <c r="C6670" t="s">
        <v>20140</v>
      </c>
      <c r="D6670" t="s">
        <v>20141</v>
      </c>
      <c r="E6670" t="s">
        <v>60</v>
      </c>
      <c r="F6670" s="7">
        <v>28.17</v>
      </c>
      <c r="G6670" t="s">
        <v>33</v>
      </c>
      <c r="H6670" t="s">
        <v>34</v>
      </c>
      <c r="I6670" t="s">
        <v>20027</v>
      </c>
      <c r="L6670" s="8">
        <v>0.59460000000000002</v>
      </c>
      <c r="M6670" t="s">
        <v>36</v>
      </c>
      <c r="N6670" t="str">
        <f>IF(AND(PESQUISA!$B$3&lt;&gt;"",OR(PESQUISA!$B$4="TODAS",B6670=PESQUISA!$B$4),ISNUMBER(SEARCH(PESQUISA!$B$3,D6670))),ROW()-1,"")</f>
        <v/>
      </c>
    </row>
    <row r="6671" spans="1:14" x14ac:dyDescent="0.3">
      <c r="A6671" t="s">
        <v>20142</v>
      </c>
      <c r="B6671" t="s">
        <v>29</v>
      </c>
      <c r="C6671" t="s">
        <v>20143</v>
      </c>
      <c r="D6671" t="s">
        <v>20144</v>
      </c>
      <c r="E6671" t="s">
        <v>60</v>
      </c>
      <c r="F6671" s="7">
        <v>36.200000000000003</v>
      </c>
      <c r="G6671" t="s">
        <v>33</v>
      </c>
      <c r="H6671" t="s">
        <v>34</v>
      </c>
      <c r="I6671" t="s">
        <v>20027</v>
      </c>
      <c r="L6671" s="8">
        <v>0.4627</v>
      </c>
      <c r="M6671" t="s">
        <v>36</v>
      </c>
      <c r="N6671" t="str">
        <f>IF(AND(PESQUISA!$B$3&lt;&gt;"",OR(PESQUISA!$B$4="TODAS",B6671=PESQUISA!$B$4),ISNUMBER(SEARCH(PESQUISA!$B$3,D6671))),ROW()-1,"")</f>
        <v/>
      </c>
    </row>
    <row r="6672" spans="1:14" x14ac:dyDescent="0.3">
      <c r="A6672" t="s">
        <v>20145</v>
      </c>
      <c r="B6672" t="s">
        <v>29</v>
      </c>
      <c r="C6672" t="s">
        <v>20146</v>
      </c>
      <c r="D6672" t="s">
        <v>20147</v>
      </c>
      <c r="E6672" t="s">
        <v>60</v>
      </c>
      <c r="F6672" s="7">
        <v>36.75</v>
      </c>
      <c r="G6672" t="s">
        <v>33</v>
      </c>
      <c r="H6672" t="s">
        <v>34</v>
      </c>
      <c r="I6672" t="s">
        <v>20027</v>
      </c>
      <c r="L6672" s="8">
        <v>0.63129999999999997</v>
      </c>
      <c r="M6672" t="s">
        <v>36</v>
      </c>
      <c r="N6672" t="str">
        <f>IF(AND(PESQUISA!$B$3&lt;&gt;"",OR(PESQUISA!$B$4="TODAS",B6672=PESQUISA!$B$4),ISNUMBER(SEARCH(PESQUISA!$B$3,D6672))),ROW()-1,"")</f>
        <v/>
      </c>
    </row>
    <row r="6673" spans="1:14" x14ac:dyDescent="0.3">
      <c r="A6673" t="s">
        <v>20148</v>
      </c>
      <c r="B6673" t="s">
        <v>29</v>
      </c>
      <c r="C6673" t="s">
        <v>20149</v>
      </c>
      <c r="D6673" t="s">
        <v>20150</v>
      </c>
      <c r="E6673" t="s">
        <v>60</v>
      </c>
      <c r="F6673" s="7">
        <v>46.36</v>
      </c>
      <c r="G6673" t="s">
        <v>33</v>
      </c>
      <c r="H6673" t="s">
        <v>34</v>
      </c>
      <c r="I6673" t="s">
        <v>20027</v>
      </c>
      <c r="L6673" s="8">
        <v>0.50039999999999996</v>
      </c>
      <c r="M6673" t="s">
        <v>36</v>
      </c>
      <c r="N6673" t="str">
        <f>IF(AND(PESQUISA!$B$3&lt;&gt;"",OR(PESQUISA!$B$4="TODAS",B6673=PESQUISA!$B$4),ISNUMBER(SEARCH(PESQUISA!$B$3,D6673))),ROW()-1,"")</f>
        <v/>
      </c>
    </row>
    <row r="6674" spans="1:14" x14ac:dyDescent="0.3">
      <c r="A6674" t="s">
        <v>20151</v>
      </c>
      <c r="B6674" t="s">
        <v>29</v>
      </c>
      <c r="C6674" t="s">
        <v>20152</v>
      </c>
      <c r="D6674" t="s">
        <v>20153</v>
      </c>
      <c r="E6674" t="s">
        <v>60</v>
      </c>
      <c r="F6674" s="7">
        <v>48.88</v>
      </c>
      <c r="G6674" t="s">
        <v>33</v>
      </c>
      <c r="H6674" t="s">
        <v>34</v>
      </c>
      <c r="I6674" t="s">
        <v>20027</v>
      </c>
      <c r="L6674" s="8">
        <v>0.66180000000000005</v>
      </c>
      <c r="M6674" t="s">
        <v>36</v>
      </c>
      <c r="N6674" t="str">
        <f>IF(AND(PESQUISA!$B$3&lt;&gt;"",OR(PESQUISA!$B$4="TODAS",B6674=PESQUISA!$B$4),ISNUMBER(SEARCH(PESQUISA!$B$3,D6674))),ROW()-1,"")</f>
        <v/>
      </c>
    </row>
    <row r="6675" spans="1:14" x14ac:dyDescent="0.3">
      <c r="A6675" t="s">
        <v>20154</v>
      </c>
      <c r="B6675" t="s">
        <v>29</v>
      </c>
      <c r="C6675" t="s">
        <v>20155</v>
      </c>
      <c r="D6675" t="s">
        <v>20156</v>
      </c>
      <c r="E6675" t="s">
        <v>60</v>
      </c>
      <c r="F6675" s="7">
        <v>60.69</v>
      </c>
      <c r="G6675" t="s">
        <v>33</v>
      </c>
      <c r="H6675" t="s">
        <v>34</v>
      </c>
      <c r="I6675" t="s">
        <v>20027</v>
      </c>
      <c r="L6675" s="8">
        <v>0.53300000000000003</v>
      </c>
      <c r="M6675" t="s">
        <v>36</v>
      </c>
      <c r="N6675" t="str">
        <f>IF(AND(PESQUISA!$B$3&lt;&gt;"",OR(PESQUISA!$B$4="TODAS",B6675=PESQUISA!$B$4),ISNUMBER(SEARCH(PESQUISA!$B$3,D6675))),ROW()-1,"")</f>
        <v/>
      </c>
    </row>
    <row r="6676" spans="1:14" x14ac:dyDescent="0.3">
      <c r="A6676" t="s">
        <v>20157</v>
      </c>
      <c r="B6676" t="s">
        <v>29</v>
      </c>
      <c r="C6676" t="s">
        <v>20158</v>
      </c>
      <c r="D6676" t="s">
        <v>20159</v>
      </c>
      <c r="E6676" t="s">
        <v>60</v>
      </c>
      <c r="F6676" s="7">
        <v>19.36</v>
      </c>
      <c r="G6676" t="s">
        <v>33</v>
      </c>
      <c r="H6676" t="s">
        <v>34</v>
      </c>
      <c r="I6676" t="s">
        <v>20027</v>
      </c>
      <c r="L6676" s="8">
        <v>0.52790000000000004</v>
      </c>
      <c r="M6676" t="s">
        <v>36</v>
      </c>
      <c r="N6676" t="str">
        <f>IF(AND(PESQUISA!$B$3&lt;&gt;"",OR(PESQUISA!$B$4="TODAS",B6676=PESQUISA!$B$4),ISNUMBER(SEARCH(PESQUISA!$B$3,D6676))),ROW()-1,"")</f>
        <v/>
      </c>
    </row>
    <row r="6677" spans="1:14" x14ac:dyDescent="0.3">
      <c r="A6677" t="s">
        <v>20160</v>
      </c>
      <c r="B6677" t="s">
        <v>29</v>
      </c>
      <c r="C6677" t="s">
        <v>20161</v>
      </c>
      <c r="D6677" t="s">
        <v>20162</v>
      </c>
      <c r="E6677" t="s">
        <v>60</v>
      </c>
      <c r="F6677" s="7">
        <v>18.170000000000002</v>
      </c>
      <c r="G6677" t="s">
        <v>33</v>
      </c>
      <c r="H6677" t="s">
        <v>34</v>
      </c>
      <c r="I6677" t="s">
        <v>20027</v>
      </c>
      <c r="L6677" s="8">
        <v>0.5625</v>
      </c>
      <c r="M6677" t="s">
        <v>36</v>
      </c>
      <c r="N6677" t="str">
        <f>IF(AND(PESQUISA!$B$3&lt;&gt;"",OR(PESQUISA!$B$4="TODAS",B6677=PESQUISA!$B$4),ISNUMBER(SEARCH(PESQUISA!$B$3,D6677))),ROW()-1,"")</f>
        <v/>
      </c>
    </row>
    <row r="6678" spans="1:14" x14ac:dyDescent="0.3">
      <c r="A6678" t="s">
        <v>20163</v>
      </c>
      <c r="B6678" t="s">
        <v>29</v>
      </c>
      <c r="C6678" t="s">
        <v>20164</v>
      </c>
      <c r="D6678" t="s">
        <v>20165</v>
      </c>
      <c r="E6678" t="s">
        <v>60</v>
      </c>
      <c r="F6678" s="7">
        <v>27.59</v>
      </c>
      <c r="G6678" t="s">
        <v>33</v>
      </c>
      <c r="H6678" t="s">
        <v>34</v>
      </c>
      <c r="I6678" t="s">
        <v>20027</v>
      </c>
      <c r="L6678" s="8">
        <v>0.60709999999999997</v>
      </c>
      <c r="M6678" t="s">
        <v>36</v>
      </c>
      <c r="N6678" t="str">
        <f>IF(AND(PESQUISA!$B$3&lt;&gt;"",OR(PESQUISA!$B$4="TODAS",B6678=PESQUISA!$B$4),ISNUMBER(SEARCH(PESQUISA!$B$3,D6678))),ROW()-1,"")</f>
        <v/>
      </c>
    </row>
    <row r="6679" spans="1:14" x14ac:dyDescent="0.3">
      <c r="A6679" t="s">
        <v>20166</v>
      </c>
      <c r="B6679" t="s">
        <v>29</v>
      </c>
      <c r="C6679" t="s">
        <v>20167</v>
      </c>
      <c r="D6679" t="s">
        <v>20168</v>
      </c>
      <c r="E6679" t="s">
        <v>60</v>
      </c>
      <c r="F6679" s="7">
        <v>26.18</v>
      </c>
      <c r="G6679" t="s">
        <v>33</v>
      </c>
      <c r="H6679" t="s">
        <v>34</v>
      </c>
      <c r="I6679" t="s">
        <v>20027</v>
      </c>
      <c r="L6679" s="8">
        <v>0.63980000000000004</v>
      </c>
      <c r="M6679" t="s">
        <v>36</v>
      </c>
      <c r="N6679" t="str">
        <f>IF(AND(PESQUISA!$B$3&lt;&gt;"",OR(PESQUISA!$B$4="TODAS",B6679=PESQUISA!$B$4),ISNUMBER(SEARCH(PESQUISA!$B$3,D6679))),ROW()-1,"")</f>
        <v/>
      </c>
    </row>
    <row r="6680" spans="1:14" x14ac:dyDescent="0.3">
      <c r="A6680" t="s">
        <v>20169</v>
      </c>
      <c r="B6680" t="s">
        <v>29</v>
      </c>
      <c r="C6680" t="s">
        <v>20170</v>
      </c>
      <c r="D6680" t="s">
        <v>20171</v>
      </c>
      <c r="E6680" t="s">
        <v>60</v>
      </c>
      <c r="F6680" s="7">
        <v>36.17</v>
      </c>
      <c r="G6680" t="s">
        <v>33</v>
      </c>
      <c r="H6680" t="s">
        <v>34</v>
      </c>
      <c r="I6680" t="s">
        <v>20027</v>
      </c>
      <c r="L6680" s="8">
        <v>0.64139999999999997</v>
      </c>
      <c r="M6680" t="s">
        <v>36</v>
      </c>
      <c r="N6680" t="str">
        <f>IF(AND(PESQUISA!$B$3&lt;&gt;"",OR(PESQUISA!$B$4="TODAS",B6680=PESQUISA!$B$4),ISNUMBER(SEARCH(PESQUISA!$B$3,D6680))),ROW()-1,"")</f>
        <v/>
      </c>
    </row>
    <row r="6681" spans="1:14" x14ac:dyDescent="0.3">
      <c r="A6681" t="s">
        <v>20172</v>
      </c>
      <c r="B6681" t="s">
        <v>29</v>
      </c>
      <c r="C6681" t="s">
        <v>20173</v>
      </c>
      <c r="D6681" t="s">
        <v>20174</v>
      </c>
      <c r="E6681" t="s">
        <v>60</v>
      </c>
      <c r="F6681" s="7">
        <v>34.479999999999997</v>
      </c>
      <c r="G6681" t="s">
        <v>33</v>
      </c>
      <c r="H6681" t="s">
        <v>34</v>
      </c>
      <c r="I6681" t="s">
        <v>20027</v>
      </c>
      <c r="L6681" s="8">
        <v>0.67290000000000005</v>
      </c>
      <c r="M6681" t="s">
        <v>36</v>
      </c>
      <c r="N6681" t="str">
        <f>IF(AND(PESQUISA!$B$3&lt;&gt;"",OR(PESQUISA!$B$4="TODAS",B6681=PESQUISA!$B$4),ISNUMBER(SEARCH(PESQUISA!$B$3,D6681))),ROW()-1,"")</f>
        <v/>
      </c>
    </row>
    <row r="6682" spans="1:14" x14ac:dyDescent="0.3">
      <c r="A6682" t="s">
        <v>20175</v>
      </c>
      <c r="B6682" t="s">
        <v>29</v>
      </c>
      <c r="C6682" t="s">
        <v>20176</v>
      </c>
      <c r="D6682" t="s">
        <v>20177</v>
      </c>
      <c r="E6682" t="s">
        <v>60</v>
      </c>
      <c r="F6682" s="7">
        <v>48.3</v>
      </c>
      <c r="G6682" t="s">
        <v>33</v>
      </c>
      <c r="H6682" t="s">
        <v>34</v>
      </c>
      <c r="I6682" t="s">
        <v>20027</v>
      </c>
      <c r="L6682" s="8">
        <v>0.66979999999999995</v>
      </c>
      <c r="M6682" t="s">
        <v>36</v>
      </c>
      <c r="N6682" t="str">
        <f>IF(AND(PESQUISA!$B$3&lt;&gt;"",OR(PESQUISA!$B$4="TODAS",B6682=PESQUISA!$B$4),ISNUMBER(SEARCH(PESQUISA!$B$3,D6682))),ROW()-1,"")</f>
        <v/>
      </c>
    </row>
    <row r="6683" spans="1:14" x14ac:dyDescent="0.3">
      <c r="A6683" t="s">
        <v>20178</v>
      </c>
      <c r="B6683" t="s">
        <v>29</v>
      </c>
      <c r="C6683" t="s">
        <v>20179</v>
      </c>
      <c r="D6683" t="s">
        <v>20180</v>
      </c>
      <c r="E6683" t="s">
        <v>60</v>
      </c>
      <c r="F6683" s="7">
        <v>46.23</v>
      </c>
      <c r="G6683" t="s">
        <v>33</v>
      </c>
      <c r="H6683" t="s">
        <v>34</v>
      </c>
      <c r="I6683" t="s">
        <v>20027</v>
      </c>
      <c r="L6683" s="8">
        <v>0.69979999999999998</v>
      </c>
      <c r="M6683" t="s">
        <v>36</v>
      </c>
      <c r="N6683" t="str">
        <f>IF(AND(PESQUISA!$B$3&lt;&gt;"",OR(PESQUISA!$B$4="TODAS",B6683=PESQUISA!$B$4),ISNUMBER(SEARCH(PESQUISA!$B$3,D6683))),ROW()-1,"")</f>
        <v/>
      </c>
    </row>
    <row r="6684" spans="1:14" x14ac:dyDescent="0.3">
      <c r="A6684" t="s">
        <v>20181</v>
      </c>
      <c r="B6684" t="s">
        <v>29</v>
      </c>
      <c r="C6684" t="s">
        <v>20182</v>
      </c>
      <c r="D6684" t="s">
        <v>20183</v>
      </c>
      <c r="E6684" t="s">
        <v>40</v>
      </c>
      <c r="G6684" t="s">
        <v>33</v>
      </c>
      <c r="H6684" t="s">
        <v>34</v>
      </c>
      <c r="I6684" t="s">
        <v>20027</v>
      </c>
      <c r="M6684" t="s">
        <v>53</v>
      </c>
      <c r="N6684" t="str">
        <f>IF(AND(PESQUISA!$B$3&lt;&gt;"",OR(PESQUISA!$B$4="TODAS",B6684=PESQUISA!$B$4),ISNUMBER(SEARCH(PESQUISA!$B$3,D6684))),ROW()-1,"")</f>
        <v/>
      </c>
    </row>
    <row r="6685" spans="1:14" x14ac:dyDescent="0.3">
      <c r="A6685" t="s">
        <v>20184</v>
      </c>
      <c r="B6685" t="s">
        <v>29</v>
      </c>
      <c r="C6685" t="s">
        <v>20185</v>
      </c>
      <c r="D6685" t="s">
        <v>20186</v>
      </c>
      <c r="E6685" t="s">
        <v>40</v>
      </c>
      <c r="G6685" t="s">
        <v>33</v>
      </c>
      <c r="H6685" t="s">
        <v>34</v>
      </c>
      <c r="I6685" t="s">
        <v>20027</v>
      </c>
      <c r="M6685" t="s">
        <v>53</v>
      </c>
      <c r="N6685" t="str">
        <f>IF(AND(PESQUISA!$B$3&lt;&gt;"",OR(PESQUISA!$B$4="TODAS",B6685=PESQUISA!$B$4),ISNUMBER(SEARCH(PESQUISA!$B$3,D6685))),ROW()-1,"")</f>
        <v/>
      </c>
    </row>
    <row r="6686" spans="1:14" x14ac:dyDescent="0.3">
      <c r="A6686" t="s">
        <v>20187</v>
      </c>
      <c r="B6686" t="s">
        <v>29</v>
      </c>
      <c r="C6686" t="s">
        <v>20188</v>
      </c>
      <c r="D6686" t="s">
        <v>20189</v>
      </c>
      <c r="E6686" t="s">
        <v>40</v>
      </c>
      <c r="G6686" t="s">
        <v>33</v>
      </c>
      <c r="H6686" t="s">
        <v>34</v>
      </c>
      <c r="I6686" t="s">
        <v>20027</v>
      </c>
      <c r="M6686" t="s">
        <v>53</v>
      </c>
      <c r="N6686" t="str">
        <f>IF(AND(PESQUISA!$B$3&lt;&gt;"",OR(PESQUISA!$B$4="TODAS",B6686=PESQUISA!$B$4),ISNUMBER(SEARCH(PESQUISA!$B$3,D6686))),ROW()-1,"")</f>
        <v/>
      </c>
    </row>
    <row r="6687" spans="1:14" x14ac:dyDescent="0.3">
      <c r="A6687" t="s">
        <v>20190</v>
      </c>
      <c r="B6687" t="s">
        <v>29</v>
      </c>
      <c r="C6687" t="s">
        <v>20191</v>
      </c>
      <c r="D6687" t="s">
        <v>20192</v>
      </c>
      <c r="E6687" t="s">
        <v>40</v>
      </c>
      <c r="G6687" t="s">
        <v>33</v>
      </c>
      <c r="H6687" t="s">
        <v>34</v>
      </c>
      <c r="I6687" t="s">
        <v>20027</v>
      </c>
      <c r="M6687" t="s">
        <v>53</v>
      </c>
      <c r="N6687" t="str">
        <f>IF(AND(PESQUISA!$B$3&lt;&gt;"",OR(PESQUISA!$B$4="TODAS",B6687=PESQUISA!$B$4),ISNUMBER(SEARCH(PESQUISA!$B$3,D6687))),ROW()-1,"")</f>
        <v/>
      </c>
    </row>
    <row r="6688" spans="1:14" x14ac:dyDescent="0.3">
      <c r="A6688" t="s">
        <v>20193</v>
      </c>
      <c r="B6688" t="s">
        <v>29</v>
      </c>
      <c r="C6688" t="s">
        <v>20194</v>
      </c>
      <c r="D6688" t="s">
        <v>20195</v>
      </c>
      <c r="E6688" t="s">
        <v>40</v>
      </c>
      <c r="G6688" t="s">
        <v>33</v>
      </c>
      <c r="H6688" t="s">
        <v>34</v>
      </c>
      <c r="I6688" t="s">
        <v>20196</v>
      </c>
      <c r="M6688" t="s">
        <v>53</v>
      </c>
      <c r="N6688" t="str">
        <f>IF(AND(PESQUISA!$B$3&lt;&gt;"",OR(PESQUISA!$B$4="TODAS",B6688=PESQUISA!$B$4),ISNUMBER(SEARCH(PESQUISA!$B$3,D6688))),ROW()-1,"")</f>
        <v/>
      </c>
    </row>
    <row r="6689" spans="1:14" x14ac:dyDescent="0.3">
      <c r="A6689" t="s">
        <v>20197</v>
      </c>
      <c r="B6689" t="s">
        <v>29</v>
      </c>
      <c r="C6689" t="s">
        <v>20198</v>
      </c>
      <c r="D6689" t="s">
        <v>20199</v>
      </c>
      <c r="E6689" t="s">
        <v>40</v>
      </c>
      <c r="G6689" t="s">
        <v>33</v>
      </c>
      <c r="H6689" t="s">
        <v>34</v>
      </c>
      <c r="I6689" t="s">
        <v>20196</v>
      </c>
      <c r="M6689" t="s">
        <v>53</v>
      </c>
      <c r="N6689" t="str">
        <f>IF(AND(PESQUISA!$B$3&lt;&gt;"",OR(PESQUISA!$B$4="TODAS",B6689=PESQUISA!$B$4),ISNUMBER(SEARCH(PESQUISA!$B$3,D6689))),ROW()-1,"")</f>
        <v/>
      </c>
    </row>
    <row r="6690" spans="1:14" x14ac:dyDescent="0.3">
      <c r="A6690" t="s">
        <v>20200</v>
      </c>
      <c r="B6690" t="s">
        <v>29</v>
      </c>
      <c r="C6690" t="s">
        <v>20201</v>
      </c>
      <c r="D6690" t="s">
        <v>20202</v>
      </c>
      <c r="E6690" t="s">
        <v>40</v>
      </c>
      <c r="G6690" t="s">
        <v>33</v>
      </c>
      <c r="H6690" t="s">
        <v>34</v>
      </c>
      <c r="I6690" t="s">
        <v>20196</v>
      </c>
      <c r="M6690" t="s">
        <v>53</v>
      </c>
      <c r="N6690" t="str">
        <f>IF(AND(PESQUISA!$B$3&lt;&gt;"",OR(PESQUISA!$B$4="TODAS",B6690=PESQUISA!$B$4),ISNUMBER(SEARCH(PESQUISA!$B$3,D6690))),ROW()-1,"")</f>
        <v/>
      </c>
    </row>
    <row r="6691" spans="1:14" x14ac:dyDescent="0.3">
      <c r="A6691" t="s">
        <v>20203</v>
      </c>
      <c r="B6691" t="s">
        <v>29</v>
      </c>
      <c r="C6691" t="s">
        <v>20204</v>
      </c>
      <c r="D6691" t="s">
        <v>20205</v>
      </c>
      <c r="E6691" t="s">
        <v>40</v>
      </c>
      <c r="G6691" t="s">
        <v>33</v>
      </c>
      <c r="H6691" t="s">
        <v>34</v>
      </c>
      <c r="I6691" t="s">
        <v>20196</v>
      </c>
      <c r="M6691" t="s">
        <v>53</v>
      </c>
      <c r="N6691" t="str">
        <f>IF(AND(PESQUISA!$B$3&lt;&gt;"",OR(PESQUISA!$B$4="TODAS",B6691=PESQUISA!$B$4),ISNUMBER(SEARCH(PESQUISA!$B$3,D6691))),ROW()-1,"")</f>
        <v/>
      </c>
    </row>
    <row r="6692" spans="1:14" x14ac:dyDescent="0.3">
      <c r="A6692" t="s">
        <v>20206</v>
      </c>
      <c r="B6692" t="s">
        <v>29</v>
      </c>
      <c r="C6692" t="s">
        <v>20207</v>
      </c>
      <c r="D6692" t="s">
        <v>20208</v>
      </c>
      <c r="E6692" t="s">
        <v>40</v>
      </c>
      <c r="G6692" t="s">
        <v>33</v>
      </c>
      <c r="H6692" t="s">
        <v>34</v>
      </c>
      <c r="I6692" t="s">
        <v>20196</v>
      </c>
      <c r="M6692" t="s">
        <v>53</v>
      </c>
      <c r="N6692" t="str">
        <f>IF(AND(PESQUISA!$B$3&lt;&gt;"",OR(PESQUISA!$B$4="TODAS",B6692=PESQUISA!$B$4),ISNUMBER(SEARCH(PESQUISA!$B$3,D6692))),ROW()-1,"")</f>
        <v/>
      </c>
    </row>
    <row r="6693" spans="1:14" x14ac:dyDescent="0.3">
      <c r="A6693" t="s">
        <v>20209</v>
      </c>
      <c r="B6693" t="s">
        <v>29</v>
      </c>
      <c r="C6693" t="s">
        <v>20210</v>
      </c>
      <c r="D6693" t="s">
        <v>20211</v>
      </c>
      <c r="E6693" t="s">
        <v>40</v>
      </c>
      <c r="G6693" t="s">
        <v>33</v>
      </c>
      <c r="H6693" t="s">
        <v>34</v>
      </c>
      <c r="I6693" t="s">
        <v>20196</v>
      </c>
      <c r="M6693" t="s">
        <v>53</v>
      </c>
      <c r="N6693" t="str">
        <f>IF(AND(PESQUISA!$B$3&lt;&gt;"",OR(PESQUISA!$B$4="TODAS",B6693=PESQUISA!$B$4),ISNUMBER(SEARCH(PESQUISA!$B$3,D6693))),ROW()-1,"")</f>
        <v/>
      </c>
    </row>
    <row r="6694" spans="1:14" x14ac:dyDescent="0.3">
      <c r="A6694" t="s">
        <v>20212</v>
      </c>
      <c r="B6694" t="s">
        <v>29</v>
      </c>
      <c r="C6694" t="s">
        <v>20213</v>
      </c>
      <c r="D6694" t="s">
        <v>20214</v>
      </c>
      <c r="E6694" t="s">
        <v>40</v>
      </c>
      <c r="G6694" t="s">
        <v>33</v>
      </c>
      <c r="H6694" t="s">
        <v>34</v>
      </c>
      <c r="I6694" t="s">
        <v>20196</v>
      </c>
      <c r="M6694" t="s">
        <v>53</v>
      </c>
      <c r="N6694" t="str">
        <f>IF(AND(PESQUISA!$B$3&lt;&gt;"",OR(PESQUISA!$B$4="TODAS",B6694=PESQUISA!$B$4),ISNUMBER(SEARCH(PESQUISA!$B$3,D6694))),ROW()-1,"")</f>
        <v/>
      </c>
    </row>
    <row r="6695" spans="1:14" x14ac:dyDescent="0.3">
      <c r="A6695" t="s">
        <v>20215</v>
      </c>
      <c r="B6695" t="s">
        <v>29</v>
      </c>
      <c r="C6695" t="s">
        <v>20216</v>
      </c>
      <c r="D6695" t="s">
        <v>20217</v>
      </c>
      <c r="E6695" t="s">
        <v>40</v>
      </c>
      <c r="G6695" t="s">
        <v>33</v>
      </c>
      <c r="H6695" t="s">
        <v>34</v>
      </c>
      <c r="I6695" t="s">
        <v>20196</v>
      </c>
      <c r="M6695" t="s">
        <v>53</v>
      </c>
      <c r="N6695" t="str">
        <f>IF(AND(PESQUISA!$B$3&lt;&gt;"",OR(PESQUISA!$B$4="TODAS",B6695=PESQUISA!$B$4),ISNUMBER(SEARCH(PESQUISA!$B$3,D6695))),ROW()-1,"")</f>
        <v/>
      </c>
    </row>
    <row r="6696" spans="1:14" x14ac:dyDescent="0.3">
      <c r="A6696" t="s">
        <v>20218</v>
      </c>
      <c r="B6696" t="s">
        <v>29</v>
      </c>
      <c r="C6696" t="s">
        <v>20219</v>
      </c>
      <c r="D6696" t="s">
        <v>20220</v>
      </c>
      <c r="E6696" t="s">
        <v>40</v>
      </c>
      <c r="F6696" s="7">
        <v>2909.54</v>
      </c>
      <c r="G6696" t="s">
        <v>33</v>
      </c>
      <c r="H6696" t="s">
        <v>34</v>
      </c>
      <c r="I6696" t="s">
        <v>20196</v>
      </c>
      <c r="L6696" s="8">
        <v>1.3899999999999999E-2</v>
      </c>
      <c r="M6696" t="s">
        <v>36</v>
      </c>
      <c r="N6696" t="str">
        <f>IF(AND(PESQUISA!$B$3&lt;&gt;"",OR(PESQUISA!$B$4="TODAS",B6696=PESQUISA!$B$4),ISNUMBER(SEARCH(PESQUISA!$B$3,D6696))),ROW()-1,"")</f>
        <v/>
      </c>
    </row>
    <row r="6697" spans="1:14" x14ac:dyDescent="0.3">
      <c r="A6697" t="s">
        <v>20221</v>
      </c>
      <c r="B6697" t="s">
        <v>29</v>
      </c>
      <c r="C6697" t="s">
        <v>20222</v>
      </c>
      <c r="D6697" t="s">
        <v>20223</v>
      </c>
      <c r="E6697" t="s">
        <v>40</v>
      </c>
      <c r="G6697" t="s">
        <v>33</v>
      </c>
      <c r="H6697" t="s">
        <v>34</v>
      </c>
      <c r="I6697" t="s">
        <v>20196</v>
      </c>
      <c r="M6697" t="s">
        <v>53</v>
      </c>
      <c r="N6697" t="str">
        <f>IF(AND(PESQUISA!$B$3&lt;&gt;"",OR(PESQUISA!$B$4="TODAS",B6697=PESQUISA!$B$4),ISNUMBER(SEARCH(PESQUISA!$B$3,D6697))),ROW()-1,"")</f>
        <v/>
      </c>
    </row>
    <row r="6698" spans="1:14" x14ac:dyDescent="0.3">
      <c r="A6698" t="s">
        <v>20224</v>
      </c>
      <c r="B6698" t="s">
        <v>29</v>
      </c>
      <c r="C6698" t="s">
        <v>20225</v>
      </c>
      <c r="D6698" t="s">
        <v>20226</v>
      </c>
      <c r="E6698" t="s">
        <v>40</v>
      </c>
      <c r="F6698" s="7">
        <v>4222.4399999999996</v>
      </c>
      <c r="G6698" t="s">
        <v>33</v>
      </c>
      <c r="H6698" t="s">
        <v>34</v>
      </c>
      <c r="I6698" t="s">
        <v>20196</v>
      </c>
      <c r="L6698" s="8">
        <v>9.5999999999999992E-3</v>
      </c>
      <c r="M6698" t="s">
        <v>36</v>
      </c>
      <c r="N6698" t="str">
        <f>IF(AND(PESQUISA!$B$3&lt;&gt;"",OR(PESQUISA!$B$4="TODAS",B6698=PESQUISA!$B$4),ISNUMBER(SEARCH(PESQUISA!$B$3,D6698))),ROW()-1,"")</f>
        <v/>
      </c>
    </row>
    <row r="6699" spans="1:14" x14ac:dyDescent="0.3">
      <c r="A6699" t="s">
        <v>20227</v>
      </c>
      <c r="B6699" t="s">
        <v>29</v>
      </c>
      <c r="C6699" t="s">
        <v>20228</v>
      </c>
      <c r="D6699" t="s">
        <v>20229</v>
      </c>
      <c r="E6699" t="s">
        <v>40</v>
      </c>
      <c r="G6699" t="s">
        <v>33</v>
      </c>
      <c r="H6699" t="s">
        <v>34</v>
      </c>
      <c r="I6699" t="s">
        <v>20196</v>
      </c>
      <c r="M6699" t="s">
        <v>53</v>
      </c>
      <c r="N6699" t="str">
        <f>IF(AND(PESQUISA!$B$3&lt;&gt;"",OR(PESQUISA!$B$4="TODAS",B6699=PESQUISA!$B$4),ISNUMBER(SEARCH(PESQUISA!$B$3,D6699))),ROW()-1,"")</f>
        <v/>
      </c>
    </row>
    <row r="6700" spans="1:14" x14ac:dyDescent="0.3">
      <c r="A6700" t="s">
        <v>20230</v>
      </c>
      <c r="B6700" t="s">
        <v>29</v>
      </c>
      <c r="C6700" t="s">
        <v>20231</v>
      </c>
      <c r="D6700" t="s">
        <v>20232</v>
      </c>
      <c r="E6700" t="s">
        <v>40</v>
      </c>
      <c r="F6700" s="7">
        <v>5753.39</v>
      </c>
      <c r="G6700" t="s">
        <v>33</v>
      </c>
      <c r="H6700" t="s">
        <v>34</v>
      </c>
      <c r="I6700" t="s">
        <v>20196</v>
      </c>
      <c r="L6700" s="8">
        <v>7.0000000000000001E-3</v>
      </c>
      <c r="M6700" t="s">
        <v>36</v>
      </c>
      <c r="N6700" t="str">
        <f>IF(AND(PESQUISA!$B$3&lt;&gt;"",OR(PESQUISA!$B$4="TODAS",B6700=PESQUISA!$B$4),ISNUMBER(SEARCH(PESQUISA!$B$3,D6700))),ROW()-1,"")</f>
        <v/>
      </c>
    </row>
    <row r="6701" spans="1:14" x14ac:dyDescent="0.3">
      <c r="A6701" t="s">
        <v>20233</v>
      </c>
      <c r="B6701" t="s">
        <v>29</v>
      </c>
      <c r="C6701" t="s">
        <v>20234</v>
      </c>
      <c r="D6701" t="s">
        <v>20235</v>
      </c>
      <c r="E6701" t="s">
        <v>40</v>
      </c>
      <c r="G6701" t="s">
        <v>33</v>
      </c>
      <c r="H6701" t="s">
        <v>34</v>
      </c>
      <c r="I6701" t="s">
        <v>20196</v>
      </c>
      <c r="M6701" t="s">
        <v>53</v>
      </c>
      <c r="N6701" t="str">
        <f>IF(AND(PESQUISA!$B$3&lt;&gt;"",OR(PESQUISA!$B$4="TODAS",B6701=PESQUISA!$B$4),ISNUMBER(SEARCH(PESQUISA!$B$3,D6701))),ROW()-1,"")</f>
        <v/>
      </c>
    </row>
    <row r="6702" spans="1:14" x14ac:dyDescent="0.3">
      <c r="A6702" t="s">
        <v>20236</v>
      </c>
      <c r="B6702" t="s">
        <v>29</v>
      </c>
      <c r="C6702" t="s">
        <v>20237</v>
      </c>
      <c r="D6702" t="s">
        <v>20238</v>
      </c>
      <c r="E6702" t="s">
        <v>40</v>
      </c>
      <c r="G6702" t="s">
        <v>33</v>
      </c>
      <c r="H6702" t="s">
        <v>34</v>
      </c>
      <c r="I6702" t="s">
        <v>20196</v>
      </c>
      <c r="M6702" t="s">
        <v>53</v>
      </c>
      <c r="N6702" t="str">
        <f>IF(AND(PESQUISA!$B$3&lt;&gt;"",OR(PESQUISA!$B$4="TODAS",B6702=PESQUISA!$B$4),ISNUMBER(SEARCH(PESQUISA!$B$3,D6702))),ROW()-1,"")</f>
        <v/>
      </c>
    </row>
    <row r="6703" spans="1:14" x14ac:dyDescent="0.3">
      <c r="A6703" t="s">
        <v>20239</v>
      </c>
      <c r="B6703" t="s">
        <v>29</v>
      </c>
      <c r="C6703" t="s">
        <v>20240</v>
      </c>
      <c r="D6703" t="s">
        <v>20241</v>
      </c>
      <c r="E6703" t="s">
        <v>40</v>
      </c>
      <c r="F6703" s="7">
        <v>2621.51</v>
      </c>
      <c r="G6703" t="s">
        <v>33</v>
      </c>
      <c r="H6703" t="s">
        <v>34</v>
      </c>
      <c r="I6703" t="s">
        <v>20196</v>
      </c>
      <c r="L6703" s="8">
        <v>1.55E-2</v>
      </c>
      <c r="M6703" t="s">
        <v>36</v>
      </c>
      <c r="N6703" t="str">
        <f>IF(AND(PESQUISA!$B$3&lt;&gt;"",OR(PESQUISA!$B$4="TODAS",B6703=PESQUISA!$B$4),ISNUMBER(SEARCH(PESQUISA!$B$3,D6703))),ROW()-1,"")</f>
        <v/>
      </c>
    </row>
    <row r="6704" spans="1:14" x14ac:dyDescent="0.3">
      <c r="A6704" t="s">
        <v>20242</v>
      </c>
      <c r="B6704" t="s">
        <v>29</v>
      </c>
      <c r="C6704" t="s">
        <v>20243</v>
      </c>
      <c r="D6704" t="s">
        <v>20244</v>
      </c>
      <c r="E6704" t="s">
        <v>40</v>
      </c>
      <c r="G6704" t="s">
        <v>33</v>
      </c>
      <c r="H6704" t="s">
        <v>34</v>
      </c>
      <c r="I6704" t="s">
        <v>20196</v>
      </c>
      <c r="M6704" t="s">
        <v>53</v>
      </c>
      <c r="N6704" t="str">
        <f>IF(AND(PESQUISA!$B$3&lt;&gt;"",OR(PESQUISA!$B$4="TODAS",B6704=PESQUISA!$B$4),ISNUMBER(SEARCH(PESQUISA!$B$3,D6704))),ROW()-1,"")</f>
        <v/>
      </c>
    </row>
    <row r="6705" spans="1:14" x14ac:dyDescent="0.3">
      <c r="A6705" t="s">
        <v>20245</v>
      </c>
      <c r="B6705" t="s">
        <v>29</v>
      </c>
      <c r="C6705" t="s">
        <v>20246</v>
      </c>
      <c r="D6705" t="s">
        <v>20247</v>
      </c>
      <c r="E6705" t="s">
        <v>40</v>
      </c>
      <c r="F6705" s="7">
        <v>10680</v>
      </c>
      <c r="G6705" t="s">
        <v>33</v>
      </c>
      <c r="H6705" t="s">
        <v>34</v>
      </c>
      <c r="I6705" t="s">
        <v>20196</v>
      </c>
      <c r="L6705" s="8">
        <v>4.4999999999999997E-3</v>
      </c>
      <c r="M6705" t="s">
        <v>36</v>
      </c>
      <c r="N6705" t="str">
        <f>IF(AND(PESQUISA!$B$3&lt;&gt;"",OR(PESQUISA!$B$4="TODAS",B6705=PESQUISA!$B$4),ISNUMBER(SEARCH(PESQUISA!$B$3,D6705))),ROW()-1,"")</f>
        <v/>
      </c>
    </row>
    <row r="6706" spans="1:14" x14ac:dyDescent="0.3">
      <c r="A6706" t="s">
        <v>20248</v>
      </c>
      <c r="B6706" t="s">
        <v>29</v>
      </c>
      <c r="C6706" t="s">
        <v>20249</v>
      </c>
      <c r="D6706" t="s">
        <v>20250</v>
      </c>
      <c r="E6706" t="s">
        <v>40</v>
      </c>
      <c r="F6706" s="7">
        <v>11938.18</v>
      </c>
      <c r="G6706" t="s">
        <v>33</v>
      </c>
      <c r="H6706" t="s">
        <v>34</v>
      </c>
      <c r="I6706" t="s">
        <v>20196</v>
      </c>
      <c r="L6706" s="8">
        <v>4.1000000000000003E-3</v>
      </c>
      <c r="M6706" t="s">
        <v>36</v>
      </c>
      <c r="N6706" t="str">
        <f>IF(AND(PESQUISA!$B$3&lt;&gt;"",OR(PESQUISA!$B$4="TODAS",B6706=PESQUISA!$B$4),ISNUMBER(SEARCH(PESQUISA!$B$3,D6706))),ROW()-1,"")</f>
        <v/>
      </c>
    </row>
    <row r="6707" spans="1:14" x14ac:dyDescent="0.3">
      <c r="A6707" t="s">
        <v>20251</v>
      </c>
      <c r="B6707" t="s">
        <v>29</v>
      </c>
      <c r="C6707" t="s">
        <v>20252</v>
      </c>
      <c r="D6707" t="s">
        <v>20253</v>
      </c>
      <c r="E6707" t="s">
        <v>40</v>
      </c>
      <c r="F6707" s="7">
        <v>6600.9</v>
      </c>
      <c r="G6707" t="s">
        <v>33</v>
      </c>
      <c r="H6707" t="s">
        <v>34</v>
      </c>
      <c r="I6707" t="s">
        <v>20196</v>
      </c>
      <c r="L6707" s="8">
        <v>7.4000000000000003E-3</v>
      </c>
      <c r="M6707" t="s">
        <v>36</v>
      </c>
      <c r="N6707" t="str">
        <f>IF(AND(PESQUISA!$B$3&lt;&gt;"",OR(PESQUISA!$B$4="TODAS",B6707=PESQUISA!$B$4),ISNUMBER(SEARCH(PESQUISA!$B$3,D6707))),ROW()-1,"")</f>
        <v/>
      </c>
    </row>
    <row r="6708" spans="1:14" x14ac:dyDescent="0.3">
      <c r="A6708" t="s">
        <v>20254</v>
      </c>
      <c r="B6708" t="s">
        <v>29</v>
      </c>
      <c r="C6708" t="s">
        <v>20255</v>
      </c>
      <c r="D6708" t="s">
        <v>20256</v>
      </c>
      <c r="E6708" t="s">
        <v>40</v>
      </c>
      <c r="G6708" t="s">
        <v>33</v>
      </c>
      <c r="H6708" t="s">
        <v>34</v>
      </c>
      <c r="I6708" t="s">
        <v>20196</v>
      </c>
      <c r="M6708" t="s">
        <v>53</v>
      </c>
      <c r="N6708" t="str">
        <f>IF(AND(PESQUISA!$B$3&lt;&gt;"",OR(PESQUISA!$B$4="TODAS",B6708=PESQUISA!$B$4),ISNUMBER(SEARCH(PESQUISA!$B$3,D6708))),ROW()-1,"")</f>
        <v/>
      </c>
    </row>
    <row r="6709" spans="1:14" x14ac:dyDescent="0.3">
      <c r="A6709" t="s">
        <v>20257</v>
      </c>
      <c r="B6709" t="s">
        <v>29</v>
      </c>
      <c r="C6709" t="s">
        <v>20258</v>
      </c>
      <c r="D6709" t="s">
        <v>20259</v>
      </c>
      <c r="E6709" t="s">
        <v>40</v>
      </c>
      <c r="F6709" s="7">
        <v>13465.9</v>
      </c>
      <c r="G6709" t="s">
        <v>33</v>
      </c>
      <c r="H6709" t="s">
        <v>34</v>
      </c>
      <c r="I6709" t="s">
        <v>20196</v>
      </c>
      <c r="L6709" s="8">
        <v>3.5999999999999999E-3</v>
      </c>
      <c r="M6709" t="s">
        <v>36</v>
      </c>
      <c r="N6709" t="str">
        <f>IF(AND(PESQUISA!$B$3&lt;&gt;"",OR(PESQUISA!$B$4="TODAS",B6709=PESQUISA!$B$4),ISNUMBER(SEARCH(PESQUISA!$B$3,D6709))),ROW()-1,"")</f>
        <v/>
      </c>
    </row>
    <row r="6710" spans="1:14" x14ac:dyDescent="0.3">
      <c r="A6710" t="s">
        <v>20260</v>
      </c>
      <c r="B6710" t="s">
        <v>29</v>
      </c>
      <c r="C6710" t="s">
        <v>20261</v>
      </c>
      <c r="D6710" t="s">
        <v>20262</v>
      </c>
      <c r="E6710" t="s">
        <v>40</v>
      </c>
      <c r="F6710" s="7">
        <v>13812.79</v>
      </c>
      <c r="G6710" t="s">
        <v>33</v>
      </c>
      <c r="H6710" t="s">
        <v>34</v>
      </c>
      <c r="I6710" t="s">
        <v>20196</v>
      </c>
      <c r="L6710" s="8">
        <v>2.4500000000000001E-2</v>
      </c>
      <c r="M6710" t="s">
        <v>36</v>
      </c>
      <c r="N6710" t="str">
        <f>IF(AND(PESQUISA!$B$3&lt;&gt;"",OR(PESQUISA!$B$4="TODAS",B6710=PESQUISA!$B$4),ISNUMBER(SEARCH(PESQUISA!$B$3,D6710))),ROW()-1,"")</f>
        <v/>
      </c>
    </row>
    <row r="6711" spans="1:14" x14ac:dyDescent="0.3">
      <c r="A6711" t="s">
        <v>20263</v>
      </c>
      <c r="B6711" t="s">
        <v>29</v>
      </c>
      <c r="C6711" t="s">
        <v>20264</v>
      </c>
      <c r="D6711" t="s">
        <v>20265</v>
      </c>
      <c r="E6711" t="s">
        <v>40</v>
      </c>
      <c r="F6711" s="7">
        <v>18733.02</v>
      </c>
      <c r="G6711" t="s">
        <v>33</v>
      </c>
      <c r="H6711" t="s">
        <v>34</v>
      </c>
      <c r="I6711" t="s">
        <v>20196</v>
      </c>
      <c r="L6711" s="8">
        <v>1.7999999999999999E-2</v>
      </c>
      <c r="M6711" t="s">
        <v>36</v>
      </c>
      <c r="N6711" t="str">
        <f>IF(AND(PESQUISA!$B$3&lt;&gt;"",OR(PESQUISA!$B$4="TODAS",B6711=PESQUISA!$B$4),ISNUMBER(SEARCH(PESQUISA!$B$3,D6711))),ROW()-1,"")</f>
        <v/>
      </c>
    </row>
    <row r="6712" spans="1:14" x14ac:dyDescent="0.3">
      <c r="A6712" t="s">
        <v>20266</v>
      </c>
      <c r="B6712" t="s">
        <v>29</v>
      </c>
      <c r="C6712" t="s">
        <v>20267</v>
      </c>
      <c r="D6712" t="s">
        <v>20268</v>
      </c>
      <c r="E6712" t="s">
        <v>40</v>
      </c>
      <c r="F6712" s="7">
        <v>22583.62</v>
      </c>
      <c r="G6712" t="s">
        <v>33</v>
      </c>
      <c r="H6712" t="s">
        <v>34</v>
      </c>
      <c r="I6712" t="s">
        <v>20196</v>
      </c>
      <c r="L6712" s="8">
        <v>1.4999999999999999E-2</v>
      </c>
      <c r="M6712" t="s">
        <v>36</v>
      </c>
      <c r="N6712" t="str">
        <f>IF(AND(PESQUISA!$B$3&lt;&gt;"",OR(PESQUISA!$B$4="TODAS",B6712=PESQUISA!$B$4),ISNUMBER(SEARCH(PESQUISA!$B$3,D6712))),ROW()-1,"")</f>
        <v/>
      </c>
    </row>
    <row r="6713" spans="1:14" x14ac:dyDescent="0.3">
      <c r="A6713" t="s">
        <v>20269</v>
      </c>
      <c r="B6713" t="s">
        <v>29</v>
      </c>
      <c r="C6713" t="s">
        <v>20270</v>
      </c>
      <c r="D6713" t="s">
        <v>20271</v>
      </c>
      <c r="E6713" t="s">
        <v>40</v>
      </c>
      <c r="F6713" s="7">
        <v>7910.01</v>
      </c>
      <c r="G6713" t="s">
        <v>33</v>
      </c>
      <c r="H6713" t="s">
        <v>34</v>
      </c>
      <c r="I6713" t="s">
        <v>20196</v>
      </c>
      <c r="L6713" s="8">
        <v>5.7999999999999996E-3</v>
      </c>
      <c r="M6713" t="s">
        <v>36</v>
      </c>
      <c r="N6713" t="str">
        <f>IF(AND(PESQUISA!$B$3&lt;&gt;"",OR(PESQUISA!$B$4="TODAS",B6713=PESQUISA!$B$4),ISNUMBER(SEARCH(PESQUISA!$B$3,D6713))),ROW()-1,"")</f>
        <v/>
      </c>
    </row>
    <row r="6714" spans="1:14" x14ac:dyDescent="0.3">
      <c r="A6714" t="s">
        <v>20272</v>
      </c>
      <c r="B6714" t="s">
        <v>29</v>
      </c>
      <c r="C6714" t="s">
        <v>20273</v>
      </c>
      <c r="D6714" t="s">
        <v>20274</v>
      </c>
      <c r="E6714" t="s">
        <v>40</v>
      </c>
      <c r="F6714" s="7">
        <v>8500.41</v>
      </c>
      <c r="G6714" t="s">
        <v>33</v>
      </c>
      <c r="H6714" t="s">
        <v>34</v>
      </c>
      <c r="I6714" t="s">
        <v>20196</v>
      </c>
      <c r="L6714" s="8">
        <v>5.4000000000000003E-3</v>
      </c>
      <c r="M6714" t="s">
        <v>36</v>
      </c>
      <c r="N6714" t="str">
        <f>IF(AND(PESQUISA!$B$3&lt;&gt;"",OR(PESQUISA!$B$4="TODAS",B6714=PESQUISA!$B$4),ISNUMBER(SEARCH(PESQUISA!$B$3,D6714))),ROW()-1,"")</f>
        <v/>
      </c>
    </row>
    <row r="6715" spans="1:14" x14ac:dyDescent="0.3">
      <c r="A6715" t="s">
        <v>20275</v>
      </c>
      <c r="B6715" t="s">
        <v>29</v>
      </c>
      <c r="C6715" t="s">
        <v>20276</v>
      </c>
      <c r="D6715" t="s">
        <v>20277</v>
      </c>
      <c r="E6715" t="s">
        <v>40</v>
      </c>
      <c r="F6715" s="7">
        <v>12454.71</v>
      </c>
      <c r="G6715" t="s">
        <v>33</v>
      </c>
      <c r="H6715" t="s">
        <v>34</v>
      </c>
      <c r="I6715" t="s">
        <v>20196</v>
      </c>
      <c r="L6715" s="8">
        <v>3.7000000000000002E-3</v>
      </c>
      <c r="M6715" t="s">
        <v>36</v>
      </c>
      <c r="N6715" t="str">
        <f>IF(AND(PESQUISA!$B$3&lt;&gt;"",OR(PESQUISA!$B$4="TODAS",B6715=PESQUISA!$B$4),ISNUMBER(SEARCH(PESQUISA!$B$3,D6715))),ROW()-1,"")</f>
        <v/>
      </c>
    </row>
    <row r="6716" spans="1:14" x14ac:dyDescent="0.3">
      <c r="A6716" t="s">
        <v>20278</v>
      </c>
      <c r="B6716" t="s">
        <v>29</v>
      </c>
      <c r="C6716" t="s">
        <v>20279</v>
      </c>
      <c r="D6716" t="s">
        <v>20280</v>
      </c>
      <c r="E6716" t="s">
        <v>40</v>
      </c>
      <c r="F6716" s="7">
        <v>12761.08</v>
      </c>
      <c r="G6716" t="s">
        <v>33</v>
      </c>
      <c r="H6716" t="s">
        <v>34</v>
      </c>
      <c r="I6716" t="s">
        <v>20196</v>
      </c>
      <c r="L6716" s="8">
        <v>2.3099999999999999E-2</v>
      </c>
      <c r="M6716" t="s">
        <v>36</v>
      </c>
      <c r="N6716" t="str">
        <f>IF(AND(PESQUISA!$B$3&lt;&gt;"",OR(PESQUISA!$B$4="TODAS",B6716=PESQUISA!$B$4),ISNUMBER(SEARCH(PESQUISA!$B$3,D6716))),ROW()-1,"")</f>
        <v/>
      </c>
    </row>
    <row r="6717" spans="1:14" x14ac:dyDescent="0.3">
      <c r="A6717" t="s">
        <v>20281</v>
      </c>
      <c r="B6717" t="s">
        <v>29</v>
      </c>
      <c r="C6717" t="s">
        <v>20282</v>
      </c>
      <c r="D6717" t="s">
        <v>20283</v>
      </c>
      <c r="E6717" t="s">
        <v>40</v>
      </c>
      <c r="F6717" s="7">
        <v>14660.55</v>
      </c>
      <c r="G6717" t="s">
        <v>33</v>
      </c>
      <c r="H6717" t="s">
        <v>34</v>
      </c>
      <c r="I6717" t="s">
        <v>20196</v>
      </c>
      <c r="L6717" s="8">
        <v>2.01E-2</v>
      </c>
      <c r="M6717" t="s">
        <v>36</v>
      </c>
      <c r="N6717" t="str">
        <f>IF(AND(PESQUISA!$B$3&lt;&gt;"",OR(PESQUISA!$B$4="TODAS",B6717=PESQUISA!$B$4),ISNUMBER(SEARCH(PESQUISA!$B$3,D6717))),ROW()-1,"")</f>
        <v/>
      </c>
    </row>
    <row r="6718" spans="1:14" x14ac:dyDescent="0.3">
      <c r="A6718" t="s">
        <v>20284</v>
      </c>
      <c r="B6718" t="s">
        <v>29</v>
      </c>
      <c r="C6718" t="s">
        <v>20285</v>
      </c>
      <c r="D6718" t="s">
        <v>20286</v>
      </c>
      <c r="E6718" t="s">
        <v>40</v>
      </c>
      <c r="F6718" s="7">
        <v>15306.58</v>
      </c>
      <c r="G6718" t="s">
        <v>33</v>
      </c>
      <c r="H6718" t="s">
        <v>34</v>
      </c>
      <c r="I6718" t="s">
        <v>20196</v>
      </c>
      <c r="L6718" s="8">
        <v>1.9300000000000001E-2</v>
      </c>
      <c r="M6718" t="s">
        <v>36</v>
      </c>
      <c r="N6718" t="str">
        <f>IF(AND(PESQUISA!$B$3&lt;&gt;"",OR(PESQUISA!$B$4="TODAS",B6718=PESQUISA!$B$4),ISNUMBER(SEARCH(PESQUISA!$B$3,D6718))),ROW()-1,"")</f>
        <v/>
      </c>
    </row>
    <row r="6719" spans="1:14" x14ac:dyDescent="0.3">
      <c r="A6719" t="s">
        <v>20287</v>
      </c>
      <c r="B6719" t="s">
        <v>29</v>
      </c>
      <c r="C6719" t="s">
        <v>20288</v>
      </c>
      <c r="D6719" t="s">
        <v>20289</v>
      </c>
      <c r="E6719" t="s">
        <v>40</v>
      </c>
      <c r="F6719" s="7">
        <v>6660.11</v>
      </c>
      <c r="G6719" t="s">
        <v>33</v>
      </c>
      <c r="H6719" t="s">
        <v>34</v>
      </c>
      <c r="I6719" t="s">
        <v>20196</v>
      </c>
      <c r="L6719" s="8">
        <v>6.8999999999999999E-3</v>
      </c>
      <c r="M6719" t="s">
        <v>36</v>
      </c>
      <c r="N6719" t="str">
        <f>IF(AND(PESQUISA!$B$3&lt;&gt;"",OR(PESQUISA!$B$4="TODAS",B6719=PESQUISA!$B$4),ISNUMBER(SEARCH(PESQUISA!$B$3,D6719))),ROW()-1,"")</f>
        <v/>
      </c>
    </row>
    <row r="6720" spans="1:14" x14ac:dyDescent="0.3">
      <c r="A6720" t="s">
        <v>20290</v>
      </c>
      <c r="B6720" t="s">
        <v>29</v>
      </c>
      <c r="C6720" t="s">
        <v>20291</v>
      </c>
      <c r="D6720" t="s">
        <v>20292</v>
      </c>
      <c r="E6720" t="s">
        <v>40</v>
      </c>
      <c r="F6720" s="7">
        <v>8188.17</v>
      </c>
      <c r="G6720" t="s">
        <v>33</v>
      </c>
      <c r="H6720" t="s">
        <v>34</v>
      </c>
      <c r="I6720" t="s">
        <v>20196</v>
      </c>
      <c r="L6720" s="8">
        <v>5.5999999999999999E-3</v>
      </c>
      <c r="M6720" t="s">
        <v>36</v>
      </c>
      <c r="N6720" t="str">
        <f>IF(AND(PESQUISA!$B$3&lt;&gt;"",OR(PESQUISA!$B$4="TODAS",B6720=PESQUISA!$B$4),ISNUMBER(SEARCH(PESQUISA!$B$3,D6720))),ROW()-1,"")</f>
        <v/>
      </c>
    </row>
    <row r="6721" spans="1:14" x14ac:dyDescent="0.3">
      <c r="A6721" t="s">
        <v>20293</v>
      </c>
      <c r="B6721" t="s">
        <v>29</v>
      </c>
      <c r="C6721" t="s">
        <v>20294</v>
      </c>
      <c r="D6721" t="s">
        <v>20295</v>
      </c>
      <c r="E6721" t="s">
        <v>40</v>
      </c>
      <c r="F6721" s="7">
        <v>12057.64</v>
      </c>
      <c r="G6721" t="s">
        <v>33</v>
      </c>
      <c r="H6721" t="s">
        <v>34</v>
      </c>
      <c r="I6721" t="s">
        <v>20196</v>
      </c>
      <c r="L6721" s="8">
        <v>3.8E-3</v>
      </c>
      <c r="M6721" t="s">
        <v>36</v>
      </c>
      <c r="N6721" t="str">
        <f>IF(AND(PESQUISA!$B$3&lt;&gt;"",OR(PESQUISA!$B$4="TODAS",B6721=PESQUISA!$B$4),ISNUMBER(SEARCH(PESQUISA!$B$3,D6721))),ROW()-1,"")</f>
        <v/>
      </c>
    </row>
    <row r="6722" spans="1:14" x14ac:dyDescent="0.3">
      <c r="A6722" t="s">
        <v>20296</v>
      </c>
      <c r="B6722" t="s">
        <v>29</v>
      </c>
      <c r="C6722" t="s">
        <v>20297</v>
      </c>
      <c r="D6722" t="s">
        <v>20298</v>
      </c>
      <c r="E6722" t="s">
        <v>40</v>
      </c>
      <c r="F6722" s="7">
        <v>12364.01</v>
      </c>
      <c r="G6722" t="s">
        <v>33</v>
      </c>
      <c r="H6722" t="s">
        <v>34</v>
      </c>
      <c r="I6722" t="s">
        <v>20196</v>
      </c>
      <c r="L6722" s="8">
        <v>2.3800000000000002E-2</v>
      </c>
      <c r="M6722" t="s">
        <v>36</v>
      </c>
      <c r="N6722" t="str">
        <f>IF(AND(PESQUISA!$B$3&lt;&gt;"",OR(PESQUISA!$B$4="TODAS",B6722=PESQUISA!$B$4),ISNUMBER(SEARCH(PESQUISA!$B$3,D6722))),ROW()-1,"")</f>
        <v/>
      </c>
    </row>
    <row r="6723" spans="1:14" x14ac:dyDescent="0.3">
      <c r="A6723" t="s">
        <v>20299</v>
      </c>
      <c r="B6723" t="s">
        <v>29</v>
      </c>
      <c r="C6723" t="s">
        <v>20300</v>
      </c>
      <c r="D6723" t="s">
        <v>20301</v>
      </c>
      <c r="E6723" t="s">
        <v>40</v>
      </c>
      <c r="F6723" s="7">
        <v>12793.07</v>
      </c>
      <c r="G6723" t="s">
        <v>33</v>
      </c>
      <c r="H6723" t="s">
        <v>34</v>
      </c>
      <c r="I6723" t="s">
        <v>20196</v>
      </c>
      <c r="L6723" s="8">
        <v>2.3E-2</v>
      </c>
      <c r="M6723" t="s">
        <v>36</v>
      </c>
      <c r="N6723" t="str">
        <f>IF(AND(PESQUISA!$B$3&lt;&gt;"",OR(PESQUISA!$B$4="TODAS",B6723=PESQUISA!$B$4),ISNUMBER(SEARCH(PESQUISA!$B$3,D6723))),ROW()-1,"")</f>
        <v/>
      </c>
    </row>
    <row r="6724" spans="1:14" x14ac:dyDescent="0.3">
      <c r="A6724" t="s">
        <v>20302</v>
      </c>
      <c r="B6724" t="s">
        <v>29</v>
      </c>
      <c r="C6724" t="s">
        <v>20303</v>
      </c>
      <c r="D6724" t="s">
        <v>20304</v>
      </c>
      <c r="E6724" t="s">
        <v>40</v>
      </c>
      <c r="F6724" s="7">
        <v>14584.3</v>
      </c>
      <c r="G6724" t="s">
        <v>33</v>
      </c>
      <c r="H6724" t="s">
        <v>34</v>
      </c>
      <c r="I6724" t="s">
        <v>20196</v>
      </c>
      <c r="L6724" s="8">
        <v>2.0199999999999999E-2</v>
      </c>
      <c r="M6724" t="s">
        <v>36</v>
      </c>
      <c r="N6724" t="str">
        <f>IF(AND(PESQUISA!$B$3&lt;&gt;"",OR(PESQUISA!$B$4="TODAS",B6724=PESQUISA!$B$4),ISNUMBER(SEARCH(PESQUISA!$B$3,D6724))),ROW()-1,"")</f>
        <v/>
      </c>
    </row>
    <row r="6725" spans="1:14" x14ac:dyDescent="0.3">
      <c r="A6725" t="s">
        <v>20305</v>
      </c>
      <c r="B6725" t="s">
        <v>29</v>
      </c>
      <c r="C6725" t="s">
        <v>20306</v>
      </c>
      <c r="D6725" t="s">
        <v>20307</v>
      </c>
      <c r="E6725" t="s">
        <v>40</v>
      </c>
      <c r="F6725" s="7">
        <v>2377.63</v>
      </c>
      <c r="G6725" t="s">
        <v>33</v>
      </c>
      <c r="H6725" t="s">
        <v>34</v>
      </c>
      <c r="I6725" t="s">
        <v>20196</v>
      </c>
      <c r="L6725" s="8">
        <v>1.7100000000000001E-2</v>
      </c>
      <c r="M6725" t="s">
        <v>36</v>
      </c>
      <c r="N6725" t="str">
        <f>IF(AND(PESQUISA!$B$3&lt;&gt;"",OR(PESQUISA!$B$4="TODAS",B6725=PESQUISA!$B$4),ISNUMBER(SEARCH(PESQUISA!$B$3,D6725))),ROW()-1,"")</f>
        <v/>
      </c>
    </row>
    <row r="6726" spans="1:14" x14ac:dyDescent="0.3">
      <c r="A6726" t="s">
        <v>20308</v>
      </c>
      <c r="B6726" t="s">
        <v>29</v>
      </c>
      <c r="C6726" t="s">
        <v>20309</v>
      </c>
      <c r="D6726" t="s">
        <v>20310</v>
      </c>
      <c r="E6726" t="s">
        <v>40</v>
      </c>
      <c r="F6726" s="7">
        <v>2554.38</v>
      </c>
      <c r="G6726" t="s">
        <v>33</v>
      </c>
      <c r="H6726" t="s">
        <v>34</v>
      </c>
      <c r="I6726" t="s">
        <v>20196</v>
      </c>
      <c r="L6726" s="8">
        <v>1.5900000000000001E-2</v>
      </c>
      <c r="M6726" t="s">
        <v>36</v>
      </c>
      <c r="N6726" t="str">
        <f>IF(AND(PESQUISA!$B$3&lt;&gt;"",OR(PESQUISA!$B$4="TODAS",B6726=PESQUISA!$B$4),ISNUMBER(SEARCH(PESQUISA!$B$3,D6726))),ROW()-1,"")</f>
        <v/>
      </c>
    </row>
    <row r="6727" spans="1:14" x14ac:dyDescent="0.3">
      <c r="A6727" t="s">
        <v>20311</v>
      </c>
      <c r="B6727" t="s">
        <v>29</v>
      </c>
      <c r="C6727" t="s">
        <v>20312</v>
      </c>
      <c r="D6727" t="s">
        <v>20313</v>
      </c>
      <c r="E6727" t="s">
        <v>40</v>
      </c>
      <c r="F6727" s="7">
        <v>3334.07</v>
      </c>
      <c r="G6727" t="s">
        <v>33</v>
      </c>
      <c r="H6727" t="s">
        <v>34</v>
      </c>
      <c r="I6727" t="s">
        <v>20196</v>
      </c>
      <c r="L6727" s="8">
        <v>1.2200000000000001E-2</v>
      </c>
      <c r="M6727" t="s">
        <v>36</v>
      </c>
      <c r="N6727" t="str">
        <f>IF(AND(PESQUISA!$B$3&lt;&gt;"",OR(PESQUISA!$B$4="TODAS",B6727=PESQUISA!$B$4),ISNUMBER(SEARCH(PESQUISA!$B$3,D6727))),ROW()-1,"")</f>
        <v/>
      </c>
    </row>
    <row r="6728" spans="1:14" x14ac:dyDescent="0.3">
      <c r="A6728" t="s">
        <v>20314</v>
      </c>
      <c r="B6728" t="s">
        <v>29</v>
      </c>
      <c r="C6728" t="s">
        <v>20315</v>
      </c>
      <c r="D6728" t="s">
        <v>20316</v>
      </c>
      <c r="E6728" t="s">
        <v>40</v>
      </c>
      <c r="F6728" s="7">
        <v>3692.33</v>
      </c>
      <c r="G6728" t="s">
        <v>33</v>
      </c>
      <c r="H6728" t="s">
        <v>34</v>
      </c>
      <c r="I6728" t="s">
        <v>20196</v>
      </c>
      <c r="L6728" s="8">
        <v>1.0999999999999999E-2</v>
      </c>
      <c r="M6728" t="s">
        <v>36</v>
      </c>
      <c r="N6728" t="str">
        <f>IF(AND(PESQUISA!$B$3&lt;&gt;"",OR(PESQUISA!$B$4="TODAS",B6728=PESQUISA!$B$4),ISNUMBER(SEARCH(PESQUISA!$B$3,D6728))),ROW()-1,"")</f>
        <v/>
      </c>
    </row>
    <row r="6729" spans="1:14" x14ac:dyDescent="0.3">
      <c r="A6729" t="s">
        <v>20317</v>
      </c>
      <c r="B6729" t="s">
        <v>29</v>
      </c>
      <c r="C6729" t="s">
        <v>20318</v>
      </c>
      <c r="D6729" t="s">
        <v>20319</v>
      </c>
      <c r="E6729" t="s">
        <v>40</v>
      </c>
      <c r="F6729" s="7">
        <v>4301.01</v>
      </c>
      <c r="G6729" t="s">
        <v>33</v>
      </c>
      <c r="H6729" t="s">
        <v>34</v>
      </c>
      <c r="I6729" t="s">
        <v>20196</v>
      </c>
      <c r="L6729" s="8">
        <v>9.4000000000000004E-3</v>
      </c>
      <c r="M6729" t="s">
        <v>36</v>
      </c>
      <c r="N6729" t="str">
        <f>IF(AND(PESQUISA!$B$3&lt;&gt;"",OR(PESQUISA!$B$4="TODAS",B6729=PESQUISA!$B$4),ISNUMBER(SEARCH(PESQUISA!$B$3,D6729))),ROW()-1,"")</f>
        <v/>
      </c>
    </row>
    <row r="6730" spans="1:14" x14ac:dyDescent="0.3">
      <c r="A6730" t="s">
        <v>20320</v>
      </c>
      <c r="B6730" t="s">
        <v>29</v>
      </c>
      <c r="C6730" t="s">
        <v>20321</v>
      </c>
      <c r="D6730" t="s">
        <v>20322</v>
      </c>
      <c r="E6730" t="s">
        <v>40</v>
      </c>
      <c r="F6730" s="7">
        <v>4813.45</v>
      </c>
      <c r="G6730" t="s">
        <v>33</v>
      </c>
      <c r="H6730" t="s">
        <v>34</v>
      </c>
      <c r="I6730" t="s">
        <v>20196</v>
      </c>
      <c r="L6730" s="8">
        <v>8.3999999999999995E-3</v>
      </c>
      <c r="M6730" t="s">
        <v>36</v>
      </c>
      <c r="N6730" t="str">
        <f>IF(AND(PESQUISA!$B$3&lt;&gt;"",OR(PESQUISA!$B$4="TODAS",B6730=PESQUISA!$B$4),ISNUMBER(SEARCH(PESQUISA!$B$3,D6730))),ROW()-1,"")</f>
        <v/>
      </c>
    </row>
    <row r="6731" spans="1:14" x14ac:dyDescent="0.3">
      <c r="A6731" t="s">
        <v>20323</v>
      </c>
      <c r="B6731" t="s">
        <v>29</v>
      </c>
      <c r="C6731" t="s">
        <v>20324</v>
      </c>
      <c r="D6731" t="s">
        <v>20325</v>
      </c>
      <c r="E6731" t="s">
        <v>40</v>
      </c>
      <c r="G6731" t="s">
        <v>33</v>
      </c>
      <c r="H6731" t="s">
        <v>34</v>
      </c>
      <c r="I6731" t="s">
        <v>20196</v>
      </c>
      <c r="M6731" t="s">
        <v>53</v>
      </c>
      <c r="N6731" t="str">
        <f>IF(AND(PESQUISA!$B$3&lt;&gt;"",OR(PESQUISA!$B$4="TODAS",B6731=PESQUISA!$B$4),ISNUMBER(SEARCH(PESQUISA!$B$3,D6731))),ROW()-1,"")</f>
        <v/>
      </c>
    </row>
    <row r="6732" spans="1:14" x14ac:dyDescent="0.3">
      <c r="A6732" t="s">
        <v>20326</v>
      </c>
      <c r="B6732" t="s">
        <v>29</v>
      </c>
      <c r="C6732" t="s">
        <v>20327</v>
      </c>
      <c r="D6732" t="s">
        <v>20328</v>
      </c>
      <c r="E6732" t="s">
        <v>40</v>
      </c>
      <c r="F6732" s="7">
        <v>2067.73</v>
      </c>
      <c r="G6732" t="s">
        <v>33</v>
      </c>
      <c r="H6732" t="s">
        <v>34</v>
      </c>
      <c r="I6732" t="s">
        <v>20196</v>
      </c>
      <c r="L6732" s="8">
        <v>1.9599999999999999E-2</v>
      </c>
      <c r="M6732" t="s">
        <v>36</v>
      </c>
      <c r="N6732" t="str">
        <f>IF(AND(PESQUISA!$B$3&lt;&gt;"",OR(PESQUISA!$B$4="TODAS",B6732=PESQUISA!$B$4),ISNUMBER(SEARCH(PESQUISA!$B$3,D6732))),ROW()-1,"")</f>
        <v/>
      </c>
    </row>
    <row r="6733" spans="1:14" x14ac:dyDescent="0.3">
      <c r="A6733" t="s">
        <v>20329</v>
      </c>
      <c r="B6733" t="s">
        <v>29</v>
      </c>
      <c r="C6733" t="s">
        <v>20330</v>
      </c>
      <c r="D6733" t="s">
        <v>20331</v>
      </c>
      <c r="E6733" t="s">
        <v>40</v>
      </c>
      <c r="F6733" s="7">
        <v>2255.0100000000002</v>
      </c>
      <c r="G6733" t="s">
        <v>33</v>
      </c>
      <c r="H6733" t="s">
        <v>34</v>
      </c>
      <c r="I6733" t="s">
        <v>20196</v>
      </c>
      <c r="L6733" s="8">
        <v>1.7999999999999999E-2</v>
      </c>
      <c r="M6733" t="s">
        <v>36</v>
      </c>
      <c r="N6733" t="str">
        <f>IF(AND(PESQUISA!$B$3&lt;&gt;"",OR(PESQUISA!$B$4="TODAS",B6733=PESQUISA!$B$4),ISNUMBER(SEARCH(PESQUISA!$B$3,D6733))),ROW()-1,"")</f>
        <v/>
      </c>
    </row>
    <row r="6734" spans="1:14" x14ac:dyDescent="0.3">
      <c r="A6734" t="s">
        <v>20332</v>
      </c>
      <c r="B6734" t="s">
        <v>29</v>
      </c>
      <c r="C6734" t="s">
        <v>20333</v>
      </c>
      <c r="D6734" t="s">
        <v>20334</v>
      </c>
      <c r="E6734" t="s">
        <v>40</v>
      </c>
      <c r="F6734" s="7">
        <v>6103.84</v>
      </c>
      <c r="G6734" t="s">
        <v>33</v>
      </c>
      <c r="H6734" t="s">
        <v>34</v>
      </c>
      <c r="I6734" t="s">
        <v>20196</v>
      </c>
      <c r="L6734" s="8">
        <v>7.9000000000000008E-3</v>
      </c>
      <c r="M6734" t="s">
        <v>36</v>
      </c>
      <c r="N6734" t="str">
        <f>IF(AND(PESQUISA!$B$3&lt;&gt;"",OR(PESQUISA!$B$4="TODAS",B6734=PESQUISA!$B$4),ISNUMBER(SEARCH(PESQUISA!$B$3,D6734))),ROW()-1,"")</f>
        <v/>
      </c>
    </row>
    <row r="6735" spans="1:14" x14ac:dyDescent="0.3">
      <c r="A6735" t="s">
        <v>20335</v>
      </c>
      <c r="B6735" t="s">
        <v>29</v>
      </c>
      <c r="C6735" t="s">
        <v>20336</v>
      </c>
      <c r="D6735" t="s">
        <v>20337</v>
      </c>
      <c r="E6735" t="s">
        <v>40</v>
      </c>
      <c r="F6735" s="7">
        <v>6423.75</v>
      </c>
      <c r="G6735" t="s">
        <v>33</v>
      </c>
      <c r="H6735" t="s">
        <v>34</v>
      </c>
      <c r="I6735" t="s">
        <v>20196</v>
      </c>
      <c r="L6735" s="8">
        <v>7.6E-3</v>
      </c>
      <c r="M6735" t="s">
        <v>36</v>
      </c>
      <c r="N6735" t="str">
        <f>IF(AND(PESQUISA!$B$3&lt;&gt;"",OR(PESQUISA!$B$4="TODAS",B6735=PESQUISA!$B$4),ISNUMBER(SEARCH(PESQUISA!$B$3,D6735))),ROW()-1,"")</f>
        <v/>
      </c>
    </row>
    <row r="6736" spans="1:14" x14ac:dyDescent="0.3">
      <c r="A6736" t="s">
        <v>20338</v>
      </c>
      <c r="B6736" t="s">
        <v>29</v>
      </c>
      <c r="C6736" t="s">
        <v>20339</v>
      </c>
      <c r="D6736" t="s">
        <v>20340</v>
      </c>
      <c r="E6736" t="s">
        <v>40</v>
      </c>
      <c r="F6736" s="7">
        <v>8441.5</v>
      </c>
      <c r="G6736" t="s">
        <v>33</v>
      </c>
      <c r="H6736" t="s">
        <v>34</v>
      </c>
      <c r="I6736" t="s">
        <v>20196</v>
      </c>
      <c r="L6736" s="8">
        <v>5.7000000000000002E-3</v>
      </c>
      <c r="M6736" t="s">
        <v>36</v>
      </c>
      <c r="N6736" t="str">
        <f>IF(AND(PESQUISA!$B$3&lt;&gt;"",OR(PESQUISA!$B$4="TODAS",B6736=PESQUISA!$B$4),ISNUMBER(SEARCH(PESQUISA!$B$3,D6736))),ROW()-1,"")</f>
        <v/>
      </c>
    </row>
    <row r="6737" spans="1:14" x14ac:dyDescent="0.3">
      <c r="A6737" t="s">
        <v>20341</v>
      </c>
      <c r="B6737" t="s">
        <v>29</v>
      </c>
      <c r="C6737" t="s">
        <v>20342</v>
      </c>
      <c r="D6737" t="s">
        <v>20343</v>
      </c>
      <c r="E6737" t="s">
        <v>40</v>
      </c>
      <c r="F6737" s="7">
        <v>8788.39</v>
      </c>
      <c r="G6737" t="s">
        <v>33</v>
      </c>
      <c r="H6737" t="s">
        <v>34</v>
      </c>
      <c r="I6737" t="s">
        <v>20196</v>
      </c>
      <c r="L6737" s="8">
        <v>3.85E-2</v>
      </c>
      <c r="M6737" t="s">
        <v>36</v>
      </c>
      <c r="N6737" t="str">
        <f>IF(AND(PESQUISA!$B$3&lt;&gt;"",OR(PESQUISA!$B$4="TODAS",B6737=PESQUISA!$B$4),ISNUMBER(SEARCH(PESQUISA!$B$3,D6737))),ROW()-1,"")</f>
        <v/>
      </c>
    </row>
    <row r="6738" spans="1:14" x14ac:dyDescent="0.3">
      <c r="A6738" t="s">
        <v>20344</v>
      </c>
      <c r="B6738" t="s">
        <v>29</v>
      </c>
      <c r="C6738" t="s">
        <v>20345</v>
      </c>
      <c r="D6738" t="s">
        <v>20346</v>
      </c>
      <c r="E6738" t="s">
        <v>40</v>
      </c>
      <c r="F6738" s="7">
        <v>10506.64</v>
      </c>
      <c r="G6738" t="s">
        <v>33</v>
      </c>
      <c r="H6738" t="s">
        <v>34</v>
      </c>
      <c r="I6738" t="s">
        <v>20196</v>
      </c>
      <c r="L6738" s="8">
        <v>3.2199999999999999E-2</v>
      </c>
      <c r="M6738" t="s">
        <v>36</v>
      </c>
      <c r="N6738" t="str">
        <f>IF(AND(PESQUISA!$B$3&lt;&gt;"",OR(PESQUISA!$B$4="TODAS",B6738=PESQUISA!$B$4),ISNUMBER(SEARCH(PESQUISA!$B$3,D6738))),ROW()-1,"")</f>
        <v/>
      </c>
    </row>
    <row r="6739" spans="1:14" x14ac:dyDescent="0.3">
      <c r="A6739" t="s">
        <v>20347</v>
      </c>
      <c r="B6739" t="s">
        <v>29</v>
      </c>
      <c r="C6739" t="s">
        <v>20348</v>
      </c>
      <c r="D6739" t="s">
        <v>20349</v>
      </c>
      <c r="E6739" t="s">
        <v>40</v>
      </c>
      <c r="F6739" s="7">
        <v>11733.73</v>
      </c>
      <c r="G6739" t="s">
        <v>33</v>
      </c>
      <c r="H6739" t="s">
        <v>34</v>
      </c>
      <c r="I6739" t="s">
        <v>20196</v>
      </c>
      <c r="L6739" s="8">
        <v>2.8799999999999999E-2</v>
      </c>
      <c r="M6739" t="s">
        <v>36</v>
      </c>
      <c r="N6739" t="str">
        <f>IF(AND(PESQUISA!$B$3&lt;&gt;"",OR(PESQUISA!$B$4="TODAS",B6739=PESQUISA!$B$4),ISNUMBER(SEARCH(PESQUISA!$B$3,D6739))),ROW()-1,"")</f>
        <v/>
      </c>
    </row>
    <row r="6740" spans="1:14" x14ac:dyDescent="0.3">
      <c r="A6740" t="s">
        <v>20350</v>
      </c>
      <c r="B6740" t="s">
        <v>29</v>
      </c>
      <c r="C6740" t="s">
        <v>20351</v>
      </c>
      <c r="D6740" t="s">
        <v>20352</v>
      </c>
      <c r="E6740" t="s">
        <v>40</v>
      </c>
      <c r="G6740" t="s">
        <v>33</v>
      </c>
      <c r="H6740" t="s">
        <v>34</v>
      </c>
      <c r="I6740" t="s">
        <v>20196</v>
      </c>
      <c r="M6740" t="s">
        <v>53</v>
      </c>
      <c r="N6740" t="str">
        <f>IF(AND(PESQUISA!$B$3&lt;&gt;"",OR(PESQUISA!$B$4="TODAS",B6740=PESQUISA!$B$4),ISNUMBER(SEARCH(PESQUISA!$B$3,D6740))),ROW()-1,"")</f>
        <v/>
      </c>
    </row>
    <row r="6741" spans="1:14" x14ac:dyDescent="0.3">
      <c r="A6741" t="s">
        <v>20353</v>
      </c>
      <c r="B6741" t="s">
        <v>29</v>
      </c>
      <c r="C6741" t="s">
        <v>20354</v>
      </c>
      <c r="D6741" t="s">
        <v>20355</v>
      </c>
      <c r="E6741" t="s">
        <v>40</v>
      </c>
      <c r="F6741" s="7">
        <v>28206.38</v>
      </c>
      <c r="G6741" t="s">
        <v>33</v>
      </c>
      <c r="H6741" t="s">
        <v>34</v>
      </c>
      <c r="I6741" t="s">
        <v>20196</v>
      </c>
      <c r="L6741" s="8">
        <v>2.0500000000000001E-2</v>
      </c>
      <c r="M6741" t="s">
        <v>36</v>
      </c>
      <c r="N6741" t="str">
        <f>IF(AND(PESQUISA!$B$3&lt;&gt;"",OR(PESQUISA!$B$4="TODAS",B6741=PESQUISA!$B$4),ISNUMBER(SEARCH(PESQUISA!$B$3,D6741))),ROW()-1,"")</f>
        <v/>
      </c>
    </row>
    <row r="6742" spans="1:14" x14ac:dyDescent="0.3">
      <c r="A6742" t="s">
        <v>20356</v>
      </c>
      <c r="B6742" t="s">
        <v>29</v>
      </c>
      <c r="C6742" t="s">
        <v>20357</v>
      </c>
      <c r="D6742" t="s">
        <v>20358</v>
      </c>
      <c r="E6742" t="s">
        <v>40</v>
      </c>
      <c r="F6742" s="7">
        <v>36131.86</v>
      </c>
      <c r="G6742" t="s">
        <v>33</v>
      </c>
      <c r="H6742" t="s">
        <v>34</v>
      </c>
      <c r="I6742" t="s">
        <v>20196</v>
      </c>
      <c r="L6742" s="8">
        <v>1.6E-2</v>
      </c>
      <c r="M6742" t="s">
        <v>36</v>
      </c>
      <c r="N6742" t="str">
        <f>IF(AND(PESQUISA!$B$3&lt;&gt;"",OR(PESQUISA!$B$4="TODAS",B6742=PESQUISA!$B$4),ISNUMBER(SEARCH(PESQUISA!$B$3,D6742))),ROW()-1,"")</f>
        <v/>
      </c>
    </row>
    <row r="6743" spans="1:14" x14ac:dyDescent="0.3">
      <c r="A6743" t="s">
        <v>20359</v>
      </c>
      <c r="B6743" t="s">
        <v>29</v>
      </c>
      <c r="C6743" t="s">
        <v>20360</v>
      </c>
      <c r="D6743" t="s">
        <v>20361</v>
      </c>
      <c r="E6743" t="s">
        <v>40</v>
      </c>
      <c r="F6743" s="7">
        <v>52159.29</v>
      </c>
      <c r="G6743" t="s">
        <v>33</v>
      </c>
      <c r="H6743" t="s">
        <v>34</v>
      </c>
      <c r="I6743" t="s">
        <v>20196</v>
      </c>
      <c r="L6743" s="8">
        <v>1.11E-2</v>
      </c>
      <c r="M6743" t="s">
        <v>36</v>
      </c>
      <c r="N6743" t="str">
        <f>IF(AND(PESQUISA!$B$3&lt;&gt;"",OR(PESQUISA!$B$4="TODAS",B6743=PESQUISA!$B$4),ISNUMBER(SEARCH(PESQUISA!$B$3,D6743))),ROW()-1,"")</f>
        <v/>
      </c>
    </row>
    <row r="6744" spans="1:14" x14ac:dyDescent="0.3">
      <c r="A6744" t="s">
        <v>20362</v>
      </c>
      <c r="B6744" t="s">
        <v>29</v>
      </c>
      <c r="C6744" t="s">
        <v>20363</v>
      </c>
      <c r="D6744" t="s">
        <v>20364</v>
      </c>
      <c r="E6744" t="s">
        <v>60</v>
      </c>
      <c r="F6744" s="7">
        <v>1.73</v>
      </c>
      <c r="G6744" t="s">
        <v>33</v>
      </c>
      <c r="H6744" t="s">
        <v>34</v>
      </c>
      <c r="I6744" t="s">
        <v>20196</v>
      </c>
      <c r="L6744" s="8">
        <v>0</v>
      </c>
      <c r="M6744" t="s">
        <v>36</v>
      </c>
      <c r="N6744" t="str">
        <f>IF(AND(PESQUISA!$B$3&lt;&gt;"",OR(PESQUISA!$B$4="TODAS",B6744=PESQUISA!$B$4),ISNUMBER(SEARCH(PESQUISA!$B$3,D6744))),ROW()-1,"")</f>
        <v/>
      </c>
    </row>
    <row r="6745" spans="1:14" x14ac:dyDescent="0.3">
      <c r="A6745" t="s">
        <v>20365</v>
      </c>
      <c r="B6745" t="s">
        <v>29</v>
      </c>
      <c r="C6745" t="s">
        <v>20366</v>
      </c>
      <c r="D6745" t="s">
        <v>20367</v>
      </c>
      <c r="E6745" t="s">
        <v>60</v>
      </c>
      <c r="F6745" s="7">
        <v>4.2</v>
      </c>
      <c r="G6745" t="s">
        <v>33</v>
      </c>
      <c r="H6745" t="s">
        <v>34</v>
      </c>
      <c r="I6745" t="s">
        <v>20196</v>
      </c>
      <c r="L6745" s="8">
        <v>0</v>
      </c>
      <c r="M6745" t="s">
        <v>36</v>
      </c>
      <c r="N6745" t="str">
        <f>IF(AND(PESQUISA!$B$3&lt;&gt;"",OR(PESQUISA!$B$4="TODAS",B6745=PESQUISA!$B$4),ISNUMBER(SEARCH(PESQUISA!$B$3,D6745))),ROW()-1,"")</f>
        <v/>
      </c>
    </row>
    <row r="6746" spans="1:14" x14ac:dyDescent="0.3">
      <c r="A6746" t="s">
        <v>20368</v>
      </c>
      <c r="B6746" t="s">
        <v>29</v>
      </c>
      <c r="C6746" t="s">
        <v>20369</v>
      </c>
      <c r="D6746" t="s">
        <v>20370</v>
      </c>
      <c r="E6746" t="s">
        <v>60</v>
      </c>
      <c r="F6746" s="7">
        <v>2.93</v>
      </c>
      <c r="G6746" t="s">
        <v>33</v>
      </c>
      <c r="H6746" t="s">
        <v>34</v>
      </c>
      <c r="I6746" t="s">
        <v>20196</v>
      </c>
      <c r="L6746" s="8">
        <v>0</v>
      </c>
      <c r="M6746" t="s">
        <v>36</v>
      </c>
      <c r="N6746" t="str">
        <f>IF(AND(PESQUISA!$B$3&lt;&gt;"",OR(PESQUISA!$B$4="TODAS",B6746=PESQUISA!$B$4),ISNUMBER(SEARCH(PESQUISA!$B$3,D6746))),ROW()-1,"")</f>
        <v/>
      </c>
    </row>
    <row r="6747" spans="1:14" x14ac:dyDescent="0.3">
      <c r="A6747" t="s">
        <v>20371</v>
      </c>
      <c r="B6747" t="s">
        <v>29</v>
      </c>
      <c r="C6747" t="s">
        <v>20372</v>
      </c>
      <c r="D6747" t="s">
        <v>20373</v>
      </c>
      <c r="E6747" t="s">
        <v>40</v>
      </c>
      <c r="G6747" t="s">
        <v>33</v>
      </c>
      <c r="H6747" t="s">
        <v>34</v>
      </c>
      <c r="I6747" t="s">
        <v>20196</v>
      </c>
      <c r="M6747" t="s">
        <v>53</v>
      </c>
      <c r="N6747" t="str">
        <f>IF(AND(PESQUISA!$B$3&lt;&gt;"",OR(PESQUISA!$B$4="TODAS",B6747=PESQUISA!$B$4),ISNUMBER(SEARCH(PESQUISA!$B$3,D6747))),ROW()-1,"")</f>
        <v/>
      </c>
    </row>
    <row r="6748" spans="1:14" x14ac:dyDescent="0.3">
      <c r="A6748" t="s">
        <v>20374</v>
      </c>
      <c r="B6748" t="s">
        <v>29</v>
      </c>
      <c r="C6748" t="s">
        <v>20375</v>
      </c>
      <c r="D6748" t="s">
        <v>20376</v>
      </c>
      <c r="E6748" t="s">
        <v>40</v>
      </c>
      <c r="G6748" t="s">
        <v>33</v>
      </c>
      <c r="H6748" t="s">
        <v>34</v>
      </c>
      <c r="I6748" t="s">
        <v>20196</v>
      </c>
      <c r="M6748" t="s">
        <v>53</v>
      </c>
      <c r="N6748" t="str">
        <f>IF(AND(PESQUISA!$B$3&lt;&gt;"",OR(PESQUISA!$B$4="TODAS",B6748=PESQUISA!$B$4),ISNUMBER(SEARCH(PESQUISA!$B$3,D6748))),ROW()-1,"")</f>
        <v/>
      </c>
    </row>
    <row r="6749" spans="1:14" x14ac:dyDescent="0.3">
      <c r="A6749" t="s">
        <v>20377</v>
      </c>
      <c r="B6749" t="s">
        <v>29</v>
      </c>
      <c r="C6749" t="s">
        <v>20378</v>
      </c>
      <c r="D6749" t="s">
        <v>20379</v>
      </c>
      <c r="E6749" t="s">
        <v>40</v>
      </c>
      <c r="G6749" t="s">
        <v>33</v>
      </c>
      <c r="H6749" t="s">
        <v>34</v>
      </c>
      <c r="I6749" t="s">
        <v>20196</v>
      </c>
      <c r="M6749" t="s">
        <v>53</v>
      </c>
      <c r="N6749" t="str">
        <f>IF(AND(PESQUISA!$B$3&lt;&gt;"",OR(PESQUISA!$B$4="TODAS",B6749=PESQUISA!$B$4),ISNUMBER(SEARCH(PESQUISA!$B$3,D6749))),ROW()-1,"")</f>
        <v/>
      </c>
    </row>
    <row r="6750" spans="1:14" x14ac:dyDescent="0.3">
      <c r="A6750" t="s">
        <v>20380</v>
      </c>
      <c r="B6750" t="s">
        <v>29</v>
      </c>
      <c r="C6750" t="s">
        <v>20381</v>
      </c>
      <c r="D6750" t="s">
        <v>20382</v>
      </c>
      <c r="E6750" t="s">
        <v>40</v>
      </c>
      <c r="G6750" t="s">
        <v>33</v>
      </c>
      <c r="H6750" t="s">
        <v>34</v>
      </c>
      <c r="I6750" t="s">
        <v>20196</v>
      </c>
      <c r="M6750" t="s">
        <v>53</v>
      </c>
      <c r="N6750" t="str">
        <f>IF(AND(PESQUISA!$B$3&lt;&gt;"",OR(PESQUISA!$B$4="TODAS",B6750=PESQUISA!$B$4),ISNUMBER(SEARCH(PESQUISA!$B$3,D6750))),ROW()-1,"")</f>
        <v/>
      </c>
    </row>
    <row r="6751" spans="1:14" x14ac:dyDescent="0.3">
      <c r="A6751" t="s">
        <v>20383</v>
      </c>
      <c r="B6751" t="s">
        <v>29</v>
      </c>
      <c r="C6751" t="s">
        <v>20384</v>
      </c>
      <c r="D6751" t="s">
        <v>20385</v>
      </c>
      <c r="E6751" t="s">
        <v>40</v>
      </c>
      <c r="F6751" s="7">
        <v>126.31</v>
      </c>
      <c r="G6751" t="s">
        <v>33</v>
      </c>
      <c r="H6751" t="s">
        <v>34</v>
      </c>
      <c r="I6751" t="s">
        <v>20196</v>
      </c>
      <c r="L6751" s="8">
        <v>0</v>
      </c>
      <c r="M6751" t="s">
        <v>36</v>
      </c>
      <c r="N6751" t="str">
        <f>IF(AND(PESQUISA!$B$3&lt;&gt;"",OR(PESQUISA!$B$4="TODAS",B6751=PESQUISA!$B$4),ISNUMBER(SEARCH(PESQUISA!$B$3,D6751))),ROW()-1,"")</f>
        <v/>
      </c>
    </row>
    <row r="6752" spans="1:14" x14ac:dyDescent="0.3">
      <c r="A6752" t="s">
        <v>20386</v>
      </c>
      <c r="B6752" t="s">
        <v>29</v>
      </c>
      <c r="C6752" t="s">
        <v>20387</v>
      </c>
      <c r="D6752" t="s">
        <v>20388</v>
      </c>
      <c r="E6752" t="s">
        <v>40</v>
      </c>
      <c r="G6752" t="s">
        <v>33</v>
      </c>
      <c r="H6752" t="s">
        <v>34</v>
      </c>
      <c r="I6752" t="s">
        <v>20196</v>
      </c>
      <c r="M6752" t="s">
        <v>53</v>
      </c>
      <c r="N6752" t="str">
        <f>IF(AND(PESQUISA!$B$3&lt;&gt;"",OR(PESQUISA!$B$4="TODAS",B6752=PESQUISA!$B$4),ISNUMBER(SEARCH(PESQUISA!$B$3,D6752))),ROW()-1,"")</f>
        <v/>
      </c>
    </row>
    <row r="6753" spans="1:14" x14ac:dyDescent="0.3">
      <c r="A6753" t="s">
        <v>20389</v>
      </c>
      <c r="B6753" t="s">
        <v>29</v>
      </c>
      <c r="C6753" t="s">
        <v>20390</v>
      </c>
      <c r="D6753" t="s">
        <v>20391</v>
      </c>
      <c r="E6753" t="s">
        <v>40</v>
      </c>
      <c r="F6753" s="7">
        <v>69.66</v>
      </c>
      <c r="G6753" t="s">
        <v>33</v>
      </c>
      <c r="H6753" t="s">
        <v>34</v>
      </c>
      <c r="I6753" t="s">
        <v>20392</v>
      </c>
      <c r="L6753" s="8">
        <v>0.42130000000000001</v>
      </c>
      <c r="M6753" t="s">
        <v>36</v>
      </c>
      <c r="N6753" t="str">
        <f>IF(AND(PESQUISA!$B$3&lt;&gt;"",OR(PESQUISA!$B$4="TODAS",B6753=PESQUISA!$B$4),ISNUMBER(SEARCH(PESQUISA!$B$3,D6753))),ROW()-1,"")</f>
        <v/>
      </c>
    </row>
    <row r="6754" spans="1:14" x14ac:dyDescent="0.3">
      <c r="A6754" t="s">
        <v>20393</v>
      </c>
      <c r="B6754" t="s">
        <v>29</v>
      </c>
      <c r="C6754" t="s">
        <v>20394</v>
      </c>
      <c r="D6754" t="s">
        <v>20395</v>
      </c>
      <c r="E6754" t="s">
        <v>40</v>
      </c>
      <c r="F6754" s="7">
        <v>169.76</v>
      </c>
      <c r="G6754" t="s">
        <v>33</v>
      </c>
      <c r="H6754" t="s">
        <v>34</v>
      </c>
      <c r="I6754" t="s">
        <v>20392</v>
      </c>
      <c r="L6754" s="8">
        <v>0.70299999999999996</v>
      </c>
      <c r="M6754" t="s">
        <v>36</v>
      </c>
      <c r="N6754" t="str">
        <f>IF(AND(PESQUISA!$B$3&lt;&gt;"",OR(PESQUISA!$B$4="TODAS",B6754=PESQUISA!$B$4),ISNUMBER(SEARCH(PESQUISA!$B$3,D6754))),ROW()-1,"")</f>
        <v/>
      </c>
    </row>
    <row r="6755" spans="1:14" x14ac:dyDescent="0.3">
      <c r="A6755" t="s">
        <v>20396</v>
      </c>
      <c r="B6755" t="s">
        <v>29</v>
      </c>
      <c r="C6755" t="s">
        <v>20397</v>
      </c>
      <c r="D6755" t="s">
        <v>20398</v>
      </c>
      <c r="E6755" t="s">
        <v>40</v>
      </c>
      <c r="F6755" s="7">
        <v>72.239999999999995</v>
      </c>
      <c r="G6755" t="s">
        <v>33</v>
      </c>
      <c r="H6755" t="s">
        <v>34</v>
      </c>
      <c r="I6755" t="s">
        <v>20392</v>
      </c>
      <c r="L6755" s="8">
        <v>0.442</v>
      </c>
      <c r="M6755" t="s">
        <v>36</v>
      </c>
      <c r="N6755" t="str">
        <f>IF(AND(PESQUISA!$B$3&lt;&gt;"",OR(PESQUISA!$B$4="TODAS",B6755=PESQUISA!$B$4),ISNUMBER(SEARCH(PESQUISA!$B$3,D6755))),ROW()-1,"")</f>
        <v/>
      </c>
    </row>
    <row r="6756" spans="1:14" x14ac:dyDescent="0.3">
      <c r="A6756" t="s">
        <v>20399</v>
      </c>
      <c r="B6756" t="s">
        <v>29</v>
      </c>
      <c r="C6756" t="s">
        <v>20400</v>
      </c>
      <c r="D6756" t="s">
        <v>20401</v>
      </c>
      <c r="E6756" t="s">
        <v>40</v>
      </c>
      <c r="F6756" s="7">
        <v>146</v>
      </c>
      <c r="G6756" t="s">
        <v>33</v>
      </c>
      <c r="H6756" t="s">
        <v>34</v>
      </c>
      <c r="I6756" t="s">
        <v>20392</v>
      </c>
      <c r="L6756" s="8">
        <v>0.65469999999999995</v>
      </c>
      <c r="M6756" t="s">
        <v>36</v>
      </c>
      <c r="N6756" t="str">
        <f>IF(AND(PESQUISA!$B$3&lt;&gt;"",OR(PESQUISA!$B$4="TODAS",B6756=PESQUISA!$B$4),ISNUMBER(SEARCH(PESQUISA!$B$3,D6756))),ROW()-1,"")</f>
        <v/>
      </c>
    </row>
    <row r="6757" spans="1:14" x14ac:dyDescent="0.3">
      <c r="A6757" t="s">
        <v>20402</v>
      </c>
      <c r="B6757" t="s">
        <v>29</v>
      </c>
      <c r="C6757" t="s">
        <v>20403</v>
      </c>
      <c r="D6757" t="s">
        <v>20404</v>
      </c>
      <c r="E6757" t="s">
        <v>40</v>
      </c>
      <c r="F6757" s="7">
        <v>45.9</v>
      </c>
      <c r="G6757" t="s">
        <v>33</v>
      </c>
      <c r="H6757" t="s">
        <v>34</v>
      </c>
      <c r="I6757" t="s">
        <v>20392</v>
      </c>
      <c r="L6757" s="8">
        <v>0.41220000000000001</v>
      </c>
      <c r="M6757" t="s">
        <v>36</v>
      </c>
      <c r="N6757" t="str">
        <f>IF(AND(PESQUISA!$B$3&lt;&gt;"",OR(PESQUISA!$B$4="TODAS",B6757=PESQUISA!$B$4),ISNUMBER(SEARCH(PESQUISA!$B$3,D6757))),ROW()-1,"")</f>
        <v/>
      </c>
    </row>
    <row r="6758" spans="1:14" x14ac:dyDescent="0.3">
      <c r="A6758" t="s">
        <v>20405</v>
      </c>
      <c r="B6758" t="s">
        <v>29</v>
      </c>
      <c r="C6758" t="s">
        <v>20406</v>
      </c>
      <c r="D6758" t="s">
        <v>20407</v>
      </c>
      <c r="E6758" t="s">
        <v>40</v>
      </c>
      <c r="F6758" s="7">
        <v>86.6</v>
      </c>
      <c r="G6758" t="s">
        <v>33</v>
      </c>
      <c r="H6758" t="s">
        <v>34</v>
      </c>
      <c r="I6758" t="s">
        <v>20392</v>
      </c>
      <c r="L6758" s="8">
        <v>0.61029999999999995</v>
      </c>
      <c r="M6758" t="s">
        <v>36</v>
      </c>
      <c r="N6758" t="str">
        <f>IF(AND(PESQUISA!$B$3&lt;&gt;"",OR(PESQUISA!$B$4="TODAS",B6758=PESQUISA!$B$4),ISNUMBER(SEARCH(PESQUISA!$B$3,D6758))),ROW()-1,"")</f>
        <v/>
      </c>
    </row>
    <row r="6759" spans="1:14" x14ac:dyDescent="0.3">
      <c r="A6759" t="s">
        <v>20408</v>
      </c>
      <c r="B6759" t="s">
        <v>29</v>
      </c>
      <c r="C6759" t="s">
        <v>20409</v>
      </c>
      <c r="D6759" t="s">
        <v>20410</v>
      </c>
      <c r="E6759" t="s">
        <v>40</v>
      </c>
      <c r="F6759" s="7">
        <v>58.04</v>
      </c>
      <c r="G6759" t="s">
        <v>33</v>
      </c>
      <c r="H6759" t="s">
        <v>34</v>
      </c>
      <c r="I6759" t="s">
        <v>20392</v>
      </c>
      <c r="L6759" s="8">
        <v>7.2900000000000006E-2</v>
      </c>
      <c r="M6759" t="s">
        <v>36</v>
      </c>
      <c r="N6759" t="str">
        <f>IF(AND(PESQUISA!$B$3&lt;&gt;"",OR(PESQUISA!$B$4="TODAS",B6759=PESQUISA!$B$4),ISNUMBER(SEARCH(PESQUISA!$B$3,D6759))),ROW()-1,"")</f>
        <v/>
      </c>
    </row>
    <row r="6760" spans="1:14" x14ac:dyDescent="0.3">
      <c r="A6760" t="s">
        <v>20411</v>
      </c>
      <c r="B6760" t="s">
        <v>29</v>
      </c>
      <c r="C6760" t="s">
        <v>20412</v>
      </c>
      <c r="D6760" t="s">
        <v>20413</v>
      </c>
      <c r="E6760" t="s">
        <v>40</v>
      </c>
      <c r="F6760" s="7">
        <v>78.7</v>
      </c>
      <c r="G6760" t="s">
        <v>33</v>
      </c>
      <c r="H6760" t="s">
        <v>34</v>
      </c>
      <c r="I6760" t="s">
        <v>20392</v>
      </c>
      <c r="L6760" s="8">
        <v>0.1447</v>
      </c>
      <c r="M6760" t="s">
        <v>36</v>
      </c>
      <c r="N6760" t="str">
        <f>IF(AND(PESQUISA!$B$3&lt;&gt;"",OR(PESQUISA!$B$4="TODAS",B6760=PESQUISA!$B$4),ISNUMBER(SEARCH(PESQUISA!$B$3,D6760))),ROW()-1,"")</f>
        <v/>
      </c>
    </row>
    <row r="6761" spans="1:14" x14ac:dyDescent="0.3">
      <c r="A6761" t="s">
        <v>20414</v>
      </c>
      <c r="B6761" t="s">
        <v>29</v>
      </c>
      <c r="C6761" t="s">
        <v>20415</v>
      </c>
      <c r="D6761" t="s">
        <v>20416</v>
      </c>
      <c r="E6761" t="s">
        <v>40</v>
      </c>
      <c r="F6761" s="7">
        <v>93.84</v>
      </c>
      <c r="G6761" t="s">
        <v>33</v>
      </c>
      <c r="H6761" t="s">
        <v>34</v>
      </c>
      <c r="I6761" t="s">
        <v>20392</v>
      </c>
      <c r="L6761" s="8">
        <v>0.42659999999999998</v>
      </c>
      <c r="M6761" t="s">
        <v>36</v>
      </c>
      <c r="N6761" t="str">
        <f>IF(AND(PESQUISA!$B$3&lt;&gt;"",OR(PESQUISA!$B$4="TODAS",B6761=PESQUISA!$B$4),ISNUMBER(SEARCH(PESQUISA!$B$3,D6761))),ROW()-1,"")</f>
        <v/>
      </c>
    </row>
    <row r="6762" spans="1:14" x14ac:dyDescent="0.3">
      <c r="A6762" t="s">
        <v>20417</v>
      </c>
      <c r="B6762" t="s">
        <v>29</v>
      </c>
      <c r="C6762" t="s">
        <v>20418</v>
      </c>
      <c r="D6762" t="s">
        <v>20419</v>
      </c>
      <c r="E6762" t="s">
        <v>40</v>
      </c>
      <c r="F6762" s="7">
        <v>184.14</v>
      </c>
      <c r="G6762" t="s">
        <v>33</v>
      </c>
      <c r="H6762" t="s">
        <v>34</v>
      </c>
      <c r="I6762" t="s">
        <v>20392</v>
      </c>
      <c r="L6762" s="8">
        <v>0.63449999999999995</v>
      </c>
      <c r="M6762" t="s">
        <v>36</v>
      </c>
      <c r="N6762" t="str">
        <f>IF(AND(PESQUISA!$B$3&lt;&gt;"",OR(PESQUISA!$B$4="TODAS",B6762=PESQUISA!$B$4),ISNUMBER(SEARCH(PESQUISA!$B$3,D6762))),ROW()-1,"")</f>
        <v/>
      </c>
    </row>
    <row r="6763" spans="1:14" x14ac:dyDescent="0.3">
      <c r="A6763" t="s">
        <v>20420</v>
      </c>
      <c r="B6763" t="s">
        <v>29</v>
      </c>
      <c r="C6763" t="s">
        <v>20421</v>
      </c>
      <c r="D6763" t="s">
        <v>20422</v>
      </c>
      <c r="E6763" t="s">
        <v>60</v>
      </c>
      <c r="F6763" s="7">
        <v>74.16</v>
      </c>
      <c r="G6763" t="s">
        <v>33</v>
      </c>
      <c r="H6763" t="s">
        <v>34</v>
      </c>
      <c r="I6763" t="s">
        <v>20392</v>
      </c>
      <c r="L6763" s="8">
        <v>0.81200000000000006</v>
      </c>
      <c r="M6763" t="s">
        <v>36</v>
      </c>
      <c r="N6763" t="str">
        <f>IF(AND(PESQUISA!$B$3&lt;&gt;"",OR(PESQUISA!$B$4="TODAS",B6763=PESQUISA!$B$4),ISNUMBER(SEARCH(PESQUISA!$B$3,D6763))),ROW()-1,"")</f>
        <v/>
      </c>
    </row>
    <row r="6764" spans="1:14" x14ac:dyDescent="0.3">
      <c r="A6764" t="s">
        <v>20423</v>
      </c>
      <c r="B6764" t="s">
        <v>29</v>
      </c>
      <c r="C6764" t="s">
        <v>20424</v>
      </c>
      <c r="D6764" t="s">
        <v>20425</v>
      </c>
      <c r="E6764" t="s">
        <v>60</v>
      </c>
      <c r="F6764" s="7">
        <v>35.17</v>
      </c>
      <c r="G6764" t="s">
        <v>33</v>
      </c>
      <c r="H6764" t="s">
        <v>34</v>
      </c>
      <c r="I6764" t="s">
        <v>20392</v>
      </c>
      <c r="L6764" s="8">
        <v>0.82089999999999996</v>
      </c>
      <c r="M6764" t="s">
        <v>36</v>
      </c>
      <c r="N6764" t="str">
        <f>IF(AND(PESQUISA!$B$3&lt;&gt;"",OR(PESQUISA!$B$4="TODAS",B6764=PESQUISA!$B$4),ISNUMBER(SEARCH(PESQUISA!$B$3,D6764))),ROW()-1,"")</f>
        <v/>
      </c>
    </row>
    <row r="6765" spans="1:14" x14ac:dyDescent="0.3">
      <c r="A6765" t="s">
        <v>20426</v>
      </c>
      <c r="B6765" t="s">
        <v>29</v>
      </c>
      <c r="C6765" t="s">
        <v>20427</v>
      </c>
      <c r="D6765" t="s">
        <v>20428</v>
      </c>
      <c r="E6765" t="s">
        <v>60</v>
      </c>
      <c r="F6765" s="7">
        <v>146.25</v>
      </c>
      <c r="G6765" t="s">
        <v>33</v>
      </c>
      <c r="H6765" t="s">
        <v>34</v>
      </c>
      <c r="I6765" t="s">
        <v>20392</v>
      </c>
      <c r="L6765" s="8">
        <v>0.61950000000000005</v>
      </c>
      <c r="M6765" t="s">
        <v>36</v>
      </c>
      <c r="N6765" t="str">
        <f>IF(AND(PESQUISA!$B$3&lt;&gt;"",OR(PESQUISA!$B$4="TODAS",B6765=PESQUISA!$B$4),ISNUMBER(SEARCH(PESQUISA!$B$3,D6765))),ROW()-1,"")</f>
        <v/>
      </c>
    </row>
    <row r="6766" spans="1:14" x14ac:dyDescent="0.3">
      <c r="A6766" t="s">
        <v>20429</v>
      </c>
      <c r="B6766" t="s">
        <v>29</v>
      </c>
      <c r="C6766" t="s">
        <v>20430</v>
      </c>
      <c r="D6766" t="s">
        <v>20431</v>
      </c>
      <c r="E6766" t="s">
        <v>60</v>
      </c>
      <c r="F6766" s="7">
        <v>56.88</v>
      </c>
      <c r="G6766" t="s">
        <v>33</v>
      </c>
      <c r="H6766" t="s">
        <v>34</v>
      </c>
      <c r="I6766" t="s">
        <v>20392</v>
      </c>
      <c r="L6766" s="8">
        <v>0.78059999999999996</v>
      </c>
      <c r="M6766" t="s">
        <v>36</v>
      </c>
      <c r="N6766" t="str">
        <f>IF(AND(PESQUISA!$B$3&lt;&gt;"",OR(PESQUISA!$B$4="TODAS",B6766=PESQUISA!$B$4),ISNUMBER(SEARCH(PESQUISA!$B$3,D6766))),ROW()-1,"")</f>
        <v/>
      </c>
    </row>
    <row r="6767" spans="1:14" x14ac:dyDescent="0.3">
      <c r="A6767" t="s">
        <v>20432</v>
      </c>
      <c r="B6767" t="s">
        <v>29</v>
      </c>
      <c r="C6767" t="s">
        <v>20433</v>
      </c>
      <c r="D6767" t="s">
        <v>20434</v>
      </c>
      <c r="E6767" t="s">
        <v>60</v>
      </c>
      <c r="F6767" s="7">
        <v>91.39</v>
      </c>
      <c r="G6767" t="s">
        <v>33</v>
      </c>
      <c r="H6767" t="s">
        <v>34</v>
      </c>
      <c r="I6767" t="s">
        <v>20392</v>
      </c>
      <c r="L6767" s="8">
        <v>0.81969999999999998</v>
      </c>
      <c r="M6767" t="s">
        <v>36</v>
      </c>
      <c r="N6767" t="str">
        <f>IF(AND(PESQUISA!$B$3&lt;&gt;"",OR(PESQUISA!$B$4="TODAS",B6767=PESQUISA!$B$4),ISNUMBER(SEARCH(PESQUISA!$B$3,D6767))),ROW()-1,"")</f>
        <v/>
      </c>
    </row>
    <row r="6768" spans="1:14" x14ac:dyDescent="0.3">
      <c r="A6768" t="s">
        <v>20435</v>
      </c>
      <c r="B6768" t="s">
        <v>29</v>
      </c>
      <c r="C6768" t="s">
        <v>20436</v>
      </c>
      <c r="D6768" t="s">
        <v>20437</v>
      </c>
      <c r="E6768" t="s">
        <v>60</v>
      </c>
      <c r="G6768" t="s">
        <v>33</v>
      </c>
      <c r="H6768" t="s">
        <v>34</v>
      </c>
      <c r="I6768" t="s">
        <v>20392</v>
      </c>
      <c r="M6768" t="s">
        <v>53</v>
      </c>
      <c r="N6768" t="str">
        <f>IF(AND(PESQUISA!$B$3&lt;&gt;"",OR(PESQUISA!$B$4="TODAS",B6768=PESQUISA!$B$4),ISNUMBER(SEARCH(PESQUISA!$B$3,D6768))),ROW()-1,"")</f>
        <v/>
      </c>
    </row>
    <row r="6769" spans="1:14" x14ac:dyDescent="0.3">
      <c r="A6769" t="s">
        <v>20438</v>
      </c>
      <c r="B6769" t="s">
        <v>29</v>
      </c>
      <c r="C6769" t="s">
        <v>20439</v>
      </c>
      <c r="D6769" t="s">
        <v>20440</v>
      </c>
      <c r="E6769" t="s">
        <v>60</v>
      </c>
      <c r="G6769" t="s">
        <v>33</v>
      </c>
      <c r="H6769" t="s">
        <v>34</v>
      </c>
      <c r="I6769" t="s">
        <v>20392</v>
      </c>
      <c r="M6769" t="s">
        <v>53</v>
      </c>
      <c r="N6769" t="str">
        <f>IF(AND(PESQUISA!$B$3&lt;&gt;"",OR(PESQUISA!$B$4="TODAS",B6769=PESQUISA!$B$4),ISNUMBER(SEARCH(PESQUISA!$B$3,D6769))),ROW()-1,"")</f>
        <v/>
      </c>
    </row>
    <row r="6770" spans="1:14" x14ac:dyDescent="0.3">
      <c r="A6770" t="s">
        <v>20441</v>
      </c>
      <c r="B6770" t="s">
        <v>29</v>
      </c>
      <c r="C6770" t="s">
        <v>20442</v>
      </c>
      <c r="D6770" t="s">
        <v>20443</v>
      </c>
      <c r="E6770" t="s">
        <v>60</v>
      </c>
      <c r="G6770" t="s">
        <v>33</v>
      </c>
      <c r="H6770" t="s">
        <v>34</v>
      </c>
      <c r="I6770" t="s">
        <v>20392</v>
      </c>
      <c r="M6770" t="s">
        <v>53</v>
      </c>
      <c r="N6770" t="str">
        <f>IF(AND(PESQUISA!$B$3&lt;&gt;"",OR(PESQUISA!$B$4="TODAS",B6770=PESQUISA!$B$4),ISNUMBER(SEARCH(PESQUISA!$B$3,D6770))),ROW()-1,"")</f>
        <v/>
      </c>
    </row>
    <row r="6771" spans="1:14" x14ac:dyDescent="0.3">
      <c r="A6771" t="s">
        <v>20444</v>
      </c>
      <c r="B6771" t="s">
        <v>29</v>
      </c>
      <c r="C6771" t="s">
        <v>20445</v>
      </c>
      <c r="D6771" t="s">
        <v>20446</v>
      </c>
      <c r="E6771" t="s">
        <v>40</v>
      </c>
      <c r="F6771" s="7">
        <v>19.510000000000002</v>
      </c>
      <c r="G6771" t="s">
        <v>33</v>
      </c>
      <c r="H6771" t="s">
        <v>34</v>
      </c>
      <c r="I6771" t="s">
        <v>20447</v>
      </c>
      <c r="L6771" s="8">
        <v>0.52839999999999998</v>
      </c>
      <c r="M6771" t="s">
        <v>36</v>
      </c>
      <c r="N6771" t="str">
        <f>IF(AND(PESQUISA!$B$3&lt;&gt;"",OR(PESQUISA!$B$4="TODAS",B6771=PESQUISA!$B$4),ISNUMBER(SEARCH(PESQUISA!$B$3,D6771))),ROW()-1,"")</f>
        <v/>
      </c>
    </row>
    <row r="6772" spans="1:14" x14ac:dyDescent="0.3">
      <c r="A6772" t="s">
        <v>20448</v>
      </c>
      <c r="B6772" t="s">
        <v>29</v>
      </c>
      <c r="C6772" t="s">
        <v>20449</v>
      </c>
      <c r="D6772" t="s">
        <v>20450</v>
      </c>
      <c r="E6772" t="s">
        <v>40</v>
      </c>
      <c r="F6772" s="7">
        <v>20.71</v>
      </c>
      <c r="G6772" t="s">
        <v>33</v>
      </c>
      <c r="H6772" t="s">
        <v>34</v>
      </c>
      <c r="I6772" t="s">
        <v>20447</v>
      </c>
      <c r="L6772" s="8">
        <v>0.50849999999999995</v>
      </c>
      <c r="M6772" t="s">
        <v>36</v>
      </c>
      <c r="N6772" t="str">
        <f>IF(AND(PESQUISA!$B$3&lt;&gt;"",OR(PESQUISA!$B$4="TODAS",B6772=PESQUISA!$B$4),ISNUMBER(SEARCH(PESQUISA!$B$3,D6772))),ROW()-1,"")</f>
        <v/>
      </c>
    </row>
    <row r="6773" spans="1:14" x14ac:dyDescent="0.3">
      <c r="A6773" t="s">
        <v>20451</v>
      </c>
      <c r="B6773" t="s">
        <v>29</v>
      </c>
      <c r="C6773" t="s">
        <v>20452</v>
      </c>
      <c r="D6773" t="s">
        <v>20453</v>
      </c>
      <c r="E6773" t="s">
        <v>40</v>
      </c>
      <c r="F6773" s="7">
        <v>22.93</v>
      </c>
      <c r="G6773" t="s">
        <v>33</v>
      </c>
      <c r="H6773" t="s">
        <v>34</v>
      </c>
      <c r="I6773" t="s">
        <v>20447</v>
      </c>
      <c r="L6773" s="8">
        <v>0.4496</v>
      </c>
      <c r="M6773" t="s">
        <v>36</v>
      </c>
      <c r="N6773" t="str">
        <f>IF(AND(PESQUISA!$B$3&lt;&gt;"",OR(PESQUISA!$B$4="TODAS",B6773=PESQUISA!$B$4),ISNUMBER(SEARCH(PESQUISA!$B$3,D6773))),ROW()-1,"")</f>
        <v/>
      </c>
    </row>
    <row r="6774" spans="1:14" x14ac:dyDescent="0.3">
      <c r="A6774" t="s">
        <v>20454</v>
      </c>
      <c r="B6774" t="s">
        <v>29</v>
      </c>
      <c r="C6774" t="s">
        <v>20455</v>
      </c>
      <c r="D6774" t="s">
        <v>20456</v>
      </c>
      <c r="E6774" t="s">
        <v>40</v>
      </c>
      <c r="F6774" s="7">
        <v>20.62</v>
      </c>
      <c r="G6774" t="s">
        <v>33</v>
      </c>
      <c r="H6774" t="s">
        <v>34</v>
      </c>
      <c r="I6774" t="s">
        <v>20447</v>
      </c>
      <c r="L6774" s="8">
        <v>0.5</v>
      </c>
      <c r="M6774" t="s">
        <v>36</v>
      </c>
      <c r="N6774" t="str">
        <f>IF(AND(PESQUISA!$B$3&lt;&gt;"",OR(PESQUISA!$B$4="TODAS",B6774=PESQUISA!$B$4),ISNUMBER(SEARCH(PESQUISA!$B$3,D6774))),ROW()-1,"")</f>
        <v/>
      </c>
    </row>
    <row r="6775" spans="1:14" x14ac:dyDescent="0.3">
      <c r="A6775" t="s">
        <v>20457</v>
      </c>
      <c r="B6775" t="s">
        <v>29</v>
      </c>
      <c r="C6775" t="s">
        <v>20458</v>
      </c>
      <c r="D6775" t="s">
        <v>20459</v>
      </c>
      <c r="E6775" t="s">
        <v>40</v>
      </c>
      <c r="F6775" s="7">
        <v>17.75</v>
      </c>
      <c r="G6775" t="s">
        <v>33</v>
      </c>
      <c r="H6775" t="s">
        <v>34</v>
      </c>
      <c r="I6775" t="s">
        <v>20447</v>
      </c>
      <c r="L6775" s="8">
        <v>0.58079999999999998</v>
      </c>
      <c r="M6775" t="s">
        <v>36</v>
      </c>
      <c r="N6775" t="str">
        <f>IF(AND(PESQUISA!$B$3&lt;&gt;"",OR(PESQUISA!$B$4="TODAS",B6775=PESQUISA!$B$4),ISNUMBER(SEARCH(PESQUISA!$B$3,D6775))),ROW()-1,"")</f>
        <v/>
      </c>
    </row>
    <row r="6776" spans="1:14" x14ac:dyDescent="0.3">
      <c r="A6776" t="s">
        <v>20460</v>
      </c>
      <c r="B6776" t="s">
        <v>29</v>
      </c>
      <c r="C6776" t="s">
        <v>20461</v>
      </c>
      <c r="D6776" t="s">
        <v>20462</v>
      </c>
      <c r="E6776" t="s">
        <v>40</v>
      </c>
      <c r="F6776" s="7">
        <v>22.4</v>
      </c>
      <c r="G6776" t="s">
        <v>33</v>
      </c>
      <c r="H6776" t="s">
        <v>34</v>
      </c>
      <c r="I6776" t="s">
        <v>20447</v>
      </c>
      <c r="L6776" s="8">
        <v>0.68840000000000001</v>
      </c>
      <c r="M6776" t="s">
        <v>36</v>
      </c>
      <c r="N6776" t="str">
        <f>IF(AND(PESQUISA!$B$3&lt;&gt;"",OR(PESQUISA!$B$4="TODAS",B6776=PESQUISA!$B$4),ISNUMBER(SEARCH(PESQUISA!$B$3,D6776))),ROW()-1,"")</f>
        <v/>
      </c>
    </row>
    <row r="6777" spans="1:14" x14ac:dyDescent="0.3">
      <c r="A6777" t="s">
        <v>20463</v>
      </c>
      <c r="B6777" t="s">
        <v>29</v>
      </c>
      <c r="C6777" t="s">
        <v>20464</v>
      </c>
      <c r="D6777" t="s">
        <v>20465</v>
      </c>
      <c r="E6777" t="s">
        <v>40</v>
      </c>
      <c r="F6777" s="7">
        <v>27.18</v>
      </c>
      <c r="G6777" t="s">
        <v>33</v>
      </c>
      <c r="H6777" t="s">
        <v>34</v>
      </c>
      <c r="I6777" t="s">
        <v>20447</v>
      </c>
      <c r="L6777" s="8">
        <v>0.56730000000000003</v>
      </c>
      <c r="M6777" t="s">
        <v>36</v>
      </c>
      <c r="N6777" t="str">
        <f>IF(AND(PESQUISA!$B$3&lt;&gt;"",OR(PESQUISA!$B$4="TODAS",B6777=PESQUISA!$B$4),ISNUMBER(SEARCH(PESQUISA!$B$3,D6777))),ROW()-1,"")</f>
        <v/>
      </c>
    </row>
    <row r="6778" spans="1:14" x14ac:dyDescent="0.3">
      <c r="A6778" t="s">
        <v>20466</v>
      </c>
      <c r="B6778" t="s">
        <v>29</v>
      </c>
      <c r="C6778" t="s">
        <v>20467</v>
      </c>
      <c r="D6778" t="s">
        <v>20468</v>
      </c>
      <c r="E6778" t="s">
        <v>40</v>
      </c>
      <c r="F6778" s="7">
        <v>34.24</v>
      </c>
      <c r="G6778" t="s">
        <v>33</v>
      </c>
      <c r="H6778" t="s">
        <v>34</v>
      </c>
      <c r="I6778" t="s">
        <v>20447</v>
      </c>
      <c r="L6778" s="8">
        <v>0.45040000000000002</v>
      </c>
      <c r="M6778" t="s">
        <v>36</v>
      </c>
      <c r="N6778" t="str">
        <f>IF(AND(PESQUISA!$B$3&lt;&gt;"",OR(PESQUISA!$B$4="TODAS",B6778=PESQUISA!$B$4),ISNUMBER(SEARCH(PESQUISA!$B$3,D6778))),ROW()-1,"")</f>
        <v/>
      </c>
    </row>
    <row r="6779" spans="1:14" x14ac:dyDescent="0.3">
      <c r="A6779" t="s">
        <v>20469</v>
      </c>
      <c r="B6779" t="s">
        <v>29</v>
      </c>
      <c r="C6779" t="s">
        <v>20470</v>
      </c>
      <c r="D6779" t="s">
        <v>20471</v>
      </c>
      <c r="E6779" t="s">
        <v>40</v>
      </c>
      <c r="F6779" s="7">
        <v>28.46</v>
      </c>
      <c r="G6779" t="s">
        <v>33</v>
      </c>
      <c r="H6779" t="s">
        <v>34</v>
      </c>
      <c r="I6779" t="s">
        <v>20447</v>
      </c>
      <c r="L6779" s="8">
        <v>0.54179999999999995</v>
      </c>
      <c r="M6779" t="s">
        <v>36</v>
      </c>
      <c r="N6779" t="str">
        <f>IF(AND(PESQUISA!$B$3&lt;&gt;"",OR(PESQUISA!$B$4="TODAS",B6779=PESQUISA!$B$4),ISNUMBER(SEARCH(PESQUISA!$B$3,D6779))),ROW()-1,"")</f>
        <v/>
      </c>
    </row>
    <row r="6780" spans="1:14" x14ac:dyDescent="0.3">
      <c r="A6780" t="s">
        <v>20472</v>
      </c>
      <c r="B6780" t="s">
        <v>29</v>
      </c>
      <c r="C6780" t="s">
        <v>20473</v>
      </c>
      <c r="D6780" t="s">
        <v>20474</v>
      </c>
      <c r="E6780" t="s">
        <v>40</v>
      </c>
      <c r="F6780" s="7">
        <v>25.68</v>
      </c>
      <c r="G6780" t="s">
        <v>33</v>
      </c>
      <c r="H6780" t="s">
        <v>34</v>
      </c>
      <c r="I6780" t="s">
        <v>20447</v>
      </c>
      <c r="L6780" s="8">
        <v>0.60050000000000003</v>
      </c>
      <c r="M6780" t="s">
        <v>36</v>
      </c>
      <c r="N6780" t="str">
        <f>IF(AND(PESQUISA!$B$3&lt;&gt;"",OR(PESQUISA!$B$4="TODAS",B6780=PESQUISA!$B$4),ISNUMBER(SEARCH(PESQUISA!$B$3,D6780))),ROW()-1,"")</f>
        <v/>
      </c>
    </row>
    <row r="6781" spans="1:14" x14ac:dyDescent="0.3">
      <c r="A6781" t="s">
        <v>20475</v>
      </c>
      <c r="B6781" t="s">
        <v>29</v>
      </c>
      <c r="C6781" t="s">
        <v>20476</v>
      </c>
      <c r="D6781" t="s">
        <v>20477</v>
      </c>
      <c r="E6781" t="s">
        <v>40</v>
      </c>
      <c r="F6781" s="7">
        <v>19.34</v>
      </c>
      <c r="G6781" t="s">
        <v>33</v>
      </c>
      <c r="H6781" t="s">
        <v>34</v>
      </c>
      <c r="I6781" t="s">
        <v>20447</v>
      </c>
      <c r="L6781" s="8">
        <v>0.79730000000000001</v>
      </c>
      <c r="M6781" t="s">
        <v>36</v>
      </c>
      <c r="N6781" t="str">
        <f>IF(AND(PESQUISA!$B$3&lt;&gt;"",OR(PESQUISA!$B$4="TODAS",B6781=PESQUISA!$B$4),ISNUMBER(SEARCH(PESQUISA!$B$3,D6781))),ROW()-1,"")</f>
        <v/>
      </c>
    </row>
    <row r="6782" spans="1:14" x14ac:dyDescent="0.3">
      <c r="A6782" t="s">
        <v>20478</v>
      </c>
      <c r="B6782" t="s">
        <v>29</v>
      </c>
      <c r="C6782" t="s">
        <v>20479</v>
      </c>
      <c r="D6782" t="s">
        <v>20480</v>
      </c>
      <c r="E6782" t="s">
        <v>40</v>
      </c>
      <c r="F6782" s="7">
        <v>37.89</v>
      </c>
      <c r="G6782" t="s">
        <v>33</v>
      </c>
      <c r="H6782" t="s">
        <v>34</v>
      </c>
      <c r="I6782" t="s">
        <v>20447</v>
      </c>
      <c r="L6782" s="8">
        <v>0.86799999999999999</v>
      </c>
      <c r="M6782" t="s">
        <v>36</v>
      </c>
      <c r="N6782" t="str">
        <f>IF(AND(PESQUISA!$B$3&lt;&gt;"",OR(PESQUISA!$B$4="TODAS",B6782=PESQUISA!$B$4),ISNUMBER(SEARCH(PESQUISA!$B$3,D6782))),ROW()-1,"")</f>
        <v/>
      </c>
    </row>
    <row r="6783" spans="1:14" x14ac:dyDescent="0.3">
      <c r="A6783" t="s">
        <v>20481</v>
      </c>
      <c r="B6783" t="s">
        <v>29</v>
      </c>
      <c r="C6783" t="s">
        <v>20482</v>
      </c>
      <c r="D6783" t="s">
        <v>20483</v>
      </c>
      <c r="E6783" t="s">
        <v>40</v>
      </c>
      <c r="F6783" s="7">
        <v>62.46</v>
      </c>
      <c r="G6783" t="s">
        <v>33</v>
      </c>
      <c r="H6783" t="s">
        <v>34</v>
      </c>
      <c r="I6783" t="s">
        <v>20447</v>
      </c>
      <c r="L6783" s="8">
        <v>0.90149999999999997</v>
      </c>
      <c r="M6783" t="s">
        <v>36</v>
      </c>
      <c r="N6783" t="str">
        <f>IF(AND(PESQUISA!$B$3&lt;&gt;"",OR(PESQUISA!$B$4="TODAS",B6783=PESQUISA!$B$4),ISNUMBER(SEARCH(PESQUISA!$B$3,D6783))),ROW()-1,"")</f>
        <v/>
      </c>
    </row>
    <row r="6784" spans="1:14" x14ac:dyDescent="0.3">
      <c r="A6784" t="s">
        <v>20484</v>
      </c>
      <c r="B6784" t="s">
        <v>29</v>
      </c>
      <c r="C6784" t="s">
        <v>20485</v>
      </c>
      <c r="D6784" t="s">
        <v>20486</v>
      </c>
      <c r="E6784" t="s">
        <v>40</v>
      </c>
      <c r="F6784" s="7">
        <v>88.22</v>
      </c>
      <c r="G6784" t="s">
        <v>33</v>
      </c>
      <c r="H6784" t="s">
        <v>34</v>
      </c>
      <c r="I6784" t="s">
        <v>20447</v>
      </c>
      <c r="L6784" s="8">
        <v>0.91239999999999999</v>
      </c>
      <c r="M6784" t="s">
        <v>36</v>
      </c>
      <c r="N6784" t="str">
        <f>IF(AND(PESQUISA!$B$3&lt;&gt;"",OR(PESQUISA!$B$4="TODAS",B6784=PESQUISA!$B$4),ISNUMBER(SEARCH(PESQUISA!$B$3,D6784))),ROW()-1,"")</f>
        <v/>
      </c>
    </row>
    <row r="6785" spans="1:14" x14ac:dyDescent="0.3">
      <c r="A6785" t="s">
        <v>20487</v>
      </c>
      <c r="B6785" t="s">
        <v>29</v>
      </c>
      <c r="C6785" t="s">
        <v>20488</v>
      </c>
      <c r="D6785" t="s">
        <v>20489</v>
      </c>
      <c r="E6785" t="s">
        <v>40</v>
      </c>
      <c r="F6785" s="7">
        <v>243.88</v>
      </c>
      <c r="G6785" t="s">
        <v>33</v>
      </c>
      <c r="H6785" t="s">
        <v>34</v>
      </c>
      <c r="I6785" t="s">
        <v>20447</v>
      </c>
      <c r="L6785" s="8">
        <v>0.96009999999999995</v>
      </c>
      <c r="M6785" t="s">
        <v>36</v>
      </c>
      <c r="N6785" t="str">
        <f>IF(AND(PESQUISA!$B$3&lt;&gt;"",OR(PESQUISA!$B$4="TODAS",B6785=PESQUISA!$B$4),ISNUMBER(SEARCH(PESQUISA!$B$3,D6785))),ROW()-1,"")</f>
        <v/>
      </c>
    </row>
    <row r="6786" spans="1:14" x14ac:dyDescent="0.3">
      <c r="A6786" t="s">
        <v>20490</v>
      </c>
      <c r="B6786" t="s">
        <v>29</v>
      </c>
      <c r="C6786" t="s">
        <v>20491</v>
      </c>
      <c r="D6786" t="s">
        <v>20492</v>
      </c>
      <c r="E6786" t="s">
        <v>40</v>
      </c>
      <c r="F6786" s="7">
        <v>25.75</v>
      </c>
      <c r="G6786" t="s">
        <v>33</v>
      </c>
      <c r="H6786" t="s">
        <v>34</v>
      </c>
      <c r="I6786" t="s">
        <v>20447</v>
      </c>
      <c r="L6786" s="8">
        <v>0.80779999999999996</v>
      </c>
      <c r="M6786" t="s">
        <v>36</v>
      </c>
      <c r="N6786" t="str">
        <f>IF(AND(PESQUISA!$B$3&lt;&gt;"",OR(PESQUISA!$B$4="TODAS",B6786=PESQUISA!$B$4),ISNUMBER(SEARCH(PESQUISA!$B$3,D6786))),ROW()-1,"")</f>
        <v/>
      </c>
    </row>
    <row r="6787" spans="1:14" x14ac:dyDescent="0.3">
      <c r="A6787" t="s">
        <v>20493</v>
      </c>
      <c r="B6787" t="s">
        <v>29</v>
      </c>
      <c r="C6787" t="s">
        <v>20494</v>
      </c>
      <c r="D6787" t="s">
        <v>20495</v>
      </c>
      <c r="E6787" t="s">
        <v>40</v>
      </c>
      <c r="F6787" s="7">
        <v>27.55</v>
      </c>
      <c r="G6787" t="s">
        <v>33</v>
      </c>
      <c r="H6787" t="s">
        <v>34</v>
      </c>
      <c r="I6787" t="s">
        <v>20447</v>
      </c>
      <c r="L6787" s="8">
        <v>0.755</v>
      </c>
      <c r="M6787" t="s">
        <v>36</v>
      </c>
      <c r="N6787" t="str">
        <f>IF(AND(PESQUISA!$B$3&lt;&gt;"",OR(PESQUISA!$B$4="TODAS",B6787=PESQUISA!$B$4),ISNUMBER(SEARCH(PESQUISA!$B$3,D6787))),ROW()-1,"")</f>
        <v/>
      </c>
    </row>
    <row r="6788" spans="1:14" x14ac:dyDescent="0.3">
      <c r="A6788" t="s">
        <v>20496</v>
      </c>
      <c r="B6788" t="s">
        <v>29</v>
      </c>
      <c r="C6788" t="s">
        <v>20497</v>
      </c>
      <c r="D6788" t="s">
        <v>20498</v>
      </c>
      <c r="E6788" t="s">
        <v>40</v>
      </c>
      <c r="F6788" s="7">
        <v>27.53</v>
      </c>
      <c r="G6788" t="s">
        <v>33</v>
      </c>
      <c r="H6788" t="s">
        <v>34</v>
      </c>
      <c r="I6788" t="s">
        <v>20447</v>
      </c>
      <c r="L6788" s="8">
        <v>0.75549999999999995</v>
      </c>
      <c r="M6788" t="s">
        <v>36</v>
      </c>
      <c r="N6788" t="str">
        <f>IF(AND(PESQUISA!$B$3&lt;&gt;"",OR(PESQUISA!$B$4="TODAS",B6788=PESQUISA!$B$4),ISNUMBER(SEARCH(PESQUISA!$B$3,D6788))),ROW()-1,"")</f>
        <v/>
      </c>
    </row>
    <row r="6789" spans="1:14" x14ac:dyDescent="0.3">
      <c r="A6789" t="s">
        <v>20499</v>
      </c>
      <c r="B6789" t="s">
        <v>29</v>
      </c>
      <c r="C6789" t="s">
        <v>20500</v>
      </c>
      <c r="D6789" t="s">
        <v>20501</v>
      </c>
      <c r="E6789" t="s">
        <v>40</v>
      </c>
      <c r="F6789" s="7">
        <v>27.26</v>
      </c>
      <c r="G6789" t="s">
        <v>33</v>
      </c>
      <c r="H6789" t="s">
        <v>34</v>
      </c>
      <c r="I6789" t="s">
        <v>20447</v>
      </c>
      <c r="L6789" s="8">
        <v>0.76300000000000001</v>
      </c>
      <c r="M6789" t="s">
        <v>36</v>
      </c>
      <c r="N6789" t="str">
        <f>IF(AND(PESQUISA!$B$3&lt;&gt;"",OR(PESQUISA!$B$4="TODAS",B6789=PESQUISA!$B$4),ISNUMBER(SEARCH(PESQUISA!$B$3,D6789))),ROW()-1,"")</f>
        <v/>
      </c>
    </row>
    <row r="6790" spans="1:14" x14ac:dyDescent="0.3">
      <c r="A6790" t="s">
        <v>20502</v>
      </c>
      <c r="B6790" t="s">
        <v>29</v>
      </c>
      <c r="C6790" t="s">
        <v>20503</v>
      </c>
      <c r="D6790" t="s">
        <v>20504</v>
      </c>
      <c r="E6790" t="s">
        <v>40</v>
      </c>
      <c r="F6790" s="7">
        <v>25.85</v>
      </c>
      <c r="G6790" t="s">
        <v>33</v>
      </c>
      <c r="H6790" t="s">
        <v>34</v>
      </c>
      <c r="I6790" t="s">
        <v>20447</v>
      </c>
      <c r="L6790" s="8">
        <v>0.80459999999999998</v>
      </c>
      <c r="M6790" t="s">
        <v>36</v>
      </c>
      <c r="N6790" t="str">
        <f>IF(AND(PESQUISA!$B$3&lt;&gt;"",OR(PESQUISA!$B$4="TODAS",B6790=PESQUISA!$B$4),ISNUMBER(SEARCH(PESQUISA!$B$3,D6790))),ROW()-1,"")</f>
        <v/>
      </c>
    </row>
    <row r="6791" spans="1:14" x14ac:dyDescent="0.3">
      <c r="A6791" t="s">
        <v>20505</v>
      </c>
      <c r="B6791" t="s">
        <v>29</v>
      </c>
      <c r="C6791" t="s">
        <v>20506</v>
      </c>
      <c r="D6791" t="s">
        <v>20507</v>
      </c>
      <c r="E6791" t="s">
        <v>40</v>
      </c>
      <c r="F6791" s="7">
        <v>25.32</v>
      </c>
      <c r="G6791" t="s">
        <v>33</v>
      </c>
      <c r="H6791" t="s">
        <v>34</v>
      </c>
      <c r="I6791" t="s">
        <v>20447</v>
      </c>
      <c r="L6791" s="8">
        <v>0.84989999999999999</v>
      </c>
      <c r="M6791" t="s">
        <v>36</v>
      </c>
      <c r="N6791" t="str">
        <f>IF(AND(PESQUISA!$B$3&lt;&gt;"",OR(PESQUISA!$B$4="TODAS",B6791=PESQUISA!$B$4),ISNUMBER(SEARCH(PESQUISA!$B$3,D6791))),ROW()-1,"")</f>
        <v/>
      </c>
    </row>
    <row r="6792" spans="1:14" x14ac:dyDescent="0.3">
      <c r="A6792" t="s">
        <v>20508</v>
      </c>
      <c r="B6792" t="s">
        <v>29</v>
      </c>
      <c r="C6792" t="s">
        <v>20509</v>
      </c>
      <c r="D6792" t="s">
        <v>20510</v>
      </c>
      <c r="E6792" t="s">
        <v>40</v>
      </c>
      <c r="F6792" s="7">
        <v>26.91</v>
      </c>
      <c r="G6792" t="s">
        <v>33</v>
      </c>
      <c r="H6792" t="s">
        <v>34</v>
      </c>
      <c r="I6792" t="s">
        <v>20447</v>
      </c>
      <c r="L6792" s="8">
        <v>0.79969999999999997</v>
      </c>
      <c r="M6792" t="s">
        <v>36</v>
      </c>
      <c r="N6792" t="str">
        <f>IF(AND(PESQUISA!$B$3&lt;&gt;"",OR(PESQUISA!$B$4="TODAS",B6792=PESQUISA!$B$4),ISNUMBER(SEARCH(PESQUISA!$B$3,D6792))),ROW()-1,"")</f>
        <v/>
      </c>
    </row>
    <row r="6793" spans="1:14" x14ac:dyDescent="0.3">
      <c r="A6793" t="s">
        <v>20511</v>
      </c>
      <c r="B6793" t="s">
        <v>29</v>
      </c>
      <c r="C6793" t="s">
        <v>20512</v>
      </c>
      <c r="D6793" t="s">
        <v>20513</v>
      </c>
      <c r="E6793" t="s">
        <v>40</v>
      </c>
      <c r="F6793" s="7">
        <v>29.12</v>
      </c>
      <c r="G6793" t="s">
        <v>33</v>
      </c>
      <c r="H6793" t="s">
        <v>34</v>
      </c>
      <c r="I6793" t="s">
        <v>20447</v>
      </c>
      <c r="L6793" s="8">
        <v>0.73899999999999999</v>
      </c>
      <c r="M6793" t="s">
        <v>36</v>
      </c>
      <c r="N6793" t="str">
        <f>IF(AND(PESQUISA!$B$3&lt;&gt;"",OR(PESQUISA!$B$4="TODAS",B6793=PESQUISA!$B$4),ISNUMBER(SEARCH(PESQUISA!$B$3,D6793))),ROW()-1,"")</f>
        <v/>
      </c>
    </row>
    <row r="6794" spans="1:14" x14ac:dyDescent="0.3">
      <c r="A6794" t="s">
        <v>20514</v>
      </c>
      <c r="B6794" t="s">
        <v>29</v>
      </c>
      <c r="C6794" t="s">
        <v>20515</v>
      </c>
      <c r="D6794" t="s">
        <v>20516</v>
      </c>
      <c r="E6794" t="s">
        <v>40</v>
      </c>
      <c r="F6794" s="7">
        <v>31.59</v>
      </c>
      <c r="G6794" t="s">
        <v>33</v>
      </c>
      <c r="H6794" t="s">
        <v>34</v>
      </c>
      <c r="I6794" t="s">
        <v>20447</v>
      </c>
      <c r="L6794" s="8">
        <v>0.68120000000000003</v>
      </c>
      <c r="M6794" t="s">
        <v>36</v>
      </c>
      <c r="N6794" t="str">
        <f>IF(AND(PESQUISA!$B$3&lt;&gt;"",OR(PESQUISA!$B$4="TODAS",B6794=PESQUISA!$B$4),ISNUMBER(SEARCH(PESQUISA!$B$3,D6794))),ROW()-1,"")</f>
        <v/>
      </c>
    </row>
    <row r="6795" spans="1:14" x14ac:dyDescent="0.3">
      <c r="A6795" t="s">
        <v>20517</v>
      </c>
      <c r="B6795" t="s">
        <v>29</v>
      </c>
      <c r="C6795" t="s">
        <v>20518</v>
      </c>
      <c r="D6795" t="s">
        <v>20519</v>
      </c>
      <c r="E6795" t="s">
        <v>40</v>
      </c>
      <c r="F6795" s="7">
        <v>29.44</v>
      </c>
      <c r="G6795" t="s">
        <v>33</v>
      </c>
      <c r="H6795" t="s">
        <v>34</v>
      </c>
      <c r="I6795" t="s">
        <v>20447</v>
      </c>
      <c r="L6795" s="8">
        <v>0.73099999999999998</v>
      </c>
      <c r="M6795" t="s">
        <v>36</v>
      </c>
      <c r="N6795" t="str">
        <f>IF(AND(PESQUISA!$B$3&lt;&gt;"",OR(PESQUISA!$B$4="TODAS",B6795=PESQUISA!$B$4),ISNUMBER(SEARCH(PESQUISA!$B$3,D6795))),ROW()-1,"")</f>
        <v/>
      </c>
    </row>
    <row r="6796" spans="1:14" x14ac:dyDescent="0.3">
      <c r="A6796" t="s">
        <v>20520</v>
      </c>
      <c r="B6796" t="s">
        <v>29</v>
      </c>
      <c r="C6796" t="s">
        <v>20521</v>
      </c>
      <c r="D6796" t="s">
        <v>20522</v>
      </c>
      <c r="E6796" t="s">
        <v>40</v>
      </c>
      <c r="F6796" s="7">
        <v>28.08</v>
      </c>
      <c r="G6796" t="s">
        <v>33</v>
      </c>
      <c r="H6796" t="s">
        <v>34</v>
      </c>
      <c r="I6796" t="s">
        <v>20447</v>
      </c>
      <c r="L6796" s="8">
        <v>0.76639999999999997</v>
      </c>
      <c r="M6796" t="s">
        <v>36</v>
      </c>
      <c r="N6796" t="str">
        <f>IF(AND(PESQUISA!$B$3&lt;&gt;"",OR(PESQUISA!$B$4="TODAS",B6796=PESQUISA!$B$4),ISNUMBER(SEARCH(PESQUISA!$B$3,D6796))),ROW()-1,"")</f>
        <v/>
      </c>
    </row>
    <row r="6797" spans="1:14" x14ac:dyDescent="0.3">
      <c r="A6797" t="s">
        <v>20523</v>
      </c>
      <c r="B6797" t="s">
        <v>29</v>
      </c>
      <c r="C6797" t="s">
        <v>20524</v>
      </c>
      <c r="D6797" t="s">
        <v>20525</v>
      </c>
      <c r="E6797" t="s">
        <v>40</v>
      </c>
      <c r="F6797" s="7">
        <v>31.35</v>
      </c>
      <c r="G6797" t="s">
        <v>33</v>
      </c>
      <c r="H6797" t="s">
        <v>34</v>
      </c>
      <c r="I6797" t="s">
        <v>20447</v>
      </c>
      <c r="L6797" s="8">
        <v>0.84370000000000001</v>
      </c>
      <c r="M6797" t="s">
        <v>36</v>
      </c>
      <c r="N6797" t="str">
        <f>IF(AND(PESQUISA!$B$3&lt;&gt;"",OR(PESQUISA!$B$4="TODAS",B6797=PESQUISA!$B$4),ISNUMBER(SEARCH(PESQUISA!$B$3,D6797))),ROW()-1,"")</f>
        <v/>
      </c>
    </row>
    <row r="6798" spans="1:14" x14ac:dyDescent="0.3">
      <c r="A6798" t="s">
        <v>20526</v>
      </c>
      <c r="B6798" t="s">
        <v>29</v>
      </c>
      <c r="C6798" t="s">
        <v>20527</v>
      </c>
      <c r="D6798" t="s">
        <v>20528</v>
      </c>
      <c r="E6798" t="s">
        <v>40</v>
      </c>
      <c r="F6798" s="7">
        <v>33.39</v>
      </c>
      <c r="G6798" t="s">
        <v>33</v>
      </c>
      <c r="H6798" t="s">
        <v>34</v>
      </c>
      <c r="I6798" t="s">
        <v>20447</v>
      </c>
      <c r="L6798" s="8">
        <v>0.80530000000000002</v>
      </c>
      <c r="M6798" t="s">
        <v>36</v>
      </c>
      <c r="N6798" t="str">
        <f>IF(AND(PESQUISA!$B$3&lt;&gt;"",OR(PESQUISA!$B$4="TODAS",B6798=PESQUISA!$B$4),ISNUMBER(SEARCH(PESQUISA!$B$3,D6798))),ROW()-1,"")</f>
        <v/>
      </c>
    </row>
    <row r="6799" spans="1:14" x14ac:dyDescent="0.3">
      <c r="A6799" t="s">
        <v>20529</v>
      </c>
      <c r="B6799" t="s">
        <v>29</v>
      </c>
      <c r="C6799" t="s">
        <v>20530</v>
      </c>
      <c r="D6799" t="s">
        <v>20531</v>
      </c>
      <c r="E6799" t="s">
        <v>40</v>
      </c>
      <c r="F6799" s="7">
        <v>35.15</v>
      </c>
      <c r="G6799" t="s">
        <v>33</v>
      </c>
      <c r="H6799" t="s">
        <v>34</v>
      </c>
      <c r="I6799" t="s">
        <v>20447</v>
      </c>
      <c r="L6799" s="8">
        <v>0.75249999999999995</v>
      </c>
      <c r="M6799" t="s">
        <v>36</v>
      </c>
      <c r="N6799" t="str">
        <f>IF(AND(PESQUISA!$B$3&lt;&gt;"",OR(PESQUISA!$B$4="TODAS",B6799=PESQUISA!$B$4),ISNUMBER(SEARCH(PESQUISA!$B$3,D6799))),ROW()-1,"")</f>
        <v/>
      </c>
    </row>
    <row r="6800" spans="1:14" x14ac:dyDescent="0.3">
      <c r="A6800" t="s">
        <v>20532</v>
      </c>
      <c r="B6800" t="s">
        <v>29</v>
      </c>
      <c r="C6800" t="s">
        <v>20533</v>
      </c>
      <c r="D6800" t="s">
        <v>20534</v>
      </c>
      <c r="E6800" t="s">
        <v>40</v>
      </c>
      <c r="F6800" s="7">
        <v>37.619999999999997</v>
      </c>
      <c r="G6800" t="s">
        <v>33</v>
      </c>
      <c r="H6800" t="s">
        <v>34</v>
      </c>
      <c r="I6800" t="s">
        <v>20447</v>
      </c>
      <c r="L6800" s="8">
        <v>0.70309999999999995</v>
      </c>
      <c r="M6800" t="s">
        <v>36</v>
      </c>
      <c r="N6800" t="str">
        <f>IF(AND(PESQUISA!$B$3&lt;&gt;"",OR(PESQUISA!$B$4="TODAS",B6800=PESQUISA!$B$4),ISNUMBER(SEARCH(PESQUISA!$B$3,D6800))),ROW()-1,"")</f>
        <v/>
      </c>
    </row>
    <row r="6801" spans="1:14" x14ac:dyDescent="0.3">
      <c r="A6801" t="s">
        <v>20535</v>
      </c>
      <c r="B6801" t="s">
        <v>29</v>
      </c>
      <c r="C6801" t="s">
        <v>20536</v>
      </c>
      <c r="D6801" t="s">
        <v>20537</v>
      </c>
      <c r="E6801" t="s">
        <v>40</v>
      </c>
      <c r="F6801" s="7">
        <v>35.479999999999997</v>
      </c>
      <c r="G6801" t="s">
        <v>33</v>
      </c>
      <c r="H6801" t="s">
        <v>34</v>
      </c>
      <c r="I6801" t="s">
        <v>20447</v>
      </c>
      <c r="L6801" s="8">
        <v>0.74550000000000005</v>
      </c>
      <c r="M6801" t="s">
        <v>36</v>
      </c>
      <c r="N6801" t="str">
        <f>IF(AND(PESQUISA!$B$3&lt;&gt;"",OR(PESQUISA!$B$4="TODAS",B6801=PESQUISA!$B$4),ISNUMBER(SEARCH(PESQUISA!$B$3,D6801))),ROW()-1,"")</f>
        <v/>
      </c>
    </row>
    <row r="6802" spans="1:14" x14ac:dyDescent="0.3">
      <c r="A6802" t="s">
        <v>20538</v>
      </c>
      <c r="B6802" t="s">
        <v>29</v>
      </c>
      <c r="C6802" t="s">
        <v>20539</v>
      </c>
      <c r="D6802" t="s">
        <v>20540</v>
      </c>
      <c r="E6802" t="s">
        <v>40</v>
      </c>
      <c r="F6802" s="7">
        <v>34.119999999999997</v>
      </c>
      <c r="G6802" t="s">
        <v>33</v>
      </c>
      <c r="H6802" t="s">
        <v>34</v>
      </c>
      <c r="I6802" t="s">
        <v>20447</v>
      </c>
      <c r="L6802" s="8">
        <v>0.7752</v>
      </c>
      <c r="M6802" t="s">
        <v>36</v>
      </c>
      <c r="N6802" t="str">
        <f>IF(AND(PESQUISA!$B$3&lt;&gt;"",OR(PESQUISA!$B$4="TODAS",B6802=PESQUISA!$B$4),ISNUMBER(SEARCH(PESQUISA!$B$3,D6802))),ROW()-1,"")</f>
        <v/>
      </c>
    </row>
    <row r="6803" spans="1:14" x14ac:dyDescent="0.3">
      <c r="A6803" t="s">
        <v>20541</v>
      </c>
      <c r="B6803" t="s">
        <v>29</v>
      </c>
      <c r="C6803" t="s">
        <v>20542</v>
      </c>
      <c r="D6803" t="s">
        <v>20543</v>
      </c>
      <c r="E6803" t="s">
        <v>40</v>
      </c>
      <c r="F6803" s="7">
        <v>41.5</v>
      </c>
      <c r="G6803" t="s">
        <v>33</v>
      </c>
      <c r="H6803" t="s">
        <v>34</v>
      </c>
      <c r="I6803" t="s">
        <v>20447</v>
      </c>
      <c r="L6803" s="8">
        <v>0.89659999999999995</v>
      </c>
      <c r="M6803" t="s">
        <v>36</v>
      </c>
      <c r="N6803" t="str">
        <f>IF(AND(PESQUISA!$B$3&lt;&gt;"",OR(PESQUISA!$B$4="TODAS",B6803=PESQUISA!$B$4),ISNUMBER(SEARCH(PESQUISA!$B$3,D6803))),ROW()-1,"")</f>
        <v/>
      </c>
    </row>
    <row r="6804" spans="1:14" x14ac:dyDescent="0.3">
      <c r="A6804" t="s">
        <v>20544</v>
      </c>
      <c r="B6804" t="s">
        <v>29</v>
      </c>
      <c r="C6804" t="s">
        <v>20545</v>
      </c>
      <c r="D6804" t="s">
        <v>20546</v>
      </c>
      <c r="E6804" t="s">
        <v>40</v>
      </c>
      <c r="F6804" s="7">
        <v>42.97</v>
      </c>
      <c r="G6804" t="s">
        <v>33</v>
      </c>
      <c r="H6804" t="s">
        <v>34</v>
      </c>
      <c r="I6804" t="s">
        <v>20447</v>
      </c>
      <c r="L6804" s="8">
        <v>0.86599999999999999</v>
      </c>
      <c r="M6804" t="s">
        <v>36</v>
      </c>
      <c r="N6804" t="str">
        <f>IF(AND(PESQUISA!$B$3&lt;&gt;"",OR(PESQUISA!$B$4="TODAS",B6804=PESQUISA!$B$4),ISNUMBER(SEARCH(PESQUISA!$B$3,D6804))),ROW()-1,"")</f>
        <v/>
      </c>
    </row>
    <row r="6805" spans="1:14" x14ac:dyDescent="0.3">
      <c r="A6805" t="s">
        <v>20547</v>
      </c>
      <c r="B6805" t="s">
        <v>29</v>
      </c>
      <c r="C6805" t="s">
        <v>20548</v>
      </c>
      <c r="D6805" t="s">
        <v>20549</v>
      </c>
      <c r="E6805" t="s">
        <v>40</v>
      </c>
      <c r="F6805" s="7">
        <v>45.54</v>
      </c>
      <c r="G6805" t="s">
        <v>33</v>
      </c>
      <c r="H6805" t="s">
        <v>34</v>
      </c>
      <c r="I6805" t="s">
        <v>20447</v>
      </c>
      <c r="L6805" s="8">
        <v>0.81710000000000005</v>
      </c>
      <c r="M6805" t="s">
        <v>36</v>
      </c>
      <c r="N6805" t="str">
        <f>IF(AND(PESQUISA!$B$3&lt;&gt;"",OR(PESQUISA!$B$4="TODAS",B6805=PESQUISA!$B$4),ISNUMBER(SEARCH(PESQUISA!$B$3,D6805))),ROW()-1,"")</f>
        <v/>
      </c>
    </row>
    <row r="6806" spans="1:14" x14ac:dyDescent="0.3">
      <c r="A6806" t="s">
        <v>20550</v>
      </c>
      <c r="B6806" t="s">
        <v>29</v>
      </c>
      <c r="C6806" t="s">
        <v>20551</v>
      </c>
      <c r="D6806" t="s">
        <v>20552</v>
      </c>
      <c r="E6806" t="s">
        <v>40</v>
      </c>
      <c r="F6806" s="7">
        <v>49.77</v>
      </c>
      <c r="G6806" t="s">
        <v>33</v>
      </c>
      <c r="H6806" t="s">
        <v>34</v>
      </c>
      <c r="I6806" t="s">
        <v>20447</v>
      </c>
      <c r="L6806" s="8">
        <v>0.74039999999999995</v>
      </c>
      <c r="M6806" t="s">
        <v>36</v>
      </c>
      <c r="N6806" t="str">
        <f>IF(AND(PESQUISA!$B$3&lt;&gt;"",OR(PESQUISA!$B$4="TODAS",B6806=PESQUISA!$B$4),ISNUMBER(SEARCH(PESQUISA!$B$3,D6806))),ROW()-1,"")</f>
        <v/>
      </c>
    </row>
    <row r="6807" spans="1:14" x14ac:dyDescent="0.3">
      <c r="A6807" t="s">
        <v>20553</v>
      </c>
      <c r="B6807" t="s">
        <v>29</v>
      </c>
      <c r="C6807" t="s">
        <v>20554</v>
      </c>
      <c r="D6807" t="s">
        <v>20555</v>
      </c>
      <c r="E6807" t="s">
        <v>40</v>
      </c>
      <c r="F6807" s="7">
        <v>46.38</v>
      </c>
      <c r="G6807" t="s">
        <v>33</v>
      </c>
      <c r="H6807" t="s">
        <v>34</v>
      </c>
      <c r="I6807" t="s">
        <v>20447</v>
      </c>
      <c r="L6807" s="8">
        <v>0.80230000000000001</v>
      </c>
      <c r="M6807" t="s">
        <v>36</v>
      </c>
      <c r="N6807" t="str">
        <f>IF(AND(PESQUISA!$B$3&lt;&gt;"",OR(PESQUISA!$B$4="TODAS",B6807=PESQUISA!$B$4),ISNUMBER(SEARCH(PESQUISA!$B$3,D6807))),ROW()-1,"")</f>
        <v/>
      </c>
    </row>
    <row r="6808" spans="1:14" x14ac:dyDescent="0.3">
      <c r="A6808" t="s">
        <v>20556</v>
      </c>
      <c r="B6808" t="s">
        <v>29</v>
      </c>
      <c r="C6808" t="s">
        <v>20557</v>
      </c>
      <c r="D6808" t="s">
        <v>20558</v>
      </c>
      <c r="E6808" t="s">
        <v>40</v>
      </c>
      <c r="F6808" s="7">
        <v>45.09</v>
      </c>
      <c r="G6808" t="s">
        <v>33</v>
      </c>
      <c r="H6808" t="s">
        <v>34</v>
      </c>
      <c r="I6808" t="s">
        <v>20447</v>
      </c>
      <c r="L6808" s="8">
        <v>0.82520000000000004</v>
      </c>
      <c r="M6808" t="s">
        <v>36</v>
      </c>
      <c r="N6808" t="str">
        <f>IF(AND(PESQUISA!$B$3&lt;&gt;"",OR(PESQUISA!$B$4="TODAS",B6808=PESQUISA!$B$4),ISNUMBER(SEARCH(PESQUISA!$B$3,D6808))),ROW()-1,"")</f>
        <v/>
      </c>
    </row>
    <row r="6809" spans="1:14" x14ac:dyDescent="0.3">
      <c r="A6809" t="s">
        <v>20559</v>
      </c>
      <c r="B6809" t="s">
        <v>29</v>
      </c>
      <c r="C6809" t="s">
        <v>20560</v>
      </c>
      <c r="D6809" t="s">
        <v>20561</v>
      </c>
      <c r="E6809" t="s">
        <v>40</v>
      </c>
      <c r="F6809" s="7">
        <v>27.02</v>
      </c>
      <c r="G6809" t="s">
        <v>33</v>
      </c>
      <c r="H6809" t="s">
        <v>34</v>
      </c>
      <c r="I6809" t="s">
        <v>20447</v>
      </c>
      <c r="L6809" s="8">
        <v>0.76459999999999995</v>
      </c>
      <c r="M6809" t="s">
        <v>36</v>
      </c>
      <c r="N6809" t="str">
        <f>IF(AND(PESQUISA!$B$3&lt;&gt;"",OR(PESQUISA!$B$4="TODAS",B6809=PESQUISA!$B$4),ISNUMBER(SEARCH(PESQUISA!$B$3,D6809))),ROW()-1,"")</f>
        <v/>
      </c>
    </row>
    <row r="6810" spans="1:14" x14ac:dyDescent="0.3">
      <c r="A6810" t="s">
        <v>20562</v>
      </c>
      <c r="B6810" t="s">
        <v>29</v>
      </c>
      <c r="C6810" t="s">
        <v>20563</v>
      </c>
      <c r="D6810" t="s">
        <v>20564</v>
      </c>
      <c r="E6810" t="s">
        <v>40</v>
      </c>
      <c r="F6810" s="7">
        <v>29.72</v>
      </c>
      <c r="G6810" t="s">
        <v>33</v>
      </c>
      <c r="H6810" t="s">
        <v>34</v>
      </c>
      <c r="I6810" t="s">
        <v>20447</v>
      </c>
      <c r="L6810" s="8">
        <v>0.69520000000000004</v>
      </c>
      <c r="M6810" t="s">
        <v>36</v>
      </c>
      <c r="N6810" t="str">
        <f>IF(AND(PESQUISA!$B$3&lt;&gt;"",OR(PESQUISA!$B$4="TODAS",B6810=PESQUISA!$B$4),ISNUMBER(SEARCH(PESQUISA!$B$3,D6810))),ROW()-1,"")</f>
        <v/>
      </c>
    </row>
    <row r="6811" spans="1:14" x14ac:dyDescent="0.3">
      <c r="A6811" t="s">
        <v>20565</v>
      </c>
      <c r="B6811" t="s">
        <v>29</v>
      </c>
      <c r="C6811" t="s">
        <v>20566</v>
      </c>
      <c r="D6811" t="s">
        <v>20567</v>
      </c>
      <c r="E6811" t="s">
        <v>40</v>
      </c>
      <c r="F6811" s="7">
        <v>29.68</v>
      </c>
      <c r="G6811" t="s">
        <v>33</v>
      </c>
      <c r="H6811" t="s">
        <v>34</v>
      </c>
      <c r="I6811" t="s">
        <v>20447</v>
      </c>
      <c r="L6811" s="8">
        <v>0.69610000000000005</v>
      </c>
      <c r="M6811" t="s">
        <v>36</v>
      </c>
      <c r="N6811" t="str">
        <f>IF(AND(PESQUISA!$B$3&lt;&gt;"",OR(PESQUISA!$B$4="TODAS",B6811=PESQUISA!$B$4),ISNUMBER(SEARCH(PESQUISA!$B$3,D6811))),ROW()-1,"")</f>
        <v/>
      </c>
    </row>
    <row r="6812" spans="1:14" x14ac:dyDescent="0.3">
      <c r="A6812" t="s">
        <v>20568</v>
      </c>
      <c r="B6812" t="s">
        <v>29</v>
      </c>
      <c r="C6812" t="s">
        <v>20569</v>
      </c>
      <c r="D6812" t="s">
        <v>20570</v>
      </c>
      <c r="E6812" t="s">
        <v>40</v>
      </c>
      <c r="F6812" s="7">
        <v>29.28</v>
      </c>
      <c r="G6812" t="s">
        <v>33</v>
      </c>
      <c r="H6812" t="s">
        <v>34</v>
      </c>
      <c r="I6812" t="s">
        <v>20447</v>
      </c>
      <c r="L6812" s="8">
        <v>0.7056</v>
      </c>
      <c r="M6812" t="s">
        <v>36</v>
      </c>
      <c r="N6812" t="str">
        <f>IF(AND(PESQUISA!$B$3&lt;&gt;"",OR(PESQUISA!$B$4="TODAS",B6812=PESQUISA!$B$4),ISNUMBER(SEARCH(PESQUISA!$B$3,D6812))),ROW()-1,"")</f>
        <v/>
      </c>
    </row>
    <row r="6813" spans="1:14" x14ac:dyDescent="0.3">
      <c r="A6813" t="s">
        <v>20571</v>
      </c>
      <c r="B6813" t="s">
        <v>29</v>
      </c>
      <c r="C6813" t="s">
        <v>20572</v>
      </c>
      <c r="D6813" t="s">
        <v>20573</v>
      </c>
      <c r="E6813" t="s">
        <v>40</v>
      </c>
      <c r="F6813" s="7">
        <v>27.16</v>
      </c>
      <c r="G6813" t="s">
        <v>33</v>
      </c>
      <c r="H6813" t="s">
        <v>34</v>
      </c>
      <c r="I6813" t="s">
        <v>20447</v>
      </c>
      <c r="L6813" s="8">
        <v>0.76070000000000004</v>
      </c>
      <c r="M6813" t="s">
        <v>36</v>
      </c>
      <c r="N6813" t="str">
        <f>IF(AND(PESQUISA!$B$3&lt;&gt;"",OR(PESQUISA!$B$4="TODAS",B6813=PESQUISA!$B$4),ISNUMBER(SEARCH(PESQUISA!$B$3,D6813))),ROW()-1,"")</f>
        <v/>
      </c>
    </row>
    <row r="6814" spans="1:14" x14ac:dyDescent="0.3">
      <c r="A6814" t="s">
        <v>20574</v>
      </c>
      <c r="B6814" t="s">
        <v>29</v>
      </c>
      <c r="C6814" t="s">
        <v>20575</v>
      </c>
      <c r="D6814" t="s">
        <v>20576</v>
      </c>
      <c r="E6814" t="s">
        <v>40</v>
      </c>
      <c r="F6814" s="7">
        <v>36.35</v>
      </c>
      <c r="G6814" t="s">
        <v>33</v>
      </c>
      <c r="H6814" t="s">
        <v>34</v>
      </c>
      <c r="I6814" t="s">
        <v>20447</v>
      </c>
      <c r="L6814" s="8">
        <v>0.87239999999999995</v>
      </c>
      <c r="M6814" t="s">
        <v>36</v>
      </c>
      <c r="N6814" t="str">
        <f>IF(AND(PESQUISA!$B$3&lt;&gt;"",OR(PESQUISA!$B$4="TODAS",B6814=PESQUISA!$B$4),ISNUMBER(SEARCH(PESQUISA!$B$3,D6814))),ROW()-1,"")</f>
        <v/>
      </c>
    </row>
    <row r="6815" spans="1:14" x14ac:dyDescent="0.3">
      <c r="A6815" t="s">
        <v>20577</v>
      </c>
      <c r="B6815" t="s">
        <v>29</v>
      </c>
      <c r="C6815" t="s">
        <v>20578</v>
      </c>
      <c r="D6815" t="s">
        <v>20579</v>
      </c>
      <c r="E6815" t="s">
        <v>40</v>
      </c>
      <c r="F6815" s="7">
        <v>38.729999999999997</v>
      </c>
      <c r="G6815" t="s">
        <v>33</v>
      </c>
      <c r="H6815" t="s">
        <v>34</v>
      </c>
      <c r="I6815" t="s">
        <v>20447</v>
      </c>
      <c r="L6815" s="8">
        <v>0.81869999999999998</v>
      </c>
      <c r="M6815" t="s">
        <v>36</v>
      </c>
      <c r="N6815" t="str">
        <f>IF(AND(PESQUISA!$B$3&lt;&gt;"",OR(PESQUISA!$B$4="TODAS",B6815=PESQUISA!$B$4),ISNUMBER(SEARCH(PESQUISA!$B$3,D6815))),ROW()-1,"")</f>
        <v/>
      </c>
    </row>
    <row r="6816" spans="1:14" x14ac:dyDescent="0.3">
      <c r="A6816" t="s">
        <v>20580</v>
      </c>
      <c r="B6816" t="s">
        <v>29</v>
      </c>
      <c r="C6816" t="s">
        <v>20581</v>
      </c>
      <c r="D6816" t="s">
        <v>20582</v>
      </c>
      <c r="E6816" t="s">
        <v>40</v>
      </c>
      <c r="F6816" s="7">
        <v>42.04</v>
      </c>
      <c r="G6816" t="s">
        <v>33</v>
      </c>
      <c r="H6816" t="s">
        <v>34</v>
      </c>
      <c r="I6816" t="s">
        <v>20447</v>
      </c>
      <c r="L6816" s="8">
        <v>0.75429999999999997</v>
      </c>
      <c r="M6816" t="s">
        <v>36</v>
      </c>
      <c r="N6816" t="str">
        <f>IF(AND(PESQUISA!$B$3&lt;&gt;"",OR(PESQUISA!$B$4="TODAS",B6816=PESQUISA!$B$4),ISNUMBER(SEARCH(PESQUISA!$B$3,D6816))),ROW()-1,"")</f>
        <v/>
      </c>
    </row>
    <row r="6817" spans="1:14" x14ac:dyDescent="0.3">
      <c r="A6817" t="s">
        <v>20583</v>
      </c>
      <c r="B6817" t="s">
        <v>29</v>
      </c>
      <c r="C6817" t="s">
        <v>20584</v>
      </c>
      <c r="D6817" t="s">
        <v>20585</v>
      </c>
      <c r="E6817" t="s">
        <v>40</v>
      </c>
      <c r="F6817" s="7">
        <v>45.69</v>
      </c>
      <c r="G6817" t="s">
        <v>33</v>
      </c>
      <c r="H6817" t="s">
        <v>34</v>
      </c>
      <c r="I6817" t="s">
        <v>20447</v>
      </c>
      <c r="L6817" s="8">
        <v>0.69399999999999995</v>
      </c>
      <c r="M6817" t="s">
        <v>36</v>
      </c>
      <c r="N6817" t="str">
        <f>IF(AND(PESQUISA!$B$3&lt;&gt;"",OR(PESQUISA!$B$4="TODAS",B6817=PESQUISA!$B$4),ISNUMBER(SEARCH(PESQUISA!$B$3,D6817))),ROW()-1,"")</f>
        <v/>
      </c>
    </row>
    <row r="6818" spans="1:14" x14ac:dyDescent="0.3">
      <c r="A6818" t="s">
        <v>20586</v>
      </c>
      <c r="B6818" t="s">
        <v>29</v>
      </c>
      <c r="C6818" t="s">
        <v>20587</v>
      </c>
      <c r="D6818" t="s">
        <v>20588</v>
      </c>
      <c r="E6818" t="s">
        <v>40</v>
      </c>
      <c r="F6818" s="7">
        <v>42.51</v>
      </c>
      <c r="G6818" t="s">
        <v>33</v>
      </c>
      <c r="H6818" t="s">
        <v>34</v>
      </c>
      <c r="I6818" t="s">
        <v>20447</v>
      </c>
      <c r="L6818" s="8">
        <v>0.74590000000000001</v>
      </c>
      <c r="M6818" t="s">
        <v>36</v>
      </c>
      <c r="N6818" t="str">
        <f>IF(AND(PESQUISA!$B$3&lt;&gt;"",OR(PESQUISA!$B$4="TODAS",B6818=PESQUISA!$B$4),ISNUMBER(SEARCH(PESQUISA!$B$3,D6818))),ROW()-1,"")</f>
        <v/>
      </c>
    </row>
    <row r="6819" spans="1:14" x14ac:dyDescent="0.3">
      <c r="A6819" t="s">
        <v>20589</v>
      </c>
      <c r="B6819" t="s">
        <v>29</v>
      </c>
      <c r="C6819" t="s">
        <v>20590</v>
      </c>
      <c r="D6819" t="s">
        <v>20591</v>
      </c>
      <c r="E6819" t="s">
        <v>40</v>
      </c>
      <c r="F6819" s="7">
        <v>40.479999999999997</v>
      </c>
      <c r="G6819" t="s">
        <v>33</v>
      </c>
      <c r="H6819" t="s">
        <v>34</v>
      </c>
      <c r="I6819" t="s">
        <v>20447</v>
      </c>
      <c r="L6819" s="8">
        <v>0.7833</v>
      </c>
      <c r="M6819" t="s">
        <v>36</v>
      </c>
      <c r="N6819" t="str">
        <f>IF(AND(PESQUISA!$B$3&lt;&gt;"",OR(PESQUISA!$B$4="TODAS",B6819=PESQUISA!$B$4),ISNUMBER(SEARCH(PESQUISA!$B$3,D6819))),ROW()-1,"")</f>
        <v/>
      </c>
    </row>
    <row r="6820" spans="1:14" x14ac:dyDescent="0.3">
      <c r="A6820" t="s">
        <v>20592</v>
      </c>
      <c r="B6820" t="s">
        <v>29</v>
      </c>
      <c r="C6820" t="s">
        <v>20593</v>
      </c>
      <c r="D6820" t="s">
        <v>20594</v>
      </c>
      <c r="E6820" t="s">
        <v>40</v>
      </c>
      <c r="F6820" s="7">
        <v>41.16</v>
      </c>
      <c r="G6820" t="s">
        <v>33</v>
      </c>
      <c r="H6820" t="s">
        <v>34</v>
      </c>
      <c r="I6820" t="s">
        <v>20447</v>
      </c>
      <c r="L6820" s="8">
        <v>0.86050000000000004</v>
      </c>
      <c r="M6820" t="s">
        <v>36</v>
      </c>
      <c r="N6820" t="str">
        <f>IF(AND(PESQUISA!$B$3&lt;&gt;"",OR(PESQUISA!$B$4="TODAS",B6820=PESQUISA!$B$4),ISNUMBER(SEARCH(PESQUISA!$B$3,D6820))),ROW()-1,"")</f>
        <v/>
      </c>
    </row>
    <row r="6821" spans="1:14" x14ac:dyDescent="0.3">
      <c r="A6821" t="s">
        <v>20595</v>
      </c>
      <c r="B6821" t="s">
        <v>29</v>
      </c>
      <c r="C6821" t="s">
        <v>20596</v>
      </c>
      <c r="D6821" t="s">
        <v>20597</v>
      </c>
      <c r="E6821" t="s">
        <v>40</v>
      </c>
      <c r="F6821" s="7">
        <v>43.54</v>
      </c>
      <c r="G6821" t="s">
        <v>33</v>
      </c>
      <c r="H6821" t="s">
        <v>34</v>
      </c>
      <c r="I6821" t="s">
        <v>20447</v>
      </c>
      <c r="L6821" s="8">
        <v>0.8135</v>
      </c>
      <c r="M6821" t="s">
        <v>36</v>
      </c>
      <c r="N6821" t="str">
        <f>IF(AND(PESQUISA!$B$3&lt;&gt;"",OR(PESQUISA!$B$4="TODAS",B6821=PESQUISA!$B$4),ISNUMBER(SEARCH(PESQUISA!$B$3,D6821))),ROW()-1,"")</f>
        <v/>
      </c>
    </row>
    <row r="6822" spans="1:14" x14ac:dyDescent="0.3">
      <c r="A6822" t="s">
        <v>20598</v>
      </c>
      <c r="B6822" t="s">
        <v>29</v>
      </c>
      <c r="C6822" t="s">
        <v>20599</v>
      </c>
      <c r="D6822" t="s">
        <v>20600</v>
      </c>
      <c r="E6822" t="s">
        <v>40</v>
      </c>
      <c r="F6822" s="7">
        <v>46.85</v>
      </c>
      <c r="G6822" t="s">
        <v>33</v>
      </c>
      <c r="H6822" t="s">
        <v>34</v>
      </c>
      <c r="I6822" t="s">
        <v>20447</v>
      </c>
      <c r="L6822" s="8">
        <v>0.75600000000000001</v>
      </c>
      <c r="M6822" t="s">
        <v>36</v>
      </c>
      <c r="N6822" t="str">
        <f>IF(AND(PESQUISA!$B$3&lt;&gt;"",OR(PESQUISA!$B$4="TODAS",B6822=PESQUISA!$B$4),ISNUMBER(SEARCH(PESQUISA!$B$3,D6822))),ROW()-1,"")</f>
        <v/>
      </c>
    </row>
    <row r="6823" spans="1:14" x14ac:dyDescent="0.3">
      <c r="A6823" t="s">
        <v>20601</v>
      </c>
      <c r="B6823" t="s">
        <v>29</v>
      </c>
      <c r="C6823" t="s">
        <v>20602</v>
      </c>
      <c r="D6823" t="s">
        <v>20603</v>
      </c>
      <c r="E6823" t="s">
        <v>40</v>
      </c>
      <c r="F6823" s="7">
        <v>50.51</v>
      </c>
      <c r="G6823" t="s">
        <v>33</v>
      </c>
      <c r="H6823" t="s">
        <v>34</v>
      </c>
      <c r="I6823" t="s">
        <v>20447</v>
      </c>
      <c r="L6823" s="8">
        <v>0.70120000000000005</v>
      </c>
      <c r="M6823" t="s">
        <v>36</v>
      </c>
      <c r="N6823" t="str">
        <f>IF(AND(PESQUISA!$B$3&lt;&gt;"",OR(PESQUISA!$B$4="TODAS",B6823=PESQUISA!$B$4),ISNUMBER(SEARCH(PESQUISA!$B$3,D6823))),ROW()-1,"")</f>
        <v/>
      </c>
    </row>
    <row r="6824" spans="1:14" x14ac:dyDescent="0.3">
      <c r="A6824" t="s">
        <v>20604</v>
      </c>
      <c r="B6824" t="s">
        <v>29</v>
      </c>
      <c r="C6824" t="s">
        <v>20605</v>
      </c>
      <c r="D6824" t="s">
        <v>20606</v>
      </c>
      <c r="E6824" t="s">
        <v>40</v>
      </c>
      <c r="F6824" s="7">
        <v>47.31</v>
      </c>
      <c r="G6824" t="s">
        <v>33</v>
      </c>
      <c r="H6824" t="s">
        <v>34</v>
      </c>
      <c r="I6824" t="s">
        <v>20447</v>
      </c>
      <c r="L6824" s="8">
        <v>0.74870000000000003</v>
      </c>
      <c r="M6824" t="s">
        <v>36</v>
      </c>
      <c r="N6824" t="str">
        <f>IF(AND(PESQUISA!$B$3&lt;&gt;"",OR(PESQUISA!$B$4="TODAS",B6824=PESQUISA!$B$4),ISNUMBER(SEARCH(PESQUISA!$B$3,D6824))),ROW()-1,"")</f>
        <v/>
      </c>
    </row>
    <row r="6825" spans="1:14" x14ac:dyDescent="0.3">
      <c r="A6825" t="s">
        <v>20607</v>
      </c>
      <c r="B6825" t="s">
        <v>29</v>
      </c>
      <c r="C6825" t="s">
        <v>20608</v>
      </c>
      <c r="D6825" t="s">
        <v>20609</v>
      </c>
      <c r="E6825" t="s">
        <v>40</v>
      </c>
      <c r="F6825" s="7">
        <v>45.3</v>
      </c>
      <c r="G6825" t="s">
        <v>33</v>
      </c>
      <c r="H6825" t="s">
        <v>34</v>
      </c>
      <c r="I6825" t="s">
        <v>20447</v>
      </c>
      <c r="L6825" s="8">
        <v>0.78190000000000004</v>
      </c>
      <c r="M6825" t="s">
        <v>36</v>
      </c>
      <c r="N6825" t="str">
        <f>IF(AND(PESQUISA!$B$3&lt;&gt;"",OR(PESQUISA!$B$4="TODAS",B6825=PESQUISA!$B$4),ISNUMBER(SEARCH(PESQUISA!$B$3,D6825))),ROW()-1,"")</f>
        <v/>
      </c>
    </row>
    <row r="6826" spans="1:14" x14ac:dyDescent="0.3">
      <c r="A6826" t="s">
        <v>20610</v>
      </c>
      <c r="B6826" t="s">
        <v>29</v>
      </c>
      <c r="C6826" t="s">
        <v>20611</v>
      </c>
      <c r="D6826" t="s">
        <v>20612</v>
      </c>
      <c r="E6826" t="s">
        <v>40</v>
      </c>
      <c r="F6826" s="7">
        <v>16.8</v>
      </c>
      <c r="G6826" t="s">
        <v>33</v>
      </c>
      <c r="H6826" t="s">
        <v>34</v>
      </c>
      <c r="I6826" t="s">
        <v>20447</v>
      </c>
      <c r="L6826" s="8">
        <v>0.53449999999999998</v>
      </c>
      <c r="M6826" t="s">
        <v>36</v>
      </c>
      <c r="N6826" t="str">
        <f>IF(AND(PESQUISA!$B$3&lt;&gt;"",OR(PESQUISA!$B$4="TODAS",B6826=PESQUISA!$B$4),ISNUMBER(SEARCH(PESQUISA!$B$3,D6826))),ROW()-1,"")</f>
        <v/>
      </c>
    </row>
    <row r="6827" spans="1:14" x14ac:dyDescent="0.3">
      <c r="A6827" t="s">
        <v>20613</v>
      </c>
      <c r="B6827" t="s">
        <v>29</v>
      </c>
      <c r="C6827" t="s">
        <v>20614</v>
      </c>
      <c r="D6827" t="s">
        <v>20615</v>
      </c>
      <c r="E6827" t="s">
        <v>40</v>
      </c>
      <c r="F6827" s="7">
        <v>22.7</v>
      </c>
      <c r="G6827" t="s">
        <v>33</v>
      </c>
      <c r="H6827" t="s">
        <v>34</v>
      </c>
      <c r="I6827" t="s">
        <v>20447</v>
      </c>
      <c r="L6827" s="8">
        <v>0.38500000000000001</v>
      </c>
      <c r="M6827" t="s">
        <v>36</v>
      </c>
      <c r="N6827" t="str">
        <f>IF(AND(PESQUISA!$B$3&lt;&gt;"",OR(PESQUISA!$B$4="TODAS",B6827=PESQUISA!$B$4),ISNUMBER(SEARCH(PESQUISA!$B$3,D6827))),ROW()-1,"")</f>
        <v/>
      </c>
    </row>
    <row r="6828" spans="1:14" x14ac:dyDescent="0.3">
      <c r="A6828" t="s">
        <v>20616</v>
      </c>
      <c r="B6828" t="s">
        <v>29</v>
      </c>
      <c r="C6828" t="s">
        <v>20617</v>
      </c>
      <c r="D6828" t="s">
        <v>20618</v>
      </c>
      <c r="E6828" t="s">
        <v>40</v>
      </c>
      <c r="F6828" s="7">
        <v>22.61</v>
      </c>
      <c r="G6828" t="s">
        <v>33</v>
      </c>
      <c r="H6828" t="s">
        <v>34</v>
      </c>
      <c r="I6828" t="s">
        <v>20447</v>
      </c>
      <c r="L6828" s="8">
        <v>0.3866</v>
      </c>
      <c r="M6828" t="s">
        <v>36</v>
      </c>
      <c r="N6828" t="str">
        <f>IF(AND(PESQUISA!$B$3&lt;&gt;"",OR(PESQUISA!$B$4="TODAS",B6828=PESQUISA!$B$4),ISNUMBER(SEARCH(PESQUISA!$B$3,D6828))),ROW()-1,"")</f>
        <v/>
      </c>
    </row>
    <row r="6829" spans="1:14" x14ac:dyDescent="0.3">
      <c r="A6829" t="s">
        <v>20619</v>
      </c>
      <c r="B6829" t="s">
        <v>29</v>
      </c>
      <c r="C6829" t="s">
        <v>20620</v>
      </c>
      <c r="D6829" t="s">
        <v>20621</v>
      </c>
      <c r="E6829" t="s">
        <v>40</v>
      </c>
      <c r="F6829" s="7">
        <v>21.8</v>
      </c>
      <c r="G6829" t="s">
        <v>33</v>
      </c>
      <c r="H6829" t="s">
        <v>34</v>
      </c>
      <c r="I6829" t="s">
        <v>20447</v>
      </c>
      <c r="L6829" s="8">
        <v>0.40089999999999998</v>
      </c>
      <c r="M6829" t="s">
        <v>36</v>
      </c>
      <c r="N6829" t="str">
        <f>IF(AND(PESQUISA!$B$3&lt;&gt;"",OR(PESQUISA!$B$4="TODAS",B6829=PESQUISA!$B$4),ISNUMBER(SEARCH(PESQUISA!$B$3,D6829))),ROW()-1,"")</f>
        <v/>
      </c>
    </row>
    <row r="6830" spans="1:14" x14ac:dyDescent="0.3">
      <c r="A6830" t="s">
        <v>20622</v>
      </c>
      <c r="B6830" t="s">
        <v>29</v>
      </c>
      <c r="C6830" t="s">
        <v>20623</v>
      </c>
      <c r="D6830" t="s">
        <v>20624</v>
      </c>
      <c r="E6830" t="s">
        <v>40</v>
      </c>
      <c r="F6830" s="7">
        <v>17.54</v>
      </c>
      <c r="G6830" t="s">
        <v>33</v>
      </c>
      <c r="H6830" t="s">
        <v>34</v>
      </c>
      <c r="I6830" t="s">
        <v>20447</v>
      </c>
      <c r="L6830" s="8">
        <v>0.49540000000000001</v>
      </c>
      <c r="M6830" t="s">
        <v>36</v>
      </c>
      <c r="N6830" t="str">
        <f>IF(AND(PESQUISA!$B$3&lt;&gt;"",OR(PESQUISA!$B$4="TODAS",B6830=PESQUISA!$B$4),ISNUMBER(SEARCH(PESQUISA!$B$3,D6830))),ROW()-1,"")</f>
        <v/>
      </c>
    </row>
    <row r="6831" spans="1:14" x14ac:dyDescent="0.3">
      <c r="A6831" t="s">
        <v>20625</v>
      </c>
      <c r="B6831" t="s">
        <v>29</v>
      </c>
      <c r="C6831" t="s">
        <v>20626</v>
      </c>
      <c r="D6831" t="s">
        <v>20627</v>
      </c>
      <c r="E6831" t="s">
        <v>40</v>
      </c>
      <c r="F6831" s="7">
        <v>24.16</v>
      </c>
      <c r="G6831" t="s">
        <v>33</v>
      </c>
      <c r="H6831" t="s">
        <v>34</v>
      </c>
      <c r="I6831" t="s">
        <v>20447</v>
      </c>
      <c r="L6831" s="8">
        <v>0.78890000000000005</v>
      </c>
      <c r="M6831" t="s">
        <v>36</v>
      </c>
      <c r="N6831" t="str">
        <f>IF(AND(PESQUISA!$B$3&lt;&gt;"",OR(PESQUISA!$B$4="TODAS",B6831=PESQUISA!$B$4),ISNUMBER(SEARCH(PESQUISA!$B$3,D6831))),ROW()-1,"")</f>
        <v/>
      </c>
    </row>
    <row r="6832" spans="1:14" x14ac:dyDescent="0.3">
      <c r="A6832" t="s">
        <v>20628</v>
      </c>
      <c r="B6832" t="s">
        <v>29</v>
      </c>
      <c r="C6832" t="s">
        <v>20629</v>
      </c>
      <c r="D6832" t="s">
        <v>20630</v>
      </c>
      <c r="E6832" t="s">
        <v>40</v>
      </c>
      <c r="F6832" s="7">
        <v>28.91</v>
      </c>
      <c r="G6832" t="s">
        <v>33</v>
      </c>
      <c r="H6832" t="s">
        <v>34</v>
      </c>
      <c r="I6832" t="s">
        <v>20447</v>
      </c>
      <c r="L6832" s="8">
        <v>0.6593</v>
      </c>
      <c r="M6832" t="s">
        <v>36</v>
      </c>
      <c r="N6832" t="str">
        <f>IF(AND(PESQUISA!$B$3&lt;&gt;"",OR(PESQUISA!$B$4="TODAS",B6832=PESQUISA!$B$4),ISNUMBER(SEARCH(PESQUISA!$B$3,D6832))),ROW()-1,"")</f>
        <v/>
      </c>
    </row>
    <row r="6833" spans="1:14" x14ac:dyDescent="0.3">
      <c r="A6833" t="s">
        <v>20631</v>
      </c>
      <c r="B6833" t="s">
        <v>29</v>
      </c>
      <c r="C6833" t="s">
        <v>20632</v>
      </c>
      <c r="D6833" t="s">
        <v>20633</v>
      </c>
      <c r="E6833" t="s">
        <v>40</v>
      </c>
      <c r="F6833" s="7">
        <v>35.549999999999997</v>
      </c>
      <c r="G6833" t="s">
        <v>33</v>
      </c>
      <c r="H6833" t="s">
        <v>34</v>
      </c>
      <c r="I6833" t="s">
        <v>20447</v>
      </c>
      <c r="L6833" s="8">
        <v>0.53610000000000002</v>
      </c>
      <c r="M6833" t="s">
        <v>36</v>
      </c>
      <c r="N6833" t="str">
        <f>IF(AND(PESQUISA!$B$3&lt;&gt;"",OR(PESQUISA!$B$4="TODAS",B6833=PESQUISA!$B$4),ISNUMBER(SEARCH(PESQUISA!$B$3,D6833))),ROW()-1,"")</f>
        <v/>
      </c>
    </row>
    <row r="6834" spans="1:14" x14ac:dyDescent="0.3">
      <c r="A6834" t="s">
        <v>20634</v>
      </c>
      <c r="B6834" t="s">
        <v>29</v>
      </c>
      <c r="C6834" t="s">
        <v>20635</v>
      </c>
      <c r="D6834" t="s">
        <v>20636</v>
      </c>
      <c r="E6834" t="s">
        <v>40</v>
      </c>
      <c r="F6834" s="7">
        <v>42.87</v>
      </c>
      <c r="G6834" t="s">
        <v>33</v>
      </c>
      <c r="H6834" t="s">
        <v>34</v>
      </c>
      <c r="I6834" t="s">
        <v>20447</v>
      </c>
      <c r="L6834" s="8">
        <v>0.4446</v>
      </c>
      <c r="M6834" t="s">
        <v>36</v>
      </c>
      <c r="N6834" t="str">
        <f>IF(AND(PESQUISA!$B$3&lt;&gt;"",OR(PESQUISA!$B$4="TODAS",B6834=PESQUISA!$B$4),ISNUMBER(SEARCH(PESQUISA!$B$3,D6834))),ROW()-1,"")</f>
        <v/>
      </c>
    </row>
    <row r="6835" spans="1:14" x14ac:dyDescent="0.3">
      <c r="A6835" t="s">
        <v>20637</v>
      </c>
      <c r="B6835" t="s">
        <v>29</v>
      </c>
      <c r="C6835" t="s">
        <v>20638</v>
      </c>
      <c r="D6835" t="s">
        <v>20639</v>
      </c>
      <c r="E6835" t="s">
        <v>40</v>
      </c>
      <c r="F6835" s="7">
        <v>36.47</v>
      </c>
      <c r="G6835" t="s">
        <v>33</v>
      </c>
      <c r="H6835" t="s">
        <v>34</v>
      </c>
      <c r="I6835" t="s">
        <v>20447</v>
      </c>
      <c r="L6835" s="8">
        <v>0.52259999999999995</v>
      </c>
      <c r="M6835" t="s">
        <v>36</v>
      </c>
      <c r="N6835" t="str">
        <f>IF(AND(PESQUISA!$B$3&lt;&gt;"",OR(PESQUISA!$B$4="TODAS",B6835=PESQUISA!$B$4),ISNUMBER(SEARCH(PESQUISA!$B$3,D6835))),ROW()-1,"")</f>
        <v/>
      </c>
    </row>
    <row r="6836" spans="1:14" x14ac:dyDescent="0.3">
      <c r="A6836" t="s">
        <v>20640</v>
      </c>
      <c r="B6836" t="s">
        <v>29</v>
      </c>
      <c r="C6836" t="s">
        <v>20641</v>
      </c>
      <c r="D6836" t="s">
        <v>20642</v>
      </c>
      <c r="E6836" t="s">
        <v>40</v>
      </c>
      <c r="F6836" s="7">
        <v>32.43</v>
      </c>
      <c r="G6836" t="s">
        <v>33</v>
      </c>
      <c r="H6836" t="s">
        <v>34</v>
      </c>
      <c r="I6836" t="s">
        <v>20447</v>
      </c>
      <c r="L6836" s="8">
        <v>0.5877</v>
      </c>
      <c r="M6836" t="s">
        <v>36</v>
      </c>
      <c r="N6836" t="str">
        <f>IF(AND(PESQUISA!$B$3&lt;&gt;"",OR(PESQUISA!$B$4="TODAS",B6836=PESQUISA!$B$4),ISNUMBER(SEARCH(PESQUISA!$B$3,D6836))),ROW()-1,"")</f>
        <v/>
      </c>
    </row>
    <row r="6837" spans="1:14" x14ac:dyDescent="0.3">
      <c r="A6837" t="s">
        <v>20643</v>
      </c>
      <c r="B6837" t="s">
        <v>29</v>
      </c>
      <c r="C6837" t="s">
        <v>20644</v>
      </c>
      <c r="D6837" t="s">
        <v>20645</v>
      </c>
      <c r="E6837" t="s">
        <v>40</v>
      </c>
      <c r="F6837" s="7">
        <v>38.5</v>
      </c>
      <c r="G6837" t="s">
        <v>33</v>
      </c>
      <c r="H6837" t="s">
        <v>34</v>
      </c>
      <c r="I6837" t="s">
        <v>20447</v>
      </c>
      <c r="L6837" s="8">
        <v>0.82940000000000003</v>
      </c>
      <c r="M6837" t="s">
        <v>36</v>
      </c>
      <c r="N6837" t="str">
        <f>IF(AND(PESQUISA!$B$3&lt;&gt;"",OR(PESQUISA!$B$4="TODAS",B6837=PESQUISA!$B$4),ISNUMBER(SEARCH(PESQUISA!$B$3,D6837))),ROW()-1,"")</f>
        <v/>
      </c>
    </row>
    <row r="6838" spans="1:14" x14ac:dyDescent="0.3">
      <c r="A6838" t="s">
        <v>20646</v>
      </c>
      <c r="B6838" t="s">
        <v>29</v>
      </c>
      <c r="C6838" t="s">
        <v>20647</v>
      </c>
      <c r="D6838" t="s">
        <v>20648</v>
      </c>
      <c r="E6838" t="s">
        <v>40</v>
      </c>
      <c r="F6838" s="7">
        <v>42.91</v>
      </c>
      <c r="G6838" t="s">
        <v>33</v>
      </c>
      <c r="H6838" t="s">
        <v>34</v>
      </c>
      <c r="I6838" t="s">
        <v>20447</v>
      </c>
      <c r="L6838" s="8">
        <v>0.74409999999999998</v>
      </c>
      <c r="M6838" t="s">
        <v>36</v>
      </c>
      <c r="N6838" t="str">
        <f>IF(AND(PESQUISA!$B$3&lt;&gt;"",OR(PESQUISA!$B$4="TODAS",B6838=PESQUISA!$B$4),ISNUMBER(SEARCH(PESQUISA!$B$3,D6838))),ROW()-1,"")</f>
        <v/>
      </c>
    </row>
    <row r="6839" spans="1:14" x14ac:dyDescent="0.3">
      <c r="A6839" t="s">
        <v>20649</v>
      </c>
      <c r="B6839" t="s">
        <v>29</v>
      </c>
      <c r="C6839" t="s">
        <v>20650</v>
      </c>
      <c r="D6839" t="s">
        <v>20651</v>
      </c>
      <c r="E6839" t="s">
        <v>40</v>
      </c>
      <c r="F6839" s="7">
        <v>50.59</v>
      </c>
      <c r="G6839" t="s">
        <v>33</v>
      </c>
      <c r="H6839" t="s">
        <v>34</v>
      </c>
      <c r="I6839" t="s">
        <v>20447</v>
      </c>
      <c r="L6839" s="8">
        <v>0.63119999999999998</v>
      </c>
      <c r="M6839" t="s">
        <v>36</v>
      </c>
      <c r="N6839" t="str">
        <f>IF(AND(PESQUISA!$B$3&lt;&gt;"",OR(PESQUISA!$B$4="TODAS",B6839=PESQUISA!$B$4),ISNUMBER(SEARCH(PESQUISA!$B$3,D6839))),ROW()-1,"")</f>
        <v/>
      </c>
    </row>
    <row r="6840" spans="1:14" x14ac:dyDescent="0.3">
      <c r="A6840" t="s">
        <v>20652</v>
      </c>
      <c r="B6840" t="s">
        <v>29</v>
      </c>
      <c r="C6840" t="s">
        <v>20653</v>
      </c>
      <c r="D6840" t="s">
        <v>20654</v>
      </c>
      <c r="E6840" t="s">
        <v>40</v>
      </c>
      <c r="F6840" s="7">
        <v>64.239999999999995</v>
      </c>
      <c r="G6840" t="s">
        <v>33</v>
      </c>
      <c r="H6840" t="s">
        <v>34</v>
      </c>
      <c r="I6840" t="s">
        <v>20447</v>
      </c>
      <c r="L6840" s="8">
        <v>0.497</v>
      </c>
      <c r="M6840" t="s">
        <v>36</v>
      </c>
      <c r="N6840" t="str">
        <f>IF(AND(PESQUISA!$B$3&lt;&gt;"",OR(PESQUISA!$B$4="TODAS",B6840=PESQUISA!$B$4),ISNUMBER(SEARCH(PESQUISA!$B$3,D6840))),ROW()-1,"")</f>
        <v/>
      </c>
    </row>
    <row r="6841" spans="1:14" x14ac:dyDescent="0.3">
      <c r="A6841" t="s">
        <v>20655</v>
      </c>
      <c r="B6841" t="s">
        <v>29</v>
      </c>
      <c r="C6841" t="s">
        <v>20656</v>
      </c>
      <c r="D6841" t="s">
        <v>20657</v>
      </c>
      <c r="E6841" t="s">
        <v>40</v>
      </c>
      <c r="F6841" s="7">
        <v>53.07</v>
      </c>
      <c r="G6841" t="s">
        <v>33</v>
      </c>
      <c r="H6841" t="s">
        <v>34</v>
      </c>
      <c r="I6841" t="s">
        <v>20447</v>
      </c>
      <c r="L6841" s="8">
        <v>0.60170000000000001</v>
      </c>
      <c r="M6841" t="s">
        <v>36</v>
      </c>
      <c r="N6841" t="str">
        <f>IF(AND(PESQUISA!$B$3&lt;&gt;"",OR(PESQUISA!$B$4="TODAS",B6841=PESQUISA!$B$4),ISNUMBER(SEARCH(PESQUISA!$B$3,D6841))),ROW()-1,"")</f>
        <v/>
      </c>
    </row>
    <row r="6842" spans="1:14" x14ac:dyDescent="0.3">
      <c r="A6842" t="s">
        <v>20658</v>
      </c>
      <c r="B6842" t="s">
        <v>29</v>
      </c>
      <c r="C6842" t="s">
        <v>20659</v>
      </c>
      <c r="D6842" t="s">
        <v>20660</v>
      </c>
      <c r="E6842" t="s">
        <v>40</v>
      </c>
      <c r="F6842" s="7">
        <v>49.19</v>
      </c>
      <c r="G6842" t="s">
        <v>33</v>
      </c>
      <c r="H6842" t="s">
        <v>34</v>
      </c>
      <c r="I6842" t="s">
        <v>20447</v>
      </c>
      <c r="L6842" s="8">
        <v>0.64910000000000001</v>
      </c>
      <c r="M6842" t="s">
        <v>36</v>
      </c>
      <c r="N6842" t="str">
        <f>IF(AND(PESQUISA!$B$3&lt;&gt;"",OR(PESQUISA!$B$4="TODAS",B6842=PESQUISA!$B$4),ISNUMBER(SEARCH(PESQUISA!$B$3,D6842))),ROW()-1,"")</f>
        <v/>
      </c>
    </row>
    <row r="6843" spans="1:14" x14ac:dyDescent="0.3">
      <c r="A6843" t="s">
        <v>20661</v>
      </c>
      <c r="B6843" t="s">
        <v>29</v>
      </c>
      <c r="C6843" t="s">
        <v>20662</v>
      </c>
      <c r="D6843" t="s">
        <v>20663</v>
      </c>
      <c r="E6843" t="s">
        <v>40</v>
      </c>
      <c r="F6843" s="7">
        <v>69.23</v>
      </c>
      <c r="G6843" t="s">
        <v>33</v>
      </c>
      <c r="H6843" t="s">
        <v>34</v>
      </c>
      <c r="I6843" t="s">
        <v>20447</v>
      </c>
      <c r="L6843" s="8">
        <v>0.88</v>
      </c>
      <c r="M6843" t="s">
        <v>36</v>
      </c>
      <c r="N6843" t="str">
        <f>IF(AND(PESQUISA!$B$3&lt;&gt;"",OR(PESQUISA!$B$4="TODAS",B6843=PESQUISA!$B$4),ISNUMBER(SEARCH(PESQUISA!$B$3,D6843))),ROW()-1,"")</f>
        <v/>
      </c>
    </row>
    <row r="6844" spans="1:14" x14ac:dyDescent="0.3">
      <c r="A6844" t="s">
        <v>20664</v>
      </c>
      <c r="B6844" t="s">
        <v>29</v>
      </c>
      <c r="C6844" t="s">
        <v>20665</v>
      </c>
      <c r="D6844" t="s">
        <v>20666</v>
      </c>
      <c r="E6844" t="s">
        <v>40</v>
      </c>
      <c r="F6844" s="7">
        <v>105.61</v>
      </c>
      <c r="G6844" t="s">
        <v>33</v>
      </c>
      <c r="H6844" t="s">
        <v>34</v>
      </c>
      <c r="I6844" t="s">
        <v>20447</v>
      </c>
      <c r="L6844" s="8">
        <v>0.90500000000000003</v>
      </c>
      <c r="M6844" t="s">
        <v>36</v>
      </c>
      <c r="N6844" t="str">
        <f>IF(AND(PESQUISA!$B$3&lt;&gt;"",OR(PESQUISA!$B$4="TODAS",B6844=PESQUISA!$B$4),ISNUMBER(SEARCH(PESQUISA!$B$3,D6844))),ROW()-1,"")</f>
        <v/>
      </c>
    </row>
    <row r="6845" spans="1:14" x14ac:dyDescent="0.3">
      <c r="A6845" t="s">
        <v>20667</v>
      </c>
      <c r="B6845" t="s">
        <v>29</v>
      </c>
      <c r="C6845" t="s">
        <v>20668</v>
      </c>
      <c r="D6845" t="s">
        <v>20669</v>
      </c>
      <c r="E6845" t="s">
        <v>40</v>
      </c>
      <c r="F6845" s="7">
        <v>164.38</v>
      </c>
      <c r="G6845" t="s">
        <v>33</v>
      </c>
      <c r="H6845" t="s">
        <v>34</v>
      </c>
      <c r="I6845" t="s">
        <v>20447</v>
      </c>
      <c r="L6845" s="8">
        <v>0.92090000000000005</v>
      </c>
      <c r="M6845" t="s">
        <v>36</v>
      </c>
      <c r="N6845" t="str">
        <f>IF(AND(PESQUISA!$B$3&lt;&gt;"",OR(PESQUISA!$B$4="TODAS",B6845=PESQUISA!$B$4),ISNUMBER(SEARCH(PESQUISA!$B$3,D6845))),ROW()-1,"")</f>
        <v/>
      </c>
    </row>
    <row r="6846" spans="1:14" x14ac:dyDescent="0.3">
      <c r="A6846" t="s">
        <v>20670</v>
      </c>
      <c r="B6846" t="s">
        <v>29</v>
      </c>
      <c r="C6846" t="s">
        <v>20671</v>
      </c>
      <c r="D6846" t="s">
        <v>20672</v>
      </c>
      <c r="E6846" t="s">
        <v>40</v>
      </c>
      <c r="F6846" s="7">
        <v>516.30999999999995</v>
      </c>
      <c r="G6846" t="s">
        <v>33</v>
      </c>
      <c r="H6846" t="s">
        <v>34</v>
      </c>
      <c r="I6846" t="s">
        <v>20447</v>
      </c>
      <c r="L6846" s="8">
        <v>0.96909999999999996</v>
      </c>
      <c r="M6846" t="s">
        <v>36</v>
      </c>
      <c r="N6846" t="str">
        <f>IF(AND(PESQUISA!$B$3&lt;&gt;"",OR(PESQUISA!$B$4="TODAS",B6846=PESQUISA!$B$4),ISNUMBER(SEARCH(PESQUISA!$B$3,D6846))),ROW()-1,"")</f>
        <v/>
      </c>
    </row>
    <row r="6847" spans="1:14" x14ac:dyDescent="0.3">
      <c r="A6847" t="s">
        <v>20673</v>
      </c>
      <c r="B6847" t="s">
        <v>29</v>
      </c>
      <c r="C6847" t="s">
        <v>20674</v>
      </c>
      <c r="D6847" t="s">
        <v>20675</v>
      </c>
      <c r="E6847" t="s">
        <v>40</v>
      </c>
      <c r="F6847" s="7">
        <v>33.5</v>
      </c>
      <c r="G6847" t="s">
        <v>33</v>
      </c>
      <c r="H6847" t="s">
        <v>34</v>
      </c>
      <c r="I6847" t="s">
        <v>20447</v>
      </c>
      <c r="L6847" s="8">
        <v>0.82930000000000004</v>
      </c>
      <c r="M6847" t="s">
        <v>36</v>
      </c>
      <c r="N6847" t="str">
        <f>IF(AND(PESQUISA!$B$3&lt;&gt;"",OR(PESQUISA!$B$4="TODAS",B6847=PESQUISA!$B$4),ISNUMBER(SEARCH(PESQUISA!$B$3,D6847))),ROW()-1,"")</f>
        <v/>
      </c>
    </row>
    <row r="6848" spans="1:14" x14ac:dyDescent="0.3">
      <c r="A6848" t="s">
        <v>20676</v>
      </c>
      <c r="B6848" t="s">
        <v>29</v>
      </c>
      <c r="C6848" t="s">
        <v>20677</v>
      </c>
      <c r="D6848" t="s">
        <v>20678</v>
      </c>
      <c r="E6848" t="s">
        <v>40</v>
      </c>
      <c r="F6848" s="7">
        <v>37.130000000000003</v>
      </c>
      <c r="G6848" t="s">
        <v>33</v>
      </c>
      <c r="H6848" t="s">
        <v>34</v>
      </c>
      <c r="I6848" t="s">
        <v>20447</v>
      </c>
      <c r="L6848" s="8">
        <v>0.74819999999999998</v>
      </c>
      <c r="M6848" t="s">
        <v>36</v>
      </c>
      <c r="N6848" t="str">
        <f>IF(AND(PESQUISA!$B$3&lt;&gt;"",OR(PESQUISA!$B$4="TODAS",B6848=PESQUISA!$B$4),ISNUMBER(SEARCH(PESQUISA!$B$3,D6848))),ROW()-1,"")</f>
        <v/>
      </c>
    </row>
    <row r="6849" spans="1:14" x14ac:dyDescent="0.3">
      <c r="A6849" t="s">
        <v>20679</v>
      </c>
      <c r="B6849" t="s">
        <v>29</v>
      </c>
      <c r="C6849" t="s">
        <v>20680</v>
      </c>
      <c r="D6849" t="s">
        <v>20681</v>
      </c>
      <c r="E6849" t="s">
        <v>40</v>
      </c>
      <c r="F6849" s="7">
        <v>37.08</v>
      </c>
      <c r="G6849" t="s">
        <v>33</v>
      </c>
      <c r="H6849" t="s">
        <v>34</v>
      </c>
      <c r="I6849" t="s">
        <v>20447</v>
      </c>
      <c r="L6849" s="8">
        <v>0.74919999999999998</v>
      </c>
      <c r="M6849" t="s">
        <v>36</v>
      </c>
      <c r="N6849" t="str">
        <f>IF(AND(PESQUISA!$B$3&lt;&gt;"",OR(PESQUISA!$B$4="TODAS",B6849=PESQUISA!$B$4),ISNUMBER(SEARCH(PESQUISA!$B$3,D6849))),ROW()-1,"")</f>
        <v/>
      </c>
    </row>
    <row r="6850" spans="1:14" x14ac:dyDescent="0.3">
      <c r="A6850" t="s">
        <v>20682</v>
      </c>
      <c r="B6850" t="s">
        <v>29</v>
      </c>
      <c r="C6850" t="s">
        <v>20683</v>
      </c>
      <c r="D6850" t="s">
        <v>20684</v>
      </c>
      <c r="E6850" t="s">
        <v>40</v>
      </c>
      <c r="F6850" s="7">
        <v>36.54</v>
      </c>
      <c r="G6850" t="s">
        <v>33</v>
      </c>
      <c r="H6850" t="s">
        <v>34</v>
      </c>
      <c r="I6850" t="s">
        <v>20447</v>
      </c>
      <c r="L6850" s="8">
        <v>0.76029999999999998</v>
      </c>
      <c r="M6850" t="s">
        <v>36</v>
      </c>
      <c r="N6850" t="str">
        <f>IF(AND(PESQUISA!$B$3&lt;&gt;"",OR(PESQUISA!$B$4="TODAS",B6850=PESQUISA!$B$4),ISNUMBER(SEARCH(PESQUISA!$B$3,D6850))),ROW()-1,"")</f>
        <v/>
      </c>
    </row>
    <row r="6851" spans="1:14" x14ac:dyDescent="0.3">
      <c r="A6851" t="s">
        <v>20685</v>
      </c>
      <c r="B6851" t="s">
        <v>29</v>
      </c>
      <c r="C6851" t="s">
        <v>20686</v>
      </c>
      <c r="D6851" t="s">
        <v>20687</v>
      </c>
      <c r="E6851" t="s">
        <v>40</v>
      </c>
      <c r="F6851" s="7">
        <v>33.700000000000003</v>
      </c>
      <c r="G6851" t="s">
        <v>33</v>
      </c>
      <c r="H6851" t="s">
        <v>34</v>
      </c>
      <c r="I6851" t="s">
        <v>20447</v>
      </c>
      <c r="L6851" s="8">
        <v>0.82430000000000003</v>
      </c>
      <c r="M6851" t="s">
        <v>36</v>
      </c>
      <c r="N6851" t="str">
        <f>IF(AND(PESQUISA!$B$3&lt;&gt;"",OR(PESQUISA!$B$4="TODAS",B6851=PESQUISA!$B$4),ISNUMBER(SEARCH(PESQUISA!$B$3,D6851))),ROW()-1,"")</f>
        <v/>
      </c>
    </row>
    <row r="6852" spans="1:14" x14ac:dyDescent="0.3">
      <c r="A6852" t="s">
        <v>20688</v>
      </c>
      <c r="B6852" t="s">
        <v>29</v>
      </c>
      <c r="C6852" t="s">
        <v>20689</v>
      </c>
      <c r="D6852" t="s">
        <v>20690</v>
      </c>
      <c r="E6852" t="s">
        <v>40</v>
      </c>
      <c r="F6852" s="7">
        <v>64.55</v>
      </c>
      <c r="G6852" t="s">
        <v>33</v>
      </c>
      <c r="H6852" t="s">
        <v>34</v>
      </c>
      <c r="I6852" t="s">
        <v>20447</v>
      </c>
      <c r="L6852" s="8">
        <v>0.94699999999999995</v>
      </c>
      <c r="M6852" t="s">
        <v>36</v>
      </c>
      <c r="N6852" t="str">
        <f>IF(AND(PESQUISA!$B$3&lt;&gt;"",OR(PESQUISA!$B$4="TODAS",B6852=PESQUISA!$B$4),ISNUMBER(SEARCH(PESQUISA!$B$3,D6852))),ROW()-1,"")</f>
        <v/>
      </c>
    </row>
    <row r="6853" spans="1:14" x14ac:dyDescent="0.3">
      <c r="A6853" t="s">
        <v>20691</v>
      </c>
      <c r="B6853" t="s">
        <v>29</v>
      </c>
      <c r="C6853" t="s">
        <v>20692</v>
      </c>
      <c r="D6853" t="s">
        <v>20693</v>
      </c>
      <c r="E6853" t="s">
        <v>40</v>
      </c>
      <c r="F6853" s="7">
        <v>67.739999999999995</v>
      </c>
      <c r="G6853" t="s">
        <v>33</v>
      </c>
      <c r="H6853" t="s">
        <v>34</v>
      </c>
      <c r="I6853" t="s">
        <v>20447</v>
      </c>
      <c r="L6853" s="8">
        <v>0.90239999999999998</v>
      </c>
      <c r="M6853" t="s">
        <v>36</v>
      </c>
      <c r="N6853" t="str">
        <f>IF(AND(PESQUISA!$B$3&lt;&gt;"",OR(PESQUISA!$B$4="TODAS",B6853=PESQUISA!$B$4),ISNUMBER(SEARCH(PESQUISA!$B$3,D6853))),ROW()-1,"")</f>
        <v/>
      </c>
    </row>
    <row r="6854" spans="1:14" x14ac:dyDescent="0.3">
      <c r="A6854" t="s">
        <v>20694</v>
      </c>
      <c r="B6854" t="s">
        <v>29</v>
      </c>
      <c r="C6854" t="s">
        <v>20695</v>
      </c>
      <c r="D6854" t="s">
        <v>20696</v>
      </c>
      <c r="E6854" t="s">
        <v>40</v>
      </c>
      <c r="F6854" s="7">
        <v>72.16</v>
      </c>
      <c r="G6854" t="s">
        <v>33</v>
      </c>
      <c r="H6854" t="s">
        <v>34</v>
      </c>
      <c r="I6854" t="s">
        <v>20447</v>
      </c>
      <c r="L6854" s="8">
        <v>0.84709999999999996</v>
      </c>
      <c r="M6854" t="s">
        <v>36</v>
      </c>
      <c r="N6854" t="str">
        <f>IF(AND(PESQUISA!$B$3&lt;&gt;"",OR(PESQUISA!$B$4="TODAS",B6854=PESQUISA!$B$4),ISNUMBER(SEARCH(PESQUISA!$B$3,D6854))),ROW()-1,"")</f>
        <v/>
      </c>
    </row>
    <row r="6855" spans="1:14" x14ac:dyDescent="0.3">
      <c r="A6855" t="s">
        <v>20697</v>
      </c>
      <c r="B6855" t="s">
        <v>29</v>
      </c>
      <c r="C6855" t="s">
        <v>20698</v>
      </c>
      <c r="D6855" t="s">
        <v>20699</v>
      </c>
      <c r="E6855" t="s">
        <v>40</v>
      </c>
      <c r="F6855" s="7">
        <v>77.099999999999994</v>
      </c>
      <c r="G6855" t="s">
        <v>33</v>
      </c>
      <c r="H6855" t="s">
        <v>34</v>
      </c>
      <c r="I6855" t="s">
        <v>20447</v>
      </c>
      <c r="L6855" s="8">
        <v>0.79290000000000005</v>
      </c>
      <c r="M6855" t="s">
        <v>36</v>
      </c>
      <c r="N6855" t="str">
        <f>IF(AND(PESQUISA!$B$3&lt;&gt;"",OR(PESQUISA!$B$4="TODAS",B6855=PESQUISA!$B$4),ISNUMBER(SEARCH(PESQUISA!$B$3,D6855))),ROW()-1,"")</f>
        <v/>
      </c>
    </row>
    <row r="6856" spans="1:14" x14ac:dyDescent="0.3">
      <c r="A6856" t="s">
        <v>20700</v>
      </c>
      <c r="B6856" t="s">
        <v>29</v>
      </c>
      <c r="C6856" t="s">
        <v>20701</v>
      </c>
      <c r="D6856" t="s">
        <v>20702</v>
      </c>
      <c r="E6856" t="s">
        <v>40</v>
      </c>
      <c r="F6856" s="7">
        <v>72.81</v>
      </c>
      <c r="G6856" t="s">
        <v>33</v>
      </c>
      <c r="H6856" t="s">
        <v>34</v>
      </c>
      <c r="I6856" t="s">
        <v>20447</v>
      </c>
      <c r="L6856" s="8">
        <v>0.83960000000000001</v>
      </c>
      <c r="M6856" t="s">
        <v>36</v>
      </c>
      <c r="N6856" t="str">
        <f>IF(AND(PESQUISA!$B$3&lt;&gt;"",OR(PESQUISA!$B$4="TODAS",B6856=PESQUISA!$B$4),ISNUMBER(SEARCH(PESQUISA!$B$3,D6856))),ROW()-1,"")</f>
        <v/>
      </c>
    </row>
    <row r="6857" spans="1:14" x14ac:dyDescent="0.3">
      <c r="A6857" t="s">
        <v>20703</v>
      </c>
      <c r="B6857" t="s">
        <v>29</v>
      </c>
      <c r="C6857" t="s">
        <v>20704</v>
      </c>
      <c r="D6857" t="s">
        <v>20705</v>
      </c>
      <c r="E6857" t="s">
        <v>40</v>
      </c>
      <c r="F6857" s="7">
        <v>70.09</v>
      </c>
      <c r="G6857" t="s">
        <v>33</v>
      </c>
      <c r="H6857" t="s">
        <v>34</v>
      </c>
      <c r="I6857" t="s">
        <v>20447</v>
      </c>
      <c r="L6857" s="8">
        <v>0.87219999999999998</v>
      </c>
      <c r="M6857" t="s">
        <v>36</v>
      </c>
      <c r="N6857" t="str">
        <f>IF(AND(PESQUISA!$B$3&lt;&gt;"",OR(PESQUISA!$B$4="TODAS",B6857=PESQUISA!$B$4),ISNUMBER(SEARCH(PESQUISA!$B$3,D6857))),ROW()-1,"")</f>
        <v/>
      </c>
    </row>
    <row r="6858" spans="1:14" x14ac:dyDescent="0.3">
      <c r="A6858" t="s">
        <v>20706</v>
      </c>
      <c r="B6858" t="s">
        <v>29</v>
      </c>
      <c r="C6858" t="s">
        <v>20707</v>
      </c>
      <c r="D6858" t="s">
        <v>20708</v>
      </c>
      <c r="E6858" t="s">
        <v>40</v>
      </c>
      <c r="F6858" s="7">
        <v>113.57</v>
      </c>
      <c r="G6858" t="s">
        <v>33</v>
      </c>
      <c r="H6858" t="s">
        <v>34</v>
      </c>
      <c r="I6858" t="s">
        <v>20447</v>
      </c>
      <c r="L6858" s="8">
        <v>0.96109999999999995</v>
      </c>
      <c r="M6858" t="s">
        <v>36</v>
      </c>
      <c r="N6858" t="str">
        <f>IF(AND(PESQUISA!$B$3&lt;&gt;"",OR(PESQUISA!$B$4="TODAS",B6858=PESQUISA!$B$4),ISNUMBER(SEARCH(PESQUISA!$B$3,D6858))),ROW()-1,"")</f>
        <v/>
      </c>
    </row>
    <row r="6859" spans="1:14" x14ac:dyDescent="0.3">
      <c r="A6859" t="s">
        <v>20709</v>
      </c>
      <c r="B6859" t="s">
        <v>29</v>
      </c>
      <c r="C6859" t="s">
        <v>20710</v>
      </c>
      <c r="D6859" t="s">
        <v>20711</v>
      </c>
      <c r="E6859" t="s">
        <v>40</v>
      </c>
      <c r="F6859" s="7">
        <v>116.51</v>
      </c>
      <c r="G6859" t="s">
        <v>33</v>
      </c>
      <c r="H6859" t="s">
        <v>34</v>
      </c>
      <c r="I6859" t="s">
        <v>20447</v>
      </c>
      <c r="L6859" s="8">
        <v>0.93679999999999997</v>
      </c>
      <c r="M6859" t="s">
        <v>36</v>
      </c>
      <c r="N6859" t="str">
        <f>IF(AND(PESQUISA!$B$3&lt;&gt;"",OR(PESQUISA!$B$4="TODAS",B6859=PESQUISA!$B$4),ISNUMBER(SEARCH(PESQUISA!$B$3,D6859))),ROW()-1,"")</f>
        <v/>
      </c>
    </row>
    <row r="6860" spans="1:14" x14ac:dyDescent="0.3">
      <c r="A6860" t="s">
        <v>20712</v>
      </c>
      <c r="B6860" t="s">
        <v>29</v>
      </c>
      <c r="C6860" t="s">
        <v>20713</v>
      </c>
      <c r="D6860" t="s">
        <v>20714</v>
      </c>
      <c r="E6860" t="s">
        <v>40</v>
      </c>
      <c r="F6860" s="7">
        <v>121.63</v>
      </c>
      <c r="G6860" t="s">
        <v>33</v>
      </c>
      <c r="H6860" t="s">
        <v>34</v>
      </c>
      <c r="I6860" t="s">
        <v>20447</v>
      </c>
      <c r="L6860" s="8">
        <v>0.89739999999999998</v>
      </c>
      <c r="M6860" t="s">
        <v>36</v>
      </c>
      <c r="N6860" t="str">
        <f>IF(AND(PESQUISA!$B$3&lt;&gt;"",OR(PESQUISA!$B$4="TODAS",B6860=PESQUISA!$B$4),ISNUMBER(SEARCH(PESQUISA!$B$3,D6860))),ROW()-1,"")</f>
        <v/>
      </c>
    </row>
    <row r="6861" spans="1:14" x14ac:dyDescent="0.3">
      <c r="A6861" t="s">
        <v>20715</v>
      </c>
      <c r="B6861" t="s">
        <v>29</v>
      </c>
      <c r="C6861" t="s">
        <v>20716</v>
      </c>
      <c r="D6861" t="s">
        <v>20717</v>
      </c>
      <c r="E6861" t="s">
        <v>40</v>
      </c>
      <c r="F6861" s="7">
        <v>130.11000000000001</v>
      </c>
      <c r="G6861" t="s">
        <v>33</v>
      </c>
      <c r="H6861" t="s">
        <v>34</v>
      </c>
      <c r="I6861" t="s">
        <v>20447</v>
      </c>
      <c r="L6861" s="8">
        <v>0.83340000000000003</v>
      </c>
      <c r="M6861" t="s">
        <v>36</v>
      </c>
      <c r="N6861" t="str">
        <f>IF(AND(PESQUISA!$B$3&lt;&gt;"",OR(PESQUISA!$B$4="TODAS",B6861=PESQUISA!$B$4),ISNUMBER(SEARCH(PESQUISA!$B$3,D6861))),ROW()-1,"")</f>
        <v/>
      </c>
    </row>
    <row r="6862" spans="1:14" x14ac:dyDescent="0.3">
      <c r="A6862" t="s">
        <v>20718</v>
      </c>
      <c r="B6862" t="s">
        <v>29</v>
      </c>
      <c r="C6862" t="s">
        <v>20719</v>
      </c>
      <c r="D6862" t="s">
        <v>20720</v>
      </c>
      <c r="E6862" t="s">
        <v>40</v>
      </c>
      <c r="F6862" s="7">
        <v>123.32</v>
      </c>
      <c r="G6862" t="s">
        <v>33</v>
      </c>
      <c r="H6862" t="s">
        <v>34</v>
      </c>
      <c r="I6862" t="s">
        <v>20447</v>
      </c>
      <c r="L6862" s="8">
        <v>0.8851</v>
      </c>
      <c r="M6862" t="s">
        <v>36</v>
      </c>
      <c r="N6862" t="str">
        <f>IF(AND(PESQUISA!$B$3&lt;&gt;"",OR(PESQUISA!$B$4="TODAS",B6862=PESQUISA!$B$4),ISNUMBER(SEARCH(PESQUISA!$B$3,D6862))),ROW()-1,"")</f>
        <v/>
      </c>
    </row>
    <row r="6863" spans="1:14" x14ac:dyDescent="0.3">
      <c r="A6863" t="s">
        <v>20721</v>
      </c>
      <c r="B6863" t="s">
        <v>29</v>
      </c>
      <c r="C6863" t="s">
        <v>20722</v>
      </c>
      <c r="D6863" t="s">
        <v>20723</v>
      </c>
      <c r="E6863" t="s">
        <v>40</v>
      </c>
      <c r="F6863" s="7">
        <v>120.72</v>
      </c>
      <c r="G6863" t="s">
        <v>33</v>
      </c>
      <c r="H6863" t="s">
        <v>34</v>
      </c>
      <c r="I6863" t="s">
        <v>20447</v>
      </c>
      <c r="L6863" s="8">
        <v>0.9042</v>
      </c>
      <c r="M6863" t="s">
        <v>36</v>
      </c>
      <c r="N6863" t="str">
        <f>IF(AND(PESQUISA!$B$3&lt;&gt;"",OR(PESQUISA!$B$4="TODAS",B6863=PESQUISA!$B$4),ISNUMBER(SEARCH(PESQUISA!$B$3,D6863))),ROW()-1,"")</f>
        <v/>
      </c>
    </row>
    <row r="6864" spans="1:14" x14ac:dyDescent="0.3">
      <c r="A6864" t="s">
        <v>20724</v>
      </c>
      <c r="B6864" t="s">
        <v>29</v>
      </c>
      <c r="C6864" t="s">
        <v>20725</v>
      </c>
      <c r="D6864" t="s">
        <v>20726</v>
      </c>
      <c r="E6864" t="s">
        <v>40</v>
      </c>
      <c r="F6864" s="7">
        <v>17.23</v>
      </c>
      <c r="G6864" t="s">
        <v>33</v>
      </c>
      <c r="H6864" t="s">
        <v>34</v>
      </c>
      <c r="I6864" t="s">
        <v>20447</v>
      </c>
      <c r="L6864" s="8">
        <v>0.50439999999999996</v>
      </c>
      <c r="M6864" t="s">
        <v>36</v>
      </c>
      <c r="N6864" t="str">
        <f>IF(AND(PESQUISA!$B$3&lt;&gt;"",OR(PESQUISA!$B$4="TODAS",B6864=PESQUISA!$B$4),ISNUMBER(SEARCH(PESQUISA!$B$3,D6864))),ROW()-1,"")</f>
        <v/>
      </c>
    </row>
    <row r="6865" spans="1:14" x14ac:dyDescent="0.3">
      <c r="A6865" t="s">
        <v>20727</v>
      </c>
      <c r="B6865" t="s">
        <v>29</v>
      </c>
      <c r="C6865" t="s">
        <v>20728</v>
      </c>
      <c r="D6865" t="s">
        <v>20729</v>
      </c>
      <c r="E6865" t="s">
        <v>40</v>
      </c>
      <c r="F6865" s="7">
        <v>22.65</v>
      </c>
      <c r="G6865" t="s">
        <v>33</v>
      </c>
      <c r="H6865" t="s">
        <v>34</v>
      </c>
      <c r="I6865" t="s">
        <v>20447</v>
      </c>
      <c r="L6865" s="8">
        <v>0.38369999999999999</v>
      </c>
      <c r="M6865" t="s">
        <v>36</v>
      </c>
      <c r="N6865" t="str">
        <f>IF(AND(PESQUISA!$B$3&lt;&gt;"",OR(PESQUISA!$B$4="TODAS",B6865=PESQUISA!$B$4),ISNUMBER(SEARCH(PESQUISA!$B$3,D6865))),ROW()-1,"")</f>
        <v/>
      </c>
    </row>
    <row r="6866" spans="1:14" x14ac:dyDescent="0.3">
      <c r="A6866" t="s">
        <v>20730</v>
      </c>
      <c r="B6866" t="s">
        <v>29</v>
      </c>
      <c r="C6866" t="s">
        <v>20731</v>
      </c>
      <c r="D6866" t="s">
        <v>20732</v>
      </c>
      <c r="E6866" t="s">
        <v>40</v>
      </c>
      <c r="F6866" s="7">
        <v>22.56</v>
      </c>
      <c r="G6866" t="s">
        <v>33</v>
      </c>
      <c r="H6866" t="s">
        <v>34</v>
      </c>
      <c r="I6866" t="s">
        <v>20447</v>
      </c>
      <c r="L6866" s="8">
        <v>0.38519999999999999</v>
      </c>
      <c r="M6866" t="s">
        <v>36</v>
      </c>
      <c r="N6866" t="str">
        <f>IF(AND(PESQUISA!$B$3&lt;&gt;"",OR(PESQUISA!$B$4="TODAS",B6866=PESQUISA!$B$4),ISNUMBER(SEARCH(PESQUISA!$B$3,D6866))),ROW()-1,"")</f>
        <v/>
      </c>
    </row>
    <row r="6867" spans="1:14" x14ac:dyDescent="0.3">
      <c r="A6867" t="s">
        <v>20733</v>
      </c>
      <c r="B6867" t="s">
        <v>29</v>
      </c>
      <c r="C6867" t="s">
        <v>20734</v>
      </c>
      <c r="D6867" t="s">
        <v>20735</v>
      </c>
      <c r="E6867" t="s">
        <v>40</v>
      </c>
      <c r="F6867" s="7">
        <v>21.75</v>
      </c>
      <c r="G6867" t="s">
        <v>33</v>
      </c>
      <c r="H6867" t="s">
        <v>34</v>
      </c>
      <c r="I6867" t="s">
        <v>20447</v>
      </c>
      <c r="L6867" s="8">
        <v>0.39950000000000002</v>
      </c>
      <c r="M6867" t="s">
        <v>36</v>
      </c>
      <c r="N6867" t="str">
        <f>IF(AND(PESQUISA!$B$3&lt;&gt;"",OR(PESQUISA!$B$4="TODAS",B6867=PESQUISA!$B$4),ISNUMBER(SEARCH(PESQUISA!$B$3,D6867))),ROW()-1,"")</f>
        <v/>
      </c>
    </row>
    <row r="6868" spans="1:14" x14ac:dyDescent="0.3">
      <c r="A6868" t="s">
        <v>20736</v>
      </c>
      <c r="B6868" t="s">
        <v>29</v>
      </c>
      <c r="C6868" t="s">
        <v>20737</v>
      </c>
      <c r="D6868" t="s">
        <v>20738</v>
      </c>
      <c r="E6868" t="s">
        <v>40</v>
      </c>
      <c r="F6868" s="7">
        <v>17.52</v>
      </c>
      <c r="G6868" t="s">
        <v>33</v>
      </c>
      <c r="H6868" t="s">
        <v>34</v>
      </c>
      <c r="I6868" t="s">
        <v>20447</v>
      </c>
      <c r="L6868" s="8">
        <v>0.496</v>
      </c>
      <c r="M6868" t="s">
        <v>36</v>
      </c>
      <c r="N6868" t="str">
        <f>IF(AND(PESQUISA!$B$3&lt;&gt;"",OR(PESQUISA!$B$4="TODAS",B6868=PESQUISA!$B$4),ISNUMBER(SEARCH(PESQUISA!$B$3,D6868))),ROW()-1,"")</f>
        <v/>
      </c>
    </row>
    <row r="6869" spans="1:14" x14ac:dyDescent="0.3">
      <c r="A6869" t="s">
        <v>20739</v>
      </c>
      <c r="B6869" t="s">
        <v>29</v>
      </c>
      <c r="C6869" t="s">
        <v>20740</v>
      </c>
      <c r="D6869" t="s">
        <v>20741</v>
      </c>
      <c r="E6869" t="s">
        <v>40</v>
      </c>
      <c r="F6869" s="7">
        <v>23.73</v>
      </c>
      <c r="G6869" t="s">
        <v>33</v>
      </c>
      <c r="H6869" t="s">
        <v>34</v>
      </c>
      <c r="I6869" t="s">
        <v>20447</v>
      </c>
      <c r="L6869" s="8">
        <v>0.78510000000000002</v>
      </c>
      <c r="M6869" t="s">
        <v>36</v>
      </c>
      <c r="N6869" t="str">
        <f>IF(AND(PESQUISA!$B$3&lt;&gt;"",OR(PESQUISA!$B$4="TODAS",B6869=PESQUISA!$B$4),ISNUMBER(SEARCH(PESQUISA!$B$3,D6869))),ROW()-1,"")</f>
        <v/>
      </c>
    </row>
    <row r="6870" spans="1:14" x14ac:dyDescent="0.3">
      <c r="A6870" t="s">
        <v>20742</v>
      </c>
      <c r="B6870" t="s">
        <v>29</v>
      </c>
      <c r="C6870" t="s">
        <v>20743</v>
      </c>
      <c r="D6870" t="s">
        <v>20744</v>
      </c>
      <c r="E6870" t="s">
        <v>40</v>
      </c>
      <c r="F6870" s="7">
        <v>28.48</v>
      </c>
      <c r="G6870" t="s">
        <v>33</v>
      </c>
      <c r="H6870" t="s">
        <v>34</v>
      </c>
      <c r="I6870" t="s">
        <v>20447</v>
      </c>
      <c r="L6870" s="8">
        <v>0.65410000000000001</v>
      </c>
      <c r="M6870" t="s">
        <v>36</v>
      </c>
      <c r="N6870" t="str">
        <f>IF(AND(PESQUISA!$B$3&lt;&gt;"",OR(PESQUISA!$B$4="TODAS",B6870=PESQUISA!$B$4),ISNUMBER(SEARCH(PESQUISA!$B$3,D6870))),ROW()-1,"")</f>
        <v/>
      </c>
    </row>
    <row r="6871" spans="1:14" x14ac:dyDescent="0.3">
      <c r="A6871" t="s">
        <v>20745</v>
      </c>
      <c r="B6871" t="s">
        <v>29</v>
      </c>
      <c r="C6871" t="s">
        <v>20746</v>
      </c>
      <c r="D6871" t="s">
        <v>20747</v>
      </c>
      <c r="E6871" t="s">
        <v>40</v>
      </c>
      <c r="F6871" s="7">
        <v>35.119999999999997</v>
      </c>
      <c r="G6871" t="s">
        <v>33</v>
      </c>
      <c r="H6871" t="s">
        <v>34</v>
      </c>
      <c r="I6871" t="s">
        <v>20447</v>
      </c>
      <c r="L6871" s="8">
        <v>0.53049999999999997</v>
      </c>
      <c r="M6871" t="s">
        <v>36</v>
      </c>
      <c r="N6871" t="str">
        <f>IF(AND(PESQUISA!$B$3&lt;&gt;"",OR(PESQUISA!$B$4="TODAS",B6871=PESQUISA!$B$4),ISNUMBER(SEARCH(PESQUISA!$B$3,D6871))),ROW()-1,"")</f>
        <v/>
      </c>
    </row>
    <row r="6872" spans="1:14" x14ac:dyDescent="0.3">
      <c r="A6872" t="s">
        <v>20748</v>
      </c>
      <c r="B6872" t="s">
        <v>29</v>
      </c>
      <c r="C6872" t="s">
        <v>20749</v>
      </c>
      <c r="D6872" t="s">
        <v>20750</v>
      </c>
      <c r="E6872" t="s">
        <v>40</v>
      </c>
      <c r="F6872" s="7">
        <v>42.44</v>
      </c>
      <c r="G6872" t="s">
        <v>33</v>
      </c>
      <c r="H6872" t="s">
        <v>34</v>
      </c>
      <c r="I6872" t="s">
        <v>20447</v>
      </c>
      <c r="L6872" s="8">
        <v>0.439</v>
      </c>
      <c r="M6872" t="s">
        <v>36</v>
      </c>
      <c r="N6872" t="str">
        <f>IF(AND(PESQUISA!$B$3&lt;&gt;"",OR(PESQUISA!$B$4="TODAS",B6872=PESQUISA!$B$4),ISNUMBER(SEARCH(PESQUISA!$B$3,D6872))),ROW()-1,"")</f>
        <v/>
      </c>
    </row>
    <row r="6873" spans="1:14" x14ac:dyDescent="0.3">
      <c r="A6873" t="s">
        <v>20751</v>
      </c>
      <c r="B6873" t="s">
        <v>29</v>
      </c>
      <c r="C6873" t="s">
        <v>20752</v>
      </c>
      <c r="D6873" t="s">
        <v>20753</v>
      </c>
      <c r="E6873" t="s">
        <v>40</v>
      </c>
      <c r="F6873" s="7">
        <v>36.04</v>
      </c>
      <c r="G6873" t="s">
        <v>33</v>
      </c>
      <c r="H6873" t="s">
        <v>34</v>
      </c>
      <c r="I6873" t="s">
        <v>20447</v>
      </c>
      <c r="L6873" s="8">
        <v>0.51690000000000003</v>
      </c>
      <c r="M6873" t="s">
        <v>36</v>
      </c>
      <c r="N6873" t="str">
        <f>IF(AND(PESQUISA!$B$3&lt;&gt;"",OR(PESQUISA!$B$4="TODAS",B6873=PESQUISA!$B$4),ISNUMBER(SEARCH(PESQUISA!$B$3,D6873))),ROW()-1,"")</f>
        <v/>
      </c>
    </row>
    <row r="6874" spans="1:14" x14ac:dyDescent="0.3">
      <c r="A6874" t="s">
        <v>20754</v>
      </c>
      <c r="B6874" t="s">
        <v>29</v>
      </c>
      <c r="C6874" t="s">
        <v>20755</v>
      </c>
      <c r="D6874" t="s">
        <v>20756</v>
      </c>
      <c r="E6874" t="s">
        <v>40</v>
      </c>
      <c r="F6874" s="7">
        <v>32</v>
      </c>
      <c r="G6874" t="s">
        <v>33</v>
      </c>
      <c r="H6874" t="s">
        <v>34</v>
      </c>
      <c r="I6874" t="s">
        <v>20447</v>
      </c>
      <c r="L6874" s="8">
        <v>0.58220000000000005</v>
      </c>
      <c r="M6874" t="s">
        <v>36</v>
      </c>
      <c r="N6874" t="str">
        <f>IF(AND(PESQUISA!$B$3&lt;&gt;"",OR(PESQUISA!$B$4="TODAS",B6874=PESQUISA!$B$4),ISNUMBER(SEARCH(PESQUISA!$B$3,D6874))),ROW()-1,"")</f>
        <v/>
      </c>
    </row>
    <row r="6875" spans="1:14" x14ac:dyDescent="0.3">
      <c r="A6875" t="s">
        <v>20757</v>
      </c>
      <c r="B6875" t="s">
        <v>29</v>
      </c>
      <c r="C6875" t="s">
        <v>20758</v>
      </c>
      <c r="D6875" t="s">
        <v>20759</v>
      </c>
      <c r="E6875" t="s">
        <v>40</v>
      </c>
      <c r="F6875" s="7">
        <v>35.92</v>
      </c>
      <c r="G6875" t="s">
        <v>33</v>
      </c>
      <c r="H6875" t="s">
        <v>34</v>
      </c>
      <c r="I6875" t="s">
        <v>20447</v>
      </c>
      <c r="L6875" s="8">
        <v>0.81710000000000005</v>
      </c>
      <c r="M6875" t="s">
        <v>36</v>
      </c>
      <c r="N6875" t="str">
        <f>IF(AND(PESQUISA!$B$3&lt;&gt;"",OR(PESQUISA!$B$4="TODAS",B6875=PESQUISA!$B$4),ISNUMBER(SEARCH(PESQUISA!$B$3,D6875))),ROW()-1,"")</f>
        <v/>
      </c>
    </row>
    <row r="6876" spans="1:14" x14ac:dyDescent="0.3">
      <c r="A6876" t="s">
        <v>20760</v>
      </c>
      <c r="B6876" t="s">
        <v>29</v>
      </c>
      <c r="C6876" t="s">
        <v>20761</v>
      </c>
      <c r="D6876" t="s">
        <v>20762</v>
      </c>
      <c r="E6876" t="s">
        <v>40</v>
      </c>
      <c r="F6876" s="7">
        <v>40.33</v>
      </c>
      <c r="G6876" t="s">
        <v>33</v>
      </c>
      <c r="H6876" t="s">
        <v>34</v>
      </c>
      <c r="I6876" t="s">
        <v>20447</v>
      </c>
      <c r="L6876" s="8">
        <v>0.72770000000000001</v>
      </c>
      <c r="M6876" t="s">
        <v>36</v>
      </c>
      <c r="N6876" t="str">
        <f>IF(AND(PESQUISA!$B$3&lt;&gt;"",OR(PESQUISA!$B$4="TODAS",B6876=PESQUISA!$B$4),ISNUMBER(SEARCH(PESQUISA!$B$3,D6876))),ROW()-1,"")</f>
        <v/>
      </c>
    </row>
    <row r="6877" spans="1:14" x14ac:dyDescent="0.3">
      <c r="A6877" t="s">
        <v>20763</v>
      </c>
      <c r="B6877" t="s">
        <v>29</v>
      </c>
      <c r="C6877" t="s">
        <v>20764</v>
      </c>
      <c r="D6877" t="s">
        <v>20765</v>
      </c>
      <c r="E6877" t="s">
        <v>40</v>
      </c>
      <c r="F6877" s="7">
        <v>48.01</v>
      </c>
      <c r="G6877" t="s">
        <v>33</v>
      </c>
      <c r="H6877" t="s">
        <v>34</v>
      </c>
      <c r="I6877" t="s">
        <v>20447</v>
      </c>
      <c r="L6877" s="8">
        <v>0.61129999999999995</v>
      </c>
      <c r="M6877" t="s">
        <v>36</v>
      </c>
      <c r="N6877" t="str">
        <f>IF(AND(PESQUISA!$B$3&lt;&gt;"",OR(PESQUISA!$B$4="TODAS",B6877=PESQUISA!$B$4),ISNUMBER(SEARCH(PESQUISA!$B$3,D6877))),ROW()-1,"")</f>
        <v/>
      </c>
    </row>
    <row r="6878" spans="1:14" x14ac:dyDescent="0.3">
      <c r="A6878" t="s">
        <v>20766</v>
      </c>
      <c r="B6878" t="s">
        <v>29</v>
      </c>
      <c r="C6878" t="s">
        <v>20767</v>
      </c>
      <c r="D6878" t="s">
        <v>20768</v>
      </c>
      <c r="E6878" t="s">
        <v>40</v>
      </c>
      <c r="F6878" s="7">
        <v>61.66</v>
      </c>
      <c r="G6878" t="s">
        <v>33</v>
      </c>
      <c r="H6878" t="s">
        <v>34</v>
      </c>
      <c r="I6878" t="s">
        <v>20447</v>
      </c>
      <c r="L6878" s="8">
        <v>0.47599999999999998</v>
      </c>
      <c r="M6878" t="s">
        <v>36</v>
      </c>
      <c r="N6878" t="str">
        <f>IF(AND(PESQUISA!$B$3&lt;&gt;"",OR(PESQUISA!$B$4="TODAS",B6878=PESQUISA!$B$4),ISNUMBER(SEARCH(PESQUISA!$B$3,D6878))),ROW()-1,"")</f>
        <v/>
      </c>
    </row>
    <row r="6879" spans="1:14" x14ac:dyDescent="0.3">
      <c r="A6879" t="s">
        <v>20769</v>
      </c>
      <c r="B6879" t="s">
        <v>29</v>
      </c>
      <c r="C6879" t="s">
        <v>20770</v>
      </c>
      <c r="D6879" t="s">
        <v>20771</v>
      </c>
      <c r="E6879" t="s">
        <v>40</v>
      </c>
      <c r="F6879" s="7">
        <v>50.49</v>
      </c>
      <c r="G6879" t="s">
        <v>33</v>
      </c>
      <c r="H6879" t="s">
        <v>34</v>
      </c>
      <c r="I6879" t="s">
        <v>20447</v>
      </c>
      <c r="L6879" s="8">
        <v>0.58130000000000004</v>
      </c>
      <c r="M6879" t="s">
        <v>36</v>
      </c>
      <c r="N6879" t="str">
        <f>IF(AND(PESQUISA!$B$3&lt;&gt;"",OR(PESQUISA!$B$4="TODAS",B6879=PESQUISA!$B$4),ISNUMBER(SEARCH(PESQUISA!$B$3,D6879))),ROW()-1,"")</f>
        <v/>
      </c>
    </row>
    <row r="6880" spans="1:14" x14ac:dyDescent="0.3">
      <c r="A6880" t="s">
        <v>20772</v>
      </c>
      <c r="B6880" t="s">
        <v>29</v>
      </c>
      <c r="C6880" t="s">
        <v>20773</v>
      </c>
      <c r="D6880" t="s">
        <v>20774</v>
      </c>
      <c r="E6880" t="s">
        <v>40</v>
      </c>
      <c r="F6880" s="7">
        <v>46.61</v>
      </c>
      <c r="G6880" t="s">
        <v>33</v>
      </c>
      <c r="H6880" t="s">
        <v>34</v>
      </c>
      <c r="I6880" t="s">
        <v>20447</v>
      </c>
      <c r="L6880" s="8">
        <v>0.62970000000000004</v>
      </c>
      <c r="M6880" t="s">
        <v>36</v>
      </c>
      <c r="N6880" t="str">
        <f>IF(AND(PESQUISA!$B$3&lt;&gt;"",OR(PESQUISA!$B$4="TODAS",B6880=PESQUISA!$B$4),ISNUMBER(SEARCH(PESQUISA!$B$3,D6880))),ROW()-1,"")</f>
        <v/>
      </c>
    </row>
    <row r="6881" spans="1:14" x14ac:dyDescent="0.3">
      <c r="A6881" t="s">
        <v>20775</v>
      </c>
      <c r="B6881" t="s">
        <v>29</v>
      </c>
      <c r="C6881" t="s">
        <v>20776</v>
      </c>
      <c r="D6881" t="s">
        <v>20777</v>
      </c>
      <c r="E6881" t="s">
        <v>40</v>
      </c>
      <c r="F6881" s="7">
        <v>81.89</v>
      </c>
      <c r="G6881" t="s">
        <v>33</v>
      </c>
      <c r="H6881" t="s">
        <v>34</v>
      </c>
      <c r="I6881" t="s">
        <v>20447</v>
      </c>
      <c r="L6881" s="8">
        <v>0.89849999999999997</v>
      </c>
      <c r="M6881" t="s">
        <v>36</v>
      </c>
      <c r="N6881" t="str">
        <f>IF(AND(PESQUISA!$B$3&lt;&gt;"",OR(PESQUISA!$B$4="TODAS",B6881=PESQUISA!$B$4),ISNUMBER(SEARCH(PESQUISA!$B$3,D6881))),ROW()-1,"")</f>
        <v/>
      </c>
    </row>
    <row r="6882" spans="1:14" x14ac:dyDescent="0.3">
      <c r="A6882" t="s">
        <v>20778</v>
      </c>
      <c r="B6882" t="s">
        <v>29</v>
      </c>
      <c r="C6882" t="s">
        <v>20779</v>
      </c>
      <c r="D6882" t="s">
        <v>20780</v>
      </c>
      <c r="E6882" t="s">
        <v>40</v>
      </c>
      <c r="F6882" s="7">
        <v>129.37</v>
      </c>
      <c r="G6882" t="s">
        <v>33</v>
      </c>
      <c r="H6882" t="s">
        <v>34</v>
      </c>
      <c r="I6882" t="s">
        <v>20447</v>
      </c>
      <c r="L6882" s="8">
        <v>0.92249999999999999</v>
      </c>
      <c r="M6882" t="s">
        <v>36</v>
      </c>
      <c r="N6882" t="str">
        <f>IF(AND(PESQUISA!$B$3&lt;&gt;"",OR(PESQUISA!$B$4="TODAS",B6882=PESQUISA!$B$4),ISNUMBER(SEARCH(PESQUISA!$B$3,D6882))),ROW()-1,"")</f>
        <v/>
      </c>
    </row>
    <row r="6883" spans="1:14" x14ac:dyDescent="0.3">
      <c r="A6883" t="s">
        <v>20781</v>
      </c>
      <c r="B6883" t="s">
        <v>29</v>
      </c>
      <c r="C6883" t="s">
        <v>20782</v>
      </c>
      <c r="D6883" t="s">
        <v>20783</v>
      </c>
      <c r="E6883" t="s">
        <v>40</v>
      </c>
      <c r="F6883" s="7">
        <v>190.7</v>
      </c>
      <c r="G6883" t="s">
        <v>33</v>
      </c>
      <c r="H6883" t="s">
        <v>34</v>
      </c>
      <c r="I6883" t="s">
        <v>20447</v>
      </c>
      <c r="L6883" s="8">
        <v>0.93179999999999996</v>
      </c>
      <c r="M6883" t="s">
        <v>36</v>
      </c>
      <c r="N6883" t="str">
        <f>IF(AND(PESQUISA!$B$3&lt;&gt;"",OR(PESQUISA!$B$4="TODAS",B6883=PESQUISA!$B$4),ISNUMBER(SEARCH(PESQUISA!$B$3,D6883))),ROW()-1,"")</f>
        <v/>
      </c>
    </row>
    <row r="6884" spans="1:14" x14ac:dyDescent="0.3">
      <c r="A6884" t="s">
        <v>20784</v>
      </c>
      <c r="B6884" t="s">
        <v>29</v>
      </c>
      <c r="C6884" t="s">
        <v>20785</v>
      </c>
      <c r="D6884" t="s">
        <v>20786</v>
      </c>
      <c r="E6884" t="s">
        <v>40</v>
      </c>
      <c r="F6884" s="7">
        <v>424.79</v>
      </c>
      <c r="G6884" t="s">
        <v>33</v>
      </c>
      <c r="H6884" t="s">
        <v>34</v>
      </c>
      <c r="I6884" t="s">
        <v>20447</v>
      </c>
      <c r="L6884" s="8">
        <v>0.96240000000000003</v>
      </c>
      <c r="M6884" t="s">
        <v>36</v>
      </c>
      <c r="N6884" t="str">
        <f>IF(AND(PESQUISA!$B$3&lt;&gt;"",OR(PESQUISA!$B$4="TODAS",B6884=PESQUISA!$B$4),ISNUMBER(SEARCH(PESQUISA!$B$3,D6884))),ROW()-1,"")</f>
        <v/>
      </c>
    </row>
    <row r="6885" spans="1:14" x14ac:dyDescent="0.3">
      <c r="A6885" t="s">
        <v>20787</v>
      </c>
      <c r="B6885" t="s">
        <v>29</v>
      </c>
      <c r="C6885" t="s">
        <v>20788</v>
      </c>
      <c r="D6885" t="s">
        <v>20789</v>
      </c>
      <c r="E6885" t="s">
        <v>40</v>
      </c>
      <c r="F6885" s="7">
        <v>953.32</v>
      </c>
      <c r="G6885" t="s">
        <v>33</v>
      </c>
      <c r="H6885" t="s">
        <v>34</v>
      </c>
      <c r="I6885" t="s">
        <v>20447</v>
      </c>
      <c r="L6885" s="8">
        <v>0.99409999999999998</v>
      </c>
      <c r="M6885" t="s">
        <v>36</v>
      </c>
      <c r="N6885" t="str">
        <f>IF(AND(PESQUISA!$B$3&lt;&gt;"",OR(PESQUISA!$B$4="TODAS",B6885=PESQUISA!$B$4),ISNUMBER(SEARCH(PESQUISA!$B$3,D6885))),ROW()-1,"")</f>
        <v/>
      </c>
    </row>
    <row r="6886" spans="1:14" x14ac:dyDescent="0.3">
      <c r="A6886" t="s">
        <v>20790</v>
      </c>
      <c r="B6886" t="s">
        <v>29</v>
      </c>
      <c r="C6886" t="s">
        <v>20791</v>
      </c>
      <c r="D6886" t="s">
        <v>20792</v>
      </c>
      <c r="E6886" t="s">
        <v>40</v>
      </c>
      <c r="F6886" s="7">
        <v>1196.43</v>
      </c>
      <c r="G6886" t="s">
        <v>33</v>
      </c>
      <c r="H6886" t="s">
        <v>34</v>
      </c>
      <c r="I6886" t="s">
        <v>20447</v>
      </c>
      <c r="L6886" s="8">
        <v>0.99439999999999995</v>
      </c>
      <c r="M6886" t="s">
        <v>36</v>
      </c>
      <c r="N6886" t="str">
        <f>IF(AND(PESQUISA!$B$3&lt;&gt;"",OR(PESQUISA!$B$4="TODAS",B6886=PESQUISA!$B$4),ISNUMBER(SEARCH(PESQUISA!$B$3,D6886))),ROW()-1,"")</f>
        <v/>
      </c>
    </row>
    <row r="6887" spans="1:14" x14ac:dyDescent="0.3">
      <c r="A6887" t="s">
        <v>20793</v>
      </c>
      <c r="B6887" t="s">
        <v>29</v>
      </c>
      <c r="C6887" t="s">
        <v>20794</v>
      </c>
      <c r="D6887" t="s">
        <v>20795</v>
      </c>
      <c r="E6887" t="s">
        <v>40</v>
      </c>
      <c r="F6887" s="7">
        <v>1658.61</v>
      </c>
      <c r="G6887" t="s">
        <v>33</v>
      </c>
      <c r="H6887" t="s">
        <v>34</v>
      </c>
      <c r="I6887" t="s">
        <v>20447</v>
      </c>
      <c r="L6887" s="8">
        <v>0.99470000000000003</v>
      </c>
      <c r="M6887" t="s">
        <v>36</v>
      </c>
      <c r="N6887" t="str">
        <f>IF(AND(PESQUISA!$B$3&lt;&gt;"",OR(PESQUISA!$B$4="TODAS",B6887=PESQUISA!$B$4),ISNUMBER(SEARCH(PESQUISA!$B$3,D6887))),ROW()-1,"")</f>
        <v/>
      </c>
    </row>
    <row r="6888" spans="1:14" x14ac:dyDescent="0.3">
      <c r="A6888" t="s">
        <v>20796</v>
      </c>
      <c r="B6888" t="s">
        <v>29</v>
      </c>
      <c r="C6888" t="s">
        <v>20797</v>
      </c>
      <c r="D6888" t="s">
        <v>20798</v>
      </c>
      <c r="E6888" t="s">
        <v>40</v>
      </c>
      <c r="F6888" s="7">
        <v>2189.12</v>
      </c>
      <c r="G6888" t="s">
        <v>33</v>
      </c>
      <c r="H6888" t="s">
        <v>34</v>
      </c>
      <c r="I6888" t="s">
        <v>20447</v>
      </c>
      <c r="L6888" s="8">
        <v>0.99509999999999998</v>
      </c>
      <c r="M6888" t="s">
        <v>36</v>
      </c>
      <c r="N6888" t="str">
        <f>IF(AND(PESQUISA!$B$3&lt;&gt;"",OR(PESQUISA!$B$4="TODAS",B6888=PESQUISA!$B$4),ISNUMBER(SEARCH(PESQUISA!$B$3,D6888))),ROW()-1,"")</f>
        <v/>
      </c>
    </row>
    <row r="6889" spans="1:14" x14ac:dyDescent="0.3">
      <c r="A6889" t="s">
        <v>20799</v>
      </c>
      <c r="B6889" t="s">
        <v>29</v>
      </c>
      <c r="C6889" t="s">
        <v>20800</v>
      </c>
      <c r="D6889" t="s">
        <v>20801</v>
      </c>
      <c r="E6889" t="s">
        <v>40</v>
      </c>
      <c r="F6889" s="7">
        <v>654.34</v>
      </c>
      <c r="G6889" t="s">
        <v>33</v>
      </c>
      <c r="H6889" t="s">
        <v>34</v>
      </c>
      <c r="I6889" t="s">
        <v>20447</v>
      </c>
      <c r="L6889" s="8">
        <v>0.99129999999999996</v>
      </c>
      <c r="M6889" t="s">
        <v>36</v>
      </c>
      <c r="N6889" t="str">
        <f>IF(AND(PESQUISA!$B$3&lt;&gt;"",OR(PESQUISA!$B$4="TODAS",B6889=PESQUISA!$B$4),ISNUMBER(SEARCH(PESQUISA!$B$3,D6889))),ROW()-1,"")</f>
        <v/>
      </c>
    </row>
    <row r="6890" spans="1:14" x14ac:dyDescent="0.3">
      <c r="A6890" t="s">
        <v>20802</v>
      </c>
      <c r="B6890" t="s">
        <v>29</v>
      </c>
      <c r="C6890" t="s">
        <v>20803</v>
      </c>
      <c r="D6890" t="s">
        <v>20804</v>
      </c>
      <c r="E6890" t="s">
        <v>40</v>
      </c>
      <c r="F6890" s="7">
        <v>657.97</v>
      </c>
      <c r="G6890" t="s">
        <v>33</v>
      </c>
      <c r="H6890" t="s">
        <v>34</v>
      </c>
      <c r="I6890" t="s">
        <v>20447</v>
      </c>
      <c r="L6890" s="8">
        <v>0.98580000000000001</v>
      </c>
      <c r="M6890" t="s">
        <v>36</v>
      </c>
      <c r="N6890" t="str">
        <f>IF(AND(PESQUISA!$B$3&lt;&gt;"",OR(PESQUISA!$B$4="TODAS",B6890=PESQUISA!$B$4),ISNUMBER(SEARCH(PESQUISA!$B$3,D6890))),ROW()-1,"")</f>
        <v/>
      </c>
    </row>
    <row r="6891" spans="1:14" x14ac:dyDescent="0.3">
      <c r="A6891" t="s">
        <v>20805</v>
      </c>
      <c r="B6891" t="s">
        <v>29</v>
      </c>
      <c r="C6891" t="s">
        <v>20806</v>
      </c>
      <c r="D6891" t="s">
        <v>20807</v>
      </c>
      <c r="E6891" t="s">
        <v>40</v>
      </c>
      <c r="F6891" s="7">
        <v>657.92</v>
      </c>
      <c r="G6891" t="s">
        <v>33</v>
      </c>
      <c r="H6891" t="s">
        <v>34</v>
      </c>
      <c r="I6891" t="s">
        <v>20447</v>
      </c>
      <c r="L6891" s="8">
        <v>0.9859</v>
      </c>
      <c r="M6891" t="s">
        <v>36</v>
      </c>
      <c r="N6891" t="str">
        <f>IF(AND(PESQUISA!$B$3&lt;&gt;"",OR(PESQUISA!$B$4="TODAS",B6891=PESQUISA!$B$4),ISNUMBER(SEARCH(PESQUISA!$B$3,D6891))),ROW()-1,"")</f>
        <v/>
      </c>
    </row>
    <row r="6892" spans="1:14" x14ac:dyDescent="0.3">
      <c r="A6892" t="s">
        <v>20808</v>
      </c>
      <c r="B6892" t="s">
        <v>29</v>
      </c>
      <c r="C6892" t="s">
        <v>20809</v>
      </c>
      <c r="D6892" t="s">
        <v>20810</v>
      </c>
      <c r="E6892" t="s">
        <v>40</v>
      </c>
      <c r="F6892" s="7">
        <v>657.38</v>
      </c>
      <c r="G6892" t="s">
        <v>33</v>
      </c>
      <c r="H6892" t="s">
        <v>34</v>
      </c>
      <c r="I6892" t="s">
        <v>20447</v>
      </c>
      <c r="L6892" s="8">
        <v>0.98670000000000002</v>
      </c>
      <c r="M6892" t="s">
        <v>36</v>
      </c>
      <c r="N6892" t="str">
        <f>IF(AND(PESQUISA!$B$3&lt;&gt;"",OR(PESQUISA!$B$4="TODAS",B6892=PESQUISA!$B$4),ISNUMBER(SEARCH(PESQUISA!$B$3,D6892))),ROW()-1,"")</f>
        <v/>
      </c>
    </row>
    <row r="6893" spans="1:14" x14ac:dyDescent="0.3">
      <c r="A6893" t="s">
        <v>20811</v>
      </c>
      <c r="B6893" t="s">
        <v>29</v>
      </c>
      <c r="C6893" t="s">
        <v>20812</v>
      </c>
      <c r="D6893" t="s">
        <v>20813</v>
      </c>
      <c r="E6893" t="s">
        <v>40</v>
      </c>
      <c r="F6893" s="7">
        <v>654.54</v>
      </c>
      <c r="G6893" t="s">
        <v>33</v>
      </c>
      <c r="H6893" t="s">
        <v>34</v>
      </c>
      <c r="I6893" t="s">
        <v>20447</v>
      </c>
      <c r="L6893" s="8">
        <v>0.99099999999999999</v>
      </c>
      <c r="M6893" t="s">
        <v>36</v>
      </c>
      <c r="N6893" t="str">
        <f>IF(AND(PESQUISA!$B$3&lt;&gt;"",OR(PESQUISA!$B$4="TODAS",B6893=PESQUISA!$B$4),ISNUMBER(SEARCH(PESQUISA!$B$3,D6893))),ROW()-1,"")</f>
        <v/>
      </c>
    </row>
    <row r="6894" spans="1:14" x14ac:dyDescent="0.3">
      <c r="A6894" t="s">
        <v>20814</v>
      </c>
      <c r="B6894" t="s">
        <v>29</v>
      </c>
      <c r="C6894" t="s">
        <v>20815</v>
      </c>
      <c r="D6894" t="s">
        <v>20816</v>
      </c>
      <c r="E6894" t="s">
        <v>40</v>
      </c>
      <c r="F6894" s="7">
        <v>756.47</v>
      </c>
      <c r="G6894" t="s">
        <v>33</v>
      </c>
      <c r="H6894" t="s">
        <v>34</v>
      </c>
      <c r="I6894" t="s">
        <v>20447</v>
      </c>
      <c r="L6894" s="8">
        <v>0.99550000000000005</v>
      </c>
      <c r="M6894" t="s">
        <v>36</v>
      </c>
      <c r="N6894" t="str">
        <f>IF(AND(PESQUISA!$B$3&lt;&gt;"",OR(PESQUISA!$B$4="TODAS",B6894=PESQUISA!$B$4),ISNUMBER(SEARCH(PESQUISA!$B$3,D6894))),ROW()-1,"")</f>
        <v/>
      </c>
    </row>
    <row r="6895" spans="1:14" x14ac:dyDescent="0.3">
      <c r="A6895" t="s">
        <v>20817</v>
      </c>
      <c r="B6895" t="s">
        <v>29</v>
      </c>
      <c r="C6895" t="s">
        <v>20818</v>
      </c>
      <c r="D6895" t="s">
        <v>20819</v>
      </c>
      <c r="E6895" t="s">
        <v>40</v>
      </c>
      <c r="F6895" s="7">
        <v>759.66</v>
      </c>
      <c r="G6895" t="s">
        <v>33</v>
      </c>
      <c r="H6895" t="s">
        <v>34</v>
      </c>
      <c r="I6895" t="s">
        <v>20447</v>
      </c>
      <c r="L6895" s="8">
        <v>0.99129999999999996</v>
      </c>
      <c r="M6895" t="s">
        <v>36</v>
      </c>
      <c r="N6895" t="str">
        <f>IF(AND(PESQUISA!$B$3&lt;&gt;"",OR(PESQUISA!$B$4="TODAS",B6895=PESQUISA!$B$4),ISNUMBER(SEARCH(PESQUISA!$B$3,D6895))),ROW()-1,"")</f>
        <v/>
      </c>
    </row>
    <row r="6896" spans="1:14" x14ac:dyDescent="0.3">
      <c r="A6896" t="s">
        <v>20820</v>
      </c>
      <c r="B6896" t="s">
        <v>29</v>
      </c>
      <c r="C6896" t="s">
        <v>20821</v>
      </c>
      <c r="D6896" t="s">
        <v>20822</v>
      </c>
      <c r="E6896" t="s">
        <v>40</v>
      </c>
      <c r="F6896" s="7">
        <v>764.08</v>
      </c>
      <c r="G6896" t="s">
        <v>33</v>
      </c>
      <c r="H6896" t="s">
        <v>34</v>
      </c>
      <c r="I6896" t="s">
        <v>20447</v>
      </c>
      <c r="L6896" s="8">
        <v>0.98560000000000003</v>
      </c>
      <c r="M6896" t="s">
        <v>36</v>
      </c>
      <c r="N6896" t="str">
        <f>IF(AND(PESQUISA!$B$3&lt;&gt;"",OR(PESQUISA!$B$4="TODAS",B6896=PESQUISA!$B$4),ISNUMBER(SEARCH(PESQUISA!$B$3,D6896))),ROW()-1,"")</f>
        <v/>
      </c>
    </row>
    <row r="6897" spans="1:14" x14ac:dyDescent="0.3">
      <c r="A6897" t="s">
        <v>20823</v>
      </c>
      <c r="B6897" t="s">
        <v>29</v>
      </c>
      <c r="C6897" t="s">
        <v>20824</v>
      </c>
      <c r="D6897" t="s">
        <v>20825</v>
      </c>
      <c r="E6897" t="s">
        <v>40</v>
      </c>
      <c r="F6897" s="7">
        <v>769.02</v>
      </c>
      <c r="G6897" t="s">
        <v>33</v>
      </c>
      <c r="H6897" t="s">
        <v>34</v>
      </c>
      <c r="I6897" t="s">
        <v>20447</v>
      </c>
      <c r="L6897" s="8">
        <v>0.97919999999999996</v>
      </c>
      <c r="M6897" t="s">
        <v>36</v>
      </c>
      <c r="N6897" t="str">
        <f>IF(AND(PESQUISA!$B$3&lt;&gt;"",OR(PESQUISA!$B$4="TODAS",B6897=PESQUISA!$B$4),ISNUMBER(SEARCH(PESQUISA!$B$3,D6897))),ROW()-1,"")</f>
        <v/>
      </c>
    </row>
    <row r="6898" spans="1:14" x14ac:dyDescent="0.3">
      <c r="A6898" t="s">
        <v>20826</v>
      </c>
      <c r="B6898" t="s">
        <v>29</v>
      </c>
      <c r="C6898" t="s">
        <v>20827</v>
      </c>
      <c r="D6898" t="s">
        <v>20828</v>
      </c>
      <c r="E6898" t="s">
        <v>40</v>
      </c>
      <c r="F6898" s="7">
        <v>764.73</v>
      </c>
      <c r="G6898" t="s">
        <v>33</v>
      </c>
      <c r="H6898" t="s">
        <v>34</v>
      </c>
      <c r="I6898" t="s">
        <v>20447</v>
      </c>
      <c r="L6898" s="8">
        <v>0.98470000000000002</v>
      </c>
      <c r="M6898" t="s">
        <v>36</v>
      </c>
      <c r="N6898" t="str">
        <f>IF(AND(PESQUISA!$B$3&lt;&gt;"",OR(PESQUISA!$B$4="TODAS",B6898=PESQUISA!$B$4),ISNUMBER(SEARCH(PESQUISA!$B$3,D6898))),ROW()-1,"")</f>
        <v/>
      </c>
    </row>
    <row r="6899" spans="1:14" x14ac:dyDescent="0.3">
      <c r="A6899" t="s">
        <v>20829</v>
      </c>
      <c r="B6899" t="s">
        <v>29</v>
      </c>
      <c r="C6899" t="s">
        <v>20830</v>
      </c>
      <c r="D6899" t="s">
        <v>20831</v>
      </c>
      <c r="E6899" t="s">
        <v>40</v>
      </c>
      <c r="F6899" s="7">
        <v>762.01</v>
      </c>
      <c r="G6899" t="s">
        <v>33</v>
      </c>
      <c r="H6899" t="s">
        <v>34</v>
      </c>
      <c r="I6899" t="s">
        <v>20447</v>
      </c>
      <c r="L6899" s="8">
        <v>0.98819999999999997</v>
      </c>
      <c r="M6899" t="s">
        <v>36</v>
      </c>
      <c r="N6899" t="str">
        <f>IF(AND(PESQUISA!$B$3&lt;&gt;"",OR(PESQUISA!$B$4="TODAS",B6899=PESQUISA!$B$4),ISNUMBER(SEARCH(PESQUISA!$B$3,D6899))),ROW()-1,"")</f>
        <v/>
      </c>
    </row>
    <row r="6900" spans="1:14" x14ac:dyDescent="0.3">
      <c r="A6900" t="s">
        <v>20832</v>
      </c>
      <c r="B6900" t="s">
        <v>29</v>
      </c>
      <c r="C6900" t="s">
        <v>20833</v>
      </c>
      <c r="D6900" t="s">
        <v>20834</v>
      </c>
      <c r="E6900" t="s">
        <v>40</v>
      </c>
      <c r="F6900" s="7">
        <v>832.04</v>
      </c>
      <c r="G6900" t="s">
        <v>33</v>
      </c>
      <c r="H6900" t="s">
        <v>34</v>
      </c>
      <c r="I6900" t="s">
        <v>20447</v>
      </c>
      <c r="L6900" s="8">
        <v>0.99470000000000003</v>
      </c>
      <c r="M6900" t="s">
        <v>36</v>
      </c>
      <c r="N6900" t="str">
        <f>IF(AND(PESQUISA!$B$3&lt;&gt;"",OR(PESQUISA!$B$4="TODAS",B6900=PESQUISA!$B$4),ISNUMBER(SEARCH(PESQUISA!$B$3,D6900))),ROW()-1,"")</f>
        <v/>
      </c>
    </row>
    <row r="6901" spans="1:14" x14ac:dyDescent="0.3">
      <c r="A6901" t="s">
        <v>20835</v>
      </c>
      <c r="B6901" t="s">
        <v>29</v>
      </c>
      <c r="C6901" t="s">
        <v>20836</v>
      </c>
      <c r="D6901" t="s">
        <v>20837</v>
      </c>
      <c r="E6901" t="s">
        <v>40</v>
      </c>
      <c r="F6901" s="7">
        <v>834.98</v>
      </c>
      <c r="G6901" t="s">
        <v>33</v>
      </c>
      <c r="H6901" t="s">
        <v>34</v>
      </c>
      <c r="I6901" t="s">
        <v>20447</v>
      </c>
      <c r="L6901" s="8">
        <v>0.99119999999999997</v>
      </c>
      <c r="M6901" t="s">
        <v>36</v>
      </c>
      <c r="N6901" t="str">
        <f>IF(AND(PESQUISA!$B$3&lt;&gt;"",OR(PESQUISA!$B$4="TODAS",B6901=PESQUISA!$B$4),ISNUMBER(SEARCH(PESQUISA!$B$3,D6901))),ROW()-1,"")</f>
        <v/>
      </c>
    </row>
    <row r="6902" spans="1:14" x14ac:dyDescent="0.3">
      <c r="A6902" t="s">
        <v>20838</v>
      </c>
      <c r="B6902" t="s">
        <v>29</v>
      </c>
      <c r="C6902" t="s">
        <v>20839</v>
      </c>
      <c r="D6902" t="s">
        <v>20840</v>
      </c>
      <c r="E6902" t="s">
        <v>40</v>
      </c>
      <c r="F6902" s="7">
        <v>840.1</v>
      </c>
      <c r="G6902" t="s">
        <v>33</v>
      </c>
      <c r="H6902" t="s">
        <v>34</v>
      </c>
      <c r="I6902" t="s">
        <v>20447</v>
      </c>
      <c r="L6902" s="8">
        <v>0.98509999999999998</v>
      </c>
      <c r="M6902" t="s">
        <v>36</v>
      </c>
      <c r="N6902" t="str">
        <f>IF(AND(PESQUISA!$B$3&lt;&gt;"",OR(PESQUISA!$B$4="TODAS",B6902=PESQUISA!$B$4),ISNUMBER(SEARCH(PESQUISA!$B$3,D6902))),ROW()-1,"")</f>
        <v/>
      </c>
    </row>
    <row r="6903" spans="1:14" x14ac:dyDescent="0.3">
      <c r="A6903" t="s">
        <v>20841</v>
      </c>
      <c r="B6903" t="s">
        <v>29</v>
      </c>
      <c r="C6903" t="s">
        <v>20842</v>
      </c>
      <c r="D6903" t="s">
        <v>20843</v>
      </c>
      <c r="E6903" t="s">
        <v>40</v>
      </c>
      <c r="F6903" s="7">
        <v>848.58</v>
      </c>
      <c r="G6903" t="s">
        <v>33</v>
      </c>
      <c r="H6903" t="s">
        <v>34</v>
      </c>
      <c r="I6903" t="s">
        <v>20447</v>
      </c>
      <c r="L6903" s="8">
        <v>0.97450000000000003</v>
      </c>
      <c r="M6903" t="s">
        <v>36</v>
      </c>
      <c r="N6903" t="str">
        <f>IF(AND(PESQUISA!$B$3&lt;&gt;"",OR(PESQUISA!$B$4="TODAS",B6903=PESQUISA!$B$4),ISNUMBER(SEARCH(PESQUISA!$B$3,D6903))),ROW()-1,"")</f>
        <v/>
      </c>
    </row>
    <row r="6904" spans="1:14" x14ac:dyDescent="0.3">
      <c r="A6904" t="s">
        <v>20844</v>
      </c>
      <c r="B6904" t="s">
        <v>29</v>
      </c>
      <c r="C6904" t="s">
        <v>20845</v>
      </c>
      <c r="D6904" t="s">
        <v>20846</v>
      </c>
      <c r="E6904" t="s">
        <v>40</v>
      </c>
      <c r="F6904" s="7">
        <v>841.79</v>
      </c>
      <c r="G6904" t="s">
        <v>33</v>
      </c>
      <c r="H6904" t="s">
        <v>34</v>
      </c>
      <c r="I6904" t="s">
        <v>20447</v>
      </c>
      <c r="L6904" s="8">
        <v>0.98319999999999996</v>
      </c>
      <c r="M6904" t="s">
        <v>36</v>
      </c>
      <c r="N6904" t="str">
        <f>IF(AND(PESQUISA!$B$3&lt;&gt;"",OR(PESQUISA!$B$4="TODAS",B6904=PESQUISA!$B$4),ISNUMBER(SEARCH(PESQUISA!$B$3,D6904))),ROW()-1,"")</f>
        <v/>
      </c>
    </row>
    <row r="6905" spans="1:14" x14ac:dyDescent="0.3">
      <c r="A6905" t="s">
        <v>20847</v>
      </c>
      <c r="B6905" t="s">
        <v>29</v>
      </c>
      <c r="C6905" t="s">
        <v>20848</v>
      </c>
      <c r="D6905" t="s">
        <v>20849</v>
      </c>
      <c r="E6905" t="s">
        <v>40</v>
      </c>
      <c r="F6905" s="7">
        <v>839.19</v>
      </c>
      <c r="G6905" t="s">
        <v>33</v>
      </c>
      <c r="H6905" t="s">
        <v>34</v>
      </c>
      <c r="I6905" t="s">
        <v>20447</v>
      </c>
      <c r="L6905" s="8">
        <v>0.98619999999999997</v>
      </c>
      <c r="M6905" t="s">
        <v>36</v>
      </c>
      <c r="N6905" t="str">
        <f>IF(AND(PESQUISA!$B$3&lt;&gt;"",OR(PESQUISA!$B$4="TODAS",B6905=PESQUISA!$B$4),ISNUMBER(SEARCH(PESQUISA!$B$3,D6905))),ROW()-1,"")</f>
        <v/>
      </c>
    </row>
    <row r="6906" spans="1:14" x14ac:dyDescent="0.3">
      <c r="A6906" t="s">
        <v>20850</v>
      </c>
      <c r="B6906" t="s">
        <v>29</v>
      </c>
      <c r="C6906" t="s">
        <v>20851</v>
      </c>
      <c r="D6906" t="s">
        <v>20852</v>
      </c>
      <c r="E6906" t="s">
        <v>40</v>
      </c>
      <c r="F6906" s="7">
        <v>11.12</v>
      </c>
      <c r="G6906" t="s">
        <v>33</v>
      </c>
      <c r="H6906" t="s">
        <v>34</v>
      </c>
      <c r="I6906" t="s">
        <v>20447</v>
      </c>
      <c r="L6906" s="8">
        <v>0.48559999999999998</v>
      </c>
      <c r="M6906" t="s">
        <v>36</v>
      </c>
      <c r="N6906" t="str">
        <f>IF(AND(PESQUISA!$B$3&lt;&gt;"",OR(PESQUISA!$B$4="TODAS",B6906=PESQUISA!$B$4),ISNUMBER(SEARCH(PESQUISA!$B$3,D6906))),ROW()-1,"")</f>
        <v/>
      </c>
    </row>
    <row r="6907" spans="1:14" x14ac:dyDescent="0.3">
      <c r="A6907" t="s">
        <v>20853</v>
      </c>
      <c r="B6907" t="s">
        <v>29</v>
      </c>
      <c r="C6907" t="s">
        <v>20854</v>
      </c>
      <c r="D6907" t="s">
        <v>20855</v>
      </c>
      <c r="E6907" t="s">
        <v>40</v>
      </c>
      <c r="F6907" s="7">
        <v>14.75</v>
      </c>
      <c r="G6907" t="s">
        <v>33</v>
      </c>
      <c r="H6907" t="s">
        <v>34</v>
      </c>
      <c r="I6907" t="s">
        <v>20447</v>
      </c>
      <c r="L6907" s="8">
        <v>0.36609999999999998</v>
      </c>
      <c r="M6907" t="s">
        <v>36</v>
      </c>
      <c r="N6907" t="str">
        <f>IF(AND(PESQUISA!$B$3&lt;&gt;"",OR(PESQUISA!$B$4="TODAS",B6907=PESQUISA!$B$4),ISNUMBER(SEARCH(PESQUISA!$B$3,D6907))),ROW()-1,"")</f>
        <v/>
      </c>
    </row>
    <row r="6908" spans="1:14" x14ac:dyDescent="0.3">
      <c r="A6908" t="s">
        <v>20856</v>
      </c>
      <c r="B6908" t="s">
        <v>29</v>
      </c>
      <c r="C6908" t="s">
        <v>20857</v>
      </c>
      <c r="D6908" t="s">
        <v>20858</v>
      </c>
      <c r="E6908" t="s">
        <v>40</v>
      </c>
      <c r="F6908" s="7">
        <v>14.7</v>
      </c>
      <c r="G6908" t="s">
        <v>33</v>
      </c>
      <c r="H6908" t="s">
        <v>34</v>
      </c>
      <c r="I6908" t="s">
        <v>20447</v>
      </c>
      <c r="L6908" s="8">
        <v>0.36730000000000002</v>
      </c>
      <c r="M6908" t="s">
        <v>36</v>
      </c>
      <c r="N6908" t="str">
        <f>IF(AND(PESQUISA!$B$3&lt;&gt;"",OR(PESQUISA!$B$4="TODAS",B6908=PESQUISA!$B$4),ISNUMBER(SEARCH(PESQUISA!$B$3,D6908))),ROW()-1,"")</f>
        <v/>
      </c>
    </row>
    <row r="6909" spans="1:14" x14ac:dyDescent="0.3">
      <c r="A6909" t="s">
        <v>20859</v>
      </c>
      <c r="B6909" t="s">
        <v>29</v>
      </c>
      <c r="C6909" t="s">
        <v>20860</v>
      </c>
      <c r="D6909" t="s">
        <v>20861</v>
      </c>
      <c r="E6909" t="s">
        <v>40</v>
      </c>
      <c r="F6909" s="7">
        <v>14.16</v>
      </c>
      <c r="G6909" t="s">
        <v>33</v>
      </c>
      <c r="H6909" t="s">
        <v>34</v>
      </c>
      <c r="I6909" t="s">
        <v>20447</v>
      </c>
      <c r="L6909" s="8">
        <v>0.38140000000000002</v>
      </c>
      <c r="M6909" t="s">
        <v>36</v>
      </c>
      <c r="N6909" t="str">
        <f>IF(AND(PESQUISA!$B$3&lt;&gt;"",OR(PESQUISA!$B$4="TODAS",B6909=PESQUISA!$B$4),ISNUMBER(SEARCH(PESQUISA!$B$3,D6909))),ROW()-1,"")</f>
        <v/>
      </c>
    </row>
    <row r="6910" spans="1:14" x14ac:dyDescent="0.3">
      <c r="A6910" t="s">
        <v>20862</v>
      </c>
      <c r="B6910" t="s">
        <v>29</v>
      </c>
      <c r="C6910" t="s">
        <v>20863</v>
      </c>
      <c r="D6910" t="s">
        <v>20864</v>
      </c>
      <c r="E6910" t="s">
        <v>40</v>
      </c>
      <c r="F6910" s="7">
        <v>11.32</v>
      </c>
      <c r="G6910" t="s">
        <v>33</v>
      </c>
      <c r="H6910" t="s">
        <v>34</v>
      </c>
      <c r="I6910" t="s">
        <v>20447</v>
      </c>
      <c r="L6910" s="8">
        <v>0.47699999999999998</v>
      </c>
      <c r="M6910" t="s">
        <v>36</v>
      </c>
      <c r="N6910" t="str">
        <f>IF(AND(PESQUISA!$B$3&lt;&gt;"",OR(PESQUISA!$B$4="TODAS",B6910=PESQUISA!$B$4),ISNUMBER(SEARCH(PESQUISA!$B$3,D6910))),ROW()-1,"")</f>
        <v/>
      </c>
    </row>
    <row r="6911" spans="1:14" x14ac:dyDescent="0.3">
      <c r="A6911" t="s">
        <v>20865</v>
      </c>
      <c r="B6911" t="s">
        <v>29</v>
      </c>
      <c r="C6911" t="s">
        <v>20866</v>
      </c>
      <c r="D6911" t="s">
        <v>20867</v>
      </c>
      <c r="E6911" t="s">
        <v>40</v>
      </c>
      <c r="F6911" s="7">
        <v>13.55</v>
      </c>
      <c r="G6911" t="s">
        <v>33</v>
      </c>
      <c r="H6911" t="s">
        <v>34</v>
      </c>
      <c r="I6911" t="s">
        <v>20447</v>
      </c>
      <c r="L6911" s="8">
        <v>0.74760000000000004</v>
      </c>
      <c r="M6911" t="s">
        <v>36</v>
      </c>
      <c r="N6911" t="str">
        <f>IF(AND(PESQUISA!$B$3&lt;&gt;"",OR(PESQUISA!$B$4="TODAS",B6911=PESQUISA!$B$4),ISNUMBER(SEARCH(PESQUISA!$B$3,D6911))),ROW()-1,"")</f>
        <v/>
      </c>
    </row>
    <row r="6912" spans="1:14" x14ac:dyDescent="0.3">
      <c r="A6912" t="s">
        <v>20868</v>
      </c>
      <c r="B6912" t="s">
        <v>29</v>
      </c>
      <c r="C6912" t="s">
        <v>20869</v>
      </c>
      <c r="D6912" t="s">
        <v>20870</v>
      </c>
      <c r="E6912" t="s">
        <v>40</v>
      </c>
      <c r="F6912" s="7">
        <v>16.739999999999998</v>
      </c>
      <c r="G6912" t="s">
        <v>33</v>
      </c>
      <c r="H6912" t="s">
        <v>34</v>
      </c>
      <c r="I6912" t="s">
        <v>20447</v>
      </c>
      <c r="L6912" s="8">
        <v>0.60509999999999997</v>
      </c>
      <c r="M6912" t="s">
        <v>36</v>
      </c>
      <c r="N6912" t="str">
        <f>IF(AND(PESQUISA!$B$3&lt;&gt;"",OR(PESQUISA!$B$4="TODAS",B6912=PESQUISA!$B$4),ISNUMBER(SEARCH(PESQUISA!$B$3,D6912))),ROW()-1,"")</f>
        <v/>
      </c>
    </row>
    <row r="6913" spans="1:14" x14ac:dyDescent="0.3">
      <c r="A6913" t="s">
        <v>20871</v>
      </c>
      <c r="B6913" t="s">
        <v>29</v>
      </c>
      <c r="C6913" t="s">
        <v>20872</v>
      </c>
      <c r="D6913" t="s">
        <v>20873</v>
      </c>
      <c r="E6913" t="s">
        <v>40</v>
      </c>
      <c r="F6913" s="7">
        <v>21.16</v>
      </c>
      <c r="G6913" t="s">
        <v>33</v>
      </c>
      <c r="H6913" t="s">
        <v>34</v>
      </c>
      <c r="I6913" t="s">
        <v>20447</v>
      </c>
      <c r="L6913" s="8">
        <v>0.47870000000000001</v>
      </c>
      <c r="M6913" t="s">
        <v>36</v>
      </c>
      <c r="N6913" t="str">
        <f>IF(AND(PESQUISA!$B$3&lt;&gt;"",OR(PESQUISA!$B$4="TODAS",B6913=PESQUISA!$B$4),ISNUMBER(SEARCH(PESQUISA!$B$3,D6913))),ROW()-1,"")</f>
        <v/>
      </c>
    </row>
    <row r="6914" spans="1:14" x14ac:dyDescent="0.3">
      <c r="A6914" t="s">
        <v>20874</v>
      </c>
      <c r="B6914" t="s">
        <v>29</v>
      </c>
      <c r="C6914" t="s">
        <v>20875</v>
      </c>
      <c r="D6914" t="s">
        <v>20876</v>
      </c>
      <c r="E6914" t="s">
        <v>40</v>
      </c>
      <c r="F6914" s="7">
        <v>26.1</v>
      </c>
      <c r="G6914" t="s">
        <v>33</v>
      </c>
      <c r="H6914" t="s">
        <v>34</v>
      </c>
      <c r="I6914" t="s">
        <v>20447</v>
      </c>
      <c r="L6914" s="8">
        <v>0.3881</v>
      </c>
      <c r="M6914" t="s">
        <v>36</v>
      </c>
      <c r="N6914" t="str">
        <f>IF(AND(PESQUISA!$B$3&lt;&gt;"",OR(PESQUISA!$B$4="TODAS",B6914=PESQUISA!$B$4),ISNUMBER(SEARCH(PESQUISA!$B$3,D6914))),ROW()-1,"")</f>
        <v/>
      </c>
    </row>
    <row r="6915" spans="1:14" x14ac:dyDescent="0.3">
      <c r="A6915" t="s">
        <v>20877</v>
      </c>
      <c r="B6915" t="s">
        <v>29</v>
      </c>
      <c r="C6915" t="s">
        <v>20878</v>
      </c>
      <c r="D6915" t="s">
        <v>20879</v>
      </c>
      <c r="E6915" t="s">
        <v>40</v>
      </c>
      <c r="F6915" s="7">
        <v>21.81</v>
      </c>
      <c r="G6915" t="s">
        <v>33</v>
      </c>
      <c r="H6915" t="s">
        <v>34</v>
      </c>
      <c r="I6915" t="s">
        <v>20447</v>
      </c>
      <c r="L6915" s="8">
        <v>0.46450000000000002</v>
      </c>
      <c r="M6915" t="s">
        <v>36</v>
      </c>
      <c r="N6915" t="str">
        <f>IF(AND(PESQUISA!$B$3&lt;&gt;"",OR(PESQUISA!$B$4="TODAS",B6915=PESQUISA!$B$4),ISNUMBER(SEARCH(PESQUISA!$B$3,D6915))),ROW()-1,"")</f>
        <v/>
      </c>
    </row>
    <row r="6916" spans="1:14" x14ac:dyDescent="0.3">
      <c r="A6916" t="s">
        <v>20880</v>
      </c>
      <c r="B6916" t="s">
        <v>29</v>
      </c>
      <c r="C6916" t="s">
        <v>20881</v>
      </c>
      <c r="D6916" t="s">
        <v>20882</v>
      </c>
      <c r="E6916" t="s">
        <v>40</v>
      </c>
      <c r="F6916" s="7">
        <v>19.09</v>
      </c>
      <c r="G6916" t="s">
        <v>33</v>
      </c>
      <c r="H6916" t="s">
        <v>34</v>
      </c>
      <c r="I6916" t="s">
        <v>20447</v>
      </c>
      <c r="L6916" s="8">
        <v>0.53059999999999996</v>
      </c>
      <c r="M6916" t="s">
        <v>36</v>
      </c>
      <c r="N6916" t="str">
        <f>IF(AND(PESQUISA!$B$3&lt;&gt;"",OR(PESQUISA!$B$4="TODAS",B6916=PESQUISA!$B$4),ISNUMBER(SEARCH(PESQUISA!$B$3,D6916))),ROW()-1,"")</f>
        <v/>
      </c>
    </row>
    <row r="6917" spans="1:14" x14ac:dyDescent="0.3">
      <c r="A6917" t="s">
        <v>20883</v>
      </c>
      <c r="B6917" t="s">
        <v>29</v>
      </c>
      <c r="C6917" t="s">
        <v>20884</v>
      </c>
      <c r="D6917" t="s">
        <v>20885</v>
      </c>
      <c r="E6917" t="s">
        <v>40</v>
      </c>
      <c r="F6917" s="7">
        <v>23.34</v>
      </c>
      <c r="G6917" t="s">
        <v>33</v>
      </c>
      <c r="H6917" t="s">
        <v>34</v>
      </c>
      <c r="I6917" t="s">
        <v>20447</v>
      </c>
      <c r="L6917" s="8">
        <v>0.81059999999999999</v>
      </c>
      <c r="M6917" t="s">
        <v>36</v>
      </c>
      <c r="N6917" t="str">
        <f>IF(AND(PESQUISA!$B$3&lt;&gt;"",OR(PESQUISA!$B$4="TODAS",B6917=PESQUISA!$B$4),ISNUMBER(SEARCH(PESQUISA!$B$3,D6917))),ROW()-1,"")</f>
        <v/>
      </c>
    </row>
    <row r="6918" spans="1:14" x14ac:dyDescent="0.3">
      <c r="A6918" t="s">
        <v>20886</v>
      </c>
      <c r="B6918" t="s">
        <v>29</v>
      </c>
      <c r="C6918" t="s">
        <v>20887</v>
      </c>
      <c r="D6918" t="s">
        <v>20888</v>
      </c>
      <c r="E6918" t="s">
        <v>40</v>
      </c>
      <c r="F6918" s="7">
        <v>26.28</v>
      </c>
      <c r="G6918" t="s">
        <v>33</v>
      </c>
      <c r="H6918" t="s">
        <v>34</v>
      </c>
      <c r="I6918" t="s">
        <v>20447</v>
      </c>
      <c r="L6918" s="8">
        <v>0.71989999999999998</v>
      </c>
      <c r="M6918" t="s">
        <v>36</v>
      </c>
      <c r="N6918" t="str">
        <f>IF(AND(PESQUISA!$B$3&lt;&gt;"",OR(PESQUISA!$B$4="TODAS",B6918=PESQUISA!$B$4),ISNUMBER(SEARCH(PESQUISA!$B$3,D6918))),ROW()-1,"")</f>
        <v/>
      </c>
    </row>
    <row r="6919" spans="1:14" x14ac:dyDescent="0.3">
      <c r="A6919" t="s">
        <v>20889</v>
      </c>
      <c r="B6919" t="s">
        <v>29</v>
      </c>
      <c r="C6919" t="s">
        <v>20890</v>
      </c>
      <c r="D6919" t="s">
        <v>20891</v>
      </c>
      <c r="E6919" t="s">
        <v>40</v>
      </c>
      <c r="F6919" s="7">
        <v>31.4</v>
      </c>
      <c r="G6919" t="s">
        <v>33</v>
      </c>
      <c r="H6919" t="s">
        <v>34</v>
      </c>
      <c r="I6919" t="s">
        <v>20447</v>
      </c>
      <c r="L6919" s="8">
        <v>0.60250000000000004</v>
      </c>
      <c r="M6919" t="s">
        <v>36</v>
      </c>
      <c r="N6919" t="str">
        <f>IF(AND(PESQUISA!$B$3&lt;&gt;"",OR(PESQUISA!$B$4="TODAS",B6919=PESQUISA!$B$4),ISNUMBER(SEARCH(PESQUISA!$B$3,D6919))),ROW()-1,"")</f>
        <v/>
      </c>
    </row>
    <row r="6920" spans="1:14" x14ac:dyDescent="0.3">
      <c r="A6920" t="s">
        <v>20892</v>
      </c>
      <c r="B6920" t="s">
        <v>29</v>
      </c>
      <c r="C6920" t="s">
        <v>20893</v>
      </c>
      <c r="D6920" t="s">
        <v>20894</v>
      </c>
      <c r="E6920" t="s">
        <v>40</v>
      </c>
      <c r="F6920" s="7">
        <v>39.880000000000003</v>
      </c>
      <c r="G6920" t="s">
        <v>33</v>
      </c>
      <c r="H6920" t="s">
        <v>34</v>
      </c>
      <c r="I6920" t="s">
        <v>20447</v>
      </c>
      <c r="L6920" s="8">
        <v>0.45660000000000001</v>
      </c>
      <c r="M6920" t="s">
        <v>36</v>
      </c>
      <c r="N6920" t="str">
        <f>IF(AND(PESQUISA!$B$3&lt;&gt;"",OR(PESQUISA!$B$4="TODAS",B6920=PESQUISA!$B$4),ISNUMBER(SEARCH(PESQUISA!$B$3,D6920))),ROW()-1,"")</f>
        <v/>
      </c>
    </row>
    <row r="6921" spans="1:14" x14ac:dyDescent="0.3">
      <c r="A6921" t="s">
        <v>20895</v>
      </c>
      <c r="B6921" t="s">
        <v>29</v>
      </c>
      <c r="C6921" t="s">
        <v>20896</v>
      </c>
      <c r="D6921" t="s">
        <v>20897</v>
      </c>
      <c r="E6921" t="s">
        <v>40</v>
      </c>
      <c r="F6921" s="7">
        <v>33.090000000000003</v>
      </c>
      <c r="G6921" t="s">
        <v>33</v>
      </c>
      <c r="H6921" t="s">
        <v>34</v>
      </c>
      <c r="I6921" t="s">
        <v>20447</v>
      </c>
      <c r="L6921" s="8">
        <v>0.57179999999999997</v>
      </c>
      <c r="M6921" t="s">
        <v>36</v>
      </c>
      <c r="N6921" t="str">
        <f>IF(AND(PESQUISA!$B$3&lt;&gt;"",OR(PESQUISA!$B$4="TODAS",B6921=PESQUISA!$B$4),ISNUMBER(SEARCH(PESQUISA!$B$3,D6921))),ROW()-1,"")</f>
        <v/>
      </c>
    </row>
    <row r="6922" spans="1:14" x14ac:dyDescent="0.3">
      <c r="A6922" t="s">
        <v>20898</v>
      </c>
      <c r="B6922" t="s">
        <v>29</v>
      </c>
      <c r="C6922" t="s">
        <v>20899</v>
      </c>
      <c r="D6922" t="s">
        <v>20900</v>
      </c>
      <c r="E6922" t="s">
        <v>40</v>
      </c>
      <c r="F6922" s="7">
        <v>30.49</v>
      </c>
      <c r="G6922" t="s">
        <v>33</v>
      </c>
      <c r="H6922" t="s">
        <v>34</v>
      </c>
      <c r="I6922" t="s">
        <v>20447</v>
      </c>
      <c r="L6922" s="8">
        <v>0.62050000000000005</v>
      </c>
      <c r="M6922" t="s">
        <v>36</v>
      </c>
      <c r="N6922" t="str">
        <f>IF(AND(PESQUISA!$B$3&lt;&gt;"",OR(PESQUISA!$B$4="TODAS",B6922=PESQUISA!$B$4),ISNUMBER(SEARCH(PESQUISA!$B$3,D6922))),ROW()-1,"")</f>
        <v/>
      </c>
    </row>
    <row r="6923" spans="1:14" x14ac:dyDescent="0.3">
      <c r="A6923" t="s">
        <v>20901</v>
      </c>
      <c r="B6923" t="s">
        <v>29</v>
      </c>
      <c r="C6923" t="s">
        <v>20902</v>
      </c>
      <c r="D6923" t="s">
        <v>20903</v>
      </c>
      <c r="E6923" t="s">
        <v>40</v>
      </c>
      <c r="F6923" s="7">
        <v>44.83</v>
      </c>
      <c r="G6923" t="s">
        <v>33</v>
      </c>
      <c r="H6923" t="s">
        <v>34</v>
      </c>
      <c r="I6923" t="s">
        <v>20447</v>
      </c>
      <c r="L6923" s="8">
        <v>0.87549999999999994</v>
      </c>
      <c r="M6923" t="s">
        <v>36</v>
      </c>
      <c r="N6923" t="str">
        <f>IF(AND(PESQUISA!$B$3&lt;&gt;"",OR(PESQUISA!$B$4="TODAS",B6923=PESQUISA!$B$4),ISNUMBER(SEARCH(PESQUISA!$B$3,D6923))),ROW()-1,"")</f>
        <v/>
      </c>
    </row>
    <row r="6924" spans="1:14" x14ac:dyDescent="0.3">
      <c r="A6924" t="s">
        <v>20904</v>
      </c>
      <c r="B6924" t="s">
        <v>29</v>
      </c>
      <c r="C6924" t="s">
        <v>20905</v>
      </c>
      <c r="D6924" t="s">
        <v>20906</v>
      </c>
      <c r="E6924" t="s">
        <v>40</v>
      </c>
      <c r="F6924" s="7">
        <v>59.59</v>
      </c>
      <c r="G6924" t="s">
        <v>33</v>
      </c>
      <c r="H6924" t="s">
        <v>34</v>
      </c>
      <c r="I6924" t="s">
        <v>20447</v>
      </c>
      <c r="L6924" s="8">
        <v>0.88690000000000002</v>
      </c>
      <c r="M6924" t="s">
        <v>36</v>
      </c>
      <c r="N6924" t="str">
        <f>IF(AND(PESQUISA!$B$3&lt;&gt;"",OR(PESQUISA!$B$4="TODAS",B6924=PESQUISA!$B$4),ISNUMBER(SEARCH(PESQUISA!$B$3,D6924))),ROW()-1,"")</f>
        <v/>
      </c>
    </row>
    <row r="6925" spans="1:14" x14ac:dyDescent="0.3">
      <c r="A6925" t="s">
        <v>20907</v>
      </c>
      <c r="B6925" t="s">
        <v>29</v>
      </c>
      <c r="C6925" t="s">
        <v>20908</v>
      </c>
      <c r="D6925" t="s">
        <v>20909</v>
      </c>
      <c r="E6925" t="s">
        <v>40</v>
      </c>
      <c r="F6925" s="7">
        <v>92.96</v>
      </c>
      <c r="G6925" t="s">
        <v>33</v>
      </c>
      <c r="H6925" t="s">
        <v>34</v>
      </c>
      <c r="I6925" t="s">
        <v>20447</v>
      </c>
      <c r="L6925" s="8">
        <v>0.90610000000000002</v>
      </c>
      <c r="M6925" t="s">
        <v>36</v>
      </c>
      <c r="N6925" t="str">
        <f>IF(AND(PESQUISA!$B$3&lt;&gt;"",OR(PESQUISA!$B$4="TODAS",B6925=PESQUISA!$B$4),ISNUMBER(SEARCH(PESQUISA!$B$3,D6925))),ROW()-1,"")</f>
        <v/>
      </c>
    </row>
    <row r="6926" spans="1:14" x14ac:dyDescent="0.3">
      <c r="A6926" t="s">
        <v>20910</v>
      </c>
      <c r="B6926" t="s">
        <v>29</v>
      </c>
      <c r="C6926" t="s">
        <v>20911</v>
      </c>
      <c r="D6926" t="s">
        <v>20912</v>
      </c>
      <c r="E6926" t="s">
        <v>40</v>
      </c>
      <c r="F6926" s="7">
        <v>265.23</v>
      </c>
      <c r="G6926" t="s">
        <v>33</v>
      </c>
      <c r="H6926" t="s">
        <v>34</v>
      </c>
      <c r="I6926" t="s">
        <v>20447</v>
      </c>
      <c r="L6926" s="8">
        <v>0.95960000000000001</v>
      </c>
      <c r="M6926" t="s">
        <v>36</v>
      </c>
      <c r="N6926" t="str">
        <f>IF(AND(PESQUISA!$B$3&lt;&gt;"",OR(PESQUISA!$B$4="TODAS",B6926=PESQUISA!$B$4),ISNUMBER(SEARCH(PESQUISA!$B$3,D6926))),ROW()-1,"")</f>
        <v/>
      </c>
    </row>
    <row r="6927" spans="1:14" x14ac:dyDescent="0.3">
      <c r="A6927" t="s">
        <v>20913</v>
      </c>
      <c r="B6927" t="s">
        <v>29</v>
      </c>
      <c r="C6927" t="s">
        <v>20914</v>
      </c>
      <c r="D6927" t="s">
        <v>20915</v>
      </c>
      <c r="E6927" t="s">
        <v>40</v>
      </c>
      <c r="F6927" s="7">
        <v>11.17</v>
      </c>
      <c r="G6927" t="s">
        <v>33</v>
      </c>
      <c r="H6927" t="s">
        <v>34</v>
      </c>
      <c r="I6927" t="s">
        <v>20447</v>
      </c>
      <c r="L6927" s="8">
        <v>0.4879</v>
      </c>
      <c r="M6927" t="s">
        <v>36</v>
      </c>
      <c r="N6927" t="str">
        <f>IF(AND(PESQUISA!$B$3&lt;&gt;"",OR(PESQUISA!$B$4="TODAS",B6927=PESQUISA!$B$4),ISNUMBER(SEARCH(PESQUISA!$B$3,D6927))),ROW()-1,"")</f>
        <v/>
      </c>
    </row>
    <row r="6928" spans="1:14" x14ac:dyDescent="0.3">
      <c r="A6928" t="s">
        <v>20916</v>
      </c>
      <c r="B6928" t="s">
        <v>29</v>
      </c>
      <c r="C6928" t="s">
        <v>20917</v>
      </c>
      <c r="D6928" t="s">
        <v>20918</v>
      </c>
      <c r="E6928" t="s">
        <v>40</v>
      </c>
      <c r="F6928" s="7">
        <v>14.8</v>
      </c>
      <c r="G6928" t="s">
        <v>33</v>
      </c>
      <c r="H6928" t="s">
        <v>34</v>
      </c>
      <c r="I6928" t="s">
        <v>20447</v>
      </c>
      <c r="L6928" s="8">
        <v>0.36820000000000003</v>
      </c>
      <c r="M6928" t="s">
        <v>36</v>
      </c>
      <c r="N6928" t="str">
        <f>IF(AND(PESQUISA!$B$3&lt;&gt;"",OR(PESQUISA!$B$4="TODAS",B6928=PESQUISA!$B$4),ISNUMBER(SEARCH(PESQUISA!$B$3,D6928))),ROW()-1,"")</f>
        <v/>
      </c>
    </row>
    <row r="6929" spans="1:14" x14ac:dyDescent="0.3">
      <c r="A6929" t="s">
        <v>20919</v>
      </c>
      <c r="B6929" t="s">
        <v>29</v>
      </c>
      <c r="C6929" t="s">
        <v>20920</v>
      </c>
      <c r="D6929" t="s">
        <v>20921</v>
      </c>
      <c r="E6929" t="s">
        <v>40</v>
      </c>
      <c r="F6929" s="7">
        <v>14.75</v>
      </c>
      <c r="G6929" t="s">
        <v>33</v>
      </c>
      <c r="H6929" t="s">
        <v>34</v>
      </c>
      <c r="I6929" t="s">
        <v>20447</v>
      </c>
      <c r="L6929" s="8">
        <v>0.3695</v>
      </c>
      <c r="M6929" t="s">
        <v>36</v>
      </c>
      <c r="N6929" t="str">
        <f>IF(AND(PESQUISA!$B$3&lt;&gt;"",OR(PESQUISA!$B$4="TODAS",B6929=PESQUISA!$B$4),ISNUMBER(SEARCH(PESQUISA!$B$3,D6929))),ROW()-1,"")</f>
        <v/>
      </c>
    </row>
    <row r="6930" spans="1:14" x14ac:dyDescent="0.3">
      <c r="A6930" t="s">
        <v>20922</v>
      </c>
      <c r="B6930" t="s">
        <v>29</v>
      </c>
      <c r="C6930" t="s">
        <v>20923</v>
      </c>
      <c r="D6930" t="s">
        <v>20924</v>
      </c>
      <c r="E6930" t="s">
        <v>40</v>
      </c>
      <c r="F6930" s="7">
        <v>14.21</v>
      </c>
      <c r="G6930" t="s">
        <v>33</v>
      </c>
      <c r="H6930" t="s">
        <v>34</v>
      </c>
      <c r="I6930" t="s">
        <v>20447</v>
      </c>
      <c r="L6930" s="8">
        <v>0.38350000000000001</v>
      </c>
      <c r="M6930" t="s">
        <v>36</v>
      </c>
      <c r="N6930" t="str">
        <f>IF(AND(PESQUISA!$B$3&lt;&gt;"",OR(PESQUISA!$B$4="TODAS",B6930=PESQUISA!$B$4),ISNUMBER(SEARCH(PESQUISA!$B$3,D6930))),ROW()-1,"")</f>
        <v/>
      </c>
    </row>
    <row r="6931" spans="1:14" x14ac:dyDescent="0.3">
      <c r="A6931" t="s">
        <v>20925</v>
      </c>
      <c r="B6931" t="s">
        <v>29</v>
      </c>
      <c r="C6931" t="s">
        <v>20926</v>
      </c>
      <c r="D6931" t="s">
        <v>20927</v>
      </c>
      <c r="E6931" t="s">
        <v>40</v>
      </c>
      <c r="F6931" s="7">
        <v>11.37</v>
      </c>
      <c r="G6931" t="s">
        <v>33</v>
      </c>
      <c r="H6931" t="s">
        <v>34</v>
      </c>
      <c r="I6931" t="s">
        <v>20447</v>
      </c>
      <c r="L6931" s="8">
        <v>0.4793</v>
      </c>
      <c r="M6931" t="s">
        <v>36</v>
      </c>
      <c r="N6931" t="str">
        <f>IF(AND(PESQUISA!$B$3&lt;&gt;"",OR(PESQUISA!$B$4="TODAS",B6931=PESQUISA!$B$4),ISNUMBER(SEARCH(PESQUISA!$B$3,D6931))),ROW()-1,"")</f>
        <v/>
      </c>
    </row>
    <row r="6932" spans="1:14" x14ac:dyDescent="0.3">
      <c r="A6932" t="s">
        <v>20928</v>
      </c>
      <c r="B6932" t="s">
        <v>29</v>
      </c>
      <c r="C6932" t="s">
        <v>20929</v>
      </c>
      <c r="D6932" t="s">
        <v>20930</v>
      </c>
      <c r="E6932" t="s">
        <v>40</v>
      </c>
      <c r="F6932" s="7">
        <v>15.48</v>
      </c>
      <c r="G6932" t="s">
        <v>33</v>
      </c>
      <c r="H6932" t="s">
        <v>34</v>
      </c>
      <c r="I6932" t="s">
        <v>20447</v>
      </c>
      <c r="L6932" s="8">
        <v>0.77910000000000001</v>
      </c>
      <c r="M6932" t="s">
        <v>36</v>
      </c>
      <c r="N6932" t="str">
        <f>IF(AND(PESQUISA!$B$3&lt;&gt;"",OR(PESQUISA!$B$4="TODAS",B6932=PESQUISA!$B$4),ISNUMBER(SEARCH(PESQUISA!$B$3,D6932))),ROW()-1,"")</f>
        <v/>
      </c>
    </row>
    <row r="6933" spans="1:14" x14ac:dyDescent="0.3">
      <c r="A6933" t="s">
        <v>20931</v>
      </c>
      <c r="B6933" t="s">
        <v>29</v>
      </c>
      <c r="C6933" t="s">
        <v>20932</v>
      </c>
      <c r="D6933" t="s">
        <v>20933</v>
      </c>
      <c r="E6933" t="s">
        <v>40</v>
      </c>
      <c r="F6933" s="7">
        <v>18.670000000000002</v>
      </c>
      <c r="G6933" t="s">
        <v>33</v>
      </c>
      <c r="H6933" t="s">
        <v>34</v>
      </c>
      <c r="I6933" t="s">
        <v>20447</v>
      </c>
      <c r="L6933" s="8">
        <v>0.64600000000000002</v>
      </c>
      <c r="M6933" t="s">
        <v>36</v>
      </c>
      <c r="N6933" t="str">
        <f>IF(AND(PESQUISA!$B$3&lt;&gt;"",OR(PESQUISA!$B$4="TODAS",B6933=PESQUISA!$B$4),ISNUMBER(SEARCH(PESQUISA!$B$3,D6933))),ROW()-1,"")</f>
        <v/>
      </c>
    </row>
    <row r="6934" spans="1:14" x14ac:dyDescent="0.3">
      <c r="A6934" t="s">
        <v>20934</v>
      </c>
      <c r="B6934" t="s">
        <v>29</v>
      </c>
      <c r="C6934" t="s">
        <v>20935</v>
      </c>
      <c r="D6934" t="s">
        <v>20936</v>
      </c>
      <c r="E6934" t="s">
        <v>40</v>
      </c>
      <c r="F6934" s="7">
        <v>23.09</v>
      </c>
      <c r="G6934" t="s">
        <v>33</v>
      </c>
      <c r="H6934" t="s">
        <v>34</v>
      </c>
      <c r="I6934" t="s">
        <v>20447</v>
      </c>
      <c r="L6934" s="8">
        <v>0.52229999999999999</v>
      </c>
      <c r="M6934" t="s">
        <v>36</v>
      </c>
      <c r="N6934" t="str">
        <f>IF(AND(PESQUISA!$B$3&lt;&gt;"",OR(PESQUISA!$B$4="TODAS",B6934=PESQUISA!$B$4),ISNUMBER(SEARCH(PESQUISA!$B$3,D6934))),ROW()-1,"")</f>
        <v/>
      </c>
    </row>
    <row r="6935" spans="1:14" x14ac:dyDescent="0.3">
      <c r="A6935" t="s">
        <v>20937</v>
      </c>
      <c r="B6935" t="s">
        <v>29</v>
      </c>
      <c r="C6935" t="s">
        <v>20938</v>
      </c>
      <c r="D6935" t="s">
        <v>20939</v>
      </c>
      <c r="E6935" t="s">
        <v>40</v>
      </c>
      <c r="F6935" s="7">
        <v>28.03</v>
      </c>
      <c r="G6935" t="s">
        <v>33</v>
      </c>
      <c r="H6935" t="s">
        <v>34</v>
      </c>
      <c r="I6935" t="s">
        <v>20447</v>
      </c>
      <c r="L6935" s="8">
        <v>0.43030000000000002</v>
      </c>
      <c r="M6935" t="s">
        <v>36</v>
      </c>
      <c r="N6935" t="str">
        <f>IF(AND(PESQUISA!$B$3&lt;&gt;"",OR(PESQUISA!$B$4="TODAS",B6935=PESQUISA!$B$4),ISNUMBER(SEARCH(PESQUISA!$B$3,D6935))),ROW()-1,"")</f>
        <v/>
      </c>
    </row>
    <row r="6936" spans="1:14" x14ac:dyDescent="0.3">
      <c r="A6936" t="s">
        <v>20940</v>
      </c>
      <c r="B6936" t="s">
        <v>29</v>
      </c>
      <c r="C6936" t="s">
        <v>20941</v>
      </c>
      <c r="D6936" t="s">
        <v>20942</v>
      </c>
      <c r="E6936" t="s">
        <v>40</v>
      </c>
      <c r="F6936" s="7">
        <v>23.74</v>
      </c>
      <c r="G6936" t="s">
        <v>33</v>
      </c>
      <c r="H6936" t="s">
        <v>34</v>
      </c>
      <c r="I6936" t="s">
        <v>20447</v>
      </c>
      <c r="L6936" s="8">
        <v>0.50800000000000001</v>
      </c>
      <c r="M6936" t="s">
        <v>36</v>
      </c>
      <c r="N6936" t="str">
        <f>IF(AND(PESQUISA!$B$3&lt;&gt;"",OR(PESQUISA!$B$4="TODAS",B6936=PESQUISA!$B$4),ISNUMBER(SEARCH(PESQUISA!$B$3,D6936))),ROW()-1,"")</f>
        <v/>
      </c>
    </row>
    <row r="6937" spans="1:14" x14ac:dyDescent="0.3">
      <c r="A6937" t="s">
        <v>20943</v>
      </c>
      <c r="B6937" t="s">
        <v>29</v>
      </c>
      <c r="C6937" t="s">
        <v>20944</v>
      </c>
      <c r="D6937" t="s">
        <v>20945</v>
      </c>
      <c r="E6937" t="s">
        <v>40</v>
      </c>
      <c r="F6937" s="7">
        <v>21.02</v>
      </c>
      <c r="G6937" t="s">
        <v>33</v>
      </c>
      <c r="H6937" t="s">
        <v>34</v>
      </c>
      <c r="I6937" t="s">
        <v>20447</v>
      </c>
      <c r="L6937" s="8">
        <v>0.57369999999999999</v>
      </c>
      <c r="M6937" t="s">
        <v>36</v>
      </c>
      <c r="N6937" t="str">
        <f>IF(AND(PESQUISA!$B$3&lt;&gt;"",OR(PESQUISA!$B$4="TODAS",B6937=PESQUISA!$B$4),ISNUMBER(SEARCH(PESQUISA!$B$3,D6937))),ROW()-1,"")</f>
        <v/>
      </c>
    </row>
    <row r="6938" spans="1:14" x14ac:dyDescent="0.3">
      <c r="A6938" t="s">
        <v>20946</v>
      </c>
      <c r="B6938" t="s">
        <v>29</v>
      </c>
      <c r="C6938" t="s">
        <v>20947</v>
      </c>
      <c r="D6938" t="s">
        <v>20948</v>
      </c>
      <c r="E6938" t="s">
        <v>40</v>
      </c>
      <c r="F6938" s="7">
        <v>23.34</v>
      </c>
      <c r="G6938" t="s">
        <v>33</v>
      </c>
      <c r="H6938" t="s">
        <v>34</v>
      </c>
      <c r="I6938" t="s">
        <v>20447</v>
      </c>
      <c r="L6938" s="8">
        <v>0.81059999999999999</v>
      </c>
      <c r="M6938" t="s">
        <v>36</v>
      </c>
      <c r="N6938" t="str">
        <f>IF(AND(PESQUISA!$B$3&lt;&gt;"",OR(PESQUISA!$B$4="TODAS",B6938=PESQUISA!$B$4),ISNUMBER(SEARCH(PESQUISA!$B$3,D6938))),ROW()-1,"")</f>
        <v/>
      </c>
    </row>
    <row r="6939" spans="1:14" x14ac:dyDescent="0.3">
      <c r="A6939" t="s">
        <v>20949</v>
      </c>
      <c r="B6939" t="s">
        <v>29</v>
      </c>
      <c r="C6939" t="s">
        <v>20950</v>
      </c>
      <c r="D6939" t="s">
        <v>20951</v>
      </c>
      <c r="E6939" t="s">
        <v>40</v>
      </c>
      <c r="F6939" s="7">
        <v>26.28</v>
      </c>
      <c r="G6939" t="s">
        <v>33</v>
      </c>
      <c r="H6939" t="s">
        <v>34</v>
      </c>
      <c r="I6939" t="s">
        <v>20447</v>
      </c>
      <c r="L6939" s="8">
        <v>0.71989999999999998</v>
      </c>
      <c r="M6939" t="s">
        <v>36</v>
      </c>
      <c r="N6939" t="str">
        <f>IF(AND(PESQUISA!$B$3&lt;&gt;"",OR(PESQUISA!$B$4="TODAS",B6939=PESQUISA!$B$4),ISNUMBER(SEARCH(PESQUISA!$B$3,D6939))),ROW()-1,"")</f>
        <v/>
      </c>
    </row>
    <row r="6940" spans="1:14" x14ac:dyDescent="0.3">
      <c r="A6940" t="s">
        <v>20952</v>
      </c>
      <c r="B6940" t="s">
        <v>29</v>
      </c>
      <c r="C6940" t="s">
        <v>20953</v>
      </c>
      <c r="D6940" t="s">
        <v>20954</v>
      </c>
      <c r="E6940" t="s">
        <v>40</v>
      </c>
      <c r="F6940" s="7">
        <v>31.4</v>
      </c>
      <c r="G6940" t="s">
        <v>33</v>
      </c>
      <c r="H6940" t="s">
        <v>34</v>
      </c>
      <c r="I6940" t="s">
        <v>20447</v>
      </c>
      <c r="L6940" s="8">
        <v>0.60250000000000004</v>
      </c>
      <c r="M6940" t="s">
        <v>36</v>
      </c>
      <c r="N6940" t="str">
        <f>IF(AND(PESQUISA!$B$3&lt;&gt;"",OR(PESQUISA!$B$4="TODAS",B6940=PESQUISA!$B$4),ISNUMBER(SEARCH(PESQUISA!$B$3,D6940))),ROW()-1,"")</f>
        <v/>
      </c>
    </row>
    <row r="6941" spans="1:14" x14ac:dyDescent="0.3">
      <c r="A6941" t="s">
        <v>20955</v>
      </c>
      <c r="B6941" t="s">
        <v>29</v>
      </c>
      <c r="C6941" t="s">
        <v>20956</v>
      </c>
      <c r="D6941" t="s">
        <v>20957</v>
      </c>
      <c r="E6941" t="s">
        <v>40</v>
      </c>
      <c r="F6941" s="7">
        <v>39.880000000000003</v>
      </c>
      <c r="G6941" t="s">
        <v>33</v>
      </c>
      <c r="H6941" t="s">
        <v>34</v>
      </c>
      <c r="I6941" t="s">
        <v>20447</v>
      </c>
      <c r="L6941" s="8">
        <v>0.45660000000000001</v>
      </c>
      <c r="M6941" t="s">
        <v>36</v>
      </c>
      <c r="N6941" t="str">
        <f>IF(AND(PESQUISA!$B$3&lt;&gt;"",OR(PESQUISA!$B$4="TODAS",B6941=PESQUISA!$B$4),ISNUMBER(SEARCH(PESQUISA!$B$3,D6941))),ROW()-1,"")</f>
        <v/>
      </c>
    </row>
    <row r="6942" spans="1:14" x14ac:dyDescent="0.3">
      <c r="A6942" t="s">
        <v>20958</v>
      </c>
      <c r="B6942" t="s">
        <v>29</v>
      </c>
      <c r="C6942" t="s">
        <v>20959</v>
      </c>
      <c r="D6942" t="s">
        <v>20960</v>
      </c>
      <c r="E6942" t="s">
        <v>40</v>
      </c>
      <c r="F6942" s="7">
        <v>33.090000000000003</v>
      </c>
      <c r="G6942" t="s">
        <v>33</v>
      </c>
      <c r="H6942" t="s">
        <v>34</v>
      </c>
      <c r="I6942" t="s">
        <v>20447</v>
      </c>
      <c r="L6942" s="8">
        <v>0.57179999999999997</v>
      </c>
      <c r="M6942" t="s">
        <v>36</v>
      </c>
      <c r="N6942" t="str">
        <f>IF(AND(PESQUISA!$B$3&lt;&gt;"",OR(PESQUISA!$B$4="TODAS",B6942=PESQUISA!$B$4),ISNUMBER(SEARCH(PESQUISA!$B$3,D6942))),ROW()-1,"")</f>
        <v/>
      </c>
    </row>
    <row r="6943" spans="1:14" x14ac:dyDescent="0.3">
      <c r="A6943" t="s">
        <v>20961</v>
      </c>
      <c r="B6943" t="s">
        <v>29</v>
      </c>
      <c r="C6943" t="s">
        <v>20962</v>
      </c>
      <c r="D6943" t="s">
        <v>20963</v>
      </c>
      <c r="E6943" t="s">
        <v>40</v>
      </c>
      <c r="F6943" s="7">
        <v>30.49</v>
      </c>
      <c r="G6943" t="s">
        <v>33</v>
      </c>
      <c r="H6943" t="s">
        <v>34</v>
      </c>
      <c r="I6943" t="s">
        <v>20447</v>
      </c>
      <c r="L6943" s="8">
        <v>0.62050000000000005</v>
      </c>
      <c r="M6943" t="s">
        <v>36</v>
      </c>
      <c r="N6943" t="str">
        <f>IF(AND(PESQUISA!$B$3&lt;&gt;"",OR(PESQUISA!$B$4="TODAS",B6943=PESQUISA!$B$4),ISNUMBER(SEARCH(PESQUISA!$B$3,D6943))),ROW()-1,"")</f>
        <v/>
      </c>
    </row>
    <row r="6944" spans="1:14" x14ac:dyDescent="0.3">
      <c r="A6944" t="s">
        <v>20964</v>
      </c>
      <c r="B6944" t="s">
        <v>29</v>
      </c>
      <c r="C6944" t="s">
        <v>20965</v>
      </c>
      <c r="D6944" t="s">
        <v>20966</v>
      </c>
      <c r="E6944" t="s">
        <v>40</v>
      </c>
      <c r="F6944" s="7">
        <v>45.02</v>
      </c>
      <c r="G6944" t="s">
        <v>33</v>
      </c>
      <c r="H6944" t="s">
        <v>34</v>
      </c>
      <c r="I6944" t="s">
        <v>20447</v>
      </c>
      <c r="L6944" s="8">
        <v>0.87609999999999999</v>
      </c>
      <c r="M6944" t="s">
        <v>36</v>
      </c>
      <c r="N6944" t="str">
        <f>IF(AND(PESQUISA!$B$3&lt;&gt;"",OR(PESQUISA!$B$4="TODAS",B6944=PESQUISA!$B$4),ISNUMBER(SEARCH(PESQUISA!$B$3,D6944))),ROW()-1,"")</f>
        <v/>
      </c>
    </row>
    <row r="6945" spans="1:14" x14ac:dyDescent="0.3">
      <c r="A6945" t="s">
        <v>20967</v>
      </c>
      <c r="B6945" t="s">
        <v>29</v>
      </c>
      <c r="C6945" t="s">
        <v>20968</v>
      </c>
      <c r="D6945" t="s">
        <v>20969</v>
      </c>
      <c r="E6945" t="s">
        <v>40</v>
      </c>
      <c r="F6945" s="7">
        <v>69.59</v>
      </c>
      <c r="G6945" t="s">
        <v>33</v>
      </c>
      <c r="H6945" t="s">
        <v>34</v>
      </c>
      <c r="I6945" t="s">
        <v>20447</v>
      </c>
      <c r="L6945" s="8">
        <v>0.90310000000000001</v>
      </c>
      <c r="M6945" t="s">
        <v>36</v>
      </c>
      <c r="N6945" t="str">
        <f>IF(AND(PESQUISA!$B$3&lt;&gt;"",OR(PESQUISA!$B$4="TODAS",B6945=PESQUISA!$B$4),ISNUMBER(SEARCH(PESQUISA!$B$3,D6945))),ROW()-1,"")</f>
        <v/>
      </c>
    </row>
    <row r="6946" spans="1:14" x14ac:dyDescent="0.3">
      <c r="A6946" t="s">
        <v>20970</v>
      </c>
      <c r="B6946" t="s">
        <v>29</v>
      </c>
      <c r="C6946" t="s">
        <v>20971</v>
      </c>
      <c r="D6946" t="s">
        <v>20972</v>
      </c>
      <c r="E6946" t="s">
        <v>40</v>
      </c>
      <c r="F6946" s="7">
        <v>103.85</v>
      </c>
      <c r="G6946" t="s">
        <v>33</v>
      </c>
      <c r="H6946" t="s">
        <v>34</v>
      </c>
      <c r="I6946" t="s">
        <v>20447</v>
      </c>
      <c r="L6946" s="8">
        <v>0.91590000000000005</v>
      </c>
      <c r="M6946" t="s">
        <v>36</v>
      </c>
      <c r="N6946" t="str">
        <f>IF(AND(PESQUISA!$B$3&lt;&gt;"",OR(PESQUISA!$B$4="TODAS",B6946=PESQUISA!$B$4),ISNUMBER(SEARCH(PESQUISA!$B$3,D6946))),ROW()-1,"")</f>
        <v/>
      </c>
    </row>
    <row r="6947" spans="1:14" x14ac:dyDescent="0.3">
      <c r="A6947" t="s">
        <v>20973</v>
      </c>
      <c r="B6947" t="s">
        <v>29</v>
      </c>
      <c r="C6947" t="s">
        <v>20974</v>
      </c>
      <c r="D6947" t="s">
        <v>20975</v>
      </c>
      <c r="E6947" t="s">
        <v>40</v>
      </c>
      <c r="F6947" s="7">
        <v>265.23</v>
      </c>
      <c r="G6947" t="s">
        <v>33</v>
      </c>
      <c r="H6947" t="s">
        <v>34</v>
      </c>
      <c r="I6947" t="s">
        <v>20447</v>
      </c>
      <c r="L6947" s="8">
        <v>0.95960000000000001</v>
      </c>
      <c r="M6947" t="s">
        <v>36</v>
      </c>
      <c r="N6947" t="str">
        <f>IF(AND(PESQUISA!$B$3&lt;&gt;"",OR(PESQUISA!$B$4="TODAS",B6947=PESQUISA!$B$4),ISNUMBER(SEARCH(PESQUISA!$B$3,D6947))),ROW()-1,"")</f>
        <v/>
      </c>
    </row>
    <row r="6948" spans="1:14" x14ac:dyDescent="0.3">
      <c r="A6948" t="s">
        <v>20976</v>
      </c>
      <c r="B6948" t="s">
        <v>29</v>
      </c>
      <c r="C6948" t="s">
        <v>20977</v>
      </c>
      <c r="D6948" t="s">
        <v>20978</v>
      </c>
      <c r="E6948" t="s">
        <v>40</v>
      </c>
      <c r="F6948" s="7">
        <v>82.44</v>
      </c>
      <c r="G6948" t="s">
        <v>33</v>
      </c>
      <c r="H6948" t="s">
        <v>34</v>
      </c>
      <c r="I6948" t="s">
        <v>20447</v>
      </c>
      <c r="L6948" s="8">
        <v>0.90159999999999996</v>
      </c>
      <c r="M6948" t="s">
        <v>36</v>
      </c>
      <c r="N6948" t="str">
        <f>IF(AND(PESQUISA!$B$3&lt;&gt;"",OR(PESQUISA!$B$4="TODAS",B6948=PESQUISA!$B$4),ISNUMBER(SEARCH(PESQUISA!$B$3,D6948))),ROW()-1,"")</f>
        <v/>
      </c>
    </row>
    <row r="6949" spans="1:14" x14ac:dyDescent="0.3">
      <c r="A6949" t="s">
        <v>20979</v>
      </c>
      <c r="B6949" t="s">
        <v>29</v>
      </c>
      <c r="C6949" t="s">
        <v>20980</v>
      </c>
      <c r="D6949" t="s">
        <v>20981</v>
      </c>
      <c r="E6949" t="s">
        <v>40</v>
      </c>
      <c r="F6949" s="7">
        <v>121.43</v>
      </c>
      <c r="G6949" t="s">
        <v>33</v>
      </c>
      <c r="H6949" t="s">
        <v>34</v>
      </c>
      <c r="I6949" t="s">
        <v>20447</v>
      </c>
      <c r="L6949" s="8">
        <v>0.89849999999999997</v>
      </c>
      <c r="M6949" t="s">
        <v>36</v>
      </c>
      <c r="N6949" t="str">
        <f>IF(AND(PESQUISA!$B$3&lt;&gt;"",OR(PESQUISA!$B$4="TODAS",B6949=PESQUISA!$B$4),ISNUMBER(SEARCH(PESQUISA!$B$3,D6949))),ROW()-1,"")</f>
        <v/>
      </c>
    </row>
    <row r="6950" spans="1:14" x14ac:dyDescent="0.3">
      <c r="A6950" t="s">
        <v>20982</v>
      </c>
      <c r="B6950" t="s">
        <v>29</v>
      </c>
      <c r="C6950" t="s">
        <v>20983</v>
      </c>
      <c r="D6950" t="s">
        <v>20984</v>
      </c>
      <c r="E6950" t="s">
        <v>40</v>
      </c>
      <c r="F6950" s="7">
        <v>23.46</v>
      </c>
      <c r="G6950" t="s">
        <v>33</v>
      </c>
      <c r="H6950" t="s">
        <v>34</v>
      </c>
      <c r="I6950" t="s">
        <v>20447</v>
      </c>
      <c r="L6950" s="8">
        <v>0.5141</v>
      </c>
      <c r="M6950" t="s">
        <v>36</v>
      </c>
      <c r="N6950" t="str">
        <f>IF(AND(PESQUISA!$B$3&lt;&gt;"",OR(PESQUISA!$B$4="TODAS",B6950=PESQUISA!$B$4),ISNUMBER(SEARCH(PESQUISA!$B$3,D6950))),ROW()-1,"")</f>
        <v/>
      </c>
    </row>
    <row r="6951" spans="1:14" x14ac:dyDescent="0.3">
      <c r="A6951" t="s">
        <v>20985</v>
      </c>
      <c r="B6951" t="s">
        <v>29</v>
      </c>
      <c r="C6951" t="s">
        <v>20986</v>
      </c>
      <c r="D6951" t="s">
        <v>20987</v>
      </c>
      <c r="E6951" t="s">
        <v>40</v>
      </c>
      <c r="F6951" s="7">
        <v>23.87</v>
      </c>
      <c r="G6951" t="s">
        <v>33</v>
      </c>
      <c r="H6951" t="s">
        <v>34</v>
      </c>
      <c r="I6951" t="s">
        <v>20447</v>
      </c>
      <c r="L6951" s="8">
        <v>0.50519999999999998</v>
      </c>
      <c r="M6951" t="s">
        <v>36</v>
      </c>
      <c r="N6951" t="str">
        <f>IF(AND(PESQUISA!$B$3&lt;&gt;"",OR(PESQUISA!$B$4="TODAS",B6951=PESQUISA!$B$4),ISNUMBER(SEARCH(PESQUISA!$B$3,D6951))),ROW()-1,"")</f>
        <v/>
      </c>
    </row>
    <row r="6952" spans="1:14" x14ac:dyDescent="0.3">
      <c r="A6952" t="s">
        <v>20988</v>
      </c>
      <c r="B6952" t="s">
        <v>29</v>
      </c>
      <c r="C6952" t="s">
        <v>20989</v>
      </c>
      <c r="D6952" t="s">
        <v>20990</v>
      </c>
      <c r="E6952" t="s">
        <v>40</v>
      </c>
      <c r="F6952" s="7">
        <v>31.74</v>
      </c>
      <c r="G6952" t="s">
        <v>33</v>
      </c>
      <c r="H6952" t="s">
        <v>34</v>
      </c>
      <c r="I6952" t="s">
        <v>20447</v>
      </c>
      <c r="L6952" s="8">
        <v>0.78539999999999999</v>
      </c>
      <c r="M6952" t="s">
        <v>36</v>
      </c>
      <c r="N6952" t="str">
        <f>IF(AND(PESQUISA!$B$3&lt;&gt;"",OR(PESQUISA!$B$4="TODAS",B6952=PESQUISA!$B$4),ISNUMBER(SEARCH(PESQUISA!$B$3,D6952))),ROW()-1,"")</f>
        <v/>
      </c>
    </row>
    <row r="6953" spans="1:14" x14ac:dyDescent="0.3">
      <c r="A6953" t="s">
        <v>20991</v>
      </c>
      <c r="B6953" t="s">
        <v>29</v>
      </c>
      <c r="C6953" t="s">
        <v>20992</v>
      </c>
      <c r="D6953" t="s">
        <v>20993</v>
      </c>
      <c r="E6953" t="s">
        <v>40</v>
      </c>
      <c r="F6953" s="7">
        <v>38.090000000000003</v>
      </c>
      <c r="G6953" t="s">
        <v>33</v>
      </c>
      <c r="H6953" t="s">
        <v>34</v>
      </c>
      <c r="I6953" t="s">
        <v>20447</v>
      </c>
      <c r="L6953" s="8">
        <v>0.65449999999999997</v>
      </c>
      <c r="M6953" t="s">
        <v>36</v>
      </c>
      <c r="N6953" t="str">
        <f>IF(AND(PESQUISA!$B$3&lt;&gt;"",OR(PESQUISA!$B$4="TODAS",B6953=PESQUISA!$B$4),ISNUMBER(SEARCH(PESQUISA!$B$3,D6953))),ROW()-1,"")</f>
        <v/>
      </c>
    </row>
    <row r="6954" spans="1:14" x14ac:dyDescent="0.3">
      <c r="A6954" t="s">
        <v>20994</v>
      </c>
      <c r="B6954" t="s">
        <v>29</v>
      </c>
      <c r="C6954" t="s">
        <v>20995</v>
      </c>
      <c r="D6954" t="s">
        <v>20996</v>
      </c>
      <c r="E6954" t="s">
        <v>40</v>
      </c>
      <c r="F6954" s="7">
        <v>56.72</v>
      </c>
      <c r="G6954" t="s">
        <v>33</v>
      </c>
      <c r="H6954" t="s">
        <v>34</v>
      </c>
      <c r="I6954" t="s">
        <v>20447</v>
      </c>
      <c r="L6954" s="8">
        <v>0.4395</v>
      </c>
      <c r="M6954" t="s">
        <v>36</v>
      </c>
      <c r="N6954" t="str">
        <f>IF(AND(PESQUISA!$B$3&lt;&gt;"",OR(PESQUISA!$B$4="TODAS",B6954=PESQUISA!$B$4),ISNUMBER(SEARCH(PESQUISA!$B$3,D6954))),ROW()-1,"")</f>
        <v/>
      </c>
    </row>
    <row r="6955" spans="1:14" x14ac:dyDescent="0.3">
      <c r="A6955" t="s">
        <v>20997</v>
      </c>
      <c r="B6955" t="s">
        <v>29</v>
      </c>
      <c r="C6955" t="s">
        <v>20998</v>
      </c>
      <c r="D6955" t="s">
        <v>20999</v>
      </c>
      <c r="E6955" t="s">
        <v>40</v>
      </c>
      <c r="F6955" s="7">
        <v>42.78</v>
      </c>
      <c r="G6955" t="s">
        <v>33</v>
      </c>
      <c r="H6955" t="s">
        <v>34</v>
      </c>
      <c r="I6955" t="s">
        <v>20447</v>
      </c>
      <c r="L6955" s="8">
        <v>0.5827</v>
      </c>
      <c r="M6955" t="s">
        <v>36</v>
      </c>
      <c r="N6955" t="str">
        <f>IF(AND(PESQUISA!$B$3&lt;&gt;"",OR(PESQUISA!$B$4="TODAS",B6955=PESQUISA!$B$4),ISNUMBER(SEARCH(PESQUISA!$B$3,D6955))),ROW()-1,"")</f>
        <v/>
      </c>
    </row>
    <row r="6956" spans="1:14" x14ac:dyDescent="0.3">
      <c r="A6956" t="s">
        <v>21000</v>
      </c>
      <c r="B6956" t="s">
        <v>29</v>
      </c>
      <c r="C6956" t="s">
        <v>21001</v>
      </c>
      <c r="D6956" t="s">
        <v>21002</v>
      </c>
      <c r="E6956" t="s">
        <v>40</v>
      </c>
      <c r="F6956" s="7">
        <v>48.82</v>
      </c>
      <c r="G6956" t="s">
        <v>33</v>
      </c>
      <c r="H6956" t="s">
        <v>34</v>
      </c>
      <c r="I6956" t="s">
        <v>20447</v>
      </c>
      <c r="L6956" s="8">
        <v>0.82</v>
      </c>
      <c r="M6956" t="s">
        <v>36</v>
      </c>
      <c r="N6956" t="str">
        <f>IF(AND(PESQUISA!$B$3&lt;&gt;"",OR(PESQUISA!$B$4="TODAS",B6956=PESQUISA!$B$4),ISNUMBER(SEARCH(PESQUISA!$B$3,D6956))),ROW()-1,"")</f>
        <v/>
      </c>
    </row>
    <row r="6957" spans="1:14" x14ac:dyDescent="0.3">
      <c r="A6957" t="s">
        <v>21003</v>
      </c>
      <c r="B6957" t="s">
        <v>29</v>
      </c>
      <c r="C6957" t="s">
        <v>21004</v>
      </c>
      <c r="D6957" t="s">
        <v>21005</v>
      </c>
      <c r="E6957" t="s">
        <v>40</v>
      </c>
      <c r="F6957" s="7">
        <v>54.7</v>
      </c>
      <c r="G6957" t="s">
        <v>33</v>
      </c>
      <c r="H6957" t="s">
        <v>34</v>
      </c>
      <c r="I6957" t="s">
        <v>20447</v>
      </c>
      <c r="L6957" s="8">
        <v>0.73180000000000001</v>
      </c>
      <c r="M6957" t="s">
        <v>36</v>
      </c>
      <c r="N6957" t="str">
        <f>IF(AND(PESQUISA!$B$3&lt;&gt;"",OR(PESQUISA!$B$4="TODAS",B6957=PESQUISA!$B$4),ISNUMBER(SEARCH(PESQUISA!$B$3,D6957))),ROW()-1,"")</f>
        <v/>
      </c>
    </row>
    <row r="6958" spans="1:14" x14ac:dyDescent="0.3">
      <c r="A6958" t="s">
        <v>21006</v>
      </c>
      <c r="B6958" t="s">
        <v>29</v>
      </c>
      <c r="C6958" t="s">
        <v>21007</v>
      </c>
      <c r="D6958" t="s">
        <v>21008</v>
      </c>
      <c r="E6958" t="s">
        <v>40</v>
      </c>
      <c r="F6958" s="7">
        <v>63.07</v>
      </c>
      <c r="G6958" t="s">
        <v>33</v>
      </c>
      <c r="H6958" t="s">
        <v>34</v>
      </c>
      <c r="I6958" t="s">
        <v>20447</v>
      </c>
      <c r="L6958" s="8">
        <v>0.63470000000000004</v>
      </c>
      <c r="M6958" t="s">
        <v>36</v>
      </c>
      <c r="N6958" t="str">
        <f>IF(AND(PESQUISA!$B$3&lt;&gt;"",OR(PESQUISA!$B$4="TODAS",B6958=PESQUISA!$B$4),ISNUMBER(SEARCH(PESQUISA!$B$3,D6958))),ROW()-1,"")</f>
        <v/>
      </c>
    </row>
    <row r="6959" spans="1:14" x14ac:dyDescent="0.3">
      <c r="A6959" t="s">
        <v>21009</v>
      </c>
      <c r="B6959" t="s">
        <v>29</v>
      </c>
      <c r="C6959" t="s">
        <v>21010</v>
      </c>
      <c r="D6959" t="s">
        <v>21011</v>
      </c>
      <c r="E6959" t="s">
        <v>40</v>
      </c>
      <c r="F6959" s="7">
        <v>98.5</v>
      </c>
      <c r="G6959" t="s">
        <v>33</v>
      </c>
      <c r="H6959" t="s">
        <v>34</v>
      </c>
      <c r="I6959" t="s">
        <v>20447</v>
      </c>
      <c r="L6959" s="8">
        <v>0.88729999999999998</v>
      </c>
      <c r="M6959" t="s">
        <v>36</v>
      </c>
      <c r="N6959" t="str">
        <f>IF(AND(PESQUISA!$B$3&lt;&gt;"",OR(PESQUISA!$B$4="TODAS",B6959=PESQUISA!$B$4),ISNUMBER(SEARCH(PESQUISA!$B$3,D6959))),ROW()-1,"")</f>
        <v/>
      </c>
    </row>
    <row r="6960" spans="1:14" x14ac:dyDescent="0.3">
      <c r="A6960" t="s">
        <v>21012</v>
      </c>
      <c r="B6960" t="s">
        <v>29</v>
      </c>
      <c r="C6960" t="s">
        <v>21013</v>
      </c>
      <c r="D6960" t="s">
        <v>21014</v>
      </c>
      <c r="E6960" t="s">
        <v>40</v>
      </c>
      <c r="F6960" s="7">
        <v>130.51</v>
      </c>
      <c r="G6960" t="s">
        <v>33</v>
      </c>
      <c r="H6960" t="s">
        <v>34</v>
      </c>
      <c r="I6960" t="s">
        <v>20447</v>
      </c>
      <c r="L6960" s="8">
        <v>0.8972</v>
      </c>
      <c r="M6960" t="s">
        <v>36</v>
      </c>
      <c r="N6960" t="str">
        <f>IF(AND(PESQUISA!$B$3&lt;&gt;"",OR(PESQUISA!$B$4="TODAS",B6960=PESQUISA!$B$4),ISNUMBER(SEARCH(PESQUISA!$B$3,D6960))),ROW()-1,"")</f>
        <v/>
      </c>
    </row>
    <row r="6961" spans="1:14" x14ac:dyDescent="0.3">
      <c r="A6961" t="s">
        <v>21015</v>
      </c>
      <c r="B6961" t="s">
        <v>29</v>
      </c>
      <c r="C6961" t="s">
        <v>21016</v>
      </c>
      <c r="D6961" t="s">
        <v>21017</v>
      </c>
      <c r="E6961" t="s">
        <v>40</v>
      </c>
      <c r="F6961" s="7">
        <v>241.67</v>
      </c>
      <c r="G6961" t="s">
        <v>33</v>
      </c>
      <c r="H6961" t="s">
        <v>34</v>
      </c>
      <c r="I6961" t="s">
        <v>20447</v>
      </c>
      <c r="L6961" s="8">
        <v>0.92810000000000004</v>
      </c>
      <c r="M6961" t="s">
        <v>36</v>
      </c>
      <c r="N6961" t="str">
        <f>IF(AND(PESQUISA!$B$3&lt;&gt;"",OR(PESQUISA!$B$4="TODAS",B6961=PESQUISA!$B$4),ISNUMBER(SEARCH(PESQUISA!$B$3,D6961))),ROW()-1,"")</f>
        <v/>
      </c>
    </row>
    <row r="6962" spans="1:14" x14ac:dyDescent="0.3">
      <c r="A6962" t="s">
        <v>21018</v>
      </c>
      <c r="B6962" t="s">
        <v>29</v>
      </c>
      <c r="C6962" t="s">
        <v>21019</v>
      </c>
      <c r="D6962" t="s">
        <v>21020</v>
      </c>
      <c r="E6962" t="s">
        <v>40</v>
      </c>
      <c r="F6962" s="7">
        <v>634.34</v>
      </c>
      <c r="G6962" t="s">
        <v>33</v>
      </c>
      <c r="H6962" t="s">
        <v>34</v>
      </c>
      <c r="I6962" t="s">
        <v>20447</v>
      </c>
      <c r="L6962" s="8">
        <v>0.96640000000000004</v>
      </c>
      <c r="M6962" t="s">
        <v>36</v>
      </c>
      <c r="N6962" t="str">
        <f>IF(AND(PESQUISA!$B$3&lt;&gt;"",OR(PESQUISA!$B$4="TODAS",B6962=PESQUISA!$B$4),ISNUMBER(SEARCH(PESQUISA!$B$3,D6962))),ROW()-1,"")</f>
        <v/>
      </c>
    </row>
    <row r="6963" spans="1:14" x14ac:dyDescent="0.3">
      <c r="A6963" t="s">
        <v>21021</v>
      </c>
      <c r="B6963" t="s">
        <v>29</v>
      </c>
      <c r="C6963" t="s">
        <v>21022</v>
      </c>
      <c r="D6963" t="s">
        <v>21023</v>
      </c>
      <c r="E6963" t="s">
        <v>60</v>
      </c>
      <c r="F6963" s="7">
        <v>87.19</v>
      </c>
      <c r="G6963" t="s">
        <v>33</v>
      </c>
      <c r="H6963" t="s">
        <v>34</v>
      </c>
      <c r="I6963" t="s">
        <v>20447</v>
      </c>
      <c r="L6963" s="8">
        <v>0.81159999999999999</v>
      </c>
      <c r="M6963" t="s">
        <v>36</v>
      </c>
      <c r="N6963" t="str">
        <f>IF(AND(PESQUISA!$B$3&lt;&gt;"",OR(PESQUISA!$B$4="TODAS",B6963=PESQUISA!$B$4),ISNUMBER(SEARCH(PESQUISA!$B$3,D6963))),ROW()-1,"")</f>
        <v/>
      </c>
    </row>
    <row r="6964" spans="1:14" x14ac:dyDescent="0.3">
      <c r="A6964" t="s">
        <v>21024</v>
      </c>
      <c r="B6964" t="s">
        <v>29</v>
      </c>
      <c r="C6964" t="s">
        <v>21025</v>
      </c>
      <c r="D6964" t="s">
        <v>21026</v>
      </c>
      <c r="E6964" t="s">
        <v>60</v>
      </c>
      <c r="F6964" s="7">
        <v>68.03</v>
      </c>
      <c r="G6964" t="s">
        <v>33</v>
      </c>
      <c r="H6964" t="s">
        <v>34</v>
      </c>
      <c r="I6964" t="s">
        <v>20447</v>
      </c>
      <c r="L6964" s="8">
        <v>0.67179999999999995</v>
      </c>
      <c r="M6964" t="s">
        <v>36</v>
      </c>
      <c r="N6964" t="str">
        <f>IF(AND(PESQUISA!$B$3&lt;&gt;"",OR(PESQUISA!$B$4="TODAS",B6964=PESQUISA!$B$4),ISNUMBER(SEARCH(PESQUISA!$B$3,D6964))),ROW()-1,"")</f>
        <v/>
      </c>
    </row>
    <row r="6965" spans="1:14" x14ac:dyDescent="0.3">
      <c r="A6965" t="s">
        <v>21027</v>
      </c>
      <c r="B6965" t="s">
        <v>29</v>
      </c>
      <c r="C6965" t="s">
        <v>21028</v>
      </c>
      <c r="D6965" t="s">
        <v>21029</v>
      </c>
      <c r="E6965" t="s">
        <v>60</v>
      </c>
      <c r="F6965" s="7">
        <v>78.56</v>
      </c>
      <c r="G6965" t="s">
        <v>33</v>
      </c>
      <c r="H6965" t="s">
        <v>34</v>
      </c>
      <c r="I6965" t="s">
        <v>20447</v>
      </c>
      <c r="L6965" s="8">
        <v>0.58169999999999999</v>
      </c>
      <c r="M6965" t="s">
        <v>36</v>
      </c>
      <c r="N6965" t="str">
        <f>IF(AND(PESQUISA!$B$3&lt;&gt;"",OR(PESQUISA!$B$4="TODAS",B6965=PESQUISA!$B$4),ISNUMBER(SEARCH(PESQUISA!$B$3,D6965))),ROW()-1,"")</f>
        <v/>
      </c>
    </row>
    <row r="6966" spans="1:14" x14ac:dyDescent="0.3">
      <c r="A6966" t="s">
        <v>21030</v>
      </c>
      <c r="B6966" t="s">
        <v>29</v>
      </c>
      <c r="C6966" t="s">
        <v>21031</v>
      </c>
      <c r="D6966" t="s">
        <v>21032</v>
      </c>
      <c r="E6966" t="s">
        <v>60</v>
      </c>
      <c r="F6966" s="7">
        <v>77.98</v>
      </c>
      <c r="G6966" t="s">
        <v>33</v>
      </c>
      <c r="H6966" t="s">
        <v>34</v>
      </c>
      <c r="I6966" t="s">
        <v>20447</v>
      </c>
      <c r="L6966" s="8">
        <v>0.58599999999999997</v>
      </c>
      <c r="M6966" t="s">
        <v>36</v>
      </c>
      <c r="N6966" t="str">
        <f>IF(AND(PESQUISA!$B$3&lt;&gt;"",OR(PESQUISA!$B$4="TODAS",B6966=PESQUISA!$B$4),ISNUMBER(SEARCH(PESQUISA!$B$3,D6966))),ROW()-1,"")</f>
        <v/>
      </c>
    </row>
    <row r="6967" spans="1:14" x14ac:dyDescent="0.3">
      <c r="A6967" t="s">
        <v>21033</v>
      </c>
      <c r="B6967" t="s">
        <v>29</v>
      </c>
      <c r="C6967" t="s">
        <v>21034</v>
      </c>
      <c r="D6967" t="s">
        <v>21035</v>
      </c>
      <c r="E6967" t="s">
        <v>60</v>
      </c>
      <c r="F6967" s="7">
        <v>53.37</v>
      </c>
      <c r="G6967" t="s">
        <v>33</v>
      </c>
      <c r="H6967" t="s">
        <v>34</v>
      </c>
      <c r="I6967" t="s">
        <v>20447</v>
      </c>
      <c r="L6967" s="8">
        <v>0.85629999999999995</v>
      </c>
      <c r="M6967" t="s">
        <v>36</v>
      </c>
      <c r="N6967" t="str">
        <f>IF(AND(PESQUISA!$B$3&lt;&gt;"",OR(PESQUISA!$B$4="TODAS",B6967=PESQUISA!$B$4),ISNUMBER(SEARCH(PESQUISA!$B$3,D6967))),ROW()-1,"")</f>
        <v/>
      </c>
    </row>
    <row r="6968" spans="1:14" x14ac:dyDescent="0.3">
      <c r="A6968" t="s">
        <v>21036</v>
      </c>
      <c r="B6968" t="s">
        <v>29</v>
      </c>
      <c r="C6968" t="s">
        <v>21037</v>
      </c>
      <c r="D6968" t="s">
        <v>21038</v>
      </c>
      <c r="E6968" t="s">
        <v>60</v>
      </c>
      <c r="F6968" s="7">
        <v>67.180000000000007</v>
      </c>
      <c r="G6968" t="s">
        <v>33</v>
      </c>
      <c r="H6968" t="s">
        <v>34</v>
      </c>
      <c r="I6968" t="s">
        <v>20447</v>
      </c>
      <c r="L6968" s="8">
        <v>0.68030000000000002</v>
      </c>
      <c r="M6968" t="s">
        <v>36</v>
      </c>
      <c r="N6968" t="str">
        <f>IF(AND(PESQUISA!$B$3&lt;&gt;"",OR(PESQUISA!$B$4="TODAS",B6968=PESQUISA!$B$4),ISNUMBER(SEARCH(PESQUISA!$B$3,D6968))),ROW()-1,"")</f>
        <v/>
      </c>
    </row>
    <row r="6969" spans="1:14" x14ac:dyDescent="0.3">
      <c r="A6969" t="s">
        <v>21039</v>
      </c>
      <c r="B6969" t="s">
        <v>29</v>
      </c>
      <c r="C6969" t="s">
        <v>21040</v>
      </c>
      <c r="D6969" t="s">
        <v>21041</v>
      </c>
      <c r="E6969" t="s">
        <v>60</v>
      </c>
      <c r="F6969" s="7">
        <v>55.88</v>
      </c>
      <c r="G6969" t="s">
        <v>33</v>
      </c>
      <c r="H6969" t="s">
        <v>34</v>
      </c>
      <c r="I6969" t="s">
        <v>20447</v>
      </c>
      <c r="L6969" s="8">
        <v>0.81779999999999997</v>
      </c>
      <c r="M6969" t="s">
        <v>36</v>
      </c>
      <c r="N6969" t="str">
        <f>IF(AND(PESQUISA!$B$3&lt;&gt;"",OR(PESQUISA!$B$4="TODAS",B6969=PESQUISA!$B$4),ISNUMBER(SEARCH(PESQUISA!$B$3,D6969))),ROW()-1,"")</f>
        <v/>
      </c>
    </row>
    <row r="6970" spans="1:14" x14ac:dyDescent="0.3">
      <c r="A6970" t="s">
        <v>21042</v>
      </c>
      <c r="B6970" t="s">
        <v>29</v>
      </c>
      <c r="C6970" t="s">
        <v>21043</v>
      </c>
      <c r="D6970" t="s">
        <v>21044</v>
      </c>
      <c r="E6970" t="s">
        <v>60</v>
      </c>
      <c r="F6970" s="7">
        <v>66.47</v>
      </c>
      <c r="G6970" t="s">
        <v>33</v>
      </c>
      <c r="H6970" t="s">
        <v>34</v>
      </c>
      <c r="I6970" t="s">
        <v>20447</v>
      </c>
      <c r="L6970" s="8">
        <v>0.6875</v>
      </c>
      <c r="M6970" t="s">
        <v>36</v>
      </c>
      <c r="N6970" t="str">
        <f>IF(AND(PESQUISA!$B$3&lt;&gt;"",OR(PESQUISA!$B$4="TODAS",B6970=PESQUISA!$B$4),ISNUMBER(SEARCH(PESQUISA!$B$3,D6970))),ROW()-1,"")</f>
        <v/>
      </c>
    </row>
    <row r="6971" spans="1:14" x14ac:dyDescent="0.3">
      <c r="A6971" t="s">
        <v>21045</v>
      </c>
      <c r="B6971" t="s">
        <v>29</v>
      </c>
      <c r="C6971" t="s">
        <v>21046</v>
      </c>
      <c r="D6971" t="s">
        <v>21047</v>
      </c>
      <c r="E6971" t="s">
        <v>60</v>
      </c>
      <c r="F6971" s="7">
        <v>116.96</v>
      </c>
      <c r="G6971" t="s">
        <v>33</v>
      </c>
      <c r="H6971" t="s">
        <v>34</v>
      </c>
      <c r="I6971" t="s">
        <v>20447</v>
      </c>
      <c r="L6971" s="8">
        <v>0.97889999999999999</v>
      </c>
      <c r="M6971" t="s">
        <v>36</v>
      </c>
      <c r="N6971" t="str">
        <f>IF(AND(PESQUISA!$B$3&lt;&gt;"",OR(PESQUISA!$B$4="TODAS",B6971=PESQUISA!$B$4),ISNUMBER(SEARCH(PESQUISA!$B$3,D6971))),ROW()-1,"")</f>
        <v/>
      </c>
    </row>
    <row r="6972" spans="1:14" x14ac:dyDescent="0.3">
      <c r="A6972" t="s">
        <v>21048</v>
      </c>
      <c r="B6972" t="s">
        <v>29</v>
      </c>
      <c r="C6972" t="s">
        <v>21049</v>
      </c>
      <c r="D6972" t="s">
        <v>21050</v>
      </c>
      <c r="E6972" t="s">
        <v>60</v>
      </c>
      <c r="F6972" s="7">
        <v>136.38999999999999</v>
      </c>
      <c r="G6972" t="s">
        <v>33</v>
      </c>
      <c r="H6972" t="s">
        <v>34</v>
      </c>
      <c r="I6972" t="s">
        <v>20447</v>
      </c>
      <c r="L6972" s="8">
        <v>0.83940000000000003</v>
      </c>
      <c r="M6972" t="s">
        <v>36</v>
      </c>
      <c r="N6972" t="str">
        <f>IF(AND(PESQUISA!$B$3&lt;&gt;"",OR(PESQUISA!$B$4="TODAS",B6972=PESQUISA!$B$4),ISNUMBER(SEARCH(PESQUISA!$B$3,D6972))),ROW()-1,"")</f>
        <v/>
      </c>
    </row>
    <row r="6973" spans="1:14" x14ac:dyDescent="0.3">
      <c r="A6973" t="s">
        <v>21051</v>
      </c>
      <c r="B6973" t="s">
        <v>29</v>
      </c>
      <c r="C6973" t="s">
        <v>21052</v>
      </c>
      <c r="D6973" t="s">
        <v>21053</v>
      </c>
      <c r="E6973" t="s">
        <v>60</v>
      </c>
      <c r="F6973" s="7">
        <v>133.22999999999999</v>
      </c>
      <c r="G6973" t="s">
        <v>33</v>
      </c>
      <c r="H6973" t="s">
        <v>34</v>
      </c>
      <c r="I6973" t="s">
        <v>20447</v>
      </c>
      <c r="L6973" s="8">
        <v>0.59009999999999996</v>
      </c>
      <c r="M6973" t="s">
        <v>36</v>
      </c>
      <c r="N6973" t="str">
        <f>IF(AND(PESQUISA!$B$3&lt;&gt;"",OR(PESQUISA!$B$4="TODAS",B6973=PESQUISA!$B$4),ISNUMBER(SEARCH(PESQUISA!$B$3,D6973))),ROW()-1,"")</f>
        <v/>
      </c>
    </row>
    <row r="6974" spans="1:14" x14ac:dyDescent="0.3">
      <c r="A6974" t="s">
        <v>21054</v>
      </c>
      <c r="B6974" t="s">
        <v>29</v>
      </c>
      <c r="C6974" t="s">
        <v>21055</v>
      </c>
      <c r="D6974" t="s">
        <v>21056</v>
      </c>
      <c r="E6974" t="s">
        <v>60</v>
      </c>
      <c r="F6974" s="7">
        <v>142.78</v>
      </c>
      <c r="G6974" t="s">
        <v>33</v>
      </c>
      <c r="H6974" t="s">
        <v>34</v>
      </c>
      <c r="I6974" t="s">
        <v>20447</v>
      </c>
      <c r="L6974" s="8">
        <v>0.55059999999999998</v>
      </c>
      <c r="M6974" t="s">
        <v>36</v>
      </c>
      <c r="N6974" t="str">
        <f>IF(AND(PESQUISA!$B$3&lt;&gt;"",OR(PESQUISA!$B$4="TODAS",B6974=PESQUISA!$B$4),ISNUMBER(SEARCH(PESQUISA!$B$3,D6974))),ROW()-1,"")</f>
        <v/>
      </c>
    </row>
    <row r="6975" spans="1:14" x14ac:dyDescent="0.3">
      <c r="A6975" t="s">
        <v>21057</v>
      </c>
      <c r="B6975" t="s">
        <v>29</v>
      </c>
      <c r="C6975" t="s">
        <v>21058</v>
      </c>
      <c r="D6975" t="s">
        <v>21059</v>
      </c>
      <c r="E6975" t="s">
        <v>60</v>
      </c>
      <c r="F6975" s="7">
        <v>156.02000000000001</v>
      </c>
      <c r="G6975" t="s">
        <v>33</v>
      </c>
      <c r="H6975" t="s">
        <v>34</v>
      </c>
      <c r="I6975" t="s">
        <v>20447</v>
      </c>
      <c r="L6975" s="8">
        <v>0.50390000000000001</v>
      </c>
      <c r="M6975" t="s">
        <v>36</v>
      </c>
      <c r="N6975" t="str">
        <f>IF(AND(PESQUISA!$B$3&lt;&gt;"",OR(PESQUISA!$B$4="TODAS",B6975=PESQUISA!$B$4),ISNUMBER(SEARCH(PESQUISA!$B$3,D6975))),ROW()-1,"")</f>
        <v/>
      </c>
    </row>
    <row r="6976" spans="1:14" x14ac:dyDescent="0.3">
      <c r="A6976" t="s">
        <v>21060</v>
      </c>
      <c r="B6976" t="s">
        <v>29</v>
      </c>
      <c r="C6976" t="s">
        <v>21061</v>
      </c>
      <c r="D6976" t="s">
        <v>21062</v>
      </c>
      <c r="E6976" t="s">
        <v>60</v>
      </c>
      <c r="F6976" s="7">
        <v>162.19</v>
      </c>
      <c r="G6976" t="s">
        <v>33</v>
      </c>
      <c r="H6976" t="s">
        <v>34</v>
      </c>
      <c r="I6976" t="s">
        <v>20447</v>
      </c>
      <c r="L6976" s="8">
        <v>0.48470000000000002</v>
      </c>
      <c r="M6976" t="s">
        <v>36</v>
      </c>
      <c r="N6976" t="str">
        <f>IF(AND(PESQUISA!$B$3&lt;&gt;"",OR(PESQUISA!$B$4="TODAS",B6976=PESQUISA!$B$4),ISNUMBER(SEARCH(PESQUISA!$B$3,D6976))),ROW()-1,"")</f>
        <v/>
      </c>
    </row>
    <row r="6977" spans="1:14" x14ac:dyDescent="0.3">
      <c r="A6977" t="s">
        <v>21063</v>
      </c>
      <c r="B6977" t="s">
        <v>29</v>
      </c>
      <c r="C6977" t="s">
        <v>21064</v>
      </c>
      <c r="D6977" t="s">
        <v>21065</v>
      </c>
      <c r="E6977" t="s">
        <v>60</v>
      </c>
      <c r="F6977" s="7">
        <v>81.09</v>
      </c>
      <c r="G6977" t="s">
        <v>33</v>
      </c>
      <c r="H6977" t="s">
        <v>34</v>
      </c>
      <c r="I6977" t="s">
        <v>20447</v>
      </c>
      <c r="L6977" s="8">
        <v>0.96950000000000003</v>
      </c>
      <c r="M6977" t="s">
        <v>36</v>
      </c>
      <c r="N6977" t="str">
        <f>IF(AND(PESQUISA!$B$3&lt;&gt;"",OR(PESQUISA!$B$4="TODAS",B6977=PESQUISA!$B$4),ISNUMBER(SEARCH(PESQUISA!$B$3,D6977))),ROW()-1,"")</f>
        <v/>
      </c>
    </row>
    <row r="6978" spans="1:14" x14ac:dyDescent="0.3">
      <c r="A6978" t="s">
        <v>21066</v>
      </c>
      <c r="B6978" t="s">
        <v>29</v>
      </c>
      <c r="C6978" t="s">
        <v>21067</v>
      </c>
      <c r="D6978" t="s">
        <v>21068</v>
      </c>
      <c r="E6978" t="s">
        <v>60</v>
      </c>
      <c r="F6978" s="7">
        <v>87.47</v>
      </c>
      <c r="G6978" t="s">
        <v>33</v>
      </c>
      <c r="H6978" t="s">
        <v>34</v>
      </c>
      <c r="I6978" t="s">
        <v>20447</v>
      </c>
      <c r="L6978" s="8">
        <v>0.89880000000000004</v>
      </c>
      <c r="M6978" t="s">
        <v>36</v>
      </c>
      <c r="N6978" t="str">
        <f>IF(AND(PESQUISA!$B$3&lt;&gt;"",OR(PESQUISA!$B$4="TODAS",B6978=PESQUISA!$B$4),ISNUMBER(SEARCH(PESQUISA!$B$3,D6978))),ROW()-1,"")</f>
        <v/>
      </c>
    </row>
    <row r="6979" spans="1:14" x14ac:dyDescent="0.3">
      <c r="A6979" t="s">
        <v>21069</v>
      </c>
      <c r="B6979" t="s">
        <v>29</v>
      </c>
      <c r="C6979" t="s">
        <v>21070</v>
      </c>
      <c r="D6979" t="s">
        <v>21071</v>
      </c>
      <c r="E6979" t="s">
        <v>60</v>
      </c>
      <c r="F6979" s="7">
        <v>103.99</v>
      </c>
      <c r="G6979" t="s">
        <v>33</v>
      </c>
      <c r="H6979" t="s">
        <v>34</v>
      </c>
      <c r="I6979" t="s">
        <v>20447</v>
      </c>
      <c r="L6979" s="8">
        <v>0.75600000000000001</v>
      </c>
      <c r="M6979" t="s">
        <v>36</v>
      </c>
      <c r="N6979" t="str">
        <f>IF(AND(PESQUISA!$B$3&lt;&gt;"",OR(PESQUISA!$B$4="TODAS",B6979=PESQUISA!$B$4),ISNUMBER(SEARCH(PESQUISA!$B$3,D6979))),ROW()-1,"")</f>
        <v/>
      </c>
    </row>
    <row r="6980" spans="1:14" x14ac:dyDescent="0.3">
      <c r="A6980" t="s">
        <v>21072</v>
      </c>
      <c r="B6980" t="s">
        <v>29</v>
      </c>
      <c r="C6980" t="s">
        <v>21073</v>
      </c>
      <c r="D6980" t="s">
        <v>21074</v>
      </c>
      <c r="E6980" t="s">
        <v>60</v>
      </c>
      <c r="F6980" s="7">
        <v>96.07</v>
      </c>
      <c r="G6980" t="s">
        <v>33</v>
      </c>
      <c r="H6980" t="s">
        <v>34</v>
      </c>
      <c r="I6980" t="s">
        <v>20447</v>
      </c>
      <c r="L6980" s="8">
        <v>0.81840000000000002</v>
      </c>
      <c r="M6980" t="s">
        <v>36</v>
      </c>
      <c r="N6980" t="str">
        <f>IF(AND(PESQUISA!$B$3&lt;&gt;"",OR(PESQUISA!$B$4="TODAS",B6980=PESQUISA!$B$4),ISNUMBER(SEARCH(PESQUISA!$B$3,D6980))),ROW()-1,"")</f>
        <v/>
      </c>
    </row>
    <row r="6981" spans="1:14" x14ac:dyDescent="0.3">
      <c r="A6981" t="s">
        <v>21075</v>
      </c>
      <c r="B6981" t="s">
        <v>29</v>
      </c>
      <c r="C6981" t="s">
        <v>21076</v>
      </c>
      <c r="D6981" t="s">
        <v>21077</v>
      </c>
      <c r="E6981" t="s">
        <v>60</v>
      </c>
      <c r="F6981" s="7">
        <v>110.03</v>
      </c>
      <c r="G6981" t="s">
        <v>33</v>
      </c>
      <c r="H6981" t="s">
        <v>34</v>
      </c>
      <c r="I6981" t="s">
        <v>20447</v>
      </c>
      <c r="L6981" s="8">
        <v>0.71450000000000002</v>
      </c>
      <c r="M6981" t="s">
        <v>36</v>
      </c>
      <c r="N6981" t="str">
        <f>IF(AND(PESQUISA!$B$3&lt;&gt;"",OR(PESQUISA!$B$4="TODAS",B6981=PESQUISA!$B$4),ISNUMBER(SEARCH(PESQUISA!$B$3,D6981))),ROW()-1,"")</f>
        <v/>
      </c>
    </row>
    <row r="6982" spans="1:14" x14ac:dyDescent="0.3">
      <c r="A6982" t="s">
        <v>21078</v>
      </c>
      <c r="B6982" t="s">
        <v>29</v>
      </c>
      <c r="C6982" t="s">
        <v>21079</v>
      </c>
      <c r="D6982" t="s">
        <v>21080</v>
      </c>
      <c r="E6982" t="s">
        <v>60</v>
      </c>
      <c r="F6982" s="7">
        <v>148.84</v>
      </c>
      <c r="G6982" t="s">
        <v>33</v>
      </c>
      <c r="H6982" t="s">
        <v>34</v>
      </c>
      <c r="I6982" t="s">
        <v>20447</v>
      </c>
      <c r="L6982" s="8">
        <v>0.97860000000000003</v>
      </c>
      <c r="M6982" t="s">
        <v>36</v>
      </c>
      <c r="N6982" t="str">
        <f>IF(AND(PESQUISA!$B$3&lt;&gt;"",OR(PESQUISA!$B$4="TODAS",B6982=PESQUISA!$B$4),ISNUMBER(SEARCH(PESQUISA!$B$3,D6982))),ROW()-1,"")</f>
        <v/>
      </c>
    </row>
    <row r="6983" spans="1:14" x14ac:dyDescent="0.3">
      <c r="A6983" t="s">
        <v>21081</v>
      </c>
      <c r="B6983" t="s">
        <v>29</v>
      </c>
      <c r="C6983" t="s">
        <v>21082</v>
      </c>
      <c r="D6983" t="s">
        <v>21083</v>
      </c>
      <c r="E6983" t="s">
        <v>60</v>
      </c>
      <c r="F6983" s="7">
        <v>172.24</v>
      </c>
      <c r="G6983" t="s">
        <v>33</v>
      </c>
      <c r="H6983" t="s">
        <v>34</v>
      </c>
      <c r="I6983" t="s">
        <v>20447</v>
      </c>
      <c r="L6983" s="8">
        <v>0.84560000000000002</v>
      </c>
      <c r="M6983" t="s">
        <v>36</v>
      </c>
      <c r="N6983" t="str">
        <f>IF(AND(PESQUISA!$B$3&lt;&gt;"",OR(PESQUISA!$B$4="TODAS",B6983=PESQUISA!$B$4),ISNUMBER(SEARCH(PESQUISA!$B$3,D6983))),ROW()-1,"")</f>
        <v/>
      </c>
    </row>
    <row r="6984" spans="1:14" x14ac:dyDescent="0.3">
      <c r="A6984" t="s">
        <v>21084</v>
      </c>
      <c r="B6984" t="s">
        <v>29</v>
      </c>
      <c r="C6984" t="s">
        <v>21085</v>
      </c>
      <c r="D6984" t="s">
        <v>21086</v>
      </c>
      <c r="E6984" t="s">
        <v>60</v>
      </c>
      <c r="F6984" s="7">
        <v>157.21</v>
      </c>
      <c r="G6984" t="s">
        <v>33</v>
      </c>
      <c r="H6984" t="s">
        <v>34</v>
      </c>
      <c r="I6984" t="s">
        <v>20447</v>
      </c>
      <c r="L6984" s="8">
        <v>0.63470000000000004</v>
      </c>
      <c r="M6984" t="s">
        <v>36</v>
      </c>
      <c r="N6984" t="str">
        <f>IF(AND(PESQUISA!$B$3&lt;&gt;"",OR(PESQUISA!$B$4="TODAS",B6984=PESQUISA!$B$4),ISNUMBER(SEARCH(PESQUISA!$B$3,D6984))),ROW()-1,"")</f>
        <v/>
      </c>
    </row>
    <row r="6985" spans="1:14" x14ac:dyDescent="0.3">
      <c r="A6985" t="s">
        <v>21087</v>
      </c>
      <c r="B6985" t="s">
        <v>29</v>
      </c>
      <c r="C6985" t="s">
        <v>21088</v>
      </c>
      <c r="D6985" t="s">
        <v>21089</v>
      </c>
      <c r="E6985" t="s">
        <v>60</v>
      </c>
      <c r="F6985" s="7">
        <v>167.05</v>
      </c>
      <c r="G6985" t="s">
        <v>33</v>
      </c>
      <c r="H6985" t="s">
        <v>34</v>
      </c>
      <c r="I6985" t="s">
        <v>20447</v>
      </c>
      <c r="L6985" s="8">
        <v>0.59730000000000005</v>
      </c>
      <c r="M6985" t="s">
        <v>36</v>
      </c>
      <c r="N6985" t="str">
        <f>IF(AND(PESQUISA!$B$3&lt;&gt;"",OR(PESQUISA!$B$4="TODAS",B6985=PESQUISA!$B$4),ISNUMBER(SEARCH(PESQUISA!$B$3,D6985))),ROW()-1,"")</f>
        <v/>
      </c>
    </row>
    <row r="6986" spans="1:14" x14ac:dyDescent="0.3">
      <c r="A6986" t="s">
        <v>21090</v>
      </c>
      <c r="B6986" t="s">
        <v>29</v>
      </c>
      <c r="C6986" t="s">
        <v>21091</v>
      </c>
      <c r="D6986" t="s">
        <v>21092</v>
      </c>
      <c r="E6986" t="s">
        <v>60</v>
      </c>
      <c r="F6986" s="7">
        <v>182.61</v>
      </c>
      <c r="G6986" t="s">
        <v>33</v>
      </c>
      <c r="H6986" t="s">
        <v>34</v>
      </c>
      <c r="I6986" t="s">
        <v>20447</v>
      </c>
      <c r="L6986" s="8">
        <v>0.5464</v>
      </c>
      <c r="M6986" t="s">
        <v>36</v>
      </c>
      <c r="N6986" t="str">
        <f>IF(AND(PESQUISA!$B$3&lt;&gt;"",OR(PESQUISA!$B$4="TODAS",B6986=PESQUISA!$B$4),ISNUMBER(SEARCH(PESQUISA!$B$3,D6986))),ROW()-1,"")</f>
        <v/>
      </c>
    </row>
    <row r="6987" spans="1:14" x14ac:dyDescent="0.3">
      <c r="A6987" t="s">
        <v>21093</v>
      </c>
      <c r="B6987" t="s">
        <v>29</v>
      </c>
      <c r="C6987" t="s">
        <v>21094</v>
      </c>
      <c r="D6987" t="s">
        <v>21095</v>
      </c>
      <c r="E6987" t="s">
        <v>60</v>
      </c>
      <c r="F6987" s="7">
        <v>194.58</v>
      </c>
      <c r="G6987" t="s">
        <v>33</v>
      </c>
      <c r="H6987" t="s">
        <v>34</v>
      </c>
      <c r="I6987" t="s">
        <v>20447</v>
      </c>
      <c r="L6987" s="8">
        <v>0.51280000000000003</v>
      </c>
      <c r="M6987" t="s">
        <v>36</v>
      </c>
      <c r="N6987" t="str">
        <f>IF(AND(PESQUISA!$B$3&lt;&gt;"",OR(PESQUISA!$B$4="TODAS",B6987=PESQUISA!$B$4),ISNUMBER(SEARCH(PESQUISA!$B$3,D6987))),ROW()-1,"")</f>
        <v/>
      </c>
    </row>
    <row r="6988" spans="1:14" x14ac:dyDescent="0.3">
      <c r="A6988" t="s">
        <v>21096</v>
      </c>
      <c r="B6988" t="s">
        <v>29</v>
      </c>
      <c r="C6988" t="s">
        <v>21097</v>
      </c>
      <c r="D6988" t="s">
        <v>21098</v>
      </c>
      <c r="E6988" t="s">
        <v>60</v>
      </c>
      <c r="F6988" s="7">
        <v>102.97</v>
      </c>
      <c r="G6988" t="s">
        <v>33</v>
      </c>
      <c r="H6988" t="s">
        <v>34</v>
      </c>
      <c r="I6988" t="s">
        <v>20447</v>
      </c>
      <c r="L6988" s="8">
        <v>0.96899999999999997</v>
      </c>
      <c r="M6988" t="s">
        <v>36</v>
      </c>
      <c r="N6988" t="str">
        <f>IF(AND(PESQUISA!$B$3&lt;&gt;"",OR(PESQUISA!$B$4="TODAS",B6988=PESQUISA!$B$4),ISNUMBER(SEARCH(PESQUISA!$B$3,D6988))),ROW()-1,"")</f>
        <v/>
      </c>
    </row>
    <row r="6989" spans="1:14" x14ac:dyDescent="0.3">
      <c r="A6989" t="s">
        <v>21099</v>
      </c>
      <c r="B6989" t="s">
        <v>29</v>
      </c>
      <c r="C6989" t="s">
        <v>21100</v>
      </c>
      <c r="D6989" t="s">
        <v>21101</v>
      </c>
      <c r="E6989" t="s">
        <v>60</v>
      </c>
      <c r="F6989" s="7">
        <v>109.64</v>
      </c>
      <c r="G6989" t="s">
        <v>33</v>
      </c>
      <c r="H6989" t="s">
        <v>34</v>
      </c>
      <c r="I6989" t="s">
        <v>20447</v>
      </c>
      <c r="L6989" s="8">
        <v>0.91010000000000002</v>
      </c>
      <c r="M6989" t="s">
        <v>36</v>
      </c>
      <c r="N6989" t="str">
        <f>IF(AND(PESQUISA!$B$3&lt;&gt;"",OR(PESQUISA!$B$4="TODAS",B6989=PESQUISA!$B$4),ISNUMBER(SEARCH(PESQUISA!$B$3,D6989))),ROW()-1,"")</f>
        <v/>
      </c>
    </row>
    <row r="6990" spans="1:14" x14ac:dyDescent="0.3">
      <c r="A6990" t="s">
        <v>21102</v>
      </c>
      <c r="B6990" t="s">
        <v>29</v>
      </c>
      <c r="C6990" t="s">
        <v>21103</v>
      </c>
      <c r="D6990" t="s">
        <v>21104</v>
      </c>
      <c r="E6990" t="s">
        <v>60</v>
      </c>
      <c r="F6990" s="7">
        <v>128.47999999999999</v>
      </c>
      <c r="G6990" t="s">
        <v>33</v>
      </c>
      <c r="H6990" t="s">
        <v>34</v>
      </c>
      <c r="I6990" t="s">
        <v>20447</v>
      </c>
      <c r="L6990" s="8">
        <v>0.77659999999999996</v>
      </c>
      <c r="M6990" t="s">
        <v>36</v>
      </c>
      <c r="N6990" t="str">
        <f>IF(AND(PESQUISA!$B$3&lt;&gt;"",OR(PESQUISA!$B$4="TODAS",B6990=PESQUISA!$B$4),ISNUMBER(SEARCH(PESQUISA!$B$3,D6990))),ROW()-1,"")</f>
        <v/>
      </c>
    </row>
    <row r="6991" spans="1:14" x14ac:dyDescent="0.3">
      <c r="A6991" t="s">
        <v>21105</v>
      </c>
      <c r="B6991" t="s">
        <v>29</v>
      </c>
      <c r="C6991" t="s">
        <v>21106</v>
      </c>
      <c r="D6991" t="s">
        <v>21107</v>
      </c>
      <c r="E6991" t="s">
        <v>60</v>
      </c>
      <c r="F6991" s="7">
        <v>117.23</v>
      </c>
      <c r="G6991" t="s">
        <v>33</v>
      </c>
      <c r="H6991" t="s">
        <v>34</v>
      </c>
      <c r="I6991" t="s">
        <v>20447</v>
      </c>
      <c r="L6991" s="8">
        <v>0.85109999999999997</v>
      </c>
      <c r="M6991" t="s">
        <v>36</v>
      </c>
      <c r="N6991" t="str">
        <f>IF(AND(PESQUISA!$B$3&lt;&gt;"",OR(PESQUISA!$B$4="TODAS",B6991=PESQUISA!$B$4),ISNUMBER(SEARCH(PESQUISA!$B$3,D6991))),ROW()-1,"")</f>
        <v/>
      </c>
    </row>
    <row r="6992" spans="1:14" x14ac:dyDescent="0.3">
      <c r="A6992" t="s">
        <v>21108</v>
      </c>
      <c r="B6992" t="s">
        <v>29</v>
      </c>
      <c r="C6992" t="s">
        <v>21109</v>
      </c>
      <c r="D6992" t="s">
        <v>21110</v>
      </c>
      <c r="E6992" t="s">
        <v>60</v>
      </c>
      <c r="F6992" s="7">
        <v>140.31</v>
      </c>
      <c r="G6992" t="s">
        <v>33</v>
      </c>
      <c r="H6992" t="s">
        <v>34</v>
      </c>
      <c r="I6992" t="s">
        <v>20447</v>
      </c>
      <c r="L6992" s="8">
        <v>0.71109999999999995</v>
      </c>
      <c r="M6992" t="s">
        <v>36</v>
      </c>
      <c r="N6992" t="str">
        <f>IF(AND(PESQUISA!$B$3&lt;&gt;"",OR(PESQUISA!$B$4="TODAS",B6992=PESQUISA!$B$4),ISNUMBER(SEARCH(PESQUISA!$B$3,D6992))),ROW()-1,"")</f>
        <v/>
      </c>
    </row>
    <row r="6993" spans="1:14" x14ac:dyDescent="0.3">
      <c r="A6993" t="s">
        <v>21111</v>
      </c>
      <c r="B6993" t="s">
        <v>29</v>
      </c>
      <c r="C6993" t="s">
        <v>21112</v>
      </c>
      <c r="D6993" t="s">
        <v>21113</v>
      </c>
      <c r="E6993" t="s">
        <v>60</v>
      </c>
      <c r="F6993" s="7">
        <v>224.03</v>
      </c>
      <c r="G6993" t="s">
        <v>33</v>
      </c>
      <c r="H6993" t="s">
        <v>34</v>
      </c>
      <c r="I6993" t="s">
        <v>20447</v>
      </c>
      <c r="L6993" s="8">
        <v>0.98199999999999998</v>
      </c>
      <c r="M6993" t="s">
        <v>36</v>
      </c>
      <c r="N6993" t="str">
        <f>IF(AND(PESQUISA!$B$3&lt;&gt;"",OR(PESQUISA!$B$4="TODAS",B6993=PESQUISA!$B$4),ISNUMBER(SEARCH(PESQUISA!$B$3,D6993))),ROW()-1,"")</f>
        <v/>
      </c>
    </row>
    <row r="6994" spans="1:14" x14ac:dyDescent="0.3">
      <c r="A6994" t="s">
        <v>21114</v>
      </c>
      <c r="B6994" t="s">
        <v>29</v>
      </c>
      <c r="C6994" t="s">
        <v>21115</v>
      </c>
      <c r="D6994" t="s">
        <v>21116</v>
      </c>
      <c r="E6994" t="s">
        <v>60</v>
      </c>
      <c r="F6994" s="7">
        <v>217.34</v>
      </c>
      <c r="G6994" t="s">
        <v>33</v>
      </c>
      <c r="H6994" t="s">
        <v>34</v>
      </c>
      <c r="I6994" t="s">
        <v>20447</v>
      </c>
      <c r="L6994" s="8">
        <v>0.66669999999999996</v>
      </c>
      <c r="M6994" t="s">
        <v>36</v>
      </c>
      <c r="N6994" t="str">
        <f>IF(AND(PESQUISA!$B$3&lt;&gt;"",OR(PESQUISA!$B$4="TODAS",B6994=PESQUISA!$B$4),ISNUMBER(SEARCH(PESQUISA!$B$3,D6994))),ROW()-1,"")</f>
        <v/>
      </c>
    </row>
    <row r="6995" spans="1:14" x14ac:dyDescent="0.3">
      <c r="A6995" t="s">
        <v>21117</v>
      </c>
      <c r="B6995" t="s">
        <v>29</v>
      </c>
      <c r="C6995" t="s">
        <v>21118</v>
      </c>
      <c r="D6995" t="s">
        <v>21119</v>
      </c>
      <c r="E6995" t="s">
        <v>60</v>
      </c>
      <c r="F6995" s="7">
        <v>148.93</v>
      </c>
      <c r="G6995" t="s">
        <v>33</v>
      </c>
      <c r="H6995" t="s">
        <v>34</v>
      </c>
      <c r="I6995" t="s">
        <v>20447</v>
      </c>
      <c r="L6995" s="8">
        <v>0.97289999999999999</v>
      </c>
      <c r="M6995" t="s">
        <v>36</v>
      </c>
      <c r="N6995" t="str">
        <f>IF(AND(PESQUISA!$B$3&lt;&gt;"",OR(PESQUISA!$B$4="TODAS",B6995=PESQUISA!$B$4),ISNUMBER(SEARCH(PESQUISA!$B$3,D6995))),ROW()-1,"")</f>
        <v/>
      </c>
    </row>
    <row r="6996" spans="1:14" x14ac:dyDescent="0.3">
      <c r="A6996" t="s">
        <v>21120</v>
      </c>
      <c r="B6996" t="s">
        <v>29</v>
      </c>
      <c r="C6996" t="s">
        <v>21121</v>
      </c>
      <c r="D6996" t="s">
        <v>21122</v>
      </c>
      <c r="E6996" t="s">
        <v>60</v>
      </c>
      <c r="F6996" s="7">
        <v>269.55</v>
      </c>
      <c r="G6996" t="s">
        <v>33</v>
      </c>
      <c r="H6996" t="s">
        <v>34</v>
      </c>
      <c r="I6996" t="s">
        <v>20447</v>
      </c>
      <c r="L6996" s="8">
        <v>0.9819</v>
      </c>
      <c r="M6996" t="s">
        <v>36</v>
      </c>
      <c r="N6996" t="str">
        <f>IF(AND(PESQUISA!$B$3&lt;&gt;"",OR(PESQUISA!$B$4="TODAS",B6996=PESQUISA!$B$4),ISNUMBER(SEARCH(PESQUISA!$B$3,D6996))),ROW()-1,"")</f>
        <v/>
      </c>
    </row>
    <row r="6997" spans="1:14" x14ac:dyDescent="0.3">
      <c r="A6997" t="s">
        <v>21123</v>
      </c>
      <c r="B6997" t="s">
        <v>29</v>
      </c>
      <c r="C6997" t="s">
        <v>21124</v>
      </c>
      <c r="D6997" t="s">
        <v>21125</v>
      </c>
      <c r="E6997" t="s">
        <v>60</v>
      </c>
      <c r="F6997" s="7">
        <v>278.45</v>
      </c>
      <c r="G6997" t="s">
        <v>33</v>
      </c>
      <c r="H6997" t="s">
        <v>34</v>
      </c>
      <c r="I6997" t="s">
        <v>20447</v>
      </c>
      <c r="L6997" s="8">
        <v>0.70269999999999999</v>
      </c>
      <c r="M6997" t="s">
        <v>36</v>
      </c>
      <c r="N6997" t="str">
        <f>IF(AND(PESQUISA!$B$3&lt;&gt;"",OR(PESQUISA!$B$4="TODAS",B6997=PESQUISA!$B$4),ISNUMBER(SEARCH(PESQUISA!$B$3,D6997))),ROW()-1,"")</f>
        <v/>
      </c>
    </row>
    <row r="6998" spans="1:14" x14ac:dyDescent="0.3">
      <c r="A6998" t="s">
        <v>21126</v>
      </c>
      <c r="B6998" t="s">
        <v>29</v>
      </c>
      <c r="C6998" t="s">
        <v>21127</v>
      </c>
      <c r="D6998" t="s">
        <v>21128</v>
      </c>
      <c r="E6998" t="s">
        <v>60</v>
      </c>
      <c r="F6998" s="7">
        <v>200.55</v>
      </c>
      <c r="G6998" t="s">
        <v>33</v>
      </c>
      <c r="H6998" t="s">
        <v>34</v>
      </c>
      <c r="I6998" t="s">
        <v>20447</v>
      </c>
      <c r="L6998" s="8">
        <v>0.97570000000000001</v>
      </c>
      <c r="M6998" t="s">
        <v>36</v>
      </c>
      <c r="N6998" t="str">
        <f>IF(AND(PESQUISA!$B$3&lt;&gt;"",OR(PESQUISA!$B$4="TODAS",B6998=PESQUISA!$B$4),ISNUMBER(SEARCH(PESQUISA!$B$3,D6998))),ROW()-1,"")</f>
        <v/>
      </c>
    </row>
    <row r="6999" spans="1:14" x14ac:dyDescent="0.3">
      <c r="A6999" t="s">
        <v>21129</v>
      </c>
      <c r="B6999" t="s">
        <v>29</v>
      </c>
      <c r="C6999" t="s">
        <v>21130</v>
      </c>
      <c r="D6999" t="s">
        <v>21131</v>
      </c>
      <c r="E6999" t="s">
        <v>60</v>
      </c>
      <c r="F6999" s="7">
        <v>382.91</v>
      </c>
      <c r="G6999" t="s">
        <v>33</v>
      </c>
      <c r="H6999" t="s">
        <v>34</v>
      </c>
      <c r="I6999" t="s">
        <v>20447</v>
      </c>
      <c r="L6999" s="8">
        <v>0.98350000000000004</v>
      </c>
      <c r="M6999" t="s">
        <v>36</v>
      </c>
      <c r="N6999" t="str">
        <f>IF(AND(PESQUISA!$B$3&lt;&gt;"",OR(PESQUISA!$B$4="TODAS",B6999=PESQUISA!$B$4),ISNUMBER(SEARCH(PESQUISA!$B$3,D6999))),ROW()-1,"")</f>
        <v/>
      </c>
    </row>
    <row r="7000" spans="1:14" x14ac:dyDescent="0.3">
      <c r="A7000" t="s">
        <v>21132</v>
      </c>
      <c r="B7000" t="s">
        <v>29</v>
      </c>
      <c r="C7000" t="s">
        <v>21133</v>
      </c>
      <c r="D7000" t="s">
        <v>21134</v>
      </c>
      <c r="E7000" t="s">
        <v>60</v>
      </c>
      <c r="F7000" s="7">
        <v>383.1</v>
      </c>
      <c r="G7000" t="s">
        <v>33</v>
      </c>
      <c r="H7000" t="s">
        <v>34</v>
      </c>
      <c r="I7000" t="s">
        <v>20447</v>
      </c>
      <c r="L7000" s="8">
        <v>0.74070000000000003</v>
      </c>
      <c r="M7000" t="s">
        <v>36</v>
      </c>
      <c r="N7000" t="str">
        <f>IF(AND(PESQUISA!$B$3&lt;&gt;"",OR(PESQUISA!$B$4="TODAS",B7000=PESQUISA!$B$4),ISNUMBER(SEARCH(PESQUISA!$B$3,D7000))),ROW()-1,"")</f>
        <v/>
      </c>
    </row>
    <row r="7001" spans="1:14" x14ac:dyDescent="0.3">
      <c r="A7001" t="s">
        <v>21135</v>
      </c>
      <c r="B7001" t="s">
        <v>29</v>
      </c>
      <c r="C7001" t="s">
        <v>21136</v>
      </c>
      <c r="D7001" t="s">
        <v>21137</v>
      </c>
      <c r="E7001" t="s">
        <v>60</v>
      </c>
      <c r="F7001" s="7">
        <v>290.08</v>
      </c>
      <c r="G7001" t="s">
        <v>33</v>
      </c>
      <c r="H7001" t="s">
        <v>34</v>
      </c>
      <c r="I7001" t="s">
        <v>20447</v>
      </c>
      <c r="L7001" s="8">
        <v>0.97829999999999995</v>
      </c>
      <c r="M7001" t="s">
        <v>36</v>
      </c>
      <c r="N7001" t="str">
        <f>IF(AND(PESQUISA!$B$3&lt;&gt;"",OR(PESQUISA!$B$4="TODAS",B7001=PESQUISA!$B$4),ISNUMBER(SEARCH(PESQUISA!$B$3,D7001))),ROW()-1,"")</f>
        <v/>
      </c>
    </row>
    <row r="7002" spans="1:14" x14ac:dyDescent="0.3">
      <c r="A7002" t="s">
        <v>21138</v>
      </c>
      <c r="B7002" t="s">
        <v>29</v>
      </c>
      <c r="C7002" t="s">
        <v>21139</v>
      </c>
      <c r="D7002" t="s">
        <v>21140</v>
      </c>
      <c r="E7002" t="s">
        <v>60</v>
      </c>
      <c r="F7002" s="7">
        <v>494.96</v>
      </c>
      <c r="G7002" t="s">
        <v>33</v>
      </c>
      <c r="H7002" t="s">
        <v>34</v>
      </c>
      <c r="I7002" t="s">
        <v>20447</v>
      </c>
      <c r="L7002" s="8">
        <v>0.98429999999999995</v>
      </c>
      <c r="M7002" t="s">
        <v>36</v>
      </c>
      <c r="N7002" t="str">
        <f>IF(AND(PESQUISA!$B$3&lt;&gt;"",OR(PESQUISA!$B$4="TODAS",B7002=PESQUISA!$B$4),ISNUMBER(SEARCH(PESQUISA!$B$3,D7002))),ROW()-1,"")</f>
        <v/>
      </c>
    </row>
    <row r="7003" spans="1:14" x14ac:dyDescent="0.3">
      <c r="A7003" t="s">
        <v>21141</v>
      </c>
      <c r="B7003" t="s">
        <v>29</v>
      </c>
      <c r="C7003" t="s">
        <v>21142</v>
      </c>
      <c r="D7003" t="s">
        <v>21143</v>
      </c>
      <c r="E7003" t="s">
        <v>60</v>
      </c>
      <c r="F7003" s="7">
        <v>501.84</v>
      </c>
      <c r="G7003" t="s">
        <v>33</v>
      </c>
      <c r="H7003" t="s">
        <v>34</v>
      </c>
      <c r="I7003" t="s">
        <v>20447</v>
      </c>
      <c r="L7003" s="8">
        <v>0.79659999999999997</v>
      </c>
      <c r="M7003" t="s">
        <v>36</v>
      </c>
      <c r="N7003" t="str">
        <f>IF(AND(PESQUISA!$B$3&lt;&gt;"",OR(PESQUISA!$B$4="TODAS",B7003=PESQUISA!$B$4),ISNUMBER(SEARCH(PESQUISA!$B$3,D7003))),ROW()-1,"")</f>
        <v/>
      </c>
    </row>
    <row r="7004" spans="1:14" x14ac:dyDescent="0.3">
      <c r="A7004" t="s">
        <v>21144</v>
      </c>
      <c r="B7004" t="s">
        <v>29</v>
      </c>
      <c r="C7004" t="s">
        <v>21145</v>
      </c>
      <c r="D7004" t="s">
        <v>21146</v>
      </c>
      <c r="E7004" t="s">
        <v>60</v>
      </c>
      <c r="F7004" s="7">
        <v>407.54</v>
      </c>
      <c r="G7004" t="s">
        <v>33</v>
      </c>
      <c r="H7004" t="s">
        <v>34</v>
      </c>
      <c r="I7004" t="s">
        <v>20447</v>
      </c>
      <c r="L7004" s="8">
        <v>0.98099999999999998</v>
      </c>
      <c r="M7004" t="s">
        <v>36</v>
      </c>
      <c r="N7004" t="str">
        <f>IF(AND(PESQUISA!$B$3&lt;&gt;"",OR(PESQUISA!$B$4="TODAS",B7004=PESQUISA!$B$4),ISNUMBER(SEARCH(PESQUISA!$B$3,D7004))),ROW()-1,"")</f>
        <v/>
      </c>
    </row>
    <row r="7005" spans="1:14" x14ac:dyDescent="0.3">
      <c r="A7005" t="s">
        <v>21147</v>
      </c>
      <c r="B7005" t="s">
        <v>29</v>
      </c>
      <c r="C7005" t="s">
        <v>21148</v>
      </c>
      <c r="D7005" t="s">
        <v>21149</v>
      </c>
      <c r="E7005" t="s">
        <v>40</v>
      </c>
      <c r="F7005" s="7">
        <v>30.69</v>
      </c>
      <c r="G7005" t="s">
        <v>33</v>
      </c>
      <c r="H7005" t="s">
        <v>34</v>
      </c>
      <c r="I7005" t="s">
        <v>20447</v>
      </c>
      <c r="L7005" s="8">
        <v>0.39300000000000002</v>
      </c>
      <c r="M7005" t="s">
        <v>36</v>
      </c>
      <c r="N7005" t="str">
        <f>IF(AND(PESQUISA!$B$3&lt;&gt;"",OR(PESQUISA!$B$4="TODAS",B7005=PESQUISA!$B$4),ISNUMBER(SEARCH(PESQUISA!$B$3,D7005))),ROW()-1,"")</f>
        <v/>
      </c>
    </row>
    <row r="7006" spans="1:14" x14ac:dyDescent="0.3">
      <c r="A7006" t="s">
        <v>21150</v>
      </c>
      <c r="B7006" t="s">
        <v>29</v>
      </c>
      <c r="C7006" t="s">
        <v>21151</v>
      </c>
      <c r="D7006" t="s">
        <v>21152</v>
      </c>
      <c r="E7006" t="s">
        <v>40</v>
      </c>
      <c r="F7006" s="7">
        <v>30.6</v>
      </c>
      <c r="G7006" t="s">
        <v>33</v>
      </c>
      <c r="H7006" t="s">
        <v>34</v>
      </c>
      <c r="I7006" t="s">
        <v>20447</v>
      </c>
      <c r="L7006" s="8">
        <v>0.39410000000000001</v>
      </c>
      <c r="M7006" t="s">
        <v>36</v>
      </c>
      <c r="N7006" t="str">
        <f>IF(AND(PESQUISA!$B$3&lt;&gt;"",OR(PESQUISA!$B$4="TODAS",B7006=PESQUISA!$B$4),ISNUMBER(SEARCH(PESQUISA!$B$3,D7006))),ROW()-1,"")</f>
        <v/>
      </c>
    </row>
    <row r="7007" spans="1:14" x14ac:dyDescent="0.3">
      <c r="A7007" t="s">
        <v>21153</v>
      </c>
      <c r="B7007" t="s">
        <v>29</v>
      </c>
      <c r="C7007" t="s">
        <v>21154</v>
      </c>
      <c r="D7007" t="s">
        <v>21155</v>
      </c>
      <c r="E7007" t="s">
        <v>40</v>
      </c>
      <c r="F7007" s="7">
        <v>29.5</v>
      </c>
      <c r="G7007" t="s">
        <v>33</v>
      </c>
      <c r="H7007" t="s">
        <v>34</v>
      </c>
      <c r="I7007" t="s">
        <v>20447</v>
      </c>
      <c r="L7007" s="8">
        <v>0.4088</v>
      </c>
      <c r="M7007" t="s">
        <v>36</v>
      </c>
      <c r="N7007" t="str">
        <f>IF(AND(PESQUISA!$B$3&lt;&gt;"",OR(PESQUISA!$B$4="TODAS",B7007=PESQUISA!$B$4),ISNUMBER(SEARCH(PESQUISA!$B$3,D7007))),ROW()-1,"")</f>
        <v/>
      </c>
    </row>
    <row r="7008" spans="1:14" x14ac:dyDescent="0.3">
      <c r="A7008" t="s">
        <v>21156</v>
      </c>
      <c r="B7008" t="s">
        <v>29</v>
      </c>
      <c r="C7008" t="s">
        <v>21157</v>
      </c>
      <c r="D7008" t="s">
        <v>21158</v>
      </c>
      <c r="E7008" t="s">
        <v>40</v>
      </c>
      <c r="F7008" s="7">
        <v>46.94</v>
      </c>
      <c r="G7008" t="s">
        <v>33</v>
      </c>
      <c r="H7008" t="s">
        <v>34</v>
      </c>
      <c r="I7008" t="s">
        <v>20447</v>
      </c>
      <c r="L7008" s="8">
        <v>0.53110000000000002</v>
      </c>
      <c r="M7008" t="s">
        <v>36</v>
      </c>
      <c r="N7008" t="str">
        <f>IF(AND(PESQUISA!$B$3&lt;&gt;"",OR(PESQUISA!$B$4="TODAS",B7008=PESQUISA!$B$4),ISNUMBER(SEARCH(PESQUISA!$B$3,D7008))),ROW()-1,"")</f>
        <v/>
      </c>
    </row>
    <row r="7009" spans="1:14" x14ac:dyDescent="0.3">
      <c r="A7009" t="s">
        <v>21159</v>
      </c>
      <c r="B7009" t="s">
        <v>29</v>
      </c>
      <c r="C7009" t="s">
        <v>21160</v>
      </c>
      <c r="D7009" t="s">
        <v>21161</v>
      </c>
      <c r="E7009" t="s">
        <v>40</v>
      </c>
      <c r="F7009" s="7">
        <v>48.18</v>
      </c>
      <c r="G7009" t="s">
        <v>33</v>
      </c>
      <c r="H7009" t="s">
        <v>34</v>
      </c>
      <c r="I7009" t="s">
        <v>20447</v>
      </c>
      <c r="L7009" s="8">
        <v>0.51739999999999997</v>
      </c>
      <c r="M7009" t="s">
        <v>36</v>
      </c>
      <c r="N7009" t="str">
        <f>IF(AND(PESQUISA!$B$3&lt;&gt;"",OR(PESQUISA!$B$4="TODAS",B7009=PESQUISA!$B$4),ISNUMBER(SEARCH(PESQUISA!$B$3,D7009))),ROW()-1,"")</f>
        <v/>
      </c>
    </row>
    <row r="7010" spans="1:14" x14ac:dyDescent="0.3">
      <c r="A7010" t="s">
        <v>21162</v>
      </c>
      <c r="B7010" t="s">
        <v>29</v>
      </c>
      <c r="C7010" t="s">
        <v>21163</v>
      </c>
      <c r="D7010" t="s">
        <v>21164</v>
      </c>
      <c r="E7010" t="s">
        <v>40</v>
      </c>
      <c r="F7010" s="7">
        <v>64.930000000000007</v>
      </c>
      <c r="G7010" t="s">
        <v>33</v>
      </c>
      <c r="H7010" t="s">
        <v>34</v>
      </c>
      <c r="I7010" t="s">
        <v>20447</v>
      </c>
      <c r="L7010" s="8">
        <v>0.61650000000000005</v>
      </c>
      <c r="M7010" t="s">
        <v>36</v>
      </c>
      <c r="N7010" t="str">
        <f>IF(AND(PESQUISA!$B$3&lt;&gt;"",OR(PESQUISA!$B$4="TODAS",B7010=PESQUISA!$B$4),ISNUMBER(SEARCH(PESQUISA!$B$3,D7010))),ROW()-1,"")</f>
        <v/>
      </c>
    </row>
    <row r="7011" spans="1:14" x14ac:dyDescent="0.3">
      <c r="A7011" t="s">
        <v>21165</v>
      </c>
      <c r="B7011" t="s">
        <v>29</v>
      </c>
      <c r="C7011" t="s">
        <v>21166</v>
      </c>
      <c r="D7011" t="s">
        <v>21167</v>
      </c>
      <c r="E7011" t="s">
        <v>40</v>
      </c>
      <c r="F7011" s="7">
        <v>83.18</v>
      </c>
      <c r="G7011" t="s">
        <v>33</v>
      </c>
      <c r="H7011" t="s">
        <v>34</v>
      </c>
      <c r="I7011" t="s">
        <v>20447</v>
      </c>
      <c r="L7011" s="8">
        <v>0.48120000000000002</v>
      </c>
      <c r="M7011" t="s">
        <v>36</v>
      </c>
      <c r="N7011" t="str">
        <f>IF(AND(PESQUISA!$B$3&lt;&gt;"",OR(PESQUISA!$B$4="TODAS",B7011=PESQUISA!$B$4),ISNUMBER(SEARCH(PESQUISA!$B$3,D7011))),ROW()-1,"")</f>
        <v/>
      </c>
    </row>
    <row r="7012" spans="1:14" x14ac:dyDescent="0.3">
      <c r="A7012" t="s">
        <v>21168</v>
      </c>
      <c r="B7012" t="s">
        <v>29</v>
      </c>
      <c r="C7012" t="s">
        <v>21169</v>
      </c>
      <c r="D7012" t="s">
        <v>21170</v>
      </c>
      <c r="E7012" t="s">
        <v>40</v>
      </c>
      <c r="F7012" s="7">
        <v>68.27</v>
      </c>
      <c r="G7012" t="s">
        <v>33</v>
      </c>
      <c r="H7012" t="s">
        <v>34</v>
      </c>
      <c r="I7012" t="s">
        <v>20447</v>
      </c>
      <c r="L7012" s="8">
        <v>0.58630000000000004</v>
      </c>
      <c r="M7012" t="s">
        <v>36</v>
      </c>
      <c r="N7012" t="str">
        <f>IF(AND(PESQUISA!$B$3&lt;&gt;"",OR(PESQUISA!$B$4="TODAS",B7012=PESQUISA!$B$4),ISNUMBER(SEARCH(PESQUISA!$B$3,D7012))),ROW()-1,"")</f>
        <v/>
      </c>
    </row>
    <row r="7013" spans="1:14" x14ac:dyDescent="0.3">
      <c r="A7013" t="s">
        <v>21171</v>
      </c>
      <c r="B7013" t="s">
        <v>29</v>
      </c>
      <c r="C7013" t="s">
        <v>21172</v>
      </c>
      <c r="D7013" t="s">
        <v>21173</v>
      </c>
      <c r="E7013" t="s">
        <v>40</v>
      </c>
      <c r="F7013" s="7">
        <v>9047.5400000000009</v>
      </c>
      <c r="G7013" t="s">
        <v>33</v>
      </c>
      <c r="H7013" t="s">
        <v>34</v>
      </c>
      <c r="I7013" t="s">
        <v>21174</v>
      </c>
      <c r="L7013" s="8">
        <v>0</v>
      </c>
      <c r="M7013" t="s">
        <v>36</v>
      </c>
      <c r="N7013" t="str">
        <f>IF(AND(PESQUISA!$B$3&lt;&gt;"",OR(PESQUISA!$B$4="TODAS",B7013=PESQUISA!$B$4),ISNUMBER(SEARCH(PESQUISA!$B$3,D7013))),ROW()-1,"")</f>
        <v/>
      </c>
    </row>
    <row r="7014" spans="1:14" x14ac:dyDescent="0.3">
      <c r="A7014" t="s">
        <v>21175</v>
      </c>
      <c r="B7014" t="s">
        <v>29</v>
      </c>
      <c r="C7014" t="s">
        <v>21176</v>
      </c>
      <c r="D7014" t="s">
        <v>21177</v>
      </c>
      <c r="E7014" t="s">
        <v>40</v>
      </c>
      <c r="F7014" s="7">
        <v>6850.11</v>
      </c>
      <c r="G7014" t="s">
        <v>33</v>
      </c>
      <c r="H7014" t="s">
        <v>34</v>
      </c>
      <c r="I7014" t="s">
        <v>21174</v>
      </c>
      <c r="L7014" s="8">
        <v>0</v>
      </c>
      <c r="M7014" t="s">
        <v>36</v>
      </c>
      <c r="N7014" t="str">
        <f>IF(AND(PESQUISA!$B$3&lt;&gt;"",OR(PESQUISA!$B$4="TODAS",B7014=PESQUISA!$B$4),ISNUMBER(SEARCH(PESQUISA!$B$3,D7014))),ROW()-1,"")</f>
        <v/>
      </c>
    </row>
    <row r="7015" spans="1:14" x14ac:dyDescent="0.3">
      <c r="A7015" t="s">
        <v>21178</v>
      </c>
      <c r="B7015" t="s">
        <v>29</v>
      </c>
      <c r="C7015" t="s">
        <v>21179</v>
      </c>
      <c r="D7015" t="s">
        <v>21180</v>
      </c>
      <c r="E7015" t="s">
        <v>40</v>
      </c>
      <c r="F7015" s="7">
        <v>11689.33</v>
      </c>
      <c r="G7015" t="s">
        <v>33</v>
      </c>
      <c r="H7015" t="s">
        <v>34</v>
      </c>
      <c r="I7015" t="s">
        <v>21174</v>
      </c>
      <c r="L7015" s="8">
        <v>0</v>
      </c>
      <c r="M7015" t="s">
        <v>36</v>
      </c>
      <c r="N7015" t="str">
        <f>IF(AND(PESQUISA!$B$3&lt;&gt;"",OR(PESQUISA!$B$4="TODAS",B7015=PESQUISA!$B$4),ISNUMBER(SEARCH(PESQUISA!$B$3,D7015))),ROW()-1,"")</f>
        <v/>
      </c>
    </row>
    <row r="7016" spans="1:14" x14ac:dyDescent="0.3">
      <c r="A7016" t="s">
        <v>21181</v>
      </c>
      <c r="B7016" t="s">
        <v>29</v>
      </c>
      <c r="C7016" t="s">
        <v>21182</v>
      </c>
      <c r="D7016" t="s">
        <v>21183</v>
      </c>
      <c r="E7016" t="s">
        <v>60</v>
      </c>
      <c r="F7016" s="7">
        <v>31.85</v>
      </c>
      <c r="G7016" t="s">
        <v>33</v>
      </c>
      <c r="H7016" t="s">
        <v>34</v>
      </c>
      <c r="I7016" t="s">
        <v>21174</v>
      </c>
      <c r="L7016" s="8">
        <v>0</v>
      </c>
      <c r="M7016" t="s">
        <v>36</v>
      </c>
      <c r="N7016" t="str">
        <f>IF(AND(PESQUISA!$B$3&lt;&gt;"",OR(PESQUISA!$B$4="TODAS",B7016=PESQUISA!$B$4),ISNUMBER(SEARCH(PESQUISA!$B$3,D7016))),ROW()-1,"")</f>
        <v/>
      </c>
    </row>
    <row r="7017" spans="1:14" x14ac:dyDescent="0.3">
      <c r="A7017" t="s">
        <v>21184</v>
      </c>
      <c r="B7017" t="s">
        <v>29</v>
      </c>
      <c r="C7017" t="s">
        <v>21185</v>
      </c>
      <c r="D7017" t="s">
        <v>21186</v>
      </c>
      <c r="E7017" t="s">
        <v>376</v>
      </c>
      <c r="F7017" s="7">
        <v>2095.9</v>
      </c>
      <c r="G7017" t="s">
        <v>33</v>
      </c>
      <c r="H7017" t="s">
        <v>34</v>
      </c>
      <c r="I7017" t="s">
        <v>21174</v>
      </c>
      <c r="L7017" s="8">
        <v>0</v>
      </c>
      <c r="M7017" t="s">
        <v>36</v>
      </c>
      <c r="N7017" t="str">
        <f>IF(AND(PESQUISA!$B$3&lt;&gt;"",OR(PESQUISA!$B$4="TODAS",B7017=PESQUISA!$B$4),ISNUMBER(SEARCH(PESQUISA!$B$3,D7017))),ROW()-1,"")</f>
        <v/>
      </c>
    </row>
    <row r="7018" spans="1:14" x14ac:dyDescent="0.3">
      <c r="A7018" t="s">
        <v>21187</v>
      </c>
      <c r="B7018" t="s">
        <v>29</v>
      </c>
      <c r="C7018" t="s">
        <v>21188</v>
      </c>
      <c r="D7018" t="s">
        <v>21189</v>
      </c>
      <c r="E7018" t="s">
        <v>40</v>
      </c>
      <c r="G7018" t="s">
        <v>33</v>
      </c>
      <c r="H7018" t="s">
        <v>34</v>
      </c>
      <c r="I7018" t="s">
        <v>21174</v>
      </c>
      <c r="M7018" t="s">
        <v>53</v>
      </c>
      <c r="N7018" t="str">
        <f>IF(AND(PESQUISA!$B$3&lt;&gt;"",OR(PESQUISA!$B$4="TODAS",B7018=PESQUISA!$B$4),ISNUMBER(SEARCH(PESQUISA!$B$3,D7018))),ROW()-1,"")</f>
        <v/>
      </c>
    </row>
    <row r="7019" spans="1:14" x14ac:dyDescent="0.3">
      <c r="A7019" t="s">
        <v>21190</v>
      </c>
      <c r="B7019" t="s">
        <v>29</v>
      </c>
      <c r="C7019" t="s">
        <v>21191</v>
      </c>
      <c r="D7019" t="s">
        <v>21192</v>
      </c>
      <c r="E7019" t="s">
        <v>60</v>
      </c>
      <c r="F7019" s="7">
        <v>28.92</v>
      </c>
      <c r="G7019" t="s">
        <v>33</v>
      </c>
      <c r="H7019" t="s">
        <v>34</v>
      </c>
      <c r="I7019" t="s">
        <v>21174</v>
      </c>
      <c r="L7019" s="8">
        <v>0</v>
      </c>
      <c r="M7019" t="s">
        <v>36</v>
      </c>
      <c r="N7019" t="str">
        <f>IF(AND(PESQUISA!$B$3&lt;&gt;"",OR(PESQUISA!$B$4="TODAS",B7019=PESQUISA!$B$4),ISNUMBER(SEARCH(PESQUISA!$B$3,D7019))),ROW()-1,"")</f>
        <v/>
      </c>
    </row>
    <row r="7020" spans="1:14" x14ac:dyDescent="0.3">
      <c r="A7020" t="s">
        <v>21193</v>
      </c>
      <c r="B7020" t="s">
        <v>29</v>
      </c>
      <c r="C7020" t="s">
        <v>21194</v>
      </c>
      <c r="D7020" t="s">
        <v>21195</v>
      </c>
      <c r="E7020" t="s">
        <v>60</v>
      </c>
      <c r="F7020" s="7">
        <v>94.57</v>
      </c>
      <c r="G7020" t="s">
        <v>33</v>
      </c>
      <c r="H7020" t="s">
        <v>34</v>
      </c>
      <c r="I7020" t="s">
        <v>21174</v>
      </c>
      <c r="L7020" s="8">
        <v>0</v>
      </c>
      <c r="M7020" t="s">
        <v>36</v>
      </c>
      <c r="N7020" t="str">
        <f>IF(AND(PESQUISA!$B$3&lt;&gt;"",OR(PESQUISA!$B$4="TODAS",B7020=PESQUISA!$B$4),ISNUMBER(SEARCH(PESQUISA!$B$3,D7020))),ROW()-1,"")</f>
        <v/>
      </c>
    </row>
    <row r="7021" spans="1:14" x14ac:dyDescent="0.3">
      <c r="A7021" t="s">
        <v>21196</v>
      </c>
      <c r="B7021" t="s">
        <v>29</v>
      </c>
      <c r="C7021" t="s">
        <v>21197</v>
      </c>
      <c r="D7021" t="s">
        <v>21198</v>
      </c>
      <c r="E7021" t="s">
        <v>60</v>
      </c>
      <c r="F7021" s="7">
        <v>31.5</v>
      </c>
      <c r="G7021" t="s">
        <v>33</v>
      </c>
      <c r="H7021" t="s">
        <v>34</v>
      </c>
      <c r="I7021" t="s">
        <v>21174</v>
      </c>
      <c r="L7021" s="8">
        <v>0</v>
      </c>
      <c r="M7021" t="s">
        <v>36</v>
      </c>
      <c r="N7021" t="str">
        <f>IF(AND(PESQUISA!$B$3&lt;&gt;"",OR(PESQUISA!$B$4="TODAS",B7021=PESQUISA!$B$4),ISNUMBER(SEARCH(PESQUISA!$B$3,D7021))),ROW()-1,"")</f>
        <v/>
      </c>
    </row>
    <row r="7022" spans="1:14" x14ac:dyDescent="0.3">
      <c r="A7022" t="s">
        <v>21199</v>
      </c>
      <c r="B7022" t="s">
        <v>29</v>
      </c>
      <c r="C7022" t="s">
        <v>21200</v>
      </c>
      <c r="D7022" t="s">
        <v>21201</v>
      </c>
      <c r="E7022" t="s">
        <v>40</v>
      </c>
      <c r="F7022" s="7">
        <v>13.07</v>
      </c>
      <c r="G7022" t="s">
        <v>33</v>
      </c>
      <c r="H7022" t="s">
        <v>34</v>
      </c>
      <c r="I7022" t="s">
        <v>21174</v>
      </c>
      <c r="L7022" s="8">
        <v>0</v>
      </c>
      <c r="M7022" t="s">
        <v>36</v>
      </c>
      <c r="N7022" t="str">
        <f>IF(AND(PESQUISA!$B$3&lt;&gt;"",OR(PESQUISA!$B$4="TODAS",B7022=PESQUISA!$B$4),ISNUMBER(SEARCH(PESQUISA!$B$3,D7022))),ROW()-1,"")</f>
        <v/>
      </c>
    </row>
    <row r="7023" spans="1:14" x14ac:dyDescent="0.3">
      <c r="A7023" t="s">
        <v>21202</v>
      </c>
      <c r="B7023" t="s">
        <v>29</v>
      </c>
      <c r="C7023" t="s">
        <v>21203</v>
      </c>
      <c r="D7023" t="s">
        <v>21204</v>
      </c>
      <c r="E7023" t="s">
        <v>40</v>
      </c>
      <c r="F7023" s="7">
        <v>137.03</v>
      </c>
      <c r="G7023" t="s">
        <v>33</v>
      </c>
      <c r="H7023" t="s">
        <v>34</v>
      </c>
      <c r="I7023" t="s">
        <v>21174</v>
      </c>
      <c r="L7023" s="8">
        <v>0.2495</v>
      </c>
      <c r="M7023" t="s">
        <v>36</v>
      </c>
      <c r="N7023" t="str">
        <f>IF(AND(PESQUISA!$B$3&lt;&gt;"",OR(PESQUISA!$B$4="TODAS",B7023=PESQUISA!$B$4),ISNUMBER(SEARCH(PESQUISA!$B$3,D7023))),ROW()-1,"")</f>
        <v/>
      </c>
    </row>
    <row r="7024" spans="1:14" x14ac:dyDescent="0.3">
      <c r="A7024" t="s">
        <v>21205</v>
      </c>
      <c r="B7024" t="s">
        <v>29</v>
      </c>
      <c r="C7024" t="s">
        <v>21206</v>
      </c>
      <c r="D7024" t="s">
        <v>21207</v>
      </c>
      <c r="E7024" t="s">
        <v>32</v>
      </c>
      <c r="F7024" s="7">
        <v>170</v>
      </c>
      <c r="G7024" t="s">
        <v>33</v>
      </c>
      <c r="H7024" t="s">
        <v>34</v>
      </c>
      <c r="I7024" t="s">
        <v>21174</v>
      </c>
      <c r="L7024" s="8">
        <v>0</v>
      </c>
      <c r="M7024" t="s">
        <v>36</v>
      </c>
      <c r="N7024" t="str">
        <f>IF(AND(PESQUISA!$B$3&lt;&gt;"",OR(PESQUISA!$B$4="TODAS",B7024=PESQUISA!$B$4),ISNUMBER(SEARCH(PESQUISA!$B$3,D7024))),ROW()-1,"")</f>
        <v/>
      </c>
    </row>
    <row r="7025" spans="1:14" x14ac:dyDescent="0.3">
      <c r="A7025" t="s">
        <v>21208</v>
      </c>
      <c r="B7025" t="s">
        <v>29</v>
      </c>
      <c r="C7025" t="s">
        <v>21209</v>
      </c>
      <c r="D7025" t="s">
        <v>21210</v>
      </c>
      <c r="E7025" t="s">
        <v>32</v>
      </c>
      <c r="F7025" s="7">
        <v>211.93</v>
      </c>
      <c r="G7025" t="s">
        <v>33</v>
      </c>
      <c r="H7025" t="s">
        <v>34</v>
      </c>
      <c r="I7025" t="s">
        <v>21174</v>
      </c>
      <c r="L7025" s="8">
        <v>0</v>
      </c>
      <c r="M7025" t="s">
        <v>36</v>
      </c>
      <c r="N7025" t="str">
        <f>IF(AND(PESQUISA!$B$3&lt;&gt;"",OR(PESQUISA!$B$4="TODAS",B7025=PESQUISA!$B$4),ISNUMBER(SEARCH(PESQUISA!$B$3,D7025))),ROW()-1,"")</f>
        <v/>
      </c>
    </row>
    <row r="7026" spans="1:14" x14ac:dyDescent="0.3">
      <c r="A7026" t="s">
        <v>21211</v>
      </c>
      <c r="B7026" t="s">
        <v>29</v>
      </c>
      <c r="C7026" t="s">
        <v>21212</v>
      </c>
      <c r="D7026" t="s">
        <v>21213</v>
      </c>
      <c r="E7026" t="s">
        <v>32</v>
      </c>
      <c r="F7026" s="7">
        <v>147.55000000000001</v>
      </c>
      <c r="G7026" t="s">
        <v>33</v>
      </c>
      <c r="H7026" t="s">
        <v>34</v>
      </c>
      <c r="I7026" t="s">
        <v>21174</v>
      </c>
      <c r="L7026" s="8">
        <v>0</v>
      </c>
      <c r="M7026" t="s">
        <v>36</v>
      </c>
      <c r="N7026" t="str">
        <f>IF(AND(PESQUISA!$B$3&lt;&gt;"",OR(PESQUISA!$B$4="TODAS",B7026=PESQUISA!$B$4),ISNUMBER(SEARCH(PESQUISA!$B$3,D7026))),ROW()-1,"")</f>
        <v/>
      </c>
    </row>
    <row r="7027" spans="1:14" x14ac:dyDescent="0.3">
      <c r="A7027" t="s">
        <v>21214</v>
      </c>
      <c r="B7027" t="s">
        <v>29</v>
      </c>
      <c r="C7027" t="s">
        <v>21215</v>
      </c>
      <c r="D7027" t="s">
        <v>21216</v>
      </c>
      <c r="E7027" t="s">
        <v>32</v>
      </c>
      <c r="F7027" s="7">
        <v>139.11000000000001</v>
      </c>
      <c r="G7027" t="s">
        <v>33</v>
      </c>
      <c r="H7027" t="s">
        <v>34</v>
      </c>
      <c r="I7027" t="s">
        <v>21174</v>
      </c>
      <c r="L7027" s="8">
        <v>0</v>
      </c>
      <c r="M7027" t="s">
        <v>36</v>
      </c>
      <c r="N7027" t="str">
        <f>IF(AND(PESQUISA!$B$3&lt;&gt;"",OR(PESQUISA!$B$4="TODAS",B7027=PESQUISA!$B$4),ISNUMBER(SEARCH(PESQUISA!$B$3,D7027))),ROW()-1,"")</f>
        <v/>
      </c>
    </row>
    <row r="7028" spans="1:14" x14ac:dyDescent="0.3">
      <c r="A7028" t="s">
        <v>21217</v>
      </c>
      <c r="B7028" t="s">
        <v>29</v>
      </c>
      <c r="C7028" t="s">
        <v>21218</v>
      </c>
      <c r="D7028" t="s">
        <v>21219</v>
      </c>
      <c r="E7028" t="s">
        <v>32</v>
      </c>
      <c r="F7028" s="7">
        <v>174.6</v>
      </c>
      <c r="G7028" t="s">
        <v>33</v>
      </c>
      <c r="H7028" t="s">
        <v>34</v>
      </c>
      <c r="I7028" t="s">
        <v>21174</v>
      </c>
      <c r="L7028" s="8">
        <v>0</v>
      </c>
      <c r="M7028" t="s">
        <v>36</v>
      </c>
      <c r="N7028" t="str">
        <f>IF(AND(PESQUISA!$B$3&lt;&gt;"",OR(PESQUISA!$B$4="TODAS",B7028=PESQUISA!$B$4),ISNUMBER(SEARCH(PESQUISA!$B$3,D7028))),ROW()-1,"")</f>
        <v/>
      </c>
    </row>
    <row r="7029" spans="1:14" x14ac:dyDescent="0.3">
      <c r="A7029" t="s">
        <v>21220</v>
      </c>
      <c r="B7029" t="s">
        <v>29</v>
      </c>
      <c r="C7029" t="s">
        <v>21221</v>
      </c>
      <c r="D7029" t="s">
        <v>21222</v>
      </c>
      <c r="E7029" t="s">
        <v>32</v>
      </c>
      <c r="F7029" s="7">
        <v>121.41</v>
      </c>
      <c r="G7029" t="s">
        <v>33</v>
      </c>
      <c r="H7029" t="s">
        <v>34</v>
      </c>
      <c r="I7029" t="s">
        <v>21174</v>
      </c>
      <c r="L7029" s="8">
        <v>0</v>
      </c>
      <c r="M7029" t="s">
        <v>36</v>
      </c>
      <c r="N7029" t="str">
        <f>IF(AND(PESQUISA!$B$3&lt;&gt;"",OR(PESQUISA!$B$4="TODAS",B7029=PESQUISA!$B$4),ISNUMBER(SEARCH(PESQUISA!$B$3,D7029))),ROW()-1,"")</f>
        <v/>
      </c>
    </row>
    <row r="7030" spans="1:14" x14ac:dyDescent="0.3">
      <c r="A7030" t="s">
        <v>21223</v>
      </c>
      <c r="B7030" t="s">
        <v>29</v>
      </c>
      <c r="C7030" t="s">
        <v>21224</v>
      </c>
      <c r="D7030" t="s">
        <v>21225</v>
      </c>
      <c r="E7030" t="s">
        <v>32</v>
      </c>
      <c r="F7030" s="7">
        <v>122.62</v>
      </c>
      <c r="G7030" t="s">
        <v>33</v>
      </c>
      <c r="H7030" t="s">
        <v>34</v>
      </c>
      <c r="I7030" t="s">
        <v>21174</v>
      </c>
      <c r="L7030" s="8">
        <v>0</v>
      </c>
      <c r="M7030" t="s">
        <v>36</v>
      </c>
      <c r="N7030" t="str">
        <f>IF(AND(PESQUISA!$B$3&lt;&gt;"",OR(PESQUISA!$B$4="TODAS",B7030=PESQUISA!$B$4),ISNUMBER(SEARCH(PESQUISA!$B$3,D7030))),ROW()-1,"")</f>
        <v/>
      </c>
    </row>
    <row r="7031" spans="1:14" x14ac:dyDescent="0.3">
      <c r="A7031" t="s">
        <v>21226</v>
      </c>
      <c r="B7031" t="s">
        <v>29</v>
      </c>
      <c r="C7031" t="s">
        <v>21227</v>
      </c>
      <c r="D7031" t="s">
        <v>21228</v>
      </c>
      <c r="E7031" t="s">
        <v>32</v>
      </c>
      <c r="F7031" s="7">
        <v>156.05000000000001</v>
      </c>
      <c r="G7031" t="s">
        <v>33</v>
      </c>
      <c r="H7031" t="s">
        <v>34</v>
      </c>
      <c r="I7031" t="s">
        <v>21174</v>
      </c>
      <c r="L7031" s="8">
        <v>0</v>
      </c>
      <c r="M7031" t="s">
        <v>36</v>
      </c>
      <c r="N7031" t="str">
        <f>IF(AND(PESQUISA!$B$3&lt;&gt;"",OR(PESQUISA!$B$4="TODAS",B7031=PESQUISA!$B$4),ISNUMBER(SEARCH(PESQUISA!$B$3,D7031))),ROW()-1,"")</f>
        <v/>
      </c>
    </row>
    <row r="7032" spans="1:14" x14ac:dyDescent="0.3">
      <c r="A7032" t="s">
        <v>21229</v>
      </c>
      <c r="B7032" t="s">
        <v>29</v>
      </c>
      <c r="C7032" t="s">
        <v>21230</v>
      </c>
      <c r="D7032" t="s">
        <v>21231</v>
      </c>
      <c r="E7032" t="s">
        <v>32</v>
      </c>
      <c r="F7032" s="7">
        <v>104.6</v>
      </c>
      <c r="G7032" t="s">
        <v>33</v>
      </c>
      <c r="H7032" t="s">
        <v>34</v>
      </c>
      <c r="I7032" t="s">
        <v>21174</v>
      </c>
      <c r="L7032" s="8">
        <v>0</v>
      </c>
      <c r="M7032" t="s">
        <v>36</v>
      </c>
      <c r="N7032" t="str">
        <f>IF(AND(PESQUISA!$B$3&lt;&gt;"",OR(PESQUISA!$B$4="TODAS",B7032=PESQUISA!$B$4),ISNUMBER(SEARCH(PESQUISA!$B$3,D7032))),ROW()-1,"")</f>
        <v/>
      </c>
    </row>
    <row r="7033" spans="1:14" x14ac:dyDescent="0.3">
      <c r="A7033" t="s">
        <v>21232</v>
      </c>
      <c r="B7033" t="s">
        <v>29</v>
      </c>
      <c r="C7033" t="s">
        <v>21233</v>
      </c>
      <c r="D7033" t="s">
        <v>21234</v>
      </c>
      <c r="E7033" t="s">
        <v>32</v>
      </c>
      <c r="F7033" s="7">
        <v>95.72</v>
      </c>
      <c r="G7033" t="s">
        <v>33</v>
      </c>
      <c r="H7033" t="s">
        <v>34</v>
      </c>
      <c r="I7033" t="s">
        <v>21174</v>
      </c>
      <c r="L7033" s="8">
        <v>0</v>
      </c>
      <c r="M7033" t="s">
        <v>36</v>
      </c>
      <c r="N7033" t="str">
        <f>IF(AND(PESQUISA!$B$3&lt;&gt;"",OR(PESQUISA!$B$4="TODAS",B7033=PESQUISA!$B$4),ISNUMBER(SEARCH(PESQUISA!$B$3,D7033))),ROW()-1,"")</f>
        <v/>
      </c>
    </row>
    <row r="7034" spans="1:14" x14ac:dyDescent="0.3">
      <c r="A7034" t="s">
        <v>21235</v>
      </c>
      <c r="B7034" t="s">
        <v>29</v>
      </c>
      <c r="C7034" t="s">
        <v>21236</v>
      </c>
      <c r="D7034" t="s">
        <v>21237</v>
      </c>
      <c r="E7034" t="s">
        <v>32</v>
      </c>
      <c r="F7034" s="7">
        <v>122.25</v>
      </c>
      <c r="G7034" t="s">
        <v>33</v>
      </c>
      <c r="H7034" t="s">
        <v>34</v>
      </c>
      <c r="I7034" t="s">
        <v>21174</v>
      </c>
      <c r="L7034" s="8">
        <v>0</v>
      </c>
      <c r="M7034" t="s">
        <v>36</v>
      </c>
      <c r="N7034" t="str">
        <f>IF(AND(PESQUISA!$B$3&lt;&gt;"",OR(PESQUISA!$B$4="TODAS",B7034=PESQUISA!$B$4),ISNUMBER(SEARCH(PESQUISA!$B$3,D7034))),ROW()-1,"")</f>
        <v/>
      </c>
    </row>
    <row r="7035" spans="1:14" x14ac:dyDescent="0.3">
      <c r="A7035" t="s">
        <v>21238</v>
      </c>
      <c r="B7035" t="s">
        <v>29</v>
      </c>
      <c r="C7035" t="s">
        <v>21239</v>
      </c>
      <c r="D7035" t="s">
        <v>21240</v>
      </c>
      <c r="E7035" t="s">
        <v>32</v>
      </c>
      <c r="F7035" s="7">
        <v>81.56</v>
      </c>
      <c r="G7035" t="s">
        <v>33</v>
      </c>
      <c r="H7035" t="s">
        <v>34</v>
      </c>
      <c r="I7035" t="s">
        <v>21174</v>
      </c>
      <c r="L7035" s="8">
        <v>0</v>
      </c>
      <c r="M7035" t="s">
        <v>36</v>
      </c>
      <c r="N7035" t="str">
        <f>IF(AND(PESQUISA!$B$3&lt;&gt;"",OR(PESQUISA!$B$4="TODAS",B7035=PESQUISA!$B$4),ISNUMBER(SEARCH(PESQUISA!$B$3,D7035))),ROW()-1,"")</f>
        <v/>
      </c>
    </row>
    <row r="7036" spans="1:14" x14ac:dyDescent="0.3">
      <c r="A7036" t="s">
        <v>21241</v>
      </c>
      <c r="B7036" t="s">
        <v>29</v>
      </c>
      <c r="C7036" t="s">
        <v>21242</v>
      </c>
      <c r="D7036" t="s">
        <v>21243</v>
      </c>
      <c r="E7036" t="s">
        <v>32</v>
      </c>
      <c r="G7036" t="s">
        <v>33</v>
      </c>
      <c r="H7036" t="s">
        <v>34</v>
      </c>
      <c r="I7036" t="s">
        <v>21174</v>
      </c>
      <c r="M7036" t="s">
        <v>53</v>
      </c>
      <c r="N7036" t="str">
        <f>IF(AND(PESQUISA!$B$3&lt;&gt;"",OR(PESQUISA!$B$4="TODAS",B7036=PESQUISA!$B$4),ISNUMBER(SEARCH(PESQUISA!$B$3,D7036))),ROW()-1,"")</f>
        <v/>
      </c>
    </row>
    <row r="7037" spans="1:14" x14ac:dyDescent="0.3">
      <c r="A7037" t="s">
        <v>21244</v>
      </c>
      <c r="B7037" t="s">
        <v>29</v>
      </c>
      <c r="C7037" t="s">
        <v>21245</v>
      </c>
      <c r="D7037" t="s">
        <v>21246</v>
      </c>
      <c r="E7037" t="s">
        <v>32</v>
      </c>
      <c r="G7037" t="s">
        <v>33</v>
      </c>
      <c r="H7037" t="s">
        <v>34</v>
      </c>
      <c r="I7037" t="s">
        <v>21174</v>
      </c>
      <c r="M7037" t="s">
        <v>53</v>
      </c>
      <c r="N7037" t="str">
        <f>IF(AND(PESQUISA!$B$3&lt;&gt;"",OR(PESQUISA!$B$4="TODAS",B7037=PESQUISA!$B$4),ISNUMBER(SEARCH(PESQUISA!$B$3,D7037))),ROW()-1,"")</f>
        <v/>
      </c>
    </row>
    <row r="7038" spans="1:14" x14ac:dyDescent="0.3">
      <c r="A7038" t="s">
        <v>21247</v>
      </c>
      <c r="B7038" t="s">
        <v>29</v>
      </c>
      <c r="C7038" t="s">
        <v>21248</v>
      </c>
      <c r="D7038" t="s">
        <v>21249</v>
      </c>
      <c r="E7038" t="s">
        <v>32</v>
      </c>
      <c r="G7038" t="s">
        <v>33</v>
      </c>
      <c r="H7038" t="s">
        <v>34</v>
      </c>
      <c r="I7038" t="s">
        <v>21174</v>
      </c>
      <c r="M7038" t="s">
        <v>53</v>
      </c>
      <c r="N7038" t="str">
        <f>IF(AND(PESQUISA!$B$3&lt;&gt;"",OR(PESQUISA!$B$4="TODAS",B7038=PESQUISA!$B$4),ISNUMBER(SEARCH(PESQUISA!$B$3,D7038))),ROW()-1,"")</f>
        <v/>
      </c>
    </row>
    <row r="7039" spans="1:14" x14ac:dyDescent="0.3">
      <c r="A7039" t="s">
        <v>21250</v>
      </c>
      <c r="B7039" t="s">
        <v>29</v>
      </c>
      <c r="C7039" t="s">
        <v>21251</v>
      </c>
      <c r="D7039" t="s">
        <v>21252</v>
      </c>
      <c r="E7039" t="s">
        <v>32</v>
      </c>
      <c r="G7039" t="s">
        <v>33</v>
      </c>
      <c r="H7039" t="s">
        <v>34</v>
      </c>
      <c r="I7039" t="s">
        <v>21174</v>
      </c>
      <c r="M7039" t="s">
        <v>53</v>
      </c>
      <c r="N7039" t="str">
        <f>IF(AND(PESQUISA!$B$3&lt;&gt;"",OR(PESQUISA!$B$4="TODAS",B7039=PESQUISA!$B$4),ISNUMBER(SEARCH(PESQUISA!$B$3,D7039))),ROW()-1,"")</f>
        <v/>
      </c>
    </row>
    <row r="7040" spans="1:14" x14ac:dyDescent="0.3">
      <c r="A7040" t="s">
        <v>21253</v>
      </c>
      <c r="B7040" t="s">
        <v>29</v>
      </c>
      <c r="C7040" t="s">
        <v>21254</v>
      </c>
      <c r="D7040" t="s">
        <v>21255</v>
      </c>
      <c r="E7040" t="s">
        <v>32</v>
      </c>
      <c r="G7040" t="s">
        <v>33</v>
      </c>
      <c r="H7040" t="s">
        <v>34</v>
      </c>
      <c r="I7040" t="s">
        <v>21174</v>
      </c>
      <c r="M7040" t="s">
        <v>53</v>
      </c>
      <c r="N7040" t="str">
        <f>IF(AND(PESQUISA!$B$3&lt;&gt;"",OR(PESQUISA!$B$4="TODAS",B7040=PESQUISA!$B$4),ISNUMBER(SEARCH(PESQUISA!$B$3,D7040))),ROW()-1,"")</f>
        <v/>
      </c>
    </row>
    <row r="7041" spans="1:14" x14ac:dyDescent="0.3">
      <c r="A7041" t="s">
        <v>21256</v>
      </c>
      <c r="B7041" t="s">
        <v>29</v>
      </c>
      <c r="C7041" t="s">
        <v>21257</v>
      </c>
      <c r="D7041" t="s">
        <v>21258</v>
      </c>
      <c r="E7041" t="s">
        <v>32</v>
      </c>
      <c r="G7041" t="s">
        <v>33</v>
      </c>
      <c r="H7041" t="s">
        <v>34</v>
      </c>
      <c r="I7041" t="s">
        <v>21174</v>
      </c>
      <c r="M7041" t="s">
        <v>53</v>
      </c>
      <c r="N7041" t="str">
        <f>IF(AND(PESQUISA!$B$3&lt;&gt;"",OR(PESQUISA!$B$4="TODAS",B7041=PESQUISA!$B$4),ISNUMBER(SEARCH(PESQUISA!$B$3,D7041))),ROW()-1,"")</f>
        <v/>
      </c>
    </row>
    <row r="7042" spans="1:14" x14ac:dyDescent="0.3">
      <c r="A7042" t="s">
        <v>21259</v>
      </c>
      <c r="B7042" t="s">
        <v>29</v>
      </c>
      <c r="C7042" t="s">
        <v>21260</v>
      </c>
      <c r="D7042" t="s">
        <v>21261</v>
      </c>
      <c r="E7042" t="s">
        <v>32</v>
      </c>
      <c r="G7042" t="s">
        <v>33</v>
      </c>
      <c r="H7042" t="s">
        <v>34</v>
      </c>
      <c r="I7042" t="s">
        <v>21174</v>
      </c>
      <c r="M7042" t="s">
        <v>53</v>
      </c>
      <c r="N7042" t="str">
        <f>IF(AND(PESQUISA!$B$3&lt;&gt;"",OR(PESQUISA!$B$4="TODAS",B7042=PESQUISA!$B$4),ISNUMBER(SEARCH(PESQUISA!$B$3,D7042))),ROW()-1,"")</f>
        <v/>
      </c>
    </row>
    <row r="7043" spans="1:14" x14ac:dyDescent="0.3">
      <c r="A7043" t="s">
        <v>21262</v>
      </c>
      <c r="B7043" t="s">
        <v>29</v>
      </c>
      <c r="C7043" t="s">
        <v>21263</v>
      </c>
      <c r="D7043" t="s">
        <v>21264</v>
      </c>
      <c r="E7043" t="s">
        <v>32</v>
      </c>
      <c r="G7043" t="s">
        <v>33</v>
      </c>
      <c r="H7043" t="s">
        <v>34</v>
      </c>
      <c r="I7043" t="s">
        <v>21174</v>
      </c>
      <c r="M7043" t="s">
        <v>53</v>
      </c>
      <c r="N7043" t="str">
        <f>IF(AND(PESQUISA!$B$3&lt;&gt;"",OR(PESQUISA!$B$4="TODAS",B7043=PESQUISA!$B$4),ISNUMBER(SEARCH(PESQUISA!$B$3,D7043))),ROW()-1,"")</f>
        <v/>
      </c>
    </row>
    <row r="7044" spans="1:14" x14ac:dyDescent="0.3">
      <c r="A7044" t="s">
        <v>21265</v>
      </c>
      <c r="B7044" t="s">
        <v>29</v>
      </c>
      <c r="C7044" t="s">
        <v>21266</v>
      </c>
      <c r="D7044" t="s">
        <v>21267</v>
      </c>
      <c r="E7044" t="s">
        <v>32</v>
      </c>
      <c r="G7044" t="s">
        <v>33</v>
      </c>
      <c r="H7044" t="s">
        <v>34</v>
      </c>
      <c r="I7044" t="s">
        <v>21174</v>
      </c>
      <c r="M7044" t="s">
        <v>53</v>
      </c>
      <c r="N7044" t="str">
        <f>IF(AND(PESQUISA!$B$3&lt;&gt;"",OR(PESQUISA!$B$4="TODAS",B7044=PESQUISA!$B$4),ISNUMBER(SEARCH(PESQUISA!$B$3,D7044))),ROW()-1,"")</f>
        <v/>
      </c>
    </row>
    <row r="7045" spans="1:14" x14ac:dyDescent="0.3">
      <c r="A7045" t="s">
        <v>21268</v>
      </c>
      <c r="B7045" t="s">
        <v>29</v>
      </c>
      <c r="C7045" t="s">
        <v>21269</v>
      </c>
      <c r="D7045" t="s">
        <v>21270</v>
      </c>
      <c r="E7045" t="s">
        <v>32</v>
      </c>
      <c r="G7045" t="s">
        <v>33</v>
      </c>
      <c r="H7045" t="s">
        <v>34</v>
      </c>
      <c r="I7045" t="s">
        <v>21174</v>
      </c>
      <c r="M7045" t="s">
        <v>53</v>
      </c>
      <c r="N7045" t="str">
        <f>IF(AND(PESQUISA!$B$3&lt;&gt;"",OR(PESQUISA!$B$4="TODAS",B7045=PESQUISA!$B$4),ISNUMBER(SEARCH(PESQUISA!$B$3,D7045))),ROW()-1,"")</f>
        <v/>
      </c>
    </row>
    <row r="7046" spans="1:14" x14ac:dyDescent="0.3">
      <c r="A7046" t="s">
        <v>21271</v>
      </c>
      <c r="B7046" t="s">
        <v>29</v>
      </c>
      <c r="C7046" t="s">
        <v>21272</v>
      </c>
      <c r="D7046" t="s">
        <v>21273</v>
      </c>
      <c r="E7046" t="s">
        <v>32</v>
      </c>
      <c r="G7046" t="s">
        <v>33</v>
      </c>
      <c r="H7046" t="s">
        <v>34</v>
      </c>
      <c r="I7046" t="s">
        <v>21174</v>
      </c>
      <c r="M7046" t="s">
        <v>53</v>
      </c>
      <c r="N7046" t="str">
        <f>IF(AND(PESQUISA!$B$3&lt;&gt;"",OR(PESQUISA!$B$4="TODAS",B7046=PESQUISA!$B$4),ISNUMBER(SEARCH(PESQUISA!$B$3,D7046))),ROW()-1,"")</f>
        <v/>
      </c>
    </row>
    <row r="7047" spans="1:14" x14ac:dyDescent="0.3">
      <c r="A7047" t="s">
        <v>21274</v>
      </c>
      <c r="B7047" t="s">
        <v>29</v>
      </c>
      <c r="C7047" t="s">
        <v>21275</v>
      </c>
      <c r="D7047" t="s">
        <v>21276</v>
      </c>
      <c r="E7047" t="s">
        <v>32</v>
      </c>
      <c r="G7047" t="s">
        <v>33</v>
      </c>
      <c r="H7047" t="s">
        <v>34</v>
      </c>
      <c r="I7047" t="s">
        <v>21174</v>
      </c>
      <c r="M7047" t="s">
        <v>53</v>
      </c>
      <c r="N7047" t="str">
        <f>IF(AND(PESQUISA!$B$3&lt;&gt;"",OR(PESQUISA!$B$4="TODAS",B7047=PESQUISA!$B$4),ISNUMBER(SEARCH(PESQUISA!$B$3,D7047))),ROW()-1,"")</f>
        <v/>
      </c>
    </row>
    <row r="7048" spans="1:14" x14ac:dyDescent="0.3">
      <c r="A7048" t="s">
        <v>21277</v>
      </c>
      <c r="B7048" t="s">
        <v>29</v>
      </c>
      <c r="C7048" t="s">
        <v>21278</v>
      </c>
      <c r="D7048" t="s">
        <v>21279</v>
      </c>
      <c r="E7048" t="s">
        <v>32</v>
      </c>
      <c r="F7048" s="7">
        <v>72.41</v>
      </c>
      <c r="G7048" t="s">
        <v>33</v>
      </c>
      <c r="H7048" t="s">
        <v>34</v>
      </c>
      <c r="I7048" t="s">
        <v>21174</v>
      </c>
      <c r="L7048" s="8">
        <v>0</v>
      </c>
      <c r="M7048" t="s">
        <v>36</v>
      </c>
      <c r="N7048" t="str">
        <f>IF(AND(PESQUISA!$B$3&lt;&gt;"",OR(PESQUISA!$B$4="TODAS",B7048=PESQUISA!$B$4),ISNUMBER(SEARCH(PESQUISA!$B$3,D7048))),ROW()-1,"")</f>
        <v/>
      </c>
    </row>
    <row r="7049" spans="1:14" x14ac:dyDescent="0.3">
      <c r="A7049" t="s">
        <v>21280</v>
      </c>
      <c r="B7049" t="s">
        <v>29</v>
      </c>
      <c r="C7049" t="s">
        <v>21281</v>
      </c>
      <c r="D7049" t="s">
        <v>21282</v>
      </c>
      <c r="E7049" t="s">
        <v>32</v>
      </c>
      <c r="G7049" t="s">
        <v>33</v>
      </c>
      <c r="H7049" t="s">
        <v>34</v>
      </c>
      <c r="I7049" t="s">
        <v>21174</v>
      </c>
      <c r="M7049" t="s">
        <v>53</v>
      </c>
      <c r="N7049" t="str">
        <f>IF(AND(PESQUISA!$B$3&lt;&gt;"",OR(PESQUISA!$B$4="TODAS",B7049=PESQUISA!$B$4),ISNUMBER(SEARCH(PESQUISA!$B$3,D7049))),ROW()-1,"")</f>
        <v/>
      </c>
    </row>
    <row r="7050" spans="1:14" x14ac:dyDescent="0.3">
      <c r="A7050" t="s">
        <v>21283</v>
      </c>
      <c r="B7050" t="s">
        <v>29</v>
      </c>
      <c r="C7050" t="s">
        <v>21284</v>
      </c>
      <c r="D7050" t="s">
        <v>21285</v>
      </c>
      <c r="E7050" t="s">
        <v>32</v>
      </c>
      <c r="F7050" s="7">
        <v>105.89</v>
      </c>
      <c r="G7050" t="s">
        <v>33</v>
      </c>
      <c r="H7050" t="s">
        <v>34</v>
      </c>
      <c r="I7050" t="s">
        <v>21174</v>
      </c>
      <c r="L7050" s="8">
        <v>0</v>
      </c>
      <c r="M7050" t="s">
        <v>36</v>
      </c>
      <c r="N7050" t="str">
        <f>IF(AND(PESQUISA!$B$3&lt;&gt;"",OR(PESQUISA!$B$4="TODAS",B7050=PESQUISA!$B$4),ISNUMBER(SEARCH(PESQUISA!$B$3,D7050))),ROW()-1,"")</f>
        <v/>
      </c>
    </row>
    <row r="7051" spans="1:14" x14ac:dyDescent="0.3">
      <c r="A7051" t="s">
        <v>21286</v>
      </c>
      <c r="B7051" t="s">
        <v>29</v>
      </c>
      <c r="C7051" t="s">
        <v>21287</v>
      </c>
      <c r="D7051" t="s">
        <v>21288</v>
      </c>
      <c r="E7051" t="s">
        <v>32</v>
      </c>
      <c r="F7051" s="7">
        <v>96.76</v>
      </c>
      <c r="G7051" t="s">
        <v>33</v>
      </c>
      <c r="H7051" t="s">
        <v>34</v>
      </c>
      <c r="I7051" t="s">
        <v>21174</v>
      </c>
      <c r="L7051" s="8">
        <v>0.31430000000000002</v>
      </c>
      <c r="M7051" t="s">
        <v>36</v>
      </c>
      <c r="N7051" t="str">
        <f>IF(AND(PESQUISA!$B$3&lt;&gt;"",OR(PESQUISA!$B$4="TODAS",B7051=PESQUISA!$B$4),ISNUMBER(SEARCH(PESQUISA!$B$3,D7051))),ROW()-1,"")</f>
        <v/>
      </c>
    </row>
    <row r="7052" spans="1:14" x14ac:dyDescent="0.3">
      <c r="A7052" t="s">
        <v>21289</v>
      </c>
      <c r="B7052" t="s">
        <v>29</v>
      </c>
      <c r="C7052" t="s">
        <v>21290</v>
      </c>
      <c r="D7052" t="s">
        <v>21291</v>
      </c>
      <c r="E7052" t="s">
        <v>32</v>
      </c>
      <c r="G7052" t="s">
        <v>33</v>
      </c>
      <c r="H7052" t="s">
        <v>34</v>
      </c>
      <c r="I7052" t="s">
        <v>21174</v>
      </c>
      <c r="M7052" t="s">
        <v>53</v>
      </c>
      <c r="N7052" t="str">
        <f>IF(AND(PESQUISA!$B$3&lt;&gt;"",OR(PESQUISA!$B$4="TODAS",B7052=PESQUISA!$B$4),ISNUMBER(SEARCH(PESQUISA!$B$3,D7052))),ROW()-1,"")</f>
        <v/>
      </c>
    </row>
    <row r="7053" spans="1:14" x14ac:dyDescent="0.3">
      <c r="A7053" t="s">
        <v>21292</v>
      </c>
      <c r="B7053" t="s">
        <v>29</v>
      </c>
      <c r="C7053" t="s">
        <v>21293</v>
      </c>
      <c r="D7053" t="s">
        <v>21294</v>
      </c>
      <c r="E7053" t="s">
        <v>32</v>
      </c>
      <c r="F7053" s="7">
        <v>186.43</v>
      </c>
      <c r="G7053" t="s">
        <v>33</v>
      </c>
      <c r="H7053" t="s">
        <v>34</v>
      </c>
      <c r="I7053" t="s">
        <v>21295</v>
      </c>
      <c r="L7053" s="8">
        <v>3.8999999999999998E-3</v>
      </c>
      <c r="M7053" t="s">
        <v>36</v>
      </c>
      <c r="N7053" t="str">
        <f>IF(AND(PESQUISA!$B$3&lt;&gt;"",OR(PESQUISA!$B$4="TODAS",B7053=PESQUISA!$B$4),ISNUMBER(SEARCH(PESQUISA!$B$3,D7053))),ROW()-1,"")</f>
        <v/>
      </c>
    </row>
    <row r="7054" spans="1:14" x14ac:dyDescent="0.3">
      <c r="A7054" t="s">
        <v>21296</v>
      </c>
      <c r="B7054" t="s">
        <v>29</v>
      </c>
      <c r="C7054" t="s">
        <v>21297</v>
      </c>
      <c r="D7054" t="s">
        <v>21298</v>
      </c>
      <c r="E7054" t="s">
        <v>32</v>
      </c>
      <c r="F7054" s="7">
        <v>195.25</v>
      </c>
      <c r="G7054" t="s">
        <v>33</v>
      </c>
      <c r="H7054" t="s">
        <v>34</v>
      </c>
      <c r="I7054" t="s">
        <v>21295</v>
      </c>
      <c r="L7054" s="8">
        <v>2.8E-3</v>
      </c>
      <c r="M7054" t="s">
        <v>36</v>
      </c>
      <c r="N7054" t="str">
        <f>IF(AND(PESQUISA!$B$3&lt;&gt;"",OR(PESQUISA!$B$4="TODAS",B7054=PESQUISA!$B$4),ISNUMBER(SEARCH(PESQUISA!$B$3,D7054))),ROW()-1,"")</f>
        <v/>
      </c>
    </row>
    <row r="7055" spans="1:14" x14ac:dyDescent="0.3">
      <c r="A7055" t="s">
        <v>21299</v>
      </c>
      <c r="B7055" t="s">
        <v>29</v>
      </c>
      <c r="C7055" t="s">
        <v>21300</v>
      </c>
      <c r="D7055" t="s">
        <v>21301</v>
      </c>
      <c r="E7055" t="s">
        <v>32</v>
      </c>
      <c r="F7055" s="7">
        <v>201.06</v>
      </c>
      <c r="G7055" t="s">
        <v>33</v>
      </c>
      <c r="H7055" t="s">
        <v>34</v>
      </c>
      <c r="I7055" t="s">
        <v>21295</v>
      </c>
      <c r="L7055" s="8">
        <v>2.7000000000000001E-3</v>
      </c>
      <c r="M7055" t="s">
        <v>36</v>
      </c>
      <c r="N7055" t="str">
        <f>IF(AND(PESQUISA!$B$3&lt;&gt;"",OR(PESQUISA!$B$4="TODAS",B7055=PESQUISA!$B$4),ISNUMBER(SEARCH(PESQUISA!$B$3,D7055))),ROW()-1,"")</f>
        <v/>
      </c>
    </row>
    <row r="7056" spans="1:14" x14ac:dyDescent="0.3">
      <c r="A7056" t="s">
        <v>21302</v>
      </c>
      <c r="B7056" t="s">
        <v>29</v>
      </c>
      <c r="C7056" t="s">
        <v>21303</v>
      </c>
      <c r="D7056" t="s">
        <v>21304</v>
      </c>
      <c r="E7056" t="s">
        <v>32</v>
      </c>
      <c r="F7056" s="7">
        <v>241.47</v>
      </c>
      <c r="G7056" t="s">
        <v>33</v>
      </c>
      <c r="H7056" t="s">
        <v>34</v>
      </c>
      <c r="I7056" t="s">
        <v>21295</v>
      </c>
      <c r="L7056" s="8">
        <v>2.8999999999999998E-3</v>
      </c>
      <c r="M7056" t="s">
        <v>36</v>
      </c>
      <c r="N7056" t="str">
        <f>IF(AND(PESQUISA!$B$3&lt;&gt;"",OR(PESQUISA!$B$4="TODAS",B7056=PESQUISA!$B$4),ISNUMBER(SEARCH(PESQUISA!$B$3,D7056))),ROW()-1,"")</f>
        <v/>
      </c>
    </row>
    <row r="7057" spans="1:14" x14ac:dyDescent="0.3">
      <c r="A7057" t="s">
        <v>21305</v>
      </c>
      <c r="B7057" t="s">
        <v>29</v>
      </c>
      <c r="C7057" t="s">
        <v>21306</v>
      </c>
      <c r="D7057" t="s">
        <v>21307</v>
      </c>
      <c r="E7057" t="s">
        <v>32</v>
      </c>
      <c r="F7057" s="7">
        <v>260.68</v>
      </c>
      <c r="G7057" t="s">
        <v>33</v>
      </c>
      <c r="H7057" t="s">
        <v>34</v>
      </c>
      <c r="I7057" t="s">
        <v>21295</v>
      </c>
      <c r="L7057" s="8">
        <v>2.7000000000000001E-3</v>
      </c>
      <c r="M7057" t="s">
        <v>36</v>
      </c>
      <c r="N7057" t="str">
        <f>IF(AND(PESQUISA!$B$3&lt;&gt;"",OR(PESQUISA!$B$4="TODAS",B7057=PESQUISA!$B$4),ISNUMBER(SEARCH(PESQUISA!$B$3,D7057))),ROW()-1,"")</f>
        <v/>
      </c>
    </row>
    <row r="7058" spans="1:14" x14ac:dyDescent="0.3">
      <c r="A7058" t="s">
        <v>21308</v>
      </c>
      <c r="B7058" t="s">
        <v>29</v>
      </c>
      <c r="C7058" t="s">
        <v>21309</v>
      </c>
      <c r="D7058" t="s">
        <v>21310</v>
      </c>
      <c r="E7058" t="s">
        <v>32</v>
      </c>
      <c r="F7058" s="7">
        <v>170.31</v>
      </c>
      <c r="G7058" t="s">
        <v>33</v>
      </c>
      <c r="H7058" t="s">
        <v>34</v>
      </c>
      <c r="I7058" t="s">
        <v>21295</v>
      </c>
      <c r="L7058" s="8">
        <v>4.3E-3</v>
      </c>
      <c r="M7058" t="s">
        <v>36</v>
      </c>
      <c r="N7058" t="str">
        <f>IF(AND(PESQUISA!$B$3&lt;&gt;"",OR(PESQUISA!$B$4="TODAS",B7058=PESQUISA!$B$4),ISNUMBER(SEARCH(PESQUISA!$B$3,D7058))),ROW()-1,"")</f>
        <v/>
      </c>
    </row>
    <row r="7059" spans="1:14" x14ac:dyDescent="0.3">
      <c r="A7059" t="s">
        <v>21311</v>
      </c>
      <c r="B7059" t="s">
        <v>29</v>
      </c>
      <c r="C7059" t="s">
        <v>21312</v>
      </c>
      <c r="D7059" t="s">
        <v>21313</v>
      </c>
      <c r="E7059" t="s">
        <v>32</v>
      </c>
      <c r="F7059" s="7">
        <v>185.57</v>
      </c>
      <c r="G7059" t="s">
        <v>33</v>
      </c>
      <c r="H7059" t="s">
        <v>34</v>
      </c>
      <c r="I7059" t="s">
        <v>21295</v>
      </c>
      <c r="L7059" s="8">
        <v>2.8999999999999998E-3</v>
      </c>
      <c r="M7059" t="s">
        <v>36</v>
      </c>
      <c r="N7059" t="str">
        <f>IF(AND(PESQUISA!$B$3&lt;&gt;"",OR(PESQUISA!$B$4="TODAS",B7059=PESQUISA!$B$4),ISNUMBER(SEARCH(PESQUISA!$B$3,D7059))),ROW()-1,"")</f>
        <v/>
      </c>
    </row>
    <row r="7060" spans="1:14" x14ac:dyDescent="0.3">
      <c r="A7060" t="s">
        <v>21314</v>
      </c>
      <c r="B7060" t="s">
        <v>29</v>
      </c>
      <c r="C7060" t="s">
        <v>21315</v>
      </c>
      <c r="D7060" t="s">
        <v>21316</v>
      </c>
      <c r="E7060" t="s">
        <v>32</v>
      </c>
      <c r="F7060" s="7">
        <v>196.5</v>
      </c>
      <c r="G7060" t="s">
        <v>33</v>
      </c>
      <c r="H7060" t="s">
        <v>34</v>
      </c>
      <c r="I7060" t="s">
        <v>21295</v>
      </c>
      <c r="L7060" s="8">
        <v>2.7000000000000001E-3</v>
      </c>
      <c r="M7060" t="s">
        <v>36</v>
      </c>
      <c r="N7060" t="str">
        <f>IF(AND(PESQUISA!$B$3&lt;&gt;"",OR(PESQUISA!$B$4="TODAS",B7060=PESQUISA!$B$4),ISNUMBER(SEARCH(PESQUISA!$B$3,D7060))),ROW()-1,"")</f>
        <v/>
      </c>
    </row>
    <row r="7061" spans="1:14" x14ac:dyDescent="0.3">
      <c r="A7061" t="s">
        <v>21317</v>
      </c>
      <c r="B7061" t="s">
        <v>29</v>
      </c>
      <c r="C7061" t="s">
        <v>21318</v>
      </c>
      <c r="D7061" t="s">
        <v>21319</v>
      </c>
      <c r="E7061" t="s">
        <v>32</v>
      </c>
      <c r="F7061" s="7">
        <v>226.51</v>
      </c>
      <c r="G7061" t="s">
        <v>33</v>
      </c>
      <c r="H7061" t="s">
        <v>34</v>
      </c>
      <c r="I7061" t="s">
        <v>21295</v>
      </c>
      <c r="L7061" s="8">
        <v>3.0999999999999999E-3</v>
      </c>
      <c r="M7061" t="s">
        <v>36</v>
      </c>
      <c r="N7061" t="str">
        <f>IF(AND(PESQUISA!$B$3&lt;&gt;"",OR(PESQUISA!$B$4="TODAS",B7061=PESQUISA!$B$4),ISNUMBER(SEARCH(PESQUISA!$B$3,D7061))),ROW()-1,"")</f>
        <v/>
      </c>
    </row>
    <row r="7062" spans="1:14" x14ac:dyDescent="0.3">
      <c r="A7062" t="s">
        <v>21320</v>
      </c>
      <c r="B7062" t="s">
        <v>29</v>
      </c>
      <c r="C7062" t="s">
        <v>21321</v>
      </c>
      <c r="D7062" t="s">
        <v>21322</v>
      </c>
      <c r="E7062" t="s">
        <v>32</v>
      </c>
      <c r="F7062" s="7">
        <v>246.8</v>
      </c>
      <c r="G7062" t="s">
        <v>33</v>
      </c>
      <c r="H7062" t="s">
        <v>34</v>
      </c>
      <c r="I7062" t="s">
        <v>21295</v>
      </c>
      <c r="L7062" s="8">
        <v>2.8E-3</v>
      </c>
      <c r="M7062" t="s">
        <v>36</v>
      </c>
      <c r="N7062" t="str">
        <f>IF(AND(PESQUISA!$B$3&lt;&gt;"",OR(PESQUISA!$B$4="TODAS",B7062=PESQUISA!$B$4),ISNUMBER(SEARCH(PESQUISA!$B$3,D7062))),ROW()-1,"")</f>
        <v/>
      </c>
    </row>
    <row r="7063" spans="1:14" x14ac:dyDescent="0.3">
      <c r="A7063" t="s">
        <v>21323</v>
      </c>
      <c r="B7063" t="s">
        <v>29</v>
      </c>
      <c r="C7063" t="s">
        <v>21324</v>
      </c>
      <c r="D7063" t="s">
        <v>21325</v>
      </c>
      <c r="E7063" t="s">
        <v>32</v>
      </c>
      <c r="F7063" s="7">
        <v>159.4</v>
      </c>
      <c r="G7063" t="s">
        <v>33</v>
      </c>
      <c r="H7063" t="s">
        <v>34</v>
      </c>
      <c r="I7063" t="s">
        <v>21295</v>
      </c>
      <c r="L7063" s="8">
        <v>4.5999999999999999E-3</v>
      </c>
      <c r="M7063" t="s">
        <v>36</v>
      </c>
      <c r="N7063" t="str">
        <f>IF(AND(PESQUISA!$B$3&lt;&gt;"",OR(PESQUISA!$B$4="TODAS",B7063=PESQUISA!$B$4),ISNUMBER(SEARCH(PESQUISA!$B$3,D7063))),ROW()-1,"")</f>
        <v/>
      </c>
    </row>
    <row r="7064" spans="1:14" x14ac:dyDescent="0.3">
      <c r="A7064" t="s">
        <v>21326</v>
      </c>
      <c r="B7064" t="s">
        <v>29</v>
      </c>
      <c r="C7064" t="s">
        <v>21327</v>
      </c>
      <c r="D7064" t="s">
        <v>21328</v>
      </c>
      <c r="E7064" t="s">
        <v>32</v>
      </c>
      <c r="F7064" s="7">
        <v>168.22</v>
      </c>
      <c r="G7064" t="s">
        <v>33</v>
      </c>
      <c r="H7064" t="s">
        <v>34</v>
      </c>
      <c r="I7064" t="s">
        <v>21295</v>
      </c>
      <c r="L7064" s="8">
        <v>3.2000000000000002E-3</v>
      </c>
      <c r="M7064" t="s">
        <v>36</v>
      </c>
      <c r="N7064" t="str">
        <f>IF(AND(PESQUISA!$B$3&lt;&gt;"",OR(PESQUISA!$B$4="TODAS",B7064=PESQUISA!$B$4),ISNUMBER(SEARCH(PESQUISA!$B$3,D7064))),ROW()-1,"")</f>
        <v/>
      </c>
    </row>
    <row r="7065" spans="1:14" x14ac:dyDescent="0.3">
      <c r="A7065" t="s">
        <v>21329</v>
      </c>
      <c r="B7065" t="s">
        <v>29</v>
      </c>
      <c r="C7065" t="s">
        <v>21330</v>
      </c>
      <c r="D7065" t="s">
        <v>21331</v>
      </c>
      <c r="E7065" t="s">
        <v>32</v>
      </c>
      <c r="F7065" s="7">
        <v>180.84</v>
      </c>
      <c r="G7065" t="s">
        <v>33</v>
      </c>
      <c r="H7065" t="s">
        <v>34</v>
      </c>
      <c r="I7065" t="s">
        <v>21295</v>
      </c>
      <c r="L7065" s="8">
        <v>3.0000000000000001E-3</v>
      </c>
      <c r="M7065" t="s">
        <v>36</v>
      </c>
      <c r="N7065" t="str">
        <f>IF(AND(PESQUISA!$B$3&lt;&gt;"",OR(PESQUISA!$B$4="TODAS",B7065=PESQUISA!$B$4),ISNUMBER(SEARCH(PESQUISA!$B$3,D7065))),ROW()-1,"")</f>
        <v/>
      </c>
    </row>
    <row r="7066" spans="1:14" x14ac:dyDescent="0.3">
      <c r="A7066" t="s">
        <v>21332</v>
      </c>
      <c r="B7066" t="s">
        <v>29</v>
      </c>
      <c r="C7066" t="s">
        <v>21333</v>
      </c>
      <c r="D7066" t="s">
        <v>21334</v>
      </c>
      <c r="E7066" t="s">
        <v>32</v>
      </c>
      <c r="F7066" s="7">
        <v>221.25</v>
      </c>
      <c r="G7066" t="s">
        <v>33</v>
      </c>
      <c r="H7066" t="s">
        <v>34</v>
      </c>
      <c r="I7066" t="s">
        <v>21295</v>
      </c>
      <c r="L7066" s="8">
        <v>3.2000000000000002E-3</v>
      </c>
      <c r="M7066" t="s">
        <v>36</v>
      </c>
      <c r="N7066" t="str">
        <f>IF(AND(PESQUISA!$B$3&lt;&gt;"",OR(PESQUISA!$B$4="TODAS",B7066=PESQUISA!$B$4),ISNUMBER(SEARCH(PESQUISA!$B$3,D7066))),ROW()-1,"")</f>
        <v/>
      </c>
    </row>
    <row r="7067" spans="1:14" x14ac:dyDescent="0.3">
      <c r="A7067" t="s">
        <v>21335</v>
      </c>
      <c r="B7067" t="s">
        <v>29</v>
      </c>
      <c r="C7067" t="s">
        <v>21336</v>
      </c>
      <c r="D7067" t="s">
        <v>21337</v>
      </c>
      <c r="E7067" t="s">
        <v>32</v>
      </c>
      <c r="F7067" s="7">
        <v>240.46</v>
      </c>
      <c r="G7067" t="s">
        <v>33</v>
      </c>
      <c r="H7067" t="s">
        <v>34</v>
      </c>
      <c r="I7067" t="s">
        <v>21295</v>
      </c>
      <c r="L7067" s="8">
        <v>2.8999999999999998E-3</v>
      </c>
      <c r="M7067" t="s">
        <v>36</v>
      </c>
      <c r="N7067" t="str">
        <f>IF(AND(PESQUISA!$B$3&lt;&gt;"",OR(PESQUISA!$B$4="TODAS",B7067=PESQUISA!$B$4),ISNUMBER(SEARCH(PESQUISA!$B$3,D7067))),ROW()-1,"")</f>
        <v/>
      </c>
    </row>
    <row r="7068" spans="1:14" x14ac:dyDescent="0.3">
      <c r="A7068" t="s">
        <v>21338</v>
      </c>
      <c r="B7068" t="s">
        <v>29</v>
      </c>
      <c r="C7068" t="s">
        <v>21339</v>
      </c>
      <c r="D7068" t="s">
        <v>21340</v>
      </c>
      <c r="E7068" t="s">
        <v>32</v>
      </c>
      <c r="F7068" s="7">
        <v>141.21</v>
      </c>
      <c r="G7068" t="s">
        <v>33</v>
      </c>
      <c r="H7068" t="s">
        <v>34</v>
      </c>
      <c r="I7068" t="s">
        <v>21295</v>
      </c>
      <c r="L7068" s="8">
        <v>5.1999999999999998E-3</v>
      </c>
      <c r="M7068" t="s">
        <v>36</v>
      </c>
      <c r="N7068" t="str">
        <f>IF(AND(PESQUISA!$B$3&lt;&gt;"",OR(PESQUISA!$B$4="TODAS",B7068=PESQUISA!$B$4),ISNUMBER(SEARCH(PESQUISA!$B$3,D7068))),ROW()-1,"")</f>
        <v/>
      </c>
    </row>
    <row r="7069" spans="1:14" x14ac:dyDescent="0.3">
      <c r="A7069" t="s">
        <v>21341</v>
      </c>
      <c r="B7069" t="s">
        <v>29</v>
      </c>
      <c r="C7069" t="s">
        <v>21342</v>
      </c>
      <c r="D7069" t="s">
        <v>21343</v>
      </c>
      <c r="E7069" t="s">
        <v>32</v>
      </c>
      <c r="F7069" s="7">
        <v>156.47</v>
      </c>
      <c r="G7069" t="s">
        <v>33</v>
      </c>
      <c r="H7069" t="s">
        <v>34</v>
      </c>
      <c r="I7069" t="s">
        <v>21295</v>
      </c>
      <c r="L7069" s="8">
        <v>3.5000000000000001E-3</v>
      </c>
      <c r="M7069" t="s">
        <v>36</v>
      </c>
      <c r="N7069" t="str">
        <f>IF(AND(PESQUISA!$B$3&lt;&gt;"",OR(PESQUISA!$B$4="TODAS",B7069=PESQUISA!$B$4),ISNUMBER(SEARCH(PESQUISA!$B$3,D7069))),ROW()-1,"")</f>
        <v/>
      </c>
    </row>
    <row r="7070" spans="1:14" x14ac:dyDescent="0.3">
      <c r="A7070" t="s">
        <v>21344</v>
      </c>
      <c r="B7070" t="s">
        <v>29</v>
      </c>
      <c r="C7070" t="s">
        <v>21345</v>
      </c>
      <c r="D7070" t="s">
        <v>21346</v>
      </c>
      <c r="E7070" t="s">
        <v>32</v>
      </c>
      <c r="F7070" s="7">
        <v>173.77</v>
      </c>
      <c r="G7070" t="s">
        <v>33</v>
      </c>
      <c r="H7070" t="s">
        <v>34</v>
      </c>
      <c r="I7070" t="s">
        <v>21295</v>
      </c>
      <c r="L7070" s="8">
        <v>3.0999999999999999E-3</v>
      </c>
      <c r="M7070" t="s">
        <v>36</v>
      </c>
      <c r="N7070" t="str">
        <f>IF(AND(PESQUISA!$B$3&lt;&gt;"",OR(PESQUISA!$B$4="TODAS",B7070=PESQUISA!$B$4),ISNUMBER(SEARCH(PESQUISA!$B$3,D7070))),ROW()-1,"")</f>
        <v/>
      </c>
    </row>
    <row r="7071" spans="1:14" x14ac:dyDescent="0.3">
      <c r="A7071" t="s">
        <v>21347</v>
      </c>
      <c r="B7071" t="s">
        <v>29</v>
      </c>
      <c r="C7071" t="s">
        <v>21348</v>
      </c>
      <c r="D7071" t="s">
        <v>21349</v>
      </c>
      <c r="E7071" t="s">
        <v>32</v>
      </c>
      <c r="F7071" s="7">
        <v>203.78</v>
      </c>
      <c r="G7071" t="s">
        <v>33</v>
      </c>
      <c r="H7071" t="s">
        <v>34</v>
      </c>
      <c r="I7071" t="s">
        <v>21295</v>
      </c>
      <c r="L7071" s="8">
        <v>3.3999999999999998E-3</v>
      </c>
      <c r="M7071" t="s">
        <v>36</v>
      </c>
      <c r="N7071" t="str">
        <f>IF(AND(PESQUISA!$B$3&lt;&gt;"",OR(PESQUISA!$B$4="TODAS",B7071=PESQUISA!$B$4),ISNUMBER(SEARCH(PESQUISA!$B$3,D7071))),ROW()-1,"")</f>
        <v/>
      </c>
    </row>
    <row r="7072" spans="1:14" x14ac:dyDescent="0.3">
      <c r="A7072" t="s">
        <v>21350</v>
      </c>
      <c r="B7072" t="s">
        <v>29</v>
      </c>
      <c r="C7072" t="s">
        <v>21351</v>
      </c>
      <c r="D7072" t="s">
        <v>21352</v>
      </c>
      <c r="E7072" t="s">
        <v>32</v>
      </c>
      <c r="F7072" s="7">
        <v>224.07</v>
      </c>
      <c r="G7072" t="s">
        <v>33</v>
      </c>
      <c r="H7072" t="s">
        <v>34</v>
      </c>
      <c r="I7072" t="s">
        <v>21295</v>
      </c>
      <c r="L7072" s="8">
        <v>3.0999999999999999E-3</v>
      </c>
      <c r="M7072" t="s">
        <v>36</v>
      </c>
      <c r="N7072" t="str">
        <f>IF(AND(PESQUISA!$B$3&lt;&gt;"",OR(PESQUISA!$B$4="TODAS",B7072=PESQUISA!$B$4),ISNUMBER(SEARCH(PESQUISA!$B$3,D7072))),ROW()-1,"")</f>
        <v/>
      </c>
    </row>
    <row r="7073" spans="1:14" x14ac:dyDescent="0.3">
      <c r="A7073" t="s">
        <v>21353</v>
      </c>
      <c r="B7073" t="s">
        <v>29</v>
      </c>
      <c r="C7073" t="s">
        <v>21354</v>
      </c>
      <c r="D7073" t="s">
        <v>21355</v>
      </c>
      <c r="E7073" t="s">
        <v>32</v>
      </c>
      <c r="F7073" s="7">
        <v>285.29000000000002</v>
      </c>
      <c r="G7073" t="s">
        <v>33</v>
      </c>
      <c r="H7073" t="s">
        <v>34</v>
      </c>
      <c r="I7073" t="s">
        <v>21295</v>
      </c>
      <c r="L7073" s="8">
        <v>2.5999999999999999E-3</v>
      </c>
      <c r="M7073" t="s">
        <v>36</v>
      </c>
      <c r="N7073" t="str">
        <f>IF(AND(PESQUISA!$B$3&lt;&gt;"",OR(PESQUISA!$B$4="TODAS",B7073=PESQUISA!$B$4),ISNUMBER(SEARCH(PESQUISA!$B$3,D7073))),ROW()-1,"")</f>
        <v/>
      </c>
    </row>
    <row r="7074" spans="1:14" x14ac:dyDescent="0.3">
      <c r="A7074" t="s">
        <v>21356</v>
      </c>
      <c r="B7074" t="s">
        <v>29</v>
      </c>
      <c r="C7074" t="s">
        <v>21357</v>
      </c>
      <c r="D7074" t="s">
        <v>21358</v>
      </c>
      <c r="E7074" t="s">
        <v>32</v>
      </c>
      <c r="F7074" s="7">
        <v>322.72000000000003</v>
      </c>
      <c r="G7074" t="s">
        <v>33</v>
      </c>
      <c r="H7074" t="s">
        <v>34</v>
      </c>
      <c r="I7074" t="s">
        <v>21295</v>
      </c>
      <c r="L7074" s="8">
        <v>1.6999999999999999E-3</v>
      </c>
      <c r="M7074" t="s">
        <v>36</v>
      </c>
      <c r="N7074" t="str">
        <f>IF(AND(PESQUISA!$B$3&lt;&gt;"",OR(PESQUISA!$B$4="TODAS",B7074=PESQUISA!$B$4),ISNUMBER(SEARCH(PESQUISA!$B$3,D7074))),ROW()-1,"")</f>
        <v/>
      </c>
    </row>
    <row r="7075" spans="1:14" x14ac:dyDescent="0.3">
      <c r="A7075" t="s">
        <v>21359</v>
      </c>
      <c r="B7075" t="s">
        <v>29</v>
      </c>
      <c r="C7075" t="s">
        <v>21360</v>
      </c>
      <c r="D7075" t="s">
        <v>21361</v>
      </c>
      <c r="E7075" t="s">
        <v>32</v>
      </c>
      <c r="F7075" s="7">
        <v>378.6</v>
      </c>
      <c r="G7075" t="s">
        <v>33</v>
      </c>
      <c r="H7075" t="s">
        <v>34</v>
      </c>
      <c r="I7075" t="s">
        <v>21295</v>
      </c>
      <c r="L7075" s="8">
        <v>1.4E-3</v>
      </c>
      <c r="M7075" t="s">
        <v>36</v>
      </c>
      <c r="N7075" t="str">
        <f>IF(AND(PESQUISA!$B$3&lt;&gt;"",OR(PESQUISA!$B$4="TODAS",B7075=PESQUISA!$B$4),ISNUMBER(SEARCH(PESQUISA!$B$3,D7075))),ROW()-1,"")</f>
        <v/>
      </c>
    </row>
    <row r="7076" spans="1:14" x14ac:dyDescent="0.3">
      <c r="A7076" t="s">
        <v>21362</v>
      </c>
      <c r="B7076" t="s">
        <v>29</v>
      </c>
      <c r="C7076" t="s">
        <v>21363</v>
      </c>
      <c r="D7076" t="s">
        <v>21364</v>
      </c>
      <c r="E7076" t="s">
        <v>32</v>
      </c>
      <c r="F7076" s="7">
        <v>414.59</v>
      </c>
      <c r="G7076" t="s">
        <v>33</v>
      </c>
      <c r="H7076" t="s">
        <v>34</v>
      </c>
      <c r="I7076" t="s">
        <v>21295</v>
      </c>
      <c r="L7076" s="8">
        <v>1.6999999999999999E-3</v>
      </c>
      <c r="M7076" t="s">
        <v>36</v>
      </c>
      <c r="N7076" t="str">
        <f>IF(AND(PESQUISA!$B$3&lt;&gt;"",OR(PESQUISA!$B$4="TODAS",B7076=PESQUISA!$B$4),ISNUMBER(SEARCH(PESQUISA!$B$3,D7076))),ROW()-1,"")</f>
        <v/>
      </c>
    </row>
    <row r="7077" spans="1:14" x14ac:dyDescent="0.3">
      <c r="A7077" t="s">
        <v>21365</v>
      </c>
      <c r="B7077" t="s">
        <v>29</v>
      </c>
      <c r="C7077" t="s">
        <v>21366</v>
      </c>
      <c r="D7077" t="s">
        <v>21367</v>
      </c>
      <c r="E7077" t="s">
        <v>32</v>
      </c>
      <c r="F7077" s="7">
        <v>505.4</v>
      </c>
      <c r="G7077" t="s">
        <v>33</v>
      </c>
      <c r="H7077" t="s">
        <v>34</v>
      </c>
      <c r="I7077" t="s">
        <v>21295</v>
      </c>
      <c r="L7077" s="8">
        <v>1.4E-3</v>
      </c>
      <c r="M7077" t="s">
        <v>36</v>
      </c>
      <c r="N7077" t="str">
        <f>IF(AND(PESQUISA!$B$3&lt;&gt;"",OR(PESQUISA!$B$4="TODAS",B7077=PESQUISA!$B$4),ISNUMBER(SEARCH(PESQUISA!$B$3,D7077))),ROW()-1,"")</f>
        <v/>
      </c>
    </row>
    <row r="7078" spans="1:14" x14ac:dyDescent="0.3">
      <c r="A7078" t="s">
        <v>21368</v>
      </c>
      <c r="B7078" t="s">
        <v>29</v>
      </c>
      <c r="C7078" t="s">
        <v>21369</v>
      </c>
      <c r="D7078" t="s">
        <v>21370</v>
      </c>
      <c r="E7078" t="s">
        <v>32</v>
      </c>
      <c r="F7078" s="7">
        <v>284.14999999999998</v>
      </c>
      <c r="G7078" t="s">
        <v>33</v>
      </c>
      <c r="H7078" t="s">
        <v>34</v>
      </c>
      <c r="I7078" t="s">
        <v>21295</v>
      </c>
      <c r="L7078" s="8">
        <v>2.5999999999999999E-3</v>
      </c>
      <c r="M7078" t="s">
        <v>36</v>
      </c>
      <c r="N7078" t="str">
        <f>IF(AND(PESQUISA!$B$3&lt;&gt;"",OR(PESQUISA!$B$4="TODAS",B7078=PESQUISA!$B$4),ISNUMBER(SEARCH(PESQUISA!$B$3,D7078))),ROW()-1,"")</f>
        <v/>
      </c>
    </row>
    <row r="7079" spans="1:14" x14ac:dyDescent="0.3">
      <c r="A7079" t="s">
        <v>21371</v>
      </c>
      <c r="B7079" t="s">
        <v>29</v>
      </c>
      <c r="C7079" t="s">
        <v>21372</v>
      </c>
      <c r="D7079" t="s">
        <v>21373</v>
      </c>
      <c r="E7079" t="s">
        <v>32</v>
      </c>
      <c r="F7079" s="7">
        <v>315.04000000000002</v>
      </c>
      <c r="G7079" t="s">
        <v>33</v>
      </c>
      <c r="H7079" t="s">
        <v>34</v>
      </c>
      <c r="I7079" t="s">
        <v>21295</v>
      </c>
      <c r="L7079" s="8">
        <v>1.6999999999999999E-3</v>
      </c>
      <c r="M7079" t="s">
        <v>36</v>
      </c>
      <c r="N7079" t="str">
        <f>IF(AND(PESQUISA!$B$3&lt;&gt;"",OR(PESQUISA!$B$4="TODAS",B7079=PESQUISA!$B$4),ISNUMBER(SEARCH(PESQUISA!$B$3,D7079))),ROW()-1,"")</f>
        <v/>
      </c>
    </row>
    <row r="7080" spans="1:14" x14ac:dyDescent="0.3">
      <c r="A7080" t="s">
        <v>21374</v>
      </c>
      <c r="B7080" t="s">
        <v>29</v>
      </c>
      <c r="C7080" t="s">
        <v>21375</v>
      </c>
      <c r="D7080" t="s">
        <v>21376</v>
      </c>
      <c r="E7080" t="s">
        <v>32</v>
      </c>
      <c r="F7080" s="7">
        <v>341.4</v>
      </c>
      <c r="G7080" t="s">
        <v>33</v>
      </c>
      <c r="H7080" t="s">
        <v>34</v>
      </c>
      <c r="I7080" t="s">
        <v>21295</v>
      </c>
      <c r="L7080" s="8">
        <v>1.6000000000000001E-3</v>
      </c>
      <c r="M7080" t="s">
        <v>36</v>
      </c>
      <c r="N7080" t="str">
        <f>IF(AND(PESQUISA!$B$3&lt;&gt;"",OR(PESQUISA!$B$4="TODAS",B7080=PESQUISA!$B$4),ISNUMBER(SEARCH(PESQUISA!$B$3,D7080))),ROW()-1,"")</f>
        <v/>
      </c>
    </row>
    <row r="7081" spans="1:14" x14ac:dyDescent="0.3">
      <c r="A7081" t="s">
        <v>21377</v>
      </c>
      <c r="B7081" t="s">
        <v>29</v>
      </c>
      <c r="C7081" t="s">
        <v>21378</v>
      </c>
      <c r="D7081" t="s">
        <v>21379</v>
      </c>
      <c r="E7081" t="s">
        <v>32</v>
      </c>
      <c r="F7081" s="7">
        <v>377.86</v>
      </c>
      <c r="G7081" t="s">
        <v>33</v>
      </c>
      <c r="H7081" t="s">
        <v>34</v>
      </c>
      <c r="I7081" t="s">
        <v>21295</v>
      </c>
      <c r="L7081" s="8">
        <v>1.9E-3</v>
      </c>
      <c r="M7081" t="s">
        <v>36</v>
      </c>
      <c r="N7081" t="str">
        <f>IF(AND(PESQUISA!$B$3&lt;&gt;"",OR(PESQUISA!$B$4="TODAS",B7081=PESQUISA!$B$4),ISNUMBER(SEARCH(PESQUISA!$B$3,D7081))),ROW()-1,"")</f>
        <v/>
      </c>
    </row>
    <row r="7082" spans="1:14" x14ac:dyDescent="0.3">
      <c r="A7082" t="s">
        <v>21380</v>
      </c>
      <c r="B7082" t="s">
        <v>29</v>
      </c>
      <c r="C7082" t="s">
        <v>21381</v>
      </c>
      <c r="D7082" t="s">
        <v>21382</v>
      </c>
      <c r="E7082" t="s">
        <v>32</v>
      </c>
      <c r="F7082" s="7">
        <v>442.37</v>
      </c>
      <c r="G7082" t="s">
        <v>33</v>
      </c>
      <c r="H7082" t="s">
        <v>34</v>
      </c>
      <c r="I7082" t="s">
        <v>21295</v>
      </c>
      <c r="L7082" s="8">
        <v>1.6000000000000001E-3</v>
      </c>
      <c r="M7082" t="s">
        <v>36</v>
      </c>
      <c r="N7082" t="str">
        <f>IF(AND(PESQUISA!$B$3&lt;&gt;"",OR(PESQUISA!$B$4="TODAS",B7082=PESQUISA!$B$4),ISNUMBER(SEARCH(PESQUISA!$B$3,D7082))),ROW()-1,"")</f>
        <v/>
      </c>
    </row>
    <row r="7083" spans="1:14" x14ac:dyDescent="0.3">
      <c r="A7083" t="s">
        <v>21383</v>
      </c>
      <c r="B7083" t="s">
        <v>29</v>
      </c>
      <c r="C7083" t="s">
        <v>21384</v>
      </c>
      <c r="D7083" t="s">
        <v>21385</v>
      </c>
      <c r="E7083" t="s">
        <v>32</v>
      </c>
      <c r="F7083" s="7">
        <v>182.44</v>
      </c>
      <c r="G7083" t="s">
        <v>33</v>
      </c>
      <c r="H7083" t="s">
        <v>34</v>
      </c>
      <c r="I7083" t="s">
        <v>21295</v>
      </c>
      <c r="L7083" s="8">
        <v>3.3E-3</v>
      </c>
      <c r="M7083" t="s">
        <v>36</v>
      </c>
      <c r="N7083" t="str">
        <f>IF(AND(PESQUISA!$B$3&lt;&gt;"",OR(PESQUISA!$B$4="TODAS",B7083=PESQUISA!$B$4),ISNUMBER(SEARCH(PESQUISA!$B$3,D7083))),ROW()-1,"")</f>
        <v/>
      </c>
    </row>
    <row r="7084" spans="1:14" x14ac:dyDescent="0.3">
      <c r="A7084" t="s">
        <v>21386</v>
      </c>
      <c r="B7084" t="s">
        <v>29</v>
      </c>
      <c r="C7084" t="s">
        <v>21387</v>
      </c>
      <c r="D7084" t="s">
        <v>21388</v>
      </c>
      <c r="E7084" t="s">
        <v>32</v>
      </c>
      <c r="F7084" s="7">
        <v>195.92</v>
      </c>
      <c r="G7084" t="s">
        <v>33</v>
      </c>
      <c r="H7084" t="s">
        <v>34</v>
      </c>
      <c r="I7084" t="s">
        <v>21295</v>
      </c>
      <c r="L7084" s="8">
        <v>3.0999999999999999E-3</v>
      </c>
      <c r="M7084" t="s">
        <v>36</v>
      </c>
      <c r="N7084" t="str">
        <f>IF(AND(PESQUISA!$B$3&lt;&gt;"",OR(PESQUISA!$B$4="TODAS",B7084=PESQUISA!$B$4),ISNUMBER(SEARCH(PESQUISA!$B$3,D7084))),ROW()-1,"")</f>
        <v/>
      </c>
    </row>
    <row r="7085" spans="1:14" x14ac:dyDescent="0.3">
      <c r="A7085" t="s">
        <v>21389</v>
      </c>
      <c r="B7085" t="s">
        <v>29</v>
      </c>
      <c r="C7085" t="s">
        <v>21390</v>
      </c>
      <c r="D7085" t="s">
        <v>21391</v>
      </c>
      <c r="E7085" t="s">
        <v>32</v>
      </c>
      <c r="F7085" s="7">
        <v>201.82</v>
      </c>
      <c r="G7085" t="s">
        <v>33</v>
      </c>
      <c r="H7085" t="s">
        <v>34</v>
      </c>
      <c r="I7085" t="s">
        <v>21295</v>
      </c>
      <c r="L7085" s="8">
        <v>3.5999999999999999E-3</v>
      </c>
      <c r="M7085" t="s">
        <v>36</v>
      </c>
      <c r="N7085" t="str">
        <f>IF(AND(PESQUISA!$B$3&lt;&gt;"",OR(PESQUISA!$B$4="TODAS",B7085=PESQUISA!$B$4),ISNUMBER(SEARCH(PESQUISA!$B$3,D7085))),ROW()-1,"")</f>
        <v/>
      </c>
    </row>
    <row r="7086" spans="1:14" x14ac:dyDescent="0.3">
      <c r="A7086" t="s">
        <v>21392</v>
      </c>
      <c r="B7086" t="s">
        <v>29</v>
      </c>
      <c r="C7086" t="s">
        <v>21393</v>
      </c>
      <c r="D7086" t="s">
        <v>21394</v>
      </c>
      <c r="E7086" t="s">
        <v>32</v>
      </c>
      <c r="F7086" s="7">
        <v>206.74</v>
      </c>
      <c r="G7086" t="s">
        <v>33</v>
      </c>
      <c r="H7086" t="s">
        <v>34</v>
      </c>
      <c r="I7086" t="s">
        <v>21295</v>
      </c>
      <c r="L7086" s="8">
        <v>3.5000000000000001E-3</v>
      </c>
      <c r="M7086" t="s">
        <v>36</v>
      </c>
      <c r="N7086" t="str">
        <f>IF(AND(PESQUISA!$B$3&lt;&gt;"",OR(PESQUISA!$B$4="TODAS",B7086=PESQUISA!$B$4),ISNUMBER(SEARCH(PESQUISA!$B$3,D7086))),ROW()-1,"")</f>
        <v/>
      </c>
    </row>
    <row r="7087" spans="1:14" x14ac:dyDescent="0.3">
      <c r="A7087" t="s">
        <v>21395</v>
      </c>
      <c r="B7087" t="s">
        <v>29</v>
      </c>
      <c r="C7087" t="s">
        <v>21396</v>
      </c>
      <c r="D7087" t="s">
        <v>21397</v>
      </c>
      <c r="E7087" t="s">
        <v>32</v>
      </c>
      <c r="F7087" s="7">
        <v>221.47</v>
      </c>
      <c r="G7087" t="s">
        <v>33</v>
      </c>
      <c r="H7087" t="s">
        <v>34</v>
      </c>
      <c r="I7087" t="s">
        <v>21295</v>
      </c>
      <c r="L7087" s="8">
        <v>2.3999999999999998E-3</v>
      </c>
      <c r="M7087" t="s">
        <v>36</v>
      </c>
      <c r="N7087" t="str">
        <f>IF(AND(PESQUISA!$B$3&lt;&gt;"",OR(PESQUISA!$B$4="TODAS",B7087=PESQUISA!$B$4),ISNUMBER(SEARCH(PESQUISA!$B$3,D7087))),ROW()-1,"")</f>
        <v/>
      </c>
    </row>
    <row r="7088" spans="1:14" x14ac:dyDescent="0.3">
      <c r="A7088" t="s">
        <v>21398</v>
      </c>
      <c r="B7088" t="s">
        <v>29</v>
      </c>
      <c r="C7088" t="s">
        <v>21399</v>
      </c>
      <c r="D7088" t="s">
        <v>21400</v>
      </c>
      <c r="E7088" t="s">
        <v>32</v>
      </c>
      <c r="F7088" s="7">
        <v>233.14</v>
      </c>
      <c r="G7088" t="s">
        <v>33</v>
      </c>
      <c r="H7088" t="s">
        <v>34</v>
      </c>
      <c r="I7088" t="s">
        <v>21295</v>
      </c>
      <c r="L7088" s="8">
        <v>2.3E-3</v>
      </c>
      <c r="M7088" t="s">
        <v>36</v>
      </c>
      <c r="N7088" t="str">
        <f>IF(AND(PESQUISA!$B$3&lt;&gt;"",OR(PESQUISA!$B$4="TODAS",B7088=PESQUISA!$B$4),ISNUMBER(SEARCH(PESQUISA!$B$3,D7088))),ROW()-1,"")</f>
        <v/>
      </c>
    </row>
    <row r="7089" spans="1:14" x14ac:dyDescent="0.3">
      <c r="A7089" t="s">
        <v>21401</v>
      </c>
      <c r="B7089" t="s">
        <v>29</v>
      </c>
      <c r="C7089" t="s">
        <v>21402</v>
      </c>
      <c r="D7089" t="s">
        <v>21403</v>
      </c>
      <c r="E7089" t="s">
        <v>32</v>
      </c>
      <c r="F7089" s="7">
        <v>269.95</v>
      </c>
      <c r="G7089" t="s">
        <v>33</v>
      </c>
      <c r="H7089" t="s">
        <v>34</v>
      </c>
      <c r="I7089" t="s">
        <v>21295</v>
      </c>
      <c r="L7089" s="8">
        <v>2.5999999999999999E-3</v>
      </c>
      <c r="M7089" t="s">
        <v>36</v>
      </c>
      <c r="N7089" t="str">
        <f>IF(AND(PESQUISA!$B$3&lt;&gt;"",OR(PESQUISA!$B$4="TODAS",B7089=PESQUISA!$B$4),ISNUMBER(SEARCH(PESQUISA!$B$3,D7089))),ROW()-1,"")</f>
        <v/>
      </c>
    </row>
    <row r="7090" spans="1:14" x14ac:dyDescent="0.3">
      <c r="A7090" t="s">
        <v>21404</v>
      </c>
      <c r="B7090" t="s">
        <v>29</v>
      </c>
      <c r="C7090" t="s">
        <v>21405</v>
      </c>
      <c r="D7090" t="s">
        <v>21406</v>
      </c>
      <c r="E7090" t="s">
        <v>32</v>
      </c>
      <c r="F7090" s="7">
        <v>306.49</v>
      </c>
      <c r="G7090" t="s">
        <v>33</v>
      </c>
      <c r="H7090" t="s">
        <v>34</v>
      </c>
      <c r="I7090" t="s">
        <v>21295</v>
      </c>
      <c r="L7090" s="8">
        <v>2.3E-3</v>
      </c>
      <c r="M7090" t="s">
        <v>36</v>
      </c>
      <c r="N7090" t="str">
        <f>IF(AND(PESQUISA!$B$3&lt;&gt;"",OR(PESQUISA!$B$4="TODAS",B7090=PESQUISA!$B$4),ISNUMBER(SEARCH(PESQUISA!$B$3,D7090))),ROW()-1,"")</f>
        <v/>
      </c>
    </row>
    <row r="7091" spans="1:14" x14ac:dyDescent="0.3">
      <c r="A7091" t="s">
        <v>21407</v>
      </c>
      <c r="B7091" t="s">
        <v>29</v>
      </c>
      <c r="C7091" t="s">
        <v>21408</v>
      </c>
      <c r="D7091" t="s">
        <v>21409</v>
      </c>
      <c r="E7091" t="s">
        <v>32</v>
      </c>
      <c r="F7091" s="7">
        <v>206.18</v>
      </c>
      <c r="G7091" t="s">
        <v>33</v>
      </c>
      <c r="H7091" t="s">
        <v>34</v>
      </c>
      <c r="I7091" t="s">
        <v>21295</v>
      </c>
      <c r="L7091" s="8">
        <v>3.5000000000000001E-3</v>
      </c>
      <c r="M7091" t="s">
        <v>36</v>
      </c>
      <c r="N7091" t="str">
        <f>IF(AND(PESQUISA!$B$3&lt;&gt;"",OR(PESQUISA!$B$4="TODAS",B7091=PESQUISA!$B$4),ISNUMBER(SEARCH(PESQUISA!$B$3,D7091))),ROW()-1,"")</f>
        <v/>
      </c>
    </row>
    <row r="7092" spans="1:14" x14ac:dyDescent="0.3">
      <c r="A7092" t="s">
        <v>21410</v>
      </c>
      <c r="B7092" t="s">
        <v>29</v>
      </c>
      <c r="C7092" t="s">
        <v>21411</v>
      </c>
      <c r="D7092" t="s">
        <v>21412</v>
      </c>
      <c r="E7092" t="s">
        <v>32</v>
      </c>
      <c r="F7092" s="7">
        <v>225.12</v>
      </c>
      <c r="G7092" t="s">
        <v>33</v>
      </c>
      <c r="H7092" t="s">
        <v>34</v>
      </c>
      <c r="I7092" t="s">
        <v>21295</v>
      </c>
      <c r="L7092" s="8">
        <v>2.3999999999999998E-3</v>
      </c>
      <c r="M7092" t="s">
        <v>36</v>
      </c>
      <c r="N7092" t="str">
        <f>IF(AND(PESQUISA!$B$3&lt;&gt;"",OR(PESQUISA!$B$4="TODAS",B7092=PESQUISA!$B$4),ISNUMBER(SEARCH(PESQUISA!$B$3,D7092))),ROW()-1,"")</f>
        <v/>
      </c>
    </row>
    <row r="7093" spans="1:14" x14ac:dyDescent="0.3">
      <c r="A7093" t="s">
        <v>21413</v>
      </c>
      <c r="B7093" t="s">
        <v>29</v>
      </c>
      <c r="C7093" t="s">
        <v>21414</v>
      </c>
      <c r="D7093" t="s">
        <v>21415</v>
      </c>
      <c r="E7093" t="s">
        <v>32</v>
      </c>
      <c r="F7093" s="7">
        <v>242.02</v>
      </c>
      <c r="G7093" t="s">
        <v>33</v>
      </c>
      <c r="H7093" t="s">
        <v>34</v>
      </c>
      <c r="I7093" t="s">
        <v>21295</v>
      </c>
      <c r="L7093" s="8">
        <v>2.2000000000000001E-3</v>
      </c>
      <c r="M7093" t="s">
        <v>36</v>
      </c>
      <c r="N7093" t="str">
        <f>IF(AND(PESQUISA!$B$3&lt;&gt;"",OR(PESQUISA!$B$4="TODAS",B7093=PESQUISA!$B$4),ISNUMBER(SEARCH(PESQUISA!$B$3,D7093))),ROW()-1,"")</f>
        <v/>
      </c>
    </row>
    <row r="7094" spans="1:14" x14ac:dyDescent="0.3">
      <c r="A7094" t="s">
        <v>21416</v>
      </c>
      <c r="B7094" t="s">
        <v>29</v>
      </c>
      <c r="C7094" t="s">
        <v>21417</v>
      </c>
      <c r="D7094" t="s">
        <v>21418</v>
      </c>
      <c r="E7094" t="s">
        <v>32</v>
      </c>
      <c r="F7094" s="7">
        <v>277.44</v>
      </c>
      <c r="G7094" t="s">
        <v>33</v>
      </c>
      <c r="H7094" t="s">
        <v>34</v>
      </c>
      <c r="I7094" t="s">
        <v>21295</v>
      </c>
      <c r="L7094" s="8">
        <v>2.5000000000000001E-3</v>
      </c>
      <c r="M7094" t="s">
        <v>36</v>
      </c>
      <c r="N7094" t="str">
        <f>IF(AND(PESQUISA!$B$3&lt;&gt;"",OR(PESQUISA!$B$4="TODAS",B7094=PESQUISA!$B$4),ISNUMBER(SEARCH(PESQUISA!$B$3,D7094))),ROW()-1,"")</f>
        <v/>
      </c>
    </row>
    <row r="7095" spans="1:14" x14ac:dyDescent="0.3">
      <c r="A7095" t="s">
        <v>21419</v>
      </c>
      <c r="B7095" t="s">
        <v>29</v>
      </c>
      <c r="C7095" t="s">
        <v>21420</v>
      </c>
      <c r="D7095" t="s">
        <v>21421</v>
      </c>
      <c r="E7095" t="s">
        <v>32</v>
      </c>
      <c r="F7095" s="7">
        <v>301.10000000000002</v>
      </c>
      <c r="G7095" t="s">
        <v>33</v>
      </c>
      <c r="H7095" t="s">
        <v>34</v>
      </c>
      <c r="I7095" t="s">
        <v>21295</v>
      </c>
      <c r="L7095" s="8">
        <v>2.3E-3</v>
      </c>
      <c r="M7095" t="s">
        <v>36</v>
      </c>
      <c r="N7095" t="str">
        <f>IF(AND(PESQUISA!$B$3&lt;&gt;"",OR(PESQUISA!$B$4="TODAS",B7095=PESQUISA!$B$4),ISNUMBER(SEARCH(PESQUISA!$B$3,D7095))),ROW()-1,"")</f>
        <v/>
      </c>
    </row>
    <row r="7096" spans="1:14" x14ac:dyDescent="0.3">
      <c r="A7096" t="s">
        <v>21422</v>
      </c>
      <c r="B7096" t="s">
        <v>29</v>
      </c>
      <c r="C7096" t="s">
        <v>21423</v>
      </c>
      <c r="D7096" t="s">
        <v>21424</v>
      </c>
      <c r="E7096" t="s">
        <v>376</v>
      </c>
      <c r="F7096" s="7">
        <v>332.99</v>
      </c>
      <c r="G7096" t="s">
        <v>33</v>
      </c>
      <c r="H7096" t="s">
        <v>34</v>
      </c>
      <c r="I7096" t="s">
        <v>21425</v>
      </c>
      <c r="L7096" s="8">
        <v>2.0000000000000001E-4</v>
      </c>
      <c r="M7096" t="s">
        <v>36</v>
      </c>
      <c r="N7096" t="str">
        <f>IF(AND(PESQUISA!$B$3&lt;&gt;"",OR(PESQUISA!$B$4="TODAS",B7096=PESQUISA!$B$4),ISNUMBER(SEARCH(PESQUISA!$B$3,D7096))),ROW()-1,"")</f>
        <v/>
      </c>
    </row>
    <row r="7097" spans="1:14" x14ac:dyDescent="0.3">
      <c r="A7097" t="s">
        <v>21426</v>
      </c>
      <c r="B7097" t="s">
        <v>29</v>
      </c>
      <c r="C7097" t="s">
        <v>21427</v>
      </c>
      <c r="D7097" t="s">
        <v>21428</v>
      </c>
      <c r="E7097" t="s">
        <v>376</v>
      </c>
      <c r="F7097" s="7">
        <v>262.18</v>
      </c>
      <c r="G7097" t="s">
        <v>33</v>
      </c>
      <c r="H7097" t="s">
        <v>34</v>
      </c>
      <c r="I7097" t="s">
        <v>21425</v>
      </c>
      <c r="L7097" s="8">
        <v>2.0000000000000001E-4</v>
      </c>
      <c r="M7097" t="s">
        <v>36</v>
      </c>
      <c r="N7097" t="str">
        <f>IF(AND(PESQUISA!$B$3&lt;&gt;"",OR(PESQUISA!$B$4="TODAS",B7097=PESQUISA!$B$4),ISNUMBER(SEARCH(PESQUISA!$B$3,D7097))),ROW()-1,"")</f>
        <v/>
      </c>
    </row>
    <row r="7098" spans="1:14" x14ac:dyDescent="0.3">
      <c r="A7098" t="s">
        <v>21429</v>
      </c>
      <c r="B7098" t="s">
        <v>29</v>
      </c>
      <c r="C7098" t="s">
        <v>21430</v>
      </c>
      <c r="D7098" t="s">
        <v>21431</v>
      </c>
      <c r="E7098" t="s">
        <v>376</v>
      </c>
      <c r="F7098" s="7">
        <v>262.7</v>
      </c>
      <c r="G7098" t="s">
        <v>33</v>
      </c>
      <c r="H7098" t="s">
        <v>34</v>
      </c>
      <c r="I7098" t="s">
        <v>21425</v>
      </c>
      <c r="L7098" s="8">
        <v>2.0000000000000001E-4</v>
      </c>
      <c r="M7098" t="s">
        <v>36</v>
      </c>
      <c r="N7098" t="str">
        <f>IF(AND(PESQUISA!$B$3&lt;&gt;"",OR(PESQUISA!$B$4="TODAS",B7098=PESQUISA!$B$4),ISNUMBER(SEARCH(PESQUISA!$B$3,D7098))),ROW()-1,"")</f>
        <v/>
      </c>
    </row>
    <row r="7099" spans="1:14" x14ac:dyDescent="0.3">
      <c r="A7099" t="s">
        <v>21432</v>
      </c>
      <c r="B7099" t="s">
        <v>29</v>
      </c>
      <c r="C7099" t="s">
        <v>21433</v>
      </c>
      <c r="D7099" t="s">
        <v>21434</v>
      </c>
      <c r="E7099" t="s">
        <v>376</v>
      </c>
      <c r="F7099" s="7">
        <v>250.96</v>
      </c>
      <c r="G7099" t="s">
        <v>33</v>
      </c>
      <c r="H7099" t="s">
        <v>34</v>
      </c>
      <c r="I7099" t="s">
        <v>21425</v>
      </c>
      <c r="L7099" s="8">
        <v>2.0000000000000001E-4</v>
      </c>
      <c r="M7099" t="s">
        <v>36</v>
      </c>
      <c r="N7099" t="str">
        <f>IF(AND(PESQUISA!$B$3&lt;&gt;"",OR(PESQUISA!$B$4="TODAS",B7099=PESQUISA!$B$4),ISNUMBER(SEARCH(PESQUISA!$B$3,D7099))),ROW()-1,"")</f>
        <v/>
      </c>
    </row>
    <row r="7100" spans="1:14" x14ac:dyDescent="0.3">
      <c r="A7100" t="s">
        <v>21435</v>
      </c>
      <c r="B7100" t="s">
        <v>29</v>
      </c>
      <c r="C7100" t="s">
        <v>21436</v>
      </c>
      <c r="D7100" t="s">
        <v>21437</v>
      </c>
      <c r="E7100" t="s">
        <v>376</v>
      </c>
      <c r="F7100" s="7">
        <v>279.68</v>
      </c>
      <c r="G7100" t="s">
        <v>33</v>
      </c>
      <c r="H7100" t="s">
        <v>34</v>
      </c>
      <c r="I7100" t="s">
        <v>21425</v>
      </c>
      <c r="L7100" s="8">
        <v>5.0000000000000001E-4</v>
      </c>
      <c r="M7100" t="s">
        <v>36</v>
      </c>
      <c r="N7100" t="str">
        <f>IF(AND(PESQUISA!$B$3&lt;&gt;"",OR(PESQUISA!$B$4="TODAS",B7100=PESQUISA!$B$4),ISNUMBER(SEARCH(PESQUISA!$B$3,D7100))),ROW()-1,"")</f>
        <v/>
      </c>
    </row>
    <row r="7101" spans="1:14" x14ac:dyDescent="0.3">
      <c r="A7101" t="s">
        <v>21438</v>
      </c>
      <c r="B7101" t="s">
        <v>29</v>
      </c>
      <c r="C7101" t="s">
        <v>21439</v>
      </c>
      <c r="D7101" t="s">
        <v>21440</v>
      </c>
      <c r="E7101" t="s">
        <v>376</v>
      </c>
      <c r="F7101" s="7">
        <v>309.02</v>
      </c>
      <c r="G7101" t="s">
        <v>33</v>
      </c>
      <c r="H7101" t="s">
        <v>34</v>
      </c>
      <c r="I7101" t="s">
        <v>21425</v>
      </c>
      <c r="L7101" s="8">
        <v>2.0000000000000001E-4</v>
      </c>
      <c r="M7101" t="s">
        <v>36</v>
      </c>
      <c r="N7101" t="str">
        <f>IF(AND(PESQUISA!$B$3&lt;&gt;"",OR(PESQUISA!$B$4="TODAS",B7101=PESQUISA!$B$4),ISNUMBER(SEARCH(PESQUISA!$B$3,D7101))),ROW()-1,"")</f>
        <v/>
      </c>
    </row>
    <row r="7102" spans="1:14" x14ac:dyDescent="0.3">
      <c r="A7102" t="s">
        <v>21441</v>
      </c>
      <c r="B7102" t="s">
        <v>29</v>
      </c>
      <c r="C7102" t="s">
        <v>21442</v>
      </c>
      <c r="D7102" t="s">
        <v>21443</v>
      </c>
      <c r="E7102" t="s">
        <v>376</v>
      </c>
      <c r="F7102" s="7">
        <v>325.99</v>
      </c>
      <c r="G7102" t="s">
        <v>33</v>
      </c>
      <c r="H7102" t="s">
        <v>34</v>
      </c>
      <c r="I7102" t="s">
        <v>21425</v>
      </c>
      <c r="L7102" s="8">
        <v>4.0000000000000002E-4</v>
      </c>
      <c r="M7102" t="s">
        <v>36</v>
      </c>
      <c r="N7102" t="str">
        <f>IF(AND(PESQUISA!$B$3&lt;&gt;"",OR(PESQUISA!$B$4="TODAS",B7102=PESQUISA!$B$4),ISNUMBER(SEARCH(PESQUISA!$B$3,D7102))),ROW()-1,"")</f>
        <v/>
      </c>
    </row>
    <row r="7103" spans="1:14" x14ac:dyDescent="0.3">
      <c r="A7103" t="s">
        <v>21444</v>
      </c>
      <c r="B7103" t="s">
        <v>29</v>
      </c>
      <c r="C7103" t="s">
        <v>21445</v>
      </c>
      <c r="D7103" t="s">
        <v>21446</v>
      </c>
      <c r="E7103" t="s">
        <v>32</v>
      </c>
      <c r="F7103" s="7">
        <v>25.84</v>
      </c>
      <c r="G7103" t="s">
        <v>33</v>
      </c>
      <c r="H7103" t="s">
        <v>34</v>
      </c>
      <c r="I7103" t="s">
        <v>21425</v>
      </c>
      <c r="L7103" s="8">
        <v>0</v>
      </c>
      <c r="M7103" t="s">
        <v>36</v>
      </c>
      <c r="N7103" t="str">
        <f>IF(AND(PESQUISA!$B$3&lt;&gt;"",OR(PESQUISA!$B$4="TODAS",B7103=PESQUISA!$B$4),ISNUMBER(SEARCH(PESQUISA!$B$3,D7103))),ROW()-1,"")</f>
        <v/>
      </c>
    </row>
    <row r="7104" spans="1:14" x14ac:dyDescent="0.3">
      <c r="A7104" t="s">
        <v>21447</v>
      </c>
      <c r="B7104" t="s">
        <v>29</v>
      </c>
      <c r="C7104" t="s">
        <v>21448</v>
      </c>
      <c r="D7104" t="s">
        <v>21449</v>
      </c>
      <c r="E7104" t="s">
        <v>32</v>
      </c>
      <c r="F7104" s="7">
        <v>51.72</v>
      </c>
      <c r="G7104" t="s">
        <v>33</v>
      </c>
      <c r="H7104" t="s">
        <v>34</v>
      </c>
      <c r="I7104" t="s">
        <v>21425</v>
      </c>
      <c r="L7104" s="8">
        <v>0</v>
      </c>
      <c r="M7104" t="s">
        <v>36</v>
      </c>
      <c r="N7104" t="str">
        <f>IF(AND(PESQUISA!$B$3&lt;&gt;"",OR(PESQUISA!$B$4="TODAS",B7104=PESQUISA!$B$4),ISNUMBER(SEARCH(PESQUISA!$B$3,D7104))),ROW()-1,"")</f>
        <v/>
      </c>
    </row>
    <row r="7105" spans="1:14" x14ac:dyDescent="0.3">
      <c r="A7105" t="s">
        <v>21450</v>
      </c>
      <c r="B7105" t="s">
        <v>29</v>
      </c>
      <c r="C7105" t="s">
        <v>21451</v>
      </c>
      <c r="D7105" t="s">
        <v>21452</v>
      </c>
      <c r="E7105" t="s">
        <v>376</v>
      </c>
      <c r="F7105" s="7">
        <v>1034.77</v>
      </c>
      <c r="G7105" t="s">
        <v>33</v>
      </c>
      <c r="H7105" t="s">
        <v>34</v>
      </c>
      <c r="I7105" t="s">
        <v>21425</v>
      </c>
      <c r="L7105" s="8">
        <v>0</v>
      </c>
      <c r="M7105" t="s">
        <v>36</v>
      </c>
      <c r="N7105" t="str">
        <f>IF(AND(PESQUISA!$B$3&lt;&gt;"",OR(PESQUISA!$B$4="TODAS",B7105=PESQUISA!$B$4),ISNUMBER(SEARCH(PESQUISA!$B$3,D7105))),ROW()-1,"")</f>
        <v/>
      </c>
    </row>
    <row r="7106" spans="1:14" x14ac:dyDescent="0.3">
      <c r="A7106" t="s">
        <v>21453</v>
      </c>
      <c r="B7106" t="s">
        <v>29</v>
      </c>
      <c r="C7106" t="s">
        <v>21454</v>
      </c>
      <c r="D7106" t="s">
        <v>21455</v>
      </c>
      <c r="E7106" t="s">
        <v>32</v>
      </c>
      <c r="F7106" s="7">
        <v>24.91</v>
      </c>
      <c r="G7106" t="s">
        <v>33</v>
      </c>
      <c r="H7106" t="s">
        <v>34</v>
      </c>
      <c r="I7106" t="s">
        <v>21425</v>
      </c>
      <c r="L7106" s="8">
        <v>0</v>
      </c>
      <c r="M7106" t="s">
        <v>36</v>
      </c>
      <c r="N7106" t="str">
        <f>IF(AND(PESQUISA!$B$3&lt;&gt;"",OR(PESQUISA!$B$4="TODAS",B7106=PESQUISA!$B$4),ISNUMBER(SEARCH(PESQUISA!$B$3,D7106))),ROW()-1,"")</f>
        <v/>
      </c>
    </row>
    <row r="7107" spans="1:14" x14ac:dyDescent="0.3">
      <c r="A7107" t="s">
        <v>21456</v>
      </c>
      <c r="B7107" t="s">
        <v>29</v>
      </c>
      <c r="C7107" t="s">
        <v>21457</v>
      </c>
      <c r="D7107" t="s">
        <v>21458</v>
      </c>
      <c r="E7107" t="s">
        <v>32</v>
      </c>
      <c r="F7107" s="7">
        <v>48.15</v>
      </c>
      <c r="G7107" t="s">
        <v>33</v>
      </c>
      <c r="H7107" t="s">
        <v>34</v>
      </c>
      <c r="I7107" t="s">
        <v>21425</v>
      </c>
      <c r="L7107" s="8">
        <v>0</v>
      </c>
      <c r="M7107" t="s">
        <v>36</v>
      </c>
      <c r="N7107" t="str">
        <f>IF(AND(PESQUISA!$B$3&lt;&gt;"",OR(PESQUISA!$B$4="TODAS",B7107=PESQUISA!$B$4),ISNUMBER(SEARCH(PESQUISA!$B$3,D7107))),ROW()-1,"")</f>
        <v/>
      </c>
    </row>
    <row r="7108" spans="1:14" x14ac:dyDescent="0.3">
      <c r="A7108" t="s">
        <v>21459</v>
      </c>
      <c r="B7108" t="s">
        <v>29</v>
      </c>
      <c r="C7108" t="s">
        <v>21460</v>
      </c>
      <c r="D7108" t="s">
        <v>21461</v>
      </c>
      <c r="E7108" t="s">
        <v>376</v>
      </c>
      <c r="F7108" s="7">
        <v>963.28</v>
      </c>
      <c r="G7108" t="s">
        <v>33</v>
      </c>
      <c r="H7108" t="s">
        <v>34</v>
      </c>
      <c r="I7108" t="s">
        <v>21425</v>
      </c>
      <c r="L7108" s="8">
        <v>0</v>
      </c>
      <c r="M7108" t="s">
        <v>36</v>
      </c>
      <c r="N7108" t="str">
        <f>IF(AND(PESQUISA!$B$3&lt;&gt;"",OR(PESQUISA!$B$4="TODAS",B7108=PESQUISA!$B$4),ISNUMBER(SEARCH(PESQUISA!$B$3,D7108))),ROW()-1,"")</f>
        <v/>
      </c>
    </row>
    <row r="7109" spans="1:14" x14ac:dyDescent="0.3">
      <c r="A7109" t="s">
        <v>21462</v>
      </c>
      <c r="B7109" t="s">
        <v>29</v>
      </c>
      <c r="C7109" t="s">
        <v>21463</v>
      </c>
      <c r="D7109" t="s">
        <v>21464</v>
      </c>
      <c r="E7109" t="s">
        <v>40</v>
      </c>
      <c r="F7109" s="7">
        <v>8.5</v>
      </c>
      <c r="G7109" t="s">
        <v>33</v>
      </c>
      <c r="H7109" t="s">
        <v>34</v>
      </c>
      <c r="I7109" t="s">
        <v>21465</v>
      </c>
      <c r="L7109" s="8">
        <v>0.57179999999999997</v>
      </c>
      <c r="M7109" t="s">
        <v>36</v>
      </c>
      <c r="N7109" t="str">
        <f>IF(AND(PESQUISA!$B$3&lt;&gt;"",OR(PESQUISA!$B$4="TODAS",B7109=PESQUISA!$B$4),ISNUMBER(SEARCH(PESQUISA!$B$3,D7109))),ROW()-1,"")</f>
        <v/>
      </c>
    </row>
    <row r="7110" spans="1:14" x14ac:dyDescent="0.3">
      <c r="A7110" t="s">
        <v>21466</v>
      </c>
      <c r="B7110" t="s">
        <v>29</v>
      </c>
      <c r="C7110" t="s">
        <v>21467</v>
      </c>
      <c r="D7110" t="s">
        <v>21468</v>
      </c>
      <c r="E7110" t="s">
        <v>40</v>
      </c>
      <c r="F7110" s="7">
        <v>8.9</v>
      </c>
      <c r="G7110" t="s">
        <v>33</v>
      </c>
      <c r="H7110" t="s">
        <v>34</v>
      </c>
      <c r="I7110" t="s">
        <v>21465</v>
      </c>
      <c r="L7110" s="8">
        <v>0.51570000000000005</v>
      </c>
      <c r="M7110" t="s">
        <v>36</v>
      </c>
      <c r="N7110" t="str">
        <f>IF(AND(PESQUISA!$B$3&lt;&gt;"",OR(PESQUISA!$B$4="TODAS",B7110=PESQUISA!$B$4),ISNUMBER(SEARCH(PESQUISA!$B$3,D7110))),ROW()-1,"")</f>
        <v/>
      </c>
    </row>
    <row r="7111" spans="1:14" x14ac:dyDescent="0.3">
      <c r="A7111" t="s">
        <v>21469</v>
      </c>
      <c r="B7111" t="s">
        <v>29</v>
      </c>
      <c r="C7111" t="s">
        <v>21470</v>
      </c>
      <c r="D7111" t="s">
        <v>21471</v>
      </c>
      <c r="E7111" t="s">
        <v>40</v>
      </c>
      <c r="F7111" s="7">
        <v>14.5</v>
      </c>
      <c r="G7111" t="s">
        <v>33</v>
      </c>
      <c r="H7111" t="s">
        <v>34</v>
      </c>
      <c r="I7111" t="s">
        <v>21465</v>
      </c>
      <c r="L7111" s="8">
        <v>0.65659999999999996</v>
      </c>
      <c r="M7111" t="s">
        <v>36</v>
      </c>
      <c r="N7111" t="str">
        <f>IF(AND(PESQUISA!$B$3&lt;&gt;"",OR(PESQUISA!$B$4="TODAS",B7111=PESQUISA!$B$4),ISNUMBER(SEARCH(PESQUISA!$B$3,D7111))),ROW()-1,"")</f>
        <v/>
      </c>
    </row>
    <row r="7112" spans="1:14" x14ac:dyDescent="0.3">
      <c r="A7112" t="s">
        <v>21472</v>
      </c>
      <c r="B7112" t="s">
        <v>29</v>
      </c>
      <c r="C7112" t="s">
        <v>21473</v>
      </c>
      <c r="D7112" t="s">
        <v>21474</v>
      </c>
      <c r="E7112" t="s">
        <v>40</v>
      </c>
      <c r="F7112" s="7">
        <v>5.44</v>
      </c>
      <c r="G7112" t="s">
        <v>33</v>
      </c>
      <c r="H7112" t="s">
        <v>34</v>
      </c>
      <c r="I7112" t="s">
        <v>21465</v>
      </c>
      <c r="L7112" s="8">
        <v>0</v>
      </c>
      <c r="M7112" t="s">
        <v>36</v>
      </c>
      <c r="N7112" t="str">
        <f>IF(AND(PESQUISA!$B$3&lt;&gt;"",OR(PESQUISA!$B$4="TODAS",B7112=PESQUISA!$B$4),ISNUMBER(SEARCH(PESQUISA!$B$3,D7112))),ROW()-1,"")</f>
        <v/>
      </c>
    </row>
    <row r="7113" spans="1:14" x14ac:dyDescent="0.3">
      <c r="A7113" t="s">
        <v>21475</v>
      </c>
      <c r="B7113" t="s">
        <v>29</v>
      </c>
      <c r="C7113" t="s">
        <v>21476</v>
      </c>
      <c r="D7113" t="s">
        <v>21477</v>
      </c>
      <c r="E7113" t="s">
        <v>40</v>
      </c>
      <c r="F7113" s="7">
        <v>8.42</v>
      </c>
      <c r="G7113" t="s">
        <v>33</v>
      </c>
      <c r="H7113" t="s">
        <v>34</v>
      </c>
      <c r="I7113" t="s">
        <v>21465</v>
      </c>
      <c r="L7113" s="8">
        <v>0</v>
      </c>
      <c r="M7113" t="s">
        <v>36</v>
      </c>
      <c r="N7113" t="str">
        <f>IF(AND(PESQUISA!$B$3&lt;&gt;"",OR(PESQUISA!$B$4="TODAS",B7113=PESQUISA!$B$4),ISNUMBER(SEARCH(PESQUISA!$B$3,D7113))),ROW()-1,"")</f>
        <v/>
      </c>
    </row>
    <row r="7114" spans="1:14" x14ac:dyDescent="0.3">
      <c r="A7114" t="s">
        <v>21478</v>
      </c>
      <c r="B7114" t="s">
        <v>29</v>
      </c>
      <c r="C7114" t="s">
        <v>21479</v>
      </c>
      <c r="D7114" t="s">
        <v>21480</v>
      </c>
      <c r="E7114" t="s">
        <v>40</v>
      </c>
      <c r="F7114" s="7">
        <v>93.91</v>
      </c>
      <c r="G7114" t="s">
        <v>33</v>
      </c>
      <c r="H7114" t="s">
        <v>34</v>
      </c>
      <c r="I7114" t="s">
        <v>21465</v>
      </c>
      <c r="L7114" s="8">
        <v>0</v>
      </c>
      <c r="M7114" t="s">
        <v>36</v>
      </c>
      <c r="N7114" t="str">
        <f>IF(AND(PESQUISA!$B$3&lt;&gt;"",OR(PESQUISA!$B$4="TODAS",B7114=PESQUISA!$B$4),ISNUMBER(SEARCH(PESQUISA!$B$3,D7114))),ROW()-1,"")</f>
        <v/>
      </c>
    </row>
    <row r="7115" spans="1:14" x14ac:dyDescent="0.3">
      <c r="A7115" t="s">
        <v>21481</v>
      </c>
      <c r="B7115" t="s">
        <v>29</v>
      </c>
      <c r="C7115" t="s">
        <v>21482</v>
      </c>
      <c r="D7115" t="s">
        <v>21483</v>
      </c>
      <c r="E7115" t="s">
        <v>40</v>
      </c>
      <c r="G7115" t="s">
        <v>33</v>
      </c>
      <c r="H7115" t="s">
        <v>34</v>
      </c>
      <c r="I7115" t="s">
        <v>21465</v>
      </c>
      <c r="M7115" t="s">
        <v>53</v>
      </c>
      <c r="N7115" t="str">
        <f>IF(AND(PESQUISA!$B$3&lt;&gt;"",OR(PESQUISA!$B$4="TODAS",B7115=PESQUISA!$B$4),ISNUMBER(SEARCH(PESQUISA!$B$3,D7115))),ROW()-1,"")</f>
        <v/>
      </c>
    </row>
    <row r="7116" spans="1:14" x14ac:dyDescent="0.3">
      <c r="A7116" t="s">
        <v>21484</v>
      </c>
      <c r="B7116" t="s">
        <v>29</v>
      </c>
      <c r="C7116" t="s">
        <v>21485</v>
      </c>
      <c r="D7116" t="s">
        <v>21486</v>
      </c>
      <c r="E7116" t="s">
        <v>40</v>
      </c>
      <c r="F7116" s="7">
        <v>37.64</v>
      </c>
      <c r="G7116" t="s">
        <v>33</v>
      </c>
      <c r="H7116" t="s">
        <v>34</v>
      </c>
      <c r="I7116" t="s">
        <v>21465</v>
      </c>
      <c r="L7116" s="8">
        <v>0.51380000000000003</v>
      </c>
      <c r="M7116" t="s">
        <v>36</v>
      </c>
      <c r="N7116" t="str">
        <f>IF(AND(PESQUISA!$B$3&lt;&gt;"",OR(PESQUISA!$B$4="TODAS",B7116=PESQUISA!$B$4),ISNUMBER(SEARCH(PESQUISA!$B$3,D7116))),ROW()-1,"")</f>
        <v/>
      </c>
    </row>
    <row r="7117" spans="1:14" x14ac:dyDescent="0.3">
      <c r="A7117" t="s">
        <v>21487</v>
      </c>
      <c r="B7117" t="s">
        <v>29</v>
      </c>
      <c r="C7117" t="s">
        <v>21488</v>
      </c>
      <c r="D7117" t="s">
        <v>21489</v>
      </c>
      <c r="E7117" t="s">
        <v>40</v>
      </c>
      <c r="F7117" s="7">
        <v>38.81</v>
      </c>
      <c r="G7117" t="s">
        <v>33</v>
      </c>
      <c r="H7117" t="s">
        <v>34</v>
      </c>
      <c r="I7117" t="s">
        <v>21465</v>
      </c>
      <c r="L7117" s="8">
        <v>0.51170000000000004</v>
      </c>
      <c r="M7117" t="s">
        <v>36</v>
      </c>
      <c r="N7117" t="str">
        <f>IF(AND(PESQUISA!$B$3&lt;&gt;"",OR(PESQUISA!$B$4="TODAS",B7117=PESQUISA!$B$4),ISNUMBER(SEARCH(PESQUISA!$B$3,D7117))),ROW()-1,"")</f>
        <v/>
      </c>
    </row>
    <row r="7118" spans="1:14" x14ac:dyDescent="0.3">
      <c r="A7118" t="s">
        <v>21490</v>
      </c>
      <c r="B7118" t="s">
        <v>29</v>
      </c>
      <c r="C7118" t="s">
        <v>21491</v>
      </c>
      <c r="D7118" t="s">
        <v>21492</v>
      </c>
      <c r="E7118" t="s">
        <v>40</v>
      </c>
      <c r="F7118" s="7">
        <v>26.6</v>
      </c>
      <c r="G7118" t="s">
        <v>33</v>
      </c>
      <c r="H7118" t="s">
        <v>34</v>
      </c>
      <c r="I7118" t="s">
        <v>21465</v>
      </c>
      <c r="L7118" s="8">
        <v>0</v>
      </c>
      <c r="M7118" t="s">
        <v>36</v>
      </c>
      <c r="N7118" t="str">
        <f>IF(AND(PESQUISA!$B$3&lt;&gt;"",OR(PESQUISA!$B$4="TODAS",B7118=PESQUISA!$B$4),ISNUMBER(SEARCH(PESQUISA!$B$3,D7118))),ROW()-1,"")</f>
        <v/>
      </c>
    </row>
    <row r="7119" spans="1:14" x14ac:dyDescent="0.3">
      <c r="A7119" t="s">
        <v>21493</v>
      </c>
      <c r="B7119" t="s">
        <v>29</v>
      </c>
      <c r="C7119" t="s">
        <v>21494</v>
      </c>
      <c r="D7119" t="s">
        <v>21495</v>
      </c>
      <c r="E7119" t="s">
        <v>40</v>
      </c>
      <c r="F7119" s="7">
        <v>17.63</v>
      </c>
      <c r="G7119" t="s">
        <v>33</v>
      </c>
      <c r="H7119" t="s">
        <v>34</v>
      </c>
      <c r="I7119" t="s">
        <v>21465</v>
      </c>
      <c r="L7119" s="8">
        <v>0</v>
      </c>
      <c r="M7119" t="s">
        <v>36</v>
      </c>
      <c r="N7119" t="str">
        <f>IF(AND(PESQUISA!$B$3&lt;&gt;"",OR(PESQUISA!$B$4="TODAS",B7119=PESQUISA!$B$4),ISNUMBER(SEARCH(PESQUISA!$B$3,D7119))),ROW()-1,"")</f>
        <v/>
      </c>
    </row>
    <row r="7120" spans="1:14" x14ac:dyDescent="0.3">
      <c r="A7120" t="s">
        <v>21496</v>
      </c>
      <c r="B7120" t="s">
        <v>29</v>
      </c>
      <c r="C7120" t="s">
        <v>21497</v>
      </c>
      <c r="D7120" t="s">
        <v>21498</v>
      </c>
      <c r="E7120" t="s">
        <v>40</v>
      </c>
      <c r="F7120" s="7">
        <v>22.29</v>
      </c>
      <c r="G7120" t="s">
        <v>33</v>
      </c>
      <c r="H7120" t="s">
        <v>34</v>
      </c>
      <c r="I7120" t="s">
        <v>21465</v>
      </c>
      <c r="L7120" s="8">
        <v>0</v>
      </c>
      <c r="M7120" t="s">
        <v>36</v>
      </c>
      <c r="N7120" t="str">
        <f>IF(AND(PESQUISA!$B$3&lt;&gt;"",OR(PESQUISA!$B$4="TODAS",B7120=PESQUISA!$B$4),ISNUMBER(SEARCH(PESQUISA!$B$3,D7120))),ROW()-1,"")</f>
        <v/>
      </c>
    </row>
    <row r="7121" spans="1:14" x14ac:dyDescent="0.3">
      <c r="A7121" t="s">
        <v>21499</v>
      </c>
      <c r="B7121" t="s">
        <v>29</v>
      </c>
      <c r="C7121" t="s">
        <v>21500</v>
      </c>
      <c r="D7121" t="s">
        <v>21501</v>
      </c>
      <c r="E7121" t="s">
        <v>40</v>
      </c>
      <c r="F7121" s="7">
        <v>20.28</v>
      </c>
      <c r="G7121" t="s">
        <v>33</v>
      </c>
      <c r="H7121" t="s">
        <v>34</v>
      </c>
      <c r="I7121" t="s">
        <v>21465</v>
      </c>
      <c r="L7121" s="8">
        <v>0</v>
      </c>
      <c r="M7121" t="s">
        <v>36</v>
      </c>
      <c r="N7121" t="str">
        <f>IF(AND(PESQUISA!$B$3&lt;&gt;"",OR(PESQUISA!$B$4="TODAS",B7121=PESQUISA!$B$4),ISNUMBER(SEARCH(PESQUISA!$B$3,D7121))),ROW()-1,"")</f>
        <v/>
      </c>
    </row>
    <row r="7122" spans="1:14" x14ac:dyDescent="0.3">
      <c r="A7122" t="s">
        <v>21502</v>
      </c>
      <c r="B7122" t="s">
        <v>29</v>
      </c>
      <c r="C7122" t="s">
        <v>21503</v>
      </c>
      <c r="D7122" t="s">
        <v>21504</v>
      </c>
      <c r="E7122" t="s">
        <v>40</v>
      </c>
      <c r="G7122" t="s">
        <v>33</v>
      </c>
      <c r="H7122" t="s">
        <v>34</v>
      </c>
      <c r="I7122" t="s">
        <v>21465</v>
      </c>
      <c r="M7122" t="s">
        <v>53</v>
      </c>
      <c r="N7122" t="str">
        <f>IF(AND(PESQUISA!$B$3&lt;&gt;"",OR(PESQUISA!$B$4="TODAS",B7122=PESQUISA!$B$4),ISNUMBER(SEARCH(PESQUISA!$B$3,D7122))),ROW()-1,"")</f>
        <v/>
      </c>
    </row>
    <row r="7123" spans="1:14" x14ac:dyDescent="0.3">
      <c r="A7123" t="s">
        <v>21505</v>
      </c>
      <c r="B7123" t="s">
        <v>29</v>
      </c>
      <c r="C7123" t="s">
        <v>21506</v>
      </c>
      <c r="D7123" t="s">
        <v>21507</v>
      </c>
      <c r="E7123" t="s">
        <v>40</v>
      </c>
      <c r="F7123" s="7">
        <v>7.53</v>
      </c>
      <c r="G7123" t="s">
        <v>33</v>
      </c>
      <c r="H7123" t="s">
        <v>34</v>
      </c>
      <c r="I7123" t="s">
        <v>21465</v>
      </c>
      <c r="L7123" s="8">
        <v>0.54979999999999996</v>
      </c>
      <c r="M7123" t="s">
        <v>36</v>
      </c>
      <c r="N7123" t="str">
        <f>IF(AND(PESQUISA!$B$3&lt;&gt;"",OR(PESQUISA!$B$4="TODAS",B7123=PESQUISA!$B$4),ISNUMBER(SEARCH(PESQUISA!$B$3,D7123))),ROW()-1,"")</f>
        <v/>
      </c>
    </row>
    <row r="7124" spans="1:14" x14ac:dyDescent="0.3">
      <c r="A7124" t="s">
        <v>21508</v>
      </c>
      <c r="B7124" t="s">
        <v>29</v>
      </c>
      <c r="C7124" t="s">
        <v>21509</v>
      </c>
      <c r="D7124" t="s">
        <v>21510</v>
      </c>
      <c r="E7124" t="s">
        <v>40</v>
      </c>
      <c r="F7124" s="7">
        <v>10.58</v>
      </c>
      <c r="G7124" t="s">
        <v>33</v>
      </c>
      <c r="H7124" t="s">
        <v>34</v>
      </c>
      <c r="I7124" t="s">
        <v>21465</v>
      </c>
      <c r="L7124" s="8">
        <v>0.56330000000000002</v>
      </c>
      <c r="M7124" t="s">
        <v>36</v>
      </c>
      <c r="N7124" t="str">
        <f>IF(AND(PESQUISA!$B$3&lt;&gt;"",OR(PESQUISA!$B$4="TODAS",B7124=PESQUISA!$B$4),ISNUMBER(SEARCH(PESQUISA!$B$3,D7124))),ROW()-1,"")</f>
        <v/>
      </c>
    </row>
    <row r="7125" spans="1:14" x14ac:dyDescent="0.3">
      <c r="A7125" t="s">
        <v>21511</v>
      </c>
      <c r="B7125" t="s">
        <v>29</v>
      </c>
      <c r="C7125" t="s">
        <v>21512</v>
      </c>
      <c r="D7125" t="s">
        <v>21513</v>
      </c>
      <c r="E7125" t="s">
        <v>40</v>
      </c>
      <c r="F7125" s="7">
        <v>8.07</v>
      </c>
      <c r="G7125" t="s">
        <v>33</v>
      </c>
      <c r="H7125" t="s">
        <v>34</v>
      </c>
      <c r="I7125" t="s">
        <v>21465</v>
      </c>
      <c r="L7125" s="8">
        <v>0.54890000000000005</v>
      </c>
      <c r="M7125" t="s">
        <v>36</v>
      </c>
      <c r="N7125" t="str">
        <f>IF(AND(PESQUISA!$B$3&lt;&gt;"",OR(PESQUISA!$B$4="TODAS",B7125=PESQUISA!$B$4),ISNUMBER(SEARCH(PESQUISA!$B$3,D7125))),ROW()-1,"")</f>
        <v/>
      </c>
    </row>
    <row r="7126" spans="1:14" x14ac:dyDescent="0.3">
      <c r="A7126" t="s">
        <v>21514</v>
      </c>
      <c r="B7126" t="s">
        <v>29</v>
      </c>
      <c r="C7126" t="s">
        <v>21515</v>
      </c>
      <c r="D7126" t="s">
        <v>21516</v>
      </c>
      <c r="E7126" t="s">
        <v>40</v>
      </c>
      <c r="F7126" s="7">
        <v>9.34</v>
      </c>
      <c r="G7126" t="s">
        <v>33</v>
      </c>
      <c r="H7126" t="s">
        <v>34</v>
      </c>
      <c r="I7126" t="s">
        <v>21465</v>
      </c>
      <c r="L7126" s="8">
        <v>0.53849999999999998</v>
      </c>
      <c r="M7126" t="s">
        <v>36</v>
      </c>
      <c r="N7126" t="str">
        <f>IF(AND(PESQUISA!$B$3&lt;&gt;"",OR(PESQUISA!$B$4="TODAS",B7126=PESQUISA!$B$4),ISNUMBER(SEARCH(PESQUISA!$B$3,D7126))),ROW()-1,"")</f>
        <v/>
      </c>
    </row>
    <row r="7127" spans="1:14" x14ac:dyDescent="0.3">
      <c r="A7127" t="s">
        <v>21517</v>
      </c>
      <c r="B7127" t="s">
        <v>29</v>
      </c>
      <c r="C7127" t="s">
        <v>21518</v>
      </c>
      <c r="D7127" t="s">
        <v>21519</v>
      </c>
      <c r="E7127" t="s">
        <v>40</v>
      </c>
      <c r="F7127" s="7">
        <v>14.12</v>
      </c>
      <c r="G7127" t="s">
        <v>33</v>
      </c>
      <c r="H7127" t="s">
        <v>34</v>
      </c>
      <c r="I7127" t="s">
        <v>21465</v>
      </c>
      <c r="L7127" s="8">
        <v>0.64729999999999999</v>
      </c>
      <c r="M7127" t="s">
        <v>36</v>
      </c>
      <c r="N7127" t="str">
        <f>IF(AND(PESQUISA!$B$3&lt;&gt;"",OR(PESQUISA!$B$4="TODAS",B7127=PESQUISA!$B$4),ISNUMBER(SEARCH(PESQUISA!$B$3,D7127))),ROW()-1,"")</f>
        <v/>
      </c>
    </row>
    <row r="7128" spans="1:14" x14ac:dyDescent="0.3">
      <c r="A7128" t="s">
        <v>21520</v>
      </c>
      <c r="B7128" t="s">
        <v>29</v>
      </c>
      <c r="C7128" t="s">
        <v>21521</v>
      </c>
      <c r="D7128" t="s">
        <v>21522</v>
      </c>
      <c r="E7128" t="s">
        <v>40</v>
      </c>
      <c r="F7128" s="7">
        <v>77.94</v>
      </c>
      <c r="G7128" t="s">
        <v>33</v>
      </c>
      <c r="H7128" t="s">
        <v>34</v>
      </c>
      <c r="I7128" t="s">
        <v>21465</v>
      </c>
      <c r="L7128" s="8">
        <v>0</v>
      </c>
      <c r="M7128" t="s">
        <v>36</v>
      </c>
      <c r="N7128" t="str">
        <f>IF(AND(PESQUISA!$B$3&lt;&gt;"",OR(PESQUISA!$B$4="TODAS",B7128=PESQUISA!$B$4),ISNUMBER(SEARCH(PESQUISA!$B$3,D7128))),ROW()-1,"")</f>
        <v/>
      </c>
    </row>
    <row r="7129" spans="1:14" x14ac:dyDescent="0.3">
      <c r="A7129" t="s">
        <v>21523</v>
      </c>
      <c r="B7129" t="s">
        <v>29</v>
      </c>
      <c r="C7129" t="s">
        <v>21524</v>
      </c>
      <c r="D7129" t="s">
        <v>21525</v>
      </c>
      <c r="E7129" t="s">
        <v>40</v>
      </c>
      <c r="F7129" s="7">
        <v>171.29</v>
      </c>
      <c r="G7129" t="s">
        <v>33</v>
      </c>
      <c r="H7129" t="s">
        <v>34</v>
      </c>
      <c r="I7129" t="s">
        <v>21465</v>
      </c>
      <c r="L7129" s="8">
        <v>0</v>
      </c>
      <c r="M7129" t="s">
        <v>36</v>
      </c>
      <c r="N7129" t="str">
        <f>IF(AND(PESQUISA!$B$3&lt;&gt;"",OR(PESQUISA!$B$4="TODAS",B7129=PESQUISA!$B$4),ISNUMBER(SEARCH(PESQUISA!$B$3,D7129))),ROW()-1,"")</f>
        <v/>
      </c>
    </row>
    <row r="7130" spans="1:14" x14ac:dyDescent="0.3">
      <c r="A7130" t="s">
        <v>21526</v>
      </c>
      <c r="B7130" t="s">
        <v>29</v>
      </c>
      <c r="C7130" t="s">
        <v>21527</v>
      </c>
      <c r="D7130" t="s">
        <v>21528</v>
      </c>
      <c r="E7130" t="s">
        <v>40</v>
      </c>
      <c r="F7130" s="7">
        <v>82.16</v>
      </c>
      <c r="G7130" t="s">
        <v>33</v>
      </c>
      <c r="H7130" t="s">
        <v>34</v>
      </c>
      <c r="I7130" t="s">
        <v>21465</v>
      </c>
      <c r="L7130" s="8">
        <v>0</v>
      </c>
      <c r="M7130" t="s">
        <v>36</v>
      </c>
      <c r="N7130" t="str">
        <f>IF(AND(PESQUISA!$B$3&lt;&gt;"",OR(PESQUISA!$B$4="TODAS",B7130=PESQUISA!$B$4),ISNUMBER(SEARCH(PESQUISA!$B$3,D7130))),ROW()-1,"")</f>
        <v/>
      </c>
    </row>
    <row r="7131" spans="1:14" x14ac:dyDescent="0.3">
      <c r="A7131" t="s">
        <v>21529</v>
      </c>
      <c r="B7131" t="s">
        <v>29</v>
      </c>
      <c r="C7131" t="s">
        <v>21530</v>
      </c>
      <c r="D7131" t="s">
        <v>21531</v>
      </c>
      <c r="E7131" t="s">
        <v>40</v>
      </c>
      <c r="F7131" s="7">
        <v>203.03</v>
      </c>
      <c r="G7131" t="s">
        <v>33</v>
      </c>
      <c r="H7131" t="s">
        <v>34</v>
      </c>
      <c r="I7131" t="s">
        <v>21465</v>
      </c>
      <c r="L7131" s="8">
        <v>0</v>
      </c>
      <c r="M7131" t="s">
        <v>36</v>
      </c>
      <c r="N7131" t="str">
        <f>IF(AND(PESQUISA!$B$3&lt;&gt;"",OR(PESQUISA!$B$4="TODAS",B7131=PESQUISA!$B$4),ISNUMBER(SEARCH(PESQUISA!$B$3,D7131))),ROW()-1,"")</f>
        <v/>
      </c>
    </row>
    <row r="7132" spans="1:14" x14ac:dyDescent="0.3">
      <c r="A7132" t="s">
        <v>21532</v>
      </c>
      <c r="B7132" t="s">
        <v>29</v>
      </c>
      <c r="C7132" t="s">
        <v>21533</v>
      </c>
      <c r="D7132" t="s">
        <v>21534</v>
      </c>
      <c r="E7132" t="s">
        <v>40</v>
      </c>
      <c r="F7132" s="7">
        <v>11.36</v>
      </c>
      <c r="G7132" t="s">
        <v>33</v>
      </c>
      <c r="H7132" t="s">
        <v>34</v>
      </c>
      <c r="I7132" t="s">
        <v>21465</v>
      </c>
      <c r="L7132" s="8">
        <v>0</v>
      </c>
      <c r="M7132" t="s">
        <v>36</v>
      </c>
      <c r="N7132" t="str">
        <f>IF(AND(PESQUISA!$B$3&lt;&gt;"",OR(PESQUISA!$B$4="TODAS",B7132=PESQUISA!$B$4),ISNUMBER(SEARCH(PESQUISA!$B$3,D7132))),ROW()-1,"")</f>
        <v/>
      </c>
    </row>
    <row r="7133" spans="1:14" x14ac:dyDescent="0.3">
      <c r="A7133" t="s">
        <v>21535</v>
      </c>
      <c r="B7133" t="s">
        <v>29</v>
      </c>
      <c r="C7133" t="s">
        <v>21536</v>
      </c>
      <c r="D7133" t="s">
        <v>21537</v>
      </c>
      <c r="E7133" t="s">
        <v>40</v>
      </c>
      <c r="F7133" s="7">
        <v>7.79</v>
      </c>
      <c r="G7133" t="s">
        <v>33</v>
      </c>
      <c r="H7133" t="s">
        <v>34</v>
      </c>
      <c r="I7133" t="s">
        <v>21465</v>
      </c>
      <c r="L7133" s="8">
        <v>0</v>
      </c>
      <c r="M7133" t="s">
        <v>36</v>
      </c>
      <c r="N7133" t="str">
        <f>IF(AND(PESQUISA!$B$3&lt;&gt;"",OR(PESQUISA!$B$4="TODAS",B7133=PESQUISA!$B$4),ISNUMBER(SEARCH(PESQUISA!$B$3,D7133))),ROW()-1,"")</f>
        <v/>
      </c>
    </row>
    <row r="7134" spans="1:14" x14ac:dyDescent="0.3">
      <c r="A7134" t="s">
        <v>21538</v>
      </c>
      <c r="B7134" t="s">
        <v>29</v>
      </c>
      <c r="C7134" t="s">
        <v>21539</v>
      </c>
      <c r="D7134" t="s">
        <v>21540</v>
      </c>
      <c r="E7134" t="s">
        <v>40</v>
      </c>
      <c r="F7134" s="7">
        <v>33.32</v>
      </c>
      <c r="G7134" t="s">
        <v>33</v>
      </c>
      <c r="H7134" t="s">
        <v>34</v>
      </c>
      <c r="I7134" t="s">
        <v>21465</v>
      </c>
      <c r="L7134" s="8">
        <v>0</v>
      </c>
      <c r="M7134" t="s">
        <v>36</v>
      </c>
      <c r="N7134" t="str">
        <f>IF(AND(PESQUISA!$B$3&lt;&gt;"",OR(PESQUISA!$B$4="TODAS",B7134=PESQUISA!$B$4),ISNUMBER(SEARCH(PESQUISA!$B$3,D7134))),ROW()-1,"")</f>
        <v/>
      </c>
    </row>
    <row r="7135" spans="1:14" x14ac:dyDescent="0.3">
      <c r="A7135" t="s">
        <v>21541</v>
      </c>
      <c r="B7135" t="s">
        <v>29</v>
      </c>
      <c r="C7135" t="s">
        <v>21542</v>
      </c>
      <c r="D7135" t="s">
        <v>21543</v>
      </c>
      <c r="E7135" t="s">
        <v>40</v>
      </c>
      <c r="F7135" s="7">
        <v>81.95</v>
      </c>
      <c r="G7135" t="s">
        <v>33</v>
      </c>
      <c r="H7135" t="s">
        <v>34</v>
      </c>
      <c r="I7135" t="s">
        <v>21465</v>
      </c>
      <c r="L7135" s="8">
        <v>0</v>
      </c>
      <c r="M7135" t="s">
        <v>36</v>
      </c>
      <c r="N7135" t="str">
        <f>IF(AND(PESQUISA!$B$3&lt;&gt;"",OR(PESQUISA!$B$4="TODAS",B7135=PESQUISA!$B$4),ISNUMBER(SEARCH(PESQUISA!$B$3,D7135))),ROW()-1,"")</f>
        <v/>
      </c>
    </row>
    <row r="7136" spans="1:14" x14ac:dyDescent="0.3">
      <c r="A7136" t="s">
        <v>21544</v>
      </c>
      <c r="B7136" t="s">
        <v>29</v>
      </c>
      <c r="C7136" t="s">
        <v>21545</v>
      </c>
      <c r="D7136" t="s">
        <v>21546</v>
      </c>
      <c r="E7136" t="s">
        <v>40</v>
      </c>
      <c r="G7136" t="s">
        <v>33</v>
      </c>
      <c r="H7136" t="s">
        <v>34</v>
      </c>
      <c r="I7136" t="s">
        <v>21465</v>
      </c>
      <c r="M7136" t="s">
        <v>53</v>
      </c>
      <c r="N7136" t="str">
        <f>IF(AND(PESQUISA!$B$3&lt;&gt;"",OR(PESQUISA!$B$4="TODAS",B7136=PESQUISA!$B$4),ISNUMBER(SEARCH(PESQUISA!$B$3,D7136))),ROW()-1,"")</f>
        <v/>
      </c>
    </row>
    <row r="7137" spans="1:14" x14ac:dyDescent="0.3">
      <c r="A7137" t="s">
        <v>21547</v>
      </c>
      <c r="B7137" t="s">
        <v>29</v>
      </c>
      <c r="C7137" t="s">
        <v>21548</v>
      </c>
      <c r="D7137" t="s">
        <v>21549</v>
      </c>
      <c r="E7137" t="s">
        <v>40</v>
      </c>
      <c r="F7137" s="7">
        <v>21.52</v>
      </c>
      <c r="G7137" t="s">
        <v>33</v>
      </c>
      <c r="H7137" t="s">
        <v>34</v>
      </c>
      <c r="I7137" t="s">
        <v>21465</v>
      </c>
      <c r="L7137" s="8">
        <v>0</v>
      </c>
      <c r="M7137" t="s">
        <v>36</v>
      </c>
      <c r="N7137" t="str">
        <f>IF(AND(PESQUISA!$B$3&lt;&gt;"",OR(PESQUISA!$B$4="TODAS",B7137=PESQUISA!$B$4),ISNUMBER(SEARCH(PESQUISA!$B$3,D7137))),ROW()-1,"")</f>
        <v/>
      </c>
    </row>
    <row r="7138" spans="1:14" x14ac:dyDescent="0.3">
      <c r="A7138" t="s">
        <v>21550</v>
      </c>
      <c r="B7138" t="s">
        <v>29</v>
      </c>
      <c r="C7138" t="s">
        <v>21551</v>
      </c>
      <c r="D7138" t="s">
        <v>21552</v>
      </c>
      <c r="E7138" t="s">
        <v>40</v>
      </c>
      <c r="F7138" s="7">
        <v>14.29</v>
      </c>
      <c r="G7138" t="s">
        <v>33</v>
      </c>
      <c r="H7138" t="s">
        <v>34</v>
      </c>
      <c r="I7138" t="s">
        <v>21465</v>
      </c>
      <c r="L7138" s="8">
        <v>0</v>
      </c>
      <c r="M7138" t="s">
        <v>36</v>
      </c>
      <c r="N7138" t="str">
        <f>IF(AND(PESQUISA!$B$3&lt;&gt;"",OR(PESQUISA!$B$4="TODAS",B7138=PESQUISA!$B$4),ISNUMBER(SEARCH(PESQUISA!$B$3,D7138))),ROW()-1,"")</f>
        <v/>
      </c>
    </row>
    <row r="7139" spans="1:14" x14ac:dyDescent="0.3">
      <c r="A7139" t="s">
        <v>21553</v>
      </c>
      <c r="B7139" t="s">
        <v>29</v>
      </c>
      <c r="C7139" t="s">
        <v>21554</v>
      </c>
      <c r="D7139" t="s">
        <v>21555</v>
      </c>
      <c r="E7139" t="s">
        <v>40</v>
      </c>
      <c r="F7139" s="7">
        <v>50.26</v>
      </c>
      <c r="G7139" t="s">
        <v>33</v>
      </c>
      <c r="H7139" t="s">
        <v>34</v>
      </c>
      <c r="I7139" t="s">
        <v>21465</v>
      </c>
      <c r="L7139" s="8">
        <v>0</v>
      </c>
      <c r="M7139" t="s">
        <v>36</v>
      </c>
      <c r="N7139" t="str">
        <f>IF(AND(PESQUISA!$B$3&lt;&gt;"",OR(PESQUISA!$B$4="TODAS",B7139=PESQUISA!$B$4),ISNUMBER(SEARCH(PESQUISA!$B$3,D7139))),ROW()-1,"")</f>
        <v/>
      </c>
    </row>
    <row r="7140" spans="1:14" x14ac:dyDescent="0.3">
      <c r="A7140" t="s">
        <v>21556</v>
      </c>
      <c r="B7140" t="s">
        <v>29</v>
      </c>
      <c r="C7140" t="s">
        <v>21557</v>
      </c>
      <c r="D7140" t="s">
        <v>21558</v>
      </c>
      <c r="E7140" t="s">
        <v>60</v>
      </c>
      <c r="F7140" s="7">
        <v>8.67</v>
      </c>
      <c r="G7140" t="s">
        <v>33</v>
      </c>
      <c r="H7140" t="s">
        <v>34</v>
      </c>
      <c r="I7140" t="s">
        <v>21465</v>
      </c>
      <c r="L7140" s="8">
        <v>0.64590000000000003</v>
      </c>
      <c r="M7140" t="s">
        <v>36</v>
      </c>
      <c r="N7140" t="str">
        <f>IF(AND(PESQUISA!$B$3&lt;&gt;"",OR(PESQUISA!$B$4="TODAS",B7140=PESQUISA!$B$4),ISNUMBER(SEARCH(PESQUISA!$B$3,D7140))),ROW()-1,"")</f>
        <v/>
      </c>
    </row>
    <row r="7141" spans="1:14" x14ac:dyDescent="0.3">
      <c r="A7141" t="s">
        <v>21559</v>
      </c>
      <c r="B7141" t="s">
        <v>29</v>
      </c>
      <c r="C7141" t="s">
        <v>21560</v>
      </c>
      <c r="D7141" t="s">
        <v>21561</v>
      </c>
      <c r="E7141" t="s">
        <v>60</v>
      </c>
      <c r="F7141" s="7">
        <v>15.71</v>
      </c>
      <c r="G7141" t="s">
        <v>33</v>
      </c>
      <c r="H7141" t="s">
        <v>34</v>
      </c>
      <c r="I7141" t="s">
        <v>21465</v>
      </c>
      <c r="L7141" s="8">
        <v>0.70399999999999996</v>
      </c>
      <c r="M7141" t="s">
        <v>36</v>
      </c>
      <c r="N7141" t="str">
        <f>IF(AND(PESQUISA!$B$3&lt;&gt;"",OR(PESQUISA!$B$4="TODAS",B7141=PESQUISA!$B$4),ISNUMBER(SEARCH(PESQUISA!$B$3,D7141))),ROW()-1,"")</f>
        <v/>
      </c>
    </row>
    <row r="7142" spans="1:14" x14ac:dyDescent="0.3">
      <c r="A7142" t="s">
        <v>21562</v>
      </c>
      <c r="B7142" t="s">
        <v>29</v>
      </c>
      <c r="C7142" t="s">
        <v>21563</v>
      </c>
      <c r="D7142" t="s">
        <v>21564</v>
      </c>
      <c r="E7142" t="s">
        <v>60</v>
      </c>
      <c r="F7142" s="7">
        <v>60.55</v>
      </c>
      <c r="G7142" t="s">
        <v>33</v>
      </c>
      <c r="H7142" t="s">
        <v>34</v>
      </c>
      <c r="I7142" t="s">
        <v>21465</v>
      </c>
      <c r="L7142" s="8">
        <v>0</v>
      </c>
      <c r="M7142" t="s">
        <v>36</v>
      </c>
      <c r="N7142" t="str">
        <f>IF(AND(PESQUISA!$B$3&lt;&gt;"",OR(PESQUISA!$B$4="TODAS",B7142=PESQUISA!$B$4),ISNUMBER(SEARCH(PESQUISA!$B$3,D7142))),ROW()-1,"")</f>
        <v/>
      </c>
    </row>
    <row r="7143" spans="1:14" x14ac:dyDescent="0.3">
      <c r="A7143" t="s">
        <v>21565</v>
      </c>
      <c r="B7143" t="s">
        <v>29</v>
      </c>
      <c r="C7143" t="s">
        <v>21566</v>
      </c>
      <c r="D7143" t="s">
        <v>21567</v>
      </c>
      <c r="E7143" t="s">
        <v>60</v>
      </c>
      <c r="F7143" s="7">
        <v>110.51</v>
      </c>
      <c r="G7143" t="s">
        <v>33</v>
      </c>
      <c r="H7143" t="s">
        <v>34</v>
      </c>
      <c r="I7143" t="s">
        <v>21465</v>
      </c>
      <c r="L7143" s="8">
        <v>0</v>
      </c>
      <c r="M7143" t="s">
        <v>36</v>
      </c>
      <c r="N7143" t="str">
        <f>IF(AND(PESQUISA!$B$3&lt;&gt;"",OR(PESQUISA!$B$4="TODAS",B7143=PESQUISA!$B$4),ISNUMBER(SEARCH(PESQUISA!$B$3,D7143))),ROW()-1,"")</f>
        <v/>
      </c>
    </row>
    <row r="7144" spans="1:14" x14ac:dyDescent="0.3">
      <c r="A7144" t="s">
        <v>21568</v>
      </c>
      <c r="B7144" t="s">
        <v>29</v>
      </c>
      <c r="C7144" t="s">
        <v>21569</v>
      </c>
      <c r="D7144" t="s">
        <v>21570</v>
      </c>
      <c r="E7144" t="s">
        <v>40</v>
      </c>
      <c r="G7144" t="s">
        <v>33</v>
      </c>
      <c r="H7144" t="s">
        <v>34</v>
      </c>
      <c r="I7144" t="s">
        <v>21465</v>
      </c>
      <c r="M7144" t="s">
        <v>53</v>
      </c>
      <c r="N7144" t="str">
        <f>IF(AND(PESQUISA!$B$3&lt;&gt;"",OR(PESQUISA!$B$4="TODAS",B7144=PESQUISA!$B$4),ISNUMBER(SEARCH(PESQUISA!$B$3,D7144))),ROW()-1,"")</f>
        <v/>
      </c>
    </row>
    <row r="7145" spans="1:14" x14ac:dyDescent="0.3">
      <c r="A7145" t="s">
        <v>21571</v>
      </c>
      <c r="B7145" t="s">
        <v>29</v>
      </c>
      <c r="C7145" t="s">
        <v>21572</v>
      </c>
      <c r="D7145" t="s">
        <v>21573</v>
      </c>
      <c r="E7145" t="s">
        <v>40</v>
      </c>
      <c r="G7145" t="s">
        <v>33</v>
      </c>
      <c r="H7145" t="s">
        <v>34</v>
      </c>
      <c r="I7145" t="s">
        <v>21465</v>
      </c>
      <c r="M7145" t="s">
        <v>53</v>
      </c>
      <c r="N7145" t="str">
        <f>IF(AND(PESQUISA!$B$3&lt;&gt;"",OR(PESQUISA!$B$4="TODAS",B7145=PESQUISA!$B$4),ISNUMBER(SEARCH(PESQUISA!$B$3,D7145))),ROW()-1,"")</f>
        <v/>
      </c>
    </row>
    <row r="7146" spans="1:14" x14ac:dyDescent="0.3">
      <c r="A7146" t="s">
        <v>21574</v>
      </c>
      <c r="B7146" t="s">
        <v>29</v>
      </c>
      <c r="C7146" t="s">
        <v>21575</v>
      </c>
      <c r="D7146" t="s">
        <v>21576</v>
      </c>
      <c r="E7146" t="s">
        <v>40</v>
      </c>
      <c r="G7146" t="s">
        <v>33</v>
      </c>
      <c r="H7146" t="s">
        <v>34</v>
      </c>
      <c r="I7146" t="s">
        <v>21465</v>
      </c>
      <c r="M7146" t="s">
        <v>53</v>
      </c>
      <c r="N7146" t="str">
        <f>IF(AND(PESQUISA!$B$3&lt;&gt;"",OR(PESQUISA!$B$4="TODAS",B7146=PESQUISA!$B$4),ISNUMBER(SEARCH(PESQUISA!$B$3,D7146))),ROW()-1,"")</f>
        <v/>
      </c>
    </row>
    <row r="7147" spans="1:14" x14ac:dyDescent="0.3">
      <c r="A7147" t="s">
        <v>21577</v>
      </c>
      <c r="B7147" t="s">
        <v>29</v>
      </c>
      <c r="C7147" t="s">
        <v>21578</v>
      </c>
      <c r="D7147" t="s">
        <v>21579</v>
      </c>
      <c r="E7147" t="s">
        <v>40</v>
      </c>
      <c r="F7147" s="7">
        <v>77.8</v>
      </c>
      <c r="G7147" t="s">
        <v>33</v>
      </c>
      <c r="H7147" t="s">
        <v>34</v>
      </c>
      <c r="I7147" t="s">
        <v>21465</v>
      </c>
      <c r="L7147" s="8">
        <v>0.76739999999999997</v>
      </c>
      <c r="M7147" t="s">
        <v>36</v>
      </c>
      <c r="N7147" t="str">
        <f>IF(AND(PESQUISA!$B$3&lt;&gt;"",OR(PESQUISA!$B$4="TODAS",B7147=PESQUISA!$B$4),ISNUMBER(SEARCH(PESQUISA!$B$3,D7147))),ROW()-1,"")</f>
        <v/>
      </c>
    </row>
    <row r="7148" spans="1:14" x14ac:dyDescent="0.3">
      <c r="A7148" t="s">
        <v>21580</v>
      </c>
      <c r="B7148" t="s">
        <v>29</v>
      </c>
      <c r="C7148" t="s">
        <v>21581</v>
      </c>
      <c r="D7148" t="s">
        <v>21582</v>
      </c>
      <c r="E7148" t="s">
        <v>40</v>
      </c>
      <c r="G7148" t="s">
        <v>33</v>
      </c>
      <c r="H7148" t="s">
        <v>34</v>
      </c>
      <c r="I7148" t="s">
        <v>21465</v>
      </c>
      <c r="M7148" t="s">
        <v>53</v>
      </c>
      <c r="N7148" t="str">
        <f>IF(AND(PESQUISA!$B$3&lt;&gt;"",OR(PESQUISA!$B$4="TODAS",B7148=PESQUISA!$B$4),ISNUMBER(SEARCH(PESQUISA!$B$3,D7148))),ROW()-1,"")</f>
        <v/>
      </c>
    </row>
    <row r="7149" spans="1:14" x14ac:dyDescent="0.3">
      <c r="A7149" t="s">
        <v>21583</v>
      </c>
      <c r="B7149" t="s">
        <v>29</v>
      </c>
      <c r="C7149" t="s">
        <v>21584</v>
      </c>
      <c r="D7149" t="s">
        <v>21585</v>
      </c>
      <c r="E7149" t="s">
        <v>40</v>
      </c>
      <c r="G7149" t="s">
        <v>33</v>
      </c>
      <c r="H7149" t="s">
        <v>34</v>
      </c>
      <c r="I7149" t="s">
        <v>21465</v>
      </c>
      <c r="M7149" t="s">
        <v>53</v>
      </c>
      <c r="N7149" t="str">
        <f>IF(AND(PESQUISA!$B$3&lt;&gt;"",OR(PESQUISA!$B$4="TODAS",B7149=PESQUISA!$B$4),ISNUMBER(SEARCH(PESQUISA!$B$3,D7149))),ROW()-1,"")</f>
        <v/>
      </c>
    </row>
    <row r="7150" spans="1:14" x14ac:dyDescent="0.3">
      <c r="A7150" t="s">
        <v>21586</v>
      </c>
      <c r="B7150" t="s">
        <v>29</v>
      </c>
      <c r="C7150" t="s">
        <v>21587</v>
      </c>
      <c r="D7150" t="s">
        <v>21588</v>
      </c>
      <c r="E7150" t="s">
        <v>40</v>
      </c>
      <c r="G7150" t="s">
        <v>33</v>
      </c>
      <c r="H7150" t="s">
        <v>34</v>
      </c>
      <c r="I7150" t="s">
        <v>21465</v>
      </c>
      <c r="M7150" t="s">
        <v>53</v>
      </c>
      <c r="N7150" t="str">
        <f>IF(AND(PESQUISA!$B$3&lt;&gt;"",OR(PESQUISA!$B$4="TODAS",B7150=PESQUISA!$B$4),ISNUMBER(SEARCH(PESQUISA!$B$3,D7150))),ROW()-1,"")</f>
        <v/>
      </c>
    </row>
    <row r="7151" spans="1:14" x14ac:dyDescent="0.3">
      <c r="A7151" t="s">
        <v>21589</v>
      </c>
      <c r="B7151" t="s">
        <v>29</v>
      </c>
      <c r="C7151" t="s">
        <v>21590</v>
      </c>
      <c r="D7151" t="s">
        <v>21591</v>
      </c>
      <c r="E7151" t="s">
        <v>40</v>
      </c>
      <c r="F7151" s="7">
        <v>311.52999999999997</v>
      </c>
      <c r="G7151" t="s">
        <v>33</v>
      </c>
      <c r="H7151" t="s">
        <v>34</v>
      </c>
      <c r="I7151" t="s">
        <v>21465</v>
      </c>
      <c r="L7151" s="8">
        <v>0</v>
      </c>
      <c r="M7151" t="s">
        <v>36</v>
      </c>
      <c r="N7151" t="str">
        <f>IF(AND(PESQUISA!$B$3&lt;&gt;"",OR(PESQUISA!$B$4="TODAS",B7151=PESQUISA!$B$4),ISNUMBER(SEARCH(PESQUISA!$B$3,D7151))),ROW()-1,"")</f>
        <v/>
      </c>
    </row>
    <row r="7152" spans="1:14" x14ac:dyDescent="0.3">
      <c r="A7152" t="s">
        <v>21592</v>
      </c>
      <c r="B7152" t="s">
        <v>29</v>
      </c>
      <c r="C7152" t="s">
        <v>21593</v>
      </c>
      <c r="D7152" t="s">
        <v>21594</v>
      </c>
      <c r="E7152" t="s">
        <v>40</v>
      </c>
      <c r="F7152" s="7">
        <v>8.94</v>
      </c>
      <c r="G7152" t="s">
        <v>33</v>
      </c>
      <c r="H7152" t="s">
        <v>34</v>
      </c>
      <c r="I7152" t="s">
        <v>21465</v>
      </c>
      <c r="L7152" s="8">
        <v>0.62080000000000002</v>
      </c>
      <c r="M7152" t="s">
        <v>36</v>
      </c>
      <c r="N7152" t="str">
        <f>IF(AND(PESQUISA!$B$3&lt;&gt;"",OR(PESQUISA!$B$4="TODAS",B7152=PESQUISA!$B$4),ISNUMBER(SEARCH(PESQUISA!$B$3,D7152))),ROW()-1,"")</f>
        <v/>
      </c>
    </row>
    <row r="7153" spans="1:14" x14ac:dyDescent="0.3">
      <c r="A7153" t="s">
        <v>21595</v>
      </c>
      <c r="B7153" t="s">
        <v>29</v>
      </c>
      <c r="C7153" t="s">
        <v>21596</v>
      </c>
      <c r="D7153" t="s">
        <v>21597</v>
      </c>
      <c r="E7153" t="s">
        <v>40</v>
      </c>
      <c r="F7153" s="7">
        <v>18.329999999999998</v>
      </c>
      <c r="G7153" t="s">
        <v>33</v>
      </c>
      <c r="H7153" t="s">
        <v>34</v>
      </c>
      <c r="I7153" t="s">
        <v>21465</v>
      </c>
      <c r="L7153" s="8">
        <v>0.748</v>
      </c>
      <c r="M7153" t="s">
        <v>36</v>
      </c>
      <c r="N7153" t="str">
        <f>IF(AND(PESQUISA!$B$3&lt;&gt;"",OR(PESQUISA!$B$4="TODAS",B7153=PESQUISA!$B$4),ISNUMBER(SEARCH(PESQUISA!$B$3,D7153))),ROW()-1,"")</f>
        <v/>
      </c>
    </row>
    <row r="7154" spans="1:14" x14ac:dyDescent="0.3">
      <c r="A7154" t="s">
        <v>21598</v>
      </c>
      <c r="B7154" t="s">
        <v>29</v>
      </c>
      <c r="C7154" t="s">
        <v>21599</v>
      </c>
      <c r="D7154" t="s">
        <v>21600</v>
      </c>
      <c r="E7154" t="s">
        <v>40</v>
      </c>
      <c r="F7154" s="7">
        <v>5.92</v>
      </c>
      <c r="G7154" t="s">
        <v>33</v>
      </c>
      <c r="H7154" t="s">
        <v>34</v>
      </c>
      <c r="I7154" t="s">
        <v>21601</v>
      </c>
      <c r="L7154" s="8">
        <v>0</v>
      </c>
      <c r="M7154" t="s">
        <v>36</v>
      </c>
      <c r="N7154" t="str">
        <f>IF(AND(PESQUISA!$B$3&lt;&gt;"",OR(PESQUISA!$B$4="TODAS",B7154=PESQUISA!$B$4),ISNUMBER(SEARCH(PESQUISA!$B$3,D7154))),ROW()-1,"")</f>
        <v/>
      </c>
    </row>
    <row r="7155" spans="1:14" x14ac:dyDescent="0.3">
      <c r="A7155" t="s">
        <v>21602</v>
      </c>
      <c r="B7155" t="s">
        <v>29</v>
      </c>
      <c r="C7155" t="s">
        <v>21603</v>
      </c>
      <c r="D7155" t="s">
        <v>21604</v>
      </c>
      <c r="E7155" t="s">
        <v>32</v>
      </c>
      <c r="F7155" s="7">
        <v>18.07</v>
      </c>
      <c r="G7155" t="s">
        <v>33</v>
      </c>
      <c r="H7155" t="s">
        <v>34</v>
      </c>
      <c r="I7155" t="s">
        <v>21601</v>
      </c>
      <c r="L7155" s="8">
        <v>0</v>
      </c>
      <c r="M7155" t="s">
        <v>36</v>
      </c>
      <c r="N7155" t="str">
        <f>IF(AND(PESQUISA!$B$3&lt;&gt;"",OR(PESQUISA!$B$4="TODAS",B7155=PESQUISA!$B$4),ISNUMBER(SEARCH(PESQUISA!$B$3,D7155))),ROW()-1,"")</f>
        <v/>
      </c>
    </row>
    <row r="7156" spans="1:14" x14ac:dyDescent="0.3">
      <c r="A7156" t="s">
        <v>21605</v>
      </c>
      <c r="B7156" t="s">
        <v>29</v>
      </c>
      <c r="C7156" t="s">
        <v>21606</v>
      </c>
      <c r="D7156" t="s">
        <v>21607</v>
      </c>
      <c r="E7156" t="s">
        <v>40</v>
      </c>
      <c r="F7156" s="7">
        <v>6.74</v>
      </c>
      <c r="G7156" t="s">
        <v>33</v>
      </c>
      <c r="H7156" t="s">
        <v>34</v>
      </c>
      <c r="I7156" t="s">
        <v>21601</v>
      </c>
      <c r="L7156" s="8">
        <v>0</v>
      </c>
      <c r="M7156" t="s">
        <v>36</v>
      </c>
      <c r="N7156" t="str">
        <f>IF(AND(PESQUISA!$B$3&lt;&gt;"",OR(PESQUISA!$B$4="TODAS",B7156=PESQUISA!$B$4),ISNUMBER(SEARCH(PESQUISA!$B$3,D7156))),ROW()-1,"")</f>
        <v/>
      </c>
    </row>
    <row r="7157" spans="1:14" x14ac:dyDescent="0.3">
      <c r="A7157" t="s">
        <v>21608</v>
      </c>
      <c r="B7157" t="s">
        <v>29</v>
      </c>
      <c r="C7157" t="s">
        <v>21609</v>
      </c>
      <c r="D7157" t="s">
        <v>21610</v>
      </c>
      <c r="E7157" t="s">
        <v>40</v>
      </c>
      <c r="F7157" s="7">
        <v>9.41</v>
      </c>
      <c r="G7157" t="s">
        <v>33</v>
      </c>
      <c r="H7157" t="s">
        <v>34</v>
      </c>
      <c r="I7157" t="s">
        <v>21601</v>
      </c>
      <c r="L7157" s="8">
        <v>0</v>
      </c>
      <c r="M7157" t="s">
        <v>36</v>
      </c>
      <c r="N7157" t="str">
        <f>IF(AND(PESQUISA!$B$3&lt;&gt;"",OR(PESQUISA!$B$4="TODAS",B7157=PESQUISA!$B$4),ISNUMBER(SEARCH(PESQUISA!$B$3,D7157))),ROW()-1,"")</f>
        <v/>
      </c>
    </row>
    <row r="7158" spans="1:14" x14ac:dyDescent="0.3">
      <c r="A7158" t="s">
        <v>21611</v>
      </c>
      <c r="B7158" t="s">
        <v>29</v>
      </c>
      <c r="C7158" t="s">
        <v>21612</v>
      </c>
      <c r="D7158" t="s">
        <v>21613</v>
      </c>
      <c r="E7158" t="s">
        <v>32</v>
      </c>
      <c r="F7158" s="7">
        <v>0.67</v>
      </c>
      <c r="G7158" t="s">
        <v>33</v>
      </c>
      <c r="H7158" t="s">
        <v>34</v>
      </c>
      <c r="I7158" t="s">
        <v>21601</v>
      </c>
      <c r="L7158" s="8">
        <v>0</v>
      </c>
      <c r="M7158" t="s">
        <v>36</v>
      </c>
      <c r="N7158" t="str">
        <f>IF(AND(PESQUISA!$B$3&lt;&gt;"",OR(PESQUISA!$B$4="TODAS",B7158=PESQUISA!$B$4),ISNUMBER(SEARCH(PESQUISA!$B$3,D7158))),ROW()-1,"")</f>
        <v/>
      </c>
    </row>
    <row r="7159" spans="1:14" x14ac:dyDescent="0.3">
      <c r="A7159" t="s">
        <v>21614</v>
      </c>
      <c r="B7159" t="s">
        <v>29</v>
      </c>
      <c r="C7159" t="s">
        <v>21615</v>
      </c>
      <c r="D7159" t="s">
        <v>21616</v>
      </c>
      <c r="E7159" t="s">
        <v>32</v>
      </c>
      <c r="F7159" s="7">
        <v>1.66</v>
      </c>
      <c r="G7159" t="s">
        <v>33</v>
      </c>
      <c r="H7159" t="s">
        <v>34</v>
      </c>
      <c r="I7159" t="s">
        <v>21601</v>
      </c>
      <c r="L7159" s="8">
        <v>0</v>
      </c>
      <c r="M7159" t="s">
        <v>36</v>
      </c>
      <c r="N7159" t="str">
        <f>IF(AND(PESQUISA!$B$3&lt;&gt;"",OR(PESQUISA!$B$4="TODAS",B7159=PESQUISA!$B$4),ISNUMBER(SEARCH(PESQUISA!$B$3,D7159))),ROW()-1,"")</f>
        <v/>
      </c>
    </row>
    <row r="7160" spans="1:14" x14ac:dyDescent="0.3">
      <c r="A7160" t="s">
        <v>21617</v>
      </c>
      <c r="B7160" t="s">
        <v>29</v>
      </c>
      <c r="C7160" t="s">
        <v>21618</v>
      </c>
      <c r="D7160" t="s">
        <v>21619</v>
      </c>
      <c r="E7160" t="s">
        <v>32</v>
      </c>
      <c r="F7160" s="7">
        <v>6.81</v>
      </c>
      <c r="G7160" t="s">
        <v>33</v>
      </c>
      <c r="H7160" t="s">
        <v>34</v>
      </c>
      <c r="I7160" t="s">
        <v>21601</v>
      </c>
      <c r="L7160" s="8">
        <v>0</v>
      </c>
      <c r="M7160" t="s">
        <v>36</v>
      </c>
      <c r="N7160" t="str">
        <f>IF(AND(PESQUISA!$B$3&lt;&gt;"",OR(PESQUISA!$B$4="TODAS",B7160=PESQUISA!$B$4),ISNUMBER(SEARCH(PESQUISA!$B$3,D7160))),ROW()-1,"")</f>
        <v/>
      </c>
    </row>
    <row r="7161" spans="1:14" x14ac:dyDescent="0.3">
      <c r="A7161" t="s">
        <v>21620</v>
      </c>
      <c r="B7161" t="s">
        <v>29</v>
      </c>
      <c r="C7161" t="s">
        <v>21621</v>
      </c>
      <c r="D7161" t="s">
        <v>21622</v>
      </c>
      <c r="E7161" t="s">
        <v>32</v>
      </c>
      <c r="F7161" s="7">
        <v>4.9800000000000004</v>
      </c>
      <c r="G7161" t="s">
        <v>33</v>
      </c>
      <c r="H7161" t="s">
        <v>34</v>
      </c>
      <c r="I7161" t="s">
        <v>21601</v>
      </c>
      <c r="L7161" s="8">
        <v>0</v>
      </c>
      <c r="M7161" t="s">
        <v>36</v>
      </c>
      <c r="N7161" t="str">
        <f>IF(AND(PESQUISA!$B$3&lt;&gt;"",OR(PESQUISA!$B$4="TODAS",B7161=PESQUISA!$B$4),ISNUMBER(SEARCH(PESQUISA!$B$3,D7161))),ROW()-1,"")</f>
        <v/>
      </c>
    </row>
    <row r="7162" spans="1:14" x14ac:dyDescent="0.3">
      <c r="A7162" t="s">
        <v>21623</v>
      </c>
      <c r="B7162" t="s">
        <v>29</v>
      </c>
      <c r="C7162" t="s">
        <v>21624</v>
      </c>
      <c r="D7162" t="s">
        <v>21625</v>
      </c>
      <c r="E7162" t="s">
        <v>32</v>
      </c>
      <c r="F7162" s="7">
        <v>2.76</v>
      </c>
      <c r="G7162" t="s">
        <v>33</v>
      </c>
      <c r="H7162" t="s">
        <v>34</v>
      </c>
      <c r="I7162" t="s">
        <v>21601</v>
      </c>
      <c r="L7162" s="8">
        <v>0</v>
      </c>
      <c r="M7162" t="s">
        <v>36</v>
      </c>
      <c r="N7162" t="str">
        <f>IF(AND(PESQUISA!$B$3&lt;&gt;"",OR(PESQUISA!$B$4="TODAS",B7162=PESQUISA!$B$4),ISNUMBER(SEARCH(PESQUISA!$B$3,D7162))),ROW()-1,"")</f>
        <v/>
      </c>
    </row>
    <row r="7163" spans="1:14" x14ac:dyDescent="0.3">
      <c r="A7163" t="s">
        <v>21626</v>
      </c>
      <c r="B7163" t="s">
        <v>29</v>
      </c>
      <c r="C7163" t="s">
        <v>21627</v>
      </c>
      <c r="D7163" t="s">
        <v>21628</v>
      </c>
      <c r="E7163" t="s">
        <v>32</v>
      </c>
      <c r="F7163" s="7">
        <v>11.44</v>
      </c>
      <c r="G7163" t="s">
        <v>33</v>
      </c>
      <c r="H7163" t="s">
        <v>34</v>
      </c>
      <c r="I7163" t="s">
        <v>21601</v>
      </c>
      <c r="L7163" s="8">
        <v>0</v>
      </c>
      <c r="M7163" t="s">
        <v>36</v>
      </c>
      <c r="N7163" t="str">
        <f>IF(AND(PESQUISA!$B$3&lt;&gt;"",OR(PESQUISA!$B$4="TODAS",B7163=PESQUISA!$B$4),ISNUMBER(SEARCH(PESQUISA!$B$3,D7163))),ROW()-1,"")</f>
        <v/>
      </c>
    </row>
    <row r="7164" spans="1:14" x14ac:dyDescent="0.3">
      <c r="A7164" t="s">
        <v>21629</v>
      </c>
      <c r="B7164" t="s">
        <v>29</v>
      </c>
      <c r="C7164" t="s">
        <v>21630</v>
      </c>
      <c r="D7164" t="s">
        <v>21631</v>
      </c>
      <c r="E7164" t="s">
        <v>32</v>
      </c>
      <c r="F7164" s="7">
        <v>4.16</v>
      </c>
      <c r="G7164" t="s">
        <v>33</v>
      </c>
      <c r="H7164" t="s">
        <v>34</v>
      </c>
      <c r="I7164" t="s">
        <v>21601</v>
      </c>
      <c r="L7164" s="8">
        <v>0</v>
      </c>
      <c r="M7164" t="s">
        <v>36</v>
      </c>
      <c r="N7164" t="str">
        <f>IF(AND(PESQUISA!$B$3&lt;&gt;"",OR(PESQUISA!$B$4="TODAS",B7164=PESQUISA!$B$4),ISNUMBER(SEARCH(PESQUISA!$B$3,D7164))),ROW()-1,"")</f>
        <v/>
      </c>
    </row>
    <row r="7165" spans="1:14" x14ac:dyDescent="0.3">
      <c r="A7165" t="s">
        <v>21632</v>
      </c>
      <c r="B7165" t="s">
        <v>29</v>
      </c>
      <c r="C7165" t="s">
        <v>21633</v>
      </c>
      <c r="D7165" t="s">
        <v>21634</v>
      </c>
      <c r="E7165" t="s">
        <v>32</v>
      </c>
      <c r="F7165" s="7">
        <v>0.54</v>
      </c>
      <c r="G7165" t="s">
        <v>33</v>
      </c>
      <c r="H7165" t="s">
        <v>34</v>
      </c>
      <c r="I7165" t="s">
        <v>21601</v>
      </c>
      <c r="L7165" s="8">
        <v>0</v>
      </c>
      <c r="M7165" t="s">
        <v>36</v>
      </c>
      <c r="N7165" t="str">
        <f>IF(AND(PESQUISA!$B$3&lt;&gt;"",OR(PESQUISA!$B$4="TODAS",B7165=PESQUISA!$B$4),ISNUMBER(SEARCH(PESQUISA!$B$3,D7165))),ROW()-1,"")</f>
        <v/>
      </c>
    </row>
    <row r="7166" spans="1:14" x14ac:dyDescent="0.3">
      <c r="A7166" t="s">
        <v>21635</v>
      </c>
      <c r="B7166" t="s">
        <v>29</v>
      </c>
      <c r="C7166" t="s">
        <v>21636</v>
      </c>
      <c r="D7166" t="s">
        <v>21637</v>
      </c>
      <c r="E7166" t="s">
        <v>32</v>
      </c>
      <c r="F7166" s="7">
        <v>6.74</v>
      </c>
      <c r="G7166" t="s">
        <v>33</v>
      </c>
      <c r="H7166" t="s">
        <v>34</v>
      </c>
      <c r="I7166" t="s">
        <v>21601</v>
      </c>
      <c r="L7166" s="8">
        <v>0</v>
      </c>
      <c r="M7166" t="s">
        <v>36</v>
      </c>
      <c r="N7166" t="str">
        <f>IF(AND(PESQUISA!$B$3&lt;&gt;"",OR(PESQUISA!$B$4="TODAS",B7166=PESQUISA!$B$4),ISNUMBER(SEARCH(PESQUISA!$B$3,D7166))),ROW()-1,"")</f>
        <v/>
      </c>
    </row>
    <row r="7167" spans="1:14" x14ac:dyDescent="0.3">
      <c r="A7167" t="s">
        <v>21638</v>
      </c>
      <c r="B7167" t="s">
        <v>29</v>
      </c>
      <c r="C7167" t="s">
        <v>21639</v>
      </c>
      <c r="D7167" t="s">
        <v>21640</v>
      </c>
      <c r="E7167" t="s">
        <v>32</v>
      </c>
      <c r="F7167" s="7">
        <v>7.08</v>
      </c>
      <c r="G7167" t="s">
        <v>33</v>
      </c>
      <c r="H7167" t="s">
        <v>34</v>
      </c>
      <c r="I7167" t="s">
        <v>21601</v>
      </c>
      <c r="L7167" s="8">
        <v>0</v>
      </c>
      <c r="M7167" t="s">
        <v>36</v>
      </c>
      <c r="N7167" t="str">
        <f>IF(AND(PESQUISA!$B$3&lt;&gt;"",OR(PESQUISA!$B$4="TODAS",B7167=PESQUISA!$B$4),ISNUMBER(SEARCH(PESQUISA!$B$3,D7167))),ROW()-1,"")</f>
        <v/>
      </c>
    </row>
    <row r="7168" spans="1:14" x14ac:dyDescent="0.3">
      <c r="A7168" t="s">
        <v>21641</v>
      </c>
      <c r="B7168" t="s">
        <v>29</v>
      </c>
      <c r="C7168" t="s">
        <v>21642</v>
      </c>
      <c r="D7168" t="s">
        <v>21643</v>
      </c>
      <c r="E7168" t="s">
        <v>32</v>
      </c>
      <c r="G7168" t="s">
        <v>33</v>
      </c>
      <c r="H7168" t="s">
        <v>34</v>
      </c>
      <c r="I7168" t="s">
        <v>21601</v>
      </c>
      <c r="M7168" t="s">
        <v>53</v>
      </c>
      <c r="N7168" t="str">
        <f>IF(AND(PESQUISA!$B$3&lt;&gt;"",OR(PESQUISA!$B$4="TODAS",B7168=PESQUISA!$B$4),ISNUMBER(SEARCH(PESQUISA!$B$3,D7168))),ROW()-1,"")</f>
        <v/>
      </c>
    </row>
    <row r="7169" spans="1:14" x14ac:dyDescent="0.3">
      <c r="A7169" t="s">
        <v>21644</v>
      </c>
      <c r="B7169" t="s">
        <v>29</v>
      </c>
      <c r="C7169" t="s">
        <v>21645</v>
      </c>
      <c r="D7169" t="s">
        <v>21646</v>
      </c>
      <c r="E7169" t="s">
        <v>32</v>
      </c>
      <c r="F7169" s="7">
        <v>1.38</v>
      </c>
      <c r="G7169" t="s">
        <v>33</v>
      </c>
      <c r="H7169" t="s">
        <v>34</v>
      </c>
      <c r="I7169" t="s">
        <v>21601</v>
      </c>
      <c r="L7169" s="8">
        <v>0</v>
      </c>
      <c r="M7169" t="s">
        <v>36</v>
      </c>
      <c r="N7169" t="str">
        <f>IF(AND(PESQUISA!$B$3&lt;&gt;"",OR(PESQUISA!$B$4="TODAS",B7169=PESQUISA!$B$4),ISNUMBER(SEARCH(PESQUISA!$B$3,D7169))),ROW()-1,"")</f>
        <v/>
      </c>
    </row>
    <row r="7170" spans="1:14" x14ac:dyDescent="0.3">
      <c r="A7170" t="s">
        <v>21647</v>
      </c>
      <c r="B7170" t="s">
        <v>29</v>
      </c>
      <c r="C7170" t="s">
        <v>21648</v>
      </c>
      <c r="D7170" t="s">
        <v>21649</v>
      </c>
      <c r="E7170" t="s">
        <v>32</v>
      </c>
      <c r="F7170" s="7">
        <v>1.0900000000000001</v>
      </c>
      <c r="G7170" t="s">
        <v>33</v>
      </c>
      <c r="H7170" t="s">
        <v>34</v>
      </c>
      <c r="I7170" t="s">
        <v>21601</v>
      </c>
      <c r="L7170" s="8">
        <v>0</v>
      </c>
      <c r="M7170" t="s">
        <v>36</v>
      </c>
      <c r="N7170" t="str">
        <f>IF(AND(PESQUISA!$B$3&lt;&gt;"",OR(PESQUISA!$B$4="TODAS",B7170=PESQUISA!$B$4),ISNUMBER(SEARCH(PESQUISA!$B$3,D7170))),ROW()-1,"")</f>
        <v/>
      </c>
    </row>
    <row r="7171" spans="1:14" x14ac:dyDescent="0.3">
      <c r="A7171" t="s">
        <v>21650</v>
      </c>
      <c r="B7171" t="s">
        <v>29</v>
      </c>
      <c r="C7171" t="s">
        <v>21651</v>
      </c>
      <c r="D7171" t="s">
        <v>21652</v>
      </c>
      <c r="E7171" t="s">
        <v>32</v>
      </c>
      <c r="F7171" s="7">
        <v>4.78</v>
      </c>
      <c r="G7171" t="s">
        <v>33</v>
      </c>
      <c r="H7171" t="s">
        <v>34</v>
      </c>
      <c r="I7171" t="s">
        <v>21601</v>
      </c>
      <c r="L7171" s="8">
        <v>0</v>
      </c>
      <c r="M7171" t="s">
        <v>36</v>
      </c>
      <c r="N7171" t="str">
        <f>IF(AND(PESQUISA!$B$3&lt;&gt;"",OR(PESQUISA!$B$4="TODAS",B7171=PESQUISA!$B$4),ISNUMBER(SEARCH(PESQUISA!$B$3,D7171))),ROW()-1,"")</f>
        <v/>
      </c>
    </row>
    <row r="7172" spans="1:14" x14ac:dyDescent="0.3">
      <c r="A7172" t="s">
        <v>21653</v>
      </c>
      <c r="B7172" t="s">
        <v>29</v>
      </c>
      <c r="C7172" t="s">
        <v>21654</v>
      </c>
      <c r="D7172" t="s">
        <v>21655</v>
      </c>
      <c r="E7172" t="s">
        <v>32</v>
      </c>
      <c r="F7172" s="7">
        <v>2.88</v>
      </c>
      <c r="G7172" t="s">
        <v>33</v>
      </c>
      <c r="H7172" t="s">
        <v>34</v>
      </c>
      <c r="I7172" t="s">
        <v>21601</v>
      </c>
      <c r="L7172" s="8">
        <v>0</v>
      </c>
      <c r="M7172" t="s">
        <v>36</v>
      </c>
      <c r="N7172" t="str">
        <f>IF(AND(PESQUISA!$B$3&lt;&gt;"",OR(PESQUISA!$B$4="TODAS",B7172=PESQUISA!$B$4),ISNUMBER(SEARCH(PESQUISA!$B$3,D7172))),ROW()-1,"")</f>
        <v/>
      </c>
    </row>
    <row r="7173" spans="1:14" x14ac:dyDescent="0.3">
      <c r="A7173" t="s">
        <v>21656</v>
      </c>
      <c r="B7173" t="s">
        <v>29</v>
      </c>
      <c r="C7173" t="s">
        <v>21657</v>
      </c>
      <c r="D7173" t="s">
        <v>21658</v>
      </c>
      <c r="E7173" t="s">
        <v>32</v>
      </c>
      <c r="F7173" s="7">
        <v>2.5499999999999998</v>
      </c>
      <c r="G7173" t="s">
        <v>33</v>
      </c>
      <c r="H7173" t="s">
        <v>34</v>
      </c>
      <c r="I7173" t="s">
        <v>21601</v>
      </c>
      <c r="L7173" s="8">
        <v>0</v>
      </c>
      <c r="M7173" t="s">
        <v>36</v>
      </c>
      <c r="N7173" t="str">
        <f>IF(AND(PESQUISA!$B$3&lt;&gt;"",OR(PESQUISA!$B$4="TODAS",B7173=PESQUISA!$B$4),ISNUMBER(SEARCH(PESQUISA!$B$3,D7173))),ROW()-1,"")</f>
        <v/>
      </c>
    </row>
    <row r="7174" spans="1:14" x14ac:dyDescent="0.3">
      <c r="A7174" t="s">
        <v>21659</v>
      </c>
      <c r="B7174" t="s">
        <v>29</v>
      </c>
      <c r="C7174" t="s">
        <v>21660</v>
      </c>
      <c r="D7174" t="s">
        <v>21661</v>
      </c>
      <c r="E7174" t="s">
        <v>32</v>
      </c>
      <c r="F7174" s="7">
        <v>3.02</v>
      </c>
      <c r="G7174" t="s">
        <v>33</v>
      </c>
      <c r="H7174" t="s">
        <v>34</v>
      </c>
      <c r="I7174" t="s">
        <v>21601</v>
      </c>
      <c r="L7174" s="8">
        <v>0</v>
      </c>
      <c r="M7174" t="s">
        <v>36</v>
      </c>
      <c r="N7174" t="str">
        <f>IF(AND(PESQUISA!$B$3&lt;&gt;"",OR(PESQUISA!$B$4="TODAS",B7174=PESQUISA!$B$4),ISNUMBER(SEARCH(PESQUISA!$B$3,D7174))),ROW()-1,"")</f>
        <v/>
      </c>
    </row>
    <row r="7175" spans="1:14" x14ac:dyDescent="0.3">
      <c r="A7175" t="s">
        <v>21662</v>
      </c>
      <c r="B7175" t="s">
        <v>29</v>
      </c>
      <c r="C7175" t="s">
        <v>21663</v>
      </c>
      <c r="D7175" t="s">
        <v>21664</v>
      </c>
      <c r="E7175" t="s">
        <v>32</v>
      </c>
      <c r="F7175" s="7">
        <v>3.2</v>
      </c>
      <c r="G7175" t="s">
        <v>33</v>
      </c>
      <c r="H7175" t="s">
        <v>34</v>
      </c>
      <c r="I7175" t="s">
        <v>21601</v>
      </c>
      <c r="L7175" s="8">
        <v>0</v>
      </c>
      <c r="M7175" t="s">
        <v>36</v>
      </c>
      <c r="N7175" t="str">
        <f>IF(AND(PESQUISA!$B$3&lt;&gt;"",OR(PESQUISA!$B$4="TODAS",B7175=PESQUISA!$B$4),ISNUMBER(SEARCH(PESQUISA!$B$3,D7175))),ROW()-1,"")</f>
        <v/>
      </c>
    </row>
    <row r="7176" spans="1:14" x14ac:dyDescent="0.3">
      <c r="A7176" t="s">
        <v>21665</v>
      </c>
      <c r="B7176" t="s">
        <v>29</v>
      </c>
      <c r="C7176" t="s">
        <v>21666</v>
      </c>
      <c r="D7176" t="s">
        <v>21667</v>
      </c>
      <c r="E7176" t="s">
        <v>40</v>
      </c>
      <c r="F7176" s="7">
        <v>3.68</v>
      </c>
      <c r="G7176" t="s">
        <v>33</v>
      </c>
      <c r="H7176" t="s">
        <v>34</v>
      </c>
      <c r="I7176" t="s">
        <v>21601</v>
      </c>
      <c r="L7176" s="8">
        <v>0</v>
      </c>
      <c r="M7176" t="s">
        <v>36</v>
      </c>
      <c r="N7176" t="str">
        <f>IF(AND(PESQUISA!$B$3&lt;&gt;"",OR(PESQUISA!$B$4="TODAS",B7176=PESQUISA!$B$4),ISNUMBER(SEARCH(PESQUISA!$B$3,D7176))),ROW()-1,"")</f>
        <v/>
      </c>
    </row>
    <row r="7177" spans="1:14" x14ac:dyDescent="0.3">
      <c r="A7177" t="s">
        <v>21668</v>
      </c>
      <c r="B7177" t="s">
        <v>29</v>
      </c>
      <c r="C7177" t="s">
        <v>21669</v>
      </c>
      <c r="D7177" t="s">
        <v>21670</v>
      </c>
      <c r="E7177" t="s">
        <v>32</v>
      </c>
      <c r="F7177" s="7">
        <v>0.08</v>
      </c>
      <c r="G7177" t="s">
        <v>33</v>
      </c>
      <c r="H7177" t="s">
        <v>34</v>
      </c>
      <c r="I7177" t="s">
        <v>21601</v>
      </c>
      <c r="L7177" s="8">
        <v>0.25</v>
      </c>
      <c r="M7177" t="s">
        <v>36</v>
      </c>
      <c r="N7177" t="str">
        <f>IF(AND(PESQUISA!$B$3&lt;&gt;"",OR(PESQUISA!$B$4="TODAS",B7177=PESQUISA!$B$4),ISNUMBER(SEARCH(PESQUISA!$B$3,D7177))),ROW()-1,"")</f>
        <v/>
      </c>
    </row>
    <row r="7178" spans="1:14" x14ac:dyDescent="0.3">
      <c r="A7178" t="s">
        <v>21671</v>
      </c>
      <c r="B7178" t="s">
        <v>29</v>
      </c>
      <c r="C7178" t="s">
        <v>21672</v>
      </c>
      <c r="D7178" t="s">
        <v>21673</v>
      </c>
      <c r="E7178" t="s">
        <v>32</v>
      </c>
      <c r="F7178" s="7">
        <v>0.63</v>
      </c>
      <c r="G7178" t="s">
        <v>33</v>
      </c>
      <c r="H7178" t="s">
        <v>34</v>
      </c>
      <c r="I7178" t="s">
        <v>21601</v>
      </c>
      <c r="L7178" s="8">
        <v>0</v>
      </c>
      <c r="M7178" t="s">
        <v>36</v>
      </c>
      <c r="N7178" t="str">
        <f>IF(AND(PESQUISA!$B$3&lt;&gt;"",OR(PESQUISA!$B$4="TODAS",B7178=PESQUISA!$B$4),ISNUMBER(SEARCH(PESQUISA!$B$3,D7178))),ROW()-1,"")</f>
        <v/>
      </c>
    </row>
    <row r="7179" spans="1:14" x14ac:dyDescent="0.3">
      <c r="A7179" t="s">
        <v>21674</v>
      </c>
      <c r="B7179" t="s">
        <v>29</v>
      </c>
      <c r="C7179" t="s">
        <v>21675</v>
      </c>
      <c r="D7179" t="s">
        <v>21676</v>
      </c>
      <c r="E7179" t="s">
        <v>32</v>
      </c>
      <c r="F7179" s="7">
        <v>1.66</v>
      </c>
      <c r="G7179" t="s">
        <v>33</v>
      </c>
      <c r="H7179" t="s">
        <v>34</v>
      </c>
      <c r="I7179" t="s">
        <v>21601</v>
      </c>
      <c r="L7179" s="8">
        <v>0</v>
      </c>
      <c r="M7179" t="s">
        <v>36</v>
      </c>
      <c r="N7179" t="str">
        <f>IF(AND(PESQUISA!$B$3&lt;&gt;"",OR(PESQUISA!$B$4="TODAS",B7179=PESQUISA!$B$4),ISNUMBER(SEARCH(PESQUISA!$B$3,D7179))),ROW()-1,"")</f>
        <v/>
      </c>
    </row>
    <row r="7180" spans="1:14" x14ac:dyDescent="0.3">
      <c r="A7180" t="s">
        <v>21677</v>
      </c>
      <c r="B7180" t="s">
        <v>29</v>
      </c>
      <c r="C7180" t="s">
        <v>21678</v>
      </c>
      <c r="D7180" t="s">
        <v>21679</v>
      </c>
      <c r="E7180" t="s">
        <v>40</v>
      </c>
      <c r="F7180" s="7">
        <v>9.07</v>
      </c>
      <c r="G7180" t="s">
        <v>33</v>
      </c>
      <c r="H7180" t="s">
        <v>34</v>
      </c>
      <c r="I7180" t="s">
        <v>21601</v>
      </c>
      <c r="L7180" s="8">
        <v>0</v>
      </c>
      <c r="M7180" t="s">
        <v>36</v>
      </c>
      <c r="N7180" t="str">
        <f>IF(AND(PESQUISA!$B$3&lt;&gt;"",OR(PESQUISA!$B$4="TODAS",B7180=PESQUISA!$B$4),ISNUMBER(SEARCH(PESQUISA!$B$3,D7180))),ROW()-1,"")</f>
        <v/>
      </c>
    </row>
    <row r="7181" spans="1:14" x14ac:dyDescent="0.3">
      <c r="A7181" t="s">
        <v>21680</v>
      </c>
      <c r="B7181" t="s">
        <v>29</v>
      </c>
      <c r="C7181" t="s">
        <v>21681</v>
      </c>
      <c r="D7181" t="s">
        <v>21682</v>
      </c>
      <c r="E7181" t="s">
        <v>32</v>
      </c>
      <c r="F7181" s="7">
        <v>1.66</v>
      </c>
      <c r="G7181" t="s">
        <v>33</v>
      </c>
      <c r="H7181" t="s">
        <v>34</v>
      </c>
      <c r="I7181" t="s">
        <v>21601</v>
      </c>
      <c r="L7181" s="8">
        <v>0</v>
      </c>
      <c r="M7181" t="s">
        <v>36</v>
      </c>
      <c r="N7181" t="str">
        <f>IF(AND(PESQUISA!$B$3&lt;&gt;"",OR(PESQUISA!$B$4="TODAS",B7181=PESQUISA!$B$4),ISNUMBER(SEARCH(PESQUISA!$B$3,D7181))),ROW()-1,"")</f>
        <v/>
      </c>
    </row>
    <row r="7182" spans="1:14" x14ac:dyDescent="0.3">
      <c r="A7182" t="s">
        <v>21683</v>
      </c>
      <c r="B7182" t="s">
        <v>29</v>
      </c>
      <c r="C7182" t="s">
        <v>21684</v>
      </c>
      <c r="D7182" t="s">
        <v>21685</v>
      </c>
      <c r="E7182" t="s">
        <v>6144</v>
      </c>
      <c r="F7182" s="7">
        <v>23.74</v>
      </c>
      <c r="G7182" t="s">
        <v>33</v>
      </c>
      <c r="H7182" t="s">
        <v>34</v>
      </c>
      <c r="I7182" t="s">
        <v>21686</v>
      </c>
      <c r="L7182" s="8">
        <v>0</v>
      </c>
      <c r="M7182" t="s">
        <v>36</v>
      </c>
      <c r="N7182" t="str">
        <f>IF(AND(PESQUISA!$B$3&lt;&gt;"",OR(PESQUISA!$B$4="TODAS",B7182=PESQUISA!$B$4),ISNUMBER(SEARCH(PESQUISA!$B$3,D7182))),ROW()-1,"")</f>
        <v/>
      </c>
    </row>
    <row r="7183" spans="1:14" x14ac:dyDescent="0.3">
      <c r="A7183" t="s">
        <v>21687</v>
      </c>
      <c r="B7183" t="s">
        <v>29</v>
      </c>
      <c r="C7183" t="s">
        <v>21688</v>
      </c>
      <c r="D7183" t="s">
        <v>21685</v>
      </c>
      <c r="E7183" t="s">
        <v>21689</v>
      </c>
      <c r="F7183" s="7">
        <v>4227.59</v>
      </c>
      <c r="G7183" t="s">
        <v>33</v>
      </c>
      <c r="H7183" t="s">
        <v>34</v>
      </c>
      <c r="I7183" t="s">
        <v>21686</v>
      </c>
      <c r="L7183" s="8">
        <v>0</v>
      </c>
      <c r="M7183" t="s">
        <v>36</v>
      </c>
      <c r="N7183" t="str">
        <f>IF(AND(PESQUISA!$B$3&lt;&gt;"",OR(PESQUISA!$B$4="TODAS",B7183=PESQUISA!$B$4),ISNUMBER(SEARCH(PESQUISA!$B$3,D7183))),ROW()-1,"")</f>
        <v/>
      </c>
    </row>
    <row r="7184" spans="1:14" x14ac:dyDescent="0.3">
      <c r="A7184" t="s">
        <v>21690</v>
      </c>
      <c r="B7184" t="s">
        <v>29</v>
      </c>
      <c r="C7184" t="s">
        <v>21691</v>
      </c>
      <c r="D7184" t="s">
        <v>21692</v>
      </c>
      <c r="E7184" t="s">
        <v>6144</v>
      </c>
      <c r="F7184" s="7">
        <v>23.42</v>
      </c>
      <c r="G7184" t="s">
        <v>33</v>
      </c>
      <c r="H7184" t="s">
        <v>34</v>
      </c>
      <c r="I7184" t="s">
        <v>21686</v>
      </c>
      <c r="L7184" s="8">
        <v>0</v>
      </c>
      <c r="M7184" t="s">
        <v>36</v>
      </c>
      <c r="N7184" t="str">
        <f>IF(AND(PESQUISA!$B$3&lt;&gt;"",OR(PESQUISA!$B$4="TODAS",B7184=PESQUISA!$B$4),ISNUMBER(SEARCH(PESQUISA!$B$3,D7184))),ROW()-1,"")</f>
        <v/>
      </c>
    </row>
    <row r="7185" spans="1:14" x14ac:dyDescent="0.3">
      <c r="A7185" t="s">
        <v>21693</v>
      </c>
      <c r="B7185" t="s">
        <v>29</v>
      </c>
      <c r="C7185" t="s">
        <v>21694</v>
      </c>
      <c r="D7185" t="s">
        <v>21695</v>
      </c>
      <c r="E7185" t="s">
        <v>21689</v>
      </c>
      <c r="F7185" s="7">
        <v>4249.26</v>
      </c>
      <c r="G7185" t="s">
        <v>33</v>
      </c>
      <c r="H7185" t="s">
        <v>34</v>
      </c>
      <c r="I7185" t="s">
        <v>21686</v>
      </c>
      <c r="L7185" s="8">
        <v>0</v>
      </c>
      <c r="M7185" t="s">
        <v>36</v>
      </c>
      <c r="N7185" t="str">
        <f>IF(AND(PESQUISA!$B$3&lt;&gt;"",OR(PESQUISA!$B$4="TODAS",B7185=PESQUISA!$B$4),ISNUMBER(SEARCH(PESQUISA!$B$3,D7185))),ROW()-1,"")</f>
        <v/>
      </c>
    </row>
    <row r="7186" spans="1:14" x14ac:dyDescent="0.3">
      <c r="A7186" t="s">
        <v>21696</v>
      </c>
      <c r="B7186" t="s">
        <v>29</v>
      </c>
      <c r="C7186" t="s">
        <v>21697</v>
      </c>
      <c r="D7186" t="s">
        <v>21698</v>
      </c>
      <c r="E7186" t="s">
        <v>6144</v>
      </c>
      <c r="F7186" s="7">
        <v>22.72</v>
      </c>
      <c r="G7186" t="s">
        <v>33</v>
      </c>
      <c r="H7186" t="s">
        <v>34</v>
      </c>
      <c r="I7186" t="s">
        <v>21686</v>
      </c>
      <c r="L7186" s="8">
        <v>0</v>
      </c>
      <c r="M7186" t="s">
        <v>36</v>
      </c>
      <c r="N7186" t="str">
        <f>IF(AND(PESQUISA!$B$3&lt;&gt;"",OR(PESQUISA!$B$4="TODAS",B7186=PESQUISA!$B$4),ISNUMBER(SEARCH(PESQUISA!$B$3,D7186))),ROW()-1,"")</f>
        <v/>
      </c>
    </row>
    <row r="7187" spans="1:14" x14ac:dyDescent="0.3">
      <c r="A7187" t="s">
        <v>21699</v>
      </c>
      <c r="B7187" t="s">
        <v>29</v>
      </c>
      <c r="C7187" t="s">
        <v>21700</v>
      </c>
      <c r="D7187" t="s">
        <v>21701</v>
      </c>
      <c r="E7187" t="s">
        <v>21689</v>
      </c>
      <c r="F7187" s="7">
        <v>4044.81</v>
      </c>
      <c r="G7187" t="s">
        <v>33</v>
      </c>
      <c r="H7187" t="s">
        <v>34</v>
      </c>
      <c r="I7187" t="s">
        <v>21686</v>
      </c>
      <c r="L7187" s="8">
        <v>0</v>
      </c>
      <c r="M7187" t="s">
        <v>36</v>
      </c>
      <c r="N7187" t="str">
        <f>IF(AND(PESQUISA!$B$3&lt;&gt;"",OR(PESQUISA!$B$4="TODAS",B7187=PESQUISA!$B$4),ISNUMBER(SEARCH(PESQUISA!$B$3,D7187))),ROW()-1,"")</f>
        <v/>
      </c>
    </row>
    <row r="7188" spans="1:14" x14ac:dyDescent="0.3">
      <c r="A7188" t="s">
        <v>21702</v>
      </c>
      <c r="B7188" t="s">
        <v>29</v>
      </c>
      <c r="C7188" t="s">
        <v>21703</v>
      </c>
      <c r="D7188" t="s">
        <v>21704</v>
      </c>
      <c r="E7188" t="s">
        <v>6144</v>
      </c>
      <c r="F7188" s="7">
        <v>24.17</v>
      </c>
      <c r="G7188" t="s">
        <v>33</v>
      </c>
      <c r="H7188" t="s">
        <v>34</v>
      </c>
      <c r="I7188" t="s">
        <v>21686</v>
      </c>
      <c r="L7188" s="8">
        <v>0</v>
      </c>
      <c r="M7188" t="s">
        <v>36</v>
      </c>
      <c r="N7188" t="str">
        <f>IF(AND(PESQUISA!$B$3&lt;&gt;"",OR(PESQUISA!$B$4="TODAS",B7188=PESQUISA!$B$4),ISNUMBER(SEARCH(PESQUISA!$B$3,D7188))),ROW()-1,"")</f>
        <v/>
      </c>
    </row>
    <row r="7189" spans="1:14" x14ac:dyDescent="0.3">
      <c r="A7189" t="s">
        <v>21705</v>
      </c>
      <c r="B7189" t="s">
        <v>29</v>
      </c>
      <c r="C7189" t="s">
        <v>21706</v>
      </c>
      <c r="D7189" t="s">
        <v>21704</v>
      </c>
      <c r="E7189" t="s">
        <v>21689</v>
      </c>
      <c r="F7189" s="7">
        <v>4306.78</v>
      </c>
      <c r="G7189" t="s">
        <v>33</v>
      </c>
      <c r="H7189" t="s">
        <v>34</v>
      </c>
      <c r="I7189" t="s">
        <v>21686</v>
      </c>
      <c r="L7189" s="8">
        <v>0</v>
      </c>
      <c r="M7189" t="s">
        <v>36</v>
      </c>
      <c r="N7189" t="str">
        <f>IF(AND(PESQUISA!$B$3&lt;&gt;"",OR(PESQUISA!$B$4="TODAS",B7189=PESQUISA!$B$4),ISNUMBER(SEARCH(PESQUISA!$B$3,D7189))),ROW()-1,"")</f>
        <v/>
      </c>
    </row>
    <row r="7190" spans="1:14" x14ac:dyDescent="0.3">
      <c r="A7190" t="s">
        <v>21707</v>
      </c>
      <c r="B7190" t="s">
        <v>29</v>
      </c>
      <c r="C7190" t="s">
        <v>21708</v>
      </c>
      <c r="D7190" t="s">
        <v>21709</v>
      </c>
      <c r="E7190" t="s">
        <v>6144</v>
      </c>
      <c r="F7190" s="7">
        <v>23.79</v>
      </c>
      <c r="G7190" t="s">
        <v>33</v>
      </c>
      <c r="H7190" t="s">
        <v>34</v>
      </c>
      <c r="I7190" t="s">
        <v>21686</v>
      </c>
      <c r="L7190" s="8">
        <v>0</v>
      </c>
      <c r="M7190" t="s">
        <v>36</v>
      </c>
      <c r="N7190" t="str">
        <f>IF(AND(PESQUISA!$B$3&lt;&gt;"",OR(PESQUISA!$B$4="TODAS",B7190=PESQUISA!$B$4),ISNUMBER(SEARCH(PESQUISA!$B$3,D7190))),ROW()-1,"")</f>
        <v/>
      </c>
    </row>
    <row r="7191" spans="1:14" x14ac:dyDescent="0.3">
      <c r="A7191" t="s">
        <v>21710</v>
      </c>
      <c r="B7191" t="s">
        <v>29</v>
      </c>
      <c r="C7191" t="s">
        <v>21711</v>
      </c>
      <c r="D7191" t="s">
        <v>21712</v>
      </c>
      <c r="E7191" t="s">
        <v>6144</v>
      </c>
      <c r="F7191" s="7">
        <v>25.28</v>
      </c>
      <c r="G7191" t="s">
        <v>33</v>
      </c>
      <c r="H7191" t="s">
        <v>34</v>
      </c>
      <c r="I7191" t="s">
        <v>21686</v>
      </c>
      <c r="L7191" s="8">
        <v>0</v>
      </c>
      <c r="M7191" t="s">
        <v>36</v>
      </c>
      <c r="N7191" t="str">
        <f>IF(AND(PESQUISA!$B$3&lt;&gt;"",OR(PESQUISA!$B$4="TODAS",B7191=PESQUISA!$B$4),ISNUMBER(SEARCH(PESQUISA!$B$3,D7191))),ROW()-1,"")</f>
        <v/>
      </c>
    </row>
    <row r="7192" spans="1:14" x14ac:dyDescent="0.3">
      <c r="A7192" t="s">
        <v>21713</v>
      </c>
      <c r="B7192" t="s">
        <v>29</v>
      </c>
      <c r="C7192" t="s">
        <v>21714</v>
      </c>
      <c r="D7192" t="s">
        <v>21712</v>
      </c>
      <c r="E7192" t="s">
        <v>21689</v>
      </c>
      <c r="F7192" s="7">
        <v>4495.3100000000004</v>
      </c>
      <c r="G7192" t="s">
        <v>33</v>
      </c>
      <c r="H7192" t="s">
        <v>34</v>
      </c>
      <c r="I7192" t="s">
        <v>21686</v>
      </c>
      <c r="L7192" s="8">
        <v>0</v>
      </c>
      <c r="M7192" t="s">
        <v>36</v>
      </c>
      <c r="N7192" t="str">
        <f>IF(AND(PESQUISA!$B$3&lt;&gt;"",OR(PESQUISA!$B$4="TODAS",B7192=PESQUISA!$B$4),ISNUMBER(SEARCH(PESQUISA!$B$3,D7192))),ROW()-1,"")</f>
        <v/>
      </c>
    </row>
    <row r="7193" spans="1:14" x14ac:dyDescent="0.3">
      <c r="A7193" t="s">
        <v>21715</v>
      </c>
      <c r="B7193" t="s">
        <v>29</v>
      </c>
      <c r="C7193" t="s">
        <v>21716</v>
      </c>
      <c r="D7193" t="s">
        <v>21717</v>
      </c>
      <c r="E7193" t="s">
        <v>21689</v>
      </c>
      <c r="F7193" s="7">
        <v>4227.59</v>
      </c>
      <c r="G7193" t="s">
        <v>33</v>
      </c>
      <c r="H7193" t="s">
        <v>34</v>
      </c>
      <c r="I7193" t="s">
        <v>21686</v>
      </c>
      <c r="L7193" s="8">
        <v>0</v>
      </c>
      <c r="M7193" t="s">
        <v>36</v>
      </c>
      <c r="N7193" t="str">
        <f>IF(AND(PESQUISA!$B$3&lt;&gt;"",OR(PESQUISA!$B$4="TODAS",B7193=PESQUISA!$B$4),ISNUMBER(SEARCH(PESQUISA!$B$3,D7193))),ROW()-1,"")</f>
        <v/>
      </c>
    </row>
    <row r="7194" spans="1:14" x14ac:dyDescent="0.3">
      <c r="A7194" t="s">
        <v>21718</v>
      </c>
      <c r="B7194" t="s">
        <v>29</v>
      </c>
      <c r="C7194" t="s">
        <v>21719</v>
      </c>
      <c r="D7194" t="s">
        <v>21720</v>
      </c>
      <c r="E7194" t="s">
        <v>6144</v>
      </c>
      <c r="F7194" s="7">
        <v>24.16</v>
      </c>
      <c r="G7194" t="s">
        <v>33</v>
      </c>
      <c r="H7194" t="s">
        <v>34</v>
      </c>
      <c r="I7194" t="s">
        <v>21686</v>
      </c>
      <c r="L7194" s="8">
        <v>0</v>
      </c>
      <c r="M7194" t="s">
        <v>36</v>
      </c>
      <c r="N7194" t="str">
        <f>IF(AND(PESQUISA!$B$3&lt;&gt;"",OR(PESQUISA!$B$4="TODAS",B7194=PESQUISA!$B$4),ISNUMBER(SEARCH(PESQUISA!$B$3,D7194))),ROW()-1,"")</f>
        <v/>
      </c>
    </row>
    <row r="7195" spans="1:14" x14ac:dyDescent="0.3">
      <c r="A7195" t="s">
        <v>21721</v>
      </c>
      <c r="B7195" t="s">
        <v>29</v>
      </c>
      <c r="C7195" t="s">
        <v>21722</v>
      </c>
      <c r="D7195" t="s">
        <v>21720</v>
      </c>
      <c r="E7195" t="s">
        <v>21689</v>
      </c>
      <c r="F7195" s="7">
        <v>4304.8100000000004</v>
      </c>
      <c r="G7195" t="s">
        <v>33</v>
      </c>
      <c r="H7195" t="s">
        <v>34</v>
      </c>
      <c r="I7195" t="s">
        <v>21686</v>
      </c>
      <c r="L7195" s="8">
        <v>0</v>
      </c>
      <c r="M7195" t="s">
        <v>36</v>
      </c>
      <c r="N7195" t="str">
        <f>IF(AND(PESQUISA!$B$3&lt;&gt;"",OR(PESQUISA!$B$4="TODAS",B7195=PESQUISA!$B$4),ISNUMBER(SEARCH(PESQUISA!$B$3,D7195))),ROW()-1,"")</f>
        <v/>
      </c>
    </row>
    <row r="7196" spans="1:14" x14ac:dyDescent="0.3">
      <c r="A7196" t="s">
        <v>21723</v>
      </c>
      <c r="B7196" t="s">
        <v>29</v>
      </c>
      <c r="C7196" t="s">
        <v>21724</v>
      </c>
      <c r="D7196" t="s">
        <v>21725</v>
      </c>
      <c r="E7196" t="s">
        <v>6144</v>
      </c>
      <c r="F7196" s="7">
        <v>34.51</v>
      </c>
      <c r="G7196" t="s">
        <v>33</v>
      </c>
      <c r="H7196" t="s">
        <v>34</v>
      </c>
      <c r="I7196" t="s">
        <v>21686</v>
      </c>
      <c r="L7196" s="8">
        <v>0</v>
      </c>
      <c r="M7196" t="s">
        <v>36</v>
      </c>
      <c r="N7196" t="str">
        <f>IF(AND(PESQUISA!$B$3&lt;&gt;"",OR(PESQUISA!$B$4="TODAS",B7196=PESQUISA!$B$4),ISNUMBER(SEARCH(PESQUISA!$B$3,D7196))),ROW()-1,"")</f>
        <v/>
      </c>
    </row>
    <row r="7197" spans="1:14" x14ac:dyDescent="0.3">
      <c r="A7197" t="s">
        <v>21726</v>
      </c>
      <c r="B7197" t="s">
        <v>29</v>
      </c>
      <c r="C7197" t="s">
        <v>21727</v>
      </c>
      <c r="D7197" t="s">
        <v>21725</v>
      </c>
      <c r="E7197" t="s">
        <v>21689</v>
      </c>
      <c r="F7197" s="7">
        <v>6164.84</v>
      </c>
      <c r="G7197" t="s">
        <v>33</v>
      </c>
      <c r="H7197" t="s">
        <v>34</v>
      </c>
      <c r="I7197" t="s">
        <v>21686</v>
      </c>
      <c r="L7197" s="8">
        <v>0</v>
      </c>
      <c r="M7197" t="s">
        <v>36</v>
      </c>
      <c r="N7197" t="str">
        <f>IF(AND(PESQUISA!$B$3&lt;&gt;"",OR(PESQUISA!$B$4="TODAS",B7197=PESQUISA!$B$4),ISNUMBER(SEARCH(PESQUISA!$B$3,D7197))),ROW()-1,"")</f>
        <v/>
      </c>
    </row>
    <row r="7198" spans="1:14" x14ac:dyDescent="0.3">
      <c r="A7198" t="s">
        <v>21728</v>
      </c>
      <c r="B7198" t="s">
        <v>29</v>
      </c>
      <c r="C7198" t="s">
        <v>21729</v>
      </c>
      <c r="D7198" t="s">
        <v>21730</v>
      </c>
      <c r="E7198" t="s">
        <v>6144</v>
      </c>
      <c r="F7198" s="7">
        <v>35.29</v>
      </c>
      <c r="G7198" t="s">
        <v>33</v>
      </c>
      <c r="H7198" t="s">
        <v>34</v>
      </c>
      <c r="I7198" t="s">
        <v>21686</v>
      </c>
      <c r="L7198" s="8">
        <v>0</v>
      </c>
      <c r="M7198" t="s">
        <v>36</v>
      </c>
      <c r="N7198" t="str">
        <f>IF(AND(PESQUISA!$B$3&lt;&gt;"",OR(PESQUISA!$B$4="TODAS",B7198=PESQUISA!$B$4),ISNUMBER(SEARCH(PESQUISA!$B$3,D7198))),ROW()-1,"")</f>
        <v/>
      </c>
    </row>
    <row r="7199" spans="1:14" x14ac:dyDescent="0.3">
      <c r="A7199" t="s">
        <v>21731</v>
      </c>
      <c r="B7199" t="s">
        <v>29</v>
      </c>
      <c r="C7199" t="s">
        <v>21732</v>
      </c>
      <c r="D7199" t="s">
        <v>21730</v>
      </c>
      <c r="E7199" t="s">
        <v>21689</v>
      </c>
      <c r="F7199" s="7">
        <v>6225.15</v>
      </c>
      <c r="G7199" t="s">
        <v>33</v>
      </c>
      <c r="H7199" t="s">
        <v>34</v>
      </c>
      <c r="I7199" t="s">
        <v>21686</v>
      </c>
      <c r="L7199" s="8">
        <v>0</v>
      </c>
      <c r="M7199" t="s">
        <v>36</v>
      </c>
      <c r="N7199" t="str">
        <f>IF(AND(PESQUISA!$B$3&lt;&gt;"",OR(PESQUISA!$B$4="TODAS",B7199=PESQUISA!$B$4),ISNUMBER(SEARCH(PESQUISA!$B$3,D7199))),ROW()-1,"")</f>
        <v/>
      </c>
    </row>
    <row r="7200" spans="1:14" x14ac:dyDescent="0.3">
      <c r="A7200" t="s">
        <v>21733</v>
      </c>
      <c r="B7200" t="s">
        <v>29</v>
      </c>
      <c r="C7200" t="s">
        <v>21734</v>
      </c>
      <c r="D7200" t="s">
        <v>21735</v>
      </c>
      <c r="E7200" t="s">
        <v>6144</v>
      </c>
      <c r="F7200" s="7">
        <v>33.340000000000003</v>
      </c>
      <c r="G7200" t="s">
        <v>33</v>
      </c>
      <c r="H7200" t="s">
        <v>34</v>
      </c>
      <c r="I7200" t="s">
        <v>21686</v>
      </c>
      <c r="L7200" s="8">
        <v>0</v>
      </c>
      <c r="M7200" t="s">
        <v>36</v>
      </c>
      <c r="N7200" t="str">
        <f>IF(AND(PESQUISA!$B$3&lt;&gt;"",OR(PESQUISA!$B$4="TODAS",B7200=PESQUISA!$B$4),ISNUMBER(SEARCH(PESQUISA!$B$3,D7200))),ROW()-1,"")</f>
        <v/>
      </c>
    </row>
    <row r="7201" spans="1:14" x14ac:dyDescent="0.3">
      <c r="A7201" t="s">
        <v>21736</v>
      </c>
      <c r="B7201" t="s">
        <v>29</v>
      </c>
      <c r="C7201" t="s">
        <v>21737</v>
      </c>
      <c r="D7201" t="s">
        <v>21735</v>
      </c>
      <c r="E7201" t="s">
        <v>21689</v>
      </c>
      <c r="F7201" s="7">
        <v>5927.61</v>
      </c>
      <c r="G7201" t="s">
        <v>33</v>
      </c>
      <c r="H7201" t="s">
        <v>34</v>
      </c>
      <c r="I7201" t="s">
        <v>21686</v>
      </c>
      <c r="L7201" s="8">
        <v>0</v>
      </c>
      <c r="M7201" t="s">
        <v>36</v>
      </c>
      <c r="N7201" t="str">
        <f>IF(AND(PESQUISA!$B$3&lt;&gt;"",OR(PESQUISA!$B$4="TODAS",B7201=PESQUISA!$B$4),ISNUMBER(SEARCH(PESQUISA!$B$3,D7201))),ROW()-1,"")</f>
        <v/>
      </c>
    </row>
    <row r="7202" spans="1:14" x14ac:dyDescent="0.3">
      <c r="A7202" t="s">
        <v>21738</v>
      </c>
      <c r="B7202" t="s">
        <v>29</v>
      </c>
      <c r="C7202" t="s">
        <v>21739</v>
      </c>
      <c r="D7202" t="s">
        <v>21740</v>
      </c>
      <c r="E7202" t="s">
        <v>6144</v>
      </c>
      <c r="F7202" s="7">
        <v>134.75</v>
      </c>
      <c r="G7202" t="s">
        <v>33</v>
      </c>
      <c r="H7202" t="s">
        <v>34</v>
      </c>
      <c r="I7202" t="s">
        <v>21686</v>
      </c>
      <c r="L7202" s="8">
        <v>0</v>
      </c>
      <c r="M7202" t="s">
        <v>36</v>
      </c>
      <c r="N7202" t="str">
        <f>IF(AND(PESQUISA!$B$3&lt;&gt;"",OR(PESQUISA!$B$4="TODAS",B7202=PESQUISA!$B$4),ISNUMBER(SEARCH(PESQUISA!$B$3,D7202))),ROW()-1,"")</f>
        <v/>
      </c>
    </row>
    <row r="7203" spans="1:14" x14ac:dyDescent="0.3">
      <c r="A7203" t="s">
        <v>21741</v>
      </c>
      <c r="B7203" t="s">
        <v>29</v>
      </c>
      <c r="C7203" t="s">
        <v>21742</v>
      </c>
      <c r="D7203" t="s">
        <v>21743</v>
      </c>
      <c r="E7203" t="s">
        <v>6144</v>
      </c>
      <c r="F7203" s="7">
        <v>142.38999999999999</v>
      </c>
      <c r="G7203" t="s">
        <v>33</v>
      </c>
      <c r="H7203" t="s">
        <v>34</v>
      </c>
      <c r="I7203" t="s">
        <v>21686</v>
      </c>
      <c r="L7203" s="8">
        <v>0</v>
      </c>
      <c r="M7203" t="s">
        <v>36</v>
      </c>
      <c r="N7203" t="str">
        <f>IF(AND(PESQUISA!$B$3&lt;&gt;"",OR(PESQUISA!$B$4="TODAS",B7203=PESQUISA!$B$4),ISNUMBER(SEARCH(PESQUISA!$B$3,D7203))),ROW()-1,"")</f>
        <v/>
      </c>
    </row>
    <row r="7204" spans="1:14" x14ac:dyDescent="0.3">
      <c r="A7204" t="s">
        <v>21744</v>
      </c>
      <c r="B7204" t="s">
        <v>29</v>
      </c>
      <c r="C7204" t="s">
        <v>21745</v>
      </c>
      <c r="D7204" t="s">
        <v>21746</v>
      </c>
      <c r="E7204" t="s">
        <v>6144</v>
      </c>
      <c r="F7204" s="7">
        <v>148.94</v>
      </c>
      <c r="G7204" t="s">
        <v>33</v>
      </c>
      <c r="H7204" t="s">
        <v>34</v>
      </c>
      <c r="I7204" t="s">
        <v>21686</v>
      </c>
      <c r="L7204" s="8">
        <v>0</v>
      </c>
      <c r="M7204" t="s">
        <v>36</v>
      </c>
      <c r="N7204" t="str">
        <f>IF(AND(PESQUISA!$B$3&lt;&gt;"",OR(PESQUISA!$B$4="TODAS",B7204=PESQUISA!$B$4),ISNUMBER(SEARCH(PESQUISA!$B$3,D7204))),ROW()-1,"")</f>
        <v/>
      </c>
    </row>
    <row r="7205" spans="1:14" x14ac:dyDescent="0.3">
      <c r="A7205" t="s">
        <v>21747</v>
      </c>
      <c r="B7205" t="s">
        <v>29</v>
      </c>
      <c r="C7205" t="s">
        <v>21748</v>
      </c>
      <c r="D7205" t="s">
        <v>21749</v>
      </c>
      <c r="E7205" t="s">
        <v>21689</v>
      </c>
      <c r="F7205" s="7">
        <v>23972.97</v>
      </c>
      <c r="G7205" t="s">
        <v>33</v>
      </c>
      <c r="H7205" t="s">
        <v>34</v>
      </c>
      <c r="I7205" t="s">
        <v>21686</v>
      </c>
      <c r="L7205" s="8">
        <v>0</v>
      </c>
      <c r="M7205" t="s">
        <v>36</v>
      </c>
      <c r="N7205" t="str">
        <f>IF(AND(PESQUISA!$B$3&lt;&gt;"",OR(PESQUISA!$B$4="TODAS",B7205=PESQUISA!$B$4),ISNUMBER(SEARCH(PESQUISA!$B$3,D7205))),ROW()-1,"")</f>
        <v/>
      </c>
    </row>
    <row r="7206" spans="1:14" x14ac:dyDescent="0.3">
      <c r="A7206" t="s">
        <v>21750</v>
      </c>
      <c r="B7206" t="s">
        <v>29</v>
      </c>
      <c r="C7206" t="s">
        <v>21751</v>
      </c>
      <c r="D7206" t="s">
        <v>21752</v>
      </c>
      <c r="E7206" t="s">
        <v>21689</v>
      </c>
      <c r="F7206" s="7">
        <v>25332.92</v>
      </c>
      <c r="G7206" t="s">
        <v>33</v>
      </c>
      <c r="H7206" t="s">
        <v>34</v>
      </c>
      <c r="I7206" t="s">
        <v>21686</v>
      </c>
      <c r="L7206" s="8">
        <v>0</v>
      </c>
      <c r="M7206" t="s">
        <v>36</v>
      </c>
      <c r="N7206" t="str">
        <f>IF(AND(PESQUISA!$B$3&lt;&gt;"",OR(PESQUISA!$B$4="TODAS",B7206=PESQUISA!$B$4),ISNUMBER(SEARCH(PESQUISA!$B$3,D7206))),ROW()-1,"")</f>
        <v/>
      </c>
    </row>
    <row r="7207" spans="1:14" x14ac:dyDescent="0.3">
      <c r="A7207" t="s">
        <v>21753</v>
      </c>
      <c r="B7207" t="s">
        <v>29</v>
      </c>
      <c r="C7207" t="s">
        <v>21754</v>
      </c>
      <c r="D7207" t="s">
        <v>21755</v>
      </c>
      <c r="E7207" t="s">
        <v>21689</v>
      </c>
      <c r="F7207" s="7">
        <v>26497.87</v>
      </c>
      <c r="G7207" t="s">
        <v>33</v>
      </c>
      <c r="H7207" t="s">
        <v>34</v>
      </c>
      <c r="I7207" t="s">
        <v>21686</v>
      </c>
      <c r="L7207" s="8">
        <v>0</v>
      </c>
      <c r="M7207" t="s">
        <v>36</v>
      </c>
      <c r="N7207" t="str">
        <f>IF(AND(PESQUISA!$B$3&lt;&gt;"",OR(PESQUISA!$B$4="TODAS",B7207=PESQUISA!$B$4),ISNUMBER(SEARCH(PESQUISA!$B$3,D7207))),ROW()-1,"")</f>
        <v/>
      </c>
    </row>
    <row r="7208" spans="1:14" x14ac:dyDescent="0.3">
      <c r="A7208" t="s">
        <v>21756</v>
      </c>
      <c r="B7208" t="s">
        <v>29</v>
      </c>
      <c r="C7208" t="s">
        <v>21757</v>
      </c>
      <c r="D7208" t="s">
        <v>21758</v>
      </c>
      <c r="E7208" t="s">
        <v>21689</v>
      </c>
      <c r="F7208" s="7">
        <v>3487.15</v>
      </c>
      <c r="G7208" t="s">
        <v>33</v>
      </c>
      <c r="H7208" t="s">
        <v>34</v>
      </c>
      <c r="I7208" t="s">
        <v>21686</v>
      </c>
      <c r="L7208" s="8">
        <v>0</v>
      </c>
      <c r="M7208" t="s">
        <v>36</v>
      </c>
      <c r="N7208" t="str">
        <f>IF(AND(PESQUISA!$B$3&lt;&gt;"",OR(PESQUISA!$B$4="TODAS",B7208=PESQUISA!$B$4),ISNUMBER(SEARCH(PESQUISA!$B$3,D7208))),ROW()-1,"")</f>
        <v/>
      </c>
    </row>
    <row r="7209" spans="1:14" x14ac:dyDescent="0.3">
      <c r="A7209" t="s">
        <v>21759</v>
      </c>
      <c r="B7209" t="s">
        <v>29</v>
      </c>
      <c r="C7209" t="s">
        <v>21760</v>
      </c>
      <c r="D7209" t="s">
        <v>21761</v>
      </c>
      <c r="E7209" t="s">
        <v>6144</v>
      </c>
      <c r="F7209" s="7">
        <v>19.600000000000001</v>
      </c>
      <c r="G7209" t="s">
        <v>33</v>
      </c>
      <c r="H7209" t="s">
        <v>34</v>
      </c>
      <c r="I7209" t="s">
        <v>21686</v>
      </c>
      <c r="L7209" s="8">
        <v>0</v>
      </c>
      <c r="M7209" t="s">
        <v>36</v>
      </c>
      <c r="N7209" t="str">
        <f>IF(AND(PESQUISA!$B$3&lt;&gt;"",OR(PESQUISA!$B$4="TODAS",B7209=PESQUISA!$B$4),ISNUMBER(SEARCH(PESQUISA!$B$3,D7209))),ROW()-1,"")</f>
        <v/>
      </c>
    </row>
    <row r="7210" spans="1:14" x14ac:dyDescent="0.3">
      <c r="A7210" t="s">
        <v>21762</v>
      </c>
      <c r="B7210" t="s">
        <v>29</v>
      </c>
      <c r="C7210" t="s">
        <v>21763</v>
      </c>
      <c r="D7210" t="s">
        <v>21764</v>
      </c>
      <c r="E7210" t="s">
        <v>6144</v>
      </c>
      <c r="F7210" s="7">
        <v>24.11</v>
      </c>
      <c r="G7210" t="s">
        <v>33</v>
      </c>
      <c r="H7210" t="s">
        <v>34</v>
      </c>
      <c r="I7210" t="s">
        <v>21686</v>
      </c>
      <c r="L7210" s="8">
        <v>0</v>
      </c>
      <c r="M7210" t="s">
        <v>36</v>
      </c>
      <c r="N7210" t="str">
        <f>IF(AND(PESQUISA!$B$3&lt;&gt;"",OR(PESQUISA!$B$4="TODAS",B7210=PESQUISA!$B$4),ISNUMBER(SEARCH(PESQUISA!$B$3,D7210))),ROW()-1,"")</f>
        <v/>
      </c>
    </row>
    <row r="7211" spans="1:14" x14ac:dyDescent="0.3">
      <c r="A7211" t="s">
        <v>21765</v>
      </c>
      <c r="B7211" t="s">
        <v>29</v>
      </c>
      <c r="C7211" t="s">
        <v>21766</v>
      </c>
      <c r="D7211" t="s">
        <v>21764</v>
      </c>
      <c r="E7211" t="s">
        <v>21689</v>
      </c>
      <c r="F7211" s="7">
        <v>4281.92</v>
      </c>
      <c r="G7211" t="s">
        <v>33</v>
      </c>
      <c r="H7211" t="s">
        <v>34</v>
      </c>
      <c r="I7211" t="s">
        <v>21686</v>
      </c>
      <c r="L7211" s="8">
        <v>0</v>
      </c>
      <c r="M7211" t="s">
        <v>36</v>
      </c>
      <c r="N7211" t="str">
        <f>IF(AND(PESQUISA!$B$3&lt;&gt;"",OR(PESQUISA!$B$4="TODAS",B7211=PESQUISA!$B$4),ISNUMBER(SEARCH(PESQUISA!$B$3,D7211))),ROW()-1,"")</f>
        <v/>
      </c>
    </row>
    <row r="7212" spans="1:14" x14ac:dyDescent="0.3">
      <c r="A7212" t="s">
        <v>21767</v>
      </c>
      <c r="B7212" t="s">
        <v>29</v>
      </c>
      <c r="C7212" t="s">
        <v>21768</v>
      </c>
      <c r="D7212" t="s">
        <v>21769</v>
      </c>
      <c r="E7212" t="s">
        <v>6144</v>
      </c>
      <c r="F7212" s="7">
        <v>24.27</v>
      </c>
      <c r="G7212" t="s">
        <v>33</v>
      </c>
      <c r="H7212" t="s">
        <v>34</v>
      </c>
      <c r="I7212" t="s">
        <v>21686</v>
      </c>
      <c r="L7212" s="8">
        <v>0</v>
      </c>
      <c r="M7212" t="s">
        <v>36</v>
      </c>
      <c r="N7212" t="str">
        <f>IF(AND(PESQUISA!$B$3&lt;&gt;"",OR(PESQUISA!$B$4="TODAS",B7212=PESQUISA!$B$4),ISNUMBER(SEARCH(PESQUISA!$B$3,D7212))),ROW()-1,"")</f>
        <v/>
      </c>
    </row>
    <row r="7213" spans="1:14" x14ac:dyDescent="0.3">
      <c r="A7213" t="s">
        <v>21770</v>
      </c>
      <c r="B7213" t="s">
        <v>29</v>
      </c>
      <c r="C7213" t="s">
        <v>21771</v>
      </c>
      <c r="D7213" t="s">
        <v>21772</v>
      </c>
      <c r="E7213" t="s">
        <v>6144</v>
      </c>
      <c r="F7213" s="7">
        <v>23.43</v>
      </c>
      <c r="G7213" t="s">
        <v>33</v>
      </c>
      <c r="H7213" t="s">
        <v>34</v>
      </c>
      <c r="I7213" t="s">
        <v>21686</v>
      </c>
      <c r="L7213" s="8">
        <v>0</v>
      </c>
      <c r="M7213" t="s">
        <v>36</v>
      </c>
      <c r="N7213" t="str">
        <f>IF(AND(PESQUISA!$B$3&lt;&gt;"",OR(PESQUISA!$B$4="TODAS",B7213=PESQUISA!$B$4),ISNUMBER(SEARCH(PESQUISA!$B$3,D7213))),ROW()-1,"")</f>
        <v/>
      </c>
    </row>
    <row r="7214" spans="1:14" x14ac:dyDescent="0.3">
      <c r="A7214" t="s">
        <v>21773</v>
      </c>
      <c r="B7214" t="s">
        <v>29</v>
      </c>
      <c r="C7214" t="s">
        <v>21774</v>
      </c>
      <c r="D7214" t="s">
        <v>21772</v>
      </c>
      <c r="E7214" t="s">
        <v>21689</v>
      </c>
      <c r="F7214" s="7">
        <v>4155.37</v>
      </c>
      <c r="G7214" t="s">
        <v>33</v>
      </c>
      <c r="H7214" t="s">
        <v>34</v>
      </c>
      <c r="I7214" t="s">
        <v>21686</v>
      </c>
      <c r="L7214" s="8">
        <v>0</v>
      </c>
      <c r="M7214" t="s">
        <v>36</v>
      </c>
      <c r="N7214" t="str">
        <f>IF(AND(PESQUISA!$B$3&lt;&gt;"",OR(PESQUISA!$B$4="TODAS",B7214=PESQUISA!$B$4),ISNUMBER(SEARCH(PESQUISA!$B$3,D7214))),ROW()-1,"")</f>
        <v/>
      </c>
    </row>
    <row r="7215" spans="1:14" x14ac:dyDescent="0.3">
      <c r="A7215" t="s">
        <v>21775</v>
      </c>
      <c r="B7215" t="s">
        <v>29</v>
      </c>
      <c r="C7215" t="s">
        <v>21776</v>
      </c>
      <c r="D7215" t="s">
        <v>21777</v>
      </c>
      <c r="E7215" t="s">
        <v>6144</v>
      </c>
      <c r="F7215" s="7">
        <v>29.77</v>
      </c>
      <c r="G7215" t="s">
        <v>33</v>
      </c>
      <c r="H7215" t="s">
        <v>34</v>
      </c>
      <c r="I7215" t="s">
        <v>21686</v>
      </c>
      <c r="L7215" s="8">
        <v>0</v>
      </c>
      <c r="M7215" t="s">
        <v>36</v>
      </c>
      <c r="N7215" t="str">
        <f>IF(AND(PESQUISA!$B$3&lt;&gt;"",OR(PESQUISA!$B$4="TODAS",B7215=PESQUISA!$B$4),ISNUMBER(SEARCH(PESQUISA!$B$3,D7215))),ROW()-1,"")</f>
        <v/>
      </c>
    </row>
    <row r="7216" spans="1:14" x14ac:dyDescent="0.3">
      <c r="A7216" t="s">
        <v>21778</v>
      </c>
      <c r="B7216" t="s">
        <v>29</v>
      </c>
      <c r="C7216" t="s">
        <v>21779</v>
      </c>
      <c r="D7216" t="s">
        <v>21777</v>
      </c>
      <c r="E7216" t="s">
        <v>21689</v>
      </c>
      <c r="F7216" s="7">
        <v>5322.7</v>
      </c>
      <c r="G7216" t="s">
        <v>33</v>
      </c>
      <c r="H7216" t="s">
        <v>34</v>
      </c>
      <c r="I7216" t="s">
        <v>21686</v>
      </c>
      <c r="L7216" s="8">
        <v>0</v>
      </c>
      <c r="M7216" t="s">
        <v>36</v>
      </c>
      <c r="N7216" t="str">
        <f>IF(AND(PESQUISA!$B$3&lt;&gt;"",OR(PESQUISA!$B$4="TODAS",B7216=PESQUISA!$B$4),ISNUMBER(SEARCH(PESQUISA!$B$3,D7216))),ROW()-1,"")</f>
        <v/>
      </c>
    </row>
    <row r="7217" spans="1:14" x14ac:dyDescent="0.3">
      <c r="A7217" t="s">
        <v>21780</v>
      </c>
      <c r="B7217" t="s">
        <v>29</v>
      </c>
      <c r="C7217" t="s">
        <v>21781</v>
      </c>
      <c r="D7217" t="s">
        <v>21782</v>
      </c>
      <c r="E7217" t="s">
        <v>21689</v>
      </c>
      <c r="F7217" s="7">
        <v>6855.38</v>
      </c>
      <c r="G7217" t="s">
        <v>33</v>
      </c>
      <c r="H7217" t="s">
        <v>34</v>
      </c>
      <c r="I7217" t="s">
        <v>21686</v>
      </c>
      <c r="L7217" s="8">
        <v>0</v>
      </c>
      <c r="M7217" t="s">
        <v>36</v>
      </c>
      <c r="N7217" t="str">
        <f>IF(AND(PESQUISA!$B$3&lt;&gt;"",OR(PESQUISA!$B$4="TODAS",B7217=PESQUISA!$B$4),ISNUMBER(SEARCH(PESQUISA!$B$3,D7217))),ROW()-1,"")</f>
        <v/>
      </c>
    </row>
    <row r="7218" spans="1:14" x14ac:dyDescent="0.3">
      <c r="A7218" t="s">
        <v>21783</v>
      </c>
      <c r="B7218" t="s">
        <v>29</v>
      </c>
      <c r="C7218" t="s">
        <v>21784</v>
      </c>
      <c r="D7218" t="s">
        <v>21785</v>
      </c>
      <c r="E7218" t="s">
        <v>6144</v>
      </c>
      <c r="F7218" s="7">
        <v>38.479999999999997</v>
      </c>
      <c r="G7218" t="s">
        <v>33</v>
      </c>
      <c r="H7218" t="s">
        <v>34</v>
      </c>
      <c r="I7218" t="s">
        <v>21686</v>
      </c>
      <c r="L7218" s="8">
        <v>0</v>
      </c>
      <c r="M7218" t="s">
        <v>36</v>
      </c>
      <c r="N7218" t="str">
        <f>IF(AND(PESQUISA!$B$3&lt;&gt;"",OR(PESQUISA!$B$4="TODAS",B7218=PESQUISA!$B$4),ISNUMBER(SEARCH(PESQUISA!$B$3,D7218))),ROW()-1,"")</f>
        <v/>
      </c>
    </row>
    <row r="7219" spans="1:14" x14ac:dyDescent="0.3">
      <c r="A7219" t="s">
        <v>21786</v>
      </c>
      <c r="B7219" t="s">
        <v>29</v>
      </c>
      <c r="C7219" t="s">
        <v>21787</v>
      </c>
      <c r="D7219" t="s">
        <v>21788</v>
      </c>
      <c r="E7219" t="s">
        <v>6144</v>
      </c>
      <c r="F7219" s="7">
        <v>22.72</v>
      </c>
      <c r="G7219" t="s">
        <v>33</v>
      </c>
      <c r="H7219" t="s">
        <v>34</v>
      </c>
      <c r="I7219" t="s">
        <v>21686</v>
      </c>
      <c r="L7219" s="8">
        <v>0</v>
      </c>
      <c r="M7219" t="s">
        <v>36</v>
      </c>
      <c r="N7219" t="str">
        <f>IF(AND(PESQUISA!$B$3&lt;&gt;"",OR(PESQUISA!$B$4="TODAS",B7219=PESQUISA!$B$4),ISNUMBER(SEARCH(PESQUISA!$B$3,D7219))),ROW()-1,"")</f>
        <v/>
      </c>
    </row>
    <row r="7220" spans="1:14" x14ac:dyDescent="0.3">
      <c r="A7220" t="s">
        <v>21789</v>
      </c>
      <c r="B7220" t="s">
        <v>29</v>
      </c>
      <c r="C7220" t="s">
        <v>21790</v>
      </c>
      <c r="D7220" t="s">
        <v>21788</v>
      </c>
      <c r="E7220" t="s">
        <v>21689</v>
      </c>
      <c r="F7220" s="7">
        <v>4044.81</v>
      </c>
      <c r="G7220" t="s">
        <v>33</v>
      </c>
      <c r="H7220" t="s">
        <v>34</v>
      </c>
      <c r="I7220" t="s">
        <v>21686</v>
      </c>
      <c r="L7220" s="8">
        <v>0</v>
      </c>
      <c r="M7220" t="s">
        <v>36</v>
      </c>
      <c r="N7220" t="str">
        <f>IF(AND(PESQUISA!$B$3&lt;&gt;"",OR(PESQUISA!$B$4="TODAS",B7220=PESQUISA!$B$4),ISNUMBER(SEARCH(PESQUISA!$B$3,D7220))),ROW()-1,"")</f>
        <v/>
      </c>
    </row>
    <row r="7221" spans="1:14" x14ac:dyDescent="0.3">
      <c r="A7221" t="s">
        <v>21791</v>
      </c>
      <c r="B7221" t="s">
        <v>29</v>
      </c>
      <c r="C7221" t="s">
        <v>21792</v>
      </c>
      <c r="D7221" t="s">
        <v>21793</v>
      </c>
      <c r="E7221" t="s">
        <v>21689</v>
      </c>
      <c r="F7221" s="7">
        <v>4227.59</v>
      </c>
      <c r="G7221" t="s">
        <v>33</v>
      </c>
      <c r="H7221" t="s">
        <v>34</v>
      </c>
      <c r="I7221" t="s">
        <v>21686</v>
      </c>
      <c r="L7221" s="8">
        <v>0</v>
      </c>
      <c r="M7221" t="s">
        <v>36</v>
      </c>
      <c r="N7221" t="str">
        <f>IF(AND(PESQUISA!$B$3&lt;&gt;"",OR(PESQUISA!$B$4="TODAS",B7221=PESQUISA!$B$4),ISNUMBER(SEARCH(PESQUISA!$B$3,D7221))),ROW()-1,"")</f>
        <v/>
      </c>
    </row>
    <row r="7222" spans="1:14" x14ac:dyDescent="0.3">
      <c r="A7222" t="s">
        <v>21794</v>
      </c>
      <c r="B7222" t="s">
        <v>29</v>
      </c>
      <c r="C7222" t="s">
        <v>21795</v>
      </c>
      <c r="D7222" t="s">
        <v>21796</v>
      </c>
      <c r="E7222" t="s">
        <v>6144</v>
      </c>
      <c r="F7222" s="7">
        <v>23.74</v>
      </c>
      <c r="G7222" t="s">
        <v>33</v>
      </c>
      <c r="H7222" t="s">
        <v>34</v>
      </c>
      <c r="I7222" t="s">
        <v>21686</v>
      </c>
      <c r="L7222" s="8">
        <v>0</v>
      </c>
      <c r="M7222" t="s">
        <v>36</v>
      </c>
      <c r="N7222" t="str">
        <f>IF(AND(PESQUISA!$B$3&lt;&gt;"",OR(PESQUISA!$B$4="TODAS",B7222=PESQUISA!$B$4),ISNUMBER(SEARCH(PESQUISA!$B$3,D7222))),ROW()-1,"")</f>
        <v/>
      </c>
    </row>
    <row r="7223" spans="1:14" x14ac:dyDescent="0.3">
      <c r="A7223" t="s">
        <v>21797</v>
      </c>
      <c r="B7223" t="s">
        <v>29</v>
      </c>
      <c r="C7223" t="s">
        <v>21798</v>
      </c>
      <c r="D7223" t="s">
        <v>21799</v>
      </c>
      <c r="E7223" t="s">
        <v>6144</v>
      </c>
      <c r="F7223" s="7">
        <v>23.38</v>
      </c>
      <c r="G7223" t="s">
        <v>33</v>
      </c>
      <c r="H7223" t="s">
        <v>34</v>
      </c>
      <c r="I7223" t="s">
        <v>21686</v>
      </c>
      <c r="L7223" s="8">
        <v>0</v>
      </c>
      <c r="M7223" t="s">
        <v>36</v>
      </c>
      <c r="N7223" t="str">
        <f>IF(AND(PESQUISA!$B$3&lt;&gt;"",OR(PESQUISA!$B$4="TODAS",B7223=PESQUISA!$B$4),ISNUMBER(SEARCH(PESQUISA!$B$3,D7223))),ROW()-1,"")</f>
        <v/>
      </c>
    </row>
    <row r="7224" spans="1:14" x14ac:dyDescent="0.3">
      <c r="A7224" t="s">
        <v>21800</v>
      </c>
      <c r="B7224" t="s">
        <v>29</v>
      </c>
      <c r="C7224" t="s">
        <v>21801</v>
      </c>
      <c r="D7224" t="s">
        <v>21799</v>
      </c>
      <c r="E7224" t="s">
        <v>21689</v>
      </c>
      <c r="F7224" s="7">
        <v>4160.38</v>
      </c>
      <c r="G7224" t="s">
        <v>33</v>
      </c>
      <c r="H7224" t="s">
        <v>34</v>
      </c>
      <c r="I7224" t="s">
        <v>21686</v>
      </c>
      <c r="L7224" s="8">
        <v>0</v>
      </c>
      <c r="M7224" t="s">
        <v>36</v>
      </c>
      <c r="N7224" t="str">
        <f>IF(AND(PESQUISA!$B$3&lt;&gt;"",OR(PESQUISA!$B$4="TODAS",B7224=PESQUISA!$B$4),ISNUMBER(SEARCH(PESQUISA!$B$3,D7224))),ROW()-1,"")</f>
        <v/>
      </c>
    </row>
    <row r="7225" spans="1:14" x14ac:dyDescent="0.3">
      <c r="A7225" t="s">
        <v>21802</v>
      </c>
      <c r="B7225" t="s">
        <v>29</v>
      </c>
      <c r="C7225" t="s">
        <v>21803</v>
      </c>
      <c r="D7225" t="s">
        <v>21804</v>
      </c>
      <c r="E7225" t="s">
        <v>6144</v>
      </c>
      <c r="F7225" s="7">
        <v>23.1</v>
      </c>
      <c r="G7225" t="s">
        <v>33</v>
      </c>
      <c r="H7225" t="s">
        <v>34</v>
      </c>
      <c r="I7225" t="s">
        <v>21686</v>
      </c>
      <c r="L7225" s="8">
        <v>0</v>
      </c>
      <c r="M7225" t="s">
        <v>36</v>
      </c>
      <c r="N7225" t="str">
        <f>IF(AND(PESQUISA!$B$3&lt;&gt;"",OR(PESQUISA!$B$4="TODAS",B7225=PESQUISA!$B$4),ISNUMBER(SEARCH(PESQUISA!$B$3,D7225))),ROW()-1,"")</f>
        <v/>
      </c>
    </row>
    <row r="7226" spans="1:14" x14ac:dyDescent="0.3">
      <c r="A7226" t="s">
        <v>21805</v>
      </c>
      <c r="B7226" t="s">
        <v>29</v>
      </c>
      <c r="C7226" t="s">
        <v>21806</v>
      </c>
      <c r="D7226" t="s">
        <v>21804</v>
      </c>
      <c r="E7226" t="s">
        <v>21689</v>
      </c>
      <c r="F7226" s="7">
        <v>4120.05</v>
      </c>
      <c r="G7226" t="s">
        <v>33</v>
      </c>
      <c r="H7226" t="s">
        <v>34</v>
      </c>
      <c r="I7226" t="s">
        <v>21686</v>
      </c>
      <c r="L7226" s="8">
        <v>0</v>
      </c>
      <c r="M7226" t="s">
        <v>36</v>
      </c>
      <c r="N7226" t="str">
        <f>IF(AND(PESQUISA!$B$3&lt;&gt;"",OR(PESQUISA!$B$4="TODAS",B7226=PESQUISA!$B$4),ISNUMBER(SEARCH(PESQUISA!$B$3,D7226))),ROW()-1,"")</f>
        <v/>
      </c>
    </row>
    <row r="7227" spans="1:14" x14ac:dyDescent="0.3">
      <c r="A7227" t="s">
        <v>21807</v>
      </c>
      <c r="B7227" t="s">
        <v>29</v>
      </c>
      <c r="C7227" t="s">
        <v>21808</v>
      </c>
      <c r="D7227" t="s">
        <v>21809</v>
      </c>
      <c r="E7227" t="s">
        <v>21689</v>
      </c>
      <c r="F7227" s="7">
        <v>6847.98</v>
      </c>
      <c r="G7227" t="s">
        <v>33</v>
      </c>
      <c r="H7227" t="s">
        <v>34</v>
      </c>
      <c r="I7227" t="s">
        <v>21686</v>
      </c>
      <c r="L7227" s="8">
        <v>0</v>
      </c>
      <c r="M7227" t="s">
        <v>36</v>
      </c>
      <c r="N7227" t="str">
        <f>IF(AND(PESQUISA!$B$3&lt;&gt;"",OR(PESQUISA!$B$4="TODAS",B7227=PESQUISA!$B$4),ISNUMBER(SEARCH(PESQUISA!$B$3,D7227))),ROW()-1,"")</f>
        <v/>
      </c>
    </row>
    <row r="7228" spans="1:14" x14ac:dyDescent="0.3">
      <c r="A7228" t="s">
        <v>21810</v>
      </c>
      <c r="B7228" t="s">
        <v>29</v>
      </c>
      <c r="C7228" t="s">
        <v>21811</v>
      </c>
      <c r="D7228" t="s">
        <v>21812</v>
      </c>
      <c r="E7228" t="s">
        <v>6144</v>
      </c>
      <c r="F7228" s="7">
        <v>38.43</v>
      </c>
      <c r="G7228" t="s">
        <v>33</v>
      </c>
      <c r="H7228" t="s">
        <v>34</v>
      </c>
      <c r="I7228" t="s">
        <v>21686</v>
      </c>
      <c r="L7228" s="8">
        <v>0</v>
      </c>
      <c r="M7228" t="s">
        <v>36</v>
      </c>
      <c r="N7228" t="str">
        <f>IF(AND(PESQUISA!$B$3&lt;&gt;"",OR(PESQUISA!$B$4="TODAS",B7228=PESQUISA!$B$4),ISNUMBER(SEARCH(PESQUISA!$B$3,D7228))),ROW()-1,"")</f>
        <v/>
      </c>
    </row>
    <row r="7229" spans="1:14" x14ac:dyDescent="0.3">
      <c r="A7229" t="s">
        <v>21813</v>
      </c>
      <c r="B7229" t="s">
        <v>29</v>
      </c>
      <c r="C7229" t="s">
        <v>21814</v>
      </c>
      <c r="D7229" t="s">
        <v>21815</v>
      </c>
      <c r="E7229" t="s">
        <v>6144</v>
      </c>
      <c r="F7229" s="7">
        <v>34.14</v>
      </c>
      <c r="G7229" t="s">
        <v>33</v>
      </c>
      <c r="H7229" t="s">
        <v>34</v>
      </c>
      <c r="I7229" t="s">
        <v>21686</v>
      </c>
      <c r="L7229" s="8">
        <v>0</v>
      </c>
      <c r="M7229" t="s">
        <v>36</v>
      </c>
      <c r="N7229" t="str">
        <f>IF(AND(PESQUISA!$B$3&lt;&gt;"",OR(PESQUISA!$B$4="TODAS",B7229=PESQUISA!$B$4),ISNUMBER(SEARCH(PESQUISA!$B$3,D7229))),ROW()-1,"")</f>
        <v/>
      </c>
    </row>
    <row r="7230" spans="1:14" x14ac:dyDescent="0.3">
      <c r="A7230" t="s">
        <v>21816</v>
      </c>
      <c r="B7230" t="s">
        <v>29</v>
      </c>
      <c r="C7230" t="s">
        <v>21817</v>
      </c>
      <c r="D7230" t="s">
        <v>21815</v>
      </c>
      <c r="E7230" t="s">
        <v>21689</v>
      </c>
      <c r="F7230" s="7">
        <v>6057.51</v>
      </c>
      <c r="G7230" t="s">
        <v>33</v>
      </c>
      <c r="H7230" t="s">
        <v>34</v>
      </c>
      <c r="I7230" t="s">
        <v>21686</v>
      </c>
      <c r="L7230" s="8">
        <v>0</v>
      </c>
      <c r="M7230" t="s">
        <v>36</v>
      </c>
      <c r="N7230" t="str">
        <f>IF(AND(PESQUISA!$B$3&lt;&gt;"",OR(PESQUISA!$B$4="TODAS",B7230=PESQUISA!$B$4),ISNUMBER(SEARCH(PESQUISA!$B$3,D7230))),ROW()-1,"")</f>
        <v/>
      </c>
    </row>
    <row r="7231" spans="1:14" x14ac:dyDescent="0.3">
      <c r="A7231" t="s">
        <v>21818</v>
      </c>
      <c r="B7231" t="s">
        <v>29</v>
      </c>
      <c r="C7231" t="s">
        <v>21819</v>
      </c>
      <c r="D7231" t="s">
        <v>21820</v>
      </c>
      <c r="E7231" t="s">
        <v>6144</v>
      </c>
      <c r="F7231" s="7">
        <v>24.98</v>
      </c>
      <c r="G7231" t="s">
        <v>33</v>
      </c>
      <c r="H7231" t="s">
        <v>34</v>
      </c>
      <c r="I7231" t="s">
        <v>21686</v>
      </c>
      <c r="L7231" s="8">
        <v>0</v>
      </c>
      <c r="M7231" t="s">
        <v>36</v>
      </c>
      <c r="N7231" t="str">
        <f>IF(AND(PESQUISA!$B$3&lt;&gt;"",OR(PESQUISA!$B$4="TODAS",B7231=PESQUISA!$B$4),ISNUMBER(SEARCH(PESQUISA!$B$3,D7231))),ROW()-1,"")</f>
        <v/>
      </c>
    </row>
    <row r="7232" spans="1:14" x14ac:dyDescent="0.3">
      <c r="A7232" t="s">
        <v>21821</v>
      </c>
      <c r="B7232" t="s">
        <v>29</v>
      </c>
      <c r="C7232" t="s">
        <v>21822</v>
      </c>
      <c r="D7232" t="s">
        <v>21823</v>
      </c>
      <c r="E7232" t="s">
        <v>21689</v>
      </c>
      <c r="F7232" s="7">
        <v>4424.93</v>
      </c>
      <c r="G7232" t="s">
        <v>33</v>
      </c>
      <c r="H7232" t="s">
        <v>34</v>
      </c>
      <c r="I7232" t="s">
        <v>21686</v>
      </c>
      <c r="L7232" s="8">
        <v>0</v>
      </c>
      <c r="M7232" t="s">
        <v>36</v>
      </c>
      <c r="N7232" t="str">
        <f>IF(AND(PESQUISA!$B$3&lt;&gt;"",OR(PESQUISA!$B$4="TODAS",B7232=PESQUISA!$B$4),ISNUMBER(SEARCH(PESQUISA!$B$3,D7232))),ROW()-1,"")</f>
        <v/>
      </c>
    </row>
    <row r="7233" spans="1:14" x14ac:dyDescent="0.3">
      <c r="A7233" t="s">
        <v>21824</v>
      </c>
      <c r="B7233" t="s">
        <v>29</v>
      </c>
      <c r="C7233" t="s">
        <v>21825</v>
      </c>
      <c r="D7233" t="s">
        <v>21826</v>
      </c>
      <c r="E7233" t="s">
        <v>6144</v>
      </c>
      <c r="F7233" s="7">
        <v>30.9</v>
      </c>
      <c r="G7233" t="s">
        <v>33</v>
      </c>
      <c r="H7233" t="s">
        <v>34</v>
      </c>
      <c r="I7233" t="s">
        <v>21686</v>
      </c>
      <c r="L7233" s="8">
        <v>0</v>
      </c>
      <c r="M7233" t="s">
        <v>36</v>
      </c>
      <c r="N7233" t="str">
        <f>IF(AND(PESQUISA!$B$3&lt;&gt;"",OR(PESQUISA!$B$4="TODAS",B7233=PESQUISA!$B$4),ISNUMBER(SEARCH(PESQUISA!$B$3,D7233))),ROW()-1,"")</f>
        <v/>
      </c>
    </row>
    <row r="7234" spans="1:14" x14ac:dyDescent="0.3">
      <c r="A7234" t="s">
        <v>21827</v>
      </c>
      <c r="B7234" t="s">
        <v>29</v>
      </c>
      <c r="C7234" t="s">
        <v>21828</v>
      </c>
      <c r="D7234" t="s">
        <v>21826</v>
      </c>
      <c r="E7234" t="s">
        <v>21689</v>
      </c>
      <c r="F7234" s="7">
        <v>5497.23</v>
      </c>
      <c r="G7234" t="s">
        <v>33</v>
      </c>
      <c r="H7234" t="s">
        <v>34</v>
      </c>
      <c r="I7234" t="s">
        <v>21686</v>
      </c>
      <c r="L7234" s="8">
        <v>0</v>
      </c>
      <c r="M7234" t="s">
        <v>36</v>
      </c>
      <c r="N7234" t="str">
        <f>IF(AND(PESQUISA!$B$3&lt;&gt;"",OR(PESQUISA!$B$4="TODAS",B7234=PESQUISA!$B$4),ISNUMBER(SEARCH(PESQUISA!$B$3,D7234))),ROW()-1,"")</f>
        <v/>
      </c>
    </row>
    <row r="7235" spans="1:14" x14ac:dyDescent="0.3">
      <c r="A7235" t="s">
        <v>21829</v>
      </c>
      <c r="B7235" t="s">
        <v>29</v>
      </c>
      <c r="C7235" t="s">
        <v>21830</v>
      </c>
      <c r="D7235" t="s">
        <v>21831</v>
      </c>
      <c r="E7235" t="s">
        <v>21689</v>
      </c>
      <c r="F7235" s="7">
        <v>4161.3900000000003</v>
      </c>
      <c r="G7235" t="s">
        <v>33</v>
      </c>
      <c r="H7235" t="s">
        <v>34</v>
      </c>
      <c r="I7235" t="s">
        <v>21686</v>
      </c>
      <c r="L7235" s="8">
        <v>0</v>
      </c>
      <c r="M7235" t="s">
        <v>36</v>
      </c>
      <c r="N7235" t="str">
        <f>IF(AND(PESQUISA!$B$3&lt;&gt;"",OR(PESQUISA!$B$4="TODAS",B7235=PESQUISA!$B$4),ISNUMBER(SEARCH(PESQUISA!$B$3,D7235))),ROW()-1,"")</f>
        <v/>
      </c>
    </row>
    <row r="7236" spans="1:14" x14ac:dyDescent="0.3">
      <c r="A7236" t="s">
        <v>21832</v>
      </c>
      <c r="B7236" t="s">
        <v>29</v>
      </c>
      <c r="C7236" t="s">
        <v>21833</v>
      </c>
      <c r="D7236" t="s">
        <v>21834</v>
      </c>
      <c r="E7236" t="s">
        <v>6144</v>
      </c>
      <c r="F7236" s="7">
        <v>31.54</v>
      </c>
      <c r="G7236" t="s">
        <v>33</v>
      </c>
      <c r="H7236" t="s">
        <v>34</v>
      </c>
      <c r="I7236" t="s">
        <v>21686</v>
      </c>
      <c r="L7236" s="8">
        <v>0</v>
      </c>
      <c r="M7236" t="s">
        <v>36</v>
      </c>
      <c r="N7236" t="str">
        <f>IF(AND(PESQUISA!$B$3&lt;&gt;"",OR(PESQUISA!$B$4="TODAS",B7236=PESQUISA!$B$4),ISNUMBER(SEARCH(PESQUISA!$B$3,D7236))),ROW()-1,"")</f>
        <v/>
      </c>
    </row>
    <row r="7237" spans="1:14" x14ac:dyDescent="0.3">
      <c r="A7237" t="s">
        <v>21835</v>
      </c>
      <c r="B7237" t="s">
        <v>29</v>
      </c>
      <c r="C7237" t="s">
        <v>21836</v>
      </c>
      <c r="D7237" t="s">
        <v>21834</v>
      </c>
      <c r="E7237" t="s">
        <v>21689</v>
      </c>
      <c r="F7237" s="7">
        <v>5594.99</v>
      </c>
      <c r="G7237" t="s">
        <v>33</v>
      </c>
      <c r="H7237" t="s">
        <v>34</v>
      </c>
      <c r="I7237" t="s">
        <v>21686</v>
      </c>
      <c r="L7237" s="8">
        <v>0</v>
      </c>
      <c r="M7237" t="s">
        <v>36</v>
      </c>
      <c r="N7237" t="str">
        <f>IF(AND(PESQUISA!$B$3&lt;&gt;"",OR(PESQUISA!$B$4="TODAS",B7237=PESQUISA!$B$4),ISNUMBER(SEARCH(PESQUISA!$B$3,D7237))),ROW()-1,"")</f>
        <v/>
      </c>
    </row>
    <row r="7238" spans="1:14" x14ac:dyDescent="0.3">
      <c r="A7238" t="s">
        <v>21837</v>
      </c>
      <c r="B7238" t="s">
        <v>29</v>
      </c>
      <c r="C7238" t="s">
        <v>21838</v>
      </c>
      <c r="D7238" t="s">
        <v>21839</v>
      </c>
      <c r="E7238" t="s">
        <v>6144</v>
      </c>
      <c r="F7238" s="7">
        <v>32.97</v>
      </c>
      <c r="G7238" t="s">
        <v>33</v>
      </c>
      <c r="H7238" t="s">
        <v>34</v>
      </c>
      <c r="I7238" t="s">
        <v>21686</v>
      </c>
      <c r="L7238" s="8">
        <v>0</v>
      </c>
      <c r="M7238" t="s">
        <v>36</v>
      </c>
      <c r="N7238" t="str">
        <f>IF(AND(PESQUISA!$B$3&lt;&gt;"",OR(PESQUISA!$B$4="TODAS",B7238=PESQUISA!$B$4),ISNUMBER(SEARCH(PESQUISA!$B$3,D7238))),ROW()-1,"")</f>
        <v/>
      </c>
    </row>
    <row r="7239" spans="1:14" x14ac:dyDescent="0.3">
      <c r="A7239" t="s">
        <v>21840</v>
      </c>
      <c r="B7239" t="s">
        <v>29</v>
      </c>
      <c r="C7239" t="s">
        <v>21841</v>
      </c>
      <c r="D7239" t="s">
        <v>21839</v>
      </c>
      <c r="E7239" t="s">
        <v>21689</v>
      </c>
      <c r="F7239" s="7">
        <v>5861.41</v>
      </c>
      <c r="G7239" t="s">
        <v>33</v>
      </c>
      <c r="H7239" t="s">
        <v>34</v>
      </c>
      <c r="I7239" t="s">
        <v>21686</v>
      </c>
      <c r="L7239" s="8">
        <v>0</v>
      </c>
      <c r="M7239" t="s">
        <v>36</v>
      </c>
      <c r="N7239" t="str">
        <f>IF(AND(PESQUISA!$B$3&lt;&gt;"",OR(PESQUISA!$B$4="TODAS",B7239=PESQUISA!$B$4),ISNUMBER(SEARCH(PESQUISA!$B$3,D7239))),ROW()-1,"")</f>
        <v/>
      </c>
    </row>
    <row r="7240" spans="1:14" x14ac:dyDescent="0.3">
      <c r="A7240" t="s">
        <v>21842</v>
      </c>
      <c r="B7240" t="s">
        <v>29</v>
      </c>
      <c r="C7240" t="s">
        <v>21843</v>
      </c>
      <c r="D7240" t="s">
        <v>21844</v>
      </c>
      <c r="E7240" t="s">
        <v>21689</v>
      </c>
      <c r="F7240" s="7">
        <v>4619.5</v>
      </c>
      <c r="G7240" t="s">
        <v>33</v>
      </c>
      <c r="H7240" t="s">
        <v>34</v>
      </c>
      <c r="I7240" t="s">
        <v>21686</v>
      </c>
      <c r="L7240" s="8">
        <v>0</v>
      </c>
      <c r="M7240" t="s">
        <v>36</v>
      </c>
      <c r="N7240" t="str">
        <f>IF(AND(PESQUISA!$B$3&lt;&gt;"",OR(PESQUISA!$B$4="TODAS",B7240=PESQUISA!$B$4),ISNUMBER(SEARCH(PESQUISA!$B$3,D7240))),ROW()-1,"")</f>
        <v/>
      </c>
    </row>
    <row r="7241" spans="1:14" x14ac:dyDescent="0.3">
      <c r="A7241" t="s">
        <v>21845</v>
      </c>
      <c r="B7241" t="s">
        <v>29</v>
      </c>
      <c r="C7241" t="s">
        <v>21846</v>
      </c>
      <c r="D7241" t="s">
        <v>21847</v>
      </c>
      <c r="E7241" t="s">
        <v>6144</v>
      </c>
      <c r="F7241" s="7">
        <v>25.96</v>
      </c>
      <c r="G7241" t="s">
        <v>33</v>
      </c>
      <c r="H7241" t="s">
        <v>34</v>
      </c>
      <c r="I7241" t="s">
        <v>21686</v>
      </c>
      <c r="L7241" s="8">
        <v>0</v>
      </c>
      <c r="M7241" t="s">
        <v>36</v>
      </c>
      <c r="N7241" t="str">
        <f>IF(AND(PESQUISA!$B$3&lt;&gt;"",OR(PESQUISA!$B$4="TODAS",B7241=PESQUISA!$B$4),ISNUMBER(SEARCH(PESQUISA!$B$3,D7241))),ROW()-1,"")</f>
        <v/>
      </c>
    </row>
    <row r="7242" spans="1:14" x14ac:dyDescent="0.3">
      <c r="A7242" t="s">
        <v>21848</v>
      </c>
      <c r="B7242" t="s">
        <v>29</v>
      </c>
      <c r="C7242" t="s">
        <v>21849</v>
      </c>
      <c r="D7242" t="s">
        <v>21850</v>
      </c>
      <c r="E7242" t="s">
        <v>6144</v>
      </c>
      <c r="F7242" s="7">
        <v>0.18</v>
      </c>
      <c r="G7242" t="s">
        <v>33</v>
      </c>
      <c r="H7242" t="s">
        <v>34</v>
      </c>
      <c r="I7242" t="s">
        <v>21686</v>
      </c>
      <c r="L7242" s="8">
        <v>0</v>
      </c>
      <c r="M7242" t="s">
        <v>36</v>
      </c>
      <c r="N7242" t="str">
        <f>IF(AND(PESQUISA!$B$3&lt;&gt;"",OR(PESQUISA!$B$4="TODAS",B7242=PESQUISA!$B$4),ISNUMBER(SEARCH(PESQUISA!$B$3,D7242))),ROW()-1,"")</f>
        <v/>
      </c>
    </row>
    <row r="7243" spans="1:14" x14ac:dyDescent="0.3">
      <c r="A7243" t="s">
        <v>21851</v>
      </c>
      <c r="B7243" t="s">
        <v>29</v>
      </c>
      <c r="C7243" t="s">
        <v>21852</v>
      </c>
      <c r="D7243" t="s">
        <v>21853</v>
      </c>
      <c r="E7243" t="s">
        <v>21689</v>
      </c>
      <c r="F7243" s="7">
        <v>24.9</v>
      </c>
      <c r="G7243" t="s">
        <v>33</v>
      </c>
      <c r="H7243" t="s">
        <v>34</v>
      </c>
      <c r="I7243" t="s">
        <v>21686</v>
      </c>
      <c r="L7243" s="8">
        <v>0</v>
      </c>
      <c r="M7243" t="s">
        <v>36</v>
      </c>
      <c r="N7243" t="str">
        <f>IF(AND(PESQUISA!$B$3&lt;&gt;"",OR(PESQUISA!$B$4="TODAS",B7243=PESQUISA!$B$4),ISNUMBER(SEARCH(PESQUISA!$B$3,D7243))),ROW()-1,"")</f>
        <v/>
      </c>
    </row>
    <row r="7244" spans="1:14" x14ac:dyDescent="0.3">
      <c r="A7244" t="s">
        <v>21854</v>
      </c>
      <c r="B7244" t="s">
        <v>29</v>
      </c>
      <c r="C7244" t="s">
        <v>21855</v>
      </c>
      <c r="D7244" t="s">
        <v>21856</v>
      </c>
      <c r="E7244" t="s">
        <v>6144</v>
      </c>
      <c r="F7244" s="7">
        <v>0.23</v>
      </c>
      <c r="G7244" t="s">
        <v>33</v>
      </c>
      <c r="H7244" t="s">
        <v>34</v>
      </c>
      <c r="I7244" t="s">
        <v>21686</v>
      </c>
      <c r="L7244" s="8">
        <v>0</v>
      </c>
      <c r="M7244" t="s">
        <v>36</v>
      </c>
      <c r="N7244" t="str">
        <f>IF(AND(PESQUISA!$B$3&lt;&gt;"",OR(PESQUISA!$B$4="TODAS",B7244=PESQUISA!$B$4),ISNUMBER(SEARCH(PESQUISA!$B$3,D7244))),ROW()-1,"")</f>
        <v/>
      </c>
    </row>
    <row r="7245" spans="1:14" x14ac:dyDescent="0.3">
      <c r="A7245" t="s">
        <v>21857</v>
      </c>
      <c r="B7245" t="s">
        <v>29</v>
      </c>
      <c r="C7245" t="s">
        <v>21858</v>
      </c>
      <c r="D7245" t="s">
        <v>21859</v>
      </c>
      <c r="E7245" t="s">
        <v>21689</v>
      </c>
      <c r="F7245" s="7">
        <v>80.55</v>
      </c>
      <c r="G7245" t="s">
        <v>33</v>
      </c>
      <c r="H7245" t="s">
        <v>34</v>
      </c>
      <c r="I7245" t="s">
        <v>21686</v>
      </c>
      <c r="L7245" s="8">
        <v>0</v>
      </c>
      <c r="M7245" t="s">
        <v>36</v>
      </c>
      <c r="N7245" t="str">
        <f>IF(AND(PESQUISA!$B$3&lt;&gt;"",OR(PESQUISA!$B$4="TODAS",B7245=PESQUISA!$B$4),ISNUMBER(SEARCH(PESQUISA!$B$3,D7245))),ROW()-1,"")</f>
        <v/>
      </c>
    </row>
    <row r="7246" spans="1:14" x14ac:dyDescent="0.3">
      <c r="A7246" t="s">
        <v>21860</v>
      </c>
      <c r="B7246" t="s">
        <v>29</v>
      </c>
      <c r="C7246" t="s">
        <v>21861</v>
      </c>
      <c r="D7246" t="s">
        <v>21862</v>
      </c>
      <c r="E7246" t="s">
        <v>6144</v>
      </c>
      <c r="F7246" s="7">
        <v>0.18</v>
      </c>
      <c r="G7246" t="s">
        <v>33</v>
      </c>
      <c r="H7246" t="s">
        <v>34</v>
      </c>
      <c r="I7246" t="s">
        <v>21686</v>
      </c>
      <c r="L7246" s="8">
        <v>0</v>
      </c>
      <c r="M7246" t="s">
        <v>36</v>
      </c>
      <c r="N7246" t="str">
        <f>IF(AND(PESQUISA!$B$3&lt;&gt;"",OR(PESQUISA!$B$4="TODAS",B7246=PESQUISA!$B$4),ISNUMBER(SEARCH(PESQUISA!$B$3,D7246))),ROW()-1,"")</f>
        <v/>
      </c>
    </row>
    <row r="7247" spans="1:14" x14ac:dyDescent="0.3">
      <c r="A7247" t="s">
        <v>21863</v>
      </c>
      <c r="B7247" t="s">
        <v>29</v>
      </c>
      <c r="C7247" t="s">
        <v>21864</v>
      </c>
      <c r="D7247" t="s">
        <v>21865</v>
      </c>
      <c r="E7247" t="s">
        <v>21689</v>
      </c>
      <c r="F7247" s="7">
        <v>24.9</v>
      </c>
      <c r="G7247" t="s">
        <v>33</v>
      </c>
      <c r="H7247" t="s">
        <v>34</v>
      </c>
      <c r="I7247" t="s">
        <v>21686</v>
      </c>
      <c r="L7247" s="8">
        <v>0</v>
      </c>
      <c r="M7247" t="s">
        <v>36</v>
      </c>
      <c r="N7247" t="str">
        <f>IF(AND(PESQUISA!$B$3&lt;&gt;"",OR(PESQUISA!$B$4="TODAS",B7247=PESQUISA!$B$4),ISNUMBER(SEARCH(PESQUISA!$B$3,D7247))),ROW()-1,"")</f>
        <v/>
      </c>
    </row>
    <row r="7248" spans="1:14" x14ac:dyDescent="0.3">
      <c r="A7248" t="s">
        <v>21866</v>
      </c>
      <c r="B7248" t="s">
        <v>29</v>
      </c>
      <c r="C7248" t="s">
        <v>21867</v>
      </c>
      <c r="D7248" t="s">
        <v>21868</v>
      </c>
      <c r="E7248" t="s">
        <v>6144</v>
      </c>
      <c r="F7248" s="7">
        <v>0.18</v>
      </c>
      <c r="G7248" t="s">
        <v>33</v>
      </c>
      <c r="H7248" t="s">
        <v>34</v>
      </c>
      <c r="I7248" t="s">
        <v>21686</v>
      </c>
      <c r="L7248" s="8">
        <v>0</v>
      </c>
      <c r="M7248" t="s">
        <v>36</v>
      </c>
      <c r="N7248" t="str">
        <f>IF(AND(PESQUISA!$B$3&lt;&gt;"",OR(PESQUISA!$B$4="TODAS",B7248=PESQUISA!$B$4),ISNUMBER(SEARCH(PESQUISA!$B$3,D7248))),ROW()-1,"")</f>
        <v/>
      </c>
    </row>
    <row r="7249" spans="1:14" x14ac:dyDescent="0.3">
      <c r="A7249" t="s">
        <v>21869</v>
      </c>
      <c r="B7249" t="s">
        <v>29</v>
      </c>
      <c r="C7249" t="s">
        <v>21870</v>
      </c>
      <c r="D7249" t="s">
        <v>21871</v>
      </c>
      <c r="E7249" t="s">
        <v>21689</v>
      </c>
      <c r="F7249" s="7">
        <v>25.59</v>
      </c>
      <c r="G7249" t="s">
        <v>33</v>
      </c>
      <c r="H7249" t="s">
        <v>34</v>
      </c>
      <c r="I7249" t="s">
        <v>21686</v>
      </c>
      <c r="L7249" s="8">
        <v>0</v>
      </c>
      <c r="M7249" t="s">
        <v>36</v>
      </c>
      <c r="N7249" t="str">
        <f>IF(AND(PESQUISA!$B$3&lt;&gt;"",OR(PESQUISA!$B$4="TODAS",B7249=PESQUISA!$B$4),ISNUMBER(SEARCH(PESQUISA!$B$3,D7249))),ROW()-1,"")</f>
        <v/>
      </c>
    </row>
    <row r="7250" spans="1:14" x14ac:dyDescent="0.3">
      <c r="A7250" t="s">
        <v>21872</v>
      </c>
      <c r="B7250" t="s">
        <v>29</v>
      </c>
      <c r="C7250" t="s">
        <v>21873</v>
      </c>
      <c r="D7250" t="s">
        <v>21874</v>
      </c>
      <c r="E7250" t="s">
        <v>6144</v>
      </c>
      <c r="F7250" s="7">
        <v>0.23</v>
      </c>
      <c r="G7250" t="s">
        <v>33</v>
      </c>
      <c r="H7250" t="s">
        <v>34</v>
      </c>
      <c r="I7250" t="s">
        <v>21686</v>
      </c>
      <c r="L7250" s="8">
        <v>0</v>
      </c>
      <c r="M7250" t="s">
        <v>36</v>
      </c>
      <c r="N7250" t="str">
        <f>IF(AND(PESQUISA!$B$3&lt;&gt;"",OR(PESQUISA!$B$4="TODAS",B7250=PESQUISA!$B$4),ISNUMBER(SEARCH(PESQUISA!$B$3,D7250))),ROW()-1,"")</f>
        <v/>
      </c>
    </row>
    <row r="7251" spans="1:14" x14ac:dyDescent="0.3">
      <c r="A7251" t="s">
        <v>21875</v>
      </c>
      <c r="B7251" t="s">
        <v>29</v>
      </c>
      <c r="C7251" t="s">
        <v>21876</v>
      </c>
      <c r="D7251" t="s">
        <v>21877</v>
      </c>
      <c r="E7251" t="s">
        <v>6144</v>
      </c>
      <c r="F7251" s="7">
        <v>0.23</v>
      </c>
      <c r="G7251" t="s">
        <v>33</v>
      </c>
      <c r="H7251" t="s">
        <v>34</v>
      </c>
      <c r="I7251" t="s">
        <v>21686</v>
      </c>
      <c r="L7251" s="8">
        <v>0</v>
      </c>
      <c r="M7251" t="s">
        <v>36</v>
      </c>
      <c r="N7251" t="str">
        <f>IF(AND(PESQUISA!$B$3&lt;&gt;"",OR(PESQUISA!$B$4="TODAS",B7251=PESQUISA!$B$4),ISNUMBER(SEARCH(PESQUISA!$B$3,D7251))),ROW()-1,"")</f>
        <v/>
      </c>
    </row>
    <row r="7252" spans="1:14" x14ac:dyDescent="0.3">
      <c r="A7252" t="s">
        <v>21878</v>
      </c>
      <c r="B7252" t="s">
        <v>29</v>
      </c>
      <c r="C7252" t="s">
        <v>21879</v>
      </c>
      <c r="D7252" t="s">
        <v>21880</v>
      </c>
      <c r="E7252" t="s">
        <v>21689</v>
      </c>
      <c r="F7252" s="7">
        <v>31.86</v>
      </c>
      <c r="G7252" t="s">
        <v>33</v>
      </c>
      <c r="H7252" t="s">
        <v>34</v>
      </c>
      <c r="I7252" t="s">
        <v>21686</v>
      </c>
      <c r="L7252" s="8">
        <v>0</v>
      </c>
      <c r="M7252" t="s">
        <v>36</v>
      </c>
      <c r="N7252" t="str">
        <f>IF(AND(PESQUISA!$B$3&lt;&gt;"",OR(PESQUISA!$B$4="TODAS",B7252=PESQUISA!$B$4),ISNUMBER(SEARCH(PESQUISA!$B$3,D7252))),ROW()-1,"")</f>
        <v/>
      </c>
    </row>
    <row r="7253" spans="1:14" x14ac:dyDescent="0.3">
      <c r="A7253" t="s">
        <v>21881</v>
      </c>
      <c r="B7253" t="s">
        <v>29</v>
      </c>
      <c r="C7253" t="s">
        <v>21882</v>
      </c>
      <c r="D7253" t="s">
        <v>21883</v>
      </c>
      <c r="E7253" t="s">
        <v>21689</v>
      </c>
      <c r="F7253" s="7">
        <v>24.9</v>
      </c>
      <c r="G7253" t="s">
        <v>33</v>
      </c>
      <c r="H7253" t="s">
        <v>34</v>
      </c>
      <c r="I7253" t="s">
        <v>21686</v>
      </c>
      <c r="L7253" s="8">
        <v>0</v>
      </c>
      <c r="M7253" t="s">
        <v>36</v>
      </c>
      <c r="N7253" t="str">
        <f>IF(AND(PESQUISA!$B$3&lt;&gt;"",OR(PESQUISA!$B$4="TODAS",B7253=PESQUISA!$B$4),ISNUMBER(SEARCH(PESQUISA!$B$3,D7253))),ROW()-1,"")</f>
        <v/>
      </c>
    </row>
    <row r="7254" spans="1:14" x14ac:dyDescent="0.3">
      <c r="A7254" t="s">
        <v>21884</v>
      </c>
      <c r="B7254" t="s">
        <v>29</v>
      </c>
      <c r="C7254" t="s">
        <v>21885</v>
      </c>
      <c r="D7254" t="s">
        <v>21886</v>
      </c>
      <c r="E7254" t="s">
        <v>6144</v>
      </c>
      <c r="F7254" s="7">
        <v>0.18</v>
      </c>
      <c r="G7254" t="s">
        <v>33</v>
      </c>
      <c r="H7254" t="s">
        <v>34</v>
      </c>
      <c r="I7254" t="s">
        <v>21686</v>
      </c>
      <c r="L7254" s="8">
        <v>0</v>
      </c>
      <c r="M7254" t="s">
        <v>36</v>
      </c>
      <c r="N7254" t="str">
        <f>IF(AND(PESQUISA!$B$3&lt;&gt;"",OR(PESQUISA!$B$4="TODAS",B7254=PESQUISA!$B$4),ISNUMBER(SEARCH(PESQUISA!$B$3,D7254))),ROW()-1,"")</f>
        <v/>
      </c>
    </row>
    <row r="7255" spans="1:14" x14ac:dyDescent="0.3">
      <c r="A7255" t="s">
        <v>21887</v>
      </c>
      <c r="B7255" t="s">
        <v>29</v>
      </c>
      <c r="C7255" t="s">
        <v>21888</v>
      </c>
      <c r="D7255" t="s">
        <v>21889</v>
      </c>
      <c r="E7255" t="s">
        <v>21689</v>
      </c>
      <c r="F7255" s="7">
        <v>25.59</v>
      </c>
      <c r="G7255" t="s">
        <v>33</v>
      </c>
      <c r="H7255" t="s">
        <v>34</v>
      </c>
      <c r="I7255" t="s">
        <v>21686</v>
      </c>
      <c r="L7255" s="8">
        <v>0</v>
      </c>
      <c r="M7255" t="s">
        <v>36</v>
      </c>
      <c r="N7255" t="str">
        <f>IF(AND(PESQUISA!$B$3&lt;&gt;"",OR(PESQUISA!$B$4="TODAS",B7255=PESQUISA!$B$4),ISNUMBER(SEARCH(PESQUISA!$B$3,D7255))),ROW()-1,"")</f>
        <v/>
      </c>
    </row>
    <row r="7256" spans="1:14" x14ac:dyDescent="0.3">
      <c r="A7256" t="s">
        <v>21890</v>
      </c>
      <c r="B7256" t="s">
        <v>29</v>
      </c>
      <c r="C7256" t="s">
        <v>21891</v>
      </c>
      <c r="D7256" t="s">
        <v>21892</v>
      </c>
      <c r="E7256" t="s">
        <v>6144</v>
      </c>
      <c r="F7256" s="7">
        <v>0.14000000000000001</v>
      </c>
      <c r="G7256" t="s">
        <v>33</v>
      </c>
      <c r="H7256" t="s">
        <v>34</v>
      </c>
      <c r="I7256" t="s">
        <v>21686</v>
      </c>
      <c r="L7256" s="8">
        <v>0</v>
      </c>
      <c r="M7256" t="s">
        <v>36</v>
      </c>
      <c r="N7256" t="str">
        <f>IF(AND(PESQUISA!$B$3&lt;&gt;"",OR(PESQUISA!$B$4="TODAS",B7256=PESQUISA!$B$4),ISNUMBER(SEARCH(PESQUISA!$B$3,D7256))),ROW()-1,"")</f>
        <v/>
      </c>
    </row>
    <row r="7257" spans="1:14" x14ac:dyDescent="0.3">
      <c r="A7257" t="s">
        <v>21893</v>
      </c>
      <c r="B7257" t="s">
        <v>29</v>
      </c>
      <c r="C7257" t="s">
        <v>21894</v>
      </c>
      <c r="D7257" t="s">
        <v>21895</v>
      </c>
      <c r="E7257" t="s">
        <v>21689</v>
      </c>
      <c r="F7257" s="7">
        <v>19.170000000000002</v>
      </c>
      <c r="G7257" t="s">
        <v>33</v>
      </c>
      <c r="H7257" t="s">
        <v>34</v>
      </c>
      <c r="I7257" t="s">
        <v>21686</v>
      </c>
      <c r="L7257" s="8">
        <v>0</v>
      </c>
      <c r="M7257" t="s">
        <v>36</v>
      </c>
      <c r="N7257" t="str">
        <f>IF(AND(PESQUISA!$B$3&lt;&gt;"",OR(PESQUISA!$B$4="TODAS",B7257=PESQUISA!$B$4),ISNUMBER(SEARCH(PESQUISA!$B$3,D7257))),ROW()-1,"")</f>
        <v/>
      </c>
    </row>
    <row r="7258" spans="1:14" x14ac:dyDescent="0.3">
      <c r="A7258" t="s">
        <v>21896</v>
      </c>
      <c r="B7258" t="s">
        <v>29</v>
      </c>
      <c r="C7258" t="s">
        <v>21897</v>
      </c>
      <c r="D7258" t="s">
        <v>21898</v>
      </c>
      <c r="E7258" t="s">
        <v>6144</v>
      </c>
      <c r="F7258" s="7">
        <v>0.59</v>
      </c>
      <c r="G7258" t="s">
        <v>33</v>
      </c>
      <c r="H7258" t="s">
        <v>34</v>
      </c>
      <c r="I7258" t="s">
        <v>21686</v>
      </c>
      <c r="L7258" s="8">
        <v>0</v>
      </c>
      <c r="M7258" t="s">
        <v>36</v>
      </c>
      <c r="N7258" t="str">
        <f>IF(AND(PESQUISA!$B$3&lt;&gt;"",OR(PESQUISA!$B$4="TODAS",B7258=PESQUISA!$B$4),ISNUMBER(SEARCH(PESQUISA!$B$3,D7258))),ROW()-1,"")</f>
        <v/>
      </c>
    </row>
    <row r="7259" spans="1:14" x14ac:dyDescent="0.3">
      <c r="A7259" t="s">
        <v>21899</v>
      </c>
      <c r="B7259" t="s">
        <v>29</v>
      </c>
      <c r="C7259" t="s">
        <v>21900</v>
      </c>
      <c r="D7259" t="s">
        <v>21901</v>
      </c>
      <c r="E7259" t="s">
        <v>21689</v>
      </c>
      <c r="F7259" s="7">
        <v>80.89</v>
      </c>
      <c r="G7259" t="s">
        <v>33</v>
      </c>
      <c r="H7259" t="s">
        <v>34</v>
      </c>
      <c r="I7259" t="s">
        <v>21686</v>
      </c>
      <c r="L7259" s="8">
        <v>0</v>
      </c>
      <c r="M7259" t="s">
        <v>36</v>
      </c>
      <c r="N7259" t="str">
        <f>IF(AND(PESQUISA!$B$3&lt;&gt;"",OR(PESQUISA!$B$4="TODAS",B7259=PESQUISA!$B$4),ISNUMBER(SEARCH(PESQUISA!$B$3,D7259))),ROW()-1,"")</f>
        <v/>
      </c>
    </row>
    <row r="7260" spans="1:14" x14ac:dyDescent="0.3">
      <c r="A7260" t="s">
        <v>21902</v>
      </c>
      <c r="B7260" t="s">
        <v>29</v>
      </c>
      <c r="C7260" t="s">
        <v>21903</v>
      </c>
      <c r="D7260" t="s">
        <v>21904</v>
      </c>
      <c r="E7260" t="s">
        <v>6144</v>
      </c>
      <c r="F7260" s="7">
        <v>0.28999999999999998</v>
      </c>
      <c r="G7260" t="s">
        <v>33</v>
      </c>
      <c r="H7260" t="s">
        <v>34</v>
      </c>
      <c r="I7260" t="s">
        <v>21686</v>
      </c>
      <c r="L7260" s="8">
        <v>0</v>
      </c>
      <c r="M7260" t="s">
        <v>36</v>
      </c>
      <c r="N7260" t="str">
        <f>IF(AND(PESQUISA!$B$3&lt;&gt;"",OR(PESQUISA!$B$4="TODAS",B7260=PESQUISA!$B$4),ISNUMBER(SEARCH(PESQUISA!$B$3,D7260))),ROW()-1,"")</f>
        <v/>
      </c>
    </row>
    <row r="7261" spans="1:14" x14ac:dyDescent="0.3">
      <c r="A7261" t="s">
        <v>21905</v>
      </c>
      <c r="B7261" t="s">
        <v>29</v>
      </c>
      <c r="C7261" t="s">
        <v>21906</v>
      </c>
      <c r="D7261" t="s">
        <v>21907</v>
      </c>
      <c r="E7261" t="s">
        <v>21689</v>
      </c>
      <c r="F7261" s="7">
        <v>39.67</v>
      </c>
      <c r="G7261" t="s">
        <v>33</v>
      </c>
      <c r="H7261" t="s">
        <v>34</v>
      </c>
      <c r="I7261" t="s">
        <v>21686</v>
      </c>
      <c r="L7261" s="8">
        <v>0</v>
      </c>
      <c r="M7261" t="s">
        <v>36</v>
      </c>
      <c r="N7261" t="str">
        <f>IF(AND(PESQUISA!$B$3&lt;&gt;"",OR(PESQUISA!$B$4="TODAS",B7261=PESQUISA!$B$4),ISNUMBER(SEARCH(PESQUISA!$B$3,D7261))),ROW()-1,"")</f>
        <v/>
      </c>
    </row>
    <row r="7262" spans="1:14" x14ac:dyDescent="0.3">
      <c r="A7262" t="s">
        <v>21908</v>
      </c>
      <c r="B7262" t="s">
        <v>29</v>
      </c>
      <c r="C7262" t="s">
        <v>21909</v>
      </c>
      <c r="D7262" t="s">
        <v>21910</v>
      </c>
      <c r="E7262" t="s">
        <v>6144</v>
      </c>
      <c r="F7262" s="7">
        <v>1.06</v>
      </c>
      <c r="G7262" t="s">
        <v>33</v>
      </c>
      <c r="H7262" t="s">
        <v>34</v>
      </c>
      <c r="I7262" t="s">
        <v>21686</v>
      </c>
      <c r="L7262" s="8">
        <v>0</v>
      </c>
      <c r="M7262" t="s">
        <v>36</v>
      </c>
      <c r="N7262" t="str">
        <f>IF(AND(PESQUISA!$B$3&lt;&gt;"",OR(PESQUISA!$B$4="TODAS",B7262=PESQUISA!$B$4),ISNUMBER(SEARCH(PESQUISA!$B$3,D7262))),ROW()-1,"")</f>
        <v/>
      </c>
    </row>
    <row r="7263" spans="1:14" x14ac:dyDescent="0.3">
      <c r="A7263" t="s">
        <v>21911</v>
      </c>
      <c r="B7263" t="s">
        <v>29</v>
      </c>
      <c r="C7263" t="s">
        <v>21912</v>
      </c>
      <c r="D7263" t="s">
        <v>21913</v>
      </c>
      <c r="E7263" t="s">
        <v>6144</v>
      </c>
      <c r="F7263" s="7">
        <v>1.1200000000000001</v>
      </c>
      <c r="G7263" t="s">
        <v>33</v>
      </c>
      <c r="H7263" t="s">
        <v>34</v>
      </c>
      <c r="I7263" t="s">
        <v>21686</v>
      </c>
      <c r="L7263" s="8">
        <v>0</v>
      </c>
      <c r="M7263" t="s">
        <v>36</v>
      </c>
      <c r="N7263" t="str">
        <f>IF(AND(PESQUISA!$B$3&lt;&gt;"",OR(PESQUISA!$B$4="TODAS",B7263=PESQUISA!$B$4),ISNUMBER(SEARCH(PESQUISA!$B$3,D7263))),ROW()-1,"")</f>
        <v/>
      </c>
    </row>
    <row r="7264" spans="1:14" x14ac:dyDescent="0.3">
      <c r="A7264" t="s">
        <v>21914</v>
      </c>
      <c r="B7264" t="s">
        <v>29</v>
      </c>
      <c r="C7264" t="s">
        <v>21915</v>
      </c>
      <c r="D7264" t="s">
        <v>21916</v>
      </c>
      <c r="E7264" t="s">
        <v>6144</v>
      </c>
      <c r="F7264" s="7">
        <v>1.17</v>
      </c>
      <c r="G7264" t="s">
        <v>33</v>
      </c>
      <c r="H7264" t="s">
        <v>34</v>
      </c>
      <c r="I7264" t="s">
        <v>21686</v>
      </c>
      <c r="L7264" s="8">
        <v>0</v>
      </c>
      <c r="M7264" t="s">
        <v>36</v>
      </c>
      <c r="N7264" t="str">
        <f>IF(AND(PESQUISA!$B$3&lt;&gt;"",OR(PESQUISA!$B$4="TODAS",B7264=PESQUISA!$B$4),ISNUMBER(SEARCH(PESQUISA!$B$3,D7264))),ROW()-1,"")</f>
        <v/>
      </c>
    </row>
    <row r="7265" spans="1:14" x14ac:dyDescent="0.3">
      <c r="A7265" t="s">
        <v>21917</v>
      </c>
      <c r="B7265" t="s">
        <v>29</v>
      </c>
      <c r="C7265" t="s">
        <v>21918</v>
      </c>
      <c r="D7265" t="s">
        <v>21919</v>
      </c>
      <c r="E7265" t="s">
        <v>21689</v>
      </c>
      <c r="F7265" s="7">
        <v>143.31</v>
      </c>
      <c r="G7265" t="s">
        <v>33</v>
      </c>
      <c r="H7265" t="s">
        <v>34</v>
      </c>
      <c r="I7265" t="s">
        <v>21686</v>
      </c>
      <c r="L7265" s="8">
        <v>0</v>
      </c>
      <c r="M7265" t="s">
        <v>36</v>
      </c>
      <c r="N7265" t="str">
        <f>IF(AND(PESQUISA!$B$3&lt;&gt;"",OR(PESQUISA!$B$4="TODAS",B7265=PESQUISA!$B$4),ISNUMBER(SEARCH(PESQUISA!$B$3,D7265))),ROW()-1,"")</f>
        <v/>
      </c>
    </row>
    <row r="7266" spans="1:14" x14ac:dyDescent="0.3">
      <c r="A7266" t="s">
        <v>21920</v>
      </c>
      <c r="B7266" t="s">
        <v>29</v>
      </c>
      <c r="C7266" t="s">
        <v>21921</v>
      </c>
      <c r="D7266" t="s">
        <v>21922</v>
      </c>
      <c r="E7266" t="s">
        <v>21689</v>
      </c>
      <c r="F7266" s="7">
        <v>151.82</v>
      </c>
      <c r="G7266" t="s">
        <v>33</v>
      </c>
      <c r="H7266" t="s">
        <v>34</v>
      </c>
      <c r="I7266" t="s">
        <v>21686</v>
      </c>
      <c r="L7266" s="8">
        <v>0</v>
      </c>
      <c r="M7266" t="s">
        <v>36</v>
      </c>
      <c r="N7266" t="str">
        <f>IF(AND(PESQUISA!$B$3&lt;&gt;"",OR(PESQUISA!$B$4="TODAS",B7266=PESQUISA!$B$4),ISNUMBER(SEARCH(PESQUISA!$B$3,D7266))),ROW()-1,"")</f>
        <v/>
      </c>
    </row>
    <row r="7267" spans="1:14" x14ac:dyDescent="0.3">
      <c r="A7267" t="s">
        <v>21923</v>
      </c>
      <c r="B7267" t="s">
        <v>29</v>
      </c>
      <c r="C7267" t="s">
        <v>21924</v>
      </c>
      <c r="D7267" t="s">
        <v>21925</v>
      </c>
      <c r="E7267" t="s">
        <v>21689</v>
      </c>
      <c r="F7267" s="7">
        <v>159.11000000000001</v>
      </c>
      <c r="G7267" t="s">
        <v>33</v>
      </c>
      <c r="H7267" t="s">
        <v>34</v>
      </c>
      <c r="I7267" t="s">
        <v>21686</v>
      </c>
      <c r="L7267" s="8">
        <v>0</v>
      </c>
      <c r="M7267" t="s">
        <v>36</v>
      </c>
      <c r="N7267" t="str">
        <f>IF(AND(PESQUISA!$B$3&lt;&gt;"",OR(PESQUISA!$B$4="TODAS",B7267=PESQUISA!$B$4),ISNUMBER(SEARCH(PESQUISA!$B$3,D7267))),ROW()-1,"")</f>
        <v/>
      </c>
    </row>
    <row r="7268" spans="1:14" x14ac:dyDescent="0.3">
      <c r="A7268" t="s">
        <v>21926</v>
      </c>
      <c r="B7268" t="s">
        <v>29</v>
      </c>
      <c r="C7268" t="s">
        <v>21927</v>
      </c>
      <c r="D7268" t="s">
        <v>21928</v>
      </c>
      <c r="E7268" t="s">
        <v>21689</v>
      </c>
      <c r="F7268" s="7">
        <v>25.66</v>
      </c>
      <c r="G7268" t="s">
        <v>33</v>
      </c>
      <c r="H7268" t="s">
        <v>34</v>
      </c>
      <c r="I7268" t="s">
        <v>21686</v>
      </c>
      <c r="L7268" s="8">
        <v>0</v>
      </c>
      <c r="M7268" t="s">
        <v>36</v>
      </c>
      <c r="N7268" t="str">
        <f>IF(AND(PESQUISA!$B$3&lt;&gt;"",OR(PESQUISA!$B$4="TODAS",B7268=PESQUISA!$B$4),ISNUMBER(SEARCH(PESQUISA!$B$3,D7268))),ROW()-1,"")</f>
        <v/>
      </c>
    </row>
    <row r="7269" spans="1:14" x14ac:dyDescent="0.3">
      <c r="A7269" t="s">
        <v>21929</v>
      </c>
      <c r="B7269" t="s">
        <v>29</v>
      </c>
      <c r="C7269" t="s">
        <v>21930</v>
      </c>
      <c r="D7269" t="s">
        <v>21931</v>
      </c>
      <c r="E7269" t="s">
        <v>6144</v>
      </c>
      <c r="F7269" s="7">
        <v>0.18</v>
      </c>
      <c r="G7269" t="s">
        <v>33</v>
      </c>
      <c r="H7269" t="s">
        <v>34</v>
      </c>
      <c r="I7269" t="s">
        <v>21686</v>
      </c>
      <c r="L7269" s="8">
        <v>0</v>
      </c>
      <c r="M7269" t="s">
        <v>36</v>
      </c>
      <c r="N7269" t="str">
        <f>IF(AND(PESQUISA!$B$3&lt;&gt;"",OR(PESQUISA!$B$4="TODAS",B7269=PESQUISA!$B$4),ISNUMBER(SEARCH(PESQUISA!$B$3,D7269))),ROW()-1,"")</f>
        <v/>
      </c>
    </row>
    <row r="7270" spans="1:14" x14ac:dyDescent="0.3">
      <c r="A7270" t="s">
        <v>21932</v>
      </c>
      <c r="B7270" t="s">
        <v>29</v>
      </c>
      <c r="C7270" t="s">
        <v>21933</v>
      </c>
      <c r="D7270" t="s">
        <v>21934</v>
      </c>
      <c r="E7270" t="s">
        <v>6144</v>
      </c>
      <c r="F7270" s="7">
        <v>0.24</v>
      </c>
      <c r="G7270" t="s">
        <v>33</v>
      </c>
      <c r="H7270" t="s">
        <v>34</v>
      </c>
      <c r="I7270" t="s">
        <v>21686</v>
      </c>
      <c r="L7270" s="8">
        <v>0</v>
      </c>
      <c r="M7270" t="s">
        <v>36</v>
      </c>
      <c r="N7270" t="str">
        <f>IF(AND(PESQUISA!$B$3&lt;&gt;"",OR(PESQUISA!$B$4="TODAS",B7270=PESQUISA!$B$4),ISNUMBER(SEARCH(PESQUISA!$B$3,D7270))),ROW()-1,"")</f>
        <v/>
      </c>
    </row>
    <row r="7271" spans="1:14" x14ac:dyDescent="0.3">
      <c r="A7271" t="s">
        <v>21935</v>
      </c>
      <c r="B7271" t="s">
        <v>29</v>
      </c>
      <c r="C7271" t="s">
        <v>21936</v>
      </c>
      <c r="D7271" t="s">
        <v>21937</v>
      </c>
      <c r="E7271" t="s">
        <v>21689</v>
      </c>
      <c r="F7271" s="7">
        <v>32.47</v>
      </c>
      <c r="G7271" t="s">
        <v>33</v>
      </c>
      <c r="H7271" t="s">
        <v>34</v>
      </c>
      <c r="I7271" t="s">
        <v>21686</v>
      </c>
      <c r="L7271" s="8">
        <v>0</v>
      </c>
      <c r="M7271" t="s">
        <v>36</v>
      </c>
      <c r="N7271" t="str">
        <f>IF(AND(PESQUISA!$B$3&lt;&gt;"",OR(PESQUISA!$B$4="TODAS",B7271=PESQUISA!$B$4),ISNUMBER(SEARCH(PESQUISA!$B$3,D7271))),ROW()-1,"")</f>
        <v/>
      </c>
    </row>
    <row r="7272" spans="1:14" x14ac:dyDescent="0.3">
      <c r="A7272" t="s">
        <v>21938</v>
      </c>
      <c r="B7272" t="s">
        <v>29</v>
      </c>
      <c r="C7272" t="s">
        <v>21939</v>
      </c>
      <c r="D7272" t="s">
        <v>21940</v>
      </c>
      <c r="E7272" t="s">
        <v>6144</v>
      </c>
      <c r="F7272" s="7">
        <v>0.59</v>
      </c>
      <c r="G7272" t="s">
        <v>33</v>
      </c>
      <c r="H7272" t="s">
        <v>34</v>
      </c>
      <c r="I7272" t="s">
        <v>21686</v>
      </c>
      <c r="L7272" s="8">
        <v>0</v>
      </c>
      <c r="M7272" t="s">
        <v>36</v>
      </c>
      <c r="N7272" t="str">
        <f>IF(AND(PESQUISA!$B$3&lt;&gt;"",OR(PESQUISA!$B$4="TODAS",B7272=PESQUISA!$B$4),ISNUMBER(SEARCH(PESQUISA!$B$3,D7272))),ROW()-1,"")</f>
        <v/>
      </c>
    </row>
    <row r="7273" spans="1:14" x14ac:dyDescent="0.3">
      <c r="A7273" t="s">
        <v>21941</v>
      </c>
      <c r="B7273" t="s">
        <v>29</v>
      </c>
      <c r="C7273" t="s">
        <v>21942</v>
      </c>
      <c r="D7273" t="s">
        <v>21943</v>
      </c>
      <c r="E7273" t="s">
        <v>6144</v>
      </c>
      <c r="F7273" s="7">
        <v>0.28000000000000003</v>
      </c>
      <c r="G7273" t="s">
        <v>33</v>
      </c>
      <c r="H7273" t="s">
        <v>34</v>
      </c>
      <c r="I7273" t="s">
        <v>21686</v>
      </c>
      <c r="L7273" s="8">
        <v>0</v>
      </c>
      <c r="M7273" t="s">
        <v>36</v>
      </c>
      <c r="N7273" t="str">
        <f>IF(AND(PESQUISA!$B$3&lt;&gt;"",OR(PESQUISA!$B$4="TODAS",B7273=PESQUISA!$B$4),ISNUMBER(SEARCH(PESQUISA!$B$3,D7273))),ROW()-1,"")</f>
        <v/>
      </c>
    </row>
    <row r="7274" spans="1:14" x14ac:dyDescent="0.3">
      <c r="A7274" t="s">
        <v>21944</v>
      </c>
      <c r="B7274" t="s">
        <v>29</v>
      </c>
      <c r="C7274" t="s">
        <v>21945</v>
      </c>
      <c r="D7274" t="s">
        <v>21946</v>
      </c>
      <c r="E7274" t="s">
        <v>21689</v>
      </c>
      <c r="F7274" s="7">
        <v>38.799999999999997</v>
      </c>
      <c r="G7274" t="s">
        <v>33</v>
      </c>
      <c r="H7274" t="s">
        <v>34</v>
      </c>
      <c r="I7274" t="s">
        <v>21686</v>
      </c>
      <c r="L7274" s="8">
        <v>0</v>
      </c>
      <c r="M7274" t="s">
        <v>36</v>
      </c>
      <c r="N7274" t="str">
        <f>IF(AND(PESQUISA!$B$3&lt;&gt;"",OR(PESQUISA!$B$4="TODAS",B7274=PESQUISA!$B$4),ISNUMBER(SEARCH(PESQUISA!$B$3,D7274))),ROW()-1,"")</f>
        <v/>
      </c>
    </row>
    <row r="7275" spans="1:14" x14ac:dyDescent="0.3">
      <c r="A7275" t="s">
        <v>21947</v>
      </c>
      <c r="B7275" t="s">
        <v>29</v>
      </c>
      <c r="C7275" t="s">
        <v>21948</v>
      </c>
      <c r="D7275" t="s">
        <v>21949</v>
      </c>
      <c r="E7275" t="s">
        <v>6144</v>
      </c>
      <c r="F7275" s="7">
        <v>0.11</v>
      </c>
      <c r="G7275" t="s">
        <v>33</v>
      </c>
      <c r="H7275" t="s">
        <v>34</v>
      </c>
      <c r="I7275" t="s">
        <v>21686</v>
      </c>
      <c r="L7275" s="8">
        <v>0</v>
      </c>
      <c r="M7275" t="s">
        <v>36</v>
      </c>
      <c r="N7275" t="str">
        <f>IF(AND(PESQUISA!$B$3&lt;&gt;"",OR(PESQUISA!$B$4="TODAS",B7275=PESQUISA!$B$4),ISNUMBER(SEARCH(PESQUISA!$B$3,D7275))),ROW()-1,"")</f>
        <v/>
      </c>
    </row>
    <row r="7276" spans="1:14" x14ac:dyDescent="0.3">
      <c r="A7276" t="s">
        <v>21950</v>
      </c>
      <c r="B7276" t="s">
        <v>29</v>
      </c>
      <c r="C7276" t="s">
        <v>21951</v>
      </c>
      <c r="D7276" t="s">
        <v>21952</v>
      </c>
      <c r="E7276" t="s">
        <v>21689</v>
      </c>
      <c r="F7276" s="7">
        <v>15.94</v>
      </c>
      <c r="G7276" t="s">
        <v>33</v>
      </c>
      <c r="H7276" t="s">
        <v>34</v>
      </c>
      <c r="I7276" t="s">
        <v>21686</v>
      </c>
      <c r="L7276" s="8">
        <v>0</v>
      </c>
      <c r="M7276" t="s">
        <v>36</v>
      </c>
      <c r="N7276" t="str">
        <f>IF(AND(PESQUISA!$B$3&lt;&gt;"",OR(PESQUISA!$B$4="TODAS",B7276=PESQUISA!$B$4),ISNUMBER(SEARCH(PESQUISA!$B$3,D7276))),ROW()-1,"")</f>
        <v/>
      </c>
    </row>
    <row r="7277" spans="1:14" x14ac:dyDescent="0.3">
      <c r="A7277" t="s">
        <v>21953</v>
      </c>
      <c r="B7277" t="s">
        <v>29</v>
      </c>
      <c r="C7277" t="s">
        <v>21954</v>
      </c>
      <c r="D7277" t="s">
        <v>21955</v>
      </c>
      <c r="E7277" t="s">
        <v>21689</v>
      </c>
      <c r="F7277" s="7">
        <v>35.65</v>
      </c>
      <c r="G7277" t="s">
        <v>33</v>
      </c>
      <c r="H7277" t="s">
        <v>34</v>
      </c>
      <c r="I7277" t="s">
        <v>21686</v>
      </c>
      <c r="L7277" s="8">
        <v>0</v>
      </c>
      <c r="M7277" t="s">
        <v>36</v>
      </c>
      <c r="N7277" t="str">
        <f>IF(AND(PESQUISA!$B$3&lt;&gt;"",OR(PESQUISA!$B$4="TODAS",B7277=PESQUISA!$B$4),ISNUMBER(SEARCH(PESQUISA!$B$3,D7277))),ROW()-1,"")</f>
        <v/>
      </c>
    </row>
    <row r="7278" spans="1:14" x14ac:dyDescent="0.3">
      <c r="A7278" t="s">
        <v>21956</v>
      </c>
      <c r="B7278" t="s">
        <v>29</v>
      </c>
      <c r="C7278" t="s">
        <v>21957</v>
      </c>
      <c r="D7278" t="s">
        <v>21958</v>
      </c>
      <c r="E7278" t="s">
        <v>6144</v>
      </c>
      <c r="F7278" s="7">
        <v>0.26</v>
      </c>
      <c r="G7278" t="s">
        <v>33</v>
      </c>
      <c r="H7278" t="s">
        <v>34</v>
      </c>
      <c r="I7278" t="s">
        <v>21686</v>
      </c>
      <c r="L7278" s="8">
        <v>0</v>
      </c>
      <c r="M7278" t="s">
        <v>36</v>
      </c>
      <c r="N7278" t="str">
        <f>IF(AND(PESQUISA!$B$3&lt;&gt;"",OR(PESQUISA!$B$4="TODAS",B7278=PESQUISA!$B$4),ISNUMBER(SEARCH(PESQUISA!$B$3,D7278))),ROW()-1,"")</f>
        <v/>
      </c>
    </row>
    <row r="7279" spans="1:14" x14ac:dyDescent="0.3">
      <c r="A7279" t="s">
        <v>21959</v>
      </c>
      <c r="B7279" t="s">
        <v>29</v>
      </c>
      <c r="C7279" t="s">
        <v>21960</v>
      </c>
      <c r="D7279" t="s">
        <v>21961</v>
      </c>
      <c r="E7279" t="s">
        <v>21689</v>
      </c>
      <c r="F7279" s="7">
        <v>24.9</v>
      </c>
      <c r="G7279" t="s">
        <v>33</v>
      </c>
      <c r="H7279" t="s">
        <v>34</v>
      </c>
      <c r="I7279" t="s">
        <v>21686</v>
      </c>
      <c r="L7279" s="8">
        <v>0</v>
      </c>
      <c r="M7279" t="s">
        <v>36</v>
      </c>
      <c r="N7279" t="str">
        <f>IF(AND(PESQUISA!$B$3&lt;&gt;"",OR(PESQUISA!$B$4="TODAS",B7279=PESQUISA!$B$4),ISNUMBER(SEARCH(PESQUISA!$B$3,D7279))),ROW()-1,"")</f>
        <v/>
      </c>
    </row>
    <row r="7280" spans="1:14" x14ac:dyDescent="0.3">
      <c r="A7280" t="s">
        <v>21962</v>
      </c>
      <c r="B7280" t="s">
        <v>29</v>
      </c>
      <c r="C7280" t="s">
        <v>21963</v>
      </c>
      <c r="D7280" t="s">
        <v>21964</v>
      </c>
      <c r="E7280" t="s">
        <v>6144</v>
      </c>
      <c r="F7280" s="7">
        <v>0.18</v>
      </c>
      <c r="G7280" t="s">
        <v>33</v>
      </c>
      <c r="H7280" t="s">
        <v>34</v>
      </c>
      <c r="I7280" t="s">
        <v>21686</v>
      </c>
      <c r="L7280" s="8">
        <v>0</v>
      </c>
      <c r="M7280" t="s">
        <v>36</v>
      </c>
      <c r="N7280" t="str">
        <f>IF(AND(PESQUISA!$B$3&lt;&gt;"",OR(PESQUISA!$B$4="TODAS",B7280=PESQUISA!$B$4),ISNUMBER(SEARCH(PESQUISA!$B$3,D7280))),ROW()-1,"")</f>
        <v/>
      </c>
    </row>
    <row r="7281" spans="1:14" x14ac:dyDescent="0.3">
      <c r="A7281" t="s">
        <v>21965</v>
      </c>
      <c r="B7281" t="s">
        <v>29</v>
      </c>
      <c r="C7281" t="s">
        <v>21966</v>
      </c>
      <c r="D7281" t="s">
        <v>21967</v>
      </c>
      <c r="E7281" t="s">
        <v>21689</v>
      </c>
      <c r="F7281" s="7">
        <v>31.86</v>
      </c>
      <c r="G7281" t="s">
        <v>33</v>
      </c>
      <c r="H7281" t="s">
        <v>34</v>
      </c>
      <c r="I7281" t="s">
        <v>21686</v>
      </c>
      <c r="L7281" s="8">
        <v>0</v>
      </c>
      <c r="M7281" t="s">
        <v>36</v>
      </c>
      <c r="N7281" t="str">
        <f>IF(AND(PESQUISA!$B$3&lt;&gt;"",OR(PESQUISA!$B$4="TODAS",B7281=PESQUISA!$B$4),ISNUMBER(SEARCH(PESQUISA!$B$3,D7281))),ROW()-1,"")</f>
        <v/>
      </c>
    </row>
    <row r="7282" spans="1:14" x14ac:dyDescent="0.3">
      <c r="A7282" t="s">
        <v>21968</v>
      </c>
      <c r="B7282" t="s">
        <v>29</v>
      </c>
      <c r="C7282" t="s">
        <v>21969</v>
      </c>
      <c r="D7282" t="s">
        <v>21970</v>
      </c>
      <c r="E7282" t="s">
        <v>6144</v>
      </c>
      <c r="F7282" s="7">
        <v>0.18</v>
      </c>
      <c r="G7282" t="s">
        <v>33</v>
      </c>
      <c r="H7282" t="s">
        <v>34</v>
      </c>
      <c r="I7282" t="s">
        <v>21686</v>
      </c>
      <c r="L7282" s="8">
        <v>0</v>
      </c>
      <c r="M7282" t="s">
        <v>36</v>
      </c>
      <c r="N7282" t="str">
        <f>IF(AND(PESQUISA!$B$3&lt;&gt;"",OR(PESQUISA!$B$4="TODAS",B7282=PESQUISA!$B$4),ISNUMBER(SEARCH(PESQUISA!$B$3,D7282))),ROW()-1,"")</f>
        <v/>
      </c>
    </row>
    <row r="7283" spans="1:14" x14ac:dyDescent="0.3">
      <c r="A7283" t="s">
        <v>21971</v>
      </c>
      <c r="B7283" t="s">
        <v>29</v>
      </c>
      <c r="C7283" t="s">
        <v>21972</v>
      </c>
      <c r="D7283" t="s">
        <v>21973</v>
      </c>
      <c r="E7283" t="s">
        <v>6144</v>
      </c>
      <c r="F7283" s="7">
        <v>0.18</v>
      </c>
      <c r="G7283" t="s">
        <v>33</v>
      </c>
      <c r="H7283" t="s">
        <v>34</v>
      </c>
      <c r="I7283" t="s">
        <v>21686</v>
      </c>
      <c r="L7283" s="8">
        <v>0</v>
      </c>
      <c r="M7283" t="s">
        <v>36</v>
      </c>
      <c r="N7283" t="str">
        <f>IF(AND(PESQUISA!$B$3&lt;&gt;"",OR(PESQUISA!$B$4="TODAS",B7283=PESQUISA!$B$4),ISNUMBER(SEARCH(PESQUISA!$B$3,D7283))),ROW()-1,"")</f>
        <v/>
      </c>
    </row>
    <row r="7284" spans="1:14" x14ac:dyDescent="0.3">
      <c r="A7284" t="s">
        <v>21974</v>
      </c>
      <c r="B7284" t="s">
        <v>29</v>
      </c>
      <c r="C7284" t="s">
        <v>21975</v>
      </c>
      <c r="D7284" t="s">
        <v>21976</v>
      </c>
      <c r="E7284" t="s">
        <v>21689</v>
      </c>
      <c r="F7284" s="7">
        <v>24.33</v>
      </c>
      <c r="G7284" t="s">
        <v>33</v>
      </c>
      <c r="H7284" t="s">
        <v>34</v>
      </c>
      <c r="I7284" t="s">
        <v>21686</v>
      </c>
      <c r="L7284" s="8">
        <v>0</v>
      </c>
      <c r="M7284" t="s">
        <v>36</v>
      </c>
      <c r="N7284" t="str">
        <f>IF(AND(PESQUISA!$B$3&lt;&gt;"",OR(PESQUISA!$B$4="TODAS",B7284=PESQUISA!$B$4),ISNUMBER(SEARCH(PESQUISA!$B$3,D7284))),ROW()-1,"")</f>
        <v/>
      </c>
    </row>
    <row r="7285" spans="1:14" x14ac:dyDescent="0.3">
      <c r="A7285" t="s">
        <v>21977</v>
      </c>
      <c r="B7285" t="s">
        <v>29</v>
      </c>
      <c r="C7285" t="s">
        <v>21978</v>
      </c>
      <c r="D7285" t="s">
        <v>21979</v>
      </c>
      <c r="E7285" t="s">
        <v>6144</v>
      </c>
      <c r="F7285" s="7">
        <v>0.13</v>
      </c>
      <c r="G7285" t="s">
        <v>33</v>
      </c>
      <c r="H7285" t="s">
        <v>34</v>
      </c>
      <c r="I7285" t="s">
        <v>21686</v>
      </c>
      <c r="L7285" s="8">
        <v>0</v>
      </c>
      <c r="M7285" t="s">
        <v>36</v>
      </c>
      <c r="N7285" t="str">
        <f>IF(AND(PESQUISA!$B$3&lt;&gt;"",OR(PESQUISA!$B$4="TODAS",B7285=PESQUISA!$B$4),ISNUMBER(SEARCH(PESQUISA!$B$3,D7285))),ROW()-1,"")</f>
        <v/>
      </c>
    </row>
    <row r="7286" spans="1:14" x14ac:dyDescent="0.3">
      <c r="A7286" t="s">
        <v>21980</v>
      </c>
      <c r="B7286" t="s">
        <v>29</v>
      </c>
      <c r="C7286" t="s">
        <v>21981</v>
      </c>
      <c r="D7286" t="s">
        <v>21982</v>
      </c>
      <c r="E7286" t="s">
        <v>21689</v>
      </c>
      <c r="F7286" s="7">
        <v>18.510000000000002</v>
      </c>
      <c r="G7286" t="s">
        <v>33</v>
      </c>
      <c r="H7286" t="s">
        <v>34</v>
      </c>
      <c r="I7286" t="s">
        <v>21686</v>
      </c>
      <c r="L7286" s="8">
        <v>0</v>
      </c>
      <c r="M7286" t="s">
        <v>36</v>
      </c>
      <c r="N7286" t="str">
        <f>IF(AND(PESQUISA!$B$3&lt;&gt;"",OR(PESQUISA!$B$4="TODAS",B7286=PESQUISA!$B$4),ISNUMBER(SEARCH(PESQUISA!$B$3,D7286))),ROW()-1,"")</f>
        <v/>
      </c>
    </row>
    <row r="7287" spans="1:14" x14ac:dyDescent="0.3">
      <c r="A7287" t="s">
        <v>21983</v>
      </c>
      <c r="B7287" t="s">
        <v>29</v>
      </c>
      <c r="C7287" t="s">
        <v>21984</v>
      </c>
      <c r="D7287" t="s">
        <v>21985</v>
      </c>
      <c r="E7287" t="s">
        <v>6144</v>
      </c>
      <c r="F7287" s="7">
        <v>0.26</v>
      </c>
      <c r="G7287" t="s">
        <v>33</v>
      </c>
      <c r="H7287" t="s">
        <v>34</v>
      </c>
      <c r="I7287" t="s">
        <v>21686</v>
      </c>
      <c r="L7287" s="8">
        <v>0</v>
      </c>
      <c r="M7287" t="s">
        <v>36</v>
      </c>
      <c r="N7287" t="str">
        <f>IF(AND(PESQUISA!$B$3&lt;&gt;"",OR(PESQUISA!$B$4="TODAS",B7287=PESQUISA!$B$4),ISNUMBER(SEARCH(PESQUISA!$B$3,D7287))),ROW()-1,"")</f>
        <v/>
      </c>
    </row>
    <row r="7288" spans="1:14" x14ac:dyDescent="0.3">
      <c r="A7288" t="s">
        <v>21986</v>
      </c>
      <c r="B7288" t="s">
        <v>29</v>
      </c>
      <c r="C7288" t="s">
        <v>21987</v>
      </c>
      <c r="D7288" t="s">
        <v>21988</v>
      </c>
      <c r="E7288" t="s">
        <v>21689</v>
      </c>
      <c r="F7288" s="7">
        <v>35.49</v>
      </c>
      <c r="G7288" t="s">
        <v>33</v>
      </c>
      <c r="H7288" t="s">
        <v>34</v>
      </c>
      <c r="I7288" t="s">
        <v>21686</v>
      </c>
      <c r="L7288" s="8">
        <v>0</v>
      </c>
      <c r="M7288" t="s">
        <v>36</v>
      </c>
      <c r="N7288" t="str">
        <f>IF(AND(PESQUISA!$B$3&lt;&gt;"",OR(PESQUISA!$B$4="TODAS",B7288=PESQUISA!$B$4),ISNUMBER(SEARCH(PESQUISA!$B$3,D7288))),ROW()-1,"")</f>
        <v/>
      </c>
    </row>
    <row r="7289" spans="1:14" x14ac:dyDescent="0.3">
      <c r="A7289" t="s">
        <v>21989</v>
      </c>
      <c r="B7289" t="s">
        <v>29</v>
      </c>
      <c r="C7289" t="s">
        <v>21990</v>
      </c>
      <c r="D7289" t="s">
        <v>21991</v>
      </c>
      <c r="E7289" t="s">
        <v>6144</v>
      </c>
      <c r="F7289" s="7">
        <v>0.38</v>
      </c>
      <c r="G7289" t="s">
        <v>33</v>
      </c>
      <c r="H7289" t="s">
        <v>34</v>
      </c>
      <c r="I7289" t="s">
        <v>21686</v>
      </c>
      <c r="L7289" s="8">
        <v>0</v>
      </c>
      <c r="M7289" t="s">
        <v>36</v>
      </c>
      <c r="N7289" t="str">
        <f>IF(AND(PESQUISA!$B$3&lt;&gt;"",OR(PESQUISA!$B$4="TODAS",B7289=PESQUISA!$B$4),ISNUMBER(SEARCH(PESQUISA!$B$3,D7289))),ROW()-1,"")</f>
        <v/>
      </c>
    </row>
    <row r="7290" spans="1:14" x14ac:dyDescent="0.3">
      <c r="A7290" t="s">
        <v>21992</v>
      </c>
      <c r="B7290" t="s">
        <v>29</v>
      </c>
      <c r="C7290" t="s">
        <v>21993</v>
      </c>
      <c r="D7290" t="s">
        <v>21994</v>
      </c>
      <c r="E7290" t="s">
        <v>21689</v>
      </c>
      <c r="F7290" s="7">
        <v>52.21</v>
      </c>
      <c r="G7290" t="s">
        <v>33</v>
      </c>
      <c r="H7290" t="s">
        <v>34</v>
      </c>
      <c r="I7290" t="s">
        <v>21686</v>
      </c>
      <c r="L7290" s="8">
        <v>0</v>
      </c>
      <c r="M7290" t="s">
        <v>36</v>
      </c>
      <c r="N7290" t="str">
        <f>IF(AND(PESQUISA!$B$3&lt;&gt;"",OR(PESQUISA!$B$4="TODAS",B7290=PESQUISA!$B$4),ISNUMBER(SEARCH(PESQUISA!$B$3,D7290))),ROW()-1,"")</f>
        <v/>
      </c>
    </row>
    <row r="7291" spans="1:14" x14ac:dyDescent="0.3">
      <c r="A7291" t="s">
        <v>21995</v>
      </c>
      <c r="B7291" t="s">
        <v>29</v>
      </c>
      <c r="C7291" t="s">
        <v>21996</v>
      </c>
      <c r="D7291" t="s">
        <v>21997</v>
      </c>
      <c r="E7291" t="s">
        <v>6144</v>
      </c>
      <c r="F7291" s="7">
        <v>0.32</v>
      </c>
      <c r="G7291" t="s">
        <v>33</v>
      </c>
      <c r="H7291" t="s">
        <v>34</v>
      </c>
      <c r="I7291" t="s">
        <v>21686</v>
      </c>
      <c r="L7291" s="8">
        <v>0</v>
      </c>
      <c r="M7291" t="s">
        <v>36</v>
      </c>
      <c r="N7291" t="str">
        <f>IF(AND(PESQUISA!$B$3&lt;&gt;"",OR(PESQUISA!$B$4="TODAS",B7291=PESQUISA!$B$4),ISNUMBER(SEARCH(PESQUISA!$B$3,D7291))),ROW()-1,"")</f>
        <v/>
      </c>
    </row>
    <row r="7292" spans="1:14" x14ac:dyDescent="0.3">
      <c r="A7292" t="s">
        <v>21998</v>
      </c>
      <c r="B7292" t="s">
        <v>29</v>
      </c>
      <c r="C7292" t="s">
        <v>21999</v>
      </c>
      <c r="D7292" t="s">
        <v>22000</v>
      </c>
      <c r="E7292" t="s">
        <v>21689</v>
      </c>
      <c r="F7292" s="7">
        <v>43.94</v>
      </c>
      <c r="G7292" t="s">
        <v>33</v>
      </c>
      <c r="H7292" t="s">
        <v>34</v>
      </c>
      <c r="I7292" t="s">
        <v>21686</v>
      </c>
      <c r="L7292" s="8">
        <v>0</v>
      </c>
      <c r="M7292" t="s">
        <v>36</v>
      </c>
      <c r="N7292" t="str">
        <f>IF(AND(PESQUISA!$B$3&lt;&gt;"",OR(PESQUISA!$B$4="TODAS",B7292=PESQUISA!$B$4),ISNUMBER(SEARCH(PESQUISA!$B$3,D7292))),ROW()-1,"")</f>
        <v/>
      </c>
    </row>
    <row r="7293" spans="1:14" x14ac:dyDescent="0.3">
      <c r="A7293" t="s">
        <v>22001</v>
      </c>
      <c r="B7293" t="s">
        <v>29</v>
      </c>
      <c r="C7293" t="s">
        <v>22002</v>
      </c>
      <c r="D7293" t="s">
        <v>22003</v>
      </c>
      <c r="E7293" t="s">
        <v>6144</v>
      </c>
      <c r="F7293" s="7">
        <v>0.26</v>
      </c>
      <c r="G7293" t="s">
        <v>33</v>
      </c>
      <c r="H7293" t="s">
        <v>34</v>
      </c>
      <c r="I7293" t="s">
        <v>21686</v>
      </c>
      <c r="L7293" s="8">
        <v>0</v>
      </c>
      <c r="M7293" t="s">
        <v>36</v>
      </c>
      <c r="N7293" t="str">
        <f>IF(AND(PESQUISA!$B$3&lt;&gt;"",OR(PESQUISA!$B$4="TODAS",B7293=PESQUISA!$B$4),ISNUMBER(SEARCH(PESQUISA!$B$3,D7293))),ROW()-1,"")</f>
        <v/>
      </c>
    </row>
    <row r="7294" spans="1:14" x14ac:dyDescent="0.3">
      <c r="A7294" t="s">
        <v>22004</v>
      </c>
      <c r="B7294" t="s">
        <v>29</v>
      </c>
      <c r="C7294" t="s">
        <v>22005</v>
      </c>
      <c r="D7294" t="s">
        <v>22006</v>
      </c>
      <c r="E7294" t="s">
        <v>21689</v>
      </c>
      <c r="F7294" s="7">
        <v>35.93</v>
      </c>
      <c r="G7294" t="s">
        <v>33</v>
      </c>
      <c r="H7294" t="s">
        <v>34</v>
      </c>
      <c r="I7294" t="s">
        <v>21686</v>
      </c>
      <c r="L7294" s="8">
        <v>0</v>
      </c>
      <c r="M7294" t="s">
        <v>36</v>
      </c>
      <c r="N7294" t="str">
        <f>IF(AND(PESQUISA!$B$3&lt;&gt;"",OR(PESQUISA!$B$4="TODAS",B7294=PESQUISA!$B$4),ISNUMBER(SEARCH(PESQUISA!$B$3,D7294))),ROW()-1,"")</f>
        <v/>
      </c>
    </row>
    <row r="7295" spans="1:14" x14ac:dyDescent="0.3">
      <c r="A7295" t="s">
        <v>22007</v>
      </c>
      <c r="B7295" t="s">
        <v>29</v>
      </c>
      <c r="C7295" t="s">
        <v>22008</v>
      </c>
      <c r="D7295" t="s">
        <v>22009</v>
      </c>
      <c r="E7295" t="s">
        <v>21689</v>
      </c>
      <c r="F7295" s="7">
        <v>31.86</v>
      </c>
      <c r="G7295" t="s">
        <v>33</v>
      </c>
      <c r="H7295" t="s">
        <v>34</v>
      </c>
      <c r="I7295" t="s">
        <v>21686</v>
      </c>
      <c r="L7295" s="8">
        <v>0</v>
      </c>
      <c r="M7295" t="s">
        <v>36</v>
      </c>
      <c r="N7295" t="str">
        <f>IF(AND(PESQUISA!$B$3&lt;&gt;"",OR(PESQUISA!$B$4="TODAS",B7295=PESQUISA!$B$4),ISNUMBER(SEARCH(PESQUISA!$B$3,D7295))),ROW()-1,"")</f>
        <v/>
      </c>
    </row>
    <row r="7296" spans="1:14" x14ac:dyDescent="0.3">
      <c r="A7296" t="s">
        <v>22010</v>
      </c>
      <c r="B7296" t="s">
        <v>29</v>
      </c>
      <c r="C7296" t="s">
        <v>22011</v>
      </c>
      <c r="D7296" t="s">
        <v>22012</v>
      </c>
      <c r="E7296" t="s">
        <v>6144</v>
      </c>
      <c r="F7296" s="7">
        <v>0.35</v>
      </c>
      <c r="G7296" t="s">
        <v>33</v>
      </c>
      <c r="H7296" t="s">
        <v>34</v>
      </c>
      <c r="I7296" t="s">
        <v>21686</v>
      </c>
      <c r="L7296" s="8">
        <v>0</v>
      </c>
      <c r="M7296" t="s">
        <v>36</v>
      </c>
      <c r="N7296" t="str">
        <f>IF(AND(PESQUISA!$B$3&lt;&gt;"",OR(PESQUISA!$B$4="TODAS",B7296=PESQUISA!$B$4),ISNUMBER(SEARCH(PESQUISA!$B$3,D7296))),ROW()-1,"")</f>
        <v/>
      </c>
    </row>
    <row r="7297" spans="1:14" x14ac:dyDescent="0.3">
      <c r="A7297" t="s">
        <v>22013</v>
      </c>
      <c r="B7297" t="s">
        <v>29</v>
      </c>
      <c r="C7297" t="s">
        <v>22014</v>
      </c>
      <c r="D7297" t="s">
        <v>22015</v>
      </c>
      <c r="E7297" t="s">
        <v>21689</v>
      </c>
      <c r="F7297" s="7">
        <v>47.8</v>
      </c>
      <c r="G7297" t="s">
        <v>33</v>
      </c>
      <c r="H7297" t="s">
        <v>34</v>
      </c>
      <c r="I7297" t="s">
        <v>21686</v>
      </c>
      <c r="L7297" s="8">
        <v>0</v>
      </c>
      <c r="M7297" t="s">
        <v>36</v>
      </c>
      <c r="N7297" t="str">
        <f>IF(AND(PESQUISA!$B$3&lt;&gt;"",OR(PESQUISA!$B$4="TODAS",B7297=PESQUISA!$B$4),ISNUMBER(SEARCH(PESQUISA!$B$3,D7297))),ROW()-1,"")</f>
        <v/>
      </c>
    </row>
    <row r="7298" spans="1:14" x14ac:dyDescent="0.3">
      <c r="A7298" t="s">
        <v>22016</v>
      </c>
      <c r="B7298" t="s">
        <v>29</v>
      </c>
      <c r="C7298" t="s">
        <v>22017</v>
      </c>
      <c r="D7298" t="s">
        <v>22018</v>
      </c>
      <c r="E7298" t="s">
        <v>21689</v>
      </c>
      <c r="F7298" s="7">
        <v>39.67</v>
      </c>
      <c r="G7298" t="s">
        <v>33</v>
      </c>
      <c r="H7298" t="s">
        <v>34</v>
      </c>
      <c r="I7298" t="s">
        <v>21686</v>
      </c>
      <c r="L7298" s="8">
        <v>0</v>
      </c>
      <c r="M7298" t="s">
        <v>36</v>
      </c>
      <c r="N7298" t="str">
        <f>IF(AND(PESQUISA!$B$3&lt;&gt;"",OR(PESQUISA!$B$4="TODAS",B7298=PESQUISA!$B$4),ISNUMBER(SEARCH(PESQUISA!$B$3,D7298))),ROW()-1,"")</f>
        <v/>
      </c>
    </row>
    <row r="7299" spans="1:14" x14ac:dyDescent="0.3">
      <c r="A7299" t="s">
        <v>22019</v>
      </c>
      <c r="B7299" t="s">
        <v>29</v>
      </c>
      <c r="C7299" t="s">
        <v>22020</v>
      </c>
      <c r="D7299" t="s">
        <v>22021</v>
      </c>
      <c r="E7299" t="s">
        <v>6144</v>
      </c>
      <c r="F7299" s="7">
        <v>0.28999999999999998</v>
      </c>
      <c r="G7299" t="s">
        <v>33</v>
      </c>
      <c r="H7299" t="s">
        <v>34</v>
      </c>
      <c r="I7299" t="s">
        <v>21686</v>
      </c>
      <c r="L7299" s="8">
        <v>0</v>
      </c>
      <c r="M7299" t="s">
        <v>36</v>
      </c>
      <c r="N7299" t="str">
        <f>IF(AND(PESQUISA!$B$3&lt;&gt;"",OR(PESQUISA!$B$4="TODAS",B7299=PESQUISA!$B$4),ISNUMBER(SEARCH(PESQUISA!$B$3,D7299))),ROW()-1,"")</f>
        <v/>
      </c>
    </row>
    <row r="7300" spans="1:14" x14ac:dyDescent="0.3">
      <c r="A7300" t="s">
        <v>22022</v>
      </c>
      <c r="B7300" t="s">
        <v>29</v>
      </c>
      <c r="C7300" t="s">
        <v>22023</v>
      </c>
      <c r="D7300" t="s">
        <v>22024</v>
      </c>
      <c r="E7300" t="s">
        <v>21689</v>
      </c>
      <c r="F7300" s="7">
        <v>29.89</v>
      </c>
      <c r="G7300" t="s">
        <v>33</v>
      </c>
      <c r="H7300" t="s">
        <v>34</v>
      </c>
      <c r="I7300" t="s">
        <v>21686</v>
      </c>
      <c r="L7300" s="8">
        <v>0</v>
      </c>
      <c r="M7300" t="s">
        <v>36</v>
      </c>
      <c r="N7300" t="str">
        <f>IF(AND(PESQUISA!$B$3&lt;&gt;"",OR(PESQUISA!$B$4="TODAS",B7300=PESQUISA!$B$4),ISNUMBER(SEARCH(PESQUISA!$B$3,D7300))),ROW()-1,"")</f>
        <v/>
      </c>
    </row>
    <row r="7301" spans="1:14" x14ac:dyDescent="0.3">
      <c r="A7301" t="s">
        <v>22025</v>
      </c>
      <c r="B7301" t="s">
        <v>29</v>
      </c>
      <c r="C7301" t="s">
        <v>22026</v>
      </c>
      <c r="D7301" t="s">
        <v>22027</v>
      </c>
      <c r="E7301" t="s">
        <v>6144</v>
      </c>
      <c r="F7301" s="7">
        <v>0.22</v>
      </c>
      <c r="G7301" t="s">
        <v>33</v>
      </c>
      <c r="H7301" t="s">
        <v>34</v>
      </c>
      <c r="I7301" t="s">
        <v>21686</v>
      </c>
      <c r="L7301" s="8">
        <v>0</v>
      </c>
      <c r="M7301" t="s">
        <v>36</v>
      </c>
      <c r="N7301" t="str">
        <f>IF(AND(PESQUISA!$B$3&lt;&gt;"",OR(PESQUISA!$B$4="TODAS",B7301=PESQUISA!$B$4),ISNUMBER(SEARCH(PESQUISA!$B$3,D7301))),ROW()-1,"")</f>
        <v/>
      </c>
    </row>
    <row r="7302" spans="1:14" x14ac:dyDescent="0.3">
      <c r="A7302" t="s">
        <v>22028</v>
      </c>
      <c r="B7302" t="s">
        <v>29</v>
      </c>
      <c r="C7302" t="s">
        <v>22029</v>
      </c>
      <c r="D7302" t="s">
        <v>22030</v>
      </c>
      <c r="E7302" t="s">
        <v>6144</v>
      </c>
      <c r="F7302" s="7">
        <v>0.13</v>
      </c>
      <c r="G7302" t="s">
        <v>33</v>
      </c>
      <c r="H7302" t="s">
        <v>34</v>
      </c>
      <c r="I7302" t="s">
        <v>21686</v>
      </c>
      <c r="L7302" s="8">
        <v>0</v>
      </c>
      <c r="M7302" t="s">
        <v>36</v>
      </c>
      <c r="N7302" t="str">
        <f>IF(AND(PESQUISA!$B$3&lt;&gt;"",OR(PESQUISA!$B$4="TODAS",B7302=PESQUISA!$B$4),ISNUMBER(SEARCH(PESQUISA!$B$3,D7302))),ROW()-1,"")</f>
        <v/>
      </c>
    </row>
    <row r="7303" spans="1:14" x14ac:dyDescent="0.3">
      <c r="A7303" t="s">
        <v>22031</v>
      </c>
      <c r="B7303" t="s">
        <v>29</v>
      </c>
      <c r="C7303" t="s">
        <v>22032</v>
      </c>
      <c r="D7303" t="s">
        <v>22033</v>
      </c>
      <c r="E7303" t="s">
        <v>21689</v>
      </c>
      <c r="F7303" s="7">
        <v>18.89</v>
      </c>
      <c r="G7303" t="s">
        <v>33</v>
      </c>
      <c r="H7303" t="s">
        <v>34</v>
      </c>
      <c r="I7303" t="s">
        <v>21686</v>
      </c>
      <c r="L7303" s="8">
        <v>0</v>
      </c>
      <c r="M7303" t="s">
        <v>36</v>
      </c>
      <c r="N7303" t="str">
        <f>IF(AND(PESQUISA!$B$3&lt;&gt;"",OR(PESQUISA!$B$4="TODAS",B7303=PESQUISA!$B$4),ISNUMBER(SEARCH(PESQUISA!$B$3,D7303))),ROW()-1,"")</f>
        <v/>
      </c>
    </row>
    <row r="7304" spans="1:14" x14ac:dyDescent="0.3">
      <c r="A7304" t="s">
        <v>22034</v>
      </c>
      <c r="B7304" t="s">
        <v>29</v>
      </c>
      <c r="C7304" t="s">
        <v>22035</v>
      </c>
      <c r="D7304" t="s">
        <v>22036</v>
      </c>
      <c r="E7304" t="s">
        <v>6144</v>
      </c>
      <c r="F7304" s="7">
        <v>0.95</v>
      </c>
      <c r="G7304" t="s">
        <v>33</v>
      </c>
      <c r="H7304" t="s">
        <v>34</v>
      </c>
      <c r="I7304" t="s">
        <v>21686</v>
      </c>
      <c r="L7304" s="8">
        <v>0</v>
      </c>
      <c r="M7304" t="s">
        <v>36</v>
      </c>
      <c r="N7304" t="str">
        <f>IF(AND(PESQUISA!$B$3&lt;&gt;"",OR(PESQUISA!$B$4="TODAS",B7304=PESQUISA!$B$4),ISNUMBER(SEARCH(PESQUISA!$B$3,D7304))),ROW()-1,"")</f>
        <v/>
      </c>
    </row>
    <row r="7305" spans="1:14" x14ac:dyDescent="0.3">
      <c r="A7305" t="s">
        <v>22037</v>
      </c>
      <c r="B7305" t="s">
        <v>29</v>
      </c>
      <c r="C7305" t="s">
        <v>22038</v>
      </c>
      <c r="D7305" t="s">
        <v>22039</v>
      </c>
      <c r="E7305" t="s">
        <v>21689</v>
      </c>
      <c r="F7305" s="7">
        <v>128.34</v>
      </c>
      <c r="G7305" t="s">
        <v>33</v>
      </c>
      <c r="H7305" t="s">
        <v>34</v>
      </c>
      <c r="I7305" t="s">
        <v>21686</v>
      </c>
      <c r="L7305" s="8">
        <v>0</v>
      </c>
      <c r="M7305" t="s">
        <v>36</v>
      </c>
      <c r="N7305" t="str">
        <f>IF(AND(PESQUISA!$B$3&lt;&gt;"",OR(PESQUISA!$B$4="TODAS",B7305=PESQUISA!$B$4),ISNUMBER(SEARCH(PESQUISA!$B$3,D7305))),ROW()-1,"")</f>
        <v/>
      </c>
    </row>
    <row r="7306" spans="1:14" x14ac:dyDescent="0.3">
      <c r="A7306" t="s">
        <v>22040</v>
      </c>
      <c r="B7306" t="s">
        <v>29</v>
      </c>
      <c r="C7306" t="s">
        <v>22041</v>
      </c>
      <c r="D7306" t="s">
        <v>22042</v>
      </c>
      <c r="E7306" t="s">
        <v>6144</v>
      </c>
      <c r="F7306" s="7">
        <v>0.94</v>
      </c>
      <c r="G7306" t="s">
        <v>33</v>
      </c>
      <c r="H7306" t="s">
        <v>34</v>
      </c>
      <c r="I7306" t="s">
        <v>21686</v>
      </c>
      <c r="L7306" s="8">
        <v>0</v>
      </c>
      <c r="M7306" t="s">
        <v>36</v>
      </c>
      <c r="N7306" t="str">
        <f>IF(AND(PESQUISA!$B$3&lt;&gt;"",OR(PESQUISA!$B$4="TODAS",B7306=PESQUISA!$B$4),ISNUMBER(SEARCH(PESQUISA!$B$3,D7306))),ROW()-1,"")</f>
        <v/>
      </c>
    </row>
    <row r="7307" spans="1:14" x14ac:dyDescent="0.3">
      <c r="A7307" t="s">
        <v>22043</v>
      </c>
      <c r="B7307" t="s">
        <v>29</v>
      </c>
      <c r="C7307" t="s">
        <v>22044</v>
      </c>
      <c r="D7307" t="s">
        <v>22045</v>
      </c>
      <c r="E7307" t="s">
        <v>21689</v>
      </c>
      <c r="F7307" s="7">
        <v>127.14</v>
      </c>
      <c r="G7307" t="s">
        <v>33</v>
      </c>
      <c r="H7307" t="s">
        <v>34</v>
      </c>
      <c r="I7307" t="s">
        <v>21686</v>
      </c>
      <c r="L7307" s="8">
        <v>0</v>
      </c>
      <c r="M7307" t="s">
        <v>36</v>
      </c>
      <c r="N7307" t="str">
        <f>IF(AND(PESQUISA!$B$3&lt;&gt;"",OR(PESQUISA!$B$4="TODAS",B7307=PESQUISA!$B$4),ISNUMBER(SEARCH(PESQUISA!$B$3,D7307))),ROW()-1,"")</f>
        <v/>
      </c>
    </row>
    <row r="7308" spans="1:14" x14ac:dyDescent="0.3">
      <c r="A7308" t="s">
        <v>22046</v>
      </c>
      <c r="B7308" t="s">
        <v>29</v>
      </c>
      <c r="C7308" t="s">
        <v>22047</v>
      </c>
      <c r="D7308" t="s">
        <v>22048</v>
      </c>
      <c r="E7308" t="s">
        <v>6144</v>
      </c>
      <c r="F7308" s="7">
        <v>0.45</v>
      </c>
      <c r="G7308" t="s">
        <v>33</v>
      </c>
      <c r="H7308" t="s">
        <v>34</v>
      </c>
      <c r="I7308" t="s">
        <v>21686</v>
      </c>
      <c r="L7308" s="8">
        <v>0</v>
      </c>
      <c r="M7308" t="s">
        <v>36</v>
      </c>
      <c r="N7308" t="str">
        <f>IF(AND(PESQUISA!$B$3&lt;&gt;"",OR(PESQUISA!$B$4="TODAS",B7308=PESQUISA!$B$4),ISNUMBER(SEARCH(PESQUISA!$B$3,D7308))),ROW()-1,"")</f>
        <v/>
      </c>
    </row>
    <row r="7309" spans="1:14" x14ac:dyDescent="0.3">
      <c r="A7309" t="s">
        <v>22049</v>
      </c>
      <c r="B7309" t="s">
        <v>29</v>
      </c>
      <c r="C7309" t="s">
        <v>22050</v>
      </c>
      <c r="D7309" t="s">
        <v>22051</v>
      </c>
      <c r="E7309" t="s">
        <v>21689</v>
      </c>
      <c r="F7309" s="7">
        <v>61.82</v>
      </c>
      <c r="G7309" t="s">
        <v>33</v>
      </c>
      <c r="H7309" t="s">
        <v>34</v>
      </c>
      <c r="I7309" t="s">
        <v>21686</v>
      </c>
      <c r="L7309" s="8">
        <v>0</v>
      </c>
      <c r="M7309" t="s">
        <v>36</v>
      </c>
      <c r="N7309" t="str">
        <f>IF(AND(PESQUISA!$B$3&lt;&gt;"",OR(PESQUISA!$B$4="TODAS",B7309=PESQUISA!$B$4),ISNUMBER(SEARCH(PESQUISA!$B$3,D7309))),ROW()-1,"")</f>
        <v/>
      </c>
    </row>
    <row r="7310" spans="1:14" x14ac:dyDescent="0.3">
      <c r="A7310" t="s">
        <v>22052</v>
      </c>
      <c r="B7310" t="s">
        <v>29</v>
      </c>
      <c r="C7310" t="s">
        <v>22053</v>
      </c>
      <c r="D7310" t="s">
        <v>22054</v>
      </c>
      <c r="E7310" t="s">
        <v>6144</v>
      </c>
      <c r="F7310" s="7">
        <v>0.75</v>
      </c>
      <c r="G7310" t="s">
        <v>33</v>
      </c>
      <c r="H7310" t="s">
        <v>34</v>
      </c>
      <c r="I7310" t="s">
        <v>21686</v>
      </c>
      <c r="L7310" s="8">
        <v>0</v>
      </c>
      <c r="M7310" t="s">
        <v>36</v>
      </c>
      <c r="N7310" t="str">
        <f>IF(AND(PESQUISA!$B$3&lt;&gt;"",OR(PESQUISA!$B$4="TODAS",B7310=PESQUISA!$B$4),ISNUMBER(SEARCH(PESQUISA!$B$3,D7310))),ROW()-1,"")</f>
        <v/>
      </c>
    </row>
    <row r="7311" spans="1:14" x14ac:dyDescent="0.3">
      <c r="A7311" t="s">
        <v>22055</v>
      </c>
      <c r="B7311" t="s">
        <v>29</v>
      </c>
      <c r="C7311" t="s">
        <v>22056</v>
      </c>
      <c r="D7311" t="s">
        <v>22057</v>
      </c>
      <c r="E7311" t="s">
        <v>21689</v>
      </c>
      <c r="F7311" s="7">
        <v>101.52</v>
      </c>
      <c r="G7311" t="s">
        <v>33</v>
      </c>
      <c r="H7311" t="s">
        <v>34</v>
      </c>
      <c r="I7311" t="s">
        <v>21686</v>
      </c>
      <c r="L7311" s="8">
        <v>0</v>
      </c>
      <c r="M7311" t="s">
        <v>36</v>
      </c>
      <c r="N7311" t="str">
        <f>IF(AND(PESQUISA!$B$3&lt;&gt;"",OR(PESQUISA!$B$4="TODAS",B7311=PESQUISA!$B$4),ISNUMBER(SEARCH(PESQUISA!$B$3,D7311))),ROW()-1,"")</f>
        <v/>
      </c>
    </row>
    <row r="7312" spans="1:14" x14ac:dyDescent="0.3">
      <c r="A7312" t="s">
        <v>22058</v>
      </c>
      <c r="B7312" t="s">
        <v>29</v>
      </c>
      <c r="C7312" t="s">
        <v>22059</v>
      </c>
      <c r="D7312" t="s">
        <v>22060</v>
      </c>
      <c r="E7312" t="s">
        <v>6144</v>
      </c>
      <c r="F7312" s="7">
        <v>1.92</v>
      </c>
      <c r="G7312" t="s">
        <v>33</v>
      </c>
      <c r="H7312" t="s">
        <v>34</v>
      </c>
      <c r="I7312" t="s">
        <v>21686</v>
      </c>
      <c r="L7312" s="8">
        <v>0</v>
      </c>
      <c r="M7312" t="s">
        <v>36</v>
      </c>
      <c r="N7312">
        <f>IF(AND(PESQUISA!$B$3&lt;&gt;"",OR(PESQUISA!$B$4="TODAS",B7312=PESQUISA!$B$4),ISNUMBER(SEARCH(PESQUISA!$B$3,D7312))),ROW()-1,"")</f>
        <v>7311</v>
      </c>
    </row>
    <row r="7313" spans="1:14" x14ac:dyDescent="0.3">
      <c r="A7313" t="s">
        <v>22061</v>
      </c>
      <c r="B7313" t="s">
        <v>29</v>
      </c>
      <c r="C7313" t="s">
        <v>22062</v>
      </c>
      <c r="D7313" t="s">
        <v>22063</v>
      </c>
      <c r="E7313" t="s">
        <v>21689</v>
      </c>
      <c r="F7313" s="7">
        <v>259.36</v>
      </c>
      <c r="G7313" t="s">
        <v>33</v>
      </c>
      <c r="H7313" t="s">
        <v>34</v>
      </c>
      <c r="I7313" t="s">
        <v>21686</v>
      </c>
      <c r="L7313" s="8">
        <v>0</v>
      </c>
      <c r="M7313" t="s">
        <v>36</v>
      </c>
      <c r="N7313">
        <f>IF(AND(PESQUISA!$B$3&lt;&gt;"",OR(PESQUISA!$B$4="TODAS",B7313=PESQUISA!$B$4),ISNUMBER(SEARCH(PESQUISA!$B$3,D7313))),ROW()-1,"")</f>
        <v>7312</v>
      </c>
    </row>
    <row r="7314" spans="1:14" x14ac:dyDescent="0.3">
      <c r="A7314" t="s">
        <v>22064</v>
      </c>
      <c r="B7314" t="s">
        <v>29</v>
      </c>
      <c r="C7314" t="s">
        <v>22065</v>
      </c>
      <c r="D7314" t="s">
        <v>22066</v>
      </c>
      <c r="E7314" t="s">
        <v>6144</v>
      </c>
      <c r="F7314" s="7">
        <v>2.02</v>
      </c>
      <c r="G7314" t="s">
        <v>33</v>
      </c>
      <c r="H7314" t="s">
        <v>34</v>
      </c>
      <c r="I7314" t="s">
        <v>21686</v>
      </c>
      <c r="L7314" s="8">
        <v>0</v>
      </c>
      <c r="M7314" t="s">
        <v>36</v>
      </c>
      <c r="N7314">
        <f>IF(AND(PESQUISA!$B$3&lt;&gt;"",OR(PESQUISA!$B$4="TODAS",B7314=PESQUISA!$B$4),ISNUMBER(SEARCH(PESQUISA!$B$3,D7314))),ROW()-1,"")</f>
        <v>7313</v>
      </c>
    </row>
    <row r="7315" spans="1:14" x14ac:dyDescent="0.3">
      <c r="A7315" t="s">
        <v>22067</v>
      </c>
      <c r="B7315" t="s">
        <v>29</v>
      </c>
      <c r="C7315" t="s">
        <v>22068</v>
      </c>
      <c r="D7315" t="s">
        <v>22069</v>
      </c>
      <c r="E7315" t="s">
        <v>21689</v>
      </c>
      <c r="F7315" s="7">
        <v>273.83</v>
      </c>
      <c r="G7315" t="s">
        <v>33</v>
      </c>
      <c r="H7315" t="s">
        <v>34</v>
      </c>
      <c r="I7315" t="s">
        <v>21686</v>
      </c>
      <c r="L7315" s="8">
        <v>0</v>
      </c>
      <c r="M7315" t="s">
        <v>36</v>
      </c>
      <c r="N7315">
        <f>IF(AND(PESQUISA!$B$3&lt;&gt;"",OR(PESQUISA!$B$4="TODAS",B7315=PESQUISA!$B$4),ISNUMBER(SEARCH(PESQUISA!$B$3,D7315))),ROW()-1,"")</f>
        <v>7314</v>
      </c>
    </row>
    <row r="7316" spans="1:14" x14ac:dyDescent="0.3">
      <c r="A7316" t="s">
        <v>22070</v>
      </c>
      <c r="B7316" t="s">
        <v>29</v>
      </c>
      <c r="C7316" t="s">
        <v>22071</v>
      </c>
      <c r="D7316" t="s">
        <v>22072</v>
      </c>
      <c r="E7316" t="s">
        <v>6144</v>
      </c>
      <c r="F7316" s="7">
        <v>2.41</v>
      </c>
      <c r="G7316" t="s">
        <v>33</v>
      </c>
      <c r="H7316" t="s">
        <v>34</v>
      </c>
      <c r="I7316" t="s">
        <v>21686</v>
      </c>
      <c r="L7316" s="8">
        <v>0</v>
      </c>
      <c r="M7316" t="s">
        <v>36</v>
      </c>
      <c r="N7316">
        <f>IF(AND(PESQUISA!$B$3&lt;&gt;"",OR(PESQUISA!$B$4="TODAS",B7316=PESQUISA!$B$4),ISNUMBER(SEARCH(PESQUISA!$B$3,D7316))),ROW()-1,"")</f>
        <v>7315</v>
      </c>
    </row>
    <row r="7317" spans="1:14" x14ac:dyDescent="0.3">
      <c r="A7317" t="s">
        <v>22073</v>
      </c>
      <c r="B7317" t="s">
        <v>29</v>
      </c>
      <c r="C7317" t="s">
        <v>22074</v>
      </c>
      <c r="D7317" t="s">
        <v>22075</v>
      </c>
      <c r="E7317" t="s">
        <v>21689</v>
      </c>
      <c r="F7317" s="7">
        <v>326.57</v>
      </c>
      <c r="G7317" t="s">
        <v>33</v>
      </c>
      <c r="H7317" t="s">
        <v>34</v>
      </c>
      <c r="I7317" t="s">
        <v>21686</v>
      </c>
      <c r="L7317" s="8">
        <v>0</v>
      </c>
      <c r="M7317" t="s">
        <v>36</v>
      </c>
      <c r="N7317">
        <f>IF(AND(PESQUISA!$B$3&lt;&gt;"",OR(PESQUISA!$B$4="TODAS",B7317=PESQUISA!$B$4),ISNUMBER(SEARCH(PESQUISA!$B$3,D7317))),ROW()-1,"")</f>
        <v>7316</v>
      </c>
    </row>
    <row r="7318" spans="1:14" x14ac:dyDescent="0.3">
      <c r="A7318" t="s">
        <v>22076</v>
      </c>
      <c r="B7318" t="s">
        <v>29</v>
      </c>
      <c r="C7318" t="s">
        <v>22077</v>
      </c>
      <c r="D7318" t="s">
        <v>22078</v>
      </c>
      <c r="E7318" t="s">
        <v>6144</v>
      </c>
      <c r="F7318" s="7">
        <v>0.26</v>
      </c>
      <c r="G7318" t="s">
        <v>33</v>
      </c>
      <c r="H7318" t="s">
        <v>34</v>
      </c>
      <c r="I7318" t="s">
        <v>21686</v>
      </c>
      <c r="L7318" s="8">
        <v>0</v>
      </c>
      <c r="M7318" t="s">
        <v>36</v>
      </c>
      <c r="N7318" t="str">
        <f>IF(AND(PESQUISA!$B$3&lt;&gt;"",OR(PESQUISA!$B$4="TODAS",B7318=PESQUISA!$B$4),ISNUMBER(SEARCH(PESQUISA!$B$3,D7318))),ROW()-1,"")</f>
        <v/>
      </c>
    </row>
    <row r="7319" spans="1:14" x14ac:dyDescent="0.3">
      <c r="A7319" t="s">
        <v>22079</v>
      </c>
      <c r="B7319" t="s">
        <v>29</v>
      </c>
      <c r="C7319" t="s">
        <v>22080</v>
      </c>
      <c r="D7319" t="s">
        <v>22081</v>
      </c>
      <c r="E7319" t="s">
        <v>21689</v>
      </c>
      <c r="F7319" s="7">
        <v>35.92</v>
      </c>
      <c r="G7319" t="s">
        <v>33</v>
      </c>
      <c r="H7319" t="s">
        <v>34</v>
      </c>
      <c r="I7319" t="s">
        <v>21686</v>
      </c>
      <c r="L7319" s="8">
        <v>0</v>
      </c>
      <c r="M7319" t="s">
        <v>36</v>
      </c>
      <c r="N7319" t="str">
        <f>IF(AND(PESQUISA!$B$3&lt;&gt;"",OR(PESQUISA!$B$4="TODAS",B7319=PESQUISA!$B$4),ISNUMBER(SEARCH(PESQUISA!$B$3,D7319))),ROW()-1,"")</f>
        <v/>
      </c>
    </row>
    <row r="7320" spans="1:14" x14ac:dyDescent="0.3">
      <c r="A7320" t="s">
        <v>22082</v>
      </c>
      <c r="B7320" t="s">
        <v>29</v>
      </c>
      <c r="C7320" t="s">
        <v>22083</v>
      </c>
      <c r="D7320" t="s">
        <v>22084</v>
      </c>
      <c r="E7320" t="s">
        <v>6144</v>
      </c>
      <c r="F7320" s="7">
        <v>0.53</v>
      </c>
      <c r="G7320" t="s">
        <v>33</v>
      </c>
      <c r="H7320" t="s">
        <v>34</v>
      </c>
      <c r="I7320" t="s">
        <v>21686</v>
      </c>
      <c r="L7320" s="8">
        <v>0</v>
      </c>
      <c r="M7320" t="s">
        <v>36</v>
      </c>
      <c r="N7320" t="str">
        <f>IF(AND(PESQUISA!$B$3&lt;&gt;"",OR(PESQUISA!$B$4="TODAS",B7320=PESQUISA!$B$4),ISNUMBER(SEARCH(PESQUISA!$B$3,D7320))),ROW()-1,"")</f>
        <v/>
      </c>
    </row>
    <row r="7321" spans="1:14" x14ac:dyDescent="0.3">
      <c r="A7321" t="s">
        <v>22085</v>
      </c>
      <c r="B7321" t="s">
        <v>29</v>
      </c>
      <c r="C7321" t="s">
        <v>22086</v>
      </c>
      <c r="D7321" t="s">
        <v>22087</v>
      </c>
      <c r="E7321" t="s">
        <v>21689</v>
      </c>
      <c r="F7321" s="7">
        <v>72.930000000000007</v>
      </c>
      <c r="G7321" t="s">
        <v>33</v>
      </c>
      <c r="H7321" t="s">
        <v>34</v>
      </c>
      <c r="I7321" t="s">
        <v>21686</v>
      </c>
      <c r="L7321" s="8">
        <v>0</v>
      </c>
      <c r="M7321" t="s">
        <v>36</v>
      </c>
      <c r="N7321" t="str">
        <f>IF(AND(PESQUISA!$B$3&lt;&gt;"",OR(PESQUISA!$B$4="TODAS",B7321=PESQUISA!$B$4),ISNUMBER(SEARCH(PESQUISA!$B$3,D7321))),ROW()-1,"")</f>
        <v/>
      </c>
    </row>
    <row r="7322" spans="1:14" x14ac:dyDescent="0.3">
      <c r="A7322" t="s">
        <v>22088</v>
      </c>
      <c r="B7322" t="s">
        <v>29</v>
      </c>
      <c r="C7322" t="s">
        <v>22089</v>
      </c>
      <c r="D7322" t="s">
        <v>22090</v>
      </c>
      <c r="E7322" t="s">
        <v>6144</v>
      </c>
      <c r="G7322" t="s">
        <v>33</v>
      </c>
      <c r="H7322" t="s">
        <v>34</v>
      </c>
      <c r="I7322" t="s">
        <v>21686</v>
      </c>
      <c r="M7322" t="s">
        <v>53</v>
      </c>
      <c r="N7322" t="str">
        <f>IF(AND(PESQUISA!$B$3&lt;&gt;"",OR(PESQUISA!$B$4="TODAS",B7322=PESQUISA!$B$4),ISNUMBER(SEARCH(PESQUISA!$B$3,D7322))),ROW()-1,"")</f>
        <v/>
      </c>
    </row>
    <row r="7323" spans="1:14" x14ac:dyDescent="0.3">
      <c r="A7323" t="s">
        <v>22091</v>
      </c>
      <c r="B7323" t="s">
        <v>29</v>
      </c>
      <c r="C7323" t="s">
        <v>22092</v>
      </c>
      <c r="D7323" t="s">
        <v>22093</v>
      </c>
      <c r="E7323" t="s">
        <v>21689</v>
      </c>
      <c r="F7323" s="7">
        <v>30.08</v>
      </c>
      <c r="G7323" t="s">
        <v>33</v>
      </c>
      <c r="H7323" t="s">
        <v>34</v>
      </c>
      <c r="I7323" t="s">
        <v>21686</v>
      </c>
      <c r="L7323" s="8">
        <v>0</v>
      </c>
      <c r="M7323" t="s">
        <v>36</v>
      </c>
      <c r="N7323" t="str">
        <f>IF(AND(PESQUISA!$B$3&lt;&gt;"",OR(PESQUISA!$B$4="TODAS",B7323=PESQUISA!$B$4),ISNUMBER(SEARCH(PESQUISA!$B$3,D7323))),ROW()-1,"")</f>
        <v/>
      </c>
    </row>
    <row r="7324" spans="1:14" x14ac:dyDescent="0.3">
      <c r="A7324" t="s">
        <v>22094</v>
      </c>
      <c r="B7324" t="s">
        <v>29</v>
      </c>
      <c r="C7324" t="s">
        <v>22095</v>
      </c>
      <c r="D7324" t="s">
        <v>22096</v>
      </c>
      <c r="E7324" t="s">
        <v>6144</v>
      </c>
      <c r="F7324" s="7">
        <v>0.11</v>
      </c>
      <c r="G7324" t="s">
        <v>33</v>
      </c>
      <c r="H7324" t="s">
        <v>34</v>
      </c>
      <c r="I7324" t="s">
        <v>21686</v>
      </c>
      <c r="L7324" s="8">
        <v>0</v>
      </c>
      <c r="M7324" t="s">
        <v>36</v>
      </c>
      <c r="N7324" t="str">
        <f>IF(AND(PESQUISA!$B$3&lt;&gt;"",OR(PESQUISA!$B$4="TODAS",B7324=PESQUISA!$B$4),ISNUMBER(SEARCH(PESQUISA!$B$3,D7324))),ROW()-1,"")</f>
        <v/>
      </c>
    </row>
    <row r="7325" spans="1:14" x14ac:dyDescent="0.3">
      <c r="A7325" t="s">
        <v>22097</v>
      </c>
      <c r="B7325" t="s">
        <v>29</v>
      </c>
      <c r="C7325" t="s">
        <v>22098</v>
      </c>
      <c r="D7325" t="s">
        <v>22099</v>
      </c>
      <c r="E7325" t="s">
        <v>21689</v>
      </c>
      <c r="F7325" s="7">
        <v>15.43</v>
      </c>
      <c r="G7325" t="s">
        <v>33</v>
      </c>
      <c r="H7325" t="s">
        <v>34</v>
      </c>
      <c r="I7325" t="s">
        <v>21686</v>
      </c>
      <c r="L7325" s="8">
        <v>0</v>
      </c>
      <c r="M7325" t="s">
        <v>36</v>
      </c>
      <c r="N7325" t="str">
        <f>IF(AND(PESQUISA!$B$3&lt;&gt;"",OR(PESQUISA!$B$4="TODAS",B7325=PESQUISA!$B$4),ISNUMBER(SEARCH(PESQUISA!$B$3,D7325))),ROW()-1,"")</f>
        <v/>
      </c>
    </row>
    <row r="7326" spans="1:14" x14ac:dyDescent="0.3">
      <c r="A7326" t="s">
        <v>22100</v>
      </c>
      <c r="B7326" t="s">
        <v>29</v>
      </c>
      <c r="C7326" t="s">
        <v>22101</v>
      </c>
      <c r="D7326" t="s">
        <v>22102</v>
      </c>
      <c r="E7326" t="s">
        <v>6144</v>
      </c>
      <c r="F7326" s="7">
        <v>0.34</v>
      </c>
      <c r="G7326" t="s">
        <v>33</v>
      </c>
      <c r="H7326" t="s">
        <v>34</v>
      </c>
      <c r="I7326" t="s">
        <v>21686</v>
      </c>
      <c r="L7326" s="8">
        <v>0</v>
      </c>
      <c r="M7326" t="s">
        <v>36</v>
      </c>
      <c r="N7326" t="str">
        <f>IF(AND(PESQUISA!$B$3&lt;&gt;"",OR(PESQUISA!$B$4="TODAS",B7326=PESQUISA!$B$4),ISNUMBER(SEARCH(PESQUISA!$B$3,D7326))),ROW()-1,"")</f>
        <v/>
      </c>
    </row>
    <row r="7327" spans="1:14" x14ac:dyDescent="0.3">
      <c r="A7327" t="s">
        <v>22103</v>
      </c>
      <c r="B7327" t="s">
        <v>29</v>
      </c>
      <c r="C7327" t="s">
        <v>22104</v>
      </c>
      <c r="D7327" t="s">
        <v>22105</v>
      </c>
      <c r="E7327" t="s">
        <v>21689</v>
      </c>
      <c r="F7327" s="7">
        <v>47.05</v>
      </c>
      <c r="G7327" t="s">
        <v>33</v>
      </c>
      <c r="H7327" t="s">
        <v>34</v>
      </c>
      <c r="I7327" t="s">
        <v>21686</v>
      </c>
      <c r="L7327" s="8">
        <v>0</v>
      </c>
      <c r="M7327" t="s">
        <v>36</v>
      </c>
      <c r="N7327" t="str">
        <f>IF(AND(PESQUISA!$B$3&lt;&gt;"",OR(PESQUISA!$B$4="TODAS",B7327=PESQUISA!$B$4),ISNUMBER(SEARCH(PESQUISA!$B$3,D7327))),ROW()-1,"")</f>
        <v/>
      </c>
    </row>
    <row r="7328" spans="1:14" x14ac:dyDescent="0.3">
      <c r="A7328" t="s">
        <v>22106</v>
      </c>
      <c r="B7328" t="s">
        <v>29</v>
      </c>
      <c r="C7328" t="s">
        <v>22107</v>
      </c>
      <c r="D7328" t="s">
        <v>22108</v>
      </c>
      <c r="E7328" t="s">
        <v>21689</v>
      </c>
      <c r="F7328" s="7">
        <v>50.77</v>
      </c>
      <c r="G7328" t="s">
        <v>33</v>
      </c>
      <c r="H7328" t="s">
        <v>34</v>
      </c>
      <c r="I7328" t="s">
        <v>21686</v>
      </c>
      <c r="L7328" s="8">
        <v>0</v>
      </c>
      <c r="M7328" t="s">
        <v>36</v>
      </c>
      <c r="N7328" t="str">
        <f>IF(AND(PESQUISA!$B$3&lt;&gt;"",OR(PESQUISA!$B$4="TODAS",B7328=PESQUISA!$B$4),ISNUMBER(SEARCH(PESQUISA!$B$3,D7328))),ROW()-1,"")</f>
        <v/>
      </c>
    </row>
    <row r="7329" spans="1:14" x14ac:dyDescent="0.3">
      <c r="A7329" t="s">
        <v>22109</v>
      </c>
      <c r="B7329" t="s">
        <v>29</v>
      </c>
      <c r="C7329" t="s">
        <v>22110</v>
      </c>
      <c r="D7329" t="s">
        <v>22111</v>
      </c>
      <c r="E7329" t="s">
        <v>6144</v>
      </c>
      <c r="F7329" s="7">
        <v>0.37</v>
      </c>
      <c r="G7329" t="s">
        <v>33</v>
      </c>
      <c r="H7329" t="s">
        <v>34</v>
      </c>
      <c r="I7329" t="s">
        <v>21686</v>
      </c>
      <c r="L7329" s="8">
        <v>0</v>
      </c>
      <c r="M7329" t="s">
        <v>36</v>
      </c>
      <c r="N7329" t="str">
        <f>IF(AND(PESQUISA!$B$3&lt;&gt;"",OR(PESQUISA!$B$4="TODAS",B7329=PESQUISA!$B$4),ISNUMBER(SEARCH(PESQUISA!$B$3,D7329))),ROW()-1,"")</f>
        <v/>
      </c>
    </row>
    <row r="7330" spans="1:14" x14ac:dyDescent="0.3">
      <c r="A7330" t="s">
        <v>22112</v>
      </c>
      <c r="B7330" t="s">
        <v>29</v>
      </c>
      <c r="C7330" t="s">
        <v>22113</v>
      </c>
      <c r="D7330" t="s">
        <v>22114</v>
      </c>
      <c r="E7330" t="s">
        <v>6144</v>
      </c>
      <c r="F7330" s="7">
        <v>0.45</v>
      </c>
      <c r="G7330" t="s">
        <v>33</v>
      </c>
      <c r="H7330" t="s">
        <v>34</v>
      </c>
      <c r="I7330" t="s">
        <v>21686</v>
      </c>
      <c r="L7330" s="8">
        <v>0</v>
      </c>
      <c r="M7330" t="s">
        <v>36</v>
      </c>
      <c r="N7330" t="str">
        <f>IF(AND(PESQUISA!$B$3&lt;&gt;"",OR(PESQUISA!$B$4="TODAS",B7330=PESQUISA!$B$4),ISNUMBER(SEARCH(PESQUISA!$B$3,D7330))),ROW()-1,"")</f>
        <v/>
      </c>
    </row>
    <row r="7331" spans="1:14" x14ac:dyDescent="0.3">
      <c r="A7331" t="s">
        <v>22115</v>
      </c>
      <c r="B7331" t="s">
        <v>29</v>
      </c>
      <c r="C7331" t="s">
        <v>22116</v>
      </c>
      <c r="D7331" t="s">
        <v>22117</v>
      </c>
      <c r="E7331" t="s">
        <v>21689</v>
      </c>
      <c r="F7331" s="7">
        <v>61.19</v>
      </c>
      <c r="G7331" t="s">
        <v>33</v>
      </c>
      <c r="H7331" t="s">
        <v>34</v>
      </c>
      <c r="I7331" t="s">
        <v>21686</v>
      </c>
      <c r="L7331" s="8">
        <v>0</v>
      </c>
      <c r="M7331" t="s">
        <v>36</v>
      </c>
      <c r="N7331" t="str">
        <f>IF(AND(PESQUISA!$B$3&lt;&gt;"",OR(PESQUISA!$B$4="TODAS",B7331=PESQUISA!$B$4),ISNUMBER(SEARCH(PESQUISA!$B$3,D7331))),ROW()-1,"")</f>
        <v/>
      </c>
    </row>
    <row r="7332" spans="1:14" x14ac:dyDescent="0.3">
      <c r="A7332" t="s">
        <v>22118</v>
      </c>
      <c r="B7332" t="s">
        <v>29</v>
      </c>
      <c r="C7332" t="s">
        <v>22119</v>
      </c>
      <c r="D7332" t="s">
        <v>22120</v>
      </c>
      <c r="E7332" t="s">
        <v>6144</v>
      </c>
      <c r="F7332" s="7">
        <v>0.22</v>
      </c>
      <c r="G7332" t="s">
        <v>33</v>
      </c>
      <c r="H7332" t="s">
        <v>34</v>
      </c>
      <c r="I7332" t="s">
        <v>21686</v>
      </c>
      <c r="L7332" s="8">
        <v>0</v>
      </c>
      <c r="M7332" t="s">
        <v>36</v>
      </c>
      <c r="N7332" t="str">
        <f>IF(AND(PESQUISA!$B$3&lt;&gt;"",OR(PESQUISA!$B$4="TODAS",B7332=PESQUISA!$B$4),ISNUMBER(SEARCH(PESQUISA!$B$3,D7332))),ROW()-1,"")</f>
        <v/>
      </c>
    </row>
    <row r="7333" spans="1:14" x14ac:dyDescent="0.3">
      <c r="A7333" t="s">
        <v>22121</v>
      </c>
      <c r="B7333" t="s">
        <v>29</v>
      </c>
      <c r="C7333" t="s">
        <v>22122</v>
      </c>
      <c r="D7333" t="s">
        <v>22123</v>
      </c>
      <c r="E7333" t="s">
        <v>21689</v>
      </c>
      <c r="F7333" s="7">
        <v>30.63</v>
      </c>
      <c r="G7333" t="s">
        <v>33</v>
      </c>
      <c r="H7333" t="s">
        <v>34</v>
      </c>
      <c r="I7333" t="s">
        <v>21686</v>
      </c>
      <c r="L7333" s="8">
        <v>0</v>
      </c>
      <c r="M7333" t="s">
        <v>36</v>
      </c>
      <c r="N7333" t="str">
        <f>IF(AND(PESQUISA!$B$3&lt;&gt;"",OR(PESQUISA!$B$4="TODAS",B7333=PESQUISA!$B$4),ISNUMBER(SEARCH(PESQUISA!$B$3,D7333))),ROW()-1,"")</f>
        <v/>
      </c>
    </row>
    <row r="7334" spans="1:14" x14ac:dyDescent="0.3">
      <c r="A7334" t="s">
        <v>22124</v>
      </c>
      <c r="B7334" t="s">
        <v>29</v>
      </c>
      <c r="C7334" t="s">
        <v>22125</v>
      </c>
      <c r="D7334" t="s">
        <v>22126</v>
      </c>
      <c r="E7334" t="s">
        <v>6144</v>
      </c>
      <c r="F7334" s="7">
        <v>0.7</v>
      </c>
      <c r="G7334" t="s">
        <v>33</v>
      </c>
      <c r="H7334" t="s">
        <v>34</v>
      </c>
      <c r="I7334" t="s">
        <v>21686</v>
      </c>
      <c r="L7334" s="8">
        <v>0</v>
      </c>
      <c r="M7334" t="s">
        <v>36</v>
      </c>
      <c r="N7334" t="str">
        <f>IF(AND(PESQUISA!$B$3&lt;&gt;"",OR(PESQUISA!$B$4="TODAS",B7334=PESQUISA!$B$4),ISNUMBER(SEARCH(PESQUISA!$B$3,D7334))),ROW()-1,"")</f>
        <v/>
      </c>
    </row>
    <row r="7335" spans="1:14" x14ac:dyDescent="0.3">
      <c r="A7335" t="s">
        <v>22127</v>
      </c>
      <c r="B7335" t="s">
        <v>29</v>
      </c>
      <c r="C7335" t="s">
        <v>22128</v>
      </c>
      <c r="D7335" t="s">
        <v>22129</v>
      </c>
      <c r="E7335" t="s">
        <v>21689</v>
      </c>
      <c r="F7335" s="7">
        <v>94.84</v>
      </c>
      <c r="G7335" t="s">
        <v>33</v>
      </c>
      <c r="H7335" t="s">
        <v>34</v>
      </c>
      <c r="I7335" t="s">
        <v>21686</v>
      </c>
      <c r="L7335" s="8">
        <v>0</v>
      </c>
      <c r="M7335" t="s">
        <v>36</v>
      </c>
      <c r="N7335" t="str">
        <f>IF(AND(PESQUISA!$B$3&lt;&gt;"",OR(PESQUISA!$B$4="TODAS",B7335=PESQUISA!$B$4),ISNUMBER(SEARCH(PESQUISA!$B$3,D7335))),ROW()-1,"")</f>
        <v/>
      </c>
    </row>
    <row r="7336" spans="1:14" x14ac:dyDescent="0.3">
      <c r="A7336" t="s">
        <v>22130</v>
      </c>
      <c r="B7336" t="s">
        <v>29</v>
      </c>
      <c r="C7336" t="s">
        <v>22131</v>
      </c>
      <c r="D7336" t="s">
        <v>22132</v>
      </c>
      <c r="E7336" t="s">
        <v>6144</v>
      </c>
      <c r="F7336" s="7">
        <v>1.04</v>
      </c>
      <c r="G7336" t="s">
        <v>33</v>
      </c>
      <c r="H7336" t="s">
        <v>34</v>
      </c>
      <c r="I7336" t="s">
        <v>21686</v>
      </c>
      <c r="L7336" s="8">
        <v>0</v>
      </c>
      <c r="M7336" t="s">
        <v>36</v>
      </c>
      <c r="N7336" t="str">
        <f>IF(AND(PESQUISA!$B$3&lt;&gt;"",OR(PESQUISA!$B$4="TODAS",B7336=PESQUISA!$B$4),ISNUMBER(SEARCH(PESQUISA!$B$3,D7336))),ROW()-1,"")</f>
        <v/>
      </c>
    </row>
    <row r="7337" spans="1:14" x14ac:dyDescent="0.3">
      <c r="A7337" t="s">
        <v>22133</v>
      </c>
      <c r="B7337" t="s">
        <v>29</v>
      </c>
      <c r="C7337" t="s">
        <v>22134</v>
      </c>
      <c r="D7337" t="s">
        <v>22135</v>
      </c>
      <c r="E7337" t="s">
        <v>21689</v>
      </c>
      <c r="F7337" s="7">
        <v>140.97999999999999</v>
      </c>
      <c r="G7337" t="s">
        <v>33</v>
      </c>
      <c r="H7337" t="s">
        <v>34</v>
      </c>
      <c r="I7337" t="s">
        <v>21686</v>
      </c>
      <c r="L7337" s="8">
        <v>0</v>
      </c>
      <c r="M7337" t="s">
        <v>36</v>
      </c>
      <c r="N7337" t="str">
        <f>IF(AND(PESQUISA!$B$3&lt;&gt;"",OR(PESQUISA!$B$4="TODAS",B7337=PESQUISA!$B$4),ISNUMBER(SEARCH(PESQUISA!$B$3,D7337))),ROW()-1,"")</f>
        <v/>
      </c>
    </row>
    <row r="7338" spans="1:14" x14ac:dyDescent="0.3">
      <c r="A7338" t="s">
        <v>22136</v>
      </c>
      <c r="B7338" t="s">
        <v>29</v>
      </c>
      <c r="C7338" t="s">
        <v>22137</v>
      </c>
      <c r="D7338" t="s">
        <v>22138</v>
      </c>
      <c r="E7338" t="s">
        <v>6144</v>
      </c>
      <c r="F7338" s="7">
        <v>0.66</v>
      </c>
      <c r="G7338" t="s">
        <v>33</v>
      </c>
      <c r="H7338" t="s">
        <v>34</v>
      </c>
      <c r="I7338" t="s">
        <v>21686</v>
      </c>
      <c r="L7338" s="8">
        <v>0</v>
      </c>
      <c r="M7338" t="s">
        <v>36</v>
      </c>
      <c r="N7338" t="str">
        <f>IF(AND(PESQUISA!$B$3&lt;&gt;"",OR(PESQUISA!$B$4="TODAS",B7338=PESQUISA!$B$4),ISNUMBER(SEARCH(PESQUISA!$B$3,D7338))),ROW()-1,"")</f>
        <v/>
      </c>
    </row>
    <row r="7339" spans="1:14" x14ac:dyDescent="0.3">
      <c r="A7339" t="s">
        <v>22139</v>
      </c>
      <c r="B7339" t="s">
        <v>29</v>
      </c>
      <c r="C7339" t="s">
        <v>22140</v>
      </c>
      <c r="D7339" t="s">
        <v>22141</v>
      </c>
      <c r="E7339" t="s">
        <v>21689</v>
      </c>
      <c r="F7339" s="7">
        <v>89.9</v>
      </c>
      <c r="G7339" t="s">
        <v>33</v>
      </c>
      <c r="H7339" t="s">
        <v>34</v>
      </c>
      <c r="I7339" t="s">
        <v>21686</v>
      </c>
      <c r="L7339" s="8">
        <v>0</v>
      </c>
      <c r="M7339" t="s">
        <v>36</v>
      </c>
      <c r="N7339" t="str">
        <f>IF(AND(PESQUISA!$B$3&lt;&gt;"",OR(PESQUISA!$B$4="TODAS",B7339=PESQUISA!$B$4),ISNUMBER(SEARCH(PESQUISA!$B$3,D7339))),ROW()-1,"")</f>
        <v/>
      </c>
    </row>
    <row r="7340" spans="1:14" x14ac:dyDescent="0.3">
      <c r="A7340" t="s">
        <v>22142</v>
      </c>
      <c r="B7340" t="s">
        <v>29</v>
      </c>
      <c r="C7340" t="s">
        <v>22143</v>
      </c>
      <c r="D7340" t="s">
        <v>22144</v>
      </c>
      <c r="E7340" t="s">
        <v>6144</v>
      </c>
      <c r="F7340" s="7">
        <v>0.21</v>
      </c>
      <c r="G7340" t="s">
        <v>33</v>
      </c>
      <c r="H7340" t="s">
        <v>34</v>
      </c>
      <c r="I7340" t="s">
        <v>21686</v>
      </c>
      <c r="L7340" s="8">
        <v>0</v>
      </c>
      <c r="M7340" t="s">
        <v>36</v>
      </c>
      <c r="N7340" t="str">
        <f>IF(AND(PESQUISA!$B$3&lt;&gt;"",OR(PESQUISA!$B$4="TODAS",B7340=PESQUISA!$B$4),ISNUMBER(SEARCH(PESQUISA!$B$3,D7340))),ROW()-1,"")</f>
        <v/>
      </c>
    </row>
    <row r="7341" spans="1:14" x14ac:dyDescent="0.3">
      <c r="A7341" t="s">
        <v>22145</v>
      </c>
      <c r="B7341" t="s">
        <v>29</v>
      </c>
      <c r="C7341" t="s">
        <v>22146</v>
      </c>
      <c r="D7341" t="s">
        <v>22147</v>
      </c>
      <c r="E7341" t="s">
        <v>21689</v>
      </c>
      <c r="F7341" s="7">
        <v>28.45</v>
      </c>
      <c r="G7341" t="s">
        <v>33</v>
      </c>
      <c r="H7341" t="s">
        <v>34</v>
      </c>
      <c r="I7341" t="s">
        <v>21686</v>
      </c>
      <c r="L7341" s="8">
        <v>0</v>
      </c>
      <c r="M7341" t="s">
        <v>36</v>
      </c>
      <c r="N7341" t="str">
        <f>IF(AND(PESQUISA!$B$3&lt;&gt;"",OR(PESQUISA!$B$4="TODAS",B7341=PESQUISA!$B$4),ISNUMBER(SEARCH(PESQUISA!$B$3,D7341))),ROW()-1,"")</f>
        <v/>
      </c>
    </row>
    <row r="7342" spans="1:14" x14ac:dyDescent="0.3">
      <c r="A7342" t="s">
        <v>22148</v>
      </c>
      <c r="B7342" t="s">
        <v>29</v>
      </c>
      <c r="C7342" t="s">
        <v>22149</v>
      </c>
      <c r="D7342" t="s">
        <v>22150</v>
      </c>
      <c r="E7342" t="s">
        <v>6144</v>
      </c>
      <c r="G7342" t="s">
        <v>33</v>
      </c>
      <c r="H7342" t="s">
        <v>34</v>
      </c>
      <c r="I7342" t="s">
        <v>21686</v>
      </c>
      <c r="M7342" t="s">
        <v>53</v>
      </c>
      <c r="N7342" t="str">
        <f>IF(AND(PESQUISA!$B$3&lt;&gt;"",OR(PESQUISA!$B$4="TODAS",B7342=PESQUISA!$B$4),ISNUMBER(SEARCH(PESQUISA!$B$3,D7342))),ROW()-1,"")</f>
        <v/>
      </c>
    </row>
    <row r="7343" spans="1:14" x14ac:dyDescent="0.3">
      <c r="A7343" t="s">
        <v>22151</v>
      </c>
      <c r="B7343" t="s">
        <v>29</v>
      </c>
      <c r="C7343" t="s">
        <v>22152</v>
      </c>
      <c r="D7343" t="s">
        <v>22153</v>
      </c>
      <c r="E7343" t="s">
        <v>21689</v>
      </c>
      <c r="F7343" s="7">
        <v>18.8</v>
      </c>
      <c r="G7343" t="s">
        <v>33</v>
      </c>
      <c r="H7343" t="s">
        <v>34</v>
      </c>
      <c r="I7343" t="s">
        <v>21686</v>
      </c>
      <c r="L7343" s="8">
        <v>0</v>
      </c>
      <c r="M7343" t="s">
        <v>36</v>
      </c>
      <c r="N7343" t="str">
        <f>IF(AND(PESQUISA!$B$3&lt;&gt;"",OR(PESQUISA!$B$4="TODAS",B7343=PESQUISA!$B$4),ISNUMBER(SEARCH(PESQUISA!$B$3,D7343))),ROW()-1,"")</f>
        <v/>
      </c>
    </row>
    <row r="7344" spans="1:14" x14ac:dyDescent="0.3">
      <c r="A7344" t="s">
        <v>22154</v>
      </c>
      <c r="B7344" t="s">
        <v>29</v>
      </c>
      <c r="C7344" t="s">
        <v>22155</v>
      </c>
      <c r="D7344" t="s">
        <v>22156</v>
      </c>
      <c r="E7344" t="s">
        <v>6144</v>
      </c>
      <c r="F7344" s="7">
        <v>0.22</v>
      </c>
      <c r="G7344" t="s">
        <v>33</v>
      </c>
      <c r="H7344" t="s">
        <v>34</v>
      </c>
      <c r="I7344" t="s">
        <v>21686</v>
      </c>
      <c r="L7344" s="8">
        <v>0</v>
      </c>
      <c r="M7344" t="s">
        <v>36</v>
      </c>
      <c r="N7344" t="str">
        <f>IF(AND(PESQUISA!$B$3&lt;&gt;"",OR(PESQUISA!$B$4="TODAS",B7344=PESQUISA!$B$4),ISNUMBER(SEARCH(PESQUISA!$B$3,D7344))),ROW()-1,"")</f>
        <v/>
      </c>
    </row>
    <row r="7345" spans="1:14" x14ac:dyDescent="0.3">
      <c r="A7345" t="s">
        <v>22157</v>
      </c>
      <c r="B7345" t="s">
        <v>29</v>
      </c>
      <c r="C7345" t="s">
        <v>22158</v>
      </c>
      <c r="D7345" t="s">
        <v>22159</v>
      </c>
      <c r="E7345" t="s">
        <v>6144</v>
      </c>
      <c r="F7345" s="7">
        <v>0.51</v>
      </c>
      <c r="G7345" t="s">
        <v>33</v>
      </c>
      <c r="H7345" t="s">
        <v>34</v>
      </c>
      <c r="I7345" t="s">
        <v>21686</v>
      </c>
      <c r="L7345" s="8">
        <v>0</v>
      </c>
      <c r="M7345" t="s">
        <v>36</v>
      </c>
      <c r="N7345" t="str">
        <f>IF(AND(PESQUISA!$B$3&lt;&gt;"",OR(PESQUISA!$B$4="TODAS",B7345=PESQUISA!$B$4),ISNUMBER(SEARCH(PESQUISA!$B$3,D7345))),ROW()-1,"")</f>
        <v/>
      </c>
    </row>
    <row r="7346" spans="1:14" x14ac:dyDescent="0.3">
      <c r="A7346" t="s">
        <v>22160</v>
      </c>
      <c r="B7346" t="s">
        <v>29</v>
      </c>
      <c r="C7346" t="s">
        <v>22161</v>
      </c>
      <c r="D7346" t="s">
        <v>22162</v>
      </c>
      <c r="E7346" t="s">
        <v>6144</v>
      </c>
      <c r="F7346" s="7">
        <v>0.13</v>
      </c>
      <c r="G7346" t="s">
        <v>33</v>
      </c>
      <c r="H7346" t="s">
        <v>34</v>
      </c>
      <c r="I7346" t="s">
        <v>21686</v>
      </c>
      <c r="L7346" s="8">
        <v>0</v>
      </c>
      <c r="M7346" t="s">
        <v>36</v>
      </c>
      <c r="N7346" t="str">
        <f>IF(AND(PESQUISA!$B$3&lt;&gt;"",OR(PESQUISA!$B$4="TODAS",B7346=PESQUISA!$B$4),ISNUMBER(SEARCH(PESQUISA!$B$3,D7346))),ROW()-1,"")</f>
        <v/>
      </c>
    </row>
    <row r="7347" spans="1:14" x14ac:dyDescent="0.3">
      <c r="A7347" t="s">
        <v>22163</v>
      </c>
      <c r="B7347" t="s">
        <v>29</v>
      </c>
      <c r="C7347" t="s">
        <v>22164</v>
      </c>
      <c r="D7347" t="s">
        <v>22165</v>
      </c>
      <c r="E7347" t="s">
        <v>21689</v>
      </c>
      <c r="F7347" s="7">
        <v>18.170000000000002</v>
      </c>
      <c r="G7347" t="s">
        <v>33</v>
      </c>
      <c r="H7347" t="s">
        <v>34</v>
      </c>
      <c r="I7347" t="s">
        <v>21686</v>
      </c>
      <c r="L7347" s="8">
        <v>0</v>
      </c>
      <c r="M7347" t="s">
        <v>36</v>
      </c>
      <c r="N7347" t="str">
        <f>IF(AND(PESQUISA!$B$3&lt;&gt;"",OR(PESQUISA!$B$4="TODAS",B7347=PESQUISA!$B$4),ISNUMBER(SEARCH(PESQUISA!$B$3,D7347))),ROW()-1,"")</f>
        <v/>
      </c>
    </row>
    <row r="7348" spans="1:14" x14ac:dyDescent="0.3">
      <c r="A7348" t="s">
        <v>22166</v>
      </c>
      <c r="B7348" t="s">
        <v>29</v>
      </c>
      <c r="C7348" t="s">
        <v>22167</v>
      </c>
      <c r="D7348" t="s">
        <v>22168</v>
      </c>
      <c r="E7348" t="s">
        <v>21689</v>
      </c>
      <c r="F7348" s="7">
        <v>21.75</v>
      </c>
      <c r="G7348" t="s">
        <v>33</v>
      </c>
      <c r="H7348" t="s">
        <v>34</v>
      </c>
      <c r="I7348" t="s">
        <v>21686</v>
      </c>
      <c r="L7348" s="8">
        <v>0</v>
      </c>
      <c r="M7348" t="s">
        <v>36</v>
      </c>
      <c r="N7348" t="str">
        <f>IF(AND(PESQUISA!$B$3&lt;&gt;"",OR(PESQUISA!$B$4="TODAS",B7348=PESQUISA!$B$4),ISNUMBER(SEARCH(PESQUISA!$B$3,D7348))),ROW()-1,"")</f>
        <v/>
      </c>
    </row>
    <row r="7349" spans="1:14" x14ac:dyDescent="0.3">
      <c r="A7349" t="s">
        <v>22169</v>
      </c>
      <c r="B7349" t="s">
        <v>29</v>
      </c>
      <c r="C7349" t="s">
        <v>22170</v>
      </c>
      <c r="D7349" t="s">
        <v>22171</v>
      </c>
      <c r="E7349" t="s">
        <v>6144</v>
      </c>
      <c r="F7349" s="7">
        <v>0.12</v>
      </c>
      <c r="G7349" t="s">
        <v>33</v>
      </c>
      <c r="H7349" t="s">
        <v>34</v>
      </c>
      <c r="I7349" t="s">
        <v>21686</v>
      </c>
      <c r="L7349" s="8">
        <v>0</v>
      </c>
      <c r="M7349" t="s">
        <v>36</v>
      </c>
      <c r="N7349" t="str">
        <f>IF(AND(PESQUISA!$B$3&lt;&gt;"",OR(PESQUISA!$B$4="TODAS",B7349=PESQUISA!$B$4),ISNUMBER(SEARCH(PESQUISA!$B$3,D7349))),ROW()-1,"")</f>
        <v/>
      </c>
    </row>
    <row r="7350" spans="1:14" x14ac:dyDescent="0.3">
      <c r="A7350" t="s">
        <v>22172</v>
      </c>
      <c r="B7350" t="s">
        <v>29</v>
      </c>
      <c r="C7350" t="s">
        <v>22173</v>
      </c>
      <c r="D7350" t="s">
        <v>22174</v>
      </c>
      <c r="E7350" t="s">
        <v>21689</v>
      </c>
      <c r="F7350" s="7">
        <v>17.48</v>
      </c>
      <c r="G7350" t="s">
        <v>33</v>
      </c>
      <c r="H7350" t="s">
        <v>34</v>
      </c>
      <c r="I7350" t="s">
        <v>21686</v>
      </c>
      <c r="L7350" s="8">
        <v>0</v>
      </c>
      <c r="M7350" t="s">
        <v>36</v>
      </c>
      <c r="N7350" t="str">
        <f>IF(AND(PESQUISA!$B$3&lt;&gt;"",OR(PESQUISA!$B$4="TODAS",B7350=PESQUISA!$B$4),ISNUMBER(SEARCH(PESQUISA!$B$3,D7350))),ROW()-1,"")</f>
        <v/>
      </c>
    </row>
    <row r="7351" spans="1:14" x14ac:dyDescent="0.3">
      <c r="A7351" t="s">
        <v>22175</v>
      </c>
      <c r="B7351" t="s">
        <v>29</v>
      </c>
      <c r="C7351" t="s">
        <v>22176</v>
      </c>
      <c r="D7351" t="s">
        <v>22177</v>
      </c>
      <c r="E7351" t="s">
        <v>6144</v>
      </c>
      <c r="F7351" s="7">
        <v>0.16</v>
      </c>
      <c r="G7351" t="s">
        <v>33</v>
      </c>
      <c r="H7351" t="s">
        <v>34</v>
      </c>
      <c r="I7351" t="s">
        <v>21686</v>
      </c>
      <c r="L7351" s="8">
        <v>0</v>
      </c>
      <c r="M7351" t="s">
        <v>36</v>
      </c>
      <c r="N7351" t="str">
        <f>IF(AND(PESQUISA!$B$3&lt;&gt;"",OR(PESQUISA!$B$4="TODAS",B7351=PESQUISA!$B$4),ISNUMBER(SEARCH(PESQUISA!$B$3,D7351))),ROW()-1,"")</f>
        <v/>
      </c>
    </row>
    <row r="7352" spans="1:14" x14ac:dyDescent="0.3">
      <c r="A7352" t="s">
        <v>22178</v>
      </c>
      <c r="B7352" t="s">
        <v>29</v>
      </c>
      <c r="C7352" t="s">
        <v>22179</v>
      </c>
      <c r="D7352" t="s">
        <v>22180</v>
      </c>
      <c r="E7352" t="s">
        <v>21689</v>
      </c>
      <c r="F7352" s="7">
        <v>14.56</v>
      </c>
      <c r="G7352" t="s">
        <v>33</v>
      </c>
      <c r="H7352" t="s">
        <v>34</v>
      </c>
      <c r="I7352" t="s">
        <v>21686</v>
      </c>
      <c r="L7352" s="8">
        <v>0</v>
      </c>
      <c r="M7352" t="s">
        <v>36</v>
      </c>
      <c r="N7352" t="str">
        <f>IF(AND(PESQUISA!$B$3&lt;&gt;"",OR(PESQUISA!$B$4="TODAS",B7352=PESQUISA!$B$4),ISNUMBER(SEARCH(PESQUISA!$B$3,D7352))),ROW()-1,"")</f>
        <v/>
      </c>
    </row>
    <row r="7353" spans="1:14" x14ac:dyDescent="0.3">
      <c r="A7353" t="s">
        <v>22181</v>
      </c>
      <c r="B7353" t="s">
        <v>29</v>
      </c>
      <c r="C7353" t="s">
        <v>22182</v>
      </c>
      <c r="D7353" t="s">
        <v>22183</v>
      </c>
      <c r="E7353" t="s">
        <v>6144</v>
      </c>
      <c r="F7353" s="7">
        <v>0.1</v>
      </c>
      <c r="G7353" t="s">
        <v>33</v>
      </c>
      <c r="H7353" t="s">
        <v>34</v>
      </c>
      <c r="I7353" t="s">
        <v>21686</v>
      </c>
      <c r="L7353" s="8">
        <v>0</v>
      </c>
      <c r="M7353" t="s">
        <v>36</v>
      </c>
      <c r="N7353" t="str">
        <f>IF(AND(PESQUISA!$B$3&lt;&gt;"",OR(PESQUISA!$B$4="TODAS",B7353=PESQUISA!$B$4),ISNUMBER(SEARCH(PESQUISA!$B$3,D7353))),ROW()-1,"")</f>
        <v/>
      </c>
    </row>
    <row r="7354" spans="1:14" x14ac:dyDescent="0.3">
      <c r="A7354" t="s">
        <v>22184</v>
      </c>
      <c r="B7354" t="s">
        <v>29</v>
      </c>
      <c r="C7354" t="s">
        <v>22185</v>
      </c>
      <c r="D7354" t="s">
        <v>22186</v>
      </c>
      <c r="E7354" t="s">
        <v>21689</v>
      </c>
      <c r="F7354" s="7">
        <v>61.39</v>
      </c>
      <c r="G7354" t="s">
        <v>33</v>
      </c>
      <c r="H7354" t="s">
        <v>34</v>
      </c>
      <c r="I7354" t="s">
        <v>21686</v>
      </c>
      <c r="L7354" s="8">
        <v>0</v>
      </c>
      <c r="M7354" t="s">
        <v>36</v>
      </c>
      <c r="N7354" t="str">
        <f>IF(AND(PESQUISA!$B$3&lt;&gt;"",OR(PESQUISA!$B$4="TODAS",B7354=PESQUISA!$B$4),ISNUMBER(SEARCH(PESQUISA!$B$3,D7354))),ROW()-1,"")</f>
        <v/>
      </c>
    </row>
    <row r="7355" spans="1:14" x14ac:dyDescent="0.3">
      <c r="A7355" t="s">
        <v>22187</v>
      </c>
      <c r="B7355" t="s">
        <v>29</v>
      </c>
      <c r="C7355" t="s">
        <v>22188</v>
      </c>
      <c r="D7355" t="s">
        <v>22189</v>
      </c>
      <c r="E7355" t="s">
        <v>6144</v>
      </c>
      <c r="F7355" s="7">
        <v>0.45</v>
      </c>
      <c r="G7355" t="s">
        <v>33</v>
      </c>
      <c r="H7355" t="s">
        <v>34</v>
      </c>
      <c r="I7355" t="s">
        <v>21686</v>
      </c>
      <c r="L7355" s="8">
        <v>0</v>
      </c>
      <c r="M7355" t="s">
        <v>36</v>
      </c>
      <c r="N7355" t="str">
        <f>IF(AND(PESQUISA!$B$3&lt;&gt;"",OR(PESQUISA!$B$4="TODAS",B7355=PESQUISA!$B$4),ISNUMBER(SEARCH(PESQUISA!$B$3,D7355))),ROW()-1,"")</f>
        <v/>
      </c>
    </row>
    <row r="7356" spans="1:14" x14ac:dyDescent="0.3">
      <c r="A7356" t="s">
        <v>22190</v>
      </c>
      <c r="B7356" t="s">
        <v>29</v>
      </c>
      <c r="C7356" t="s">
        <v>22191</v>
      </c>
      <c r="D7356" t="s">
        <v>22192</v>
      </c>
      <c r="E7356" t="s">
        <v>6144</v>
      </c>
      <c r="F7356" s="7">
        <v>0.13</v>
      </c>
      <c r="G7356" t="s">
        <v>33</v>
      </c>
      <c r="H7356" t="s">
        <v>34</v>
      </c>
      <c r="I7356" t="s">
        <v>21686</v>
      </c>
      <c r="L7356" s="8">
        <v>0</v>
      </c>
      <c r="M7356" t="s">
        <v>36</v>
      </c>
      <c r="N7356" t="str">
        <f>IF(AND(PESQUISA!$B$3&lt;&gt;"",OR(PESQUISA!$B$4="TODAS",B7356=PESQUISA!$B$4),ISNUMBER(SEARCH(PESQUISA!$B$3,D7356))),ROW()-1,"")</f>
        <v/>
      </c>
    </row>
    <row r="7357" spans="1:14" x14ac:dyDescent="0.3">
      <c r="A7357" t="s">
        <v>22193</v>
      </c>
      <c r="B7357" t="s">
        <v>29</v>
      </c>
      <c r="C7357" t="s">
        <v>22194</v>
      </c>
      <c r="D7357" t="s">
        <v>22195</v>
      </c>
      <c r="E7357" t="s">
        <v>21689</v>
      </c>
      <c r="F7357" s="7">
        <v>17.93</v>
      </c>
      <c r="G7357" t="s">
        <v>33</v>
      </c>
      <c r="H7357" t="s">
        <v>34</v>
      </c>
      <c r="I7357" t="s">
        <v>21686</v>
      </c>
      <c r="L7357" s="8">
        <v>0</v>
      </c>
      <c r="M7357" t="s">
        <v>36</v>
      </c>
      <c r="N7357" t="str">
        <f>IF(AND(PESQUISA!$B$3&lt;&gt;"",OR(PESQUISA!$B$4="TODAS",B7357=PESQUISA!$B$4),ISNUMBER(SEARCH(PESQUISA!$B$3,D7357))),ROW()-1,"")</f>
        <v/>
      </c>
    </row>
    <row r="7358" spans="1:14" x14ac:dyDescent="0.3">
      <c r="A7358" t="s">
        <v>22196</v>
      </c>
      <c r="B7358" t="s">
        <v>29</v>
      </c>
      <c r="C7358" t="s">
        <v>22197</v>
      </c>
      <c r="D7358" t="s">
        <v>22198</v>
      </c>
      <c r="E7358" t="s">
        <v>21689</v>
      </c>
      <c r="F7358" s="7">
        <v>37.81</v>
      </c>
      <c r="G7358" t="s">
        <v>33</v>
      </c>
      <c r="H7358" t="s">
        <v>34</v>
      </c>
      <c r="I7358" t="s">
        <v>21686</v>
      </c>
      <c r="L7358" s="8">
        <v>0</v>
      </c>
      <c r="M7358" t="s">
        <v>36</v>
      </c>
      <c r="N7358" t="str">
        <f>IF(AND(PESQUISA!$B$3&lt;&gt;"",OR(PESQUISA!$B$4="TODAS",B7358=PESQUISA!$B$4),ISNUMBER(SEARCH(PESQUISA!$B$3,D7358))),ROW()-1,"")</f>
        <v/>
      </c>
    </row>
    <row r="7359" spans="1:14" x14ac:dyDescent="0.3">
      <c r="A7359" t="s">
        <v>22199</v>
      </c>
      <c r="B7359" t="s">
        <v>29</v>
      </c>
      <c r="C7359" t="s">
        <v>22200</v>
      </c>
      <c r="D7359" t="s">
        <v>22201</v>
      </c>
      <c r="E7359" t="s">
        <v>6144</v>
      </c>
      <c r="F7359" s="7">
        <v>0.13</v>
      </c>
      <c r="G7359" t="s">
        <v>33</v>
      </c>
      <c r="H7359" t="s">
        <v>34</v>
      </c>
      <c r="I7359" t="s">
        <v>21686</v>
      </c>
      <c r="L7359" s="8">
        <v>0</v>
      </c>
      <c r="M7359" t="s">
        <v>36</v>
      </c>
      <c r="N7359" t="str">
        <f>IF(AND(PESQUISA!$B$3&lt;&gt;"",OR(PESQUISA!$B$4="TODAS",B7359=PESQUISA!$B$4),ISNUMBER(SEARCH(PESQUISA!$B$3,D7359))),ROW()-1,"")</f>
        <v/>
      </c>
    </row>
    <row r="7360" spans="1:14" x14ac:dyDescent="0.3">
      <c r="A7360" t="s">
        <v>22202</v>
      </c>
      <c r="B7360" t="s">
        <v>29</v>
      </c>
      <c r="C7360" t="s">
        <v>22203</v>
      </c>
      <c r="D7360" t="s">
        <v>22204</v>
      </c>
      <c r="E7360" t="s">
        <v>21689</v>
      </c>
      <c r="F7360" s="7">
        <v>18.29</v>
      </c>
      <c r="G7360" t="s">
        <v>33</v>
      </c>
      <c r="H7360" t="s">
        <v>34</v>
      </c>
      <c r="I7360" t="s">
        <v>21686</v>
      </c>
      <c r="L7360" s="8">
        <v>0</v>
      </c>
      <c r="M7360" t="s">
        <v>36</v>
      </c>
      <c r="N7360" t="str">
        <f>IF(AND(PESQUISA!$B$3&lt;&gt;"",OR(PESQUISA!$B$4="TODAS",B7360=PESQUISA!$B$4),ISNUMBER(SEARCH(PESQUISA!$B$3,D7360))),ROW()-1,"")</f>
        <v/>
      </c>
    </row>
    <row r="7361" spans="1:14" x14ac:dyDescent="0.3">
      <c r="A7361" t="s">
        <v>22205</v>
      </c>
      <c r="B7361" t="s">
        <v>29</v>
      </c>
      <c r="C7361" t="s">
        <v>22206</v>
      </c>
      <c r="D7361" t="s">
        <v>22207</v>
      </c>
      <c r="E7361" t="s">
        <v>21689</v>
      </c>
      <c r="F7361" s="7">
        <v>16.78</v>
      </c>
      <c r="G7361" t="s">
        <v>33</v>
      </c>
      <c r="H7361" t="s">
        <v>34</v>
      </c>
      <c r="I7361" t="s">
        <v>21686</v>
      </c>
      <c r="L7361" s="8">
        <v>0</v>
      </c>
      <c r="M7361" t="s">
        <v>36</v>
      </c>
      <c r="N7361" t="str">
        <f>IF(AND(PESQUISA!$B$3&lt;&gt;"",OR(PESQUISA!$B$4="TODAS",B7361=PESQUISA!$B$4),ISNUMBER(SEARCH(PESQUISA!$B$3,D7361))),ROW()-1,"")</f>
        <v/>
      </c>
    </row>
    <row r="7362" spans="1:14" x14ac:dyDescent="0.3">
      <c r="A7362" t="s">
        <v>22208</v>
      </c>
      <c r="B7362" t="s">
        <v>29</v>
      </c>
      <c r="C7362" t="s">
        <v>22209</v>
      </c>
      <c r="D7362" t="s">
        <v>22210</v>
      </c>
      <c r="E7362" t="s">
        <v>6144</v>
      </c>
      <c r="F7362" s="7">
        <v>0.12</v>
      </c>
      <c r="G7362" t="s">
        <v>33</v>
      </c>
      <c r="H7362" t="s">
        <v>34</v>
      </c>
      <c r="I7362" t="s">
        <v>21686</v>
      </c>
      <c r="L7362" s="8">
        <v>0</v>
      </c>
      <c r="M7362" t="s">
        <v>36</v>
      </c>
      <c r="N7362" t="str">
        <f>IF(AND(PESQUISA!$B$3&lt;&gt;"",OR(PESQUISA!$B$4="TODAS",B7362=PESQUISA!$B$4),ISNUMBER(SEARCH(PESQUISA!$B$3,D7362))),ROW()-1,"")</f>
        <v/>
      </c>
    </row>
    <row r="7363" spans="1:14" x14ac:dyDescent="0.3">
      <c r="A7363" t="s">
        <v>22211</v>
      </c>
      <c r="B7363" t="s">
        <v>29</v>
      </c>
      <c r="C7363" t="s">
        <v>22212</v>
      </c>
      <c r="D7363" t="s">
        <v>22213</v>
      </c>
      <c r="E7363" t="s">
        <v>21689</v>
      </c>
      <c r="F7363" s="7">
        <v>19.61</v>
      </c>
      <c r="G7363" t="s">
        <v>33</v>
      </c>
      <c r="H7363" t="s">
        <v>34</v>
      </c>
      <c r="I7363" t="s">
        <v>21686</v>
      </c>
      <c r="L7363" s="8">
        <v>0</v>
      </c>
      <c r="M7363" t="s">
        <v>36</v>
      </c>
      <c r="N7363" t="str">
        <f>IF(AND(PESQUISA!$B$3&lt;&gt;"",OR(PESQUISA!$B$4="TODAS",B7363=PESQUISA!$B$4),ISNUMBER(SEARCH(PESQUISA!$B$3,D7363))),ROW()-1,"")</f>
        <v/>
      </c>
    </row>
    <row r="7364" spans="1:14" x14ac:dyDescent="0.3">
      <c r="A7364" t="s">
        <v>22214</v>
      </c>
      <c r="B7364" t="s">
        <v>29</v>
      </c>
      <c r="C7364" t="s">
        <v>22215</v>
      </c>
      <c r="D7364" t="s">
        <v>22216</v>
      </c>
      <c r="E7364" t="s">
        <v>6144</v>
      </c>
      <c r="F7364" s="7">
        <v>0.14000000000000001</v>
      </c>
      <c r="G7364" t="s">
        <v>33</v>
      </c>
      <c r="H7364" t="s">
        <v>34</v>
      </c>
      <c r="I7364" t="s">
        <v>21686</v>
      </c>
      <c r="L7364" s="8">
        <v>0</v>
      </c>
      <c r="M7364" t="s">
        <v>36</v>
      </c>
      <c r="N7364" t="str">
        <f>IF(AND(PESQUISA!$B$3&lt;&gt;"",OR(PESQUISA!$B$4="TODAS",B7364=PESQUISA!$B$4),ISNUMBER(SEARCH(PESQUISA!$B$3,D7364))),ROW()-1,"")</f>
        <v/>
      </c>
    </row>
    <row r="7365" spans="1:14" x14ac:dyDescent="0.3">
      <c r="A7365" t="s">
        <v>22217</v>
      </c>
      <c r="B7365" t="s">
        <v>29</v>
      </c>
      <c r="C7365" t="s">
        <v>22218</v>
      </c>
      <c r="D7365" t="s">
        <v>22219</v>
      </c>
      <c r="E7365" t="s">
        <v>6144</v>
      </c>
      <c r="F7365" s="7">
        <v>0.13</v>
      </c>
      <c r="G7365" t="s">
        <v>33</v>
      </c>
      <c r="H7365" t="s">
        <v>34</v>
      </c>
      <c r="I7365" t="s">
        <v>21686</v>
      </c>
      <c r="L7365" s="8">
        <v>0</v>
      </c>
      <c r="M7365" t="s">
        <v>36</v>
      </c>
      <c r="N7365" t="str">
        <f>IF(AND(PESQUISA!$B$3&lt;&gt;"",OR(PESQUISA!$B$4="TODAS",B7365=PESQUISA!$B$4),ISNUMBER(SEARCH(PESQUISA!$B$3,D7365))),ROW()-1,"")</f>
        <v/>
      </c>
    </row>
    <row r="7366" spans="1:14" x14ac:dyDescent="0.3">
      <c r="A7366" t="s">
        <v>22220</v>
      </c>
      <c r="B7366" t="s">
        <v>29</v>
      </c>
      <c r="C7366" t="s">
        <v>22221</v>
      </c>
      <c r="D7366" t="s">
        <v>22222</v>
      </c>
      <c r="E7366" t="s">
        <v>21689</v>
      </c>
      <c r="F7366" s="7">
        <v>18.29</v>
      </c>
      <c r="G7366" t="s">
        <v>33</v>
      </c>
      <c r="H7366" t="s">
        <v>34</v>
      </c>
      <c r="I7366" t="s">
        <v>21686</v>
      </c>
      <c r="L7366" s="8">
        <v>0</v>
      </c>
      <c r="M7366" t="s">
        <v>36</v>
      </c>
      <c r="N7366" t="str">
        <f>IF(AND(PESQUISA!$B$3&lt;&gt;"",OR(PESQUISA!$B$4="TODAS",B7366=PESQUISA!$B$4),ISNUMBER(SEARCH(PESQUISA!$B$3,D7366))),ROW()-1,"")</f>
        <v/>
      </c>
    </row>
    <row r="7367" spans="1:14" x14ac:dyDescent="0.3">
      <c r="A7367" t="s">
        <v>22223</v>
      </c>
      <c r="B7367" t="s">
        <v>29</v>
      </c>
      <c r="C7367" t="s">
        <v>22224</v>
      </c>
      <c r="D7367" t="s">
        <v>22225</v>
      </c>
      <c r="E7367" t="s">
        <v>6144</v>
      </c>
      <c r="F7367" s="7">
        <v>0.28999999999999998</v>
      </c>
      <c r="G7367" t="s">
        <v>33</v>
      </c>
      <c r="H7367" t="s">
        <v>34</v>
      </c>
      <c r="I7367" t="s">
        <v>21686</v>
      </c>
      <c r="L7367" s="8">
        <v>0</v>
      </c>
      <c r="M7367" t="s">
        <v>36</v>
      </c>
      <c r="N7367" t="str">
        <f>IF(AND(PESQUISA!$B$3&lt;&gt;"",OR(PESQUISA!$B$4="TODAS",B7367=PESQUISA!$B$4),ISNUMBER(SEARCH(PESQUISA!$B$3,D7367))),ROW()-1,"")</f>
        <v/>
      </c>
    </row>
    <row r="7368" spans="1:14" x14ac:dyDescent="0.3">
      <c r="A7368" t="s">
        <v>22226</v>
      </c>
      <c r="B7368" t="s">
        <v>29</v>
      </c>
      <c r="C7368" t="s">
        <v>22227</v>
      </c>
      <c r="D7368" t="s">
        <v>22228</v>
      </c>
      <c r="E7368" t="s">
        <v>21689</v>
      </c>
      <c r="F7368" s="7">
        <v>39.67</v>
      </c>
      <c r="G7368" t="s">
        <v>33</v>
      </c>
      <c r="H7368" t="s">
        <v>34</v>
      </c>
      <c r="I7368" t="s">
        <v>21686</v>
      </c>
      <c r="L7368" s="8">
        <v>0</v>
      </c>
      <c r="M7368" t="s">
        <v>36</v>
      </c>
      <c r="N7368" t="str">
        <f>IF(AND(PESQUISA!$B$3&lt;&gt;"",OR(PESQUISA!$B$4="TODAS",B7368=PESQUISA!$B$4),ISNUMBER(SEARCH(PESQUISA!$B$3,D7368))),ROW()-1,"")</f>
        <v/>
      </c>
    </row>
    <row r="7369" spans="1:14" x14ac:dyDescent="0.3">
      <c r="A7369" t="s">
        <v>22229</v>
      </c>
      <c r="B7369" t="s">
        <v>29</v>
      </c>
      <c r="C7369" t="s">
        <v>22230</v>
      </c>
      <c r="D7369" t="s">
        <v>22231</v>
      </c>
      <c r="E7369" t="s">
        <v>6144</v>
      </c>
      <c r="F7369" s="7">
        <v>0.22</v>
      </c>
      <c r="G7369" t="s">
        <v>33</v>
      </c>
      <c r="H7369" t="s">
        <v>34</v>
      </c>
      <c r="I7369" t="s">
        <v>21686</v>
      </c>
      <c r="L7369" s="8">
        <v>0</v>
      </c>
      <c r="M7369" t="s">
        <v>36</v>
      </c>
      <c r="N7369" t="str">
        <f>IF(AND(PESQUISA!$B$3&lt;&gt;"",OR(PESQUISA!$B$4="TODAS",B7369=PESQUISA!$B$4),ISNUMBER(SEARCH(PESQUISA!$B$3,D7369))),ROW()-1,"")</f>
        <v/>
      </c>
    </row>
    <row r="7370" spans="1:14" x14ac:dyDescent="0.3">
      <c r="A7370" t="s">
        <v>22232</v>
      </c>
      <c r="B7370" t="s">
        <v>29</v>
      </c>
      <c r="C7370" t="s">
        <v>22233</v>
      </c>
      <c r="D7370" t="s">
        <v>22234</v>
      </c>
      <c r="E7370" t="s">
        <v>21689</v>
      </c>
      <c r="F7370" s="7">
        <v>30.2</v>
      </c>
      <c r="G7370" t="s">
        <v>33</v>
      </c>
      <c r="H7370" t="s">
        <v>34</v>
      </c>
      <c r="I7370" t="s">
        <v>21686</v>
      </c>
      <c r="L7370" s="8">
        <v>0</v>
      </c>
      <c r="M7370" t="s">
        <v>36</v>
      </c>
      <c r="N7370" t="str">
        <f>IF(AND(PESQUISA!$B$3&lt;&gt;"",OR(PESQUISA!$B$4="TODAS",B7370=PESQUISA!$B$4),ISNUMBER(SEARCH(PESQUISA!$B$3,D7370))),ROW()-1,"")</f>
        <v/>
      </c>
    </row>
    <row r="7371" spans="1:14" x14ac:dyDescent="0.3">
      <c r="A7371" t="s">
        <v>22235</v>
      </c>
      <c r="B7371" t="s">
        <v>29</v>
      </c>
      <c r="C7371" t="s">
        <v>22236</v>
      </c>
      <c r="D7371" t="s">
        <v>22237</v>
      </c>
      <c r="E7371" t="s">
        <v>6144</v>
      </c>
      <c r="F7371" s="7">
        <v>0.43</v>
      </c>
      <c r="G7371" t="s">
        <v>33</v>
      </c>
      <c r="H7371" t="s">
        <v>34</v>
      </c>
      <c r="I7371" t="s">
        <v>21686</v>
      </c>
      <c r="L7371" s="8">
        <v>0</v>
      </c>
      <c r="M7371" t="s">
        <v>36</v>
      </c>
      <c r="N7371" t="str">
        <f>IF(AND(PESQUISA!$B$3&lt;&gt;"",OR(PESQUISA!$B$4="TODAS",B7371=PESQUISA!$B$4),ISNUMBER(SEARCH(PESQUISA!$B$3,D7371))),ROW()-1,"")</f>
        <v/>
      </c>
    </row>
    <row r="7372" spans="1:14" x14ac:dyDescent="0.3">
      <c r="A7372" t="s">
        <v>22238</v>
      </c>
      <c r="B7372" t="s">
        <v>29</v>
      </c>
      <c r="C7372" t="s">
        <v>22239</v>
      </c>
      <c r="D7372" t="s">
        <v>22240</v>
      </c>
      <c r="E7372" t="s">
        <v>21689</v>
      </c>
      <c r="F7372" s="7">
        <v>58.54</v>
      </c>
      <c r="G7372" t="s">
        <v>33</v>
      </c>
      <c r="H7372" t="s">
        <v>34</v>
      </c>
      <c r="I7372" t="s">
        <v>21686</v>
      </c>
      <c r="L7372" s="8">
        <v>0</v>
      </c>
      <c r="M7372" t="s">
        <v>36</v>
      </c>
      <c r="N7372" t="str">
        <f>IF(AND(PESQUISA!$B$3&lt;&gt;"",OR(PESQUISA!$B$4="TODAS",B7372=PESQUISA!$B$4),ISNUMBER(SEARCH(PESQUISA!$B$3,D7372))),ROW()-1,"")</f>
        <v/>
      </c>
    </row>
    <row r="7373" spans="1:14" x14ac:dyDescent="0.3">
      <c r="A7373" t="s">
        <v>22241</v>
      </c>
      <c r="B7373" t="s">
        <v>29</v>
      </c>
      <c r="C7373" t="s">
        <v>22242</v>
      </c>
      <c r="D7373" t="s">
        <v>22243</v>
      </c>
      <c r="E7373" t="s">
        <v>21689</v>
      </c>
      <c r="F7373" s="7">
        <v>36.119999999999997</v>
      </c>
      <c r="G7373" t="s">
        <v>33</v>
      </c>
      <c r="H7373" t="s">
        <v>34</v>
      </c>
      <c r="I7373" t="s">
        <v>21686</v>
      </c>
      <c r="L7373" s="8">
        <v>0</v>
      </c>
      <c r="M7373" t="s">
        <v>36</v>
      </c>
      <c r="N7373" t="str">
        <f>IF(AND(PESQUISA!$B$3&lt;&gt;"",OR(PESQUISA!$B$4="TODAS",B7373=PESQUISA!$B$4),ISNUMBER(SEARCH(PESQUISA!$B$3,D7373))),ROW()-1,"")</f>
        <v/>
      </c>
    </row>
    <row r="7374" spans="1:14" x14ac:dyDescent="0.3">
      <c r="A7374" t="s">
        <v>22244</v>
      </c>
      <c r="B7374" t="s">
        <v>29</v>
      </c>
      <c r="C7374" t="s">
        <v>22245</v>
      </c>
      <c r="D7374" t="s">
        <v>22246</v>
      </c>
      <c r="E7374" t="s">
        <v>21689</v>
      </c>
      <c r="F7374" s="7">
        <v>28.53</v>
      </c>
      <c r="G7374" t="s">
        <v>33</v>
      </c>
      <c r="H7374" t="s">
        <v>34</v>
      </c>
      <c r="I7374" t="s">
        <v>21686</v>
      </c>
      <c r="L7374" s="8">
        <v>0</v>
      </c>
      <c r="M7374" t="s">
        <v>36</v>
      </c>
      <c r="N7374" t="str">
        <f>IF(AND(PESQUISA!$B$3&lt;&gt;"",OR(PESQUISA!$B$4="TODAS",B7374=PESQUISA!$B$4),ISNUMBER(SEARCH(PESQUISA!$B$3,D7374))),ROW()-1,"")</f>
        <v/>
      </c>
    </row>
    <row r="7375" spans="1:14" x14ac:dyDescent="0.3">
      <c r="A7375" t="s">
        <v>22247</v>
      </c>
      <c r="B7375" t="s">
        <v>29</v>
      </c>
      <c r="C7375" t="s">
        <v>22248</v>
      </c>
      <c r="D7375" t="s">
        <v>22249</v>
      </c>
      <c r="E7375" t="s">
        <v>6144</v>
      </c>
      <c r="F7375" s="7">
        <v>0.15</v>
      </c>
      <c r="G7375" t="s">
        <v>33</v>
      </c>
      <c r="H7375" t="s">
        <v>34</v>
      </c>
      <c r="I7375" t="s">
        <v>21686</v>
      </c>
      <c r="L7375" s="8">
        <v>0</v>
      </c>
      <c r="M7375" t="s">
        <v>36</v>
      </c>
      <c r="N7375" t="str">
        <f>IF(AND(PESQUISA!$B$3&lt;&gt;"",OR(PESQUISA!$B$4="TODAS",B7375=PESQUISA!$B$4),ISNUMBER(SEARCH(PESQUISA!$B$3,D7375))),ROW()-1,"")</f>
        <v/>
      </c>
    </row>
    <row r="7376" spans="1:14" x14ac:dyDescent="0.3">
      <c r="A7376" t="s">
        <v>22250</v>
      </c>
      <c r="B7376" t="s">
        <v>29</v>
      </c>
      <c r="C7376" t="s">
        <v>22251</v>
      </c>
      <c r="D7376" t="s">
        <v>22252</v>
      </c>
      <c r="E7376" t="s">
        <v>21689</v>
      </c>
      <c r="F7376" s="7">
        <v>21.38</v>
      </c>
      <c r="G7376" t="s">
        <v>33</v>
      </c>
      <c r="H7376" t="s">
        <v>34</v>
      </c>
      <c r="I7376" t="s">
        <v>21686</v>
      </c>
      <c r="L7376" s="8">
        <v>0</v>
      </c>
      <c r="M7376" t="s">
        <v>36</v>
      </c>
      <c r="N7376" t="str">
        <f>IF(AND(PESQUISA!$B$3&lt;&gt;"",OR(PESQUISA!$B$4="TODAS",B7376=PESQUISA!$B$4),ISNUMBER(SEARCH(PESQUISA!$B$3,D7376))),ROW()-1,"")</f>
        <v/>
      </c>
    </row>
    <row r="7377" spans="1:14" x14ac:dyDescent="0.3">
      <c r="A7377" t="s">
        <v>22253</v>
      </c>
      <c r="B7377" t="s">
        <v>29</v>
      </c>
      <c r="C7377" t="s">
        <v>22254</v>
      </c>
      <c r="D7377" t="s">
        <v>22255</v>
      </c>
      <c r="E7377" t="s">
        <v>21689</v>
      </c>
      <c r="F7377" s="7">
        <v>34.159999999999997</v>
      </c>
      <c r="G7377" t="s">
        <v>33</v>
      </c>
      <c r="H7377" t="s">
        <v>34</v>
      </c>
      <c r="I7377" t="s">
        <v>21686</v>
      </c>
      <c r="L7377" s="8">
        <v>0</v>
      </c>
      <c r="M7377" t="s">
        <v>36</v>
      </c>
      <c r="N7377" t="str">
        <f>IF(AND(PESQUISA!$B$3&lt;&gt;"",OR(PESQUISA!$B$4="TODAS",B7377=PESQUISA!$B$4),ISNUMBER(SEARCH(PESQUISA!$B$3,D7377))),ROW()-1,"")</f>
        <v/>
      </c>
    </row>
    <row r="7378" spans="1:14" x14ac:dyDescent="0.3">
      <c r="A7378" t="s">
        <v>22256</v>
      </c>
      <c r="B7378" t="s">
        <v>29</v>
      </c>
      <c r="C7378" t="s">
        <v>22257</v>
      </c>
      <c r="D7378" t="s">
        <v>22258</v>
      </c>
      <c r="E7378" t="s">
        <v>6144</v>
      </c>
      <c r="F7378" s="7">
        <v>0.25</v>
      </c>
      <c r="G7378" t="s">
        <v>33</v>
      </c>
      <c r="H7378" t="s">
        <v>34</v>
      </c>
      <c r="I7378" t="s">
        <v>21686</v>
      </c>
      <c r="L7378" s="8">
        <v>0</v>
      </c>
      <c r="M7378" t="s">
        <v>36</v>
      </c>
      <c r="N7378" t="str">
        <f>IF(AND(PESQUISA!$B$3&lt;&gt;"",OR(PESQUISA!$B$4="TODAS",B7378=PESQUISA!$B$4),ISNUMBER(SEARCH(PESQUISA!$B$3,D7378))),ROW()-1,"")</f>
        <v/>
      </c>
    </row>
    <row r="7379" spans="1:14" x14ac:dyDescent="0.3">
      <c r="A7379" t="s">
        <v>22259</v>
      </c>
      <c r="B7379" t="s">
        <v>29</v>
      </c>
      <c r="C7379" t="s">
        <v>22260</v>
      </c>
      <c r="D7379" t="s">
        <v>22261</v>
      </c>
      <c r="E7379" t="s">
        <v>6144</v>
      </c>
      <c r="F7379" s="7">
        <v>0.25</v>
      </c>
      <c r="G7379" t="s">
        <v>33</v>
      </c>
      <c r="H7379" t="s">
        <v>34</v>
      </c>
      <c r="I7379" t="s">
        <v>21686</v>
      </c>
      <c r="L7379" s="8">
        <v>0</v>
      </c>
      <c r="M7379" t="s">
        <v>36</v>
      </c>
      <c r="N7379" t="str">
        <f>IF(AND(PESQUISA!$B$3&lt;&gt;"",OR(PESQUISA!$B$4="TODAS",B7379=PESQUISA!$B$4),ISNUMBER(SEARCH(PESQUISA!$B$3,D7379))),ROW()-1,"")</f>
        <v/>
      </c>
    </row>
    <row r="7380" spans="1:14" x14ac:dyDescent="0.3">
      <c r="A7380" t="s">
        <v>22262</v>
      </c>
      <c r="B7380" t="s">
        <v>29</v>
      </c>
      <c r="C7380" t="s">
        <v>22263</v>
      </c>
      <c r="D7380" t="s">
        <v>22264</v>
      </c>
      <c r="E7380" t="s">
        <v>21689</v>
      </c>
      <c r="F7380" s="7">
        <v>34.159999999999997</v>
      </c>
      <c r="G7380" t="s">
        <v>33</v>
      </c>
      <c r="H7380" t="s">
        <v>34</v>
      </c>
      <c r="I7380" t="s">
        <v>21686</v>
      </c>
      <c r="L7380" s="8">
        <v>0</v>
      </c>
      <c r="M7380" t="s">
        <v>36</v>
      </c>
      <c r="N7380" t="str">
        <f>IF(AND(PESQUISA!$B$3&lt;&gt;"",OR(PESQUISA!$B$4="TODAS",B7380=PESQUISA!$B$4),ISNUMBER(SEARCH(PESQUISA!$B$3,D7380))),ROW()-1,"")</f>
        <v/>
      </c>
    </row>
    <row r="7381" spans="1:14" x14ac:dyDescent="0.3">
      <c r="A7381" t="s">
        <v>22265</v>
      </c>
      <c r="B7381" t="s">
        <v>29</v>
      </c>
      <c r="C7381" t="s">
        <v>22266</v>
      </c>
      <c r="D7381" t="s">
        <v>22267</v>
      </c>
      <c r="E7381" t="s">
        <v>6144</v>
      </c>
      <c r="F7381" s="7">
        <v>0.21</v>
      </c>
      <c r="G7381" t="s">
        <v>33</v>
      </c>
      <c r="H7381" t="s">
        <v>34</v>
      </c>
      <c r="I7381" t="s">
        <v>21686</v>
      </c>
      <c r="L7381" s="8">
        <v>0</v>
      </c>
      <c r="M7381" t="s">
        <v>36</v>
      </c>
      <c r="N7381" t="str">
        <f>IF(AND(PESQUISA!$B$3&lt;&gt;"",OR(PESQUISA!$B$4="TODAS",B7381=PESQUISA!$B$4),ISNUMBER(SEARCH(PESQUISA!$B$3,D7381))),ROW()-1,"")</f>
        <v/>
      </c>
    </row>
    <row r="7382" spans="1:14" x14ac:dyDescent="0.3">
      <c r="A7382" t="s">
        <v>22268</v>
      </c>
      <c r="B7382" t="s">
        <v>29</v>
      </c>
      <c r="C7382" t="s">
        <v>22269</v>
      </c>
      <c r="D7382" t="s">
        <v>22270</v>
      </c>
      <c r="E7382" t="s">
        <v>21689</v>
      </c>
      <c r="F7382" s="7">
        <v>18.29</v>
      </c>
      <c r="G7382" t="s">
        <v>33</v>
      </c>
      <c r="H7382" t="s">
        <v>34</v>
      </c>
      <c r="I7382" t="s">
        <v>21686</v>
      </c>
      <c r="L7382" s="8">
        <v>0</v>
      </c>
      <c r="M7382" t="s">
        <v>36</v>
      </c>
      <c r="N7382" t="str">
        <f>IF(AND(PESQUISA!$B$3&lt;&gt;"",OR(PESQUISA!$B$4="TODAS",B7382=PESQUISA!$B$4),ISNUMBER(SEARCH(PESQUISA!$B$3,D7382))),ROW()-1,"")</f>
        <v/>
      </c>
    </row>
    <row r="7383" spans="1:14" x14ac:dyDescent="0.3">
      <c r="A7383" t="s">
        <v>22271</v>
      </c>
      <c r="B7383" t="s">
        <v>29</v>
      </c>
      <c r="C7383" t="s">
        <v>22272</v>
      </c>
      <c r="D7383" t="s">
        <v>22273</v>
      </c>
      <c r="E7383" t="s">
        <v>6144</v>
      </c>
      <c r="F7383" s="7">
        <v>0.13</v>
      </c>
      <c r="G7383" t="s">
        <v>33</v>
      </c>
      <c r="H7383" t="s">
        <v>34</v>
      </c>
      <c r="I7383" t="s">
        <v>21686</v>
      </c>
      <c r="L7383" s="8">
        <v>0</v>
      </c>
      <c r="M7383" t="s">
        <v>36</v>
      </c>
      <c r="N7383" t="str">
        <f>IF(AND(PESQUISA!$B$3&lt;&gt;"",OR(PESQUISA!$B$4="TODAS",B7383=PESQUISA!$B$4),ISNUMBER(SEARCH(PESQUISA!$B$3,D7383))),ROW()-1,"")</f>
        <v/>
      </c>
    </row>
    <row r="7384" spans="1:14" x14ac:dyDescent="0.3">
      <c r="A7384" t="s">
        <v>22274</v>
      </c>
      <c r="B7384" t="s">
        <v>29</v>
      </c>
      <c r="C7384" t="s">
        <v>22275</v>
      </c>
      <c r="D7384" t="s">
        <v>22276</v>
      </c>
      <c r="E7384" t="s">
        <v>21689</v>
      </c>
      <c r="F7384" s="7">
        <v>18.29</v>
      </c>
      <c r="G7384" t="s">
        <v>33</v>
      </c>
      <c r="H7384" t="s">
        <v>34</v>
      </c>
      <c r="I7384" t="s">
        <v>21686</v>
      </c>
      <c r="L7384" s="8">
        <v>0</v>
      </c>
      <c r="M7384" t="s">
        <v>36</v>
      </c>
      <c r="N7384" t="str">
        <f>IF(AND(PESQUISA!$B$3&lt;&gt;"",OR(PESQUISA!$B$4="TODAS",B7384=PESQUISA!$B$4),ISNUMBER(SEARCH(PESQUISA!$B$3,D7384))),ROW()-1,"")</f>
        <v/>
      </c>
    </row>
    <row r="7385" spans="1:14" x14ac:dyDescent="0.3">
      <c r="A7385" t="s">
        <v>22277</v>
      </c>
      <c r="B7385" t="s">
        <v>29</v>
      </c>
      <c r="C7385" t="s">
        <v>22278</v>
      </c>
      <c r="D7385" t="s">
        <v>22279</v>
      </c>
      <c r="E7385" t="s">
        <v>6144</v>
      </c>
      <c r="F7385" s="7">
        <v>0.13</v>
      </c>
      <c r="G7385" t="s">
        <v>33</v>
      </c>
      <c r="H7385" t="s">
        <v>34</v>
      </c>
      <c r="I7385" t="s">
        <v>21686</v>
      </c>
      <c r="L7385" s="8">
        <v>0</v>
      </c>
      <c r="M7385" t="s">
        <v>36</v>
      </c>
      <c r="N7385" t="str">
        <f>IF(AND(PESQUISA!$B$3&lt;&gt;"",OR(PESQUISA!$B$4="TODAS",B7385=PESQUISA!$B$4),ISNUMBER(SEARCH(PESQUISA!$B$3,D7385))),ROW()-1,"")</f>
        <v/>
      </c>
    </row>
    <row r="7386" spans="1:14" x14ac:dyDescent="0.3">
      <c r="A7386" t="s">
        <v>22280</v>
      </c>
      <c r="B7386" t="s">
        <v>29</v>
      </c>
      <c r="C7386" t="s">
        <v>22281</v>
      </c>
      <c r="D7386" t="s">
        <v>22282</v>
      </c>
      <c r="E7386" t="s">
        <v>6144</v>
      </c>
      <c r="F7386" s="7">
        <v>0.14000000000000001</v>
      </c>
      <c r="G7386" t="s">
        <v>33</v>
      </c>
      <c r="H7386" t="s">
        <v>34</v>
      </c>
      <c r="I7386" t="s">
        <v>21686</v>
      </c>
      <c r="L7386" s="8">
        <v>0</v>
      </c>
      <c r="M7386" t="s">
        <v>36</v>
      </c>
      <c r="N7386" t="str">
        <f>IF(AND(PESQUISA!$B$3&lt;&gt;"",OR(PESQUISA!$B$4="TODAS",B7386=PESQUISA!$B$4),ISNUMBER(SEARCH(PESQUISA!$B$3,D7386))),ROW()-1,"")</f>
        <v/>
      </c>
    </row>
    <row r="7387" spans="1:14" x14ac:dyDescent="0.3">
      <c r="A7387" t="s">
        <v>22283</v>
      </c>
      <c r="B7387" t="s">
        <v>29</v>
      </c>
      <c r="C7387" t="s">
        <v>22284</v>
      </c>
      <c r="D7387" t="s">
        <v>22285</v>
      </c>
      <c r="E7387" t="s">
        <v>21689</v>
      </c>
      <c r="F7387" s="7">
        <v>19.690000000000001</v>
      </c>
      <c r="G7387" t="s">
        <v>33</v>
      </c>
      <c r="H7387" t="s">
        <v>34</v>
      </c>
      <c r="I7387" t="s">
        <v>21686</v>
      </c>
      <c r="L7387" s="8">
        <v>0</v>
      </c>
      <c r="M7387" t="s">
        <v>36</v>
      </c>
      <c r="N7387" t="str">
        <f>IF(AND(PESQUISA!$B$3&lt;&gt;"",OR(PESQUISA!$B$4="TODAS",B7387=PESQUISA!$B$4),ISNUMBER(SEARCH(PESQUISA!$B$3,D7387))),ROW()-1,"")</f>
        <v/>
      </c>
    </row>
    <row r="7388" spans="1:14" x14ac:dyDescent="0.3">
      <c r="A7388" t="s">
        <v>22286</v>
      </c>
      <c r="B7388" t="s">
        <v>29</v>
      </c>
      <c r="C7388" t="s">
        <v>22287</v>
      </c>
      <c r="D7388" t="s">
        <v>22288</v>
      </c>
      <c r="E7388" t="s">
        <v>6144</v>
      </c>
      <c r="F7388" s="7">
        <v>0.25</v>
      </c>
      <c r="G7388" t="s">
        <v>33</v>
      </c>
      <c r="H7388" t="s">
        <v>34</v>
      </c>
      <c r="I7388" t="s">
        <v>21686</v>
      </c>
      <c r="L7388" s="8">
        <v>0</v>
      </c>
      <c r="M7388" t="s">
        <v>36</v>
      </c>
      <c r="N7388" t="str">
        <f>IF(AND(PESQUISA!$B$3&lt;&gt;"",OR(PESQUISA!$B$4="TODAS",B7388=PESQUISA!$B$4),ISNUMBER(SEARCH(PESQUISA!$B$3,D7388))),ROW()-1,"")</f>
        <v/>
      </c>
    </row>
    <row r="7389" spans="1:14" x14ac:dyDescent="0.3">
      <c r="A7389" t="s">
        <v>22289</v>
      </c>
      <c r="B7389" t="s">
        <v>29</v>
      </c>
      <c r="C7389" t="s">
        <v>22290</v>
      </c>
      <c r="D7389" t="s">
        <v>22291</v>
      </c>
      <c r="E7389" t="s">
        <v>21689</v>
      </c>
      <c r="F7389" s="7">
        <v>34.159999999999997</v>
      </c>
      <c r="G7389" t="s">
        <v>33</v>
      </c>
      <c r="H7389" t="s">
        <v>34</v>
      </c>
      <c r="I7389" t="s">
        <v>21686</v>
      </c>
      <c r="L7389" s="8">
        <v>0</v>
      </c>
      <c r="M7389" t="s">
        <v>36</v>
      </c>
      <c r="N7389" t="str">
        <f>IF(AND(PESQUISA!$B$3&lt;&gt;"",OR(PESQUISA!$B$4="TODAS",B7389=PESQUISA!$B$4),ISNUMBER(SEARCH(PESQUISA!$B$3,D7389))),ROW()-1,"")</f>
        <v/>
      </c>
    </row>
    <row r="7390" spans="1:14" x14ac:dyDescent="0.3">
      <c r="A7390" t="s">
        <v>22292</v>
      </c>
      <c r="B7390" t="s">
        <v>29</v>
      </c>
      <c r="C7390" t="s">
        <v>22293</v>
      </c>
      <c r="D7390" t="s">
        <v>22294</v>
      </c>
      <c r="E7390" t="s">
        <v>6144</v>
      </c>
      <c r="F7390" s="7">
        <v>0.26</v>
      </c>
      <c r="G7390" t="s">
        <v>33</v>
      </c>
      <c r="H7390" t="s">
        <v>34</v>
      </c>
      <c r="I7390" t="s">
        <v>21686</v>
      </c>
      <c r="L7390" s="8">
        <v>0</v>
      </c>
      <c r="M7390" t="s">
        <v>36</v>
      </c>
      <c r="N7390" t="str">
        <f>IF(AND(PESQUISA!$B$3&lt;&gt;"",OR(PESQUISA!$B$4="TODAS",B7390=PESQUISA!$B$4),ISNUMBER(SEARCH(PESQUISA!$B$3,D7390))),ROW()-1,"")</f>
        <v/>
      </c>
    </row>
    <row r="7391" spans="1:14" x14ac:dyDescent="0.3">
      <c r="A7391" t="s">
        <v>22295</v>
      </c>
      <c r="B7391" t="s">
        <v>29</v>
      </c>
      <c r="C7391" t="s">
        <v>22296</v>
      </c>
      <c r="D7391" t="s">
        <v>22297</v>
      </c>
      <c r="E7391" t="s">
        <v>6144</v>
      </c>
      <c r="F7391" s="7">
        <v>0.27</v>
      </c>
      <c r="G7391" t="s">
        <v>33</v>
      </c>
      <c r="H7391" t="s">
        <v>34</v>
      </c>
      <c r="I7391" t="s">
        <v>21686</v>
      </c>
      <c r="L7391" s="8">
        <v>0</v>
      </c>
      <c r="M7391" t="s">
        <v>36</v>
      </c>
      <c r="N7391" t="str">
        <f>IF(AND(PESQUISA!$B$3&lt;&gt;"",OR(PESQUISA!$B$4="TODAS",B7391=PESQUISA!$B$4),ISNUMBER(SEARCH(PESQUISA!$B$3,D7391))),ROW()-1,"")</f>
        <v/>
      </c>
    </row>
    <row r="7392" spans="1:14" x14ac:dyDescent="0.3">
      <c r="A7392" t="s">
        <v>22298</v>
      </c>
      <c r="B7392" t="s">
        <v>29</v>
      </c>
      <c r="C7392" t="s">
        <v>22299</v>
      </c>
      <c r="D7392" t="s">
        <v>22300</v>
      </c>
      <c r="E7392" t="s">
        <v>6144</v>
      </c>
      <c r="F7392" s="7">
        <v>0.37</v>
      </c>
      <c r="G7392" t="s">
        <v>33</v>
      </c>
      <c r="H7392" t="s">
        <v>34</v>
      </c>
      <c r="I7392" t="s">
        <v>21686</v>
      </c>
      <c r="L7392" s="8">
        <v>0</v>
      </c>
      <c r="M7392" t="s">
        <v>36</v>
      </c>
      <c r="N7392" t="str">
        <f>IF(AND(PESQUISA!$B$3&lt;&gt;"",OR(PESQUISA!$B$4="TODAS",B7392=PESQUISA!$B$4),ISNUMBER(SEARCH(PESQUISA!$B$3,D7392))),ROW()-1,"")</f>
        <v/>
      </c>
    </row>
    <row r="7393" spans="1:14" x14ac:dyDescent="0.3">
      <c r="A7393" t="s">
        <v>22301</v>
      </c>
      <c r="B7393" t="s">
        <v>29</v>
      </c>
      <c r="C7393" t="s">
        <v>22302</v>
      </c>
      <c r="D7393" t="s">
        <v>22303</v>
      </c>
      <c r="E7393" t="s">
        <v>21689</v>
      </c>
      <c r="F7393" s="7">
        <v>50.77</v>
      </c>
      <c r="G7393" t="s">
        <v>33</v>
      </c>
      <c r="H7393" t="s">
        <v>34</v>
      </c>
      <c r="I7393" t="s">
        <v>21686</v>
      </c>
      <c r="L7393" s="8">
        <v>0</v>
      </c>
      <c r="M7393" t="s">
        <v>36</v>
      </c>
      <c r="N7393" t="str">
        <f>IF(AND(PESQUISA!$B$3&lt;&gt;"",OR(PESQUISA!$B$4="TODAS",B7393=PESQUISA!$B$4),ISNUMBER(SEARCH(PESQUISA!$B$3,D7393))),ROW()-1,"")</f>
        <v/>
      </c>
    </row>
    <row r="7394" spans="1:14" x14ac:dyDescent="0.3">
      <c r="A7394" t="s">
        <v>22304</v>
      </c>
      <c r="B7394" t="s">
        <v>29</v>
      </c>
      <c r="C7394" t="s">
        <v>22305</v>
      </c>
      <c r="D7394" t="s">
        <v>22306</v>
      </c>
      <c r="E7394" t="s">
        <v>6144</v>
      </c>
      <c r="F7394" s="7">
        <v>0.53</v>
      </c>
      <c r="G7394" t="s">
        <v>33</v>
      </c>
      <c r="H7394" t="s">
        <v>34</v>
      </c>
      <c r="I7394" t="s">
        <v>21686</v>
      </c>
      <c r="L7394" s="8">
        <v>0</v>
      </c>
      <c r="M7394" t="s">
        <v>36</v>
      </c>
      <c r="N7394" t="str">
        <f>IF(AND(PESQUISA!$B$3&lt;&gt;"",OR(PESQUISA!$B$4="TODAS",B7394=PESQUISA!$B$4),ISNUMBER(SEARCH(PESQUISA!$B$3,D7394))),ROW()-1,"")</f>
        <v/>
      </c>
    </row>
    <row r="7395" spans="1:14" x14ac:dyDescent="0.3">
      <c r="A7395" t="s">
        <v>22307</v>
      </c>
      <c r="B7395" t="s">
        <v>29</v>
      </c>
      <c r="C7395" t="s">
        <v>22308</v>
      </c>
      <c r="D7395" t="s">
        <v>22309</v>
      </c>
      <c r="E7395" t="s">
        <v>21689</v>
      </c>
      <c r="F7395" s="7">
        <v>72.91</v>
      </c>
      <c r="G7395" t="s">
        <v>33</v>
      </c>
      <c r="H7395" t="s">
        <v>34</v>
      </c>
      <c r="I7395" t="s">
        <v>21686</v>
      </c>
      <c r="L7395" s="8">
        <v>0</v>
      </c>
      <c r="M7395" t="s">
        <v>36</v>
      </c>
      <c r="N7395" t="str">
        <f>IF(AND(PESQUISA!$B$3&lt;&gt;"",OR(PESQUISA!$B$4="TODAS",B7395=PESQUISA!$B$4),ISNUMBER(SEARCH(PESQUISA!$B$3,D7395))),ROW()-1,"")</f>
        <v/>
      </c>
    </row>
    <row r="7396" spans="1:14" x14ac:dyDescent="0.3">
      <c r="A7396" t="s">
        <v>22310</v>
      </c>
      <c r="B7396" t="s">
        <v>29</v>
      </c>
      <c r="C7396" t="s">
        <v>22311</v>
      </c>
      <c r="D7396" t="s">
        <v>22312</v>
      </c>
      <c r="E7396" t="s">
        <v>6144</v>
      </c>
      <c r="F7396" s="7">
        <v>0.37</v>
      </c>
      <c r="G7396" t="s">
        <v>33</v>
      </c>
      <c r="H7396" t="s">
        <v>34</v>
      </c>
      <c r="I7396" t="s">
        <v>21686</v>
      </c>
      <c r="L7396" s="8">
        <v>0</v>
      </c>
      <c r="M7396" t="s">
        <v>36</v>
      </c>
      <c r="N7396" t="str">
        <f>IF(AND(PESQUISA!$B$3&lt;&gt;"",OR(PESQUISA!$B$4="TODAS",B7396=PESQUISA!$B$4),ISNUMBER(SEARCH(PESQUISA!$B$3,D7396))),ROW()-1,"")</f>
        <v/>
      </c>
    </row>
    <row r="7397" spans="1:14" x14ac:dyDescent="0.3">
      <c r="A7397" t="s">
        <v>22313</v>
      </c>
      <c r="B7397" t="s">
        <v>29</v>
      </c>
      <c r="C7397" t="s">
        <v>22314</v>
      </c>
      <c r="D7397" t="s">
        <v>22315</v>
      </c>
      <c r="E7397" t="s">
        <v>21689</v>
      </c>
      <c r="F7397" s="7">
        <v>50.77</v>
      </c>
      <c r="G7397" t="s">
        <v>33</v>
      </c>
      <c r="H7397" t="s">
        <v>34</v>
      </c>
      <c r="I7397" t="s">
        <v>21686</v>
      </c>
      <c r="L7397" s="8">
        <v>0</v>
      </c>
      <c r="M7397" t="s">
        <v>36</v>
      </c>
      <c r="N7397" t="str">
        <f>IF(AND(PESQUISA!$B$3&lt;&gt;"",OR(PESQUISA!$B$4="TODAS",B7397=PESQUISA!$B$4),ISNUMBER(SEARCH(PESQUISA!$B$3,D7397))),ROW()-1,"")</f>
        <v/>
      </c>
    </row>
    <row r="7398" spans="1:14" x14ac:dyDescent="0.3">
      <c r="A7398" t="s">
        <v>22316</v>
      </c>
      <c r="B7398" t="s">
        <v>29</v>
      </c>
      <c r="C7398" t="s">
        <v>22317</v>
      </c>
      <c r="D7398" t="s">
        <v>22318</v>
      </c>
      <c r="E7398" t="s">
        <v>6144</v>
      </c>
      <c r="F7398" s="7">
        <v>0.36</v>
      </c>
      <c r="G7398" t="s">
        <v>33</v>
      </c>
      <c r="H7398" t="s">
        <v>34</v>
      </c>
      <c r="I7398" t="s">
        <v>21686</v>
      </c>
      <c r="L7398" s="8">
        <v>0</v>
      </c>
      <c r="M7398" t="s">
        <v>36</v>
      </c>
      <c r="N7398" t="str">
        <f>IF(AND(PESQUISA!$B$3&lt;&gt;"",OR(PESQUISA!$B$4="TODAS",B7398=PESQUISA!$B$4),ISNUMBER(SEARCH(PESQUISA!$B$3,D7398))),ROW()-1,"")</f>
        <v/>
      </c>
    </row>
    <row r="7399" spans="1:14" x14ac:dyDescent="0.3">
      <c r="A7399" t="s">
        <v>22319</v>
      </c>
      <c r="B7399" t="s">
        <v>29</v>
      </c>
      <c r="C7399" t="s">
        <v>22320</v>
      </c>
      <c r="D7399" t="s">
        <v>22321</v>
      </c>
      <c r="E7399" t="s">
        <v>21689</v>
      </c>
      <c r="F7399" s="7">
        <v>49.3</v>
      </c>
      <c r="G7399" t="s">
        <v>33</v>
      </c>
      <c r="H7399" t="s">
        <v>34</v>
      </c>
      <c r="I7399" t="s">
        <v>21686</v>
      </c>
      <c r="L7399" s="8">
        <v>0</v>
      </c>
      <c r="M7399" t="s">
        <v>36</v>
      </c>
      <c r="N7399" t="str">
        <f>IF(AND(PESQUISA!$B$3&lt;&gt;"",OR(PESQUISA!$B$4="TODAS",B7399=PESQUISA!$B$4),ISNUMBER(SEARCH(PESQUISA!$B$3,D7399))),ROW()-1,"")</f>
        <v/>
      </c>
    </row>
    <row r="7400" spans="1:14" x14ac:dyDescent="0.3">
      <c r="A7400" t="s">
        <v>22322</v>
      </c>
      <c r="B7400" t="s">
        <v>29</v>
      </c>
      <c r="C7400" t="s">
        <v>22323</v>
      </c>
      <c r="D7400" t="s">
        <v>22324</v>
      </c>
      <c r="E7400" t="s">
        <v>21689</v>
      </c>
      <c r="F7400" s="7">
        <v>50.77</v>
      </c>
      <c r="G7400" t="s">
        <v>33</v>
      </c>
      <c r="H7400" t="s">
        <v>34</v>
      </c>
      <c r="I7400" t="s">
        <v>21686</v>
      </c>
      <c r="L7400" s="8">
        <v>0</v>
      </c>
      <c r="M7400" t="s">
        <v>36</v>
      </c>
      <c r="N7400" t="str">
        <f>IF(AND(PESQUISA!$B$3&lt;&gt;"",OR(PESQUISA!$B$4="TODAS",B7400=PESQUISA!$B$4),ISNUMBER(SEARCH(PESQUISA!$B$3,D7400))),ROW()-1,"")</f>
        <v/>
      </c>
    </row>
    <row r="7401" spans="1:14" x14ac:dyDescent="0.3">
      <c r="A7401" t="s">
        <v>22325</v>
      </c>
      <c r="B7401" t="s">
        <v>29</v>
      </c>
      <c r="C7401" t="s">
        <v>22326</v>
      </c>
      <c r="D7401" t="s">
        <v>22327</v>
      </c>
      <c r="E7401" t="s">
        <v>6144</v>
      </c>
      <c r="F7401" s="7">
        <v>0.37</v>
      </c>
      <c r="G7401" t="s">
        <v>33</v>
      </c>
      <c r="H7401" t="s">
        <v>34</v>
      </c>
      <c r="I7401" t="s">
        <v>21686</v>
      </c>
      <c r="L7401" s="8">
        <v>0</v>
      </c>
      <c r="M7401" t="s">
        <v>36</v>
      </c>
      <c r="N7401" t="str">
        <f>IF(AND(PESQUISA!$B$3&lt;&gt;"",OR(PESQUISA!$B$4="TODAS",B7401=PESQUISA!$B$4),ISNUMBER(SEARCH(PESQUISA!$B$3,D7401))),ROW()-1,"")</f>
        <v/>
      </c>
    </row>
    <row r="7402" spans="1:14" x14ac:dyDescent="0.3">
      <c r="A7402" t="s">
        <v>22328</v>
      </c>
      <c r="B7402" t="s">
        <v>29</v>
      </c>
      <c r="C7402" t="s">
        <v>22329</v>
      </c>
      <c r="D7402" t="s">
        <v>22330</v>
      </c>
      <c r="E7402" t="s">
        <v>6144</v>
      </c>
      <c r="F7402" s="7">
        <v>0.35</v>
      </c>
      <c r="G7402" t="s">
        <v>33</v>
      </c>
      <c r="H7402" t="s">
        <v>34</v>
      </c>
      <c r="I7402" t="s">
        <v>21686</v>
      </c>
      <c r="L7402" s="8">
        <v>0</v>
      </c>
      <c r="M7402" t="s">
        <v>36</v>
      </c>
      <c r="N7402" t="str">
        <f>IF(AND(PESQUISA!$B$3&lt;&gt;"",OR(PESQUISA!$B$4="TODAS",B7402=PESQUISA!$B$4),ISNUMBER(SEARCH(PESQUISA!$B$3,D7402))),ROW()-1,"")</f>
        <v/>
      </c>
    </row>
    <row r="7403" spans="1:14" x14ac:dyDescent="0.3">
      <c r="A7403" t="s">
        <v>22331</v>
      </c>
      <c r="B7403" t="s">
        <v>29</v>
      </c>
      <c r="C7403" t="s">
        <v>22332</v>
      </c>
      <c r="D7403" t="s">
        <v>22333</v>
      </c>
      <c r="E7403" t="s">
        <v>21689</v>
      </c>
      <c r="F7403" s="7">
        <v>48.56</v>
      </c>
      <c r="G7403" t="s">
        <v>33</v>
      </c>
      <c r="H7403" t="s">
        <v>34</v>
      </c>
      <c r="I7403" t="s">
        <v>21686</v>
      </c>
      <c r="L7403" s="8">
        <v>0</v>
      </c>
      <c r="M7403" t="s">
        <v>36</v>
      </c>
      <c r="N7403" t="str">
        <f>IF(AND(PESQUISA!$B$3&lt;&gt;"",OR(PESQUISA!$B$4="TODAS",B7403=PESQUISA!$B$4),ISNUMBER(SEARCH(PESQUISA!$B$3,D7403))),ROW()-1,"")</f>
        <v/>
      </c>
    </row>
    <row r="7404" spans="1:14" x14ac:dyDescent="0.3">
      <c r="A7404" t="s">
        <v>22334</v>
      </c>
      <c r="B7404" t="s">
        <v>29</v>
      </c>
      <c r="C7404" t="s">
        <v>22335</v>
      </c>
      <c r="D7404" t="s">
        <v>22336</v>
      </c>
      <c r="E7404" t="s">
        <v>6144</v>
      </c>
      <c r="F7404" s="7">
        <v>0.11</v>
      </c>
      <c r="G7404" t="s">
        <v>33</v>
      </c>
      <c r="H7404" t="s">
        <v>34</v>
      </c>
      <c r="I7404" t="s">
        <v>21686</v>
      </c>
      <c r="L7404" s="8">
        <v>0</v>
      </c>
      <c r="M7404" t="s">
        <v>36</v>
      </c>
      <c r="N7404" t="str">
        <f>IF(AND(PESQUISA!$B$3&lt;&gt;"",OR(PESQUISA!$B$4="TODAS",B7404=PESQUISA!$B$4),ISNUMBER(SEARCH(PESQUISA!$B$3,D7404))),ROW()-1,"")</f>
        <v/>
      </c>
    </row>
    <row r="7405" spans="1:14" x14ac:dyDescent="0.3">
      <c r="A7405" t="s">
        <v>22337</v>
      </c>
      <c r="B7405" t="s">
        <v>29</v>
      </c>
      <c r="C7405" t="s">
        <v>22338</v>
      </c>
      <c r="D7405" t="s">
        <v>22339</v>
      </c>
      <c r="E7405" t="s">
        <v>6144</v>
      </c>
      <c r="F7405" s="7">
        <v>0.28999999999999998</v>
      </c>
      <c r="G7405" t="s">
        <v>33</v>
      </c>
      <c r="H7405" t="s">
        <v>34</v>
      </c>
      <c r="I7405" t="s">
        <v>21686</v>
      </c>
      <c r="L7405" s="8">
        <v>0</v>
      </c>
      <c r="M7405" t="s">
        <v>36</v>
      </c>
      <c r="N7405" t="str">
        <f>IF(AND(PESQUISA!$B$3&lt;&gt;"",OR(PESQUISA!$B$4="TODAS",B7405=PESQUISA!$B$4),ISNUMBER(SEARCH(PESQUISA!$B$3,D7405))),ROW()-1,"")</f>
        <v/>
      </c>
    </row>
    <row r="7406" spans="1:14" x14ac:dyDescent="0.3">
      <c r="A7406" t="s">
        <v>22340</v>
      </c>
      <c r="B7406" t="s">
        <v>29</v>
      </c>
      <c r="C7406" t="s">
        <v>22341</v>
      </c>
      <c r="D7406" t="s">
        <v>22342</v>
      </c>
      <c r="E7406" t="s">
        <v>21689</v>
      </c>
      <c r="F7406" s="7">
        <v>39.67</v>
      </c>
      <c r="G7406" t="s">
        <v>33</v>
      </c>
      <c r="H7406" t="s">
        <v>34</v>
      </c>
      <c r="I7406" t="s">
        <v>21686</v>
      </c>
      <c r="L7406" s="8">
        <v>0</v>
      </c>
      <c r="M7406" t="s">
        <v>36</v>
      </c>
      <c r="N7406" t="str">
        <f>IF(AND(PESQUISA!$B$3&lt;&gt;"",OR(PESQUISA!$B$4="TODAS",B7406=PESQUISA!$B$4),ISNUMBER(SEARCH(PESQUISA!$B$3,D7406))),ROW()-1,"")</f>
        <v/>
      </c>
    </row>
    <row r="7407" spans="1:14" x14ac:dyDescent="0.3">
      <c r="A7407" t="s">
        <v>22343</v>
      </c>
      <c r="B7407" t="s">
        <v>29</v>
      </c>
      <c r="C7407" t="s">
        <v>22344</v>
      </c>
      <c r="D7407" t="s">
        <v>22345</v>
      </c>
      <c r="E7407" t="s">
        <v>6144</v>
      </c>
      <c r="F7407" s="7">
        <v>0.33</v>
      </c>
      <c r="G7407" t="s">
        <v>33</v>
      </c>
      <c r="H7407" t="s">
        <v>34</v>
      </c>
      <c r="I7407" t="s">
        <v>21686</v>
      </c>
      <c r="L7407" s="8">
        <v>0</v>
      </c>
      <c r="M7407" t="s">
        <v>36</v>
      </c>
      <c r="N7407" t="str">
        <f>IF(AND(PESQUISA!$B$3&lt;&gt;"",OR(PESQUISA!$B$4="TODAS",B7407=PESQUISA!$B$4),ISNUMBER(SEARCH(PESQUISA!$B$3,D7407))),ROW()-1,"")</f>
        <v/>
      </c>
    </row>
    <row r="7408" spans="1:14" x14ac:dyDescent="0.3">
      <c r="A7408" t="s">
        <v>22346</v>
      </c>
      <c r="B7408" t="s">
        <v>29</v>
      </c>
      <c r="C7408" t="s">
        <v>22347</v>
      </c>
      <c r="D7408" t="s">
        <v>22348</v>
      </c>
      <c r="E7408" t="s">
        <v>21689</v>
      </c>
      <c r="F7408" s="7">
        <v>44.72</v>
      </c>
      <c r="G7408" t="s">
        <v>33</v>
      </c>
      <c r="H7408" t="s">
        <v>34</v>
      </c>
      <c r="I7408" t="s">
        <v>21686</v>
      </c>
      <c r="L7408" s="8">
        <v>0</v>
      </c>
      <c r="M7408" t="s">
        <v>36</v>
      </c>
      <c r="N7408" t="str">
        <f>IF(AND(PESQUISA!$B$3&lt;&gt;"",OR(PESQUISA!$B$4="TODAS",B7408=PESQUISA!$B$4),ISNUMBER(SEARCH(PESQUISA!$B$3,D7408))),ROW()-1,"")</f>
        <v/>
      </c>
    </row>
    <row r="7409" spans="1:14" x14ac:dyDescent="0.3">
      <c r="A7409" t="s">
        <v>22349</v>
      </c>
      <c r="B7409" t="s">
        <v>29</v>
      </c>
      <c r="C7409" t="s">
        <v>22350</v>
      </c>
      <c r="D7409" t="s">
        <v>22351</v>
      </c>
      <c r="E7409" t="s">
        <v>6144</v>
      </c>
      <c r="F7409" s="7">
        <v>0.28999999999999998</v>
      </c>
      <c r="G7409" t="s">
        <v>33</v>
      </c>
      <c r="H7409" t="s">
        <v>34</v>
      </c>
      <c r="I7409" t="s">
        <v>21686</v>
      </c>
      <c r="L7409" s="8">
        <v>0</v>
      </c>
      <c r="M7409" t="s">
        <v>36</v>
      </c>
      <c r="N7409" t="str">
        <f>IF(AND(PESQUISA!$B$3&lt;&gt;"",OR(PESQUISA!$B$4="TODAS",B7409=PESQUISA!$B$4),ISNUMBER(SEARCH(PESQUISA!$B$3,D7409))),ROW()-1,"")</f>
        <v/>
      </c>
    </row>
    <row r="7410" spans="1:14" x14ac:dyDescent="0.3">
      <c r="A7410" t="s">
        <v>22352</v>
      </c>
      <c r="B7410" t="s">
        <v>29</v>
      </c>
      <c r="C7410" t="s">
        <v>22353</v>
      </c>
      <c r="D7410" t="s">
        <v>22354</v>
      </c>
      <c r="E7410" t="s">
        <v>21689</v>
      </c>
      <c r="F7410" s="7">
        <v>39.67</v>
      </c>
      <c r="G7410" t="s">
        <v>33</v>
      </c>
      <c r="H7410" t="s">
        <v>34</v>
      </c>
      <c r="I7410" t="s">
        <v>21686</v>
      </c>
      <c r="L7410" s="8">
        <v>0</v>
      </c>
      <c r="M7410" t="s">
        <v>36</v>
      </c>
      <c r="N7410" t="str">
        <f>IF(AND(PESQUISA!$B$3&lt;&gt;"",OR(PESQUISA!$B$4="TODAS",B7410=PESQUISA!$B$4),ISNUMBER(SEARCH(PESQUISA!$B$3,D7410))),ROW()-1,"")</f>
        <v/>
      </c>
    </row>
    <row r="7411" spans="1:14" x14ac:dyDescent="0.3">
      <c r="A7411" t="s">
        <v>22355</v>
      </c>
      <c r="B7411" t="s">
        <v>29</v>
      </c>
      <c r="C7411" t="s">
        <v>22356</v>
      </c>
      <c r="D7411" t="s">
        <v>22357</v>
      </c>
      <c r="E7411" t="s">
        <v>6144</v>
      </c>
      <c r="F7411" s="7">
        <v>0.34</v>
      </c>
      <c r="G7411" t="s">
        <v>33</v>
      </c>
      <c r="H7411" t="s">
        <v>34</v>
      </c>
      <c r="I7411" t="s">
        <v>21686</v>
      </c>
      <c r="L7411" s="8">
        <v>0</v>
      </c>
      <c r="M7411" t="s">
        <v>36</v>
      </c>
      <c r="N7411" t="str">
        <f>IF(AND(PESQUISA!$B$3&lt;&gt;"",OR(PESQUISA!$B$4="TODAS",B7411=PESQUISA!$B$4),ISNUMBER(SEARCH(PESQUISA!$B$3,D7411))),ROW()-1,"")</f>
        <v/>
      </c>
    </row>
    <row r="7412" spans="1:14" x14ac:dyDescent="0.3">
      <c r="A7412" t="s">
        <v>22358</v>
      </c>
      <c r="B7412" t="s">
        <v>29</v>
      </c>
      <c r="C7412" t="s">
        <v>22359</v>
      </c>
      <c r="D7412" t="s">
        <v>22360</v>
      </c>
      <c r="E7412" t="s">
        <v>21689</v>
      </c>
      <c r="F7412" s="7">
        <v>46.62</v>
      </c>
      <c r="G7412" t="s">
        <v>33</v>
      </c>
      <c r="H7412" t="s">
        <v>34</v>
      </c>
      <c r="I7412" t="s">
        <v>21686</v>
      </c>
      <c r="L7412" s="8">
        <v>0</v>
      </c>
      <c r="M7412" t="s">
        <v>36</v>
      </c>
      <c r="N7412" t="str">
        <f>IF(AND(PESQUISA!$B$3&lt;&gt;"",OR(PESQUISA!$B$4="TODAS",B7412=PESQUISA!$B$4),ISNUMBER(SEARCH(PESQUISA!$B$3,D7412))),ROW()-1,"")</f>
        <v/>
      </c>
    </row>
    <row r="7413" spans="1:14" x14ac:dyDescent="0.3">
      <c r="A7413" t="s">
        <v>22361</v>
      </c>
      <c r="B7413" t="s">
        <v>29</v>
      </c>
      <c r="C7413" t="s">
        <v>22362</v>
      </c>
      <c r="D7413" t="s">
        <v>22363</v>
      </c>
      <c r="E7413" t="s">
        <v>6144</v>
      </c>
      <c r="F7413" s="7">
        <v>0.52</v>
      </c>
      <c r="G7413" t="s">
        <v>33</v>
      </c>
      <c r="H7413" t="s">
        <v>34</v>
      </c>
      <c r="I7413" t="s">
        <v>21686</v>
      </c>
      <c r="L7413" s="8">
        <v>0</v>
      </c>
      <c r="M7413" t="s">
        <v>36</v>
      </c>
      <c r="N7413" t="str">
        <f>IF(AND(PESQUISA!$B$3&lt;&gt;"",OR(PESQUISA!$B$4="TODAS",B7413=PESQUISA!$B$4),ISNUMBER(SEARCH(PESQUISA!$B$3,D7413))),ROW()-1,"")</f>
        <v/>
      </c>
    </row>
    <row r="7414" spans="1:14" x14ac:dyDescent="0.3">
      <c r="A7414" t="s">
        <v>22364</v>
      </c>
      <c r="B7414" t="s">
        <v>29</v>
      </c>
      <c r="C7414" t="s">
        <v>22365</v>
      </c>
      <c r="D7414" t="s">
        <v>22366</v>
      </c>
      <c r="E7414" t="s">
        <v>21689</v>
      </c>
      <c r="F7414" s="7">
        <v>70.319999999999993</v>
      </c>
      <c r="G7414" t="s">
        <v>33</v>
      </c>
      <c r="H7414" t="s">
        <v>34</v>
      </c>
      <c r="I7414" t="s">
        <v>21686</v>
      </c>
      <c r="L7414" s="8">
        <v>0</v>
      </c>
      <c r="M7414" t="s">
        <v>36</v>
      </c>
      <c r="N7414" t="str">
        <f>IF(AND(PESQUISA!$B$3&lt;&gt;"",OR(PESQUISA!$B$4="TODAS",B7414=PESQUISA!$B$4),ISNUMBER(SEARCH(PESQUISA!$B$3,D7414))),ROW()-1,"")</f>
        <v/>
      </c>
    </row>
    <row r="7415" spans="1:14" x14ac:dyDescent="0.3">
      <c r="A7415" t="s">
        <v>22367</v>
      </c>
      <c r="B7415" t="s">
        <v>29</v>
      </c>
      <c r="C7415" t="s">
        <v>22368</v>
      </c>
      <c r="D7415" t="s">
        <v>22369</v>
      </c>
      <c r="E7415" t="s">
        <v>21689</v>
      </c>
      <c r="F7415" s="7">
        <v>40.17</v>
      </c>
      <c r="G7415" t="s">
        <v>33</v>
      </c>
      <c r="H7415" t="s">
        <v>34</v>
      </c>
      <c r="I7415" t="s">
        <v>21686</v>
      </c>
      <c r="L7415" s="8">
        <v>0</v>
      </c>
      <c r="M7415" t="s">
        <v>36</v>
      </c>
      <c r="N7415" t="str">
        <f>IF(AND(PESQUISA!$B$3&lt;&gt;"",OR(PESQUISA!$B$4="TODAS",B7415=PESQUISA!$B$4),ISNUMBER(SEARCH(PESQUISA!$B$3,D7415))),ROW()-1,"")</f>
        <v/>
      </c>
    </row>
    <row r="7416" spans="1:14" x14ac:dyDescent="0.3">
      <c r="A7416" t="s">
        <v>22370</v>
      </c>
      <c r="B7416" t="s">
        <v>29</v>
      </c>
      <c r="C7416" t="s">
        <v>22371</v>
      </c>
      <c r="D7416" t="s">
        <v>22372</v>
      </c>
      <c r="E7416" t="s">
        <v>21689</v>
      </c>
      <c r="F7416" s="7">
        <v>120.38</v>
      </c>
      <c r="G7416" t="s">
        <v>33</v>
      </c>
      <c r="H7416" t="s">
        <v>34</v>
      </c>
      <c r="I7416" t="s">
        <v>21686</v>
      </c>
      <c r="L7416" s="8">
        <v>0</v>
      </c>
      <c r="M7416" t="s">
        <v>36</v>
      </c>
      <c r="N7416" t="str">
        <f>IF(AND(PESQUISA!$B$3&lt;&gt;"",OR(PESQUISA!$B$4="TODAS",B7416=PESQUISA!$B$4),ISNUMBER(SEARCH(PESQUISA!$B$3,D7416))),ROW()-1,"")</f>
        <v/>
      </c>
    </row>
    <row r="7417" spans="1:14" x14ac:dyDescent="0.3">
      <c r="A7417" t="s">
        <v>22373</v>
      </c>
      <c r="B7417" t="s">
        <v>29</v>
      </c>
      <c r="C7417" t="s">
        <v>22374</v>
      </c>
      <c r="D7417" t="s">
        <v>22375</v>
      </c>
      <c r="E7417" t="s">
        <v>6144</v>
      </c>
      <c r="F7417" s="7">
        <v>0.28999999999999998</v>
      </c>
      <c r="G7417" t="s">
        <v>33</v>
      </c>
      <c r="H7417" t="s">
        <v>34</v>
      </c>
      <c r="I7417" t="s">
        <v>21686</v>
      </c>
      <c r="L7417" s="8">
        <v>0</v>
      </c>
      <c r="M7417" t="s">
        <v>36</v>
      </c>
      <c r="N7417" t="str">
        <f>IF(AND(PESQUISA!$B$3&lt;&gt;"",OR(PESQUISA!$B$4="TODAS",B7417=PESQUISA!$B$4),ISNUMBER(SEARCH(PESQUISA!$B$3,D7417))),ROW()-1,"")</f>
        <v/>
      </c>
    </row>
    <row r="7418" spans="1:14" x14ac:dyDescent="0.3">
      <c r="A7418" t="s">
        <v>22376</v>
      </c>
      <c r="B7418" t="s">
        <v>29</v>
      </c>
      <c r="C7418" t="s">
        <v>22377</v>
      </c>
      <c r="D7418" t="s">
        <v>22378</v>
      </c>
      <c r="E7418" t="s">
        <v>21689</v>
      </c>
      <c r="F7418" s="7">
        <v>39.200000000000003</v>
      </c>
      <c r="G7418" t="s">
        <v>33</v>
      </c>
      <c r="H7418" t="s">
        <v>34</v>
      </c>
      <c r="I7418" t="s">
        <v>21686</v>
      </c>
      <c r="L7418" s="8">
        <v>0</v>
      </c>
      <c r="M7418" t="s">
        <v>36</v>
      </c>
      <c r="N7418" t="str">
        <f>IF(AND(PESQUISA!$B$3&lt;&gt;"",OR(PESQUISA!$B$4="TODAS",B7418=PESQUISA!$B$4),ISNUMBER(SEARCH(PESQUISA!$B$3,D7418))),ROW()-1,"")</f>
        <v/>
      </c>
    </row>
    <row r="7419" spans="1:14" x14ac:dyDescent="0.3">
      <c r="A7419" t="s">
        <v>22379</v>
      </c>
      <c r="B7419" t="s">
        <v>29</v>
      </c>
      <c r="C7419" t="s">
        <v>22380</v>
      </c>
      <c r="D7419" t="s">
        <v>22381</v>
      </c>
      <c r="E7419" t="s">
        <v>6144</v>
      </c>
      <c r="F7419" s="7">
        <v>0.3</v>
      </c>
      <c r="G7419" t="s">
        <v>33</v>
      </c>
      <c r="H7419" t="s">
        <v>34</v>
      </c>
      <c r="I7419" t="s">
        <v>21686</v>
      </c>
      <c r="L7419" s="8">
        <v>0</v>
      </c>
      <c r="M7419" t="s">
        <v>36</v>
      </c>
      <c r="N7419" t="str">
        <f>IF(AND(PESQUISA!$B$3&lt;&gt;"",OR(PESQUISA!$B$4="TODAS",B7419=PESQUISA!$B$4),ISNUMBER(SEARCH(PESQUISA!$B$3,D7419))),ROW()-1,"")</f>
        <v/>
      </c>
    </row>
    <row r="7420" spans="1:14" x14ac:dyDescent="0.3">
      <c r="A7420" t="s">
        <v>22382</v>
      </c>
      <c r="B7420" t="s">
        <v>29</v>
      </c>
      <c r="C7420" t="s">
        <v>22383</v>
      </c>
      <c r="D7420" t="s">
        <v>22384</v>
      </c>
      <c r="E7420" t="s">
        <v>21689</v>
      </c>
      <c r="F7420" s="7">
        <v>41.14</v>
      </c>
      <c r="G7420" t="s">
        <v>33</v>
      </c>
      <c r="H7420" t="s">
        <v>34</v>
      </c>
      <c r="I7420" t="s">
        <v>21686</v>
      </c>
      <c r="L7420" s="8">
        <v>0</v>
      </c>
      <c r="M7420" t="s">
        <v>36</v>
      </c>
      <c r="N7420" t="str">
        <f>IF(AND(PESQUISA!$B$3&lt;&gt;"",OR(PESQUISA!$B$4="TODAS",B7420=PESQUISA!$B$4),ISNUMBER(SEARCH(PESQUISA!$B$3,D7420))),ROW()-1,"")</f>
        <v/>
      </c>
    </row>
    <row r="7421" spans="1:14" x14ac:dyDescent="0.3">
      <c r="A7421" t="s">
        <v>22385</v>
      </c>
      <c r="B7421" t="s">
        <v>29</v>
      </c>
      <c r="C7421" t="s">
        <v>22386</v>
      </c>
      <c r="D7421" t="s">
        <v>22387</v>
      </c>
      <c r="E7421" t="s">
        <v>6144</v>
      </c>
      <c r="F7421" s="7">
        <v>0.21</v>
      </c>
      <c r="G7421" t="s">
        <v>33</v>
      </c>
      <c r="H7421" t="s">
        <v>34</v>
      </c>
      <c r="I7421" t="s">
        <v>21686</v>
      </c>
      <c r="L7421" s="8">
        <v>0</v>
      </c>
      <c r="M7421" t="s">
        <v>36</v>
      </c>
      <c r="N7421" t="str">
        <f>IF(AND(PESQUISA!$B$3&lt;&gt;"",OR(PESQUISA!$B$4="TODAS",B7421=PESQUISA!$B$4),ISNUMBER(SEARCH(PESQUISA!$B$3,D7421))),ROW()-1,"")</f>
        <v/>
      </c>
    </row>
    <row r="7422" spans="1:14" x14ac:dyDescent="0.3">
      <c r="A7422" t="s">
        <v>22388</v>
      </c>
      <c r="B7422" t="s">
        <v>29</v>
      </c>
      <c r="C7422" t="s">
        <v>22389</v>
      </c>
      <c r="D7422" t="s">
        <v>22390</v>
      </c>
      <c r="E7422" t="s">
        <v>6144</v>
      </c>
      <c r="F7422" s="7">
        <v>0.28999999999999998</v>
      </c>
      <c r="G7422" t="s">
        <v>33</v>
      </c>
      <c r="H7422" t="s">
        <v>34</v>
      </c>
      <c r="I7422" t="s">
        <v>21686</v>
      </c>
      <c r="L7422" s="8">
        <v>0</v>
      </c>
      <c r="M7422" t="s">
        <v>36</v>
      </c>
      <c r="N7422" t="str">
        <f>IF(AND(PESQUISA!$B$3&lt;&gt;"",OR(PESQUISA!$B$4="TODAS",B7422=PESQUISA!$B$4),ISNUMBER(SEARCH(PESQUISA!$B$3,D7422))),ROW()-1,"")</f>
        <v/>
      </c>
    </row>
    <row r="7423" spans="1:14" x14ac:dyDescent="0.3">
      <c r="A7423" t="s">
        <v>22391</v>
      </c>
      <c r="B7423" t="s">
        <v>29</v>
      </c>
      <c r="C7423" t="s">
        <v>22392</v>
      </c>
      <c r="D7423" t="s">
        <v>22393</v>
      </c>
      <c r="E7423" t="s">
        <v>6144</v>
      </c>
      <c r="F7423" s="7">
        <v>0.89</v>
      </c>
      <c r="G7423" t="s">
        <v>33</v>
      </c>
      <c r="H7423" t="s">
        <v>34</v>
      </c>
      <c r="I7423" t="s">
        <v>21686</v>
      </c>
      <c r="L7423" s="8">
        <v>0</v>
      </c>
      <c r="M7423" t="s">
        <v>36</v>
      </c>
      <c r="N7423" t="str">
        <f>IF(AND(PESQUISA!$B$3&lt;&gt;"",OR(PESQUISA!$B$4="TODAS",B7423=PESQUISA!$B$4),ISNUMBER(SEARCH(PESQUISA!$B$3,D7423))),ROW()-1,"")</f>
        <v/>
      </c>
    </row>
    <row r="7424" spans="1:14" x14ac:dyDescent="0.3">
      <c r="A7424" t="s">
        <v>22394</v>
      </c>
      <c r="B7424" t="s">
        <v>29</v>
      </c>
      <c r="C7424" t="s">
        <v>22395</v>
      </c>
      <c r="D7424" t="s">
        <v>22396</v>
      </c>
      <c r="E7424" t="s">
        <v>6144</v>
      </c>
      <c r="F7424" s="7">
        <v>0.67</v>
      </c>
      <c r="G7424" t="s">
        <v>33</v>
      </c>
      <c r="H7424" t="s">
        <v>34</v>
      </c>
      <c r="I7424" t="s">
        <v>21686</v>
      </c>
      <c r="L7424" s="8">
        <v>0</v>
      </c>
      <c r="M7424" t="s">
        <v>36</v>
      </c>
      <c r="N7424" t="str">
        <f>IF(AND(PESQUISA!$B$3&lt;&gt;"",OR(PESQUISA!$B$4="TODAS",B7424=PESQUISA!$B$4),ISNUMBER(SEARCH(PESQUISA!$B$3,D7424))),ROW()-1,"")</f>
        <v/>
      </c>
    </row>
    <row r="7425" spans="1:14" x14ac:dyDescent="0.3">
      <c r="A7425" t="s">
        <v>22397</v>
      </c>
      <c r="B7425" t="s">
        <v>29</v>
      </c>
      <c r="C7425" t="s">
        <v>22398</v>
      </c>
      <c r="D7425" t="s">
        <v>22399</v>
      </c>
      <c r="E7425" t="s">
        <v>21689</v>
      </c>
      <c r="F7425" s="7">
        <v>90.59</v>
      </c>
      <c r="G7425" t="s">
        <v>33</v>
      </c>
      <c r="H7425" t="s">
        <v>34</v>
      </c>
      <c r="I7425" t="s">
        <v>21686</v>
      </c>
      <c r="L7425" s="8">
        <v>0</v>
      </c>
      <c r="M7425" t="s">
        <v>36</v>
      </c>
      <c r="N7425" t="str">
        <f>IF(AND(PESQUISA!$B$3&lt;&gt;"",OR(PESQUISA!$B$4="TODAS",B7425=PESQUISA!$B$4),ISNUMBER(SEARCH(PESQUISA!$B$3,D7425))),ROW()-1,"")</f>
        <v/>
      </c>
    </row>
    <row r="7426" spans="1:14" x14ac:dyDescent="0.3">
      <c r="A7426" t="s">
        <v>22400</v>
      </c>
      <c r="B7426" t="s">
        <v>29</v>
      </c>
      <c r="C7426" t="s">
        <v>22401</v>
      </c>
      <c r="D7426" t="s">
        <v>22402</v>
      </c>
      <c r="E7426" t="s">
        <v>6144</v>
      </c>
      <c r="F7426" s="7">
        <v>0.32</v>
      </c>
      <c r="G7426" t="s">
        <v>33</v>
      </c>
      <c r="H7426" t="s">
        <v>34</v>
      </c>
      <c r="I7426" t="s">
        <v>21686</v>
      </c>
      <c r="L7426" s="8">
        <v>0</v>
      </c>
      <c r="M7426" t="s">
        <v>36</v>
      </c>
      <c r="N7426" t="str">
        <f>IF(AND(PESQUISA!$B$3&lt;&gt;"",OR(PESQUISA!$B$4="TODAS",B7426=PESQUISA!$B$4),ISNUMBER(SEARCH(PESQUISA!$B$3,D7426))),ROW()-1,"")</f>
        <v/>
      </c>
    </row>
    <row r="7427" spans="1:14" x14ac:dyDescent="0.3">
      <c r="A7427" t="s">
        <v>22403</v>
      </c>
      <c r="B7427" t="s">
        <v>29</v>
      </c>
      <c r="C7427" t="s">
        <v>22404</v>
      </c>
      <c r="D7427" t="s">
        <v>22405</v>
      </c>
      <c r="E7427" t="s">
        <v>21689</v>
      </c>
      <c r="F7427" s="7">
        <v>43.77</v>
      </c>
      <c r="G7427" t="s">
        <v>33</v>
      </c>
      <c r="H7427" t="s">
        <v>34</v>
      </c>
      <c r="I7427" t="s">
        <v>21686</v>
      </c>
      <c r="L7427" s="8">
        <v>0</v>
      </c>
      <c r="M7427" t="s">
        <v>36</v>
      </c>
      <c r="N7427" t="str">
        <f>IF(AND(PESQUISA!$B$3&lt;&gt;"",OR(PESQUISA!$B$4="TODAS",B7427=PESQUISA!$B$4),ISNUMBER(SEARCH(PESQUISA!$B$3,D7427))),ROW()-1,"")</f>
        <v/>
      </c>
    </row>
    <row r="7428" spans="1:14" x14ac:dyDescent="0.3">
      <c r="A7428" t="s">
        <v>22406</v>
      </c>
      <c r="B7428" t="s">
        <v>29</v>
      </c>
      <c r="C7428" t="s">
        <v>22407</v>
      </c>
      <c r="D7428" t="s">
        <v>22408</v>
      </c>
      <c r="E7428" t="s">
        <v>6144</v>
      </c>
      <c r="F7428" s="7">
        <v>0.08</v>
      </c>
      <c r="G7428" t="s">
        <v>33</v>
      </c>
      <c r="H7428" t="s">
        <v>34</v>
      </c>
      <c r="I7428" t="s">
        <v>21686</v>
      </c>
      <c r="L7428" s="8">
        <v>0</v>
      </c>
      <c r="M7428" t="s">
        <v>36</v>
      </c>
      <c r="N7428" t="str">
        <f>IF(AND(PESQUISA!$B$3&lt;&gt;"",OR(PESQUISA!$B$4="TODAS",B7428=PESQUISA!$B$4),ISNUMBER(SEARCH(PESQUISA!$B$3,D7428))),ROW()-1,"")</f>
        <v/>
      </c>
    </row>
    <row r="7429" spans="1:14" x14ac:dyDescent="0.3">
      <c r="A7429" t="s">
        <v>22409</v>
      </c>
      <c r="B7429" t="s">
        <v>29</v>
      </c>
      <c r="C7429" t="s">
        <v>22410</v>
      </c>
      <c r="D7429" t="s">
        <v>22411</v>
      </c>
      <c r="E7429" t="s">
        <v>21689</v>
      </c>
      <c r="F7429" s="7">
        <v>11.62</v>
      </c>
      <c r="G7429" t="s">
        <v>33</v>
      </c>
      <c r="H7429" t="s">
        <v>34</v>
      </c>
      <c r="I7429" t="s">
        <v>21686</v>
      </c>
      <c r="L7429" s="8">
        <v>0</v>
      </c>
      <c r="M7429" t="s">
        <v>36</v>
      </c>
      <c r="N7429" t="str">
        <f>IF(AND(PESQUISA!$B$3&lt;&gt;"",OR(PESQUISA!$B$4="TODAS",B7429=PESQUISA!$B$4),ISNUMBER(SEARCH(PESQUISA!$B$3,D7429))),ROW()-1,"")</f>
        <v/>
      </c>
    </row>
    <row r="7430" spans="1:14" x14ac:dyDescent="0.3">
      <c r="A7430" t="s">
        <v>22412</v>
      </c>
      <c r="B7430" t="s">
        <v>29</v>
      </c>
      <c r="C7430" t="s">
        <v>22413</v>
      </c>
      <c r="D7430" t="s">
        <v>22414</v>
      </c>
      <c r="E7430" t="s">
        <v>6144</v>
      </c>
      <c r="F7430" s="7">
        <v>34.11</v>
      </c>
      <c r="G7430" t="s">
        <v>33</v>
      </c>
      <c r="H7430" t="s">
        <v>34</v>
      </c>
      <c r="I7430" t="s">
        <v>21686</v>
      </c>
      <c r="L7430" s="8">
        <v>0</v>
      </c>
      <c r="M7430" t="s">
        <v>36</v>
      </c>
      <c r="N7430" t="str">
        <f>IF(AND(PESQUISA!$B$3&lt;&gt;"",OR(PESQUISA!$B$4="TODAS",B7430=PESQUISA!$B$4),ISNUMBER(SEARCH(PESQUISA!$B$3,D7430))),ROW()-1,"")</f>
        <v/>
      </c>
    </row>
    <row r="7431" spans="1:14" x14ac:dyDescent="0.3">
      <c r="A7431" t="s">
        <v>22415</v>
      </c>
      <c r="B7431" t="s">
        <v>29</v>
      </c>
      <c r="C7431" t="s">
        <v>22416</v>
      </c>
      <c r="D7431" t="s">
        <v>22414</v>
      </c>
      <c r="E7431" t="s">
        <v>21689</v>
      </c>
      <c r="F7431" s="7">
        <v>6095.88</v>
      </c>
      <c r="G7431" t="s">
        <v>33</v>
      </c>
      <c r="H7431" t="s">
        <v>34</v>
      </c>
      <c r="I7431" t="s">
        <v>21686</v>
      </c>
      <c r="L7431" s="8">
        <v>0</v>
      </c>
      <c r="M7431" t="s">
        <v>36</v>
      </c>
      <c r="N7431" t="str">
        <f>IF(AND(PESQUISA!$B$3&lt;&gt;"",OR(PESQUISA!$B$4="TODAS",B7431=PESQUISA!$B$4),ISNUMBER(SEARCH(PESQUISA!$B$3,D7431))),ROW()-1,"")</f>
        <v/>
      </c>
    </row>
    <row r="7432" spans="1:14" x14ac:dyDescent="0.3">
      <c r="A7432" t="s">
        <v>22417</v>
      </c>
      <c r="B7432" t="s">
        <v>29</v>
      </c>
      <c r="C7432" t="s">
        <v>22418</v>
      </c>
      <c r="D7432" t="s">
        <v>22419</v>
      </c>
      <c r="E7432" t="s">
        <v>6144</v>
      </c>
      <c r="F7432" s="7">
        <v>34.119999999999997</v>
      </c>
      <c r="G7432" t="s">
        <v>33</v>
      </c>
      <c r="H7432" t="s">
        <v>34</v>
      </c>
      <c r="I7432" t="s">
        <v>21686</v>
      </c>
      <c r="L7432" s="8">
        <v>0</v>
      </c>
      <c r="M7432" t="s">
        <v>36</v>
      </c>
      <c r="N7432" t="str">
        <f>IF(AND(PESQUISA!$B$3&lt;&gt;"",OR(PESQUISA!$B$4="TODAS",B7432=PESQUISA!$B$4),ISNUMBER(SEARCH(PESQUISA!$B$3,D7432))),ROW()-1,"")</f>
        <v/>
      </c>
    </row>
    <row r="7433" spans="1:14" x14ac:dyDescent="0.3">
      <c r="A7433" t="s">
        <v>22420</v>
      </c>
      <c r="B7433" t="s">
        <v>29</v>
      </c>
      <c r="C7433" t="s">
        <v>22421</v>
      </c>
      <c r="D7433" t="s">
        <v>22419</v>
      </c>
      <c r="E7433" t="s">
        <v>21689</v>
      </c>
      <c r="F7433" s="7">
        <v>5949.28</v>
      </c>
      <c r="G7433" t="s">
        <v>33</v>
      </c>
      <c r="H7433" t="s">
        <v>34</v>
      </c>
      <c r="I7433" t="s">
        <v>21686</v>
      </c>
      <c r="L7433" s="8">
        <v>0</v>
      </c>
      <c r="M7433" t="s">
        <v>36</v>
      </c>
      <c r="N7433" t="str">
        <f>IF(AND(PESQUISA!$B$3&lt;&gt;"",OR(PESQUISA!$B$4="TODAS",B7433=PESQUISA!$B$4),ISNUMBER(SEARCH(PESQUISA!$B$3,D7433))),ROW()-1,"")</f>
        <v/>
      </c>
    </row>
    <row r="7434" spans="1:14" x14ac:dyDescent="0.3">
      <c r="A7434" t="s">
        <v>22422</v>
      </c>
      <c r="B7434" t="s">
        <v>29</v>
      </c>
      <c r="C7434" t="s">
        <v>22423</v>
      </c>
      <c r="D7434" t="s">
        <v>22424</v>
      </c>
      <c r="E7434" t="s">
        <v>6144</v>
      </c>
      <c r="F7434" s="7">
        <v>39.14</v>
      </c>
      <c r="G7434" t="s">
        <v>33</v>
      </c>
      <c r="H7434" t="s">
        <v>34</v>
      </c>
      <c r="I7434" t="s">
        <v>21686</v>
      </c>
      <c r="L7434" s="8">
        <v>0</v>
      </c>
      <c r="M7434" t="s">
        <v>36</v>
      </c>
      <c r="N7434" t="str">
        <f>IF(AND(PESQUISA!$B$3&lt;&gt;"",OR(PESQUISA!$B$4="TODAS",B7434=PESQUISA!$B$4),ISNUMBER(SEARCH(PESQUISA!$B$3,D7434))),ROW()-1,"")</f>
        <v/>
      </c>
    </row>
    <row r="7435" spans="1:14" x14ac:dyDescent="0.3">
      <c r="A7435" t="s">
        <v>22425</v>
      </c>
      <c r="B7435" t="s">
        <v>29</v>
      </c>
      <c r="C7435" t="s">
        <v>22426</v>
      </c>
      <c r="D7435" t="s">
        <v>22424</v>
      </c>
      <c r="E7435" t="s">
        <v>21689</v>
      </c>
      <c r="F7435" s="7">
        <v>6852.15</v>
      </c>
      <c r="G7435" t="s">
        <v>33</v>
      </c>
      <c r="H7435" t="s">
        <v>34</v>
      </c>
      <c r="I7435" t="s">
        <v>21686</v>
      </c>
      <c r="L7435" s="8">
        <v>0</v>
      </c>
      <c r="M7435" t="s">
        <v>36</v>
      </c>
      <c r="N7435" t="str">
        <f>IF(AND(PESQUISA!$B$3&lt;&gt;"",OR(PESQUISA!$B$4="TODAS",B7435=PESQUISA!$B$4),ISNUMBER(SEARCH(PESQUISA!$B$3,D7435))),ROW()-1,"")</f>
        <v/>
      </c>
    </row>
    <row r="7436" spans="1:14" x14ac:dyDescent="0.3">
      <c r="A7436" t="s">
        <v>22427</v>
      </c>
      <c r="B7436" t="s">
        <v>29</v>
      </c>
      <c r="C7436" t="s">
        <v>22428</v>
      </c>
      <c r="D7436" t="s">
        <v>22429</v>
      </c>
      <c r="E7436" t="s">
        <v>6144</v>
      </c>
      <c r="F7436" s="7">
        <v>33.090000000000003</v>
      </c>
      <c r="G7436" t="s">
        <v>33</v>
      </c>
      <c r="H7436" t="s">
        <v>34</v>
      </c>
      <c r="I7436" t="s">
        <v>21686</v>
      </c>
      <c r="L7436" s="8">
        <v>0</v>
      </c>
      <c r="M7436" t="s">
        <v>36</v>
      </c>
      <c r="N7436" t="str">
        <f>IF(AND(PESQUISA!$B$3&lt;&gt;"",OR(PESQUISA!$B$4="TODAS",B7436=PESQUISA!$B$4),ISNUMBER(SEARCH(PESQUISA!$B$3,D7436))),ROW()-1,"")</f>
        <v/>
      </c>
    </row>
    <row r="7437" spans="1:14" x14ac:dyDescent="0.3">
      <c r="A7437" t="s">
        <v>22430</v>
      </c>
      <c r="B7437" t="s">
        <v>29</v>
      </c>
      <c r="C7437" t="s">
        <v>22431</v>
      </c>
      <c r="D7437" t="s">
        <v>22429</v>
      </c>
      <c r="E7437" t="s">
        <v>21689</v>
      </c>
      <c r="F7437" s="7">
        <v>5855.39</v>
      </c>
      <c r="G7437" t="s">
        <v>33</v>
      </c>
      <c r="H7437" t="s">
        <v>34</v>
      </c>
      <c r="I7437" t="s">
        <v>21686</v>
      </c>
      <c r="L7437" s="8">
        <v>0</v>
      </c>
      <c r="M7437" t="s">
        <v>36</v>
      </c>
      <c r="N7437" t="str">
        <f>IF(AND(PESQUISA!$B$3&lt;&gt;"",OR(PESQUISA!$B$4="TODAS",B7437=PESQUISA!$B$4),ISNUMBER(SEARCH(PESQUISA!$B$3,D7437))),ROW()-1,"")</f>
        <v/>
      </c>
    </row>
    <row r="7438" spans="1:14" x14ac:dyDescent="0.3">
      <c r="A7438" t="s">
        <v>22432</v>
      </c>
      <c r="B7438" t="s">
        <v>29</v>
      </c>
      <c r="C7438" t="s">
        <v>22433</v>
      </c>
      <c r="D7438" t="s">
        <v>22434</v>
      </c>
      <c r="E7438" t="s">
        <v>6144</v>
      </c>
      <c r="F7438" s="7">
        <v>43.13</v>
      </c>
      <c r="G7438" t="s">
        <v>33</v>
      </c>
      <c r="H7438" t="s">
        <v>34</v>
      </c>
      <c r="I7438" t="s">
        <v>21686</v>
      </c>
      <c r="L7438" s="8">
        <v>0</v>
      </c>
      <c r="M7438" t="s">
        <v>36</v>
      </c>
      <c r="N7438" t="str">
        <f>IF(AND(PESQUISA!$B$3&lt;&gt;"",OR(PESQUISA!$B$4="TODAS",B7438=PESQUISA!$B$4),ISNUMBER(SEARCH(PESQUISA!$B$3,D7438))),ROW()-1,"")</f>
        <v/>
      </c>
    </row>
    <row r="7439" spans="1:14" x14ac:dyDescent="0.3">
      <c r="A7439" t="s">
        <v>22435</v>
      </c>
      <c r="B7439" t="s">
        <v>29</v>
      </c>
      <c r="C7439" t="s">
        <v>22436</v>
      </c>
      <c r="D7439" t="s">
        <v>22437</v>
      </c>
      <c r="E7439" t="s">
        <v>21689</v>
      </c>
      <c r="F7439" s="7">
        <v>7599.45</v>
      </c>
      <c r="G7439" t="s">
        <v>33</v>
      </c>
      <c r="H7439" t="s">
        <v>34</v>
      </c>
      <c r="I7439" t="s">
        <v>21686</v>
      </c>
      <c r="L7439" s="8">
        <v>0</v>
      </c>
      <c r="M7439" t="s">
        <v>36</v>
      </c>
      <c r="N7439" t="str">
        <f>IF(AND(PESQUISA!$B$3&lt;&gt;"",OR(PESQUISA!$B$4="TODAS",B7439=PESQUISA!$B$4),ISNUMBER(SEARCH(PESQUISA!$B$3,D7439))),ROW()-1,"")</f>
        <v/>
      </c>
    </row>
    <row r="7440" spans="1:14" x14ac:dyDescent="0.3">
      <c r="A7440" t="s">
        <v>22438</v>
      </c>
      <c r="B7440" t="s">
        <v>29</v>
      </c>
      <c r="C7440" t="s">
        <v>22439</v>
      </c>
      <c r="D7440" t="s">
        <v>22440</v>
      </c>
      <c r="E7440" t="s">
        <v>6144</v>
      </c>
      <c r="F7440" s="7">
        <v>138.02000000000001</v>
      </c>
      <c r="G7440" t="s">
        <v>33</v>
      </c>
      <c r="H7440" t="s">
        <v>34</v>
      </c>
      <c r="I7440" t="s">
        <v>21686</v>
      </c>
      <c r="L7440" s="8">
        <v>0</v>
      </c>
      <c r="M7440" t="s">
        <v>36</v>
      </c>
      <c r="N7440">
        <f>IF(AND(PESQUISA!$B$3&lt;&gt;"",OR(PESQUISA!$B$4="TODAS",B7440=PESQUISA!$B$4),ISNUMBER(SEARCH(PESQUISA!$B$3,D7440))),ROW()-1,"")</f>
        <v>7439</v>
      </c>
    </row>
    <row r="7441" spans="1:14" x14ac:dyDescent="0.3">
      <c r="A7441" t="s">
        <v>22441</v>
      </c>
      <c r="B7441" t="s">
        <v>29</v>
      </c>
      <c r="C7441" t="s">
        <v>22442</v>
      </c>
      <c r="D7441" t="s">
        <v>22440</v>
      </c>
      <c r="E7441" t="s">
        <v>21689</v>
      </c>
      <c r="F7441" s="7">
        <v>24404.06</v>
      </c>
      <c r="G7441" t="s">
        <v>33</v>
      </c>
      <c r="H7441" t="s">
        <v>34</v>
      </c>
      <c r="I7441" t="s">
        <v>21686</v>
      </c>
      <c r="L7441" s="8">
        <v>0</v>
      </c>
      <c r="M7441" t="s">
        <v>36</v>
      </c>
      <c r="N7441">
        <f>IF(AND(PESQUISA!$B$3&lt;&gt;"",OR(PESQUISA!$B$4="TODAS",B7441=PESQUISA!$B$4),ISNUMBER(SEARCH(PESQUISA!$B$3,D7441))),ROW()-1,"")</f>
        <v>7440</v>
      </c>
    </row>
    <row r="7442" spans="1:14" x14ac:dyDescent="0.3">
      <c r="A7442" t="s">
        <v>22443</v>
      </c>
      <c r="B7442" t="s">
        <v>29</v>
      </c>
      <c r="C7442" t="s">
        <v>22444</v>
      </c>
      <c r="D7442" t="s">
        <v>22445</v>
      </c>
      <c r="E7442" t="s">
        <v>6144</v>
      </c>
      <c r="F7442" s="7">
        <v>145.37</v>
      </c>
      <c r="G7442" t="s">
        <v>33</v>
      </c>
      <c r="H7442" t="s">
        <v>34</v>
      </c>
      <c r="I7442" t="s">
        <v>21686</v>
      </c>
      <c r="L7442" s="8">
        <v>0</v>
      </c>
      <c r="M7442" t="s">
        <v>36</v>
      </c>
      <c r="N7442">
        <f>IF(AND(PESQUISA!$B$3&lt;&gt;"",OR(PESQUISA!$B$4="TODAS",B7442=PESQUISA!$B$4),ISNUMBER(SEARCH(PESQUISA!$B$3,D7442))),ROW()-1,"")</f>
        <v>7441</v>
      </c>
    </row>
    <row r="7443" spans="1:14" x14ac:dyDescent="0.3">
      <c r="A7443" t="s">
        <v>22446</v>
      </c>
      <c r="B7443" t="s">
        <v>29</v>
      </c>
      <c r="C7443" t="s">
        <v>22447</v>
      </c>
      <c r="D7443" t="s">
        <v>22445</v>
      </c>
      <c r="E7443" t="s">
        <v>21689</v>
      </c>
      <c r="F7443" s="7">
        <v>25705.03</v>
      </c>
      <c r="G7443" t="s">
        <v>33</v>
      </c>
      <c r="H7443" t="s">
        <v>34</v>
      </c>
      <c r="I7443" t="s">
        <v>21686</v>
      </c>
      <c r="L7443" s="8">
        <v>0</v>
      </c>
      <c r="M7443" t="s">
        <v>36</v>
      </c>
      <c r="N7443">
        <f>IF(AND(PESQUISA!$B$3&lt;&gt;"",OR(PESQUISA!$B$4="TODAS",B7443=PESQUISA!$B$4),ISNUMBER(SEARCH(PESQUISA!$B$3,D7443))),ROW()-1,"")</f>
        <v>7442</v>
      </c>
    </row>
    <row r="7444" spans="1:14" x14ac:dyDescent="0.3">
      <c r="A7444" t="s">
        <v>22448</v>
      </c>
      <c r="B7444" t="s">
        <v>29</v>
      </c>
      <c r="C7444" t="s">
        <v>22449</v>
      </c>
      <c r="D7444" t="s">
        <v>22450</v>
      </c>
      <c r="E7444" t="s">
        <v>6144</v>
      </c>
      <c r="F7444" s="7">
        <v>172.2</v>
      </c>
      <c r="G7444" t="s">
        <v>33</v>
      </c>
      <c r="H7444" t="s">
        <v>34</v>
      </c>
      <c r="I7444" t="s">
        <v>21686</v>
      </c>
      <c r="L7444" s="8">
        <v>0</v>
      </c>
      <c r="M7444" t="s">
        <v>36</v>
      </c>
      <c r="N7444">
        <f>IF(AND(PESQUISA!$B$3&lt;&gt;"",OR(PESQUISA!$B$4="TODAS",B7444=PESQUISA!$B$4),ISNUMBER(SEARCH(PESQUISA!$B$3,D7444))),ROW()-1,"")</f>
        <v>7443</v>
      </c>
    </row>
    <row r="7445" spans="1:14" x14ac:dyDescent="0.3">
      <c r="A7445" t="s">
        <v>22451</v>
      </c>
      <c r="B7445" t="s">
        <v>29</v>
      </c>
      <c r="C7445" t="s">
        <v>22452</v>
      </c>
      <c r="D7445" t="s">
        <v>22450</v>
      </c>
      <c r="E7445" t="s">
        <v>21689</v>
      </c>
      <c r="F7445" s="7">
        <v>30447.66</v>
      </c>
      <c r="G7445" t="s">
        <v>33</v>
      </c>
      <c r="H7445" t="s">
        <v>34</v>
      </c>
      <c r="I7445" t="s">
        <v>21686</v>
      </c>
      <c r="L7445" s="8">
        <v>0</v>
      </c>
      <c r="M7445" t="s">
        <v>36</v>
      </c>
      <c r="N7445">
        <f>IF(AND(PESQUISA!$B$3&lt;&gt;"",OR(PESQUISA!$B$4="TODAS",B7445=PESQUISA!$B$4),ISNUMBER(SEARCH(PESQUISA!$B$3,D7445))),ROW()-1,"")</f>
        <v>7444</v>
      </c>
    </row>
    <row r="7446" spans="1:14" x14ac:dyDescent="0.3">
      <c r="A7446" t="s">
        <v>22453</v>
      </c>
      <c r="B7446" t="s">
        <v>29</v>
      </c>
      <c r="C7446" t="s">
        <v>22454</v>
      </c>
      <c r="D7446" t="s">
        <v>22455</v>
      </c>
      <c r="E7446" t="s">
        <v>6144</v>
      </c>
      <c r="F7446" s="7">
        <v>30.9</v>
      </c>
      <c r="G7446" t="s">
        <v>33</v>
      </c>
      <c r="H7446" t="s">
        <v>34</v>
      </c>
      <c r="I7446" t="s">
        <v>21686</v>
      </c>
      <c r="L7446" s="8">
        <v>0</v>
      </c>
      <c r="M7446" t="s">
        <v>36</v>
      </c>
      <c r="N7446" t="str">
        <f>IF(AND(PESQUISA!$B$3&lt;&gt;"",OR(PESQUISA!$B$4="TODAS",B7446=PESQUISA!$B$4),ISNUMBER(SEARCH(PESQUISA!$B$3,D7446))),ROW()-1,"")</f>
        <v/>
      </c>
    </row>
    <row r="7447" spans="1:14" x14ac:dyDescent="0.3">
      <c r="A7447" t="s">
        <v>22456</v>
      </c>
      <c r="B7447" t="s">
        <v>29</v>
      </c>
      <c r="C7447" t="s">
        <v>22457</v>
      </c>
      <c r="D7447" t="s">
        <v>22455</v>
      </c>
      <c r="E7447" t="s">
        <v>21689</v>
      </c>
      <c r="F7447" s="7">
        <v>5495.65</v>
      </c>
      <c r="G7447" t="s">
        <v>33</v>
      </c>
      <c r="H7447" t="s">
        <v>34</v>
      </c>
      <c r="I7447" t="s">
        <v>21686</v>
      </c>
      <c r="L7447" s="8">
        <v>0</v>
      </c>
      <c r="M7447" t="s">
        <v>36</v>
      </c>
      <c r="N7447" t="str">
        <f>IF(AND(PESQUISA!$B$3&lt;&gt;"",OR(PESQUISA!$B$4="TODAS",B7447=PESQUISA!$B$4),ISNUMBER(SEARCH(PESQUISA!$B$3,D7447))),ROW()-1,"")</f>
        <v/>
      </c>
    </row>
    <row r="7448" spans="1:14" x14ac:dyDescent="0.3">
      <c r="A7448" t="s">
        <v>22458</v>
      </c>
      <c r="B7448" t="s">
        <v>29</v>
      </c>
      <c r="C7448" t="s">
        <v>22459</v>
      </c>
      <c r="D7448" t="s">
        <v>22460</v>
      </c>
      <c r="E7448" t="s">
        <v>6144</v>
      </c>
      <c r="F7448" s="7">
        <v>33.58</v>
      </c>
      <c r="G7448" t="s">
        <v>33</v>
      </c>
      <c r="H7448" t="s">
        <v>34</v>
      </c>
      <c r="I7448" t="s">
        <v>21686</v>
      </c>
      <c r="L7448" s="8">
        <v>0</v>
      </c>
      <c r="M7448" t="s">
        <v>36</v>
      </c>
      <c r="N7448" t="str">
        <f>IF(AND(PESQUISA!$B$3&lt;&gt;"",OR(PESQUISA!$B$4="TODAS",B7448=PESQUISA!$B$4),ISNUMBER(SEARCH(PESQUISA!$B$3,D7448))),ROW()-1,"")</f>
        <v/>
      </c>
    </row>
    <row r="7449" spans="1:14" x14ac:dyDescent="0.3">
      <c r="A7449" t="s">
        <v>22461</v>
      </c>
      <c r="B7449" t="s">
        <v>29</v>
      </c>
      <c r="C7449" t="s">
        <v>22462</v>
      </c>
      <c r="D7449" t="s">
        <v>22460</v>
      </c>
      <c r="E7449" t="s">
        <v>21689</v>
      </c>
      <c r="F7449" s="7">
        <v>5928.72</v>
      </c>
      <c r="G7449" t="s">
        <v>33</v>
      </c>
      <c r="H7449" t="s">
        <v>34</v>
      </c>
      <c r="I7449" t="s">
        <v>21686</v>
      </c>
      <c r="L7449" s="8">
        <v>0</v>
      </c>
      <c r="M7449" t="s">
        <v>36</v>
      </c>
      <c r="N7449" t="str">
        <f>IF(AND(PESQUISA!$B$3&lt;&gt;"",OR(PESQUISA!$B$4="TODAS",B7449=PESQUISA!$B$4),ISNUMBER(SEARCH(PESQUISA!$B$3,D7449))),ROW()-1,"")</f>
        <v/>
      </c>
    </row>
    <row r="7450" spans="1:14" x14ac:dyDescent="0.3">
      <c r="A7450" t="s">
        <v>22463</v>
      </c>
      <c r="B7450" t="s">
        <v>29</v>
      </c>
      <c r="C7450" t="s">
        <v>22464</v>
      </c>
      <c r="D7450" t="s">
        <v>22465</v>
      </c>
      <c r="E7450" t="s">
        <v>6144</v>
      </c>
      <c r="G7450" t="s">
        <v>33</v>
      </c>
      <c r="H7450" t="s">
        <v>34</v>
      </c>
      <c r="I7450" t="s">
        <v>21686</v>
      </c>
      <c r="M7450" t="s">
        <v>53</v>
      </c>
      <c r="N7450" t="str">
        <f>IF(AND(PESQUISA!$B$3&lt;&gt;"",OR(PESQUISA!$B$4="TODAS",B7450=PESQUISA!$B$4),ISNUMBER(SEARCH(PESQUISA!$B$3,D7450))),ROW()-1,"")</f>
        <v/>
      </c>
    </row>
    <row r="7451" spans="1:14" x14ac:dyDescent="0.3">
      <c r="A7451" t="s">
        <v>22466</v>
      </c>
      <c r="B7451" t="s">
        <v>29</v>
      </c>
      <c r="C7451" t="s">
        <v>22467</v>
      </c>
      <c r="D7451" t="s">
        <v>22468</v>
      </c>
      <c r="E7451" t="s">
        <v>21689</v>
      </c>
      <c r="F7451" s="7">
        <v>3884.35</v>
      </c>
      <c r="G7451" t="s">
        <v>33</v>
      </c>
      <c r="H7451" t="s">
        <v>34</v>
      </c>
      <c r="I7451" t="s">
        <v>21686</v>
      </c>
      <c r="L7451" s="8">
        <v>0</v>
      </c>
      <c r="M7451" t="s">
        <v>36</v>
      </c>
      <c r="N7451" t="str">
        <f>IF(AND(PESQUISA!$B$3&lt;&gt;"",OR(PESQUISA!$B$4="TODAS",B7451=PESQUISA!$B$4),ISNUMBER(SEARCH(PESQUISA!$B$3,D7451))),ROW()-1,"")</f>
        <v/>
      </c>
    </row>
    <row r="7452" spans="1:14" x14ac:dyDescent="0.3">
      <c r="A7452" t="s">
        <v>22469</v>
      </c>
      <c r="B7452" t="s">
        <v>29</v>
      </c>
      <c r="C7452" t="s">
        <v>22470</v>
      </c>
      <c r="D7452" t="s">
        <v>22471</v>
      </c>
      <c r="E7452" t="s">
        <v>6144</v>
      </c>
      <c r="F7452" s="7">
        <v>30.17</v>
      </c>
      <c r="G7452" t="s">
        <v>33</v>
      </c>
      <c r="H7452" t="s">
        <v>34</v>
      </c>
      <c r="I7452" t="s">
        <v>21686</v>
      </c>
      <c r="L7452" s="8">
        <v>0</v>
      </c>
      <c r="M7452" t="s">
        <v>36</v>
      </c>
      <c r="N7452" t="str">
        <f>IF(AND(PESQUISA!$B$3&lt;&gt;"",OR(PESQUISA!$B$4="TODAS",B7452=PESQUISA!$B$4),ISNUMBER(SEARCH(PESQUISA!$B$3,D7452))),ROW()-1,"")</f>
        <v/>
      </c>
    </row>
    <row r="7453" spans="1:14" x14ac:dyDescent="0.3">
      <c r="A7453" t="s">
        <v>22472</v>
      </c>
      <c r="B7453" t="s">
        <v>29</v>
      </c>
      <c r="C7453" t="s">
        <v>22473</v>
      </c>
      <c r="D7453" t="s">
        <v>22471</v>
      </c>
      <c r="E7453" t="s">
        <v>21689</v>
      </c>
      <c r="F7453" s="7">
        <v>5391.53</v>
      </c>
      <c r="G7453" t="s">
        <v>33</v>
      </c>
      <c r="H7453" t="s">
        <v>34</v>
      </c>
      <c r="I7453" t="s">
        <v>21686</v>
      </c>
      <c r="L7453" s="8">
        <v>0</v>
      </c>
      <c r="M7453" t="s">
        <v>36</v>
      </c>
      <c r="N7453" t="str">
        <f>IF(AND(PESQUISA!$B$3&lt;&gt;"",OR(PESQUISA!$B$4="TODAS",B7453=PESQUISA!$B$4),ISNUMBER(SEARCH(PESQUISA!$B$3,D7453))),ROW()-1,"")</f>
        <v/>
      </c>
    </row>
    <row r="7454" spans="1:14" x14ac:dyDescent="0.3">
      <c r="A7454" t="s">
        <v>22474</v>
      </c>
      <c r="B7454" t="s">
        <v>29</v>
      </c>
      <c r="C7454" t="s">
        <v>22475</v>
      </c>
      <c r="D7454" t="s">
        <v>22476</v>
      </c>
      <c r="E7454" t="s">
        <v>6144</v>
      </c>
      <c r="F7454" s="7">
        <v>34.4</v>
      </c>
      <c r="G7454" t="s">
        <v>33</v>
      </c>
      <c r="H7454" t="s">
        <v>34</v>
      </c>
      <c r="I7454" t="s">
        <v>21686</v>
      </c>
      <c r="L7454" s="8">
        <v>0</v>
      </c>
      <c r="M7454" t="s">
        <v>36</v>
      </c>
      <c r="N7454" t="str">
        <f>IF(AND(PESQUISA!$B$3&lt;&gt;"",OR(PESQUISA!$B$4="TODAS",B7454=PESQUISA!$B$4),ISNUMBER(SEARCH(PESQUISA!$B$3,D7454))),ROW()-1,"")</f>
        <v/>
      </c>
    </row>
    <row r="7455" spans="1:14" x14ac:dyDescent="0.3">
      <c r="A7455" t="s">
        <v>22477</v>
      </c>
      <c r="B7455" t="s">
        <v>29</v>
      </c>
      <c r="C7455" t="s">
        <v>22478</v>
      </c>
      <c r="D7455" t="s">
        <v>22479</v>
      </c>
      <c r="E7455" t="s">
        <v>6144</v>
      </c>
      <c r="F7455" s="7">
        <v>31.15</v>
      </c>
      <c r="G7455" t="s">
        <v>33</v>
      </c>
      <c r="H7455" t="s">
        <v>34</v>
      </c>
      <c r="I7455" t="s">
        <v>21686</v>
      </c>
      <c r="L7455" s="8">
        <v>0</v>
      </c>
      <c r="M7455" t="s">
        <v>36</v>
      </c>
      <c r="N7455" t="str">
        <f>IF(AND(PESQUISA!$B$3&lt;&gt;"",OR(PESQUISA!$B$4="TODAS",B7455=PESQUISA!$B$4),ISNUMBER(SEARCH(PESQUISA!$B$3,D7455))),ROW()-1,"")</f>
        <v/>
      </c>
    </row>
    <row r="7456" spans="1:14" x14ac:dyDescent="0.3">
      <c r="A7456" t="s">
        <v>22480</v>
      </c>
      <c r="B7456" t="s">
        <v>29</v>
      </c>
      <c r="C7456" t="s">
        <v>22481</v>
      </c>
      <c r="D7456" t="s">
        <v>22479</v>
      </c>
      <c r="E7456" t="s">
        <v>21689</v>
      </c>
      <c r="F7456" s="7">
        <v>5527.13</v>
      </c>
      <c r="G7456" t="s">
        <v>33</v>
      </c>
      <c r="H7456" t="s">
        <v>34</v>
      </c>
      <c r="I7456" t="s">
        <v>21686</v>
      </c>
      <c r="L7456" s="8">
        <v>0</v>
      </c>
      <c r="M7456" t="s">
        <v>36</v>
      </c>
      <c r="N7456" t="str">
        <f>IF(AND(PESQUISA!$B$3&lt;&gt;"",OR(PESQUISA!$B$4="TODAS",B7456=PESQUISA!$B$4),ISNUMBER(SEARCH(PESQUISA!$B$3,D7456))),ROW()-1,"")</f>
        <v/>
      </c>
    </row>
    <row r="7457" spans="1:14" x14ac:dyDescent="0.3">
      <c r="A7457" t="s">
        <v>22482</v>
      </c>
      <c r="B7457" t="s">
        <v>29</v>
      </c>
      <c r="C7457" t="s">
        <v>22483</v>
      </c>
      <c r="D7457" t="s">
        <v>22484</v>
      </c>
      <c r="E7457" t="s">
        <v>21689</v>
      </c>
      <c r="F7457" s="7">
        <v>5927.61</v>
      </c>
      <c r="G7457" t="s">
        <v>33</v>
      </c>
      <c r="H7457" t="s">
        <v>34</v>
      </c>
      <c r="I7457" t="s">
        <v>21686</v>
      </c>
      <c r="L7457" s="8">
        <v>0</v>
      </c>
      <c r="M7457" t="s">
        <v>36</v>
      </c>
      <c r="N7457" t="str">
        <f>IF(AND(PESQUISA!$B$3&lt;&gt;"",OR(PESQUISA!$B$4="TODAS",B7457=PESQUISA!$B$4),ISNUMBER(SEARCH(PESQUISA!$B$3,D7457))),ROW()-1,"")</f>
        <v/>
      </c>
    </row>
    <row r="7458" spans="1:14" x14ac:dyDescent="0.3">
      <c r="A7458" t="s">
        <v>22485</v>
      </c>
      <c r="B7458" t="s">
        <v>29</v>
      </c>
      <c r="C7458" t="s">
        <v>22486</v>
      </c>
      <c r="D7458" t="s">
        <v>22487</v>
      </c>
      <c r="E7458" t="s">
        <v>6144</v>
      </c>
      <c r="F7458" s="7">
        <v>33.42</v>
      </c>
      <c r="G7458" t="s">
        <v>33</v>
      </c>
      <c r="H7458" t="s">
        <v>34</v>
      </c>
      <c r="I7458" t="s">
        <v>21686</v>
      </c>
      <c r="L7458" s="8">
        <v>0</v>
      </c>
      <c r="M7458" t="s">
        <v>36</v>
      </c>
      <c r="N7458" t="str">
        <f>IF(AND(PESQUISA!$B$3&lt;&gt;"",OR(PESQUISA!$B$4="TODAS",B7458=PESQUISA!$B$4),ISNUMBER(SEARCH(PESQUISA!$B$3,D7458))),ROW()-1,"")</f>
        <v/>
      </c>
    </row>
    <row r="7459" spans="1:14" x14ac:dyDescent="0.3">
      <c r="A7459" t="s">
        <v>22488</v>
      </c>
      <c r="B7459" t="s">
        <v>29</v>
      </c>
      <c r="C7459" t="s">
        <v>22489</v>
      </c>
      <c r="D7459" t="s">
        <v>22490</v>
      </c>
      <c r="E7459" t="s">
        <v>21689</v>
      </c>
      <c r="F7459" s="7">
        <v>6091.61</v>
      </c>
      <c r="G7459" t="s">
        <v>33</v>
      </c>
      <c r="H7459" t="s">
        <v>34</v>
      </c>
      <c r="I7459" t="s">
        <v>21686</v>
      </c>
      <c r="L7459" s="8">
        <v>0</v>
      </c>
      <c r="M7459" t="s">
        <v>36</v>
      </c>
      <c r="N7459" t="str">
        <f>IF(AND(PESQUISA!$B$3&lt;&gt;"",OR(PESQUISA!$B$4="TODAS",B7459=PESQUISA!$B$4),ISNUMBER(SEARCH(PESQUISA!$B$3,D7459))),ROW()-1,"")</f>
        <v/>
      </c>
    </row>
    <row r="7460" spans="1:14" x14ac:dyDescent="0.3">
      <c r="A7460" t="s">
        <v>22491</v>
      </c>
      <c r="B7460" t="s">
        <v>29</v>
      </c>
      <c r="C7460" t="s">
        <v>22492</v>
      </c>
      <c r="D7460" t="s">
        <v>22493</v>
      </c>
      <c r="E7460" t="s">
        <v>21689</v>
      </c>
      <c r="F7460" s="7">
        <v>6072.55</v>
      </c>
      <c r="G7460" t="s">
        <v>33</v>
      </c>
      <c r="H7460" t="s">
        <v>34</v>
      </c>
      <c r="I7460" t="s">
        <v>21686</v>
      </c>
      <c r="L7460" s="8">
        <v>0</v>
      </c>
      <c r="M7460" t="s">
        <v>36</v>
      </c>
      <c r="N7460" t="str">
        <f>IF(AND(PESQUISA!$B$3&lt;&gt;"",OR(PESQUISA!$B$4="TODAS",B7460=PESQUISA!$B$4),ISNUMBER(SEARCH(PESQUISA!$B$3,D7460))),ROW()-1,"")</f>
        <v/>
      </c>
    </row>
    <row r="7461" spans="1:14" x14ac:dyDescent="0.3">
      <c r="A7461" t="s">
        <v>22494</v>
      </c>
      <c r="B7461" t="s">
        <v>29</v>
      </c>
      <c r="C7461" t="s">
        <v>22495</v>
      </c>
      <c r="D7461" t="s">
        <v>22496</v>
      </c>
      <c r="E7461" t="s">
        <v>6144</v>
      </c>
      <c r="F7461" s="7">
        <v>33.81</v>
      </c>
      <c r="G7461" t="s">
        <v>33</v>
      </c>
      <c r="H7461" t="s">
        <v>34</v>
      </c>
      <c r="I7461" t="s">
        <v>21686</v>
      </c>
      <c r="L7461" s="8">
        <v>0</v>
      </c>
      <c r="M7461" t="s">
        <v>36</v>
      </c>
      <c r="N7461" t="str">
        <f>IF(AND(PESQUISA!$B$3&lt;&gt;"",OR(PESQUISA!$B$4="TODAS",B7461=PESQUISA!$B$4),ISNUMBER(SEARCH(PESQUISA!$B$3,D7461))),ROW()-1,"")</f>
        <v/>
      </c>
    </row>
    <row r="7462" spans="1:14" x14ac:dyDescent="0.3">
      <c r="A7462" t="s">
        <v>22497</v>
      </c>
      <c r="B7462" t="s">
        <v>29</v>
      </c>
      <c r="C7462" t="s">
        <v>22498</v>
      </c>
      <c r="D7462" t="s">
        <v>22496</v>
      </c>
      <c r="E7462" t="s">
        <v>21689</v>
      </c>
      <c r="F7462" s="7">
        <v>5938.71</v>
      </c>
      <c r="G7462" t="s">
        <v>33</v>
      </c>
      <c r="H7462" t="s">
        <v>34</v>
      </c>
      <c r="I7462" t="s">
        <v>21686</v>
      </c>
      <c r="L7462" s="8">
        <v>0</v>
      </c>
      <c r="M7462" t="s">
        <v>36</v>
      </c>
      <c r="N7462" t="str">
        <f>IF(AND(PESQUISA!$B$3&lt;&gt;"",OR(PESQUISA!$B$4="TODAS",B7462=PESQUISA!$B$4),ISNUMBER(SEARCH(PESQUISA!$B$3,D7462))),ROW()-1,"")</f>
        <v/>
      </c>
    </row>
    <row r="7463" spans="1:14" x14ac:dyDescent="0.3">
      <c r="A7463" t="s">
        <v>22499</v>
      </c>
      <c r="B7463" t="s">
        <v>29</v>
      </c>
      <c r="C7463" t="s">
        <v>22500</v>
      </c>
      <c r="D7463" t="s">
        <v>22501</v>
      </c>
      <c r="E7463" t="s">
        <v>6144</v>
      </c>
      <c r="F7463" s="7">
        <v>34.08</v>
      </c>
      <c r="G7463" t="s">
        <v>33</v>
      </c>
      <c r="H7463" t="s">
        <v>34</v>
      </c>
      <c r="I7463" t="s">
        <v>21686</v>
      </c>
      <c r="L7463" s="8">
        <v>0</v>
      </c>
      <c r="M7463" t="s">
        <v>36</v>
      </c>
      <c r="N7463" t="str">
        <f>IF(AND(PESQUISA!$B$3&lt;&gt;"",OR(PESQUISA!$B$4="TODAS",B7463=PESQUISA!$B$4),ISNUMBER(SEARCH(PESQUISA!$B$3,D7463))),ROW()-1,"")</f>
        <v/>
      </c>
    </row>
    <row r="7464" spans="1:14" x14ac:dyDescent="0.3">
      <c r="A7464" t="s">
        <v>22502</v>
      </c>
      <c r="B7464" t="s">
        <v>29</v>
      </c>
      <c r="C7464" t="s">
        <v>22503</v>
      </c>
      <c r="D7464" t="s">
        <v>22504</v>
      </c>
      <c r="E7464" t="s">
        <v>6144</v>
      </c>
      <c r="F7464" s="7">
        <v>57.19</v>
      </c>
      <c r="G7464" t="s">
        <v>33</v>
      </c>
      <c r="H7464" t="s">
        <v>34</v>
      </c>
      <c r="I7464" t="s">
        <v>21686</v>
      </c>
      <c r="L7464" s="8">
        <v>0</v>
      </c>
      <c r="M7464" t="s">
        <v>36</v>
      </c>
      <c r="N7464" t="str">
        <f>IF(AND(PESQUISA!$B$3&lt;&gt;"",OR(PESQUISA!$B$4="TODAS",B7464=PESQUISA!$B$4),ISNUMBER(SEARCH(PESQUISA!$B$3,D7464))),ROW()-1,"")</f>
        <v/>
      </c>
    </row>
    <row r="7465" spans="1:14" x14ac:dyDescent="0.3">
      <c r="A7465" t="s">
        <v>22505</v>
      </c>
      <c r="B7465" t="s">
        <v>29</v>
      </c>
      <c r="C7465" t="s">
        <v>22506</v>
      </c>
      <c r="D7465" t="s">
        <v>22504</v>
      </c>
      <c r="E7465" t="s">
        <v>21689</v>
      </c>
      <c r="F7465" s="7">
        <v>10070.24</v>
      </c>
      <c r="G7465" t="s">
        <v>33</v>
      </c>
      <c r="H7465" t="s">
        <v>34</v>
      </c>
      <c r="I7465" t="s">
        <v>21686</v>
      </c>
      <c r="L7465" s="8">
        <v>0</v>
      </c>
      <c r="M7465" t="s">
        <v>36</v>
      </c>
      <c r="N7465" t="str">
        <f>IF(AND(PESQUISA!$B$3&lt;&gt;"",OR(PESQUISA!$B$4="TODAS",B7465=PESQUISA!$B$4),ISNUMBER(SEARCH(PESQUISA!$B$3,D7465))),ROW()-1,"")</f>
        <v/>
      </c>
    </row>
    <row r="7466" spans="1:14" x14ac:dyDescent="0.3">
      <c r="A7466" t="s">
        <v>22507</v>
      </c>
      <c r="B7466" t="s">
        <v>29</v>
      </c>
      <c r="C7466" t="s">
        <v>22508</v>
      </c>
      <c r="D7466" t="s">
        <v>22509</v>
      </c>
      <c r="E7466" t="s">
        <v>6144</v>
      </c>
      <c r="F7466" s="7">
        <v>21.87</v>
      </c>
      <c r="G7466" t="s">
        <v>33</v>
      </c>
      <c r="H7466" t="s">
        <v>34</v>
      </c>
      <c r="I7466" t="s">
        <v>21686</v>
      </c>
      <c r="L7466" s="8">
        <v>0</v>
      </c>
      <c r="M7466" t="s">
        <v>36</v>
      </c>
      <c r="N7466" t="str">
        <f>IF(AND(PESQUISA!$B$3&lt;&gt;"",OR(PESQUISA!$B$4="TODAS",B7466=PESQUISA!$B$4),ISNUMBER(SEARCH(PESQUISA!$B$3,D7466))),ROW()-1,"")</f>
        <v/>
      </c>
    </row>
    <row r="7467" spans="1:14" x14ac:dyDescent="0.3">
      <c r="A7467" t="s">
        <v>22510</v>
      </c>
      <c r="B7467" t="s">
        <v>29</v>
      </c>
      <c r="C7467" t="s">
        <v>22511</v>
      </c>
      <c r="D7467" t="s">
        <v>22512</v>
      </c>
      <c r="E7467" t="s">
        <v>6144</v>
      </c>
      <c r="F7467" s="7">
        <v>29.93</v>
      </c>
      <c r="G7467" t="s">
        <v>33</v>
      </c>
      <c r="H7467" t="s">
        <v>34</v>
      </c>
      <c r="I7467" t="s">
        <v>21686</v>
      </c>
      <c r="L7467" s="8">
        <v>0</v>
      </c>
      <c r="M7467" t="s">
        <v>36</v>
      </c>
      <c r="N7467" t="str">
        <f>IF(AND(PESQUISA!$B$3&lt;&gt;"",OR(PESQUISA!$B$4="TODAS",B7467=PESQUISA!$B$4),ISNUMBER(SEARCH(PESQUISA!$B$3,D7467))),ROW()-1,"")</f>
        <v/>
      </c>
    </row>
    <row r="7468" spans="1:14" x14ac:dyDescent="0.3">
      <c r="A7468" t="s">
        <v>22513</v>
      </c>
      <c r="B7468" t="s">
        <v>29</v>
      </c>
      <c r="C7468" t="s">
        <v>22514</v>
      </c>
      <c r="D7468" t="s">
        <v>22512</v>
      </c>
      <c r="E7468" t="s">
        <v>21689</v>
      </c>
      <c r="F7468" s="7">
        <v>5250.27</v>
      </c>
      <c r="G7468" t="s">
        <v>33</v>
      </c>
      <c r="H7468" t="s">
        <v>34</v>
      </c>
      <c r="I7468" t="s">
        <v>21686</v>
      </c>
      <c r="L7468" s="8">
        <v>0</v>
      </c>
      <c r="M7468" t="s">
        <v>36</v>
      </c>
      <c r="N7468" t="str">
        <f>IF(AND(PESQUISA!$B$3&lt;&gt;"",OR(PESQUISA!$B$4="TODAS",B7468=PESQUISA!$B$4),ISNUMBER(SEARCH(PESQUISA!$B$3,D7468))),ROW()-1,"")</f>
        <v/>
      </c>
    </row>
    <row r="7469" spans="1:14" x14ac:dyDescent="0.3">
      <c r="A7469" t="s">
        <v>22515</v>
      </c>
      <c r="B7469" t="s">
        <v>29</v>
      </c>
      <c r="C7469" t="s">
        <v>22516</v>
      </c>
      <c r="D7469" t="s">
        <v>22517</v>
      </c>
      <c r="E7469" t="s">
        <v>6144</v>
      </c>
      <c r="F7469" s="7">
        <v>25.03</v>
      </c>
      <c r="G7469" t="s">
        <v>33</v>
      </c>
      <c r="H7469" t="s">
        <v>34</v>
      </c>
      <c r="I7469" t="s">
        <v>21686</v>
      </c>
      <c r="L7469" s="8">
        <v>0</v>
      </c>
      <c r="M7469" t="s">
        <v>36</v>
      </c>
      <c r="N7469" t="str">
        <f>IF(AND(PESQUISA!$B$3&lt;&gt;"",OR(PESQUISA!$B$4="TODAS",B7469=PESQUISA!$B$4),ISNUMBER(SEARCH(PESQUISA!$B$3,D7469))),ROW()-1,"")</f>
        <v/>
      </c>
    </row>
    <row r="7470" spans="1:14" x14ac:dyDescent="0.3">
      <c r="A7470" t="s">
        <v>22518</v>
      </c>
      <c r="B7470" t="s">
        <v>29</v>
      </c>
      <c r="C7470" t="s">
        <v>22519</v>
      </c>
      <c r="D7470" t="s">
        <v>22517</v>
      </c>
      <c r="E7470" t="s">
        <v>21689</v>
      </c>
      <c r="F7470" s="7">
        <v>4453.79</v>
      </c>
      <c r="G7470" t="s">
        <v>33</v>
      </c>
      <c r="H7470" t="s">
        <v>34</v>
      </c>
      <c r="I7470" t="s">
        <v>21686</v>
      </c>
      <c r="L7470" s="8">
        <v>0</v>
      </c>
      <c r="M7470" t="s">
        <v>36</v>
      </c>
      <c r="N7470" t="str">
        <f>IF(AND(PESQUISA!$B$3&lt;&gt;"",OR(PESQUISA!$B$4="TODAS",B7470=PESQUISA!$B$4),ISNUMBER(SEARCH(PESQUISA!$B$3,D7470))),ROW()-1,"")</f>
        <v/>
      </c>
    </row>
    <row r="7471" spans="1:14" x14ac:dyDescent="0.3">
      <c r="A7471" t="s">
        <v>22520</v>
      </c>
      <c r="B7471" t="s">
        <v>29</v>
      </c>
      <c r="C7471" t="s">
        <v>22521</v>
      </c>
      <c r="D7471" t="s">
        <v>22522</v>
      </c>
      <c r="E7471" t="s">
        <v>6144</v>
      </c>
      <c r="G7471" t="s">
        <v>33</v>
      </c>
      <c r="H7471" t="s">
        <v>34</v>
      </c>
      <c r="I7471" t="s">
        <v>21686</v>
      </c>
      <c r="M7471" t="s">
        <v>53</v>
      </c>
      <c r="N7471" t="str">
        <f>IF(AND(PESQUISA!$B$3&lt;&gt;"",OR(PESQUISA!$B$4="TODAS",B7471=PESQUISA!$B$4),ISNUMBER(SEARCH(PESQUISA!$B$3,D7471))),ROW()-1,"")</f>
        <v/>
      </c>
    </row>
    <row r="7472" spans="1:14" x14ac:dyDescent="0.3">
      <c r="A7472" t="s">
        <v>22523</v>
      </c>
      <c r="B7472" t="s">
        <v>29</v>
      </c>
      <c r="C7472" t="s">
        <v>22524</v>
      </c>
      <c r="D7472" t="s">
        <v>22525</v>
      </c>
      <c r="E7472" t="s">
        <v>21689</v>
      </c>
      <c r="F7472" s="7">
        <v>4386.84</v>
      </c>
      <c r="G7472" t="s">
        <v>33</v>
      </c>
      <c r="H7472" t="s">
        <v>34</v>
      </c>
      <c r="I7472" t="s">
        <v>21686</v>
      </c>
      <c r="L7472" s="8">
        <v>0</v>
      </c>
      <c r="M7472" t="s">
        <v>36</v>
      </c>
      <c r="N7472" t="str">
        <f>IF(AND(PESQUISA!$B$3&lt;&gt;"",OR(PESQUISA!$B$4="TODAS",B7472=PESQUISA!$B$4),ISNUMBER(SEARCH(PESQUISA!$B$3,D7472))),ROW()-1,"")</f>
        <v/>
      </c>
    </row>
    <row r="7473" spans="1:14" x14ac:dyDescent="0.3">
      <c r="A7473" t="s">
        <v>22526</v>
      </c>
      <c r="B7473" t="s">
        <v>29</v>
      </c>
      <c r="C7473" t="s">
        <v>22527</v>
      </c>
      <c r="D7473" t="s">
        <v>22528</v>
      </c>
      <c r="E7473" t="s">
        <v>6144</v>
      </c>
      <c r="F7473" s="7">
        <v>24.96</v>
      </c>
      <c r="G7473" t="s">
        <v>33</v>
      </c>
      <c r="H7473" t="s">
        <v>34</v>
      </c>
      <c r="I7473" t="s">
        <v>21686</v>
      </c>
      <c r="L7473" s="8">
        <v>0</v>
      </c>
      <c r="M7473" t="s">
        <v>36</v>
      </c>
      <c r="N7473" t="str">
        <f>IF(AND(PESQUISA!$B$3&lt;&gt;"",OR(PESQUISA!$B$4="TODAS",B7473=PESQUISA!$B$4),ISNUMBER(SEARCH(PESQUISA!$B$3,D7473))),ROW()-1,"")</f>
        <v/>
      </c>
    </row>
    <row r="7474" spans="1:14" x14ac:dyDescent="0.3">
      <c r="A7474" t="s">
        <v>22529</v>
      </c>
      <c r="B7474" t="s">
        <v>29</v>
      </c>
      <c r="C7474" t="s">
        <v>22530</v>
      </c>
      <c r="D7474" t="s">
        <v>22531</v>
      </c>
      <c r="E7474" t="s">
        <v>6144</v>
      </c>
      <c r="F7474" s="7">
        <v>33.159999999999997</v>
      </c>
      <c r="G7474" t="s">
        <v>33</v>
      </c>
      <c r="H7474" t="s">
        <v>34</v>
      </c>
      <c r="I7474" t="s">
        <v>21686</v>
      </c>
      <c r="L7474" s="8">
        <v>0</v>
      </c>
      <c r="M7474" t="s">
        <v>36</v>
      </c>
      <c r="N7474" t="str">
        <f>IF(AND(PESQUISA!$B$3&lt;&gt;"",OR(PESQUISA!$B$4="TODAS",B7474=PESQUISA!$B$4),ISNUMBER(SEARCH(PESQUISA!$B$3,D7474))),ROW()-1,"")</f>
        <v/>
      </c>
    </row>
    <row r="7475" spans="1:14" x14ac:dyDescent="0.3">
      <c r="A7475" t="s">
        <v>22532</v>
      </c>
      <c r="B7475" t="s">
        <v>29</v>
      </c>
      <c r="C7475" t="s">
        <v>22533</v>
      </c>
      <c r="D7475" t="s">
        <v>22534</v>
      </c>
      <c r="E7475" t="s">
        <v>21689</v>
      </c>
      <c r="F7475" s="7">
        <v>5744.83</v>
      </c>
      <c r="G7475" t="s">
        <v>33</v>
      </c>
      <c r="H7475" t="s">
        <v>34</v>
      </c>
      <c r="I7475" t="s">
        <v>21686</v>
      </c>
      <c r="L7475" s="8">
        <v>0</v>
      </c>
      <c r="M7475" t="s">
        <v>36</v>
      </c>
      <c r="N7475" t="str">
        <f>IF(AND(PESQUISA!$B$3&lt;&gt;"",OR(PESQUISA!$B$4="TODAS",B7475=PESQUISA!$B$4),ISNUMBER(SEARCH(PESQUISA!$B$3,D7475))),ROW()-1,"")</f>
        <v/>
      </c>
    </row>
    <row r="7476" spans="1:14" x14ac:dyDescent="0.3">
      <c r="A7476" t="s">
        <v>22535</v>
      </c>
      <c r="B7476" t="s">
        <v>29</v>
      </c>
      <c r="C7476" t="s">
        <v>22536</v>
      </c>
      <c r="D7476" t="s">
        <v>22537</v>
      </c>
      <c r="E7476" t="s">
        <v>21689</v>
      </c>
      <c r="F7476" s="7">
        <v>5923.82</v>
      </c>
      <c r="G7476" t="s">
        <v>33</v>
      </c>
      <c r="H7476" t="s">
        <v>34</v>
      </c>
      <c r="I7476" t="s">
        <v>21686</v>
      </c>
      <c r="L7476" s="8">
        <v>0</v>
      </c>
      <c r="M7476" t="s">
        <v>36</v>
      </c>
      <c r="N7476" t="str">
        <f>IF(AND(PESQUISA!$B$3&lt;&gt;"",OR(PESQUISA!$B$4="TODAS",B7476=PESQUISA!$B$4),ISNUMBER(SEARCH(PESQUISA!$B$3,D7476))),ROW()-1,"")</f>
        <v/>
      </c>
    </row>
    <row r="7477" spans="1:14" x14ac:dyDescent="0.3">
      <c r="A7477" t="s">
        <v>22538</v>
      </c>
      <c r="B7477" t="s">
        <v>29</v>
      </c>
      <c r="C7477" t="s">
        <v>22539</v>
      </c>
      <c r="D7477" t="s">
        <v>22540</v>
      </c>
      <c r="E7477" t="s">
        <v>21689</v>
      </c>
      <c r="F7477" s="7">
        <v>6858.08</v>
      </c>
      <c r="G7477" t="s">
        <v>33</v>
      </c>
      <c r="H7477" t="s">
        <v>34</v>
      </c>
      <c r="I7477" t="s">
        <v>21686</v>
      </c>
      <c r="L7477" s="8">
        <v>0</v>
      </c>
      <c r="M7477" t="s">
        <v>36</v>
      </c>
      <c r="N7477" t="str">
        <f>IF(AND(PESQUISA!$B$3&lt;&gt;"",OR(PESQUISA!$B$4="TODAS",B7477=PESQUISA!$B$4),ISNUMBER(SEARCH(PESQUISA!$B$3,D7477))),ROW()-1,"")</f>
        <v/>
      </c>
    </row>
    <row r="7478" spans="1:14" x14ac:dyDescent="0.3">
      <c r="A7478" t="s">
        <v>22541</v>
      </c>
      <c r="B7478" t="s">
        <v>29</v>
      </c>
      <c r="C7478" t="s">
        <v>22542</v>
      </c>
      <c r="D7478" t="s">
        <v>22543</v>
      </c>
      <c r="E7478" t="s">
        <v>6144</v>
      </c>
      <c r="F7478" s="7">
        <v>32.15</v>
      </c>
      <c r="G7478" t="s">
        <v>33</v>
      </c>
      <c r="H7478" t="s">
        <v>34</v>
      </c>
      <c r="I7478" t="s">
        <v>21686</v>
      </c>
      <c r="L7478" s="8">
        <v>0</v>
      </c>
      <c r="M7478" t="s">
        <v>36</v>
      </c>
      <c r="N7478" t="str">
        <f>IF(AND(PESQUISA!$B$3&lt;&gt;"",OR(PESQUISA!$B$4="TODAS",B7478=PESQUISA!$B$4),ISNUMBER(SEARCH(PESQUISA!$B$3,D7478))),ROW()-1,"")</f>
        <v/>
      </c>
    </row>
    <row r="7479" spans="1:14" x14ac:dyDescent="0.3">
      <c r="A7479" t="s">
        <v>22544</v>
      </c>
      <c r="B7479" t="s">
        <v>29</v>
      </c>
      <c r="C7479" t="s">
        <v>22545</v>
      </c>
      <c r="D7479" t="s">
        <v>22546</v>
      </c>
      <c r="E7479" t="s">
        <v>6144</v>
      </c>
      <c r="F7479" s="7">
        <v>38.380000000000003</v>
      </c>
      <c r="G7479" t="s">
        <v>33</v>
      </c>
      <c r="H7479" t="s">
        <v>34</v>
      </c>
      <c r="I7479" t="s">
        <v>21686</v>
      </c>
      <c r="L7479" s="8">
        <v>0</v>
      </c>
      <c r="M7479" t="s">
        <v>36</v>
      </c>
      <c r="N7479" t="str">
        <f>IF(AND(PESQUISA!$B$3&lt;&gt;"",OR(PESQUISA!$B$4="TODAS",B7479=PESQUISA!$B$4),ISNUMBER(SEARCH(PESQUISA!$B$3,D7479))),ROW()-1,"")</f>
        <v/>
      </c>
    </row>
    <row r="7480" spans="1:14" x14ac:dyDescent="0.3">
      <c r="A7480" t="s">
        <v>22547</v>
      </c>
      <c r="B7480" t="s">
        <v>29</v>
      </c>
      <c r="C7480" t="s">
        <v>22548</v>
      </c>
      <c r="D7480" t="s">
        <v>22549</v>
      </c>
      <c r="E7480" t="s">
        <v>21689</v>
      </c>
      <c r="F7480" s="7">
        <v>4982.22</v>
      </c>
      <c r="G7480" t="s">
        <v>33</v>
      </c>
      <c r="H7480" t="s">
        <v>34</v>
      </c>
      <c r="I7480" t="s">
        <v>21686</v>
      </c>
      <c r="L7480" s="8">
        <v>0</v>
      </c>
      <c r="M7480" t="s">
        <v>36</v>
      </c>
      <c r="N7480" t="str">
        <f>IF(AND(PESQUISA!$B$3&lt;&gt;"",OR(PESQUISA!$B$4="TODAS",B7480=PESQUISA!$B$4),ISNUMBER(SEARCH(PESQUISA!$B$3,D7480))),ROW()-1,"")</f>
        <v/>
      </c>
    </row>
    <row r="7481" spans="1:14" x14ac:dyDescent="0.3">
      <c r="A7481" t="s">
        <v>22550</v>
      </c>
      <c r="B7481" t="s">
        <v>29</v>
      </c>
      <c r="C7481" t="s">
        <v>22551</v>
      </c>
      <c r="D7481" t="s">
        <v>22552</v>
      </c>
      <c r="E7481" t="s">
        <v>6144</v>
      </c>
      <c r="F7481" s="7">
        <v>27.87</v>
      </c>
      <c r="G7481" t="s">
        <v>33</v>
      </c>
      <c r="H7481" t="s">
        <v>34</v>
      </c>
      <c r="I7481" t="s">
        <v>21686</v>
      </c>
      <c r="L7481" s="8">
        <v>0</v>
      </c>
      <c r="M7481" t="s">
        <v>36</v>
      </c>
      <c r="N7481" t="str">
        <f>IF(AND(PESQUISA!$B$3&lt;&gt;"",OR(PESQUISA!$B$4="TODAS",B7481=PESQUISA!$B$4),ISNUMBER(SEARCH(PESQUISA!$B$3,D7481))),ROW()-1,"")</f>
        <v/>
      </c>
    </row>
    <row r="7482" spans="1:14" x14ac:dyDescent="0.3">
      <c r="A7482" t="s">
        <v>22553</v>
      </c>
      <c r="B7482" t="s">
        <v>29</v>
      </c>
      <c r="C7482" t="s">
        <v>22554</v>
      </c>
      <c r="D7482" t="s">
        <v>22555</v>
      </c>
      <c r="E7482" t="s">
        <v>21689</v>
      </c>
      <c r="F7482" s="7">
        <v>6158.44</v>
      </c>
      <c r="G7482" t="s">
        <v>33</v>
      </c>
      <c r="H7482" t="s">
        <v>34</v>
      </c>
      <c r="I7482" t="s">
        <v>21686</v>
      </c>
      <c r="L7482" s="8">
        <v>0</v>
      </c>
      <c r="M7482" t="s">
        <v>36</v>
      </c>
      <c r="N7482" t="str">
        <f>IF(AND(PESQUISA!$B$3&lt;&gt;"",OR(PESQUISA!$B$4="TODAS",B7482=PESQUISA!$B$4),ISNUMBER(SEARCH(PESQUISA!$B$3,D7482))),ROW()-1,"")</f>
        <v/>
      </c>
    </row>
    <row r="7483" spans="1:14" x14ac:dyDescent="0.3">
      <c r="A7483" t="s">
        <v>22556</v>
      </c>
      <c r="B7483" t="s">
        <v>29</v>
      </c>
      <c r="C7483" t="s">
        <v>22557</v>
      </c>
      <c r="D7483" t="s">
        <v>22558</v>
      </c>
      <c r="E7483" t="s">
        <v>6144</v>
      </c>
      <c r="F7483" s="7">
        <v>34.79</v>
      </c>
      <c r="G7483" t="s">
        <v>33</v>
      </c>
      <c r="H7483" t="s">
        <v>34</v>
      </c>
      <c r="I7483" t="s">
        <v>21686</v>
      </c>
      <c r="L7483" s="8">
        <v>0</v>
      </c>
      <c r="M7483" t="s">
        <v>36</v>
      </c>
      <c r="N7483" t="str">
        <f>IF(AND(PESQUISA!$B$3&lt;&gt;"",OR(PESQUISA!$B$4="TODAS",B7483=PESQUISA!$B$4),ISNUMBER(SEARCH(PESQUISA!$B$3,D7483))),ROW()-1,"")</f>
        <v/>
      </c>
    </row>
    <row r="7484" spans="1:14" x14ac:dyDescent="0.3">
      <c r="A7484" t="s">
        <v>22559</v>
      </c>
      <c r="B7484" t="s">
        <v>29</v>
      </c>
      <c r="C7484" t="s">
        <v>22560</v>
      </c>
      <c r="D7484" t="s">
        <v>22561</v>
      </c>
      <c r="E7484" t="s">
        <v>6144</v>
      </c>
      <c r="F7484" s="7">
        <v>22.58</v>
      </c>
      <c r="G7484" t="s">
        <v>33</v>
      </c>
      <c r="H7484" t="s">
        <v>34</v>
      </c>
      <c r="I7484" t="s">
        <v>21686</v>
      </c>
      <c r="L7484" s="8">
        <v>0</v>
      </c>
      <c r="M7484" t="s">
        <v>36</v>
      </c>
      <c r="N7484" t="str">
        <f>IF(AND(PESQUISA!$B$3&lt;&gt;"",OR(PESQUISA!$B$4="TODAS",B7484=PESQUISA!$B$4),ISNUMBER(SEARCH(PESQUISA!$B$3,D7484))),ROW()-1,"")</f>
        <v/>
      </c>
    </row>
    <row r="7485" spans="1:14" x14ac:dyDescent="0.3">
      <c r="A7485" t="s">
        <v>22562</v>
      </c>
      <c r="B7485" t="s">
        <v>29</v>
      </c>
      <c r="C7485" t="s">
        <v>22563</v>
      </c>
      <c r="D7485" t="s">
        <v>22561</v>
      </c>
      <c r="E7485" t="s">
        <v>21689</v>
      </c>
      <c r="F7485" s="7">
        <v>4027.75</v>
      </c>
      <c r="G7485" t="s">
        <v>33</v>
      </c>
      <c r="H7485" t="s">
        <v>34</v>
      </c>
      <c r="I7485" t="s">
        <v>21686</v>
      </c>
      <c r="L7485" s="8">
        <v>0</v>
      </c>
      <c r="M7485" t="s">
        <v>36</v>
      </c>
      <c r="N7485" t="str">
        <f>IF(AND(PESQUISA!$B$3&lt;&gt;"",OR(PESQUISA!$B$4="TODAS",B7485=PESQUISA!$B$4),ISNUMBER(SEARCH(PESQUISA!$B$3,D7485))),ROW()-1,"")</f>
        <v/>
      </c>
    </row>
    <row r="7486" spans="1:14" x14ac:dyDescent="0.3">
      <c r="A7486" t="s">
        <v>22564</v>
      </c>
      <c r="B7486" t="s">
        <v>29</v>
      </c>
      <c r="C7486" t="s">
        <v>22565</v>
      </c>
      <c r="D7486" t="s">
        <v>22566</v>
      </c>
      <c r="E7486" t="s">
        <v>21689</v>
      </c>
      <c r="F7486" s="7">
        <v>7219.19</v>
      </c>
      <c r="G7486" t="s">
        <v>33</v>
      </c>
      <c r="H7486" t="s">
        <v>34</v>
      </c>
      <c r="I7486" t="s">
        <v>21686</v>
      </c>
      <c r="L7486" s="8">
        <v>0</v>
      </c>
      <c r="M7486" t="s">
        <v>36</v>
      </c>
      <c r="N7486" t="str">
        <f>IF(AND(PESQUISA!$B$3&lt;&gt;"",OR(PESQUISA!$B$4="TODAS",B7486=PESQUISA!$B$4),ISNUMBER(SEARCH(PESQUISA!$B$3,D7486))),ROW()-1,"")</f>
        <v/>
      </c>
    </row>
    <row r="7487" spans="1:14" x14ac:dyDescent="0.3">
      <c r="A7487" t="s">
        <v>22567</v>
      </c>
      <c r="B7487" t="s">
        <v>29</v>
      </c>
      <c r="C7487" t="s">
        <v>22568</v>
      </c>
      <c r="D7487" t="s">
        <v>22569</v>
      </c>
      <c r="E7487" t="s">
        <v>6144</v>
      </c>
      <c r="F7487" s="7">
        <v>22.98</v>
      </c>
      <c r="G7487" t="s">
        <v>33</v>
      </c>
      <c r="H7487" t="s">
        <v>34</v>
      </c>
      <c r="I7487" t="s">
        <v>21686</v>
      </c>
      <c r="L7487" s="8">
        <v>0</v>
      </c>
      <c r="M7487" t="s">
        <v>36</v>
      </c>
      <c r="N7487" t="str">
        <f>IF(AND(PESQUISA!$B$3&lt;&gt;"",OR(PESQUISA!$B$4="TODAS",B7487=PESQUISA!$B$4),ISNUMBER(SEARCH(PESQUISA!$B$3,D7487))),ROW()-1,"")</f>
        <v/>
      </c>
    </row>
    <row r="7488" spans="1:14" x14ac:dyDescent="0.3">
      <c r="A7488" t="s">
        <v>22570</v>
      </c>
      <c r="B7488" t="s">
        <v>29</v>
      </c>
      <c r="C7488" t="s">
        <v>22571</v>
      </c>
      <c r="D7488" t="s">
        <v>22569</v>
      </c>
      <c r="E7488" t="s">
        <v>21689</v>
      </c>
      <c r="F7488" s="7">
        <v>4100.8500000000004</v>
      </c>
      <c r="G7488" t="s">
        <v>33</v>
      </c>
      <c r="H7488" t="s">
        <v>34</v>
      </c>
      <c r="I7488" t="s">
        <v>21686</v>
      </c>
      <c r="L7488" s="8">
        <v>0</v>
      </c>
      <c r="M7488" t="s">
        <v>36</v>
      </c>
      <c r="N7488" t="str">
        <f>IF(AND(PESQUISA!$B$3&lt;&gt;"",OR(PESQUISA!$B$4="TODAS",B7488=PESQUISA!$B$4),ISNUMBER(SEARCH(PESQUISA!$B$3,D7488))),ROW()-1,"")</f>
        <v/>
      </c>
    </row>
    <row r="7489" spans="1:14" x14ac:dyDescent="0.3">
      <c r="A7489" t="s">
        <v>22572</v>
      </c>
      <c r="B7489" t="s">
        <v>29</v>
      </c>
      <c r="C7489" t="s">
        <v>22573</v>
      </c>
      <c r="D7489" t="s">
        <v>22574</v>
      </c>
      <c r="E7489" t="s">
        <v>21689</v>
      </c>
      <c r="F7489" s="7">
        <v>3860.69</v>
      </c>
      <c r="G7489" t="s">
        <v>33</v>
      </c>
      <c r="H7489" t="s">
        <v>34</v>
      </c>
      <c r="I7489" t="s">
        <v>21686</v>
      </c>
      <c r="L7489" s="8">
        <v>0</v>
      </c>
      <c r="M7489" t="s">
        <v>36</v>
      </c>
      <c r="N7489" t="str">
        <f>IF(AND(PESQUISA!$B$3&lt;&gt;"",OR(PESQUISA!$B$4="TODAS",B7489=PESQUISA!$B$4),ISNUMBER(SEARCH(PESQUISA!$B$3,D7489))),ROW()-1,"")</f>
        <v/>
      </c>
    </row>
    <row r="7490" spans="1:14" x14ac:dyDescent="0.3">
      <c r="A7490" t="s">
        <v>22575</v>
      </c>
      <c r="B7490" t="s">
        <v>29</v>
      </c>
      <c r="C7490" t="s">
        <v>22576</v>
      </c>
      <c r="D7490" t="s">
        <v>22577</v>
      </c>
      <c r="E7490" t="s">
        <v>6144</v>
      </c>
      <c r="F7490" s="7">
        <v>21.64</v>
      </c>
      <c r="G7490" t="s">
        <v>33</v>
      </c>
      <c r="H7490" t="s">
        <v>34</v>
      </c>
      <c r="I7490" t="s">
        <v>21686</v>
      </c>
      <c r="L7490" s="8">
        <v>0</v>
      </c>
      <c r="M7490" t="s">
        <v>36</v>
      </c>
      <c r="N7490" t="str">
        <f>IF(AND(PESQUISA!$B$3&lt;&gt;"",OR(PESQUISA!$B$4="TODAS",B7490=PESQUISA!$B$4),ISNUMBER(SEARCH(PESQUISA!$B$3,D7490))),ROW()-1,"")</f>
        <v/>
      </c>
    </row>
    <row r="7491" spans="1:14" x14ac:dyDescent="0.3">
      <c r="A7491" t="s">
        <v>22578</v>
      </c>
      <c r="B7491" t="s">
        <v>29</v>
      </c>
      <c r="C7491" t="s">
        <v>22579</v>
      </c>
      <c r="D7491" t="s">
        <v>22580</v>
      </c>
      <c r="E7491" t="s">
        <v>21689</v>
      </c>
      <c r="F7491" s="7">
        <v>4312.82</v>
      </c>
      <c r="G7491" t="s">
        <v>33</v>
      </c>
      <c r="H7491" t="s">
        <v>34</v>
      </c>
      <c r="I7491" t="s">
        <v>21686</v>
      </c>
      <c r="L7491" s="8">
        <v>0</v>
      </c>
      <c r="M7491" t="s">
        <v>36</v>
      </c>
      <c r="N7491" t="str">
        <f>IF(AND(PESQUISA!$B$3&lt;&gt;"",OR(PESQUISA!$B$4="TODAS",B7491=PESQUISA!$B$4),ISNUMBER(SEARCH(PESQUISA!$B$3,D7491))),ROW()-1,"")</f>
        <v/>
      </c>
    </row>
    <row r="7492" spans="1:14" x14ac:dyDescent="0.3">
      <c r="A7492" t="s">
        <v>22581</v>
      </c>
      <c r="B7492" t="s">
        <v>29</v>
      </c>
      <c r="C7492" t="s">
        <v>22582</v>
      </c>
      <c r="D7492" t="s">
        <v>22583</v>
      </c>
      <c r="E7492" t="s">
        <v>6144</v>
      </c>
      <c r="F7492" s="7">
        <v>24.17</v>
      </c>
      <c r="G7492" t="s">
        <v>33</v>
      </c>
      <c r="H7492" t="s">
        <v>34</v>
      </c>
      <c r="I7492" t="s">
        <v>21686</v>
      </c>
      <c r="L7492" s="8">
        <v>0</v>
      </c>
      <c r="M7492" t="s">
        <v>36</v>
      </c>
      <c r="N7492" t="str">
        <f>IF(AND(PESQUISA!$B$3&lt;&gt;"",OR(PESQUISA!$B$4="TODAS",B7492=PESQUISA!$B$4),ISNUMBER(SEARCH(PESQUISA!$B$3,D7492))),ROW()-1,"")</f>
        <v/>
      </c>
    </row>
    <row r="7493" spans="1:14" x14ac:dyDescent="0.3">
      <c r="A7493" t="s">
        <v>22584</v>
      </c>
      <c r="B7493" t="s">
        <v>29</v>
      </c>
      <c r="C7493" t="s">
        <v>22585</v>
      </c>
      <c r="D7493" t="s">
        <v>22586</v>
      </c>
      <c r="E7493" t="s">
        <v>6144</v>
      </c>
      <c r="F7493" s="7">
        <v>22.98</v>
      </c>
      <c r="G7493" t="s">
        <v>33</v>
      </c>
      <c r="H7493" t="s">
        <v>34</v>
      </c>
      <c r="I7493" t="s">
        <v>21686</v>
      </c>
      <c r="L7493" s="8">
        <v>0</v>
      </c>
      <c r="M7493" t="s">
        <v>36</v>
      </c>
      <c r="N7493" t="str">
        <f>IF(AND(PESQUISA!$B$3&lt;&gt;"",OR(PESQUISA!$B$4="TODAS",B7493=PESQUISA!$B$4),ISNUMBER(SEARCH(PESQUISA!$B$3,D7493))),ROW()-1,"")</f>
        <v/>
      </c>
    </row>
    <row r="7494" spans="1:14" x14ac:dyDescent="0.3">
      <c r="A7494" t="s">
        <v>22587</v>
      </c>
      <c r="B7494" t="s">
        <v>29</v>
      </c>
      <c r="C7494" t="s">
        <v>22588</v>
      </c>
      <c r="D7494" t="s">
        <v>22589</v>
      </c>
      <c r="E7494" t="s">
        <v>21689</v>
      </c>
      <c r="F7494" s="7">
        <v>4100.8500000000004</v>
      </c>
      <c r="G7494" t="s">
        <v>33</v>
      </c>
      <c r="H7494" t="s">
        <v>34</v>
      </c>
      <c r="I7494" t="s">
        <v>21686</v>
      </c>
      <c r="L7494" s="8">
        <v>0</v>
      </c>
      <c r="M7494" t="s">
        <v>36</v>
      </c>
      <c r="N7494" t="str">
        <f>IF(AND(PESQUISA!$B$3&lt;&gt;"",OR(PESQUISA!$B$4="TODAS",B7494=PESQUISA!$B$4),ISNUMBER(SEARCH(PESQUISA!$B$3,D7494))),ROW()-1,"")</f>
        <v/>
      </c>
    </row>
    <row r="7495" spans="1:14" x14ac:dyDescent="0.3">
      <c r="A7495" t="s">
        <v>22590</v>
      </c>
      <c r="B7495" t="s">
        <v>29</v>
      </c>
      <c r="C7495" t="s">
        <v>22591</v>
      </c>
      <c r="D7495" t="s">
        <v>22592</v>
      </c>
      <c r="E7495" t="s">
        <v>6144</v>
      </c>
      <c r="F7495" s="7">
        <v>32.32</v>
      </c>
      <c r="G7495" t="s">
        <v>33</v>
      </c>
      <c r="H7495" t="s">
        <v>34</v>
      </c>
      <c r="I7495" t="s">
        <v>21686</v>
      </c>
      <c r="L7495" s="8">
        <v>0</v>
      </c>
      <c r="M7495" t="s">
        <v>36</v>
      </c>
      <c r="N7495" t="str">
        <f>IF(AND(PESQUISA!$B$3&lt;&gt;"",OR(PESQUISA!$B$4="TODAS",B7495=PESQUISA!$B$4),ISNUMBER(SEARCH(PESQUISA!$B$3,D7495))),ROW()-1,"")</f>
        <v/>
      </c>
    </row>
    <row r="7496" spans="1:14" x14ac:dyDescent="0.3">
      <c r="A7496" t="s">
        <v>22593</v>
      </c>
      <c r="B7496" t="s">
        <v>29</v>
      </c>
      <c r="C7496" t="s">
        <v>22594</v>
      </c>
      <c r="D7496" t="s">
        <v>22592</v>
      </c>
      <c r="E7496" t="s">
        <v>21689</v>
      </c>
      <c r="F7496" s="7">
        <v>5744.83</v>
      </c>
      <c r="G7496" t="s">
        <v>33</v>
      </c>
      <c r="H7496" t="s">
        <v>34</v>
      </c>
      <c r="I7496" t="s">
        <v>21686</v>
      </c>
      <c r="L7496" s="8">
        <v>0</v>
      </c>
      <c r="M7496" t="s">
        <v>36</v>
      </c>
      <c r="N7496" t="str">
        <f>IF(AND(PESQUISA!$B$3&lt;&gt;"",OR(PESQUISA!$B$4="TODAS",B7496=PESQUISA!$B$4),ISNUMBER(SEARCH(PESQUISA!$B$3,D7496))),ROW()-1,"")</f>
        <v/>
      </c>
    </row>
    <row r="7497" spans="1:14" x14ac:dyDescent="0.3">
      <c r="A7497" t="s">
        <v>22595</v>
      </c>
      <c r="B7497" t="s">
        <v>29</v>
      </c>
      <c r="C7497" t="s">
        <v>22596</v>
      </c>
      <c r="D7497" t="s">
        <v>22597</v>
      </c>
      <c r="E7497" t="s">
        <v>6144</v>
      </c>
      <c r="F7497" s="7">
        <v>20.43</v>
      </c>
      <c r="G7497" t="s">
        <v>33</v>
      </c>
      <c r="H7497" t="s">
        <v>34</v>
      </c>
      <c r="I7497" t="s">
        <v>21686</v>
      </c>
      <c r="L7497" s="8">
        <v>0</v>
      </c>
      <c r="M7497" t="s">
        <v>36</v>
      </c>
      <c r="N7497" t="str">
        <f>IF(AND(PESQUISA!$B$3&lt;&gt;"",OR(PESQUISA!$B$4="TODAS",B7497=PESQUISA!$B$4),ISNUMBER(SEARCH(PESQUISA!$B$3,D7497))),ROW()-1,"")</f>
        <v/>
      </c>
    </row>
    <row r="7498" spans="1:14" x14ac:dyDescent="0.3">
      <c r="A7498" t="s">
        <v>22598</v>
      </c>
      <c r="B7498" t="s">
        <v>29</v>
      </c>
      <c r="C7498" t="s">
        <v>22599</v>
      </c>
      <c r="D7498" t="s">
        <v>22600</v>
      </c>
      <c r="E7498" t="s">
        <v>21689</v>
      </c>
      <c r="F7498" s="7">
        <v>3628.55</v>
      </c>
      <c r="G7498" t="s">
        <v>33</v>
      </c>
      <c r="H7498" t="s">
        <v>34</v>
      </c>
      <c r="I7498" t="s">
        <v>21686</v>
      </c>
      <c r="L7498" s="8">
        <v>0</v>
      </c>
      <c r="M7498" t="s">
        <v>36</v>
      </c>
      <c r="N7498" t="str">
        <f>IF(AND(PESQUISA!$B$3&lt;&gt;"",OR(PESQUISA!$B$4="TODAS",B7498=PESQUISA!$B$4),ISNUMBER(SEARCH(PESQUISA!$B$3,D7498))),ROW()-1,"")</f>
        <v/>
      </c>
    </row>
    <row r="7499" spans="1:14" x14ac:dyDescent="0.3">
      <c r="A7499" t="s">
        <v>22601</v>
      </c>
      <c r="B7499" t="s">
        <v>29</v>
      </c>
      <c r="C7499" t="s">
        <v>22602</v>
      </c>
      <c r="D7499" t="s">
        <v>22603</v>
      </c>
      <c r="E7499" t="s">
        <v>6144</v>
      </c>
      <c r="F7499" s="7">
        <v>33.46</v>
      </c>
      <c r="G7499" t="s">
        <v>33</v>
      </c>
      <c r="H7499" t="s">
        <v>34</v>
      </c>
      <c r="I7499" t="s">
        <v>21686</v>
      </c>
      <c r="L7499" s="8">
        <v>0</v>
      </c>
      <c r="M7499" t="s">
        <v>36</v>
      </c>
      <c r="N7499" t="str">
        <f>IF(AND(PESQUISA!$B$3&lt;&gt;"",OR(PESQUISA!$B$4="TODAS",B7499=PESQUISA!$B$4),ISNUMBER(SEARCH(PESQUISA!$B$3,D7499))),ROW()-1,"")</f>
        <v/>
      </c>
    </row>
    <row r="7500" spans="1:14" x14ac:dyDescent="0.3">
      <c r="A7500" t="s">
        <v>22604</v>
      </c>
      <c r="B7500" t="s">
        <v>29</v>
      </c>
      <c r="C7500" t="s">
        <v>22605</v>
      </c>
      <c r="D7500" t="s">
        <v>22603</v>
      </c>
      <c r="E7500" t="s">
        <v>21689</v>
      </c>
      <c r="F7500" s="7">
        <v>5927.09</v>
      </c>
      <c r="G7500" t="s">
        <v>33</v>
      </c>
      <c r="H7500" t="s">
        <v>34</v>
      </c>
      <c r="I7500" t="s">
        <v>21686</v>
      </c>
      <c r="L7500" s="8">
        <v>0</v>
      </c>
      <c r="M7500" t="s">
        <v>36</v>
      </c>
      <c r="N7500" t="str">
        <f>IF(AND(PESQUISA!$B$3&lt;&gt;"",OR(PESQUISA!$B$4="TODAS",B7500=PESQUISA!$B$4),ISNUMBER(SEARCH(PESQUISA!$B$3,D7500))),ROW()-1,"")</f>
        <v/>
      </c>
    </row>
    <row r="7501" spans="1:14" x14ac:dyDescent="0.3">
      <c r="A7501" t="s">
        <v>22606</v>
      </c>
      <c r="B7501" t="s">
        <v>29</v>
      </c>
      <c r="C7501" t="s">
        <v>22607</v>
      </c>
      <c r="D7501" t="s">
        <v>22608</v>
      </c>
      <c r="E7501" t="s">
        <v>21689</v>
      </c>
      <c r="F7501" s="7">
        <v>5336.03</v>
      </c>
      <c r="G7501" t="s">
        <v>33</v>
      </c>
      <c r="H7501" t="s">
        <v>34</v>
      </c>
      <c r="I7501" t="s">
        <v>21686</v>
      </c>
      <c r="L7501" s="8">
        <v>0</v>
      </c>
      <c r="M7501" t="s">
        <v>36</v>
      </c>
      <c r="N7501" t="str">
        <f>IF(AND(PESQUISA!$B$3&lt;&gt;"",OR(PESQUISA!$B$4="TODAS",B7501=PESQUISA!$B$4),ISNUMBER(SEARCH(PESQUISA!$B$3,D7501))),ROW()-1,"")</f>
        <v/>
      </c>
    </row>
    <row r="7502" spans="1:14" x14ac:dyDescent="0.3">
      <c r="A7502" t="s">
        <v>22609</v>
      </c>
      <c r="B7502" t="s">
        <v>29</v>
      </c>
      <c r="C7502" t="s">
        <v>22610</v>
      </c>
      <c r="D7502" t="s">
        <v>22611</v>
      </c>
      <c r="E7502" t="s">
        <v>6144</v>
      </c>
      <c r="F7502" s="7">
        <v>25.76</v>
      </c>
      <c r="G7502" t="s">
        <v>33</v>
      </c>
      <c r="H7502" t="s">
        <v>34</v>
      </c>
      <c r="I7502" t="s">
        <v>21686</v>
      </c>
      <c r="L7502" s="8">
        <v>0</v>
      </c>
      <c r="M7502" t="s">
        <v>36</v>
      </c>
      <c r="N7502" t="str">
        <f>IF(AND(PESQUISA!$B$3&lt;&gt;"",OR(PESQUISA!$B$4="TODAS",B7502=PESQUISA!$B$4),ISNUMBER(SEARCH(PESQUISA!$B$3,D7502))),ROW()-1,"")</f>
        <v/>
      </c>
    </row>
    <row r="7503" spans="1:14" x14ac:dyDescent="0.3">
      <c r="A7503" t="s">
        <v>22612</v>
      </c>
      <c r="B7503" t="s">
        <v>29</v>
      </c>
      <c r="C7503" t="s">
        <v>22613</v>
      </c>
      <c r="D7503" t="s">
        <v>22611</v>
      </c>
      <c r="E7503" t="s">
        <v>21689</v>
      </c>
      <c r="F7503" s="7">
        <v>4595.8</v>
      </c>
      <c r="G7503" t="s">
        <v>33</v>
      </c>
      <c r="H7503" t="s">
        <v>34</v>
      </c>
      <c r="I7503" t="s">
        <v>21686</v>
      </c>
      <c r="L7503" s="8">
        <v>0</v>
      </c>
      <c r="M7503" t="s">
        <v>36</v>
      </c>
      <c r="N7503" t="str">
        <f>IF(AND(PESQUISA!$B$3&lt;&gt;"",OR(PESQUISA!$B$4="TODAS",B7503=PESQUISA!$B$4),ISNUMBER(SEARCH(PESQUISA!$B$3,D7503))),ROW()-1,"")</f>
        <v/>
      </c>
    </row>
    <row r="7504" spans="1:14" x14ac:dyDescent="0.3">
      <c r="A7504" t="s">
        <v>22614</v>
      </c>
      <c r="B7504" t="s">
        <v>29</v>
      </c>
      <c r="C7504" t="s">
        <v>22615</v>
      </c>
      <c r="D7504" t="s">
        <v>22616</v>
      </c>
      <c r="E7504" t="s">
        <v>21689</v>
      </c>
      <c r="F7504" s="7">
        <v>6637</v>
      </c>
      <c r="G7504" t="s">
        <v>33</v>
      </c>
      <c r="H7504" t="s">
        <v>34</v>
      </c>
      <c r="I7504" t="s">
        <v>21686</v>
      </c>
      <c r="L7504" s="8">
        <v>0</v>
      </c>
      <c r="M7504" t="s">
        <v>36</v>
      </c>
      <c r="N7504" t="str">
        <f>IF(AND(PESQUISA!$B$3&lt;&gt;"",OR(PESQUISA!$B$4="TODAS",B7504=PESQUISA!$B$4),ISNUMBER(SEARCH(PESQUISA!$B$3,D7504))),ROW()-1,"")</f>
        <v/>
      </c>
    </row>
    <row r="7505" spans="1:14" x14ac:dyDescent="0.3">
      <c r="A7505" t="s">
        <v>22617</v>
      </c>
      <c r="B7505" t="s">
        <v>29</v>
      </c>
      <c r="C7505" t="s">
        <v>22618</v>
      </c>
      <c r="D7505" t="s">
        <v>22619</v>
      </c>
      <c r="E7505" t="s">
        <v>6144</v>
      </c>
      <c r="F7505" s="7">
        <v>37.25</v>
      </c>
      <c r="G7505" t="s">
        <v>33</v>
      </c>
      <c r="H7505" t="s">
        <v>34</v>
      </c>
      <c r="I7505" t="s">
        <v>21686</v>
      </c>
      <c r="L7505" s="8">
        <v>0</v>
      </c>
      <c r="M7505" t="s">
        <v>36</v>
      </c>
      <c r="N7505" t="str">
        <f>IF(AND(PESQUISA!$B$3&lt;&gt;"",OR(PESQUISA!$B$4="TODAS",B7505=PESQUISA!$B$4),ISNUMBER(SEARCH(PESQUISA!$B$3,D7505))),ROW()-1,"")</f>
        <v/>
      </c>
    </row>
    <row r="7506" spans="1:14" x14ac:dyDescent="0.3">
      <c r="A7506" t="s">
        <v>22620</v>
      </c>
      <c r="B7506" t="s">
        <v>29</v>
      </c>
      <c r="C7506" t="s">
        <v>22621</v>
      </c>
      <c r="D7506" t="s">
        <v>22622</v>
      </c>
      <c r="E7506" t="s">
        <v>6144</v>
      </c>
      <c r="F7506" s="7">
        <v>37.25</v>
      </c>
      <c r="G7506" t="s">
        <v>33</v>
      </c>
      <c r="H7506" t="s">
        <v>34</v>
      </c>
      <c r="I7506" t="s">
        <v>21686</v>
      </c>
      <c r="L7506" s="8">
        <v>0</v>
      </c>
      <c r="M7506" t="s">
        <v>36</v>
      </c>
      <c r="N7506" t="str">
        <f>IF(AND(PESQUISA!$B$3&lt;&gt;"",OR(PESQUISA!$B$4="TODAS",B7506=PESQUISA!$B$4),ISNUMBER(SEARCH(PESQUISA!$B$3,D7506))),ROW()-1,"")</f>
        <v/>
      </c>
    </row>
    <row r="7507" spans="1:14" x14ac:dyDescent="0.3">
      <c r="A7507" t="s">
        <v>22623</v>
      </c>
      <c r="B7507" t="s">
        <v>29</v>
      </c>
      <c r="C7507" t="s">
        <v>22624</v>
      </c>
      <c r="D7507" t="s">
        <v>22622</v>
      </c>
      <c r="E7507" t="s">
        <v>21689</v>
      </c>
      <c r="F7507" s="7">
        <v>6637</v>
      </c>
      <c r="G7507" t="s">
        <v>33</v>
      </c>
      <c r="H7507" t="s">
        <v>34</v>
      </c>
      <c r="I7507" t="s">
        <v>21686</v>
      </c>
      <c r="L7507" s="8">
        <v>0</v>
      </c>
      <c r="M7507" t="s">
        <v>36</v>
      </c>
      <c r="N7507" t="str">
        <f>IF(AND(PESQUISA!$B$3&lt;&gt;"",OR(PESQUISA!$B$4="TODAS",B7507=PESQUISA!$B$4),ISNUMBER(SEARCH(PESQUISA!$B$3,D7507))),ROW()-1,"")</f>
        <v/>
      </c>
    </row>
    <row r="7508" spans="1:14" x14ac:dyDescent="0.3">
      <c r="A7508" t="s">
        <v>22625</v>
      </c>
      <c r="B7508" t="s">
        <v>29</v>
      </c>
      <c r="C7508" t="s">
        <v>22626</v>
      </c>
      <c r="D7508" t="s">
        <v>22627</v>
      </c>
      <c r="E7508" t="s">
        <v>6144</v>
      </c>
      <c r="F7508" s="7">
        <v>25.08</v>
      </c>
      <c r="G7508" t="s">
        <v>33</v>
      </c>
      <c r="H7508" t="s">
        <v>34</v>
      </c>
      <c r="I7508" t="s">
        <v>21686</v>
      </c>
      <c r="L7508" s="8">
        <v>0</v>
      </c>
      <c r="M7508" t="s">
        <v>36</v>
      </c>
      <c r="N7508" t="str">
        <f>IF(AND(PESQUISA!$B$3&lt;&gt;"",OR(PESQUISA!$B$4="TODAS",B7508=PESQUISA!$B$4),ISNUMBER(SEARCH(PESQUISA!$B$3,D7508))),ROW()-1,"")</f>
        <v/>
      </c>
    </row>
    <row r="7509" spans="1:14" x14ac:dyDescent="0.3">
      <c r="A7509" t="s">
        <v>22628</v>
      </c>
      <c r="B7509" t="s">
        <v>29</v>
      </c>
      <c r="C7509" t="s">
        <v>22629</v>
      </c>
      <c r="D7509" t="s">
        <v>22630</v>
      </c>
      <c r="E7509" t="s">
        <v>21689</v>
      </c>
      <c r="F7509" s="7">
        <v>4462.97</v>
      </c>
      <c r="G7509" t="s">
        <v>33</v>
      </c>
      <c r="H7509" t="s">
        <v>34</v>
      </c>
      <c r="I7509" t="s">
        <v>21686</v>
      </c>
      <c r="L7509" s="8">
        <v>0</v>
      </c>
      <c r="M7509" t="s">
        <v>36</v>
      </c>
      <c r="N7509" t="str">
        <f>IF(AND(PESQUISA!$B$3&lt;&gt;"",OR(PESQUISA!$B$4="TODAS",B7509=PESQUISA!$B$4),ISNUMBER(SEARCH(PESQUISA!$B$3,D7509))),ROW()-1,"")</f>
        <v/>
      </c>
    </row>
    <row r="7510" spans="1:14" x14ac:dyDescent="0.3">
      <c r="A7510" t="s">
        <v>22631</v>
      </c>
      <c r="B7510" t="s">
        <v>29</v>
      </c>
      <c r="C7510" t="s">
        <v>22632</v>
      </c>
      <c r="D7510" t="s">
        <v>22633</v>
      </c>
      <c r="E7510" t="s">
        <v>21689</v>
      </c>
      <c r="F7510" s="7">
        <v>4100.8500000000004</v>
      </c>
      <c r="G7510" t="s">
        <v>33</v>
      </c>
      <c r="H7510" t="s">
        <v>34</v>
      </c>
      <c r="I7510" t="s">
        <v>21686</v>
      </c>
      <c r="L7510" s="8">
        <v>0</v>
      </c>
      <c r="M7510" t="s">
        <v>36</v>
      </c>
      <c r="N7510" t="str">
        <f>IF(AND(PESQUISA!$B$3&lt;&gt;"",OR(PESQUISA!$B$4="TODAS",B7510=PESQUISA!$B$4),ISNUMBER(SEARCH(PESQUISA!$B$3,D7510))),ROW()-1,"")</f>
        <v/>
      </c>
    </row>
    <row r="7511" spans="1:14" x14ac:dyDescent="0.3">
      <c r="A7511" t="s">
        <v>22634</v>
      </c>
      <c r="B7511" t="s">
        <v>29</v>
      </c>
      <c r="C7511" t="s">
        <v>22635</v>
      </c>
      <c r="D7511" t="s">
        <v>22636</v>
      </c>
      <c r="E7511" t="s">
        <v>6144</v>
      </c>
      <c r="F7511" s="7">
        <v>22.98</v>
      </c>
      <c r="G7511" t="s">
        <v>33</v>
      </c>
      <c r="H7511" t="s">
        <v>34</v>
      </c>
      <c r="I7511" t="s">
        <v>21686</v>
      </c>
      <c r="L7511" s="8">
        <v>0</v>
      </c>
      <c r="M7511" t="s">
        <v>36</v>
      </c>
      <c r="N7511" t="str">
        <f>IF(AND(PESQUISA!$B$3&lt;&gt;"",OR(PESQUISA!$B$4="TODAS",B7511=PESQUISA!$B$4),ISNUMBER(SEARCH(PESQUISA!$B$3,D7511))),ROW()-1,"")</f>
        <v/>
      </c>
    </row>
    <row r="7512" spans="1:14" x14ac:dyDescent="0.3">
      <c r="A7512" t="s">
        <v>22637</v>
      </c>
      <c r="B7512" t="s">
        <v>29</v>
      </c>
      <c r="C7512" t="s">
        <v>22638</v>
      </c>
      <c r="D7512" t="s">
        <v>22639</v>
      </c>
      <c r="E7512" t="s">
        <v>6144</v>
      </c>
      <c r="F7512" s="7">
        <v>22.98</v>
      </c>
      <c r="G7512" t="s">
        <v>33</v>
      </c>
      <c r="H7512" t="s">
        <v>34</v>
      </c>
      <c r="I7512" t="s">
        <v>21686</v>
      </c>
      <c r="L7512" s="8">
        <v>0</v>
      </c>
      <c r="M7512" t="s">
        <v>36</v>
      </c>
      <c r="N7512" t="str">
        <f>IF(AND(PESQUISA!$B$3&lt;&gt;"",OR(PESQUISA!$B$4="TODAS",B7512=PESQUISA!$B$4),ISNUMBER(SEARCH(PESQUISA!$B$3,D7512))),ROW()-1,"")</f>
        <v/>
      </c>
    </row>
    <row r="7513" spans="1:14" x14ac:dyDescent="0.3">
      <c r="A7513" t="s">
        <v>22640</v>
      </c>
      <c r="B7513" t="s">
        <v>29</v>
      </c>
      <c r="C7513" t="s">
        <v>22641</v>
      </c>
      <c r="D7513" t="s">
        <v>22639</v>
      </c>
      <c r="E7513" t="s">
        <v>21689</v>
      </c>
      <c r="F7513" s="7">
        <v>4100.8500000000004</v>
      </c>
      <c r="G7513" t="s">
        <v>33</v>
      </c>
      <c r="H7513" t="s">
        <v>34</v>
      </c>
      <c r="I7513" t="s">
        <v>21686</v>
      </c>
      <c r="L7513" s="8">
        <v>0</v>
      </c>
      <c r="M7513" t="s">
        <v>36</v>
      </c>
      <c r="N7513" t="str">
        <f>IF(AND(PESQUISA!$B$3&lt;&gt;"",OR(PESQUISA!$B$4="TODAS",B7513=PESQUISA!$B$4),ISNUMBER(SEARCH(PESQUISA!$B$3,D7513))),ROW()-1,"")</f>
        <v/>
      </c>
    </row>
    <row r="7514" spans="1:14" x14ac:dyDescent="0.3">
      <c r="A7514" t="s">
        <v>22642</v>
      </c>
      <c r="B7514" t="s">
        <v>29</v>
      </c>
      <c r="C7514" t="s">
        <v>22643</v>
      </c>
      <c r="D7514" t="s">
        <v>22644</v>
      </c>
      <c r="E7514" t="s">
        <v>6144</v>
      </c>
      <c r="F7514" s="7">
        <v>24.24</v>
      </c>
      <c r="G7514" t="s">
        <v>33</v>
      </c>
      <c r="H7514" t="s">
        <v>34</v>
      </c>
      <c r="I7514" t="s">
        <v>21686</v>
      </c>
      <c r="L7514" s="8">
        <v>0</v>
      </c>
      <c r="M7514" t="s">
        <v>36</v>
      </c>
      <c r="N7514" t="str">
        <f>IF(AND(PESQUISA!$B$3&lt;&gt;"",OR(PESQUISA!$B$4="TODAS",B7514=PESQUISA!$B$4),ISNUMBER(SEARCH(PESQUISA!$B$3,D7514))),ROW()-1,"")</f>
        <v/>
      </c>
    </row>
    <row r="7515" spans="1:14" x14ac:dyDescent="0.3">
      <c r="A7515" t="s">
        <v>22645</v>
      </c>
      <c r="B7515" t="s">
        <v>29</v>
      </c>
      <c r="C7515" t="s">
        <v>22646</v>
      </c>
      <c r="D7515" t="s">
        <v>22644</v>
      </c>
      <c r="E7515" t="s">
        <v>21689</v>
      </c>
      <c r="F7515" s="7">
        <v>4324.99</v>
      </c>
      <c r="G7515" t="s">
        <v>33</v>
      </c>
      <c r="H7515" t="s">
        <v>34</v>
      </c>
      <c r="I7515" t="s">
        <v>21686</v>
      </c>
      <c r="L7515" s="8">
        <v>0</v>
      </c>
      <c r="M7515" t="s">
        <v>36</v>
      </c>
      <c r="N7515" t="str">
        <f>IF(AND(PESQUISA!$B$3&lt;&gt;"",OR(PESQUISA!$B$4="TODAS",B7515=PESQUISA!$B$4),ISNUMBER(SEARCH(PESQUISA!$B$3,D7515))),ROW()-1,"")</f>
        <v/>
      </c>
    </row>
    <row r="7516" spans="1:14" x14ac:dyDescent="0.3">
      <c r="A7516" t="s">
        <v>22647</v>
      </c>
      <c r="B7516" t="s">
        <v>29</v>
      </c>
      <c r="C7516" t="s">
        <v>22648</v>
      </c>
      <c r="D7516" t="s">
        <v>22649</v>
      </c>
      <c r="E7516" t="s">
        <v>6144</v>
      </c>
      <c r="F7516" s="7">
        <v>37.25</v>
      </c>
      <c r="G7516" t="s">
        <v>33</v>
      </c>
      <c r="H7516" t="s">
        <v>34</v>
      </c>
      <c r="I7516" t="s">
        <v>21686</v>
      </c>
      <c r="L7516" s="8">
        <v>0</v>
      </c>
      <c r="M7516" t="s">
        <v>36</v>
      </c>
      <c r="N7516" t="str">
        <f>IF(AND(PESQUISA!$B$3&lt;&gt;"",OR(PESQUISA!$B$4="TODAS",B7516=PESQUISA!$B$4),ISNUMBER(SEARCH(PESQUISA!$B$3,D7516))),ROW()-1,"")</f>
        <v/>
      </c>
    </row>
    <row r="7517" spans="1:14" x14ac:dyDescent="0.3">
      <c r="A7517" t="s">
        <v>22650</v>
      </c>
      <c r="B7517" t="s">
        <v>29</v>
      </c>
      <c r="C7517" t="s">
        <v>22651</v>
      </c>
      <c r="D7517" t="s">
        <v>22649</v>
      </c>
      <c r="E7517" t="s">
        <v>21689</v>
      </c>
      <c r="F7517" s="7">
        <v>6637</v>
      </c>
      <c r="G7517" t="s">
        <v>33</v>
      </c>
      <c r="H7517" t="s">
        <v>34</v>
      </c>
      <c r="I7517" t="s">
        <v>21686</v>
      </c>
      <c r="L7517" s="8">
        <v>0</v>
      </c>
      <c r="M7517" t="s">
        <v>36</v>
      </c>
      <c r="N7517" t="str">
        <f>IF(AND(PESQUISA!$B$3&lt;&gt;"",OR(PESQUISA!$B$4="TODAS",B7517=PESQUISA!$B$4),ISNUMBER(SEARCH(PESQUISA!$B$3,D7517))),ROW()-1,"")</f>
        <v/>
      </c>
    </row>
    <row r="7518" spans="1:14" x14ac:dyDescent="0.3">
      <c r="A7518" t="s">
        <v>22652</v>
      </c>
      <c r="B7518" t="s">
        <v>29</v>
      </c>
      <c r="C7518" t="s">
        <v>22653</v>
      </c>
      <c r="D7518" t="s">
        <v>22654</v>
      </c>
      <c r="E7518" t="s">
        <v>6144</v>
      </c>
      <c r="F7518" s="7">
        <v>30.01</v>
      </c>
      <c r="G7518" t="s">
        <v>33</v>
      </c>
      <c r="H7518" t="s">
        <v>34</v>
      </c>
      <c r="I7518" t="s">
        <v>21686</v>
      </c>
      <c r="L7518" s="8">
        <v>0</v>
      </c>
      <c r="M7518" t="s">
        <v>36</v>
      </c>
      <c r="N7518" t="str">
        <f>IF(AND(PESQUISA!$B$3&lt;&gt;"",OR(PESQUISA!$B$4="TODAS",B7518=PESQUISA!$B$4),ISNUMBER(SEARCH(PESQUISA!$B$3,D7518))),ROW()-1,"")</f>
        <v/>
      </c>
    </row>
    <row r="7519" spans="1:14" x14ac:dyDescent="0.3">
      <c r="A7519" t="s">
        <v>22655</v>
      </c>
      <c r="B7519" t="s">
        <v>29</v>
      </c>
      <c r="C7519" t="s">
        <v>22656</v>
      </c>
      <c r="D7519" t="s">
        <v>22657</v>
      </c>
      <c r="E7519" t="s">
        <v>6144</v>
      </c>
      <c r="F7519" s="7">
        <v>40.51</v>
      </c>
      <c r="G7519" t="s">
        <v>33</v>
      </c>
      <c r="H7519" t="s">
        <v>34</v>
      </c>
      <c r="I7519" t="s">
        <v>21686</v>
      </c>
      <c r="L7519" s="8">
        <v>0</v>
      </c>
      <c r="M7519" t="s">
        <v>36</v>
      </c>
      <c r="N7519" t="str">
        <f>IF(AND(PESQUISA!$B$3&lt;&gt;"",OR(PESQUISA!$B$4="TODAS",B7519=PESQUISA!$B$4),ISNUMBER(SEARCH(PESQUISA!$B$3,D7519))),ROW()-1,"")</f>
        <v/>
      </c>
    </row>
    <row r="7520" spans="1:14" x14ac:dyDescent="0.3">
      <c r="A7520" t="s">
        <v>22658</v>
      </c>
      <c r="B7520" t="s">
        <v>29</v>
      </c>
      <c r="C7520" t="s">
        <v>22659</v>
      </c>
      <c r="D7520" t="s">
        <v>22660</v>
      </c>
      <c r="E7520" t="s">
        <v>6144</v>
      </c>
      <c r="F7520" s="7">
        <v>33.42</v>
      </c>
      <c r="G7520" t="s">
        <v>33</v>
      </c>
      <c r="H7520" t="s">
        <v>34</v>
      </c>
      <c r="I7520" t="s">
        <v>21686</v>
      </c>
      <c r="L7520" s="8">
        <v>0</v>
      </c>
      <c r="M7520" t="s">
        <v>36</v>
      </c>
      <c r="N7520" t="str">
        <f>IF(AND(PESQUISA!$B$3&lt;&gt;"",OR(PESQUISA!$B$4="TODAS",B7520=PESQUISA!$B$4),ISNUMBER(SEARCH(PESQUISA!$B$3,D7520))),ROW()-1,"")</f>
        <v/>
      </c>
    </row>
    <row r="7521" spans="1:14" x14ac:dyDescent="0.3">
      <c r="A7521" t="s">
        <v>22661</v>
      </c>
      <c r="B7521" t="s">
        <v>29</v>
      </c>
      <c r="C7521" t="s">
        <v>22662</v>
      </c>
      <c r="D7521" t="s">
        <v>22660</v>
      </c>
      <c r="E7521" t="s">
        <v>21689</v>
      </c>
      <c r="F7521" s="7">
        <v>5927.61</v>
      </c>
      <c r="G7521" t="s">
        <v>33</v>
      </c>
      <c r="H7521" t="s">
        <v>34</v>
      </c>
      <c r="I7521" t="s">
        <v>21686</v>
      </c>
      <c r="L7521" s="8">
        <v>0</v>
      </c>
      <c r="M7521" t="s">
        <v>36</v>
      </c>
      <c r="N7521" t="str">
        <f>IF(AND(PESQUISA!$B$3&lt;&gt;"",OR(PESQUISA!$B$4="TODAS",B7521=PESQUISA!$B$4),ISNUMBER(SEARCH(PESQUISA!$B$3,D7521))),ROW()-1,"")</f>
        <v/>
      </c>
    </row>
    <row r="7522" spans="1:14" x14ac:dyDescent="0.3">
      <c r="A7522" t="s">
        <v>22663</v>
      </c>
      <c r="B7522" t="s">
        <v>29</v>
      </c>
      <c r="C7522" t="s">
        <v>22664</v>
      </c>
      <c r="D7522" t="s">
        <v>22665</v>
      </c>
      <c r="E7522" t="s">
        <v>6144</v>
      </c>
      <c r="F7522" s="7">
        <v>33.58</v>
      </c>
      <c r="G7522" t="s">
        <v>33</v>
      </c>
      <c r="H7522" t="s">
        <v>34</v>
      </c>
      <c r="I7522" t="s">
        <v>21686</v>
      </c>
      <c r="L7522" s="8">
        <v>0</v>
      </c>
      <c r="M7522" t="s">
        <v>36</v>
      </c>
      <c r="N7522" t="str">
        <f>IF(AND(PESQUISA!$B$3&lt;&gt;"",OR(PESQUISA!$B$4="TODAS",B7522=PESQUISA!$B$4),ISNUMBER(SEARCH(PESQUISA!$B$3,D7522))),ROW()-1,"")</f>
        <v/>
      </c>
    </row>
    <row r="7523" spans="1:14" x14ac:dyDescent="0.3">
      <c r="A7523" t="s">
        <v>22666</v>
      </c>
      <c r="B7523" t="s">
        <v>29</v>
      </c>
      <c r="C7523" t="s">
        <v>22667</v>
      </c>
      <c r="D7523" t="s">
        <v>22665</v>
      </c>
      <c r="E7523" t="s">
        <v>21689</v>
      </c>
      <c r="F7523" s="7">
        <v>5927.61</v>
      </c>
      <c r="G7523" t="s">
        <v>33</v>
      </c>
      <c r="H7523" t="s">
        <v>34</v>
      </c>
      <c r="I7523" t="s">
        <v>21686</v>
      </c>
      <c r="L7523" s="8">
        <v>0</v>
      </c>
      <c r="M7523" t="s">
        <v>36</v>
      </c>
      <c r="N7523" t="str">
        <f>IF(AND(PESQUISA!$B$3&lt;&gt;"",OR(PESQUISA!$B$4="TODAS",B7523=PESQUISA!$B$4),ISNUMBER(SEARCH(PESQUISA!$B$3,D7523))),ROW()-1,"")</f>
        <v/>
      </c>
    </row>
    <row r="7524" spans="1:14" x14ac:dyDescent="0.3">
      <c r="A7524" t="s">
        <v>22668</v>
      </c>
      <c r="B7524" t="s">
        <v>29</v>
      </c>
      <c r="C7524" t="s">
        <v>22669</v>
      </c>
      <c r="D7524" t="s">
        <v>22670</v>
      </c>
      <c r="E7524" t="s">
        <v>6144</v>
      </c>
      <c r="F7524" s="7">
        <v>34.909999999999997</v>
      </c>
      <c r="G7524" t="s">
        <v>33</v>
      </c>
      <c r="H7524" t="s">
        <v>34</v>
      </c>
      <c r="I7524" t="s">
        <v>21686</v>
      </c>
      <c r="L7524" s="8">
        <v>0</v>
      </c>
      <c r="M7524" t="s">
        <v>36</v>
      </c>
      <c r="N7524" t="str">
        <f>IF(AND(PESQUISA!$B$3&lt;&gt;"",OR(PESQUISA!$B$4="TODAS",B7524=PESQUISA!$B$4),ISNUMBER(SEARCH(PESQUISA!$B$3,D7524))),ROW()-1,"")</f>
        <v/>
      </c>
    </row>
    <row r="7525" spans="1:14" x14ac:dyDescent="0.3">
      <c r="A7525" t="s">
        <v>22671</v>
      </c>
      <c r="B7525" t="s">
        <v>29</v>
      </c>
      <c r="C7525" t="s">
        <v>22672</v>
      </c>
      <c r="D7525" t="s">
        <v>22670</v>
      </c>
      <c r="E7525" t="s">
        <v>21689</v>
      </c>
      <c r="F7525" s="7">
        <v>6195.33</v>
      </c>
      <c r="G7525" t="s">
        <v>33</v>
      </c>
      <c r="H7525" t="s">
        <v>34</v>
      </c>
      <c r="I7525" t="s">
        <v>21686</v>
      </c>
      <c r="L7525" s="8">
        <v>0</v>
      </c>
      <c r="M7525" t="s">
        <v>36</v>
      </c>
      <c r="N7525" t="str">
        <f>IF(AND(PESQUISA!$B$3&lt;&gt;"",OR(PESQUISA!$B$4="TODAS",B7525=PESQUISA!$B$4),ISNUMBER(SEARCH(PESQUISA!$B$3,D7525))),ROW()-1,"")</f>
        <v/>
      </c>
    </row>
    <row r="7526" spans="1:14" x14ac:dyDescent="0.3">
      <c r="A7526" t="s">
        <v>22673</v>
      </c>
      <c r="B7526" t="s">
        <v>29</v>
      </c>
      <c r="C7526" t="s">
        <v>22674</v>
      </c>
      <c r="D7526" t="s">
        <v>22675</v>
      </c>
      <c r="E7526" t="s">
        <v>6144</v>
      </c>
      <c r="F7526" s="7">
        <v>34.15</v>
      </c>
      <c r="G7526" t="s">
        <v>33</v>
      </c>
      <c r="H7526" t="s">
        <v>34</v>
      </c>
      <c r="I7526" t="s">
        <v>21686</v>
      </c>
      <c r="L7526" s="8">
        <v>0</v>
      </c>
      <c r="M7526" t="s">
        <v>36</v>
      </c>
      <c r="N7526" t="str">
        <f>IF(AND(PESQUISA!$B$3&lt;&gt;"",OR(PESQUISA!$B$4="TODAS",B7526=PESQUISA!$B$4),ISNUMBER(SEARCH(PESQUISA!$B$3,D7526))),ROW()-1,"")</f>
        <v/>
      </c>
    </row>
    <row r="7527" spans="1:14" x14ac:dyDescent="0.3">
      <c r="A7527" t="s">
        <v>22676</v>
      </c>
      <c r="B7527" t="s">
        <v>29</v>
      </c>
      <c r="C7527" t="s">
        <v>22677</v>
      </c>
      <c r="D7527" t="s">
        <v>22675</v>
      </c>
      <c r="E7527" t="s">
        <v>21689</v>
      </c>
      <c r="F7527" s="7">
        <v>6063.22</v>
      </c>
      <c r="G7527" t="s">
        <v>33</v>
      </c>
      <c r="H7527" t="s">
        <v>34</v>
      </c>
      <c r="I7527" t="s">
        <v>21686</v>
      </c>
      <c r="L7527" s="8">
        <v>0</v>
      </c>
      <c r="M7527" t="s">
        <v>36</v>
      </c>
      <c r="N7527" t="str">
        <f>IF(AND(PESQUISA!$B$3&lt;&gt;"",OR(PESQUISA!$B$4="TODAS",B7527=PESQUISA!$B$4),ISNUMBER(SEARCH(PESQUISA!$B$3,D7527))),ROW()-1,"")</f>
        <v/>
      </c>
    </row>
    <row r="7528" spans="1:14" x14ac:dyDescent="0.3">
      <c r="A7528" t="s">
        <v>22678</v>
      </c>
      <c r="B7528" t="s">
        <v>29</v>
      </c>
      <c r="C7528" t="s">
        <v>22679</v>
      </c>
      <c r="D7528" t="s">
        <v>22680</v>
      </c>
      <c r="E7528" t="s">
        <v>6144</v>
      </c>
      <c r="F7528" s="7">
        <v>34.909999999999997</v>
      </c>
      <c r="G7528" t="s">
        <v>33</v>
      </c>
      <c r="H7528" t="s">
        <v>34</v>
      </c>
      <c r="I7528" t="s">
        <v>21686</v>
      </c>
      <c r="L7528" s="8">
        <v>0</v>
      </c>
      <c r="M7528" t="s">
        <v>36</v>
      </c>
      <c r="N7528" t="str">
        <f>IF(AND(PESQUISA!$B$3&lt;&gt;"",OR(PESQUISA!$B$4="TODAS",B7528=PESQUISA!$B$4),ISNUMBER(SEARCH(PESQUISA!$B$3,D7528))),ROW()-1,"")</f>
        <v/>
      </c>
    </row>
    <row r="7529" spans="1:14" x14ac:dyDescent="0.3">
      <c r="A7529" t="s">
        <v>22681</v>
      </c>
      <c r="B7529" t="s">
        <v>29</v>
      </c>
      <c r="C7529" t="s">
        <v>22682</v>
      </c>
      <c r="D7529" t="s">
        <v>22680</v>
      </c>
      <c r="E7529" t="s">
        <v>21689</v>
      </c>
      <c r="F7529" s="7">
        <v>6195.33</v>
      </c>
      <c r="G7529" t="s">
        <v>33</v>
      </c>
      <c r="H7529" t="s">
        <v>34</v>
      </c>
      <c r="I7529" t="s">
        <v>21686</v>
      </c>
      <c r="L7529" s="8">
        <v>0</v>
      </c>
      <c r="M7529" t="s">
        <v>36</v>
      </c>
      <c r="N7529" t="str">
        <f>IF(AND(PESQUISA!$B$3&lt;&gt;"",OR(PESQUISA!$B$4="TODAS",B7529=PESQUISA!$B$4),ISNUMBER(SEARCH(PESQUISA!$B$3,D7529))),ROW()-1,"")</f>
        <v/>
      </c>
    </row>
    <row r="7530" spans="1:14" x14ac:dyDescent="0.3">
      <c r="A7530" t="s">
        <v>22683</v>
      </c>
      <c r="B7530" t="s">
        <v>29</v>
      </c>
      <c r="C7530" t="s">
        <v>22684</v>
      </c>
      <c r="D7530" t="s">
        <v>22685</v>
      </c>
      <c r="E7530" t="s">
        <v>21689</v>
      </c>
      <c r="F7530" s="7">
        <v>4219.83</v>
      </c>
      <c r="G7530" t="s">
        <v>33</v>
      </c>
      <c r="H7530" t="s">
        <v>34</v>
      </c>
      <c r="I7530" t="s">
        <v>21686</v>
      </c>
      <c r="L7530" s="8">
        <v>0</v>
      </c>
      <c r="M7530" t="s">
        <v>36</v>
      </c>
      <c r="N7530" t="str">
        <f>IF(AND(PESQUISA!$B$3&lt;&gt;"",OR(PESQUISA!$B$4="TODAS",B7530=PESQUISA!$B$4),ISNUMBER(SEARCH(PESQUISA!$B$3,D7530))),ROW()-1,"")</f>
        <v/>
      </c>
    </row>
    <row r="7531" spans="1:14" x14ac:dyDescent="0.3">
      <c r="A7531" t="s">
        <v>22686</v>
      </c>
      <c r="B7531" t="s">
        <v>29</v>
      </c>
      <c r="C7531" t="s">
        <v>22687</v>
      </c>
      <c r="D7531" t="s">
        <v>22688</v>
      </c>
      <c r="E7531" t="s">
        <v>6144</v>
      </c>
      <c r="F7531" s="7">
        <v>23.86</v>
      </c>
      <c r="G7531" t="s">
        <v>33</v>
      </c>
      <c r="H7531" t="s">
        <v>34</v>
      </c>
      <c r="I7531" t="s">
        <v>21686</v>
      </c>
      <c r="L7531" s="8">
        <v>0</v>
      </c>
      <c r="M7531" t="s">
        <v>36</v>
      </c>
      <c r="N7531" t="str">
        <f>IF(AND(PESQUISA!$B$3&lt;&gt;"",OR(PESQUISA!$B$4="TODAS",B7531=PESQUISA!$B$4),ISNUMBER(SEARCH(PESQUISA!$B$3,D7531))),ROW()-1,"")</f>
        <v/>
      </c>
    </row>
    <row r="7532" spans="1:14" x14ac:dyDescent="0.3">
      <c r="A7532" t="s">
        <v>22689</v>
      </c>
      <c r="B7532" t="s">
        <v>29</v>
      </c>
      <c r="C7532" t="s">
        <v>22690</v>
      </c>
      <c r="D7532" t="s">
        <v>22691</v>
      </c>
      <c r="E7532" t="s">
        <v>6144</v>
      </c>
      <c r="F7532" s="7">
        <v>29.73</v>
      </c>
      <c r="G7532" t="s">
        <v>33</v>
      </c>
      <c r="H7532" t="s">
        <v>34</v>
      </c>
      <c r="I7532" t="s">
        <v>21686</v>
      </c>
      <c r="L7532" s="8">
        <v>0</v>
      </c>
      <c r="M7532" t="s">
        <v>36</v>
      </c>
      <c r="N7532" t="str">
        <f>IF(AND(PESQUISA!$B$3&lt;&gt;"",OR(PESQUISA!$B$4="TODAS",B7532=PESQUISA!$B$4),ISNUMBER(SEARCH(PESQUISA!$B$3,D7532))),ROW()-1,"")</f>
        <v/>
      </c>
    </row>
    <row r="7533" spans="1:14" x14ac:dyDescent="0.3">
      <c r="A7533" t="s">
        <v>22692</v>
      </c>
      <c r="B7533" t="s">
        <v>29</v>
      </c>
      <c r="C7533" t="s">
        <v>22693</v>
      </c>
      <c r="D7533" t="s">
        <v>22694</v>
      </c>
      <c r="E7533" t="s">
        <v>6144</v>
      </c>
      <c r="F7533" s="7">
        <v>33.340000000000003</v>
      </c>
      <c r="G7533" t="s">
        <v>33</v>
      </c>
      <c r="H7533" t="s">
        <v>34</v>
      </c>
      <c r="I7533" t="s">
        <v>21686</v>
      </c>
      <c r="L7533" s="8">
        <v>0</v>
      </c>
      <c r="M7533" t="s">
        <v>36</v>
      </c>
      <c r="N7533" t="str">
        <f>IF(AND(PESQUISA!$B$3&lt;&gt;"",OR(PESQUISA!$B$4="TODAS",B7533=PESQUISA!$B$4),ISNUMBER(SEARCH(PESQUISA!$B$3,D7533))),ROW()-1,"")</f>
        <v/>
      </c>
    </row>
    <row r="7534" spans="1:14" x14ac:dyDescent="0.3">
      <c r="A7534" t="s">
        <v>22695</v>
      </c>
      <c r="B7534" t="s">
        <v>29</v>
      </c>
      <c r="C7534" t="s">
        <v>22696</v>
      </c>
      <c r="D7534" t="s">
        <v>22694</v>
      </c>
      <c r="E7534" t="s">
        <v>21689</v>
      </c>
      <c r="F7534" s="7">
        <v>5927.61</v>
      </c>
      <c r="G7534" t="s">
        <v>33</v>
      </c>
      <c r="H7534" t="s">
        <v>34</v>
      </c>
      <c r="I7534" t="s">
        <v>21686</v>
      </c>
      <c r="L7534" s="8">
        <v>0</v>
      </c>
      <c r="M7534" t="s">
        <v>36</v>
      </c>
      <c r="N7534" t="str">
        <f>IF(AND(PESQUISA!$B$3&lt;&gt;"",OR(PESQUISA!$B$4="TODAS",B7534=PESQUISA!$B$4),ISNUMBER(SEARCH(PESQUISA!$B$3,D7534))),ROW()-1,"")</f>
        <v/>
      </c>
    </row>
    <row r="7535" spans="1:14" x14ac:dyDescent="0.3">
      <c r="A7535" t="s">
        <v>22697</v>
      </c>
      <c r="B7535" t="s">
        <v>29</v>
      </c>
      <c r="C7535" t="s">
        <v>22698</v>
      </c>
      <c r="D7535" t="s">
        <v>22699</v>
      </c>
      <c r="E7535" t="s">
        <v>6144</v>
      </c>
      <c r="F7535" s="7">
        <v>23.53</v>
      </c>
      <c r="G7535" t="s">
        <v>33</v>
      </c>
      <c r="H7535" t="s">
        <v>34</v>
      </c>
      <c r="I7535" t="s">
        <v>21686</v>
      </c>
      <c r="L7535" s="8">
        <v>0</v>
      </c>
      <c r="M7535" t="s">
        <v>36</v>
      </c>
      <c r="N7535" t="str">
        <f>IF(AND(PESQUISA!$B$3&lt;&gt;"",OR(PESQUISA!$B$4="TODAS",B7535=PESQUISA!$B$4),ISNUMBER(SEARCH(PESQUISA!$B$3,D7535))),ROW()-1,"")</f>
        <v/>
      </c>
    </row>
    <row r="7536" spans="1:14" x14ac:dyDescent="0.3">
      <c r="A7536" t="s">
        <v>22700</v>
      </c>
      <c r="B7536" t="s">
        <v>29</v>
      </c>
      <c r="C7536" t="s">
        <v>22701</v>
      </c>
      <c r="D7536" t="s">
        <v>22702</v>
      </c>
      <c r="E7536" t="s">
        <v>21689</v>
      </c>
      <c r="F7536" s="7">
        <v>4160.38</v>
      </c>
      <c r="G7536" t="s">
        <v>33</v>
      </c>
      <c r="H7536" t="s">
        <v>34</v>
      </c>
      <c r="I7536" t="s">
        <v>21686</v>
      </c>
      <c r="L7536" s="8">
        <v>0</v>
      </c>
      <c r="M7536" t="s">
        <v>36</v>
      </c>
      <c r="N7536" t="str">
        <f>IF(AND(PESQUISA!$B$3&lt;&gt;"",OR(PESQUISA!$B$4="TODAS",B7536=PESQUISA!$B$4),ISNUMBER(SEARCH(PESQUISA!$B$3,D7536))),ROW()-1,"")</f>
        <v/>
      </c>
    </row>
    <row r="7537" spans="1:14" x14ac:dyDescent="0.3">
      <c r="A7537" t="s">
        <v>22703</v>
      </c>
      <c r="B7537" t="s">
        <v>29</v>
      </c>
      <c r="C7537" t="s">
        <v>22704</v>
      </c>
      <c r="D7537" t="s">
        <v>22705</v>
      </c>
      <c r="E7537" t="s">
        <v>6144</v>
      </c>
      <c r="F7537" s="7">
        <v>39.01</v>
      </c>
      <c r="G7537" t="s">
        <v>33</v>
      </c>
      <c r="H7537" t="s">
        <v>34</v>
      </c>
      <c r="I7537" t="s">
        <v>21686</v>
      </c>
      <c r="L7537" s="8">
        <v>0</v>
      </c>
      <c r="M7537" t="s">
        <v>36</v>
      </c>
      <c r="N7537" t="str">
        <f>IF(AND(PESQUISA!$B$3&lt;&gt;"",OR(PESQUISA!$B$4="TODAS",B7537=PESQUISA!$B$4),ISNUMBER(SEARCH(PESQUISA!$B$3,D7537))),ROW()-1,"")</f>
        <v/>
      </c>
    </row>
    <row r="7538" spans="1:14" x14ac:dyDescent="0.3">
      <c r="A7538" t="s">
        <v>22706</v>
      </c>
      <c r="B7538" t="s">
        <v>29</v>
      </c>
      <c r="C7538" t="s">
        <v>22707</v>
      </c>
      <c r="D7538" t="s">
        <v>22708</v>
      </c>
      <c r="E7538" t="s">
        <v>6144</v>
      </c>
      <c r="F7538" s="7">
        <v>34.51</v>
      </c>
      <c r="G7538" t="s">
        <v>33</v>
      </c>
      <c r="H7538" t="s">
        <v>34</v>
      </c>
      <c r="I7538" t="s">
        <v>21686</v>
      </c>
      <c r="L7538" s="8">
        <v>0</v>
      </c>
      <c r="M7538" t="s">
        <v>36</v>
      </c>
      <c r="N7538" t="str">
        <f>IF(AND(PESQUISA!$B$3&lt;&gt;"",OR(PESQUISA!$B$4="TODAS",B7538=PESQUISA!$B$4),ISNUMBER(SEARCH(PESQUISA!$B$3,D7538))),ROW()-1,"")</f>
        <v/>
      </c>
    </row>
    <row r="7539" spans="1:14" x14ac:dyDescent="0.3">
      <c r="A7539" t="s">
        <v>22709</v>
      </c>
      <c r="B7539" t="s">
        <v>29</v>
      </c>
      <c r="C7539" t="s">
        <v>22710</v>
      </c>
      <c r="D7539" t="s">
        <v>22708</v>
      </c>
      <c r="E7539" t="s">
        <v>21689</v>
      </c>
      <c r="F7539" s="7">
        <v>6137.81</v>
      </c>
      <c r="G7539" t="s">
        <v>33</v>
      </c>
      <c r="H7539" t="s">
        <v>34</v>
      </c>
      <c r="I7539" t="s">
        <v>21686</v>
      </c>
      <c r="L7539" s="8">
        <v>0</v>
      </c>
      <c r="M7539" t="s">
        <v>36</v>
      </c>
      <c r="N7539" t="str">
        <f>IF(AND(PESQUISA!$B$3&lt;&gt;"",OR(PESQUISA!$B$4="TODAS",B7539=PESQUISA!$B$4),ISNUMBER(SEARCH(PESQUISA!$B$3,D7539))),ROW()-1,"")</f>
        <v/>
      </c>
    </row>
    <row r="7540" spans="1:14" x14ac:dyDescent="0.3">
      <c r="A7540" t="s">
        <v>22711</v>
      </c>
      <c r="B7540" t="s">
        <v>29</v>
      </c>
      <c r="C7540" t="s">
        <v>22712</v>
      </c>
      <c r="D7540" t="s">
        <v>22713</v>
      </c>
      <c r="E7540" t="s">
        <v>21689</v>
      </c>
      <c r="F7540" s="7">
        <v>6937.4</v>
      </c>
      <c r="G7540" t="s">
        <v>33</v>
      </c>
      <c r="H7540" t="s">
        <v>34</v>
      </c>
      <c r="I7540" t="s">
        <v>21686</v>
      </c>
      <c r="L7540" s="8">
        <v>0</v>
      </c>
      <c r="M7540" t="s">
        <v>36</v>
      </c>
      <c r="N7540" t="str">
        <f>IF(AND(PESQUISA!$B$3&lt;&gt;"",OR(PESQUISA!$B$4="TODAS",B7540=PESQUISA!$B$4),ISNUMBER(SEARCH(PESQUISA!$B$3,D7540))),ROW()-1,"")</f>
        <v/>
      </c>
    </row>
    <row r="7541" spans="1:14" x14ac:dyDescent="0.3">
      <c r="A7541" t="s">
        <v>22714</v>
      </c>
      <c r="B7541" t="s">
        <v>29</v>
      </c>
      <c r="C7541" t="s">
        <v>22715</v>
      </c>
      <c r="D7541" t="s">
        <v>22716</v>
      </c>
      <c r="E7541" t="s">
        <v>6144</v>
      </c>
      <c r="F7541" s="7">
        <v>35.950000000000003</v>
      </c>
      <c r="G7541" t="s">
        <v>33</v>
      </c>
      <c r="H7541" t="s">
        <v>34</v>
      </c>
      <c r="I7541" t="s">
        <v>21686</v>
      </c>
      <c r="L7541" s="8">
        <v>0</v>
      </c>
      <c r="M7541" t="s">
        <v>36</v>
      </c>
      <c r="N7541" t="str">
        <f>IF(AND(PESQUISA!$B$3&lt;&gt;"",OR(PESQUISA!$B$4="TODAS",B7541=PESQUISA!$B$4),ISNUMBER(SEARCH(PESQUISA!$B$3,D7541))),ROW()-1,"")</f>
        <v/>
      </c>
    </row>
    <row r="7542" spans="1:14" x14ac:dyDescent="0.3">
      <c r="A7542" t="s">
        <v>22717</v>
      </c>
      <c r="B7542" t="s">
        <v>29</v>
      </c>
      <c r="C7542" t="s">
        <v>22718</v>
      </c>
      <c r="D7542" t="s">
        <v>22716</v>
      </c>
      <c r="E7542" t="s">
        <v>21689</v>
      </c>
      <c r="F7542" s="7">
        <v>6353.18</v>
      </c>
      <c r="G7542" t="s">
        <v>33</v>
      </c>
      <c r="H7542" t="s">
        <v>34</v>
      </c>
      <c r="I7542" t="s">
        <v>21686</v>
      </c>
      <c r="L7542" s="8">
        <v>0</v>
      </c>
      <c r="M7542" t="s">
        <v>36</v>
      </c>
      <c r="N7542" t="str">
        <f>IF(AND(PESQUISA!$B$3&lt;&gt;"",OR(PESQUISA!$B$4="TODAS",B7542=PESQUISA!$B$4),ISNUMBER(SEARCH(PESQUISA!$B$3,D7542))),ROW()-1,"")</f>
        <v/>
      </c>
    </row>
    <row r="7543" spans="1:14" x14ac:dyDescent="0.3">
      <c r="A7543" t="s">
        <v>22719</v>
      </c>
      <c r="B7543" t="s">
        <v>29</v>
      </c>
      <c r="C7543" t="s">
        <v>22720</v>
      </c>
      <c r="D7543" t="s">
        <v>22721</v>
      </c>
      <c r="E7543" t="s">
        <v>6144</v>
      </c>
      <c r="F7543" s="7">
        <v>32.659999999999997</v>
      </c>
      <c r="G7543" t="s">
        <v>33</v>
      </c>
      <c r="H7543" t="s">
        <v>34</v>
      </c>
      <c r="I7543" t="s">
        <v>21686</v>
      </c>
      <c r="L7543" s="8">
        <v>0</v>
      </c>
      <c r="M7543" t="s">
        <v>36</v>
      </c>
      <c r="N7543" t="str">
        <f>IF(AND(PESQUISA!$B$3&lt;&gt;"",OR(PESQUISA!$B$4="TODAS",B7543=PESQUISA!$B$4),ISNUMBER(SEARCH(PESQUISA!$B$3,D7543))),ROW()-1,"")</f>
        <v/>
      </c>
    </row>
    <row r="7544" spans="1:14" x14ac:dyDescent="0.3">
      <c r="A7544" t="s">
        <v>22722</v>
      </c>
      <c r="B7544" t="s">
        <v>29</v>
      </c>
      <c r="C7544" t="s">
        <v>22723</v>
      </c>
      <c r="D7544" t="s">
        <v>22724</v>
      </c>
      <c r="E7544" t="s">
        <v>21689</v>
      </c>
      <c r="F7544" s="7">
        <v>5807.13</v>
      </c>
      <c r="G7544" t="s">
        <v>33</v>
      </c>
      <c r="H7544" t="s">
        <v>34</v>
      </c>
      <c r="I7544" t="s">
        <v>21686</v>
      </c>
      <c r="L7544" s="8">
        <v>0</v>
      </c>
      <c r="M7544" t="s">
        <v>36</v>
      </c>
      <c r="N7544" t="str">
        <f>IF(AND(PESQUISA!$B$3&lt;&gt;"",OR(PESQUISA!$B$4="TODAS",B7544=PESQUISA!$B$4),ISNUMBER(SEARCH(PESQUISA!$B$3,D7544))),ROW()-1,"")</f>
        <v/>
      </c>
    </row>
    <row r="7545" spans="1:14" x14ac:dyDescent="0.3">
      <c r="A7545" t="s">
        <v>22725</v>
      </c>
      <c r="B7545" t="s">
        <v>29</v>
      </c>
      <c r="C7545" t="s">
        <v>22726</v>
      </c>
      <c r="D7545" t="s">
        <v>22727</v>
      </c>
      <c r="E7545" t="s">
        <v>6144</v>
      </c>
      <c r="F7545" s="7">
        <v>43.44</v>
      </c>
      <c r="G7545" t="s">
        <v>33</v>
      </c>
      <c r="H7545" t="s">
        <v>34</v>
      </c>
      <c r="I7545" t="s">
        <v>21686</v>
      </c>
      <c r="L7545" s="8">
        <v>0</v>
      </c>
      <c r="M7545" t="s">
        <v>36</v>
      </c>
      <c r="N7545" t="str">
        <f>IF(AND(PESQUISA!$B$3&lt;&gt;"",OR(PESQUISA!$B$4="TODAS",B7545=PESQUISA!$B$4),ISNUMBER(SEARCH(PESQUISA!$B$3,D7545))),ROW()-1,"")</f>
        <v/>
      </c>
    </row>
    <row r="7546" spans="1:14" x14ac:dyDescent="0.3">
      <c r="A7546" t="s">
        <v>22728</v>
      </c>
      <c r="B7546" t="s">
        <v>29</v>
      </c>
      <c r="C7546" t="s">
        <v>22729</v>
      </c>
      <c r="D7546" t="s">
        <v>22727</v>
      </c>
      <c r="E7546" t="s">
        <v>21689</v>
      </c>
      <c r="F7546" s="7">
        <v>7735.09</v>
      </c>
      <c r="G7546" t="s">
        <v>33</v>
      </c>
      <c r="H7546" t="s">
        <v>34</v>
      </c>
      <c r="I7546" t="s">
        <v>21686</v>
      </c>
      <c r="L7546" s="8">
        <v>0</v>
      </c>
      <c r="M7546" t="s">
        <v>36</v>
      </c>
      <c r="N7546" t="str">
        <f>IF(AND(PESQUISA!$B$3&lt;&gt;"",OR(PESQUISA!$B$4="TODAS",B7546=PESQUISA!$B$4),ISNUMBER(SEARCH(PESQUISA!$B$3,D7546))),ROW()-1,"")</f>
        <v/>
      </c>
    </row>
    <row r="7547" spans="1:14" x14ac:dyDescent="0.3">
      <c r="A7547" t="s">
        <v>22730</v>
      </c>
      <c r="B7547" t="s">
        <v>29</v>
      </c>
      <c r="C7547" t="s">
        <v>22731</v>
      </c>
      <c r="D7547" t="s">
        <v>22732</v>
      </c>
      <c r="E7547" t="s">
        <v>6144</v>
      </c>
      <c r="F7547" s="7">
        <v>25.08</v>
      </c>
      <c r="G7547" t="s">
        <v>33</v>
      </c>
      <c r="H7547" t="s">
        <v>34</v>
      </c>
      <c r="I7547" t="s">
        <v>21686</v>
      </c>
      <c r="L7547" s="8">
        <v>0</v>
      </c>
      <c r="M7547" t="s">
        <v>36</v>
      </c>
      <c r="N7547" t="str">
        <f>IF(AND(PESQUISA!$B$3&lt;&gt;"",OR(PESQUISA!$B$4="TODAS",B7547=PESQUISA!$B$4),ISNUMBER(SEARCH(PESQUISA!$B$3,D7547))),ROW()-1,"")</f>
        <v/>
      </c>
    </row>
    <row r="7548" spans="1:14" x14ac:dyDescent="0.3">
      <c r="A7548" t="s">
        <v>22733</v>
      </c>
      <c r="B7548" t="s">
        <v>29</v>
      </c>
      <c r="C7548" t="s">
        <v>22734</v>
      </c>
      <c r="D7548" t="s">
        <v>22735</v>
      </c>
      <c r="E7548" t="s">
        <v>6144</v>
      </c>
      <c r="F7548" s="7">
        <v>42.54</v>
      </c>
      <c r="G7548" t="s">
        <v>33</v>
      </c>
      <c r="H7548" t="s">
        <v>34</v>
      </c>
      <c r="I7548" t="s">
        <v>21686</v>
      </c>
      <c r="L7548" s="8">
        <v>0</v>
      </c>
      <c r="M7548" t="s">
        <v>36</v>
      </c>
      <c r="N7548" t="str">
        <f>IF(AND(PESQUISA!$B$3&lt;&gt;"",OR(PESQUISA!$B$4="TODAS",B7548=PESQUISA!$B$4),ISNUMBER(SEARCH(PESQUISA!$B$3,D7548))),ROW()-1,"")</f>
        <v/>
      </c>
    </row>
    <row r="7549" spans="1:14" x14ac:dyDescent="0.3">
      <c r="A7549" t="s">
        <v>22736</v>
      </c>
      <c r="B7549" t="s">
        <v>29</v>
      </c>
      <c r="C7549" t="s">
        <v>22737</v>
      </c>
      <c r="D7549" t="s">
        <v>22738</v>
      </c>
      <c r="E7549" t="s">
        <v>21689</v>
      </c>
      <c r="F7549" s="7">
        <v>7577.39</v>
      </c>
      <c r="G7549" t="s">
        <v>33</v>
      </c>
      <c r="H7549" t="s">
        <v>34</v>
      </c>
      <c r="I7549" t="s">
        <v>21686</v>
      </c>
      <c r="L7549" s="8">
        <v>0</v>
      </c>
      <c r="M7549" t="s">
        <v>36</v>
      </c>
      <c r="N7549" t="str">
        <f>IF(AND(PESQUISA!$B$3&lt;&gt;"",OR(PESQUISA!$B$4="TODAS",B7549=PESQUISA!$B$4),ISNUMBER(SEARCH(PESQUISA!$B$3,D7549))),ROW()-1,"")</f>
        <v/>
      </c>
    </row>
    <row r="7550" spans="1:14" x14ac:dyDescent="0.3">
      <c r="A7550" t="s">
        <v>22739</v>
      </c>
      <c r="B7550" t="s">
        <v>29</v>
      </c>
      <c r="C7550" t="s">
        <v>22740</v>
      </c>
      <c r="D7550" t="s">
        <v>22741</v>
      </c>
      <c r="E7550" t="s">
        <v>6144</v>
      </c>
      <c r="F7550" s="7">
        <v>44.43</v>
      </c>
      <c r="G7550" t="s">
        <v>33</v>
      </c>
      <c r="H7550" t="s">
        <v>34</v>
      </c>
      <c r="I7550" t="s">
        <v>21686</v>
      </c>
      <c r="L7550" s="8">
        <v>0</v>
      </c>
      <c r="M7550" t="s">
        <v>36</v>
      </c>
      <c r="N7550" t="str">
        <f>IF(AND(PESQUISA!$B$3&lt;&gt;"",OR(PESQUISA!$B$4="TODAS",B7550=PESQUISA!$B$4),ISNUMBER(SEARCH(PESQUISA!$B$3,D7550))),ROW()-1,"")</f>
        <v/>
      </c>
    </row>
    <row r="7551" spans="1:14" x14ac:dyDescent="0.3">
      <c r="A7551" t="s">
        <v>22742</v>
      </c>
      <c r="B7551" t="s">
        <v>29</v>
      </c>
      <c r="C7551" t="s">
        <v>22743</v>
      </c>
      <c r="D7551" t="s">
        <v>22741</v>
      </c>
      <c r="E7551" t="s">
        <v>21689</v>
      </c>
      <c r="F7551" s="7">
        <v>7850.15</v>
      </c>
      <c r="G7551" t="s">
        <v>33</v>
      </c>
      <c r="H7551" t="s">
        <v>34</v>
      </c>
      <c r="I7551" t="s">
        <v>21686</v>
      </c>
      <c r="L7551" s="8">
        <v>0</v>
      </c>
      <c r="M7551" t="s">
        <v>36</v>
      </c>
      <c r="N7551" t="str">
        <f>IF(AND(PESQUISA!$B$3&lt;&gt;"",OR(PESQUISA!$B$4="TODAS",B7551=PESQUISA!$B$4),ISNUMBER(SEARCH(PESQUISA!$B$3,D7551))),ROW()-1,"")</f>
        <v/>
      </c>
    </row>
    <row r="7552" spans="1:14" x14ac:dyDescent="0.3">
      <c r="A7552" t="s">
        <v>22744</v>
      </c>
      <c r="B7552" t="s">
        <v>29</v>
      </c>
      <c r="C7552" t="s">
        <v>22745</v>
      </c>
      <c r="D7552" t="s">
        <v>22746</v>
      </c>
      <c r="E7552" t="s">
        <v>6144</v>
      </c>
      <c r="F7552" s="7">
        <v>84.71</v>
      </c>
      <c r="G7552" t="s">
        <v>33</v>
      </c>
      <c r="H7552" t="s">
        <v>34</v>
      </c>
      <c r="I7552" t="s">
        <v>21686</v>
      </c>
      <c r="L7552" s="8">
        <v>0</v>
      </c>
      <c r="M7552" t="s">
        <v>36</v>
      </c>
      <c r="N7552" t="str">
        <f>IF(AND(PESQUISA!$B$3&lt;&gt;"",OR(PESQUISA!$B$4="TODAS",B7552=PESQUISA!$B$4),ISNUMBER(SEARCH(PESQUISA!$B$3,D7552))),ROW()-1,"")</f>
        <v/>
      </c>
    </row>
    <row r="7553" spans="1:14" x14ac:dyDescent="0.3">
      <c r="A7553" t="s">
        <v>22747</v>
      </c>
      <c r="B7553" t="s">
        <v>29</v>
      </c>
      <c r="C7553" t="s">
        <v>22748</v>
      </c>
      <c r="D7553" t="s">
        <v>22746</v>
      </c>
      <c r="E7553" t="s">
        <v>21689</v>
      </c>
      <c r="F7553" s="7">
        <v>15032.03</v>
      </c>
      <c r="G7553" t="s">
        <v>33</v>
      </c>
      <c r="H7553" t="s">
        <v>34</v>
      </c>
      <c r="I7553" t="s">
        <v>21686</v>
      </c>
      <c r="L7553" s="8">
        <v>0</v>
      </c>
      <c r="M7553" t="s">
        <v>36</v>
      </c>
      <c r="N7553" t="str">
        <f>IF(AND(PESQUISA!$B$3&lt;&gt;"",OR(PESQUISA!$B$4="TODAS",B7553=PESQUISA!$B$4),ISNUMBER(SEARCH(PESQUISA!$B$3,D7553))),ROW()-1,"")</f>
        <v/>
      </c>
    </row>
    <row r="7554" spans="1:14" x14ac:dyDescent="0.3">
      <c r="A7554" t="s">
        <v>22749</v>
      </c>
      <c r="B7554" t="s">
        <v>29</v>
      </c>
      <c r="C7554" t="s">
        <v>22750</v>
      </c>
      <c r="D7554" t="s">
        <v>22751</v>
      </c>
      <c r="E7554" t="s">
        <v>6144</v>
      </c>
      <c r="F7554" s="7">
        <v>29.86</v>
      </c>
      <c r="G7554" t="s">
        <v>33</v>
      </c>
      <c r="H7554" t="s">
        <v>34</v>
      </c>
      <c r="I7554" t="s">
        <v>21686</v>
      </c>
      <c r="L7554" s="8">
        <v>0</v>
      </c>
      <c r="M7554" t="s">
        <v>36</v>
      </c>
      <c r="N7554" t="str">
        <f>IF(AND(PESQUISA!$B$3&lt;&gt;"",OR(PESQUISA!$B$4="TODAS",B7554=PESQUISA!$B$4),ISNUMBER(SEARCH(PESQUISA!$B$3,D7554))),ROW()-1,"")</f>
        <v/>
      </c>
    </row>
    <row r="7555" spans="1:14" x14ac:dyDescent="0.3">
      <c r="A7555" t="s">
        <v>22752</v>
      </c>
      <c r="B7555" t="s">
        <v>29</v>
      </c>
      <c r="C7555" t="s">
        <v>22753</v>
      </c>
      <c r="D7555" t="s">
        <v>22751</v>
      </c>
      <c r="E7555" t="s">
        <v>21689</v>
      </c>
      <c r="F7555" s="7">
        <v>5298.8</v>
      </c>
      <c r="G7555" t="s">
        <v>33</v>
      </c>
      <c r="H7555" t="s">
        <v>34</v>
      </c>
      <c r="I7555" t="s">
        <v>21686</v>
      </c>
      <c r="L7555" s="8">
        <v>0</v>
      </c>
      <c r="M7555" t="s">
        <v>36</v>
      </c>
      <c r="N7555" t="str">
        <f>IF(AND(PESQUISA!$B$3&lt;&gt;"",OR(PESQUISA!$B$4="TODAS",B7555=PESQUISA!$B$4),ISNUMBER(SEARCH(PESQUISA!$B$3,D7555))),ROW()-1,"")</f>
        <v/>
      </c>
    </row>
    <row r="7556" spans="1:14" x14ac:dyDescent="0.3">
      <c r="A7556" t="s">
        <v>22754</v>
      </c>
      <c r="B7556" t="s">
        <v>29</v>
      </c>
      <c r="C7556" t="s">
        <v>22755</v>
      </c>
      <c r="D7556" t="s">
        <v>22756</v>
      </c>
      <c r="E7556" t="s">
        <v>6144</v>
      </c>
      <c r="F7556" s="7">
        <v>24.58</v>
      </c>
      <c r="G7556" t="s">
        <v>33</v>
      </c>
      <c r="H7556" t="s">
        <v>34</v>
      </c>
      <c r="I7556" t="s">
        <v>21686</v>
      </c>
      <c r="L7556" s="8">
        <v>0</v>
      </c>
      <c r="M7556" t="s">
        <v>36</v>
      </c>
      <c r="N7556" t="str">
        <f>IF(AND(PESQUISA!$B$3&lt;&gt;"",OR(PESQUISA!$B$4="TODAS",B7556=PESQUISA!$B$4),ISNUMBER(SEARCH(PESQUISA!$B$3,D7556))),ROW()-1,"")</f>
        <v/>
      </c>
    </row>
    <row r="7557" spans="1:14" x14ac:dyDescent="0.3">
      <c r="A7557" t="s">
        <v>22757</v>
      </c>
      <c r="B7557" t="s">
        <v>29</v>
      </c>
      <c r="C7557" t="s">
        <v>22758</v>
      </c>
      <c r="D7557" t="s">
        <v>22756</v>
      </c>
      <c r="E7557" t="s">
        <v>21689</v>
      </c>
      <c r="F7557" s="7">
        <v>4395.58</v>
      </c>
      <c r="G7557" t="s">
        <v>33</v>
      </c>
      <c r="H7557" t="s">
        <v>34</v>
      </c>
      <c r="I7557" t="s">
        <v>21686</v>
      </c>
      <c r="L7557" s="8">
        <v>0</v>
      </c>
      <c r="M7557" t="s">
        <v>36</v>
      </c>
      <c r="N7557" t="str">
        <f>IF(AND(PESQUISA!$B$3&lt;&gt;"",OR(PESQUISA!$B$4="TODAS",B7557=PESQUISA!$B$4),ISNUMBER(SEARCH(PESQUISA!$B$3,D7557))),ROW()-1,"")</f>
        <v/>
      </c>
    </row>
    <row r="7558" spans="1:14" x14ac:dyDescent="0.3">
      <c r="A7558" t="s">
        <v>22759</v>
      </c>
      <c r="B7558" t="s">
        <v>29</v>
      </c>
      <c r="C7558" t="s">
        <v>22760</v>
      </c>
      <c r="D7558" t="s">
        <v>22761</v>
      </c>
      <c r="E7558" t="s">
        <v>60</v>
      </c>
      <c r="F7558" s="7">
        <v>0.59</v>
      </c>
      <c r="G7558" t="s">
        <v>33</v>
      </c>
      <c r="H7558" t="s">
        <v>34</v>
      </c>
      <c r="I7558" t="s">
        <v>22762</v>
      </c>
      <c r="L7558" s="8">
        <v>0</v>
      </c>
      <c r="M7558" t="s">
        <v>36</v>
      </c>
      <c r="N7558" t="str">
        <f>IF(AND(PESQUISA!$B$3&lt;&gt;"",OR(PESQUISA!$B$4="TODAS",B7558=PESQUISA!$B$4),ISNUMBER(SEARCH(PESQUISA!$B$3,D7558))),ROW()-1,"")</f>
        <v/>
      </c>
    </row>
    <row r="7559" spans="1:14" x14ac:dyDescent="0.3">
      <c r="A7559" t="s">
        <v>22763</v>
      </c>
      <c r="B7559" t="s">
        <v>29</v>
      </c>
      <c r="C7559" t="s">
        <v>22764</v>
      </c>
      <c r="D7559" t="s">
        <v>22765</v>
      </c>
      <c r="E7559" t="s">
        <v>40</v>
      </c>
      <c r="F7559" s="7">
        <v>122.86</v>
      </c>
      <c r="G7559" t="s">
        <v>33</v>
      </c>
      <c r="H7559" t="s">
        <v>34</v>
      </c>
      <c r="I7559" t="s">
        <v>22762</v>
      </c>
      <c r="L7559" s="8">
        <v>0</v>
      </c>
      <c r="M7559" t="s">
        <v>36</v>
      </c>
      <c r="N7559" t="str">
        <f>IF(AND(PESQUISA!$B$3&lt;&gt;"",OR(PESQUISA!$B$4="TODAS",B7559=PESQUISA!$B$4),ISNUMBER(SEARCH(PESQUISA!$B$3,D7559))),ROW()-1,"")</f>
        <v/>
      </c>
    </row>
    <row r="7560" spans="1:14" x14ac:dyDescent="0.3">
      <c r="A7560" t="s">
        <v>22766</v>
      </c>
      <c r="B7560" t="s">
        <v>29</v>
      </c>
      <c r="C7560" t="s">
        <v>22767</v>
      </c>
      <c r="D7560" t="s">
        <v>22768</v>
      </c>
      <c r="E7560" t="s">
        <v>40</v>
      </c>
      <c r="F7560" s="7">
        <v>197.62</v>
      </c>
      <c r="G7560" t="s">
        <v>33</v>
      </c>
      <c r="H7560" t="s">
        <v>34</v>
      </c>
      <c r="I7560" t="s">
        <v>22762</v>
      </c>
      <c r="L7560" s="8">
        <v>0</v>
      </c>
      <c r="M7560" t="s">
        <v>36</v>
      </c>
      <c r="N7560" t="str">
        <f>IF(AND(PESQUISA!$B$3&lt;&gt;"",OR(PESQUISA!$B$4="TODAS",B7560=PESQUISA!$B$4),ISNUMBER(SEARCH(PESQUISA!$B$3,D7560))),ROW()-1,"")</f>
        <v/>
      </c>
    </row>
    <row r="7561" spans="1:14" x14ac:dyDescent="0.3">
      <c r="A7561" t="s">
        <v>22769</v>
      </c>
      <c r="B7561" t="s">
        <v>29</v>
      </c>
      <c r="C7561" t="s">
        <v>22770</v>
      </c>
      <c r="D7561" t="s">
        <v>22771</v>
      </c>
      <c r="E7561" t="s">
        <v>40</v>
      </c>
      <c r="G7561" t="s">
        <v>33</v>
      </c>
      <c r="H7561" t="s">
        <v>34</v>
      </c>
      <c r="I7561" t="s">
        <v>22762</v>
      </c>
      <c r="M7561" t="s">
        <v>53</v>
      </c>
      <c r="N7561" t="str">
        <f>IF(AND(PESQUISA!$B$3&lt;&gt;"",OR(PESQUISA!$B$4="TODAS",B7561=PESQUISA!$B$4),ISNUMBER(SEARCH(PESQUISA!$B$3,D7561))),ROW()-1,"")</f>
        <v/>
      </c>
    </row>
    <row r="7562" spans="1:14" x14ac:dyDescent="0.3">
      <c r="A7562" t="s">
        <v>22772</v>
      </c>
      <c r="B7562" t="s">
        <v>29</v>
      </c>
      <c r="C7562" t="s">
        <v>22773</v>
      </c>
      <c r="D7562" t="s">
        <v>22774</v>
      </c>
      <c r="E7562" t="s">
        <v>60</v>
      </c>
      <c r="F7562" s="7">
        <v>82.55</v>
      </c>
      <c r="G7562" t="s">
        <v>33</v>
      </c>
      <c r="H7562" t="s">
        <v>34</v>
      </c>
      <c r="I7562" t="s">
        <v>22762</v>
      </c>
      <c r="L7562" s="8">
        <v>0</v>
      </c>
      <c r="M7562" t="s">
        <v>36</v>
      </c>
      <c r="N7562" t="str">
        <f>IF(AND(PESQUISA!$B$3&lt;&gt;"",OR(PESQUISA!$B$4="TODAS",B7562=PESQUISA!$B$4),ISNUMBER(SEARCH(PESQUISA!$B$3,D7562))),ROW()-1,"")</f>
        <v/>
      </c>
    </row>
    <row r="7563" spans="1:14" x14ac:dyDescent="0.3">
      <c r="A7563" t="s">
        <v>22775</v>
      </c>
      <c r="B7563" t="s">
        <v>29</v>
      </c>
      <c r="C7563" t="s">
        <v>22776</v>
      </c>
      <c r="D7563" t="s">
        <v>22777</v>
      </c>
      <c r="E7563" t="s">
        <v>60</v>
      </c>
      <c r="F7563" s="7">
        <v>67.44</v>
      </c>
      <c r="G7563" t="s">
        <v>33</v>
      </c>
      <c r="H7563" t="s">
        <v>34</v>
      </c>
      <c r="I7563" t="s">
        <v>22762</v>
      </c>
      <c r="L7563" s="8">
        <v>0</v>
      </c>
      <c r="M7563" t="s">
        <v>36</v>
      </c>
      <c r="N7563" t="str">
        <f>IF(AND(PESQUISA!$B$3&lt;&gt;"",OR(PESQUISA!$B$4="TODAS",B7563=PESQUISA!$B$4),ISNUMBER(SEARCH(PESQUISA!$B$3,D7563))),ROW()-1,"")</f>
        <v/>
      </c>
    </row>
    <row r="7564" spans="1:14" x14ac:dyDescent="0.3">
      <c r="A7564" t="s">
        <v>22778</v>
      </c>
      <c r="B7564" t="s">
        <v>29</v>
      </c>
      <c r="C7564" t="s">
        <v>22779</v>
      </c>
      <c r="D7564" t="s">
        <v>22780</v>
      </c>
      <c r="E7564" t="s">
        <v>60</v>
      </c>
      <c r="G7564" t="s">
        <v>33</v>
      </c>
      <c r="H7564" t="s">
        <v>34</v>
      </c>
      <c r="I7564" t="s">
        <v>22762</v>
      </c>
      <c r="M7564" t="s">
        <v>53</v>
      </c>
      <c r="N7564" t="str">
        <f>IF(AND(PESQUISA!$B$3&lt;&gt;"",OR(PESQUISA!$B$4="TODAS",B7564=PESQUISA!$B$4),ISNUMBER(SEARCH(PESQUISA!$B$3,D7564))),ROW()-1,"")</f>
        <v/>
      </c>
    </row>
    <row r="7565" spans="1:14" x14ac:dyDescent="0.3">
      <c r="A7565" t="s">
        <v>22781</v>
      </c>
      <c r="B7565" t="s">
        <v>29</v>
      </c>
      <c r="C7565" t="s">
        <v>22782</v>
      </c>
      <c r="D7565" t="s">
        <v>22783</v>
      </c>
      <c r="E7565" t="s">
        <v>40</v>
      </c>
      <c r="G7565" t="s">
        <v>33</v>
      </c>
      <c r="H7565" t="s">
        <v>34</v>
      </c>
      <c r="I7565" t="s">
        <v>22762</v>
      </c>
      <c r="M7565" t="s">
        <v>53</v>
      </c>
      <c r="N7565" t="str">
        <f>IF(AND(PESQUISA!$B$3&lt;&gt;"",OR(PESQUISA!$B$4="TODAS",B7565=PESQUISA!$B$4),ISNUMBER(SEARCH(PESQUISA!$B$3,D7565))),ROW()-1,"")</f>
        <v/>
      </c>
    </row>
    <row r="7566" spans="1:14" x14ac:dyDescent="0.3">
      <c r="A7566" t="s">
        <v>22784</v>
      </c>
      <c r="B7566" t="s">
        <v>29</v>
      </c>
      <c r="C7566" t="s">
        <v>22785</v>
      </c>
      <c r="D7566" t="s">
        <v>22786</v>
      </c>
      <c r="E7566" t="s">
        <v>40</v>
      </c>
      <c r="F7566" s="7">
        <v>41.46</v>
      </c>
      <c r="G7566" t="s">
        <v>33</v>
      </c>
      <c r="H7566" t="s">
        <v>34</v>
      </c>
      <c r="I7566" t="s">
        <v>22762</v>
      </c>
      <c r="L7566" s="8">
        <v>0</v>
      </c>
      <c r="M7566" t="s">
        <v>36</v>
      </c>
      <c r="N7566" t="str">
        <f>IF(AND(PESQUISA!$B$3&lt;&gt;"",OR(PESQUISA!$B$4="TODAS",B7566=PESQUISA!$B$4),ISNUMBER(SEARCH(PESQUISA!$B$3,D7566))),ROW()-1,"")</f>
        <v/>
      </c>
    </row>
    <row r="7567" spans="1:14" x14ac:dyDescent="0.3">
      <c r="A7567" t="s">
        <v>22787</v>
      </c>
      <c r="B7567" t="s">
        <v>29</v>
      </c>
      <c r="C7567" t="s">
        <v>22788</v>
      </c>
      <c r="D7567" t="s">
        <v>22789</v>
      </c>
      <c r="E7567" t="s">
        <v>60</v>
      </c>
      <c r="F7567" s="7">
        <v>9.92</v>
      </c>
      <c r="G7567" t="s">
        <v>33</v>
      </c>
      <c r="H7567" t="s">
        <v>34</v>
      </c>
      <c r="I7567" t="s">
        <v>22762</v>
      </c>
      <c r="L7567" s="8">
        <v>1E-3</v>
      </c>
      <c r="M7567" t="s">
        <v>36</v>
      </c>
      <c r="N7567" t="str">
        <f>IF(AND(PESQUISA!$B$3&lt;&gt;"",OR(PESQUISA!$B$4="TODAS",B7567=PESQUISA!$B$4),ISNUMBER(SEARCH(PESQUISA!$B$3,D7567))),ROW()-1,"")</f>
        <v/>
      </c>
    </row>
    <row r="7568" spans="1:14" x14ac:dyDescent="0.3">
      <c r="A7568" t="s">
        <v>22790</v>
      </c>
      <c r="B7568" t="s">
        <v>29</v>
      </c>
      <c r="C7568" t="s">
        <v>22791</v>
      </c>
      <c r="D7568" t="s">
        <v>22792</v>
      </c>
      <c r="E7568" t="s">
        <v>40</v>
      </c>
      <c r="G7568" t="s">
        <v>33</v>
      </c>
      <c r="H7568" t="s">
        <v>34</v>
      </c>
      <c r="I7568" t="s">
        <v>22762</v>
      </c>
      <c r="M7568" t="s">
        <v>53</v>
      </c>
      <c r="N7568" t="str">
        <f>IF(AND(PESQUISA!$B$3&lt;&gt;"",OR(PESQUISA!$B$4="TODAS",B7568=PESQUISA!$B$4),ISNUMBER(SEARCH(PESQUISA!$B$3,D7568))),ROW()-1,"")</f>
        <v/>
      </c>
    </row>
    <row r="7569" spans="1:14" x14ac:dyDescent="0.3">
      <c r="A7569" t="s">
        <v>22793</v>
      </c>
      <c r="B7569" t="s">
        <v>29</v>
      </c>
      <c r="C7569" t="s">
        <v>22794</v>
      </c>
      <c r="D7569" t="s">
        <v>22795</v>
      </c>
      <c r="E7569" t="s">
        <v>40</v>
      </c>
      <c r="F7569" s="7">
        <v>2.27</v>
      </c>
      <c r="G7569" t="s">
        <v>33</v>
      </c>
      <c r="H7569" t="s">
        <v>34</v>
      </c>
      <c r="I7569" t="s">
        <v>22762</v>
      </c>
      <c r="L7569" s="8">
        <v>0</v>
      </c>
      <c r="M7569" t="s">
        <v>36</v>
      </c>
      <c r="N7569" t="str">
        <f>IF(AND(PESQUISA!$B$3&lt;&gt;"",OR(PESQUISA!$B$4="TODAS",B7569=PESQUISA!$B$4),ISNUMBER(SEARCH(PESQUISA!$B$3,D7569))),ROW()-1,"")</f>
        <v/>
      </c>
    </row>
    <row r="7570" spans="1:14" x14ac:dyDescent="0.3">
      <c r="A7570" t="s">
        <v>22796</v>
      </c>
      <c r="B7570" t="s">
        <v>29</v>
      </c>
      <c r="C7570" t="s">
        <v>22797</v>
      </c>
      <c r="D7570" t="s">
        <v>22798</v>
      </c>
      <c r="E7570" t="s">
        <v>40</v>
      </c>
      <c r="F7570" s="7">
        <v>578.67999999999995</v>
      </c>
      <c r="G7570" t="s">
        <v>33</v>
      </c>
      <c r="H7570" t="s">
        <v>34</v>
      </c>
      <c r="I7570" t="s">
        <v>22799</v>
      </c>
      <c r="L7570" s="8">
        <v>0</v>
      </c>
      <c r="M7570" t="s">
        <v>36</v>
      </c>
      <c r="N7570" t="str">
        <f>IF(AND(PESQUISA!$B$3&lt;&gt;"",OR(PESQUISA!$B$4="TODAS",B7570=PESQUISA!$B$4),ISNUMBER(SEARCH(PESQUISA!$B$3,D7570))),ROW()-1,"")</f>
        <v/>
      </c>
    </row>
    <row r="7571" spans="1:14" x14ac:dyDescent="0.3">
      <c r="A7571" t="s">
        <v>22800</v>
      </c>
      <c r="B7571" t="s">
        <v>29</v>
      </c>
      <c r="C7571" t="s">
        <v>22801</v>
      </c>
      <c r="D7571" t="s">
        <v>22802</v>
      </c>
      <c r="E7571" t="s">
        <v>40</v>
      </c>
      <c r="F7571" s="7">
        <v>447.14</v>
      </c>
      <c r="G7571" t="s">
        <v>33</v>
      </c>
      <c r="H7571" t="s">
        <v>34</v>
      </c>
      <c r="I7571" t="s">
        <v>22799</v>
      </c>
      <c r="L7571" s="8">
        <v>0</v>
      </c>
      <c r="M7571" t="s">
        <v>36</v>
      </c>
      <c r="N7571" t="str">
        <f>IF(AND(PESQUISA!$B$3&lt;&gt;"",OR(PESQUISA!$B$4="TODAS",B7571=PESQUISA!$B$4),ISNUMBER(SEARCH(PESQUISA!$B$3,D7571))),ROW()-1,"")</f>
        <v/>
      </c>
    </row>
    <row r="7572" spans="1:14" x14ac:dyDescent="0.3">
      <c r="A7572" t="s">
        <v>22803</v>
      </c>
      <c r="B7572" t="s">
        <v>29</v>
      </c>
      <c r="C7572" t="s">
        <v>22804</v>
      </c>
      <c r="D7572" t="s">
        <v>22805</v>
      </c>
      <c r="E7572" t="s">
        <v>40</v>
      </c>
      <c r="F7572" s="7">
        <v>532.77</v>
      </c>
      <c r="G7572" t="s">
        <v>33</v>
      </c>
      <c r="H7572" t="s">
        <v>34</v>
      </c>
      <c r="I7572" t="s">
        <v>22799</v>
      </c>
      <c r="L7572" s="8">
        <v>0</v>
      </c>
      <c r="M7572" t="s">
        <v>36</v>
      </c>
      <c r="N7572" t="str">
        <f>IF(AND(PESQUISA!$B$3&lt;&gt;"",OR(PESQUISA!$B$4="TODAS",B7572=PESQUISA!$B$4),ISNUMBER(SEARCH(PESQUISA!$B$3,D7572))),ROW()-1,"")</f>
        <v/>
      </c>
    </row>
    <row r="7573" spans="1:14" x14ac:dyDescent="0.3">
      <c r="A7573" t="s">
        <v>22806</v>
      </c>
      <c r="B7573" t="s">
        <v>29</v>
      </c>
      <c r="C7573" t="s">
        <v>22807</v>
      </c>
      <c r="D7573" t="s">
        <v>22808</v>
      </c>
      <c r="E7573" t="s">
        <v>40</v>
      </c>
      <c r="F7573" s="7">
        <v>40.78</v>
      </c>
      <c r="G7573" t="s">
        <v>33</v>
      </c>
      <c r="H7573" t="s">
        <v>34</v>
      </c>
      <c r="I7573" t="s">
        <v>22799</v>
      </c>
      <c r="L7573" s="8">
        <v>0</v>
      </c>
      <c r="M7573" t="s">
        <v>36</v>
      </c>
      <c r="N7573" t="str">
        <f>IF(AND(PESQUISA!$B$3&lt;&gt;"",OR(PESQUISA!$B$4="TODAS",B7573=PESQUISA!$B$4),ISNUMBER(SEARCH(PESQUISA!$B$3,D7573))),ROW()-1,"")</f>
        <v/>
      </c>
    </row>
    <row r="7574" spans="1:14" x14ac:dyDescent="0.3">
      <c r="A7574" t="s">
        <v>22809</v>
      </c>
      <c r="B7574" t="s">
        <v>29</v>
      </c>
      <c r="C7574" t="s">
        <v>22810</v>
      </c>
      <c r="D7574" t="s">
        <v>22811</v>
      </c>
      <c r="E7574" t="s">
        <v>40</v>
      </c>
      <c r="F7574" s="7">
        <v>81.39</v>
      </c>
      <c r="G7574" t="s">
        <v>33</v>
      </c>
      <c r="H7574" t="s">
        <v>34</v>
      </c>
      <c r="I7574" t="s">
        <v>22799</v>
      </c>
      <c r="L7574" s="8">
        <v>0</v>
      </c>
      <c r="M7574" t="s">
        <v>36</v>
      </c>
      <c r="N7574" t="str">
        <f>IF(AND(PESQUISA!$B$3&lt;&gt;"",OR(PESQUISA!$B$4="TODAS",B7574=PESQUISA!$B$4),ISNUMBER(SEARCH(PESQUISA!$B$3,D7574))),ROW()-1,"")</f>
        <v/>
      </c>
    </row>
    <row r="7575" spans="1:14" x14ac:dyDescent="0.3">
      <c r="A7575" t="s">
        <v>22812</v>
      </c>
      <c r="B7575" t="s">
        <v>29</v>
      </c>
      <c r="C7575" t="s">
        <v>22813</v>
      </c>
      <c r="D7575" t="s">
        <v>22814</v>
      </c>
      <c r="E7575" t="s">
        <v>40</v>
      </c>
      <c r="G7575" t="s">
        <v>33</v>
      </c>
      <c r="H7575" t="s">
        <v>34</v>
      </c>
      <c r="I7575" t="s">
        <v>22799</v>
      </c>
      <c r="M7575" t="s">
        <v>53</v>
      </c>
      <c r="N7575" t="str">
        <f>IF(AND(PESQUISA!$B$3&lt;&gt;"",OR(PESQUISA!$B$4="TODAS",B7575=PESQUISA!$B$4),ISNUMBER(SEARCH(PESQUISA!$B$3,D7575))),ROW()-1,"")</f>
        <v/>
      </c>
    </row>
    <row r="7576" spans="1:14" x14ac:dyDescent="0.3">
      <c r="A7576" t="s">
        <v>22815</v>
      </c>
      <c r="B7576" t="s">
        <v>29</v>
      </c>
      <c r="C7576" t="s">
        <v>22816</v>
      </c>
      <c r="D7576" t="s">
        <v>22817</v>
      </c>
      <c r="E7576" t="s">
        <v>40</v>
      </c>
      <c r="F7576" s="7">
        <v>534.88</v>
      </c>
      <c r="G7576" t="s">
        <v>33</v>
      </c>
      <c r="H7576" t="s">
        <v>34</v>
      </c>
      <c r="I7576" t="s">
        <v>22799</v>
      </c>
      <c r="L7576" s="8">
        <v>0</v>
      </c>
      <c r="M7576" t="s">
        <v>36</v>
      </c>
      <c r="N7576" t="str">
        <f>IF(AND(PESQUISA!$B$3&lt;&gt;"",OR(PESQUISA!$B$4="TODAS",B7576=PESQUISA!$B$4),ISNUMBER(SEARCH(PESQUISA!$B$3,D7576))),ROW()-1,"")</f>
        <v/>
      </c>
    </row>
    <row r="7577" spans="1:14" x14ac:dyDescent="0.3">
      <c r="A7577" t="s">
        <v>22818</v>
      </c>
      <c r="B7577" t="s">
        <v>29</v>
      </c>
      <c r="C7577" t="s">
        <v>22819</v>
      </c>
      <c r="D7577" t="s">
        <v>22820</v>
      </c>
      <c r="E7577" t="s">
        <v>40</v>
      </c>
      <c r="F7577" s="7">
        <v>600.97</v>
      </c>
      <c r="G7577" t="s">
        <v>33</v>
      </c>
      <c r="H7577" t="s">
        <v>34</v>
      </c>
      <c r="I7577" t="s">
        <v>22799</v>
      </c>
      <c r="L7577" s="8">
        <v>0</v>
      </c>
      <c r="M7577" t="s">
        <v>36</v>
      </c>
      <c r="N7577" t="str">
        <f>IF(AND(PESQUISA!$B$3&lt;&gt;"",OR(PESQUISA!$B$4="TODAS",B7577=PESQUISA!$B$4),ISNUMBER(SEARCH(PESQUISA!$B$3,D7577))),ROW()-1,"")</f>
        <v/>
      </c>
    </row>
    <row r="7578" spans="1:14" x14ac:dyDescent="0.3">
      <c r="A7578" t="s">
        <v>22821</v>
      </c>
      <c r="B7578" t="s">
        <v>29</v>
      </c>
      <c r="C7578" t="s">
        <v>22822</v>
      </c>
      <c r="D7578" t="s">
        <v>22823</v>
      </c>
      <c r="E7578" t="s">
        <v>40</v>
      </c>
      <c r="F7578" s="7">
        <v>547.38</v>
      </c>
      <c r="G7578" t="s">
        <v>33</v>
      </c>
      <c r="H7578" t="s">
        <v>34</v>
      </c>
      <c r="I7578" t="s">
        <v>22799</v>
      </c>
      <c r="L7578" s="8">
        <v>0</v>
      </c>
      <c r="M7578" t="s">
        <v>36</v>
      </c>
      <c r="N7578" t="str">
        <f>IF(AND(PESQUISA!$B$3&lt;&gt;"",OR(PESQUISA!$B$4="TODAS",B7578=PESQUISA!$B$4),ISNUMBER(SEARCH(PESQUISA!$B$3,D7578))),ROW()-1,"")</f>
        <v/>
      </c>
    </row>
    <row r="7579" spans="1:14" x14ac:dyDescent="0.3">
      <c r="A7579" t="s">
        <v>22824</v>
      </c>
      <c r="B7579" t="s">
        <v>29</v>
      </c>
      <c r="C7579" t="s">
        <v>22825</v>
      </c>
      <c r="D7579" t="s">
        <v>22826</v>
      </c>
      <c r="E7579" t="s">
        <v>40</v>
      </c>
      <c r="G7579" t="s">
        <v>33</v>
      </c>
      <c r="H7579" t="s">
        <v>34</v>
      </c>
      <c r="I7579" t="s">
        <v>22799</v>
      </c>
      <c r="M7579" t="s">
        <v>53</v>
      </c>
      <c r="N7579" t="str">
        <f>IF(AND(PESQUISA!$B$3&lt;&gt;"",OR(PESQUISA!$B$4="TODAS",B7579=PESQUISA!$B$4),ISNUMBER(SEARCH(PESQUISA!$B$3,D7579))),ROW()-1,"")</f>
        <v/>
      </c>
    </row>
    <row r="7580" spans="1:14" x14ac:dyDescent="0.3">
      <c r="A7580" t="s">
        <v>22827</v>
      </c>
      <c r="B7580" t="s">
        <v>29</v>
      </c>
      <c r="C7580" t="s">
        <v>22828</v>
      </c>
      <c r="D7580" t="s">
        <v>22829</v>
      </c>
      <c r="E7580" t="s">
        <v>40</v>
      </c>
      <c r="F7580" s="7">
        <v>723.77</v>
      </c>
      <c r="G7580" t="s">
        <v>33</v>
      </c>
      <c r="H7580" t="s">
        <v>34</v>
      </c>
      <c r="I7580" t="s">
        <v>22799</v>
      </c>
      <c r="L7580" s="8">
        <v>0</v>
      </c>
      <c r="M7580" t="s">
        <v>36</v>
      </c>
      <c r="N7580" t="str">
        <f>IF(AND(PESQUISA!$B$3&lt;&gt;"",OR(PESQUISA!$B$4="TODAS",B7580=PESQUISA!$B$4),ISNUMBER(SEARCH(PESQUISA!$B$3,D7580))),ROW()-1,"")</f>
        <v/>
      </c>
    </row>
    <row r="7581" spans="1:14" x14ac:dyDescent="0.3">
      <c r="A7581" t="s">
        <v>22830</v>
      </c>
      <c r="B7581" t="s">
        <v>29</v>
      </c>
      <c r="C7581" t="s">
        <v>22831</v>
      </c>
      <c r="D7581" t="s">
        <v>22832</v>
      </c>
      <c r="E7581" t="s">
        <v>40</v>
      </c>
      <c r="F7581" s="7">
        <v>870.85</v>
      </c>
      <c r="G7581" t="s">
        <v>33</v>
      </c>
      <c r="H7581" t="s">
        <v>34</v>
      </c>
      <c r="I7581" t="s">
        <v>22799</v>
      </c>
      <c r="L7581" s="8">
        <v>0</v>
      </c>
      <c r="M7581" t="s">
        <v>36</v>
      </c>
      <c r="N7581" t="str">
        <f>IF(AND(PESQUISA!$B$3&lt;&gt;"",OR(PESQUISA!$B$4="TODAS",B7581=PESQUISA!$B$4),ISNUMBER(SEARCH(PESQUISA!$B$3,D7581))),ROW()-1,"")</f>
        <v/>
      </c>
    </row>
    <row r="7582" spans="1:14" x14ac:dyDescent="0.3">
      <c r="A7582" t="s">
        <v>22833</v>
      </c>
      <c r="B7582" t="s">
        <v>29</v>
      </c>
      <c r="C7582" t="s">
        <v>22834</v>
      </c>
      <c r="D7582" t="s">
        <v>22835</v>
      </c>
      <c r="E7582" t="s">
        <v>40</v>
      </c>
      <c r="F7582" s="7">
        <v>343.23</v>
      </c>
      <c r="G7582" t="s">
        <v>33</v>
      </c>
      <c r="H7582" t="s">
        <v>34</v>
      </c>
      <c r="I7582" t="s">
        <v>22799</v>
      </c>
      <c r="L7582" s="8">
        <v>0</v>
      </c>
      <c r="M7582" t="s">
        <v>36</v>
      </c>
      <c r="N7582" t="str">
        <f>IF(AND(PESQUISA!$B$3&lt;&gt;"",OR(PESQUISA!$B$4="TODAS",B7582=PESQUISA!$B$4),ISNUMBER(SEARCH(PESQUISA!$B$3,D7582))),ROW()-1,"")</f>
        <v/>
      </c>
    </row>
    <row r="7583" spans="1:14" x14ac:dyDescent="0.3">
      <c r="A7583" t="s">
        <v>22836</v>
      </c>
      <c r="B7583" t="s">
        <v>29</v>
      </c>
      <c r="C7583" t="s">
        <v>22837</v>
      </c>
      <c r="D7583" t="s">
        <v>22838</v>
      </c>
      <c r="E7583" t="s">
        <v>40</v>
      </c>
      <c r="F7583" s="7">
        <v>625.22</v>
      </c>
      <c r="G7583" t="s">
        <v>33</v>
      </c>
      <c r="H7583" t="s">
        <v>34</v>
      </c>
      <c r="I7583" t="s">
        <v>22799</v>
      </c>
      <c r="L7583" s="8">
        <v>0</v>
      </c>
      <c r="M7583" t="s">
        <v>36</v>
      </c>
      <c r="N7583" t="str">
        <f>IF(AND(PESQUISA!$B$3&lt;&gt;"",OR(PESQUISA!$B$4="TODAS",B7583=PESQUISA!$B$4),ISNUMBER(SEARCH(PESQUISA!$B$3,D7583))),ROW()-1,"")</f>
        <v/>
      </c>
    </row>
    <row r="7584" spans="1:14" x14ac:dyDescent="0.3">
      <c r="A7584" t="s">
        <v>22839</v>
      </c>
      <c r="B7584" t="s">
        <v>29</v>
      </c>
      <c r="C7584" t="s">
        <v>22840</v>
      </c>
      <c r="D7584" t="s">
        <v>22841</v>
      </c>
      <c r="E7584" t="s">
        <v>40</v>
      </c>
      <c r="F7584" s="7">
        <v>384.09</v>
      </c>
      <c r="G7584" t="s">
        <v>33</v>
      </c>
      <c r="H7584" t="s">
        <v>34</v>
      </c>
      <c r="I7584" t="s">
        <v>22799</v>
      </c>
      <c r="L7584" s="8">
        <v>8.7800000000000003E-2</v>
      </c>
      <c r="M7584" t="s">
        <v>36</v>
      </c>
      <c r="N7584" t="str">
        <f>IF(AND(PESQUISA!$B$3&lt;&gt;"",OR(PESQUISA!$B$4="TODAS",B7584=PESQUISA!$B$4),ISNUMBER(SEARCH(PESQUISA!$B$3,D7584))),ROW()-1,"")</f>
        <v/>
      </c>
    </row>
    <row r="7585" spans="1:14" x14ac:dyDescent="0.3">
      <c r="A7585" t="s">
        <v>22842</v>
      </c>
      <c r="B7585" t="s">
        <v>29</v>
      </c>
      <c r="C7585" t="s">
        <v>22843</v>
      </c>
      <c r="D7585" t="s">
        <v>22844</v>
      </c>
      <c r="E7585" t="s">
        <v>40</v>
      </c>
      <c r="F7585" s="7">
        <v>881.91</v>
      </c>
      <c r="G7585" t="s">
        <v>33</v>
      </c>
      <c r="H7585" t="s">
        <v>34</v>
      </c>
      <c r="I7585" t="s">
        <v>22799</v>
      </c>
      <c r="L7585" s="8">
        <v>4.5999999999999999E-2</v>
      </c>
      <c r="M7585" t="s">
        <v>36</v>
      </c>
      <c r="N7585" t="str">
        <f>IF(AND(PESQUISA!$B$3&lt;&gt;"",OR(PESQUISA!$B$4="TODAS",B7585=PESQUISA!$B$4),ISNUMBER(SEARCH(PESQUISA!$B$3,D7585))),ROW()-1,"")</f>
        <v/>
      </c>
    </row>
    <row r="7586" spans="1:14" x14ac:dyDescent="0.3">
      <c r="A7586" t="s">
        <v>22845</v>
      </c>
      <c r="B7586" t="s">
        <v>29</v>
      </c>
      <c r="C7586" t="s">
        <v>22846</v>
      </c>
      <c r="D7586" t="s">
        <v>22847</v>
      </c>
      <c r="E7586" t="s">
        <v>40</v>
      </c>
      <c r="F7586" s="7">
        <v>1163.81</v>
      </c>
      <c r="G7586" t="s">
        <v>33</v>
      </c>
      <c r="H7586" t="s">
        <v>34</v>
      </c>
      <c r="I7586" t="s">
        <v>22799</v>
      </c>
      <c r="L7586" s="8">
        <v>4.3499999999999997E-2</v>
      </c>
      <c r="M7586" t="s">
        <v>36</v>
      </c>
      <c r="N7586" t="str">
        <f>IF(AND(PESQUISA!$B$3&lt;&gt;"",OR(PESQUISA!$B$4="TODAS",B7586=PESQUISA!$B$4),ISNUMBER(SEARCH(PESQUISA!$B$3,D7586))),ROW()-1,"")</f>
        <v/>
      </c>
    </row>
    <row r="7587" spans="1:14" x14ac:dyDescent="0.3">
      <c r="A7587" t="s">
        <v>22848</v>
      </c>
      <c r="B7587" t="s">
        <v>29</v>
      </c>
      <c r="C7587" t="s">
        <v>22849</v>
      </c>
      <c r="D7587" t="s">
        <v>22850</v>
      </c>
      <c r="E7587" t="s">
        <v>40</v>
      </c>
      <c r="F7587" s="7">
        <v>1720.45</v>
      </c>
      <c r="G7587" t="s">
        <v>33</v>
      </c>
      <c r="H7587" t="s">
        <v>34</v>
      </c>
      <c r="I7587" t="s">
        <v>22799</v>
      </c>
      <c r="L7587" s="8">
        <v>3.9199999999999999E-2</v>
      </c>
      <c r="M7587" t="s">
        <v>36</v>
      </c>
      <c r="N7587" t="str">
        <f>IF(AND(PESQUISA!$B$3&lt;&gt;"",OR(PESQUISA!$B$4="TODAS",B7587=PESQUISA!$B$4),ISNUMBER(SEARCH(PESQUISA!$B$3,D7587))),ROW()-1,"")</f>
        <v/>
      </c>
    </row>
    <row r="7588" spans="1:14" x14ac:dyDescent="0.3">
      <c r="A7588" t="s">
        <v>22851</v>
      </c>
      <c r="B7588" t="s">
        <v>29</v>
      </c>
      <c r="C7588" t="s">
        <v>22852</v>
      </c>
      <c r="D7588" t="s">
        <v>22853</v>
      </c>
      <c r="E7588" t="s">
        <v>40</v>
      </c>
      <c r="F7588" s="7">
        <v>331.85</v>
      </c>
      <c r="G7588" t="s">
        <v>33</v>
      </c>
      <c r="H7588" t="s">
        <v>34</v>
      </c>
      <c r="I7588" t="s">
        <v>22799</v>
      </c>
      <c r="L7588" s="8">
        <v>0.1016</v>
      </c>
      <c r="M7588" t="s">
        <v>36</v>
      </c>
      <c r="N7588" t="str">
        <f>IF(AND(PESQUISA!$B$3&lt;&gt;"",OR(PESQUISA!$B$4="TODAS",B7588=PESQUISA!$B$4),ISNUMBER(SEARCH(PESQUISA!$B$3,D7588))),ROW()-1,"")</f>
        <v/>
      </c>
    </row>
    <row r="7589" spans="1:14" x14ac:dyDescent="0.3">
      <c r="A7589" t="s">
        <v>22854</v>
      </c>
      <c r="B7589" t="s">
        <v>29</v>
      </c>
      <c r="C7589" t="s">
        <v>22855</v>
      </c>
      <c r="D7589" t="s">
        <v>22856</v>
      </c>
      <c r="E7589" t="s">
        <v>40</v>
      </c>
      <c r="F7589" s="7">
        <v>742.66</v>
      </c>
      <c r="G7589" t="s">
        <v>33</v>
      </c>
      <c r="H7589" t="s">
        <v>34</v>
      </c>
      <c r="I7589" t="s">
        <v>22799</v>
      </c>
      <c r="L7589" s="8">
        <v>5.4600000000000003E-2</v>
      </c>
      <c r="M7589" t="s">
        <v>36</v>
      </c>
      <c r="N7589" t="str">
        <f>IF(AND(PESQUISA!$B$3&lt;&gt;"",OR(PESQUISA!$B$4="TODAS",B7589=PESQUISA!$B$4),ISNUMBER(SEARCH(PESQUISA!$B$3,D7589))),ROW()-1,"")</f>
        <v/>
      </c>
    </row>
    <row r="7590" spans="1:14" x14ac:dyDescent="0.3">
      <c r="A7590" t="s">
        <v>22857</v>
      </c>
      <c r="B7590" t="s">
        <v>29</v>
      </c>
      <c r="C7590" t="s">
        <v>22858</v>
      </c>
      <c r="D7590" t="s">
        <v>22859</v>
      </c>
      <c r="E7590" t="s">
        <v>40</v>
      </c>
      <c r="F7590" s="7">
        <v>483.95</v>
      </c>
      <c r="G7590" t="s">
        <v>33</v>
      </c>
      <c r="H7590" t="s">
        <v>34</v>
      </c>
      <c r="I7590" t="s">
        <v>22799</v>
      </c>
      <c r="L7590" s="8">
        <v>8.3799999999999999E-2</v>
      </c>
      <c r="M7590" t="s">
        <v>36</v>
      </c>
      <c r="N7590" t="str">
        <f>IF(AND(PESQUISA!$B$3&lt;&gt;"",OR(PESQUISA!$B$4="TODAS",B7590=PESQUISA!$B$4),ISNUMBER(SEARCH(PESQUISA!$B$3,D7590))),ROW()-1,"")</f>
        <v/>
      </c>
    </row>
    <row r="7591" spans="1:14" x14ac:dyDescent="0.3">
      <c r="A7591" t="s">
        <v>22860</v>
      </c>
      <c r="B7591" t="s">
        <v>29</v>
      </c>
      <c r="C7591" t="s">
        <v>22861</v>
      </c>
      <c r="D7591" t="s">
        <v>22862</v>
      </c>
      <c r="E7591" t="s">
        <v>40</v>
      </c>
      <c r="F7591" s="7">
        <v>493.85</v>
      </c>
      <c r="G7591" t="s">
        <v>33</v>
      </c>
      <c r="H7591" t="s">
        <v>34</v>
      </c>
      <c r="I7591" t="s">
        <v>22799</v>
      </c>
      <c r="L7591" s="8">
        <v>8.2100000000000006E-2</v>
      </c>
      <c r="M7591" t="s">
        <v>36</v>
      </c>
      <c r="N7591" t="str">
        <f>IF(AND(PESQUISA!$B$3&lt;&gt;"",OR(PESQUISA!$B$4="TODAS",B7591=PESQUISA!$B$4),ISNUMBER(SEARCH(PESQUISA!$B$3,D7591))),ROW()-1,"")</f>
        <v/>
      </c>
    </row>
    <row r="7592" spans="1:14" x14ac:dyDescent="0.3">
      <c r="A7592" t="s">
        <v>22863</v>
      </c>
      <c r="B7592" t="s">
        <v>29</v>
      </c>
      <c r="C7592" t="s">
        <v>22864</v>
      </c>
      <c r="D7592" t="s">
        <v>22865</v>
      </c>
      <c r="E7592" t="s">
        <v>40</v>
      </c>
      <c r="F7592" s="7">
        <v>351.62</v>
      </c>
      <c r="G7592" t="s">
        <v>33</v>
      </c>
      <c r="H7592" t="s">
        <v>34</v>
      </c>
      <c r="I7592" t="s">
        <v>22799</v>
      </c>
      <c r="L7592" s="8">
        <v>0.1153</v>
      </c>
      <c r="M7592" t="s">
        <v>36</v>
      </c>
      <c r="N7592" t="str">
        <f>IF(AND(PESQUISA!$B$3&lt;&gt;"",OR(PESQUISA!$B$4="TODAS",B7592=PESQUISA!$B$4),ISNUMBER(SEARCH(PESQUISA!$B$3,D7592))),ROW()-1,"")</f>
        <v/>
      </c>
    </row>
    <row r="7593" spans="1:14" x14ac:dyDescent="0.3">
      <c r="A7593" t="s">
        <v>22866</v>
      </c>
      <c r="B7593" t="s">
        <v>29</v>
      </c>
      <c r="C7593" t="s">
        <v>22867</v>
      </c>
      <c r="D7593" t="s">
        <v>22868</v>
      </c>
      <c r="E7593" t="s">
        <v>40</v>
      </c>
      <c r="F7593" s="7">
        <v>1454.66</v>
      </c>
      <c r="G7593" t="s">
        <v>33</v>
      </c>
      <c r="H7593" t="s">
        <v>34</v>
      </c>
      <c r="I7593" t="s">
        <v>22799</v>
      </c>
      <c r="L7593" s="8">
        <v>2.7900000000000001E-2</v>
      </c>
      <c r="M7593" t="s">
        <v>36</v>
      </c>
      <c r="N7593" t="str">
        <f>IF(AND(PESQUISA!$B$3&lt;&gt;"",OR(PESQUISA!$B$4="TODAS",B7593=PESQUISA!$B$4),ISNUMBER(SEARCH(PESQUISA!$B$3,D7593))),ROW()-1,"")</f>
        <v/>
      </c>
    </row>
    <row r="7594" spans="1:14" x14ac:dyDescent="0.3">
      <c r="A7594" t="s">
        <v>22869</v>
      </c>
      <c r="B7594" t="s">
        <v>29</v>
      </c>
      <c r="C7594" t="s">
        <v>22870</v>
      </c>
      <c r="D7594" t="s">
        <v>22871</v>
      </c>
      <c r="E7594" t="s">
        <v>40</v>
      </c>
      <c r="F7594" s="7">
        <v>930.7</v>
      </c>
      <c r="G7594" t="s">
        <v>33</v>
      </c>
      <c r="H7594" t="s">
        <v>34</v>
      </c>
      <c r="I7594" t="s">
        <v>22799</v>
      </c>
      <c r="L7594" s="8">
        <v>3.6200000000000003E-2</v>
      </c>
      <c r="M7594" t="s">
        <v>36</v>
      </c>
      <c r="N7594" t="str">
        <f>IF(AND(PESQUISA!$B$3&lt;&gt;"",OR(PESQUISA!$B$4="TODAS",B7594=PESQUISA!$B$4),ISNUMBER(SEARCH(PESQUISA!$B$3,D7594))),ROW()-1,"")</f>
        <v/>
      </c>
    </row>
    <row r="7595" spans="1:14" x14ac:dyDescent="0.3">
      <c r="A7595" t="s">
        <v>22872</v>
      </c>
      <c r="B7595" t="s">
        <v>29</v>
      </c>
      <c r="C7595" t="s">
        <v>22873</v>
      </c>
      <c r="D7595" t="s">
        <v>22874</v>
      </c>
      <c r="E7595" t="s">
        <v>40</v>
      </c>
      <c r="F7595" s="7">
        <v>1627.39</v>
      </c>
      <c r="G7595" t="s">
        <v>33</v>
      </c>
      <c r="H7595" t="s">
        <v>34</v>
      </c>
      <c r="I7595" t="s">
        <v>22799</v>
      </c>
      <c r="L7595" s="8">
        <v>2.4899999999999999E-2</v>
      </c>
      <c r="M7595" t="s">
        <v>36</v>
      </c>
      <c r="N7595" t="str">
        <f>IF(AND(PESQUISA!$B$3&lt;&gt;"",OR(PESQUISA!$B$4="TODAS",B7595=PESQUISA!$B$4),ISNUMBER(SEARCH(PESQUISA!$B$3,D7595))),ROW()-1,"")</f>
        <v/>
      </c>
    </row>
    <row r="7596" spans="1:14" x14ac:dyDescent="0.3">
      <c r="A7596" t="s">
        <v>22875</v>
      </c>
      <c r="B7596" t="s">
        <v>29</v>
      </c>
      <c r="C7596" t="s">
        <v>22876</v>
      </c>
      <c r="D7596" t="s">
        <v>22877</v>
      </c>
      <c r="E7596" t="s">
        <v>40</v>
      </c>
      <c r="F7596" s="7">
        <v>1655.34</v>
      </c>
      <c r="G7596" t="s">
        <v>33</v>
      </c>
      <c r="H7596" t="s">
        <v>34</v>
      </c>
      <c r="I7596" t="s">
        <v>22799</v>
      </c>
      <c r="L7596" s="8">
        <v>2.0400000000000001E-2</v>
      </c>
      <c r="M7596" t="s">
        <v>36</v>
      </c>
      <c r="N7596" t="str">
        <f>IF(AND(PESQUISA!$B$3&lt;&gt;"",OR(PESQUISA!$B$4="TODAS",B7596=PESQUISA!$B$4),ISNUMBER(SEARCH(PESQUISA!$B$3,D7596))),ROW()-1,"")</f>
        <v/>
      </c>
    </row>
    <row r="7597" spans="1:14" x14ac:dyDescent="0.3">
      <c r="A7597" t="s">
        <v>22878</v>
      </c>
      <c r="B7597" t="s">
        <v>29</v>
      </c>
      <c r="C7597" t="s">
        <v>22879</v>
      </c>
      <c r="D7597" t="s">
        <v>22880</v>
      </c>
      <c r="E7597" t="s">
        <v>40</v>
      </c>
      <c r="F7597" s="7">
        <v>1162.05</v>
      </c>
      <c r="G7597" t="s">
        <v>33</v>
      </c>
      <c r="H7597" t="s">
        <v>34</v>
      </c>
      <c r="I7597" t="s">
        <v>22799</v>
      </c>
      <c r="L7597" s="8">
        <v>0.84050000000000002</v>
      </c>
      <c r="M7597" t="s">
        <v>36</v>
      </c>
      <c r="N7597" t="str">
        <f>IF(AND(PESQUISA!$B$3&lt;&gt;"",OR(PESQUISA!$B$4="TODAS",B7597=PESQUISA!$B$4),ISNUMBER(SEARCH(PESQUISA!$B$3,D7597))),ROW()-1,"")</f>
        <v/>
      </c>
    </row>
    <row r="7598" spans="1:14" x14ac:dyDescent="0.3">
      <c r="A7598" t="s">
        <v>22881</v>
      </c>
      <c r="B7598" t="s">
        <v>29</v>
      </c>
      <c r="C7598" t="s">
        <v>22882</v>
      </c>
      <c r="D7598" t="s">
        <v>22883</v>
      </c>
      <c r="E7598" t="s">
        <v>40</v>
      </c>
      <c r="F7598" s="7">
        <v>641.13</v>
      </c>
      <c r="G7598" t="s">
        <v>33</v>
      </c>
      <c r="H7598" t="s">
        <v>34</v>
      </c>
      <c r="I7598" t="s">
        <v>22799</v>
      </c>
      <c r="L7598" s="8">
        <v>0.67469999999999997</v>
      </c>
      <c r="M7598" t="s">
        <v>36</v>
      </c>
      <c r="N7598" t="str">
        <f>IF(AND(PESQUISA!$B$3&lt;&gt;"",OR(PESQUISA!$B$4="TODAS",B7598=PESQUISA!$B$4),ISNUMBER(SEARCH(PESQUISA!$B$3,D7598))),ROW()-1,"")</f>
        <v/>
      </c>
    </row>
    <row r="7599" spans="1:14" x14ac:dyDescent="0.3">
      <c r="A7599" t="s">
        <v>22884</v>
      </c>
      <c r="B7599" t="s">
        <v>29</v>
      </c>
      <c r="C7599" t="s">
        <v>22885</v>
      </c>
      <c r="D7599" t="s">
        <v>22886</v>
      </c>
      <c r="E7599" t="s">
        <v>40</v>
      </c>
      <c r="F7599" s="7">
        <v>705.01</v>
      </c>
      <c r="G7599" t="s">
        <v>33</v>
      </c>
      <c r="H7599" t="s">
        <v>34</v>
      </c>
      <c r="I7599" t="s">
        <v>22799</v>
      </c>
      <c r="L7599" s="8">
        <v>0.70420000000000005</v>
      </c>
      <c r="M7599" t="s">
        <v>36</v>
      </c>
      <c r="N7599" t="str">
        <f>IF(AND(PESQUISA!$B$3&lt;&gt;"",OR(PESQUISA!$B$4="TODAS",B7599=PESQUISA!$B$4),ISNUMBER(SEARCH(PESQUISA!$B$3,D7599))),ROW()-1,"")</f>
        <v/>
      </c>
    </row>
    <row r="7600" spans="1:14" x14ac:dyDescent="0.3">
      <c r="A7600" t="s">
        <v>22887</v>
      </c>
      <c r="B7600" t="s">
        <v>29</v>
      </c>
      <c r="C7600" t="s">
        <v>22888</v>
      </c>
      <c r="D7600" t="s">
        <v>22889</v>
      </c>
      <c r="E7600" t="s">
        <v>40</v>
      </c>
      <c r="F7600" s="7">
        <v>629.86</v>
      </c>
      <c r="G7600" t="s">
        <v>33</v>
      </c>
      <c r="H7600" t="s">
        <v>34</v>
      </c>
      <c r="I7600" t="s">
        <v>22799</v>
      </c>
      <c r="L7600" s="8">
        <v>0.85289999999999999</v>
      </c>
      <c r="M7600" t="s">
        <v>36</v>
      </c>
      <c r="N7600" t="str">
        <f>IF(AND(PESQUISA!$B$3&lt;&gt;"",OR(PESQUISA!$B$4="TODAS",B7600=PESQUISA!$B$4),ISNUMBER(SEARCH(PESQUISA!$B$3,D7600))),ROW()-1,"")</f>
        <v/>
      </c>
    </row>
    <row r="7601" spans="1:14" x14ac:dyDescent="0.3">
      <c r="A7601" t="s">
        <v>22890</v>
      </c>
      <c r="B7601" t="s">
        <v>29</v>
      </c>
      <c r="C7601" t="s">
        <v>22891</v>
      </c>
      <c r="D7601" t="s">
        <v>22892</v>
      </c>
      <c r="E7601" t="s">
        <v>40</v>
      </c>
      <c r="F7601" s="7">
        <v>246.52</v>
      </c>
      <c r="G7601" t="s">
        <v>33</v>
      </c>
      <c r="H7601" t="s">
        <v>34</v>
      </c>
      <c r="I7601" t="s">
        <v>22799</v>
      </c>
      <c r="L7601" s="8">
        <v>0</v>
      </c>
      <c r="M7601" t="s">
        <v>36</v>
      </c>
      <c r="N7601" t="str">
        <f>IF(AND(PESQUISA!$B$3&lt;&gt;"",OR(PESQUISA!$B$4="TODAS",B7601=PESQUISA!$B$4),ISNUMBER(SEARCH(PESQUISA!$B$3,D7601))),ROW()-1,"")</f>
        <v/>
      </c>
    </row>
    <row r="7602" spans="1:14" x14ac:dyDescent="0.3">
      <c r="A7602" t="s">
        <v>22893</v>
      </c>
      <c r="B7602" t="s">
        <v>29</v>
      </c>
      <c r="C7602" t="s">
        <v>22894</v>
      </c>
      <c r="D7602" t="s">
        <v>22895</v>
      </c>
      <c r="E7602" t="s">
        <v>40</v>
      </c>
      <c r="F7602" s="7">
        <v>262.27999999999997</v>
      </c>
      <c r="G7602" t="s">
        <v>33</v>
      </c>
      <c r="H7602" t="s">
        <v>34</v>
      </c>
      <c r="I7602" t="s">
        <v>22799</v>
      </c>
      <c r="L7602" s="8">
        <v>0</v>
      </c>
      <c r="M7602" t="s">
        <v>36</v>
      </c>
      <c r="N7602" t="str">
        <f>IF(AND(PESQUISA!$B$3&lt;&gt;"",OR(PESQUISA!$B$4="TODAS",B7602=PESQUISA!$B$4),ISNUMBER(SEARCH(PESQUISA!$B$3,D7602))),ROW()-1,"")</f>
        <v/>
      </c>
    </row>
    <row r="7603" spans="1:14" x14ac:dyDescent="0.3">
      <c r="A7603" t="s">
        <v>22896</v>
      </c>
      <c r="B7603" t="s">
        <v>29</v>
      </c>
      <c r="C7603" t="s">
        <v>22897</v>
      </c>
      <c r="D7603" t="s">
        <v>22898</v>
      </c>
      <c r="E7603" t="s">
        <v>40</v>
      </c>
      <c r="F7603" s="7">
        <v>272.35000000000002</v>
      </c>
      <c r="G7603" t="s">
        <v>33</v>
      </c>
      <c r="H7603" t="s">
        <v>34</v>
      </c>
      <c r="I7603" t="s">
        <v>22799</v>
      </c>
      <c r="L7603" s="8">
        <v>0</v>
      </c>
      <c r="M7603" t="s">
        <v>36</v>
      </c>
      <c r="N7603" t="str">
        <f>IF(AND(PESQUISA!$B$3&lt;&gt;"",OR(PESQUISA!$B$4="TODAS",B7603=PESQUISA!$B$4),ISNUMBER(SEARCH(PESQUISA!$B$3,D7603))),ROW()-1,"")</f>
        <v/>
      </c>
    </row>
    <row r="7604" spans="1:14" x14ac:dyDescent="0.3">
      <c r="A7604" t="s">
        <v>22899</v>
      </c>
      <c r="B7604" t="s">
        <v>29</v>
      </c>
      <c r="C7604" t="s">
        <v>22900</v>
      </c>
      <c r="D7604" t="s">
        <v>22901</v>
      </c>
      <c r="E7604" t="s">
        <v>40</v>
      </c>
      <c r="F7604" s="7">
        <v>278.63</v>
      </c>
      <c r="G7604" t="s">
        <v>33</v>
      </c>
      <c r="H7604" t="s">
        <v>34</v>
      </c>
      <c r="I7604" t="s">
        <v>22799</v>
      </c>
      <c r="L7604" s="8">
        <v>0</v>
      </c>
      <c r="M7604" t="s">
        <v>36</v>
      </c>
      <c r="N7604" t="str">
        <f>IF(AND(PESQUISA!$B$3&lt;&gt;"",OR(PESQUISA!$B$4="TODAS",B7604=PESQUISA!$B$4),ISNUMBER(SEARCH(PESQUISA!$B$3,D7604))),ROW()-1,"")</f>
        <v/>
      </c>
    </row>
    <row r="7605" spans="1:14" x14ac:dyDescent="0.3">
      <c r="A7605" t="s">
        <v>22902</v>
      </c>
      <c r="B7605" t="s">
        <v>29</v>
      </c>
      <c r="C7605" t="s">
        <v>22903</v>
      </c>
      <c r="D7605" t="s">
        <v>22904</v>
      </c>
      <c r="E7605" t="s">
        <v>40</v>
      </c>
      <c r="G7605" t="s">
        <v>33</v>
      </c>
      <c r="H7605" t="s">
        <v>34</v>
      </c>
      <c r="I7605" t="s">
        <v>22799</v>
      </c>
      <c r="M7605" t="s">
        <v>53</v>
      </c>
      <c r="N7605" t="str">
        <f>IF(AND(PESQUISA!$B$3&lt;&gt;"",OR(PESQUISA!$B$4="TODAS",B7605=PESQUISA!$B$4),ISNUMBER(SEARCH(PESQUISA!$B$3,D7605))),ROW()-1,"")</f>
        <v/>
      </c>
    </row>
    <row r="7606" spans="1:14" x14ac:dyDescent="0.3">
      <c r="A7606" t="s">
        <v>22905</v>
      </c>
      <c r="B7606" t="s">
        <v>29</v>
      </c>
      <c r="C7606" t="s">
        <v>22906</v>
      </c>
      <c r="D7606" t="s">
        <v>22907</v>
      </c>
      <c r="E7606" t="s">
        <v>40</v>
      </c>
      <c r="F7606" s="7">
        <v>329.48</v>
      </c>
      <c r="G7606" t="s">
        <v>33</v>
      </c>
      <c r="H7606" t="s">
        <v>34</v>
      </c>
      <c r="I7606" t="s">
        <v>22799</v>
      </c>
      <c r="L7606" s="8">
        <v>0.57809999999999995</v>
      </c>
      <c r="M7606" t="s">
        <v>36</v>
      </c>
      <c r="N7606" t="str">
        <f>IF(AND(PESQUISA!$B$3&lt;&gt;"",OR(PESQUISA!$B$4="TODAS",B7606=PESQUISA!$B$4),ISNUMBER(SEARCH(PESQUISA!$B$3,D7606))),ROW()-1,"")</f>
        <v/>
      </c>
    </row>
    <row r="7607" spans="1:14" x14ac:dyDescent="0.3">
      <c r="A7607" t="s">
        <v>22908</v>
      </c>
      <c r="B7607" t="s">
        <v>29</v>
      </c>
      <c r="C7607" t="s">
        <v>22909</v>
      </c>
      <c r="D7607" t="s">
        <v>22910</v>
      </c>
      <c r="E7607" t="s">
        <v>40</v>
      </c>
      <c r="F7607" s="7">
        <v>350.54</v>
      </c>
      <c r="G7607" t="s">
        <v>33</v>
      </c>
      <c r="H7607" t="s">
        <v>34</v>
      </c>
      <c r="I7607" t="s">
        <v>22799</v>
      </c>
      <c r="L7607" s="8">
        <v>0.60340000000000005</v>
      </c>
      <c r="M7607" t="s">
        <v>36</v>
      </c>
      <c r="N7607" t="str">
        <f>IF(AND(PESQUISA!$B$3&lt;&gt;"",OR(PESQUISA!$B$4="TODAS",B7607=PESQUISA!$B$4),ISNUMBER(SEARCH(PESQUISA!$B$3,D7607))),ROW()-1,"")</f>
        <v/>
      </c>
    </row>
    <row r="7608" spans="1:14" x14ac:dyDescent="0.3">
      <c r="A7608" t="s">
        <v>22911</v>
      </c>
      <c r="B7608" t="s">
        <v>29</v>
      </c>
      <c r="C7608" t="s">
        <v>22912</v>
      </c>
      <c r="D7608" t="s">
        <v>22913</v>
      </c>
      <c r="E7608" t="s">
        <v>40</v>
      </c>
      <c r="F7608" s="7">
        <v>364.56</v>
      </c>
      <c r="G7608" t="s">
        <v>33</v>
      </c>
      <c r="H7608" t="s">
        <v>34</v>
      </c>
      <c r="I7608" t="s">
        <v>22799</v>
      </c>
      <c r="L7608" s="8">
        <v>0.61870000000000003</v>
      </c>
      <c r="M7608" t="s">
        <v>36</v>
      </c>
      <c r="N7608" t="str">
        <f>IF(AND(PESQUISA!$B$3&lt;&gt;"",OR(PESQUISA!$B$4="TODAS",B7608=PESQUISA!$B$4),ISNUMBER(SEARCH(PESQUISA!$B$3,D7608))),ROW()-1,"")</f>
        <v/>
      </c>
    </row>
    <row r="7609" spans="1:14" x14ac:dyDescent="0.3">
      <c r="A7609" t="s">
        <v>22914</v>
      </c>
      <c r="B7609" t="s">
        <v>29</v>
      </c>
      <c r="C7609" t="s">
        <v>22915</v>
      </c>
      <c r="D7609" t="s">
        <v>22916</v>
      </c>
      <c r="E7609" t="s">
        <v>40</v>
      </c>
      <c r="F7609" s="7">
        <v>375.31</v>
      </c>
      <c r="G7609" t="s">
        <v>33</v>
      </c>
      <c r="H7609" t="s">
        <v>34</v>
      </c>
      <c r="I7609" t="s">
        <v>22799</v>
      </c>
      <c r="L7609" s="8">
        <v>0.62960000000000005</v>
      </c>
      <c r="M7609" t="s">
        <v>36</v>
      </c>
      <c r="N7609" t="str">
        <f>IF(AND(PESQUISA!$B$3&lt;&gt;"",OR(PESQUISA!$B$4="TODAS",B7609=PESQUISA!$B$4),ISNUMBER(SEARCH(PESQUISA!$B$3,D7609))),ROW()-1,"")</f>
        <v/>
      </c>
    </row>
    <row r="7610" spans="1:14" x14ac:dyDescent="0.3">
      <c r="A7610" t="s">
        <v>22917</v>
      </c>
      <c r="B7610" t="s">
        <v>29</v>
      </c>
      <c r="C7610" t="s">
        <v>22918</v>
      </c>
      <c r="D7610" t="s">
        <v>22919</v>
      </c>
      <c r="E7610" t="s">
        <v>40</v>
      </c>
      <c r="F7610" s="7">
        <v>30.57</v>
      </c>
      <c r="G7610" t="s">
        <v>33</v>
      </c>
      <c r="H7610" t="s">
        <v>34</v>
      </c>
      <c r="I7610" t="s">
        <v>22799</v>
      </c>
      <c r="L7610" s="8">
        <v>0</v>
      </c>
      <c r="M7610" t="s">
        <v>36</v>
      </c>
      <c r="N7610" t="str">
        <f>IF(AND(PESQUISA!$B$3&lt;&gt;"",OR(PESQUISA!$B$4="TODAS",B7610=PESQUISA!$B$4),ISNUMBER(SEARCH(PESQUISA!$B$3,D7610))),ROW()-1,"")</f>
        <v/>
      </c>
    </row>
    <row r="7611" spans="1:14" x14ac:dyDescent="0.3">
      <c r="A7611" t="s">
        <v>22920</v>
      </c>
      <c r="B7611" t="s">
        <v>29</v>
      </c>
      <c r="C7611" t="s">
        <v>22921</v>
      </c>
      <c r="D7611" t="s">
        <v>22922</v>
      </c>
      <c r="E7611" t="s">
        <v>40</v>
      </c>
      <c r="F7611" s="7">
        <v>157.84</v>
      </c>
      <c r="G7611" t="s">
        <v>33</v>
      </c>
      <c r="H7611" t="s">
        <v>34</v>
      </c>
      <c r="I7611" t="s">
        <v>22799</v>
      </c>
      <c r="L7611" s="8">
        <v>0</v>
      </c>
      <c r="M7611" t="s">
        <v>36</v>
      </c>
      <c r="N7611" t="str">
        <f>IF(AND(PESQUISA!$B$3&lt;&gt;"",OR(PESQUISA!$B$4="TODAS",B7611=PESQUISA!$B$4),ISNUMBER(SEARCH(PESQUISA!$B$3,D7611))),ROW()-1,"")</f>
        <v/>
      </c>
    </row>
    <row r="7612" spans="1:14" x14ac:dyDescent="0.3">
      <c r="A7612" t="s">
        <v>22923</v>
      </c>
      <c r="B7612" t="s">
        <v>29</v>
      </c>
      <c r="C7612" t="s">
        <v>22924</v>
      </c>
      <c r="D7612" t="s">
        <v>22925</v>
      </c>
      <c r="E7612" t="s">
        <v>40</v>
      </c>
      <c r="F7612" s="7">
        <v>529.72</v>
      </c>
      <c r="G7612" t="s">
        <v>33</v>
      </c>
      <c r="H7612" t="s">
        <v>34</v>
      </c>
      <c r="I7612" t="s">
        <v>22799</v>
      </c>
      <c r="L7612" s="8">
        <v>0</v>
      </c>
      <c r="M7612" t="s">
        <v>36</v>
      </c>
      <c r="N7612" t="str">
        <f>IF(AND(PESQUISA!$B$3&lt;&gt;"",OR(PESQUISA!$B$4="TODAS",B7612=PESQUISA!$B$4),ISNUMBER(SEARCH(PESQUISA!$B$3,D7612))),ROW()-1,"")</f>
        <v/>
      </c>
    </row>
    <row r="7613" spans="1:14" x14ac:dyDescent="0.3">
      <c r="A7613" t="s">
        <v>22926</v>
      </c>
      <c r="B7613" t="s">
        <v>29</v>
      </c>
      <c r="C7613" t="s">
        <v>22927</v>
      </c>
      <c r="D7613" t="s">
        <v>22928</v>
      </c>
      <c r="E7613" t="s">
        <v>40</v>
      </c>
      <c r="F7613" s="7">
        <v>290.63</v>
      </c>
      <c r="G7613" t="s">
        <v>33</v>
      </c>
      <c r="H7613" t="s">
        <v>34</v>
      </c>
      <c r="I7613" t="s">
        <v>22799</v>
      </c>
      <c r="L7613" s="8">
        <v>0</v>
      </c>
      <c r="M7613" t="s">
        <v>36</v>
      </c>
      <c r="N7613" t="str">
        <f>IF(AND(PESQUISA!$B$3&lt;&gt;"",OR(PESQUISA!$B$4="TODAS",B7613=PESQUISA!$B$4),ISNUMBER(SEARCH(PESQUISA!$B$3,D7613))),ROW()-1,"")</f>
        <v/>
      </c>
    </row>
    <row r="7614" spans="1:14" x14ac:dyDescent="0.3">
      <c r="A7614" t="s">
        <v>22929</v>
      </c>
      <c r="B7614" t="s">
        <v>29</v>
      </c>
      <c r="C7614" t="s">
        <v>22930</v>
      </c>
      <c r="D7614" t="s">
        <v>22931</v>
      </c>
      <c r="E7614" t="s">
        <v>40</v>
      </c>
      <c r="F7614" s="7">
        <v>492.12</v>
      </c>
      <c r="G7614" t="s">
        <v>33</v>
      </c>
      <c r="H7614" t="s">
        <v>34</v>
      </c>
      <c r="I7614" t="s">
        <v>22799</v>
      </c>
      <c r="L7614" s="8">
        <v>0</v>
      </c>
      <c r="M7614" t="s">
        <v>36</v>
      </c>
      <c r="N7614" t="str">
        <f>IF(AND(PESQUISA!$B$3&lt;&gt;"",OR(PESQUISA!$B$4="TODAS",B7614=PESQUISA!$B$4),ISNUMBER(SEARCH(PESQUISA!$B$3,D7614))),ROW()-1,"")</f>
        <v/>
      </c>
    </row>
    <row r="7615" spans="1:14" x14ac:dyDescent="0.3">
      <c r="A7615" t="s">
        <v>22932</v>
      </c>
      <c r="B7615" t="s">
        <v>29</v>
      </c>
      <c r="C7615" t="s">
        <v>22933</v>
      </c>
      <c r="D7615" t="s">
        <v>22934</v>
      </c>
      <c r="E7615" t="s">
        <v>40</v>
      </c>
      <c r="F7615" s="7">
        <v>253.03</v>
      </c>
      <c r="G7615" t="s">
        <v>33</v>
      </c>
      <c r="H7615" t="s">
        <v>34</v>
      </c>
      <c r="I7615" t="s">
        <v>22799</v>
      </c>
      <c r="L7615" s="8">
        <v>0</v>
      </c>
      <c r="M7615" t="s">
        <v>36</v>
      </c>
      <c r="N7615" t="str">
        <f>IF(AND(PESQUISA!$B$3&lt;&gt;"",OR(PESQUISA!$B$4="TODAS",B7615=PESQUISA!$B$4),ISNUMBER(SEARCH(PESQUISA!$B$3,D7615))),ROW()-1,"")</f>
        <v/>
      </c>
    </row>
    <row r="7616" spans="1:14" x14ac:dyDescent="0.3">
      <c r="A7616" t="s">
        <v>22935</v>
      </c>
      <c r="B7616" t="s">
        <v>29</v>
      </c>
      <c r="C7616" t="s">
        <v>22936</v>
      </c>
      <c r="D7616" t="s">
        <v>22937</v>
      </c>
      <c r="E7616" t="s">
        <v>40</v>
      </c>
      <c r="F7616" s="7">
        <v>159.16999999999999</v>
      </c>
      <c r="G7616" t="s">
        <v>33</v>
      </c>
      <c r="H7616" t="s">
        <v>34</v>
      </c>
      <c r="I7616" t="s">
        <v>22799</v>
      </c>
      <c r="L7616" s="8">
        <v>0</v>
      </c>
      <c r="M7616" t="s">
        <v>36</v>
      </c>
      <c r="N7616" t="str">
        <f>IF(AND(PESQUISA!$B$3&lt;&gt;"",OR(PESQUISA!$B$4="TODAS",B7616=PESQUISA!$B$4),ISNUMBER(SEARCH(PESQUISA!$B$3,D7616))),ROW()-1,"")</f>
        <v/>
      </c>
    </row>
    <row r="7617" spans="1:14" x14ac:dyDescent="0.3">
      <c r="A7617" t="s">
        <v>22938</v>
      </c>
      <c r="B7617" t="s">
        <v>29</v>
      </c>
      <c r="C7617" t="s">
        <v>22939</v>
      </c>
      <c r="D7617" t="s">
        <v>22940</v>
      </c>
      <c r="E7617" t="s">
        <v>40</v>
      </c>
      <c r="G7617" t="s">
        <v>33</v>
      </c>
      <c r="H7617" t="s">
        <v>34</v>
      </c>
      <c r="I7617" t="s">
        <v>22799</v>
      </c>
      <c r="M7617" t="s">
        <v>53</v>
      </c>
      <c r="N7617" t="str">
        <f>IF(AND(PESQUISA!$B$3&lt;&gt;"",OR(PESQUISA!$B$4="TODAS",B7617=PESQUISA!$B$4),ISNUMBER(SEARCH(PESQUISA!$B$3,D7617))),ROW()-1,"")</f>
        <v/>
      </c>
    </row>
    <row r="7618" spans="1:14" x14ac:dyDescent="0.3">
      <c r="A7618" t="s">
        <v>22941</v>
      </c>
      <c r="B7618" t="s">
        <v>29</v>
      </c>
      <c r="C7618" t="s">
        <v>22942</v>
      </c>
      <c r="D7618" t="s">
        <v>22943</v>
      </c>
      <c r="E7618" t="s">
        <v>40</v>
      </c>
      <c r="F7618" s="7">
        <v>190.37</v>
      </c>
      <c r="G7618" t="s">
        <v>33</v>
      </c>
      <c r="H7618" t="s">
        <v>34</v>
      </c>
      <c r="I7618" t="s">
        <v>22799</v>
      </c>
      <c r="L7618" s="8">
        <v>0</v>
      </c>
      <c r="M7618" t="s">
        <v>36</v>
      </c>
      <c r="N7618" t="str">
        <f>IF(AND(PESQUISA!$B$3&lt;&gt;"",OR(PESQUISA!$B$4="TODAS",B7618=PESQUISA!$B$4),ISNUMBER(SEARCH(PESQUISA!$B$3,D7618))),ROW()-1,"")</f>
        <v/>
      </c>
    </row>
    <row r="7619" spans="1:14" x14ac:dyDescent="0.3">
      <c r="A7619" t="s">
        <v>22944</v>
      </c>
      <c r="B7619" t="s">
        <v>29</v>
      </c>
      <c r="C7619" t="s">
        <v>22945</v>
      </c>
      <c r="D7619" t="s">
        <v>22946</v>
      </c>
      <c r="E7619" t="s">
        <v>40</v>
      </c>
      <c r="F7619" s="7">
        <v>208.12</v>
      </c>
      <c r="G7619" t="s">
        <v>33</v>
      </c>
      <c r="H7619" t="s">
        <v>34</v>
      </c>
      <c r="I7619" t="s">
        <v>22799</v>
      </c>
      <c r="L7619" s="8">
        <v>0</v>
      </c>
      <c r="M7619" t="s">
        <v>36</v>
      </c>
      <c r="N7619" t="str">
        <f>IF(AND(PESQUISA!$B$3&lt;&gt;"",OR(PESQUISA!$B$4="TODAS",B7619=PESQUISA!$B$4),ISNUMBER(SEARCH(PESQUISA!$B$3,D7619))),ROW()-1,"")</f>
        <v/>
      </c>
    </row>
    <row r="7620" spans="1:14" x14ac:dyDescent="0.3">
      <c r="A7620" t="s">
        <v>22947</v>
      </c>
      <c r="B7620" t="s">
        <v>29</v>
      </c>
      <c r="C7620" t="s">
        <v>22948</v>
      </c>
      <c r="D7620" t="s">
        <v>22949</v>
      </c>
      <c r="E7620" t="s">
        <v>40</v>
      </c>
      <c r="G7620" t="s">
        <v>33</v>
      </c>
      <c r="H7620" t="s">
        <v>34</v>
      </c>
      <c r="I7620" t="s">
        <v>22799</v>
      </c>
      <c r="M7620" t="s">
        <v>53</v>
      </c>
      <c r="N7620" t="str">
        <f>IF(AND(PESQUISA!$B$3&lt;&gt;"",OR(PESQUISA!$B$4="TODAS",B7620=PESQUISA!$B$4),ISNUMBER(SEARCH(PESQUISA!$B$3,D7620))),ROW()-1,"")</f>
        <v/>
      </c>
    </row>
    <row r="7621" spans="1:14" x14ac:dyDescent="0.3">
      <c r="A7621" t="s">
        <v>22950</v>
      </c>
      <c r="B7621" t="s">
        <v>29</v>
      </c>
      <c r="C7621" t="s">
        <v>22951</v>
      </c>
      <c r="D7621" t="s">
        <v>22952</v>
      </c>
      <c r="E7621" t="s">
        <v>40</v>
      </c>
      <c r="G7621" t="s">
        <v>33</v>
      </c>
      <c r="H7621" t="s">
        <v>34</v>
      </c>
      <c r="I7621" t="s">
        <v>22799</v>
      </c>
      <c r="M7621" t="s">
        <v>53</v>
      </c>
      <c r="N7621" t="str">
        <f>IF(AND(PESQUISA!$B$3&lt;&gt;"",OR(PESQUISA!$B$4="TODAS",B7621=PESQUISA!$B$4),ISNUMBER(SEARCH(PESQUISA!$B$3,D7621))),ROW()-1,"")</f>
        <v/>
      </c>
    </row>
    <row r="7622" spans="1:14" x14ac:dyDescent="0.3">
      <c r="A7622" t="s">
        <v>22953</v>
      </c>
      <c r="B7622" t="s">
        <v>29</v>
      </c>
      <c r="C7622" t="s">
        <v>22954</v>
      </c>
      <c r="D7622" t="s">
        <v>22955</v>
      </c>
      <c r="E7622" t="s">
        <v>40</v>
      </c>
      <c r="F7622" s="7">
        <v>106.84</v>
      </c>
      <c r="G7622" t="s">
        <v>33</v>
      </c>
      <c r="H7622" t="s">
        <v>34</v>
      </c>
      <c r="I7622" t="s">
        <v>22799</v>
      </c>
      <c r="L7622" s="8">
        <v>0</v>
      </c>
      <c r="M7622" t="s">
        <v>36</v>
      </c>
      <c r="N7622" t="str">
        <f>IF(AND(PESQUISA!$B$3&lt;&gt;"",OR(PESQUISA!$B$4="TODAS",B7622=PESQUISA!$B$4),ISNUMBER(SEARCH(PESQUISA!$B$3,D7622))),ROW()-1,"")</f>
        <v/>
      </c>
    </row>
    <row r="7623" spans="1:14" x14ac:dyDescent="0.3">
      <c r="A7623" t="s">
        <v>22956</v>
      </c>
      <c r="B7623" t="s">
        <v>29</v>
      </c>
      <c r="C7623" t="s">
        <v>22957</v>
      </c>
      <c r="D7623" t="s">
        <v>22958</v>
      </c>
      <c r="E7623" t="s">
        <v>40</v>
      </c>
      <c r="F7623" s="7">
        <v>106.84</v>
      </c>
      <c r="G7623" t="s">
        <v>33</v>
      </c>
      <c r="H7623" t="s">
        <v>34</v>
      </c>
      <c r="I7623" t="s">
        <v>22799</v>
      </c>
      <c r="L7623" s="8">
        <v>0</v>
      </c>
      <c r="M7623" t="s">
        <v>36</v>
      </c>
      <c r="N7623" t="str">
        <f>IF(AND(PESQUISA!$B$3&lt;&gt;"",OR(PESQUISA!$B$4="TODAS",B7623=PESQUISA!$B$4),ISNUMBER(SEARCH(PESQUISA!$B$3,D7623))),ROW()-1,"")</f>
        <v/>
      </c>
    </row>
    <row r="7624" spans="1:14" x14ac:dyDescent="0.3">
      <c r="A7624" t="s">
        <v>22959</v>
      </c>
      <c r="B7624" t="s">
        <v>29</v>
      </c>
      <c r="C7624" t="s">
        <v>22960</v>
      </c>
      <c r="D7624" t="s">
        <v>22961</v>
      </c>
      <c r="E7624" t="s">
        <v>40</v>
      </c>
      <c r="G7624" t="s">
        <v>33</v>
      </c>
      <c r="H7624" t="s">
        <v>34</v>
      </c>
      <c r="I7624" t="s">
        <v>22799</v>
      </c>
      <c r="M7624" t="s">
        <v>53</v>
      </c>
      <c r="N7624" t="str">
        <f>IF(AND(PESQUISA!$B$3&lt;&gt;"",OR(PESQUISA!$B$4="TODAS",B7624=PESQUISA!$B$4),ISNUMBER(SEARCH(PESQUISA!$B$3,D7624))),ROW()-1,"")</f>
        <v/>
      </c>
    </row>
    <row r="7625" spans="1:14" x14ac:dyDescent="0.3">
      <c r="A7625" t="s">
        <v>22962</v>
      </c>
      <c r="B7625" t="s">
        <v>29</v>
      </c>
      <c r="C7625" t="s">
        <v>22963</v>
      </c>
      <c r="D7625" t="s">
        <v>22964</v>
      </c>
      <c r="E7625" t="s">
        <v>40</v>
      </c>
      <c r="F7625" s="7">
        <v>60.93</v>
      </c>
      <c r="G7625" t="s">
        <v>33</v>
      </c>
      <c r="H7625" t="s">
        <v>34</v>
      </c>
      <c r="I7625" t="s">
        <v>22799</v>
      </c>
      <c r="L7625" s="8">
        <v>0</v>
      </c>
      <c r="M7625" t="s">
        <v>36</v>
      </c>
      <c r="N7625" t="str">
        <f>IF(AND(PESQUISA!$B$3&lt;&gt;"",OR(PESQUISA!$B$4="TODAS",B7625=PESQUISA!$B$4),ISNUMBER(SEARCH(PESQUISA!$B$3,D7625))),ROW()-1,"")</f>
        <v/>
      </c>
    </row>
    <row r="7626" spans="1:14" x14ac:dyDescent="0.3">
      <c r="A7626" t="s">
        <v>22965</v>
      </c>
      <c r="B7626" t="s">
        <v>29</v>
      </c>
      <c r="C7626" t="s">
        <v>22966</v>
      </c>
      <c r="D7626" t="s">
        <v>22967</v>
      </c>
      <c r="E7626" t="s">
        <v>40</v>
      </c>
      <c r="F7626" s="7">
        <v>66.09</v>
      </c>
      <c r="G7626" t="s">
        <v>33</v>
      </c>
      <c r="H7626" t="s">
        <v>34</v>
      </c>
      <c r="I7626" t="s">
        <v>22799</v>
      </c>
      <c r="L7626" s="8">
        <v>0</v>
      </c>
      <c r="M7626" t="s">
        <v>36</v>
      </c>
      <c r="N7626" t="str">
        <f>IF(AND(PESQUISA!$B$3&lt;&gt;"",OR(PESQUISA!$B$4="TODAS",B7626=PESQUISA!$B$4),ISNUMBER(SEARCH(PESQUISA!$B$3,D7626))),ROW()-1,"")</f>
        <v/>
      </c>
    </row>
    <row r="7627" spans="1:14" x14ac:dyDescent="0.3">
      <c r="A7627" t="s">
        <v>22968</v>
      </c>
      <c r="B7627" t="s">
        <v>29</v>
      </c>
      <c r="C7627" t="s">
        <v>22969</v>
      </c>
      <c r="D7627" t="s">
        <v>22970</v>
      </c>
      <c r="E7627" t="s">
        <v>40</v>
      </c>
      <c r="F7627" s="7">
        <v>11.24</v>
      </c>
      <c r="G7627" t="s">
        <v>33</v>
      </c>
      <c r="H7627" t="s">
        <v>34</v>
      </c>
      <c r="I7627" t="s">
        <v>22799</v>
      </c>
      <c r="L7627" s="8">
        <v>0</v>
      </c>
      <c r="M7627" t="s">
        <v>36</v>
      </c>
      <c r="N7627" t="str">
        <f>IF(AND(PESQUISA!$B$3&lt;&gt;"",OR(PESQUISA!$B$4="TODAS",B7627=PESQUISA!$B$4),ISNUMBER(SEARCH(PESQUISA!$B$3,D7627))),ROW()-1,"")</f>
        <v/>
      </c>
    </row>
    <row r="7628" spans="1:14" x14ac:dyDescent="0.3">
      <c r="A7628" t="s">
        <v>22971</v>
      </c>
      <c r="B7628" t="s">
        <v>29</v>
      </c>
      <c r="C7628" t="s">
        <v>22972</v>
      </c>
      <c r="D7628" t="s">
        <v>22973</v>
      </c>
      <c r="E7628" t="s">
        <v>40</v>
      </c>
      <c r="F7628" s="7">
        <v>12.5</v>
      </c>
      <c r="G7628" t="s">
        <v>33</v>
      </c>
      <c r="H7628" t="s">
        <v>34</v>
      </c>
      <c r="I7628" t="s">
        <v>22799</v>
      </c>
      <c r="L7628" s="8">
        <v>0</v>
      </c>
      <c r="M7628" t="s">
        <v>36</v>
      </c>
      <c r="N7628" t="str">
        <f>IF(AND(PESQUISA!$B$3&lt;&gt;"",OR(PESQUISA!$B$4="TODAS",B7628=PESQUISA!$B$4),ISNUMBER(SEARCH(PESQUISA!$B$3,D7628))),ROW()-1,"")</f>
        <v/>
      </c>
    </row>
    <row r="7629" spans="1:14" x14ac:dyDescent="0.3">
      <c r="A7629" t="s">
        <v>22974</v>
      </c>
      <c r="B7629" t="s">
        <v>29</v>
      </c>
      <c r="C7629" t="s">
        <v>22975</v>
      </c>
      <c r="D7629" t="s">
        <v>22976</v>
      </c>
      <c r="E7629" t="s">
        <v>40</v>
      </c>
      <c r="F7629" s="7">
        <v>152.28</v>
      </c>
      <c r="G7629" t="s">
        <v>33</v>
      </c>
      <c r="H7629" t="s">
        <v>34</v>
      </c>
      <c r="I7629" t="s">
        <v>22799</v>
      </c>
      <c r="L7629" s="8">
        <v>0</v>
      </c>
      <c r="M7629" t="s">
        <v>36</v>
      </c>
      <c r="N7629" t="str">
        <f>IF(AND(PESQUISA!$B$3&lt;&gt;"",OR(PESQUISA!$B$4="TODAS",B7629=PESQUISA!$B$4),ISNUMBER(SEARCH(PESQUISA!$B$3,D7629))),ROW()-1,"")</f>
        <v/>
      </c>
    </row>
    <row r="7630" spans="1:14" x14ac:dyDescent="0.3">
      <c r="A7630" t="s">
        <v>22977</v>
      </c>
      <c r="B7630" t="s">
        <v>29</v>
      </c>
      <c r="C7630" t="s">
        <v>22978</v>
      </c>
      <c r="D7630" t="s">
        <v>22979</v>
      </c>
      <c r="E7630" t="s">
        <v>40</v>
      </c>
      <c r="G7630" t="s">
        <v>33</v>
      </c>
      <c r="H7630" t="s">
        <v>34</v>
      </c>
      <c r="I7630" t="s">
        <v>22799</v>
      </c>
      <c r="M7630" t="s">
        <v>53</v>
      </c>
      <c r="N7630" t="str">
        <f>IF(AND(PESQUISA!$B$3&lt;&gt;"",OR(PESQUISA!$B$4="TODAS",B7630=PESQUISA!$B$4),ISNUMBER(SEARCH(PESQUISA!$B$3,D7630))),ROW()-1,"")</f>
        <v/>
      </c>
    </row>
    <row r="7631" spans="1:14" x14ac:dyDescent="0.3">
      <c r="A7631" t="s">
        <v>22980</v>
      </c>
      <c r="B7631" t="s">
        <v>29</v>
      </c>
      <c r="C7631" t="s">
        <v>22981</v>
      </c>
      <c r="D7631" t="s">
        <v>22982</v>
      </c>
      <c r="E7631" t="s">
        <v>40</v>
      </c>
      <c r="F7631" s="7">
        <v>312.99</v>
      </c>
      <c r="G7631" t="s">
        <v>33</v>
      </c>
      <c r="H7631" t="s">
        <v>34</v>
      </c>
      <c r="I7631" t="s">
        <v>22799</v>
      </c>
      <c r="L7631" s="8">
        <v>0</v>
      </c>
      <c r="M7631" t="s">
        <v>36</v>
      </c>
      <c r="N7631" t="str">
        <f>IF(AND(PESQUISA!$B$3&lt;&gt;"",OR(PESQUISA!$B$4="TODAS",B7631=PESQUISA!$B$4),ISNUMBER(SEARCH(PESQUISA!$B$3,D7631))),ROW()-1,"")</f>
        <v/>
      </c>
    </row>
    <row r="7632" spans="1:14" x14ac:dyDescent="0.3">
      <c r="A7632" t="s">
        <v>22983</v>
      </c>
      <c r="B7632" t="s">
        <v>29</v>
      </c>
      <c r="C7632" t="s">
        <v>22984</v>
      </c>
      <c r="D7632" t="s">
        <v>22985</v>
      </c>
      <c r="E7632" t="s">
        <v>40</v>
      </c>
      <c r="F7632" s="7">
        <v>427.41</v>
      </c>
      <c r="G7632" t="s">
        <v>33</v>
      </c>
      <c r="H7632" t="s">
        <v>34</v>
      </c>
      <c r="I7632" t="s">
        <v>22799</v>
      </c>
      <c r="L7632" s="8">
        <v>0</v>
      </c>
      <c r="M7632" t="s">
        <v>36</v>
      </c>
      <c r="N7632" t="str">
        <f>IF(AND(PESQUISA!$B$3&lt;&gt;"",OR(PESQUISA!$B$4="TODAS",B7632=PESQUISA!$B$4),ISNUMBER(SEARCH(PESQUISA!$B$3,D7632))),ROW()-1,"")</f>
        <v/>
      </c>
    </row>
    <row r="7633" spans="1:14" x14ac:dyDescent="0.3">
      <c r="A7633" t="s">
        <v>22986</v>
      </c>
      <c r="B7633" t="s">
        <v>29</v>
      </c>
      <c r="C7633" t="s">
        <v>22987</v>
      </c>
      <c r="D7633" t="s">
        <v>22988</v>
      </c>
      <c r="E7633" t="s">
        <v>40</v>
      </c>
      <c r="F7633" s="7">
        <v>373.28</v>
      </c>
      <c r="G7633" t="s">
        <v>33</v>
      </c>
      <c r="H7633" t="s">
        <v>34</v>
      </c>
      <c r="I7633" t="s">
        <v>22799</v>
      </c>
      <c r="L7633" s="8">
        <v>0</v>
      </c>
      <c r="M7633" t="s">
        <v>36</v>
      </c>
      <c r="N7633" t="str">
        <f>IF(AND(PESQUISA!$B$3&lt;&gt;"",OR(PESQUISA!$B$4="TODAS",B7633=PESQUISA!$B$4),ISNUMBER(SEARCH(PESQUISA!$B$3,D7633))),ROW()-1,"")</f>
        <v/>
      </c>
    </row>
    <row r="7634" spans="1:14" x14ac:dyDescent="0.3">
      <c r="A7634" t="s">
        <v>22989</v>
      </c>
      <c r="B7634" t="s">
        <v>29</v>
      </c>
      <c r="C7634" t="s">
        <v>22990</v>
      </c>
      <c r="D7634" t="s">
        <v>22991</v>
      </c>
      <c r="E7634" t="s">
        <v>40</v>
      </c>
      <c r="F7634" s="7">
        <v>1285.55</v>
      </c>
      <c r="G7634" t="s">
        <v>33</v>
      </c>
      <c r="H7634" t="s">
        <v>34</v>
      </c>
      <c r="I7634" t="s">
        <v>22799</v>
      </c>
      <c r="L7634" s="8">
        <v>0</v>
      </c>
      <c r="M7634" t="s">
        <v>36</v>
      </c>
      <c r="N7634" t="str">
        <f>IF(AND(PESQUISA!$B$3&lt;&gt;"",OR(PESQUISA!$B$4="TODAS",B7634=PESQUISA!$B$4),ISNUMBER(SEARCH(PESQUISA!$B$3,D7634))),ROW()-1,"")</f>
        <v/>
      </c>
    </row>
    <row r="7635" spans="1:14" x14ac:dyDescent="0.3">
      <c r="A7635" t="s">
        <v>22992</v>
      </c>
      <c r="B7635" t="s">
        <v>29</v>
      </c>
      <c r="C7635" t="s">
        <v>22993</v>
      </c>
      <c r="D7635" t="s">
        <v>22994</v>
      </c>
      <c r="E7635" t="s">
        <v>40</v>
      </c>
      <c r="F7635" s="7">
        <v>929.72</v>
      </c>
      <c r="G7635" t="s">
        <v>33</v>
      </c>
      <c r="H7635" t="s">
        <v>34</v>
      </c>
      <c r="I7635" t="s">
        <v>22799</v>
      </c>
      <c r="L7635" s="8">
        <v>0</v>
      </c>
      <c r="M7635" t="s">
        <v>36</v>
      </c>
      <c r="N7635" t="str">
        <f>IF(AND(PESQUISA!$B$3&lt;&gt;"",OR(PESQUISA!$B$4="TODAS",B7635=PESQUISA!$B$4),ISNUMBER(SEARCH(PESQUISA!$B$3,D7635))),ROW()-1,"")</f>
        <v/>
      </c>
    </row>
    <row r="7636" spans="1:14" x14ac:dyDescent="0.3">
      <c r="A7636" t="s">
        <v>22995</v>
      </c>
      <c r="B7636" t="s">
        <v>29</v>
      </c>
      <c r="C7636" t="s">
        <v>22996</v>
      </c>
      <c r="D7636" t="s">
        <v>22997</v>
      </c>
      <c r="E7636" t="s">
        <v>40</v>
      </c>
      <c r="F7636" s="7">
        <v>156.47</v>
      </c>
      <c r="G7636" t="s">
        <v>33</v>
      </c>
      <c r="H7636" t="s">
        <v>34</v>
      </c>
      <c r="I7636" t="s">
        <v>22799</v>
      </c>
      <c r="L7636" s="8">
        <v>0</v>
      </c>
      <c r="M7636" t="s">
        <v>36</v>
      </c>
      <c r="N7636" t="str">
        <f>IF(AND(PESQUISA!$B$3&lt;&gt;"",OR(PESQUISA!$B$4="TODAS",B7636=PESQUISA!$B$4),ISNUMBER(SEARCH(PESQUISA!$B$3,D7636))),ROW()-1,"")</f>
        <v/>
      </c>
    </row>
    <row r="7637" spans="1:14" x14ac:dyDescent="0.3">
      <c r="A7637" t="s">
        <v>22998</v>
      </c>
      <c r="B7637" t="s">
        <v>29</v>
      </c>
      <c r="C7637" t="s">
        <v>22999</v>
      </c>
      <c r="D7637" t="s">
        <v>23000</v>
      </c>
      <c r="E7637" t="s">
        <v>40</v>
      </c>
      <c r="F7637" s="7">
        <v>270.89</v>
      </c>
      <c r="G7637" t="s">
        <v>33</v>
      </c>
      <c r="H7637" t="s">
        <v>34</v>
      </c>
      <c r="I7637" t="s">
        <v>22799</v>
      </c>
      <c r="L7637" s="8">
        <v>0</v>
      </c>
      <c r="M7637" t="s">
        <v>36</v>
      </c>
      <c r="N7637" t="str">
        <f>IF(AND(PESQUISA!$B$3&lt;&gt;"",OR(PESQUISA!$B$4="TODAS",B7637=PESQUISA!$B$4),ISNUMBER(SEARCH(PESQUISA!$B$3,D7637))),ROW()-1,"")</f>
        <v/>
      </c>
    </row>
    <row r="7638" spans="1:14" x14ac:dyDescent="0.3">
      <c r="A7638" t="s">
        <v>23001</v>
      </c>
      <c r="B7638" t="s">
        <v>29</v>
      </c>
      <c r="C7638" t="s">
        <v>23002</v>
      </c>
      <c r="D7638" t="s">
        <v>23003</v>
      </c>
      <c r="E7638" t="s">
        <v>40</v>
      </c>
      <c r="F7638" s="7">
        <v>280.79000000000002</v>
      </c>
      <c r="G7638" t="s">
        <v>33</v>
      </c>
      <c r="H7638" t="s">
        <v>34</v>
      </c>
      <c r="I7638" t="s">
        <v>22799</v>
      </c>
      <c r="L7638" s="8">
        <v>0</v>
      </c>
      <c r="M7638" t="s">
        <v>36</v>
      </c>
      <c r="N7638" t="str">
        <f>IF(AND(PESQUISA!$B$3&lt;&gt;"",OR(PESQUISA!$B$4="TODAS",B7638=PESQUISA!$B$4),ISNUMBER(SEARCH(PESQUISA!$B$3,D7638))),ROW()-1,"")</f>
        <v/>
      </c>
    </row>
    <row r="7639" spans="1:14" x14ac:dyDescent="0.3">
      <c r="A7639" t="s">
        <v>23004</v>
      </c>
      <c r="B7639" t="s">
        <v>29</v>
      </c>
      <c r="C7639" t="s">
        <v>23005</v>
      </c>
      <c r="D7639" t="s">
        <v>23006</v>
      </c>
      <c r="E7639" t="s">
        <v>40</v>
      </c>
      <c r="F7639" s="7">
        <v>42.74</v>
      </c>
      <c r="G7639" t="s">
        <v>33</v>
      </c>
      <c r="H7639" t="s">
        <v>34</v>
      </c>
      <c r="I7639" t="s">
        <v>22799</v>
      </c>
      <c r="L7639" s="8">
        <v>0</v>
      </c>
      <c r="M7639" t="s">
        <v>36</v>
      </c>
      <c r="N7639" t="str">
        <f>IF(AND(PESQUISA!$B$3&lt;&gt;"",OR(PESQUISA!$B$4="TODAS",B7639=PESQUISA!$B$4),ISNUMBER(SEARCH(PESQUISA!$B$3,D7639))),ROW()-1,"")</f>
        <v/>
      </c>
    </row>
    <row r="7640" spans="1:14" x14ac:dyDescent="0.3">
      <c r="A7640" t="s">
        <v>23007</v>
      </c>
      <c r="B7640" t="s">
        <v>29</v>
      </c>
      <c r="C7640" t="s">
        <v>23008</v>
      </c>
      <c r="D7640" t="s">
        <v>23009</v>
      </c>
      <c r="E7640" t="s">
        <v>40</v>
      </c>
      <c r="F7640" s="7">
        <v>658.57</v>
      </c>
      <c r="G7640" t="s">
        <v>33</v>
      </c>
      <c r="H7640" t="s">
        <v>34</v>
      </c>
      <c r="I7640" t="s">
        <v>22799</v>
      </c>
      <c r="L7640" s="8">
        <v>0</v>
      </c>
      <c r="M7640" t="s">
        <v>36</v>
      </c>
      <c r="N7640" t="str">
        <f>IF(AND(PESQUISA!$B$3&lt;&gt;"",OR(PESQUISA!$B$4="TODAS",B7640=PESQUISA!$B$4),ISNUMBER(SEARCH(PESQUISA!$B$3,D7640))),ROW()-1,"")</f>
        <v/>
      </c>
    </row>
    <row r="7641" spans="1:14" x14ac:dyDescent="0.3">
      <c r="A7641" t="s">
        <v>23010</v>
      </c>
      <c r="B7641" t="s">
        <v>29</v>
      </c>
      <c r="C7641" t="s">
        <v>23011</v>
      </c>
      <c r="D7641" t="s">
        <v>23012</v>
      </c>
      <c r="E7641" t="s">
        <v>40</v>
      </c>
      <c r="F7641" s="7">
        <v>761.81</v>
      </c>
      <c r="G7641" t="s">
        <v>33</v>
      </c>
      <c r="H7641" t="s">
        <v>34</v>
      </c>
      <c r="I7641" t="s">
        <v>22799</v>
      </c>
      <c r="L7641" s="8">
        <v>0</v>
      </c>
      <c r="M7641" t="s">
        <v>36</v>
      </c>
      <c r="N7641" t="str">
        <f>IF(AND(PESQUISA!$B$3&lt;&gt;"",OR(PESQUISA!$B$4="TODAS",B7641=PESQUISA!$B$4),ISNUMBER(SEARCH(PESQUISA!$B$3,D7641))),ROW()-1,"")</f>
        <v/>
      </c>
    </row>
    <row r="7642" spans="1:14" x14ac:dyDescent="0.3">
      <c r="A7642" t="s">
        <v>23013</v>
      </c>
      <c r="B7642" t="s">
        <v>29</v>
      </c>
      <c r="C7642" t="s">
        <v>23014</v>
      </c>
      <c r="D7642" t="s">
        <v>23015</v>
      </c>
      <c r="E7642" t="s">
        <v>40</v>
      </c>
      <c r="F7642" s="7">
        <v>1121.28</v>
      </c>
      <c r="G7642" t="s">
        <v>33</v>
      </c>
      <c r="H7642" t="s">
        <v>34</v>
      </c>
      <c r="I7642" t="s">
        <v>22799</v>
      </c>
      <c r="L7642" s="8">
        <v>0</v>
      </c>
      <c r="M7642" t="s">
        <v>36</v>
      </c>
      <c r="N7642" t="str">
        <f>IF(AND(PESQUISA!$B$3&lt;&gt;"",OR(PESQUISA!$B$4="TODAS",B7642=PESQUISA!$B$4),ISNUMBER(SEARCH(PESQUISA!$B$3,D7642))),ROW()-1,"")</f>
        <v/>
      </c>
    </row>
    <row r="7643" spans="1:14" x14ac:dyDescent="0.3">
      <c r="A7643" t="s">
        <v>23016</v>
      </c>
      <c r="B7643" t="s">
        <v>29</v>
      </c>
      <c r="C7643" t="s">
        <v>23017</v>
      </c>
      <c r="D7643" t="s">
        <v>23018</v>
      </c>
      <c r="E7643" t="s">
        <v>40</v>
      </c>
      <c r="F7643" s="7">
        <v>38.1</v>
      </c>
      <c r="G7643" t="s">
        <v>33</v>
      </c>
      <c r="H7643" t="s">
        <v>34</v>
      </c>
      <c r="I7643" t="s">
        <v>22799</v>
      </c>
      <c r="L7643" s="8">
        <v>0</v>
      </c>
      <c r="M7643" t="s">
        <v>36</v>
      </c>
      <c r="N7643" t="str">
        <f>IF(AND(PESQUISA!$B$3&lt;&gt;"",OR(PESQUISA!$B$4="TODAS",B7643=PESQUISA!$B$4),ISNUMBER(SEARCH(PESQUISA!$B$3,D7643))),ROW()-1,"")</f>
        <v/>
      </c>
    </row>
    <row r="7644" spans="1:14" x14ac:dyDescent="0.3">
      <c r="A7644" t="s">
        <v>23019</v>
      </c>
      <c r="B7644" t="s">
        <v>29</v>
      </c>
      <c r="C7644" t="s">
        <v>23020</v>
      </c>
      <c r="D7644" t="s">
        <v>23021</v>
      </c>
      <c r="E7644" t="s">
        <v>40</v>
      </c>
      <c r="F7644" s="7">
        <v>308.89999999999998</v>
      </c>
      <c r="G7644" t="s">
        <v>33</v>
      </c>
      <c r="H7644" t="s">
        <v>34</v>
      </c>
      <c r="I7644" t="s">
        <v>22799</v>
      </c>
      <c r="L7644" s="8">
        <v>0</v>
      </c>
      <c r="M7644" t="s">
        <v>36</v>
      </c>
      <c r="N7644" t="str">
        <f>IF(AND(PESQUISA!$B$3&lt;&gt;"",OR(PESQUISA!$B$4="TODAS",B7644=PESQUISA!$B$4),ISNUMBER(SEARCH(PESQUISA!$B$3,D7644))),ROW()-1,"")</f>
        <v/>
      </c>
    </row>
    <row r="7645" spans="1:14" x14ac:dyDescent="0.3">
      <c r="A7645" t="s">
        <v>23022</v>
      </c>
      <c r="B7645" t="s">
        <v>29</v>
      </c>
      <c r="C7645" t="s">
        <v>23023</v>
      </c>
      <c r="D7645" t="s">
        <v>23024</v>
      </c>
      <c r="E7645" t="s">
        <v>40</v>
      </c>
      <c r="F7645" s="7">
        <v>58.17</v>
      </c>
      <c r="G7645" t="s">
        <v>33</v>
      </c>
      <c r="H7645" t="s">
        <v>34</v>
      </c>
      <c r="I7645" t="s">
        <v>22799</v>
      </c>
      <c r="L7645" s="8">
        <v>0</v>
      </c>
      <c r="M7645" t="s">
        <v>36</v>
      </c>
      <c r="N7645" t="str">
        <f>IF(AND(PESQUISA!$B$3&lt;&gt;"",OR(PESQUISA!$B$4="TODAS",B7645=PESQUISA!$B$4),ISNUMBER(SEARCH(PESQUISA!$B$3,D7645))),ROW()-1,"")</f>
        <v/>
      </c>
    </row>
    <row r="7646" spans="1:14" x14ac:dyDescent="0.3">
      <c r="A7646" t="s">
        <v>23025</v>
      </c>
      <c r="B7646" t="s">
        <v>29</v>
      </c>
      <c r="C7646" t="s">
        <v>23026</v>
      </c>
      <c r="D7646" t="s">
        <v>23027</v>
      </c>
      <c r="E7646" t="s">
        <v>40</v>
      </c>
      <c r="F7646" s="7">
        <v>32.840000000000003</v>
      </c>
      <c r="G7646" t="s">
        <v>33</v>
      </c>
      <c r="H7646" t="s">
        <v>34</v>
      </c>
      <c r="I7646" t="s">
        <v>22799</v>
      </c>
      <c r="L7646" s="8">
        <v>0</v>
      </c>
      <c r="M7646" t="s">
        <v>36</v>
      </c>
      <c r="N7646" t="str">
        <f>IF(AND(PESQUISA!$B$3&lt;&gt;"",OR(PESQUISA!$B$4="TODAS",B7646=PESQUISA!$B$4),ISNUMBER(SEARCH(PESQUISA!$B$3,D7646))),ROW()-1,"")</f>
        <v/>
      </c>
    </row>
    <row r="7647" spans="1:14" x14ac:dyDescent="0.3">
      <c r="A7647" t="s">
        <v>23028</v>
      </c>
      <c r="B7647" t="s">
        <v>29</v>
      </c>
      <c r="C7647" t="s">
        <v>23029</v>
      </c>
      <c r="D7647" t="s">
        <v>23030</v>
      </c>
      <c r="E7647" t="s">
        <v>40</v>
      </c>
      <c r="G7647" t="s">
        <v>33</v>
      </c>
      <c r="H7647" t="s">
        <v>34</v>
      </c>
      <c r="I7647" t="s">
        <v>22799</v>
      </c>
      <c r="M7647" t="s">
        <v>53</v>
      </c>
      <c r="N7647" t="str">
        <f>IF(AND(PESQUISA!$B$3&lt;&gt;"",OR(PESQUISA!$B$4="TODAS",B7647=PESQUISA!$B$4),ISNUMBER(SEARCH(PESQUISA!$B$3,D7647))),ROW()-1,"")</f>
        <v/>
      </c>
    </row>
    <row r="7648" spans="1:14" x14ac:dyDescent="0.3">
      <c r="A7648" t="s">
        <v>23031</v>
      </c>
      <c r="B7648" t="s">
        <v>29</v>
      </c>
      <c r="C7648" t="s">
        <v>23032</v>
      </c>
      <c r="D7648" t="s">
        <v>23033</v>
      </c>
      <c r="E7648" t="s">
        <v>40</v>
      </c>
      <c r="F7648" s="7">
        <v>329.48</v>
      </c>
      <c r="G7648" t="s">
        <v>33</v>
      </c>
      <c r="H7648" t="s">
        <v>34</v>
      </c>
      <c r="I7648" t="s">
        <v>22799</v>
      </c>
      <c r="L7648" s="8">
        <v>0.57809999999999995</v>
      </c>
      <c r="M7648" t="s">
        <v>36</v>
      </c>
      <c r="N7648" t="str">
        <f>IF(AND(PESQUISA!$B$3&lt;&gt;"",OR(PESQUISA!$B$4="TODAS",B7648=PESQUISA!$B$4),ISNUMBER(SEARCH(PESQUISA!$B$3,D7648))),ROW()-1,"")</f>
        <v/>
      </c>
    </row>
    <row r="7649" spans="1:14" x14ac:dyDescent="0.3">
      <c r="A7649" t="s">
        <v>23034</v>
      </c>
      <c r="B7649" t="s">
        <v>29</v>
      </c>
      <c r="C7649" t="s">
        <v>23035</v>
      </c>
      <c r="D7649" t="s">
        <v>23036</v>
      </c>
      <c r="E7649" t="s">
        <v>40</v>
      </c>
      <c r="F7649" s="7">
        <v>37.54</v>
      </c>
      <c r="G7649" t="s">
        <v>33</v>
      </c>
      <c r="H7649" t="s">
        <v>34</v>
      </c>
      <c r="I7649" t="s">
        <v>22799</v>
      </c>
      <c r="L7649" s="8">
        <v>0</v>
      </c>
      <c r="M7649" t="s">
        <v>36</v>
      </c>
      <c r="N7649" t="str">
        <f>IF(AND(PESQUISA!$B$3&lt;&gt;"",OR(PESQUISA!$B$4="TODAS",B7649=PESQUISA!$B$4),ISNUMBER(SEARCH(PESQUISA!$B$3,D7649))),ROW()-1,"")</f>
        <v/>
      </c>
    </row>
    <row r="7650" spans="1:14" x14ac:dyDescent="0.3">
      <c r="A7650" t="s">
        <v>23037</v>
      </c>
      <c r="B7650" t="s">
        <v>29</v>
      </c>
      <c r="C7650" t="s">
        <v>23038</v>
      </c>
      <c r="D7650" t="s">
        <v>23039</v>
      </c>
      <c r="E7650" t="s">
        <v>40</v>
      </c>
      <c r="F7650" s="7">
        <v>95.64</v>
      </c>
      <c r="G7650" t="s">
        <v>33</v>
      </c>
      <c r="H7650" t="s">
        <v>34</v>
      </c>
      <c r="I7650" t="s">
        <v>22799</v>
      </c>
      <c r="L7650" s="8">
        <v>0</v>
      </c>
      <c r="M7650" t="s">
        <v>36</v>
      </c>
      <c r="N7650" t="str">
        <f>IF(AND(PESQUISA!$B$3&lt;&gt;"",OR(PESQUISA!$B$4="TODAS",B7650=PESQUISA!$B$4),ISNUMBER(SEARCH(PESQUISA!$B$3,D7650))),ROW()-1,"")</f>
        <v/>
      </c>
    </row>
    <row r="7651" spans="1:14" x14ac:dyDescent="0.3">
      <c r="A7651" t="s">
        <v>23040</v>
      </c>
      <c r="B7651" t="s">
        <v>29</v>
      </c>
      <c r="C7651" t="s">
        <v>23041</v>
      </c>
      <c r="D7651" t="s">
        <v>23042</v>
      </c>
      <c r="E7651" t="s">
        <v>40</v>
      </c>
      <c r="F7651" s="7">
        <v>11.52</v>
      </c>
      <c r="G7651" t="s">
        <v>33</v>
      </c>
      <c r="H7651" t="s">
        <v>34</v>
      </c>
      <c r="I7651" t="s">
        <v>22799</v>
      </c>
      <c r="L7651" s="8">
        <v>0</v>
      </c>
      <c r="M7651" t="s">
        <v>36</v>
      </c>
      <c r="N7651" t="str">
        <f>IF(AND(PESQUISA!$B$3&lt;&gt;"",OR(PESQUISA!$B$4="TODAS",B7651=PESQUISA!$B$4),ISNUMBER(SEARCH(PESQUISA!$B$3,D7651))),ROW()-1,"")</f>
        <v/>
      </c>
    </row>
    <row r="7652" spans="1:14" x14ac:dyDescent="0.3">
      <c r="A7652" t="s">
        <v>23043</v>
      </c>
      <c r="B7652" t="s">
        <v>29</v>
      </c>
      <c r="C7652" t="s">
        <v>23044</v>
      </c>
      <c r="D7652" t="s">
        <v>23045</v>
      </c>
      <c r="E7652" t="s">
        <v>40</v>
      </c>
      <c r="F7652" s="7">
        <v>250.61</v>
      </c>
      <c r="G7652" t="s">
        <v>33</v>
      </c>
      <c r="H7652" t="s">
        <v>34</v>
      </c>
      <c r="I7652" t="s">
        <v>22799</v>
      </c>
      <c r="L7652" s="8">
        <v>0</v>
      </c>
      <c r="M7652" t="s">
        <v>36</v>
      </c>
      <c r="N7652" t="str">
        <f>IF(AND(PESQUISA!$B$3&lt;&gt;"",OR(PESQUISA!$B$4="TODAS",B7652=PESQUISA!$B$4),ISNUMBER(SEARCH(PESQUISA!$B$3,D7652))),ROW()-1,"")</f>
        <v/>
      </c>
    </row>
    <row r="7653" spans="1:14" x14ac:dyDescent="0.3">
      <c r="A7653" t="s">
        <v>23046</v>
      </c>
      <c r="B7653" t="s">
        <v>29</v>
      </c>
      <c r="C7653" t="s">
        <v>23047</v>
      </c>
      <c r="D7653" t="s">
        <v>23048</v>
      </c>
      <c r="E7653" t="s">
        <v>40</v>
      </c>
      <c r="F7653" s="7">
        <v>21.42</v>
      </c>
      <c r="G7653" t="s">
        <v>33</v>
      </c>
      <c r="H7653" t="s">
        <v>34</v>
      </c>
      <c r="I7653" t="s">
        <v>22799</v>
      </c>
      <c r="L7653" s="8">
        <v>0</v>
      </c>
      <c r="M7653" t="s">
        <v>36</v>
      </c>
      <c r="N7653" t="str">
        <f>IF(AND(PESQUISA!$B$3&lt;&gt;"",OR(PESQUISA!$B$4="TODAS",B7653=PESQUISA!$B$4),ISNUMBER(SEARCH(PESQUISA!$B$3,D7653))),ROW()-1,"")</f>
        <v/>
      </c>
    </row>
    <row r="7654" spans="1:14" x14ac:dyDescent="0.3">
      <c r="A7654" t="s">
        <v>23049</v>
      </c>
      <c r="B7654" t="s">
        <v>29</v>
      </c>
      <c r="C7654" t="s">
        <v>23050</v>
      </c>
      <c r="D7654" t="s">
        <v>23051</v>
      </c>
      <c r="E7654" t="s">
        <v>40</v>
      </c>
      <c r="F7654" s="7">
        <v>43.37</v>
      </c>
      <c r="G7654" t="s">
        <v>33</v>
      </c>
      <c r="H7654" t="s">
        <v>34</v>
      </c>
      <c r="I7654" t="s">
        <v>22799</v>
      </c>
      <c r="L7654" s="8">
        <v>0.38869999999999999</v>
      </c>
      <c r="M7654" t="s">
        <v>36</v>
      </c>
      <c r="N7654" t="str">
        <f>IF(AND(PESQUISA!$B$3&lt;&gt;"",OR(PESQUISA!$B$4="TODAS",B7654=PESQUISA!$B$4),ISNUMBER(SEARCH(PESQUISA!$B$3,D7654))),ROW()-1,"")</f>
        <v/>
      </c>
    </row>
    <row r="7655" spans="1:14" x14ac:dyDescent="0.3">
      <c r="A7655" t="s">
        <v>23052</v>
      </c>
      <c r="B7655" t="s">
        <v>29</v>
      </c>
      <c r="C7655" t="s">
        <v>23053</v>
      </c>
      <c r="D7655" t="s">
        <v>23054</v>
      </c>
      <c r="E7655" t="s">
        <v>40</v>
      </c>
      <c r="F7655" s="7">
        <v>46.78</v>
      </c>
      <c r="G7655" t="s">
        <v>33</v>
      </c>
      <c r="H7655" t="s">
        <v>34</v>
      </c>
      <c r="I7655" t="s">
        <v>22799</v>
      </c>
      <c r="L7655" s="8">
        <v>0.43330000000000002</v>
      </c>
      <c r="M7655" t="s">
        <v>36</v>
      </c>
      <c r="N7655" t="str">
        <f>IF(AND(PESQUISA!$B$3&lt;&gt;"",OR(PESQUISA!$B$4="TODAS",B7655=PESQUISA!$B$4),ISNUMBER(SEARCH(PESQUISA!$B$3,D7655))),ROW()-1,"")</f>
        <v/>
      </c>
    </row>
    <row r="7656" spans="1:14" x14ac:dyDescent="0.3">
      <c r="A7656" t="s">
        <v>23055</v>
      </c>
      <c r="B7656" t="s">
        <v>29</v>
      </c>
      <c r="C7656" t="s">
        <v>23056</v>
      </c>
      <c r="D7656" t="s">
        <v>23057</v>
      </c>
      <c r="E7656" t="s">
        <v>40</v>
      </c>
      <c r="F7656" s="7">
        <v>782.06</v>
      </c>
      <c r="G7656" t="s">
        <v>33</v>
      </c>
      <c r="H7656" t="s">
        <v>34</v>
      </c>
      <c r="I7656" t="s">
        <v>22799</v>
      </c>
      <c r="L7656" s="8">
        <v>0</v>
      </c>
      <c r="M7656" t="s">
        <v>36</v>
      </c>
      <c r="N7656" t="str">
        <f>IF(AND(PESQUISA!$B$3&lt;&gt;"",OR(PESQUISA!$B$4="TODAS",B7656=PESQUISA!$B$4),ISNUMBER(SEARCH(PESQUISA!$B$3,D7656))),ROW()-1,"")</f>
        <v/>
      </c>
    </row>
    <row r="7657" spans="1:14" x14ac:dyDescent="0.3">
      <c r="A7657" t="s">
        <v>23058</v>
      </c>
      <c r="B7657" t="s">
        <v>29</v>
      </c>
      <c r="C7657" t="s">
        <v>23059</v>
      </c>
      <c r="D7657" t="s">
        <v>23060</v>
      </c>
      <c r="E7657" t="s">
        <v>40</v>
      </c>
      <c r="F7657" s="7">
        <v>985.09</v>
      </c>
      <c r="G7657" t="s">
        <v>33</v>
      </c>
      <c r="H7657" t="s">
        <v>34</v>
      </c>
      <c r="I7657" t="s">
        <v>22799</v>
      </c>
      <c r="L7657" s="8">
        <v>0</v>
      </c>
      <c r="M7657" t="s">
        <v>36</v>
      </c>
      <c r="N7657" t="str">
        <f>IF(AND(PESQUISA!$B$3&lt;&gt;"",OR(PESQUISA!$B$4="TODAS",B7657=PESQUISA!$B$4),ISNUMBER(SEARCH(PESQUISA!$B$3,D7657))),ROW()-1,"")</f>
        <v/>
      </c>
    </row>
    <row r="7658" spans="1:14" x14ac:dyDescent="0.3">
      <c r="A7658" t="s">
        <v>23061</v>
      </c>
      <c r="B7658" t="s">
        <v>29</v>
      </c>
      <c r="C7658" t="s">
        <v>23062</v>
      </c>
      <c r="D7658" t="s">
        <v>23063</v>
      </c>
      <c r="E7658" t="s">
        <v>40</v>
      </c>
      <c r="F7658" s="7">
        <v>864.32</v>
      </c>
      <c r="G7658" t="s">
        <v>33</v>
      </c>
      <c r="H7658" t="s">
        <v>34</v>
      </c>
      <c r="I7658" t="s">
        <v>22799</v>
      </c>
      <c r="L7658" s="8">
        <v>0</v>
      </c>
      <c r="M7658" t="s">
        <v>36</v>
      </c>
      <c r="N7658" t="str">
        <f>IF(AND(PESQUISA!$B$3&lt;&gt;"",OR(PESQUISA!$B$4="TODAS",B7658=PESQUISA!$B$4),ISNUMBER(SEARCH(PESQUISA!$B$3,D7658))),ROW()-1,"")</f>
        <v/>
      </c>
    </row>
    <row r="7659" spans="1:14" x14ac:dyDescent="0.3">
      <c r="A7659" t="s">
        <v>23064</v>
      </c>
      <c r="B7659" t="s">
        <v>29</v>
      </c>
      <c r="C7659" t="s">
        <v>23065</v>
      </c>
      <c r="D7659" t="s">
        <v>23066</v>
      </c>
      <c r="E7659" t="s">
        <v>40</v>
      </c>
      <c r="F7659" s="7">
        <v>825.06</v>
      </c>
      <c r="G7659" t="s">
        <v>33</v>
      </c>
      <c r="H7659" t="s">
        <v>34</v>
      </c>
      <c r="I7659" t="s">
        <v>22799</v>
      </c>
      <c r="L7659" s="8">
        <v>0</v>
      </c>
      <c r="M7659" t="s">
        <v>36</v>
      </c>
      <c r="N7659" t="str">
        <f>IF(AND(PESQUISA!$B$3&lt;&gt;"",OR(PESQUISA!$B$4="TODAS",B7659=PESQUISA!$B$4),ISNUMBER(SEARCH(PESQUISA!$B$3,D7659))),ROW()-1,"")</f>
        <v/>
      </c>
    </row>
    <row r="7660" spans="1:14" x14ac:dyDescent="0.3">
      <c r="A7660" t="s">
        <v>23067</v>
      </c>
      <c r="B7660" t="s">
        <v>29</v>
      </c>
      <c r="C7660" t="s">
        <v>23068</v>
      </c>
      <c r="D7660" t="s">
        <v>23069</v>
      </c>
      <c r="E7660" t="s">
        <v>40</v>
      </c>
      <c r="F7660" s="7">
        <v>543.98</v>
      </c>
      <c r="G7660" t="s">
        <v>33</v>
      </c>
      <c r="H7660" t="s">
        <v>34</v>
      </c>
      <c r="I7660" t="s">
        <v>22799</v>
      </c>
      <c r="L7660" s="8">
        <v>0</v>
      </c>
      <c r="M7660" t="s">
        <v>36</v>
      </c>
      <c r="N7660" t="str">
        <f>IF(AND(PESQUISA!$B$3&lt;&gt;"",OR(PESQUISA!$B$4="TODAS",B7660=PESQUISA!$B$4),ISNUMBER(SEARCH(PESQUISA!$B$3,D7660))),ROW()-1,"")</f>
        <v/>
      </c>
    </row>
    <row r="7661" spans="1:14" x14ac:dyDescent="0.3">
      <c r="A7661" t="s">
        <v>23070</v>
      </c>
      <c r="B7661" t="s">
        <v>29</v>
      </c>
      <c r="C7661" t="s">
        <v>23071</v>
      </c>
      <c r="D7661" t="s">
        <v>23072</v>
      </c>
      <c r="E7661" t="s">
        <v>40</v>
      </c>
      <c r="F7661" s="7">
        <v>986.1</v>
      </c>
      <c r="G7661" t="s">
        <v>33</v>
      </c>
      <c r="H7661" t="s">
        <v>34</v>
      </c>
      <c r="I7661" t="s">
        <v>22799</v>
      </c>
      <c r="L7661" s="8">
        <v>0</v>
      </c>
      <c r="M7661" t="s">
        <v>36</v>
      </c>
      <c r="N7661" t="str">
        <f>IF(AND(PESQUISA!$B$3&lt;&gt;"",OR(PESQUISA!$B$4="TODAS",B7661=PESQUISA!$B$4),ISNUMBER(SEARCH(PESQUISA!$B$3,D7661))),ROW()-1,"")</f>
        <v/>
      </c>
    </row>
    <row r="7662" spans="1:14" x14ac:dyDescent="0.3">
      <c r="A7662" t="s">
        <v>23073</v>
      </c>
      <c r="B7662" t="s">
        <v>29</v>
      </c>
      <c r="C7662" t="s">
        <v>23074</v>
      </c>
      <c r="D7662" t="s">
        <v>23075</v>
      </c>
      <c r="E7662" t="s">
        <v>40</v>
      </c>
      <c r="F7662" s="7">
        <v>636.14</v>
      </c>
      <c r="G7662" t="s">
        <v>33</v>
      </c>
      <c r="H7662" t="s">
        <v>34</v>
      </c>
      <c r="I7662" t="s">
        <v>22799</v>
      </c>
      <c r="L7662" s="8">
        <v>0</v>
      </c>
      <c r="M7662" t="s">
        <v>36</v>
      </c>
      <c r="N7662" t="str">
        <f>IF(AND(PESQUISA!$B$3&lt;&gt;"",OR(PESQUISA!$B$4="TODAS",B7662=PESQUISA!$B$4),ISNUMBER(SEARCH(PESQUISA!$B$3,D7662))),ROW()-1,"")</f>
        <v/>
      </c>
    </row>
    <row r="7663" spans="1:14" x14ac:dyDescent="0.3">
      <c r="A7663" t="s">
        <v>23076</v>
      </c>
      <c r="B7663" t="s">
        <v>29</v>
      </c>
      <c r="C7663" t="s">
        <v>23077</v>
      </c>
      <c r="D7663" t="s">
        <v>23078</v>
      </c>
      <c r="E7663" t="s">
        <v>40</v>
      </c>
      <c r="F7663" s="7">
        <v>596.88</v>
      </c>
      <c r="G7663" t="s">
        <v>33</v>
      </c>
      <c r="H7663" t="s">
        <v>34</v>
      </c>
      <c r="I7663" t="s">
        <v>22799</v>
      </c>
      <c r="L7663" s="8">
        <v>0</v>
      </c>
      <c r="M7663" t="s">
        <v>36</v>
      </c>
      <c r="N7663" t="str">
        <f>IF(AND(PESQUISA!$B$3&lt;&gt;"",OR(PESQUISA!$B$4="TODAS",B7663=PESQUISA!$B$4),ISNUMBER(SEARCH(PESQUISA!$B$3,D7663))),ROW()-1,"")</f>
        <v/>
      </c>
    </row>
    <row r="7664" spans="1:14" x14ac:dyDescent="0.3">
      <c r="A7664" t="s">
        <v>23079</v>
      </c>
      <c r="B7664" t="s">
        <v>29</v>
      </c>
      <c r="C7664" t="s">
        <v>23080</v>
      </c>
      <c r="D7664" t="s">
        <v>23081</v>
      </c>
      <c r="E7664" t="s">
        <v>40</v>
      </c>
      <c r="F7664" s="7">
        <v>618.14</v>
      </c>
      <c r="G7664" t="s">
        <v>33</v>
      </c>
      <c r="H7664" t="s">
        <v>34</v>
      </c>
      <c r="I7664" t="s">
        <v>22799</v>
      </c>
      <c r="L7664" s="8">
        <v>0</v>
      </c>
      <c r="M7664" t="s">
        <v>36</v>
      </c>
      <c r="N7664" t="str">
        <f>IF(AND(PESQUISA!$B$3&lt;&gt;"",OR(PESQUISA!$B$4="TODAS",B7664=PESQUISA!$B$4),ISNUMBER(SEARCH(PESQUISA!$B$3,D7664))),ROW()-1,"")</f>
        <v/>
      </c>
    </row>
    <row r="7665" spans="1:14" x14ac:dyDescent="0.3">
      <c r="A7665" t="s">
        <v>23082</v>
      </c>
      <c r="B7665" t="s">
        <v>29</v>
      </c>
      <c r="C7665" t="s">
        <v>23083</v>
      </c>
      <c r="D7665" t="s">
        <v>23084</v>
      </c>
      <c r="E7665" t="s">
        <v>40</v>
      </c>
      <c r="F7665" s="7">
        <v>700.4</v>
      </c>
      <c r="G7665" t="s">
        <v>33</v>
      </c>
      <c r="H7665" t="s">
        <v>34</v>
      </c>
      <c r="I7665" t="s">
        <v>22799</v>
      </c>
      <c r="L7665" s="8">
        <v>0</v>
      </c>
      <c r="M7665" t="s">
        <v>36</v>
      </c>
      <c r="N7665" t="str">
        <f>IF(AND(PESQUISA!$B$3&lt;&gt;"",OR(PESQUISA!$B$4="TODAS",B7665=PESQUISA!$B$4),ISNUMBER(SEARCH(PESQUISA!$B$3,D7665))),ROW()-1,"")</f>
        <v/>
      </c>
    </row>
    <row r="7666" spans="1:14" x14ac:dyDescent="0.3">
      <c r="A7666" t="s">
        <v>23085</v>
      </c>
      <c r="B7666" t="s">
        <v>29</v>
      </c>
      <c r="C7666" t="s">
        <v>23086</v>
      </c>
      <c r="D7666" t="s">
        <v>23087</v>
      </c>
      <c r="E7666" t="s">
        <v>40</v>
      </c>
      <c r="F7666" s="7">
        <v>661.14</v>
      </c>
      <c r="G7666" t="s">
        <v>33</v>
      </c>
      <c r="H7666" t="s">
        <v>34</v>
      </c>
      <c r="I7666" t="s">
        <v>22799</v>
      </c>
      <c r="L7666" s="8">
        <v>0</v>
      </c>
      <c r="M7666" t="s">
        <v>36</v>
      </c>
      <c r="N7666" t="str">
        <f>IF(AND(PESQUISA!$B$3&lt;&gt;"",OR(PESQUISA!$B$4="TODAS",B7666=PESQUISA!$B$4),ISNUMBER(SEARCH(PESQUISA!$B$3,D7666))),ROW()-1,"")</f>
        <v/>
      </c>
    </row>
    <row r="7667" spans="1:14" x14ac:dyDescent="0.3">
      <c r="A7667" t="s">
        <v>23088</v>
      </c>
      <c r="B7667" t="s">
        <v>29</v>
      </c>
      <c r="C7667" t="s">
        <v>23089</v>
      </c>
      <c r="D7667" t="s">
        <v>23090</v>
      </c>
      <c r="E7667" t="s">
        <v>40</v>
      </c>
      <c r="F7667" s="7">
        <v>350.4</v>
      </c>
      <c r="G7667" t="s">
        <v>33</v>
      </c>
      <c r="H7667" t="s">
        <v>34</v>
      </c>
      <c r="I7667" t="s">
        <v>22799</v>
      </c>
      <c r="L7667" s="8">
        <v>0</v>
      </c>
      <c r="M7667" t="s">
        <v>36</v>
      </c>
      <c r="N7667" t="str">
        <f>IF(AND(PESQUISA!$B$3&lt;&gt;"",OR(PESQUISA!$B$4="TODAS",B7667=PESQUISA!$B$4),ISNUMBER(SEARCH(PESQUISA!$B$3,D7667))),ROW()-1,"")</f>
        <v/>
      </c>
    </row>
    <row r="7668" spans="1:14" x14ac:dyDescent="0.3">
      <c r="A7668" t="s">
        <v>23091</v>
      </c>
      <c r="B7668" t="s">
        <v>29</v>
      </c>
      <c r="C7668" t="s">
        <v>23092</v>
      </c>
      <c r="D7668" t="s">
        <v>23093</v>
      </c>
      <c r="E7668" t="s">
        <v>40</v>
      </c>
      <c r="F7668" s="7">
        <v>432.66</v>
      </c>
      <c r="G7668" t="s">
        <v>33</v>
      </c>
      <c r="H7668" t="s">
        <v>34</v>
      </c>
      <c r="I7668" t="s">
        <v>22799</v>
      </c>
      <c r="L7668" s="8">
        <v>0</v>
      </c>
      <c r="M7668" t="s">
        <v>36</v>
      </c>
      <c r="N7668" t="str">
        <f>IF(AND(PESQUISA!$B$3&lt;&gt;"",OR(PESQUISA!$B$4="TODAS",B7668=PESQUISA!$B$4),ISNUMBER(SEARCH(PESQUISA!$B$3,D7668))),ROW()-1,"")</f>
        <v/>
      </c>
    </row>
    <row r="7669" spans="1:14" x14ac:dyDescent="0.3">
      <c r="A7669" t="s">
        <v>23094</v>
      </c>
      <c r="B7669" t="s">
        <v>29</v>
      </c>
      <c r="C7669" t="s">
        <v>23095</v>
      </c>
      <c r="D7669" t="s">
        <v>23096</v>
      </c>
      <c r="E7669" t="s">
        <v>40</v>
      </c>
      <c r="F7669" s="7">
        <v>393.4</v>
      </c>
      <c r="G7669" t="s">
        <v>33</v>
      </c>
      <c r="H7669" t="s">
        <v>34</v>
      </c>
      <c r="I7669" t="s">
        <v>22799</v>
      </c>
      <c r="L7669" s="8">
        <v>0</v>
      </c>
      <c r="M7669" t="s">
        <v>36</v>
      </c>
      <c r="N7669" t="str">
        <f>IF(AND(PESQUISA!$B$3&lt;&gt;"",OR(PESQUISA!$B$4="TODAS",B7669=PESQUISA!$B$4),ISNUMBER(SEARCH(PESQUISA!$B$3,D7669))),ROW()-1,"")</f>
        <v/>
      </c>
    </row>
    <row r="7670" spans="1:14" x14ac:dyDescent="0.3">
      <c r="A7670" t="s">
        <v>23097</v>
      </c>
      <c r="B7670" t="s">
        <v>29</v>
      </c>
      <c r="C7670" t="s">
        <v>23098</v>
      </c>
      <c r="D7670" t="s">
        <v>23099</v>
      </c>
      <c r="E7670" t="s">
        <v>40</v>
      </c>
      <c r="F7670" s="7">
        <v>442.56</v>
      </c>
      <c r="G7670" t="s">
        <v>33</v>
      </c>
      <c r="H7670" t="s">
        <v>34</v>
      </c>
      <c r="I7670" t="s">
        <v>22799</v>
      </c>
      <c r="L7670" s="8">
        <v>0</v>
      </c>
      <c r="M7670" t="s">
        <v>36</v>
      </c>
      <c r="N7670" t="str">
        <f>IF(AND(PESQUISA!$B$3&lt;&gt;"",OR(PESQUISA!$B$4="TODAS",B7670=PESQUISA!$B$4),ISNUMBER(SEARCH(PESQUISA!$B$3,D7670))),ROW()-1,"")</f>
        <v/>
      </c>
    </row>
    <row r="7671" spans="1:14" x14ac:dyDescent="0.3">
      <c r="A7671" t="s">
        <v>23100</v>
      </c>
      <c r="B7671" t="s">
        <v>29</v>
      </c>
      <c r="C7671" t="s">
        <v>23101</v>
      </c>
      <c r="D7671" t="s">
        <v>23102</v>
      </c>
      <c r="E7671" t="s">
        <v>40</v>
      </c>
      <c r="F7671" s="7">
        <v>403.3</v>
      </c>
      <c r="G7671" t="s">
        <v>33</v>
      </c>
      <c r="H7671" t="s">
        <v>34</v>
      </c>
      <c r="I7671" t="s">
        <v>22799</v>
      </c>
      <c r="L7671" s="8">
        <v>0</v>
      </c>
      <c r="M7671" t="s">
        <v>36</v>
      </c>
      <c r="N7671" t="str">
        <f>IF(AND(PESQUISA!$B$3&lt;&gt;"",OR(PESQUISA!$B$4="TODAS",B7671=PESQUISA!$B$4),ISNUMBER(SEARCH(PESQUISA!$B$3,D7671))),ROW()-1,"")</f>
        <v/>
      </c>
    </row>
    <row r="7672" spans="1:14" x14ac:dyDescent="0.3">
      <c r="A7672" t="s">
        <v>23103</v>
      </c>
      <c r="B7672" t="s">
        <v>29</v>
      </c>
      <c r="C7672" t="s">
        <v>23104</v>
      </c>
      <c r="D7672" t="s">
        <v>23105</v>
      </c>
      <c r="E7672" t="s">
        <v>40</v>
      </c>
      <c r="G7672" t="s">
        <v>33</v>
      </c>
      <c r="H7672" t="s">
        <v>34</v>
      </c>
      <c r="I7672" t="s">
        <v>22799</v>
      </c>
      <c r="M7672" t="s">
        <v>53</v>
      </c>
      <c r="N7672" t="str">
        <f>IF(AND(PESQUISA!$B$3&lt;&gt;"",OR(PESQUISA!$B$4="TODAS",B7672=PESQUISA!$B$4),ISNUMBER(SEARCH(PESQUISA!$B$3,D7672))),ROW()-1,"")</f>
        <v/>
      </c>
    </row>
    <row r="7673" spans="1:14" x14ac:dyDescent="0.3">
      <c r="A7673" t="s">
        <v>23106</v>
      </c>
      <c r="B7673" t="s">
        <v>29</v>
      </c>
      <c r="C7673" t="s">
        <v>23107</v>
      </c>
      <c r="D7673" t="s">
        <v>23108</v>
      </c>
      <c r="E7673" t="s">
        <v>40</v>
      </c>
      <c r="F7673" s="7">
        <v>109.17</v>
      </c>
      <c r="G7673" t="s">
        <v>33</v>
      </c>
      <c r="H7673" t="s">
        <v>34</v>
      </c>
      <c r="I7673" t="s">
        <v>22799</v>
      </c>
      <c r="L7673" s="8">
        <v>0</v>
      </c>
      <c r="M7673" t="s">
        <v>36</v>
      </c>
      <c r="N7673" t="str">
        <f>IF(AND(PESQUISA!$B$3&lt;&gt;"",OR(PESQUISA!$B$4="TODAS",B7673=PESQUISA!$B$4),ISNUMBER(SEARCH(PESQUISA!$B$3,D7673))),ROW()-1,"")</f>
        <v/>
      </c>
    </row>
    <row r="7674" spans="1:14" x14ac:dyDescent="0.3">
      <c r="A7674" t="s">
        <v>23109</v>
      </c>
      <c r="B7674" t="s">
        <v>29</v>
      </c>
      <c r="C7674" t="s">
        <v>23110</v>
      </c>
      <c r="D7674" t="s">
        <v>23111</v>
      </c>
      <c r="E7674" t="s">
        <v>40</v>
      </c>
      <c r="F7674" s="7">
        <v>61.51</v>
      </c>
      <c r="G7674" t="s">
        <v>33</v>
      </c>
      <c r="H7674" t="s">
        <v>34</v>
      </c>
      <c r="I7674" t="s">
        <v>22799</v>
      </c>
      <c r="L7674" s="8">
        <v>0</v>
      </c>
      <c r="M7674" t="s">
        <v>36</v>
      </c>
      <c r="N7674" t="str">
        <f>IF(AND(PESQUISA!$B$3&lt;&gt;"",OR(PESQUISA!$B$4="TODAS",B7674=PESQUISA!$B$4),ISNUMBER(SEARCH(PESQUISA!$B$3,D7674))),ROW()-1,"")</f>
        <v/>
      </c>
    </row>
    <row r="7675" spans="1:14" x14ac:dyDescent="0.3">
      <c r="A7675" t="s">
        <v>23112</v>
      </c>
      <c r="B7675" t="s">
        <v>29</v>
      </c>
      <c r="C7675" t="s">
        <v>23113</v>
      </c>
      <c r="D7675" t="s">
        <v>23114</v>
      </c>
      <c r="E7675" t="s">
        <v>40</v>
      </c>
      <c r="G7675" t="s">
        <v>33</v>
      </c>
      <c r="H7675" t="s">
        <v>34</v>
      </c>
      <c r="I7675" t="s">
        <v>22799</v>
      </c>
      <c r="M7675" t="s">
        <v>53</v>
      </c>
      <c r="N7675" t="str">
        <f>IF(AND(PESQUISA!$B$3&lt;&gt;"",OR(PESQUISA!$B$4="TODAS",B7675=PESQUISA!$B$4),ISNUMBER(SEARCH(PESQUISA!$B$3,D7675))),ROW()-1,"")</f>
        <v/>
      </c>
    </row>
    <row r="7676" spans="1:14" x14ac:dyDescent="0.3">
      <c r="A7676" t="s">
        <v>23115</v>
      </c>
      <c r="B7676" t="s">
        <v>29</v>
      </c>
      <c r="C7676" t="s">
        <v>23116</v>
      </c>
      <c r="D7676" t="s">
        <v>23117</v>
      </c>
      <c r="E7676" t="s">
        <v>40</v>
      </c>
      <c r="F7676" s="7">
        <v>165.18</v>
      </c>
      <c r="G7676" t="s">
        <v>33</v>
      </c>
      <c r="H7676" t="s">
        <v>34</v>
      </c>
      <c r="I7676" t="s">
        <v>22799</v>
      </c>
      <c r="L7676" s="8">
        <v>0</v>
      </c>
      <c r="M7676" t="s">
        <v>36</v>
      </c>
      <c r="N7676" t="str">
        <f>IF(AND(PESQUISA!$B$3&lt;&gt;"",OR(PESQUISA!$B$4="TODAS",B7676=PESQUISA!$B$4),ISNUMBER(SEARCH(PESQUISA!$B$3,D7676))),ROW()-1,"")</f>
        <v/>
      </c>
    </row>
    <row r="7677" spans="1:14" x14ac:dyDescent="0.3">
      <c r="A7677" t="s">
        <v>23118</v>
      </c>
      <c r="B7677" t="s">
        <v>29</v>
      </c>
      <c r="C7677" t="s">
        <v>23119</v>
      </c>
      <c r="D7677" t="s">
        <v>23120</v>
      </c>
      <c r="E7677" t="s">
        <v>40</v>
      </c>
      <c r="F7677" s="7">
        <v>1961.39</v>
      </c>
      <c r="G7677" t="s">
        <v>33</v>
      </c>
      <c r="H7677" t="s">
        <v>34</v>
      </c>
      <c r="I7677" t="s">
        <v>22799</v>
      </c>
      <c r="L7677" s="8">
        <v>0</v>
      </c>
      <c r="M7677" t="s">
        <v>36</v>
      </c>
      <c r="N7677" t="str">
        <f>IF(AND(PESQUISA!$B$3&lt;&gt;"",OR(PESQUISA!$B$4="TODAS",B7677=PESQUISA!$B$4),ISNUMBER(SEARCH(PESQUISA!$B$3,D7677))),ROW()-1,"")</f>
        <v/>
      </c>
    </row>
    <row r="7678" spans="1:14" x14ac:dyDescent="0.3">
      <c r="A7678" t="s">
        <v>23121</v>
      </c>
      <c r="B7678" t="s">
        <v>29</v>
      </c>
      <c r="C7678" t="s">
        <v>23122</v>
      </c>
      <c r="D7678" t="s">
        <v>23123</v>
      </c>
      <c r="E7678" t="s">
        <v>40</v>
      </c>
      <c r="F7678" s="7">
        <v>380.69</v>
      </c>
      <c r="G7678" t="s">
        <v>33</v>
      </c>
      <c r="H7678" t="s">
        <v>34</v>
      </c>
      <c r="I7678" t="s">
        <v>22799</v>
      </c>
      <c r="L7678" s="8">
        <v>0</v>
      </c>
      <c r="M7678" t="s">
        <v>36</v>
      </c>
      <c r="N7678" t="str">
        <f>IF(AND(PESQUISA!$B$3&lt;&gt;"",OR(PESQUISA!$B$4="TODAS",B7678=PESQUISA!$B$4),ISNUMBER(SEARCH(PESQUISA!$B$3,D7678))),ROW()-1,"")</f>
        <v/>
      </c>
    </row>
    <row r="7679" spans="1:14" x14ac:dyDescent="0.3">
      <c r="A7679" t="s">
        <v>23124</v>
      </c>
      <c r="B7679" t="s">
        <v>29</v>
      </c>
      <c r="C7679" t="s">
        <v>23125</v>
      </c>
      <c r="D7679" t="s">
        <v>23126</v>
      </c>
      <c r="E7679" t="s">
        <v>40</v>
      </c>
      <c r="F7679" s="7">
        <v>157.4</v>
      </c>
      <c r="G7679" t="s">
        <v>33</v>
      </c>
      <c r="H7679" t="s">
        <v>34</v>
      </c>
      <c r="I7679" t="s">
        <v>22799</v>
      </c>
      <c r="L7679" s="8">
        <v>0</v>
      </c>
      <c r="M7679" t="s">
        <v>36</v>
      </c>
      <c r="N7679" t="str">
        <f>IF(AND(PESQUISA!$B$3&lt;&gt;"",OR(PESQUISA!$B$4="TODAS",B7679=PESQUISA!$B$4),ISNUMBER(SEARCH(PESQUISA!$B$3,D7679))),ROW()-1,"")</f>
        <v/>
      </c>
    </row>
    <row r="7680" spans="1:14" x14ac:dyDescent="0.3">
      <c r="A7680" t="s">
        <v>23127</v>
      </c>
      <c r="B7680" t="s">
        <v>29</v>
      </c>
      <c r="C7680" t="s">
        <v>23128</v>
      </c>
      <c r="D7680" t="s">
        <v>23129</v>
      </c>
      <c r="E7680" t="s">
        <v>40</v>
      </c>
      <c r="F7680" s="7">
        <v>82.43</v>
      </c>
      <c r="G7680" t="s">
        <v>33</v>
      </c>
      <c r="H7680" t="s">
        <v>34</v>
      </c>
      <c r="I7680" t="s">
        <v>22799</v>
      </c>
      <c r="L7680" s="8">
        <v>0</v>
      </c>
      <c r="M7680" t="s">
        <v>36</v>
      </c>
      <c r="N7680" t="str">
        <f>IF(AND(PESQUISA!$B$3&lt;&gt;"",OR(PESQUISA!$B$4="TODAS",B7680=PESQUISA!$B$4),ISNUMBER(SEARCH(PESQUISA!$B$3,D7680))),ROW()-1,"")</f>
        <v/>
      </c>
    </row>
    <row r="7681" spans="1:14" x14ac:dyDescent="0.3">
      <c r="A7681" t="s">
        <v>23130</v>
      </c>
      <c r="B7681" t="s">
        <v>29</v>
      </c>
      <c r="C7681" t="s">
        <v>23131</v>
      </c>
      <c r="D7681" t="s">
        <v>23132</v>
      </c>
      <c r="E7681" t="s">
        <v>40</v>
      </c>
      <c r="F7681" s="7">
        <v>97.04</v>
      </c>
      <c r="G7681" t="s">
        <v>33</v>
      </c>
      <c r="H7681" t="s">
        <v>34</v>
      </c>
      <c r="I7681" t="s">
        <v>22799</v>
      </c>
      <c r="L7681" s="8">
        <v>0</v>
      </c>
      <c r="M7681" t="s">
        <v>36</v>
      </c>
      <c r="N7681" t="str">
        <f>IF(AND(PESQUISA!$B$3&lt;&gt;"",OR(PESQUISA!$B$4="TODAS",B7681=PESQUISA!$B$4),ISNUMBER(SEARCH(PESQUISA!$B$3,D7681))),ROW()-1,"")</f>
        <v/>
      </c>
    </row>
    <row r="7682" spans="1:14" x14ac:dyDescent="0.3">
      <c r="A7682" t="s">
        <v>23133</v>
      </c>
      <c r="B7682" t="s">
        <v>29</v>
      </c>
      <c r="C7682" t="s">
        <v>23134</v>
      </c>
      <c r="D7682" t="s">
        <v>23135</v>
      </c>
      <c r="E7682" t="s">
        <v>40</v>
      </c>
      <c r="F7682" s="7">
        <v>143.86000000000001</v>
      </c>
      <c r="G7682" t="s">
        <v>33</v>
      </c>
      <c r="H7682" t="s">
        <v>34</v>
      </c>
      <c r="I7682" t="s">
        <v>22799</v>
      </c>
      <c r="L7682" s="8">
        <v>0</v>
      </c>
      <c r="M7682" t="s">
        <v>36</v>
      </c>
      <c r="N7682" t="str">
        <f>IF(AND(PESQUISA!$B$3&lt;&gt;"",OR(PESQUISA!$B$4="TODAS",B7682=PESQUISA!$B$4),ISNUMBER(SEARCH(PESQUISA!$B$3,D7682))),ROW()-1,"")</f>
        <v/>
      </c>
    </row>
    <row r="7683" spans="1:14" x14ac:dyDescent="0.3">
      <c r="A7683" t="s">
        <v>23136</v>
      </c>
      <c r="B7683" t="s">
        <v>29</v>
      </c>
      <c r="C7683" t="s">
        <v>23137</v>
      </c>
      <c r="D7683" t="s">
        <v>23138</v>
      </c>
      <c r="E7683" t="s">
        <v>40</v>
      </c>
      <c r="F7683" s="7">
        <v>141.27000000000001</v>
      </c>
      <c r="G7683" t="s">
        <v>33</v>
      </c>
      <c r="H7683" t="s">
        <v>34</v>
      </c>
      <c r="I7683" t="s">
        <v>22799</v>
      </c>
      <c r="L7683" s="8">
        <v>0</v>
      </c>
      <c r="M7683" t="s">
        <v>36</v>
      </c>
      <c r="N7683" t="str">
        <f>IF(AND(PESQUISA!$B$3&lt;&gt;"",OR(PESQUISA!$B$4="TODAS",B7683=PESQUISA!$B$4),ISNUMBER(SEARCH(PESQUISA!$B$3,D7683))),ROW()-1,"")</f>
        <v/>
      </c>
    </row>
    <row r="7684" spans="1:14" x14ac:dyDescent="0.3">
      <c r="A7684" t="s">
        <v>23139</v>
      </c>
      <c r="B7684" t="s">
        <v>29</v>
      </c>
      <c r="C7684" t="s">
        <v>23140</v>
      </c>
      <c r="D7684" t="s">
        <v>23141</v>
      </c>
      <c r="E7684" t="s">
        <v>40</v>
      </c>
      <c r="F7684" s="7">
        <v>22.25</v>
      </c>
      <c r="G7684" t="s">
        <v>33</v>
      </c>
      <c r="H7684" t="s">
        <v>34</v>
      </c>
      <c r="I7684" t="s">
        <v>22799</v>
      </c>
      <c r="L7684" s="8">
        <v>0</v>
      </c>
      <c r="M7684" t="s">
        <v>36</v>
      </c>
      <c r="N7684" t="str">
        <f>IF(AND(PESQUISA!$B$3&lt;&gt;"",OR(PESQUISA!$B$4="TODAS",B7684=PESQUISA!$B$4),ISNUMBER(SEARCH(PESQUISA!$B$3,D7684))),ROW()-1,"")</f>
        <v/>
      </c>
    </row>
    <row r="7685" spans="1:14" x14ac:dyDescent="0.3">
      <c r="A7685" t="s">
        <v>23142</v>
      </c>
      <c r="B7685" t="s">
        <v>29</v>
      </c>
      <c r="C7685" t="s">
        <v>23143</v>
      </c>
      <c r="D7685" t="s">
        <v>23144</v>
      </c>
      <c r="E7685" t="s">
        <v>40</v>
      </c>
      <c r="F7685" s="7">
        <v>82.34</v>
      </c>
      <c r="G7685" t="s">
        <v>33</v>
      </c>
      <c r="H7685" t="s">
        <v>34</v>
      </c>
      <c r="I7685" t="s">
        <v>22799</v>
      </c>
      <c r="L7685" s="8">
        <v>0</v>
      </c>
      <c r="M7685" t="s">
        <v>36</v>
      </c>
      <c r="N7685" t="str">
        <f>IF(AND(PESQUISA!$B$3&lt;&gt;"",OR(PESQUISA!$B$4="TODAS",B7685=PESQUISA!$B$4),ISNUMBER(SEARCH(PESQUISA!$B$3,D7685))),ROW()-1,"")</f>
        <v/>
      </c>
    </row>
    <row r="7686" spans="1:14" x14ac:dyDescent="0.3">
      <c r="A7686" t="s">
        <v>23145</v>
      </c>
      <c r="B7686" t="s">
        <v>29</v>
      </c>
      <c r="C7686" t="s">
        <v>23146</v>
      </c>
      <c r="D7686" t="s">
        <v>23147</v>
      </c>
      <c r="E7686" t="s">
        <v>40</v>
      </c>
      <c r="F7686" s="7">
        <v>88.74</v>
      </c>
      <c r="G7686" t="s">
        <v>33</v>
      </c>
      <c r="H7686" t="s">
        <v>34</v>
      </c>
      <c r="I7686" t="s">
        <v>22799</v>
      </c>
      <c r="L7686" s="8">
        <v>0</v>
      </c>
      <c r="M7686" t="s">
        <v>36</v>
      </c>
      <c r="N7686" t="str">
        <f>IF(AND(PESQUISA!$B$3&lt;&gt;"",OR(PESQUISA!$B$4="TODAS",B7686=PESQUISA!$B$4),ISNUMBER(SEARCH(PESQUISA!$B$3,D7686))),ROW()-1,"")</f>
        <v/>
      </c>
    </row>
    <row r="7687" spans="1:14" x14ac:dyDescent="0.3">
      <c r="A7687" t="s">
        <v>23148</v>
      </c>
      <c r="B7687" t="s">
        <v>29</v>
      </c>
      <c r="C7687" t="s">
        <v>23149</v>
      </c>
      <c r="D7687" t="s">
        <v>23150</v>
      </c>
      <c r="E7687" t="s">
        <v>40</v>
      </c>
      <c r="F7687" s="7">
        <v>9.23</v>
      </c>
      <c r="G7687" t="s">
        <v>33</v>
      </c>
      <c r="H7687" t="s">
        <v>34</v>
      </c>
      <c r="I7687" t="s">
        <v>22799</v>
      </c>
      <c r="L7687" s="8">
        <v>0</v>
      </c>
      <c r="M7687" t="s">
        <v>36</v>
      </c>
      <c r="N7687" t="str">
        <f>IF(AND(PESQUISA!$B$3&lt;&gt;"",OR(PESQUISA!$B$4="TODAS",B7687=PESQUISA!$B$4),ISNUMBER(SEARCH(PESQUISA!$B$3,D7687))),ROW()-1,"")</f>
        <v/>
      </c>
    </row>
    <row r="7688" spans="1:14" x14ac:dyDescent="0.3">
      <c r="A7688" t="s">
        <v>23151</v>
      </c>
      <c r="B7688" t="s">
        <v>29</v>
      </c>
      <c r="C7688" t="s">
        <v>23152</v>
      </c>
      <c r="D7688" t="s">
        <v>23153</v>
      </c>
      <c r="E7688" t="s">
        <v>40</v>
      </c>
      <c r="F7688" s="7">
        <v>23.77</v>
      </c>
      <c r="G7688" t="s">
        <v>33</v>
      </c>
      <c r="H7688" t="s">
        <v>34</v>
      </c>
      <c r="I7688" t="s">
        <v>22799</v>
      </c>
      <c r="L7688" s="8">
        <v>0</v>
      </c>
      <c r="M7688" t="s">
        <v>36</v>
      </c>
      <c r="N7688" t="str">
        <f>IF(AND(PESQUISA!$B$3&lt;&gt;"",OR(PESQUISA!$B$4="TODAS",B7688=PESQUISA!$B$4),ISNUMBER(SEARCH(PESQUISA!$B$3,D7688))),ROW()-1,"")</f>
        <v/>
      </c>
    </row>
    <row r="7689" spans="1:14" x14ac:dyDescent="0.3">
      <c r="A7689" t="s">
        <v>23154</v>
      </c>
      <c r="B7689" t="s">
        <v>29</v>
      </c>
      <c r="C7689" t="s">
        <v>23155</v>
      </c>
      <c r="D7689" t="s">
        <v>23156</v>
      </c>
      <c r="E7689" t="s">
        <v>40</v>
      </c>
      <c r="F7689" s="7">
        <v>25.72</v>
      </c>
      <c r="G7689" t="s">
        <v>33</v>
      </c>
      <c r="H7689" t="s">
        <v>34</v>
      </c>
      <c r="I7689" t="s">
        <v>23157</v>
      </c>
      <c r="L7689" s="8">
        <v>0</v>
      </c>
      <c r="M7689" t="s">
        <v>36</v>
      </c>
      <c r="N7689" t="str">
        <f>IF(AND(PESQUISA!$B$3&lt;&gt;"",OR(PESQUISA!$B$4="TODAS",B7689=PESQUISA!$B$4),ISNUMBER(SEARCH(PESQUISA!$B$3,D7689))),ROW()-1,"")</f>
        <v/>
      </c>
    </row>
    <row r="7690" spans="1:14" x14ac:dyDescent="0.3">
      <c r="A7690" t="s">
        <v>23158</v>
      </c>
      <c r="B7690" t="s">
        <v>29</v>
      </c>
      <c r="C7690" t="s">
        <v>23159</v>
      </c>
      <c r="D7690" t="s">
        <v>23160</v>
      </c>
      <c r="E7690" t="s">
        <v>40</v>
      </c>
      <c r="F7690" s="7">
        <v>26.75</v>
      </c>
      <c r="G7690" t="s">
        <v>33</v>
      </c>
      <c r="H7690" t="s">
        <v>34</v>
      </c>
      <c r="I7690" t="s">
        <v>23157</v>
      </c>
      <c r="L7690" s="8">
        <v>0</v>
      </c>
      <c r="M7690" t="s">
        <v>36</v>
      </c>
      <c r="N7690" t="str">
        <f>IF(AND(PESQUISA!$B$3&lt;&gt;"",OR(PESQUISA!$B$4="TODAS",B7690=PESQUISA!$B$4),ISNUMBER(SEARCH(PESQUISA!$B$3,D7690))),ROW()-1,"")</f>
        <v/>
      </c>
    </row>
    <row r="7691" spans="1:14" x14ac:dyDescent="0.3">
      <c r="A7691" t="s">
        <v>23161</v>
      </c>
      <c r="B7691" t="s">
        <v>29</v>
      </c>
      <c r="C7691" t="s">
        <v>23162</v>
      </c>
      <c r="D7691" t="s">
        <v>23163</v>
      </c>
      <c r="E7691" t="s">
        <v>40</v>
      </c>
      <c r="F7691" s="7">
        <v>31.19</v>
      </c>
      <c r="G7691" t="s">
        <v>33</v>
      </c>
      <c r="H7691" t="s">
        <v>34</v>
      </c>
      <c r="I7691" t="s">
        <v>23157</v>
      </c>
      <c r="L7691" s="8">
        <v>0</v>
      </c>
      <c r="M7691" t="s">
        <v>36</v>
      </c>
      <c r="N7691" t="str">
        <f>IF(AND(PESQUISA!$B$3&lt;&gt;"",OR(PESQUISA!$B$4="TODAS",B7691=PESQUISA!$B$4),ISNUMBER(SEARCH(PESQUISA!$B$3,D7691))),ROW()-1,"")</f>
        <v/>
      </c>
    </row>
    <row r="7692" spans="1:14" x14ac:dyDescent="0.3">
      <c r="A7692" t="s">
        <v>23164</v>
      </c>
      <c r="B7692" t="s">
        <v>29</v>
      </c>
      <c r="C7692" t="s">
        <v>23165</v>
      </c>
      <c r="D7692" t="s">
        <v>23166</v>
      </c>
      <c r="E7692" t="s">
        <v>40</v>
      </c>
      <c r="G7692" t="s">
        <v>33</v>
      </c>
      <c r="H7692" t="s">
        <v>34</v>
      </c>
      <c r="I7692" t="s">
        <v>23157</v>
      </c>
      <c r="M7692" t="s">
        <v>53</v>
      </c>
      <c r="N7692" t="str">
        <f>IF(AND(PESQUISA!$B$3&lt;&gt;"",OR(PESQUISA!$B$4="TODAS",B7692=PESQUISA!$B$4),ISNUMBER(SEARCH(PESQUISA!$B$3,D7692))),ROW()-1,"")</f>
        <v/>
      </c>
    </row>
    <row r="7693" spans="1:14" x14ac:dyDescent="0.3">
      <c r="A7693" t="s">
        <v>23167</v>
      </c>
      <c r="B7693" t="s">
        <v>29</v>
      </c>
      <c r="C7693" t="s">
        <v>23168</v>
      </c>
      <c r="D7693" t="s">
        <v>23169</v>
      </c>
      <c r="E7693" t="s">
        <v>40</v>
      </c>
      <c r="G7693" t="s">
        <v>33</v>
      </c>
      <c r="H7693" t="s">
        <v>34</v>
      </c>
      <c r="I7693" t="s">
        <v>23157</v>
      </c>
      <c r="M7693" t="s">
        <v>53</v>
      </c>
      <c r="N7693" t="str">
        <f>IF(AND(PESQUISA!$B$3&lt;&gt;"",OR(PESQUISA!$B$4="TODAS",B7693=PESQUISA!$B$4),ISNUMBER(SEARCH(PESQUISA!$B$3,D7693))),ROW()-1,"")</f>
        <v/>
      </c>
    </row>
    <row r="7694" spans="1:14" x14ac:dyDescent="0.3">
      <c r="A7694" t="s">
        <v>23170</v>
      </c>
      <c r="B7694" t="s">
        <v>29</v>
      </c>
      <c r="C7694" t="s">
        <v>23171</v>
      </c>
      <c r="D7694" t="s">
        <v>23172</v>
      </c>
      <c r="E7694" t="s">
        <v>40</v>
      </c>
      <c r="F7694" s="7">
        <v>148.13999999999999</v>
      </c>
      <c r="G7694" t="s">
        <v>33</v>
      </c>
      <c r="H7694" t="s">
        <v>34</v>
      </c>
      <c r="I7694" t="s">
        <v>23157</v>
      </c>
      <c r="L7694" s="8">
        <v>0.1399</v>
      </c>
      <c r="M7694" t="s">
        <v>36</v>
      </c>
      <c r="N7694" t="str">
        <f>IF(AND(PESQUISA!$B$3&lt;&gt;"",OR(PESQUISA!$B$4="TODAS",B7694=PESQUISA!$B$4),ISNUMBER(SEARCH(PESQUISA!$B$3,D7694))),ROW()-1,"")</f>
        <v/>
      </c>
    </row>
    <row r="7695" spans="1:14" x14ac:dyDescent="0.3">
      <c r="A7695" t="s">
        <v>23173</v>
      </c>
      <c r="B7695" t="s">
        <v>29</v>
      </c>
      <c r="C7695" t="s">
        <v>23174</v>
      </c>
      <c r="D7695" t="s">
        <v>23175</v>
      </c>
      <c r="E7695" t="s">
        <v>40</v>
      </c>
      <c r="F7695" s="7">
        <v>141.36000000000001</v>
      </c>
      <c r="G7695" t="s">
        <v>33</v>
      </c>
      <c r="H7695" t="s">
        <v>34</v>
      </c>
      <c r="I7695" t="s">
        <v>23157</v>
      </c>
      <c r="L7695" s="8">
        <v>0.14660000000000001</v>
      </c>
      <c r="M7695" t="s">
        <v>36</v>
      </c>
      <c r="N7695" t="str">
        <f>IF(AND(PESQUISA!$B$3&lt;&gt;"",OR(PESQUISA!$B$4="TODAS",B7695=PESQUISA!$B$4),ISNUMBER(SEARCH(PESQUISA!$B$3,D7695))),ROW()-1,"")</f>
        <v/>
      </c>
    </row>
    <row r="7696" spans="1:14" x14ac:dyDescent="0.3">
      <c r="A7696" t="s">
        <v>23176</v>
      </c>
      <c r="B7696" t="s">
        <v>29</v>
      </c>
      <c r="C7696" t="s">
        <v>23177</v>
      </c>
      <c r="D7696" t="s">
        <v>23178</v>
      </c>
      <c r="E7696" t="s">
        <v>40</v>
      </c>
      <c r="G7696" t="s">
        <v>33</v>
      </c>
      <c r="H7696" t="s">
        <v>34</v>
      </c>
      <c r="I7696" t="s">
        <v>23157</v>
      </c>
      <c r="M7696" t="s">
        <v>53</v>
      </c>
      <c r="N7696" t="str">
        <f>IF(AND(PESQUISA!$B$3&lt;&gt;"",OR(PESQUISA!$B$4="TODAS",B7696=PESQUISA!$B$4),ISNUMBER(SEARCH(PESQUISA!$B$3,D7696))),ROW()-1,"")</f>
        <v/>
      </c>
    </row>
    <row r="7697" spans="1:14" x14ac:dyDescent="0.3">
      <c r="A7697" t="s">
        <v>23179</v>
      </c>
      <c r="B7697" t="s">
        <v>29</v>
      </c>
      <c r="C7697" t="s">
        <v>23180</v>
      </c>
      <c r="D7697" t="s">
        <v>23181</v>
      </c>
      <c r="E7697" t="s">
        <v>40</v>
      </c>
      <c r="G7697" t="s">
        <v>33</v>
      </c>
      <c r="H7697" t="s">
        <v>34</v>
      </c>
      <c r="I7697" t="s">
        <v>23157</v>
      </c>
      <c r="M7697" t="s">
        <v>53</v>
      </c>
      <c r="N7697" t="str">
        <f>IF(AND(PESQUISA!$B$3&lt;&gt;"",OR(PESQUISA!$B$4="TODAS",B7697=PESQUISA!$B$4),ISNUMBER(SEARCH(PESQUISA!$B$3,D7697))),ROW()-1,"")</f>
        <v/>
      </c>
    </row>
    <row r="7698" spans="1:14" x14ac:dyDescent="0.3">
      <c r="A7698" t="s">
        <v>23182</v>
      </c>
      <c r="B7698" t="s">
        <v>29</v>
      </c>
      <c r="C7698" t="s">
        <v>23183</v>
      </c>
      <c r="D7698" t="s">
        <v>23184</v>
      </c>
      <c r="E7698" t="s">
        <v>40</v>
      </c>
      <c r="G7698" t="s">
        <v>33</v>
      </c>
      <c r="H7698" t="s">
        <v>34</v>
      </c>
      <c r="I7698" t="s">
        <v>23157</v>
      </c>
      <c r="M7698" t="s">
        <v>53</v>
      </c>
      <c r="N7698" t="str">
        <f>IF(AND(PESQUISA!$B$3&lt;&gt;"",OR(PESQUISA!$B$4="TODAS",B7698=PESQUISA!$B$4),ISNUMBER(SEARCH(PESQUISA!$B$3,D7698))),ROW()-1,"")</f>
        <v/>
      </c>
    </row>
    <row r="7699" spans="1:14" x14ac:dyDescent="0.3">
      <c r="A7699" t="s">
        <v>23185</v>
      </c>
      <c r="B7699" t="s">
        <v>29</v>
      </c>
      <c r="C7699" t="s">
        <v>23186</v>
      </c>
      <c r="D7699" t="s">
        <v>23187</v>
      </c>
      <c r="E7699" t="s">
        <v>40</v>
      </c>
      <c r="F7699" s="7">
        <v>439.01</v>
      </c>
      <c r="G7699" t="s">
        <v>33</v>
      </c>
      <c r="H7699" t="s">
        <v>34</v>
      </c>
      <c r="I7699" t="s">
        <v>23157</v>
      </c>
      <c r="L7699" s="8">
        <v>4.7199999999999999E-2</v>
      </c>
      <c r="M7699" t="s">
        <v>36</v>
      </c>
      <c r="N7699" t="str">
        <f>IF(AND(PESQUISA!$B$3&lt;&gt;"",OR(PESQUISA!$B$4="TODAS",B7699=PESQUISA!$B$4),ISNUMBER(SEARCH(PESQUISA!$B$3,D7699))),ROW()-1,"")</f>
        <v/>
      </c>
    </row>
    <row r="7700" spans="1:14" x14ac:dyDescent="0.3">
      <c r="A7700" t="s">
        <v>23188</v>
      </c>
      <c r="B7700" t="s">
        <v>29</v>
      </c>
      <c r="C7700" t="s">
        <v>23189</v>
      </c>
      <c r="D7700" t="s">
        <v>23190</v>
      </c>
      <c r="E7700" t="s">
        <v>40</v>
      </c>
      <c r="F7700" s="7">
        <v>497.89</v>
      </c>
      <c r="G7700" t="s">
        <v>33</v>
      </c>
      <c r="H7700" t="s">
        <v>34</v>
      </c>
      <c r="I7700" t="s">
        <v>23157</v>
      </c>
      <c r="L7700" s="8">
        <v>4.1599999999999998E-2</v>
      </c>
      <c r="M7700" t="s">
        <v>36</v>
      </c>
      <c r="N7700" t="str">
        <f>IF(AND(PESQUISA!$B$3&lt;&gt;"",OR(PESQUISA!$B$4="TODAS",B7700=PESQUISA!$B$4),ISNUMBER(SEARCH(PESQUISA!$B$3,D7700))),ROW()-1,"")</f>
        <v/>
      </c>
    </row>
    <row r="7701" spans="1:14" x14ac:dyDescent="0.3">
      <c r="A7701" t="s">
        <v>23191</v>
      </c>
      <c r="B7701" t="s">
        <v>29</v>
      </c>
      <c r="C7701" t="s">
        <v>23192</v>
      </c>
      <c r="D7701" t="s">
        <v>23193</v>
      </c>
      <c r="E7701" t="s">
        <v>40</v>
      </c>
      <c r="F7701" s="7">
        <v>775.86</v>
      </c>
      <c r="G7701" t="s">
        <v>33</v>
      </c>
      <c r="H7701" t="s">
        <v>34</v>
      </c>
      <c r="I7701" t="s">
        <v>23157</v>
      </c>
      <c r="L7701" s="8">
        <v>2.6700000000000002E-2</v>
      </c>
      <c r="M7701" t="s">
        <v>36</v>
      </c>
      <c r="N7701" t="str">
        <f>IF(AND(PESQUISA!$B$3&lt;&gt;"",OR(PESQUISA!$B$4="TODAS",B7701=PESQUISA!$B$4),ISNUMBER(SEARCH(PESQUISA!$B$3,D7701))),ROW()-1,"")</f>
        <v/>
      </c>
    </row>
    <row r="7702" spans="1:14" x14ac:dyDescent="0.3">
      <c r="A7702" t="s">
        <v>23194</v>
      </c>
      <c r="B7702" t="s">
        <v>29</v>
      </c>
      <c r="C7702" t="s">
        <v>23195</v>
      </c>
      <c r="D7702" t="s">
        <v>23196</v>
      </c>
      <c r="E7702" t="s">
        <v>40</v>
      </c>
      <c r="F7702" s="7">
        <v>184.1</v>
      </c>
      <c r="G7702" t="s">
        <v>33</v>
      </c>
      <c r="H7702" t="s">
        <v>34</v>
      </c>
      <c r="I7702" t="s">
        <v>23157</v>
      </c>
      <c r="L7702" s="8">
        <v>0.1125</v>
      </c>
      <c r="M7702" t="s">
        <v>36</v>
      </c>
      <c r="N7702" t="str">
        <f>IF(AND(PESQUISA!$B$3&lt;&gt;"",OR(PESQUISA!$B$4="TODAS",B7702=PESQUISA!$B$4),ISNUMBER(SEARCH(PESQUISA!$B$3,D7702))),ROW()-1,"")</f>
        <v/>
      </c>
    </row>
    <row r="7703" spans="1:14" x14ac:dyDescent="0.3">
      <c r="A7703" t="s">
        <v>23197</v>
      </c>
      <c r="B7703" t="s">
        <v>29</v>
      </c>
      <c r="C7703" t="s">
        <v>23198</v>
      </c>
      <c r="D7703" t="s">
        <v>23199</v>
      </c>
      <c r="E7703" t="s">
        <v>40</v>
      </c>
      <c r="F7703" s="7">
        <v>276.67</v>
      </c>
      <c r="G7703" t="s">
        <v>33</v>
      </c>
      <c r="H7703" t="s">
        <v>34</v>
      </c>
      <c r="I7703" t="s">
        <v>23157</v>
      </c>
      <c r="L7703" s="8">
        <v>7.4899999999999994E-2</v>
      </c>
      <c r="M7703" t="s">
        <v>36</v>
      </c>
      <c r="N7703" t="str">
        <f>IF(AND(PESQUISA!$B$3&lt;&gt;"",OR(PESQUISA!$B$4="TODAS",B7703=PESQUISA!$B$4),ISNUMBER(SEARCH(PESQUISA!$B$3,D7703))),ROW()-1,"")</f>
        <v/>
      </c>
    </row>
    <row r="7704" spans="1:14" x14ac:dyDescent="0.3">
      <c r="A7704" t="s">
        <v>23200</v>
      </c>
      <c r="B7704" t="s">
        <v>29</v>
      </c>
      <c r="C7704" t="s">
        <v>23201</v>
      </c>
      <c r="D7704" t="s">
        <v>23202</v>
      </c>
      <c r="E7704" t="s">
        <v>40</v>
      </c>
      <c r="F7704" s="7">
        <v>298.29000000000002</v>
      </c>
      <c r="G7704" t="s">
        <v>33</v>
      </c>
      <c r="H7704" t="s">
        <v>34</v>
      </c>
      <c r="I7704" t="s">
        <v>23157</v>
      </c>
      <c r="L7704" s="8">
        <v>6.9500000000000006E-2</v>
      </c>
      <c r="M7704" t="s">
        <v>36</v>
      </c>
      <c r="N7704" t="str">
        <f>IF(AND(PESQUISA!$B$3&lt;&gt;"",OR(PESQUISA!$B$4="TODAS",B7704=PESQUISA!$B$4),ISNUMBER(SEARCH(PESQUISA!$B$3,D7704))),ROW()-1,"")</f>
        <v/>
      </c>
    </row>
    <row r="7705" spans="1:14" x14ac:dyDescent="0.3">
      <c r="A7705" t="s">
        <v>23203</v>
      </c>
      <c r="B7705" t="s">
        <v>29</v>
      </c>
      <c r="C7705" t="s">
        <v>23204</v>
      </c>
      <c r="D7705" t="s">
        <v>23205</v>
      </c>
      <c r="E7705" t="s">
        <v>40</v>
      </c>
      <c r="F7705" s="7">
        <v>344.33</v>
      </c>
      <c r="G7705" t="s">
        <v>33</v>
      </c>
      <c r="H7705" t="s">
        <v>34</v>
      </c>
      <c r="I7705" t="s">
        <v>23157</v>
      </c>
      <c r="L7705" s="8">
        <v>6.0199999999999997E-2</v>
      </c>
      <c r="M7705" t="s">
        <v>36</v>
      </c>
      <c r="N7705" t="str">
        <f>IF(AND(PESQUISA!$B$3&lt;&gt;"",OR(PESQUISA!$B$4="TODAS",B7705=PESQUISA!$B$4),ISNUMBER(SEARCH(PESQUISA!$B$3,D7705))),ROW()-1,"")</f>
        <v/>
      </c>
    </row>
    <row r="7706" spans="1:14" x14ac:dyDescent="0.3">
      <c r="A7706" t="s">
        <v>23206</v>
      </c>
      <c r="B7706" t="s">
        <v>29</v>
      </c>
      <c r="C7706" t="s">
        <v>23207</v>
      </c>
      <c r="D7706" t="s">
        <v>23208</v>
      </c>
      <c r="E7706" t="s">
        <v>40</v>
      </c>
      <c r="G7706" t="s">
        <v>33</v>
      </c>
      <c r="H7706" t="s">
        <v>34</v>
      </c>
      <c r="I7706" t="s">
        <v>23157</v>
      </c>
      <c r="M7706" t="s">
        <v>53</v>
      </c>
      <c r="N7706" t="str">
        <f>IF(AND(PESQUISA!$B$3&lt;&gt;"",OR(PESQUISA!$B$4="TODAS",B7706=PESQUISA!$B$4),ISNUMBER(SEARCH(PESQUISA!$B$3,D7706))),ROW()-1,"")</f>
        <v/>
      </c>
    </row>
    <row r="7707" spans="1:14" x14ac:dyDescent="0.3">
      <c r="A7707" t="s">
        <v>23209</v>
      </c>
      <c r="B7707" t="s">
        <v>29</v>
      </c>
      <c r="C7707" t="s">
        <v>23210</v>
      </c>
      <c r="D7707" t="s">
        <v>23211</v>
      </c>
      <c r="E7707" t="s">
        <v>40</v>
      </c>
      <c r="G7707" t="s">
        <v>33</v>
      </c>
      <c r="H7707" t="s">
        <v>34</v>
      </c>
      <c r="I7707" t="s">
        <v>23157</v>
      </c>
      <c r="M7707" t="s">
        <v>53</v>
      </c>
      <c r="N7707" t="str">
        <f>IF(AND(PESQUISA!$B$3&lt;&gt;"",OR(PESQUISA!$B$4="TODAS",B7707=PESQUISA!$B$4),ISNUMBER(SEARCH(PESQUISA!$B$3,D7707))),ROW()-1,"")</f>
        <v/>
      </c>
    </row>
    <row r="7708" spans="1:14" x14ac:dyDescent="0.3">
      <c r="A7708" t="s">
        <v>23212</v>
      </c>
      <c r="B7708" t="s">
        <v>29</v>
      </c>
      <c r="C7708" t="s">
        <v>23213</v>
      </c>
      <c r="D7708" t="s">
        <v>23214</v>
      </c>
      <c r="E7708" t="s">
        <v>40</v>
      </c>
      <c r="G7708" t="s">
        <v>33</v>
      </c>
      <c r="H7708" t="s">
        <v>34</v>
      </c>
      <c r="I7708" t="s">
        <v>23157</v>
      </c>
      <c r="M7708" t="s">
        <v>53</v>
      </c>
      <c r="N7708" t="str">
        <f>IF(AND(PESQUISA!$B$3&lt;&gt;"",OR(PESQUISA!$B$4="TODAS",B7708=PESQUISA!$B$4),ISNUMBER(SEARCH(PESQUISA!$B$3,D7708))),ROW()-1,"")</f>
        <v/>
      </c>
    </row>
    <row r="7709" spans="1:14" x14ac:dyDescent="0.3">
      <c r="A7709" t="s">
        <v>23215</v>
      </c>
      <c r="B7709" t="s">
        <v>29</v>
      </c>
      <c r="C7709" t="s">
        <v>23216</v>
      </c>
      <c r="D7709" t="s">
        <v>23217</v>
      </c>
      <c r="E7709" t="s">
        <v>40</v>
      </c>
      <c r="G7709" t="s">
        <v>33</v>
      </c>
      <c r="H7709" t="s">
        <v>34</v>
      </c>
      <c r="I7709" t="s">
        <v>23157</v>
      </c>
      <c r="M7709" t="s">
        <v>53</v>
      </c>
      <c r="N7709" t="str">
        <f>IF(AND(PESQUISA!$B$3&lt;&gt;"",OR(PESQUISA!$B$4="TODAS",B7709=PESQUISA!$B$4),ISNUMBER(SEARCH(PESQUISA!$B$3,D7709))),ROW()-1,"")</f>
        <v/>
      </c>
    </row>
    <row r="7710" spans="1:14" x14ac:dyDescent="0.3">
      <c r="A7710" t="s">
        <v>23218</v>
      </c>
      <c r="B7710" t="s">
        <v>29</v>
      </c>
      <c r="C7710" t="s">
        <v>23219</v>
      </c>
      <c r="D7710" t="s">
        <v>23220</v>
      </c>
      <c r="E7710" t="s">
        <v>40</v>
      </c>
      <c r="F7710" s="7">
        <v>32.99</v>
      </c>
      <c r="G7710" t="s">
        <v>33</v>
      </c>
      <c r="H7710" t="s">
        <v>34</v>
      </c>
      <c r="I7710" t="s">
        <v>23157</v>
      </c>
      <c r="L7710" s="8">
        <v>0</v>
      </c>
      <c r="M7710" t="s">
        <v>36</v>
      </c>
      <c r="N7710" t="str">
        <f>IF(AND(PESQUISA!$B$3&lt;&gt;"",OR(PESQUISA!$B$4="TODAS",B7710=PESQUISA!$B$4),ISNUMBER(SEARCH(PESQUISA!$B$3,D7710))),ROW()-1,"")</f>
        <v/>
      </c>
    </row>
    <row r="7711" spans="1:14" x14ac:dyDescent="0.3">
      <c r="A7711" t="s">
        <v>23221</v>
      </c>
      <c r="B7711" t="s">
        <v>29</v>
      </c>
      <c r="C7711" t="s">
        <v>23222</v>
      </c>
      <c r="D7711" t="s">
        <v>23223</v>
      </c>
      <c r="E7711" t="s">
        <v>40</v>
      </c>
      <c r="F7711" s="7">
        <v>133.63</v>
      </c>
      <c r="G7711" t="s">
        <v>33</v>
      </c>
      <c r="H7711" t="s">
        <v>34</v>
      </c>
      <c r="I7711" t="s">
        <v>23157</v>
      </c>
      <c r="L7711" s="8">
        <v>0.15509999999999999</v>
      </c>
      <c r="M7711" t="s">
        <v>36</v>
      </c>
      <c r="N7711" t="str">
        <f>IF(AND(PESQUISA!$B$3&lt;&gt;"",OR(PESQUISA!$B$4="TODAS",B7711=PESQUISA!$B$4),ISNUMBER(SEARCH(PESQUISA!$B$3,D7711))),ROW()-1,"")</f>
        <v/>
      </c>
    </row>
    <row r="7712" spans="1:14" x14ac:dyDescent="0.3">
      <c r="A7712" t="s">
        <v>23224</v>
      </c>
      <c r="B7712" t="s">
        <v>29</v>
      </c>
      <c r="C7712" t="s">
        <v>23225</v>
      </c>
      <c r="D7712" t="s">
        <v>23226</v>
      </c>
      <c r="E7712" t="s">
        <v>40</v>
      </c>
      <c r="F7712" s="7">
        <v>13.63</v>
      </c>
      <c r="G7712" t="s">
        <v>33</v>
      </c>
      <c r="H7712" t="s">
        <v>34</v>
      </c>
      <c r="I7712" t="s">
        <v>23157</v>
      </c>
      <c r="L7712" s="8">
        <v>0</v>
      </c>
      <c r="M7712" t="s">
        <v>36</v>
      </c>
      <c r="N7712" t="str">
        <f>IF(AND(PESQUISA!$B$3&lt;&gt;"",OR(PESQUISA!$B$4="TODAS",B7712=PESQUISA!$B$4),ISNUMBER(SEARCH(PESQUISA!$B$3,D7712))),ROW()-1,"")</f>
        <v/>
      </c>
    </row>
    <row r="7713" spans="1:14" x14ac:dyDescent="0.3">
      <c r="A7713" t="s">
        <v>23227</v>
      </c>
      <c r="B7713" t="s">
        <v>29</v>
      </c>
      <c r="C7713" t="s">
        <v>23228</v>
      </c>
      <c r="D7713" t="s">
        <v>23229</v>
      </c>
      <c r="E7713" t="s">
        <v>40</v>
      </c>
      <c r="F7713" s="7">
        <v>65.41</v>
      </c>
      <c r="G7713" t="s">
        <v>33</v>
      </c>
      <c r="H7713" t="s">
        <v>34</v>
      </c>
      <c r="I7713" t="s">
        <v>23157</v>
      </c>
      <c r="L7713" s="8">
        <v>0.31680000000000003</v>
      </c>
      <c r="M7713" t="s">
        <v>36</v>
      </c>
      <c r="N7713" t="str">
        <f>IF(AND(PESQUISA!$B$3&lt;&gt;"",OR(PESQUISA!$B$4="TODAS",B7713=PESQUISA!$B$4),ISNUMBER(SEARCH(PESQUISA!$B$3,D7713))),ROW()-1,"")</f>
        <v/>
      </c>
    </row>
    <row r="7714" spans="1:14" x14ac:dyDescent="0.3">
      <c r="A7714" t="s">
        <v>23230</v>
      </c>
      <c r="B7714" t="s">
        <v>29</v>
      </c>
      <c r="C7714" t="s">
        <v>23231</v>
      </c>
      <c r="D7714" t="s">
        <v>23232</v>
      </c>
      <c r="E7714" t="s">
        <v>40</v>
      </c>
      <c r="F7714" s="7">
        <v>76.53</v>
      </c>
      <c r="G7714" t="s">
        <v>33</v>
      </c>
      <c r="H7714" t="s">
        <v>34</v>
      </c>
      <c r="I7714" t="s">
        <v>23157</v>
      </c>
      <c r="L7714" s="8">
        <v>0.2707</v>
      </c>
      <c r="M7714" t="s">
        <v>36</v>
      </c>
      <c r="N7714" t="str">
        <f>IF(AND(PESQUISA!$B$3&lt;&gt;"",OR(PESQUISA!$B$4="TODAS",B7714=PESQUISA!$B$4),ISNUMBER(SEARCH(PESQUISA!$B$3,D7714))),ROW()-1,"")</f>
        <v/>
      </c>
    </row>
    <row r="7715" spans="1:14" x14ac:dyDescent="0.3">
      <c r="A7715" t="s">
        <v>23233</v>
      </c>
      <c r="B7715" t="s">
        <v>29</v>
      </c>
      <c r="C7715" t="s">
        <v>23234</v>
      </c>
      <c r="D7715" t="s">
        <v>23235</v>
      </c>
      <c r="E7715" t="s">
        <v>40</v>
      </c>
      <c r="F7715" s="7">
        <v>95.81</v>
      </c>
      <c r="G7715" t="s">
        <v>33</v>
      </c>
      <c r="H7715" t="s">
        <v>34</v>
      </c>
      <c r="I7715" t="s">
        <v>23157</v>
      </c>
      <c r="L7715" s="8">
        <v>0.21629999999999999</v>
      </c>
      <c r="M7715" t="s">
        <v>36</v>
      </c>
      <c r="N7715" t="str">
        <f>IF(AND(PESQUISA!$B$3&lt;&gt;"",OR(PESQUISA!$B$4="TODAS",B7715=PESQUISA!$B$4),ISNUMBER(SEARCH(PESQUISA!$B$3,D7715))),ROW()-1,"")</f>
        <v/>
      </c>
    </row>
    <row r="7716" spans="1:14" x14ac:dyDescent="0.3">
      <c r="A7716" t="s">
        <v>23236</v>
      </c>
      <c r="B7716" t="s">
        <v>29</v>
      </c>
      <c r="C7716" t="s">
        <v>23237</v>
      </c>
      <c r="D7716" t="s">
        <v>23238</v>
      </c>
      <c r="E7716" t="s">
        <v>32</v>
      </c>
      <c r="F7716" s="7">
        <v>91.09</v>
      </c>
      <c r="G7716" t="s">
        <v>33</v>
      </c>
      <c r="H7716" t="s">
        <v>34</v>
      </c>
      <c r="I7716" t="s">
        <v>23239</v>
      </c>
      <c r="L7716" s="8">
        <v>0</v>
      </c>
      <c r="M7716" t="s">
        <v>36</v>
      </c>
      <c r="N7716" t="str">
        <f>IF(AND(PESQUISA!$B$3&lt;&gt;"",OR(PESQUISA!$B$4="TODAS",B7716=PESQUISA!$B$4),ISNUMBER(SEARCH(PESQUISA!$B$3,D7716))),ROW()-1,"")</f>
        <v/>
      </c>
    </row>
    <row r="7717" spans="1:14" x14ac:dyDescent="0.3">
      <c r="A7717" t="s">
        <v>23240</v>
      </c>
      <c r="B7717" t="s">
        <v>29</v>
      </c>
      <c r="C7717" t="s">
        <v>23241</v>
      </c>
      <c r="D7717" t="s">
        <v>23242</v>
      </c>
      <c r="E7717" t="s">
        <v>32</v>
      </c>
      <c r="F7717" s="7">
        <v>119.49</v>
      </c>
      <c r="G7717" t="s">
        <v>33</v>
      </c>
      <c r="H7717" t="s">
        <v>34</v>
      </c>
      <c r="I7717" t="s">
        <v>23239</v>
      </c>
      <c r="L7717" s="8">
        <v>0</v>
      </c>
      <c r="M7717" t="s">
        <v>36</v>
      </c>
      <c r="N7717" t="str">
        <f>IF(AND(PESQUISA!$B$3&lt;&gt;"",OR(PESQUISA!$B$4="TODAS",B7717=PESQUISA!$B$4),ISNUMBER(SEARCH(PESQUISA!$B$3,D7717))),ROW()-1,"")</f>
        <v/>
      </c>
    </row>
    <row r="7718" spans="1:14" x14ac:dyDescent="0.3">
      <c r="A7718" t="s">
        <v>23243</v>
      </c>
      <c r="B7718" t="s">
        <v>29</v>
      </c>
      <c r="C7718" t="s">
        <v>23244</v>
      </c>
      <c r="D7718" t="s">
        <v>23245</v>
      </c>
      <c r="E7718" t="s">
        <v>32</v>
      </c>
      <c r="F7718" s="7">
        <v>139.15</v>
      </c>
      <c r="G7718" t="s">
        <v>33</v>
      </c>
      <c r="H7718" t="s">
        <v>34</v>
      </c>
      <c r="I7718" t="s">
        <v>23239</v>
      </c>
      <c r="L7718" s="8">
        <v>0</v>
      </c>
      <c r="M7718" t="s">
        <v>36</v>
      </c>
      <c r="N7718" t="str">
        <f>IF(AND(PESQUISA!$B$3&lt;&gt;"",OR(PESQUISA!$B$4="TODAS",B7718=PESQUISA!$B$4),ISNUMBER(SEARCH(PESQUISA!$B$3,D7718))),ROW()-1,"")</f>
        <v/>
      </c>
    </row>
    <row r="7719" spans="1:14" x14ac:dyDescent="0.3">
      <c r="A7719" t="s">
        <v>23246</v>
      </c>
      <c r="B7719" t="s">
        <v>29</v>
      </c>
      <c r="C7719" t="s">
        <v>23247</v>
      </c>
      <c r="D7719" t="s">
        <v>23248</v>
      </c>
      <c r="E7719" t="s">
        <v>32</v>
      </c>
      <c r="F7719" s="7">
        <v>153.46</v>
      </c>
      <c r="G7719" t="s">
        <v>33</v>
      </c>
      <c r="H7719" t="s">
        <v>34</v>
      </c>
      <c r="I7719" t="s">
        <v>23239</v>
      </c>
      <c r="L7719" s="8">
        <v>0</v>
      </c>
      <c r="M7719" t="s">
        <v>36</v>
      </c>
      <c r="N7719" t="str">
        <f>IF(AND(PESQUISA!$B$3&lt;&gt;"",OR(PESQUISA!$B$4="TODAS",B7719=PESQUISA!$B$4),ISNUMBER(SEARCH(PESQUISA!$B$3,D7719))),ROW()-1,"")</f>
        <v/>
      </c>
    </row>
    <row r="7720" spans="1:14" x14ac:dyDescent="0.3">
      <c r="A7720" t="s">
        <v>23249</v>
      </c>
      <c r="B7720" t="s">
        <v>29</v>
      </c>
      <c r="C7720" t="s">
        <v>23250</v>
      </c>
      <c r="D7720" t="s">
        <v>23251</v>
      </c>
      <c r="E7720" t="s">
        <v>32</v>
      </c>
      <c r="F7720" s="7">
        <v>75.08</v>
      </c>
      <c r="G7720" t="s">
        <v>33</v>
      </c>
      <c r="H7720" t="s">
        <v>34</v>
      </c>
      <c r="I7720" t="s">
        <v>23239</v>
      </c>
      <c r="L7720" s="8">
        <v>0</v>
      </c>
      <c r="M7720" t="s">
        <v>36</v>
      </c>
      <c r="N7720" t="str">
        <f>IF(AND(PESQUISA!$B$3&lt;&gt;"",OR(PESQUISA!$B$4="TODAS",B7720=PESQUISA!$B$4),ISNUMBER(SEARCH(PESQUISA!$B$3,D7720))),ROW()-1,"")</f>
        <v/>
      </c>
    </row>
    <row r="7721" spans="1:14" x14ac:dyDescent="0.3">
      <c r="A7721" t="s">
        <v>23252</v>
      </c>
      <c r="B7721" t="s">
        <v>29</v>
      </c>
      <c r="C7721" t="s">
        <v>23253</v>
      </c>
      <c r="D7721" t="s">
        <v>23254</v>
      </c>
      <c r="E7721" t="s">
        <v>32</v>
      </c>
      <c r="F7721" s="7">
        <v>102.25</v>
      </c>
      <c r="G7721" t="s">
        <v>33</v>
      </c>
      <c r="H7721" t="s">
        <v>34</v>
      </c>
      <c r="I7721" t="s">
        <v>23239</v>
      </c>
      <c r="L7721" s="8">
        <v>0</v>
      </c>
      <c r="M7721" t="s">
        <v>36</v>
      </c>
      <c r="N7721" t="str">
        <f>IF(AND(PESQUISA!$B$3&lt;&gt;"",OR(PESQUISA!$B$4="TODAS",B7721=PESQUISA!$B$4),ISNUMBER(SEARCH(PESQUISA!$B$3,D7721))),ROW()-1,"")</f>
        <v/>
      </c>
    </row>
    <row r="7722" spans="1:14" x14ac:dyDescent="0.3">
      <c r="A7722" t="s">
        <v>23255</v>
      </c>
      <c r="B7722" t="s">
        <v>29</v>
      </c>
      <c r="C7722" t="s">
        <v>23256</v>
      </c>
      <c r="D7722" t="s">
        <v>23257</v>
      </c>
      <c r="E7722" t="s">
        <v>32</v>
      </c>
      <c r="F7722" s="7">
        <v>120.62</v>
      </c>
      <c r="G7722" t="s">
        <v>33</v>
      </c>
      <c r="H7722" t="s">
        <v>34</v>
      </c>
      <c r="I7722" t="s">
        <v>23239</v>
      </c>
      <c r="L7722" s="8">
        <v>0</v>
      </c>
      <c r="M7722" t="s">
        <v>36</v>
      </c>
      <c r="N7722" t="str">
        <f>IF(AND(PESQUISA!$B$3&lt;&gt;"",OR(PESQUISA!$B$4="TODAS",B7722=PESQUISA!$B$4),ISNUMBER(SEARCH(PESQUISA!$B$3,D7722))),ROW()-1,"")</f>
        <v/>
      </c>
    </row>
    <row r="7723" spans="1:14" x14ac:dyDescent="0.3">
      <c r="A7723" t="s">
        <v>23258</v>
      </c>
      <c r="B7723" t="s">
        <v>29</v>
      </c>
      <c r="C7723" t="s">
        <v>23259</v>
      </c>
      <c r="D7723" t="s">
        <v>23260</v>
      </c>
      <c r="E7723" t="s">
        <v>32</v>
      </c>
      <c r="F7723" s="7">
        <v>129.13</v>
      </c>
      <c r="G7723" t="s">
        <v>33</v>
      </c>
      <c r="H7723" t="s">
        <v>34</v>
      </c>
      <c r="I7723" t="s">
        <v>23239</v>
      </c>
      <c r="L7723" s="8">
        <v>0</v>
      </c>
      <c r="M7723" t="s">
        <v>36</v>
      </c>
      <c r="N7723" t="str">
        <f>IF(AND(PESQUISA!$B$3&lt;&gt;"",OR(PESQUISA!$B$4="TODAS",B7723=PESQUISA!$B$4),ISNUMBER(SEARCH(PESQUISA!$B$3,D7723))),ROW()-1,"")</f>
        <v/>
      </c>
    </row>
    <row r="7724" spans="1:14" x14ac:dyDescent="0.3">
      <c r="A7724" t="s">
        <v>23261</v>
      </c>
      <c r="B7724" t="s">
        <v>29</v>
      </c>
      <c r="C7724" t="s">
        <v>23262</v>
      </c>
      <c r="D7724" t="s">
        <v>23263</v>
      </c>
      <c r="E7724" t="s">
        <v>32</v>
      </c>
      <c r="F7724" s="7">
        <v>77.540000000000006</v>
      </c>
      <c r="G7724" t="s">
        <v>33</v>
      </c>
      <c r="H7724" t="s">
        <v>34</v>
      </c>
      <c r="I7724" t="s">
        <v>23239</v>
      </c>
      <c r="L7724" s="8">
        <v>0</v>
      </c>
      <c r="M7724" t="s">
        <v>36</v>
      </c>
      <c r="N7724" t="str">
        <f>IF(AND(PESQUISA!$B$3&lt;&gt;"",OR(PESQUISA!$B$4="TODAS",B7724=PESQUISA!$B$4),ISNUMBER(SEARCH(PESQUISA!$B$3,D7724))),ROW()-1,"")</f>
        <v/>
      </c>
    </row>
    <row r="7725" spans="1:14" x14ac:dyDescent="0.3">
      <c r="A7725" t="s">
        <v>23264</v>
      </c>
      <c r="B7725" t="s">
        <v>29</v>
      </c>
      <c r="C7725" t="s">
        <v>23265</v>
      </c>
      <c r="D7725" t="s">
        <v>23266</v>
      </c>
      <c r="E7725" t="s">
        <v>32</v>
      </c>
      <c r="F7725" s="7">
        <v>105.8</v>
      </c>
      <c r="G7725" t="s">
        <v>33</v>
      </c>
      <c r="H7725" t="s">
        <v>34</v>
      </c>
      <c r="I7725" t="s">
        <v>23239</v>
      </c>
      <c r="L7725" s="8">
        <v>0</v>
      </c>
      <c r="M7725" t="s">
        <v>36</v>
      </c>
      <c r="N7725" t="str">
        <f>IF(AND(PESQUISA!$B$3&lt;&gt;"",OR(PESQUISA!$B$4="TODAS",B7725=PESQUISA!$B$4),ISNUMBER(SEARCH(PESQUISA!$B$3,D7725))),ROW()-1,"")</f>
        <v/>
      </c>
    </row>
    <row r="7726" spans="1:14" x14ac:dyDescent="0.3">
      <c r="A7726" t="s">
        <v>23267</v>
      </c>
      <c r="B7726" t="s">
        <v>29</v>
      </c>
      <c r="C7726" t="s">
        <v>23268</v>
      </c>
      <c r="D7726" t="s">
        <v>23269</v>
      </c>
      <c r="E7726" t="s">
        <v>32</v>
      </c>
      <c r="F7726" s="7">
        <v>124.17</v>
      </c>
      <c r="G7726" t="s">
        <v>33</v>
      </c>
      <c r="H7726" t="s">
        <v>34</v>
      </c>
      <c r="I7726" t="s">
        <v>23239</v>
      </c>
      <c r="L7726" s="8">
        <v>0</v>
      </c>
      <c r="M7726" t="s">
        <v>36</v>
      </c>
      <c r="N7726" t="str">
        <f>IF(AND(PESQUISA!$B$3&lt;&gt;"",OR(PESQUISA!$B$4="TODAS",B7726=PESQUISA!$B$4),ISNUMBER(SEARCH(PESQUISA!$B$3,D7726))),ROW()-1,"")</f>
        <v/>
      </c>
    </row>
    <row r="7727" spans="1:14" x14ac:dyDescent="0.3">
      <c r="A7727" t="s">
        <v>23270</v>
      </c>
      <c r="B7727" t="s">
        <v>29</v>
      </c>
      <c r="C7727" t="s">
        <v>23271</v>
      </c>
      <c r="D7727" t="s">
        <v>23272</v>
      </c>
      <c r="E7727" t="s">
        <v>32</v>
      </c>
      <c r="F7727" s="7">
        <v>132.56</v>
      </c>
      <c r="G7727" t="s">
        <v>33</v>
      </c>
      <c r="H7727" t="s">
        <v>34</v>
      </c>
      <c r="I7727" t="s">
        <v>23239</v>
      </c>
      <c r="L7727" s="8">
        <v>0</v>
      </c>
      <c r="M7727" t="s">
        <v>36</v>
      </c>
      <c r="N7727" t="str">
        <f>IF(AND(PESQUISA!$B$3&lt;&gt;"",OR(PESQUISA!$B$4="TODAS",B7727=PESQUISA!$B$4),ISNUMBER(SEARCH(PESQUISA!$B$3,D7727))),ROW()-1,"")</f>
        <v/>
      </c>
    </row>
    <row r="7728" spans="1:14" x14ac:dyDescent="0.3">
      <c r="A7728" t="s">
        <v>23273</v>
      </c>
      <c r="B7728" t="s">
        <v>29</v>
      </c>
      <c r="C7728" t="s">
        <v>23274</v>
      </c>
      <c r="D7728" t="s">
        <v>23275</v>
      </c>
      <c r="E7728" t="s">
        <v>32</v>
      </c>
      <c r="F7728" s="7">
        <v>95.08</v>
      </c>
      <c r="G7728" t="s">
        <v>33</v>
      </c>
      <c r="H7728" t="s">
        <v>34</v>
      </c>
      <c r="I7728" t="s">
        <v>23239</v>
      </c>
      <c r="L7728" s="8">
        <v>0</v>
      </c>
      <c r="M7728" t="s">
        <v>36</v>
      </c>
      <c r="N7728" t="str">
        <f>IF(AND(PESQUISA!$B$3&lt;&gt;"",OR(PESQUISA!$B$4="TODAS",B7728=PESQUISA!$B$4),ISNUMBER(SEARCH(PESQUISA!$B$3,D7728))),ROW()-1,"")</f>
        <v/>
      </c>
    </row>
    <row r="7729" spans="1:14" x14ac:dyDescent="0.3">
      <c r="A7729" t="s">
        <v>23276</v>
      </c>
      <c r="B7729" t="s">
        <v>29</v>
      </c>
      <c r="C7729" t="s">
        <v>23277</v>
      </c>
      <c r="D7729" t="s">
        <v>23278</v>
      </c>
      <c r="E7729" t="s">
        <v>32</v>
      </c>
      <c r="F7729" s="7">
        <v>124.69</v>
      </c>
      <c r="G7729" t="s">
        <v>33</v>
      </c>
      <c r="H7729" t="s">
        <v>34</v>
      </c>
      <c r="I7729" t="s">
        <v>23239</v>
      </c>
      <c r="L7729" s="8">
        <v>0</v>
      </c>
      <c r="M7729" t="s">
        <v>36</v>
      </c>
      <c r="N7729" t="str">
        <f>IF(AND(PESQUISA!$B$3&lt;&gt;"",OR(PESQUISA!$B$4="TODAS",B7729=PESQUISA!$B$4),ISNUMBER(SEARCH(PESQUISA!$B$3,D7729))),ROW()-1,"")</f>
        <v/>
      </c>
    </row>
    <row r="7730" spans="1:14" x14ac:dyDescent="0.3">
      <c r="A7730" t="s">
        <v>23279</v>
      </c>
      <c r="B7730" t="s">
        <v>29</v>
      </c>
      <c r="C7730" t="s">
        <v>23280</v>
      </c>
      <c r="D7730" t="s">
        <v>23281</v>
      </c>
      <c r="E7730" t="s">
        <v>32</v>
      </c>
      <c r="F7730" s="7">
        <v>144.35</v>
      </c>
      <c r="G7730" t="s">
        <v>33</v>
      </c>
      <c r="H7730" t="s">
        <v>34</v>
      </c>
      <c r="I7730" t="s">
        <v>23239</v>
      </c>
      <c r="L7730" s="8">
        <v>0</v>
      </c>
      <c r="M7730" t="s">
        <v>36</v>
      </c>
      <c r="N7730" t="str">
        <f>IF(AND(PESQUISA!$B$3&lt;&gt;"",OR(PESQUISA!$B$4="TODAS",B7730=PESQUISA!$B$4),ISNUMBER(SEARCH(PESQUISA!$B$3,D7730))),ROW()-1,"")</f>
        <v/>
      </c>
    </row>
    <row r="7731" spans="1:14" x14ac:dyDescent="0.3">
      <c r="A7731" t="s">
        <v>23282</v>
      </c>
      <c r="B7731" t="s">
        <v>29</v>
      </c>
      <c r="C7731" t="s">
        <v>23283</v>
      </c>
      <c r="D7731" t="s">
        <v>23284</v>
      </c>
      <c r="E7731" t="s">
        <v>32</v>
      </c>
      <c r="F7731" s="7">
        <v>159.16999999999999</v>
      </c>
      <c r="G7731" t="s">
        <v>33</v>
      </c>
      <c r="H7731" t="s">
        <v>34</v>
      </c>
      <c r="I7731" t="s">
        <v>23239</v>
      </c>
      <c r="L7731" s="8">
        <v>0</v>
      </c>
      <c r="M7731" t="s">
        <v>36</v>
      </c>
      <c r="N7731" t="str">
        <f>IF(AND(PESQUISA!$B$3&lt;&gt;"",OR(PESQUISA!$B$4="TODAS",B7731=PESQUISA!$B$4),ISNUMBER(SEARCH(PESQUISA!$B$3,D7731))),ROW()-1,"")</f>
        <v/>
      </c>
    </row>
    <row r="7732" spans="1:14" x14ac:dyDescent="0.3">
      <c r="A7732" t="s">
        <v>23285</v>
      </c>
      <c r="B7732" t="s">
        <v>29</v>
      </c>
      <c r="C7732" t="s">
        <v>23286</v>
      </c>
      <c r="D7732" t="s">
        <v>23287</v>
      </c>
      <c r="E7732" t="s">
        <v>32</v>
      </c>
      <c r="F7732" s="7">
        <v>150.74</v>
      </c>
      <c r="G7732" t="s">
        <v>33</v>
      </c>
      <c r="H7732" t="s">
        <v>34</v>
      </c>
      <c r="I7732" t="s">
        <v>23239</v>
      </c>
      <c r="L7732" s="8">
        <v>0</v>
      </c>
      <c r="M7732" t="s">
        <v>36</v>
      </c>
      <c r="N7732" t="str">
        <f>IF(AND(PESQUISA!$B$3&lt;&gt;"",OR(PESQUISA!$B$4="TODAS",B7732=PESQUISA!$B$4),ISNUMBER(SEARCH(PESQUISA!$B$3,D7732))),ROW()-1,"")</f>
        <v/>
      </c>
    </row>
    <row r="7733" spans="1:14" x14ac:dyDescent="0.3">
      <c r="A7733" t="s">
        <v>23288</v>
      </c>
      <c r="B7733" t="s">
        <v>29</v>
      </c>
      <c r="C7733" t="s">
        <v>23289</v>
      </c>
      <c r="D7733" t="s">
        <v>23290</v>
      </c>
      <c r="E7733" t="s">
        <v>32</v>
      </c>
      <c r="F7733" s="7">
        <v>116.94</v>
      </c>
      <c r="G7733" t="s">
        <v>33</v>
      </c>
      <c r="H7733" t="s">
        <v>34</v>
      </c>
      <c r="I7733" t="s">
        <v>23239</v>
      </c>
      <c r="L7733" s="8">
        <v>0</v>
      </c>
      <c r="M7733" t="s">
        <v>36</v>
      </c>
      <c r="N7733" t="str">
        <f>IF(AND(PESQUISA!$B$3&lt;&gt;"",OR(PESQUISA!$B$4="TODAS",B7733=PESQUISA!$B$4),ISNUMBER(SEARCH(PESQUISA!$B$3,D7733))),ROW()-1,"")</f>
        <v/>
      </c>
    </row>
    <row r="7734" spans="1:14" x14ac:dyDescent="0.3">
      <c r="A7734" t="s">
        <v>23291</v>
      </c>
      <c r="B7734" t="s">
        <v>29</v>
      </c>
      <c r="C7734" t="s">
        <v>23292</v>
      </c>
      <c r="D7734" t="s">
        <v>23293</v>
      </c>
      <c r="E7734" t="s">
        <v>32</v>
      </c>
      <c r="F7734" s="7">
        <v>145.25</v>
      </c>
      <c r="G7734" t="s">
        <v>33</v>
      </c>
      <c r="H7734" t="s">
        <v>34</v>
      </c>
      <c r="I7734" t="s">
        <v>23239</v>
      </c>
      <c r="L7734" s="8">
        <v>0</v>
      </c>
      <c r="M7734" t="s">
        <v>36</v>
      </c>
      <c r="N7734" t="str">
        <f>IF(AND(PESQUISA!$B$3&lt;&gt;"",OR(PESQUISA!$B$4="TODAS",B7734=PESQUISA!$B$4),ISNUMBER(SEARCH(PESQUISA!$B$3,D7734))),ROW()-1,"")</f>
        <v/>
      </c>
    </row>
    <row r="7735" spans="1:14" x14ac:dyDescent="0.3">
      <c r="A7735" t="s">
        <v>23294</v>
      </c>
      <c r="B7735" t="s">
        <v>29</v>
      </c>
      <c r="C7735" t="s">
        <v>23295</v>
      </c>
      <c r="D7735" t="s">
        <v>23296</v>
      </c>
      <c r="E7735" t="s">
        <v>32</v>
      </c>
      <c r="F7735" s="7">
        <v>163.62</v>
      </c>
      <c r="G7735" t="s">
        <v>33</v>
      </c>
      <c r="H7735" t="s">
        <v>34</v>
      </c>
      <c r="I7735" t="s">
        <v>23239</v>
      </c>
      <c r="L7735" s="8">
        <v>0</v>
      </c>
      <c r="M7735" t="s">
        <v>36</v>
      </c>
      <c r="N7735" t="str">
        <f>IF(AND(PESQUISA!$B$3&lt;&gt;"",OR(PESQUISA!$B$4="TODAS",B7735=PESQUISA!$B$4),ISNUMBER(SEARCH(PESQUISA!$B$3,D7735))),ROW()-1,"")</f>
        <v/>
      </c>
    </row>
    <row r="7736" spans="1:14" x14ac:dyDescent="0.3">
      <c r="A7736" t="s">
        <v>23297</v>
      </c>
      <c r="B7736" t="s">
        <v>29</v>
      </c>
      <c r="C7736" t="s">
        <v>23298</v>
      </c>
      <c r="D7736" t="s">
        <v>23299</v>
      </c>
      <c r="E7736" t="s">
        <v>32</v>
      </c>
      <c r="F7736" s="7">
        <v>189.83</v>
      </c>
      <c r="G7736" t="s">
        <v>33</v>
      </c>
      <c r="H7736" t="s">
        <v>34</v>
      </c>
      <c r="I7736" t="s">
        <v>23239</v>
      </c>
      <c r="L7736" s="8">
        <v>0</v>
      </c>
      <c r="M7736" t="s">
        <v>36</v>
      </c>
      <c r="N7736" t="str">
        <f>IF(AND(PESQUISA!$B$3&lt;&gt;"",OR(PESQUISA!$B$4="TODAS",B7736=PESQUISA!$B$4),ISNUMBER(SEARCH(PESQUISA!$B$3,D7736))),ROW()-1,"")</f>
        <v/>
      </c>
    </row>
    <row r="7737" spans="1:14" x14ac:dyDescent="0.3">
      <c r="A7737" t="s">
        <v>23300</v>
      </c>
      <c r="B7737" t="s">
        <v>29</v>
      </c>
      <c r="C7737" t="s">
        <v>23301</v>
      </c>
      <c r="D7737" t="s">
        <v>23302</v>
      </c>
      <c r="E7737" t="s">
        <v>32</v>
      </c>
      <c r="F7737" s="7">
        <v>119.87</v>
      </c>
      <c r="G7737" t="s">
        <v>33</v>
      </c>
      <c r="H7737" t="s">
        <v>34</v>
      </c>
      <c r="I7737" t="s">
        <v>23239</v>
      </c>
      <c r="L7737" s="8">
        <v>0</v>
      </c>
      <c r="M7737" t="s">
        <v>36</v>
      </c>
      <c r="N7737" t="str">
        <f>IF(AND(PESQUISA!$B$3&lt;&gt;"",OR(PESQUISA!$B$4="TODAS",B7737=PESQUISA!$B$4),ISNUMBER(SEARCH(PESQUISA!$B$3,D7737))),ROW()-1,"")</f>
        <v/>
      </c>
    </row>
    <row r="7738" spans="1:14" x14ac:dyDescent="0.3">
      <c r="A7738" t="s">
        <v>23303</v>
      </c>
      <c r="B7738" t="s">
        <v>29</v>
      </c>
      <c r="C7738" t="s">
        <v>23304</v>
      </c>
      <c r="D7738" t="s">
        <v>23305</v>
      </c>
      <c r="E7738" t="s">
        <v>32</v>
      </c>
      <c r="F7738" s="7">
        <v>109.74</v>
      </c>
      <c r="G7738" t="s">
        <v>33</v>
      </c>
      <c r="H7738" t="s">
        <v>34</v>
      </c>
      <c r="I7738" t="s">
        <v>23239</v>
      </c>
      <c r="L7738" s="8">
        <v>0</v>
      </c>
      <c r="M7738" t="s">
        <v>36</v>
      </c>
      <c r="N7738" t="str">
        <f>IF(AND(PESQUISA!$B$3&lt;&gt;"",OR(PESQUISA!$B$4="TODAS",B7738=PESQUISA!$B$4),ISNUMBER(SEARCH(PESQUISA!$B$3,D7738))),ROW()-1,"")</f>
        <v/>
      </c>
    </row>
    <row r="7739" spans="1:14" x14ac:dyDescent="0.3">
      <c r="A7739" t="s">
        <v>23306</v>
      </c>
      <c r="B7739" t="s">
        <v>29</v>
      </c>
      <c r="C7739" t="s">
        <v>23307</v>
      </c>
      <c r="D7739" t="s">
        <v>23308</v>
      </c>
      <c r="E7739" t="s">
        <v>32</v>
      </c>
      <c r="F7739" s="7">
        <v>136.91</v>
      </c>
      <c r="G7739" t="s">
        <v>33</v>
      </c>
      <c r="H7739" t="s">
        <v>34</v>
      </c>
      <c r="I7739" t="s">
        <v>23239</v>
      </c>
      <c r="L7739" s="8">
        <v>0</v>
      </c>
      <c r="M7739" t="s">
        <v>36</v>
      </c>
      <c r="N7739" t="str">
        <f>IF(AND(PESQUISA!$B$3&lt;&gt;"",OR(PESQUISA!$B$4="TODAS",B7739=PESQUISA!$B$4),ISNUMBER(SEARCH(PESQUISA!$B$3,D7739))),ROW()-1,"")</f>
        <v/>
      </c>
    </row>
    <row r="7740" spans="1:14" x14ac:dyDescent="0.3">
      <c r="A7740" t="s">
        <v>23309</v>
      </c>
      <c r="B7740" t="s">
        <v>29</v>
      </c>
      <c r="C7740" t="s">
        <v>23310</v>
      </c>
      <c r="D7740" t="s">
        <v>23311</v>
      </c>
      <c r="E7740" t="s">
        <v>32</v>
      </c>
      <c r="F7740" s="7">
        <v>155.28</v>
      </c>
      <c r="G7740" t="s">
        <v>33</v>
      </c>
      <c r="H7740" t="s">
        <v>34</v>
      </c>
      <c r="I7740" t="s">
        <v>23239</v>
      </c>
      <c r="L7740" s="8">
        <v>0</v>
      </c>
      <c r="M7740" t="s">
        <v>36</v>
      </c>
      <c r="N7740" t="str">
        <f>IF(AND(PESQUISA!$B$3&lt;&gt;"",OR(PESQUISA!$B$4="TODAS",B7740=PESQUISA!$B$4),ISNUMBER(SEARCH(PESQUISA!$B$3,D7740))),ROW()-1,"")</f>
        <v/>
      </c>
    </row>
    <row r="7741" spans="1:14" x14ac:dyDescent="0.3">
      <c r="A7741" t="s">
        <v>23312</v>
      </c>
      <c r="B7741" t="s">
        <v>29</v>
      </c>
      <c r="C7741" t="s">
        <v>23313</v>
      </c>
      <c r="D7741" t="s">
        <v>23314</v>
      </c>
      <c r="E7741" t="s">
        <v>32</v>
      </c>
      <c r="F7741" s="7">
        <v>179.56</v>
      </c>
      <c r="G7741" t="s">
        <v>33</v>
      </c>
      <c r="H7741" t="s">
        <v>34</v>
      </c>
      <c r="I7741" t="s">
        <v>23239</v>
      </c>
      <c r="L7741" s="8">
        <v>0</v>
      </c>
      <c r="M7741" t="s">
        <v>36</v>
      </c>
      <c r="N7741" t="str">
        <f>IF(AND(PESQUISA!$B$3&lt;&gt;"",OR(PESQUISA!$B$4="TODAS",B7741=PESQUISA!$B$4),ISNUMBER(SEARCH(PESQUISA!$B$3,D7741))),ROW()-1,"")</f>
        <v/>
      </c>
    </row>
    <row r="7742" spans="1:14" x14ac:dyDescent="0.3">
      <c r="A7742" t="s">
        <v>23315</v>
      </c>
      <c r="B7742" t="s">
        <v>29</v>
      </c>
      <c r="C7742" t="s">
        <v>23316</v>
      </c>
      <c r="D7742" t="s">
        <v>23317</v>
      </c>
      <c r="E7742" t="s">
        <v>32</v>
      </c>
      <c r="F7742" s="7">
        <v>53.09</v>
      </c>
      <c r="G7742" t="s">
        <v>33</v>
      </c>
      <c r="H7742" t="s">
        <v>34</v>
      </c>
      <c r="I7742" t="s">
        <v>23239</v>
      </c>
      <c r="L7742" s="8">
        <v>0</v>
      </c>
      <c r="M7742" t="s">
        <v>36</v>
      </c>
      <c r="N7742" t="str">
        <f>IF(AND(PESQUISA!$B$3&lt;&gt;"",OR(PESQUISA!$B$4="TODAS",B7742=PESQUISA!$B$4),ISNUMBER(SEARCH(PESQUISA!$B$3,D7742))),ROW()-1,"")</f>
        <v/>
      </c>
    </row>
    <row r="7743" spans="1:14" x14ac:dyDescent="0.3">
      <c r="A7743" t="s">
        <v>23318</v>
      </c>
      <c r="B7743" t="s">
        <v>29</v>
      </c>
      <c r="C7743" t="s">
        <v>23319</v>
      </c>
      <c r="D7743" t="s">
        <v>23320</v>
      </c>
      <c r="E7743" t="s">
        <v>32</v>
      </c>
      <c r="F7743" s="7">
        <v>73.3</v>
      </c>
      <c r="G7743" t="s">
        <v>33</v>
      </c>
      <c r="H7743" t="s">
        <v>34</v>
      </c>
      <c r="I7743" t="s">
        <v>23239</v>
      </c>
      <c r="L7743" s="8">
        <v>0</v>
      </c>
      <c r="M7743" t="s">
        <v>36</v>
      </c>
      <c r="N7743" t="str">
        <f>IF(AND(PESQUISA!$B$3&lt;&gt;"",OR(PESQUISA!$B$4="TODAS",B7743=PESQUISA!$B$4),ISNUMBER(SEARCH(PESQUISA!$B$3,D7743))),ROW()-1,"")</f>
        <v/>
      </c>
    </row>
    <row r="7744" spans="1:14" x14ac:dyDescent="0.3">
      <c r="A7744" t="s">
        <v>23321</v>
      </c>
      <c r="B7744" t="s">
        <v>29</v>
      </c>
      <c r="C7744" t="s">
        <v>23322</v>
      </c>
      <c r="D7744" t="s">
        <v>23323</v>
      </c>
      <c r="E7744" t="s">
        <v>32</v>
      </c>
      <c r="F7744" s="7">
        <v>82.62</v>
      </c>
      <c r="G7744" t="s">
        <v>33</v>
      </c>
      <c r="H7744" t="s">
        <v>34</v>
      </c>
      <c r="I7744" t="s">
        <v>23239</v>
      </c>
      <c r="L7744" s="8">
        <v>0</v>
      </c>
      <c r="M7744" t="s">
        <v>36</v>
      </c>
      <c r="N7744" t="str">
        <f>IF(AND(PESQUISA!$B$3&lt;&gt;"",OR(PESQUISA!$B$4="TODAS",B7744=PESQUISA!$B$4),ISNUMBER(SEARCH(PESQUISA!$B$3,D7744))),ROW()-1,"")</f>
        <v/>
      </c>
    </row>
    <row r="7745" spans="1:14" x14ac:dyDescent="0.3">
      <c r="A7745" t="s">
        <v>23324</v>
      </c>
      <c r="B7745" t="s">
        <v>29</v>
      </c>
      <c r="C7745" t="s">
        <v>23325</v>
      </c>
      <c r="D7745" t="s">
        <v>23326</v>
      </c>
      <c r="E7745" t="s">
        <v>32</v>
      </c>
      <c r="F7745" s="7">
        <v>90.42</v>
      </c>
      <c r="G7745" t="s">
        <v>33</v>
      </c>
      <c r="H7745" t="s">
        <v>34</v>
      </c>
      <c r="I7745" t="s">
        <v>23239</v>
      </c>
      <c r="L7745" s="8">
        <v>0</v>
      </c>
      <c r="M7745" t="s">
        <v>36</v>
      </c>
      <c r="N7745" t="str">
        <f>IF(AND(PESQUISA!$B$3&lt;&gt;"",OR(PESQUISA!$B$4="TODAS",B7745=PESQUISA!$B$4),ISNUMBER(SEARCH(PESQUISA!$B$3,D7745))),ROW()-1,"")</f>
        <v/>
      </c>
    </row>
    <row r="7746" spans="1:14" x14ac:dyDescent="0.3">
      <c r="A7746" t="s">
        <v>23327</v>
      </c>
      <c r="B7746" t="s">
        <v>29</v>
      </c>
      <c r="C7746" t="s">
        <v>23328</v>
      </c>
      <c r="D7746" t="s">
        <v>23329</v>
      </c>
      <c r="E7746" t="s">
        <v>32</v>
      </c>
      <c r="F7746" s="7">
        <v>65.72</v>
      </c>
      <c r="G7746" t="s">
        <v>33</v>
      </c>
      <c r="H7746" t="s">
        <v>34</v>
      </c>
      <c r="I7746" t="s">
        <v>23239</v>
      </c>
      <c r="L7746" s="8">
        <v>0</v>
      </c>
      <c r="M7746" t="s">
        <v>36</v>
      </c>
      <c r="N7746" t="str">
        <f>IF(AND(PESQUISA!$B$3&lt;&gt;"",OR(PESQUISA!$B$4="TODAS",B7746=PESQUISA!$B$4),ISNUMBER(SEARCH(PESQUISA!$B$3,D7746))),ROW()-1,"")</f>
        <v/>
      </c>
    </row>
    <row r="7747" spans="1:14" x14ac:dyDescent="0.3">
      <c r="A7747" t="s">
        <v>23330</v>
      </c>
      <c r="B7747" t="s">
        <v>29</v>
      </c>
      <c r="C7747" t="s">
        <v>23331</v>
      </c>
      <c r="D7747" t="s">
        <v>23332</v>
      </c>
      <c r="E7747" t="s">
        <v>32</v>
      </c>
      <c r="F7747" s="7">
        <v>70.17</v>
      </c>
      <c r="G7747" t="s">
        <v>33</v>
      </c>
      <c r="H7747" t="s">
        <v>34</v>
      </c>
      <c r="I7747" t="s">
        <v>23239</v>
      </c>
      <c r="L7747" s="8">
        <v>0</v>
      </c>
      <c r="M7747" t="s">
        <v>36</v>
      </c>
      <c r="N7747" t="str">
        <f>IF(AND(PESQUISA!$B$3&lt;&gt;"",OR(PESQUISA!$B$4="TODAS",B7747=PESQUISA!$B$4),ISNUMBER(SEARCH(PESQUISA!$B$3,D7747))),ROW()-1,"")</f>
        <v/>
      </c>
    </row>
    <row r="7748" spans="1:14" x14ac:dyDescent="0.3">
      <c r="A7748" t="s">
        <v>23333</v>
      </c>
      <c r="B7748" t="s">
        <v>29</v>
      </c>
      <c r="C7748" t="s">
        <v>23334</v>
      </c>
      <c r="D7748" t="s">
        <v>23335</v>
      </c>
      <c r="E7748" t="s">
        <v>32</v>
      </c>
      <c r="F7748" s="7">
        <v>85.27</v>
      </c>
      <c r="G7748" t="s">
        <v>33</v>
      </c>
      <c r="H7748" t="s">
        <v>34</v>
      </c>
      <c r="I7748" t="s">
        <v>23239</v>
      </c>
      <c r="L7748" s="8">
        <v>0</v>
      </c>
      <c r="M7748" t="s">
        <v>36</v>
      </c>
      <c r="N7748" t="str">
        <f>IF(AND(PESQUISA!$B$3&lt;&gt;"",OR(PESQUISA!$B$4="TODAS",B7748=PESQUISA!$B$4),ISNUMBER(SEARCH(PESQUISA!$B$3,D7748))),ROW()-1,"")</f>
        <v/>
      </c>
    </row>
    <row r="7749" spans="1:14" x14ac:dyDescent="0.3">
      <c r="A7749" t="s">
        <v>23336</v>
      </c>
      <c r="B7749" t="s">
        <v>29</v>
      </c>
      <c r="C7749" t="s">
        <v>23337</v>
      </c>
      <c r="D7749" t="s">
        <v>23338</v>
      </c>
      <c r="E7749" t="s">
        <v>32</v>
      </c>
      <c r="F7749" s="7">
        <v>90.98</v>
      </c>
      <c r="G7749" t="s">
        <v>33</v>
      </c>
      <c r="H7749" t="s">
        <v>34</v>
      </c>
      <c r="I7749" t="s">
        <v>23239</v>
      </c>
      <c r="L7749" s="8">
        <v>0</v>
      </c>
      <c r="M7749" t="s">
        <v>36</v>
      </c>
      <c r="N7749" t="str">
        <f>IF(AND(PESQUISA!$B$3&lt;&gt;"",OR(PESQUISA!$B$4="TODAS",B7749=PESQUISA!$B$4),ISNUMBER(SEARCH(PESQUISA!$B$3,D7749))),ROW()-1,"")</f>
        <v/>
      </c>
    </row>
    <row r="7750" spans="1:14" x14ac:dyDescent="0.3">
      <c r="A7750" t="s">
        <v>23339</v>
      </c>
      <c r="B7750" t="s">
        <v>29</v>
      </c>
      <c r="C7750" t="s">
        <v>23340</v>
      </c>
      <c r="D7750" t="s">
        <v>23341</v>
      </c>
      <c r="E7750" t="s">
        <v>32</v>
      </c>
      <c r="F7750" s="7">
        <v>95.24</v>
      </c>
      <c r="G7750" t="s">
        <v>33</v>
      </c>
      <c r="H7750" t="s">
        <v>34</v>
      </c>
      <c r="I7750" t="s">
        <v>23239</v>
      </c>
      <c r="L7750" s="8">
        <v>0</v>
      </c>
      <c r="M7750" t="s">
        <v>36</v>
      </c>
      <c r="N7750" t="str">
        <f>IF(AND(PESQUISA!$B$3&lt;&gt;"",OR(PESQUISA!$B$4="TODAS",B7750=PESQUISA!$B$4),ISNUMBER(SEARCH(PESQUISA!$B$3,D7750))),ROW()-1,"")</f>
        <v/>
      </c>
    </row>
    <row r="7751" spans="1:14" x14ac:dyDescent="0.3">
      <c r="A7751" t="s">
        <v>23342</v>
      </c>
      <c r="B7751" t="s">
        <v>29</v>
      </c>
      <c r="C7751" t="s">
        <v>23343</v>
      </c>
      <c r="D7751" t="s">
        <v>23344</v>
      </c>
      <c r="E7751" t="s">
        <v>32</v>
      </c>
      <c r="F7751" s="7">
        <v>100.95</v>
      </c>
      <c r="G7751" t="s">
        <v>33</v>
      </c>
      <c r="H7751" t="s">
        <v>34</v>
      </c>
      <c r="I7751" t="s">
        <v>23239</v>
      </c>
      <c r="L7751" s="8">
        <v>0</v>
      </c>
      <c r="M7751" t="s">
        <v>36</v>
      </c>
      <c r="N7751" t="str">
        <f>IF(AND(PESQUISA!$B$3&lt;&gt;"",OR(PESQUISA!$B$4="TODAS",B7751=PESQUISA!$B$4),ISNUMBER(SEARCH(PESQUISA!$B$3,D7751))),ROW()-1,"")</f>
        <v/>
      </c>
    </row>
    <row r="7752" spans="1:14" x14ac:dyDescent="0.3">
      <c r="A7752" t="s">
        <v>23345</v>
      </c>
      <c r="B7752" t="s">
        <v>29</v>
      </c>
      <c r="C7752" t="s">
        <v>23346</v>
      </c>
      <c r="D7752" t="s">
        <v>23347</v>
      </c>
      <c r="E7752" t="s">
        <v>32</v>
      </c>
      <c r="F7752" s="7">
        <v>111.14</v>
      </c>
      <c r="G7752" t="s">
        <v>33</v>
      </c>
      <c r="H7752" t="s">
        <v>34</v>
      </c>
      <c r="I7752" t="s">
        <v>23239</v>
      </c>
      <c r="L7752" s="8">
        <v>0</v>
      </c>
      <c r="M7752" t="s">
        <v>36</v>
      </c>
      <c r="N7752" t="str">
        <f>IF(AND(PESQUISA!$B$3&lt;&gt;"",OR(PESQUISA!$B$4="TODAS",B7752=PESQUISA!$B$4),ISNUMBER(SEARCH(PESQUISA!$B$3,D7752))),ROW()-1,"")</f>
        <v/>
      </c>
    </row>
    <row r="7753" spans="1:14" x14ac:dyDescent="0.3">
      <c r="A7753" t="s">
        <v>23348</v>
      </c>
      <c r="B7753" t="s">
        <v>29</v>
      </c>
      <c r="C7753" t="s">
        <v>23349</v>
      </c>
      <c r="D7753" t="s">
        <v>23350</v>
      </c>
      <c r="E7753" t="s">
        <v>32</v>
      </c>
      <c r="F7753" s="7">
        <v>50.46</v>
      </c>
      <c r="G7753" t="s">
        <v>33</v>
      </c>
      <c r="H7753" t="s">
        <v>34</v>
      </c>
      <c r="I7753" t="s">
        <v>23239</v>
      </c>
      <c r="L7753" s="8">
        <v>0</v>
      </c>
      <c r="M7753" t="s">
        <v>36</v>
      </c>
      <c r="N7753" t="str">
        <f>IF(AND(PESQUISA!$B$3&lt;&gt;"",OR(PESQUISA!$B$4="TODAS",B7753=PESQUISA!$B$4),ISNUMBER(SEARCH(PESQUISA!$B$3,D7753))),ROW()-1,"")</f>
        <v/>
      </c>
    </row>
    <row r="7754" spans="1:14" x14ac:dyDescent="0.3">
      <c r="A7754" t="s">
        <v>23351</v>
      </c>
      <c r="B7754" t="s">
        <v>29</v>
      </c>
      <c r="C7754" t="s">
        <v>23352</v>
      </c>
      <c r="D7754" t="s">
        <v>23353</v>
      </c>
      <c r="E7754" t="s">
        <v>32</v>
      </c>
      <c r="F7754" s="7">
        <v>69.42</v>
      </c>
      <c r="G7754" t="s">
        <v>33</v>
      </c>
      <c r="H7754" t="s">
        <v>34</v>
      </c>
      <c r="I7754" t="s">
        <v>23239</v>
      </c>
      <c r="L7754" s="8">
        <v>0</v>
      </c>
      <c r="M7754" t="s">
        <v>36</v>
      </c>
      <c r="N7754" t="str">
        <f>IF(AND(PESQUISA!$B$3&lt;&gt;"",OR(PESQUISA!$B$4="TODAS",B7754=PESQUISA!$B$4),ISNUMBER(SEARCH(PESQUISA!$B$3,D7754))),ROW()-1,"")</f>
        <v/>
      </c>
    </row>
    <row r="7755" spans="1:14" x14ac:dyDescent="0.3">
      <c r="A7755" t="s">
        <v>23354</v>
      </c>
      <c r="B7755" t="s">
        <v>29</v>
      </c>
      <c r="C7755" t="s">
        <v>23355</v>
      </c>
      <c r="D7755" t="s">
        <v>23356</v>
      </c>
      <c r="E7755" t="s">
        <v>32</v>
      </c>
      <c r="F7755" s="7">
        <v>78.739999999999995</v>
      </c>
      <c r="G7755" t="s">
        <v>33</v>
      </c>
      <c r="H7755" t="s">
        <v>34</v>
      </c>
      <c r="I7755" t="s">
        <v>23239</v>
      </c>
      <c r="L7755" s="8">
        <v>0</v>
      </c>
      <c r="M7755" t="s">
        <v>36</v>
      </c>
      <c r="N7755" t="str">
        <f>IF(AND(PESQUISA!$B$3&lt;&gt;"",OR(PESQUISA!$B$4="TODAS",B7755=PESQUISA!$B$4),ISNUMBER(SEARCH(PESQUISA!$B$3,D7755))),ROW()-1,"")</f>
        <v/>
      </c>
    </row>
    <row r="7756" spans="1:14" x14ac:dyDescent="0.3">
      <c r="A7756" t="s">
        <v>23357</v>
      </c>
      <c r="B7756" t="s">
        <v>29</v>
      </c>
      <c r="C7756" t="s">
        <v>23358</v>
      </c>
      <c r="D7756" t="s">
        <v>23359</v>
      </c>
      <c r="E7756" t="s">
        <v>32</v>
      </c>
      <c r="F7756" s="7">
        <v>86.13</v>
      </c>
      <c r="G7756" t="s">
        <v>33</v>
      </c>
      <c r="H7756" t="s">
        <v>34</v>
      </c>
      <c r="I7756" t="s">
        <v>23239</v>
      </c>
      <c r="L7756" s="8">
        <v>0</v>
      </c>
      <c r="M7756" t="s">
        <v>36</v>
      </c>
      <c r="N7756" t="str">
        <f>IF(AND(PESQUISA!$B$3&lt;&gt;"",OR(PESQUISA!$B$4="TODAS",B7756=PESQUISA!$B$4),ISNUMBER(SEARCH(PESQUISA!$B$3,D7756))),ROW()-1,"")</f>
        <v/>
      </c>
    </row>
    <row r="7757" spans="1:14" x14ac:dyDescent="0.3">
      <c r="A7757" t="s">
        <v>23360</v>
      </c>
      <c r="B7757" t="s">
        <v>29</v>
      </c>
      <c r="C7757" t="s">
        <v>23361</v>
      </c>
      <c r="D7757" t="s">
        <v>23362</v>
      </c>
      <c r="E7757" t="s">
        <v>32</v>
      </c>
      <c r="F7757" s="7">
        <v>88.72</v>
      </c>
      <c r="G7757" t="s">
        <v>33</v>
      </c>
      <c r="H7757" t="s">
        <v>34</v>
      </c>
      <c r="I7757" t="s">
        <v>23239</v>
      </c>
      <c r="L7757" s="8">
        <v>0</v>
      </c>
      <c r="M7757" t="s">
        <v>36</v>
      </c>
      <c r="N7757" t="str">
        <f>IF(AND(PESQUISA!$B$3&lt;&gt;"",OR(PESQUISA!$B$4="TODAS",B7757=PESQUISA!$B$4),ISNUMBER(SEARCH(PESQUISA!$B$3,D7757))),ROW()-1,"")</f>
        <v/>
      </c>
    </row>
    <row r="7758" spans="1:14" x14ac:dyDescent="0.3">
      <c r="A7758" t="s">
        <v>23363</v>
      </c>
      <c r="B7758" t="s">
        <v>29</v>
      </c>
      <c r="C7758" t="s">
        <v>23364</v>
      </c>
      <c r="D7758" t="s">
        <v>23365</v>
      </c>
      <c r="E7758" t="s">
        <v>32</v>
      </c>
      <c r="F7758" s="7">
        <v>96.72</v>
      </c>
      <c r="G7758" t="s">
        <v>33</v>
      </c>
      <c r="H7758" t="s">
        <v>34</v>
      </c>
      <c r="I7758" t="s">
        <v>23239</v>
      </c>
      <c r="L7758" s="8">
        <v>0</v>
      </c>
      <c r="M7758" t="s">
        <v>36</v>
      </c>
      <c r="N7758" t="str">
        <f>IF(AND(PESQUISA!$B$3&lt;&gt;"",OR(PESQUISA!$B$4="TODAS",B7758=PESQUISA!$B$4),ISNUMBER(SEARCH(PESQUISA!$B$3,D7758))),ROW()-1,"")</f>
        <v/>
      </c>
    </row>
    <row r="7759" spans="1:14" x14ac:dyDescent="0.3">
      <c r="A7759" t="s">
        <v>23366</v>
      </c>
      <c r="B7759" t="s">
        <v>29</v>
      </c>
      <c r="C7759" t="s">
        <v>23367</v>
      </c>
      <c r="D7759" t="s">
        <v>23368</v>
      </c>
      <c r="E7759" t="s">
        <v>32</v>
      </c>
      <c r="F7759" s="7">
        <v>107.68</v>
      </c>
      <c r="G7759" t="s">
        <v>33</v>
      </c>
      <c r="H7759" t="s">
        <v>34</v>
      </c>
      <c r="I7759" t="s">
        <v>23239</v>
      </c>
      <c r="L7759" s="8">
        <v>0</v>
      </c>
      <c r="M7759" t="s">
        <v>36</v>
      </c>
      <c r="N7759" t="str">
        <f>IF(AND(PESQUISA!$B$3&lt;&gt;"",OR(PESQUISA!$B$4="TODAS",B7759=PESQUISA!$B$4),ISNUMBER(SEARCH(PESQUISA!$B$3,D7759))),ROW()-1,"")</f>
        <v/>
      </c>
    </row>
    <row r="7760" spans="1:14" x14ac:dyDescent="0.3">
      <c r="A7760" t="s">
        <v>23369</v>
      </c>
      <c r="B7760" t="s">
        <v>29</v>
      </c>
      <c r="C7760" t="s">
        <v>23370</v>
      </c>
      <c r="D7760" t="s">
        <v>23371</v>
      </c>
      <c r="E7760" t="s">
        <v>32</v>
      </c>
      <c r="F7760" s="7">
        <v>116.93</v>
      </c>
      <c r="G7760" t="s">
        <v>33</v>
      </c>
      <c r="H7760" t="s">
        <v>34</v>
      </c>
      <c r="I7760" t="s">
        <v>23239</v>
      </c>
      <c r="L7760" s="8">
        <v>0</v>
      </c>
      <c r="M7760" t="s">
        <v>36</v>
      </c>
      <c r="N7760" t="str">
        <f>IF(AND(PESQUISA!$B$3&lt;&gt;"",OR(PESQUISA!$B$4="TODAS",B7760=PESQUISA!$B$4),ISNUMBER(SEARCH(PESQUISA!$B$3,D7760))),ROW()-1,"")</f>
        <v/>
      </c>
    </row>
    <row r="7761" spans="1:14" x14ac:dyDescent="0.3">
      <c r="A7761" t="s">
        <v>23372</v>
      </c>
      <c r="B7761" t="s">
        <v>29</v>
      </c>
      <c r="C7761" t="s">
        <v>23373</v>
      </c>
      <c r="D7761" t="s">
        <v>23374</v>
      </c>
      <c r="E7761" t="s">
        <v>32</v>
      </c>
      <c r="F7761" s="7">
        <v>117</v>
      </c>
      <c r="G7761" t="s">
        <v>33</v>
      </c>
      <c r="H7761" t="s">
        <v>34</v>
      </c>
      <c r="I7761" t="s">
        <v>23239</v>
      </c>
      <c r="L7761" s="8">
        <v>0</v>
      </c>
      <c r="M7761" t="s">
        <v>36</v>
      </c>
      <c r="N7761" t="str">
        <f>IF(AND(PESQUISA!$B$3&lt;&gt;"",OR(PESQUISA!$B$4="TODAS",B7761=PESQUISA!$B$4),ISNUMBER(SEARCH(PESQUISA!$B$3,D7761))),ROW()-1,"")</f>
        <v/>
      </c>
    </row>
    <row r="7762" spans="1:14" x14ac:dyDescent="0.3">
      <c r="A7762" t="s">
        <v>23375</v>
      </c>
      <c r="B7762" t="s">
        <v>29</v>
      </c>
      <c r="C7762" t="s">
        <v>23376</v>
      </c>
      <c r="D7762" t="s">
        <v>23377</v>
      </c>
      <c r="E7762" t="s">
        <v>32</v>
      </c>
      <c r="F7762" s="7">
        <v>126.25</v>
      </c>
      <c r="G7762" t="s">
        <v>33</v>
      </c>
      <c r="H7762" t="s">
        <v>34</v>
      </c>
      <c r="I7762" t="s">
        <v>23239</v>
      </c>
      <c r="L7762" s="8">
        <v>0</v>
      </c>
      <c r="M7762" t="s">
        <v>36</v>
      </c>
      <c r="N7762" t="str">
        <f>IF(AND(PESQUISA!$B$3&lt;&gt;"",OR(PESQUISA!$B$4="TODAS",B7762=PESQUISA!$B$4),ISNUMBER(SEARCH(PESQUISA!$B$3,D7762))),ROW()-1,"")</f>
        <v/>
      </c>
    </row>
    <row r="7763" spans="1:14" x14ac:dyDescent="0.3">
      <c r="A7763" t="s">
        <v>23378</v>
      </c>
      <c r="B7763" t="s">
        <v>29</v>
      </c>
      <c r="C7763" t="s">
        <v>23379</v>
      </c>
      <c r="D7763" t="s">
        <v>23380</v>
      </c>
      <c r="E7763" t="s">
        <v>32</v>
      </c>
      <c r="F7763" s="7">
        <v>148.94999999999999</v>
      </c>
      <c r="G7763" t="s">
        <v>33</v>
      </c>
      <c r="H7763" t="s">
        <v>34</v>
      </c>
      <c r="I7763" t="s">
        <v>23239</v>
      </c>
      <c r="L7763" s="8">
        <v>0</v>
      </c>
      <c r="M7763" t="s">
        <v>36</v>
      </c>
      <c r="N7763" t="str">
        <f>IF(AND(PESQUISA!$B$3&lt;&gt;"",OR(PESQUISA!$B$4="TODAS",B7763=PESQUISA!$B$4),ISNUMBER(SEARCH(PESQUISA!$B$3,D7763))),ROW()-1,"")</f>
        <v/>
      </c>
    </row>
    <row r="7764" spans="1:14" x14ac:dyDescent="0.3">
      <c r="A7764" t="s">
        <v>23381</v>
      </c>
      <c r="B7764" t="s">
        <v>29</v>
      </c>
      <c r="C7764" t="s">
        <v>23382</v>
      </c>
      <c r="D7764" t="s">
        <v>23383</v>
      </c>
      <c r="E7764" t="s">
        <v>32</v>
      </c>
      <c r="F7764" s="7">
        <v>161.57</v>
      </c>
      <c r="G7764" t="s">
        <v>33</v>
      </c>
      <c r="H7764" t="s">
        <v>34</v>
      </c>
      <c r="I7764" t="s">
        <v>23239</v>
      </c>
      <c r="L7764" s="8">
        <v>0</v>
      </c>
      <c r="M7764" t="s">
        <v>36</v>
      </c>
      <c r="N7764" t="str">
        <f>IF(AND(PESQUISA!$B$3&lt;&gt;"",OR(PESQUISA!$B$4="TODAS",B7764=PESQUISA!$B$4),ISNUMBER(SEARCH(PESQUISA!$B$3,D7764))),ROW()-1,"")</f>
        <v/>
      </c>
    </row>
    <row r="7765" spans="1:14" x14ac:dyDescent="0.3">
      <c r="A7765" t="s">
        <v>23384</v>
      </c>
      <c r="B7765" t="s">
        <v>29</v>
      </c>
      <c r="C7765" t="s">
        <v>23385</v>
      </c>
      <c r="D7765" t="s">
        <v>23386</v>
      </c>
      <c r="E7765" t="s">
        <v>32</v>
      </c>
      <c r="F7765" s="7">
        <v>92.65</v>
      </c>
      <c r="G7765" t="s">
        <v>33</v>
      </c>
      <c r="H7765" t="s">
        <v>34</v>
      </c>
      <c r="I7765" t="s">
        <v>23239</v>
      </c>
      <c r="L7765" s="8">
        <v>0</v>
      </c>
      <c r="M7765" t="s">
        <v>36</v>
      </c>
      <c r="N7765" t="str">
        <f>IF(AND(PESQUISA!$B$3&lt;&gt;"",OR(PESQUISA!$B$4="TODAS",B7765=PESQUISA!$B$4),ISNUMBER(SEARCH(PESQUISA!$B$3,D7765))),ROW()-1,"")</f>
        <v/>
      </c>
    </row>
    <row r="7766" spans="1:14" x14ac:dyDescent="0.3">
      <c r="A7766" t="s">
        <v>23387</v>
      </c>
      <c r="B7766" t="s">
        <v>29</v>
      </c>
      <c r="C7766" t="s">
        <v>23388</v>
      </c>
      <c r="D7766" t="s">
        <v>23389</v>
      </c>
      <c r="E7766" t="s">
        <v>32</v>
      </c>
      <c r="F7766" s="7">
        <v>113.31</v>
      </c>
      <c r="G7766" t="s">
        <v>33</v>
      </c>
      <c r="H7766" t="s">
        <v>34</v>
      </c>
      <c r="I7766" t="s">
        <v>23239</v>
      </c>
      <c r="L7766" s="8">
        <v>0</v>
      </c>
      <c r="M7766" t="s">
        <v>36</v>
      </c>
      <c r="N7766" t="str">
        <f>IF(AND(PESQUISA!$B$3&lt;&gt;"",OR(PESQUISA!$B$4="TODAS",B7766=PESQUISA!$B$4),ISNUMBER(SEARCH(PESQUISA!$B$3,D7766))),ROW()-1,"")</f>
        <v/>
      </c>
    </row>
    <row r="7767" spans="1:14" x14ac:dyDescent="0.3">
      <c r="A7767" t="s">
        <v>23390</v>
      </c>
      <c r="B7767" t="s">
        <v>29</v>
      </c>
      <c r="C7767" t="s">
        <v>23391</v>
      </c>
      <c r="D7767" t="s">
        <v>23392</v>
      </c>
      <c r="E7767" t="s">
        <v>32</v>
      </c>
      <c r="F7767" s="7">
        <v>64.14</v>
      </c>
      <c r="G7767" t="s">
        <v>33</v>
      </c>
      <c r="H7767" t="s">
        <v>34</v>
      </c>
      <c r="I7767" t="s">
        <v>23239</v>
      </c>
      <c r="L7767" s="8">
        <v>8.5599999999999996E-2</v>
      </c>
      <c r="M7767" t="s">
        <v>36</v>
      </c>
      <c r="N7767" t="str">
        <f>IF(AND(PESQUISA!$B$3&lt;&gt;"",OR(PESQUISA!$B$4="TODAS",B7767=PESQUISA!$B$4),ISNUMBER(SEARCH(PESQUISA!$B$3,D7767))),ROW()-1,"")</f>
        <v/>
      </c>
    </row>
    <row r="7768" spans="1:14" x14ac:dyDescent="0.3">
      <c r="A7768" t="s">
        <v>23393</v>
      </c>
      <c r="B7768" t="s">
        <v>29</v>
      </c>
      <c r="C7768" t="s">
        <v>23394</v>
      </c>
      <c r="D7768" t="s">
        <v>23395</v>
      </c>
      <c r="E7768" t="s">
        <v>32</v>
      </c>
      <c r="F7768" s="7">
        <v>68.75</v>
      </c>
      <c r="G7768" t="s">
        <v>33</v>
      </c>
      <c r="H7768" t="s">
        <v>34</v>
      </c>
      <c r="I7768" t="s">
        <v>23239</v>
      </c>
      <c r="L7768" s="8">
        <v>8.8900000000000007E-2</v>
      </c>
      <c r="M7768" t="s">
        <v>36</v>
      </c>
      <c r="N7768" t="str">
        <f>IF(AND(PESQUISA!$B$3&lt;&gt;"",OR(PESQUISA!$B$4="TODAS",B7768=PESQUISA!$B$4),ISNUMBER(SEARCH(PESQUISA!$B$3,D7768))),ROW()-1,"")</f>
        <v/>
      </c>
    </row>
    <row r="7769" spans="1:14" x14ac:dyDescent="0.3">
      <c r="A7769" t="s">
        <v>23396</v>
      </c>
      <c r="B7769" t="s">
        <v>29</v>
      </c>
      <c r="C7769" t="s">
        <v>23397</v>
      </c>
      <c r="D7769" t="s">
        <v>23398</v>
      </c>
      <c r="E7769" t="s">
        <v>32</v>
      </c>
      <c r="F7769" s="7">
        <v>83.17</v>
      </c>
      <c r="G7769" t="s">
        <v>33</v>
      </c>
      <c r="H7769" t="s">
        <v>34</v>
      </c>
      <c r="I7769" t="s">
        <v>23239</v>
      </c>
      <c r="L7769" s="8">
        <v>8.5500000000000007E-2</v>
      </c>
      <c r="M7769" t="s">
        <v>36</v>
      </c>
      <c r="N7769" t="str">
        <f>IF(AND(PESQUISA!$B$3&lt;&gt;"",OR(PESQUISA!$B$4="TODAS",B7769=PESQUISA!$B$4),ISNUMBER(SEARCH(PESQUISA!$B$3,D7769))),ROW()-1,"")</f>
        <v/>
      </c>
    </row>
    <row r="7770" spans="1:14" x14ac:dyDescent="0.3">
      <c r="A7770" t="s">
        <v>23399</v>
      </c>
      <c r="B7770" t="s">
        <v>29</v>
      </c>
      <c r="C7770" t="s">
        <v>23400</v>
      </c>
      <c r="D7770" t="s">
        <v>23401</v>
      </c>
      <c r="E7770" t="s">
        <v>32</v>
      </c>
      <c r="F7770" s="7">
        <v>89.18</v>
      </c>
      <c r="G7770" t="s">
        <v>33</v>
      </c>
      <c r="H7770" t="s">
        <v>34</v>
      </c>
      <c r="I7770" t="s">
        <v>23239</v>
      </c>
      <c r="L7770" s="8">
        <v>8.8800000000000004E-2</v>
      </c>
      <c r="M7770" t="s">
        <v>36</v>
      </c>
      <c r="N7770" t="str">
        <f>IF(AND(PESQUISA!$B$3&lt;&gt;"",OR(PESQUISA!$B$4="TODAS",B7770=PESQUISA!$B$4),ISNUMBER(SEARCH(PESQUISA!$B$3,D7770))),ROW()-1,"")</f>
        <v/>
      </c>
    </row>
    <row r="7771" spans="1:14" x14ac:dyDescent="0.3">
      <c r="A7771" t="s">
        <v>23402</v>
      </c>
      <c r="B7771" t="s">
        <v>29</v>
      </c>
      <c r="C7771" t="s">
        <v>23403</v>
      </c>
      <c r="D7771" t="s">
        <v>23404</v>
      </c>
      <c r="E7771" t="s">
        <v>32</v>
      </c>
      <c r="F7771" s="7">
        <v>92.08</v>
      </c>
      <c r="G7771" t="s">
        <v>33</v>
      </c>
      <c r="H7771" t="s">
        <v>34</v>
      </c>
      <c r="I7771" t="s">
        <v>23239</v>
      </c>
      <c r="L7771" s="8">
        <v>7.9899999999999999E-2</v>
      </c>
      <c r="M7771" t="s">
        <v>36</v>
      </c>
      <c r="N7771" t="str">
        <f>IF(AND(PESQUISA!$B$3&lt;&gt;"",OR(PESQUISA!$B$4="TODAS",B7771=PESQUISA!$B$4),ISNUMBER(SEARCH(PESQUISA!$B$3,D7771))),ROW()-1,"")</f>
        <v/>
      </c>
    </row>
    <row r="7772" spans="1:14" x14ac:dyDescent="0.3">
      <c r="A7772" t="s">
        <v>23405</v>
      </c>
      <c r="B7772" t="s">
        <v>29</v>
      </c>
      <c r="C7772" t="s">
        <v>23406</v>
      </c>
      <c r="D7772" t="s">
        <v>23407</v>
      </c>
      <c r="E7772" t="s">
        <v>32</v>
      </c>
      <c r="F7772" s="7">
        <v>98.09</v>
      </c>
      <c r="G7772" t="s">
        <v>33</v>
      </c>
      <c r="H7772" t="s">
        <v>34</v>
      </c>
      <c r="I7772" t="s">
        <v>23239</v>
      </c>
      <c r="L7772" s="8">
        <v>8.3299999999999999E-2</v>
      </c>
      <c r="M7772" t="s">
        <v>36</v>
      </c>
      <c r="N7772" t="str">
        <f>IF(AND(PESQUISA!$B$3&lt;&gt;"",OR(PESQUISA!$B$4="TODAS",B7772=PESQUISA!$B$4),ISNUMBER(SEARCH(PESQUISA!$B$3,D7772))),ROW()-1,"")</f>
        <v/>
      </c>
    </row>
    <row r="7773" spans="1:14" x14ac:dyDescent="0.3">
      <c r="A7773" t="s">
        <v>23408</v>
      </c>
      <c r="B7773" t="s">
        <v>29</v>
      </c>
      <c r="C7773" t="s">
        <v>23409</v>
      </c>
      <c r="D7773" t="s">
        <v>23410</v>
      </c>
      <c r="E7773" t="s">
        <v>32</v>
      </c>
      <c r="F7773" s="7">
        <v>101.79</v>
      </c>
      <c r="G7773" t="s">
        <v>33</v>
      </c>
      <c r="H7773" t="s">
        <v>34</v>
      </c>
      <c r="I7773" t="s">
        <v>23239</v>
      </c>
      <c r="L7773" s="8">
        <v>8.0500000000000002E-2</v>
      </c>
      <c r="M7773" t="s">
        <v>36</v>
      </c>
      <c r="N7773" t="str">
        <f>IF(AND(PESQUISA!$B$3&lt;&gt;"",OR(PESQUISA!$B$4="TODAS",B7773=PESQUISA!$B$4),ISNUMBER(SEARCH(PESQUISA!$B$3,D7773))),ROW()-1,"")</f>
        <v/>
      </c>
    </row>
    <row r="7774" spans="1:14" x14ac:dyDescent="0.3">
      <c r="A7774" t="s">
        <v>23411</v>
      </c>
      <c r="B7774" t="s">
        <v>29</v>
      </c>
      <c r="C7774" t="s">
        <v>23412</v>
      </c>
      <c r="D7774" t="s">
        <v>23413</v>
      </c>
      <c r="E7774" t="s">
        <v>32</v>
      </c>
      <c r="F7774" s="7">
        <v>108.39</v>
      </c>
      <c r="G7774" t="s">
        <v>33</v>
      </c>
      <c r="H7774" t="s">
        <v>34</v>
      </c>
      <c r="I7774" t="s">
        <v>23239</v>
      </c>
      <c r="L7774" s="8">
        <v>8.3799999999999999E-2</v>
      </c>
      <c r="M7774" t="s">
        <v>36</v>
      </c>
      <c r="N7774" t="str">
        <f>IF(AND(PESQUISA!$B$3&lt;&gt;"",OR(PESQUISA!$B$4="TODAS",B7774=PESQUISA!$B$4),ISNUMBER(SEARCH(PESQUISA!$B$3,D7774))),ROW()-1,"")</f>
        <v/>
      </c>
    </row>
    <row r="7775" spans="1:14" x14ac:dyDescent="0.3">
      <c r="A7775" t="s">
        <v>23414</v>
      </c>
      <c r="B7775" t="s">
        <v>29</v>
      </c>
      <c r="C7775" t="s">
        <v>23415</v>
      </c>
      <c r="D7775" t="s">
        <v>23416</v>
      </c>
      <c r="E7775" t="s">
        <v>32</v>
      </c>
      <c r="F7775" s="7">
        <v>48.42</v>
      </c>
      <c r="G7775" t="s">
        <v>33</v>
      </c>
      <c r="H7775" t="s">
        <v>34</v>
      </c>
      <c r="I7775" t="s">
        <v>23239</v>
      </c>
      <c r="L7775" s="8">
        <v>7.3300000000000004E-2</v>
      </c>
      <c r="M7775" t="s">
        <v>36</v>
      </c>
      <c r="N7775" t="str">
        <f>IF(AND(PESQUISA!$B$3&lt;&gt;"",OR(PESQUISA!$B$4="TODAS",B7775=PESQUISA!$B$4),ISNUMBER(SEARCH(PESQUISA!$B$3,D7775))),ROW()-1,"")</f>
        <v/>
      </c>
    </row>
    <row r="7776" spans="1:14" x14ac:dyDescent="0.3">
      <c r="A7776" t="s">
        <v>23417</v>
      </c>
      <c r="B7776" t="s">
        <v>29</v>
      </c>
      <c r="C7776" t="s">
        <v>23418</v>
      </c>
      <c r="D7776" t="s">
        <v>23419</v>
      </c>
      <c r="E7776" t="s">
        <v>32</v>
      </c>
      <c r="F7776" s="7">
        <v>51.27</v>
      </c>
      <c r="G7776" t="s">
        <v>33</v>
      </c>
      <c r="H7776" t="s">
        <v>34</v>
      </c>
      <c r="I7776" t="s">
        <v>23239</v>
      </c>
      <c r="L7776" s="8">
        <v>7.6700000000000004E-2</v>
      </c>
      <c r="M7776" t="s">
        <v>36</v>
      </c>
      <c r="N7776" t="str">
        <f>IF(AND(PESQUISA!$B$3&lt;&gt;"",OR(PESQUISA!$B$4="TODAS",B7776=PESQUISA!$B$4),ISNUMBER(SEARCH(PESQUISA!$B$3,D7776))),ROW()-1,"")</f>
        <v/>
      </c>
    </row>
    <row r="7777" spans="1:14" x14ac:dyDescent="0.3">
      <c r="A7777" t="s">
        <v>23420</v>
      </c>
      <c r="B7777" t="s">
        <v>29</v>
      </c>
      <c r="C7777" t="s">
        <v>23421</v>
      </c>
      <c r="D7777" t="s">
        <v>23422</v>
      </c>
      <c r="E7777" t="s">
        <v>32</v>
      </c>
      <c r="F7777" s="7">
        <v>66.97</v>
      </c>
      <c r="G7777" t="s">
        <v>33</v>
      </c>
      <c r="H7777" t="s">
        <v>34</v>
      </c>
      <c r="I7777" t="s">
        <v>23239</v>
      </c>
      <c r="L7777" s="8">
        <v>7.7299999999999994E-2</v>
      </c>
      <c r="M7777" t="s">
        <v>36</v>
      </c>
      <c r="N7777" t="str">
        <f>IF(AND(PESQUISA!$B$3&lt;&gt;"",OR(PESQUISA!$B$4="TODAS",B7777=PESQUISA!$B$4),ISNUMBER(SEARCH(PESQUISA!$B$3,D7777))),ROW()-1,"")</f>
        <v/>
      </c>
    </row>
    <row r="7778" spans="1:14" x14ac:dyDescent="0.3">
      <c r="A7778" t="s">
        <v>23423</v>
      </c>
      <c r="B7778" t="s">
        <v>29</v>
      </c>
      <c r="C7778" t="s">
        <v>23424</v>
      </c>
      <c r="D7778" t="s">
        <v>23425</v>
      </c>
      <c r="E7778" t="s">
        <v>32</v>
      </c>
      <c r="F7778" s="7">
        <v>71.08</v>
      </c>
      <c r="G7778" t="s">
        <v>33</v>
      </c>
      <c r="H7778" t="s">
        <v>34</v>
      </c>
      <c r="I7778" t="s">
        <v>23239</v>
      </c>
      <c r="L7778" s="8">
        <v>8.0600000000000005E-2</v>
      </c>
      <c r="M7778" t="s">
        <v>36</v>
      </c>
      <c r="N7778" t="str">
        <f>IF(AND(PESQUISA!$B$3&lt;&gt;"",OR(PESQUISA!$B$4="TODAS",B7778=PESQUISA!$B$4),ISNUMBER(SEARCH(PESQUISA!$B$3,D7778))),ROW()-1,"")</f>
        <v/>
      </c>
    </row>
    <row r="7779" spans="1:14" x14ac:dyDescent="0.3">
      <c r="A7779" t="s">
        <v>23426</v>
      </c>
      <c r="B7779" t="s">
        <v>29</v>
      </c>
      <c r="C7779" t="s">
        <v>23427</v>
      </c>
      <c r="D7779" t="s">
        <v>23428</v>
      </c>
      <c r="E7779" t="s">
        <v>32</v>
      </c>
      <c r="F7779" s="7">
        <v>75.349999999999994</v>
      </c>
      <c r="G7779" t="s">
        <v>33</v>
      </c>
      <c r="H7779" t="s">
        <v>34</v>
      </c>
      <c r="I7779" t="s">
        <v>23239</v>
      </c>
      <c r="L7779" s="8">
        <v>7.2099999999999997E-2</v>
      </c>
      <c r="M7779" t="s">
        <v>36</v>
      </c>
      <c r="N7779" t="str">
        <f>IF(AND(PESQUISA!$B$3&lt;&gt;"",OR(PESQUISA!$B$4="TODAS",B7779=PESQUISA!$B$4),ISNUMBER(SEARCH(PESQUISA!$B$3,D7779))),ROW()-1,"")</f>
        <v/>
      </c>
    </row>
    <row r="7780" spans="1:14" x14ac:dyDescent="0.3">
      <c r="A7780" t="s">
        <v>23429</v>
      </c>
      <c r="B7780" t="s">
        <v>29</v>
      </c>
      <c r="C7780" t="s">
        <v>23430</v>
      </c>
      <c r="D7780" t="s">
        <v>23431</v>
      </c>
      <c r="E7780" t="s">
        <v>32</v>
      </c>
      <c r="F7780" s="7">
        <v>79.45</v>
      </c>
      <c r="G7780" t="s">
        <v>33</v>
      </c>
      <c r="H7780" t="s">
        <v>34</v>
      </c>
      <c r="I7780" t="s">
        <v>23239</v>
      </c>
      <c r="L7780" s="8">
        <v>7.5300000000000006E-2</v>
      </c>
      <c r="M7780" t="s">
        <v>36</v>
      </c>
      <c r="N7780" t="str">
        <f>IF(AND(PESQUISA!$B$3&lt;&gt;"",OR(PESQUISA!$B$4="TODAS",B7780=PESQUISA!$B$4),ISNUMBER(SEARCH(PESQUISA!$B$3,D7780))),ROW()-1,"")</f>
        <v/>
      </c>
    </row>
    <row r="7781" spans="1:14" x14ac:dyDescent="0.3">
      <c r="A7781" t="s">
        <v>23432</v>
      </c>
      <c r="B7781" t="s">
        <v>29</v>
      </c>
      <c r="C7781" t="s">
        <v>23433</v>
      </c>
      <c r="D7781" t="s">
        <v>23434</v>
      </c>
      <c r="E7781" t="s">
        <v>32</v>
      </c>
      <c r="F7781" s="7">
        <v>78.75</v>
      </c>
      <c r="G7781" t="s">
        <v>33</v>
      </c>
      <c r="H7781" t="s">
        <v>34</v>
      </c>
      <c r="I7781" t="s">
        <v>23239</v>
      </c>
      <c r="L7781" s="8">
        <v>6.9099999999999995E-2</v>
      </c>
      <c r="M7781" t="s">
        <v>36</v>
      </c>
      <c r="N7781" t="str">
        <f>IF(AND(PESQUISA!$B$3&lt;&gt;"",OR(PESQUISA!$B$4="TODAS",B7781=PESQUISA!$B$4),ISNUMBER(SEARCH(PESQUISA!$B$3,D7781))),ROW()-1,"")</f>
        <v/>
      </c>
    </row>
    <row r="7782" spans="1:14" x14ac:dyDescent="0.3">
      <c r="A7782" t="s">
        <v>23435</v>
      </c>
      <c r="B7782" t="s">
        <v>29</v>
      </c>
      <c r="C7782" t="s">
        <v>23436</v>
      </c>
      <c r="D7782" t="s">
        <v>23437</v>
      </c>
      <c r="E7782" t="s">
        <v>32</v>
      </c>
      <c r="F7782" s="7">
        <v>82.72</v>
      </c>
      <c r="G7782" t="s">
        <v>33</v>
      </c>
      <c r="H7782" t="s">
        <v>34</v>
      </c>
      <c r="I7782" t="s">
        <v>23239</v>
      </c>
      <c r="L7782" s="8">
        <v>7.2300000000000003E-2</v>
      </c>
      <c r="M7782" t="s">
        <v>36</v>
      </c>
      <c r="N7782" t="str">
        <f>IF(AND(PESQUISA!$B$3&lt;&gt;"",OR(PESQUISA!$B$4="TODAS",B7782=PESQUISA!$B$4),ISNUMBER(SEARCH(PESQUISA!$B$3,D7782))),ROW()-1,"")</f>
        <v/>
      </c>
    </row>
    <row r="7783" spans="1:14" x14ac:dyDescent="0.3">
      <c r="A7783" t="s">
        <v>23438</v>
      </c>
      <c r="B7783" t="s">
        <v>29</v>
      </c>
      <c r="C7783" t="s">
        <v>23439</v>
      </c>
      <c r="D7783" t="s">
        <v>23440</v>
      </c>
      <c r="E7783" t="s">
        <v>32</v>
      </c>
      <c r="F7783" s="7">
        <v>88.9</v>
      </c>
      <c r="G7783" t="s">
        <v>33</v>
      </c>
      <c r="H7783" t="s">
        <v>34</v>
      </c>
      <c r="I7783" t="s">
        <v>23239</v>
      </c>
      <c r="L7783" s="8">
        <v>0.1051</v>
      </c>
      <c r="M7783" t="s">
        <v>36</v>
      </c>
      <c r="N7783" t="str">
        <f>IF(AND(PESQUISA!$B$3&lt;&gt;"",OR(PESQUISA!$B$4="TODAS",B7783=PESQUISA!$B$4),ISNUMBER(SEARCH(PESQUISA!$B$3,D7783))),ROW()-1,"")</f>
        <v/>
      </c>
    </row>
    <row r="7784" spans="1:14" x14ac:dyDescent="0.3">
      <c r="A7784" t="s">
        <v>23441</v>
      </c>
      <c r="B7784" t="s">
        <v>29</v>
      </c>
      <c r="C7784" t="s">
        <v>23442</v>
      </c>
      <c r="D7784" t="s">
        <v>23443</v>
      </c>
      <c r="E7784" t="s">
        <v>32</v>
      </c>
      <c r="F7784" s="7">
        <v>97.23</v>
      </c>
      <c r="G7784" t="s">
        <v>33</v>
      </c>
      <c r="H7784" t="s">
        <v>34</v>
      </c>
      <c r="I7784" t="s">
        <v>23239</v>
      </c>
      <c r="L7784" s="8">
        <v>0.1076</v>
      </c>
      <c r="M7784" t="s">
        <v>36</v>
      </c>
      <c r="N7784" t="str">
        <f>IF(AND(PESQUISA!$B$3&lt;&gt;"",OR(PESQUISA!$B$4="TODAS",B7784=PESQUISA!$B$4),ISNUMBER(SEARCH(PESQUISA!$B$3,D7784))),ROW()-1,"")</f>
        <v/>
      </c>
    </row>
    <row r="7785" spans="1:14" x14ac:dyDescent="0.3">
      <c r="A7785" t="s">
        <v>23444</v>
      </c>
      <c r="B7785" t="s">
        <v>29</v>
      </c>
      <c r="C7785" t="s">
        <v>23445</v>
      </c>
      <c r="D7785" t="s">
        <v>23446</v>
      </c>
      <c r="E7785" t="s">
        <v>32</v>
      </c>
      <c r="F7785" s="7">
        <v>117.1</v>
      </c>
      <c r="G7785" t="s">
        <v>33</v>
      </c>
      <c r="H7785" t="s">
        <v>34</v>
      </c>
      <c r="I7785" t="s">
        <v>23239</v>
      </c>
      <c r="L7785" s="8">
        <v>0.1047</v>
      </c>
      <c r="M7785" t="s">
        <v>36</v>
      </c>
      <c r="N7785" t="str">
        <f>IF(AND(PESQUISA!$B$3&lt;&gt;"",OR(PESQUISA!$B$4="TODAS",B7785=PESQUISA!$B$4),ISNUMBER(SEARCH(PESQUISA!$B$3,D7785))),ROW()-1,"")</f>
        <v/>
      </c>
    </row>
    <row r="7786" spans="1:14" x14ac:dyDescent="0.3">
      <c r="A7786" t="s">
        <v>23447</v>
      </c>
      <c r="B7786" t="s">
        <v>29</v>
      </c>
      <c r="C7786" t="s">
        <v>23448</v>
      </c>
      <c r="D7786" t="s">
        <v>23449</v>
      </c>
      <c r="E7786" t="s">
        <v>32</v>
      </c>
      <c r="F7786" s="7">
        <v>125.47</v>
      </c>
      <c r="G7786" t="s">
        <v>33</v>
      </c>
      <c r="H7786" t="s">
        <v>34</v>
      </c>
      <c r="I7786" t="s">
        <v>23239</v>
      </c>
      <c r="L7786" s="8">
        <v>9.9699999999999997E-2</v>
      </c>
      <c r="M7786" t="s">
        <v>36</v>
      </c>
      <c r="N7786" t="str">
        <f>IF(AND(PESQUISA!$B$3&lt;&gt;"",OR(PESQUISA!$B$4="TODAS",B7786=PESQUISA!$B$4),ISNUMBER(SEARCH(PESQUISA!$B$3,D7786))),ROW()-1,"")</f>
        <v/>
      </c>
    </row>
    <row r="7787" spans="1:14" x14ac:dyDescent="0.3">
      <c r="A7787" t="s">
        <v>23450</v>
      </c>
      <c r="B7787" t="s">
        <v>29</v>
      </c>
      <c r="C7787" t="s">
        <v>23451</v>
      </c>
      <c r="D7787" t="s">
        <v>23452</v>
      </c>
      <c r="E7787" t="s">
        <v>32</v>
      </c>
      <c r="F7787" s="7">
        <v>149.35</v>
      </c>
      <c r="G7787" t="s">
        <v>33</v>
      </c>
      <c r="H7787" t="s">
        <v>34</v>
      </c>
      <c r="I7787" t="s">
        <v>23239</v>
      </c>
      <c r="L7787" s="8">
        <v>0.1024</v>
      </c>
      <c r="M7787" t="s">
        <v>36</v>
      </c>
      <c r="N7787" t="str">
        <f>IF(AND(PESQUISA!$B$3&lt;&gt;"",OR(PESQUISA!$B$4="TODAS",B7787=PESQUISA!$B$4),ISNUMBER(SEARCH(PESQUISA!$B$3,D7787))),ROW()-1,"")</f>
        <v/>
      </c>
    </row>
    <row r="7788" spans="1:14" x14ac:dyDescent="0.3">
      <c r="A7788" t="s">
        <v>23453</v>
      </c>
      <c r="B7788" t="s">
        <v>29</v>
      </c>
      <c r="C7788" t="s">
        <v>23454</v>
      </c>
      <c r="D7788" t="s">
        <v>23455</v>
      </c>
      <c r="E7788" t="s">
        <v>32</v>
      </c>
      <c r="F7788" s="7">
        <v>91.65</v>
      </c>
      <c r="G7788" t="s">
        <v>33</v>
      </c>
      <c r="H7788" t="s">
        <v>34</v>
      </c>
      <c r="I7788" t="s">
        <v>23239</v>
      </c>
      <c r="L7788" s="8">
        <v>9.8400000000000001E-2</v>
      </c>
      <c r="M7788" t="s">
        <v>36</v>
      </c>
      <c r="N7788" t="str">
        <f>IF(AND(PESQUISA!$B$3&lt;&gt;"",OR(PESQUISA!$B$4="TODAS",B7788=PESQUISA!$B$4),ISNUMBER(SEARCH(PESQUISA!$B$3,D7788))),ROW()-1,"")</f>
        <v/>
      </c>
    </row>
    <row r="7789" spans="1:14" x14ac:dyDescent="0.3">
      <c r="A7789" t="s">
        <v>23456</v>
      </c>
      <c r="B7789" t="s">
        <v>29</v>
      </c>
      <c r="C7789" t="s">
        <v>23457</v>
      </c>
      <c r="D7789" t="s">
        <v>23458</v>
      </c>
      <c r="E7789" t="s">
        <v>32</v>
      </c>
      <c r="F7789" s="7">
        <v>111.5</v>
      </c>
      <c r="G7789" t="s">
        <v>33</v>
      </c>
      <c r="H7789" t="s">
        <v>34</v>
      </c>
      <c r="I7789" t="s">
        <v>23239</v>
      </c>
      <c r="L7789" s="8">
        <v>9.5100000000000004E-2</v>
      </c>
      <c r="M7789" t="s">
        <v>36</v>
      </c>
      <c r="N7789" t="str">
        <f>IF(AND(PESQUISA!$B$3&lt;&gt;"",OR(PESQUISA!$B$4="TODAS",B7789=PESQUISA!$B$4),ISNUMBER(SEARCH(PESQUISA!$B$3,D7789))),ROW()-1,"")</f>
        <v/>
      </c>
    </row>
    <row r="7790" spans="1:14" x14ac:dyDescent="0.3">
      <c r="A7790" t="s">
        <v>23459</v>
      </c>
      <c r="B7790" t="s">
        <v>29</v>
      </c>
      <c r="C7790" t="s">
        <v>23460</v>
      </c>
      <c r="D7790" t="s">
        <v>23461</v>
      </c>
      <c r="E7790" t="s">
        <v>32</v>
      </c>
      <c r="F7790" s="7">
        <v>60.59</v>
      </c>
      <c r="G7790" t="s">
        <v>33</v>
      </c>
      <c r="H7790" t="s">
        <v>34</v>
      </c>
      <c r="I7790" t="s">
        <v>23239</v>
      </c>
      <c r="L7790" s="8">
        <v>0</v>
      </c>
      <c r="M7790" t="s">
        <v>36</v>
      </c>
      <c r="N7790" t="str">
        <f>IF(AND(PESQUISA!$B$3&lt;&gt;"",OR(PESQUISA!$B$4="TODAS",B7790=PESQUISA!$B$4),ISNUMBER(SEARCH(PESQUISA!$B$3,D7790))),ROW()-1,"")</f>
        <v/>
      </c>
    </row>
    <row r="7791" spans="1:14" x14ac:dyDescent="0.3">
      <c r="A7791" t="s">
        <v>23462</v>
      </c>
      <c r="B7791" t="s">
        <v>29</v>
      </c>
      <c r="C7791" t="s">
        <v>23463</v>
      </c>
      <c r="D7791" t="s">
        <v>23464</v>
      </c>
      <c r="E7791" t="s">
        <v>32</v>
      </c>
      <c r="F7791" s="7">
        <v>78.400000000000006</v>
      </c>
      <c r="G7791" t="s">
        <v>33</v>
      </c>
      <c r="H7791" t="s">
        <v>34</v>
      </c>
      <c r="I7791" t="s">
        <v>23239</v>
      </c>
      <c r="L7791" s="8">
        <v>0</v>
      </c>
      <c r="M7791" t="s">
        <v>36</v>
      </c>
      <c r="N7791" t="str">
        <f>IF(AND(PESQUISA!$B$3&lt;&gt;"",OR(PESQUISA!$B$4="TODAS",B7791=PESQUISA!$B$4),ISNUMBER(SEARCH(PESQUISA!$B$3,D7791))),ROW()-1,"")</f>
        <v/>
      </c>
    </row>
    <row r="7792" spans="1:14" x14ac:dyDescent="0.3">
      <c r="A7792" t="s">
        <v>23465</v>
      </c>
      <c r="B7792" t="s">
        <v>29</v>
      </c>
      <c r="C7792" t="s">
        <v>23466</v>
      </c>
      <c r="D7792" t="s">
        <v>23467</v>
      </c>
      <c r="E7792" t="s">
        <v>32</v>
      </c>
      <c r="F7792" s="7">
        <v>86.61</v>
      </c>
      <c r="G7792" t="s">
        <v>33</v>
      </c>
      <c r="H7792" t="s">
        <v>34</v>
      </c>
      <c r="I7792" t="s">
        <v>23239</v>
      </c>
      <c r="L7792" s="8">
        <v>0</v>
      </c>
      <c r="M7792" t="s">
        <v>36</v>
      </c>
      <c r="N7792" t="str">
        <f>IF(AND(PESQUISA!$B$3&lt;&gt;"",OR(PESQUISA!$B$4="TODAS",B7792=PESQUISA!$B$4),ISNUMBER(SEARCH(PESQUISA!$B$3,D7792))),ROW()-1,"")</f>
        <v/>
      </c>
    </row>
    <row r="7793" spans="1:14" x14ac:dyDescent="0.3">
      <c r="A7793" t="s">
        <v>23468</v>
      </c>
      <c r="B7793" t="s">
        <v>29</v>
      </c>
      <c r="C7793" t="s">
        <v>23469</v>
      </c>
      <c r="D7793" t="s">
        <v>23470</v>
      </c>
      <c r="E7793" t="s">
        <v>32</v>
      </c>
      <c r="F7793" s="7">
        <v>101.65</v>
      </c>
      <c r="G7793" t="s">
        <v>33</v>
      </c>
      <c r="H7793" t="s">
        <v>34</v>
      </c>
      <c r="I7793" t="s">
        <v>23239</v>
      </c>
      <c r="L7793" s="8">
        <v>0</v>
      </c>
      <c r="M7793" t="s">
        <v>36</v>
      </c>
      <c r="N7793" t="str">
        <f>IF(AND(PESQUISA!$B$3&lt;&gt;"",OR(PESQUISA!$B$4="TODAS",B7793=PESQUISA!$B$4),ISNUMBER(SEARCH(PESQUISA!$B$3,D7793))),ROW()-1,"")</f>
        <v/>
      </c>
    </row>
    <row r="7794" spans="1:14" x14ac:dyDescent="0.3">
      <c r="A7794" t="s">
        <v>23471</v>
      </c>
      <c r="B7794" t="s">
        <v>29</v>
      </c>
      <c r="C7794" t="s">
        <v>23472</v>
      </c>
      <c r="D7794" t="s">
        <v>23473</v>
      </c>
      <c r="E7794" t="s">
        <v>32</v>
      </c>
      <c r="F7794" s="7">
        <v>45.68</v>
      </c>
      <c r="G7794" t="s">
        <v>33</v>
      </c>
      <c r="H7794" t="s">
        <v>34</v>
      </c>
      <c r="I7794" t="s">
        <v>23239</v>
      </c>
      <c r="L7794" s="8">
        <v>0</v>
      </c>
      <c r="M7794" t="s">
        <v>36</v>
      </c>
      <c r="N7794" t="str">
        <f>IF(AND(PESQUISA!$B$3&lt;&gt;"",OR(PESQUISA!$B$4="TODAS",B7794=PESQUISA!$B$4),ISNUMBER(SEARCH(PESQUISA!$B$3,D7794))),ROW()-1,"")</f>
        <v/>
      </c>
    </row>
    <row r="7795" spans="1:14" x14ac:dyDescent="0.3">
      <c r="A7795" t="s">
        <v>23474</v>
      </c>
      <c r="B7795" t="s">
        <v>29</v>
      </c>
      <c r="C7795" t="s">
        <v>23475</v>
      </c>
      <c r="D7795" t="s">
        <v>23476</v>
      </c>
      <c r="E7795" t="s">
        <v>32</v>
      </c>
      <c r="F7795" s="7">
        <v>63.01</v>
      </c>
      <c r="G7795" t="s">
        <v>33</v>
      </c>
      <c r="H7795" t="s">
        <v>34</v>
      </c>
      <c r="I7795" t="s">
        <v>23239</v>
      </c>
      <c r="L7795" s="8">
        <v>0</v>
      </c>
      <c r="M7795" t="s">
        <v>36</v>
      </c>
      <c r="N7795" t="str">
        <f>IF(AND(PESQUISA!$B$3&lt;&gt;"",OR(PESQUISA!$B$4="TODAS",B7795=PESQUISA!$B$4),ISNUMBER(SEARCH(PESQUISA!$B$3,D7795))),ROW()-1,"")</f>
        <v/>
      </c>
    </row>
    <row r="7796" spans="1:14" x14ac:dyDescent="0.3">
      <c r="A7796" t="s">
        <v>23477</v>
      </c>
      <c r="B7796" t="s">
        <v>29</v>
      </c>
      <c r="C7796" t="s">
        <v>23478</v>
      </c>
      <c r="D7796" t="s">
        <v>23479</v>
      </c>
      <c r="E7796" t="s">
        <v>32</v>
      </c>
      <c r="F7796" s="7">
        <v>70.680000000000007</v>
      </c>
      <c r="G7796" t="s">
        <v>33</v>
      </c>
      <c r="H7796" t="s">
        <v>34</v>
      </c>
      <c r="I7796" t="s">
        <v>23239</v>
      </c>
      <c r="L7796" s="8">
        <v>0</v>
      </c>
      <c r="M7796" t="s">
        <v>36</v>
      </c>
      <c r="N7796" t="str">
        <f>IF(AND(PESQUISA!$B$3&lt;&gt;"",OR(PESQUISA!$B$4="TODAS",B7796=PESQUISA!$B$4),ISNUMBER(SEARCH(PESQUISA!$B$3,D7796))),ROW()-1,"")</f>
        <v/>
      </c>
    </row>
    <row r="7797" spans="1:14" x14ac:dyDescent="0.3">
      <c r="A7797" t="s">
        <v>23480</v>
      </c>
      <c r="B7797" t="s">
        <v>29</v>
      </c>
      <c r="C7797" t="s">
        <v>23481</v>
      </c>
      <c r="D7797" t="s">
        <v>23482</v>
      </c>
      <c r="E7797" t="s">
        <v>32</v>
      </c>
      <c r="F7797" s="7">
        <v>77.260000000000005</v>
      </c>
      <c r="G7797" t="s">
        <v>33</v>
      </c>
      <c r="H7797" t="s">
        <v>34</v>
      </c>
      <c r="I7797" t="s">
        <v>23239</v>
      </c>
      <c r="L7797" s="8">
        <v>0</v>
      </c>
      <c r="M7797" t="s">
        <v>36</v>
      </c>
      <c r="N7797" t="str">
        <f>IF(AND(PESQUISA!$B$3&lt;&gt;"",OR(PESQUISA!$B$4="TODAS",B7797=PESQUISA!$B$4),ISNUMBER(SEARCH(PESQUISA!$B$3,D7797))),ROW()-1,"")</f>
        <v/>
      </c>
    </row>
    <row r="7798" spans="1:14" x14ac:dyDescent="0.3">
      <c r="A7798" t="s">
        <v>23483</v>
      </c>
      <c r="B7798" t="s">
        <v>29</v>
      </c>
      <c r="C7798" t="s">
        <v>23484</v>
      </c>
      <c r="D7798" t="s">
        <v>23485</v>
      </c>
      <c r="E7798" t="s">
        <v>32</v>
      </c>
      <c r="F7798" s="7">
        <v>83.94</v>
      </c>
      <c r="G7798" t="s">
        <v>33</v>
      </c>
      <c r="H7798" t="s">
        <v>34</v>
      </c>
      <c r="I7798" t="s">
        <v>23239</v>
      </c>
      <c r="L7798" s="8">
        <v>0</v>
      </c>
      <c r="M7798" t="s">
        <v>36</v>
      </c>
      <c r="N7798" t="str">
        <f>IF(AND(PESQUISA!$B$3&lt;&gt;"",OR(PESQUISA!$B$4="TODAS",B7798=PESQUISA!$B$4),ISNUMBER(SEARCH(PESQUISA!$B$3,D7798))),ROW()-1,"")</f>
        <v/>
      </c>
    </row>
    <row r="7799" spans="1:14" x14ac:dyDescent="0.3">
      <c r="A7799" t="s">
        <v>23486</v>
      </c>
      <c r="B7799" t="s">
        <v>29</v>
      </c>
      <c r="C7799" t="s">
        <v>23487</v>
      </c>
      <c r="D7799" t="s">
        <v>23488</v>
      </c>
      <c r="E7799" t="s">
        <v>32</v>
      </c>
      <c r="F7799" s="7">
        <v>101.27</v>
      </c>
      <c r="G7799" t="s">
        <v>33</v>
      </c>
      <c r="H7799" t="s">
        <v>34</v>
      </c>
      <c r="I7799" t="s">
        <v>23239</v>
      </c>
      <c r="L7799" s="8">
        <v>0</v>
      </c>
      <c r="M7799" t="s">
        <v>36</v>
      </c>
      <c r="N7799" t="str">
        <f>IF(AND(PESQUISA!$B$3&lt;&gt;"",OR(PESQUISA!$B$4="TODAS",B7799=PESQUISA!$B$4),ISNUMBER(SEARCH(PESQUISA!$B$3,D7799))),ROW()-1,"")</f>
        <v/>
      </c>
    </row>
    <row r="7800" spans="1:14" x14ac:dyDescent="0.3">
      <c r="A7800" t="s">
        <v>23489</v>
      </c>
      <c r="B7800" t="s">
        <v>29</v>
      </c>
      <c r="C7800" t="s">
        <v>23490</v>
      </c>
      <c r="D7800" t="s">
        <v>23491</v>
      </c>
      <c r="E7800" t="s">
        <v>32</v>
      </c>
      <c r="F7800" s="7">
        <v>107.45</v>
      </c>
      <c r="G7800" t="s">
        <v>33</v>
      </c>
      <c r="H7800" t="s">
        <v>34</v>
      </c>
      <c r="I7800" t="s">
        <v>23239</v>
      </c>
      <c r="L7800" s="8">
        <v>0.10199999999999999</v>
      </c>
      <c r="M7800" t="s">
        <v>36</v>
      </c>
      <c r="N7800" t="str">
        <f>IF(AND(PESQUISA!$B$3&lt;&gt;"",OR(PESQUISA!$B$4="TODAS",B7800=PESQUISA!$B$4),ISNUMBER(SEARCH(PESQUISA!$B$3,D7800))),ROW()-1,"")</f>
        <v/>
      </c>
    </row>
    <row r="7801" spans="1:14" x14ac:dyDescent="0.3">
      <c r="A7801" t="s">
        <v>23492</v>
      </c>
      <c r="B7801" t="s">
        <v>29</v>
      </c>
      <c r="C7801" t="s">
        <v>23493</v>
      </c>
      <c r="D7801" t="s">
        <v>23494</v>
      </c>
      <c r="E7801" t="s">
        <v>32</v>
      </c>
      <c r="F7801" s="7">
        <v>115.82</v>
      </c>
      <c r="G7801" t="s">
        <v>33</v>
      </c>
      <c r="H7801" t="s">
        <v>34</v>
      </c>
      <c r="I7801" t="s">
        <v>23239</v>
      </c>
      <c r="L7801" s="8">
        <v>9.6799999999999997E-2</v>
      </c>
      <c r="M7801" t="s">
        <v>36</v>
      </c>
      <c r="N7801" t="str">
        <f>IF(AND(PESQUISA!$B$3&lt;&gt;"",OR(PESQUISA!$B$4="TODAS",B7801=PESQUISA!$B$4),ISNUMBER(SEARCH(PESQUISA!$B$3,D7801))),ROW()-1,"")</f>
        <v/>
      </c>
    </row>
    <row r="7802" spans="1:14" x14ac:dyDescent="0.3">
      <c r="A7802" t="s">
        <v>23495</v>
      </c>
      <c r="B7802" t="s">
        <v>29</v>
      </c>
      <c r="C7802" t="s">
        <v>23496</v>
      </c>
      <c r="D7802" t="s">
        <v>23497</v>
      </c>
      <c r="E7802" t="s">
        <v>32</v>
      </c>
      <c r="F7802" s="7">
        <v>137.47</v>
      </c>
      <c r="G7802" t="s">
        <v>33</v>
      </c>
      <c r="H7802" t="s">
        <v>34</v>
      </c>
      <c r="I7802" t="s">
        <v>23239</v>
      </c>
      <c r="L7802" s="8">
        <v>9.9599999999999994E-2</v>
      </c>
      <c r="M7802" t="s">
        <v>36</v>
      </c>
      <c r="N7802" t="str">
        <f>IF(AND(PESQUISA!$B$3&lt;&gt;"",OR(PESQUISA!$B$4="TODAS",B7802=PESQUISA!$B$4),ISNUMBER(SEARCH(PESQUISA!$B$3,D7802))),ROW()-1,"")</f>
        <v/>
      </c>
    </row>
    <row r="7803" spans="1:14" x14ac:dyDescent="0.3">
      <c r="A7803" t="s">
        <v>23498</v>
      </c>
      <c r="B7803" t="s">
        <v>29</v>
      </c>
      <c r="C7803" t="s">
        <v>23499</v>
      </c>
      <c r="D7803" t="s">
        <v>23500</v>
      </c>
      <c r="E7803" t="s">
        <v>32</v>
      </c>
      <c r="F7803" s="7">
        <v>48.31</v>
      </c>
      <c r="G7803" t="s">
        <v>33</v>
      </c>
      <c r="H7803" t="s">
        <v>34</v>
      </c>
      <c r="I7803" t="s">
        <v>23239</v>
      </c>
      <c r="L7803" s="8">
        <v>0</v>
      </c>
      <c r="M7803" t="s">
        <v>36</v>
      </c>
      <c r="N7803" t="str">
        <f>IF(AND(PESQUISA!$B$3&lt;&gt;"",OR(PESQUISA!$B$4="TODAS",B7803=PESQUISA!$B$4),ISNUMBER(SEARCH(PESQUISA!$B$3,D7803))),ROW()-1,"")</f>
        <v/>
      </c>
    </row>
    <row r="7804" spans="1:14" x14ac:dyDescent="0.3">
      <c r="A7804" t="s">
        <v>23501</v>
      </c>
      <c r="B7804" t="s">
        <v>29</v>
      </c>
      <c r="C7804" t="s">
        <v>23502</v>
      </c>
      <c r="D7804" t="s">
        <v>23503</v>
      </c>
      <c r="E7804" t="s">
        <v>32</v>
      </c>
      <c r="F7804" s="7">
        <v>66.89</v>
      </c>
      <c r="G7804" t="s">
        <v>33</v>
      </c>
      <c r="H7804" t="s">
        <v>34</v>
      </c>
      <c r="I7804" t="s">
        <v>23239</v>
      </c>
      <c r="L7804" s="8">
        <v>0</v>
      </c>
      <c r="M7804" t="s">
        <v>36</v>
      </c>
      <c r="N7804" t="str">
        <f>IF(AND(PESQUISA!$B$3&lt;&gt;"",OR(PESQUISA!$B$4="TODAS",B7804=PESQUISA!$B$4),ISNUMBER(SEARCH(PESQUISA!$B$3,D7804))),ROW()-1,"")</f>
        <v/>
      </c>
    </row>
    <row r="7805" spans="1:14" x14ac:dyDescent="0.3">
      <c r="A7805" t="s">
        <v>23504</v>
      </c>
      <c r="B7805" t="s">
        <v>29</v>
      </c>
      <c r="C7805" t="s">
        <v>23505</v>
      </c>
      <c r="D7805" t="s">
        <v>23506</v>
      </c>
      <c r="E7805" t="s">
        <v>32</v>
      </c>
      <c r="F7805" s="7">
        <v>74.56</v>
      </c>
      <c r="G7805" t="s">
        <v>33</v>
      </c>
      <c r="H7805" t="s">
        <v>34</v>
      </c>
      <c r="I7805" t="s">
        <v>23239</v>
      </c>
      <c r="L7805" s="8">
        <v>0</v>
      </c>
      <c r="M7805" t="s">
        <v>36</v>
      </c>
      <c r="N7805" t="str">
        <f>IF(AND(PESQUISA!$B$3&lt;&gt;"",OR(PESQUISA!$B$4="TODAS",B7805=PESQUISA!$B$4),ISNUMBER(SEARCH(PESQUISA!$B$3,D7805))),ROW()-1,"")</f>
        <v/>
      </c>
    </row>
    <row r="7806" spans="1:14" x14ac:dyDescent="0.3">
      <c r="A7806" t="s">
        <v>23507</v>
      </c>
      <c r="B7806" t="s">
        <v>29</v>
      </c>
      <c r="C7806" t="s">
        <v>23508</v>
      </c>
      <c r="D7806" t="s">
        <v>23509</v>
      </c>
      <c r="E7806" t="s">
        <v>32</v>
      </c>
      <c r="F7806" s="7">
        <v>81.55</v>
      </c>
      <c r="G7806" t="s">
        <v>33</v>
      </c>
      <c r="H7806" t="s">
        <v>34</v>
      </c>
      <c r="I7806" t="s">
        <v>23239</v>
      </c>
      <c r="L7806" s="8">
        <v>0</v>
      </c>
      <c r="M7806" t="s">
        <v>36</v>
      </c>
      <c r="N7806" t="str">
        <f>IF(AND(PESQUISA!$B$3&lt;&gt;"",OR(PESQUISA!$B$4="TODAS",B7806=PESQUISA!$B$4),ISNUMBER(SEARCH(PESQUISA!$B$3,D7806))),ROW()-1,"")</f>
        <v/>
      </c>
    </row>
    <row r="7807" spans="1:14" x14ac:dyDescent="0.3">
      <c r="A7807" t="s">
        <v>23510</v>
      </c>
      <c r="B7807" t="s">
        <v>29</v>
      </c>
      <c r="C7807" t="s">
        <v>23511</v>
      </c>
      <c r="D7807" t="s">
        <v>23512</v>
      </c>
      <c r="E7807" t="s">
        <v>32</v>
      </c>
      <c r="F7807" s="7">
        <v>65.040000000000006</v>
      </c>
      <c r="G7807" t="s">
        <v>33</v>
      </c>
      <c r="H7807" t="s">
        <v>34</v>
      </c>
      <c r="I7807" t="s">
        <v>23239</v>
      </c>
      <c r="L7807" s="8">
        <v>0</v>
      </c>
      <c r="M7807" t="s">
        <v>36</v>
      </c>
      <c r="N7807" t="str">
        <f>IF(AND(PESQUISA!$B$3&lt;&gt;"",OR(PESQUISA!$B$4="TODAS",B7807=PESQUISA!$B$4),ISNUMBER(SEARCH(PESQUISA!$B$3,D7807))),ROW()-1,"")</f>
        <v/>
      </c>
    </row>
    <row r="7808" spans="1:14" x14ac:dyDescent="0.3">
      <c r="A7808" t="s">
        <v>23513</v>
      </c>
      <c r="B7808" t="s">
        <v>29</v>
      </c>
      <c r="C7808" t="s">
        <v>23514</v>
      </c>
      <c r="D7808" t="s">
        <v>23515</v>
      </c>
      <c r="E7808" t="s">
        <v>32</v>
      </c>
      <c r="F7808" s="7">
        <v>84.11</v>
      </c>
      <c r="G7808" t="s">
        <v>33</v>
      </c>
      <c r="H7808" t="s">
        <v>34</v>
      </c>
      <c r="I7808" t="s">
        <v>23239</v>
      </c>
      <c r="L7808" s="8">
        <v>0</v>
      </c>
      <c r="M7808" t="s">
        <v>36</v>
      </c>
      <c r="N7808" t="str">
        <f>IF(AND(PESQUISA!$B$3&lt;&gt;"",OR(PESQUISA!$B$4="TODAS",B7808=PESQUISA!$B$4),ISNUMBER(SEARCH(PESQUISA!$B$3,D7808))),ROW()-1,"")</f>
        <v/>
      </c>
    </row>
    <row r="7809" spans="1:14" x14ac:dyDescent="0.3">
      <c r="A7809" t="s">
        <v>23516</v>
      </c>
      <c r="B7809" t="s">
        <v>29</v>
      </c>
      <c r="C7809" t="s">
        <v>23517</v>
      </c>
      <c r="D7809" t="s">
        <v>23518</v>
      </c>
      <c r="E7809" t="s">
        <v>32</v>
      </c>
      <c r="F7809" s="7">
        <v>92.32</v>
      </c>
      <c r="G7809" t="s">
        <v>33</v>
      </c>
      <c r="H7809" t="s">
        <v>34</v>
      </c>
      <c r="I7809" t="s">
        <v>23239</v>
      </c>
      <c r="L7809" s="8">
        <v>0</v>
      </c>
      <c r="M7809" t="s">
        <v>36</v>
      </c>
      <c r="N7809" t="str">
        <f>IF(AND(PESQUISA!$B$3&lt;&gt;"",OR(PESQUISA!$B$4="TODAS",B7809=PESQUISA!$B$4),ISNUMBER(SEARCH(PESQUISA!$B$3,D7809))),ROW()-1,"")</f>
        <v/>
      </c>
    </row>
    <row r="7810" spans="1:14" x14ac:dyDescent="0.3">
      <c r="A7810" t="s">
        <v>23519</v>
      </c>
      <c r="B7810" t="s">
        <v>29</v>
      </c>
      <c r="C7810" t="s">
        <v>23520</v>
      </c>
      <c r="D7810" t="s">
        <v>23521</v>
      </c>
      <c r="E7810" t="s">
        <v>32</v>
      </c>
      <c r="F7810" s="7">
        <v>108.73</v>
      </c>
      <c r="G7810" t="s">
        <v>33</v>
      </c>
      <c r="H7810" t="s">
        <v>34</v>
      </c>
      <c r="I7810" t="s">
        <v>23239</v>
      </c>
      <c r="L7810" s="8">
        <v>0</v>
      </c>
      <c r="M7810" t="s">
        <v>36</v>
      </c>
      <c r="N7810" t="str">
        <f>IF(AND(PESQUISA!$B$3&lt;&gt;"",OR(PESQUISA!$B$4="TODAS",B7810=PESQUISA!$B$4),ISNUMBER(SEARCH(PESQUISA!$B$3,D7810))),ROW()-1,"")</f>
        <v/>
      </c>
    </row>
    <row r="7811" spans="1:14" x14ac:dyDescent="0.3">
      <c r="A7811" t="s">
        <v>23522</v>
      </c>
      <c r="B7811" t="s">
        <v>29</v>
      </c>
      <c r="C7811" t="s">
        <v>23523</v>
      </c>
      <c r="D7811" t="s">
        <v>23524</v>
      </c>
      <c r="E7811" t="s">
        <v>32</v>
      </c>
      <c r="F7811" s="7">
        <v>91.94</v>
      </c>
      <c r="G7811" t="s">
        <v>33</v>
      </c>
      <c r="H7811" t="s">
        <v>34</v>
      </c>
      <c r="I7811" t="s">
        <v>23239</v>
      </c>
      <c r="L7811" s="8">
        <v>0</v>
      </c>
      <c r="M7811" t="s">
        <v>36</v>
      </c>
      <c r="N7811" t="str">
        <f>IF(AND(PESQUISA!$B$3&lt;&gt;"",OR(PESQUISA!$B$4="TODAS",B7811=PESQUISA!$B$4),ISNUMBER(SEARCH(PESQUISA!$B$3,D7811))),ROW()-1,"")</f>
        <v/>
      </c>
    </row>
    <row r="7812" spans="1:14" x14ac:dyDescent="0.3">
      <c r="A7812" t="s">
        <v>23525</v>
      </c>
      <c r="B7812" t="s">
        <v>29</v>
      </c>
      <c r="C7812" t="s">
        <v>23526</v>
      </c>
      <c r="D7812" t="s">
        <v>23527</v>
      </c>
      <c r="E7812" t="s">
        <v>32</v>
      </c>
      <c r="F7812" s="7">
        <v>110.52</v>
      </c>
      <c r="G7812" t="s">
        <v>33</v>
      </c>
      <c r="H7812" t="s">
        <v>34</v>
      </c>
      <c r="I7812" t="s">
        <v>23239</v>
      </c>
      <c r="L7812" s="8">
        <v>0</v>
      </c>
      <c r="M7812" t="s">
        <v>36</v>
      </c>
      <c r="N7812" t="str">
        <f>IF(AND(PESQUISA!$B$3&lt;&gt;"",OR(PESQUISA!$B$4="TODAS",B7812=PESQUISA!$B$4),ISNUMBER(SEARCH(PESQUISA!$B$3,D7812))),ROW()-1,"")</f>
        <v/>
      </c>
    </row>
    <row r="7813" spans="1:14" x14ac:dyDescent="0.3">
      <c r="A7813" t="s">
        <v>23528</v>
      </c>
      <c r="B7813" t="s">
        <v>29</v>
      </c>
      <c r="C7813" t="s">
        <v>23529</v>
      </c>
      <c r="D7813" t="s">
        <v>23530</v>
      </c>
      <c r="E7813" t="s">
        <v>32</v>
      </c>
      <c r="F7813" s="7">
        <v>108.94</v>
      </c>
      <c r="G7813" t="s">
        <v>33</v>
      </c>
      <c r="H7813" t="s">
        <v>34</v>
      </c>
      <c r="I7813" t="s">
        <v>23239</v>
      </c>
      <c r="L7813" s="8">
        <v>0</v>
      </c>
      <c r="M7813" t="s">
        <v>36</v>
      </c>
      <c r="N7813" t="str">
        <f>IF(AND(PESQUISA!$B$3&lt;&gt;"",OR(PESQUISA!$B$4="TODAS",B7813=PESQUISA!$B$4),ISNUMBER(SEARCH(PESQUISA!$B$3,D7813))),ROW()-1,"")</f>
        <v/>
      </c>
    </row>
    <row r="7814" spans="1:14" x14ac:dyDescent="0.3">
      <c r="A7814" t="s">
        <v>23531</v>
      </c>
      <c r="B7814" t="s">
        <v>29</v>
      </c>
      <c r="C7814" t="s">
        <v>23532</v>
      </c>
      <c r="D7814" t="s">
        <v>23533</v>
      </c>
      <c r="E7814" t="s">
        <v>32</v>
      </c>
      <c r="F7814" s="7">
        <v>118.19</v>
      </c>
      <c r="G7814" t="s">
        <v>33</v>
      </c>
      <c r="H7814" t="s">
        <v>34</v>
      </c>
      <c r="I7814" t="s">
        <v>23239</v>
      </c>
      <c r="L7814" s="8">
        <v>0</v>
      </c>
      <c r="M7814" t="s">
        <v>36</v>
      </c>
      <c r="N7814" t="str">
        <f>IF(AND(PESQUISA!$B$3&lt;&gt;"",OR(PESQUISA!$B$4="TODAS",B7814=PESQUISA!$B$4),ISNUMBER(SEARCH(PESQUISA!$B$3,D7814))),ROW()-1,"")</f>
        <v/>
      </c>
    </row>
    <row r="7815" spans="1:14" x14ac:dyDescent="0.3">
      <c r="A7815" t="s">
        <v>23534</v>
      </c>
      <c r="B7815" t="s">
        <v>29</v>
      </c>
      <c r="C7815" t="s">
        <v>23535</v>
      </c>
      <c r="D7815" t="s">
        <v>23536</v>
      </c>
      <c r="E7815" t="s">
        <v>32</v>
      </c>
      <c r="F7815" s="7">
        <v>140.08000000000001</v>
      </c>
      <c r="G7815" t="s">
        <v>33</v>
      </c>
      <c r="H7815" t="s">
        <v>34</v>
      </c>
      <c r="I7815" t="s">
        <v>23239</v>
      </c>
      <c r="L7815" s="8">
        <v>0</v>
      </c>
      <c r="M7815" t="s">
        <v>36</v>
      </c>
      <c r="N7815" t="str">
        <f>IF(AND(PESQUISA!$B$3&lt;&gt;"",OR(PESQUISA!$B$4="TODAS",B7815=PESQUISA!$B$4),ISNUMBER(SEARCH(PESQUISA!$B$3,D7815))),ROW()-1,"")</f>
        <v/>
      </c>
    </row>
    <row r="7816" spans="1:14" x14ac:dyDescent="0.3">
      <c r="A7816" t="s">
        <v>23537</v>
      </c>
      <c r="B7816" t="s">
        <v>29</v>
      </c>
      <c r="C7816" t="s">
        <v>23538</v>
      </c>
      <c r="D7816" t="s">
        <v>23539</v>
      </c>
      <c r="E7816" t="s">
        <v>32</v>
      </c>
      <c r="F7816" s="7">
        <v>152.69999999999999</v>
      </c>
      <c r="G7816" t="s">
        <v>33</v>
      </c>
      <c r="H7816" t="s">
        <v>34</v>
      </c>
      <c r="I7816" t="s">
        <v>23239</v>
      </c>
      <c r="L7816" s="8">
        <v>0</v>
      </c>
      <c r="M7816" t="s">
        <v>36</v>
      </c>
      <c r="N7816" t="str">
        <f>IF(AND(PESQUISA!$B$3&lt;&gt;"",OR(PESQUISA!$B$4="TODAS",B7816=PESQUISA!$B$4),ISNUMBER(SEARCH(PESQUISA!$B$3,D7816))),ROW()-1,"")</f>
        <v/>
      </c>
    </row>
    <row r="7817" spans="1:14" x14ac:dyDescent="0.3">
      <c r="A7817" t="s">
        <v>23540</v>
      </c>
      <c r="B7817" t="s">
        <v>29</v>
      </c>
      <c r="C7817" t="s">
        <v>23541</v>
      </c>
      <c r="D7817" t="s">
        <v>23542</v>
      </c>
      <c r="E7817" t="s">
        <v>32</v>
      </c>
      <c r="F7817" s="7">
        <v>86.78</v>
      </c>
      <c r="G7817" t="s">
        <v>33</v>
      </c>
      <c r="H7817" t="s">
        <v>34</v>
      </c>
      <c r="I7817" t="s">
        <v>23239</v>
      </c>
      <c r="L7817" s="8">
        <v>0</v>
      </c>
      <c r="M7817" t="s">
        <v>36</v>
      </c>
      <c r="N7817" t="str">
        <f>IF(AND(PESQUISA!$B$3&lt;&gt;"",OR(PESQUISA!$B$4="TODAS",B7817=PESQUISA!$B$4),ISNUMBER(SEARCH(PESQUISA!$B$3,D7817))),ROW()-1,"")</f>
        <v/>
      </c>
    </row>
    <row r="7818" spans="1:14" x14ac:dyDescent="0.3">
      <c r="A7818" t="s">
        <v>23543</v>
      </c>
      <c r="B7818" t="s">
        <v>29</v>
      </c>
      <c r="C7818" t="s">
        <v>23544</v>
      </c>
      <c r="D7818" t="s">
        <v>23545</v>
      </c>
      <c r="E7818" t="s">
        <v>32</v>
      </c>
      <c r="F7818" s="7">
        <v>105.45</v>
      </c>
      <c r="G7818" t="s">
        <v>33</v>
      </c>
      <c r="H7818" t="s">
        <v>34</v>
      </c>
      <c r="I7818" t="s">
        <v>23239</v>
      </c>
      <c r="L7818" s="8">
        <v>0</v>
      </c>
      <c r="M7818" t="s">
        <v>36</v>
      </c>
      <c r="N7818" t="str">
        <f>IF(AND(PESQUISA!$B$3&lt;&gt;"",OR(PESQUISA!$B$4="TODAS",B7818=PESQUISA!$B$4),ISNUMBER(SEARCH(PESQUISA!$B$3,D7818))),ROW()-1,"")</f>
        <v/>
      </c>
    </row>
    <row r="7819" spans="1:14" x14ac:dyDescent="0.3">
      <c r="A7819" t="s">
        <v>23546</v>
      </c>
      <c r="B7819" t="s">
        <v>29</v>
      </c>
      <c r="C7819" t="s">
        <v>23547</v>
      </c>
      <c r="D7819" t="s">
        <v>23548</v>
      </c>
      <c r="E7819" t="s">
        <v>32</v>
      </c>
      <c r="F7819" s="7">
        <v>46.51</v>
      </c>
      <c r="G7819" t="s">
        <v>33</v>
      </c>
      <c r="H7819" t="s">
        <v>34</v>
      </c>
      <c r="I7819" t="s">
        <v>23549</v>
      </c>
      <c r="L7819" s="8">
        <v>0</v>
      </c>
      <c r="M7819" t="s">
        <v>36</v>
      </c>
      <c r="N7819" t="str">
        <f>IF(AND(PESQUISA!$B$3&lt;&gt;"",OR(PESQUISA!$B$4="TODAS",B7819=PESQUISA!$B$4),ISNUMBER(SEARCH(PESQUISA!$B$3,D7819))),ROW()-1,"")</f>
        <v/>
      </c>
    </row>
    <row r="7820" spans="1:14" x14ac:dyDescent="0.3">
      <c r="A7820" t="s">
        <v>23550</v>
      </c>
      <c r="B7820" t="s">
        <v>29</v>
      </c>
      <c r="C7820" t="s">
        <v>23551</v>
      </c>
      <c r="D7820" t="s">
        <v>23552</v>
      </c>
      <c r="E7820" t="s">
        <v>32</v>
      </c>
      <c r="F7820" s="7">
        <v>70.12</v>
      </c>
      <c r="G7820" t="s">
        <v>33</v>
      </c>
      <c r="H7820" t="s">
        <v>34</v>
      </c>
      <c r="I7820" t="s">
        <v>23549</v>
      </c>
      <c r="L7820" s="8">
        <v>0</v>
      </c>
      <c r="M7820" t="s">
        <v>36</v>
      </c>
      <c r="N7820" t="str">
        <f>IF(AND(PESQUISA!$B$3&lt;&gt;"",OR(PESQUISA!$B$4="TODAS",B7820=PESQUISA!$B$4),ISNUMBER(SEARCH(PESQUISA!$B$3,D7820))),ROW()-1,"")</f>
        <v/>
      </c>
    </row>
    <row r="7821" spans="1:14" x14ac:dyDescent="0.3">
      <c r="A7821" t="s">
        <v>23553</v>
      </c>
      <c r="B7821" t="s">
        <v>29</v>
      </c>
      <c r="C7821" t="s">
        <v>23554</v>
      </c>
      <c r="D7821" t="s">
        <v>23555</v>
      </c>
      <c r="E7821" t="s">
        <v>32</v>
      </c>
      <c r="F7821" s="7">
        <v>42.42</v>
      </c>
      <c r="G7821" t="s">
        <v>33</v>
      </c>
      <c r="H7821" t="s">
        <v>34</v>
      </c>
      <c r="I7821" t="s">
        <v>23549</v>
      </c>
      <c r="L7821" s="8">
        <v>0</v>
      </c>
      <c r="M7821" t="s">
        <v>36</v>
      </c>
      <c r="N7821" t="str">
        <f>IF(AND(PESQUISA!$B$3&lt;&gt;"",OR(PESQUISA!$B$4="TODAS",B7821=PESQUISA!$B$4),ISNUMBER(SEARCH(PESQUISA!$B$3,D7821))),ROW()-1,"")</f>
        <v/>
      </c>
    </row>
    <row r="7822" spans="1:14" x14ac:dyDescent="0.3">
      <c r="A7822" t="s">
        <v>23556</v>
      </c>
      <c r="B7822" t="s">
        <v>29</v>
      </c>
      <c r="C7822" t="s">
        <v>23557</v>
      </c>
      <c r="D7822" t="s">
        <v>23558</v>
      </c>
      <c r="E7822" t="s">
        <v>32</v>
      </c>
      <c r="F7822" s="7">
        <v>59.23</v>
      </c>
      <c r="G7822" t="s">
        <v>33</v>
      </c>
      <c r="H7822" t="s">
        <v>34</v>
      </c>
      <c r="I7822" t="s">
        <v>23549</v>
      </c>
      <c r="L7822" s="8">
        <v>0</v>
      </c>
      <c r="M7822" t="s">
        <v>36</v>
      </c>
      <c r="N7822" t="str">
        <f>IF(AND(PESQUISA!$B$3&lt;&gt;"",OR(PESQUISA!$B$4="TODAS",B7822=PESQUISA!$B$4),ISNUMBER(SEARCH(PESQUISA!$B$3,D7822))),ROW()-1,"")</f>
        <v/>
      </c>
    </row>
    <row r="7823" spans="1:14" x14ac:dyDescent="0.3">
      <c r="A7823" t="s">
        <v>23559</v>
      </c>
      <c r="B7823" t="s">
        <v>29</v>
      </c>
      <c r="C7823" t="s">
        <v>23560</v>
      </c>
      <c r="D7823" t="s">
        <v>23561</v>
      </c>
      <c r="E7823" t="s">
        <v>32</v>
      </c>
      <c r="F7823" s="7">
        <v>37.76</v>
      </c>
      <c r="G7823" t="s">
        <v>33</v>
      </c>
      <c r="H7823" t="s">
        <v>34</v>
      </c>
      <c r="I7823" t="s">
        <v>23549</v>
      </c>
      <c r="L7823" s="8">
        <v>0</v>
      </c>
      <c r="M7823" t="s">
        <v>36</v>
      </c>
      <c r="N7823" t="str">
        <f>IF(AND(PESQUISA!$B$3&lt;&gt;"",OR(PESQUISA!$B$4="TODAS",B7823=PESQUISA!$B$4),ISNUMBER(SEARCH(PESQUISA!$B$3,D7823))),ROW()-1,"")</f>
        <v/>
      </c>
    </row>
    <row r="7824" spans="1:14" x14ac:dyDescent="0.3">
      <c r="A7824" t="s">
        <v>23562</v>
      </c>
      <c r="B7824" t="s">
        <v>29</v>
      </c>
      <c r="C7824" t="s">
        <v>23563</v>
      </c>
      <c r="D7824" t="s">
        <v>23564</v>
      </c>
      <c r="E7824" t="s">
        <v>32</v>
      </c>
      <c r="F7824" s="7">
        <v>54.57</v>
      </c>
      <c r="G7824" t="s">
        <v>33</v>
      </c>
      <c r="H7824" t="s">
        <v>34</v>
      </c>
      <c r="I7824" t="s">
        <v>23549</v>
      </c>
      <c r="L7824" s="8">
        <v>0</v>
      </c>
      <c r="M7824" t="s">
        <v>36</v>
      </c>
      <c r="N7824" t="str">
        <f>IF(AND(PESQUISA!$B$3&lt;&gt;"",OR(PESQUISA!$B$4="TODAS",B7824=PESQUISA!$B$4),ISNUMBER(SEARCH(PESQUISA!$B$3,D7824))),ROW()-1,"")</f>
        <v/>
      </c>
    </row>
    <row r="7825" spans="1:14" x14ac:dyDescent="0.3">
      <c r="A7825" t="s">
        <v>23565</v>
      </c>
      <c r="B7825" t="s">
        <v>29</v>
      </c>
      <c r="C7825" t="s">
        <v>23566</v>
      </c>
      <c r="D7825" t="s">
        <v>23567</v>
      </c>
      <c r="E7825" t="s">
        <v>32</v>
      </c>
      <c r="F7825" s="7">
        <v>50.22</v>
      </c>
      <c r="G7825" t="s">
        <v>33</v>
      </c>
      <c r="H7825" t="s">
        <v>34</v>
      </c>
      <c r="I7825" t="s">
        <v>23549</v>
      </c>
      <c r="L7825" s="8">
        <v>0</v>
      </c>
      <c r="M7825" t="s">
        <v>36</v>
      </c>
      <c r="N7825" t="str">
        <f>IF(AND(PESQUISA!$B$3&lt;&gt;"",OR(PESQUISA!$B$4="TODAS",B7825=PESQUISA!$B$4),ISNUMBER(SEARCH(PESQUISA!$B$3,D7825))),ROW()-1,"")</f>
        <v/>
      </c>
    </row>
    <row r="7826" spans="1:14" x14ac:dyDescent="0.3">
      <c r="A7826" t="s">
        <v>23568</v>
      </c>
      <c r="B7826" t="s">
        <v>29</v>
      </c>
      <c r="C7826" t="s">
        <v>23569</v>
      </c>
      <c r="D7826" t="s">
        <v>23570</v>
      </c>
      <c r="E7826" t="s">
        <v>32</v>
      </c>
      <c r="F7826" s="7">
        <v>67.05</v>
      </c>
      <c r="G7826" t="s">
        <v>33</v>
      </c>
      <c r="H7826" t="s">
        <v>34</v>
      </c>
      <c r="I7826" t="s">
        <v>23549</v>
      </c>
      <c r="L7826" s="8">
        <v>0</v>
      </c>
      <c r="M7826" t="s">
        <v>36</v>
      </c>
      <c r="N7826" t="str">
        <f>IF(AND(PESQUISA!$B$3&lt;&gt;"",OR(PESQUISA!$B$4="TODAS",B7826=PESQUISA!$B$4),ISNUMBER(SEARCH(PESQUISA!$B$3,D7826))),ROW()-1,"")</f>
        <v/>
      </c>
    </row>
    <row r="7827" spans="1:14" x14ac:dyDescent="0.3">
      <c r="A7827" t="s">
        <v>23571</v>
      </c>
      <c r="B7827" t="s">
        <v>29</v>
      </c>
      <c r="C7827" t="s">
        <v>23572</v>
      </c>
      <c r="D7827" t="s">
        <v>23573</v>
      </c>
      <c r="E7827" t="s">
        <v>32</v>
      </c>
      <c r="F7827" s="7">
        <v>33.78</v>
      </c>
      <c r="G7827" t="s">
        <v>33</v>
      </c>
      <c r="H7827" t="s">
        <v>34</v>
      </c>
      <c r="I7827" t="s">
        <v>23549</v>
      </c>
      <c r="L7827" s="8">
        <v>0</v>
      </c>
      <c r="M7827" t="s">
        <v>36</v>
      </c>
      <c r="N7827" t="str">
        <f>IF(AND(PESQUISA!$B$3&lt;&gt;"",OR(PESQUISA!$B$4="TODAS",B7827=PESQUISA!$B$4),ISNUMBER(SEARCH(PESQUISA!$B$3,D7827))),ROW()-1,"")</f>
        <v/>
      </c>
    </row>
    <row r="7828" spans="1:14" x14ac:dyDescent="0.3">
      <c r="A7828" t="s">
        <v>23574</v>
      </c>
      <c r="B7828" t="s">
        <v>29</v>
      </c>
      <c r="C7828" t="s">
        <v>23575</v>
      </c>
      <c r="D7828" t="s">
        <v>23576</v>
      </c>
      <c r="E7828" t="s">
        <v>32</v>
      </c>
      <c r="F7828" s="7">
        <v>48.26</v>
      </c>
      <c r="G7828" t="s">
        <v>33</v>
      </c>
      <c r="H7828" t="s">
        <v>34</v>
      </c>
      <c r="I7828" t="s">
        <v>23549</v>
      </c>
      <c r="L7828" s="8">
        <v>0</v>
      </c>
      <c r="M7828" t="s">
        <v>36</v>
      </c>
      <c r="N7828" t="str">
        <f>IF(AND(PESQUISA!$B$3&lt;&gt;"",OR(PESQUISA!$B$4="TODAS",B7828=PESQUISA!$B$4),ISNUMBER(SEARCH(PESQUISA!$B$3,D7828))),ROW()-1,"")</f>
        <v/>
      </c>
    </row>
    <row r="7829" spans="1:14" x14ac:dyDescent="0.3">
      <c r="A7829" t="s">
        <v>23577</v>
      </c>
      <c r="B7829" t="s">
        <v>29</v>
      </c>
      <c r="C7829" t="s">
        <v>23578</v>
      </c>
      <c r="D7829" t="s">
        <v>23579</v>
      </c>
      <c r="E7829" t="s">
        <v>32</v>
      </c>
      <c r="F7829" s="7">
        <v>30.76</v>
      </c>
      <c r="G7829" t="s">
        <v>33</v>
      </c>
      <c r="H7829" t="s">
        <v>34</v>
      </c>
      <c r="I7829" t="s">
        <v>23549</v>
      </c>
      <c r="L7829" s="8">
        <v>0</v>
      </c>
      <c r="M7829" t="s">
        <v>36</v>
      </c>
      <c r="N7829" t="str">
        <f>IF(AND(PESQUISA!$B$3&lt;&gt;"",OR(PESQUISA!$B$4="TODAS",B7829=PESQUISA!$B$4),ISNUMBER(SEARCH(PESQUISA!$B$3,D7829))),ROW()-1,"")</f>
        <v/>
      </c>
    </row>
    <row r="7830" spans="1:14" x14ac:dyDescent="0.3">
      <c r="A7830" t="s">
        <v>23580</v>
      </c>
      <c r="B7830" t="s">
        <v>29</v>
      </c>
      <c r="C7830" t="s">
        <v>23581</v>
      </c>
      <c r="D7830" t="s">
        <v>23582</v>
      </c>
      <c r="E7830" t="s">
        <v>32</v>
      </c>
      <c r="F7830" s="7">
        <v>45.26</v>
      </c>
      <c r="G7830" t="s">
        <v>33</v>
      </c>
      <c r="H7830" t="s">
        <v>34</v>
      </c>
      <c r="I7830" t="s">
        <v>23549</v>
      </c>
      <c r="L7830" s="8">
        <v>0</v>
      </c>
      <c r="M7830" t="s">
        <v>36</v>
      </c>
      <c r="N7830" t="str">
        <f>IF(AND(PESQUISA!$B$3&lt;&gt;"",OR(PESQUISA!$B$4="TODAS",B7830=PESQUISA!$B$4),ISNUMBER(SEARCH(PESQUISA!$B$3,D7830))),ROW()-1,"")</f>
        <v/>
      </c>
    </row>
    <row r="7831" spans="1:14" x14ac:dyDescent="0.3">
      <c r="A7831" t="s">
        <v>23583</v>
      </c>
      <c r="B7831" t="s">
        <v>29</v>
      </c>
      <c r="C7831" t="s">
        <v>23584</v>
      </c>
      <c r="D7831" t="s">
        <v>23585</v>
      </c>
      <c r="E7831" t="s">
        <v>32</v>
      </c>
      <c r="F7831" s="7">
        <v>53.3</v>
      </c>
      <c r="G7831" t="s">
        <v>33</v>
      </c>
      <c r="H7831" t="s">
        <v>34</v>
      </c>
      <c r="I7831" t="s">
        <v>23549</v>
      </c>
      <c r="L7831" s="8">
        <v>0</v>
      </c>
      <c r="M7831" t="s">
        <v>36</v>
      </c>
      <c r="N7831" t="str">
        <f>IF(AND(PESQUISA!$B$3&lt;&gt;"",OR(PESQUISA!$B$4="TODAS",B7831=PESQUISA!$B$4),ISNUMBER(SEARCH(PESQUISA!$B$3,D7831))),ROW()-1,"")</f>
        <v/>
      </c>
    </row>
    <row r="7832" spans="1:14" x14ac:dyDescent="0.3">
      <c r="A7832" t="s">
        <v>23586</v>
      </c>
      <c r="B7832" t="s">
        <v>29</v>
      </c>
      <c r="C7832" t="s">
        <v>23587</v>
      </c>
      <c r="D7832" t="s">
        <v>23588</v>
      </c>
      <c r="E7832" t="s">
        <v>32</v>
      </c>
      <c r="F7832" s="7">
        <v>38.81</v>
      </c>
      <c r="G7832" t="s">
        <v>33</v>
      </c>
      <c r="H7832" t="s">
        <v>34</v>
      </c>
      <c r="I7832" t="s">
        <v>23549</v>
      </c>
      <c r="L7832" s="8">
        <v>0</v>
      </c>
      <c r="M7832" t="s">
        <v>36</v>
      </c>
      <c r="N7832" t="str">
        <f>IF(AND(PESQUISA!$B$3&lt;&gt;"",OR(PESQUISA!$B$4="TODAS",B7832=PESQUISA!$B$4),ISNUMBER(SEARCH(PESQUISA!$B$3,D7832))),ROW()-1,"")</f>
        <v/>
      </c>
    </row>
    <row r="7833" spans="1:14" x14ac:dyDescent="0.3">
      <c r="A7833" t="s">
        <v>23589</v>
      </c>
      <c r="B7833" t="s">
        <v>29</v>
      </c>
      <c r="C7833" t="s">
        <v>23590</v>
      </c>
      <c r="D7833" t="s">
        <v>23591</v>
      </c>
      <c r="E7833" t="s">
        <v>32</v>
      </c>
      <c r="F7833" s="7">
        <v>39.25</v>
      </c>
      <c r="G7833" t="s">
        <v>33</v>
      </c>
      <c r="H7833" t="s">
        <v>34</v>
      </c>
      <c r="I7833" t="s">
        <v>23549</v>
      </c>
      <c r="L7833" s="8">
        <v>0</v>
      </c>
      <c r="M7833" t="s">
        <v>36</v>
      </c>
      <c r="N7833" t="str">
        <f>IF(AND(PESQUISA!$B$3&lt;&gt;"",OR(PESQUISA!$B$4="TODAS",B7833=PESQUISA!$B$4),ISNUMBER(SEARCH(PESQUISA!$B$3,D7833))),ROW()-1,"")</f>
        <v/>
      </c>
    </row>
    <row r="7834" spans="1:14" x14ac:dyDescent="0.3">
      <c r="A7834" t="s">
        <v>23592</v>
      </c>
      <c r="B7834" t="s">
        <v>29</v>
      </c>
      <c r="C7834" t="s">
        <v>23593</v>
      </c>
      <c r="D7834" t="s">
        <v>23594</v>
      </c>
      <c r="E7834" t="s">
        <v>32</v>
      </c>
      <c r="F7834" s="7">
        <v>54.26</v>
      </c>
      <c r="G7834" t="s">
        <v>33</v>
      </c>
      <c r="H7834" t="s">
        <v>34</v>
      </c>
      <c r="I7834" t="s">
        <v>23549</v>
      </c>
      <c r="L7834" s="8">
        <v>0</v>
      </c>
      <c r="M7834" t="s">
        <v>36</v>
      </c>
      <c r="N7834" t="str">
        <f>IF(AND(PESQUISA!$B$3&lt;&gt;"",OR(PESQUISA!$B$4="TODAS",B7834=PESQUISA!$B$4),ISNUMBER(SEARCH(PESQUISA!$B$3,D7834))),ROW()-1,"")</f>
        <v/>
      </c>
    </row>
    <row r="7835" spans="1:14" x14ac:dyDescent="0.3">
      <c r="A7835" t="s">
        <v>23595</v>
      </c>
      <c r="B7835" t="s">
        <v>29</v>
      </c>
      <c r="C7835" t="s">
        <v>23596</v>
      </c>
      <c r="D7835" t="s">
        <v>23597</v>
      </c>
      <c r="E7835" t="s">
        <v>32</v>
      </c>
      <c r="F7835" s="7">
        <v>34.590000000000003</v>
      </c>
      <c r="G7835" t="s">
        <v>33</v>
      </c>
      <c r="H7835" t="s">
        <v>34</v>
      </c>
      <c r="I7835" t="s">
        <v>23549</v>
      </c>
      <c r="L7835" s="8">
        <v>0</v>
      </c>
      <c r="M7835" t="s">
        <v>36</v>
      </c>
      <c r="N7835" t="str">
        <f>IF(AND(PESQUISA!$B$3&lt;&gt;"",OR(PESQUISA!$B$4="TODAS",B7835=PESQUISA!$B$4),ISNUMBER(SEARCH(PESQUISA!$B$3,D7835))),ROW()-1,"")</f>
        <v/>
      </c>
    </row>
    <row r="7836" spans="1:14" x14ac:dyDescent="0.3">
      <c r="A7836" t="s">
        <v>23598</v>
      </c>
      <c r="B7836" t="s">
        <v>29</v>
      </c>
      <c r="C7836" t="s">
        <v>23599</v>
      </c>
      <c r="D7836" t="s">
        <v>23600</v>
      </c>
      <c r="E7836" t="s">
        <v>32</v>
      </c>
      <c r="F7836" s="7">
        <v>49.6</v>
      </c>
      <c r="G7836" t="s">
        <v>33</v>
      </c>
      <c r="H7836" t="s">
        <v>34</v>
      </c>
      <c r="I7836" t="s">
        <v>23549</v>
      </c>
      <c r="L7836" s="8">
        <v>0</v>
      </c>
      <c r="M7836" t="s">
        <v>36</v>
      </c>
      <c r="N7836" t="str">
        <f>IF(AND(PESQUISA!$B$3&lt;&gt;"",OR(PESQUISA!$B$4="TODAS",B7836=PESQUISA!$B$4),ISNUMBER(SEARCH(PESQUISA!$B$3,D7836))),ROW()-1,"")</f>
        <v/>
      </c>
    </row>
    <row r="7837" spans="1:14" x14ac:dyDescent="0.3">
      <c r="A7837" t="s">
        <v>23601</v>
      </c>
      <c r="B7837" t="s">
        <v>29</v>
      </c>
      <c r="C7837" t="s">
        <v>23602</v>
      </c>
      <c r="D7837" t="s">
        <v>23603</v>
      </c>
      <c r="E7837" t="s">
        <v>32</v>
      </c>
      <c r="F7837" s="7">
        <v>47.05</v>
      </c>
      <c r="G7837" t="s">
        <v>33</v>
      </c>
      <c r="H7837" t="s">
        <v>34</v>
      </c>
      <c r="I7837" t="s">
        <v>23549</v>
      </c>
      <c r="L7837" s="8">
        <v>0</v>
      </c>
      <c r="M7837" t="s">
        <v>36</v>
      </c>
      <c r="N7837" t="str">
        <f>IF(AND(PESQUISA!$B$3&lt;&gt;"",OR(PESQUISA!$B$4="TODAS",B7837=PESQUISA!$B$4),ISNUMBER(SEARCH(PESQUISA!$B$3,D7837))),ROW()-1,"")</f>
        <v/>
      </c>
    </row>
    <row r="7838" spans="1:14" x14ac:dyDescent="0.3">
      <c r="A7838" t="s">
        <v>23604</v>
      </c>
      <c r="B7838" t="s">
        <v>29</v>
      </c>
      <c r="C7838" t="s">
        <v>23605</v>
      </c>
      <c r="D7838" t="s">
        <v>23606</v>
      </c>
      <c r="E7838" t="s">
        <v>32</v>
      </c>
      <c r="F7838" s="7">
        <v>62.08</v>
      </c>
      <c r="G7838" t="s">
        <v>33</v>
      </c>
      <c r="H7838" t="s">
        <v>34</v>
      </c>
      <c r="I7838" t="s">
        <v>23549</v>
      </c>
      <c r="L7838" s="8">
        <v>0</v>
      </c>
      <c r="M7838" t="s">
        <v>36</v>
      </c>
      <c r="N7838" t="str">
        <f>IF(AND(PESQUISA!$B$3&lt;&gt;"",OR(PESQUISA!$B$4="TODAS",B7838=PESQUISA!$B$4),ISNUMBER(SEARCH(PESQUISA!$B$3,D7838))),ROW()-1,"")</f>
        <v/>
      </c>
    </row>
    <row r="7839" spans="1:14" x14ac:dyDescent="0.3">
      <c r="A7839" t="s">
        <v>23607</v>
      </c>
      <c r="B7839" t="s">
        <v>29</v>
      </c>
      <c r="C7839" t="s">
        <v>23608</v>
      </c>
      <c r="D7839" t="s">
        <v>23609</v>
      </c>
      <c r="E7839" t="s">
        <v>32</v>
      </c>
      <c r="F7839" s="7">
        <v>30.61</v>
      </c>
      <c r="G7839" t="s">
        <v>33</v>
      </c>
      <c r="H7839" t="s">
        <v>34</v>
      </c>
      <c r="I7839" t="s">
        <v>23549</v>
      </c>
      <c r="L7839" s="8">
        <v>0</v>
      </c>
      <c r="M7839" t="s">
        <v>36</v>
      </c>
      <c r="N7839" t="str">
        <f>IF(AND(PESQUISA!$B$3&lt;&gt;"",OR(PESQUISA!$B$4="TODAS",B7839=PESQUISA!$B$4),ISNUMBER(SEARCH(PESQUISA!$B$3,D7839))),ROW()-1,"")</f>
        <v/>
      </c>
    </row>
    <row r="7840" spans="1:14" x14ac:dyDescent="0.3">
      <c r="A7840" t="s">
        <v>23610</v>
      </c>
      <c r="B7840" t="s">
        <v>29</v>
      </c>
      <c r="C7840" t="s">
        <v>23611</v>
      </c>
      <c r="D7840" t="s">
        <v>23612</v>
      </c>
      <c r="E7840" t="s">
        <v>32</v>
      </c>
      <c r="F7840" s="7">
        <v>43.29</v>
      </c>
      <c r="G7840" t="s">
        <v>33</v>
      </c>
      <c r="H7840" t="s">
        <v>34</v>
      </c>
      <c r="I7840" t="s">
        <v>23549</v>
      </c>
      <c r="L7840" s="8">
        <v>0</v>
      </c>
      <c r="M7840" t="s">
        <v>36</v>
      </c>
      <c r="N7840" t="str">
        <f>IF(AND(PESQUISA!$B$3&lt;&gt;"",OR(PESQUISA!$B$4="TODAS",B7840=PESQUISA!$B$4),ISNUMBER(SEARCH(PESQUISA!$B$3,D7840))),ROW()-1,"")</f>
        <v/>
      </c>
    </row>
    <row r="7841" spans="1:14" x14ac:dyDescent="0.3">
      <c r="A7841" t="s">
        <v>23613</v>
      </c>
      <c r="B7841" t="s">
        <v>29</v>
      </c>
      <c r="C7841" t="s">
        <v>23614</v>
      </c>
      <c r="D7841" t="s">
        <v>23615</v>
      </c>
      <c r="E7841" t="s">
        <v>32</v>
      </c>
      <c r="F7841" s="7">
        <v>27.59</v>
      </c>
      <c r="G7841" t="s">
        <v>33</v>
      </c>
      <c r="H7841" t="s">
        <v>34</v>
      </c>
      <c r="I7841" t="s">
        <v>23549</v>
      </c>
      <c r="L7841" s="8">
        <v>0</v>
      </c>
      <c r="M7841" t="s">
        <v>36</v>
      </c>
      <c r="N7841" t="str">
        <f>IF(AND(PESQUISA!$B$3&lt;&gt;"",OR(PESQUISA!$B$4="TODAS",B7841=PESQUISA!$B$4),ISNUMBER(SEARCH(PESQUISA!$B$3,D7841))),ROW()-1,"")</f>
        <v/>
      </c>
    </row>
    <row r="7842" spans="1:14" x14ac:dyDescent="0.3">
      <c r="A7842" t="s">
        <v>23616</v>
      </c>
      <c r="B7842" t="s">
        <v>29</v>
      </c>
      <c r="C7842" t="s">
        <v>23617</v>
      </c>
      <c r="D7842" t="s">
        <v>23618</v>
      </c>
      <c r="E7842" t="s">
        <v>32</v>
      </c>
      <c r="F7842" s="7">
        <v>40.29</v>
      </c>
      <c r="G7842" t="s">
        <v>33</v>
      </c>
      <c r="H7842" t="s">
        <v>34</v>
      </c>
      <c r="I7842" t="s">
        <v>23549</v>
      </c>
      <c r="L7842" s="8">
        <v>0</v>
      </c>
      <c r="M7842" t="s">
        <v>36</v>
      </c>
      <c r="N7842" t="str">
        <f>IF(AND(PESQUISA!$B$3&lt;&gt;"",OR(PESQUISA!$B$4="TODAS",B7842=PESQUISA!$B$4),ISNUMBER(SEARCH(PESQUISA!$B$3,D7842))),ROW()-1,"")</f>
        <v/>
      </c>
    </row>
    <row r="7843" spans="1:14" x14ac:dyDescent="0.3">
      <c r="A7843" t="s">
        <v>23619</v>
      </c>
      <c r="B7843" t="s">
        <v>29</v>
      </c>
      <c r="C7843" t="s">
        <v>23620</v>
      </c>
      <c r="D7843" t="s">
        <v>23621</v>
      </c>
      <c r="E7843" t="s">
        <v>32</v>
      </c>
      <c r="F7843" s="7">
        <v>48.33</v>
      </c>
      <c r="G7843" t="s">
        <v>33</v>
      </c>
      <c r="H7843" t="s">
        <v>34</v>
      </c>
      <c r="I7843" t="s">
        <v>23549</v>
      </c>
      <c r="L7843" s="8">
        <v>0</v>
      </c>
      <c r="M7843" t="s">
        <v>36</v>
      </c>
      <c r="N7843" t="str">
        <f>IF(AND(PESQUISA!$B$3&lt;&gt;"",OR(PESQUISA!$B$4="TODAS",B7843=PESQUISA!$B$4),ISNUMBER(SEARCH(PESQUISA!$B$3,D7843))),ROW()-1,"")</f>
        <v/>
      </c>
    </row>
    <row r="7844" spans="1:14" x14ac:dyDescent="0.3">
      <c r="A7844" t="s">
        <v>23622</v>
      </c>
      <c r="B7844" t="s">
        <v>29</v>
      </c>
      <c r="C7844" t="s">
        <v>23623</v>
      </c>
      <c r="D7844" t="s">
        <v>23624</v>
      </c>
      <c r="E7844" t="s">
        <v>32</v>
      </c>
      <c r="F7844" s="7">
        <v>35.64</v>
      </c>
      <c r="G7844" t="s">
        <v>33</v>
      </c>
      <c r="H7844" t="s">
        <v>34</v>
      </c>
      <c r="I7844" t="s">
        <v>23549</v>
      </c>
      <c r="L7844" s="8">
        <v>0</v>
      </c>
      <c r="M7844" t="s">
        <v>36</v>
      </c>
      <c r="N7844" t="str">
        <f>IF(AND(PESQUISA!$B$3&lt;&gt;"",OR(PESQUISA!$B$4="TODAS",B7844=PESQUISA!$B$4),ISNUMBER(SEARCH(PESQUISA!$B$3,D7844))),ROW()-1,"")</f>
        <v/>
      </c>
    </row>
    <row r="7845" spans="1:14" x14ac:dyDescent="0.3">
      <c r="A7845" t="s">
        <v>23625</v>
      </c>
      <c r="B7845" t="s">
        <v>29</v>
      </c>
      <c r="C7845" t="s">
        <v>23626</v>
      </c>
      <c r="D7845" t="s">
        <v>23627</v>
      </c>
      <c r="E7845" t="s">
        <v>32</v>
      </c>
      <c r="F7845" s="7">
        <v>44.69</v>
      </c>
      <c r="G7845" t="s">
        <v>33</v>
      </c>
      <c r="H7845" t="s">
        <v>34</v>
      </c>
      <c r="I7845" t="s">
        <v>23549</v>
      </c>
      <c r="L7845" s="8">
        <v>0</v>
      </c>
      <c r="M7845" t="s">
        <v>36</v>
      </c>
      <c r="N7845" t="str">
        <f>IF(AND(PESQUISA!$B$3&lt;&gt;"",OR(PESQUISA!$B$4="TODAS",B7845=PESQUISA!$B$4),ISNUMBER(SEARCH(PESQUISA!$B$3,D7845))),ROW()-1,"")</f>
        <v/>
      </c>
    </row>
    <row r="7846" spans="1:14" x14ac:dyDescent="0.3">
      <c r="A7846" t="s">
        <v>23628</v>
      </c>
      <c r="B7846" t="s">
        <v>29</v>
      </c>
      <c r="C7846" t="s">
        <v>23629</v>
      </c>
      <c r="D7846" t="s">
        <v>23630</v>
      </c>
      <c r="E7846" t="s">
        <v>32</v>
      </c>
      <c r="F7846" s="7">
        <v>45.84</v>
      </c>
      <c r="G7846" t="s">
        <v>33</v>
      </c>
      <c r="H7846" t="s">
        <v>34</v>
      </c>
      <c r="I7846" t="s">
        <v>23549</v>
      </c>
      <c r="L7846" s="8">
        <v>0</v>
      </c>
      <c r="M7846" t="s">
        <v>36</v>
      </c>
      <c r="N7846" t="str">
        <f>IF(AND(PESQUISA!$B$3&lt;&gt;"",OR(PESQUISA!$B$4="TODAS",B7846=PESQUISA!$B$4),ISNUMBER(SEARCH(PESQUISA!$B$3,D7846))),ROW()-1,"")</f>
        <v/>
      </c>
    </row>
    <row r="7847" spans="1:14" x14ac:dyDescent="0.3">
      <c r="A7847" t="s">
        <v>23631</v>
      </c>
      <c r="B7847" t="s">
        <v>29</v>
      </c>
      <c r="C7847" t="s">
        <v>23632</v>
      </c>
      <c r="D7847" t="s">
        <v>23633</v>
      </c>
      <c r="E7847" t="s">
        <v>32</v>
      </c>
      <c r="F7847" s="7">
        <v>68.31</v>
      </c>
      <c r="G7847" t="s">
        <v>33</v>
      </c>
      <c r="H7847" t="s">
        <v>34</v>
      </c>
      <c r="I7847" t="s">
        <v>23549</v>
      </c>
      <c r="L7847" s="8">
        <v>0</v>
      </c>
      <c r="M7847" t="s">
        <v>36</v>
      </c>
      <c r="N7847" t="str">
        <f>IF(AND(PESQUISA!$B$3&lt;&gt;"",OR(PESQUISA!$B$4="TODAS",B7847=PESQUISA!$B$4),ISNUMBER(SEARCH(PESQUISA!$B$3,D7847))),ROW()-1,"")</f>
        <v/>
      </c>
    </row>
    <row r="7848" spans="1:14" x14ac:dyDescent="0.3">
      <c r="A7848" t="s">
        <v>23634</v>
      </c>
      <c r="B7848" t="s">
        <v>29</v>
      </c>
      <c r="C7848" t="s">
        <v>23635</v>
      </c>
      <c r="D7848" t="s">
        <v>23636</v>
      </c>
      <c r="E7848" t="s">
        <v>32</v>
      </c>
      <c r="F7848" s="7">
        <v>27.05</v>
      </c>
      <c r="G7848" t="s">
        <v>33</v>
      </c>
      <c r="H7848" t="s">
        <v>34</v>
      </c>
      <c r="I7848" t="s">
        <v>23549</v>
      </c>
      <c r="L7848" s="8">
        <v>0</v>
      </c>
      <c r="M7848" t="s">
        <v>36</v>
      </c>
      <c r="N7848" t="str">
        <f>IF(AND(PESQUISA!$B$3&lt;&gt;"",OR(PESQUISA!$B$4="TODAS",B7848=PESQUISA!$B$4),ISNUMBER(SEARCH(PESQUISA!$B$3,D7848))),ROW()-1,"")</f>
        <v/>
      </c>
    </row>
    <row r="7849" spans="1:14" x14ac:dyDescent="0.3">
      <c r="A7849" t="s">
        <v>23637</v>
      </c>
      <c r="B7849" t="s">
        <v>29</v>
      </c>
      <c r="C7849" t="s">
        <v>23638</v>
      </c>
      <c r="D7849" t="s">
        <v>23639</v>
      </c>
      <c r="E7849" t="s">
        <v>32</v>
      </c>
      <c r="F7849" s="7">
        <v>31.52</v>
      </c>
      <c r="G7849" t="s">
        <v>33</v>
      </c>
      <c r="H7849" t="s">
        <v>34</v>
      </c>
      <c r="I7849" t="s">
        <v>23549</v>
      </c>
      <c r="L7849" s="8">
        <v>0</v>
      </c>
      <c r="M7849" t="s">
        <v>36</v>
      </c>
      <c r="N7849" t="str">
        <f>IF(AND(PESQUISA!$B$3&lt;&gt;"",OR(PESQUISA!$B$4="TODAS",B7849=PESQUISA!$B$4),ISNUMBER(SEARCH(PESQUISA!$B$3,D7849))),ROW()-1,"")</f>
        <v/>
      </c>
    </row>
    <row r="7850" spans="1:14" x14ac:dyDescent="0.3">
      <c r="A7850" t="s">
        <v>23640</v>
      </c>
      <c r="B7850" t="s">
        <v>29</v>
      </c>
      <c r="C7850" t="s">
        <v>23641</v>
      </c>
      <c r="D7850" t="s">
        <v>23642</v>
      </c>
      <c r="E7850" t="s">
        <v>32</v>
      </c>
      <c r="F7850" s="7">
        <v>28.35</v>
      </c>
      <c r="G7850" t="s">
        <v>33</v>
      </c>
      <c r="H7850" t="s">
        <v>34</v>
      </c>
      <c r="I7850" t="s">
        <v>23549</v>
      </c>
      <c r="L7850" s="8">
        <v>0</v>
      </c>
      <c r="M7850" t="s">
        <v>36</v>
      </c>
      <c r="N7850" t="str">
        <f>IF(AND(PESQUISA!$B$3&lt;&gt;"",OR(PESQUISA!$B$4="TODAS",B7850=PESQUISA!$B$4),ISNUMBER(SEARCH(PESQUISA!$B$3,D7850))),ROW()-1,"")</f>
        <v/>
      </c>
    </row>
    <row r="7851" spans="1:14" x14ac:dyDescent="0.3">
      <c r="A7851" t="s">
        <v>23643</v>
      </c>
      <c r="B7851" t="s">
        <v>29</v>
      </c>
      <c r="C7851" t="s">
        <v>23644</v>
      </c>
      <c r="D7851" t="s">
        <v>23645</v>
      </c>
      <c r="E7851" t="s">
        <v>32</v>
      </c>
      <c r="F7851" s="7">
        <v>44.67</v>
      </c>
      <c r="G7851" t="s">
        <v>33</v>
      </c>
      <c r="H7851" t="s">
        <v>34</v>
      </c>
      <c r="I7851" t="s">
        <v>23549</v>
      </c>
      <c r="L7851" s="8">
        <v>0</v>
      </c>
      <c r="M7851" t="s">
        <v>36</v>
      </c>
      <c r="N7851" t="str">
        <f>IF(AND(PESQUISA!$B$3&lt;&gt;"",OR(PESQUISA!$B$4="TODAS",B7851=PESQUISA!$B$4),ISNUMBER(SEARCH(PESQUISA!$B$3,D7851))),ROW()-1,"")</f>
        <v/>
      </c>
    </row>
    <row r="7852" spans="1:14" x14ac:dyDescent="0.3">
      <c r="A7852" t="s">
        <v>23646</v>
      </c>
      <c r="B7852" t="s">
        <v>29</v>
      </c>
      <c r="C7852" t="s">
        <v>23647</v>
      </c>
      <c r="D7852" t="s">
        <v>23648</v>
      </c>
      <c r="E7852" t="s">
        <v>32</v>
      </c>
      <c r="F7852" s="7">
        <v>61.48</v>
      </c>
      <c r="G7852" t="s">
        <v>33</v>
      </c>
      <c r="H7852" t="s">
        <v>34</v>
      </c>
      <c r="I7852" t="s">
        <v>23549</v>
      </c>
      <c r="L7852" s="8">
        <v>0</v>
      </c>
      <c r="M7852" t="s">
        <v>36</v>
      </c>
      <c r="N7852" t="str">
        <f>IF(AND(PESQUISA!$B$3&lt;&gt;"",OR(PESQUISA!$B$4="TODAS",B7852=PESQUISA!$B$4),ISNUMBER(SEARCH(PESQUISA!$B$3,D7852))),ROW()-1,"")</f>
        <v/>
      </c>
    </row>
    <row r="7853" spans="1:14" x14ac:dyDescent="0.3">
      <c r="A7853" t="s">
        <v>23649</v>
      </c>
      <c r="B7853" t="s">
        <v>29</v>
      </c>
      <c r="C7853" t="s">
        <v>23650</v>
      </c>
      <c r="D7853" t="s">
        <v>23651</v>
      </c>
      <c r="E7853" t="s">
        <v>32</v>
      </c>
      <c r="F7853" s="7">
        <v>55.73</v>
      </c>
      <c r="G7853" t="s">
        <v>33</v>
      </c>
      <c r="H7853" t="s">
        <v>34</v>
      </c>
      <c r="I7853" t="s">
        <v>23549</v>
      </c>
      <c r="L7853" s="8">
        <v>0</v>
      </c>
      <c r="M7853" t="s">
        <v>36</v>
      </c>
      <c r="N7853" t="str">
        <f>IF(AND(PESQUISA!$B$3&lt;&gt;"",OR(PESQUISA!$B$4="TODAS",B7853=PESQUISA!$B$4),ISNUMBER(SEARCH(PESQUISA!$B$3,D7853))),ROW()-1,"")</f>
        <v/>
      </c>
    </row>
    <row r="7854" spans="1:14" x14ac:dyDescent="0.3">
      <c r="A7854" t="s">
        <v>23652</v>
      </c>
      <c r="B7854" t="s">
        <v>29</v>
      </c>
      <c r="C7854" t="s">
        <v>23653</v>
      </c>
      <c r="D7854" t="s">
        <v>23654</v>
      </c>
      <c r="E7854" t="s">
        <v>32</v>
      </c>
      <c r="F7854" s="7">
        <v>38.92</v>
      </c>
      <c r="G7854" t="s">
        <v>33</v>
      </c>
      <c r="H7854" t="s">
        <v>34</v>
      </c>
      <c r="I7854" t="s">
        <v>23549</v>
      </c>
      <c r="L7854" s="8">
        <v>0</v>
      </c>
      <c r="M7854" t="s">
        <v>36</v>
      </c>
      <c r="N7854" t="str">
        <f>IF(AND(PESQUISA!$B$3&lt;&gt;"",OR(PESQUISA!$B$4="TODAS",B7854=PESQUISA!$B$4),ISNUMBER(SEARCH(PESQUISA!$B$3,D7854))),ROW()-1,"")</f>
        <v/>
      </c>
    </row>
    <row r="7855" spans="1:14" x14ac:dyDescent="0.3">
      <c r="A7855" t="s">
        <v>23655</v>
      </c>
      <c r="B7855" t="s">
        <v>29</v>
      </c>
      <c r="C7855" t="s">
        <v>23656</v>
      </c>
      <c r="D7855" t="s">
        <v>23657</v>
      </c>
      <c r="E7855" t="s">
        <v>32</v>
      </c>
      <c r="F7855" s="7">
        <v>35.229999999999997</v>
      </c>
      <c r="G7855" t="s">
        <v>33</v>
      </c>
      <c r="H7855" t="s">
        <v>34</v>
      </c>
      <c r="I7855" t="s">
        <v>23549</v>
      </c>
      <c r="L7855" s="8">
        <v>0</v>
      </c>
      <c r="M7855" t="s">
        <v>36</v>
      </c>
      <c r="N7855" t="str">
        <f>IF(AND(PESQUISA!$B$3&lt;&gt;"",OR(PESQUISA!$B$4="TODAS",B7855=PESQUISA!$B$4),ISNUMBER(SEARCH(PESQUISA!$B$3,D7855))),ROW()-1,"")</f>
        <v/>
      </c>
    </row>
    <row r="7856" spans="1:14" x14ac:dyDescent="0.3">
      <c r="A7856" t="s">
        <v>23658</v>
      </c>
      <c r="B7856" t="s">
        <v>29</v>
      </c>
      <c r="C7856" t="s">
        <v>23659</v>
      </c>
      <c r="D7856" t="s">
        <v>23660</v>
      </c>
      <c r="E7856" t="s">
        <v>32</v>
      </c>
      <c r="F7856" s="7">
        <v>49.72</v>
      </c>
      <c r="G7856" t="s">
        <v>33</v>
      </c>
      <c r="H7856" t="s">
        <v>34</v>
      </c>
      <c r="I7856" t="s">
        <v>23549</v>
      </c>
      <c r="L7856" s="8">
        <v>0</v>
      </c>
      <c r="M7856" t="s">
        <v>36</v>
      </c>
      <c r="N7856" t="str">
        <f>IF(AND(PESQUISA!$B$3&lt;&gt;"",OR(PESQUISA!$B$4="TODAS",B7856=PESQUISA!$B$4),ISNUMBER(SEARCH(PESQUISA!$B$3,D7856))),ROW()-1,"")</f>
        <v/>
      </c>
    </row>
    <row r="7857" spans="1:14" x14ac:dyDescent="0.3">
      <c r="A7857" t="s">
        <v>23661</v>
      </c>
      <c r="B7857" t="s">
        <v>29</v>
      </c>
      <c r="C7857" t="s">
        <v>23662</v>
      </c>
      <c r="D7857" t="s">
        <v>23663</v>
      </c>
      <c r="E7857" t="s">
        <v>32</v>
      </c>
      <c r="F7857" s="7">
        <v>46.01</v>
      </c>
      <c r="G7857" t="s">
        <v>33</v>
      </c>
      <c r="H7857" t="s">
        <v>34</v>
      </c>
      <c r="I7857" t="s">
        <v>23549</v>
      </c>
      <c r="L7857" s="8">
        <v>0</v>
      </c>
      <c r="M7857" t="s">
        <v>36</v>
      </c>
      <c r="N7857" t="str">
        <f>IF(AND(PESQUISA!$B$3&lt;&gt;"",OR(PESQUISA!$B$4="TODAS",B7857=PESQUISA!$B$4),ISNUMBER(SEARCH(PESQUISA!$B$3,D7857))),ROW()-1,"")</f>
        <v/>
      </c>
    </row>
    <row r="7858" spans="1:14" x14ac:dyDescent="0.3">
      <c r="A7858" t="s">
        <v>23664</v>
      </c>
      <c r="B7858" t="s">
        <v>29</v>
      </c>
      <c r="C7858" t="s">
        <v>23665</v>
      </c>
      <c r="D7858" t="s">
        <v>23666</v>
      </c>
      <c r="E7858" t="s">
        <v>32</v>
      </c>
      <c r="F7858" s="7">
        <v>41.5</v>
      </c>
      <c r="G7858" t="s">
        <v>33</v>
      </c>
      <c r="H7858" t="s">
        <v>34</v>
      </c>
      <c r="I7858" t="s">
        <v>23549</v>
      </c>
      <c r="L7858" s="8">
        <v>0</v>
      </c>
      <c r="M7858" t="s">
        <v>36</v>
      </c>
      <c r="N7858" t="str">
        <f>IF(AND(PESQUISA!$B$3&lt;&gt;"",OR(PESQUISA!$B$4="TODAS",B7858=PESQUISA!$B$4),ISNUMBER(SEARCH(PESQUISA!$B$3,D7858))),ROW()-1,"")</f>
        <v/>
      </c>
    </row>
    <row r="7859" spans="1:14" x14ac:dyDescent="0.3">
      <c r="A7859" t="s">
        <v>23667</v>
      </c>
      <c r="B7859" t="s">
        <v>29</v>
      </c>
      <c r="C7859" t="s">
        <v>23668</v>
      </c>
      <c r="D7859" t="s">
        <v>23669</v>
      </c>
      <c r="E7859" t="s">
        <v>32</v>
      </c>
      <c r="F7859" s="7">
        <v>56.51</v>
      </c>
      <c r="G7859" t="s">
        <v>33</v>
      </c>
      <c r="H7859" t="s">
        <v>34</v>
      </c>
      <c r="I7859" t="s">
        <v>23549</v>
      </c>
      <c r="L7859" s="8">
        <v>0</v>
      </c>
      <c r="M7859" t="s">
        <v>36</v>
      </c>
      <c r="N7859" t="str">
        <f>IF(AND(PESQUISA!$B$3&lt;&gt;"",OR(PESQUISA!$B$4="TODAS",B7859=PESQUISA!$B$4),ISNUMBER(SEARCH(PESQUISA!$B$3,D7859))),ROW()-1,"")</f>
        <v/>
      </c>
    </row>
    <row r="7860" spans="1:14" x14ac:dyDescent="0.3">
      <c r="A7860" t="s">
        <v>23670</v>
      </c>
      <c r="B7860" t="s">
        <v>29</v>
      </c>
      <c r="C7860" t="s">
        <v>23671</v>
      </c>
      <c r="D7860" t="s">
        <v>23672</v>
      </c>
      <c r="E7860" t="s">
        <v>32</v>
      </c>
      <c r="F7860" s="7">
        <v>50.76</v>
      </c>
      <c r="G7860" t="s">
        <v>33</v>
      </c>
      <c r="H7860" t="s">
        <v>34</v>
      </c>
      <c r="I7860" t="s">
        <v>23549</v>
      </c>
      <c r="L7860" s="8">
        <v>0</v>
      </c>
      <c r="M7860" t="s">
        <v>36</v>
      </c>
      <c r="N7860" t="str">
        <f>IF(AND(PESQUISA!$B$3&lt;&gt;"",OR(PESQUISA!$B$4="TODAS",B7860=PESQUISA!$B$4),ISNUMBER(SEARCH(PESQUISA!$B$3,D7860))),ROW()-1,"")</f>
        <v/>
      </c>
    </row>
    <row r="7861" spans="1:14" x14ac:dyDescent="0.3">
      <c r="A7861" t="s">
        <v>23673</v>
      </c>
      <c r="B7861" t="s">
        <v>29</v>
      </c>
      <c r="C7861" t="s">
        <v>23674</v>
      </c>
      <c r="D7861" t="s">
        <v>23675</v>
      </c>
      <c r="E7861" t="s">
        <v>32</v>
      </c>
      <c r="F7861" s="7">
        <v>35.75</v>
      </c>
      <c r="G7861" t="s">
        <v>33</v>
      </c>
      <c r="H7861" t="s">
        <v>34</v>
      </c>
      <c r="I7861" t="s">
        <v>23549</v>
      </c>
      <c r="L7861" s="8">
        <v>0</v>
      </c>
      <c r="M7861" t="s">
        <v>36</v>
      </c>
      <c r="N7861" t="str">
        <f>IF(AND(PESQUISA!$B$3&lt;&gt;"",OR(PESQUISA!$B$4="TODAS",B7861=PESQUISA!$B$4),ISNUMBER(SEARCH(PESQUISA!$B$3,D7861))),ROW()-1,"")</f>
        <v/>
      </c>
    </row>
    <row r="7862" spans="1:14" x14ac:dyDescent="0.3">
      <c r="A7862" t="s">
        <v>23676</v>
      </c>
      <c r="B7862" t="s">
        <v>29</v>
      </c>
      <c r="C7862" t="s">
        <v>23677</v>
      </c>
      <c r="D7862" t="s">
        <v>23678</v>
      </c>
      <c r="E7862" t="s">
        <v>32</v>
      </c>
      <c r="F7862" s="7">
        <v>32.06</v>
      </c>
      <c r="G7862" t="s">
        <v>33</v>
      </c>
      <c r="H7862" t="s">
        <v>34</v>
      </c>
      <c r="I7862" t="s">
        <v>23549</v>
      </c>
      <c r="L7862" s="8">
        <v>0</v>
      </c>
      <c r="M7862" t="s">
        <v>36</v>
      </c>
      <c r="N7862" t="str">
        <f>IF(AND(PESQUISA!$B$3&lt;&gt;"",OR(PESQUISA!$B$4="TODAS",B7862=PESQUISA!$B$4),ISNUMBER(SEARCH(PESQUISA!$B$3,D7862))),ROW()-1,"")</f>
        <v/>
      </c>
    </row>
    <row r="7863" spans="1:14" x14ac:dyDescent="0.3">
      <c r="A7863" t="s">
        <v>23679</v>
      </c>
      <c r="B7863" t="s">
        <v>29</v>
      </c>
      <c r="C7863" t="s">
        <v>23680</v>
      </c>
      <c r="D7863" t="s">
        <v>23681</v>
      </c>
      <c r="E7863" t="s">
        <v>32</v>
      </c>
      <c r="F7863" s="7">
        <v>44.75</v>
      </c>
      <c r="G7863" t="s">
        <v>33</v>
      </c>
      <c r="H7863" t="s">
        <v>34</v>
      </c>
      <c r="I7863" t="s">
        <v>23549</v>
      </c>
      <c r="L7863" s="8">
        <v>0</v>
      </c>
      <c r="M7863" t="s">
        <v>36</v>
      </c>
      <c r="N7863" t="str">
        <f>IF(AND(PESQUISA!$B$3&lt;&gt;"",OR(PESQUISA!$B$4="TODAS",B7863=PESQUISA!$B$4),ISNUMBER(SEARCH(PESQUISA!$B$3,D7863))),ROW()-1,"")</f>
        <v/>
      </c>
    </row>
    <row r="7864" spans="1:14" x14ac:dyDescent="0.3">
      <c r="A7864" t="s">
        <v>23682</v>
      </c>
      <c r="B7864" t="s">
        <v>29</v>
      </c>
      <c r="C7864" t="s">
        <v>23683</v>
      </c>
      <c r="D7864" t="s">
        <v>23684</v>
      </c>
      <c r="E7864" t="s">
        <v>32</v>
      </c>
      <c r="F7864" s="7">
        <v>41.04</v>
      </c>
      <c r="G7864" t="s">
        <v>33</v>
      </c>
      <c r="H7864" t="s">
        <v>34</v>
      </c>
      <c r="I7864" t="s">
        <v>23549</v>
      </c>
      <c r="L7864" s="8">
        <v>0</v>
      </c>
      <c r="M7864" t="s">
        <v>36</v>
      </c>
      <c r="N7864" t="str">
        <f>IF(AND(PESQUISA!$B$3&lt;&gt;"",OR(PESQUISA!$B$4="TODAS",B7864=PESQUISA!$B$4),ISNUMBER(SEARCH(PESQUISA!$B$3,D7864))),ROW()-1,"")</f>
        <v/>
      </c>
    </row>
    <row r="7865" spans="1:14" x14ac:dyDescent="0.3">
      <c r="A7865" t="s">
        <v>23685</v>
      </c>
      <c r="B7865" t="s">
        <v>29</v>
      </c>
      <c r="C7865" t="s">
        <v>23686</v>
      </c>
      <c r="D7865" t="s">
        <v>23687</v>
      </c>
      <c r="E7865" t="s">
        <v>32</v>
      </c>
      <c r="F7865" s="7">
        <v>44.35</v>
      </c>
      <c r="G7865" t="s">
        <v>33</v>
      </c>
      <c r="H7865" t="s">
        <v>34</v>
      </c>
      <c r="I7865" t="s">
        <v>23549</v>
      </c>
      <c r="L7865" s="8">
        <v>0</v>
      </c>
      <c r="M7865" t="s">
        <v>36</v>
      </c>
      <c r="N7865" t="str">
        <f>IF(AND(PESQUISA!$B$3&lt;&gt;"",OR(PESQUISA!$B$4="TODAS",B7865=PESQUISA!$B$4),ISNUMBER(SEARCH(PESQUISA!$B$3,D7865))),ROW()-1,"")</f>
        <v/>
      </c>
    </row>
    <row r="7866" spans="1:14" x14ac:dyDescent="0.3">
      <c r="A7866" t="s">
        <v>23688</v>
      </c>
      <c r="B7866" t="s">
        <v>29</v>
      </c>
      <c r="C7866" t="s">
        <v>23689</v>
      </c>
      <c r="D7866" t="s">
        <v>23690</v>
      </c>
      <c r="E7866" t="s">
        <v>32</v>
      </c>
      <c r="F7866" s="7">
        <v>59.16</v>
      </c>
      <c r="G7866" t="s">
        <v>33</v>
      </c>
      <c r="H7866" t="s">
        <v>34</v>
      </c>
      <c r="I7866" t="s">
        <v>23549</v>
      </c>
      <c r="L7866" s="8">
        <v>0</v>
      </c>
      <c r="M7866" t="s">
        <v>36</v>
      </c>
      <c r="N7866" t="str">
        <f>IF(AND(PESQUISA!$B$3&lt;&gt;"",OR(PESQUISA!$B$4="TODAS",B7866=PESQUISA!$B$4),ISNUMBER(SEARCH(PESQUISA!$B$3,D7866))),ROW()-1,"")</f>
        <v/>
      </c>
    </row>
    <row r="7867" spans="1:14" x14ac:dyDescent="0.3">
      <c r="A7867" t="s">
        <v>23691</v>
      </c>
      <c r="B7867" t="s">
        <v>29</v>
      </c>
      <c r="C7867" t="s">
        <v>23692</v>
      </c>
      <c r="D7867" t="s">
        <v>23693</v>
      </c>
      <c r="E7867" t="s">
        <v>32</v>
      </c>
      <c r="F7867" s="7">
        <v>39.03</v>
      </c>
      <c r="G7867" t="s">
        <v>33</v>
      </c>
      <c r="H7867" t="s">
        <v>34</v>
      </c>
      <c r="I7867" t="s">
        <v>23549</v>
      </c>
      <c r="L7867" s="8">
        <v>0</v>
      </c>
      <c r="M7867" t="s">
        <v>36</v>
      </c>
      <c r="N7867" t="str">
        <f>IF(AND(PESQUISA!$B$3&lt;&gt;"",OR(PESQUISA!$B$4="TODAS",B7867=PESQUISA!$B$4),ISNUMBER(SEARCH(PESQUISA!$B$3,D7867))),ROW()-1,"")</f>
        <v/>
      </c>
    </row>
    <row r="7868" spans="1:14" x14ac:dyDescent="0.3">
      <c r="A7868" t="s">
        <v>23694</v>
      </c>
      <c r="B7868" t="s">
        <v>29</v>
      </c>
      <c r="C7868" t="s">
        <v>23695</v>
      </c>
      <c r="D7868" t="s">
        <v>23696</v>
      </c>
      <c r="E7868" t="s">
        <v>32</v>
      </c>
      <c r="F7868" s="7">
        <v>52.69</v>
      </c>
      <c r="G7868" t="s">
        <v>33</v>
      </c>
      <c r="H7868" t="s">
        <v>34</v>
      </c>
      <c r="I7868" t="s">
        <v>23549</v>
      </c>
      <c r="L7868" s="8">
        <v>0</v>
      </c>
      <c r="M7868" t="s">
        <v>36</v>
      </c>
      <c r="N7868" t="str">
        <f>IF(AND(PESQUISA!$B$3&lt;&gt;"",OR(PESQUISA!$B$4="TODAS",B7868=PESQUISA!$B$4),ISNUMBER(SEARCH(PESQUISA!$B$3,D7868))),ROW()-1,"")</f>
        <v/>
      </c>
    </row>
    <row r="7869" spans="1:14" x14ac:dyDescent="0.3">
      <c r="A7869" t="s">
        <v>23697</v>
      </c>
      <c r="B7869" t="s">
        <v>29</v>
      </c>
      <c r="C7869" t="s">
        <v>23698</v>
      </c>
      <c r="D7869" t="s">
        <v>23699</v>
      </c>
      <c r="E7869" t="s">
        <v>40</v>
      </c>
      <c r="G7869" t="s">
        <v>33</v>
      </c>
      <c r="H7869" t="s">
        <v>34</v>
      </c>
      <c r="I7869" t="s">
        <v>23700</v>
      </c>
      <c r="M7869" t="s">
        <v>53</v>
      </c>
      <c r="N7869" t="str">
        <f>IF(AND(PESQUISA!$B$3&lt;&gt;"",OR(PESQUISA!$B$4="TODAS",B7869=PESQUISA!$B$4),ISNUMBER(SEARCH(PESQUISA!$B$3,D7869))),ROW()-1,"")</f>
        <v/>
      </c>
    </row>
    <row r="7870" spans="1:14" x14ac:dyDescent="0.3">
      <c r="A7870" t="s">
        <v>23701</v>
      </c>
      <c r="B7870" t="s">
        <v>29</v>
      </c>
      <c r="C7870" t="s">
        <v>23702</v>
      </c>
      <c r="D7870" t="s">
        <v>23703</v>
      </c>
      <c r="E7870" t="s">
        <v>40</v>
      </c>
      <c r="G7870" t="s">
        <v>33</v>
      </c>
      <c r="H7870" t="s">
        <v>34</v>
      </c>
      <c r="I7870" t="s">
        <v>23700</v>
      </c>
      <c r="M7870" t="s">
        <v>53</v>
      </c>
      <c r="N7870" t="str">
        <f>IF(AND(PESQUISA!$B$3&lt;&gt;"",OR(PESQUISA!$B$4="TODAS",B7870=PESQUISA!$B$4),ISNUMBER(SEARCH(PESQUISA!$B$3,D7870))),ROW()-1,"")</f>
        <v/>
      </c>
    </row>
    <row r="7871" spans="1:14" x14ac:dyDescent="0.3">
      <c r="A7871" t="s">
        <v>23704</v>
      </c>
      <c r="B7871" t="s">
        <v>29</v>
      </c>
      <c r="C7871" t="s">
        <v>23705</v>
      </c>
      <c r="D7871" t="s">
        <v>23706</v>
      </c>
      <c r="E7871" t="s">
        <v>40</v>
      </c>
      <c r="G7871" t="s">
        <v>33</v>
      </c>
      <c r="H7871" t="s">
        <v>34</v>
      </c>
      <c r="I7871" t="s">
        <v>23700</v>
      </c>
      <c r="M7871" t="s">
        <v>53</v>
      </c>
      <c r="N7871" t="str">
        <f>IF(AND(PESQUISA!$B$3&lt;&gt;"",OR(PESQUISA!$B$4="TODAS",B7871=PESQUISA!$B$4),ISNUMBER(SEARCH(PESQUISA!$B$3,D7871))),ROW()-1,"")</f>
        <v/>
      </c>
    </row>
    <row r="7872" spans="1:14" x14ac:dyDescent="0.3">
      <c r="A7872" t="s">
        <v>23707</v>
      </c>
      <c r="B7872" t="s">
        <v>29</v>
      </c>
      <c r="C7872" t="s">
        <v>23708</v>
      </c>
      <c r="D7872" t="s">
        <v>23709</v>
      </c>
      <c r="E7872" t="s">
        <v>40</v>
      </c>
      <c r="G7872" t="s">
        <v>33</v>
      </c>
      <c r="H7872" t="s">
        <v>34</v>
      </c>
      <c r="I7872" t="s">
        <v>23700</v>
      </c>
      <c r="M7872" t="s">
        <v>53</v>
      </c>
      <c r="N7872" t="str">
        <f>IF(AND(PESQUISA!$B$3&lt;&gt;"",OR(PESQUISA!$B$4="TODAS",B7872=PESQUISA!$B$4),ISNUMBER(SEARCH(PESQUISA!$B$3,D7872))),ROW()-1,"")</f>
        <v/>
      </c>
    </row>
    <row r="7873" spans="1:14" x14ac:dyDescent="0.3">
      <c r="A7873" t="s">
        <v>23710</v>
      </c>
      <c r="B7873" t="s">
        <v>29</v>
      </c>
      <c r="C7873" t="s">
        <v>23711</v>
      </c>
      <c r="D7873" t="s">
        <v>23712</v>
      </c>
      <c r="E7873" t="s">
        <v>40</v>
      </c>
      <c r="G7873" t="s">
        <v>33</v>
      </c>
      <c r="H7873" t="s">
        <v>34</v>
      </c>
      <c r="I7873" t="s">
        <v>23700</v>
      </c>
      <c r="M7873" t="s">
        <v>53</v>
      </c>
      <c r="N7873" t="str">
        <f>IF(AND(PESQUISA!$B$3&lt;&gt;"",OR(PESQUISA!$B$4="TODAS",B7873=PESQUISA!$B$4),ISNUMBER(SEARCH(PESQUISA!$B$3,D7873))),ROW()-1,"")</f>
        <v/>
      </c>
    </row>
    <row r="7874" spans="1:14" x14ac:dyDescent="0.3">
      <c r="A7874" t="s">
        <v>23713</v>
      </c>
      <c r="B7874" t="s">
        <v>29</v>
      </c>
      <c r="C7874" t="s">
        <v>23714</v>
      </c>
      <c r="D7874" t="s">
        <v>23715</v>
      </c>
      <c r="E7874" t="s">
        <v>40</v>
      </c>
      <c r="G7874" t="s">
        <v>33</v>
      </c>
      <c r="H7874" t="s">
        <v>34</v>
      </c>
      <c r="I7874" t="s">
        <v>23700</v>
      </c>
      <c r="M7874" t="s">
        <v>53</v>
      </c>
      <c r="N7874" t="str">
        <f>IF(AND(PESQUISA!$B$3&lt;&gt;"",OR(PESQUISA!$B$4="TODAS",B7874=PESQUISA!$B$4),ISNUMBER(SEARCH(PESQUISA!$B$3,D7874))),ROW()-1,"")</f>
        <v/>
      </c>
    </row>
    <row r="7875" spans="1:14" x14ac:dyDescent="0.3">
      <c r="A7875" t="s">
        <v>23716</v>
      </c>
      <c r="B7875" t="s">
        <v>29</v>
      </c>
      <c r="C7875" t="s">
        <v>23717</v>
      </c>
      <c r="D7875" t="s">
        <v>23718</v>
      </c>
      <c r="E7875" t="s">
        <v>40</v>
      </c>
      <c r="G7875" t="s">
        <v>33</v>
      </c>
      <c r="H7875" t="s">
        <v>34</v>
      </c>
      <c r="I7875" t="s">
        <v>23700</v>
      </c>
      <c r="M7875" t="s">
        <v>53</v>
      </c>
      <c r="N7875" t="str">
        <f>IF(AND(PESQUISA!$B$3&lt;&gt;"",OR(PESQUISA!$B$4="TODAS",B7875=PESQUISA!$B$4),ISNUMBER(SEARCH(PESQUISA!$B$3,D7875))),ROW()-1,"")</f>
        <v/>
      </c>
    </row>
    <row r="7876" spans="1:14" x14ac:dyDescent="0.3">
      <c r="A7876" t="s">
        <v>23719</v>
      </c>
      <c r="B7876" t="s">
        <v>29</v>
      </c>
      <c r="C7876" t="s">
        <v>23720</v>
      </c>
      <c r="D7876" t="s">
        <v>23721</v>
      </c>
      <c r="E7876" t="s">
        <v>40</v>
      </c>
      <c r="G7876" t="s">
        <v>33</v>
      </c>
      <c r="H7876" t="s">
        <v>34</v>
      </c>
      <c r="I7876" t="s">
        <v>23700</v>
      </c>
      <c r="M7876" t="s">
        <v>53</v>
      </c>
      <c r="N7876" t="str">
        <f>IF(AND(PESQUISA!$B$3&lt;&gt;"",OR(PESQUISA!$B$4="TODAS",B7876=PESQUISA!$B$4),ISNUMBER(SEARCH(PESQUISA!$B$3,D7876))),ROW()-1,"")</f>
        <v/>
      </c>
    </row>
    <row r="7877" spans="1:14" x14ac:dyDescent="0.3">
      <c r="A7877" t="s">
        <v>23722</v>
      </c>
      <c r="B7877" t="s">
        <v>29</v>
      </c>
      <c r="C7877" t="s">
        <v>23723</v>
      </c>
      <c r="D7877" t="s">
        <v>23724</v>
      </c>
      <c r="E7877" t="s">
        <v>40</v>
      </c>
      <c r="G7877" t="s">
        <v>33</v>
      </c>
      <c r="H7877" t="s">
        <v>34</v>
      </c>
      <c r="I7877" t="s">
        <v>23700</v>
      </c>
      <c r="M7877" t="s">
        <v>53</v>
      </c>
      <c r="N7877" t="str">
        <f>IF(AND(PESQUISA!$B$3&lt;&gt;"",OR(PESQUISA!$B$4="TODAS",B7877=PESQUISA!$B$4),ISNUMBER(SEARCH(PESQUISA!$B$3,D7877))),ROW()-1,"")</f>
        <v/>
      </c>
    </row>
    <row r="7878" spans="1:14" x14ac:dyDescent="0.3">
      <c r="A7878" t="s">
        <v>23725</v>
      </c>
      <c r="B7878" t="s">
        <v>29</v>
      </c>
      <c r="C7878" t="s">
        <v>23726</v>
      </c>
      <c r="D7878" t="s">
        <v>23727</v>
      </c>
      <c r="E7878" t="s">
        <v>40</v>
      </c>
      <c r="G7878" t="s">
        <v>33</v>
      </c>
      <c r="H7878" t="s">
        <v>34</v>
      </c>
      <c r="I7878" t="s">
        <v>23700</v>
      </c>
      <c r="M7878" t="s">
        <v>53</v>
      </c>
      <c r="N7878" t="str">
        <f>IF(AND(PESQUISA!$B$3&lt;&gt;"",OR(PESQUISA!$B$4="TODAS",B7878=PESQUISA!$B$4),ISNUMBER(SEARCH(PESQUISA!$B$3,D7878))),ROW()-1,"")</f>
        <v/>
      </c>
    </row>
    <row r="7879" spans="1:14" x14ac:dyDescent="0.3">
      <c r="A7879" t="s">
        <v>23728</v>
      </c>
      <c r="B7879" t="s">
        <v>29</v>
      </c>
      <c r="C7879" t="s">
        <v>23729</v>
      </c>
      <c r="D7879" t="s">
        <v>23730</v>
      </c>
      <c r="E7879" t="s">
        <v>40</v>
      </c>
      <c r="G7879" t="s">
        <v>33</v>
      </c>
      <c r="H7879" t="s">
        <v>34</v>
      </c>
      <c r="I7879" t="s">
        <v>23700</v>
      </c>
      <c r="M7879" t="s">
        <v>53</v>
      </c>
      <c r="N7879" t="str">
        <f>IF(AND(PESQUISA!$B$3&lt;&gt;"",OR(PESQUISA!$B$4="TODAS",B7879=PESQUISA!$B$4),ISNUMBER(SEARCH(PESQUISA!$B$3,D7879))),ROW()-1,"")</f>
        <v/>
      </c>
    </row>
    <row r="7880" spans="1:14" x14ac:dyDescent="0.3">
      <c r="A7880" t="s">
        <v>23731</v>
      </c>
      <c r="B7880" t="s">
        <v>29</v>
      </c>
      <c r="C7880" t="s">
        <v>23732</v>
      </c>
      <c r="D7880" t="s">
        <v>23733</v>
      </c>
      <c r="E7880" t="s">
        <v>40</v>
      </c>
      <c r="G7880" t="s">
        <v>33</v>
      </c>
      <c r="H7880" t="s">
        <v>34</v>
      </c>
      <c r="I7880" t="s">
        <v>23700</v>
      </c>
      <c r="M7880" t="s">
        <v>53</v>
      </c>
      <c r="N7880" t="str">
        <f>IF(AND(PESQUISA!$B$3&lt;&gt;"",OR(PESQUISA!$B$4="TODAS",B7880=PESQUISA!$B$4),ISNUMBER(SEARCH(PESQUISA!$B$3,D7880))),ROW()-1,"")</f>
        <v/>
      </c>
    </row>
    <row r="7881" spans="1:14" x14ac:dyDescent="0.3">
      <c r="A7881" t="s">
        <v>23734</v>
      </c>
      <c r="B7881" t="s">
        <v>29</v>
      </c>
      <c r="C7881" t="s">
        <v>23735</v>
      </c>
      <c r="D7881" t="s">
        <v>23736</v>
      </c>
      <c r="E7881" t="s">
        <v>40</v>
      </c>
      <c r="G7881" t="s">
        <v>33</v>
      </c>
      <c r="H7881" t="s">
        <v>34</v>
      </c>
      <c r="I7881" t="s">
        <v>23700</v>
      </c>
      <c r="M7881" t="s">
        <v>53</v>
      </c>
      <c r="N7881" t="str">
        <f>IF(AND(PESQUISA!$B$3&lt;&gt;"",OR(PESQUISA!$B$4="TODAS",B7881=PESQUISA!$B$4),ISNUMBER(SEARCH(PESQUISA!$B$3,D7881))),ROW()-1,"")</f>
        <v/>
      </c>
    </row>
    <row r="7882" spans="1:14" x14ac:dyDescent="0.3">
      <c r="A7882" t="s">
        <v>23737</v>
      </c>
      <c r="B7882" t="s">
        <v>29</v>
      </c>
      <c r="C7882" t="s">
        <v>23738</v>
      </c>
      <c r="D7882" t="s">
        <v>23739</v>
      </c>
      <c r="E7882" t="s">
        <v>40</v>
      </c>
      <c r="G7882" t="s">
        <v>33</v>
      </c>
      <c r="H7882" t="s">
        <v>34</v>
      </c>
      <c r="I7882" t="s">
        <v>23700</v>
      </c>
      <c r="M7882" t="s">
        <v>53</v>
      </c>
      <c r="N7882" t="str">
        <f>IF(AND(PESQUISA!$B$3&lt;&gt;"",OR(PESQUISA!$B$4="TODAS",B7882=PESQUISA!$B$4),ISNUMBER(SEARCH(PESQUISA!$B$3,D7882))),ROW()-1,"")</f>
        <v/>
      </c>
    </row>
    <row r="7883" spans="1:14" x14ac:dyDescent="0.3">
      <c r="A7883" t="s">
        <v>23740</v>
      </c>
      <c r="B7883" t="s">
        <v>29</v>
      </c>
      <c r="C7883" t="s">
        <v>23741</v>
      </c>
      <c r="D7883" t="s">
        <v>23742</v>
      </c>
      <c r="E7883" t="s">
        <v>40</v>
      </c>
      <c r="G7883" t="s">
        <v>33</v>
      </c>
      <c r="H7883" t="s">
        <v>34</v>
      </c>
      <c r="I7883" t="s">
        <v>23700</v>
      </c>
      <c r="M7883" t="s">
        <v>53</v>
      </c>
      <c r="N7883" t="str">
        <f>IF(AND(PESQUISA!$B$3&lt;&gt;"",OR(PESQUISA!$B$4="TODAS",B7883=PESQUISA!$B$4),ISNUMBER(SEARCH(PESQUISA!$B$3,D7883))),ROW()-1,"")</f>
        <v/>
      </c>
    </row>
    <row r="7884" spans="1:14" x14ac:dyDescent="0.3">
      <c r="A7884" t="s">
        <v>23743</v>
      </c>
      <c r="B7884" t="s">
        <v>29</v>
      </c>
      <c r="C7884" t="s">
        <v>23744</v>
      </c>
      <c r="D7884" t="s">
        <v>23745</v>
      </c>
      <c r="E7884" t="s">
        <v>40</v>
      </c>
      <c r="G7884" t="s">
        <v>33</v>
      </c>
      <c r="H7884" t="s">
        <v>34</v>
      </c>
      <c r="I7884" t="s">
        <v>23700</v>
      </c>
      <c r="M7884" t="s">
        <v>53</v>
      </c>
      <c r="N7884" t="str">
        <f>IF(AND(PESQUISA!$B$3&lt;&gt;"",OR(PESQUISA!$B$4="TODAS",B7884=PESQUISA!$B$4),ISNUMBER(SEARCH(PESQUISA!$B$3,D7884))),ROW()-1,"")</f>
        <v/>
      </c>
    </row>
    <row r="7885" spans="1:14" x14ac:dyDescent="0.3">
      <c r="A7885" t="s">
        <v>23746</v>
      </c>
      <c r="B7885" t="s">
        <v>29</v>
      </c>
      <c r="C7885" t="s">
        <v>23747</v>
      </c>
      <c r="D7885" t="s">
        <v>23748</v>
      </c>
      <c r="E7885" t="s">
        <v>40</v>
      </c>
      <c r="G7885" t="s">
        <v>33</v>
      </c>
      <c r="H7885" t="s">
        <v>34</v>
      </c>
      <c r="I7885" t="s">
        <v>23700</v>
      </c>
      <c r="M7885" t="s">
        <v>53</v>
      </c>
      <c r="N7885" t="str">
        <f>IF(AND(PESQUISA!$B$3&lt;&gt;"",OR(PESQUISA!$B$4="TODAS",B7885=PESQUISA!$B$4),ISNUMBER(SEARCH(PESQUISA!$B$3,D7885))),ROW()-1,"")</f>
        <v/>
      </c>
    </row>
    <row r="7886" spans="1:14" x14ac:dyDescent="0.3">
      <c r="A7886" t="s">
        <v>23749</v>
      </c>
      <c r="B7886" t="s">
        <v>29</v>
      </c>
      <c r="C7886" t="s">
        <v>23750</v>
      </c>
      <c r="D7886" t="s">
        <v>23751</v>
      </c>
      <c r="E7886" t="s">
        <v>40</v>
      </c>
      <c r="G7886" t="s">
        <v>33</v>
      </c>
      <c r="H7886" t="s">
        <v>34</v>
      </c>
      <c r="I7886" t="s">
        <v>23700</v>
      </c>
      <c r="M7886" t="s">
        <v>53</v>
      </c>
      <c r="N7886" t="str">
        <f>IF(AND(PESQUISA!$B$3&lt;&gt;"",OR(PESQUISA!$B$4="TODAS",B7886=PESQUISA!$B$4),ISNUMBER(SEARCH(PESQUISA!$B$3,D7886))),ROW()-1,"")</f>
        <v/>
      </c>
    </row>
    <row r="7887" spans="1:14" x14ac:dyDescent="0.3">
      <c r="A7887" t="s">
        <v>23752</v>
      </c>
      <c r="B7887" t="s">
        <v>29</v>
      </c>
      <c r="C7887" t="s">
        <v>23753</v>
      </c>
      <c r="D7887" t="s">
        <v>23754</v>
      </c>
      <c r="E7887" t="s">
        <v>40</v>
      </c>
      <c r="G7887" t="s">
        <v>33</v>
      </c>
      <c r="H7887" t="s">
        <v>34</v>
      </c>
      <c r="I7887" t="s">
        <v>23700</v>
      </c>
      <c r="M7887" t="s">
        <v>53</v>
      </c>
      <c r="N7887" t="str">
        <f>IF(AND(PESQUISA!$B$3&lt;&gt;"",OR(PESQUISA!$B$4="TODAS",B7887=PESQUISA!$B$4),ISNUMBER(SEARCH(PESQUISA!$B$3,D7887))),ROW()-1,"")</f>
        <v/>
      </c>
    </row>
    <row r="7888" spans="1:14" x14ac:dyDescent="0.3">
      <c r="A7888" t="s">
        <v>23755</v>
      </c>
      <c r="B7888" t="s">
        <v>29</v>
      </c>
      <c r="C7888" t="s">
        <v>23756</v>
      </c>
      <c r="D7888" t="s">
        <v>23757</v>
      </c>
      <c r="E7888" t="s">
        <v>40</v>
      </c>
      <c r="G7888" t="s">
        <v>33</v>
      </c>
      <c r="H7888" t="s">
        <v>34</v>
      </c>
      <c r="I7888" t="s">
        <v>23700</v>
      </c>
      <c r="M7888" t="s">
        <v>53</v>
      </c>
      <c r="N7888" t="str">
        <f>IF(AND(PESQUISA!$B$3&lt;&gt;"",OR(PESQUISA!$B$4="TODAS",B7888=PESQUISA!$B$4),ISNUMBER(SEARCH(PESQUISA!$B$3,D7888))),ROW()-1,"")</f>
        <v/>
      </c>
    </row>
    <row r="7889" spans="1:14" x14ac:dyDescent="0.3">
      <c r="A7889" t="s">
        <v>23758</v>
      </c>
      <c r="B7889" t="s">
        <v>29</v>
      </c>
      <c r="C7889" t="s">
        <v>23759</v>
      </c>
      <c r="D7889" t="s">
        <v>23760</v>
      </c>
      <c r="E7889" t="s">
        <v>40</v>
      </c>
      <c r="G7889" t="s">
        <v>33</v>
      </c>
      <c r="H7889" t="s">
        <v>34</v>
      </c>
      <c r="I7889" t="s">
        <v>23700</v>
      </c>
      <c r="M7889" t="s">
        <v>53</v>
      </c>
      <c r="N7889" t="str">
        <f>IF(AND(PESQUISA!$B$3&lt;&gt;"",OR(PESQUISA!$B$4="TODAS",B7889=PESQUISA!$B$4),ISNUMBER(SEARCH(PESQUISA!$B$3,D7889))),ROW()-1,"")</f>
        <v/>
      </c>
    </row>
    <row r="7890" spans="1:14" x14ac:dyDescent="0.3">
      <c r="A7890" t="s">
        <v>23761</v>
      </c>
      <c r="B7890" t="s">
        <v>29</v>
      </c>
      <c r="C7890" t="s">
        <v>23762</v>
      </c>
      <c r="D7890" t="s">
        <v>23763</v>
      </c>
      <c r="E7890" t="s">
        <v>40</v>
      </c>
      <c r="G7890" t="s">
        <v>33</v>
      </c>
      <c r="H7890" t="s">
        <v>34</v>
      </c>
      <c r="I7890" t="s">
        <v>23700</v>
      </c>
      <c r="M7890" t="s">
        <v>53</v>
      </c>
      <c r="N7890" t="str">
        <f>IF(AND(PESQUISA!$B$3&lt;&gt;"",OR(PESQUISA!$B$4="TODAS",B7890=PESQUISA!$B$4),ISNUMBER(SEARCH(PESQUISA!$B$3,D7890))),ROW()-1,"")</f>
        <v/>
      </c>
    </row>
    <row r="7891" spans="1:14" x14ac:dyDescent="0.3">
      <c r="A7891" t="s">
        <v>23764</v>
      </c>
      <c r="B7891" t="s">
        <v>29</v>
      </c>
      <c r="C7891" t="s">
        <v>23765</v>
      </c>
      <c r="D7891" t="s">
        <v>23766</v>
      </c>
      <c r="E7891" t="s">
        <v>40</v>
      </c>
      <c r="G7891" t="s">
        <v>33</v>
      </c>
      <c r="H7891" t="s">
        <v>34</v>
      </c>
      <c r="I7891" t="s">
        <v>23700</v>
      </c>
      <c r="M7891" t="s">
        <v>53</v>
      </c>
      <c r="N7891" t="str">
        <f>IF(AND(PESQUISA!$B$3&lt;&gt;"",OR(PESQUISA!$B$4="TODAS",B7891=PESQUISA!$B$4),ISNUMBER(SEARCH(PESQUISA!$B$3,D7891))),ROW()-1,"")</f>
        <v/>
      </c>
    </row>
    <row r="7892" spans="1:14" x14ac:dyDescent="0.3">
      <c r="A7892" t="s">
        <v>23767</v>
      </c>
      <c r="B7892" t="s">
        <v>29</v>
      </c>
      <c r="C7892" t="s">
        <v>23768</v>
      </c>
      <c r="D7892" t="s">
        <v>23769</v>
      </c>
      <c r="E7892" t="s">
        <v>40</v>
      </c>
      <c r="G7892" t="s">
        <v>33</v>
      </c>
      <c r="H7892" t="s">
        <v>34</v>
      </c>
      <c r="I7892" t="s">
        <v>23700</v>
      </c>
      <c r="M7892" t="s">
        <v>53</v>
      </c>
      <c r="N7892" t="str">
        <f>IF(AND(PESQUISA!$B$3&lt;&gt;"",OR(PESQUISA!$B$4="TODAS",B7892=PESQUISA!$B$4),ISNUMBER(SEARCH(PESQUISA!$B$3,D7892))),ROW()-1,"")</f>
        <v/>
      </c>
    </row>
    <row r="7893" spans="1:14" x14ac:dyDescent="0.3">
      <c r="A7893" t="s">
        <v>23770</v>
      </c>
      <c r="B7893" t="s">
        <v>29</v>
      </c>
      <c r="C7893" t="s">
        <v>23771</v>
      </c>
      <c r="D7893" t="s">
        <v>23772</v>
      </c>
      <c r="E7893" t="s">
        <v>40</v>
      </c>
      <c r="G7893" t="s">
        <v>33</v>
      </c>
      <c r="H7893" t="s">
        <v>34</v>
      </c>
      <c r="I7893" t="s">
        <v>23700</v>
      </c>
      <c r="M7893" t="s">
        <v>53</v>
      </c>
      <c r="N7893" t="str">
        <f>IF(AND(PESQUISA!$B$3&lt;&gt;"",OR(PESQUISA!$B$4="TODAS",B7893=PESQUISA!$B$4),ISNUMBER(SEARCH(PESQUISA!$B$3,D7893))),ROW()-1,"")</f>
        <v/>
      </c>
    </row>
    <row r="7894" spans="1:14" x14ac:dyDescent="0.3">
      <c r="A7894" t="s">
        <v>23773</v>
      </c>
      <c r="B7894" t="s">
        <v>29</v>
      </c>
      <c r="C7894" t="s">
        <v>23774</v>
      </c>
      <c r="D7894" t="s">
        <v>23775</v>
      </c>
      <c r="E7894" t="s">
        <v>40</v>
      </c>
      <c r="G7894" t="s">
        <v>33</v>
      </c>
      <c r="H7894" t="s">
        <v>34</v>
      </c>
      <c r="I7894" t="s">
        <v>23700</v>
      </c>
      <c r="M7894" t="s">
        <v>53</v>
      </c>
      <c r="N7894" t="str">
        <f>IF(AND(PESQUISA!$B$3&lt;&gt;"",OR(PESQUISA!$B$4="TODAS",B7894=PESQUISA!$B$4),ISNUMBER(SEARCH(PESQUISA!$B$3,D7894))),ROW()-1,"")</f>
        <v/>
      </c>
    </row>
    <row r="7895" spans="1:14" x14ac:dyDescent="0.3">
      <c r="A7895" t="s">
        <v>23776</v>
      </c>
      <c r="B7895" t="s">
        <v>29</v>
      </c>
      <c r="C7895" t="s">
        <v>23777</v>
      </c>
      <c r="D7895" t="s">
        <v>23778</v>
      </c>
      <c r="E7895" t="s">
        <v>40</v>
      </c>
      <c r="G7895" t="s">
        <v>33</v>
      </c>
      <c r="H7895" t="s">
        <v>34</v>
      </c>
      <c r="I7895" t="s">
        <v>23700</v>
      </c>
      <c r="M7895" t="s">
        <v>53</v>
      </c>
      <c r="N7895" t="str">
        <f>IF(AND(PESQUISA!$B$3&lt;&gt;"",OR(PESQUISA!$B$4="TODAS",B7895=PESQUISA!$B$4),ISNUMBER(SEARCH(PESQUISA!$B$3,D7895))),ROW()-1,"")</f>
        <v/>
      </c>
    </row>
    <row r="7896" spans="1:14" x14ac:dyDescent="0.3">
      <c r="A7896" t="s">
        <v>23779</v>
      </c>
      <c r="B7896" t="s">
        <v>29</v>
      </c>
      <c r="C7896" t="s">
        <v>23780</v>
      </c>
      <c r="D7896" t="s">
        <v>23781</v>
      </c>
      <c r="E7896" t="s">
        <v>40</v>
      </c>
      <c r="G7896" t="s">
        <v>33</v>
      </c>
      <c r="H7896" t="s">
        <v>34</v>
      </c>
      <c r="I7896" t="s">
        <v>23700</v>
      </c>
      <c r="M7896" t="s">
        <v>53</v>
      </c>
      <c r="N7896" t="str">
        <f>IF(AND(PESQUISA!$B$3&lt;&gt;"",OR(PESQUISA!$B$4="TODAS",B7896=PESQUISA!$B$4),ISNUMBER(SEARCH(PESQUISA!$B$3,D7896))),ROW()-1,"")</f>
        <v/>
      </c>
    </row>
    <row r="7897" spans="1:14" x14ac:dyDescent="0.3">
      <c r="A7897" t="s">
        <v>23782</v>
      </c>
      <c r="B7897" t="s">
        <v>29</v>
      </c>
      <c r="C7897" t="s">
        <v>23783</v>
      </c>
      <c r="D7897" t="s">
        <v>23784</v>
      </c>
      <c r="E7897" t="s">
        <v>40</v>
      </c>
      <c r="G7897" t="s">
        <v>33</v>
      </c>
      <c r="H7897" t="s">
        <v>34</v>
      </c>
      <c r="I7897" t="s">
        <v>23700</v>
      </c>
      <c r="M7897" t="s">
        <v>53</v>
      </c>
      <c r="N7897" t="str">
        <f>IF(AND(PESQUISA!$B$3&lt;&gt;"",OR(PESQUISA!$B$4="TODAS",B7897=PESQUISA!$B$4),ISNUMBER(SEARCH(PESQUISA!$B$3,D7897))),ROW()-1,"")</f>
        <v/>
      </c>
    </row>
    <row r="7898" spans="1:14" x14ac:dyDescent="0.3">
      <c r="A7898" t="s">
        <v>23785</v>
      </c>
      <c r="B7898" t="s">
        <v>29</v>
      </c>
      <c r="C7898" t="s">
        <v>23786</v>
      </c>
      <c r="D7898" t="s">
        <v>23787</v>
      </c>
      <c r="E7898" t="s">
        <v>40</v>
      </c>
      <c r="G7898" t="s">
        <v>33</v>
      </c>
      <c r="H7898" t="s">
        <v>34</v>
      </c>
      <c r="I7898" t="s">
        <v>23700</v>
      </c>
      <c r="M7898" t="s">
        <v>53</v>
      </c>
      <c r="N7898" t="str">
        <f>IF(AND(PESQUISA!$B$3&lt;&gt;"",OR(PESQUISA!$B$4="TODAS",B7898=PESQUISA!$B$4),ISNUMBER(SEARCH(PESQUISA!$B$3,D7898))),ROW()-1,"")</f>
        <v/>
      </c>
    </row>
    <row r="7899" spans="1:14" x14ac:dyDescent="0.3">
      <c r="A7899" t="s">
        <v>23788</v>
      </c>
      <c r="B7899" t="s">
        <v>29</v>
      </c>
      <c r="C7899" t="s">
        <v>23789</v>
      </c>
      <c r="D7899" t="s">
        <v>23790</v>
      </c>
      <c r="E7899" t="s">
        <v>40</v>
      </c>
      <c r="G7899" t="s">
        <v>33</v>
      </c>
      <c r="H7899" t="s">
        <v>34</v>
      </c>
      <c r="I7899" t="s">
        <v>23700</v>
      </c>
      <c r="M7899" t="s">
        <v>53</v>
      </c>
      <c r="N7899" t="str">
        <f>IF(AND(PESQUISA!$B$3&lt;&gt;"",OR(PESQUISA!$B$4="TODAS",B7899=PESQUISA!$B$4),ISNUMBER(SEARCH(PESQUISA!$B$3,D7899))),ROW()-1,"")</f>
        <v/>
      </c>
    </row>
    <row r="7900" spans="1:14" x14ac:dyDescent="0.3">
      <c r="A7900" t="s">
        <v>23791</v>
      </c>
      <c r="B7900" t="s">
        <v>29</v>
      </c>
      <c r="C7900" t="s">
        <v>23792</v>
      </c>
      <c r="D7900" t="s">
        <v>23793</v>
      </c>
      <c r="E7900" t="s">
        <v>40</v>
      </c>
      <c r="G7900" t="s">
        <v>33</v>
      </c>
      <c r="H7900" t="s">
        <v>34</v>
      </c>
      <c r="I7900" t="s">
        <v>23700</v>
      </c>
      <c r="M7900" t="s">
        <v>53</v>
      </c>
      <c r="N7900" t="str">
        <f>IF(AND(PESQUISA!$B$3&lt;&gt;"",OR(PESQUISA!$B$4="TODAS",B7900=PESQUISA!$B$4),ISNUMBER(SEARCH(PESQUISA!$B$3,D7900))),ROW()-1,"")</f>
        <v/>
      </c>
    </row>
    <row r="7901" spans="1:14" x14ac:dyDescent="0.3">
      <c r="A7901" t="s">
        <v>23794</v>
      </c>
      <c r="B7901" t="s">
        <v>29</v>
      </c>
      <c r="C7901" t="s">
        <v>23795</v>
      </c>
      <c r="D7901" t="s">
        <v>23796</v>
      </c>
      <c r="E7901" t="s">
        <v>40</v>
      </c>
      <c r="G7901" t="s">
        <v>33</v>
      </c>
      <c r="H7901" t="s">
        <v>34</v>
      </c>
      <c r="I7901" t="s">
        <v>23700</v>
      </c>
      <c r="M7901" t="s">
        <v>53</v>
      </c>
      <c r="N7901" t="str">
        <f>IF(AND(PESQUISA!$B$3&lt;&gt;"",OR(PESQUISA!$B$4="TODAS",B7901=PESQUISA!$B$4),ISNUMBER(SEARCH(PESQUISA!$B$3,D7901))),ROW()-1,"")</f>
        <v/>
      </c>
    </row>
    <row r="7902" spans="1:14" x14ac:dyDescent="0.3">
      <c r="A7902" t="s">
        <v>23797</v>
      </c>
      <c r="B7902" t="s">
        <v>29</v>
      </c>
      <c r="C7902" t="s">
        <v>23798</v>
      </c>
      <c r="D7902" t="s">
        <v>23799</v>
      </c>
      <c r="E7902" t="s">
        <v>40</v>
      </c>
      <c r="G7902" t="s">
        <v>33</v>
      </c>
      <c r="H7902" t="s">
        <v>34</v>
      </c>
      <c r="I7902" t="s">
        <v>23700</v>
      </c>
      <c r="M7902" t="s">
        <v>53</v>
      </c>
      <c r="N7902" t="str">
        <f>IF(AND(PESQUISA!$B$3&lt;&gt;"",OR(PESQUISA!$B$4="TODAS",B7902=PESQUISA!$B$4),ISNUMBER(SEARCH(PESQUISA!$B$3,D7902))),ROW()-1,"")</f>
        <v/>
      </c>
    </row>
    <row r="7903" spans="1:14" x14ac:dyDescent="0.3">
      <c r="A7903" t="s">
        <v>23800</v>
      </c>
      <c r="B7903" t="s">
        <v>29</v>
      </c>
      <c r="C7903" t="s">
        <v>23801</v>
      </c>
      <c r="D7903" t="s">
        <v>23802</v>
      </c>
      <c r="E7903" t="s">
        <v>40</v>
      </c>
      <c r="G7903" t="s">
        <v>33</v>
      </c>
      <c r="H7903" t="s">
        <v>34</v>
      </c>
      <c r="I7903" t="s">
        <v>23700</v>
      </c>
      <c r="M7903" t="s">
        <v>53</v>
      </c>
      <c r="N7903" t="str">
        <f>IF(AND(PESQUISA!$B$3&lt;&gt;"",OR(PESQUISA!$B$4="TODAS",B7903=PESQUISA!$B$4),ISNUMBER(SEARCH(PESQUISA!$B$3,D7903))),ROW()-1,"")</f>
        <v/>
      </c>
    </row>
    <row r="7904" spans="1:14" x14ac:dyDescent="0.3">
      <c r="A7904" t="s">
        <v>23803</v>
      </c>
      <c r="B7904" t="s">
        <v>29</v>
      </c>
      <c r="C7904" t="s">
        <v>23804</v>
      </c>
      <c r="D7904" t="s">
        <v>23805</v>
      </c>
      <c r="E7904" t="s">
        <v>40</v>
      </c>
      <c r="G7904" t="s">
        <v>33</v>
      </c>
      <c r="H7904" t="s">
        <v>34</v>
      </c>
      <c r="I7904" t="s">
        <v>23700</v>
      </c>
      <c r="M7904" t="s">
        <v>53</v>
      </c>
      <c r="N7904" t="str">
        <f>IF(AND(PESQUISA!$B$3&lt;&gt;"",OR(PESQUISA!$B$4="TODAS",B7904=PESQUISA!$B$4),ISNUMBER(SEARCH(PESQUISA!$B$3,D7904))),ROW()-1,"")</f>
        <v/>
      </c>
    </row>
    <row r="7905" spans="1:14" x14ac:dyDescent="0.3">
      <c r="A7905" t="s">
        <v>23806</v>
      </c>
      <c r="B7905" t="s">
        <v>29</v>
      </c>
      <c r="C7905" t="s">
        <v>23807</v>
      </c>
      <c r="D7905" t="s">
        <v>23808</v>
      </c>
      <c r="E7905" t="s">
        <v>40</v>
      </c>
      <c r="G7905" t="s">
        <v>33</v>
      </c>
      <c r="H7905" t="s">
        <v>34</v>
      </c>
      <c r="I7905" t="s">
        <v>23700</v>
      </c>
      <c r="M7905" t="s">
        <v>53</v>
      </c>
      <c r="N7905" t="str">
        <f>IF(AND(PESQUISA!$B$3&lt;&gt;"",OR(PESQUISA!$B$4="TODAS",B7905=PESQUISA!$B$4),ISNUMBER(SEARCH(PESQUISA!$B$3,D7905))),ROW()-1,"")</f>
        <v/>
      </c>
    </row>
    <row r="7906" spans="1:14" x14ac:dyDescent="0.3">
      <c r="A7906" t="s">
        <v>23809</v>
      </c>
      <c r="B7906" t="s">
        <v>29</v>
      </c>
      <c r="C7906" t="s">
        <v>23810</v>
      </c>
      <c r="D7906" t="s">
        <v>23811</v>
      </c>
      <c r="E7906" t="s">
        <v>40</v>
      </c>
      <c r="G7906" t="s">
        <v>33</v>
      </c>
      <c r="H7906" t="s">
        <v>34</v>
      </c>
      <c r="I7906" t="s">
        <v>23700</v>
      </c>
      <c r="M7906" t="s">
        <v>53</v>
      </c>
      <c r="N7906" t="str">
        <f>IF(AND(PESQUISA!$B$3&lt;&gt;"",OR(PESQUISA!$B$4="TODAS",B7906=PESQUISA!$B$4),ISNUMBER(SEARCH(PESQUISA!$B$3,D7906))),ROW()-1,"")</f>
        <v/>
      </c>
    </row>
    <row r="7907" spans="1:14" x14ac:dyDescent="0.3">
      <c r="A7907" t="s">
        <v>23812</v>
      </c>
      <c r="B7907" t="s">
        <v>29</v>
      </c>
      <c r="C7907" t="s">
        <v>23813</v>
      </c>
      <c r="D7907" t="s">
        <v>23814</v>
      </c>
      <c r="E7907" t="s">
        <v>40</v>
      </c>
      <c r="G7907" t="s">
        <v>33</v>
      </c>
      <c r="H7907" t="s">
        <v>34</v>
      </c>
      <c r="I7907" t="s">
        <v>23700</v>
      </c>
      <c r="M7907" t="s">
        <v>53</v>
      </c>
      <c r="N7907" t="str">
        <f>IF(AND(PESQUISA!$B$3&lt;&gt;"",OR(PESQUISA!$B$4="TODAS",B7907=PESQUISA!$B$4),ISNUMBER(SEARCH(PESQUISA!$B$3,D7907))),ROW()-1,"")</f>
        <v/>
      </c>
    </row>
    <row r="7908" spans="1:14" x14ac:dyDescent="0.3">
      <c r="A7908" t="s">
        <v>23815</v>
      </c>
      <c r="B7908" t="s">
        <v>29</v>
      </c>
      <c r="C7908" t="s">
        <v>23816</v>
      </c>
      <c r="D7908" t="s">
        <v>23817</v>
      </c>
      <c r="E7908" t="s">
        <v>23818</v>
      </c>
      <c r="G7908" t="s">
        <v>33</v>
      </c>
      <c r="H7908" t="s">
        <v>34</v>
      </c>
      <c r="I7908" t="s">
        <v>23700</v>
      </c>
      <c r="M7908" t="s">
        <v>53</v>
      </c>
      <c r="N7908" t="str">
        <f>IF(AND(PESQUISA!$B$3&lt;&gt;"",OR(PESQUISA!$B$4="TODAS",B7908=PESQUISA!$B$4),ISNUMBER(SEARCH(PESQUISA!$B$3,D7908))),ROW()-1,"")</f>
        <v/>
      </c>
    </row>
    <row r="7909" spans="1:14" x14ac:dyDescent="0.3">
      <c r="A7909" t="s">
        <v>23819</v>
      </c>
      <c r="B7909" t="s">
        <v>29</v>
      </c>
      <c r="C7909" t="s">
        <v>23820</v>
      </c>
      <c r="D7909" t="s">
        <v>23821</v>
      </c>
      <c r="E7909" t="s">
        <v>23818</v>
      </c>
      <c r="G7909" t="s">
        <v>33</v>
      </c>
      <c r="H7909" t="s">
        <v>34</v>
      </c>
      <c r="I7909" t="s">
        <v>23700</v>
      </c>
      <c r="M7909" t="s">
        <v>53</v>
      </c>
      <c r="N7909" t="str">
        <f>IF(AND(PESQUISA!$B$3&lt;&gt;"",OR(PESQUISA!$B$4="TODAS",B7909=PESQUISA!$B$4),ISNUMBER(SEARCH(PESQUISA!$B$3,D7909))),ROW()-1,"")</f>
        <v/>
      </c>
    </row>
    <row r="7910" spans="1:14" x14ac:dyDescent="0.3">
      <c r="A7910" t="s">
        <v>23822</v>
      </c>
      <c r="B7910" t="s">
        <v>29</v>
      </c>
      <c r="C7910" t="s">
        <v>23823</v>
      </c>
      <c r="D7910" t="s">
        <v>23824</v>
      </c>
      <c r="E7910" t="s">
        <v>23818</v>
      </c>
      <c r="G7910" t="s">
        <v>33</v>
      </c>
      <c r="H7910" t="s">
        <v>34</v>
      </c>
      <c r="I7910" t="s">
        <v>23700</v>
      </c>
      <c r="M7910" t="s">
        <v>53</v>
      </c>
      <c r="N7910" t="str">
        <f>IF(AND(PESQUISA!$B$3&lt;&gt;"",OR(PESQUISA!$B$4="TODAS",B7910=PESQUISA!$B$4),ISNUMBER(SEARCH(PESQUISA!$B$3,D7910))),ROW()-1,"")</f>
        <v/>
      </c>
    </row>
    <row r="7911" spans="1:14" x14ac:dyDescent="0.3">
      <c r="A7911" t="s">
        <v>23825</v>
      </c>
      <c r="B7911" t="s">
        <v>29</v>
      </c>
      <c r="C7911" t="s">
        <v>23826</v>
      </c>
      <c r="D7911" t="s">
        <v>23827</v>
      </c>
      <c r="E7911" t="s">
        <v>23818</v>
      </c>
      <c r="G7911" t="s">
        <v>33</v>
      </c>
      <c r="H7911" t="s">
        <v>34</v>
      </c>
      <c r="I7911" t="s">
        <v>23700</v>
      </c>
      <c r="M7911" t="s">
        <v>53</v>
      </c>
      <c r="N7911" t="str">
        <f>IF(AND(PESQUISA!$B$3&lt;&gt;"",OR(PESQUISA!$B$4="TODAS",B7911=PESQUISA!$B$4),ISNUMBER(SEARCH(PESQUISA!$B$3,D7911))),ROW()-1,"")</f>
        <v/>
      </c>
    </row>
    <row r="7912" spans="1:14" x14ac:dyDescent="0.3">
      <c r="A7912" t="s">
        <v>23828</v>
      </c>
      <c r="B7912" t="s">
        <v>29</v>
      </c>
      <c r="C7912" t="s">
        <v>23829</v>
      </c>
      <c r="D7912" t="s">
        <v>23830</v>
      </c>
      <c r="E7912" t="s">
        <v>23818</v>
      </c>
      <c r="G7912" t="s">
        <v>33</v>
      </c>
      <c r="H7912" t="s">
        <v>34</v>
      </c>
      <c r="I7912" t="s">
        <v>23700</v>
      </c>
      <c r="M7912" t="s">
        <v>53</v>
      </c>
      <c r="N7912" t="str">
        <f>IF(AND(PESQUISA!$B$3&lt;&gt;"",OR(PESQUISA!$B$4="TODAS",B7912=PESQUISA!$B$4),ISNUMBER(SEARCH(PESQUISA!$B$3,D7912))),ROW()-1,"")</f>
        <v/>
      </c>
    </row>
    <row r="7913" spans="1:14" x14ac:dyDescent="0.3">
      <c r="A7913" t="s">
        <v>23831</v>
      </c>
      <c r="B7913" t="s">
        <v>29</v>
      </c>
      <c r="C7913" t="s">
        <v>23832</v>
      </c>
      <c r="D7913" t="s">
        <v>23833</v>
      </c>
      <c r="E7913" t="s">
        <v>23818</v>
      </c>
      <c r="G7913" t="s">
        <v>33</v>
      </c>
      <c r="H7913" t="s">
        <v>34</v>
      </c>
      <c r="I7913" t="s">
        <v>23700</v>
      </c>
      <c r="M7913" t="s">
        <v>53</v>
      </c>
      <c r="N7913" t="str">
        <f>IF(AND(PESQUISA!$B$3&lt;&gt;"",OR(PESQUISA!$B$4="TODAS",B7913=PESQUISA!$B$4),ISNUMBER(SEARCH(PESQUISA!$B$3,D7913))),ROW()-1,"")</f>
        <v/>
      </c>
    </row>
    <row r="7914" spans="1:14" x14ac:dyDescent="0.3">
      <c r="A7914" t="s">
        <v>23834</v>
      </c>
      <c r="B7914" t="s">
        <v>29</v>
      </c>
      <c r="C7914" t="s">
        <v>23835</v>
      </c>
      <c r="D7914" t="s">
        <v>23836</v>
      </c>
      <c r="E7914" t="s">
        <v>23818</v>
      </c>
      <c r="G7914" t="s">
        <v>33</v>
      </c>
      <c r="H7914" t="s">
        <v>34</v>
      </c>
      <c r="I7914" t="s">
        <v>23700</v>
      </c>
      <c r="M7914" t="s">
        <v>53</v>
      </c>
      <c r="N7914" t="str">
        <f>IF(AND(PESQUISA!$B$3&lt;&gt;"",OR(PESQUISA!$B$4="TODAS",B7914=PESQUISA!$B$4),ISNUMBER(SEARCH(PESQUISA!$B$3,D7914))),ROW()-1,"")</f>
        <v/>
      </c>
    </row>
    <row r="7915" spans="1:14" x14ac:dyDescent="0.3">
      <c r="A7915" t="s">
        <v>23837</v>
      </c>
      <c r="B7915" t="s">
        <v>29</v>
      </c>
      <c r="C7915" t="s">
        <v>23838</v>
      </c>
      <c r="D7915" t="s">
        <v>23839</v>
      </c>
      <c r="E7915" t="s">
        <v>23818</v>
      </c>
      <c r="G7915" t="s">
        <v>33</v>
      </c>
      <c r="H7915" t="s">
        <v>34</v>
      </c>
      <c r="I7915" t="s">
        <v>23700</v>
      </c>
      <c r="M7915" t="s">
        <v>53</v>
      </c>
      <c r="N7915" t="str">
        <f>IF(AND(PESQUISA!$B$3&lt;&gt;"",OR(PESQUISA!$B$4="TODAS",B7915=PESQUISA!$B$4),ISNUMBER(SEARCH(PESQUISA!$B$3,D7915))),ROW()-1,"")</f>
        <v/>
      </c>
    </row>
    <row r="7916" spans="1:14" x14ac:dyDescent="0.3">
      <c r="A7916" t="s">
        <v>23840</v>
      </c>
      <c r="B7916" t="s">
        <v>29</v>
      </c>
      <c r="C7916" t="s">
        <v>23841</v>
      </c>
      <c r="D7916" t="s">
        <v>23842</v>
      </c>
      <c r="E7916" t="s">
        <v>23818</v>
      </c>
      <c r="G7916" t="s">
        <v>33</v>
      </c>
      <c r="H7916" t="s">
        <v>34</v>
      </c>
      <c r="I7916" t="s">
        <v>23700</v>
      </c>
      <c r="M7916" t="s">
        <v>53</v>
      </c>
      <c r="N7916" t="str">
        <f>IF(AND(PESQUISA!$B$3&lt;&gt;"",OR(PESQUISA!$B$4="TODAS",B7916=PESQUISA!$B$4),ISNUMBER(SEARCH(PESQUISA!$B$3,D7916))),ROW()-1,"")</f>
        <v/>
      </c>
    </row>
    <row r="7917" spans="1:14" x14ac:dyDescent="0.3">
      <c r="A7917" t="s">
        <v>23843</v>
      </c>
      <c r="B7917" t="s">
        <v>29</v>
      </c>
      <c r="C7917" t="s">
        <v>23844</v>
      </c>
      <c r="D7917" t="s">
        <v>23845</v>
      </c>
      <c r="E7917" t="s">
        <v>23818</v>
      </c>
      <c r="G7917" t="s">
        <v>33</v>
      </c>
      <c r="H7917" t="s">
        <v>34</v>
      </c>
      <c r="I7917" t="s">
        <v>23700</v>
      </c>
      <c r="M7917" t="s">
        <v>53</v>
      </c>
      <c r="N7917" t="str">
        <f>IF(AND(PESQUISA!$B$3&lt;&gt;"",OR(PESQUISA!$B$4="TODAS",B7917=PESQUISA!$B$4),ISNUMBER(SEARCH(PESQUISA!$B$3,D7917))),ROW()-1,"")</f>
        <v/>
      </c>
    </row>
    <row r="7918" spans="1:14" x14ac:dyDescent="0.3">
      <c r="A7918" t="s">
        <v>23846</v>
      </c>
      <c r="B7918" t="s">
        <v>29</v>
      </c>
      <c r="C7918" t="s">
        <v>23847</v>
      </c>
      <c r="D7918" t="s">
        <v>23848</v>
      </c>
      <c r="E7918" t="s">
        <v>23818</v>
      </c>
      <c r="G7918" t="s">
        <v>33</v>
      </c>
      <c r="H7918" t="s">
        <v>34</v>
      </c>
      <c r="I7918" t="s">
        <v>23700</v>
      </c>
      <c r="M7918" t="s">
        <v>53</v>
      </c>
      <c r="N7918" t="str">
        <f>IF(AND(PESQUISA!$B$3&lt;&gt;"",OR(PESQUISA!$B$4="TODAS",B7918=PESQUISA!$B$4),ISNUMBER(SEARCH(PESQUISA!$B$3,D7918))),ROW()-1,"")</f>
        <v/>
      </c>
    </row>
    <row r="7919" spans="1:14" x14ac:dyDescent="0.3">
      <c r="A7919" t="s">
        <v>23849</v>
      </c>
      <c r="B7919" t="s">
        <v>29</v>
      </c>
      <c r="C7919" t="s">
        <v>23850</v>
      </c>
      <c r="D7919" t="s">
        <v>23851</v>
      </c>
      <c r="E7919" t="s">
        <v>23818</v>
      </c>
      <c r="G7919" t="s">
        <v>33</v>
      </c>
      <c r="H7919" t="s">
        <v>34</v>
      </c>
      <c r="I7919" t="s">
        <v>23700</v>
      </c>
      <c r="M7919" t="s">
        <v>53</v>
      </c>
      <c r="N7919" t="str">
        <f>IF(AND(PESQUISA!$B$3&lt;&gt;"",OR(PESQUISA!$B$4="TODAS",B7919=PESQUISA!$B$4),ISNUMBER(SEARCH(PESQUISA!$B$3,D7919))),ROW()-1,"")</f>
        <v/>
      </c>
    </row>
    <row r="7920" spans="1:14" x14ac:dyDescent="0.3">
      <c r="A7920" t="s">
        <v>23852</v>
      </c>
      <c r="B7920" t="s">
        <v>29</v>
      </c>
      <c r="C7920" t="s">
        <v>23853</v>
      </c>
      <c r="D7920" t="s">
        <v>23854</v>
      </c>
      <c r="E7920" t="s">
        <v>23818</v>
      </c>
      <c r="G7920" t="s">
        <v>33</v>
      </c>
      <c r="H7920" t="s">
        <v>34</v>
      </c>
      <c r="I7920" t="s">
        <v>23700</v>
      </c>
      <c r="M7920" t="s">
        <v>53</v>
      </c>
      <c r="N7920" t="str">
        <f>IF(AND(PESQUISA!$B$3&lt;&gt;"",OR(PESQUISA!$B$4="TODAS",B7920=PESQUISA!$B$4),ISNUMBER(SEARCH(PESQUISA!$B$3,D7920))),ROW()-1,"")</f>
        <v/>
      </c>
    </row>
    <row r="7921" spans="1:14" x14ac:dyDescent="0.3">
      <c r="A7921" t="s">
        <v>23855</v>
      </c>
      <c r="B7921" t="s">
        <v>29</v>
      </c>
      <c r="C7921" t="s">
        <v>23856</v>
      </c>
      <c r="D7921" t="s">
        <v>23857</v>
      </c>
      <c r="E7921" t="s">
        <v>23818</v>
      </c>
      <c r="G7921" t="s">
        <v>33</v>
      </c>
      <c r="H7921" t="s">
        <v>34</v>
      </c>
      <c r="I7921" t="s">
        <v>23700</v>
      </c>
      <c r="M7921" t="s">
        <v>53</v>
      </c>
      <c r="N7921" t="str">
        <f>IF(AND(PESQUISA!$B$3&lt;&gt;"",OR(PESQUISA!$B$4="TODAS",B7921=PESQUISA!$B$4),ISNUMBER(SEARCH(PESQUISA!$B$3,D7921))),ROW()-1,"")</f>
        <v/>
      </c>
    </row>
    <row r="7922" spans="1:14" x14ac:dyDescent="0.3">
      <c r="A7922" t="s">
        <v>23858</v>
      </c>
      <c r="B7922" t="s">
        <v>29</v>
      </c>
      <c r="C7922" t="s">
        <v>23859</v>
      </c>
      <c r="D7922" t="s">
        <v>23860</v>
      </c>
      <c r="E7922" t="s">
        <v>23818</v>
      </c>
      <c r="G7922" t="s">
        <v>33</v>
      </c>
      <c r="H7922" t="s">
        <v>34</v>
      </c>
      <c r="I7922" t="s">
        <v>23700</v>
      </c>
      <c r="M7922" t="s">
        <v>53</v>
      </c>
      <c r="N7922" t="str">
        <f>IF(AND(PESQUISA!$B$3&lt;&gt;"",OR(PESQUISA!$B$4="TODAS",B7922=PESQUISA!$B$4),ISNUMBER(SEARCH(PESQUISA!$B$3,D7922))),ROW()-1,"")</f>
        <v/>
      </c>
    </row>
    <row r="7923" spans="1:14" x14ac:dyDescent="0.3">
      <c r="A7923" t="s">
        <v>23861</v>
      </c>
      <c r="B7923" t="s">
        <v>29</v>
      </c>
      <c r="C7923" t="s">
        <v>23862</v>
      </c>
      <c r="D7923" t="s">
        <v>23863</v>
      </c>
      <c r="E7923" t="s">
        <v>23818</v>
      </c>
      <c r="G7923" t="s">
        <v>33</v>
      </c>
      <c r="H7923" t="s">
        <v>34</v>
      </c>
      <c r="I7923" t="s">
        <v>23700</v>
      </c>
      <c r="M7923" t="s">
        <v>53</v>
      </c>
      <c r="N7923" t="str">
        <f>IF(AND(PESQUISA!$B$3&lt;&gt;"",OR(PESQUISA!$B$4="TODAS",B7923=PESQUISA!$B$4),ISNUMBER(SEARCH(PESQUISA!$B$3,D7923))),ROW()-1,"")</f>
        <v/>
      </c>
    </row>
    <row r="7924" spans="1:14" x14ac:dyDescent="0.3">
      <c r="A7924" t="s">
        <v>23864</v>
      </c>
      <c r="B7924" t="s">
        <v>29</v>
      </c>
      <c r="C7924" t="s">
        <v>23865</v>
      </c>
      <c r="D7924" t="s">
        <v>23866</v>
      </c>
      <c r="E7924" t="s">
        <v>23818</v>
      </c>
      <c r="G7924" t="s">
        <v>33</v>
      </c>
      <c r="H7924" t="s">
        <v>34</v>
      </c>
      <c r="I7924" t="s">
        <v>23700</v>
      </c>
      <c r="M7924" t="s">
        <v>53</v>
      </c>
      <c r="N7924" t="str">
        <f>IF(AND(PESQUISA!$B$3&lt;&gt;"",OR(PESQUISA!$B$4="TODAS",B7924=PESQUISA!$B$4),ISNUMBER(SEARCH(PESQUISA!$B$3,D7924))),ROW()-1,"")</f>
        <v/>
      </c>
    </row>
    <row r="7925" spans="1:14" x14ac:dyDescent="0.3">
      <c r="A7925" t="s">
        <v>23867</v>
      </c>
      <c r="B7925" t="s">
        <v>29</v>
      </c>
      <c r="C7925" t="s">
        <v>23868</v>
      </c>
      <c r="D7925" t="s">
        <v>23869</v>
      </c>
      <c r="E7925" t="s">
        <v>23818</v>
      </c>
      <c r="G7925" t="s">
        <v>33</v>
      </c>
      <c r="H7925" t="s">
        <v>34</v>
      </c>
      <c r="I7925" t="s">
        <v>23700</v>
      </c>
      <c r="M7925" t="s">
        <v>53</v>
      </c>
      <c r="N7925" t="str">
        <f>IF(AND(PESQUISA!$B$3&lt;&gt;"",OR(PESQUISA!$B$4="TODAS",B7925=PESQUISA!$B$4),ISNUMBER(SEARCH(PESQUISA!$B$3,D7925))),ROW()-1,"")</f>
        <v/>
      </c>
    </row>
    <row r="7926" spans="1:14" x14ac:dyDescent="0.3">
      <c r="A7926" t="s">
        <v>23870</v>
      </c>
      <c r="B7926" t="s">
        <v>29</v>
      </c>
      <c r="C7926" t="s">
        <v>23871</v>
      </c>
      <c r="D7926" t="s">
        <v>23872</v>
      </c>
      <c r="E7926" t="s">
        <v>23818</v>
      </c>
      <c r="G7926" t="s">
        <v>33</v>
      </c>
      <c r="H7926" t="s">
        <v>34</v>
      </c>
      <c r="I7926" t="s">
        <v>23700</v>
      </c>
      <c r="M7926" t="s">
        <v>53</v>
      </c>
      <c r="N7926" t="str">
        <f>IF(AND(PESQUISA!$B$3&lt;&gt;"",OR(PESQUISA!$B$4="TODAS",B7926=PESQUISA!$B$4),ISNUMBER(SEARCH(PESQUISA!$B$3,D7926))),ROW()-1,"")</f>
        <v/>
      </c>
    </row>
    <row r="7927" spans="1:14" x14ac:dyDescent="0.3">
      <c r="A7927" t="s">
        <v>23873</v>
      </c>
      <c r="B7927" t="s">
        <v>29</v>
      </c>
      <c r="C7927" t="s">
        <v>23874</v>
      </c>
      <c r="D7927" t="s">
        <v>23875</v>
      </c>
      <c r="E7927" t="s">
        <v>23818</v>
      </c>
      <c r="G7927" t="s">
        <v>33</v>
      </c>
      <c r="H7927" t="s">
        <v>34</v>
      </c>
      <c r="I7927" t="s">
        <v>23700</v>
      </c>
      <c r="M7927" t="s">
        <v>53</v>
      </c>
      <c r="N7927" t="str">
        <f>IF(AND(PESQUISA!$B$3&lt;&gt;"",OR(PESQUISA!$B$4="TODAS",B7927=PESQUISA!$B$4),ISNUMBER(SEARCH(PESQUISA!$B$3,D7927))),ROW()-1,"")</f>
        <v/>
      </c>
    </row>
    <row r="7928" spans="1:14" x14ac:dyDescent="0.3">
      <c r="A7928" t="s">
        <v>23876</v>
      </c>
      <c r="B7928" t="s">
        <v>29</v>
      </c>
      <c r="C7928" t="s">
        <v>23877</v>
      </c>
      <c r="D7928" t="s">
        <v>23878</v>
      </c>
      <c r="E7928" t="s">
        <v>23818</v>
      </c>
      <c r="G7928" t="s">
        <v>33</v>
      </c>
      <c r="H7928" t="s">
        <v>34</v>
      </c>
      <c r="I7928" t="s">
        <v>23700</v>
      </c>
      <c r="M7928" t="s">
        <v>53</v>
      </c>
      <c r="N7928" t="str">
        <f>IF(AND(PESQUISA!$B$3&lt;&gt;"",OR(PESQUISA!$B$4="TODAS",B7928=PESQUISA!$B$4),ISNUMBER(SEARCH(PESQUISA!$B$3,D7928))),ROW()-1,"")</f>
        <v/>
      </c>
    </row>
    <row r="7929" spans="1:14" x14ac:dyDescent="0.3">
      <c r="A7929" t="s">
        <v>23879</v>
      </c>
      <c r="B7929" t="s">
        <v>29</v>
      </c>
      <c r="C7929" t="s">
        <v>23880</v>
      </c>
      <c r="D7929" t="s">
        <v>23881</v>
      </c>
      <c r="E7929" t="s">
        <v>23818</v>
      </c>
      <c r="G7929" t="s">
        <v>33</v>
      </c>
      <c r="H7929" t="s">
        <v>34</v>
      </c>
      <c r="I7929" t="s">
        <v>23700</v>
      </c>
      <c r="M7929" t="s">
        <v>53</v>
      </c>
      <c r="N7929" t="str">
        <f>IF(AND(PESQUISA!$B$3&lt;&gt;"",OR(PESQUISA!$B$4="TODAS",B7929=PESQUISA!$B$4),ISNUMBER(SEARCH(PESQUISA!$B$3,D7929))),ROW()-1,"")</f>
        <v/>
      </c>
    </row>
    <row r="7930" spans="1:14" x14ac:dyDescent="0.3">
      <c r="A7930" t="s">
        <v>23882</v>
      </c>
      <c r="B7930" t="s">
        <v>29</v>
      </c>
      <c r="C7930" t="s">
        <v>23883</v>
      </c>
      <c r="D7930" t="s">
        <v>23884</v>
      </c>
      <c r="E7930" t="s">
        <v>23818</v>
      </c>
      <c r="G7930" t="s">
        <v>33</v>
      </c>
      <c r="H7930" t="s">
        <v>34</v>
      </c>
      <c r="I7930" t="s">
        <v>23700</v>
      </c>
      <c r="M7930" t="s">
        <v>53</v>
      </c>
      <c r="N7930" t="str">
        <f>IF(AND(PESQUISA!$B$3&lt;&gt;"",OR(PESQUISA!$B$4="TODAS",B7930=PESQUISA!$B$4),ISNUMBER(SEARCH(PESQUISA!$B$3,D7930))),ROW()-1,"")</f>
        <v/>
      </c>
    </row>
    <row r="7931" spans="1:14" x14ac:dyDescent="0.3">
      <c r="A7931" t="s">
        <v>23885</v>
      </c>
      <c r="B7931" t="s">
        <v>29</v>
      </c>
      <c r="C7931" t="s">
        <v>23886</v>
      </c>
      <c r="D7931" t="s">
        <v>23887</v>
      </c>
      <c r="E7931" t="s">
        <v>23818</v>
      </c>
      <c r="G7931" t="s">
        <v>33</v>
      </c>
      <c r="H7931" t="s">
        <v>34</v>
      </c>
      <c r="I7931" t="s">
        <v>23700</v>
      </c>
      <c r="M7931" t="s">
        <v>53</v>
      </c>
      <c r="N7931" t="str">
        <f>IF(AND(PESQUISA!$B$3&lt;&gt;"",OR(PESQUISA!$B$4="TODAS",B7931=PESQUISA!$B$4),ISNUMBER(SEARCH(PESQUISA!$B$3,D7931))),ROW()-1,"")</f>
        <v/>
      </c>
    </row>
    <row r="7932" spans="1:14" x14ac:dyDescent="0.3">
      <c r="A7932" t="s">
        <v>23888</v>
      </c>
      <c r="B7932" t="s">
        <v>29</v>
      </c>
      <c r="C7932" t="s">
        <v>23889</v>
      </c>
      <c r="D7932" t="s">
        <v>23890</v>
      </c>
      <c r="E7932" t="s">
        <v>23818</v>
      </c>
      <c r="G7932" t="s">
        <v>33</v>
      </c>
      <c r="H7932" t="s">
        <v>34</v>
      </c>
      <c r="I7932" t="s">
        <v>23700</v>
      </c>
      <c r="M7932" t="s">
        <v>53</v>
      </c>
      <c r="N7932" t="str">
        <f>IF(AND(PESQUISA!$B$3&lt;&gt;"",OR(PESQUISA!$B$4="TODAS",B7932=PESQUISA!$B$4),ISNUMBER(SEARCH(PESQUISA!$B$3,D7932))),ROW()-1,"")</f>
        <v/>
      </c>
    </row>
    <row r="7933" spans="1:14" x14ac:dyDescent="0.3">
      <c r="A7933" t="s">
        <v>23891</v>
      </c>
      <c r="B7933" t="s">
        <v>29</v>
      </c>
      <c r="C7933" t="s">
        <v>23892</v>
      </c>
      <c r="D7933" t="s">
        <v>23893</v>
      </c>
      <c r="E7933" t="s">
        <v>23818</v>
      </c>
      <c r="G7933" t="s">
        <v>33</v>
      </c>
      <c r="H7933" t="s">
        <v>34</v>
      </c>
      <c r="I7933" t="s">
        <v>23700</v>
      </c>
      <c r="M7933" t="s">
        <v>53</v>
      </c>
      <c r="N7933" t="str">
        <f>IF(AND(PESQUISA!$B$3&lt;&gt;"",OR(PESQUISA!$B$4="TODAS",B7933=PESQUISA!$B$4),ISNUMBER(SEARCH(PESQUISA!$B$3,D7933))),ROW()-1,"")</f>
        <v/>
      </c>
    </row>
    <row r="7934" spans="1:14" x14ac:dyDescent="0.3">
      <c r="A7934" t="s">
        <v>23894</v>
      </c>
      <c r="B7934" t="s">
        <v>29</v>
      </c>
      <c r="C7934" t="s">
        <v>23895</v>
      </c>
      <c r="D7934" t="s">
        <v>23896</v>
      </c>
      <c r="E7934" t="s">
        <v>23818</v>
      </c>
      <c r="G7934" t="s">
        <v>33</v>
      </c>
      <c r="H7934" t="s">
        <v>34</v>
      </c>
      <c r="I7934" t="s">
        <v>23700</v>
      </c>
      <c r="M7934" t="s">
        <v>53</v>
      </c>
      <c r="N7934" t="str">
        <f>IF(AND(PESQUISA!$B$3&lt;&gt;"",OR(PESQUISA!$B$4="TODAS",B7934=PESQUISA!$B$4),ISNUMBER(SEARCH(PESQUISA!$B$3,D7934))),ROW()-1,"")</f>
        <v/>
      </c>
    </row>
    <row r="7935" spans="1:14" x14ac:dyDescent="0.3">
      <c r="A7935" t="s">
        <v>23897</v>
      </c>
      <c r="B7935" t="s">
        <v>29</v>
      </c>
      <c r="C7935" t="s">
        <v>23898</v>
      </c>
      <c r="D7935" t="s">
        <v>23899</v>
      </c>
      <c r="E7935" t="s">
        <v>23818</v>
      </c>
      <c r="G7935" t="s">
        <v>33</v>
      </c>
      <c r="H7935" t="s">
        <v>34</v>
      </c>
      <c r="I7935" t="s">
        <v>23700</v>
      </c>
      <c r="M7935" t="s">
        <v>53</v>
      </c>
      <c r="N7935" t="str">
        <f>IF(AND(PESQUISA!$B$3&lt;&gt;"",OR(PESQUISA!$B$4="TODAS",B7935=PESQUISA!$B$4),ISNUMBER(SEARCH(PESQUISA!$B$3,D7935))),ROW()-1,"")</f>
        <v/>
      </c>
    </row>
    <row r="7936" spans="1:14" x14ac:dyDescent="0.3">
      <c r="A7936" t="s">
        <v>23900</v>
      </c>
      <c r="B7936" t="s">
        <v>29</v>
      </c>
      <c r="C7936" t="s">
        <v>23901</v>
      </c>
      <c r="D7936" t="s">
        <v>23902</v>
      </c>
      <c r="E7936" t="s">
        <v>23818</v>
      </c>
      <c r="G7936" t="s">
        <v>33</v>
      </c>
      <c r="H7936" t="s">
        <v>34</v>
      </c>
      <c r="I7936" t="s">
        <v>23700</v>
      </c>
      <c r="M7936" t="s">
        <v>53</v>
      </c>
      <c r="N7936" t="str">
        <f>IF(AND(PESQUISA!$B$3&lt;&gt;"",OR(PESQUISA!$B$4="TODAS",B7936=PESQUISA!$B$4),ISNUMBER(SEARCH(PESQUISA!$B$3,D7936))),ROW()-1,"")</f>
        <v/>
      </c>
    </row>
    <row r="7937" spans="1:14" x14ac:dyDescent="0.3">
      <c r="A7937" t="s">
        <v>23903</v>
      </c>
      <c r="B7937" t="s">
        <v>29</v>
      </c>
      <c r="C7937" t="s">
        <v>23904</v>
      </c>
      <c r="D7937" t="s">
        <v>23905</v>
      </c>
      <c r="E7937" t="s">
        <v>23818</v>
      </c>
      <c r="G7937" t="s">
        <v>33</v>
      </c>
      <c r="H7937" t="s">
        <v>34</v>
      </c>
      <c r="I7937" t="s">
        <v>23700</v>
      </c>
      <c r="M7937" t="s">
        <v>53</v>
      </c>
      <c r="N7937" t="str">
        <f>IF(AND(PESQUISA!$B$3&lt;&gt;"",OR(PESQUISA!$B$4="TODAS",B7937=PESQUISA!$B$4),ISNUMBER(SEARCH(PESQUISA!$B$3,D7937))),ROW()-1,"")</f>
        <v/>
      </c>
    </row>
    <row r="7938" spans="1:14" x14ac:dyDescent="0.3">
      <c r="A7938" t="s">
        <v>23906</v>
      </c>
      <c r="B7938" t="s">
        <v>29</v>
      </c>
      <c r="C7938" t="s">
        <v>23907</v>
      </c>
      <c r="D7938" t="s">
        <v>23908</v>
      </c>
      <c r="E7938" t="s">
        <v>23818</v>
      </c>
      <c r="G7938" t="s">
        <v>33</v>
      </c>
      <c r="H7938" t="s">
        <v>34</v>
      </c>
      <c r="I7938" t="s">
        <v>23700</v>
      </c>
      <c r="M7938" t="s">
        <v>53</v>
      </c>
      <c r="N7938" t="str">
        <f>IF(AND(PESQUISA!$B$3&lt;&gt;"",OR(PESQUISA!$B$4="TODAS",B7938=PESQUISA!$B$4),ISNUMBER(SEARCH(PESQUISA!$B$3,D7938))),ROW()-1,"")</f>
        <v/>
      </c>
    </row>
    <row r="7939" spans="1:14" x14ac:dyDescent="0.3">
      <c r="A7939" t="s">
        <v>23909</v>
      </c>
      <c r="B7939" t="s">
        <v>29</v>
      </c>
      <c r="C7939" t="s">
        <v>23910</v>
      </c>
      <c r="D7939" t="s">
        <v>23911</v>
      </c>
      <c r="E7939" t="s">
        <v>23818</v>
      </c>
      <c r="G7939" t="s">
        <v>33</v>
      </c>
      <c r="H7939" t="s">
        <v>34</v>
      </c>
      <c r="I7939" t="s">
        <v>23700</v>
      </c>
      <c r="M7939" t="s">
        <v>53</v>
      </c>
      <c r="N7939" t="str">
        <f>IF(AND(PESQUISA!$B$3&lt;&gt;"",OR(PESQUISA!$B$4="TODAS",B7939=PESQUISA!$B$4),ISNUMBER(SEARCH(PESQUISA!$B$3,D7939))),ROW()-1,"")</f>
        <v/>
      </c>
    </row>
    <row r="7940" spans="1:14" x14ac:dyDescent="0.3">
      <c r="A7940" t="s">
        <v>23912</v>
      </c>
      <c r="B7940" t="s">
        <v>29</v>
      </c>
      <c r="C7940" t="s">
        <v>23913</v>
      </c>
      <c r="D7940" t="s">
        <v>23914</v>
      </c>
      <c r="E7940" t="s">
        <v>23818</v>
      </c>
      <c r="G7940" t="s">
        <v>33</v>
      </c>
      <c r="H7940" t="s">
        <v>34</v>
      </c>
      <c r="I7940" t="s">
        <v>23700</v>
      </c>
      <c r="M7940" t="s">
        <v>53</v>
      </c>
      <c r="N7940" t="str">
        <f>IF(AND(PESQUISA!$B$3&lt;&gt;"",OR(PESQUISA!$B$4="TODAS",B7940=PESQUISA!$B$4),ISNUMBER(SEARCH(PESQUISA!$B$3,D7940))),ROW()-1,"")</f>
        <v/>
      </c>
    </row>
    <row r="7941" spans="1:14" x14ac:dyDescent="0.3">
      <c r="A7941" t="s">
        <v>23915</v>
      </c>
      <c r="B7941" t="s">
        <v>29</v>
      </c>
      <c r="C7941" t="s">
        <v>23916</v>
      </c>
      <c r="D7941" t="s">
        <v>23917</v>
      </c>
      <c r="E7941" t="s">
        <v>23818</v>
      </c>
      <c r="G7941" t="s">
        <v>33</v>
      </c>
      <c r="H7941" t="s">
        <v>34</v>
      </c>
      <c r="I7941" t="s">
        <v>23700</v>
      </c>
      <c r="M7941" t="s">
        <v>53</v>
      </c>
      <c r="N7941" t="str">
        <f>IF(AND(PESQUISA!$B$3&lt;&gt;"",OR(PESQUISA!$B$4="TODAS",B7941=PESQUISA!$B$4),ISNUMBER(SEARCH(PESQUISA!$B$3,D7941))),ROW()-1,"")</f>
        <v/>
      </c>
    </row>
    <row r="7942" spans="1:14" x14ac:dyDescent="0.3">
      <c r="A7942" t="s">
        <v>23918</v>
      </c>
      <c r="B7942" t="s">
        <v>29</v>
      </c>
      <c r="C7942" t="s">
        <v>23919</v>
      </c>
      <c r="D7942" t="s">
        <v>23920</v>
      </c>
      <c r="E7942" t="s">
        <v>23818</v>
      </c>
      <c r="G7942" t="s">
        <v>33</v>
      </c>
      <c r="H7942" t="s">
        <v>34</v>
      </c>
      <c r="I7942" t="s">
        <v>23700</v>
      </c>
      <c r="M7942" t="s">
        <v>53</v>
      </c>
      <c r="N7942" t="str">
        <f>IF(AND(PESQUISA!$B$3&lt;&gt;"",OR(PESQUISA!$B$4="TODAS",B7942=PESQUISA!$B$4),ISNUMBER(SEARCH(PESQUISA!$B$3,D7942))),ROW()-1,"")</f>
        <v/>
      </c>
    </row>
    <row r="7943" spans="1:14" x14ac:dyDescent="0.3">
      <c r="A7943" t="s">
        <v>23921</v>
      </c>
      <c r="B7943" t="s">
        <v>29</v>
      </c>
      <c r="C7943" t="s">
        <v>23922</v>
      </c>
      <c r="D7943" t="s">
        <v>23923</v>
      </c>
      <c r="E7943" t="s">
        <v>23818</v>
      </c>
      <c r="G7943" t="s">
        <v>33</v>
      </c>
      <c r="H7943" t="s">
        <v>34</v>
      </c>
      <c r="I7943" t="s">
        <v>23700</v>
      </c>
      <c r="M7943" t="s">
        <v>53</v>
      </c>
      <c r="N7943" t="str">
        <f>IF(AND(PESQUISA!$B$3&lt;&gt;"",OR(PESQUISA!$B$4="TODAS",B7943=PESQUISA!$B$4),ISNUMBER(SEARCH(PESQUISA!$B$3,D7943))),ROW()-1,"")</f>
        <v/>
      </c>
    </row>
    <row r="7944" spans="1:14" x14ac:dyDescent="0.3">
      <c r="A7944" t="s">
        <v>23924</v>
      </c>
      <c r="B7944" t="s">
        <v>29</v>
      </c>
      <c r="C7944" t="s">
        <v>23925</v>
      </c>
      <c r="D7944" t="s">
        <v>23926</v>
      </c>
      <c r="E7944" t="s">
        <v>23818</v>
      </c>
      <c r="G7944" t="s">
        <v>33</v>
      </c>
      <c r="H7944" t="s">
        <v>34</v>
      </c>
      <c r="I7944" t="s">
        <v>23700</v>
      </c>
      <c r="M7944" t="s">
        <v>53</v>
      </c>
      <c r="N7944" t="str">
        <f>IF(AND(PESQUISA!$B$3&lt;&gt;"",OR(PESQUISA!$B$4="TODAS",B7944=PESQUISA!$B$4),ISNUMBER(SEARCH(PESQUISA!$B$3,D7944))),ROW()-1,"")</f>
        <v/>
      </c>
    </row>
    <row r="7945" spans="1:14" x14ac:dyDescent="0.3">
      <c r="A7945" t="s">
        <v>23927</v>
      </c>
      <c r="B7945" t="s">
        <v>29</v>
      </c>
      <c r="C7945" t="s">
        <v>23928</v>
      </c>
      <c r="D7945" t="s">
        <v>23929</v>
      </c>
      <c r="E7945" t="s">
        <v>23818</v>
      </c>
      <c r="G7945" t="s">
        <v>33</v>
      </c>
      <c r="H7945" t="s">
        <v>34</v>
      </c>
      <c r="I7945" t="s">
        <v>23700</v>
      </c>
      <c r="M7945" t="s">
        <v>53</v>
      </c>
      <c r="N7945" t="str">
        <f>IF(AND(PESQUISA!$B$3&lt;&gt;"",OR(PESQUISA!$B$4="TODAS",B7945=PESQUISA!$B$4),ISNUMBER(SEARCH(PESQUISA!$B$3,D7945))),ROW()-1,"")</f>
        <v/>
      </c>
    </row>
    <row r="7946" spans="1:14" x14ac:dyDescent="0.3">
      <c r="A7946" t="s">
        <v>23930</v>
      </c>
      <c r="B7946" t="s">
        <v>29</v>
      </c>
      <c r="C7946" t="s">
        <v>23931</v>
      </c>
      <c r="D7946" t="s">
        <v>23932</v>
      </c>
      <c r="E7946" t="s">
        <v>23818</v>
      </c>
      <c r="G7946" t="s">
        <v>33</v>
      </c>
      <c r="H7946" t="s">
        <v>34</v>
      </c>
      <c r="I7946" t="s">
        <v>23700</v>
      </c>
      <c r="M7946" t="s">
        <v>53</v>
      </c>
      <c r="N7946" t="str">
        <f>IF(AND(PESQUISA!$B$3&lt;&gt;"",OR(PESQUISA!$B$4="TODAS",B7946=PESQUISA!$B$4),ISNUMBER(SEARCH(PESQUISA!$B$3,D7946))),ROW()-1,"")</f>
        <v/>
      </c>
    </row>
    <row r="7947" spans="1:14" x14ac:dyDescent="0.3">
      <c r="A7947" t="s">
        <v>23933</v>
      </c>
      <c r="B7947" t="s">
        <v>29</v>
      </c>
      <c r="C7947" t="s">
        <v>23934</v>
      </c>
      <c r="D7947" t="s">
        <v>23935</v>
      </c>
      <c r="E7947" t="s">
        <v>23818</v>
      </c>
      <c r="G7947" t="s">
        <v>33</v>
      </c>
      <c r="H7947" t="s">
        <v>34</v>
      </c>
      <c r="I7947" t="s">
        <v>23700</v>
      </c>
      <c r="M7947" t="s">
        <v>53</v>
      </c>
      <c r="N7947" t="str">
        <f>IF(AND(PESQUISA!$B$3&lt;&gt;"",OR(PESQUISA!$B$4="TODAS",B7947=PESQUISA!$B$4),ISNUMBER(SEARCH(PESQUISA!$B$3,D7947))),ROW()-1,"")</f>
        <v/>
      </c>
    </row>
    <row r="7948" spans="1:14" x14ac:dyDescent="0.3">
      <c r="A7948" t="s">
        <v>23936</v>
      </c>
      <c r="B7948" t="s">
        <v>29</v>
      </c>
      <c r="C7948" t="s">
        <v>23937</v>
      </c>
      <c r="D7948" t="s">
        <v>23938</v>
      </c>
      <c r="E7948" t="s">
        <v>23818</v>
      </c>
      <c r="G7948" t="s">
        <v>33</v>
      </c>
      <c r="H7948" t="s">
        <v>34</v>
      </c>
      <c r="I7948" t="s">
        <v>23700</v>
      </c>
      <c r="M7948" t="s">
        <v>53</v>
      </c>
      <c r="N7948" t="str">
        <f>IF(AND(PESQUISA!$B$3&lt;&gt;"",OR(PESQUISA!$B$4="TODAS",B7948=PESQUISA!$B$4),ISNUMBER(SEARCH(PESQUISA!$B$3,D7948))),ROW()-1,"")</f>
        <v/>
      </c>
    </row>
    <row r="7949" spans="1:14" x14ac:dyDescent="0.3">
      <c r="A7949" t="s">
        <v>23939</v>
      </c>
      <c r="B7949" t="s">
        <v>29</v>
      </c>
      <c r="C7949" t="s">
        <v>23940</v>
      </c>
      <c r="D7949" t="s">
        <v>23941</v>
      </c>
      <c r="E7949" t="s">
        <v>23818</v>
      </c>
      <c r="G7949" t="s">
        <v>33</v>
      </c>
      <c r="H7949" t="s">
        <v>34</v>
      </c>
      <c r="I7949" t="s">
        <v>23700</v>
      </c>
      <c r="M7949" t="s">
        <v>53</v>
      </c>
      <c r="N7949" t="str">
        <f>IF(AND(PESQUISA!$B$3&lt;&gt;"",OR(PESQUISA!$B$4="TODAS",B7949=PESQUISA!$B$4),ISNUMBER(SEARCH(PESQUISA!$B$3,D7949))),ROW()-1,"")</f>
        <v/>
      </c>
    </row>
    <row r="7950" spans="1:14" x14ac:dyDescent="0.3">
      <c r="A7950" t="s">
        <v>23942</v>
      </c>
      <c r="B7950" t="s">
        <v>29</v>
      </c>
      <c r="C7950" t="s">
        <v>23943</v>
      </c>
      <c r="D7950" t="s">
        <v>23944</v>
      </c>
      <c r="E7950" t="s">
        <v>23818</v>
      </c>
      <c r="G7950" t="s">
        <v>33</v>
      </c>
      <c r="H7950" t="s">
        <v>34</v>
      </c>
      <c r="I7950" t="s">
        <v>23700</v>
      </c>
      <c r="M7950" t="s">
        <v>53</v>
      </c>
      <c r="N7950" t="str">
        <f>IF(AND(PESQUISA!$B$3&lt;&gt;"",OR(PESQUISA!$B$4="TODAS",B7950=PESQUISA!$B$4),ISNUMBER(SEARCH(PESQUISA!$B$3,D7950))),ROW()-1,"")</f>
        <v/>
      </c>
    </row>
    <row r="7951" spans="1:14" x14ac:dyDescent="0.3">
      <c r="A7951" t="s">
        <v>23945</v>
      </c>
      <c r="B7951" t="s">
        <v>29</v>
      </c>
      <c r="C7951" t="s">
        <v>23946</v>
      </c>
      <c r="D7951" t="s">
        <v>23947</v>
      </c>
      <c r="E7951" t="s">
        <v>23818</v>
      </c>
      <c r="G7951" t="s">
        <v>33</v>
      </c>
      <c r="H7951" t="s">
        <v>34</v>
      </c>
      <c r="I7951" t="s">
        <v>23700</v>
      </c>
      <c r="M7951" t="s">
        <v>53</v>
      </c>
      <c r="N7951" t="str">
        <f>IF(AND(PESQUISA!$B$3&lt;&gt;"",OR(PESQUISA!$B$4="TODAS",B7951=PESQUISA!$B$4),ISNUMBER(SEARCH(PESQUISA!$B$3,D7951))),ROW()-1,"")</f>
        <v/>
      </c>
    </row>
    <row r="7952" spans="1:14" x14ac:dyDescent="0.3">
      <c r="A7952" t="s">
        <v>23948</v>
      </c>
      <c r="B7952" t="s">
        <v>29</v>
      </c>
      <c r="C7952" t="s">
        <v>23949</v>
      </c>
      <c r="D7952" t="s">
        <v>23950</v>
      </c>
      <c r="E7952" t="s">
        <v>23818</v>
      </c>
      <c r="G7952" t="s">
        <v>33</v>
      </c>
      <c r="H7952" t="s">
        <v>34</v>
      </c>
      <c r="I7952" t="s">
        <v>23700</v>
      </c>
      <c r="M7952" t="s">
        <v>53</v>
      </c>
      <c r="N7952" t="str">
        <f>IF(AND(PESQUISA!$B$3&lt;&gt;"",OR(PESQUISA!$B$4="TODAS",B7952=PESQUISA!$B$4),ISNUMBER(SEARCH(PESQUISA!$B$3,D7952))),ROW()-1,"")</f>
        <v/>
      </c>
    </row>
    <row r="7953" spans="1:14" x14ac:dyDescent="0.3">
      <c r="A7953" t="s">
        <v>23951</v>
      </c>
      <c r="B7953" t="s">
        <v>29</v>
      </c>
      <c r="C7953" t="s">
        <v>23952</v>
      </c>
      <c r="D7953" t="s">
        <v>23953</v>
      </c>
      <c r="E7953" t="s">
        <v>23818</v>
      </c>
      <c r="G7953" t="s">
        <v>33</v>
      </c>
      <c r="H7953" t="s">
        <v>34</v>
      </c>
      <c r="I7953" t="s">
        <v>23700</v>
      </c>
      <c r="M7953" t="s">
        <v>53</v>
      </c>
      <c r="N7953" t="str">
        <f>IF(AND(PESQUISA!$B$3&lt;&gt;"",OR(PESQUISA!$B$4="TODAS",B7953=PESQUISA!$B$4),ISNUMBER(SEARCH(PESQUISA!$B$3,D7953))),ROW()-1,"")</f>
        <v/>
      </c>
    </row>
    <row r="7954" spans="1:14" x14ac:dyDescent="0.3">
      <c r="A7954" t="s">
        <v>23954</v>
      </c>
      <c r="B7954" t="s">
        <v>29</v>
      </c>
      <c r="C7954" t="s">
        <v>23955</v>
      </c>
      <c r="D7954" t="s">
        <v>23956</v>
      </c>
      <c r="E7954" t="s">
        <v>23818</v>
      </c>
      <c r="G7954" t="s">
        <v>33</v>
      </c>
      <c r="H7954" t="s">
        <v>34</v>
      </c>
      <c r="I7954" t="s">
        <v>23700</v>
      </c>
      <c r="M7954" t="s">
        <v>53</v>
      </c>
      <c r="N7954" t="str">
        <f>IF(AND(PESQUISA!$B$3&lt;&gt;"",OR(PESQUISA!$B$4="TODAS",B7954=PESQUISA!$B$4),ISNUMBER(SEARCH(PESQUISA!$B$3,D7954))),ROW()-1,"")</f>
        <v/>
      </c>
    </row>
    <row r="7955" spans="1:14" x14ac:dyDescent="0.3">
      <c r="A7955" t="s">
        <v>23957</v>
      </c>
      <c r="B7955" t="s">
        <v>29</v>
      </c>
      <c r="C7955" t="s">
        <v>23958</v>
      </c>
      <c r="D7955" t="s">
        <v>23959</v>
      </c>
      <c r="E7955" t="s">
        <v>23818</v>
      </c>
      <c r="G7955" t="s">
        <v>33</v>
      </c>
      <c r="H7955" t="s">
        <v>34</v>
      </c>
      <c r="I7955" t="s">
        <v>23700</v>
      </c>
      <c r="M7955" t="s">
        <v>53</v>
      </c>
      <c r="N7955" t="str">
        <f>IF(AND(PESQUISA!$B$3&lt;&gt;"",OR(PESQUISA!$B$4="TODAS",B7955=PESQUISA!$B$4),ISNUMBER(SEARCH(PESQUISA!$B$3,D7955))),ROW()-1,"")</f>
        <v/>
      </c>
    </row>
    <row r="7956" spans="1:14" x14ac:dyDescent="0.3">
      <c r="A7956" t="s">
        <v>23960</v>
      </c>
      <c r="B7956" t="s">
        <v>29</v>
      </c>
      <c r="C7956" t="s">
        <v>23961</v>
      </c>
      <c r="D7956" t="s">
        <v>23962</v>
      </c>
      <c r="E7956" t="s">
        <v>23818</v>
      </c>
      <c r="G7956" t="s">
        <v>33</v>
      </c>
      <c r="H7956" t="s">
        <v>34</v>
      </c>
      <c r="I7956" t="s">
        <v>23700</v>
      </c>
      <c r="M7956" t="s">
        <v>53</v>
      </c>
      <c r="N7956" t="str">
        <f>IF(AND(PESQUISA!$B$3&lt;&gt;"",OR(PESQUISA!$B$4="TODAS",B7956=PESQUISA!$B$4),ISNUMBER(SEARCH(PESQUISA!$B$3,D7956))),ROW()-1,"")</f>
        <v/>
      </c>
    </row>
    <row r="7957" spans="1:14" x14ac:dyDescent="0.3">
      <c r="A7957" t="s">
        <v>23963</v>
      </c>
      <c r="B7957" t="s">
        <v>29</v>
      </c>
      <c r="C7957" t="s">
        <v>23964</v>
      </c>
      <c r="D7957" t="s">
        <v>23965</v>
      </c>
      <c r="E7957" t="s">
        <v>40</v>
      </c>
      <c r="G7957" t="s">
        <v>33</v>
      </c>
      <c r="H7957" t="s">
        <v>34</v>
      </c>
      <c r="I7957" t="s">
        <v>23966</v>
      </c>
      <c r="M7957" t="s">
        <v>53</v>
      </c>
      <c r="N7957" t="str">
        <f>IF(AND(PESQUISA!$B$3&lt;&gt;"",OR(PESQUISA!$B$4="TODAS",B7957=PESQUISA!$B$4),ISNUMBER(SEARCH(PESQUISA!$B$3,D7957))),ROW()-1,"")</f>
        <v/>
      </c>
    </row>
    <row r="7958" spans="1:14" x14ac:dyDescent="0.3">
      <c r="A7958" t="s">
        <v>23967</v>
      </c>
      <c r="B7958" t="s">
        <v>29</v>
      </c>
      <c r="C7958" t="s">
        <v>23968</v>
      </c>
      <c r="D7958" t="s">
        <v>23969</v>
      </c>
      <c r="E7958" t="s">
        <v>40</v>
      </c>
      <c r="G7958" t="s">
        <v>33</v>
      </c>
      <c r="H7958" t="s">
        <v>34</v>
      </c>
      <c r="I7958" t="s">
        <v>23966</v>
      </c>
      <c r="M7958" t="s">
        <v>53</v>
      </c>
      <c r="N7958" t="str">
        <f>IF(AND(PESQUISA!$B$3&lt;&gt;"",OR(PESQUISA!$B$4="TODAS",B7958=PESQUISA!$B$4),ISNUMBER(SEARCH(PESQUISA!$B$3,D7958))),ROW()-1,"")</f>
        <v/>
      </c>
    </row>
    <row r="7959" spans="1:14" x14ac:dyDescent="0.3">
      <c r="A7959" t="s">
        <v>23970</v>
      </c>
      <c r="B7959" t="s">
        <v>29</v>
      </c>
      <c r="C7959" t="s">
        <v>23971</v>
      </c>
      <c r="D7959" t="s">
        <v>23972</v>
      </c>
      <c r="E7959" t="s">
        <v>40</v>
      </c>
      <c r="G7959" t="s">
        <v>33</v>
      </c>
      <c r="H7959" t="s">
        <v>34</v>
      </c>
      <c r="I7959" t="s">
        <v>23966</v>
      </c>
      <c r="M7959" t="s">
        <v>53</v>
      </c>
      <c r="N7959" t="str">
        <f>IF(AND(PESQUISA!$B$3&lt;&gt;"",OR(PESQUISA!$B$4="TODAS",B7959=PESQUISA!$B$4),ISNUMBER(SEARCH(PESQUISA!$B$3,D7959))),ROW()-1,"")</f>
        <v/>
      </c>
    </row>
    <row r="7960" spans="1:14" x14ac:dyDescent="0.3">
      <c r="A7960" t="s">
        <v>23973</v>
      </c>
      <c r="B7960" t="s">
        <v>29</v>
      </c>
      <c r="C7960" t="s">
        <v>23974</v>
      </c>
      <c r="D7960" t="s">
        <v>23975</v>
      </c>
      <c r="E7960" t="s">
        <v>40</v>
      </c>
      <c r="G7960" t="s">
        <v>33</v>
      </c>
      <c r="H7960" t="s">
        <v>34</v>
      </c>
      <c r="I7960" t="s">
        <v>23966</v>
      </c>
      <c r="M7960" t="s">
        <v>53</v>
      </c>
      <c r="N7960" t="str">
        <f>IF(AND(PESQUISA!$B$3&lt;&gt;"",OR(PESQUISA!$B$4="TODAS",B7960=PESQUISA!$B$4),ISNUMBER(SEARCH(PESQUISA!$B$3,D7960))),ROW()-1,"")</f>
        <v/>
      </c>
    </row>
    <row r="7961" spans="1:14" x14ac:dyDescent="0.3">
      <c r="A7961" t="s">
        <v>23976</v>
      </c>
      <c r="B7961" t="s">
        <v>29</v>
      </c>
      <c r="C7961" t="s">
        <v>23977</v>
      </c>
      <c r="D7961" t="s">
        <v>23978</v>
      </c>
      <c r="E7961" t="s">
        <v>40</v>
      </c>
      <c r="G7961" t="s">
        <v>33</v>
      </c>
      <c r="H7961" t="s">
        <v>34</v>
      </c>
      <c r="I7961" t="s">
        <v>23966</v>
      </c>
      <c r="M7961" t="s">
        <v>53</v>
      </c>
      <c r="N7961" t="str">
        <f>IF(AND(PESQUISA!$B$3&lt;&gt;"",OR(PESQUISA!$B$4="TODAS",B7961=PESQUISA!$B$4),ISNUMBER(SEARCH(PESQUISA!$B$3,D7961))),ROW()-1,"")</f>
        <v/>
      </c>
    </row>
    <row r="7962" spans="1:14" x14ac:dyDescent="0.3">
      <c r="A7962" t="s">
        <v>23979</v>
      </c>
      <c r="B7962" t="s">
        <v>29</v>
      </c>
      <c r="C7962" t="s">
        <v>23980</v>
      </c>
      <c r="D7962" t="s">
        <v>23981</v>
      </c>
      <c r="E7962" t="s">
        <v>40</v>
      </c>
      <c r="G7962" t="s">
        <v>33</v>
      </c>
      <c r="H7962" t="s">
        <v>34</v>
      </c>
      <c r="I7962" t="s">
        <v>23966</v>
      </c>
      <c r="M7962" t="s">
        <v>53</v>
      </c>
      <c r="N7962" t="str">
        <f>IF(AND(PESQUISA!$B$3&lt;&gt;"",OR(PESQUISA!$B$4="TODAS",B7962=PESQUISA!$B$4),ISNUMBER(SEARCH(PESQUISA!$B$3,D7962))),ROW()-1,"")</f>
        <v/>
      </c>
    </row>
    <row r="7963" spans="1:14" x14ac:dyDescent="0.3">
      <c r="A7963" t="s">
        <v>23982</v>
      </c>
      <c r="B7963" t="s">
        <v>29</v>
      </c>
      <c r="C7963" t="s">
        <v>23983</v>
      </c>
      <c r="D7963" t="s">
        <v>23984</v>
      </c>
      <c r="E7963" t="s">
        <v>40</v>
      </c>
      <c r="F7963" s="7">
        <v>1255.6099999999999</v>
      </c>
      <c r="G7963" t="s">
        <v>33</v>
      </c>
      <c r="H7963" t="s">
        <v>34</v>
      </c>
      <c r="I7963" t="s">
        <v>23966</v>
      </c>
      <c r="L7963" s="8">
        <v>0.96199999999999997</v>
      </c>
      <c r="M7963" t="s">
        <v>36</v>
      </c>
      <c r="N7963" t="str">
        <f>IF(AND(PESQUISA!$B$3&lt;&gt;"",OR(PESQUISA!$B$4="TODAS",B7963=PESQUISA!$B$4),ISNUMBER(SEARCH(PESQUISA!$B$3,D7963))),ROW()-1,"")</f>
        <v/>
      </c>
    </row>
    <row r="7964" spans="1:14" x14ac:dyDescent="0.3">
      <c r="A7964" t="s">
        <v>23985</v>
      </c>
      <c r="B7964" t="s">
        <v>29</v>
      </c>
      <c r="C7964" t="s">
        <v>23986</v>
      </c>
      <c r="D7964" t="s">
        <v>23987</v>
      </c>
      <c r="E7964" t="s">
        <v>40</v>
      </c>
      <c r="G7964" t="s">
        <v>33</v>
      </c>
      <c r="H7964" t="s">
        <v>34</v>
      </c>
      <c r="I7964" t="s">
        <v>23966</v>
      </c>
      <c r="M7964" t="s">
        <v>53</v>
      </c>
      <c r="N7964" t="str">
        <f>IF(AND(PESQUISA!$B$3&lt;&gt;"",OR(PESQUISA!$B$4="TODAS",B7964=PESQUISA!$B$4),ISNUMBER(SEARCH(PESQUISA!$B$3,D7964))),ROW()-1,"")</f>
        <v/>
      </c>
    </row>
    <row r="7965" spans="1:14" x14ac:dyDescent="0.3">
      <c r="A7965" t="s">
        <v>23988</v>
      </c>
      <c r="B7965" t="s">
        <v>29</v>
      </c>
      <c r="C7965" t="s">
        <v>23989</v>
      </c>
      <c r="D7965" t="s">
        <v>23990</v>
      </c>
      <c r="E7965" t="s">
        <v>40</v>
      </c>
      <c r="G7965" t="s">
        <v>33</v>
      </c>
      <c r="H7965" t="s">
        <v>34</v>
      </c>
      <c r="I7965" t="s">
        <v>23966</v>
      </c>
      <c r="M7965" t="s">
        <v>53</v>
      </c>
      <c r="N7965" t="str">
        <f>IF(AND(PESQUISA!$B$3&lt;&gt;"",OR(PESQUISA!$B$4="TODAS",B7965=PESQUISA!$B$4),ISNUMBER(SEARCH(PESQUISA!$B$3,D7965))),ROW()-1,"")</f>
        <v/>
      </c>
    </row>
    <row r="7966" spans="1:14" x14ac:dyDescent="0.3">
      <c r="A7966" t="s">
        <v>23991</v>
      </c>
      <c r="B7966" t="s">
        <v>29</v>
      </c>
      <c r="C7966" t="s">
        <v>23992</v>
      </c>
      <c r="D7966" t="s">
        <v>23993</v>
      </c>
      <c r="E7966" t="s">
        <v>40</v>
      </c>
      <c r="G7966" t="s">
        <v>33</v>
      </c>
      <c r="H7966" t="s">
        <v>34</v>
      </c>
      <c r="I7966" t="s">
        <v>23966</v>
      </c>
      <c r="M7966" t="s">
        <v>53</v>
      </c>
      <c r="N7966" t="str">
        <f>IF(AND(PESQUISA!$B$3&lt;&gt;"",OR(PESQUISA!$B$4="TODAS",B7966=PESQUISA!$B$4),ISNUMBER(SEARCH(PESQUISA!$B$3,D7966))),ROW()-1,"")</f>
        <v/>
      </c>
    </row>
    <row r="7967" spans="1:14" x14ac:dyDescent="0.3">
      <c r="A7967" t="s">
        <v>23994</v>
      </c>
      <c r="B7967" t="s">
        <v>29</v>
      </c>
      <c r="C7967" t="s">
        <v>23995</v>
      </c>
      <c r="D7967" t="s">
        <v>23996</v>
      </c>
      <c r="E7967" t="s">
        <v>40</v>
      </c>
      <c r="G7967" t="s">
        <v>33</v>
      </c>
      <c r="H7967" t="s">
        <v>34</v>
      </c>
      <c r="I7967" t="s">
        <v>23966</v>
      </c>
      <c r="M7967" t="s">
        <v>53</v>
      </c>
      <c r="N7967" t="str">
        <f>IF(AND(PESQUISA!$B$3&lt;&gt;"",OR(PESQUISA!$B$4="TODAS",B7967=PESQUISA!$B$4),ISNUMBER(SEARCH(PESQUISA!$B$3,D7967))),ROW()-1,"")</f>
        <v/>
      </c>
    </row>
    <row r="7968" spans="1:14" x14ac:dyDescent="0.3">
      <c r="A7968" t="s">
        <v>23997</v>
      </c>
      <c r="B7968" t="s">
        <v>29</v>
      </c>
      <c r="C7968" t="s">
        <v>23998</v>
      </c>
      <c r="D7968" t="s">
        <v>23999</v>
      </c>
      <c r="E7968" t="s">
        <v>40</v>
      </c>
      <c r="G7968" t="s">
        <v>33</v>
      </c>
      <c r="H7968" t="s">
        <v>34</v>
      </c>
      <c r="I7968" t="s">
        <v>23966</v>
      </c>
      <c r="M7968" t="s">
        <v>53</v>
      </c>
      <c r="N7968" t="str">
        <f>IF(AND(PESQUISA!$B$3&lt;&gt;"",OR(PESQUISA!$B$4="TODAS",B7968=PESQUISA!$B$4),ISNUMBER(SEARCH(PESQUISA!$B$3,D7968))),ROW()-1,"")</f>
        <v/>
      </c>
    </row>
    <row r="7969" spans="1:14" x14ac:dyDescent="0.3">
      <c r="A7969" t="s">
        <v>24000</v>
      </c>
      <c r="B7969" t="s">
        <v>29</v>
      </c>
      <c r="C7969" t="s">
        <v>24001</v>
      </c>
      <c r="D7969" t="s">
        <v>24002</v>
      </c>
      <c r="E7969" t="s">
        <v>40</v>
      </c>
      <c r="G7969" t="s">
        <v>33</v>
      </c>
      <c r="H7969" t="s">
        <v>34</v>
      </c>
      <c r="I7969" t="s">
        <v>23966</v>
      </c>
      <c r="M7969" t="s">
        <v>53</v>
      </c>
      <c r="N7969" t="str">
        <f>IF(AND(PESQUISA!$B$3&lt;&gt;"",OR(PESQUISA!$B$4="TODAS",B7969=PESQUISA!$B$4),ISNUMBER(SEARCH(PESQUISA!$B$3,D7969))),ROW()-1,"")</f>
        <v/>
      </c>
    </row>
    <row r="7970" spans="1:14" x14ac:dyDescent="0.3">
      <c r="A7970" t="s">
        <v>24003</v>
      </c>
      <c r="B7970" t="s">
        <v>29</v>
      </c>
      <c r="C7970" t="s">
        <v>24004</v>
      </c>
      <c r="D7970" t="s">
        <v>24005</v>
      </c>
      <c r="E7970" t="s">
        <v>40</v>
      </c>
      <c r="G7970" t="s">
        <v>33</v>
      </c>
      <c r="H7970" t="s">
        <v>34</v>
      </c>
      <c r="I7970" t="s">
        <v>23966</v>
      </c>
      <c r="M7970" t="s">
        <v>53</v>
      </c>
      <c r="N7970" t="str">
        <f>IF(AND(PESQUISA!$B$3&lt;&gt;"",OR(PESQUISA!$B$4="TODAS",B7970=PESQUISA!$B$4),ISNUMBER(SEARCH(PESQUISA!$B$3,D7970))),ROW()-1,"")</f>
        <v/>
      </c>
    </row>
    <row r="7971" spans="1:14" x14ac:dyDescent="0.3">
      <c r="A7971" t="s">
        <v>24006</v>
      </c>
      <c r="B7971" t="s">
        <v>29</v>
      </c>
      <c r="C7971" t="s">
        <v>24007</v>
      </c>
      <c r="D7971" t="s">
        <v>24008</v>
      </c>
      <c r="E7971" t="s">
        <v>40</v>
      </c>
      <c r="G7971" t="s">
        <v>33</v>
      </c>
      <c r="H7971" t="s">
        <v>34</v>
      </c>
      <c r="I7971" t="s">
        <v>23966</v>
      </c>
      <c r="M7971" t="s">
        <v>53</v>
      </c>
      <c r="N7971" t="str">
        <f>IF(AND(PESQUISA!$B$3&lt;&gt;"",OR(PESQUISA!$B$4="TODAS",B7971=PESQUISA!$B$4),ISNUMBER(SEARCH(PESQUISA!$B$3,D7971))),ROW()-1,"")</f>
        <v/>
      </c>
    </row>
    <row r="7972" spans="1:14" x14ac:dyDescent="0.3">
      <c r="A7972" t="s">
        <v>24009</v>
      </c>
      <c r="B7972" t="s">
        <v>29</v>
      </c>
      <c r="C7972" t="s">
        <v>24010</v>
      </c>
      <c r="D7972" t="s">
        <v>24011</v>
      </c>
      <c r="E7972" t="s">
        <v>40</v>
      </c>
      <c r="G7972" t="s">
        <v>33</v>
      </c>
      <c r="H7972" t="s">
        <v>34</v>
      </c>
      <c r="I7972" t="s">
        <v>23966</v>
      </c>
      <c r="M7972" t="s">
        <v>53</v>
      </c>
      <c r="N7972" t="str">
        <f>IF(AND(PESQUISA!$B$3&lt;&gt;"",OR(PESQUISA!$B$4="TODAS",B7972=PESQUISA!$B$4),ISNUMBER(SEARCH(PESQUISA!$B$3,D7972))),ROW()-1,"")</f>
        <v/>
      </c>
    </row>
    <row r="7973" spans="1:14" x14ac:dyDescent="0.3">
      <c r="A7973" t="s">
        <v>24012</v>
      </c>
      <c r="B7973" t="s">
        <v>29</v>
      </c>
      <c r="C7973" t="s">
        <v>24013</v>
      </c>
      <c r="D7973" t="s">
        <v>24014</v>
      </c>
      <c r="E7973" t="s">
        <v>40</v>
      </c>
      <c r="G7973" t="s">
        <v>33</v>
      </c>
      <c r="H7973" t="s">
        <v>34</v>
      </c>
      <c r="I7973" t="s">
        <v>23966</v>
      </c>
      <c r="M7973" t="s">
        <v>53</v>
      </c>
      <c r="N7973" t="str">
        <f>IF(AND(PESQUISA!$B$3&lt;&gt;"",OR(PESQUISA!$B$4="TODAS",B7973=PESQUISA!$B$4),ISNUMBER(SEARCH(PESQUISA!$B$3,D7973))),ROW()-1,"")</f>
        <v/>
      </c>
    </row>
    <row r="7974" spans="1:14" x14ac:dyDescent="0.3">
      <c r="A7974" t="s">
        <v>24015</v>
      </c>
      <c r="B7974" t="s">
        <v>29</v>
      </c>
      <c r="C7974" t="s">
        <v>24016</v>
      </c>
      <c r="D7974" t="s">
        <v>24017</v>
      </c>
      <c r="E7974" t="s">
        <v>40</v>
      </c>
      <c r="G7974" t="s">
        <v>33</v>
      </c>
      <c r="H7974" t="s">
        <v>34</v>
      </c>
      <c r="I7974" t="s">
        <v>23966</v>
      </c>
      <c r="M7974" t="s">
        <v>53</v>
      </c>
      <c r="N7974" t="str">
        <f>IF(AND(PESQUISA!$B$3&lt;&gt;"",OR(PESQUISA!$B$4="TODAS",B7974=PESQUISA!$B$4),ISNUMBER(SEARCH(PESQUISA!$B$3,D7974))),ROW()-1,"")</f>
        <v/>
      </c>
    </row>
    <row r="7975" spans="1:14" x14ac:dyDescent="0.3">
      <c r="A7975" t="s">
        <v>24018</v>
      </c>
      <c r="B7975" t="s">
        <v>29</v>
      </c>
      <c r="C7975" t="s">
        <v>24019</v>
      </c>
      <c r="D7975" t="s">
        <v>24020</v>
      </c>
      <c r="E7975" t="s">
        <v>40</v>
      </c>
      <c r="F7975" s="7">
        <v>1356.96</v>
      </c>
      <c r="G7975" t="s">
        <v>33</v>
      </c>
      <c r="H7975" t="s">
        <v>34</v>
      </c>
      <c r="I7975" t="s">
        <v>23966</v>
      </c>
      <c r="L7975" s="8">
        <v>0.91080000000000005</v>
      </c>
      <c r="M7975" t="s">
        <v>36</v>
      </c>
      <c r="N7975" t="str">
        <f>IF(AND(PESQUISA!$B$3&lt;&gt;"",OR(PESQUISA!$B$4="TODAS",B7975=PESQUISA!$B$4),ISNUMBER(SEARCH(PESQUISA!$B$3,D7975))),ROW()-1,"")</f>
        <v/>
      </c>
    </row>
    <row r="7976" spans="1:14" x14ac:dyDescent="0.3">
      <c r="A7976" t="s">
        <v>24021</v>
      </c>
      <c r="B7976" t="s">
        <v>29</v>
      </c>
      <c r="C7976" t="s">
        <v>24022</v>
      </c>
      <c r="D7976" t="s">
        <v>24023</v>
      </c>
      <c r="E7976" t="s">
        <v>40</v>
      </c>
      <c r="F7976" s="7">
        <v>1298.57</v>
      </c>
      <c r="G7976" t="s">
        <v>33</v>
      </c>
      <c r="H7976" t="s">
        <v>34</v>
      </c>
      <c r="I7976" t="s">
        <v>23966</v>
      </c>
      <c r="L7976" s="8">
        <v>0.95169999999999999</v>
      </c>
      <c r="M7976" t="s">
        <v>36</v>
      </c>
      <c r="N7976" t="str">
        <f>IF(AND(PESQUISA!$B$3&lt;&gt;"",OR(PESQUISA!$B$4="TODAS",B7976=PESQUISA!$B$4),ISNUMBER(SEARCH(PESQUISA!$B$3,D7976))),ROW()-1,"")</f>
        <v/>
      </c>
    </row>
    <row r="7977" spans="1:14" x14ac:dyDescent="0.3">
      <c r="A7977" t="s">
        <v>24024</v>
      </c>
      <c r="B7977" t="s">
        <v>29</v>
      </c>
      <c r="C7977" t="s">
        <v>24025</v>
      </c>
      <c r="D7977" t="s">
        <v>24026</v>
      </c>
      <c r="E7977" t="s">
        <v>40</v>
      </c>
      <c r="G7977" t="s">
        <v>33</v>
      </c>
      <c r="H7977" t="s">
        <v>34</v>
      </c>
      <c r="I7977" t="s">
        <v>23966</v>
      </c>
      <c r="M7977" t="s">
        <v>53</v>
      </c>
      <c r="N7977" t="str">
        <f>IF(AND(PESQUISA!$B$3&lt;&gt;"",OR(PESQUISA!$B$4="TODAS",B7977=PESQUISA!$B$4),ISNUMBER(SEARCH(PESQUISA!$B$3,D7977))),ROW()-1,"")</f>
        <v/>
      </c>
    </row>
    <row r="7978" spans="1:14" x14ac:dyDescent="0.3">
      <c r="A7978" t="s">
        <v>24027</v>
      </c>
      <c r="B7978" t="s">
        <v>29</v>
      </c>
      <c r="C7978" t="s">
        <v>24028</v>
      </c>
      <c r="D7978" t="s">
        <v>24029</v>
      </c>
      <c r="E7978" t="s">
        <v>32</v>
      </c>
      <c r="F7978" s="7">
        <v>250.87</v>
      </c>
      <c r="G7978" t="s">
        <v>33</v>
      </c>
      <c r="H7978" t="s">
        <v>34</v>
      </c>
      <c r="I7978" t="s">
        <v>23966</v>
      </c>
      <c r="L7978" s="8">
        <v>0</v>
      </c>
      <c r="M7978" t="s">
        <v>36</v>
      </c>
      <c r="N7978" t="str">
        <f>IF(AND(PESQUISA!$B$3&lt;&gt;"",OR(PESQUISA!$B$4="TODAS",B7978=PESQUISA!$B$4),ISNUMBER(SEARCH(PESQUISA!$B$3,D7978))),ROW()-1,"")</f>
        <v/>
      </c>
    </row>
    <row r="7979" spans="1:14" x14ac:dyDescent="0.3">
      <c r="A7979" t="s">
        <v>24030</v>
      </c>
      <c r="B7979" t="s">
        <v>29</v>
      </c>
      <c r="C7979" t="s">
        <v>24031</v>
      </c>
      <c r="D7979" t="s">
        <v>24032</v>
      </c>
      <c r="E7979" t="s">
        <v>32</v>
      </c>
      <c r="F7979" s="7">
        <v>241.41</v>
      </c>
      <c r="G7979" t="s">
        <v>33</v>
      </c>
      <c r="H7979" t="s">
        <v>34</v>
      </c>
      <c r="I7979" t="s">
        <v>23966</v>
      </c>
      <c r="L7979" s="8">
        <v>0</v>
      </c>
      <c r="M7979" t="s">
        <v>36</v>
      </c>
      <c r="N7979" t="str">
        <f>IF(AND(PESQUISA!$B$3&lt;&gt;"",OR(PESQUISA!$B$4="TODAS",B7979=PESQUISA!$B$4),ISNUMBER(SEARCH(PESQUISA!$B$3,D7979))),ROW()-1,"")</f>
        <v/>
      </c>
    </row>
    <row r="7980" spans="1:14" x14ac:dyDescent="0.3">
      <c r="A7980" t="s">
        <v>24033</v>
      </c>
      <c r="B7980" t="s">
        <v>29</v>
      </c>
      <c r="C7980" t="s">
        <v>24034</v>
      </c>
      <c r="D7980" t="s">
        <v>24035</v>
      </c>
      <c r="E7980" t="s">
        <v>32</v>
      </c>
      <c r="F7980" s="7">
        <v>157.41</v>
      </c>
      <c r="G7980" t="s">
        <v>33</v>
      </c>
      <c r="H7980" t="s">
        <v>34</v>
      </c>
      <c r="I7980" t="s">
        <v>24036</v>
      </c>
      <c r="L7980" s="8">
        <v>4.4000000000000003E-3</v>
      </c>
      <c r="M7980" t="s">
        <v>36</v>
      </c>
      <c r="N7980" t="str">
        <f>IF(AND(PESQUISA!$B$3&lt;&gt;"",OR(PESQUISA!$B$4="TODAS",B7980=PESQUISA!$B$4),ISNUMBER(SEARCH(PESQUISA!$B$3,D7980))),ROW()-1,"")</f>
        <v/>
      </c>
    </row>
    <row r="7981" spans="1:14" x14ac:dyDescent="0.3">
      <c r="A7981" t="s">
        <v>24037</v>
      </c>
      <c r="B7981" t="s">
        <v>29</v>
      </c>
      <c r="C7981" t="s">
        <v>24038</v>
      </c>
      <c r="D7981" t="s">
        <v>24039</v>
      </c>
      <c r="E7981" t="s">
        <v>32</v>
      </c>
      <c r="F7981" s="7">
        <v>143.04</v>
      </c>
      <c r="G7981" t="s">
        <v>33</v>
      </c>
      <c r="H7981" t="s">
        <v>34</v>
      </c>
      <c r="I7981" t="s">
        <v>24036</v>
      </c>
      <c r="L7981" s="8">
        <v>0</v>
      </c>
      <c r="M7981" t="s">
        <v>36</v>
      </c>
      <c r="N7981" t="str">
        <f>IF(AND(PESQUISA!$B$3&lt;&gt;"",OR(PESQUISA!$B$4="TODAS",B7981=PESQUISA!$B$4),ISNUMBER(SEARCH(PESQUISA!$B$3,D7981))),ROW()-1,"")</f>
        <v/>
      </c>
    </row>
    <row r="7982" spans="1:14" x14ac:dyDescent="0.3">
      <c r="A7982" t="s">
        <v>24040</v>
      </c>
      <c r="B7982" t="s">
        <v>29</v>
      </c>
      <c r="C7982" t="s">
        <v>24041</v>
      </c>
      <c r="D7982" t="s">
        <v>24042</v>
      </c>
      <c r="E7982" t="s">
        <v>32</v>
      </c>
      <c r="F7982" s="7">
        <v>159.97999999999999</v>
      </c>
      <c r="G7982" t="s">
        <v>33</v>
      </c>
      <c r="H7982" t="s">
        <v>34</v>
      </c>
      <c r="I7982" t="s">
        <v>24036</v>
      </c>
      <c r="L7982" s="8">
        <v>7.1999999999999998E-3</v>
      </c>
      <c r="M7982" t="s">
        <v>36</v>
      </c>
      <c r="N7982" t="str">
        <f>IF(AND(PESQUISA!$B$3&lt;&gt;"",OR(PESQUISA!$B$4="TODAS",B7982=PESQUISA!$B$4),ISNUMBER(SEARCH(PESQUISA!$B$3,D7982))),ROW()-1,"")</f>
        <v/>
      </c>
    </row>
    <row r="7983" spans="1:14" x14ac:dyDescent="0.3">
      <c r="A7983" t="s">
        <v>24043</v>
      </c>
      <c r="B7983" t="s">
        <v>29</v>
      </c>
      <c r="C7983" t="s">
        <v>24044</v>
      </c>
      <c r="D7983" t="s">
        <v>24045</v>
      </c>
      <c r="E7983" t="s">
        <v>32</v>
      </c>
      <c r="F7983" s="7">
        <v>214.7</v>
      </c>
      <c r="G7983" t="s">
        <v>33</v>
      </c>
      <c r="H7983" t="s">
        <v>34</v>
      </c>
      <c r="I7983" t="s">
        <v>24036</v>
      </c>
      <c r="L7983" s="8">
        <v>3.3E-3</v>
      </c>
      <c r="M7983" t="s">
        <v>36</v>
      </c>
      <c r="N7983" t="str">
        <f>IF(AND(PESQUISA!$B$3&lt;&gt;"",OR(PESQUISA!$B$4="TODAS",B7983=PESQUISA!$B$4),ISNUMBER(SEARCH(PESQUISA!$B$3,D7983))),ROW()-1,"")</f>
        <v/>
      </c>
    </row>
    <row r="7984" spans="1:14" x14ac:dyDescent="0.3">
      <c r="A7984" t="s">
        <v>24046</v>
      </c>
      <c r="B7984" t="s">
        <v>29</v>
      </c>
      <c r="C7984" t="s">
        <v>24047</v>
      </c>
      <c r="D7984" t="s">
        <v>24048</v>
      </c>
      <c r="E7984" t="s">
        <v>32</v>
      </c>
      <c r="F7984" s="7">
        <v>200.33</v>
      </c>
      <c r="G7984" t="s">
        <v>33</v>
      </c>
      <c r="H7984" t="s">
        <v>34</v>
      </c>
      <c r="I7984" t="s">
        <v>24036</v>
      </c>
      <c r="L7984" s="8">
        <v>0</v>
      </c>
      <c r="M7984" t="s">
        <v>36</v>
      </c>
      <c r="N7984" t="str">
        <f>IF(AND(PESQUISA!$B$3&lt;&gt;"",OR(PESQUISA!$B$4="TODAS",B7984=PESQUISA!$B$4),ISNUMBER(SEARCH(PESQUISA!$B$3,D7984))),ROW()-1,"")</f>
        <v/>
      </c>
    </row>
    <row r="7985" spans="1:14" x14ac:dyDescent="0.3">
      <c r="A7985" t="s">
        <v>24049</v>
      </c>
      <c r="B7985" t="s">
        <v>29</v>
      </c>
      <c r="C7985" t="s">
        <v>24050</v>
      </c>
      <c r="D7985" t="s">
        <v>24051</v>
      </c>
      <c r="E7985" t="s">
        <v>32</v>
      </c>
      <c r="F7985" s="7">
        <v>217.27</v>
      </c>
      <c r="G7985" t="s">
        <v>33</v>
      </c>
      <c r="H7985" t="s">
        <v>34</v>
      </c>
      <c r="I7985" t="s">
        <v>24036</v>
      </c>
      <c r="L7985" s="8">
        <v>5.3E-3</v>
      </c>
      <c r="M7985" t="s">
        <v>36</v>
      </c>
      <c r="N7985" t="str">
        <f>IF(AND(PESQUISA!$B$3&lt;&gt;"",OR(PESQUISA!$B$4="TODAS",B7985=PESQUISA!$B$4),ISNUMBER(SEARCH(PESQUISA!$B$3,D7985))),ROW()-1,"")</f>
        <v/>
      </c>
    </row>
    <row r="7986" spans="1:14" x14ac:dyDescent="0.3">
      <c r="A7986" t="s">
        <v>24052</v>
      </c>
      <c r="B7986" t="s">
        <v>29</v>
      </c>
      <c r="C7986" t="s">
        <v>24053</v>
      </c>
      <c r="D7986" t="s">
        <v>24054</v>
      </c>
      <c r="E7986" t="s">
        <v>32</v>
      </c>
      <c r="F7986" s="7">
        <v>164.74</v>
      </c>
      <c r="G7986" t="s">
        <v>33</v>
      </c>
      <c r="H7986" t="s">
        <v>34</v>
      </c>
      <c r="I7986" t="s">
        <v>24036</v>
      </c>
      <c r="L7986" s="8">
        <v>4.1999999999999997E-3</v>
      </c>
      <c r="M7986" t="s">
        <v>36</v>
      </c>
      <c r="N7986" t="str">
        <f>IF(AND(PESQUISA!$B$3&lt;&gt;"",OR(PESQUISA!$B$4="TODAS",B7986=PESQUISA!$B$4),ISNUMBER(SEARCH(PESQUISA!$B$3,D7986))),ROW()-1,"")</f>
        <v/>
      </c>
    </row>
    <row r="7987" spans="1:14" x14ac:dyDescent="0.3">
      <c r="A7987" t="s">
        <v>24055</v>
      </c>
      <c r="B7987" t="s">
        <v>29</v>
      </c>
      <c r="C7987" t="s">
        <v>24056</v>
      </c>
      <c r="D7987" t="s">
        <v>24057</v>
      </c>
      <c r="E7987" t="s">
        <v>32</v>
      </c>
      <c r="F7987" s="7">
        <v>150.51</v>
      </c>
      <c r="G7987" t="s">
        <v>33</v>
      </c>
      <c r="H7987" t="s">
        <v>34</v>
      </c>
      <c r="I7987" t="s">
        <v>24036</v>
      </c>
      <c r="L7987" s="8">
        <v>0</v>
      </c>
      <c r="M7987" t="s">
        <v>36</v>
      </c>
      <c r="N7987" t="str">
        <f>IF(AND(PESQUISA!$B$3&lt;&gt;"",OR(PESQUISA!$B$4="TODAS",B7987=PESQUISA!$B$4),ISNUMBER(SEARCH(PESQUISA!$B$3,D7987))),ROW()-1,"")</f>
        <v/>
      </c>
    </row>
    <row r="7988" spans="1:14" x14ac:dyDescent="0.3">
      <c r="A7988" t="s">
        <v>24058</v>
      </c>
      <c r="B7988" t="s">
        <v>29</v>
      </c>
      <c r="C7988" t="s">
        <v>24059</v>
      </c>
      <c r="D7988" t="s">
        <v>24060</v>
      </c>
      <c r="E7988" t="s">
        <v>32</v>
      </c>
      <c r="F7988" s="7">
        <v>168</v>
      </c>
      <c r="G7988" t="s">
        <v>33</v>
      </c>
      <c r="H7988" t="s">
        <v>34</v>
      </c>
      <c r="I7988" t="s">
        <v>24036</v>
      </c>
      <c r="L7988" s="8">
        <v>6.7999999999999996E-3</v>
      </c>
      <c r="M7988" t="s">
        <v>36</v>
      </c>
      <c r="N7988" t="str">
        <f>IF(AND(PESQUISA!$B$3&lt;&gt;"",OR(PESQUISA!$B$4="TODAS",B7988=PESQUISA!$B$4),ISNUMBER(SEARCH(PESQUISA!$B$3,D7988))),ROW()-1,"")</f>
        <v/>
      </c>
    </row>
    <row r="7989" spans="1:14" x14ac:dyDescent="0.3">
      <c r="A7989" t="s">
        <v>24061</v>
      </c>
      <c r="B7989" t="s">
        <v>29</v>
      </c>
      <c r="C7989" t="s">
        <v>24062</v>
      </c>
      <c r="D7989" t="s">
        <v>24063</v>
      </c>
      <c r="E7989" t="s">
        <v>32</v>
      </c>
      <c r="F7989" s="7">
        <v>222.74</v>
      </c>
      <c r="G7989" t="s">
        <v>33</v>
      </c>
      <c r="H7989" t="s">
        <v>34</v>
      </c>
      <c r="I7989" t="s">
        <v>24036</v>
      </c>
      <c r="L7989" s="8">
        <v>3.0999999999999999E-3</v>
      </c>
      <c r="M7989" t="s">
        <v>36</v>
      </c>
      <c r="N7989" t="str">
        <f>IF(AND(PESQUISA!$B$3&lt;&gt;"",OR(PESQUISA!$B$4="TODAS",B7989=PESQUISA!$B$4),ISNUMBER(SEARCH(PESQUISA!$B$3,D7989))),ROW()-1,"")</f>
        <v/>
      </c>
    </row>
    <row r="7990" spans="1:14" x14ac:dyDescent="0.3">
      <c r="A7990" t="s">
        <v>24064</v>
      </c>
      <c r="B7990" t="s">
        <v>29</v>
      </c>
      <c r="C7990" t="s">
        <v>24065</v>
      </c>
      <c r="D7990" t="s">
        <v>24066</v>
      </c>
      <c r="E7990" t="s">
        <v>32</v>
      </c>
      <c r="F7990" s="7">
        <v>208.56</v>
      </c>
      <c r="G7990" t="s">
        <v>33</v>
      </c>
      <c r="H7990" t="s">
        <v>34</v>
      </c>
      <c r="I7990" t="s">
        <v>24036</v>
      </c>
      <c r="L7990" s="8">
        <v>0</v>
      </c>
      <c r="M7990" t="s">
        <v>36</v>
      </c>
      <c r="N7990" t="str">
        <f>IF(AND(PESQUISA!$B$3&lt;&gt;"",OR(PESQUISA!$B$4="TODAS",B7990=PESQUISA!$B$4),ISNUMBER(SEARCH(PESQUISA!$B$3,D7990))),ROW()-1,"")</f>
        <v/>
      </c>
    </row>
    <row r="7991" spans="1:14" x14ac:dyDescent="0.3">
      <c r="A7991" t="s">
        <v>24067</v>
      </c>
      <c r="B7991" t="s">
        <v>29</v>
      </c>
      <c r="C7991" t="s">
        <v>24068</v>
      </c>
      <c r="D7991" t="s">
        <v>24069</v>
      </c>
      <c r="E7991" t="s">
        <v>32</v>
      </c>
      <c r="F7991" s="7">
        <v>226.05</v>
      </c>
      <c r="G7991" t="s">
        <v>33</v>
      </c>
      <c r="H7991" t="s">
        <v>34</v>
      </c>
      <c r="I7991" t="s">
        <v>24036</v>
      </c>
      <c r="L7991" s="8">
        <v>5.1000000000000004E-3</v>
      </c>
      <c r="M7991" t="s">
        <v>36</v>
      </c>
      <c r="N7991" t="str">
        <f>IF(AND(PESQUISA!$B$3&lt;&gt;"",OR(PESQUISA!$B$4="TODAS",B7991=PESQUISA!$B$4),ISNUMBER(SEARCH(PESQUISA!$B$3,D7991))),ROW()-1,"")</f>
        <v/>
      </c>
    </row>
    <row r="7992" spans="1:14" x14ac:dyDescent="0.3">
      <c r="A7992" t="s">
        <v>24070</v>
      </c>
      <c r="B7992" t="s">
        <v>29</v>
      </c>
      <c r="C7992" t="s">
        <v>24071</v>
      </c>
      <c r="D7992" t="s">
        <v>24072</v>
      </c>
      <c r="E7992" t="s">
        <v>60</v>
      </c>
      <c r="F7992" s="7">
        <v>176.82</v>
      </c>
      <c r="G7992" t="s">
        <v>33</v>
      </c>
      <c r="H7992" t="s">
        <v>34</v>
      </c>
      <c r="I7992" t="s">
        <v>24073</v>
      </c>
      <c r="L7992" s="8">
        <v>0</v>
      </c>
      <c r="M7992" t="s">
        <v>36</v>
      </c>
      <c r="N7992" t="str">
        <f>IF(AND(PESQUISA!$B$3&lt;&gt;"",OR(PESQUISA!$B$4="TODAS",B7992=PESQUISA!$B$4),ISNUMBER(SEARCH(PESQUISA!$B$3,D7992))),ROW()-1,"")</f>
        <v/>
      </c>
    </row>
    <row r="7993" spans="1:14" x14ac:dyDescent="0.3">
      <c r="A7993" t="s">
        <v>24074</v>
      </c>
      <c r="B7993" t="s">
        <v>29</v>
      </c>
      <c r="C7993" t="s">
        <v>24075</v>
      </c>
      <c r="D7993" t="s">
        <v>24076</v>
      </c>
      <c r="E7993" t="s">
        <v>60</v>
      </c>
      <c r="F7993" s="7">
        <v>56.48</v>
      </c>
      <c r="G7993" t="s">
        <v>33</v>
      </c>
      <c r="H7993" t="s">
        <v>34</v>
      </c>
      <c r="I7993" t="s">
        <v>24073</v>
      </c>
      <c r="L7993" s="8">
        <v>0</v>
      </c>
      <c r="M7993" t="s">
        <v>36</v>
      </c>
      <c r="N7993" t="str">
        <f>IF(AND(PESQUISA!$B$3&lt;&gt;"",OR(PESQUISA!$B$4="TODAS",B7993=PESQUISA!$B$4),ISNUMBER(SEARCH(PESQUISA!$B$3,D7993))),ROW()-1,"")</f>
        <v/>
      </c>
    </row>
    <row r="7994" spans="1:14" x14ac:dyDescent="0.3">
      <c r="A7994" t="s">
        <v>24077</v>
      </c>
      <c r="B7994" t="s">
        <v>29</v>
      </c>
      <c r="C7994" t="s">
        <v>24078</v>
      </c>
      <c r="D7994" t="s">
        <v>24079</v>
      </c>
      <c r="E7994" t="s">
        <v>60</v>
      </c>
      <c r="F7994" s="7">
        <v>80.430000000000007</v>
      </c>
      <c r="G7994" t="s">
        <v>33</v>
      </c>
      <c r="H7994" t="s">
        <v>34</v>
      </c>
      <c r="I7994" t="s">
        <v>24073</v>
      </c>
      <c r="L7994" s="8">
        <v>0</v>
      </c>
      <c r="M7994" t="s">
        <v>36</v>
      </c>
      <c r="N7994" t="str">
        <f>IF(AND(PESQUISA!$B$3&lt;&gt;"",OR(PESQUISA!$B$4="TODAS",B7994=PESQUISA!$B$4),ISNUMBER(SEARCH(PESQUISA!$B$3,D7994))),ROW()-1,"")</f>
        <v/>
      </c>
    </row>
    <row r="7995" spans="1:14" x14ac:dyDescent="0.3">
      <c r="A7995" t="s">
        <v>24080</v>
      </c>
      <c r="B7995" t="s">
        <v>29</v>
      </c>
      <c r="C7995" t="s">
        <v>24081</v>
      </c>
      <c r="D7995" t="s">
        <v>24082</v>
      </c>
      <c r="E7995" t="s">
        <v>60</v>
      </c>
      <c r="F7995" s="7">
        <v>147.63999999999999</v>
      </c>
      <c r="G7995" t="s">
        <v>33</v>
      </c>
      <c r="H7995" t="s">
        <v>34</v>
      </c>
      <c r="I7995" t="s">
        <v>24073</v>
      </c>
      <c r="L7995" s="8">
        <v>0</v>
      </c>
      <c r="M7995" t="s">
        <v>36</v>
      </c>
      <c r="N7995" t="str">
        <f>IF(AND(PESQUISA!$B$3&lt;&gt;"",OR(PESQUISA!$B$4="TODAS",B7995=PESQUISA!$B$4),ISNUMBER(SEARCH(PESQUISA!$B$3,D7995))),ROW()-1,"")</f>
        <v/>
      </c>
    </row>
    <row r="7996" spans="1:14" x14ac:dyDescent="0.3">
      <c r="A7996" t="s">
        <v>24083</v>
      </c>
      <c r="B7996" t="s">
        <v>29</v>
      </c>
      <c r="C7996" t="s">
        <v>24084</v>
      </c>
      <c r="D7996" t="s">
        <v>24085</v>
      </c>
      <c r="E7996" t="s">
        <v>40</v>
      </c>
      <c r="G7996" t="s">
        <v>33</v>
      </c>
      <c r="H7996" t="s">
        <v>34</v>
      </c>
      <c r="I7996" t="s">
        <v>24073</v>
      </c>
      <c r="M7996" t="s">
        <v>53</v>
      </c>
      <c r="N7996" t="str">
        <f>IF(AND(PESQUISA!$B$3&lt;&gt;"",OR(PESQUISA!$B$4="TODAS",B7996=PESQUISA!$B$4),ISNUMBER(SEARCH(PESQUISA!$B$3,D7996))),ROW()-1,"")</f>
        <v/>
      </c>
    </row>
    <row r="7997" spans="1:14" x14ac:dyDescent="0.3">
      <c r="A7997" t="s">
        <v>24086</v>
      </c>
      <c r="B7997" t="s">
        <v>29</v>
      </c>
      <c r="C7997" t="s">
        <v>24087</v>
      </c>
      <c r="D7997" t="s">
        <v>24088</v>
      </c>
      <c r="E7997" t="s">
        <v>40</v>
      </c>
      <c r="G7997" t="s">
        <v>33</v>
      </c>
      <c r="H7997" t="s">
        <v>34</v>
      </c>
      <c r="I7997" t="s">
        <v>24073</v>
      </c>
      <c r="M7997" t="s">
        <v>53</v>
      </c>
      <c r="N7997" t="str">
        <f>IF(AND(PESQUISA!$B$3&lt;&gt;"",OR(PESQUISA!$B$4="TODAS",B7997=PESQUISA!$B$4),ISNUMBER(SEARCH(PESQUISA!$B$3,D7997))),ROW()-1,"")</f>
        <v/>
      </c>
    </row>
    <row r="7998" spans="1:14" x14ac:dyDescent="0.3">
      <c r="A7998" t="s">
        <v>24089</v>
      </c>
      <c r="B7998" t="s">
        <v>29</v>
      </c>
      <c r="C7998" t="s">
        <v>24090</v>
      </c>
      <c r="D7998" t="s">
        <v>24091</v>
      </c>
      <c r="E7998" t="s">
        <v>40</v>
      </c>
      <c r="F7998" s="7">
        <v>4414.6899999999996</v>
      </c>
      <c r="G7998" t="s">
        <v>33</v>
      </c>
      <c r="H7998" t="s">
        <v>34</v>
      </c>
      <c r="I7998" t="s">
        <v>24073</v>
      </c>
      <c r="L7998" s="8">
        <v>0.25009999999999999</v>
      </c>
      <c r="M7998" t="s">
        <v>36</v>
      </c>
      <c r="N7998" t="str">
        <f>IF(AND(PESQUISA!$B$3&lt;&gt;"",OR(PESQUISA!$B$4="TODAS",B7998=PESQUISA!$B$4),ISNUMBER(SEARCH(PESQUISA!$B$3,D7998))),ROW()-1,"")</f>
        <v/>
      </c>
    </row>
    <row r="7999" spans="1:14" x14ac:dyDescent="0.3">
      <c r="A7999" t="s">
        <v>24092</v>
      </c>
      <c r="B7999" t="s">
        <v>29</v>
      </c>
      <c r="C7999" t="s">
        <v>24093</v>
      </c>
      <c r="D7999" t="s">
        <v>24094</v>
      </c>
      <c r="E7999" t="s">
        <v>40</v>
      </c>
      <c r="F7999" s="7">
        <v>2703.74</v>
      </c>
      <c r="G7999" t="s">
        <v>33</v>
      </c>
      <c r="H7999" t="s">
        <v>34</v>
      </c>
      <c r="I7999" t="s">
        <v>24073</v>
      </c>
      <c r="L7999" s="8">
        <v>0</v>
      </c>
      <c r="M7999" t="s">
        <v>36</v>
      </c>
      <c r="N7999" t="str">
        <f>IF(AND(PESQUISA!$B$3&lt;&gt;"",OR(PESQUISA!$B$4="TODAS",B7999=PESQUISA!$B$4),ISNUMBER(SEARCH(PESQUISA!$B$3,D7999))),ROW()-1,"")</f>
        <v/>
      </c>
    </row>
    <row r="8000" spans="1:14" x14ac:dyDescent="0.3">
      <c r="A8000" t="s">
        <v>24095</v>
      </c>
      <c r="B8000" t="s">
        <v>29</v>
      </c>
      <c r="C8000" t="s">
        <v>24096</v>
      </c>
      <c r="D8000" t="s">
        <v>24097</v>
      </c>
      <c r="E8000" t="s">
        <v>40</v>
      </c>
      <c r="F8000" s="7">
        <v>1831.06</v>
      </c>
      <c r="G8000" t="s">
        <v>33</v>
      </c>
      <c r="H8000" t="s">
        <v>34</v>
      </c>
      <c r="I8000" t="s">
        <v>24073</v>
      </c>
      <c r="L8000" s="8">
        <v>0</v>
      </c>
      <c r="M8000" t="s">
        <v>36</v>
      </c>
      <c r="N8000" t="str">
        <f>IF(AND(PESQUISA!$B$3&lt;&gt;"",OR(PESQUISA!$B$4="TODAS",B8000=PESQUISA!$B$4),ISNUMBER(SEARCH(PESQUISA!$B$3,D8000))),ROW()-1,"")</f>
        <v/>
      </c>
    </row>
    <row r="8001" spans="1:14" x14ac:dyDescent="0.3">
      <c r="A8001" t="s">
        <v>24098</v>
      </c>
      <c r="B8001" t="s">
        <v>29</v>
      </c>
      <c r="C8001" t="s">
        <v>24099</v>
      </c>
      <c r="D8001" t="s">
        <v>24100</v>
      </c>
      <c r="E8001" t="s">
        <v>40</v>
      </c>
      <c r="F8001" s="7">
        <v>17301.11</v>
      </c>
      <c r="G8001" t="s">
        <v>33</v>
      </c>
      <c r="H8001" t="s">
        <v>34</v>
      </c>
      <c r="I8001" t="s">
        <v>24073</v>
      </c>
      <c r="L8001" s="8">
        <v>0.59530000000000005</v>
      </c>
      <c r="M8001" t="s">
        <v>36</v>
      </c>
      <c r="N8001" t="str">
        <f>IF(AND(PESQUISA!$B$3&lt;&gt;"",OR(PESQUISA!$B$4="TODAS",B8001=PESQUISA!$B$4),ISNUMBER(SEARCH(PESQUISA!$B$3,D8001))),ROW()-1,"")</f>
        <v/>
      </c>
    </row>
    <row r="8002" spans="1:14" x14ac:dyDescent="0.3">
      <c r="A8002" t="s">
        <v>24101</v>
      </c>
      <c r="B8002" t="s">
        <v>29</v>
      </c>
      <c r="C8002" t="s">
        <v>24102</v>
      </c>
      <c r="D8002" t="s">
        <v>24103</v>
      </c>
      <c r="E8002" t="s">
        <v>32</v>
      </c>
      <c r="F8002" s="7">
        <v>7.48</v>
      </c>
      <c r="G8002" t="s">
        <v>33</v>
      </c>
      <c r="H8002" t="s">
        <v>34</v>
      </c>
      <c r="I8002" t="s">
        <v>24104</v>
      </c>
      <c r="L8002" s="8">
        <v>0</v>
      </c>
      <c r="M8002" t="s">
        <v>36</v>
      </c>
      <c r="N8002" t="str">
        <f>IF(AND(PESQUISA!$B$3&lt;&gt;"",OR(PESQUISA!$B$4="TODAS",B8002=PESQUISA!$B$4),ISNUMBER(SEARCH(PESQUISA!$B$3,D8002))),ROW()-1,"")</f>
        <v/>
      </c>
    </row>
    <row r="8003" spans="1:14" x14ac:dyDescent="0.3">
      <c r="A8003" t="s">
        <v>24105</v>
      </c>
      <c r="B8003" t="s">
        <v>29</v>
      </c>
      <c r="C8003" t="s">
        <v>24106</v>
      </c>
      <c r="D8003" t="s">
        <v>24107</v>
      </c>
      <c r="E8003" t="s">
        <v>32</v>
      </c>
      <c r="F8003" s="7">
        <v>0.39</v>
      </c>
      <c r="G8003" t="s">
        <v>33</v>
      </c>
      <c r="H8003" t="s">
        <v>34</v>
      </c>
      <c r="I8003" t="s">
        <v>24104</v>
      </c>
      <c r="L8003" s="8">
        <v>0</v>
      </c>
      <c r="M8003" t="s">
        <v>36</v>
      </c>
      <c r="N8003" t="str">
        <f>IF(AND(PESQUISA!$B$3&lt;&gt;"",OR(PESQUISA!$B$4="TODAS",B8003=PESQUISA!$B$4),ISNUMBER(SEARCH(PESQUISA!$B$3,D8003))),ROW()-1,"")</f>
        <v/>
      </c>
    </row>
    <row r="8004" spans="1:14" x14ac:dyDescent="0.3">
      <c r="A8004" t="s">
        <v>24108</v>
      </c>
      <c r="B8004" t="s">
        <v>29</v>
      </c>
      <c r="C8004" t="s">
        <v>24109</v>
      </c>
      <c r="D8004" t="s">
        <v>24110</v>
      </c>
      <c r="E8004" t="s">
        <v>32</v>
      </c>
      <c r="F8004" s="7">
        <v>4.92</v>
      </c>
      <c r="G8004" t="s">
        <v>33</v>
      </c>
      <c r="H8004" t="s">
        <v>34</v>
      </c>
      <c r="I8004" t="s">
        <v>24104</v>
      </c>
      <c r="L8004" s="8">
        <v>0</v>
      </c>
      <c r="M8004" t="s">
        <v>36</v>
      </c>
      <c r="N8004" t="str">
        <f>IF(AND(PESQUISA!$B$3&lt;&gt;"",OR(PESQUISA!$B$4="TODAS",B8004=PESQUISA!$B$4),ISNUMBER(SEARCH(PESQUISA!$B$3,D8004))),ROW()-1,"")</f>
        <v/>
      </c>
    </row>
    <row r="8005" spans="1:14" x14ac:dyDescent="0.3">
      <c r="A8005" t="s">
        <v>24111</v>
      </c>
      <c r="B8005" t="s">
        <v>29</v>
      </c>
      <c r="C8005" t="s">
        <v>24112</v>
      </c>
      <c r="D8005" t="s">
        <v>24113</v>
      </c>
      <c r="E8005" t="s">
        <v>40</v>
      </c>
      <c r="F8005" s="7">
        <v>55.03</v>
      </c>
      <c r="G8005" t="s">
        <v>33</v>
      </c>
      <c r="H8005" t="s">
        <v>34</v>
      </c>
      <c r="I8005" t="s">
        <v>24104</v>
      </c>
      <c r="L8005" s="8">
        <v>0</v>
      </c>
      <c r="M8005" t="s">
        <v>36</v>
      </c>
      <c r="N8005" t="str">
        <f>IF(AND(PESQUISA!$B$3&lt;&gt;"",OR(PESQUISA!$B$4="TODAS",B8005=PESQUISA!$B$4),ISNUMBER(SEARCH(PESQUISA!$B$3,D8005))),ROW()-1,"")</f>
        <v/>
      </c>
    </row>
    <row r="8006" spans="1:14" x14ac:dyDescent="0.3">
      <c r="A8006" t="s">
        <v>24114</v>
      </c>
      <c r="B8006" t="s">
        <v>29</v>
      </c>
      <c r="C8006" t="s">
        <v>24115</v>
      </c>
      <c r="D8006" t="s">
        <v>24116</v>
      </c>
      <c r="E8006" t="s">
        <v>40</v>
      </c>
      <c r="G8006" t="s">
        <v>33</v>
      </c>
      <c r="H8006" t="s">
        <v>34</v>
      </c>
      <c r="I8006" t="s">
        <v>24104</v>
      </c>
      <c r="M8006" t="s">
        <v>53</v>
      </c>
      <c r="N8006" t="str">
        <f>IF(AND(PESQUISA!$B$3&lt;&gt;"",OR(PESQUISA!$B$4="TODAS",B8006=PESQUISA!$B$4),ISNUMBER(SEARCH(PESQUISA!$B$3,D8006))),ROW()-1,"")</f>
        <v/>
      </c>
    </row>
    <row r="8007" spans="1:14" x14ac:dyDescent="0.3">
      <c r="A8007" t="s">
        <v>24117</v>
      </c>
      <c r="B8007" t="s">
        <v>29</v>
      </c>
      <c r="C8007" t="s">
        <v>24118</v>
      </c>
      <c r="D8007" t="s">
        <v>24119</v>
      </c>
      <c r="E8007" t="s">
        <v>40</v>
      </c>
      <c r="G8007" t="s">
        <v>33</v>
      </c>
      <c r="H8007" t="s">
        <v>34</v>
      </c>
      <c r="I8007" t="s">
        <v>24104</v>
      </c>
      <c r="M8007" t="s">
        <v>53</v>
      </c>
      <c r="N8007" t="str">
        <f>IF(AND(PESQUISA!$B$3&lt;&gt;"",OR(PESQUISA!$B$4="TODAS",B8007=PESQUISA!$B$4),ISNUMBER(SEARCH(PESQUISA!$B$3,D8007))),ROW()-1,"")</f>
        <v/>
      </c>
    </row>
    <row r="8008" spans="1:14" x14ac:dyDescent="0.3">
      <c r="A8008" t="s">
        <v>24120</v>
      </c>
      <c r="B8008" t="s">
        <v>29</v>
      </c>
      <c r="C8008" t="s">
        <v>24121</v>
      </c>
      <c r="D8008" t="s">
        <v>24122</v>
      </c>
      <c r="E8008" t="s">
        <v>40</v>
      </c>
      <c r="G8008" t="s">
        <v>33</v>
      </c>
      <c r="H8008" t="s">
        <v>34</v>
      </c>
      <c r="I8008" t="s">
        <v>24104</v>
      </c>
      <c r="M8008" t="s">
        <v>53</v>
      </c>
      <c r="N8008" t="str">
        <f>IF(AND(PESQUISA!$B$3&lt;&gt;"",OR(PESQUISA!$B$4="TODAS",B8008=PESQUISA!$B$4),ISNUMBER(SEARCH(PESQUISA!$B$3,D8008))),ROW()-1,"")</f>
        <v/>
      </c>
    </row>
    <row r="8009" spans="1:14" x14ac:dyDescent="0.3">
      <c r="A8009" t="s">
        <v>24123</v>
      </c>
      <c r="B8009" t="s">
        <v>29</v>
      </c>
      <c r="C8009" t="s">
        <v>24124</v>
      </c>
      <c r="D8009" t="s">
        <v>24125</v>
      </c>
      <c r="E8009" t="s">
        <v>32</v>
      </c>
      <c r="F8009" s="7">
        <v>82.48</v>
      </c>
      <c r="G8009" t="s">
        <v>33</v>
      </c>
      <c r="H8009" t="s">
        <v>34</v>
      </c>
      <c r="I8009" t="s">
        <v>24104</v>
      </c>
      <c r="L8009" s="8">
        <v>0</v>
      </c>
      <c r="M8009" t="s">
        <v>36</v>
      </c>
      <c r="N8009" t="str">
        <f>IF(AND(PESQUISA!$B$3&lt;&gt;"",OR(PESQUISA!$B$4="TODAS",B8009=PESQUISA!$B$4),ISNUMBER(SEARCH(PESQUISA!$B$3,D8009))),ROW()-1,"")</f>
        <v/>
      </c>
    </row>
    <row r="8010" spans="1:14" x14ac:dyDescent="0.3">
      <c r="A8010" t="s">
        <v>24126</v>
      </c>
      <c r="B8010" t="s">
        <v>29</v>
      </c>
      <c r="C8010" t="s">
        <v>24127</v>
      </c>
      <c r="D8010" t="s">
        <v>24128</v>
      </c>
      <c r="E8010" t="s">
        <v>32</v>
      </c>
      <c r="F8010" s="7">
        <v>13.87</v>
      </c>
      <c r="G8010" t="s">
        <v>33</v>
      </c>
      <c r="H8010" t="s">
        <v>34</v>
      </c>
      <c r="I8010" t="s">
        <v>24104</v>
      </c>
      <c r="L8010" s="8">
        <v>0</v>
      </c>
      <c r="M8010" t="s">
        <v>36</v>
      </c>
      <c r="N8010" t="str">
        <f>IF(AND(PESQUISA!$B$3&lt;&gt;"",OR(PESQUISA!$B$4="TODAS",B8010=PESQUISA!$B$4),ISNUMBER(SEARCH(PESQUISA!$B$3,D8010))),ROW()-1,"")</f>
        <v/>
      </c>
    </row>
    <row r="8011" spans="1:14" x14ac:dyDescent="0.3">
      <c r="A8011" t="s">
        <v>24129</v>
      </c>
      <c r="B8011" t="s">
        <v>29</v>
      </c>
      <c r="C8011" t="s">
        <v>24130</v>
      </c>
      <c r="D8011" t="s">
        <v>24131</v>
      </c>
      <c r="E8011" t="s">
        <v>32</v>
      </c>
      <c r="F8011" s="7">
        <v>25.2</v>
      </c>
      <c r="G8011" t="s">
        <v>33</v>
      </c>
      <c r="H8011" t="s">
        <v>34</v>
      </c>
      <c r="I8011" t="s">
        <v>24104</v>
      </c>
      <c r="L8011" s="8">
        <v>0</v>
      </c>
      <c r="M8011" t="s">
        <v>36</v>
      </c>
      <c r="N8011" t="str">
        <f>IF(AND(PESQUISA!$B$3&lt;&gt;"",OR(PESQUISA!$B$4="TODAS",B8011=PESQUISA!$B$4),ISNUMBER(SEARCH(PESQUISA!$B$3,D8011))),ROW()-1,"")</f>
        <v/>
      </c>
    </row>
    <row r="8012" spans="1:14" x14ac:dyDescent="0.3">
      <c r="A8012" t="s">
        <v>24132</v>
      </c>
      <c r="B8012" t="s">
        <v>29</v>
      </c>
      <c r="C8012" t="s">
        <v>24133</v>
      </c>
      <c r="D8012" t="s">
        <v>24134</v>
      </c>
      <c r="E8012" t="s">
        <v>32</v>
      </c>
      <c r="F8012" s="7">
        <v>17.79</v>
      </c>
      <c r="G8012" t="s">
        <v>33</v>
      </c>
      <c r="H8012" t="s">
        <v>34</v>
      </c>
      <c r="I8012" t="s">
        <v>24104</v>
      </c>
      <c r="L8012" s="8">
        <v>0</v>
      </c>
      <c r="M8012" t="s">
        <v>36</v>
      </c>
      <c r="N8012" t="str">
        <f>IF(AND(PESQUISA!$B$3&lt;&gt;"",OR(PESQUISA!$B$4="TODAS",B8012=PESQUISA!$B$4),ISNUMBER(SEARCH(PESQUISA!$B$3,D8012))),ROW()-1,"")</f>
        <v/>
      </c>
    </row>
    <row r="8013" spans="1:14" x14ac:dyDescent="0.3">
      <c r="A8013" t="s">
        <v>24135</v>
      </c>
      <c r="B8013" t="s">
        <v>29</v>
      </c>
      <c r="C8013" t="s">
        <v>24136</v>
      </c>
      <c r="D8013" t="s">
        <v>24137</v>
      </c>
      <c r="E8013" t="s">
        <v>40</v>
      </c>
      <c r="G8013" t="s">
        <v>33</v>
      </c>
      <c r="H8013" t="s">
        <v>34</v>
      </c>
      <c r="I8013" t="s">
        <v>24104</v>
      </c>
      <c r="M8013" t="s">
        <v>53</v>
      </c>
      <c r="N8013" t="str">
        <f>IF(AND(PESQUISA!$B$3&lt;&gt;"",OR(PESQUISA!$B$4="TODAS",B8013=PESQUISA!$B$4),ISNUMBER(SEARCH(PESQUISA!$B$3,D8013))),ROW()-1,"")</f>
        <v/>
      </c>
    </row>
    <row r="8014" spans="1:14" x14ac:dyDescent="0.3">
      <c r="A8014" t="s">
        <v>24138</v>
      </c>
      <c r="B8014" t="s">
        <v>29</v>
      </c>
      <c r="C8014" t="s">
        <v>24139</v>
      </c>
      <c r="D8014" t="s">
        <v>24140</v>
      </c>
      <c r="E8014" t="s">
        <v>40</v>
      </c>
      <c r="G8014" t="s">
        <v>33</v>
      </c>
      <c r="H8014" t="s">
        <v>34</v>
      </c>
      <c r="I8014" t="s">
        <v>24104</v>
      </c>
      <c r="M8014" t="s">
        <v>53</v>
      </c>
      <c r="N8014" t="str">
        <f>IF(AND(PESQUISA!$B$3&lt;&gt;"",OR(PESQUISA!$B$4="TODAS",B8014=PESQUISA!$B$4),ISNUMBER(SEARCH(PESQUISA!$B$3,D8014))),ROW()-1,"")</f>
        <v/>
      </c>
    </row>
    <row r="8015" spans="1:14" x14ac:dyDescent="0.3">
      <c r="A8015" t="s">
        <v>24141</v>
      </c>
      <c r="B8015" t="s">
        <v>29</v>
      </c>
      <c r="C8015" t="s">
        <v>24142</v>
      </c>
      <c r="D8015" t="s">
        <v>24143</v>
      </c>
      <c r="E8015" t="s">
        <v>40</v>
      </c>
      <c r="F8015" s="7">
        <v>341.43</v>
      </c>
      <c r="G8015" t="s">
        <v>33</v>
      </c>
      <c r="H8015" t="s">
        <v>34</v>
      </c>
      <c r="I8015" t="s">
        <v>24104</v>
      </c>
      <c r="L8015" s="8">
        <v>0.14180000000000001</v>
      </c>
      <c r="M8015" t="s">
        <v>36</v>
      </c>
      <c r="N8015" t="str">
        <f>IF(AND(PESQUISA!$B$3&lt;&gt;"",OR(PESQUISA!$B$4="TODAS",B8015=PESQUISA!$B$4),ISNUMBER(SEARCH(PESQUISA!$B$3,D8015))),ROW()-1,"")</f>
        <v/>
      </c>
    </row>
    <row r="8016" spans="1:14" x14ac:dyDescent="0.3">
      <c r="A8016" t="s">
        <v>24144</v>
      </c>
      <c r="B8016" t="s">
        <v>29</v>
      </c>
      <c r="C8016" t="s">
        <v>24145</v>
      </c>
      <c r="D8016" t="s">
        <v>24146</v>
      </c>
      <c r="E8016" t="s">
        <v>40</v>
      </c>
      <c r="G8016" t="s">
        <v>33</v>
      </c>
      <c r="H8016" t="s">
        <v>34</v>
      </c>
      <c r="I8016" t="s">
        <v>24104</v>
      </c>
      <c r="M8016" t="s">
        <v>53</v>
      </c>
      <c r="N8016" t="str">
        <f>IF(AND(PESQUISA!$B$3&lt;&gt;"",OR(PESQUISA!$B$4="TODAS",B8016=PESQUISA!$B$4),ISNUMBER(SEARCH(PESQUISA!$B$3,D8016))),ROW()-1,"")</f>
        <v/>
      </c>
    </row>
    <row r="8017" spans="1:14" x14ac:dyDescent="0.3">
      <c r="A8017" t="s">
        <v>24147</v>
      </c>
      <c r="B8017" t="s">
        <v>29</v>
      </c>
      <c r="C8017" t="s">
        <v>24148</v>
      </c>
      <c r="D8017" t="s">
        <v>24149</v>
      </c>
      <c r="E8017" t="s">
        <v>40</v>
      </c>
      <c r="G8017" t="s">
        <v>33</v>
      </c>
      <c r="H8017" t="s">
        <v>34</v>
      </c>
      <c r="I8017" t="s">
        <v>24104</v>
      </c>
      <c r="M8017" t="s">
        <v>53</v>
      </c>
      <c r="N8017" t="str">
        <f>IF(AND(PESQUISA!$B$3&lt;&gt;"",OR(PESQUISA!$B$4="TODAS",B8017=PESQUISA!$B$4),ISNUMBER(SEARCH(PESQUISA!$B$3,D8017))),ROW()-1,"")</f>
        <v/>
      </c>
    </row>
    <row r="8018" spans="1:14" x14ac:dyDescent="0.3">
      <c r="A8018" t="s">
        <v>24150</v>
      </c>
      <c r="B8018" t="s">
        <v>29</v>
      </c>
      <c r="C8018" t="s">
        <v>24151</v>
      </c>
      <c r="D8018" t="s">
        <v>24152</v>
      </c>
      <c r="E8018" t="s">
        <v>40</v>
      </c>
      <c r="G8018" t="s">
        <v>33</v>
      </c>
      <c r="H8018" t="s">
        <v>34</v>
      </c>
      <c r="I8018" t="s">
        <v>24104</v>
      </c>
      <c r="M8018" t="s">
        <v>53</v>
      </c>
      <c r="N8018" t="str">
        <f>IF(AND(PESQUISA!$B$3&lt;&gt;"",OR(PESQUISA!$B$4="TODAS",B8018=PESQUISA!$B$4),ISNUMBER(SEARCH(PESQUISA!$B$3,D8018))),ROW()-1,"")</f>
        <v/>
      </c>
    </row>
    <row r="8019" spans="1:14" x14ac:dyDescent="0.3">
      <c r="A8019" t="s">
        <v>24153</v>
      </c>
      <c r="B8019" t="s">
        <v>29</v>
      </c>
      <c r="C8019" t="s">
        <v>24154</v>
      </c>
      <c r="D8019" t="s">
        <v>24155</v>
      </c>
      <c r="E8019" t="s">
        <v>40</v>
      </c>
      <c r="F8019" s="7">
        <v>166.8</v>
      </c>
      <c r="G8019" t="s">
        <v>33</v>
      </c>
      <c r="H8019" t="s">
        <v>34</v>
      </c>
      <c r="I8019" t="s">
        <v>24104</v>
      </c>
      <c r="L8019" s="8">
        <v>0</v>
      </c>
      <c r="M8019" t="s">
        <v>36</v>
      </c>
      <c r="N8019" t="str">
        <f>IF(AND(PESQUISA!$B$3&lt;&gt;"",OR(PESQUISA!$B$4="TODAS",B8019=PESQUISA!$B$4),ISNUMBER(SEARCH(PESQUISA!$B$3,D8019))),ROW()-1,"")</f>
        <v/>
      </c>
    </row>
    <row r="8020" spans="1:14" x14ac:dyDescent="0.3">
      <c r="A8020" t="s">
        <v>24156</v>
      </c>
      <c r="B8020" t="s">
        <v>29</v>
      </c>
      <c r="C8020" t="s">
        <v>24157</v>
      </c>
      <c r="D8020" t="s">
        <v>24158</v>
      </c>
      <c r="E8020" t="s">
        <v>40</v>
      </c>
      <c r="G8020" t="s">
        <v>33</v>
      </c>
      <c r="H8020" t="s">
        <v>34</v>
      </c>
      <c r="I8020" t="s">
        <v>24104</v>
      </c>
      <c r="M8020" t="s">
        <v>53</v>
      </c>
      <c r="N8020" t="str">
        <f>IF(AND(PESQUISA!$B$3&lt;&gt;"",OR(PESQUISA!$B$4="TODAS",B8020=PESQUISA!$B$4),ISNUMBER(SEARCH(PESQUISA!$B$3,D8020))),ROW()-1,"")</f>
        <v/>
      </c>
    </row>
    <row r="8021" spans="1:14" x14ac:dyDescent="0.3">
      <c r="A8021" t="s">
        <v>24159</v>
      </c>
      <c r="B8021" t="s">
        <v>29</v>
      </c>
      <c r="C8021" t="s">
        <v>24160</v>
      </c>
      <c r="D8021" t="s">
        <v>24161</v>
      </c>
      <c r="E8021" t="s">
        <v>40</v>
      </c>
      <c r="F8021" s="7">
        <v>95.07</v>
      </c>
      <c r="G8021" t="s">
        <v>33</v>
      </c>
      <c r="H8021" t="s">
        <v>34</v>
      </c>
      <c r="I8021" t="s">
        <v>24104</v>
      </c>
      <c r="L8021" s="8">
        <v>0</v>
      </c>
      <c r="M8021" t="s">
        <v>36</v>
      </c>
      <c r="N8021" t="str">
        <f>IF(AND(PESQUISA!$B$3&lt;&gt;"",OR(PESQUISA!$B$4="TODAS",B8021=PESQUISA!$B$4),ISNUMBER(SEARCH(PESQUISA!$B$3,D8021))),ROW()-1,"")</f>
        <v/>
      </c>
    </row>
    <row r="8022" spans="1:14" x14ac:dyDescent="0.3">
      <c r="A8022" t="s">
        <v>24162</v>
      </c>
      <c r="B8022" t="s">
        <v>29</v>
      </c>
      <c r="C8022" t="s">
        <v>24163</v>
      </c>
      <c r="D8022" t="s">
        <v>24164</v>
      </c>
      <c r="E8022" t="s">
        <v>32</v>
      </c>
      <c r="F8022" s="7">
        <v>4.13</v>
      </c>
      <c r="G8022" t="s">
        <v>33</v>
      </c>
      <c r="H8022" t="s">
        <v>34</v>
      </c>
      <c r="I8022" t="s">
        <v>24104</v>
      </c>
      <c r="L8022" s="8">
        <v>0</v>
      </c>
      <c r="M8022" t="s">
        <v>36</v>
      </c>
      <c r="N8022" t="str">
        <f>IF(AND(PESQUISA!$B$3&lt;&gt;"",OR(PESQUISA!$B$4="TODAS",B8022=PESQUISA!$B$4),ISNUMBER(SEARCH(PESQUISA!$B$3,D8022))),ROW()-1,"")</f>
        <v/>
      </c>
    </row>
    <row r="8023" spans="1:14" x14ac:dyDescent="0.3">
      <c r="A8023" t="s">
        <v>24165</v>
      </c>
      <c r="B8023" t="s">
        <v>29</v>
      </c>
      <c r="C8023" t="s">
        <v>24166</v>
      </c>
      <c r="D8023" t="s">
        <v>24167</v>
      </c>
      <c r="E8023" t="s">
        <v>859</v>
      </c>
      <c r="F8023" s="7">
        <v>7.7</v>
      </c>
      <c r="G8023" t="s">
        <v>33</v>
      </c>
      <c r="H8023" t="s">
        <v>34</v>
      </c>
      <c r="I8023" t="s">
        <v>24168</v>
      </c>
      <c r="L8023" s="8">
        <v>0.13639999999999999</v>
      </c>
      <c r="M8023" t="s">
        <v>36</v>
      </c>
      <c r="N8023" t="str">
        <f>IF(AND(PESQUISA!$B$3&lt;&gt;"",OR(PESQUISA!$B$4="TODAS",B8023=PESQUISA!$B$4),ISNUMBER(SEARCH(PESQUISA!$B$3,D8023))),ROW()-1,"")</f>
        <v/>
      </c>
    </row>
    <row r="8024" spans="1:14" x14ac:dyDescent="0.3">
      <c r="A8024" t="s">
        <v>24169</v>
      </c>
      <c r="B8024" t="s">
        <v>29</v>
      </c>
      <c r="C8024" t="s">
        <v>24170</v>
      </c>
      <c r="D8024" t="s">
        <v>24171</v>
      </c>
      <c r="E8024" t="s">
        <v>859</v>
      </c>
      <c r="G8024" t="s">
        <v>33</v>
      </c>
      <c r="H8024" t="s">
        <v>34</v>
      </c>
      <c r="I8024" t="s">
        <v>24168</v>
      </c>
      <c r="M8024" t="s">
        <v>53</v>
      </c>
      <c r="N8024" t="str">
        <f>IF(AND(PESQUISA!$B$3&lt;&gt;"",OR(PESQUISA!$B$4="TODAS",B8024=PESQUISA!$B$4),ISNUMBER(SEARCH(PESQUISA!$B$3,D8024))),ROW()-1,"")</f>
        <v/>
      </c>
    </row>
    <row r="8025" spans="1:14" x14ac:dyDescent="0.3">
      <c r="A8025" t="s">
        <v>24172</v>
      </c>
      <c r="B8025" t="s">
        <v>29</v>
      </c>
      <c r="C8025" t="s">
        <v>24173</v>
      </c>
      <c r="D8025" t="s">
        <v>24174</v>
      </c>
      <c r="E8025" t="s">
        <v>859</v>
      </c>
      <c r="G8025" t="s">
        <v>33</v>
      </c>
      <c r="H8025" t="s">
        <v>34</v>
      </c>
      <c r="I8025" t="s">
        <v>24168</v>
      </c>
      <c r="M8025" t="s">
        <v>53</v>
      </c>
      <c r="N8025" t="str">
        <f>IF(AND(PESQUISA!$B$3&lt;&gt;"",OR(PESQUISA!$B$4="TODAS",B8025=PESQUISA!$B$4),ISNUMBER(SEARCH(PESQUISA!$B$3,D8025))),ROW()-1,"")</f>
        <v/>
      </c>
    </row>
    <row r="8026" spans="1:14" x14ac:dyDescent="0.3">
      <c r="A8026" t="s">
        <v>24175</v>
      </c>
      <c r="B8026" t="s">
        <v>29</v>
      </c>
      <c r="C8026" t="s">
        <v>24176</v>
      </c>
      <c r="D8026" t="s">
        <v>24177</v>
      </c>
      <c r="E8026" t="s">
        <v>859</v>
      </c>
      <c r="G8026" t="s">
        <v>33</v>
      </c>
      <c r="H8026" t="s">
        <v>34</v>
      </c>
      <c r="I8026" t="s">
        <v>24168</v>
      </c>
      <c r="M8026" t="s">
        <v>53</v>
      </c>
      <c r="N8026" t="str">
        <f>IF(AND(PESQUISA!$B$3&lt;&gt;"",OR(PESQUISA!$B$4="TODAS",B8026=PESQUISA!$B$4),ISNUMBER(SEARCH(PESQUISA!$B$3,D8026))),ROW()-1,"")</f>
        <v/>
      </c>
    </row>
    <row r="8027" spans="1:14" x14ac:dyDescent="0.3">
      <c r="A8027" t="s">
        <v>24178</v>
      </c>
      <c r="B8027" t="s">
        <v>29</v>
      </c>
      <c r="C8027" t="s">
        <v>24179</v>
      </c>
      <c r="D8027" t="s">
        <v>24180</v>
      </c>
      <c r="E8027" t="s">
        <v>859</v>
      </c>
      <c r="F8027" s="7">
        <v>7.33</v>
      </c>
      <c r="G8027" t="s">
        <v>33</v>
      </c>
      <c r="H8027" t="s">
        <v>34</v>
      </c>
      <c r="I8027" t="s">
        <v>24168</v>
      </c>
      <c r="L8027" s="8">
        <v>0.11459999999999999</v>
      </c>
      <c r="M8027" t="s">
        <v>36</v>
      </c>
      <c r="N8027" t="str">
        <f>IF(AND(PESQUISA!$B$3&lt;&gt;"",OR(PESQUISA!$B$4="TODAS",B8027=PESQUISA!$B$4),ISNUMBER(SEARCH(PESQUISA!$B$3,D8027))),ROW()-1,"")</f>
        <v/>
      </c>
    </row>
    <row r="8028" spans="1:14" x14ac:dyDescent="0.3">
      <c r="A8028" t="s">
        <v>24181</v>
      </c>
      <c r="B8028" t="s">
        <v>29</v>
      </c>
      <c r="C8028" t="s">
        <v>24182</v>
      </c>
      <c r="D8028" t="s">
        <v>24183</v>
      </c>
      <c r="E8028" t="s">
        <v>859</v>
      </c>
      <c r="F8028" s="7">
        <v>9.42</v>
      </c>
      <c r="G8028" t="s">
        <v>33</v>
      </c>
      <c r="H8028" t="s">
        <v>34</v>
      </c>
      <c r="I8028" t="s">
        <v>24168</v>
      </c>
      <c r="L8028" s="8">
        <v>4.5600000000000002E-2</v>
      </c>
      <c r="M8028" t="s">
        <v>36</v>
      </c>
      <c r="N8028" t="str">
        <f>IF(AND(PESQUISA!$B$3&lt;&gt;"",OR(PESQUISA!$B$4="TODAS",B8028=PESQUISA!$B$4),ISNUMBER(SEARCH(PESQUISA!$B$3,D8028))),ROW()-1,"")</f>
        <v/>
      </c>
    </row>
    <row r="8029" spans="1:14" x14ac:dyDescent="0.3">
      <c r="A8029" t="s">
        <v>24184</v>
      </c>
      <c r="B8029" t="s">
        <v>29</v>
      </c>
      <c r="C8029" t="s">
        <v>24185</v>
      </c>
      <c r="D8029" t="s">
        <v>24186</v>
      </c>
      <c r="E8029" t="s">
        <v>859</v>
      </c>
      <c r="F8029" s="7">
        <v>9.67</v>
      </c>
      <c r="G8029" t="s">
        <v>33</v>
      </c>
      <c r="H8029" t="s">
        <v>34</v>
      </c>
      <c r="I8029" t="s">
        <v>24168</v>
      </c>
      <c r="L8029" s="8">
        <v>3.6200000000000003E-2</v>
      </c>
      <c r="M8029" t="s">
        <v>36</v>
      </c>
      <c r="N8029" t="str">
        <f>IF(AND(PESQUISA!$B$3&lt;&gt;"",OR(PESQUISA!$B$4="TODAS",B8029=PESQUISA!$B$4),ISNUMBER(SEARCH(PESQUISA!$B$3,D8029))),ROW()-1,"")</f>
        <v/>
      </c>
    </row>
    <row r="8030" spans="1:14" x14ac:dyDescent="0.3">
      <c r="A8030" t="s">
        <v>24187</v>
      </c>
      <c r="B8030" t="s">
        <v>29</v>
      </c>
      <c r="C8030" t="s">
        <v>24188</v>
      </c>
      <c r="D8030" t="s">
        <v>24189</v>
      </c>
      <c r="E8030" t="s">
        <v>859</v>
      </c>
      <c r="F8030" s="7">
        <v>9.59</v>
      </c>
      <c r="G8030" t="s">
        <v>33</v>
      </c>
      <c r="H8030" t="s">
        <v>34</v>
      </c>
      <c r="I8030" t="s">
        <v>24168</v>
      </c>
      <c r="L8030" s="8">
        <v>3.2300000000000002E-2</v>
      </c>
      <c r="M8030" t="s">
        <v>36</v>
      </c>
      <c r="N8030" t="str">
        <f>IF(AND(PESQUISA!$B$3&lt;&gt;"",OR(PESQUISA!$B$4="TODAS",B8030=PESQUISA!$B$4),ISNUMBER(SEARCH(PESQUISA!$B$3,D8030))),ROW()-1,"")</f>
        <v/>
      </c>
    </row>
    <row r="8031" spans="1:14" x14ac:dyDescent="0.3">
      <c r="A8031" t="s">
        <v>24190</v>
      </c>
      <c r="B8031" t="s">
        <v>29</v>
      </c>
      <c r="C8031" t="s">
        <v>24191</v>
      </c>
      <c r="D8031" t="s">
        <v>24192</v>
      </c>
      <c r="E8031" t="s">
        <v>859</v>
      </c>
      <c r="F8031" s="7">
        <v>9.59</v>
      </c>
      <c r="G8031" t="s">
        <v>33</v>
      </c>
      <c r="H8031" t="s">
        <v>34</v>
      </c>
      <c r="I8031" t="s">
        <v>24168</v>
      </c>
      <c r="L8031" s="8">
        <v>2.6100000000000002E-2</v>
      </c>
      <c r="M8031" t="s">
        <v>36</v>
      </c>
      <c r="N8031" t="str">
        <f>IF(AND(PESQUISA!$B$3&lt;&gt;"",OR(PESQUISA!$B$4="TODAS",B8031=PESQUISA!$B$4),ISNUMBER(SEARCH(PESQUISA!$B$3,D8031))),ROW()-1,"")</f>
        <v/>
      </c>
    </row>
    <row r="8032" spans="1:14" x14ac:dyDescent="0.3">
      <c r="A8032" t="s">
        <v>24193</v>
      </c>
      <c r="B8032" t="s">
        <v>29</v>
      </c>
      <c r="C8032" t="s">
        <v>24194</v>
      </c>
      <c r="D8032" t="s">
        <v>24195</v>
      </c>
      <c r="E8032" t="s">
        <v>859</v>
      </c>
      <c r="F8032" s="7">
        <v>9.09</v>
      </c>
      <c r="G8032" t="s">
        <v>33</v>
      </c>
      <c r="H8032" t="s">
        <v>34</v>
      </c>
      <c r="I8032" t="s">
        <v>24168</v>
      </c>
      <c r="L8032" s="8">
        <v>0</v>
      </c>
      <c r="M8032" t="s">
        <v>36</v>
      </c>
      <c r="N8032" t="str">
        <f>IF(AND(PESQUISA!$B$3&lt;&gt;"",OR(PESQUISA!$B$4="TODAS",B8032=PESQUISA!$B$4),ISNUMBER(SEARCH(PESQUISA!$B$3,D8032))),ROW()-1,"")</f>
        <v/>
      </c>
    </row>
    <row r="8033" spans="1:14" x14ac:dyDescent="0.3">
      <c r="A8033" t="s">
        <v>24196</v>
      </c>
      <c r="B8033" t="s">
        <v>29</v>
      </c>
      <c r="C8033" t="s">
        <v>24197</v>
      </c>
      <c r="D8033" t="s">
        <v>24198</v>
      </c>
      <c r="E8033" t="s">
        <v>859</v>
      </c>
      <c r="F8033" s="7">
        <v>7.8</v>
      </c>
      <c r="G8033" t="s">
        <v>33</v>
      </c>
      <c r="H8033" t="s">
        <v>34</v>
      </c>
      <c r="I8033" t="s">
        <v>24168</v>
      </c>
      <c r="L8033" s="8">
        <v>0</v>
      </c>
      <c r="M8033" t="s">
        <v>36</v>
      </c>
      <c r="N8033" t="str">
        <f>IF(AND(PESQUISA!$B$3&lt;&gt;"",OR(PESQUISA!$B$4="TODAS",B8033=PESQUISA!$B$4),ISNUMBER(SEARCH(PESQUISA!$B$3,D8033))),ROW()-1,"")</f>
        <v/>
      </c>
    </row>
    <row r="8034" spans="1:14" x14ac:dyDescent="0.3">
      <c r="A8034" t="s">
        <v>24199</v>
      </c>
      <c r="B8034" t="s">
        <v>29</v>
      </c>
      <c r="C8034" t="s">
        <v>24200</v>
      </c>
      <c r="D8034" t="s">
        <v>24201</v>
      </c>
      <c r="E8034" t="s">
        <v>859</v>
      </c>
      <c r="F8034" s="7">
        <v>11.34</v>
      </c>
      <c r="G8034" t="s">
        <v>33</v>
      </c>
      <c r="H8034" t="s">
        <v>34</v>
      </c>
      <c r="I8034" t="s">
        <v>24168</v>
      </c>
      <c r="L8034" s="8">
        <v>0</v>
      </c>
      <c r="M8034" t="s">
        <v>36</v>
      </c>
      <c r="N8034" t="str">
        <f>IF(AND(PESQUISA!$B$3&lt;&gt;"",OR(PESQUISA!$B$4="TODAS",B8034=PESQUISA!$B$4),ISNUMBER(SEARCH(PESQUISA!$B$3,D8034))),ROW()-1,"")</f>
        <v/>
      </c>
    </row>
    <row r="8035" spans="1:14" x14ac:dyDescent="0.3">
      <c r="A8035" t="s">
        <v>24202</v>
      </c>
      <c r="B8035" t="s">
        <v>29</v>
      </c>
      <c r="C8035" t="s">
        <v>24203</v>
      </c>
      <c r="D8035" t="s">
        <v>24204</v>
      </c>
      <c r="E8035" t="s">
        <v>859</v>
      </c>
      <c r="F8035" s="7">
        <v>11.42</v>
      </c>
      <c r="G8035" t="s">
        <v>33</v>
      </c>
      <c r="H8035" t="s">
        <v>34</v>
      </c>
      <c r="I8035" t="s">
        <v>24168</v>
      </c>
      <c r="L8035" s="8">
        <v>0</v>
      </c>
      <c r="M8035" t="s">
        <v>36</v>
      </c>
      <c r="N8035" t="str">
        <f>IF(AND(PESQUISA!$B$3&lt;&gt;"",OR(PESQUISA!$B$4="TODAS",B8035=PESQUISA!$B$4),ISNUMBER(SEARCH(PESQUISA!$B$3,D8035))),ROW()-1,"")</f>
        <v/>
      </c>
    </row>
    <row r="8036" spans="1:14" x14ac:dyDescent="0.3">
      <c r="A8036" t="s">
        <v>24205</v>
      </c>
      <c r="B8036" t="s">
        <v>29</v>
      </c>
      <c r="C8036" t="s">
        <v>24206</v>
      </c>
      <c r="D8036" t="s">
        <v>24207</v>
      </c>
      <c r="E8036" t="s">
        <v>859</v>
      </c>
      <c r="F8036" s="7">
        <v>10.38</v>
      </c>
      <c r="G8036" t="s">
        <v>33</v>
      </c>
      <c r="H8036" t="s">
        <v>34</v>
      </c>
      <c r="I8036" t="s">
        <v>24168</v>
      </c>
      <c r="L8036" s="8">
        <v>0</v>
      </c>
      <c r="M8036" t="s">
        <v>36</v>
      </c>
      <c r="N8036" t="str">
        <f>IF(AND(PESQUISA!$B$3&lt;&gt;"",OR(PESQUISA!$B$4="TODAS",B8036=PESQUISA!$B$4),ISNUMBER(SEARCH(PESQUISA!$B$3,D8036))),ROW()-1,"")</f>
        <v/>
      </c>
    </row>
    <row r="8037" spans="1:14" x14ac:dyDescent="0.3">
      <c r="A8037" t="s">
        <v>24208</v>
      </c>
      <c r="B8037" t="s">
        <v>29</v>
      </c>
      <c r="C8037" t="s">
        <v>24209</v>
      </c>
      <c r="D8037" t="s">
        <v>24210</v>
      </c>
      <c r="E8037" t="s">
        <v>859</v>
      </c>
      <c r="F8037" s="7">
        <v>9.74</v>
      </c>
      <c r="G8037" t="s">
        <v>33</v>
      </c>
      <c r="H8037" t="s">
        <v>34</v>
      </c>
      <c r="I8037" t="s">
        <v>24168</v>
      </c>
      <c r="L8037" s="8">
        <v>2.0500000000000001E-2</v>
      </c>
      <c r="M8037" t="s">
        <v>36</v>
      </c>
      <c r="N8037" t="str">
        <f>IF(AND(PESQUISA!$B$3&lt;&gt;"",OR(PESQUISA!$B$4="TODAS",B8037=PESQUISA!$B$4),ISNUMBER(SEARCH(PESQUISA!$B$3,D8037))),ROW()-1,"")</f>
        <v/>
      </c>
    </row>
    <row r="8038" spans="1:14" x14ac:dyDescent="0.3">
      <c r="A8038" t="s">
        <v>24211</v>
      </c>
      <c r="B8038" t="s">
        <v>29</v>
      </c>
      <c r="C8038" t="s">
        <v>24212</v>
      </c>
      <c r="D8038" t="s">
        <v>24213</v>
      </c>
      <c r="E8038" t="s">
        <v>859</v>
      </c>
      <c r="F8038" s="7">
        <v>9.41</v>
      </c>
      <c r="G8038" t="s">
        <v>33</v>
      </c>
      <c r="H8038" t="s">
        <v>34</v>
      </c>
      <c r="I8038" t="s">
        <v>24168</v>
      </c>
      <c r="L8038" s="8">
        <v>1.06E-2</v>
      </c>
      <c r="M8038" t="s">
        <v>36</v>
      </c>
      <c r="N8038" t="str">
        <f>IF(AND(PESQUISA!$B$3&lt;&gt;"",OR(PESQUISA!$B$4="TODAS",B8038=PESQUISA!$B$4),ISNUMBER(SEARCH(PESQUISA!$B$3,D8038))),ROW()-1,"")</f>
        <v/>
      </c>
    </row>
    <row r="8039" spans="1:14" x14ac:dyDescent="0.3">
      <c r="A8039" t="s">
        <v>24214</v>
      </c>
      <c r="B8039" t="s">
        <v>29</v>
      </c>
      <c r="C8039" t="s">
        <v>24215</v>
      </c>
      <c r="D8039" t="s">
        <v>24216</v>
      </c>
      <c r="E8039" t="s">
        <v>859</v>
      </c>
      <c r="F8039" s="7">
        <v>9.76</v>
      </c>
      <c r="G8039" t="s">
        <v>33</v>
      </c>
      <c r="H8039" t="s">
        <v>34</v>
      </c>
      <c r="I8039" t="s">
        <v>24168</v>
      </c>
      <c r="L8039" s="8">
        <v>3.0700000000000002E-2</v>
      </c>
      <c r="M8039" t="s">
        <v>36</v>
      </c>
      <c r="N8039" t="str">
        <f>IF(AND(PESQUISA!$B$3&lt;&gt;"",OR(PESQUISA!$B$4="TODAS",B8039=PESQUISA!$B$4),ISNUMBER(SEARCH(PESQUISA!$B$3,D8039))),ROW()-1,"")</f>
        <v/>
      </c>
    </row>
    <row r="8040" spans="1:14" x14ac:dyDescent="0.3">
      <c r="A8040" t="s">
        <v>24217</v>
      </c>
      <c r="B8040" t="s">
        <v>29</v>
      </c>
      <c r="C8040" t="s">
        <v>24218</v>
      </c>
      <c r="D8040" t="s">
        <v>24219</v>
      </c>
      <c r="E8040" t="s">
        <v>859</v>
      </c>
      <c r="F8040" s="7">
        <v>10.07</v>
      </c>
      <c r="G8040" t="s">
        <v>33</v>
      </c>
      <c r="H8040" t="s">
        <v>34</v>
      </c>
      <c r="I8040" t="s">
        <v>24168</v>
      </c>
      <c r="L8040" s="8">
        <v>4.5699999999999998E-2</v>
      </c>
      <c r="M8040" t="s">
        <v>36</v>
      </c>
      <c r="N8040" t="str">
        <f>IF(AND(PESQUISA!$B$3&lt;&gt;"",OR(PESQUISA!$B$4="TODAS",B8040=PESQUISA!$B$4),ISNUMBER(SEARCH(PESQUISA!$B$3,D8040))),ROW()-1,"")</f>
        <v/>
      </c>
    </row>
    <row r="8041" spans="1:14" x14ac:dyDescent="0.3">
      <c r="A8041" t="s">
        <v>24220</v>
      </c>
      <c r="B8041" t="s">
        <v>29</v>
      </c>
      <c r="C8041" t="s">
        <v>24221</v>
      </c>
      <c r="D8041" t="s">
        <v>24222</v>
      </c>
      <c r="E8041" t="s">
        <v>859</v>
      </c>
      <c r="G8041" t="s">
        <v>33</v>
      </c>
      <c r="H8041" t="s">
        <v>34</v>
      </c>
      <c r="I8041" t="s">
        <v>24168</v>
      </c>
      <c r="M8041" t="s">
        <v>53</v>
      </c>
      <c r="N8041" t="str">
        <f>IF(AND(PESQUISA!$B$3&lt;&gt;"",OR(PESQUISA!$B$4="TODAS",B8041=PESQUISA!$B$4),ISNUMBER(SEARCH(PESQUISA!$B$3,D8041))),ROW()-1,"")</f>
        <v/>
      </c>
    </row>
    <row r="8042" spans="1:14" x14ac:dyDescent="0.3">
      <c r="A8042" t="s">
        <v>24223</v>
      </c>
      <c r="B8042" t="s">
        <v>29</v>
      </c>
      <c r="C8042" t="s">
        <v>24224</v>
      </c>
      <c r="D8042" t="s">
        <v>24225</v>
      </c>
      <c r="E8042" t="s">
        <v>859</v>
      </c>
      <c r="F8042" s="7">
        <v>11.11</v>
      </c>
      <c r="G8042" t="s">
        <v>33</v>
      </c>
      <c r="H8042" t="s">
        <v>34</v>
      </c>
      <c r="I8042" t="s">
        <v>24168</v>
      </c>
      <c r="L8042" s="8">
        <v>4.2299999999999997E-2</v>
      </c>
      <c r="M8042" t="s">
        <v>36</v>
      </c>
      <c r="N8042" t="str">
        <f>IF(AND(PESQUISA!$B$3&lt;&gt;"",OR(PESQUISA!$B$4="TODAS",B8042=PESQUISA!$B$4),ISNUMBER(SEARCH(PESQUISA!$B$3,D8042))),ROW()-1,"")</f>
        <v/>
      </c>
    </row>
    <row r="8043" spans="1:14" x14ac:dyDescent="0.3">
      <c r="A8043" t="s">
        <v>24226</v>
      </c>
      <c r="B8043" t="s">
        <v>29</v>
      </c>
      <c r="C8043" t="s">
        <v>24227</v>
      </c>
      <c r="D8043" t="s">
        <v>24228</v>
      </c>
      <c r="E8043" t="s">
        <v>376</v>
      </c>
      <c r="F8043" s="7">
        <v>807.49</v>
      </c>
      <c r="G8043" t="s">
        <v>33</v>
      </c>
      <c r="H8043" t="s">
        <v>34</v>
      </c>
      <c r="I8043" t="s">
        <v>24229</v>
      </c>
      <c r="L8043" s="8">
        <v>0</v>
      </c>
      <c r="M8043" t="s">
        <v>36</v>
      </c>
      <c r="N8043" t="str">
        <f>IF(AND(PESQUISA!$B$3&lt;&gt;"",OR(PESQUISA!$B$4="TODAS",B8043=PESQUISA!$B$4),ISNUMBER(SEARCH(PESQUISA!$B$3,D8043))),ROW()-1,"")</f>
        <v/>
      </c>
    </row>
    <row r="8044" spans="1:14" x14ac:dyDescent="0.3">
      <c r="A8044" t="s">
        <v>24230</v>
      </c>
      <c r="B8044" t="s">
        <v>29</v>
      </c>
      <c r="C8044" t="s">
        <v>24231</v>
      </c>
      <c r="D8044" t="s">
        <v>24232</v>
      </c>
      <c r="E8044" t="s">
        <v>376</v>
      </c>
      <c r="G8044" t="s">
        <v>33</v>
      </c>
      <c r="H8044" t="s">
        <v>34</v>
      </c>
      <c r="I8044" t="s">
        <v>24229</v>
      </c>
      <c r="M8044" t="s">
        <v>53</v>
      </c>
      <c r="N8044" t="str">
        <f>IF(AND(PESQUISA!$B$3&lt;&gt;"",OR(PESQUISA!$B$4="TODAS",B8044=PESQUISA!$B$4),ISNUMBER(SEARCH(PESQUISA!$B$3,D8044))),ROW()-1,"")</f>
        <v/>
      </c>
    </row>
    <row r="8045" spans="1:14" x14ac:dyDescent="0.3">
      <c r="A8045" t="s">
        <v>24233</v>
      </c>
      <c r="B8045" t="s">
        <v>29</v>
      </c>
      <c r="C8045" t="s">
        <v>24234</v>
      </c>
      <c r="D8045" t="s">
        <v>24235</v>
      </c>
      <c r="E8045" t="s">
        <v>376</v>
      </c>
      <c r="F8045" s="7">
        <v>888.33</v>
      </c>
      <c r="G8045" t="s">
        <v>33</v>
      </c>
      <c r="H8045" t="s">
        <v>34</v>
      </c>
      <c r="I8045" t="s">
        <v>24229</v>
      </c>
      <c r="L8045" s="8">
        <v>0</v>
      </c>
      <c r="M8045" t="s">
        <v>36</v>
      </c>
      <c r="N8045" t="str">
        <f>IF(AND(PESQUISA!$B$3&lt;&gt;"",OR(PESQUISA!$B$4="TODAS",B8045=PESQUISA!$B$4),ISNUMBER(SEARCH(PESQUISA!$B$3,D8045))),ROW()-1,"")</f>
        <v/>
      </c>
    </row>
    <row r="8046" spans="1:14" x14ac:dyDescent="0.3">
      <c r="A8046" t="s">
        <v>24236</v>
      </c>
      <c r="B8046" t="s">
        <v>29</v>
      </c>
      <c r="C8046" t="s">
        <v>24237</v>
      </c>
      <c r="D8046" t="s">
        <v>24238</v>
      </c>
      <c r="E8046" t="s">
        <v>376</v>
      </c>
      <c r="G8046" t="s">
        <v>33</v>
      </c>
      <c r="H8046" t="s">
        <v>34</v>
      </c>
      <c r="I8046" t="s">
        <v>24229</v>
      </c>
      <c r="M8046" t="s">
        <v>53</v>
      </c>
      <c r="N8046" t="str">
        <f>IF(AND(PESQUISA!$B$3&lt;&gt;"",OR(PESQUISA!$B$4="TODAS",B8046=PESQUISA!$B$4),ISNUMBER(SEARCH(PESQUISA!$B$3,D8046))),ROW()-1,"")</f>
        <v/>
      </c>
    </row>
    <row r="8047" spans="1:14" x14ac:dyDescent="0.3">
      <c r="A8047" t="s">
        <v>24239</v>
      </c>
      <c r="B8047" t="s">
        <v>29</v>
      </c>
      <c r="C8047" t="s">
        <v>24240</v>
      </c>
      <c r="D8047" t="s">
        <v>24241</v>
      </c>
      <c r="E8047" t="s">
        <v>376</v>
      </c>
      <c r="F8047" s="7">
        <v>831.93</v>
      </c>
      <c r="G8047" t="s">
        <v>33</v>
      </c>
      <c r="H8047" t="s">
        <v>34</v>
      </c>
      <c r="I8047" t="s">
        <v>24229</v>
      </c>
      <c r="L8047" s="8">
        <v>0</v>
      </c>
      <c r="M8047" t="s">
        <v>36</v>
      </c>
      <c r="N8047" t="str">
        <f>IF(AND(PESQUISA!$B$3&lt;&gt;"",OR(PESQUISA!$B$4="TODAS",B8047=PESQUISA!$B$4),ISNUMBER(SEARCH(PESQUISA!$B$3,D8047))),ROW()-1,"")</f>
        <v/>
      </c>
    </row>
    <row r="8048" spans="1:14" x14ac:dyDescent="0.3">
      <c r="A8048" t="s">
        <v>24242</v>
      </c>
      <c r="B8048" t="s">
        <v>29</v>
      </c>
      <c r="C8048" t="s">
        <v>24243</v>
      </c>
      <c r="D8048" t="s">
        <v>24244</v>
      </c>
      <c r="E8048" t="s">
        <v>376</v>
      </c>
      <c r="F8048" s="7">
        <v>972.07</v>
      </c>
      <c r="G8048" t="s">
        <v>33</v>
      </c>
      <c r="H8048" t="s">
        <v>34</v>
      </c>
      <c r="I8048" t="s">
        <v>24229</v>
      </c>
      <c r="L8048" s="8">
        <v>0</v>
      </c>
      <c r="M8048" t="s">
        <v>36</v>
      </c>
      <c r="N8048" t="str">
        <f>IF(AND(PESQUISA!$B$3&lt;&gt;"",OR(PESQUISA!$B$4="TODAS",B8048=PESQUISA!$B$4),ISNUMBER(SEARCH(PESQUISA!$B$3,D8048))),ROW()-1,"")</f>
        <v/>
      </c>
    </row>
    <row r="8049" spans="1:14" x14ac:dyDescent="0.3">
      <c r="A8049" t="s">
        <v>24245</v>
      </c>
      <c r="B8049" t="s">
        <v>29</v>
      </c>
      <c r="C8049" t="s">
        <v>24246</v>
      </c>
      <c r="D8049" t="s">
        <v>24247</v>
      </c>
      <c r="E8049" t="s">
        <v>376</v>
      </c>
      <c r="F8049" s="7">
        <v>903.75</v>
      </c>
      <c r="G8049" t="s">
        <v>33</v>
      </c>
      <c r="H8049" t="s">
        <v>34</v>
      </c>
      <c r="I8049" t="s">
        <v>24229</v>
      </c>
      <c r="L8049" s="8">
        <v>0</v>
      </c>
      <c r="M8049" t="s">
        <v>36</v>
      </c>
      <c r="N8049" t="str">
        <f>IF(AND(PESQUISA!$B$3&lt;&gt;"",OR(PESQUISA!$B$4="TODAS",B8049=PESQUISA!$B$4),ISNUMBER(SEARCH(PESQUISA!$B$3,D8049))),ROW()-1,"")</f>
        <v/>
      </c>
    </row>
    <row r="8050" spans="1:14" x14ac:dyDescent="0.3">
      <c r="A8050" t="s">
        <v>24248</v>
      </c>
      <c r="B8050" t="s">
        <v>29</v>
      </c>
      <c r="C8050" t="s">
        <v>24249</v>
      </c>
      <c r="D8050" t="s">
        <v>24250</v>
      </c>
      <c r="E8050" t="s">
        <v>376</v>
      </c>
      <c r="F8050" s="7">
        <v>899.54</v>
      </c>
      <c r="G8050" t="s">
        <v>33</v>
      </c>
      <c r="H8050" t="s">
        <v>34</v>
      </c>
      <c r="I8050" t="s">
        <v>24229</v>
      </c>
      <c r="L8050" s="8">
        <v>0</v>
      </c>
      <c r="M8050" t="s">
        <v>36</v>
      </c>
      <c r="N8050" t="str">
        <f>IF(AND(PESQUISA!$B$3&lt;&gt;"",OR(PESQUISA!$B$4="TODAS",B8050=PESQUISA!$B$4),ISNUMBER(SEARCH(PESQUISA!$B$3,D8050))),ROW()-1,"")</f>
        <v/>
      </c>
    </row>
    <row r="8051" spans="1:14" x14ac:dyDescent="0.3">
      <c r="A8051" t="s">
        <v>24251</v>
      </c>
      <c r="B8051" t="s">
        <v>29</v>
      </c>
      <c r="C8051" t="s">
        <v>24252</v>
      </c>
      <c r="D8051" t="s">
        <v>24253</v>
      </c>
      <c r="E8051" t="s">
        <v>376</v>
      </c>
      <c r="F8051" s="7">
        <v>882.37</v>
      </c>
      <c r="G8051" t="s">
        <v>33</v>
      </c>
      <c r="H8051" t="s">
        <v>34</v>
      </c>
      <c r="I8051" t="s">
        <v>24229</v>
      </c>
      <c r="L8051" s="8">
        <v>0</v>
      </c>
      <c r="M8051" t="s">
        <v>36</v>
      </c>
      <c r="N8051" t="str">
        <f>IF(AND(PESQUISA!$B$3&lt;&gt;"",OR(PESQUISA!$B$4="TODAS",B8051=PESQUISA!$B$4),ISNUMBER(SEARCH(PESQUISA!$B$3,D8051))),ROW()-1,"")</f>
        <v/>
      </c>
    </row>
    <row r="8052" spans="1:14" x14ac:dyDescent="0.3">
      <c r="A8052" t="s">
        <v>24254</v>
      </c>
      <c r="B8052" t="s">
        <v>29</v>
      </c>
      <c r="C8052" t="s">
        <v>24255</v>
      </c>
      <c r="D8052" t="s">
        <v>24256</v>
      </c>
      <c r="E8052" t="s">
        <v>376</v>
      </c>
      <c r="F8052" s="7">
        <v>879.36</v>
      </c>
      <c r="G8052" t="s">
        <v>33</v>
      </c>
      <c r="H8052" t="s">
        <v>34</v>
      </c>
      <c r="I8052" t="s">
        <v>24229</v>
      </c>
      <c r="L8052" s="8">
        <v>0</v>
      </c>
      <c r="M8052" t="s">
        <v>36</v>
      </c>
      <c r="N8052" t="str">
        <f>IF(AND(PESQUISA!$B$3&lt;&gt;"",OR(PESQUISA!$B$4="TODAS",B8052=PESQUISA!$B$4),ISNUMBER(SEARCH(PESQUISA!$B$3,D8052))),ROW()-1,"")</f>
        <v/>
      </c>
    </row>
    <row r="8053" spans="1:14" x14ac:dyDescent="0.3">
      <c r="A8053" t="s">
        <v>24257</v>
      </c>
      <c r="B8053" t="s">
        <v>29</v>
      </c>
      <c r="C8053" t="s">
        <v>24258</v>
      </c>
      <c r="D8053" t="s">
        <v>24259</v>
      </c>
      <c r="E8053" t="s">
        <v>376</v>
      </c>
      <c r="F8053" s="7">
        <v>866.58</v>
      </c>
      <c r="G8053" t="s">
        <v>33</v>
      </c>
      <c r="H8053" t="s">
        <v>34</v>
      </c>
      <c r="I8053" t="s">
        <v>24229</v>
      </c>
      <c r="L8053" s="8">
        <v>0</v>
      </c>
      <c r="M8053" t="s">
        <v>36</v>
      </c>
      <c r="N8053" t="str">
        <f>IF(AND(PESQUISA!$B$3&lt;&gt;"",OR(PESQUISA!$B$4="TODAS",B8053=PESQUISA!$B$4),ISNUMBER(SEARCH(PESQUISA!$B$3,D8053))),ROW()-1,"")</f>
        <v/>
      </c>
    </row>
    <row r="8054" spans="1:14" x14ac:dyDescent="0.3">
      <c r="A8054" t="s">
        <v>24260</v>
      </c>
      <c r="B8054" t="s">
        <v>29</v>
      </c>
      <c r="C8054" t="s">
        <v>24261</v>
      </c>
      <c r="D8054" t="s">
        <v>24262</v>
      </c>
      <c r="E8054" t="s">
        <v>376</v>
      </c>
      <c r="G8054" t="s">
        <v>33</v>
      </c>
      <c r="H8054" t="s">
        <v>34</v>
      </c>
      <c r="I8054" t="s">
        <v>24229</v>
      </c>
      <c r="M8054" t="s">
        <v>53</v>
      </c>
      <c r="N8054" t="str">
        <f>IF(AND(PESQUISA!$B$3&lt;&gt;"",OR(PESQUISA!$B$4="TODAS",B8054=PESQUISA!$B$4),ISNUMBER(SEARCH(PESQUISA!$B$3,D8054))),ROW()-1,"")</f>
        <v/>
      </c>
    </row>
    <row r="8055" spans="1:14" x14ac:dyDescent="0.3">
      <c r="A8055" t="s">
        <v>24263</v>
      </c>
      <c r="B8055" t="s">
        <v>29</v>
      </c>
      <c r="C8055" t="s">
        <v>24264</v>
      </c>
      <c r="D8055" t="s">
        <v>24265</v>
      </c>
      <c r="E8055" t="s">
        <v>376</v>
      </c>
      <c r="F8055" s="7">
        <v>976.67</v>
      </c>
      <c r="G8055" t="s">
        <v>33</v>
      </c>
      <c r="H8055" t="s">
        <v>34</v>
      </c>
      <c r="I8055" t="s">
        <v>24229</v>
      </c>
      <c r="L8055" s="8">
        <v>0</v>
      </c>
      <c r="M8055" t="s">
        <v>36</v>
      </c>
      <c r="N8055" t="str">
        <f>IF(AND(PESQUISA!$B$3&lt;&gt;"",OR(PESQUISA!$B$4="TODAS",B8055=PESQUISA!$B$4),ISNUMBER(SEARCH(PESQUISA!$B$3,D8055))),ROW()-1,"")</f>
        <v/>
      </c>
    </row>
    <row r="8056" spans="1:14" x14ac:dyDescent="0.3">
      <c r="A8056" t="s">
        <v>24266</v>
      </c>
      <c r="B8056" t="s">
        <v>29</v>
      </c>
      <c r="C8056" t="s">
        <v>24267</v>
      </c>
      <c r="D8056" t="s">
        <v>24268</v>
      </c>
      <c r="E8056" t="s">
        <v>376</v>
      </c>
      <c r="F8056" s="7">
        <v>858.53</v>
      </c>
      <c r="G8056" t="s">
        <v>33</v>
      </c>
      <c r="H8056" t="s">
        <v>34</v>
      </c>
      <c r="I8056" t="s">
        <v>24229</v>
      </c>
      <c r="L8056" s="8">
        <v>0</v>
      </c>
      <c r="M8056" t="s">
        <v>36</v>
      </c>
      <c r="N8056" t="str">
        <f>IF(AND(PESQUISA!$B$3&lt;&gt;"",OR(PESQUISA!$B$4="TODAS",B8056=PESQUISA!$B$4),ISNUMBER(SEARCH(PESQUISA!$B$3,D8056))),ROW()-1,"")</f>
        <v/>
      </c>
    </row>
    <row r="8057" spans="1:14" x14ac:dyDescent="0.3">
      <c r="A8057" t="s">
        <v>24269</v>
      </c>
      <c r="B8057" t="s">
        <v>29</v>
      </c>
      <c r="C8057" t="s">
        <v>24270</v>
      </c>
      <c r="D8057" t="s">
        <v>24271</v>
      </c>
      <c r="E8057" t="s">
        <v>376</v>
      </c>
      <c r="G8057" t="s">
        <v>33</v>
      </c>
      <c r="H8057" t="s">
        <v>34</v>
      </c>
      <c r="I8057" t="s">
        <v>24229</v>
      </c>
      <c r="M8057" t="s">
        <v>53</v>
      </c>
      <c r="N8057" t="str">
        <f>IF(AND(PESQUISA!$B$3&lt;&gt;"",OR(PESQUISA!$B$4="TODAS",B8057=PESQUISA!$B$4),ISNUMBER(SEARCH(PESQUISA!$B$3,D8057))),ROW()-1,"")</f>
        <v/>
      </c>
    </row>
    <row r="8058" spans="1:14" x14ac:dyDescent="0.3">
      <c r="A8058" t="s">
        <v>24272</v>
      </c>
      <c r="B8058" t="s">
        <v>29</v>
      </c>
      <c r="C8058" t="s">
        <v>24273</v>
      </c>
      <c r="D8058" t="s">
        <v>24274</v>
      </c>
      <c r="E8058" t="s">
        <v>376</v>
      </c>
      <c r="F8058" s="7">
        <v>952.64</v>
      </c>
      <c r="G8058" t="s">
        <v>33</v>
      </c>
      <c r="H8058" t="s">
        <v>34</v>
      </c>
      <c r="I8058" t="s">
        <v>24229</v>
      </c>
      <c r="L8058" s="8">
        <v>0</v>
      </c>
      <c r="M8058" t="s">
        <v>36</v>
      </c>
      <c r="N8058" t="str">
        <f>IF(AND(PESQUISA!$B$3&lt;&gt;"",OR(PESQUISA!$B$4="TODAS",B8058=PESQUISA!$B$4),ISNUMBER(SEARCH(PESQUISA!$B$3,D8058))),ROW()-1,"")</f>
        <v/>
      </c>
    </row>
    <row r="8059" spans="1:14" x14ac:dyDescent="0.3">
      <c r="A8059" t="s">
        <v>24275</v>
      </c>
      <c r="B8059" t="s">
        <v>29</v>
      </c>
      <c r="C8059" t="s">
        <v>24276</v>
      </c>
      <c r="D8059" t="s">
        <v>24277</v>
      </c>
      <c r="E8059" t="s">
        <v>32</v>
      </c>
      <c r="F8059" s="7">
        <v>11.41</v>
      </c>
      <c r="G8059" t="s">
        <v>33</v>
      </c>
      <c r="H8059" t="s">
        <v>34</v>
      </c>
      <c r="I8059" t="s">
        <v>24278</v>
      </c>
      <c r="L8059" s="8">
        <v>0</v>
      </c>
      <c r="M8059" t="s">
        <v>36</v>
      </c>
      <c r="N8059" t="str">
        <f>IF(AND(PESQUISA!$B$3&lt;&gt;"",OR(PESQUISA!$B$4="TODAS",B8059=PESQUISA!$B$4),ISNUMBER(SEARCH(PESQUISA!$B$3,D8059))),ROW()-1,"")</f>
        <v/>
      </c>
    </row>
    <row r="8060" spans="1:14" x14ac:dyDescent="0.3">
      <c r="A8060" t="s">
        <v>24279</v>
      </c>
      <c r="B8060" t="s">
        <v>29</v>
      </c>
      <c r="C8060" t="s">
        <v>24280</v>
      </c>
      <c r="D8060" t="s">
        <v>24281</v>
      </c>
      <c r="E8060" t="s">
        <v>32</v>
      </c>
      <c r="F8060" s="7">
        <v>13.53</v>
      </c>
      <c r="G8060" t="s">
        <v>33</v>
      </c>
      <c r="H8060" t="s">
        <v>34</v>
      </c>
      <c r="I8060" t="s">
        <v>24278</v>
      </c>
      <c r="L8060" s="8">
        <v>0</v>
      </c>
      <c r="M8060" t="s">
        <v>36</v>
      </c>
      <c r="N8060" t="str">
        <f>IF(AND(PESQUISA!$B$3&lt;&gt;"",OR(PESQUISA!$B$4="TODAS",B8060=PESQUISA!$B$4),ISNUMBER(SEARCH(PESQUISA!$B$3,D8060))),ROW()-1,"")</f>
        <v/>
      </c>
    </row>
    <row r="8061" spans="1:14" x14ac:dyDescent="0.3">
      <c r="A8061" t="s">
        <v>24282</v>
      </c>
      <c r="B8061" t="s">
        <v>29</v>
      </c>
      <c r="C8061" t="s">
        <v>24283</v>
      </c>
      <c r="D8061" t="s">
        <v>24284</v>
      </c>
      <c r="E8061" t="s">
        <v>32</v>
      </c>
      <c r="F8061" s="7">
        <v>7.71</v>
      </c>
      <c r="G8061" t="s">
        <v>33</v>
      </c>
      <c r="H8061" t="s">
        <v>34</v>
      </c>
      <c r="I8061" t="s">
        <v>24278</v>
      </c>
      <c r="L8061" s="8">
        <v>0</v>
      </c>
      <c r="M8061" t="s">
        <v>36</v>
      </c>
      <c r="N8061" t="str">
        <f>IF(AND(PESQUISA!$B$3&lt;&gt;"",OR(PESQUISA!$B$4="TODAS",B8061=PESQUISA!$B$4),ISNUMBER(SEARCH(PESQUISA!$B$3,D8061))),ROW()-1,"")</f>
        <v/>
      </c>
    </row>
    <row r="8062" spans="1:14" x14ac:dyDescent="0.3">
      <c r="A8062" t="s">
        <v>24285</v>
      </c>
      <c r="B8062" t="s">
        <v>29</v>
      </c>
      <c r="C8062" t="s">
        <v>24286</v>
      </c>
      <c r="D8062" t="s">
        <v>24287</v>
      </c>
      <c r="E8062" t="s">
        <v>32</v>
      </c>
      <c r="F8062" s="7">
        <v>17.5</v>
      </c>
      <c r="G8062" t="s">
        <v>33</v>
      </c>
      <c r="H8062" t="s">
        <v>34</v>
      </c>
      <c r="I8062" t="s">
        <v>24278</v>
      </c>
      <c r="L8062" s="8">
        <v>0</v>
      </c>
      <c r="M8062" t="s">
        <v>36</v>
      </c>
      <c r="N8062" t="str">
        <f>IF(AND(PESQUISA!$B$3&lt;&gt;"",OR(PESQUISA!$B$4="TODAS",B8062=PESQUISA!$B$4),ISNUMBER(SEARCH(PESQUISA!$B$3,D8062))),ROW()-1,"")</f>
        <v/>
      </c>
    </row>
    <row r="8063" spans="1:14" x14ac:dyDescent="0.3">
      <c r="A8063" t="s">
        <v>24288</v>
      </c>
      <c r="B8063" t="s">
        <v>29</v>
      </c>
      <c r="C8063" t="s">
        <v>24289</v>
      </c>
      <c r="D8063" t="s">
        <v>24290</v>
      </c>
      <c r="E8063" t="s">
        <v>32</v>
      </c>
      <c r="F8063" s="7">
        <v>19.62</v>
      </c>
      <c r="G8063" t="s">
        <v>33</v>
      </c>
      <c r="H8063" t="s">
        <v>34</v>
      </c>
      <c r="I8063" t="s">
        <v>24278</v>
      </c>
      <c r="L8063" s="8">
        <v>0</v>
      </c>
      <c r="M8063" t="s">
        <v>36</v>
      </c>
      <c r="N8063" t="str">
        <f>IF(AND(PESQUISA!$B$3&lt;&gt;"",OR(PESQUISA!$B$4="TODAS",B8063=PESQUISA!$B$4),ISNUMBER(SEARCH(PESQUISA!$B$3,D8063))),ROW()-1,"")</f>
        <v/>
      </c>
    </row>
    <row r="8064" spans="1:14" x14ac:dyDescent="0.3">
      <c r="A8064" t="s">
        <v>24291</v>
      </c>
      <c r="B8064" t="s">
        <v>29</v>
      </c>
      <c r="C8064" t="s">
        <v>24292</v>
      </c>
      <c r="D8064" t="s">
        <v>24293</v>
      </c>
      <c r="E8064" t="s">
        <v>32</v>
      </c>
      <c r="F8064" s="7">
        <v>13.8</v>
      </c>
      <c r="G8064" t="s">
        <v>33</v>
      </c>
      <c r="H8064" t="s">
        <v>34</v>
      </c>
      <c r="I8064" t="s">
        <v>24278</v>
      </c>
      <c r="L8064" s="8">
        <v>0</v>
      </c>
      <c r="M8064" t="s">
        <v>36</v>
      </c>
      <c r="N8064" t="str">
        <f>IF(AND(PESQUISA!$B$3&lt;&gt;"",OR(PESQUISA!$B$4="TODAS",B8064=PESQUISA!$B$4),ISNUMBER(SEARCH(PESQUISA!$B$3,D8064))),ROW()-1,"")</f>
        <v/>
      </c>
    </row>
    <row r="8065" spans="1:14" x14ac:dyDescent="0.3">
      <c r="A8065" t="s">
        <v>24294</v>
      </c>
      <c r="B8065" t="s">
        <v>29</v>
      </c>
      <c r="C8065" t="s">
        <v>24295</v>
      </c>
      <c r="D8065" t="s">
        <v>24296</v>
      </c>
      <c r="E8065" t="s">
        <v>32</v>
      </c>
      <c r="F8065" s="7">
        <v>15.68</v>
      </c>
      <c r="G8065" t="s">
        <v>33</v>
      </c>
      <c r="H8065" t="s">
        <v>34</v>
      </c>
      <c r="I8065" t="s">
        <v>24278</v>
      </c>
      <c r="L8065" s="8">
        <v>0</v>
      </c>
      <c r="M8065" t="s">
        <v>36</v>
      </c>
      <c r="N8065" t="str">
        <f>IF(AND(PESQUISA!$B$3&lt;&gt;"",OR(PESQUISA!$B$4="TODAS",B8065=PESQUISA!$B$4),ISNUMBER(SEARCH(PESQUISA!$B$3,D8065))),ROW()-1,"")</f>
        <v/>
      </c>
    </row>
    <row r="8066" spans="1:14" x14ac:dyDescent="0.3">
      <c r="A8066" t="s">
        <v>24297</v>
      </c>
      <c r="B8066" t="s">
        <v>29</v>
      </c>
      <c r="C8066" t="s">
        <v>24298</v>
      </c>
      <c r="D8066" t="s">
        <v>24299</v>
      </c>
      <c r="E8066" t="s">
        <v>32</v>
      </c>
      <c r="F8066" s="7">
        <v>17.8</v>
      </c>
      <c r="G8066" t="s">
        <v>33</v>
      </c>
      <c r="H8066" t="s">
        <v>34</v>
      </c>
      <c r="I8066" t="s">
        <v>24278</v>
      </c>
      <c r="L8066" s="8">
        <v>0</v>
      </c>
      <c r="M8066" t="s">
        <v>36</v>
      </c>
      <c r="N8066" t="str">
        <f>IF(AND(PESQUISA!$B$3&lt;&gt;"",OR(PESQUISA!$B$4="TODAS",B8066=PESQUISA!$B$4),ISNUMBER(SEARCH(PESQUISA!$B$3,D8066))),ROW()-1,"")</f>
        <v/>
      </c>
    </row>
    <row r="8067" spans="1:14" x14ac:dyDescent="0.3">
      <c r="A8067" t="s">
        <v>24300</v>
      </c>
      <c r="B8067" t="s">
        <v>29</v>
      </c>
      <c r="C8067" t="s">
        <v>24301</v>
      </c>
      <c r="D8067" t="s">
        <v>24302</v>
      </c>
      <c r="E8067" t="s">
        <v>32</v>
      </c>
      <c r="F8067" s="7">
        <v>11.98</v>
      </c>
      <c r="G8067" t="s">
        <v>33</v>
      </c>
      <c r="H8067" t="s">
        <v>34</v>
      </c>
      <c r="I8067" t="s">
        <v>24278</v>
      </c>
      <c r="L8067" s="8">
        <v>0</v>
      </c>
      <c r="M8067" t="s">
        <v>36</v>
      </c>
      <c r="N8067" t="str">
        <f>IF(AND(PESQUISA!$B$3&lt;&gt;"",OR(PESQUISA!$B$4="TODAS",B8067=PESQUISA!$B$4),ISNUMBER(SEARCH(PESQUISA!$B$3,D8067))),ROW()-1,"")</f>
        <v/>
      </c>
    </row>
    <row r="8068" spans="1:14" x14ac:dyDescent="0.3">
      <c r="A8068" t="s">
        <v>24303</v>
      </c>
      <c r="B8068" t="s">
        <v>29</v>
      </c>
      <c r="C8068" t="s">
        <v>24304</v>
      </c>
      <c r="D8068" t="s">
        <v>24305</v>
      </c>
      <c r="E8068" t="s">
        <v>32</v>
      </c>
      <c r="F8068" s="7">
        <v>9.57</v>
      </c>
      <c r="G8068" t="s">
        <v>33</v>
      </c>
      <c r="H8068" t="s">
        <v>34</v>
      </c>
      <c r="I8068" t="s">
        <v>24278</v>
      </c>
      <c r="L8068" s="8">
        <v>0</v>
      </c>
      <c r="M8068" t="s">
        <v>36</v>
      </c>
      <c r="N8068" t="str">
        <f>IF(AND(PESQUISA!$B$3&lt;&gt;"",OR(PESQUISA!$B$4="TODAS",B8068=PESQUISA!$B$4),ISNUMBER(SEARCH(PESQUISA!$B$3,D8068))),ROW()-1,"")</f>
        <v/>
      </c>
    </row>
    <row r="8069" spans="1:14" x14ac:dyDescent="0.3">
      <c r="A8069" t="s">
        <v>24306</v>
      </c>
      <c r="B8069" t="s">
        <v>29</v>
      </c>
      <c r="C8069" t="s">
        <v>24307</v>
      </c>
      <c r="D8069" t="s">
        <v>24308</v>
      </c>
      <c r="E8069" t="s">
        <v>32</v>
      </c>
      <c r="F8069" s="7">
        <v>11.69</v>
      </c>
      <c r="G8069" t="s">
        <v>33</v>
      </c>
      <c r="H8069" t="s">
        <v>34</v>
      </c>
      <c r="I8069" t="s">
        <v>24278</v>
      </c>
      <c r="L8069" s="8">
        <v>0</v>
      </c>
      <c r="M8069" t="s">
        <v>36</v>
      </c>
      <c r="N8069" t="str">
        <f>IF(AND(PESQUISA!$B$3&lt;&gt;"",OR(PESQUISA!$B$4="TODAS",B8069=PESQUISA!$B$4),ISNUMBER(SEARCH(PESQUISA!$B$3,D8069))),ROW()-1,"")</f>
        <v/>
      </c>
    </row>
    <row r="8070" spans="1:14" x14ac:dyDescent="0.3">
      <c r="A8070" t="s">
        <v>24309</v>
      </c>
      <c r="B8070" t="s">
        <v>29</v>
      </c>
      <c r="C8070" t="s">
        <v>24310</v>
      </c>
      <c r="D8070" t="s">
        <v>24311</v>
      </c>
      <c r="E8070" t="s">
        <v>32</v>
      </c>
      <c r="F8070" s="7">
        <v>5.87</v>
      </c>
      <c r="G8070" t="s">
        <v>33</v>
      </c>
      <c r="H8070" t="s">
        <v>34</v>
      </c>
      <c r="I8070" t="s">
        <v>24278</v>
      </c>
      <c r="L8070" s="8">
        <v>0</v>
      </c>
      <c r="M8070" t="s">
        <v>36</v>
      </c>
      <c r="N8070" t="str">
        <f>IF(AND(PESQUISA!$B$3&lt;&gt;"",OR(PESQUISA!$B$4="TODAS",B8070=PESQUISA!$B$4),ISNUMBER(SEARCH(PESQUISA!$B$3,D8070))),ROW()-1,"")</f>
        <v/>
      </c>
    </row>
    <row r="8071" spans="1:14" x14ac:dyDescent="0.3">
      <c r="A8071" t="s">
        <v>24312</v>
      </c>
      <c r="B8071" t="s">
        <v>29</v>
      </c>
      <c r="C8071" t="s">
        <v>24313</v>
      </c>
      <c r="D8071" t="s">
        <v>24314</v>
      </c>
      <c r="E8071" t="s">
        <v>32</v>
      </c>
      <c r="F8071" s="7">
        <v>8.1</v>
      </c>
      <c r="G8071" t="s">
        <v>33</v>
      </c>
      <c r="H8071" t="s">
        <v>34</v>
      </c>
      <c r="I8071" t="s">
        <v>24278</v>
      </c>
      <c r="L8071" s="8">
        <v>0</v>
      </c>
      <c r="M8071" t="s">
        <v>36</v>
      </c>
      <c r="N8071" t="str">
        <f>IF(AND(PESQUISA!$B$3&lt;&gt;"",OR(PESQUISA!$B$4="TODAS",B8071=PESQUISA!$B$4),ISNUMBER(SEARCH(PESQUISA!$B$3,D8071))),ROW()-1,"")</f>
        <v/>
      </c>
    </row>
    <row r="8072" spans="1:14" x14ac:dyDescent="0.3">
      <c r="A8072" t="s">
        <v>24315</v>
      </c>
      <c r="B8072" t="s">
        <v>29</v>
      </c>
      <c r="C8072" t="s">
        <v>24316</v>
      </c>
      <c r="D8072" t="s">
        <v>24317</v>
      </c>
      <c r="E8072" t="s">
        <v>32</v>
      </c>
      <c r="F8072" s="7">
        <v>12</v>
      </c>
      <c r="G8072" t="s">
        <v>33</v>
      </c>
      <c r="H8072" t="s">
        <v>34</v>
      </c>
      <c r="I8072" t="s">
        <v>24278</v>
      </c>
      <c r="L8072" s="8">
        <v>0</v>
      </c>
      <c r="M8072" t="s">
        <v>36</v>
      </c>
      <c r="N8072" t="str">
        <f>IF(AND(PESQUISA!$B$3&lt;&gt;"",OR(PESQUISA!$B$4="TODAS",B8072=PESQUISA!$B$4),ISNUMBER(SEARCH(PESQUISA!$B$3,D8072))),ROW()-1,"")</f>
        <v/>
      </c>
    </row>
    <row r="8073" spans="1:14" x14ac:dyDescent="0.3">
      <c r="A8073" t="s">
        <v>24318</v>
      </c>
      <c r="B8073" t="s">
        <v>29</v>
      </c>
      <c r="C8073" t="s">
        <v>24319</v>
      </c>
      <c r="D8073" t="s">
        <v>24320</v>
      </c>
      <c r="E8073" t="s">
        <v>32</v>
      </c>
      <c r="F8073" s="7">
        <v>6.18</v>
      </c>
      <c r="G8073" t="s">
        <v>33</v>
      </c>
      <c r="H8073" t="s">
        <v>34</v>
      </c>
      <c r="I8073" t="s">
        <v>24278</v>
      </c>
      <c r="L8073" s="8">
        <v>0</v>
      </c>
      <c r="M8073" t="s">
        <v>36</v>
      </c>
      <c r="N8073" t="str">
        <f>IF(AND(PESQUISA!$B$3&lt;&gt;"",OR(PESQUISA!$B$4="TODAS",B8073=PESQUISA!$B$4),ISNUMBER(SEARCH(PESQUISA!$B$3,D8073))),ROW()-1,"")</f>
        <v/>
      </c>
    </row>
    <row r="8074" spans="1:14" x14ac:dyDescent="0.3">
      <c r="A8074" t="s">
        <v>24321</v>
      </c>
      <c r="B8074" t="s">
        <v>29</v>
      </c>
      <c r="C8074" t="s">
        <v>24322</v>
      </c>
      <c r="D8074" t="s">
        <v>24323</v>
      </c>
      <c r="E8074" t="s">
        <v>32</v>
      </c>
      <c r="F8074" s="7">
        <v>7.14</v>
      </c>
      <c r="G8074" t="s">
        <v>33</v>
      </c>
      <c r="H8074" t="s">
        <v>34</v>
      </c>
      <c r="I8074" t="s">
        <v>24278</v>
      </c>
      <c r="L8074" s="8">
        <v>0</v>
      </c>
      <c r="M8074" t="s">
        <v>36</v>
      </c>
      <c r="N8074" t="str">
        <f>IF(AND(PESQUISA!$B$3&lt;&gt;"",OR(PESQUISA!$B$4="TODAS",B8074=PESQUISA!$B$4),ISNUMBER(SEARCH(PESQUISA!$B$3,D8074))),ROW()-1,"")</f>
        <v/>
      </c>
    </row>
    <row r="8075" spans="1:14" x14ac:dyDescent="0.3">
      <c r="A8075" t="s">
        <v>24324</v>
      </c>
      <c r="B8075" t="s">
        <v>29</v>
      </c>
      <c r="C8075" t="s">
        <v>24325</v>
      </c>
      <c r="D8075" t="s">
        <v>24326</v>
      </c>
      <c r="E8075" t="s">
        <v>32</v>
      </c>
      <c r="F8075" s="7">
        <v>11.04</v>
      </c>
      <c r="G8075" t="s">
        <v>33</v>
      </c>
      <c r="H8075" t="s">
        <v>34</v>
      </c>
      <c r="I8075" t="s">
        <v>24278</v>
      </c>
      <c r="L8075" s="8">
        <v>0</v>
      </c>
      <c r="M8075" t="s">
        <v>36</v>
      </c>
      <c r="N8075" t="str">
        <f>IF(AND(PESQUISA!$B$3&lt;&gt;"",OR(PESQUISA!$B$4="TODAS",B8075=PESQUISA!$B$4),ISNUMBER(SEARCH(PESQUISA!$B$3,D8075))),ROW()-1,"")</f>
        <v/>
      </c>
    </row>
    <row r="8076" spans="1:14" x14ac:dyDescent="0.3">
      <c r="A8076" t="s">
        <v>24327</v>
      </c>
      <c r="B8076" t="s">
        <v>29</v>
      </c>
      <c r="C8076" t="s">
        <v>24328</v>
      </c>
      <c r="D8076" t="s">
        <v>24329</v>
      </c>
      <c r="E8076" t="s">
        <v>32</v>
      </c>
      <c r="F8076" s="7">
        <v>5.22</v>
      </c>
      <c r="G8076" t="s">
        <v>33</v>
      </c>
      <c r="H8076" t="s">
        <v>34</v>
      </c>
      <c r="I8076" t="s">
        <v>24278</v>
      </c>
      <c r="L8076" s="8">
        <v>0</v>
      </c>
      <c r="M8076" t="s">
        <v>36</v>
      </c>
      <c r="N8076" t="str">
        <f>IF(AND(PESQUISA!$B$3&lt;&gt;"",OR(PESQUISA!$B$4="TODAS",B8076=PESQUISA!$B$4),ISNUMBER(SEARCH(PESQUISA!$B$3,D8076))),ROW()-1,"")</f>
        <v/>
      </c>
    </row>
    <row r="8077" spans="1:14" x14ac:dyDescent="0.3">
      <c r="A8077" t="s">
        <v>24330</v>
      </c>
      <c r="B8077" t="s">
        <v>29</v>
      </c>
      <c r="C8077" t="s">
        <v>24331</v>
      </c>
      <c r="D8077" t="s">
        <v>24332</v>
      </c>
      <c r="E8077" t="s">
        <v>32</v>
      </c>
      <c r="F8077" s="7">
        <v>13.16</v>
      </c>
      <c r="G8077" t="s">
        <v>33</v>
      </c>
      <c r="H8077" t="s">
        <v>34</v>
      </c>
      <c r="I8077" t="s">
        <v>24278</v>
      </c>
      <c r="L8077" s="8">
        <v>0</v>
      </c>
      <c r="M8077" t="s">
        <v>36</v>
      </c>
      <c r="N8077" t="str">
        <f>IF(AND(PESQUISA!$B$3&lt;&gt;"",OR(PESQUISA!$B$4="TODAS",B8077=PESQUISA!$B$4),ISNUMBER(SEARCH(PESQUISA!$B$3,D8077))),ROW()-1,"")</f>
        <v/>
      </c>
    </row>
    <row r="8078" spans="1:14" x14ac:dyDescent="0.3">
      <c r="A8078" t="s">
        <v>24333</v>
      </c>
      <c r="B8078" t="s">
        <v>29</v>
      </c>
      <c r="C8078" t="s">
        <v>24334</v>
      </c>
      <c r="D8078" t="s">
        <v>24335</v>
      </c>
      <c r="E8078" t="s">
        <v>32</v>
      </c>
      <c r="F8078" s="7">
        <v>17.059999999999999</v>
      </c>
      <c r="G8078" t="s">
        <v>33</v>
      </c>
      <c r="H8078" t="s">
        <v>34</v>
      </c>
      <c r="I8078" t="s">
        <v>24278</v>
      </c>
      <c r="L8078" s="8">
        <v>0</v>
      </c>
      <c r="M8078" t="s">
        <v>36</v>
      </c>
      <c r="N8078" t="str">
        <f>IF(AND(PESQUISA!$B$3&lt;&gt;"",OR(PESQUISA!$B$4="TODAS",B8078=PESQUISA!$B$4),ISNUMBER(SEARCH(PESQUISA!$B$3,D8078))),ROW()-1,"")</f>
        <v/>
      </c>
    </row>
    <row r="8079" spans="1:14" x14ac:dyDescent="0.3">
      <c r="A8079" t="s">
        <v>24336</v>
      </c>
      <c r="B8079" t="s">
        <v>29</v>
      </c>
      <c r="C8079" t="s">
        <v>24337</v>
      </c>
      <c r="D8079" t="s">
        <v>24338</v>
      </c>
      <c r="E8079" t="s">
        <v>32</v>
      </c>
      <c r="F8079" s="7">
        <v>11.24</v>
      </c>
      <c r="G8079" t="s">
        <v>33</v>
      </c>
      <c r="H8079" t="s">
        <v>34</v>
      </c>
      <c r="I8079" t="s">
        <v>24278</v>
      </c>
      <c r="L8079" s="8">
        <v>0</v>
      </c>
      <c r="M8079" t="s">
        <v>36</v>
      </c>
      <c r="N8079" t="str">
        <f>IF(AND(PESQUISA!$B$3&lt;&gt;"",OR(PESQUISA!$B$4="TODAS",B8079=PESQUISA!$B$4),ISNUMBER(SEARCH(PESQUISA!$B$3,D8079))),ROW()-1,"")</f>
        <v/>
      </c>
    </row>
    <row r="8080" spans="1:14" x14ac:dyDescent="0.3">
      <c r="A8080" t="s">
        <v>24339</v>
      </c>
      <c r="B8080" t="s">
        <v>29</v>
      </c>
      <c r="C8080" t="s">
        <v>24340</v>
      </c>
      <c r="D8080" t="s">
        <v>24341</v>
      </c>
      <c r="E8080" t="s">
        <v>32</v>
      </c>
      <c r="F8080" s="7">
        <v>3.07</v>
      </c>
      <c r="G8080" t="s">
        <v>33</v>
      </c>
      <c r="H8080" t="s">
        <v>34</v>
      </c>
      <c r="I8080" t="s">
        <v>24278</v>
      </c>
      <c r="L8080" s="8">
        <v>0</v>
      </c>
      <c r="M8080" t="s">
        <v>36</v>
      </c>
      <c r="N8080" t="str">
        <f>IF(AND(PESQUISA!$B$3&lt;&gt;"",OR(PESQUISA!$B$4="TODAS",B8080=PESQUISA!$B$4),ISNUMBER(SEARCH(PESQUISA!$B$3,D8080))),ROW()-1,"")</f>
        <v/>
      </c>
    </row>
    <row r="8081" spans="1:14" x14ac:dyDescent="0.3">
      <c r="A8081" t="s">
        <v>24342</v>
      </c>
      <c r="B8081" t="s">
        <v>29</v>
      </c>
      <c r="C8081" t="s">
        <v>24343</v>
      </c>
      <c r="D8081" t="s">
        <v>24344</v>
      </c>
      <c r="E8081" t="s">
        <v>32</v>
      </c>
      <c r="F8081" s="7">
        <v>5.6</v>
      </c>
      <c r="G8081" t="s">
        <v>33</v>
      </c>
      <c r="H8081" t="s">
        <v>34</v>
      </c>
      <c r="I8081" t="s">
        <v>24278</v>
      </c>
      <c r="L8081" s="8">
        <v>0</v>
      </c>
      <c r="M8081" t="s">
        <v>36</v>
      </c>
      <c r="N8081" t="str">
        <f>IF(AND(PESQUISA!$B$3&lt;&gt;"",OR(PESQUISA!$B$4="TODAS",B8081=PESQUISA!$B$4),ISNUMBER(SEARCH(PESQUISA!$B$3,D8081))),ROW()-1,"")</f>
        <v/>
      </c>
    </row>
    <row r="8082" spans="1:14" x14ac:dyDescent="0.3">
      <c r="A8082" t="s">
        <v>24345</v>
      </c>
      <c r="B8082" t="s">
        <v>29</v>
      </c>
      <c r="C8082" t="s">
        <v>24346</v>
      </c>
      <c r="D8082" t="s">
        <v>24347</v>
      </c>
      <c r="E8082" t="s">
        <v>32</v>
      </c>
      <c r="F8082" s="7">
        <v>4.8600000000000003</v>
      </c>
      <c r="G8082" t="s">
        <v>33</v>
      </c>
      <c r="H8082" t="s">
        <v>34</v>
      </c>
      <c r="I8082" t="s">
        <v>24278</v>
      </c>
      <c r="L8082" s="8">
        <v>0</v>
      </c>
      <c r="M8082" t="s">
        <v>36</v>
      </c>
      <c r="N8082" t="str">
        <f>IF(AND(PESQUISA!$B$3&lt;&gt;"",OR(PESQUISA!$B$4="TODAS",B8082=PESQUISA!$B$4),ISNUMBER(SEARCH(PESQUISA!$B$3,D8082))),ROW()-1,"")</f>
        <v/>
      </c>
    </row>
    <row r="8083" spans="1:14" x14ac:dyDescent="0.3">
      <c r="A8083" t="s">
        <v>24348</v>
      </c>
      <c r="B8083" t="s">
        <v>29</v>
      </c>
      <c r="C8083" t="s">
        <v>24349</v>
      </c>
      <c r="D8083" t="s">
        <v>24350</v>
      </c>
      <c r="E8083" t="s">
        <v>32</v>
      </c>
      <c r="F8083" s="7">
        <v>2.34</v>
      </c>
      <c r="G8083" t="s">
        <v>33</v>
      </c>
      <c r="H8083" t="s">
        <v>34</v>
      </c>
      <c r="I8083" t="s">
        <v>24278</v>
      </c>
      <c r="L8083" s="8">
        <v>0</v>
      </c>
      <c r="M8083" t="s">
        <v>36</v>
      </c>
      <c r="N8083" t="str">
        <f>IF(AND(PESQUISA!$B$3&lt;&gt;"",OR(PESQUISA!$B$4="TODAS",B8083=PESQUISA!$B$4),ISNUMBER(SEARCH(PESQUISA!$B$3,D8083))),ROW()-1,"")</f>
        <v/>
      </c>
    </row>
    <row r="8084" spans="1:14" x14ac:dyDescent="0.3">
      <c r="A8084" t="s">
        <v>24351</v>
      </c>
      <c r="B8084" t="s">
        <v>29</v>
      </c>
      <c r="C8084" t="s">
        <v>24352</v>
      </c>
      <c r="D8084" t="s">
        <v>24353</v>
      </c>
      <c r="E8084" t="s">
        <v>32</v>
      </c>
      <c r="F8084" s="7">
        <v>2.37</v>
      </c>
      <c r="G8084" t="s">
        <v>33</v>
      </c>
      <c r="H8084" t="s">
        <v>34</v>
      </c>
      <c r="I8084" t="s">
        <v>24278</v>
      </c>
      <c r="L8084" s="8">
        <v>0</v>
      </c>
      <c r="M8084" t="s">
        <v>36</v>
      </c>
      <c r="N8084" t="str">
        <f>IF(AND(PESQUISA!$B$3&lt;&gt;"",OR(PESQUISA!$B$4="TODAS",B8084=PESQUISA!$B$4),ISNUMBER(SEARCH(PESQUISA!$B$3,D8084))),ROW()-1,"")</f>
        <v/>
      </c>
    </row>
    <row r="8085" spans="1:14" x14ac:dyDescent="0.3">
      <c r="A8085" t="s">
        <v>24354</v>
      </c>
      <c r="B8085" t="s">
        <v>29</v>
      </c>
      <c r="C8085" t="s">
        <v>24355</v>
      </c>
      <c r="D8085" t="s">
        <v>24356</v>
      </c>
      <c r="E8085" t="s">
        <v>32</v>
      </c>
      <c r="F8085" s="7">
        <v>1.97</v>
      </c>
      <c r="G8085" t="s">
        <v>33</v>
      </c>
      <c r="H8085" t="s">
        <v>34</v>
      </c>
      <c r="I8085" t="s">
        <v>24278</v>
      </c>
      <c r="L8085" s="8">
        <v>0</v>
      </c>
      <c r="M8085" t="s">
        <v>36</v>
      </c>
      <c r="N8085" t="str">
        <f>IF(AND(PESQUISA!$B$3&lt;&gt;"",OR(PESQUISA!$B$4="TODAS",B8085=PESQUISA!$B$4),ISNUMBER(SEARCH(PESQUISA!$B$3,D8085))),ROW()-1,"")</f>
        <v/>
      </c>
    </row>
    <row r="8086" spans="1:14" x14ac:dyDescent="0.3">
      <c r="A8086" t="s">
        <v>24357</v>
      </c>
      <c r="B8086" t="s">
        <v>29</v>
      </c>
      <c r="C8086" t="s">
        <v>24358</v>
      </c>
      <c r="D8086" t="s">
        <v>24359</v>
      </c>
      <c r="E8086" t="s">
        <v>32</v>
      </c>
      <c r="F8086" s="7">
        <v>4.45</v>
      </c>
      <c r="G8086" t="s">
        <v>33</v>
      </c>
      <c r="H8086" t="s">
        <v>34</v>
      </c>
      <c r="I8086" t="s">
        <v>24278</v>
      </c>
      <c r="L8086" s="8">
        <v>0</v>
      </c>
      <c r="M8086" t="s">
        <v>36</v>
      </c>
      <c r="N8086" t="str">
        <f>IF(AND(PESQUISA!$B$3&lt;&gt;"",OR(PESQUISA!$B$4="TODAS",B8086=PESQUISA!$B$4),ISNUMBER(SEARCH(PESQUISA!$B$3,D8086))),ROW()-1,"")</f>
        <v/>
      </c>
    </row>
    <row r="8087" spans="1:14" x14ac:dyDescent="0.3">
      <c r="A8087" t="s">
        <v>24360</v>
      </c>
      <c r="B8087" t="s">
        <v>29</v>
      </c>
      <c r="C8087" t="s">
        <v>24361</v>
      </c>
      <c r="D8087" t="s">
        <v>24362</v>
      </c>
      <c r="E8087" t="s">
        <v>32</v>
      </c>
      <c r="F8087" s="7">
        <v>3.99</v>
      </c>
      <c r="G8087" t="s">
        <v>33</v>
      </c>
      <c r="H8087" t="s">
        <v>34</v>
      </c>
      <c r="I8087" t="s">
        <v>24278</v>
      </c>
      <c r="L8087" s="8">
        <v>0</v>
      </c>
      <c r="M8087" t="s">
        <v>36</v>
      </c>
      <c r="N8087" t="str">
        <f>IF(AND(PESQUISA!$B$3&lt;&gt;"",OR(PESQUISA!$B$4="TODAS",B8087=PESQUISA!$B$4),ISNUMBER(SEARCH(PESQUISA!$B$3,D8087))),ROW()-1,"")</f>
        <v/>
      </c>
    </row>
    <row r="8088" spans="1:14" x14ac:dyDescent="0.3">
      <c r="A8088" t="s">
        <v>24363</v>
      </c>
      <c r="B8088" t="s">
        <v>29</v>
      </c>
      <c r="C8088" t="s">
        <v>24364</v>
      </c>
      <c r="D8088" t="s">
        <v>24365</v>
      </c>
      <c r="E8088" t="s">
        <v>32</v>
      </c>
      <c r="F8088" s="7">
        <v>3.59</v>
      </c>
      <c r="G8088" t="s">
        <v>33</v>
      </c>
      <c r="H8088" t="s">
        <v>34</v>
      </c>
      <c r="I8088" t="s">
        <v>24278</v>
      </c>
      <c r="L8088" s="8">
        <v>0</v>
      </c>
      <c r="M8088" t="s">
        <v>36</v>
      </c>
      <c r="N8088" t="str">
        <f>IF(AND(PESQUISA!$B$3&lt;&gt;"",OR(PESQUISA!$B$4="TODAS",B8088=PESQUISA!$B$4),ISNUMBER(SEARCH(PESQUISA!$B$3,D8088))),ROW()-1,"")</f>
        <v/>
      </c>
    </row>
    <row r="8089" spans="1:14" x14ac:dyDescent="0.3">
      <c r="A8089" t="s">
        <v>24366</v>
      </c>
      <c r="B8089" t="s">
        <v>29</v>
      </c>
      <c r="C8089" t="s">
        <v>24367</v>
      </c>
      <c r="D8089" t="s">
        <v>24368</v>
      </c>
      <c r="E8089" t="s">
        <v>32</v>
      </c>
      <c r="F8089" s="7">
        <v>6.1</v>
      </c>
      <c r="G8089" t="s">
        <v>33</v>
      </c>
      <c r="H8089" t="s">
        <v>34</v>
      </c>
      <c r="I8089" t="s">
        <v>24278</v>
      </c>
      <c r="L8089" s="8">
        <v>0</v>
      </c>
      <c r="M8089" t="s">
        <v>36</v>
      </c>
      <c r="N8089" t="str">
        <f>IF(AND(PESQUISA!$B$3&lt;&gt;"",OR(PESQUISA!$B$4="TODAS",B8089=PESQUISA!$B$4),ISNUMBER(SEARCH(PESQUISA!$B$3,D8089))),ROW()-1,"")</f>
        <v/>
      </c>
    </row>
    <row r="8090" spans="1:14" x14ac:dyDescent="0.3">
      <c r="A8090" t="s">
        <v>24369</v>
      </c>
      <c r="B8090" t="s">
        <v>29</v>
      </c>
      <c r="C8090" t="s">
        <v>24370</v>
      </c>
      <c r="D8090" t="s">
        <v>24371</v>
      </c>
      <c r="E8090" t="s">
        <v>32</v>
      </c>
      <c r="G8090" t="s">
        <v>33</v>
      </c>
      <c r="H8090" t="s">
        <v>34</v>
      </c>
      <c r="I8090" t="s">
        <v>24372</v>
      </c>
      <c r="M8090" t="s">
        <v>53</v>
      </c>
      <c r="N8090" t="str">
        <f>IF(AND(PESQUISA!$B$3&lt;&gt;"",OR(PESQUISA!$B$4="TODAS",B8090=PESQUISA!$B$4),ISNUMBER(SEARCH(PESQUISA!$B$3,D8090))),ROW()-1,"")</f>
        <v/>
      </c>
    </row>
    <row r="8091" spans="1:14" x14ac:dyDescent="0.3">
      <c r="A8091" t="s">
        <v>24373</v>
      </c>
      <c r="B8091" t="s">
        <v>29</v>
      </c>
      <c r="C8091" t="s">
        <v>24374</v>
      </c>
      <c r="D8091" t="s">
        <v>24375</v>
      </c>
      <c r="E8091" t="s">
        <v>32</v>
      </c>
      <c r="G8091" t="s">
        <v>33</v>
      </c>
      <c r="H8091" t="s">
        <v>34</v>
      </c>
      <c r="I8091" t="s">
        <v>24372</v>
      </c>
      <c r="M8091" t="s">
        <v>53</v>
      </c>
      <c r="N8091" t="str">
        <f>IF(AND(PESQUISA!$B$3&lt;&gt;"",OR(PESQUISA!$B$4="TODAS",B8091=PESQUISA!$B$4),ISNUMBER(SEARCH(PESQUISA!$B$3,D8091))),ROW()-1,"")</f>
        <v/>
      </c>
    </row>
    <row r="8092" spans="1:14" x14ac:dyDescent="0.3">
      <c r="A8092" t="s">
        <v>24376</v>
      </c>
      <c r="B8092" t="s">
        <v>29</v>
      </c>
      <c r="C8092" t="s">
        <v>24377</v>
      </c>
      <c r="D8092" t="s">
        <v>24378</v>
      </c>
      <c r="E8092" t="s">
        <v>32</v>
      </c>
      <c r="G8092" t="s">
        <v>33</v>
      </c>
      <c r="H8092" t="s">
        <v>34</v>
      </c>
      <c r="I8092" t="s">
        <v>24372</v>
      </c>
      <c r="M8092" t="s">
        <v>53</v>
      </c>
      <c r="N8092" t="str">
        <f>IF(AND(PESQUISA!$B$3&lt;&gt;"",OR(PESQUISA!$B$4="TODAS",B8092=PESQUISA!$B$4),ISNUMBER(SEARCH(PESQUISA!$B$3,D8092))),ROW()-1,"")</f>
        <v/>
      </c>
    </row>
    <row r="8093" spans="1:14" x14ac:dyDescent="0.3">
      <c r="A8093" t="s">
        <v>24379</v>
      </c>
      <c r="B8093" t="s">
        <v>29</v>
      </c>
      <c r="C8093" t="s">
        <v>24380</v>
      </c>
      <c r="D8093" t="s">
        <v>24381</v>
      </c>
      <c r="E8093" t="s">
        <v>32</v>
      </c>
      <c r="G8093" t="s">
        <v>33</v>
      </c>
      <c r="H8093" t="s">
        <v>34</v>
      </c>
      <c r="I8093" t="s">
        <v>24372</v>
      </c>
      <c r="M8093" t="s">
        <v>53</v>
      </c>
      <c r="N8093" t="str">
        <f>IF(AND(PESQUISA!$B$3&lt;&gt;"",OR(PESQUISA!$B$4="TODAS",B8093=PESQUISA!$B$4),ISNUMBER(SEARCH(PESQUISA!$B$3,D8093))),ROW()-1,"")</f>
        <v/>
      </c>
    </row>
    <row r="8094" spans="1:14" x14ac:dyDescent="0.3">
      <c r="A8094" t="s">
        <v>24382</v>
      </c>
      <c r="B8094" t="s">
        <v>29</v>
      </c>
      <c r="C8094" t="s">
        <v>24383</v>
      </c>
      <c r="D8094" t="s">
        <v>24384</v>
      </c>
      <c r="E8094" t="s">
        <v>32</v>
      </c>
      <c r="G8094" t="s">
        <v>33</v>
      </c>
      <c r="H8094" t="s">
        <v>34</v>
      </c>
      <c r="I8094" t="s">
        <v>24372</v>
      </c>
      <c r="M8094" t="s">
        <v>53</v>
      </c>
      <c r="N8094" t="str">
        <f>IF(AND(PESQUISA!$B$3&lt;&gt;"",OR(PESQUISA!$B$4="TODAS",B8094=PESQUISA!$B$4),ISNUMBER(SEARCH(PESQUISA!$B$3,D8094))),ROW()-1,"")</f>
        <v/>
      </c>
    </row>
    <row r="8095" spans="1:14" x14ac:dyDescent="0.3">
      <c r="A8095" t="s">
        <v>24385</v>
      </c>
      <c r="B8095" t="s">
        <v>29</v>
      </c>
      <c r="C8095" t="s">
        <v>24386</v>
      </c>
      <c r="D8095" t="s">
        <v>24387</v>
      </c>
      <c r="E8095" t="s">
        <v>32</v>
      </c>
      <c r="G8095" t="s">
        <v>33</v>
      </c>
      <c r="H8095" t="s">
        <v>34</v>
      </c>
      <c r="I8095" t="s">
        <v>24372</v>
      </c>
      <c r="M8095" t="s">
        <v>53</v>
      </c>
      <c r="N8095" t="str">
        <f>IF(AND(PESQUISA!$B$3&lt;&gt;"",OR(PESQUISA!$B$4="TODAS",B8095=PESQUISA!$B$4),ISNUMBER(SEARCH(PESQUISA!$B$3,D8095))),ROW()-1,"")</f>
        <v/>
      </c>
    </row>
    <row r="8096" spans="1:14" x14ac:dyDescent="0.3">
      <c r="A8096" t="s">
        <v>24388</v>
      </c>
      <c r="B8096" t="s">
        <v>29</v>
      </c>
      <c r="C8096" t="s">
        <v>24389</v>
      </c>
      <c r="D8096" t="s">
        <v>24390</v>
      </c>
      <c r="E8096" t="s">
        <v>32</v>
      </c>
      <c r="G8096" t="s">
        <v>33</v>
      </c>
      <c r="H8096" t="s">
        <v>34</v>
      </c>
      <c r="I8096" t="s">
        <v>24372</v>
      </c>
      <c r="M8096" t="s">
        <v>53</v>
      </c>
      <c r="N8096" t="str">
        <f>IF(AND(PESQUISA!$B$3&lt;&gt;"",OR(PESQUISA!$B$4="TODAS",B8096=PESQUISA!$B$4),ISNUMBER(SEARCH(PESQUISA!$B$3,D8096))),ROW()-1,"")</f>
        <v/>
      </c>
    </row>
    <row r="8097" spans="1:14" x14ac:dyDescent="0.3">
      <c r="A8097" t="s">
        <v>24391</v>
      </c>
      <c r="B8097" t="s">
        <v>29</v>
      </c>
      <c r="C8097" t="s">
        <v>24392</v>
      </c>
      <c r="D8097" t="s">
        <v>24393</v>
      </c>
      <c r="E8097" t="s">
        <v>32</v>
      </c>
      <c r="G8097" t="s">
        <v>33</v>
      </c>
      <c r="H8097" t="s">
        <v>34</v>
      </c>
      <c r="I8097" t="s">
        <v>24372</v>
      </c>
      <c r="M8097" t="s">
        <v>53</v>
      </c>
      <c r="N8097" t="str">
        <f>IF(AND(PESQUISA!$B$3&lt;&gt;"",OR(PESQUISA!$B$4="TODAS",B8097=PESQUISA!$B$4),ISNUMBER(SEARCH(PESQUISA!$B$3,D8097))),ROW()-1,"")</f>
        <v/>
      </c>
    </row>
    <row r="8098" spans="1:14" x14ac:dyDescent="0.3">
      <c r="A8098" t="s">
        <v>24394</v>
      </c>
      <c r="B8098" t="s">
        <v>29</v>
      </c>
      <c r="C8098" t="s">
        <v>24395</v>
      </c>
      <c r="D8098" t="s">
        <v>24396</v>
      </c>
      <c r="E8098" t="s">
        <v>32</v>
      </c>
      <c r="G8098" t="s">
        <v>33</v>
      </c>
      <c r="H8098" t="s">
        <v>34</v>
      </c>
      <c r="I8098" t="s">
        <v>24372</v>
      </c>
      <c r="M8098" t="s">
        <v>53</v>
      </c>
      <c r="N8098" t="str">
        <f>IF(AND(PESQUISA!$B$3&lt;&gt;"",OR(PESQUISA!$B$4="TODAS",B8098=PESQUISA!$B$4),ISNUMBER(SEARCH(PESQUISA!$B$3,D8098))),ROW()-1,"")</f>
        <v/>
      </c>
    </row>
    <row r="8099" spans="1:14" x14ac:dyDescent="0.3">
      <c r="A8099" t="s">
        <v>24397</v>
      </c>
      <c r="B8099" t="s">
        <v>29</v>
      </c>
      <c r="C8099" t="s">
        <v>24398</v>
      </c>
      <c r="D8099" t="s">
        <v>24399</v>
      </c>
      <c r="E8099" t="s">
        <v>32</v>
      </c>
      <c r="G8099" t="s">
        <v>33</v>
      </c>
      <c r="H8099" t="s">
        <v>34</v>
      </c>
      <c r="I8099" t="s">
        <v>24372</v>
      </c>
      <c r="M8099" t="s">
        <v>53</v>
      </c>
      <c r="N8099" t="str">
        <f>IF(AND(PESQUISA!$B$3&lt;&gt;"",OR(PESQUISA!$B$4="TODAS",B8099=PESQUISA!$B$4),ISNUMBER(SEARCH(PESQUISA!$B$3,D8099))),ROW()-1,"")</f>
        <v/>
      </c>
    </row>
    <row r="8100" spans="1:14" x14ac:dyDescent="0.3">
      <c r="A8100" t="s">
        <v>24400</v>
      </c>
      <c r="B8100" t="s">
        <v>29</v>
      </c>
      <c r="C8100" t="s">
        <v>24401</v>
      </c>
      <c r="D8100" t="s">
        <v>24402</v>
      </c>
      <c r="E8100" t="s">
        <v>32</v>
      </c>
      <c r="G8100" t="s">
        <v>33</v>
      </c>
      <c r="H8100" t="s">
        <v>34</v>
      </c>
      <c r="I8100" t="s">
        <v>24403</v>
      </c>
      <c r="M8100" t="s">
        <v>53</v>
      </c>
      <c r="N8100" t="str">
        <f>IF(AND(PESQUISA!$B$3&lt;&gt;"",OR(PESQUISA!$B$4="TODAS",B8100=PESQUISA!$B$4),ISNUMBER(SEARCH(PESQUISA!$B$3,D8100))),ROW()-1,"")</f>
        <v/>
      </c>
    </row>
    <row r="8101" spans="1:14" x14ac:dyDescent="0.3">
      <c r="A8101" t="s">
        <v>24404</v>
      </c>
      <c r="B8101" t="s">
        <v>29</v>
      </c>
      <c r="C8101" t="s">
        <v>24405</v>
      </c>
      <c r="D8101" t="s">
        <v>24406</v>
      </c>
      <c r="E8101" t="s">
        <v>32</v>
      </c>
      <c r="G8101" t="s">
        <v>33</v>
      </c>
      <c r="H8101" t="s">
        <v>34</v>
      </c>
      <c r="I8101" t="s">
        <v>24403</v>
      </c>
      <c r="M8101" t="s">
        <v>53</v>
      </c>
      <c r="N8101" t="str">
        <f>IF(AND(PESQUISA!$B$3&lt;&gt;"",OR(PESQUISA!$B$4="TODAS",B8101=PESQUISA!$B$4),ISNUMBER(SEARCH(PESQUISA!$B$3,D8101))),ROW()-1,"")</f>
        <v/>
      </c>
    </row>
    <row r="8102" spans="1:14" x14ac:dyDescent="0.3">
      <c r="A8102" t="s">
        <v>24407</v>
      </c>
      <c r="B8102" t="s">
        <v>29</v>
      </c>
      <c r="C8102" t="s">
        <v>24408</v>
      </c>
      <c r="D8102" t="s">
        <v>24409</v>
      </c>
      <c r="E8102" t="s">
        <v>60</v>
      </c>
      <c r="F8102" s="7">
        <v>27.04</v>
      </c>
      <c r="G8102" t="s">
        <v>33</v>
      </c>
      <c r="H8102" t="s">
        <v>34</v>
      </c>
      <c r="I8102" t="s">
        <v>24403</v>
      </c>
      <c r="L8102" s="8">
        <v>0</v>
      </c>
      <c r="M8102" t="s">
        <v>36</v>
      </c>
      <c r="N8102" t="str">
        <f>IF(AND(PESQUISA!$B$3&lt;&gt;"",OR(PESQUISA!$B$4="TODAS",B8102=PESQUISA!$B$4),ISNUMBER(SEARCH(PESQUISA!$B$3,D8102))),ROW()-1,"")</f>
        <v/>
      </c>
    </row>
    <row r="8103" spans="1:14" x14ac:dyDescent="0.3">
      <c r="A8103" t="s">
        <v>24410</v>
      </c>
      <c r="B8103" t="s">
        <v>29</v>
      </c>
      <c r="C8103" t="s">
        <v>24411</v>
      </c>
      <c r="D8103" t="s">
        <v>24412</v>
      </c>
      <c r="E8103" t="s">
        <v>60</v>
      </c>
      <c r="F8103" s="7">
        <v>10.61</v>
      </c>
      <c r="G8103" t="s">
        <v>33</v>
      </c>
      <c r="H8103" t="s">
        <v>34</v>
      </c>
      <c r="I8103" t="s">
        <v>24403</v>
      </c>
      <c r="L8103" s="8">
        <v>0</v>
      </c>
      <c r="M8103" t="s">
        <v>36</v>
      </c>
      <c r="N8103" t="str">
        <f>IF(AND(PESQUISA!$B$3&lt;&gt;"",OR(PESQUISA!$B$4="TODAS",B8103=PESQUISA!$B$4),ISNUMBER(SEARCH(PESQUISA!$B$3,D8103))),ROW()-1,"")</f>
        <v/>
      </c>
    </row>
    <row r="8104" spans="1:14" x14ac:dyDescent="0.3">
      <c r="A8104" t="s">
        <v>24413</v>
      </c>
      <c r="B8104" t="s">
        <v>29</v>
      </c>
      <c r="C8104" t="s">
        <v>24414</v>
      </c>
      <c r="D8104" t="s">
        <v>24415</v>
      </c>
      <c r="E8104" t="s">
        <v>32</v>
      </c>
      <c r="F8104" s="7">
        <v>176.55</v>
      </c>
      <c r="G8104" t="s">
        <v>33</v>
      </c>
      <c r="H8104" t="s">
        <v>34</v>
      </c>
      <c r="I8104" t="s">
        <v>24403</v>
      </c>
      <c r="L8104" s="8">
        <v>1.5100000000000001E-2</v>
      </c>
      <c r="M8104" t="s">
        <v>36</v>
      </c>
      <c r="N8104" t="str">
        <f>IF(AND(PESQUISA!$B$3&lt;&gt;"",OR(PESQUISA!$B$4="TODAS",B8104=PESQUISA!$B$4),ISNUMBER(SEARCH(PESQUISA!$B$3,D8104))),ROW()-1,"")</f>
        <v/>
      </c>
    </row>
    <row r="8105" spans="1:14" x14ac:dyDescent="0.3">
      <c r="A8105" t="s">
        <v>24416</v>
      </c>
      <c r="B8105" t="s">
        <v>29</v>
      </c>
      <c r="C8105" t="s">
        <v>24417</v>
      </c>
      <c r="D8105" t="s">
        <v>24418</v>
      </c>
      <c r="E8105" t="s">
        <v>32</v>
      </c>
      <c r="F8105" s="7">
        <v>148.34</v>
      </c>
      <c r="G8105" t="s">
        <v>33</v>
      </c>
      <c r="H8105" t="s">
        <v>34</v>
      </c>
      <c r="I8105" t="s">
        <v>24403</v>
      </c>
      <c r="L8105" s="8">
        <v>1.7899999999999999E-2</v>
      </c>
      <c r="M8105" t="s">
        <v>36</v>
      </c>
      <c r="N8105" t="str">
        <f>IF(AND(PESQUISA!$B$3&lt;&gt;"",OR(PESQUISA!$B$4="TODAS",B8105=PESQUISA!$B$4),ISNUMBER(SEARCH(PESQUISA!$B$3,D8105))),ROW()-1,"")</f>
        <v/>
      </c>
    </row>
    <row r="8106" spans="1:14" x14ac:dyDescent="0.3">
      <c r="A8106" t="s">
        <v>24419</v>
      </c>
      <c r="B8106" t="s">
        <v>29</v>
      </c>
      <c r="C8106" t="s">
        <v>24420</v>
      </c>
      <c r="D8106" t="s">
        <v>24421</v>
      </c>
      <c r="E8106" t="s">
        <v>32</v>
      </c>
      <c r="F8106" s="7">
        <v>197.82</v>
      </c>
      <c r="G8106" t="s">
        <v>33</v>
      </c>
      <c r="H8106" t="s">
        <v>34</v>
      </c>
      <c r="I8106" t="s">
        <v>24403</v>
      </c>
      <c r="L8106" s="8">
        <v>1.61E-2</v>
      </c>
      <c r="M8106" t="s">
        <v>36</v>
      </c>
      <c r="N8106" t="str">
        <f>IF(AND(PESQUISA!$B$3&lt;&gt;"",OR(PESQUISA!$B$4="TODAS",B8106=PESQUISA!$B$4),ISNUMBER(SEARCH(PESQUISA!$B$3,D8106))),ROW()-1,"")</f>
        <v/>
      </c>
    </row>
    <row r="8107" spans="1:14" x14ac:dyDescent="0.3">
      <c r="A8107" t="s">
        <v>24422</v>
      </c>
      <c r="B8107" t="s">
        <v>29</v>
      </c>
      <c r="C8107" t="s">
        <v>24423</v>
      </c>
      <c r="D8107" t="s">
        <v>24424</v>
      </c>
      <c r="E8107" t="s">
        <v>32</v>
      </c>
      <c r="F8107" s="7">
        <v>235.38</v>
      </c>
      <c r="G8107" t="s">
        <v>33</v>
      </c>
      <c r="H8107" t="s">
        <v>34</v>
      </c>
      <c r="I8107" t="s">
        <v>24403</v>
      </c>
      <c r="L8107" s="8">
        <v>1.5800000000000002E-2</v>
      </c>
      <c r="M8107" t="s">
        <v>36</v>
      </c>
      <c r="N8107" t="str">
        <f>IF(AND(PESQUISA!$B$3&lt;&gt;"",OR(PESQUISA!$B$4="TODAS",B8107=PESQUISA!$B$4),ISNUMBER(SEARCH(PESQUISA!$B$3,D8107))),ROW()-1,"")</f>
        <v/>
      </c>
    </row>
    <row r="8108" spans="1:14" x14ac:dyDescent="0.3">
      <c r="A8108" t="s">
        <v>24425</v>
      </c>
      <c r="B8108" t="s">
        <v>29</v>
      </c>
      <c r="C8108" t="s">
        <v>24426</v>
      </c>
      <c r="D8108" t="s">
        <v>24427</v>
      </c>
      <c r="E8108" t="s">
        <v>32</v>
      </c>
      <c r="F8108" s="7">
        <v>161.77000000000001</v>
      </c>
      <c r="G8108" t="s">
        <v>33</v>
      </c>
      <c r="H8108" t="s">
        <v>34</v>
      </c>
      <c r="I8108" t="s">
        <v>24403</v>
      </c>
      <c r="L8108" s="8">
        <v>9.7999999999999997E-3</v>
      </c>
      <c r="M8108" t="s">
        <v>36</v>
      </c>
      <c r="N8108" t="str">
        <f>IF(AND(PESQUISA!$B$3&lt;&gt;"",OR(PESQUISA!$B$4="TODAS",B8108=PESQUISA!$B$4),ISNUMBER(SEARCH(PESQUISA!$B$3,D8108))),ROW()-1,"")</f>
        <v/>
      </c>
    </row>
    <row r="8109" spans="1:14" x14ac:dyDescent="0.3">
      <c r="A8109" t="s">
        <v>24428</v>
      </c>
      <c r="B8109" t="s">
        <v>29</v>
      </c>
      <c r="C8109" t="s">
        <v>24429</v>
      </c>
      <c r="D8109" t="s">
        <v>24430</v>
      </c>
      <c r="E8109" t="s">
        <v>32</v>
      </c>
      <c r="F8109" s="7">
        <v>183.24</v>
      </c>
      <c r="G8109" t="s">
        <v>33</v>
      </c>
      <c r="H8109" t="s">
        <v>34</v>
      </c>
      <c r="I8109" t="s">
        <v>24403</v>
      </c>
      <c r="L8109" s="8">
        <v>1.0200000000000001E-2</v>
      </c>
      <c r="M8109" t="s">
        <v>36</v>
      </c>
      <c r="N8109" t="str">
        <f>IF(AND(PESQUISA!$B$3&lt;&gt;"",OR(PESQUISA!$B$4="TODAS",B8109=PESQUISA!$B$4),ISNUMBER(SEARCH(PESQUISA!$B$3,D8109))),ROW()-1,"")</f>
        <v/>
      </c>
    </row>
    <row r="8110" spans="1:14" x14ac:dyDescent="0.3">
      <c r="A8110" t="s">
        <v>24431</v>
      </c>
      <c r="B8110" t="s">
        <v>29</v>
      </c>
      <c r="C8110" t="s">
        <v>24432</v>
      </c>
      <c r="D8110" t="s">
        <v>24433</v>
      </c>
      <c r="E8110" t="s">
        <v>32</v>
      </c>
      <c r="F8110" s="7">
        <v>149.97</v>
      </c>
      <c r="G8110" t="s">
        <v>33</v>
      </c>
      <c r="H8110" t="s">
        <v>34</v>
      </c>
      <c r="I8110" t="s">
        <v>24403</v>
      </c>
      <c r="L8110" s="8">
        <v>8.8999999999999999E-3</v>
      </c>
      <c r="M8110" t="s">
        <v>36</v>
      </c>
      <c r="N8110" t="str">
        <f>IF(AND(PESQUISA!$B$3&lt;&gt;"",OR(PESQUISA!$B$4="TODAS",B8110=PESQUISA!$B$4),ISNUMBER(SEARCH(PESQUISA!$B$3,D8110))),ROW()-1,"")</f>
        <v/>
      </c>
    </row>
    <row r="8111" spans="1:14" x14ac:dyDescent="0.3">
      <c r="A8111" t="s">
        <v>24434</v>
      </c>
      <c r="B8111" t="s">
        <v>29</v>
      </c>
      <c r="C8111" t="s">
        <v>24435</v>
      </c>
      <c r="D8111" t="s">
        <v>24436</v>
      </c>
      <c r="E8111" t="s">
        <v>32</v>
      </c>
      <c r="F8111" s="7">
        <v>140.24</v>
      </c>
      <c r="G8111" t="s">
        <v>33</v>
      </c>
      <c r="H8111" t="s">
        <v>34</v>
      </c>
      <c r="I8111" t="s">
        <v>24403</v>
      </c>
      <c r="L8111" s="8">
        <v>2.2700000000000001E-2</v>
      </c>
      <c r="M8111" t="s">
        <v>36</v>
      </c>
      <c r="N8111" t="str">
        <f>IF(AND(PESQUISA!$B$3&lt;&gt;"",OR(PESQUISA!$B$4="TODAS",B8111=PESQUISA!$B$4),ISNUMBER(SEARCH(PESQUISA!$B$3,D8111))),ROW()-1,"")</f>
        <v/>
      </c>
    </row>
    <row r="8112" spans="1:14" x14ac:dyDescent="0.3">
      <c r="A8112" t="s">
        <v>24437</v>
      </c>
      <c r="B8112" t="s">
        <v>29</v>
      </c>
      <c r="C8112" t="s">
        <v>24438</v>
      </c>
      <c r="D8112" t="s">
        <v>24439</v>
      </c>
      <c r="E8112" t="s">
        <v>32</v>
      </c>
      <c r="F8112" s="7">
        <v>175.45</v>
      </c>
      <c r="G8112" t="s">
        <v>33</v>
      </c>
      <c r="H8112" t="s">
        <v>34</v>
      </c>
      <c r="I8112" t="s">
        <v>24403</v>
      </c>
      <c r="L8112" s="8">
        <v>2.1299999999999999E-2</v>
      </c>
      <c r="M8112" t="s">
        <v>36</v>
      </c>
      <c r="N8112" t="str">
        <f>IF(AND(PESQUISA!$B$3&lt;&gt;"",OR(PESQUISA!$B$4="TODAS",B8112=PESQUISA!$B$4),ISNUMBER(SEARCH(PESQUISA!$B$3,D8112))),ROW()-1,"")</f>
        <v/>
      </c>
    </row>
    <row r="8113" spans="1:14" x14ac:dyDescent="0.3">
      <c r="A8113" t="s">
        <v>24440</v>
      </c>
      <c r="B8113" t="s">
        <v>29</v>
      </c>
      <c r="C8113" t="s">
        <v>24441</v>
      </c>
      <c r="D8113" t="s">
        <v>24442</v>
      </c>
      <c r="E8113" t="s">
        <v>32</v>
      </c>
      <c r="F8113" s="7">
        <v>120.15</v>
      </c>
      <c r="G8113" t="s">
        <v>33</v>
      </c>
      <c r="H8113" t="s">
        <v>34</v>
      </c>
      <c r="I8113" t="s">
        <v>24403</v>
      </c>
      <c r="L8113" s="8">
        <v>2.2100000000000002E-2</v>
      </c>
      <c r="M8113" t="s">
        <v>36</v>
      </c>
      <c r="N8113" t="str">
        <f>IF(AND(PESQUISA!$B$3&lt;&gt;"",OR(PESQUISA!$B$4="TODAS",B8113=PESQUISA!$B$4),ISNUMBER(SEARCH(PESQUISA!$B$3,D8113))),ROW()-1,"")</f>
        <v/>
      </c>
    </row>
    <row r="8114" spans="1:14" x14ac:dyDescent="0.3">
      <c r="A8114" t="s">
        <v>24443</v>
      </c>
      <c r="B8114" t="s">
        <v>29</v>
      </c>
      <c r="C8114" t="s">
        <v>24444</v>
      </c>
      <c r="D8114" t="s">
        <v>24445</v>
      </c>
      <c r="E8114" t="s">
        <v>32</v>
      </c>
      <c r="F8114" s="7">
        <v>104.21</v>
      </c>
      <c r="G8114" t="s">
        <v>33</v>
      </c>
      <c r="H8114" t="s">
        <v>34</v>
      </c>
      <c r="I8114" t="s">
        <v>24403</v>
      </c>
      <c r="L8114" s="8">
        <v>1.5299999999999999E-2</v>
      </c>
      <c r="M8114" t="s">
        <v>36</v>
      </c>
      <c r="N8114" t="str">
        <f>IF(AND(PESQUISA!$B$3&lt;&gt;"",OR(PESQUISA!$B$4="TODAS",B8114=PESQUISA!$B$4),ISNUMBER(SEARCH(PESQUISA!$B$3,D8114))),ROW()-1,"")</f>
        <v/>
      </c>
    </row>
    <row r="8115" spans="1:14" x14ac:dyDescent="0.3">
      <c r="A8115" t="s">
        <v>24446</v>
      </c>
      <c r="B8115" t="s">
        <v>29</v>
      </c>
      <c r="C8115" t="s">
        <v>24447</v>
      </c>
      <c r="D8115" t="s">
        <v>24448</v>
      </c>
      <c r="E8115" t="s">
        <v>32</v>
      </c>
      <c r="F8115" s="7">
        <v>123.31</v>
      </c>
      <c r="G8115" t="s">
        <v>33</v>
      </c>
      <c r="H8115" t="s">
        <v>34</v>
      </c>
      <c r="I8115" t="s">
        <v>24403</v>
      </c>
      <c r="L8115" s="8">
        <v>1.5100000000000001E-2</v>
      </c>
      <c r="M8115" t="s">
        <v>36</v>
      </c>
      <c r="N8115" t="str">
        <f>IF(AND(PESQUISA!$B$3&lt;&gt;"",OR(PESQUISA!$B$4="TODAS",B8115=PESQUISA!$B$4),ISNUMBER(SEARCH(PESQUISA!$B$3,D8115))),ROW()-1,"")</f>
        <v/>
      </c>
    </row>
    <row r="8116" spans="1:14" x14ac:dyDescent="0.3">
      <c r="A8116" t="s">
        <v>24449</v>
      </c>
      <c r="B8116" t="s">
        <v>29</v>
      </c>
      <c r="C8116" t="s">
        <v>24450</v>
      </c>
      <c r="D8116" t="s">
        <v>24451</v>
      </c>
      <c r="E8116" t="s">
        <v>32</v>
      </c>
      <c r="F8116" s="7">
        <v>93.59</v>
      </c>
      <c r="G8116" t="s">
        <v>33</v>
      </c>
      <c r="H8116" t="s">
        <v>34</v>
      </c>
      <c r="I8116" t="s">
        <v>24403</v>
      </c>
      <c r="L8116" s="8">
        <v>1.4200000000000001E-2</v>
      </c>
      <c r="M8116" t="s">
        <v>36</v>
      </c>
      <c r="N8116" t="str">
        <f>IF(AND(PESQUISA!$B$3&lt;&gt;"",OR(PESQUISA!$B$4="TODAS",B8116=PESQUISA!$B$4),ISNUMBER(SEARCH(PESQUISA!$B$3,D8116))),ROW()-1,"")</f>
        <v/>
      </c>
    </row>
    <row r="8117" spans="1:14" x14ac:dyDescent="0.3">
      <c r="A8117" t="s">
        <v>24452</v>
      </c>
      <c r="B8117" t="s">
        <v>29</v>
      </c>
      <c r="C8117" t="s">
        <v>24453</v>
      </c>
      <c r="D8117" t="s">
        <v>24454</v>
      </c>
      <c r="E8117" t="s">
        <v>32</v>
      </c>
      <c r="F8117" s="7">
        <v>71.290000000000006</v>
      </c>
      <c r="G8117" t="s">
        <v>33</v>
      </c>
      <c r="H8117" t="s">
        <v>34</v>
      </c>
      <c r="I8117" t="s">
        <v>24403</v>
      </c>
      <c r="L8117" s="8">
        <v>2.23E-2</v>
      </c>
      <c r="M8117" t="s">
        <v>36</v>
      </c>
      <c r="N8117" t="str">
        <f>IF(AND(PESQUISA!$B$3&lt;&gt;"",OR(PESQUISA!$B$4="TODAS",B8117=PESQUISA!$B$4),ISNUMBER(SEARCH(PESQUISA!$B$3,D8117))),ROW()-1,"")</f>
        <v/>
      </c>
    </row>
    <row r="8118" spans="1:14" x14ac:dyDescent="0.3">
      <c r="A8118" t="s">
        <v>24455</v>
      </c>
      <c r="B8118" t="s">
        <v>29</v>
      </c>
      <c r="C8118" t="s">
        <v>24456</v>
      </c>
      <c r="D8118" t="s">
        <v>24457</v>
      </c>
      <c r="E8118" t="s">
        <v>32</v>
      </c>
      <c r="F8118" s="7">
        <v>89.21</v>
      </c>
      <c r="G8118" t="s">
        <v>33</v>
      </c>
      <c r="H8118" t="s">
        <v>34</v>
      </c>
      <c r="I8118" t="s">
        <v>24403</v>
      </c>
      <c r="L8118" s="8">
        <v>2.0799999999999999E-2</v>
      </c>
      <c r="M8118" t="s">
        <v>36</v>
      </c>
      <c r="N8118" t="str">
        <f>IF(AND(PESQUISA!$B$3&lt;&gt;"",OR(PESQUISA!$B$4="TODAS",B8118=PESQUISA!$B$4),ISNUMBER(SEARCH(PESQUISA!$B$3,D8118))),ROW()-1,"")</f>
        <v/>
      </c>
    </row>
    <row r="8119" spans="1:14" x14ac:dyDescent="0.3">
      <c r="A8119" t="s">
        <v>24458</v>
      </c>
      <c r="B8119" t="s">
        <v>29</v>
      </c>
      <c r="C8119" t="s">
        <v>24459</v>
      </c>
      <c r="D8119" t="s">
        <v>24460</v>
      </c>
      <c r="E8119" t="s">
        <v>32</v>
      </c>
      <c r="F8119" s="7">
        <v>61.29</v>
      </c>
      <c r="G8119" t="s">
        <v>33</v>
      </c>
      <c r="H8119" t="s">
        <v>34</v>
      </c>
      <c r="I8119" t="s">
        <v>24403</v>
      </c>
      <c r="L8119" s="8">
        <v>2.1700000000000001E-2</v>
      </c>
      <c r="M8119" t="s">
        <v>36</v>
      </c>
      <c r="N8119" t="str">
        <f>IF(AND(PESQUISA!$B$3&lt;&gt;"",OR(PESQUISA!$B$4="TODAS",B8119=PESQUISA!$B$4),ISNUMBER(SEARCH(PESQUISA!$B$3,D8119))),ROW()-1,"")</f>
        <v/>
      </c>
    </row>
    <row r="8120" spans="1:14" x14ac:dyDescent="0.3">
      <c r="A8120" t="s">
        <v>24461</v>
      </c>
      <c r="B8120" t="s">
        <v>29</v>
      </c>
      <c r="C8120" t="s">
        <v>24462</v>
      </c>
      <c r="D8120" t="s">
        <v>24463</v>
      </c>
      <c r="E8120" t="s">
        <v>32</v>
      </c>
      <c r="F8120" s="7">
        <v>169.04</v>
      </c>
      <c r="G8120" t="s">
        <v>33</v>
      </c>
      <c r="H8120" t="s">
        <v>34</v>
      </c>
      <c r="I8120" t="s">
        <v>24403</v>
      </c>
      <c r="L8120" s="8">
        <v>1.8800000000000001E-2</v>
      </c>
      <c r="M8120" t="s">
        <v>36</v>
      </c>
      <c r="N8120" t="str">
        <f>IF(AND(PESQUISA!$B$3&lt;&gt;"",OR(PESQUISA!$B$4="TODAS",B8120=PESQUISA!$B$4),ISNUMBER(SEARCH(PESQUISA!$B$3,D8120))),ROW()-1,"")</f>
        <v/>
      </c>
    </row>
    <row r="8121" spans="1:14" x14ac:dyDescent="0.3">
      <c r="A8121" t="s">
        <v>24464</v>
      </c>
      <c r="B8121" t="s">
        <v>29</v>
      </c>
      <c r="C8121" t="s">
        <v>24465</v>
      </c>
      <c r="D8121" t="s">
        <v>24466</v>
      </c>
      <c r="E8121" t="s">
        <v>32</v>
      </c>
      <c r="F8121" s="7">
        <v>205.41</v>
      </c>
      <c r="G8121" t="s">
        <v>33</v>
      </c>
      <c r="H8121" t="s">
        <v>34</v>
      </c>
      <c r="I8121" t="s">
        <v>24403</v>
      </c>
      <c r="L8121" s="8">
        <v>1.8200000000000001E-2</v>
      </c>
      <c r="M8121" t="s">
        <v>36</v>
      </c>
      <c r="N8121" t="str">
        <f>IF(AND(PESQUISA!$B$3&lt;&gt;"",OR(PESQUISA!$B$4="TODAS",B8121=PESQUISA!$B$4),ISNUMBER(SEARCH(PESQUISA!$B$3,D8121))),ROW()-1,"")</f>
        <v/>
      </c>
    </row>
    <row r="8122" spans="1:14" x14ac:dyDescent="0.3">
      <c r="A8122" t="s">
        <v>24467</v>
      </c>
      <c r="B8122" t="s">
        <v>29</v>
      </c>
      <c r="C8122" t="s">
        <v>24468</v>
      </c>
      <c r="D8122" t="s">
        <v>24469</v>
      </c>
      <c r="E8122" t="s">
        <v>32</v>
      </c>
      <c r="F8122" s="7">
        <v>132.99</v>
      </c>
      <c r="G8122" t="s">
        <v>33</v>
      </c>
      <c r="H8122" t="s">
        <v>34</v>
      </c>
      <c r="I8122" t="s">
        <v>24403</v>
      </c>
      <c r="L8122" s="8">
        <v>1.2E-2</v>
      </c>
      <c r="M8122" t="s">
        <v>36</v>
      </c>
      <c r="N8122" t="str">
        <f>IF(AND(PESQUISA!$B$3&lt;&gt;"",OR(PESQUISA!$B$4="TODAS",B8122=PESQUISA!$B$4),ISNUMBER(SEARCH(PESQUISA!$B$3,D8122))),ROW()-1,"")</f>
        <v/>
      </c>
    </row>
    <row r="8123" spans="1:14" x14ac:dyDescent="0.3">
      <c r="A8123" t="s">
        <v>24470</v>
      </c>
      <c r="B8123" t="s">
        <v>29</v>
      </c>
      <c r="C8123" t="s">
        <v>24471</v>
      </c>
      <c r="D8123" t="s">
        <v>24472</v>
      </c>
      <c r="E8123" t="s">
        <v>32</v>
      </c>
      <c r="F8123" s="7">
        <v>153.27000000000001</v>
      </c>
      <c r="G8123" t="s">
        <v>33</v>
      </c>
      <c r="H8123" t="s">
        <v>34</v>
      </c>
      <c r="I8123" t="s">
        <v>24403</v>
      </c>
      <c r="L8123" s="8">
        <v>1.21E-2</v>
      </c>
      <c r="M8123" t="s">
        <v>36</v>
      </c>
      <c r="N8123" t="str">
        <f>IF(AND(PESQUISA!$B$3&lt;&gt;"",OR(PESQUISA!$B$4="TODAS",B8123=PESQUISA!$B$4),ISNUMBER(SEARCH(PESQUISA!$B$3,D8123))),ROW()-1,"")</f>
        <v/>
      </c>
    </row>
    <row r="8124" spans="1:14" x14ac:dyDescent="0.3">
      <c r="A8124" t="s">
        <v>24473</v>
      </c>
      <c r="B8124" t="s">
        <v>29</v>
      </c>
      <c r="C8124" t="s">
        <v>24474</v>
      </c>
      <c r="D8124" t="s">
        <v>24475</v>
      </c>
      <c r="E8124" t="s">
        <v>32</v>
      </c>
      <c r="F8124" s="7">
        <v>121.77</v>
      </c>
      <c r="G8124" t="s">
        <v>33</v>
      </c>
      <c r="H8124" t="s">
        <v>34</v>
      </c>
      <c r="I8124" t="s">
        <v>24403</v>
      </c>
      <c r="L8124" s="8">
        <v>1.09E-2</v>
      </c>
      <c r="M8124" t="s">
        <v>36</v>
      </c>
      <c r="N8124" t="str">
        <f>IF(AND(PESQUISA!$B$3&lt;&gt;"",OR(PESQUISA!$B$4="TODAS",B8124=PESQUISA!$B$4),ISNUMBER(SEARCH(PESQUISA!$B$3,D8124))),ROW()-1,"")</f>
        <v/>
      </c>
    </row>
    <row r="8125" spans="1:14" x14ac:dyDescent="0.3">
      <c r="A8125" t="s">
        <v>24476</v>
      </c>
      <c r="B8125" t="s">
        <v>29</v>
      </c>
      <c r="C8125" t="s">
        <v>24477</v>
      </c>
      <c r="D8125" t="s">
        <v>24478</v>
      </c>
      <c r="E8125" t="s">
        <v>40</v>
      </c>
      <c r="F8125" s="7">
        <v>2409.7199999999998</v>
      </c>
      <c r="G8125" t="s">
        <v>33</v>
      </c>
      <c r="H8125" t="s">
        <v>34</v>
      </c>
      <c r="I8125" t="s">
        <v>24479</v>
      </c>
      <c r="L8125" s="8">
        <v>0.94240000000000002</v>
      </c>
      <c r="M8125" t="s">
        <v>36</v>
      </c>
      <c r="N8125" t="str">
        <f>IF(AND(PESQUISA!$B$3&lt;&gt;"",OR(PESQUISA!$B$4="TODAS",B8125=PESQUISA!$B$4),ISNUMBER(SEARCH(PESQUISA!$B$3,D8125))),ROW()-1,"")</f>
        <v/>
      </c>
    </row>
    <row r="8126" spans="1:14" x14ac:dyDescent="0.3">
      <c r="A8126" t="s">
        <v>24480</v>
      </c>
      <c r="B8126" t="s">
        <v>29</v>
      </c>
      <c r="C8126" t="s">
        <v>24481</v>
      </c>
      <c r="D8126" t="s">
        <v>24482</v>
      </c>
      <c r="E8126" t="s">
        <v>40</v>
      </c>
      <c r="F8126" s="7">
        <v>2421.1799999999998</v>
      </c>
      <c r="G8126" t="s">
        <v>33</v>
      </c>
      <c r="H8126" t="s">
        <v>34</v>
      </c>
      <c r="I8126" t="s">
        <v>24479</v>
      </c>
      <c r="L8126" s="8">
        <v>0.93799999999999994</v>
      </c>
      <c r="M8126" t="s">
        <v>36</v>
      </c>
      <c r="N8126" t="str">
        <f>IF(AND(PESQUISA!$B$3&lt;&gt;"",OR(PESQUISA!$B$4="TODAS",B8126=PESQUISA!$B$4),ISNUMBER(SEARCH(PESQUISA!$B$3,D8126))),ROW()-1,"")</f>
        <v/>
      </c>
    </row>
    <row r="8127" spans="1:14" x14ac:dyDescent="0.3">
      <c r="A8127" t="s">
        <v>24483</v>
      </c>
      <c r="B8127" t="s">
        <v>29</v>
      </c>
      <c r="C8127" t="s">
        <v>24484</v>
      </c>
      <c r="D8127" t="s">
        <v>24485</v>
      </c>
      <c r="E8127" t="s">
        <v>40</v>
      </c>
      <c r="G8127" t="s">
        <v>33</v>
      </c>
      <c r="H8127" t="s">
        <v>34</v>
      </c>
      <c r="I8127" t="s">
        <v>24479</v>
      </c>
      <c r="M8127" t="s">
        <v>53</v>
      </c>
      <c r="N8127" t="str">
        <f>IF(AND(PESQUISA!$B$3&lt;&gt;"",OR(PESQUISA!$B$4="TODAS",B8127=PESQUISA!$B$4),ISNUMBER(SEARCH(PESQUISA!$B$3,D8127))),ROW()-1,"")</f>
        <v/>
      </c>
    </row>
    <row r="8128" spans="1:14" x14ac:dyDescent="0.3">
      <c r="A8128" t="s">
        <v>24486</v>
      </c>
      <c r="B8128" t="s">
        <v>29</v>
      </c>
      <c r="C8128" t="s">
        <v>24487</v>
      </c>
      <c r="D8128" t="s">
        <v>24488</v>
      </c>
      <c r="E8128" t="s">
        <v>40</v>
      </c>
      <c r="G8128" t="s">
        <v>33</v>
      </c>
      <c r="H8128" t="s">
        <v>34</v>
      </c>
      <c r="I8128" t="s">
        <v>24479</v>
      </c>
      <c r="M8128" t="s">
        <v>53</v>
      </c>
      <c r="N8128" t="str">
        <f>IF(AND(PESQUISA!$B$3&lt;&gt;"",OR(PESQUISA!$B$4="TODAS",B8128=PESQUISA!$B$4),ISNUMBER(SEARCH(PESQUISA!$B$3,D8128))),ROW()-1,"")</f>
        <v/>
      </c>
    </row>
    <row r="8129" spans="1:14" x14ac:dyDescent="0.3">
      <c r="A8129" t="s">
        <v>24489</v>
      </c>
      <c r="B8129" t="s">
        <v>29</v>
      </c>
      <c r="C8129" t="s">
        <v>24490</v>
      </c>
      <c r="D8129" t="s">
        <v>24491</v>
      </c>
      <c r="E8129" t="s">
        <v>40</v>
      </c>
      <c r="G8129" t="s">
        <v>33</v>
      </c>
      <c r="H8129" t="s">
        <v>34</v>
      </c>
      <c r="I8129" t="s">
        <v>24479</v>
      </c>
      <c r="M8129" t="s">
        <v>53</v>
      </c>
      <c r="N8129" t="str">
        <f>IF(AND(PESQUISA!$B$3&lt;&gt;"",OR(PESQUISA!$B$4="TODAS",B8129=PESQUISA!$B$4),ISNUMBER(SEARCH(PESQUISA!$B$3,D8129))),ROW()-1,"")</f>
        <v/>
      </c>
    </row>
    <row r="8130" spans="1:14" x14ac:dyDescent="0.3">
      <c r="A8130" t="s">
        <v>24492</v>
      </c>
      <c r="B8130" t="s">
        <v>29</v>
      </c>
      <c r="C8130" t="s">
        <v>24493</v>
      </c>
      <c r="D8130" t="s">
        <v>24494</v>
      </c>
      <c r="E8130" t="s">
        <v>40</v>
      </c>
      <c r="G8130" t="s">
        <v>33</v>
      </c>
      <c r="H8130" t="s">
        <v>34</v>
      </c>
      <c r="I8130" t="s">
        <v>24479</v>
      </c>
      <c r="M8130" t="s">
        <v>53</v>
      </c>
      <c r="N8130" t="str">
        <f>IF(AND(PESQUISA!$B$3&lt;&gt;"",OR(PESQUISA!$B$4="TODAS",B8130=PESQUISA!$B$4),ISNUMBER(SEARCH(PESQUISA!$B$3,D8130))),ROW()-1,"")</f>
        <v/>
      </c>
    </row>
    <row r="8131" spans="1:14" x14ac:dyDescent="0.3">
      <c r="A8131" t="s">
        <v>24495</v>
      </c>
      <c r="B8131" t="s">
        <v>29</v>
      </c>
      <c r="C8131" t="s">
        <v>24496</v>
      </c>
      <c r="D8131" t="s">
        <v>24497</v>
      </c>
      <c r="E8131" t="s">
        <v>40</v>
      </c>
      <c r="G8131" t="s">
        <v>33</v>
      </c>
      <c r="H8131" t="s">
        <v>34</v>
      </c>
      <c r="I8131" t="s">
        <v>24479</v>
      </c>
      <c r="M8131" t="s">
        <v>53</v>
      </c>
      <c r="N8131" t="str">
        <f>IF(AND(PESQUISA!$B$3&lt;&gt;"",OR(PESQUISA!$B$4="TODAS",B8131=PESQUISA!$B$4),ISNUMBER(SEARCH(PESQUISA!$B$3,D8131))),ROW()-1,"")</f>
        <v/>
      </c>
    </row>
    <row r="8132" spans="1:14" x14ac:dyDescent="0.3">
      <c r="A8132" t="s">
        <v>24498</v>
      </c>
      <c r="B8132" t="s">
        <v>29</v>
      </c>
      <c r="C8132" t="s">
        <v>24499</v>
      </c>
      <c r="D8132" t="s">
        <v>24500</v>
      </c>
      <c r="E8132" t="s">
        <v>40</v>
      </c>
      <c r="G8132" t="s">
        <v>33</v>
      </c>
      <c r="H8132" t="s">
        <v>34</v>
      </c>
      <c r="I8132" t="s">
        <v>24479</v>
      </c>
      <c r="M8132" t="s">
        <v>53</v>
      </c>
      <c r="N8132" t="str">
        <f>IF(AND(PESQUISA!$B$3&lt;&gt;"",OR(PESQUISA!$B$4="TODAS",B8132=PESQUISA!$B$4),ISNUMBER(SEARCH(PESQUISA!$B$3,D8132))),ROW()-1,"")</f>
        <v/>
      </c>
    </row>
    <row r="8133" spans="1:14" x14ac:dyDescent="0.3">
      <c r="A8133" t="s">
        <v>24501</v>
      </c>
      <c r="B8133" t="s">
        <v>29</v>
      </c>
      <c r="C8133" t="s">
        <v>24502</v>
      </c>
      <c r="D8133" t="s">
        <v>24503</v>
      </c>
      <c r="E8133" t="s">
        <v>40</v>
      </c>
      <c r="G8133" t="s">
        <v>33</v>
      </c>
      <c r="H8133" t="s">
        <v>34</v>
      </c>
      <c r="I8133" t="s">
        <v>24479</v>
      </c>
      <c r="M8133" t="s">
        <v>53</v>
      </c>
      <c r="N8133" t="str">
        <f>IF(AND(PESQUISA!$B$3&lt;&gt;"",OR(PESQUISA!$B$4="TODAS",B8133=PESQUISA!$B$4),ISNUMBER(SEARCH(PESQUISA!$B$3,D8133))),ROW()-1,"")</f>
        <v/>
      </c>
    </row>
    <row r="8134" spans="1:14" x14ac:dyDescent="0.3">
      <c r="A8134" t="s">
        <v>24504</v>
      </c>
      <c r="B8134" t="s">
        <v>29</v>
      </c>
      <c r="C8134" t="s">
        <v>24505</v>
      </c>
      <c r="D8134" t="s">
        <v>24506</v>
      </c>
      <c r="E8134" t="s">
        <v>40</v>
      </c>
      <c r="G8134" t="s">
        <v>33</v>
      </c>
      <c r="H8134" t="s">
        <v>34</v>
      </c>
      <c r="I8134" t="s">
        <v>24479</v>
      </c>
      <c r="M8134" t="s">
        <v>53</v>
      </c>
      <c r="N8134" t="str">
        <f>IF(AND(PESQUISA!$B$3&lt;&gt;"",OR(PESQUISA!$B$4="TODAS",B8134=PESQUISA!$B$4),ISNUMBER(SEARCH(PESQUISA!$B$3,D8134))),ROW()-1,"")</f>
        <v/>
      </c>
    </row>
    <row r="8135" spans="1:14" x14ac:dyDescent="0.3">
      <c r="A8135" t="s">
        <v>24507</v>
      </c>
      <c r="B8135" t="s">
        <v>29</v>
      </c>
      <c r="C8135" t="s">
        <v>24508</v>
      </c>
      <c r="D8135" t="s">
        <v>24509</v>
      </c>
      <c r="E8135" t="s">
        <v>40</v>
      </c>
      <c r="G8135" t="s">
        <v>33</v>
      </c>
      <c r="H8135" t="s">
        <v>34</v>
      </c>
      <c r="I8135" t="s">
        <v>24479</v>
      </c>
      <c r="M8135" t="s">
        <v>53</v>
      </c>
      <c r="N8135" t="str">
        <f>IF(AND(PESQUISA!$B$3&lt;&gt;"",OR(PESQUISA!$B$4="TODAS",B8135=PESQUISA!$B$4),ISNUMBER(SEARCH(PESQUISA!$B$3,D8135))),ROW()-1,"")</f>
        <v/>
      </c>
    </row>
    <row r="8136" spans="1:14" x14ac:dyDescent="0.3">
      <c r="A8136" t="s">
        <v>24510</v>
      </c>
      <c r="B8136" t="s">
        <v>29</v>
      </c>
      <c r="C8136" t="s">
        <v>24511</v>
      </c>
      <c r="D8136" t="s">
        <v>24512</v>
      </c>
      <c r="E8136" t="s">
        <v>40</v>
      </c>
      <c r="G8136" t="s">
        <v>33</v>
      </c>
      <c r="H8136" t="s">
        <v>34</v>
      </c>
      <c r="I8136" t="s">
        <v>24479</v>
      </c>
      <c r="M8136" t="s">
        <v>53</v>
      </c>
      <c r="N8136" t="str">
        <f>IF(AND(PESQUISA!$B$3&lt;&gt;"",OR(PESQUISA!$B$4="TODAS",B8136=PESQUISA!$B$4),ISNUMBER(SEARCH(PESQUISA!$B$3,D8136))),ROW()-1,"")</f>
        <v/>
      </c>
    </row>
    <row r="8137" spans="1:14" x14ac:dyDescent="0.3">
      <c r="A8137" t="s">
        <v>24513</v>
      </c>
      <c r="B8137" t="s">
        <v>29</v>
      </c>
      <c r="C8137" t="s">
        <v>24514</v>
      </c>
      <c r="D8137" t="s">
        <v>24515</v>
      </c>
      <c r="E8137" t="s">
        <v>40</v>
      </c>
      <c r="F8137" s="7">
        <v>6177.12</v>
      </c>
      <c r="G8137" t="s">
        <v>33</v>
      </c>
      <c r="H8137" t="s">
        <v>34</v>
      </c>
      <c r="I8137" t="s">
        <v>24479</v>
      </c>
      <c r="L8137" s="8">
        <v>0.97540000000000004</v>
      </c>
      <c r="M8137" t="s">
        <v>36</v>
      </c>
      <c r="N8137" t="str">
        <f>IF(AND(PESQUISA!$B$3&lt;&gt;"",OR(PESQUISA!$B$4="TODAS",B8137=PESQUISA!$B$4),ISNUMBER(SEARCH(PESQUISA!$B$3,D8137))),ROW()-1,"")</f>
        <v/>
      </c>
    </row>
    <row r="8138" spans="1:14" x14ac:dyDescent="0.3">
      <c r="A8138" t="s">
        <v>24516</v>
      </c>
      <c r="B8138" t="s">
        <v>29</v>
      </c>
      <c r="C8138" t="s">
        <v>24517</v>
      </c>
      <c r="D8138" t="s">
        <v>24518</v>
      </c>
      <c r="E8138" t="s">
        <v>40</v>
      </c>
      <c r="G8138" t="s">
        <v>33</v>
      </c>
      <c r="H8138" t="s">
        <v>34</v>
      </c>
      <c r="I8138" t="s">
        <v>24479</v>
      </c>
      <c r="M8138" t="s">
        <v>53</v>
      </c>
      <c r="N8138" t="str">
        <f>IF(AND(PESQUISA!$B$3&lt;&gt;"",OR(PESQUISA!$B$4="TODAS",B8138=PESQUISA!$B$4),ISNUMBER(SEARCH(PESQUISA!$B$3,D8138))),ROW()-1,"")</f>
        <v/>
      </c>
    </row>
    <row r="8139" spans="1:14" x14ac:dyDescent="0.3">
      <c r="A8139" t="s">
        <v>24519</v>
      </c>
      <c r="B8139" t="s">
        <v>29</v>
      </c>
      <c r="C8139" t="s">
        <v>24520</v>
      </c>
      <c r="D8139" t="s">
        <v>24521</v>
      </c>
      <c r="E8139" t="s">
        <v>40</v>
      </c>
      <c r="G8139" t="s">
        <v>33</v>
      </c>
      <c r="H8139" t="s">
        <v>34</v>
      </c>
      <c r="I8139" t="s">
        <v>24479</v>
      </c>
      <c r="M8139" t="s">
        <v>53</v>
      </c>
      <c r="N8139" t="str">
        <f>IF(AND(PESQUISA!$B$3&lt;&gt;"",OR(PESQUISA!$B$4="TODAS",B8139=PESQUISA!$B$4),ISNUMBER(SEARCH(PESQUISA!$B$3,D8139))),ROW()-1,"")</f>
        <v/>
      </c>
    </row>
    <row r="8140" spans="1:14" x14ac:dyDescent="0.3">
      <c r="A8140" t="s">
        <v>24522</v>
      </c>
      <c r="B8140" t="s">
        <v>29</v>
      </c>
      <c r="C8140" t="s">
        <v>24523</v>
      </c>
      <c r="D8140" t="s">
        <v>24524</v>
      </c>
      <c r="E8140" t="s">
        <v>40</v>
      </c>
      <c r="G8140" t="s">
        <v>33</v>
      </c>
      <c r="H8140" t="s">
        <v>34</v>
      </c>
      <c r="I8140" t="s">
        <v>24479</v>
      </c>
      <c r="M8140" t="s">
        <v>53</v>
      </c>
      <c r="N8140" t="str">
        <f>IF(AND(PESQUISA!$B$3&lt;&gt;"",OR(PESQUISA!$B$4="TODAS",B8140=PESQUISA!$B$4),ISNUMBER(SEARCH(PESQUISA!$B$3,D8140))),ROW()-1,"")</f>
        <v/>
      </c>
    </row>
    <row r="8141" spans="1:14" x14ac:dyDescent="0.3">
      <c r="A8141" t="s">
        <v>24525</v>
      </c>
      <c r="B8141" t="s">
        <v>29</v>
      </c>
      <c r="C8141" t="s">
        <v>24526</v>
      </c>
      <c r="D8141" t="s">
        <v>24527</v>
      </c>
      <c r="E8141" t="s">
        <v>40</v>
      </c>
      <c r="G8141" t="s">
        <v>33</v>
      </c>
      <c r="H8141" t="s">
        <v>34</v>
      </c>
      <c r="I8141" t="s">
        <v>24479</v>
      </c>
      <c r="M8141" t="s">
        <v>53</v>
      </c>
      <c r="N8141" t="str">
        <f>IF(AND(PESQUISA!$B$3&lt;&gt;"",OR(PESQUISA!$B$4="TODAS",B8141=PESQUISA!$B$4),ISNUMBER(SEARCH(PESQUISA!$B$3,D8141))),ROW()-1,"")</f>
        <v/>
      </c>
    </row>
    <row r="8142" spans="1:14" x14ac:dyDescent="0.3">
      <c r="A8142" t="s">
        <v>24528</v>
      </c>
      <c r="B8142" t="s">
        <v>29</v>
      </c>
      <c r="C8142" t="s">
        <v>24529</v>
      </c>
      <c r="D8142" t="s">
        <v>24530</v>
      </c>
      <c r="E8142" t="s">
        <v>40</v>
      </c>
      <c r="G8142" t="s">
        <v>33</v>
      </c>
      <c r="H8142" t="s">
        <v>34</v>
      </c>
      <c r="I8142" t="s">
        <v>24479</v>
      </c>
      <c r="M8142" t="s">
        <v>53</v>
      </c>
      <c r="N8142" t="str">
        <f>IF(AND(PESQUISA!$B$3&lt;&gt;"",OR(PESQUISA!$B$4="TODAS",B8142=PESQUISA!$B$4),ISNUMBER(SEARCH(PESQUISA!$B$3,D8142))),ROW()-1,"")</f>
        <v/>
      </c>
    </row>
    <row r="8143" spans="1:14" x14ac:dyDescent="0.3">
      <c r="A8143" t="s">
        <v>24531</v>
      </c>
      <c r="B8143" t="s">
        <v>29</v>
      </c>
      <c r="C8143" t="s">
        <v>24532</v>
      </c>
      <c r="D8143" t="s">
        <v>24533</v>
      </c>
      <c r="E8143" t="s">
        <v>40</v>
      </c>
      <c r="G8143" t="s">
        <v>33</v>
      </c>
      <c r="H8143" t="s">
        <v>34</v>
      </c>
      <c r="I8143" t="s">
        <v>24479</v>
      </c>
      <c r="M8143" t="s">
        <v>53</v>
      </c>
      <c r="N8143" t="str">
        <f>IF(AND(PESQUISA!$B$3&lt;&gt;"",OR(PESQUISA!$B$4="TODAS",B8143=PESQUISA!$B$4),ISNUMBER(SEARCH(PESQUISA!$B$3,D8143))),ROW()-1,"")</f>
        <v/>
      </c>
    </row>
    <row r="8144" spans="1:14" x14ac:dyDescent="0.3">
      <c r="A8144" t="s">
        <v>24534</v>
      </c>
      <c r="B8144" t="s">
        <v>29</v>
      </c>
      <c r="C8144" t="s">
        <v>24535</v>
      </c>
      <c r="D8144" t="s">
        <v>24536</v>
      </c>
      <c r="E8144" t="s">
        <v>40</v>
      </c>
      <c r="G8144" t="s">
        <v>33</v>
      </c>
      <c r="H8144" t="s">
        <v>34</v>
      </c>
      <c r="I8144" t="s">
        <v>24479</v>
      </c>
      <c r="M8144" t="s">
        <v>53</v>
      </c>
      <c r="N8144" t="str">
        <f>IF(AND(PESQUISA!$B$3&lt;&gt;"",OR(PESQUISA!$B$4="TODAS",B8144=PESQUISA!$B$4),ISNUMBER(SEARCH(PESQUISA!$B$3,D8144))),ROW()-1,"")</f>
        <v/>
      </c>
    </row>
    <row r="8145" spans="1:14" x14ac:dyDescent="0.3">
      <c r="A8145" t="s">
        <v>24537</v>
      </c>
      <c r="B8145" t="s">
        <v>29</v>
      </c>
      <c r="C8145" t="s">
        <v>24538</v>
      </c>
      <c r="D8145" t="s">
        <v>24539</v>
      </c>
      <c r="E8145" t="s">
        <v>40</v>
      </c>
      <c r="G8145" t="s">
        <v>33</v>
      </c>
      <c r="H8145" t="s">
        <v>34</v>
      </c>
      <c r="I8145" t="s">
        <v>24479</v>
      </c>
      <c r="M8145" t="s">
        <v>53</v>
      </c>
      <c r="N8145" t="str">
        <f>IF(AND(PESQUISA!$B$3&lt;&gt;"",OR(PESQUISA!$B$4="TODAS",B8145=PESQUISA!$B$4),ISNUMBER(SEARCH(PESQUISA!$B$3,D8145))),ROW()-1,"")</f>
        <v/>
      </c>
    </row>
    <row r="8146" spans="1:14" x14ac:dyDescent="0.3">
      <c r="A8146" t="s">
        <v>24540</v>
      </c>
      <c r="B8146" t="s">
        <v>29</v>
      </c>
      <c r="C8146" t="s">
        <v>24541</v>
      </c>
      <c r="D8146" t="s">
        <v>24542</v>
      </c>
      <c r="E8146" t="s">
        <v>40</v>
      </c>
      <c r="F8146" s="7">
        <v>6496.5</v>
      </c>
      <c r="G8146" t="s">
        <v>33</v>
      </c>
      <c r="H8146" t="s">
        <v>34</v>
      </c>
      <c r="I8146" t="s">
        <v>24479</v>
      </c>
      <c r="L8146" s="8">
        <v>0.99039999999999995</v>
      </c>
      <c r="M8146" t="s">
        <v>36</v>
      </c>
      <c r="N8146" t="str">
        <f>IF(AND(PESQUISA!$B$3&lt;&gt;"",OR(PESQUISA!$B$4="TODAS",B8146=PESQUISA!$B$4),ISNUMBER(SEARCH(PESQUISA!$B$3,D8146))),ROW()-1,"")</f>
        <v/>
      </c>
    </row>
    <row r="8147" spans="1:14" x14ac:dyDescent="0.3">
      <c r="A8147" t="s">
        <v>24543</v>
      </c>
      <c r="B8147" t="s">
        <v>29</v>
      </c>
      <c r="C8147" t="s">
        <v>24544</v>
      </c>
      <c r="D8147" t="s">
        <v>24545</v>
      </c>
      <c r="E8147" t="s">
        <v>40</v>
      </c>
      <c r="F8147" s="7">
        <v>2339.5300000000002</v>
      </c>
      <c r="G8147" t="s">
        <v>33</v>
      </c>
      <c r="H8147" t="s">
        <v>34</v>
      </c>
      <c r="I8147" t="s">
        <v>24479</v>
      </c>
      <c r="L8147" s="8">
        <v>0.89370000000000005</v>
      </c>
      <c r="M8147" t="s">
        <v>36</v>
      </c>
      <c r="N8147" t="str">
        <f>IF(AND(PESQUISA!$B$3&lt;&gt;"",OR(PESQUISA!$B$4="TODAS",B8147=PESQUISA!$B$4),ISNUMBER(SEARCH(PESQUISA!$B$3,D8147))),ROW()-1,"")</f>
        <v/>
      </c>
    </row>
    <row r="8148" spans="1:14" x14ac:dyDescent="0.3">
      <c r="A8148" t="s">
        <v>24546</v>
      </c>
      <c r="B8148" t="s">
        <v>29</v>
      </c>
      <c r="C8148" t="s">
        <v>24547</v>
      </c>
      <c r="D8148" t="s">
        <v>24548</v>
      </c>
      <c r="E8148" t="s">
        <v>40</v>
      </c>
      <c r="F8148" s="7">
        <v>2222.0300000000002</v>
      </c>
      <c r="G8148" t="s">
        <v>33</v>
      </c>
      <c r="H8148" t="s">
        <v>34</v>
      </c>
      <c r="I8148" t="s">
        <v>24479</v>
      </c>
      <c r="L8148" s="8">
        <v>0.94089999999999996</v>
      </c>
      <c r="M8148" t="s">
        <v>36</v>
      </c>
      <c r="N8148" t="str">
        <f>IF(AND(PESQUISA!$B$3&lt;&gt;"",OR(PESQUISA!$B$4="TODAS",B8148=PESQUISA!$B$4),ISNUMBER(SEARCH(PESQUISA!$B$3,D8148))),ROW()-1,"")</f>
        <v/>
      </c>
    </row>
    <row r="8149" spans="1:14" x14ac:dyDescent="0.3">
      <c r="A8149" t="s">
        <v>24549</v>
      </c>
      <c r="B8149" t="s">
        <v>29</v>
      </c>
      <c r="C8149" t="s">
        <v>24550</v>
      </c>
      <c r="D8149" t="s">
        <v>24551</v>
      </c>
      <c r="E8149" t="s">
        <v>40</v>
      </c>
      <c r="F8149" s="7">
        <v>4127</v>
      </c>
      <c r="G8149" t="s">
        <v>33</v>
      </c>
      <c r="H8149" t="s">
        <v>34</v>
      </c>
      <c r="I8149" t="s">
        <v>24479</v>
      </c>
      <c r="L8149" s="8">
        <v>0.95899999999999996</v>
      </c>
      <c r="M8149" t="s">
        <v>36</v>
      </c>
      <c r="N8149" t="str">
        <f>IF(AND(PESQUISA!$B$3&lt;&gt;"",OR(PESQUISA!$B$4="TODAS",B8149=PESQUISA!$B$4),ISNUMBER(SEARCH(PESQUISA!$B$3,D8149))),ROW()-1,"")</f>
        <v/>
      </c>
    </row>
    <row r="8150" spans="1:14" x14ac:dyDescent="0.3">
      <c r="A8150" t="s">
        <v>24552</v>
      </c>
      <c r="B8150" t="s">
        <v>29</v>
      </c>
      <c r="C8150" t="s">
        <v>24553</v>
      </c>
      <c r="D8150" t="s">
        <v>24554</v>
      </c>
      <c r="E8150" t="s">
        <v>40</v>
      </c>
      <c r="F8150" s="7">
        <v>4115.54</v>
      </c>
      <c r="G8150" t="s">
        <v>33</v>
      </c>
      <c r="H8150" t="s">
        <v>34</v>
      </c>
      <c r="I8150" t="s">
        <v>24479</v>
      </c>
      <c r="L8150" s="8">
        <v>0.9617</v>
      </c>
      <c r="M8150" t="s">
        <v>36</v>
      </c>
      <c r="N8150" t="str">
        <f>IF(AND(PESQUISA!$B$3&lt;&gt;"",OR(PESQUISA!$B$4="TODAS",B8150=PESQUISA!$B$4),ISNUMBER(SEARCH(PESQUISA!$B$3,D8150))),ROW()-1,"")</f>
        <v/>
      </c>
    </row>
    <row r="8151" spans="1:14" x14ac:dyDescent="0.3">
      <c r="A8151" t="s">
        <v>24555</v>
      </c>
      <c r="B8151" t="s">
        <v>29</v>
      </c>
      <c r="C8151" t="s">
        <v>24556</v>
      </c>
      <c r="D8151" t="s">
        <v>24557</v>
      </c>
      <c r="E8151" t="s">
        <v>40</v>
      </c>
      <c r="F8151" s="7">
        <v>2574.8200000000002</v>
      </c>
      <c r="G8151" t="s">
        <v>33</v>
      </c>
      <c r="H8151" t="s">
        <v>34</v>
      </c>
      <c r="I8151" t="s">
        <v>24479</v>
      </c>
      <c r="L8151" s="8">
        <v>0.94169999999999998</v>
      </c>
      <c r="M8151" t="s">
        <v>36</v>
      </c>
      <c r="N8151" t="str">
        <f>IF(AND(PESQUISA!$B$3&lt;&gt;"",OR(PESQUISA!$B$4="TODAS",B8151=PESQUISA!$B$4),ISNUMBER(SEARCH(PESQUISA!$B$3,D8151))),ROW()-1,"")</f>
        <v/>
      </c>
    </row>
    <row r="8152" spans="1:14" x14ac:dyDescent="0.3">
      <c r="A8152" t="s">
        <v>24558</v>
      </c>
      <c r="B8152" t="s">
        <v>29</v>
      </c>
      <c r="C8152" t="s">
        <v>24559</v>
      </c>
      <c r="D8152" t="s">
        <v>24560</v>
      </c>
      <c r="E8152" t="s">
        <v>40</v>
      </c>
      <c r="F8152" s="7">
        <v>2563.36</v>
      </c>
      <c r="G8152" t="s">
        <v>33</v>
      </c>
      <c r="H8152" t="s">
        <v>34</v>
      </c>
      <c r="I8152" t="s">
        <v>24479</v>
      </c>
      <c r="L8152" s="8">
        <v>0.94589999999999996</v>
      </c>
      <c r="M8152" t="s">
        <v>36</v>
      </c>
      <c r="N8152" t="str">
        <f>IF(AND(PESQUISA!$B$3&lt;&gt;"",OR(PESQUISA!$B$4="TODAS",B8152=PESQUISA!$B$4),ISNUMBER(SEARCH(PESQUISA!$B$3,D8152))),ROW()-1,"")</f>
        <v/>
      </c>
    </row>
    <row r="8153" spans="1:14" x14ac:dyDescent="0.3">
      <c r="A8153" t="s">
        <v>24561</v>
      </c>
      <c r="B8153" t="s">
        <v>29</v>
      </c>
      <c r="C8153" t="s">
        <v>24562</v>
      </c>
      <c r="D8153" t="s">
        <v>24563</v>
      </c>
      <c r="E8153" t="s">
        <v>40</v>
      </c>
      <c r="F8153" s="7">
        <v>1993.55</v>
      </c>
      <c r="G8153" t="s">
        <v>33</v>
      </c>
      <c r="H8153" t="s">
        <v>34</v>
      </c>
      <c r="I8153" t="s">
        <v>24479</v>
      </c>
      <c r="L8153" s="8">
        <v>0.92469999999999997</v>
      </c>
      <c r="M8153" t="s">
        <v>36</v>
      </c>
      <c r="N8153" t="str">
        <f>IF(AND(PESQUISA!$B$3&lt;&gt;"",OR(PESQUISA!$B$4="TODAS",B8153=PESQUISA!$B$4),ISNUMBER(SEARCH(PESQUISA!$B$3,D8153))),ROW()-1,"")</f>
        <v/>
      </c>
    </row>
    <row r="8154" spans="1:14" x14ac:dyDescent="0.3">
      <c r="A8154" t="s">
        <v>24564</v>
      </c>
      <c r="B8154" t="s">
        <v>29</v>
      </c>
      <c r="C8154" t="s">
        <v>24565</v>
      </c>
      <c r="D8154" t="s">
        <v>24566</v>
      </c>
      <c r="E8154" t="s">
        <v>40</v>
      </c>
      <c r="F8154" s="7">
        <v>1982.09</v>
      </c>
      <c r="G8154" t="s">
        <v>33</v>
      </c>
      <c r="H8154" t="s">
        <v>34</v>
      </c>
      <c r="I8154" t="s">
        <v>24479</v>
      </c>
      <c r="L8154" s="8">
        <v>0.93</v>
      </c>
      <c r="M8154" t="s">
        <v>36</v>
      </c>
      <c r="N8154" t="str">
        <f>IF(AND(PESQUISA!$B$3&lt;&gt;"",OR(PESQUISA!$B$4="TODAS",B8154=PESQUISA!$B$4),ISNUMBER(SEARCH(PESQUISA!$B$3,D8154))),ROW()-1,"")</f>
        <v/>
      </c>
    </row>
    <row r="8155" spans="1:14" x14ac:dyDescent="0.3">
      <c r="A8155" t="s">
        <v>24567</v>
      </c>
      <c r="B8155" t="s">
        <v>29</v>
      </c>
      <c r="C8155" t="s">
        <v>24568</v>
      </c>
      <c r="D8155" t="s">
        <v>24569</v>
      </c>
      <c r="E8155" t="s">
        <v>40</v>
      </c>
      <c r="F8155" s="7">
        <v>4893.17</v>
      </c>
      <c r="G8155" t="s">
        <v>33</v>
      </c>
      <c r="H8155" t="s">
        <v>34</v>
      </c>
      <c r="I8155" t="s">
        <v>24479</v>
      </c>
      <c r="L8155" s="8">
        <v>0.97870000000000001</v>
      </c>
      <c r="M8155" t="s">
        <v>36</v>
      </c>
      <c r="N8155" t="str">
        <f>IF(AND(PESQUISA!$B$3&lt;&gt;"",OR(PESQUISA!$B$4="TODAS",B8155=PESQUISA!$B$4),ISNUMBER(SEARCH(PESQUISA!$B$3,D8155))),ROW()-1,"")</f>
        <v/>
      </c>
    </row>
    <row r="8156" spans="1:14" x14ac:dyDescent="0.3">
      <c r="A8156" t="s">
        <v>24570</v>
      </c>
      <c r="B8156" t="s">
        <v>29</v>
      </c>
      <c r="C8156" t="s">
        <v>24571</v>
      </c>
      <c r="D8156" t="s">
        <v>24572</v>
      </c>
      <c r="E8156" t="s">
        <v>40</v>
      </c>
      <c r="F8156" s="7">
        <v>5255.37</v>
      </c>
      <c r="G8156" t="s">
        <v>33</v>
      </c>
      <c r="H8156" t="s">
        <v>34</v>
      </c>
      <c r="I8156" t="s">
        <v>24479</v>
      </c>
      <c r="L8156" s="8">
        <v>0.98480000000000001</v>
      </c>
      <c r="M8156" t="s">
        <v>36</v>
      </c>
      <c r="N8156" t="str">
        <f>IF(AND(PESQUISA!$B$3&lt;&gt;"",OR(PESQUISA!$B$4="TODAS",B8156=PESQUISA!$B$4),ISNUMBER(SEARCH(PESQUISA!$B$3,D8156))),ROW()-1,"")</f>
        <v/>
      </c>
    </row>
    <row r="8157" spans="1:14" x14ac:dyDescent="0.3">
      <c r="A8157" t="s">
        <v>24573</v>
      </c>
      <c r="B8157" t="s">
        <v>29</v>
      </c>
      <c r="C8157" t="s">
        <v>24574</v>
      </c>
      <c r="D8157" t="s">
        <v>24575</v>
      </c>
      <c r="E8157" t="s">
        <v>40</v>
      </c>
      <c r="F8157" s="7">
        <v>2636.73</v>
      </c>
      <c r="G8157" t="s">
        <v>33</v>
      </c>
      <c r="H8157" t="s">
        <v>34</v>
      </c>
      <c r="I8157" t="s">
        <v>24479</v>
      </c>
      <c r="L8157" s="8">
        <v>0.9788</v>
      </c>
      <c r="M8157" t="s">
        <v>36</v>
      </c>
      <c r="N8157" t="str">
        <f>IF(AND(PESQUISA!$B$3&lt;&gt;"",OR(PESQUISA!$B$4="TODAS",B8157=PESQUISA!$B$4),ISNUMBER(SEARCH(PESQUISA!$B$3,D8157))),ROW()-1,"")</f>
        <v/>
      </c>
    </row>
    <row r="8158" spans="1:14" x14ac:dyDescent="0.3">
      <c r="A8158" t="s">
        <v>24576</v>
      </c>
      <c r="B8158" t="s">
        <v>29</v>
      </c>
      <c r="C8158" t="s">
        <v>24577</v>
      </c>
      <c r="D8158" t="s">
        <v>24578</v>
      </c>
      <c r="E8158" t="s">
        <v>40</v>
      </c>
      <c r="F8158" s="7">
        <v>2851.52</v>
      </c>
      <c r="G8158" t="s">
        <v>33</v>
      </c>
      <c r="H8158" t="s">
        <v>34</v>
      </c>
      <c r="I8158" t="s">
        <v>24479</v>
      </c>
      <c r="L8158" s="8">
        <v>0.94730000000000003</v>
      </c>
      <c r="M8158" t="s">
        <v>36</v>
      </c>
      <c r="N8158" t="str">
        <f>IF(AND(PESQUISA!$B$3&lt;&gt;"",OR(PESQUISA!$B$4="TODAS",B8158=PESQUISA!$B$4),ISNUMBER(SEARCH(PESQUISA!$B$3,D8158))),ROW()-1,"")</f>
        <v/>
      </c>
    </row>
    <row r="8159" spans="1:14" x14ac:dyDescent="0.3">
      <c r="A8159" t="s">
        <v>24579</v>
      </c>
      <c r="B8159" t="s">
        <v>29</v>
      </c>
      <c r="C8159" t="s">
        <v>24580</v>
      </c>
      <c r="D8159" t="s">
        <v>24581</v>
      </c>
      <c r="E8159" t="s">
        <v>40</v>
      </c>
      <c r="F8159" s="7">
        <v>2840.06</v>
      </c>
      <c r="G8159" t="s">
        <v>33</v>
      </c>
      <c r="H8159" t="s">
        <v>34</v>
      </c>
      <c r="I8159" t="s">
        <v>24479</v>
      </c>
      <c r="L8159" s="8">
        <v>0.95120000000000005</v>
      </c>
      <c r="M8159" t="s">
        <v>36</v>
      </c>
      <c r="N8159" t="str">
        <f>IF(AND(PESQUISA!$B$3&lt;&gt;"",OR(PESQUISA!$B$4="TODAS",B8159=PESQUISA!$B$4),ISNUMBER(SEARCH(PESQUISA!$B$3,D8159))),ROW()-1,"")</f>
        <v/>
      </c>
    </row>
    <row r="8160" spans="1:14" x14ac:dyDescent="0.3">
      <c r="A8160" t="s">
        <v>24582</v>
      </c>
      <c r="B8160" t="s">
        <v>29</v>
      </c>
      <c r="C8160" t="s">
        <v>24583</v>
      </c>
      <c r="D8160" t="s">
        <v>24584</v>
      </c>
      <c r="E8160" t="s">
        <v>32</v>
      </c>
      <c r="G8160" t="s">
        <v>33</v>
      </c>
      <c r="H8160" t="s">
        <v>34</v>
      </c>
      <c r="I8160" t="s">
        <v>24585</v>
      </c>
      <c r="M8160" t="s">
        <v>53</v>
      </c>
      <c r="N8160" t="str">
        <f>IF(AND(PESQUISA!$B$3&lt;&gt;"",OR(PESQUISA!$B$4="TODAS",B8160=PESQUISA!$B$4),ISNUMBER(SEARCH(PESQUISA!$B$3,D8160))),ROW()-1,"")</f>
        <v/>
      </c>
    </row>
    <row r="8161" spans="1:14" x14ac:dyDescent="0.3">
      <c r="A8161" t="s">
        <v>24586</v>
      </c>
      <c r="B8161" t="s">
        <v>29</v>
      </c>
      <c r="C8161" t="s">
        <v>24587</v>
      </c>
      <c r="D8161" t="s">
        <v>24588</v>
      </c>
      <c r="E8161" t="s">
        <v>32</v>
      </c>
      <c r="G8161" t="s">
        <v>33</v>
      </c>
      <c r="H8161" t="s">
        <v>34</v>
      </c>
      <c r="I8161" t="s">
        <v>24585</v>
      </c>
      <c r="M8161" t="s">
        <v>53</v>
      </c>
      <c r="N8161" t="str">
        <f>IF(AND(PESQUISA!$B$3&lt;&gt;"",OR(PESQUISA!$B$4="TODAS",B8161=PESQUISA!$B$4),ISNUMBER(SEARCH(PESQUISA!$B$3,D8161))),ROW()-1,"")</f>
        <v/>
      </c>
    </row>
    <row r="8162" spans="1:14" x14ac:dyDescent="0.3">
      <c r="A8162" t="s">
        <v>24589</v>
      </c>
      <c r="B8162" t="s">
        <v>29</v>
      </c>
      <c r="C8162" t="s">
        <v>24590</v>
      </c>
      <c r="D8162" t="s">
        <v>24591</v>
      </c>
      <c r="E8162" t="s">
        <v>32</v>
      </c>
      <c r="G8162" t="s">
        <v>33</v>
      </c>
      <c r="H8162" t="s">
        <v>34</v>
      </c>
      <c r="I8162" t="s">
        <v>24585</v>
      </c>
      <c r="M8162" t="s">
        <v>53</v>
      </c>
      <c r="N8162" t="str">
        <f>IF(AND(PESQUISA!$B$3&lt;&gt;"",OR(PESQUISA!$B$4="TODAS",B8162=PESQUISA!$B$4),ISNUMBER(SEARCH(PESQUISA!$B$3,D8162))),ROW()-1,"")</f>
        <v/>
      </c>
    </row>
    <row r="8163" spans="1:14" x14ac:dyDescent="0.3">
      <c r="A8163" t="s">
        <v>24592</v>
      </c>
      <c r="B8163" t="s">
        <v>29</v>
      </c>
      <c r="C8163" t="s">
        <v>24593</v>
      </c>
      <c r="D8163" t="s">
        <v>24594</v>
      </c>
      <c r="E8163" t="s">
        <v>32</v>
      </c>
      <c r="G8163" t="s">
        <v>33</v>
      </c>
      <c r="H8163" t="s">
        <v>34</v>
      </c>
      <c r="I8163" t="s">
        <v>24585</v>
      </c>
      <c r="M8163" t="s">
        <v>53</v>
      </c>
      <c r="N8163" t="str">
        <f>IF(AND(PESQUISA!$B$3&lt;&gt;"",OR(PESQUISA!$B$4="TODAS",B8163=PESQUISA!$B$4),ISNUMBER(SEARCH(PESQUISA!$B$3,D8163))),ROW()-1,"")</f>
        <v/>
      </c>
    </row>
    <row r="8164" spans="1:14" x14ac:dyDescent="0.3">
      <c r="A8164" t="s">
        <v>24595</v>
      </c>
      <c r="B8164" t="s">
        <v>29</v>
      </c>
      <c r="C8164" t="s">
        <v>24596</v>
      </c>
      <c r="D8164" t="s">
        <v>24597</v>
      </c>
      <c r="E8164" t="s">
        <v>32</v>
      </c>
      <c r="G8164" t="s">
        <v>33</v>
      </c>
      <c r="H8164" t="s">
        <v>34</v>
      </c>
      <c r="I8164" t="s">
        <v>24585</v>
      </c>
      <c r="M8164" t="s">
        <v>53</v>
      </c>
      <c r="N8164" t="str">
        <f>IF(AND(PESQUISA!$B$3&lt;&gt;"",OR(PESQUISA!$B$4="TODAS",B8164=PESQUISA!$B$4),ISNUMBER(SEARCH(PESQUISA!$B$3,D8164))),ROW()-1,"")</f>
        <v/>
      </c>
    </row>
    <row r="8165" spans="1:14" x14ac:dyDescent="0.3">
      <c r="A8165" t="s">
        <v>24598</v>
      </c>
      <c r="B8165" t="s">
        <v>29</v>
      </c>
      <c r="C8165" t="s">
        <v>24599</v>
      </c>
      <c r="D8165" t="s">
        <v>24600</v>
      </c>
      <c r="E8165" t="s">
        <v>32</v>
      </c>
      <c r="G8165" t="s">
        <v>33</v>
      </c>
      <c r="H8165" t="s">
        <v>34</v>
      </c>
      <c r="I8165" t="s">
        <v>24585</v>
      </c>
      <c r="M8165" t="s">
        <v>53</v>
      </c>
      <c r="N8165" t="str">
        <f>IF(AND(PESQUISA!$B$3&lt;&gt;"",OR(PESQUISA!$B$4="TODAS",B8165=PESQUISA!$B$4),ISNUMBER(SEARCH(PESQUISA!$B$3,D8165))),ROW()-1,"")</f>
        <v/>
      </c>
    </row>
    <row r="8166" spans="1:14" x14ac:dyDescent="0.3">
      <c r="A8166" t="s">
        <v>24601</v>
      </c>
      <c r="B8166" t="s">
        <v>29</v>
      </c>
      <c r="C8166" t="s">
        <v>24602</v>
      </c>
      <c r="D8166" t="s">
        <v>24603</v>
      </c>
      <c r="E8166" t="s">
        <v>32</v>
      </c>
      <c r="G8166" t="s">
        <v>33</v>
      </c>
      <c r="H8166" t="s">
        <v>34</v>
      </c>
      <c r="I8166" t="s">
        <v>24585</v>
      </c>
      <c r="M8166" t="s">
        <v>53</v>
      </c>
      <c r="N8166" t="str">
        <f>IF(AND(PESQUISA!$B$3&lt;&gt;"",OR(PESQUISA!$B$4="TODAS",B8166=PESQUISA!$B$4),ISNUMBER(SEARCH(PESQUISA!$B$3,D8166))),ROW()-1,"")</f>
        <v/>
      </c>
    </row>
    <row r="8167" spans="1:14" x14ac:dyDescent="0.3">
      <c r="A8167" t="s">
        <v>24604</v>
      </c>
      <c r="B8167" t="s">
        <v>29</v>
      </c>
      <c r="C8167" t="s">
        <v>24605</v>
      </c>
      <c r="D8167" t="s">
        <v>24606</v>
      </c>
      <c r="E8167" t="s">
        <v>32</v>
      </c>
      <c r="G8167" t="s">
        <v>33</v>
      </c>
      <c r="H8167" t="s">
        <v>34</v>
      </c>
      <c r="I8167" t="s">
        <v>24585</v>
      </c>
      <c r="M8167" t="s">
        <v>53</v>
      </c>
      <c r="N8167" t="str">
        <f>IF(AND(PESQUISA!$B$3&lt;&gt;"",OR(PESQUISA!$B$4="TODAS",B8167=PESQUISA!$B$4),ISNUMBER(SEARCH(PESQUISA!$B$3,D8167))),ROW()-1,"")</f>
        <v/>
      </c>
    </row>
    <row r="8168" spans="1:14" x14ac:dyDescent="0.3">
      <c r="A8168" t="s">
        <v>24607</v>
      </c>
      <c r="B8168" t="s">
        <v>29</v>
      </c>
      <c r="C8168" t="s">
        <v>24608</v>
      </c>
      <c r="D8168" t="s">
        <v>24609</v>
      </c>
      <c r="E8168" t="s">
        <v>32</v>
      </c>
      <c r="G8168" t="s">
        <v>33</v>
      </c>
      <c r="H8168" t="s">
        <v>34</v>
      </c>
      <c r="I8168" t="s">
        <v>24585</v>
      </c>
      <c r="M8168" t="s">
        <v>53</v>
      </c>
      <c r="N8168" t="str">
        <f>IF(AND(PESQUISA!$B$3&lt;&gt;"",OR(PESQUISA!$B$4="TODAS",B8168=PESQUISA!$B$4),ISNUMBER(SEARCH(PESQUISA!$B$3,D8168))),ROW()-1,"")</f>
        <v/>
      </c>
    </row>
    <row r="8169" spans="1:14" x14ac:dyDescent="0.3">
      <c r="A8169" t="s">
        <v>24610</v>
      </c>
      <c r="B8169" t="s">
        <v>29</v>
      </c>
      <c r="C8169" t="s">
        <v>24611</v>
      </c>
      <c r="D8169" t="s">
        <v>24612</v>
      </c>
      <c r="E8169" t="s">
        <v>32</v>
      </c>
      <c r="G8169" t="s">
        <v>33</v>
      </c>
      <c r="H8169" t="s">
        <v>34</v>
      </c>
      <c r="I8169" t="s">
        <v>24585</v>
      </c>
      <c r="M8169" t="s">
        <v>53</v>
      </c>
      <c r="N8169" t="str">
        <f>IF(AND(PESQUISA!$B$3&lt;&gt;"",OR(PESQUISA!$B$4="TODAS",B8169=PESQUISA!$B$4),ISNUMBER(SEARCH(PESQUISA!$B$3,D8169))),ROW()-1,"")</f>
        <v/>
      </c>
    </row>
    <row r="8170" spans="1:14" x14ac:dyDescent="0.3">
      <c r="A8170" t="s">
        <v>24613</v>
      </c>
      <c r="B8170" t="s">
        <v>29</v>
      </c>
      <c r="C8170" t="s">
        <v>24614</v>
      </c>
      <c r="D8170" t="s">
        <v>24615</v>
      </c>
      <c r="E8170" t="s">
        <v>32</v>
      </c>
      <c r="F8170" s="7">
        <v>88.55</v>
      </c>
      <c r="G8170" t="s">
        <v>33</v>
      </c>
      <c r="H8170" t="s">
        <v>34</v>
      </c>
      <c r="I8170" t="s">
        <v>24585</v>
      </c>
      <c r="L8170" s="8">
        <v>0</v>
      </c>
      <c r="M8170" t="s">
        <v>36</v>
      </c>
      <c r="N8170" t="str">
        <f>IF(AND(PESQUISA!$B$3&lt;&gt;"",OR(PESQUISA!$B$4="TODAS",B8170=PESQUISA!$B$4),ISNUMBER(SEARCH(PESQUISA!$B$3,D8170))),ROW()-1,"")</f>
        <v/>
      </c>
    </row>
    <row r="8171" spans="1:14" x14ac:dyDescent="0.3">
      <c r="A8171" t="s">
        <v>24616</v>
      </c>
      <c r="B8171" t="s">
        <v>29</v>
      </c>
      <c r="C8171" t="s">
        <v>24617</v>
      </c>
      <c r="D8171" t="s">
        <v>24618</v>
      </c>
      <c r="E8171" t="s">
        <v>32</v>
      </c>
      <c r="F8171" s="7">
        <v>108.56</v>
      </c>
      <c r="G8171" t="s">
        <v>33</v>
      </c>
      <c r="H8171" t="s">
        <v>34</v>
      </c>
      <c r="I8171" t="s">
        <v>24585</v>
      </c>
      <c r="L8171" s="8">
        <v>0</v>
      </c>
      <c r="M8171" t="s">
        <v>36</v>
      </c>
      <c r="N8171" t="str">
        <f>IF(AND(PESQUISA!$B$3&lt;&gt;"",OR(PESQUISA!$B$4="TODAS",B8171=PESQUISA!$B$4),ISNUMBER(SEARCH(PESQUISA!$B$3,D8171))),ROW()-1,"")</f>
        <v/>
      </c>
    </row>
    <row r="8172" spans="1:14" x14ac:dyDescent="0.3">
      <c r="A8172" t="s">
        <v>24619</v>
      </c>
      <c r="B8172" t="s">
        <v>29</v>
      </c>
      <c r="C8172" t="s">
        <v>24620</v>
      </c>
      <c r="D8172" t="s">
        <v>24621</v>
      </c>
      <c r="E8172" t="s">
        <v>376</v>
      </c>
      <c r="F8172" s="7">
        <v>978.74</v>
      </c>
      <c r="G8172" t="s">
        <v>33</v>
      </c>
      <c r="H8172" t="s">
        <v>34</v>
      </c>
      <c r="I8172" t="s">
        <v>24585</v>
      </c>
      <c r="L8172" s="8">
        <v>0</v>
      </c>
      <c r="M8172" t="s">
        <v>36</v>
      </c>
      <c r="N8172" t="str">
        <f>IF(AND(PESQUISA!$B$3&lt;&gt;"",OR(PESQUISA!$B$4="TODAS",B8172=PESQUISA!$B$4),ISNUMBER(SEARCH(PESQUISA!$B$3,D8172))),ROW()-1,"")</f>
        <v/>
      </c>
    </row>
    <row r="8173" spans="1:14" x14ac:dyDescent="0.3">
      <c r="A8173" t="s">
        <v>24622</v>
      </c>
      <c r="B8173" t="s">
        <v>29</v>
      </c>
      <c r="C8173" t="s">
        <v>24623</v>
      </c>
      <c r="D8173" t="s">
        <v>24624</v>
      </c>
      <c r="E8173" t="s">
        <v>376</v>
      </c>
      <c r="F8173" s="7">
        <v>880.44</v>
      </c>
      <c r="G8173" t="s">
        <v>33</v>
      </c>
      <c r="H8173" t="s">
        <v>34</v>
      </c>
      <c r="I8173" t="s">
        <v>24585</v>
      </c>
      <c r="L8173" s="8">
        <v>0</v>
      </c>
      <c r="M8173" t="s">
        <v>36</v>
      </c>
      <c r="N8173" t="str">
        <f>IF(AND(PESQUISA!$B$3&lt;&gt;"",OR(PESQUISA!$B$4="TODAS",B8173=PESQUISA!$B$4),ISNUMBER(SEARCH(PESQUISA!$B$3,D8173))),ROW()-1,"")</f>
        <v/>
      </c>
    </row>
    <row r="8174" spans="1:14" x14ac:dyDescent="0.3">
      <c r="A8174" t="s">
        <v>24625</v>
      </c>
      <c r="B8174" t="s">
        <v>29</v>
      </c>
      <c r="C8174" t="s">
        <v>24626</v>
      </c>
      <c r="D8174" t="s">
        <v>24627</v>
      </c>
      <c r="E8174" t="s">
        <v>376</v>
      </c>
      <c r="F8174" s="7">
        <v>901.61</v>
      </c>
      <c r="G8174" t="s">
        <v>33</v>
      </c>
      <c r="H8174" t="s">
        <v>34</v>
      </c>
      <c r="I8174" t="s">
        <v>24585</v>
      </c>
      <c r="L8174" s="8">
        <v>0</v>
      </c>
      <c r="M8174" t="s">
        <v>36</v>
      </c>
      <c r="N8174" t="str">
        <f>IF(AND(PESQUISA!$B$3&lt;&gt;"",OR(PESQUISA!$B$4="TODAS",B8174=PESQUISA!$B$4),ISNUMBER(SEARCH(PESQUISA!$B$3,D8174))),ROW()-1,"")</f>
        <v/>
      </c>
    </row>
    <row r="8175" spans="1:14" x14ac:dyDescent="0.3">
      <c r="A8175" t="s">
        <v>24628</v>
      </c>
      <c r="B8175" t="s">
        <v>29</v>
      </c>
      <c r="C8175" t="s">
        <v>24629</v>
      </c>
      <c r="D8175" t="s">
        <v>24630</v>
      </c>
      <c r="E8175" t="s">
        <v>32</v>
      </c>
      <c r="F8175" s="7">
        <v>82.65</v>
      </c>
      <c r="G8175" t="s">
        <v>33</v>
      </c>
      <c r="H8175" t="s">
        <v>34</v>
      </c>
      <c r="I8175" t="s">
        <v>24585</v>
      </c>
      <c r="L8175" s="8">
        <v>0</v>
      </c>
      <c r="M8175" t="s">
        <v>36</v>
      </c>
      <c r="N8175" t="str">
        <f>IF(AND(PESQUISA!$B$3&lt;&gt;"",OR(PESQUISA!$B$4="TODAS",B8175=PESQUISA!$B$4),ISNUMBER(SEARCH(PESQUISA!$B$3,D8175))),ROW()-1,"")</f>
        <v/>
      </c>
    </row>
    <row r="8176" spans="1:14" x14ac:dyDescent="0.3">
      <c r="A8176" t="s">
        <v>24631</v>
      </c>
      <c r="B8176" t="s">
        <v>29</v>
      </c>
      <c r="C8176" t="s">
        <v>24632</v>
      </c>
      <c r="D8176" t="s">
        <v>24633</v>
      </c>
      <c r="E8176" t="s">
        <v>32</v>
      </c>
      <c r="F8176" s="7">
        <v>100.71</v>
      </c>
      <c r="G8176" t="s">
        <v>33</v>
      </c>
      <c r="H8176" t="s">
        <v>34</v>
      </c>
      <c r="I8176" t="s">
        <v>24585</v>
      </c>
      <c r="L8176" s="8">
        <v>0</v>
      </c>
      <c r="M8176" t="s">
        <v>36</v>
      </c>
      <c r="N8176" t="str">
        <f>IF(AND(PESQUISA!$B$3&lt;&gt;"",OR(PESQUISA!$B$4="TODAS",B8176=PESQUISA!$B$4),ISNUMBER(SEARCH(PESQUISA!$B$3,D8176))),ROW()-1,"")</f>
        <v/>
      </c>
    </row>
    <row r="8177" spans="1:14" x14ac:dyDescent="0.3">
      <c r="A8177" t="s">
        <v>24634</v>
      </c>
      <c r="B8177" t="s">
        <v>29</v>
      </c>
      <c r="C8177" t="s">
        <v>24635</v>
      </c>
      <c r="D8177" t="s">
        <v>24636</v>
      </c>
      <c r="E8177" t="s">
        <v>32</v>
      </c>
      <c r="F8177" s="7">
        <v>334.11</v>
      </c>
      <c r="G8177" t="s">
        <v>33</v>
      </c>
      <c r="H8177" t="s">
        <v>34</v>
      </c>
      <c r="I8177" t="s">
        <v>24637</v>
      </c>
      <c r="L8177" s="8">
        <v>1.52E-2</v>
      </c>
      <c r="M8177" t="s">
        <v>36</v>
      </c>
      <c r="N8177" t="str">
        <f>IF(AND(PESQUISA!$B$3&lt;&gt;"",OR(PESQUISA!$B$4="TODAS",B8177=PESQUISA!$B$4),ISNUMBER(SEARCH(PESQUISA!$B$3,D8177))),ROW()-1,"")</f>
        <v/>
      </c>
    </row>
    <row r="8178" spans="1:14" x14ac:dyDescent="0.3">
      <c r="A8178" t="s">
        <v>24638</v>
      </c>
      <c r="B8178" t="s">
        <v>29</v>
      </c>
      <c r="C8178" t="s">
        <v>24639</v>
      </c>
      <c r="D8178" t="s">
        <v>24640</v>
      </c>
      <c r="E8178" t="s">
        <v>32</v>
      </c>
      <c r="G8178" t="s">
        <v>33</v>
      </c>
      <c r="H8178" t="s">
        <v>34</v>
      </c>
      <c r="I8178" t="s">
        <v>24637</v>
      </c>
      <c r="M8178" t="s">
        <v>53</v>
      </c>
      <c r="N8178" t="str">
        <f>IF(AND(PESQUISA!$B$3&lt;&gt;"",OR(PESQUISA!$B$4="TODAS",B8178=PESQUISA!$B$4),ISNUMBER(SEARCH(PESQUISA!$B$3,D8178))),ROW()-1,"")</f>
        <v/>
      </c>
    </row>
    <row r="8179" spans="1:14" x14ac:dyDescent="0.3">
      <c r="A8179" t="s">
        <v>24641</v>
      </c>
      <c r="B8179" t="s">
        <v>29</v>
      </c>
      <c r="C8179" t="s">
        <v>24642</v>
      </c>
      <c r="D8179" t="s">
        <v>24643</v>
      </c>
      <c r="E8179" t="s">
        <v>32</v>
      </c>
      <c r="F8179" s="7">
        <v>316.66000000000003</v>
      </c>
      <c r="G8179" t="s">
        <v>33</v>
      </c>
      <c r="H8179" t="s">
        <v>34</v>
      </c>
      <c r="I8179" t="s">
        <v>24637</v>
      </c>
      <c r="L8179" s="8">
        <v>1.32E-2</v>
      </c>
      <c r="M8179" t="s">
        <v>36</v>
      </c>
      <c r="N8179" t="str">
        <f>IF(AND(PESQUISA!$B$3&lt;&gt;"",OR(PESQUISA!$B$4="TODAS",B8179=PESQUISA!$B$4),ISNUMBER(SEARCH(PESQUISA!$B$3,D8179))),ROW()-1,"")</f>
        <v/>
      </c>
    </row>
    <row r="8180" spans="1:14" x14ac:dyDescent="0.3">
      <c r="A8180" t="s">
        <v>24644</v>
      </c>
      <c r="B8180" t="s">
        <v>29</v>
      </c>
      <c r="C8180" t="s">
        <v>24645</v>
      </c>
      <c r="D8180" t="s">
        <v>24646</v>
      </c>
      <c r="E8180" t="s">
        <v>32</v>
      </c>
      <c r="F8180" s="7">
        <v>104.65</v>
      </c>
      <c r="G8180" t="s">
        <v>33</v>
      </c>
      <c r="H8180" t="s">
        <v>34</v>
      </c>
      <c r="I8180" t="s">
        <v>24637</v>
      </c>
      <c r="L8180" s="8">
        <v>4.0300000000000002E-2</v>
      </c>
      <c r="M8180" t="s">
        <v>36</v>
      </c>
      <c r="N8180" t="str">
        <f>IF(AND(PESQUISA!$B$3&lt;&gt;"",OR(PESQUISA!$B$4="TODAS",B8180=PESQUISA!$B$4),ISNUMBER(SEARCH(PESQUISA!$B$3,D8180))),ROW()-1,"")</f>
        <v/>
      </c>
    </row>
    <row r="8181" spans="1:14" x14ac:dyDescent="0.3">
      <c r="A8181" t="s">
        <v>24647</v>
      </c>
      <c r="B8181" t="s">
        <v>29</v>
      </c>
      <c r="C8181" t="s">
        <v>24648</v>
      </c>
      <c r="D8181" t="s">
        <v>24649</v>
      </c>
      <c r="E8181" t="s">
        <v>32</v>
      </c>
      <c r="G8181" t="s">
        <v>33</v>
      </c>
      <c r="H8181" t="s">
        <v>34</v>
      </c>
      <c r="I8181" t="s">
        <v>24637</v>
      </c>
      <c r="M8181" t="s">
        <v>53</v>
      </c>
      <c r="N8181" t="str">
        <f>IF(AND(PESQUISA!$B$3&lt;&gt;"",OR(PESQUISA!$B$4="TODAS",B8181=PESQUISA!$B$4),ISNUMBER(SEARCH(PESQUISA!$B$3,D8181))),ROW()-1,"")</f>
        <v/>
      </c>
    </row>
    <row r="8182" spans="1:14" x14ac:dyDescent="0.3">
      <c r="A8182" t="s">
        <v>24650</v>
      </c>
      <c r="B8182" t="s">
        <v>29</v>
      </c>
      <c r="C8182" t="s">
        <v>24651</v>
      </c>
      <c r="D8182" t="s">
        <v>24652</v>
      </c>
      <c r="E8182" t="s">
        <v>32</v>
      </c>
      <c r="F8182" s="7">
        <v>73.22</v>
      </c>
      <c r="G8182" t="s">
        <v>33</v>
      </c>
      <c r="H8182" t="s">
        <v>34</v>
      </c>
      <c r="I8182" t="s">
        <v>24637</v>
      </c>
      <c r="L8182" s="8">
        <v>4.5499999999999999E-2</v>
      </c>
      <c r="M8182" t="s">
        <v>36</v>
      </c>
      <c r="N8182" t="str">
        <f>IF(AND(PESQUISA!$B$3&lt;&gt;"",OR(PESQUISA!$B$4="TODAS",B8182=PESQUISA!$B$4),ISNUMBER(SEARCH(PESQUISA!$B$3,D8182))),ROW()-1,"")</f>
        <v/>
      </c>
    </row>
    <row r="8183" spans="1:14" x14ac:dyDescent="0.3">
      <c r="A8183" t="s">
        <v>24653</v>
      </c>
      <c r="B8183" t="s">
        <v>29</v>
      </c>
      <c r="C8183" t="s">
        <v>24654</v>
      </c>
      <c r="D8183" t="s">
        <v>24655</v>
      </c>
      <c r="E8183" t="s">
        <v>32</v>
      </c>
      <c r="G8183" t="s">
        <v>33</v>
      </c>
      <c r="H8183" t="s">
        <v>34</v>
      </c>
      <c r="I8183" t="s">
        <v>24656</v>
      </c>
      <c r="M8183" t="s">
        <v>53</v>
      </c>
      <c r="N8183" t="str">
        <f>IF(AND(PESQUISA!$B$3&lt;&gt;"",OR(PESQUISA!$B$4="TODAS",B8183=PESQUISA!$B$4),ISNUMBER(SEARCH(PESQUISA!$B$3,D8183))),ROW()-1,"")</f>
        <v/>
      </c>
    </row>
    <row r="8184" spans="1:14" x14ac:dyDescent="0.3">
      <c r="A8184" t="s">
        <v>24657</v>
      </c>
      <c r="B8184" t="s">
        <v>29</v>
      </c>
      <c r="C8184" t="s">
        <v>24658</v>
      </c>
      <c r="D8184" t="s">
        <v>24659</v>
      </c>
      <c r="E8184" t="s">
        <v>32</v>
      </c>
      <c r="F8184" s="7">
        <v>112.14</v>
      </c>
      <c r="G8184" t="s">
        <v>33</v>
      </c>
      <c r="H8184" t="s">
        <v>34</v>
      </c>
      <c r="I8184" t="s">
        <v>24656</v>
      </c>
      <c r="L8184" s="8">
        <v>8.9999999999999998E-4</v>
      </c>
      <c r="M8184" t="s">
        <v>36</v>
      </c>
      <c r="N8184" t="str">
        <f>IF(AND(PESQUISA!$B$3&lt;&gt;"",OR(PESQUISA!$B$4="TODAS",B8184=PESQUISA!$B$4),ISNUMBER(SEARCH(PESQUISA!$B$3,D8184))),ROW()-1,"")</f>
        <v/>
      </c>
    </row>
    <row r="8185" spans="1:14" x14ac:dyDescent="0.3">
      <c r="A8185" t="s">
        <v>24660</v>
      </c>
      <c r="B8185" t="s">
        <v>29</v>
      </c>
      <c r="C8185" t="s">
        <v>24661</v>
      </c>
      <c r="D8185" t="s">
        <v>24662</v>
      </c>
      <c r="E8185" t="s">
        <v>32</v>
      </c>
      <c r="G8185" t="s">
        <v>33</v>
      </c>
      <c r="H8185" t="s">
        <v>34</v>
      </c>
      <c r="I8185" t="s">
        <v>24656</v>
      </c>
      <c r="M8185" t="s">
        <v>53</v>
      </c>
      <c r="N8185" t="str">
        <f>IF(AND(PESQUISA!$B$3&lt;&gt;"",OR(PESQUISA!$B$4="TODAS",B8185=PESQUISA!$B$4),ISNUMBER(SEARCH(PESQUISA!$B$3,D8185))),ROW()-1,"")</f>
        <v/>
      </c>
    </row>
    <row r="8186" spans="1:14" x14ac:dyDescent="0.3">
      <c r="A8186" t="s">
        <v>24663</v>
      </c>
      <c r="B8186" t="s">
        <v>29</v>
      </c>
      <c r="C8186" t="s">
        <v>24664</v>
      </c>
      <c r="D8186" t="s">
        <v>24665</v>
      </c>
      <c r="E8186" t="s">
        <v>32</v>
      </c>
      <c r="G8186" t="s">
        <v>33</v>
      </c>
      <c r="H8186" t="s">
        <v>34</v>
      </c>
      <c r="I8186" t="s">
        <v>24656</v>
      </c>
      <c r="M8186" t="s">
        <v>53</v>
      </c>
      <c r="N8186" t="str">
        <f>IF(AND(PESQUISA!$B$3&lt;&gt;"",OR(PESQUISA!$B$4="TODAS",B8186=PESQUISA!$B$4),ISNUMBER(SEARCH(PESQUISA!$B$3,D8186))),ROW()-1,"")</f>
        <v/>
      </c>
    </row>
    <row r="8187" spans="1:14" x14ac:dyDescent="0.3">
      <c r="A8187" t="s">
        <v>24666</v>
      </c>
      <c r="B8187" t="s">
        <v>29</v>
      </c>
      <c r="C8187" t="s">
        <v>24667</v>
      </c>
      <c r="D8187" t="s">
        <v>24668</v>
      </c>
      <c r="E8187" t="s">
        <v>32</v>
      </c>
      <c r="G8187" t="s">
        <v>33</v>
      </c>
      <c r="H8187" t="s">
        <v>34</v>
      </c>
      <c r="I8187" t="s">
        <v>24656</v>
      </c>
      <c r="M8187" t="s">
        <v>53</v>
      </c>
      <c r="N8187" t="str">
        <f>IF(AND(PESQUISA!$B$3&lt;&gt;"",OR(PESQUISA!$B$4="TODAS",B8187=PESQUISA!$B$4),ISNUMBER(SEARCH(PESQUISA!$B$3,D8187))),ROW()-1,"")</f>
        <v/>
      </c>
    </row>
    <row r="8188" spans="1:14" x14ac:dyDescent="0.3">
      <c r="A8188" t="s">
        <v>24669</v>
      </c>
      <c r="B8188" t="s">
        <v>29</v>
      </c>
      <c r="C8188" t="s">
        <v>24670</v>
      </c>
      <c r="D8188" t="s">
        <v>24671</v>
      </c>
      <c r="E8188" t="s">
        <v>32</v>
      </c>
      <c r="G8188" t="s">
        <v>33</v>
      </c>
      <c r="H8188" t="s">
        <v>34</v>
      </c>
      <c r="I8188" t="s">
        <v>24656</v>
      </c>
      <c r="M8188" t="s">
        <v>53</v>
      </c>
      <c r="N8188" t="str">
        <f>IF(AND(PESQUISA!$B$3&lt;&gt;"",OR(PESQUISA!$B$4="TODAS",B8188=PESQUISA!$B$4),ISNUMBER(SEARCH(PESQUISA!$B$3,D8188))),ROW()-1,"")</f>
        <v/>
      </c>
    </row>
    <row r="8189" spans="1:14" x14ac:dyDescent="0.3">
      <c r="A8189" t="s">
        <v>24672</v>
      </c>
      <c r="B8189" t="s">
        <v>29</v>
      </c>
      <c r="C8189" t="s">
        <v>24673</v>
      </c>
      <c r="D8189" t="s">
        <v>24674</v>
      </c>
      <c r="E8189" t="s">
        <v>32</v>
      </c>
      <c r="F8189" s="7">
        <v>139.36000000000001</v>
      </c>
      <c r="G8189" t="s">
        <v>33</v>
      </c>
      <c r="H8189" t="s">
        <v>34</v>
      </c>
      <c r="I8189" t="s">
        <v>24656</v>
      </c>
      <c r="L8189" s="8">
        <v>8.9999999999999998E-4</v>
      </c>
      <c r="M8189" t="s">
        <v>36</v>
      </c>
      <c r="N8189" t="str">
        <f>IF(AND(PESQUISA!$B$3&lt;&gt;"",OR(PESQUISA!$B$4="TODAS",B8189=PESQUISA!$B$4),ISNUMBER(SEARCH(PESQUISA!$B$3,D8189))),ROW()-1,"")</f>
        <v/>
      </c>
    </row>
    <row r="8190" spans="1:14" x14ac:dyDescent="0.3">
      <c r="A8190" t="s">
        <v>24675</v>
      </c>
      <c r="B8190" t="s">
        <v>29</v>
      </c>
      <c r="C8190" t="s">
        <v>24676</v>
      </c>
      <c r="D8190" t="s">
        <v>24677</v>
      </c>
      <c r="E8190" t="s">
        <v>32</v>
      </c>
      <c r="F8190" s="7">
        <v>135.31</v>
      </c>
      <c r="G8190" t="s">
        <v>33</v>
      </c>
      <c r="H8190" t="s">
        <v>34</v>
      </c>
      <c r="I8190" t="s">
        <v>24656</v>
      </c>
      <c r="L8190" s="8">
        <v>8.0000000000000004E-4</v>
      </c>
      <c r="M8190" t="s">
        <v>36</v>
      </c>
      <c r="N8190" t="str">
        <f>IF(AND(PESQUISA!$B$3&lt;&gt;"",OR(PESQUISA!$B$4="TODAS",B8190=PESQUISA!$B$4),ISNUMBER(SEARCH(PESQUISA!$B$3,D8190))),ROW()-1,"")</f>
        <v/>
      </c>
    </row>
    <row r="8191" spans="1:14" x14ac:dyDescent="0.3">
      <c r="A8191" t="s">
        <v>24678</v>
      </c>
      <c r="B8191" t="s">
        <v>29</v>
      </c>
      <c r="C8191" t="s">
        <v>24679</v>
      </c>
      <c r="D8191" t="s">
        <v>24680</v>
      </c>
      <c r="E8191" t="s">
        <v>32</v>
      </c>
      <c r="F8191" s="7">
        <v>114.45</v>
      </c>
      <c r="G8191" t="s">
        <v>33</v>
      </c>
      <c r="H8191" t="s">
        <v>34</v>
      </c>
      <c r="I8191" t="s">
        <v>24656</v>
      </c>
      <c r="L8191" s="8">
        <v>1E-3</v>
      </c>
      <c r="M8191" t="s">
        <v>36</v>
      </c>
      <c r="N8191" t="str">
        <f>IF(AND(PESQUISA!$B$3&lt;&gt;"",OR(PESQUISA!$B$4="TODAS",B8191=PESQUISA!$B$4),ISNUMBER(SEARCH(PESQUISA!$B$3,D8191))),ROW()-1,"")</f>
        <v/>
      </c>
    </row>
    <row r="8192" spans="1:14" x14ac:dyDescent="0.3">
      <c r="A8192" t="s">
        <v>24681</v>
      </c>
      <c r="B8192" t="s">
        <v>29</v>
      </c>
      <c r="C8192" t="s">
        <v>24682</v>
      </c>
      <c r="D8192" t="s">
        <v>24683</v>
      </c>
      <c r="E8192" t="s">
        <v>32</v>
      </c>
      <c r="G8192" t="s">
        <v>33</v>
      </c>
      <c r="H8192" t="s">
        <v>34</v>
      </c>
      <c r="I8192" t="s">
        <v>24656</v>
      </c>
      <c r="M8192" t="s">
        <v>53</v>
      </c>
      <c r="N8192" t="str">
        <f>IF(AND(PESQUISA!$B$3&lt;&gt;"",OR(PESQUISA!$B$4="TODAS",B8192=PESQUISA!$B$4),ISNUMBER(SEARCH(PESQUISA!$B$3,D8192))),ROW()-1,"")</f>
        <v/>
      </c>
    </row>
    <row r="8193" spans="1:14" x14ac:dyDescent="0.3">
      <c r="A8193" t="s">
        <v>24684</v>
      </c>
      <c r="B8193" t="s">
        <v>29</v>
      </c>
      <c r="C8193" t="s">
        <v>24685</v>
      </c>
      <c r="D8193" t="s">
        <v>24686</v>
      </c>
      <c r="E8193" t="s">
        <v>32</v>
      </c>
      <c r="G8193" t="s">
        <v>33</v>
      </c>
      <c r="H8193" t="s">
        <v>34</v>
      </c>
      <c r="I8193" t="s">
        <v>24656</v>
      </c>
      <c r="M8193" t="s">
        <v>53</v>
      </c>
      <c r="N8193" t="str">
        <f>IF(AND(PESQUISA!$B$3&lt;&gt;"",OR(PESQUISA!$B$4="TODAS",B8193=PESQUISA!$B$4),ISNUMBER(SEARCH(PESQUISA!$B$3,D8193))),ROW()-1,"")</f>
        <v/>
      </c>
    </row>
    <row r="8194" spans="1:14" x14ac:dyDescent="0.3">
      <c r="A8194" t="s">
        <v>24687</v>
      </c>
      <c r="B8194" t="s">
        <v>29</v>
      </c>
      <c r="C8194" t="s">
        <v>24688</v>
      </c>
      <c r="D8194" t="s">
        <v>24689</v>
      </c>
      <c r="E8194" t="s">
        <v>32</v>
      </c>
      <c r="F8194" s="7">
        <v>192.79</v>
      </c>
      <c r="G8194" t="s">
        <v>33</v>
      </c>
      <c r="H8194" t="s">
        <v>34</v>
      </c>
      <c r="I8194" t="s">
        <v>24656</v>
      </c>
      <c r="L8194" s="8">
        <v>4.0000000000000002E-4</v>
      </c>
      <c r="M8194" t="s">
        <v>36</v>
      </c>
      <c r="N8194" t="str">
        <f>IF(AND(PESQUISA!$B$3&lt;&gt;"",OR(PESQUISA!$B$4="TODAS",B8194=PESQUISA!$B$4),ISNUMBER(SEARCH(PESQUISA!$B$3,D8194))),ROW()-1,"")</f>
        <v/>
      </c>
    </row>
    <row r="8195" spans="1:14" x14ac:dyDescent="0.3">
      <c r="A8195" t="s">
        <v>24690</v>
      </c>
      <c r="B8195" t="s">
        <v>29</v>
      </c>
      <c r="C8195" t="s">
        <v>24691</v>
      </c>
      <c r="D8195" t="s">
        <v>24692</v>
      </c>
      <c r="E8195" t="s">
        <v>32</v>
      </c>
      <c r="F8195" s="7">
        <v>99.82</v>
      </c>
      <c r="G8195" t="s">
        <v>33</v>
      </c>
      <c r="H8195" t="s">
        <v>34</v>
      </c>
      <c r="I8195" t="s">
        <v>24656</v>
      </c>
      <c r="L8195" s="8">
        <v>4.0000000000000002E-4</v>
      </c>
      <c r="M8195" t="s">
        <v>36</v>
      </c>
      <c r="N8195" t="str">
        <f>IF(AND(PESQUISA!$B$3&lt;&gt;"",OR(PESQUISA!$B$4="TODAS",B8195=PESQUISA!$B$4),ISNUMBER(SEARCH(PESQUISA!$B$3,D8195))),ROW()-1,"")</f>
        <v/>
      </c>
    </row>
    <row r="8196" spans="1:14" x14ac:dyDescent="0.3">
      <c r="A8196" t="s">
        <v>24693</v>
      </c>
      <c r="B8196" t="s">
        <v>29</v>
      </c>
      <c r="C8196" t="s">
        <v>24694</v>
      </c>
      <c r="D8196" t="s">
        <v>24695</v>
      </c>
      <c r="E8196" t="s">
        <v>32</v>
      </c>
      <c r="F8196" s="7">
        <v>114.07</v>
      </c>
      <c r="G8196" t="s">
        <v>33</v>
      </c>
      <c r="H8196" t="s">
        <v>34</v>
      </c>
      <c r="I8196" t="s">
        <v>24656</v>
      </c>
      <c r="L8196" s="8">
        <v>5.0000000000000001E-4</v>
      </c>
      <c r="M8196" t="s">
        <v>36</v>
      </c>
      <c r="N8196" t="str">
        <f>IF(AND(PESQUISA!$B$3&lt;&gt;"",OR(PESQUISA!$B$4="TODAS",B8196=PESQUISA!$B$4),ISNUMBER(SEARCH(PESQUISA!$B$3,D8196))),ROW()-1,"")</f>
        <v/>
      </c>
    </row>
    <row r="8197" spans="1:14" x14ac:dyDescent="0.3">
      <c r="A8197" t="s">
        <v>24696</v>
      </c>
      <c r="B8197" t="s">
        <v>29</v>
      </c>
      <c r="C8197" t="s">
        <v>24697</v>
      </c>
      <c r="D8197" t="s">
        <v>24698</v>
      </c>
      <c r="E8197" t="s">
        <v>32</v>
      </c>
      <c r="G8197" t="s">
        <v>33</v>
      </c>
      <c r="H8197" t="s">
        <v>34</v>
      </c>
      <c r="I8197" t="s">
        <v>24656</v>
      </c>
      <c r="M8197" t="s">
        <v>53</v>
      </c>
      <c r="N8197" t="str">
        <f>IF(AND(PESQUISA!$B$3&lt;&gt;"",OR(PESQUISA!$B$4="TODAS",B8197=PESQUISA!$B$4),ISNUMBER(SEARCH(PESQUISA!$B$3,D8197))),ROW()-1,"")</f>
        <v/>
      </c>
    </row>
    <row r="8198" spans="1:14" x14ac:dyDescent="0.3">
      <c r="A8198" t="s">
        <v>24699</v>
      </c>
      <c r="B8198" t="s">
        <v>29</v>
      </c>
      <c r="C8198" t="s">
        <v>24700</v>
      </c>
      <c r="D8198" t="s">
        <v>24701</v>
      </c>
      <c r="E8198" t="s">
        <v>32</v>
      </c>
      <c r="G8198" t="s">
        <v>33</v>
      </c>
      <c r="H8198" t="s">
        <v>34</v>
      </c>
      <c r="I8198" t="s">
        <v>24656</v>
      </c>
      <c r="M8198" t="s">
        <v>53</v>
      </c>
      <c r="N8198" t="str">
        <f>IF(AND(PESQUISA!$B$3&lt;&gt;"",OR(PESQUISA!$B$4="TODAS",B8198=PESQUISA!$B$4),ISNUMBER(SEARCH(PESQUISA!$B$3,D8198))),ROW()-1,"")</f>
        <v/>
      </c>
    </row>
    <row r="8199" spans="1:14" x14ac:dyDescent="0.3">
      <c r="A8199" t="s">
        <v>24702</v>
      </c>
      <c r="B8199" t="s">
        <v>29</v>
      </c>
      <c r="C8199" t="s">
        <v>24703</v>
      </c>
      <c r="D8199" t="s">
        <v>24704</v>
      </c>
      <c r="E8199" t="s">
        <v>32</v>
      </c>
      <c r="G8199" t="s">
        <v>33</v>
      </c>
      <c r="H8199" t="s">
        <v>34</v>
      </c>
      <c r="I8199" t="s">
        <v>24656</v>
      </c>
      <c r="M8199" t="s">
        <v>53</v>
      </c>
      <c r="N8199" t="str">
        <f>IF(AND(PESQUISA!$B$3&lt;&gt;"",OR(PESQUISA!$B$4="TODAS",B8199=PESQUISA!$B$4),ISNUMBER(SEARCH(PESQUISA!$B$3,D8199))),ROW()-1,"")</f>
        <v/>
      </c>
    </row>
    <row r="8200" spans="1:14" x14ac:dyDescent="0.3">
      <c r="A8200" t="s">
        <v>24705</v>
      </c>
      <c r="B8200" t="s">
        <v>29</v>
      </c>
      <c r="C8200" t="s">
        <v>24706</v>
      </c>
      <c r="D8200" t="s">
        <v>24707</v>
      </c>
      <c r="E8200" t="s">
        <v>32</v>
      </c>
      <c r="G8200" t="s">
        <v>33</v>
      </c>
      <c r="H8200" t="s">
        <v>34</v>
      </c>
      <c r="I8200" t="s">
        <v>24656</v>
      </c>
      <c r="M8200" t="s">
        <v>53</v>
      </c>
      <c r="N8200" t="str">
        <f>IF(AND(PESQUISA!$B$3&lt;&gt;"",OR(PESQUISA!$B$4="TODAS",B8200=PESQUISA!$B$4),ISNUMBER(SEARCH(PESQUISA!$B$3,D8200))),ROW()-1,"")</f>
        <v/>
      </c>
    </row>
    <row r="8201" spans="1:14" x14ac:dyDescent="0.3">
      <c r="A8201" t="s">
        <v>24708</v>
      </c>
      <c r="B8201" t="s">
        <v>29</v>
      </c>
      <c r="C8201" t="s">
        <v>24709</v>
      </c>
      <c r="D8201" t="s">
        <v>24710</v>
      </c>
      <c r="E8201" t="s">
        <v>32</v>
      </c>
      <c r="F8201" s="7">
        <v>108.39</v>
      </c>
      <c r="G8201" t="s">
        <v>33</v>
      </c>
      <c r="H8201" t="s">
        <v>34</v>
      </c>
      <c r="I8201" t="s">
        <v>24656</v>
      </c>
      <c r="L8201" s="8">
        <v>2.0000000000000001E-4</v>
      </c>
      <c r="M8201" t="s">
        <v>36</v>
      </c>
      <c r="N8201" t="str">
        <f>IF(AND(PESQUISA!$B$3&lt;&gt;"",OR(PESQUISA!$B$4="TODAS",B8201=PESQUISA!$B$4),ISNUMBER(SEARCH(PESQUISA!$B$3,D8201))),ROW()-1,"")</f>
        <v/>
      </c>
    </row>
    <row r="8202" spans="1:14" x14ac:dyDescent="0.3">
      <c r="A8202" t="s">
        <v>24711</v>
      </c>
      <c r="B8202" t="s">
        <v>29</v>
      </c>
      <c r="C8202" t="s">
        <v>24712</v>
      </c>
      <c r="D8202" t="s">
        <v>24713</v>
      </c>
      <c r="E8202" t="s">
        <v>32</v>
      </c>
      <c r="F8202" s="7">
        <v>118.09</v>
      </c>
      <c r="G8202" t="s">
        <v>33</v>
      </c>
      <c r="H8202" t="s">
        <v>34</v>
      </c>
      <c r="I8202" t="s">
        <v>24656</v>
      </c>
      <c r="L8202" s="8">
        <v>2.9999999999999997E-4</v>
      </c>
      <c r="M8202" t="s">
        <v>36</v>
      </c>
      <c r="N8202" t="str">
        <f>IF(AND(PESQUISA!$B$3&lt;&gt;"",OR(PESQUISA!$B$4="TODAS",B8202=PESQUISA!$B$4),ISNUMBER(SEARCH(PESQUISA!$B$3,D8202))),ROW()-1,"")</f>
        <v/>
      </c>
    </row>
    <row r="8203" spans="1:14" x14ac:dyDescent="0.3">
      <c r="A8203" t="s">
        <v>24714</v>
      </c>
      <c r="B8203" t="s">
        <v>29</v>
      </c>
      <c r="C8203" t="s">
        <v>24715</v>
      </c>
      <c r="D8203" t="s">
        <v>24716</v>
      </c>
      <c r="E8203" t="s">
        <v>32</v>
      </c>
      <c r="G8203" t="s">
        <v>33</v>
      </c>
      <c r="H8203" t="s">
        <v>34</v>
      </c>
      <c r="I8203" t="s">
        <v>24656</v>
      </c>
      <c r="M8203" t="s">
        <v>53</v>
      </c>
      <c r="N8203" t="str">
        <f>IF(AND(PESQUISA!$B$3&lt;&gt;"",OR(PESQUISA!$B$4="TODAS",B8203=PESQUISA!$B$4),ISNUMBER(SEARCH(PESQUISA!$B$3,D8203))),ROW()-1,"")</f>
        <v/>
      </c>
    </row>
    <row r="8204" spans="1:14" x14ac:dyDescent="0.3">
      <c r="A8204" t="s">
        <v>24717</v>
      </c>
      <c r="B8204" t="s">
        <v>29</v>
      </c>
      <c r="C8204" t="s">
        <v>24718</v>
      </c>
      <c r="D8204" t="s">
        <v>24719</v>
      </c>
      <c r="E8204" t="s">
        <v>32</v>
      </c>
      <c r="G8204" t="s">
        <v>33</v>
      </c>
      <c r="H8204" t="s">
        <v>34</v>
      </c>
      <c r="I8204" t="s">
        <v>24656</v>
      </c>
      <c r="M8204" t="s">
        <v>53</v>
      </c>
      <c r="N8204" t="str">
        <f>IF(AND(PESQUISA!$B$3&lt;&gt;"",OR(PESQUISA!$B$4="TODAS",B8204=PESQUISA!$B$4),ISNUMBER(SEARCH(PESQUISA!$B$3,D8204))),ROW()-1,"")</f>
        <v/>
      </c>
    </row>
    <row r="8205" spans="1:14" x14ac:dyDescent="0.3">
      <c r="A8205" t="s">
        <v>24720</v>
      </c>
      <c r="B8205" t="s">
        <v>29</v>
      </c>
      <c r="C8205" t="s">
        <v>24721</v>
      </c>
      <c r="D8205" t="s">
        <v>24722</v>
      </c>
      <c r="E8205" t="s">
        <v>32</v>
      </c>
      <c r="F8205" s="7">
        <v>125.55</v>
      </c>
      <c r="G8205" t="s">
        <v>33</v>
      </c>
      <c r="H8205" t="s">
        <v>34</v>
      </c>
      <c r="I8205" t="s">
        <v>24656</v>
      </c>
      <c r="L8205" s="8">
        <v>5.9999999999999995E-4</v>
      </c>
      <c r="M8205" t="s">
        <v>36</v>
      </c>
      <c r="N8205" t="str">
        <f>IF(AND(PESQUISA!$B$3&lt;&gt;"",OR(PESQUISA!$B$4="TODAS",B8205=PESQUISA!$B$4),ISNUMBER(SEARCH(PESQUISA!$B$3,D8205))),ROW()-1,"")</f>
        <v/>
      </c>
    </row>
    <row r="8206" spans="1:14" x14ac:dyDescent="0.3">
      <c r="A8206" t="s">
        <v>24723</v>
      </c>
      <c r="B8206" t="s">
        <v>29</v>
      </c>
      <c r="C8206" t="s">
        <v>24724</v>
      </c>
      <c r="D8206" t="s">
        <v>24725</v>
      </c>
      <c r="E8206" t="s">
        <v>32</v>
      </c>
      <c r="F8206" s="7">
        <v>122.94</v>
      </c>
      <c r="G8206" t="s">
        <v>33</v>
      </c>
      <c r="H8206" t="s">
        <v>34</v>
      </c>
      <c r="I8206" t="s">
        <v>24656</v>
      </c>
      <c r="L8206" s="8">
        <v>5.0000000000000001E-4</v>
      </c>
      <c r="M8206" t="s">
        <v>36</v>
      </c>
      <c r="N8206" t="str">
        <f>IF(AND(PESQUISA!$B$3&lt;&gt;"",OR(PESQUISA!$B$4="TODAS",B8206=PESQUISA!$B$4),ISNUMBER(SEARCH(PESQUISA!$B$3,D8206))),ROW()-1,"")</f>
        <v/>
      </c>
    </row>
    <row r="8207" spans="1:14" x14ac:dyDescent="0.3">
      <c r="A8207" t="s">
        <v>24726</v>
      </c>
      <c r="B8207" t="s">
        <v>29</v>
      </c>
      <c r="C8207" t="s">
        <v>24727</v>
      </c>
      <c r="D8207" t="s">
        <v>24728</v>
      </c>
      <c r="E8207" t="s">
        <v>32</v>
      </c>
      <c r="F8207" s="7">
        <v>145.35</v>
      </c>
      <c r="G8207" t="s">
        <v>33</v>
      </c>
      <c r="H8207" t="s">
        <v>34</v>
      </c>
      <c r="I8207" t="s">
        <v>24656</v>
      </c>
      <c r="L8207" s="8">
        <v>5.9999999999999995E-4</v>
      </c>
      <c r="M8207" t="s">
        <v>36</v>
      </c>
      <c r="N8207" t="str">
        <f>IF(AND(PESQUISA!$B$3&lt;&gt;"",OR(PESQUISA!$B$4="TODAS",B8207=PESQUISA!$B$4),ISNUMBER(SEARCH(PESQUISA!$B$3,D8207))),ROW()-1,"")</f>
        <v/>
      </c>
    </row>
    <row r="8208" spans="1:14" x14ac:dyDescent="0.3">
      <c r="A8208" t="s">
        <v>24729</v>
      </c>
      <c r="B8208" t="s">
        <v>29</v>
      </c>
      <c r="C8208" t="s">
        <v>24730</v>
      </c>
      <c r="D8208" t="s">
        <v>24731</v>
      </c>
      <c r="E8208" t="s">
        <v>32</v>
      </c>
      <c r="F8208" s="7">
        <v>102.6</v>
      </c>
      <c r="G8208" t="s">
        <v>33</v>
      </c>
      <c r="H8208" t="s">
        <v>34</v>
      </c>
      <c r="I8208" t="s">
        <v>24656</v>
      </c>
      <c r="L8208" s="8">
        <v>5.9999999999999995E-4</v>
      </c>
      <c r="M8208" t="s">
        <v>36</v>
      </c>
      <c r="N8208" t="str">
        <f>IF(AND(PESQUISA!$B$3&lt;&gt;"",OR(PESQUISA!$B$4="TODAS",B8208=PESQUISA!$B$4),ISNUMBER(SEARCH(PESQUISA!$B$3,D8208))),ROW()-1,"")</f>
        <v/>
      </c>
    </row>
    <row r="8209" spans="1:14" x14ac:dyDescent="0.3">
      <c r="A8209" t="s">
        <v>24732</v>
      </c>
      <c r="B8209" t="s">
        <v>29</v>
      </c>
      <c r="C8209" t="s">
        <v>24733</v>
      </c>
      <c r="D8209" t="s">
        <v>24734</v>
      </c>
      <c r="E8209" t="s">
        <v>32</v>
      </c>
      <c r="F8209" s="7">
        <v>116.87</v>
      </c>
      <c r="G8209" t="s">
        <v>33</v>
      </c>
      <c r="H8209" t="s">
        <v>34</v>
      </c>
      <c r="I8209" t="s">
        <v>24656</v>
      </c>
      <c r="L8209" s="8">
        <v>6.9999999999999999E-4</v>
      </c>
      <c r="M8209" t="s">
        <v>36</v>
      </c>
      <c r="N8209" t="str">
        <f>IF(AND(PESQUISA!$B$3&lt;&gt;"",OR(PESQUISA!$B$4="TODAS",B8209=PESQUISA!$B$4),ISNUMBER(SEARCH(PESQUISA!$B$3,D8209))),ROW()-1,"")</f>
        <v/>
      </c>
    </row>
    <row r="8210" spans="1:14" x14ac:dyDescent="0.3">
      <c r="A8210" t="s">
        <v>24735</v>
      </c>
      <c r="B8210" t="s">
        <v>29</v>
      </c>
      <c r="C8210" t="s">
        <v>24736</v>
      </c>
      <c r="D8210" t="s">
        <v>24737</v>
      </c>
      <c r="E8210" t="s">
        <v>32</v>
      </c>
      <c r="F8210" s="7">
        <v>135.18</v>
      </c>
      <c r="G8210" t="s">
        <v>33</v>
      </c>
      <c r="H8210" t="s">
        <v>34</v>
      </c>
      <c r="I8210" t="s">
        <v>24656</v>
      </c>
      <c r="L8210" s="8">
        <v>6.9999999999999999E-4</v>
      </c>
      <c r="M8210" t="s">
        <v>36</v>
      </c>
      <c r="N8210" t="str">
        <f>IF(AND(PESQUISA!$B$3&lt;&gt;"",OR(PESQUISA!$B$4="TODAS",B8210=PESQUISA!$B$4),ISNUMBER(SEARCH(PESQUISA!$B$3,D8210))),ROW()-1,"")</f>
        <v/>
      </c>
    </row>
    <row r="8211" spans="1:14" x14ac:dyDescent="0.3">
      <c r="A8211" t="s">
        <v>24738</v>
      </c>
      <c r="B8211" t="s">
        <v>29</v>
      </c>
      <c r="C8211" t="s">
        <v>24739</v>
      </c>
      <c r="D8211" t="s">
        <v>24740</v>
      </c>
      <c r="E8211" t="s">
        <v>32</v>
      </c>
      <c r="F8211" s="7">
        <v>166.2</v>
      </c>
      <c r="G8211" t="s">
        <v>33</v>
      </c>
      <c r="H8211" t="s">
        <v>34</v>
      </c>
      <c r="I8211" t="s">
        <v>24656</v>
      </c>
      <c r="L8211" s="8">
        <v>4.0000000000000002E-4</v>
      </c>
      <c r="M8211" t="s">
        <v>36</v>
      </c>
      <c r="N8211" t="str">
        <f>IF(AND(PESQUISA!$B$3&lt;&gt;"",OR(PESQUISA!$B$4="TODAS",B8211=PESQUISA!$B$4),ISNUMBER(SEARCH(PESQUISA!$B$3,D8211))),ROW()-1,"")</f>
        <v/>
      </c>
    </row>
    <row r="8212" spans="1:14" x14ac:dyDescent="0.3">
      <c r="A8212" t="s">
        <v>24741</v>
      </c>
      <c r="B8212" t="s">
        <v>29</v>
      </c>
      <c r="C8212" t="s">
        <v>24742</v>
      </c>
      <c r="D8212" t="s">
        <v>24743</v>
      </c>
      <c r="E8212" t="s">
        <v>32</v>
      </c>
      <c r="F8212" s="7">
        <v>108.66</v>
      </c>
      <c r="G8212" t="s">
        <v>33</v>
      </c>
      <c r="H8212" t="s">
        <v>34</v>
      </c>
      <c r="I8212" t="s">
        <v>24656</v>
      </c>
      <c r="L8212" s="8">
        <v>2.9999999999999997E-4</v>
      </c>
      <c r="M8212" t="s">
        <v>36</v>
      </c>
      <c r="N8212" t="str">
        <f>IF(AND(PESQUISA!$B$3&lt;&gt;"",OR(PESQUISA!$B$4="TODAS",B8212=PESQUISA!$B$4),ISNUMBER(SEARCH(PESQUISA!$B$3,D8212))),ROW()-1,"")</f>
        <v/>
      </c>
    </row>
    <row r="8213" spans="1:14" x14ac:dyDescent="0.3">
      <c r="A8213" t="s">
        <v>24744</v>
      </c>
      <c r="B8213" t="s">
        <v>29</v>
      </c>
      <c r="C8213" t="s">
        <v>24745</v>
      </c>
      <c r="D8213" t="s">
        <v>24746</v>
      </c>
      <c r="E8213" t="s">
        <v>32</v>
      </c>
      <c r="F8213" s="7">
        <v>128.76</v>
      </c>
      <c r="G8213" t="s">
        <v>33</v>
      </c>
      <c r="H8213" t="s">
        <v>34</v>
      </c>
      <c r="I8213" t="s">
        <v>24656</v>
      </c>
      <c r="L8213" s="8">
        <v>4.0000000000000002E-4</v>
      </c>
      <c r="M8213" t="s">
        <v>36</v>
      </c>
      <c r="N8213" t="str">
        <f>IF(AND(PESQUISA!$B$3&lt;&gt;"",OR(PESQUISA!$B$4="TODAS",B8213=PESQUISA!$B$4),ISNUMBER(SEARCH(PESQUISA!$B$3,D8213))),ROW()-1,"")</f>
        <v/>
      </c>
    </row>
    <row r="8214" spans="1:14" x14ac:dyDescent="0.3">
      <c r="A8214" t="s">
        <v>24747</v>
      </c>
      <c r="B8214" t="s">
        <v>29</v>
      </c>
      <c r="C8214" t="s">
        <v>24748</v>
      </c>
      <c r="D8214" t="s">
        <v>24749</v>
      </c>
      <c r="E8214" t="s">
        <v>859</v>
      </c>
      <c r="F8214" s="7">
        <v>51.53</v>
      </c>
      <c r="G8214" t="s">
        <v>33</v>
      </c>
      <c r="H8214" t="s">
        <v>34</v>
      </c>
      <c r="I8214" t="s">
        <v>24750</v>
      </c>
      <c r="L8214" s="8">
        <v>0</v>
      </c>
      <c r="M8214" t="s">
        <v>36</v>
      </c>
      <c r="N8214" t="str">
        <f>IF(AND(PESQUISA!$B$3&lt;&gt;"",OR(PESQUISA!$B$4="TODAS",B8214=PESQUISA!$B$4),ISNUMBER(SEARCH(PESQUISA!$B$3,D8214))),ROW()-1,"")</f>
        <v/>
      </c>
    </row>
    <row r="8215" spans="1:14" x14ac:dyDescent="0.3">
      <c r="A8215" t="s">
        <v>24751</v>
      </c>
      <c r="B8215" t="s">
        <v>29</v>
      </c>
      <c r="C8215" t="s">
        <v>24752</v>
      </c>
      <c r="D8215" t="s">
        <v>24753</v>
      </c>
      <c r="E8215" t="s">
        <v>32</v>
      </c>
      <c r="F8215" s="7">
        <v>2.46</v>
      </c>
      <c r="G8215" t="s">
        <v>33</v>
      </c>
      <c r="H8215" t="s">
        <v>34</v>
      </c>
      <c r="I8215" t="s">
        <v>24750</v>
      </c>
      <c r="L8215" s="8">
        <v>0</v>
      </c>
      <c r="M8215" t="s">
        <v>36</v>
      </c>
      <c r="N8215" t="str">
        <f>IF(AND(PESQUISA!$B$3&lt;&gt;"",OR(PESQUISA!$B$4="TODAS",B8215=PESQUISA!$B$4),ISNUMBER(SEARCH(PESQUISA!$B$3,D8215))),ROW()-1,"")</f>
        <v/>
      </c>
    </row>
    <row r="8216" spans="1:14" x14ac:dyDescent="0.3">
      <c r="A8216" t="s">
        <v>24754</v>
      </c>
      <c r="B8216" t="s">
        <v>29</v>
      </c>
      <c r="C8216" t="s">
        <v>24755</v>
      </c>
      <c r="D8216" t="s">
        <v>24756</v>
      </c>
      <c r="E8216" t="s">
        <v>859</v>
      </c>
      <c r="F8216" s="7">
        <v>8.44</v>
      </c>
      <c r="G8216" t="s">
        <v>33</v>
      </c>
      <c r="H8216" t="s">
        <v>34</v>
      </c>
      <c r="I8216" t="s">
        <v>24750</v>
      </c>
      <c r="L8216" s="8">
        <v>0</v>
      </c>
      <c r="M8216" t="s">
        <v>36</v>
      </c>
      <c r="N8216" t="str">
        <f>IF(AND(PESQUISA!$B$3&lt;&gt;"",OR(PESQUISA!$B$4="TODAS",B8216=PESQUISA!$B$4),ISNUMBER(SEARCH(PESQUISA!$B$3,D8216))),ROW()-1,"")</f>
        <v/>
      </c>
    </row>
    <row r="8217" spans="1:14" x14ac:dyDescent="0.3">
      <c r="A8217" t="s">
        <v>24757</v>
      </c>
      <c r="B8217" t="s">
        <v>29</v>
      </c>
      <c r="C8217" t="s">
        <v>24758</v>
      </c>
      <c r="D8217" t="s">
        <v>24759</v>
      </c>
      <c r="E8217" t="s">
        <v>859</v>
      </c>
      <c r="F8217" s="7">
        <v>24.12</v>
      </c>
      <c r="G8217" t="s">
        <v>33</v>
      </c>
      <c r="H8217" t="s">
        <v>34</v>
      </c>
      <c r="I8217" t="s">
        <v>24750</v>
      </c>
      <c r="L8217" s="8">
        <v>0</v>
      </c>
      <c r="M8217" t="s">
        <v>36</v>
      </c>
      <c r="N8217" t="str">
        <f>IF(AND(PESQUISA!$B$3&lt;&gt;"",OR(PESQUISA!$B$4="TODAS",B8217=PESQUISA!$B$4),ISNUMBER(SEARCH(PESQUISA!$B$3,D8217))),ROW()-1,"")</f>
        <v/>
      </c>
    </row>
    <row r="8218" spans="1:14" x14ac:dyDescent="0.3">
      <c r="A8218" t="s">
        <v>24760</v>
      </c>
      <c r="B8218" t="s">
        <v>29</v>
      </c>
      <c r="C8218" t="s">
        <v>24761</v>
      </c>
      <c r="D8218" t="s">
        <v>24762</v>
      </c>
      <c r="E8218" t="s">
        <v>859</v>
      </c>
      <c r="F8218" s="7">
        <v>20.03</v>
      </c>
      <c r="G8218" t="s">
        <v>33</v>
      </c>
      <c r="H8218" t="s">
        <v>34</v>
      </c>
      <c r="I8218" t="s">
        <v>24750</v>
      </c>
      <c r="L8218" s="8">
        <v>0</v>
      </c>
      <c r="M8218" t="s">
        <v>36</v>
      </c>
      <c r="N8218" t="str">
        <f>IF(AND(PESQUISA!$B$3&lt;&gt;"",OR(PESQUISA!$B$4="TODAS",B8218=PESQUISA!$B$4),ISNUMBER(SEARCH(PESQUISA!$B$3,D8218))),ROW()-1,"")</f>
        <v/>
      </c>
    </row>
    <row r="8219" spans="1:14" x14ac:dyDescent="0.3">
      <c r="A8219" t="s">
        <v>24763</v>
      </c>
      <c r="B8219" t="s">
        <v>29</v>
      </c>
      <c r="C8219" t="s">
        <v>24764</v>
      </c>
      <c r="D8219" t="s">
        <v>24765</v>
      </c>
      <c r="E8219" t="s">
        <v>859</v>
      </c>
      <c r="F8219" s="7">
        <v>16.059999999999999</v>
      </c>
      <c r="G8219" t="s">
        <v>33</v>
      </c>
      <c r="H8219" t="s">
        <v>34</v>
      </c>
      <c r="I8219" t="s">
        <v>24750</v>
      </c>
      <c r="L8219" s="8">
        <v>0</v>
      </c>
      <c r="M8219" t="s">
        <v>36</v>
      </c>
      <c r="N8219" t="str">
        <f>IF(AND(PESQUISA!$B$3&lt;&gt;"",OR(PESQUISA!$B$4="TODAS",B8219=PESQUISA!$B$4),ISNUMBER(SEARCH(PESQUISA!$B$3,D8219))),ROW()-1,"")</f>
        <v/>
      </c>
    </row>
    <row r="8220" spans="1:14" x14ac:dyDescent="0.3">
      <c r="A8220" t="s">
        <v>24766</v>
      </c>
      <c r="B8220" t="s">
        <v>29</v>
      </c>
      <c r="C8220" t="s">
        <v>24767</v>
      </c>
      <c r="D8220" t="s">
        <v>24768</v>
      </c>
      <c r="E8220" t="s">
        <v>859</v>
      </c>
      <c r="F8220" s="7">
        <v>13.94</v>
      </c>
      <c r="G8220" t="s">
        <v>33</v>
      </c>
      <c r="H8220" t="s">
        <v>34</v>
      </c>
      <c r="I8220" t="s">
        <v>24750</v>
      </c>
      <c r="L8220" s="8">
        <v>0</v>
      </c>
      <c r="M8220" t="s">
        <v>36</v>
      </c>
      <c r="N8220" t="str">
        <f>IF(AND(PESQUISA!$B$3&lt;&gt;"",OR(PESQUISA!$B$4="TODAS",B8220=PESQUISA!$B$4),ISNUMBER(SEARCH(PESQUISA!$B$3,D8220))),ROW()-1,"")</f>
        <v/>
      </c>
    </row>
    <row r="8221" spans="1:14" x14ac:dyDescent="0.3">
      <c r="A8221" t="s">
        <v>24769</v>
      </c>
      <c r="B8221" t="s">
        <v>29</v>
      </c>
      <c r="C8221" t="s">
        <v>24770</v>
      </c>
      <c r="D8221" t="s">
        <v>24771</v>
      </c>
      <c r="E8221" t="s">
        <v>60</v>
      </c>
      <c r="F8221" s="7">
        <v>0.79</v>
      </c>
      <c r="G8221" t="s">
        <v>33</v>
      </c>
      <c r="H8221" t="s">
        <v>34</v>
      </c>
      <c r="I8221" t="s">
        <v>24750</v>
      </c>
      <c r="L8221" s="8">
        <v>0</v>
      </c>
      <c r="M8221" t="s">
        <v>36</v>
      </c>
      <c r="N8221" t="str">
        <f>IF(AND(PESQUISA!$B$3&lt;&gt;"",OR(PESQUISA!$B$4="TODAS",B8221=PESQUISA!$B$4),ISNUMBER(SEARCH(PESQUISA!$B$3,D8221))),ROW()-1,"")</f>
        <v/>
      </c>
    </row>
    <row r="8222" spans="1:14" x14ac:dyDescent="0.3">
      <c r="A8222" t="s">
        <v>24772</v>
      </c>
      <c r="B8222" t="s">
        <v>29</v>
      </c>
      <c r="C8222" t="s">
        <v>24773</v>
      </c>
      <c r="D8222" t="s">
        <v>24774</v>
      </c>
      <c r="E8222" t="s">
        <v>32</v>
      </c>
      <c r="F8222" s="7">
        <v>236.67</v>
      </c>
      <c r="G8222" t="s">
        <v>33</v>
      </c>
      <c r="H8222" t="s">
        <v>34</v>
      </c>
      <c r="I8222" t="s">
        <v>24750</v>
      </c>
      <c r="L8222" s="8">
        <v>2.0000000000000001E-4</v>
      </c>
      <c r="M8222" t="s">
        <v>36</v>
      </c>
      <c r="N8222" t="str">
        <f>IF(AND(PESQUISA!$B$3&lt;&gt;"",OR(PESQUISA!$B$4="TODAS",B8222=PESQUISA!$B$4),ISNUMBER(SEARCH(PESQUISA!$B$3,D8222))),ROW()-1,"")</f>
        <v/>
      </c>
    </row>
    <row r="8223" spans="1:14" x14ac:dyDescent="0.3">
      <c r="A8223" t="s">
        <v>24775</v>
      </c>
      <c r="B8223" t="s">
        <v>29</v>
      </c>
      <c r="C8223" t="s">
        <v>24776</v>
      </c>
      <c r="D8223" t="s">
        <v>24777</v>
      </c>
      <c r="E8223" t="s">
        <v>32</v>
      </c>
      <c r="F8223" s="7">
        <v>247.41</v>
      </c>
      <c r="G8223" t="s">
        <v>33</v>
      </c>
      <c r="H8223" t="s">
        <v>34</v>
      </c>
      <c r="I8223" t="s">
        <v>24750</v>
      </c>
      <c r="L8223" s="8">
        <v>2.0000000000000001E-4</v>
      </c>
      <c r="M8223" t="s">
        <v>36</v>
      </c>
      <c r="N8223" t="str">
        <f>IF(AND(PESQUISA!$B$3&lt;&gt;"",OR(PESQUISA!$B$4="TODAS",B8223=PESQUISA!$B$4),ISNUMBER(SEARCH(PESQUISA!$B$3,D8223))),ROW()-1,"")</f>
        <v/>
      </c>
    </row>
    <row r="8224" spans="1:14" x14ac:dyDescent="0.3">
      <c r="A8224" t="s">
        <v>24778</v>
      </c>
      <c r="B8224" t="s">
        <v>29</v>
      </c>
      <c r="C8224" t="s">
        <v>24779</v>
      </c>
      <c r="D8224" t="s">
        <v>24780</v>
      </c>
      <c r="E8224" t="s">
        <v>32</v>
      </c>
      <c r="F8224" s="7">
        <v>161.59</v>
      </c>
      <c r="G8224" t="s">
        <v>33</v>
      </c>
      <c r="H8224" t="s">
        <v>34</v>
      </c>
      <c r="I8224" t="s">
        <v>24750</v>
      </c>
      <c r="L8224" s="8">
        <v>2.0000000000000001E-4</v>
      </c>
      <c r="M8224" t="s">
        <v>36</v>
      </c>
      <c r="N8224" t="str">
        <f>IF(AND(PESQUISA!$B$3&lt;&gt;"",OR(PESQUISA!$B$4="TODAS",B8224=PESQUISA!$B$4),ISNUMBER(SEARCH(PESQUISA!$B$3,D8224))),ROW()-1,"")</f>
        <v/>
      </c>
    </row>
    <row r="8225" spans="1:14" x14ac:dyDescent="0.3">
      <c r="A8225" t="s">
        <v>24781</v>
      </c>
      <c r="B8225" t="s">
        <v>29</v>
      </c>
      <c r="C8225" t="s">
        <v>24782</v>
      </c>
      <c r="D8225" t="s">
        <v>24783</v>
      </c>
      <c r="E8225" t="s">
        <v>32</v>
      </c>
      <c r="F8225" s="7">
        <v>169.83</v>
      </c>
      <c r="G8225" t="s">
        <v>33</v>
      </c>
      <c r="H8225" t="s">
        <v>34</v>
      </c>
      <c r="I8225" t="s">
        <v>24750</v>
      </c>
      <c r="L8225" s="8">
        <v>2.0000000000000001E-4</v>
      </c>
      <c r="M8225" t="s">
        <v>36</v>
      </c>
      <c r="N8225" t="str">
        <f>IF(AND(PESQUISA!$B$3&lt;&gt;"",OR(PESQUISA!$B$4="TODAS",B8225=PESQUISA!$B$4),ISNUMBER(SEARCH(PESQUISA!$B$3,D8225))),ROW()-1,"")</f>
        <v/>
      </c>
    </row>
    <row r="8226" spans="1:14" x14ac:dyDescent="0.3">
      <c r="A8226" t="s">
        <v>24784</v>
      </c>
      <c r="B8226" t="s">
        <v>29</v>
      </c>
      <c r="C8226" t="s">
        <v>24785</v>
      </c>
      <c r="D8226" t="s">
        <v>24786</v>
      </c>
      <c r="E8226" t="s">
        <v>32</v>
      </c>
      <c r="F8226" s="7">
        <v>181.26</v>
      </c>
      <c r="G8226" t="s">
        <v>33</v>
      </c>
      <c r="H8226" t="s">
        <v>34</v>
      </c>
      <c r="I8226" t="s">
        <v>24750</v>
      </c>
      <c r="L8226" s="8">
        <v>2.9999999999999997E-4</v>
      </c>
      <c r="M8226" t="s">
        <v>36</v>
      </c>
      <c r="N8226" t="str">
        <f>IF(AND(PESQUISA!$B$3&lt;&gt;"",OR(PESQUISA!$B$4="TODAS",B8226=PESQUISA!$B$4),ISNUMBER(SEARCH(PESQUISA!$B$3,D8226))),ROW()-1,"")</f>
        <v/>
      </c>
    </row>
    <row r="8227" spans="1:14" x14ac:dyDescent="0.3">
      <c r="A8227" t="s">
        <v>24787</v>
      </c>
      <c r="B8227" t="s">
        <v>29</v>
      </c>
      <c r="C8227" t="s">
        <v>24788</v>
      </c>
      <c r="D8227" t="s">
        <v>24789</v>
      </c>
      <c r="E8227" t="s">
        <v>32</v>
      </c>
      <c r="F8227" s="7">
        <v>252.83</v>
      </c>
      <c r="G8227" t="s">
        <v>33</v>
      </c>
      <c r="H8227" t="s">
        <v>34</v>
      </c>
      <c r="I8227" t="s">
        <v>24750</v>
      </c>
      <c r="L8227" s="8">
        <v>2.0000000000000001E-4</v>
      </c>
      <c r="M8227" t="s">
        <v>36</v>
      </c>
      <c r="N8227" t="str">
        <f>IF(AND(PESQUISA!$B$3&lt;&gt;"",OR(PESQUISA!$B$4="TODAS",B8227=PESQUISA!$B$4),ISNUMBER(SEARCH(PESQUISA!$B$3,D8227))),ROW()-1,"")</f>
        <v/>
      </c>
    </row>
    <row r="8228" spans="1:14" x14ac:dyDescent="0.3">
      <c r="A8228" t="s">
        <v>24790</v>
      </c>
      <c r="B8228" t="s">
        <v>29</v>
      </c>
      <c r="C8228" t="s">
        <v>24791</v>
      </c>
      <c r="D8228" t="s">
        <v>24792</v>
      </c>
      <c r="E8228" t="s">
        <v>32</v>
      </c>
      <c r="F8228" s="7">
        <v>166.31</v>
      </c>
      <c r="G8228" t="s">
        <v>33</v>
      </c>
      <c r="H8228" t="s">
        <v>34</v>
      </c>
      <c r="I8228" t="s">
        <v>24750</v>
      </c>
      <c r="L8228" s="8">
        <v>2.0000000000000001E-4</v>
      </c>
      <c r="M8228" t="s">
        <v>36</v>
      </c>
      <c r="N8228" t="str">
        <f>IF(AND(PESQUISA!$B$3&lt;&gt;"",OR(PESQUISA!$B$4="TODAS",B8228=PESQUISA!$B$4),ISNUMBER(SEARCH(PESQUISA!$B$3,D8228))),ROW()-1,"")</f>
        <v/>
      </c>
    </row>
    <row r="8229" spans="1:14" x14ac:dyDescent="0.3">
      <c r="A8229" t="s">
        <v>24793</v>
      </c>
      <c r="B8229" t="s">
        <v>29</v>
      </c>
      <c r="C8229" t="s">
        <v>24794</v>
      </c>
      <c r="D8229" t="s">
        <v>24795</v>
      </c>
      <c r="E8229" t="s">
        <v>32</v>
      </c>
      <c r="F8229" s="7">
        <v>174.87</v>
      </c>
      <c r="G8229" t="s">
        <v>33</v>
      </c>
      <c r="H8229" t="s">
        <v>34</v>
      </c>
      <c r="I8229" t="s">
        <v>24750</v>
      </c>
      <c r="L8229" s="8">
        <v>2.0000000000000001E-4</v>
      </c>
      <c r="M8229" t="s">
        <v>36</v>
      </c>
      <c r="N8229" t="str">
        <f>IF(AND(PESQUISA!$B$3&lt;&gt;"",OR(PESQUISA!$B$4="TODAS",B8229=PESQUISA!$B$4),ISNUMBER(SEARCH(PESQUISA!$B$3,D8229))),ROW()-1,"")</f>
        <v/>
      </c>
    </row>
    <row r="8230" spans="1:14" x14ac:dyDescent="0.3">
      <c r="A8230" t="s">
        <v>24796</v>
      </c>
      <c r="B8230" t="s">
        <v>29</v>
      </c>
      <c r="C8230" t="s">
        <v>24797</v>
      </c>
      <c r="D8230" t="s">
        <v>24798</v>
      </c>
      <c r="E8230" t="s">
        <v>32</v>
      </c>
      <c r="F8230" s="7">
        <v>186.77</v>
      </c>
      <c r="G8230" t="s">
        <v>33</v>
      </c>
      <c r="H8230" t="s">
        <v>34</v>
      </c>
      <c r="I8230" t="s">
        <v>24750</v>
      </c>
      <c r="L8230" s="8">
        <v>2.9999999999999997E-4</v>
      </c>
      <c r="M8230" t="s">
        <v>36</v>
      </c>
      <c r="N8230" t="str">
        <f>IF(AND(PESQUISA!$B$3&lt;&gt;"",OR(PESQUISA!$B$4="TODAS",B8230=PESQUISA!$B$4),ISNUMBER(SEARCH(PESQUISA!$B$3,D8230))),ROW()-1,"")</f>
        <v/>
      </c>
    </row>
    <row r="8231" spans="1:14" x14ac:dyDescent="0.3">
      <c r="A8231" t="s">
        <v>24799</v>
      </c>
      <c r="B8231" t="s">
        <v>29</v>
      </c>
      <c r="C8231" t="s">
        <v>24800</v>
      </c>
      <c r="D8231" t="s">
        <v>24801</v>
      </c>
      <c r="E8231" t="s">
        <v>32</v>
      </c>
      <c r="F8231" s="7">
        <v>206.6</v>
      </c>
      <c r="G8231" t="s">
        <v>33</v>
      </c>
      <c r="H8231" t="s">
        <v>34</v>
      </c>
      <c r="I8231" t="s">
        <v>24750</v>
      </c>
      <c r="L8231" s="8">
        <v>2.0000000000000001E-4</v>
      </c>
      <c r="M8231" t="s">
        <v>36</v>
      </c>
      <c r="N8231" t="str">
        <f>IF(AND(PESQUISA!$B$3&lt;&gt;"",OR(PESQUISA!$B$4="TODAS",B8231=PESQUISA!$B$4),ISNUMBER(SEARCH(PESQUISA!$B$3,D8231))),ROW()-1,"")</f>
        <v/>
      </c>
    </row>
    <row r="8232" spans="1:14" x14ac:dyDescent="0.3">
      <c r="A8232" t="s">
        <v>24802</v>
      </c>
      <c r="B8232" t="s">
        <v>29</v>
      </c>
      <c r="C8232" t="s">
        <v>24803</v>
      </c>
      <c r="D8232" t="s">
        <v>24804</v>
      </c>
      <c r="E8232" t="s">
        <v>32</v>
      </c>
      <c r="F8232" s="7">
        <v>232.2</v>
      </c>
      <c r="G8232" t="s">
        <v>33</v>
      </c>
      <c r="H8232" t="s">
        <v>34</v>
      </c>
      <c r="I8232" t="s">
        <v>24750</v>
      </c>
      <c r="L8232" s="8">
        <v>2.0000000000000001E-4</v>
      </c>
      <c r="M8232" t="s">
        <v>36</v>
      </c>
      <c r="N8232" t="str">
        <f>IF(AND(PESQUISA!$B$3&lt;&gt;"",OR(PESQUISA!$B$4="TODAS",B8232=PESQUISA!$B$4),ISNUMBER(SEARCH(PESQUISA!$B$3,D8232))),ROW()-1,"")</f>
        <v/>
      </c>
    </row>
    <row r="8233" spans="1:14" x14ac:dyDescent="0.3">
      <c r="A8233" t="s">
        <v>24805</v>
      </c>
      <c r="B8233" t="s">
        <v>29</v>
      </c>
      <c r="C8233" t="s">
        <v>24806</v>
      </c>
      <c r="D8233" t="s">
        <v>24807</v>
      </c>
      <c r="E8233" t="s">
        <v>32</v>
      </c>
      <c r="F8233" s="7">
        <v>260.70999999999998</v>
      </c>
      <c r="G8233" t="s">
        <v>33</v>
      </c>
      <c r="H8233" t="s">
        <v>34</v>
      </c>
      <c r="I8233" t="s">
        <v>24750</v>
      </c>
      <c r="L8233" s="8">
        <v>2.0000000000000001E-4</v>
      </c>
      <c r="M8233" t="s">
        <v>36</v>
      </c>
      <c r="N8233" t="str">
        <f>IF(AND(PESQUISA!$B$3&lt;&gt;"",OR(PESQUISA!$B$4="TODAS",B8233=PESQUISA!$B$4),ISNUMBER(SEARCH(PESQUISA!$B$3,D8233))),ROW()-1,"")</f>
        <v/>
      </c>
    </row>
    <row r="8234" spans="1:14" x14ac:dyDescent="0.3">
      <c r="A8234" t="s">
        <v>24808</v>
      </c>
      <c r="B8234" t="s">
        <v>29</v>
      </c>
      <c r="C8234" t="s">
        <v>24809</v>
      </c>
      <c r="D8234" t="s">
        <v>24810</v>
      </c>
      <c r="E8234" t="s">
        <v>32</v>
      </c>
      <c r="F8234" s="7">
        <v>286.41000000000003</v>
      </c>
      <c r="G8234" t="s">
        <v>33</v>
      </c>
      <c r="H8234" t="s">
        <v>34</v>
      </c>
      <c r="I8234" t="s">
        <v>24750</v>
      </c>
      <c r="L8234" s="8">
        <v>2.0000000000000001E-4</v>
      </c>
      <c r="M8234" t="s">
        <v>36</v>
      </c>
      <c r="N8234" t="str">
        <f>IF(AND(PESQUISA!$B$3&lt;&gt;"",OR(PESQUISA!$B$4="TODAS",B8234=PESQUISA!$B$4),ISNUMBER(SEARCH(PESQUISA!$B$3,D8234))),ROW()-1,"")</f>
        <v/>
      </c>
    </row>
    <row r="8235" spans="1:14" x14ac:dyDescent="0.3">
      <c r="A8235" t="s">
        <v>24811</v>
      </c>
      <c r="B8235" t="s">
        <v>29</v>
      </c>
      <c r="C8235" t="s">
        <v>24812</v>
      </c>
      <c r="D8235" t="s">
        <v>24813</v>
      </c>
      <c r="E8235" t="s">
        <v>32</v>
      </c>
      <c r="F8235" s="7">
        <v>146.96</v>
      </c>
      <c r="G8235" t="s">
        <v>33</v>
      </c>
      <c r="H8235" t="s">
        <v>34</v>
      </c>
      <c r="I8235" t="s">
        <v>24750</v>
      </c>
      <c r="L8235" s="8">
        <v>2.9999999999999997E-4</v>
      </c>
      <c r="M8235" t="s">
        <v>36</v>
      </c>
      <c r="N8235" t="str">
        <f>IF(AND(PESQUISA!$B$3&lt;&gt;"",OR(PESQUISA!$B$4="TODAS",B8235=PESQUISA!$B$4),ISNUMBER(SEARCH(PESQUISA!$B$3,D8235))),ROW()-1,"")</f>
        <v/>
      </c>
    </row>
    <row r="8236" spans="1:14" x14ac:dyDescent="0.3">
      <c r="A8236" t="s">
        <v>24814</v>
      </c>
      <c r="B8236" t="s">
        <v>29</v>
      </c>
      <c r="C8236" t="s">
        <v>24815</v>
      </c>
      <c r="D8236" t="s">
        <v>24816</v>
      </c>
      <c r="E8236" t="s">
        <v>32</v>
      </c>
      <c r="F8236" s="7">
        <v>168.03</v>
      </c>
      <c r="G8236" t="s">
        <v>33</v>
      </c>
      <c r="H8236" t="s">
        <v>34</v>
      </c>
      <c r="I8236" t="s">
        <v>24750</v>
      </c>
      <c r="L8236" s="8">
        <v>2.9999999999999997E-4</v>
      </c>
      <c r="M8236" t="s">
        <v>36</v>
      </c>
      <c r="N8236" t="str">
        <f>IF(AND(PESQUISA!$B$3&lt;&gt;"",OR(PESQUISA!$B$4="TODAS",B8236=PESQUISA!$B$4),ISNUMBER(SEARCH(PESQUISA!$B$3,D8236))),ROW()-1,"")</f>
        <v/>
      </c>
    </row>
    <row r="8237" spans="1:14" x14ac:dyDescent="0.3">
      <c r="A8237" t="s">
        <v>24817</v>
      </c>
      <c r="B8237" t="s">
        <v>29</v>
      </c>
      <c r="C8237" t="s">
        <v>24818</v>
      </c>
      <c r="D8237" t="s">
        <v>24819</v>
      </c>
      <c r="E8237" t="s">
        <v>32</v>
      </c>
      <c r="F8237" s="7">
        <v>181.21</v>
      </c>
      <c r="G8237" t="s">
        <v>33</v>
      </c>
      <c r="H8237" t="s">
        <v>34</v>
      </c>
      <c r="I8237" t="s">
        <v>24750</v>
      </c>
      <c r="L8237" s="8">
        <v>2.9999999999999997E-4</v>
      </c>
      <c r="M8237" t="s">
        <v>36</v>
      </c>
      <c r="N8237" t="str">
        <f>IF(AND(PESQUISA!$B$3&lt;&gt;"",OR(PESQUISA!$B$4="TODAS",B8237=PESQUISA!$B$4),ISNUMBER(SEARCH(PESQUISA!$B$3,D8237))),ROW()-1,"")</f>
        <v/>
      </c>
    </row>
    <row r="8238" spans="1:14" x14ac:dyDescent="0.3">
      <c r="A8238" t="s">
        <v>24820</v>
      </c>
      <c r="B8238" t="s">
        <v>29</v>
      </c>
      <c r="C8238" t="s">
        <v>24821</v>
      </c>
      <c r="D8238" t="s">
        <v>24822</v>
      </c>
      <c r="E8238" t="s">
        <v>32</v>
      </c>
      <c r="F8238" s="7">
        <v>206.39</v>
      </c>
      <c r="G8238" t="s">
        <v>33</v>
      </c>
      <c r="H8238" t="s">
        <v>34</v>
      </c>
      <c r="I8238" t="s">
        <v>24750</v>
      </c>
      <c r="L8238" s="8">
        <v>2.9999999999999997E-4</v>
      </c>
      <c r="M8238" t="s">
        <v>36</v>
      </c>
      <c r="N8238" t="str">
        <f>IF(AND(PESQUISA!$B$3&lt;&gt;"",OR(PESQUISA!$B$4="TODAS",B8238=PESQUISA!$B$4),ISNUMBER(SEARCH(PESQUISA!$B$3,D8238))),ROW()-1,"")</f>
        <v/>
      </c>
    </row>
    <row r="8239" spans="1:14" x14ac:dyDescent="0.3">
      <c r="A8239" t="s">
        <v>24823</v>
      </c>
      <c r="B8239" t="s">
        <v>29</v>
      </c>
      <c r="C8239" t="s">
        <v>24824</v>
      </c>
      <c r="D8239" t="s">
        <v>24825</v>
      </c>
      <c r="E8239" t="s">
        <v>32</v>
      </c>
      <c r="F8239" s="7">
        <v>233.68</v>
      </c>
      <c r="G8239" t="s">
        <v>33</v>
      </c>
      <c r="H8239" t="s">
        <v>34</v>
      </c>
      <c r="I8239" t="s">
        <v>24750</v>
      </c>
      <c r="L8239" s="8">
        <v>2.9999999999999997E-4</v>
      </c>
      <c r="M8239" t="s">
        <v>36</v>
      </c>
      <c r="N8239" t="str">
        <f>IF(AND(PESQUISA!$B$3&lt;&gt;"",OR(PESQUISA!$B$4="TODAS",B8239=PESQUISA!$B$4),ISNUMBER(SEARCH(PESQUISA!$B$3,D8239))),ROW()-1,"")</f>
        <v/>
      </c>
    </row>
    <row r="8240" spans="1:14" x14ac:dyDescent="0.3">
      <c r="A8240" t="s">
        <v>24826</v>
      </c>
      <c r="B8240" t="s">
        <v>29</v>
      </c>
      <c r="C8240" t="s">
        <v>24827</v>
      </c>
      <c r="D8240" t="s">
        <v>24828</v>
      </c>
      <c r="E8240" t="s">
        <v>32</v>
      </c>
      <c r="F8240" s="7">
        <v>247.75</v>
      </c>
      <c r="G8240" t="s">
        <v>33</v>
      </c>
      <c r="H8240" t="s">
        <v>34</v>
      </c>
      <c r="I8240" t="s">
        <v>24750</v>
      </c>
      <c r="L8240" s="8">
        <v>2.0000000000000001E-4</v>
      </c>
      <c r="M8240" t="s">
        <v>36</v>
      </c>
      <c r="N8240" t="str">
        <f>IF(AND(PESQUISA!$B$3&lt;&gt;"",OR(PESQUISA!$B$4="TODAS",B8240=PESQUISA!$B$4),ISNUMBER(SEARCH(PESQUISA!$B$3,D8240))),ROW()-1,"")</f>
        <v/>
      </c>
    </row>
    <row r="8241" spans="1:14" x14ac:dyDescent="0.3">
      <c r="A8241" t="s">
        <v>24829</v>
      </c>
      <c r="B8241" t="s">
        <v>29</v>
      </c>
      <c r="C8241" t="s">
        <v>24830</v>
      </c>
      <c r="D8241" t="s">
        <v>24831</v>
      </c>
      <c r="E8241" t="s">
        <v>32</v>
      </c>
      <c r="G8241" t="s">
        <v>33</v>
      </c>
      <c r="H8241" t="s">
        <v>34</v>
      </c>
      <c r="I8241" t="s">
        <v>24750</v>
      </c>
      <c r="M8241" t="s">
        <v>53</v>
      </c>
      <c r="N8241" t="str">
        <f>IF(AND(PESQUISA!$B$3&lt;&gt;"",OR(PESQUISA!$B$4="TODAS",B8241=PESQUISA!$B$4),ISNUMBER(SEARCH(PESQUISA!$B$3,D8241))),ROW()-1,"")</f>
        <v/>
      </c>
    </row>
    <row r="8242" spans="1:14" x14ac:dyDescent="0.3">
      <c r="A8242" t="s">
        <v>24832</v>
      </c>
      <c r="B8242" t="s">
        <v>29</v>
      </c>
      <c r="C8242" t="s">
        <v>24833</v>
      </c>
      <c r="D8242" t="s">
        <v>24834</v>
      </c>
      <c r="E8242" t="s">
        <v>32</v>
      </c>
      <c r="G8242" t="s">
        <v>33</v>
      </c>
      <c r="H8242" t="s">
        <v>34</v>
      </c>
      <c r="I8242" t="s">
        <v>24750</v>
      </c>
      <c r="M8242" t="s">
        <v>53</v>
      </c>
      <c r="N8242" t="str">
        <f>IF(AND(PESQUISA!$B$3&lt;&gt;"",OR(PESQUISA!$B$4="TODAS",B8242=PESQUISA!$B$4),ISNUMBER(SEARCH(PESQUISA!$B$3,D8242))),ROW()-1,"")</f>
        <v/>
      </c>
    </row>
    <row r="8243" spans="1:14" x14ac:dyDescent="0.3">
      <c r="A8243" t="s">
        <v>24835</v>
      </c>
      <c r="B8243" t="s">
        <v>29</v>
      </c>
      <c r="C8243" t="s">
        <v>24836</v>
      </c>
      <c r="D8243" t="s">
        <v>24837</v>
      </c>
      <c r="E8243" t="s">
        <v>32</v>
      </c>
      <c r="G8243" t="s">
        <v>33</v>
      </c>
      <c r="H8243" t="s">
        <v>34</v>
      </c>
      <c r="I8243" t="s">
        <v>24750</v>
      </c>
      <c r="M8243" t="s">
        <v>53</v>
      </c>
      <c r="N8243" t="str">
        <f>IF(AND(PESQUISA!$B$3&lt;&gt;"",OR(PESQUISA!$B$4="TODAS",B8243=PESQUISA!$B$4),ISNUMBER(SEARCH(PESQUISA!$B$3,D8243))),ROW()-1,"")</f>
        <v/>
      </c>
    </row>
    <row r="8244" spans="1:14" x14ac:dyDescent="0.3">
      <c r="A8244" t="s">
        <v>24838</v>
      </c>
      <c r="B8244" t="s">
        <v>29</v>
      </c>
      <c r="C8244" t="s">
        <v>24839</v>
      </c>
      <c r="D8244" t="s">
        <v>24840</v>
      </c>
      <c r="E8244" t="s">
        <v>32</v>
      </c>
      <c r="G8244" t="s">
        <v>33</v>
      </c>
      <c r="H8244" t="s">
        <v>34</v>
      </c>
      <c r="I8244" t="s">
        <v>24750</v>
      </c>
      <c r="M8244" t="s">
        <v>53</v>
      </c>
      <c r="N8244" t="str">
        <f>IF(AND(PESQUISA!$B$3&lt;&gt;"",OR(PESQUISA!$B$4="TODAS",B8244=PESQUISA!$B$4),ISNUMBER(SEARCH(PESQUISA!$B$3,D8244))),ROW()-1,"")</f>
        <v/>
      </c>
    </row>
    <row r="8245" spans="1:14" x14ac:dyDescent="0.3">
      <c r="A8245" t="s">
        <v>24841</v>
      </c>
      <c r="B8245" t="s">
        <v>29</v>
      </c>
      <c r="C8245" t="s">
        <v>24842</v>
      </c>
      <c r="D8245" t="s">
        <v>24843</v>
      </c>
      <c r="E8245" t="s">
        <v>32</v>
      </c>
      <c r="G8245" t="s">
        <v>33</v>
      </c>
      <c r="H8245" t="s">
        <v>34</v>
      </c>
      <c r="I8245" t="s">
        <v>24750</v>
      </c>
      <c r="M8245" t="s">
        <v>53</v>
      </c>
      <c r="N8245" t="str">
        <f>IF(AND(PESQUISA!$B$3&lt;&gt;"",OR(PESQUISA!$B$4="TODAS",B8245=PESQUISA!$B$4),ISNUMBER(SEARCH(PESQUISA!$B$3,D8245))),ROW()-1,"")</f>
        <v/>
      </c>
    </row>
    <row r="8246" spans="1:14" x14ac:dyDescent="0.3">
      <c r="A8246" t="s">
        <v>24844</v>
      </c>
      <c r="B8246" t="s">
        <v>29</v>
      </c>
      <c r="C8246" t="s">
        <v>24845</v>
      </c>
      <c r="D8246" t="s">
        <v>24846</v>
      </c>
      <c r="E8246" t="s">
        <v>32</v>
      </c>
      <c r="F8246" s="7">
        <v>200.3</v>
      </c>
      <c r="G8246" t="s">
        <v>33</v>
      </c>
      <c r="H8246" t="s">
        <v>34</v>
      </c>
      <c r="I8246" t="s">
        <v>24750</v>
      </c>
      <c r="L8246" s="8">
        <v>2.0000000000000001E-4</v>
      </c>
      <c r="M8246" t="s">
        <v>36</v>
      </c>
      <c r="N8246" t="str">
        <f>IF(AND(PESQUISA!$B$3&lt;&gt;"",OR(PESQUISA!$B$4="TODAS",B8246=PESQUISA!$B$4),ISNUMBER(SEARCH(PESQUISA!$B$3,D8246))),ROW()-1,"")</f>
        <v/>
      </c>
    </row>
    <row r="8247" spans="1:14" x14ac:dyDescent="0.3">
      <c r="A8247" t="s">
        <v>24847</v>
      </c>
      <c r="B8247" t="s">
        <v>29</v>
      </c>
      <c r="C8247" t="s">
        <v>24848</v>
      </c>
      <c r="D8247" t="s">
        <v>24849</v>
      </c>
      <c r="E8247" t="s">
        <v>32</v>
      </c>
      <c r="F8247" s="7">
        <v>225.12</v>
      </c>
      <c r="G8247" t="s">
        <v>33</v>
      </c>
      <c r="H8247" t="s">
        <v>34</v>
      </c>
      <c r="I8247" t="s">
        <v>24750</v>
      </c>
      <c r="L8247" s="8">
        <v>2.0000000000000001E-4</v>
      </c>
      <c r="M8247" t="s">
        <v>36</v>
      </c>
      <c r="N8247" t="str">
        <f>IF(AND(PESQUISA!$B$3&lt;&gt;"",OR(PESQUISA!$B$4="TODAS",B8247=PESQUISA!$B$4),ISNUMBER(SEARCH(PESQUISA!$B$3,D8247))),ROW()-1,"")</f>
        <v/>
      </c>
    </row>
    <row r="8248" spans="1:14" x14ac:dyDescent="0.3">
      <c r="A8248" t="s">
        <v>24850</v>
      </c>
      <c r="B8248" t="s">
        <v>29</v>
      </c>
      <c r="C8248" t="s">
        <v>24851</v>
      </c>
      <c r="D8248" t="s">
        <v>24852</v>
      </c>
      <c r="E8248" t="s">
        <v>32</v>
      </c>
      <c r="F8248" s="7">
        <v>277.75</v>
      </c>
      <c r="G8248" t="s">
        <v>33</v>
      </c>
      <c r="H8248" t="s">
        <v>34</v>
      </c>
      <c r="I8248" t="s">
        <v>24750</v>
      </c>
      <c r="L8248" s="8">
        <v>2.0000000000000001E-4</v>
      </c>
      <c r="M8248" t="s">
        <v>36</v>
      </c>
      <c r="N8248" t="str">
        <f>IF(AND(PESQUISA!$B$3&lt;&gt;"",OR(PESQUISA!$B$4="TODAS",B8248=PESQUISA!$B$4),ISNUMBER(SEARCH(PESQUISA!$B$3,D8248))),ROW()-1,"")</f>
        <v/>
      </c>
    </row>
    <row r="8249" spans="1:14" x14ac:dyDescent="0.3">
      <c r="A8249" t="s">
        <v>24853</v>
      </c>
      <c r="B8249" t="s">
        <v>29</v>
      </c>
      <c r="C8249" t="s">
        <v>24854</v>
      </c>
      <c r="D8249" t="s">
        <v>24855</v>
      </c>
      <c r="E8249" t="s">
        <v>60</v>
      </c>
      <c r="F8249" s="7">
        <v>42.31</v>
      </c>
      <c r="G8249" t="s">
        <v>33</v>
      </c>
      <c r="H8249" t="s">
        <v>34</v>
      </c>
      <c r="I8249" t="s">
        <v>24856</v>
      </c>
      <c r="L8249" s="8">
        <v>0.72840000000000005</v>
      </c>
      <c r="M8249" t="s">
        <v>36</v>
      </c>
      <c r="N8249" t="str">
        <f>IF(AND(PESQUISA!$B$3&lt;&gt;"",OR(PESQUISA!$B$4="TODAS",B8249=PESQUISA!$B$4),ISNUMBER(SEARCH(PESQUISA!$B$3,D8249))),ROW()-1,"")</f>
        <v/>
      </c>
    </row>
    <row r="8250" spans="1:14" x14ac:dyDescent="0.3">
      <c r="A8250" t="s">
        <v>24857</v>
      </c>
      <c r="B8250" t="s">
        <v>29</v>
      </c>
      <c r="C8250" t="s">
        <v>24858</v>
      </c>
      <c r="D8250" t="s">
        <v>24859</v>
      </c>
      <c r="E8250" t="s">
        <v>60</v>
      </c>
      <c r="G8250" t="s">
        <v>33</v>
      </c>
      <c r="H8250" t="s">
        <v>34</v>
      </c>
      <c r="I8250" t="s">
        <v>24856</v>
      </c>
      <c r="M8250" t="s">
        <v>53</v>
      </c>
      <c r="N8250" t="str">
        <f>IF(AND(PESQUISA!$B$3&lt;&gt;"",OR(PESQUISA!$B$4="TODAS",B8250=PESQUISA!$B$4),ISNUMBER(SEARCH(PESQUISA!$B$3,D8250))),ROW()-1,"")</f>
        <v/>
      </c>
    </row>
    <row r="8251" spans="1:14" x14ac:dyDescent="0.3">
      <c r="A8251" t="s">
        <v>24860</v>
      </c>
      <c r="B8251" t="s">
        <v>29</v>
      </c>
      <c r="C8251" t="s">
        <v>24861</v>
      </c>
      <c r="D8251" t="s">
        <v>24862</v>
      </c>
      <c r="E8251" t="s">
        <v>60</v>
      </c>
      <c r="G8251" t="s">
        <v>33</v>
      </c>
      <c r="H8251" t="s">
        <v>34</v>
      </c>
      <c r="I8251" t="s">
        <v>24856</v>
      </c>
      <c r="M8251" t="s">
        <v>53</v>
      </c>
      <c r="N8251" t="str">
        <f>IF(AND(PESQUISA!$B$3&lt;&gt;"",OR(PESQUISA!$B$4="TODAS",B8251=PESQUISA!$B$4),ISNUMBER(SEARCH(PESQUISA!$B$3,D8251))),ROW()-1,"")</f>
        <v/>
      </c>
    </row>
    <row r="8252" spans="1:14" x14ac:dyDescent="0.3">
      <c r="A8252" t="s">
        <v>24863</v>
      </c>
      <c r="B8252" t="s">
        <v>29</v>
      </c>
      <c r="C8252" t="s">
        <v>24864</v>
      </c>
      <c r="D8252" t="s">
        <v>24865</v>
      </c>
      <c r="E8252" t="s">
        <v>60</v>
      </c>
      <c r="F8252" s="7">
        <v>195.79</v>
      </c>
      <c r="G8252" t="s">
        <v>33</v>
      </c>
      <c r="H8252" t="s">
        <v>34</v>
      </c>
      <c r="I8252" t="s">
        <v>24856</v>
      </c>
      <c r="L8252" s="8">
        <v>0</v>
      </c>
      <c r="M8252" t="s">
        <v>36</v>
      </c>
      <c r="N8252" t="str">
        <f>IF(AND(PESQUISA!$B$3&lt;&gt;"",OR(PESQUISA!$B$4="TODAS",B8252=PESQUISA!$B$4),ISNUMBER(SEARCH(PESQUISA!$B$3,D8252))),ROW()-1,"")</f>
        <v/>
      </c>
    </row>
    <row r="8253" spans="1:14" x14ac:dyDescent="0.3">
      <c r="A8253" t="s">
        <v>24866</v>
      </c>
      <c r="B8253" t="s">
        <v>29</v>
      </c>
      <c r="C8253" t="s">
        <v>24867</v>
      </c>
      <c r="D8253" t="s">
        <v>24868</v>
      </c>
      <c r="E8253" t="s">
        <v>60</v>
      </c>
      <c r="G8253" t="s">
        <v>33</v>
      </c>
      <c r="H8253" t="s">
        <v>34</v>
      </c>
      <c r="I8253" t="s">
        <v>24856</v>
      </c>
      <c r="M8253" t="s">
        <v>53</v>
      </c>
      <c r="N8253" t="str">
        <f>IF(AND(PESQUISA!$B$3&lt;&gt;"",OR(PESQUISA!$B$4="TODAS",B8253=PESQUISA!$B$4),ISNUMBER(SEARCH(PESQUISA!$B$3,D8253))),ROW()-1,"")</f>
        <v/>
      </c>
    </row>
    <row r="8254" spans="1:14" x14ac:dyDescent="0.3">
      <c r="A8254" t="s">
        <v>24869</v>
      </c>
      <c r="B8254" t="s">
        <v>29</v>
      </c>
      <c r="C8254" t="s">
        <v>24870</v>
      </c>
      <c r="D8254" t="s">
        <v>24871</v>
      </c>
      <c r="E8254" t="s">
        <v>60</v>
      </c>
      <c r="G8254" t="s">
        <v>33</v>
      </c>
      <c r="H8254" t="s">
        <v>34</v>
      </c>
      <c r="I8254" t="s">
        <v>24856</v>
      </c>
      <c r="M8254" t="s">
        <v>53</v>
      </c>
      <c r="N8254" t="str">
        <f>IF(AND(PESQUISA!$B$3&lt;&gt;"",OR(PESQUISA!$B$4="TODAS",B8254=PESQUISA!$B$4),ISNUMBER(SEARCH(PESQUISA!$B$3,D8254))),ROW()-1,"")</f>
        <v/>
      </c>
    </row>
    <row r="8255" spans="1:14" x14ac:dyDescent="0.3">
      <c r="A8255" t="s">
        <v>24872</v>
      </c>
      <c r="B8255" t="s">
        <v>29</v>
      </c>
      <c r="C8255" t="s">
        <v>24873</v>
      </c>
      <c r="D8255" t="s">
        <v>24874</v>
      </c>
      <c r="E8255" t="s">
        <v>60</v>
      </c>
      <c r="G8255" t="s">
        <v>33</v>
      </c>
      <c r="H8255" t="s">
        <v>34</v>
      </c>
      <c r="I8255" t="s">
        <v>24856</v>
      </c>
      <c r="M8255" t="s">
        <v>53</v>
      </c>
      <c r="N8255" t="str">
        <f>IF(AND(PESQUISA!$B$3&lt;&gt;"",OR(PESQUISA!$B$4="TODAS",B8255=PESQUISA!$B$4),ISNUMBER(SEARCH(PESQUISA!$B$3,D8255))),ROW()-1,"")</f>
        <v/>
      </c>
    </row>
    <row r="8256" spans="1:14" x14ac:dyDescent="0.3">
      <c r="A8256" t="s">
        <v>24875</v>
      </c>
      <c r="B8256" t="s">
        <v>29</v>
      </c>
      <c r="C8256" t="s">
        <v>24876</v>
      </c>
      <c r="D8256" t="s">
        <v>24877</v>
      </c>
      <c r="E8256" t="s">
        <v>60</v>
      </c>
      <c r="G8256" t="s">
        <v>33</v>
      </c>
      <c r="H8256" t="s">
        <v>34</v>
      </c>
      <c r="I8256" t="s">
        <v>24856</v>
      </c>
      <c r="M8256" t="s">
        <v>53</v>
      </c>
      <c r="N8256" t="str">
        <f>IF(AND(PESQUISA!$B$3&lt;&gt;"",OR(PESQUISA!$B$4="TODAS",B8256=PESQUISA!$B$4),ISNUMBER(SEARCH(PESQUISA!$B$3,D8256))),ROW()-1,"")</f>
        <v/>
      </c>
    </row>
    <row r="8257" spans="1:14" x14ac:dyDescent="0.3">
      <c r="A8257" t="s">
        <v>24878</v>
      </c>
      <c r="B8257" t="s">
        <v>29</v>
      </c>
      <c r="C8257" t="s">
        <v>24879</v>
      </c>
      <c r="D8257" t="s">
        <v>24880</v>
      </c>
      <c r="E8257" t="s">
        <v>60</v>
      </c>
      <c r="F8257" s="7">
        <v>153.35</v>
      </c>
      <c r="G8257" t="s">
        <v>33</v>
      </c>
      <c r="H8257" t="s">
        <v>34</v>
      </c>
      <c r="I8257" t="s">
        <v>24856</v>
      </c>
      <c r="L8257" s="8">
        <v>0</v>
      </c>
      <c r="M8257" t="s">
        <v>36</v>
      </c>
      <c r="N8257" t="str">
        <f>IF(AND(PESQUISA!$B$3&lt;&gt;"",OR(PESQUISA!$B$4="TODAS",B8257=PESQUISA!$B$4),ISNUMBER(SEARCH(PESQUISA!$B$3,D8257))),ROW()-1,"")</f>
        <v/>
      </c>
    </row>
    <row r="8258" spans="1:14" x14ac:dyDescent="0.3">
      <c r="A8258" t="s">
        <v>24881</v>
      </c>
      <c r="B8258" t="s">
        <v>29</v>
      </c>
      <c r="C8258" t="s">
        <v>24882</v>
      </c>
      <c r="D8258" t="s">
        <v>24883</v>
      </c>
      <c r="E8258" t="s">
        <v>32</v>
      </c>
      <c r="G8258" t="s">
        <v>33</v>
      </c>
      <c r="H8258" t="s">
        <v>34</v>
      </c>
      <c r="I8258" t="s">
        <v>24884</v>
      </c>
      <c r="M8258" t="s">
        <v>53</v>
      </c>
      <c r="N8258" t="str">
        <f>IF(AND(PESQUISA!$B$3&lt;&gt;"",OR(PESQUISA!$B$4="TODAS",B8258=PESQUISA!$B$4),ISNUMBER(SEARCH(PESQUISA!$B$3,D8258))),ROW()-1,"")</f>
        <v/>
      </c>
    </row>
    <row r="8259" spans="1:14" x14ac:dyDescent="0.3">
      <c r="A8259" t="s">
        <v>24885</v>
      </c>
      <c r="B8259" t="s">
        <v>29</v>
      </c>
      <c r="C8259" t="s">
        <v>24886</v>
      </c>
      <c r="D8259" t="s">
        <v>24887</v>
      </c>
      <c r="E8259" t="s">
        <v>32</v>
      </c>
      <c r="G8259" t="s">
        <v>33</v>
      </c>
      <c r="H8259" t="s">
        <v>34</v>
      </c>
      <c r="I8259" t="s">
        <v>24884</v>
      </c>
      <c r="M8259" t="s">
        <v>53</v>
      </c>
      <c r="N8259" t="str">
        <f>IF(AND(PESQUISA!$B$3&lt;&gt;"",OR(PESQUISA!$B$4="TODAS",B8259=PESQUISA!$B$4),ISNUMBER(SEARCH(PESQUISA!$B$3,D8259))),ROW()-1,"")</f>
        <v/>
      </c>
    </row>
    <row r="8260" spans="1:14" x14ac:dyDescent="0.3">
      <c r="A8260" t="s">
        <v>24888</v>
      </c>
      <c r="B8260" t="s">
        <v>29</v>
      </c>
      <c r="C8260" t="s">
        <v>24889</v>
      </c>
      <c r="D8260" t="s">
        <v>24890</v>
      </c>
      <c r="E8260" t="s">
        <v>32</v>
      </c>
      <c r="G8260" t="s">
        <v>33</v>
      </c>
      <c r="H8260" t="s">
        <v>34</v>
      </c>
      <c r="I8260" t="s">
        <v>24884</v>
      </c>
      <c r="M8260" t="s">
        <v>53</v>
      </c>
      <c r="N8260" t="str">
        <f>IF(AND(PESQUISA!$B$3&lt;&gt;"",OR(PESQUISA!$B$4="TODAS",B8260=PESQUISA!$B$4),ISNUMBER(SEARCH(PESQUISA!$B$3,D8260))),ROW()-1,"")</f>
        <v/>
      </c>
    </row>
    <row r="8261" spans="1:14" x14ac:dyDescent="0.3">
      <c r="A8261" t="s">
        <v>24891</v>
      </c>
      <c r="B8261" t="s">
        <v>29</v>
      </c>
      <c r="C8261" t="s">
        <v>24892</v>
      </c>
      <c r="D8261" t="s">
        <v>24893</v>
      </c>
      <c r="E8261" t="s">
        <v>32</v>
      </c>
      <c r="G8261" t="s">
        <v>33</v>
      </c>
      <c r="H8261" t="s">
        <v>34</v>
      </c>
      <c r="I8261" t="s">
        <v>24884</v>
      </c>
      <c r="M8261" t="s">
        <v>53</v>
      </c>
      <c r="N8261" t="str">
        <f>IF(AND(PESQUISA!$B$3&lt;&gt;"",OR(PESQUISA!$B$4="TODAS",B8261=PESQUISA!$B$4),ISNUMBER(SEARCH(PESQUISA!$B$3,D8261))),ROW()-1,"")</f>
        <v/>
      </c>
    </row>
    <row r="8262" spans="1:14" x14ac:dyDescent="0.3">
      <c r="A8262" t="s">
        <v>24894</v>
      </c>
      <c r="B8262" t="s">
        <v>29</v>
      </c>
      <c r="C8262" t="s">
        <v>24895</v>
      </c>
      <c r="D8262" t="s">
        <v>24896</v>
      </c>
      <c r="E8262" t="s">
        <v>32</v>
      </c>
      <c r="G8262" t="s">
        <v>33</v>
      </c>
      <c r="H8262" t="s">
        <v>34</v>
      </c>
      <c r="I8262" t="s">
        <v>24884</v>
      </c>
      <c r="M8262" t="s">
        <v>53</v>
      </c>
      <c r="N8262" t="str">
        <f>IF(AND(PESQUISA!$B$3&lt;&gt;"",OR(PESQUISA!$B$4="TODAS",B8262=PESQUISA!$B$4),ISNUMBER(SEARCH(PESQUISA!$B$3,D8262))),ROW()-1,"")</f>
        <v/>
      </c>
    </row>
    <row r="8263" spans="1:14" x14ac:dyDescent="0.3">
      <c r="A8263" t="s">
        <v>24897</v>
      </c>
      <c r="B8263" t="s">
        <v>29</v>
      </c>
      <c r="C8263" t="s">
        <v>24898</v>
      </c>
      <c r="D8263" t="s">
        <v>24899</v>
      </c>
      <c r="E8263" t="s">
        <v>376</v>
      </c>
      <c r="F8263" s="7">
        <v>83.16</v>
      </c>
      <c r="G8263" t="s">
        <v>33</v>
      </c>
      <c r="H8263" t="s">
        <v>34</v>
      </c>
      <c r="I8263" t="s">
        <v>24900</v>
      </c>
      <c r="L8263" s="8">
        <v>0</v>
      </c>
      <c r="M8263" t="s">
        <v>36</v>
      </c>
      <c r="N8263" t="str">
        <f>IF(AND(PESQUISA!$B$3&lt;&gt;"",OR(PESQUISA!$B$4="TODAS",B8263=PESQUISA!$B$4),ISNUMBER(SEARCH(PESQUISA!$B$3,D8263))),ROW()-1,"")</f>
        <v/>
      </c>
    </row>
    <row r="8264" spans="1:14" x14ac:dyDescent="0.3">
      <c r="A8264" t="s">
        <v>24901</v>
      </c>
      <c r="B8264" t="s">
        <v>29</v>
      </c>
      <c r="C8264" t="s">
        <v>24902</v>
      </c>
      <c r="D8264" t="s">
        <v>24903</v>
      </c>
      <c r="E8264" t="s">
        <v>376</v>
      </c>
      <c r="G8264" t="s">
        <v>33</v>
      </c>
      <c r="H8264" t="s">
        <v>34</v>
      </c>
      <c r="I8264" t="s">
        <v>24900</v>
      </c>
      <c r="M8264" t="s">
        <v>53</v>
      </c>
      <c r="N8264" t="str">
        <f>IF(AND(PESQUISA!$B$3&lt;&gt;"",OR(PESQUISA!$B$4="TODAS",B8264=PESQUISA!$B$4),ISNUMBER(SEARCH(PESQUISA!$B$3,D8264))),ROW()-1,"")</f>
        <v/>
      </c>
    </row>
    <row r="8265" spans="1:14" x14ac:dyDescent="0.3">
      <c r="A8265" t="s">
        <v>24904</v>
      </c>
      <c r="B8265" t="s">
        <v>29</v>
      </c>
      <c r="C8265" t="s">
        <v>24905</v>
      </c>
      <c r="D8265" t="s">
        <v>24906</v>
      </c>
      <c r="E8265" t="s">
        <v>376</v>
      </c>
      <c r="F8265" s="7">
        <v>87.82</v>
      </c>
      <c r="G8265" t="s">
        <v>33</v>
      </c>
      <c r="H8265" t="s">
        <v>34</v>
      </c>
      <c r="I8265" t="s">
        <v>24900</v>
      </c>
      <c r="L8265" s="8">
        <v>0</v>
      </c>
      <c r="M8265" t="s">
        <v>36</v>
      </c>
      <c r="N8265" t="str">
        <f>IF(AND(PESQUISA!$B$3&lt;&gt;"",OR(PESQUISA!$B$4="TODAS",B8265=PESQUISA!$B$4),ISNUMBER(SEARCH(PESQUISA!$B$3,D8265))),ROW()-1,"")</f>
        <v/>
      </c>
    </row>
    <row r="8266" spans="1:14" x14ac:dyDescent="0.3">
      <c r="A8266" t="s">
        <v>24907</v>
      </c>
      <c r="B8266" t="s">
        <v>29</v>
      </c>
      <c r="C8266" t="s">
        <v>24908</v>
      </c>
      <c r="D8266" t="s">
        <v>24909</v>
      </c>
      <c r="E8266" t="s">
        <v>60</v>
      </c>
      <c r="G8266" t="s">
        <v>33</v>
      </c>
      <c r="H8266" t="s">
        <v>34</v>
      </c>
      <c r="I8266" t="s">
        <v>24910</v>
      </c>
      <c r="M8266" t="s">
        <v>53</v>
      </c>
      <c r="N8266" t="str">
        <f>IF(AND(PESQUISA!$B$3&lt;&gt;"",OR(PESQUISA!$B$4="TODAS",B8266=PESQUISA!$B$4),ISNUMBER(SEARCH(PESQUISA!$B$3,D8266))),ROW()-1,"")</f>
        <v/>
      </c>
    </row>
    <row r="8267" spans="1:14" x14ac:dyDescent="0.3">
      <c r="A8267" t="s">
        <v>24911</v>
      </c>
      <c r="B8267" t="s">
        <v>29</v>
      </c>
      <c r="C8267" t="s">
        <v>24912</v>
      </c>
      <c r="D8267" t="s">
        <v>24913</v>
      </c>
      <c r="E8267" t="s">
        <v>60</v>
      </c>
      <c r="G8267" t="s">
        <v>33</v>
      </c>
      <c r="H8267" t="s">
        <v>34</v>
      </c>
      <c r="I8267" t="s">
        <v>24910</v>
      </c>
      <c r="M8267" t="s">
        <v>53</v>
      </c>
      <c r="N8267" t="str">
        <f>IF(AND(PESQUISA!$B$3&lt;&gt;"",OR(PESQUISA!$B$4="TODAS",B8267=PESQUISA!$B$4),ISNUMBER(SEARCH(PESQUISA!$B$3,D8267))),ROW()-1,"")</f>
        <v/>
      </c>
    </row>
    <row r="8268" spans="1:14" x14ac:dyDescent="0.3">
      <c r="A8268" t="s">
        <v>24914</v>
      </c>
      <c r="B8268" t="s">
        <v>29</v>
      </c>
      <c r="C8268" t="s">
        <v>24915</v>
      </c>
      <c r="D8268" t="s">
        <v>24916</v>
      </c>
      <c r="E8268" t="s">
        <v>60</v>
      </c>
      <c r="G8268" t="s">
        <v>33</v>
      </c>
      <c r="H8268" t="s">
        <v>34</v>
      </c>
      <c r="I8268" t="s">
        <v>24910</v>
      </c>
      <c r="M8268" t="s">
        <v>53</v>
      </c>
      <c r="N8268" t="str">
        <f>IF(AND(PESQUISA!$B$3&lt;&gt;"",OR(PESQUISA!$B$4="TODAS",B8268=PESQUISA!$B$4),ISNUMBER(SEARCH(PESQUISA!$B$3,D8268))),ROW()-1,"")</f>
        <v/>
      </c>
    </row>
    <row r="8269" spans="1:14" x14ac:dyDescent="0.3">
      <c r="A8269" t="s">
        <v>24917</v>
      </c>
      <c r="B8269" t="s">
        <v>29</v>
      </c>
      <c r="C8269" t="s">
        <v>24918</v>
      </c>
      <c r="D8269" t="s">
        <v>24919</v>
      </c>
      <c r="E8269" t="s">
        <v>60</v>
      </c>
      <c r="G8269" t="s">
        <v>33</v>
      </c>
      <c r="H8269" t="s">
        <v>34</v>
      </c>
      <c r="I8269" t="s">
        <v>24910</v>
      </c>
      <c r="M8269" t="s">
        <v>53</v>
      </c>
      <c r="N8269" t="str">
        <f>IF(AND(PESQUISA!$B$3&lt;&gt;"",OR(PESQUISA!$B$4="TODAS",B8269=PESQUISA!$B$4),ISNUMBER(SEARCH(PESQUISA!$B$3,D8269))),ROW()-1,"")</f>
        <v/>
      </c>
    </row>
    <row r="8270" spans="1:14" x14ac:dyDescent="0.3">
      <c r="A8270" t="s">
        <v>24920</v>
      </c>
      <c r="B8270" t="s">
        <v>29</v>
      </c>
      <c r="C8270" t="s">
        <v>24921</v>
      </c>
      <c r="D8270" t="s">
        <v>24922</v>
      </c>
      <c r="E8270" t="s">
        <v>60</v>
      </c>
      <c r="G8270" t="s">
        <v>33</v>
      </c>
      <c r="H8270" t="s">
        <v>34</v>
      </c>
      <c r="I8270" t="s">
        <v>24910</v>
      </c>
      <c r="M8270" t="s">
        <v>53</v>
      </c>
      <c r="N8270" t="str">
        <f>IF(AND(PESQUISA!$B$3&lt;&gt;"",OR(PESQUISA!$B$4="TODAS",B8270=PESQUISA!$B$4),ISNUMBER(SEARCH(PESQUISA!$B$3,D8270))),ROW()-1,"")</f>
        <v/>
      </c>
    </row>
    <row r="8271" spans="1:14" x14ac:dyDescent="0.3">
      <c r="A8271" t="s">
        <v>24923</v>
      </c>
      <c r="B8271" t="s">
        <v>29</v>
      </c>
      <c r="C8271" t="s">
        <v>24924</v>
      </c>
      <c r="D8271" t="s">
        <v>24925</v>
      </c>
      <c r="E8271" t="s">
        <v>60</v>
      </c>
      <c r="G8271" t="s">
        <v>33</v>
      </c>
      <c r="H8271" t="s">
        <v>34</v>
      </c>
      <c r="I8271" t="s">
        <v>24910</v>
      </c>
      <c r="M8271" t="s">
        <v>53</v>
      </c>
      <c r="N8271" t="str">
        <f>IF(AND(PESQUISA!$B$3&lt;&gt;"",OR(PESQUISA!$B$4="TODAS",B8271=PESQUISA!$B$4),ISNUMBER(SEARCH(PESQUISA!$B$3,D8271))),ROW()-1,"")</f>
        <v/>
      </c>
    </row>
    <row r="8272" spans="1:14" x14ac:dyDescent="0.3">
      <c r="A8272" t="s">
        <v>24926</v>
      </c>
      <c r="B8272" t="s">
        <v>29</v>
      </c>
      <c r="C8272" t="s">
        <v>24927</v>
      </c>
      <c r="D8272" t="s">
        <v>24928</v>
      </c>
      <c r="E8272" t="s">
        <v>60</v>
      </c>
      <c r="G8272" t="s">
        <v>33</v>
      </c>
      <c r="H8272" t="s">
        <v>34</v>
      </c>
      <c r="I8272" t="s">
        <v>24910</v>
      </c>
      <c r="M8272" t="s">
        <v>53</v>
      </c>
      <c r="N8272" t="str">
        <f>IF(AND(PESQUISA!$B$3&lt;&gt;"",OR(PESQUISA!$B$4="TODAS",B8272=PESQUISA!$B$4),ISNUMBER(SEARCH(PESQUISA!$B$3,D8272))),ROW()-1,"")</f>
        <v/>
      </c>
    </row>
    <row r="8273" spans="1:14" x14ac:dyDescent="0.3">
      <c r="A8273" t="s">
        <v>24929</v>
      </c>
      <c r="B8273" t="s">
        <v>29</v>
      </c>
      <c r="C8273" t="s">
        <v>24930</v>
      </c>
      <c r="D8273" t="s">
        <v>24931</v>
      </c>
      <c r="E8273" t="s">
        <v>60</v>
      </c>
      <c r="G8273" t="s">
        <v>33</v>
      </c>
      <c r="H8273" t="s">
        <v>34</v>
      </c>
      <c r="I8273" t="s">
        <v>24910</v>
      </c>
      <c r="M8273" t="s">
        <v>53</v>
      </c>
      <c r="N8273" t="str">
        <f>IF(AND(PESQUISA!$B$3&lt;&gt;"",OR(PESQUISA!$B$4="TODAS",B8273=PESQUISA!$B$4),ISNUMBER(SEARCH(PESQUISA!$B$3,D8273))),ROW()-1,"")</f>
        <v/>
      </c>
    </row>
    <row r="8274" spans="1:14" x14ac:dyDescent="0.3">
      <c r="A8274" t="s">
        <v>24932</v>
      </c>
      <c r="B8274" t="s">
        <v>29</v>
      </c>
      <c r="C8274" t="s">
        <v>24933</v>
      </c>
      <c r="D8274" t="s">
        <v>24934</v>
      </c>
      <c r="E8274" t="s">
        <v>60</v>
      </c>
      <c r="G8274" t="s">
        <v>33</v>
      </c>
      <c r="H8274" t="s">
        <v>34</v>
      </c>
      <c r="I8274" t="s">
        <v>24910</v>
      </c>
      <c r="M8274" t="s">
        <v>53</v>
      </c>
      <c r="N8274" t="str">
        <f>IF(AND(PESQUISA!$B$3&lt;&gt;"",OR(PESQUISA!$B$4="TODAS",B8274=PESQUISA!$B$4),ISNUMBER(SEARCH(PESQUISA!$B$3,D8274))),ROW()-1,"")</f>
        <v/>
      </c>
    </row>
    <row r="8275" spans="1:14" x14ac:dyDescent="0.3">
      <c r="A8275" t="s">
        <v>24935</v>
      </c>
      <c r="B8275" t="s">
        <v>29</v>
      </c>
      <c r="C8275" t="s">
        <v>24936</v>
      </c>
      <c r="D8275" t="s">
        <v>24937</v>
      </c>
      <c r="E8275" t="s">
        <v>60</v>
      </c>
      <c r="G8275" t="s">
        <v>33</v>
      </c>
      <c r="H8275" t="s">
        <v>34</v>
      </c>
      <c r="I8275" t="s">
        <v>24910</v>
      </c>
      <c r="M8275" t="s">
        <v>53</v>
      </c>
      <c r="N8275" t="str">
        <f>IF(AND(PESQUISA!$B$3&lt;&gt;"",OR(PESQUISA!$B$4="TODAS",B8275=PESQUISA!$B$4),ISNUMBER(SEARCH(PESQUISA!$B$3,D8275))),ROW()-1,"")</f>
        <v/>
      </c>
    </row>
    <row r="8276" spans="1:14" x14ac:dyDescent="0.3">
      <c r="A8276" t="s">
        <v>24938</v>
      </c>
      <c r="B8276" t="s">
        <v>29</v>
      </c>
      <c r="C8276" t="s">
        <v>24939</v>
      </c>
      <c r="D8276" t="s">
        <v>24940</v>
      </c>
      <c r="E8276" t="s">
        <v>60</v>
      </c>
      <c r="G8276" t="s">
        <v>33</v>
      </c>
      <c r="H8276" t="s">
        <v>34</v>
      </c>
      <c r="I8276" t="s">
        <v>24910</v>
      </c>
      <c r="M8276" t="s">
        <v>53</v>
      </c>
      <c r="N8276" t="str">
        <f>IF(AND(PESQUISA!$B$3&lt;&gt;"",OR(PESQUISA!$B$4="TODAS",B8276=PESQUISA!$B$4),ISNUMBER(SEARCH(PESQUISA!$B$3,D8276))),ROW()-1,"")</f>
        <v/>
      </c>
    </row>
    <row r="8277" spans="1:14" x14ac:dyDescent="0.3">
      <c r="A8277" t="s">
        <v>24941</v>
      </c>
      <c r="B8277" t="s">
        <v>29</v>
      </c>
      <c r="C8277" t="s">
        <v>24942</v>
      </c>
      <c r="D8277" t="s">
        <v>24943</v>
      </c>
      <c r="E8277" t="s">
        <v>60</v>
      </c>
      <c r="G8277" t="s">
        <v>33</v>
      </c>
      <c r="H8277" t="s">
        <v>34</v>
      </c>
      <c r="I8277" t="s">
        <v>24910</v>
      </c>
      <c r="M8277" t="s">
        <v>53</v>
      </c>
      <c r="N8277" t="str">
        <f>IF(AND(PESQUISA!$B$3&lt;&gt;"",OR(PESQUISA!$B$4="TODAS",B8277=PESQUISA!$B$4),ISNUMBER(SEARCH(PESQUISA!$B$3,D8277))),ROW()-1,"")</f>
        <v/>
      </c>
    </row>
    <row r="8278" spans="1:14" x14ac:dyDescent="0.3">
      <c r="A8278" t="s">
        <v>24944</v>
      </c>
      <c r="B8278" t="s">
        <v>29</v>
      </c>
      <c r="C8278" t="s">
        <v>24945</v>
      </c>
      <c r="D8278" t="s">
        <v>24946</v>
      </c>
      <c r="E8278" t="s">
        <v>60</v>
      </c>
      <c r="G8278" t="s">
        <v>33</v>
      </c>
      <c r="H8278" t="s">
        <v>34</v>
      </c>
      <c r="I8278" t="s">
        <v>24910</v>
      </c>
      <c r="M8278" t="s">
        <v>53</v>
      </c>
      <c r="N8278" t="str">
        <f>IF(AND(PESQUISA!$B$3&lt;&gt;"",OR(PESQUISA!$B$4="TODAS",B8278=PESQUISA!$B$4),ISNUMBER(SEARCH(PESQUISA!$B$3,D8278))),ROW()-1,"")</f>
        <v/>
      </c>
    </row>
    <row r="8279" spans="1:14" x14ac:dyDescent="0.3">
      <c r="A8279" t="s">
        <v>24947</v>
      </c>
      <c r="B8279" t="s">
        <v>29</v>
      </c>
      <c r="C8279" t="s">
        <v>24948</v>
      </c>
      <c r="D8279" t="s">
        <v>24949</v>
      </c>
      <c r="E8279" t="s">
        <v>60</v>
      </c>
      <c r="G8279" t="s">
        <v>33</v>
      </c>
      <c r="H8279" t="s">
        <v>34</v>
      </c>
      <c r="I8279" t="s">
        <v>24910</v>
      </c>
      <c r="M8279" t="s">
        <v>53</v>
      </c>
      <c r="N8279" t="str">
        <f>IF(AND(PESQUISA!$B$3&lt;&gt;"",OR(PESQUISA!$B$4="TODAS",B8279=PESQUISA!$B$4),ISNUMBER(SEARCH(PESQUISA!$B$3,D8279))),ROW()-1,"")</f>
        <v/>
      </c>
    </row>
    <row r="8280" spans="1:14" x14ac:dyDescent="0.3">
      <c r="A8280" t="s">
        <v>24950</v>
      </c>
      <c r="B8280" t="s">
        <v>29</v>
      </c>
      <c r="C8280" t="s">
        <v>24951</v>
      </c>
      <c r="D8280" t="s">
        <v>24952</v>
      </c>
      <c r="E8280" t="s">
        <v>60</v>
      </c>
      <c r="G8280" t="s">
        <v>33</v>
      </c>
      <c r="H8280" t="s">
        <v>34</v>
      </c>
      <c r="I8280" t="s">
        <v>24910</v>
      </c>
      <c r="M8280" t="s">
        <v>53</v>
      </c>
      <c r="N8280" t="str">
        <f>IF(AND(PESQUISA!$B$3&lt;&gt;"",OR(PESQUISA!$B$4="TODAS",B8280=PESQUISA!$B$4),ISNUMBER(SEARCH(PESQUISA!$B$3,D8280))),ROW()-1,"")</f>
        <v/>
      </c>
    </row>
    <row r="8281" spans="1:14" x14ac:dyDescent="0.3">
      <c r="A8281" t="s">
        <v>24953</v>
      </c>
      <c r="B8281" t="s">
        <v>29</v>
      </c>
      <c r="C8281" t="s">
        <v>24954</v>
      </c>
      <c r="D8281" t="s">
        <v>24955</v>
      </c>
      <c r="E8281" t="s">
        <v>60</v>
      </c>
      <c r="G8281" t="s">
        <v>33</v>
      </c>
      <c r="H8281" t="s">
        <v>34</v>
      </c>
      <c r="I8281" t="s">
        <v>24910</v>
      </c>
      <c r="M8281" t="s">
        <v>53</v>
      </c>
      <c r="N8281" t="str">
        <f>IF(AND(PESQUISA!$B$3&lt;&gt;"",OR(PESQUISA!$B$4="TODAS",B8281=PESQUISA!$B$4),ISNUMBER(SEARCH(PESQUISA!$B$3,D8281))),ROW()-1,"")</f>
        <v/>
      </c>
    </row>
    <row r="8282" spans="1:14" x14ac:dyDescent="0.3">
      <c r="A8282" t="s">
        <v>24956</v>
      </c>
      <c r="B8282" t="s">
        <v>29</v>
      </c>
      <c r="C8282" t="s">
        <v>24957</v>
      </c>
      <c r="D8282" t="s">
        <v>24958</v>
      </c>
      <c r="E8282" t="s">
        <v>60</v>
      </c>
      <c r="G8282" t="s">
        <v>33</v>
      </c>
      <c r="H8282" t="s">
        <v>34</v>
      </c>
      <c r="I8282" t="s">
        <v>24910</v>
      </c>
      <c r="M8282" t="s">
        <v>53</v>
      </c>
      <c r="N8282" t="str">
        <f>IF(AND(PESQUISA!$B$3&lt;&gt;"",OR(PESQUISA!$B$4="TODAS",B8282=PESQUISA!$B$4),ISNUMBER(SEARCH(PESQUISA!$B$3,D8282))),ROW()-1,"")</f>
        <v/>
      </c>
    </row>
    <row r="8283" spans="1:14" x14ac:dyDescent="0.3">
      <c r="A8283" t="s">
        <v>24959</v>
      </c>
      <c r="B8283" t="s">
        <v>29</v>
      </c>
      <c r="C8283" t="s">
        <v>24960</v>
      </c>
      <c r="D8283" t="s">
        <v>24961</v>
      </c>
      <c r="E8283" t="s">
        <v>60</v>
      </c>
      <c r="G8283" t="s">
        <v>33</v>
      </c>
      <c r="H8283" t="s">
        <v>34</v>
      </c>
      <c r="I8283" t="s">
        <v>24910</v>
      </c>
      <c r="M8283" t="s">
        <v>53</v>
      </c>
      <c r="N8283" t="str">
        <f>IF(AND(PESQUISA!$B$3&lt;&gt;"",OR(PESQUISA!$B$4="TODAS",B8283=PESQUISA!$B$4),ISNUMBER(SEARCH(PESQUISA!$B$3,D8283))),ROW()-1,"")</f>
        <v/>
      </c>
    </row>
    <row r="8284" spans="1:14" x14ac:dyDescent="0.3">
      <c r="A8284" t="s">
        <v>24962</v>
      </c>
      <c r="B8284" t="s">
        <v>29</v>
      </c>
      <c r="C8284" t="s">
        <v>24963</v>
      </c>
      <c r="D8284" t="s">
        <v>24964</v>
      </c>
      <c r="E8284" t="s">
        <v>60</v>
      </c>
      <c r="G8284" t="s">
        <v>33</v>
      </c>
      <c r="H8284" t="s">
        <v>34</v>
      </c>
      <c r="I8284" t="s">
        <v>24910</v>
      </c>
      <c r="M8284" t="s">
        <v>53</v>
      </c>
      <c r="N8284" t="str">
        <f>IF(AND(PESQUISA!$B$3&lt;&gt;"",OR(PESQUISA!$B$4="TODAS",B8284=PESQUISA!$B$4),ISNUMBER(SEARCH(PESQUISA!$B$3,D8284))),ROW()-1,"")</f>
        <v/>
      </c>
    </row>
    <row r="8285" spans="1:14" x14ac:dyDescent="0.3">
      <c r="A8285" t="s">
        <v>24965</v>
      </c>
      <c r="B8285" t="s">
        <v>29</v>
      </c>
      <c r="C8285" t="s">
        <v>24966</v>
      </c>
      <c r="D8285" t="s">
        <v>24967</v>
      </c>
      <c r="E8285" t="s">
        <v>60</v>
      </c>
      <c r="G8285" t="s">
        <v>33</v>
      </c>
      <c r="H8285" t="s">
        <v>34</v>
      </c>
      <c r="I8285" t="s">
        <v>24910</v>
      </c>
      <c r="M8285" t="s">
        <v>53</v>
      </c>
      <c r="N8285" t="str">
        <f>IF(AND(PESQUISA!$B$3&lt;&gt;"",OR(PESQUISA!$B$4="TODAS",B8285=PESQUISA!$B$4),ISNUMBER(SEARCH(PESQUISA!$B$3,D8285))),ROW()-1,"")</f>
        <v/>
      </c>
    </row>
    <row r="8286" spans="1:14" x14ac:dyDescent="0.3">
      <c r="A8286" t="s">
        <v>24968</v>
      </c>
      <c r="B8286" t="s">
        <v>29</v>
      </c>
      <c r="C8286" t="s">
        <v>24969</v>
      </c>
      <c r="D8286" t="s">
        <v>24970</v>
      </c>
      <c r="E8286" t="s">
        <v>60</v>
      </c>
      <c r="G8286" t="s">
        <v>33</v>
      </c>
      <c r="H8286" t="s">
        <v>34</v>
      </c>
      <c r="I8286" t="s">
        <v>24910</v>
      </c>
      <c r="M8286" t="s">
        <v>53</v>
      </c>
      <c r="N8286" t="str">
        <f>IF(AND(PESQUISA!$B$3&lt;&gt;"",OR(PESQUISA!$B$4="TODAS",B8286=PESQUISA!$B$4),ISNUMBER(SEARCH(PESQUISA!$B$3,D8286))),ROW()-1,"")</f>
        <v/>
      </c>
    </row>
    <row r="8287" spans="1:14" x14ac:dyDescent="0.3">
      <c r="A8287" t="s">
        <v>24971</v>
      </c>
      <c r="B8287" t="s">
        <v>29</v>
      </c>
      <c r="C8287" t="s">
        <v>24972</v>
      </c>
      <c r="D8287" t="s">
        <v>24973</v>
      </c>
      <c r="E8287" t="s">
        <v>60</v>
      </c>
      <c r="G8287" t="s">
        <v>33</v>
      </c>
      <c r="H8287" t="s">
        <v>34</v>
      </c>
      <c r="I8287" t="s">
        <v>24910</v>
      </c>
      <c r="M8287" t="s">
        <v>53</v>
      </c>
      <c r="N8287" t="str">
        <f>IF(AND(PESQUISA!$B$3&lt;&gt;"",OR(PESQUISA!$B$4="TODAS",B8287=PESQUISA!$B$4),ISNUMBER(SEARCH(PESQUISA!$B$3,D8287))),ROW()-1,"")</f>
        <v/>
      </c>
    </row>
    <row r="8288" spans="1:14" x14ac:dyDescent="0.3">
      <c r="A8288" t="s">
        <v>24974</v>
      </c>
      <c r="B8288" t="s">
        <v>29</v>
      </c>
      <c r="C8288" t="s">
        <v>24975</v>
      </c>
      <c r="D8288" t="s">
        <v>24976</v>
      </c>
      <c r="E8288" t="s">
        <v>60</v>
      </c>
      <c r="G8288" t="s">
        <v>33</v>
      </c>
      <c r="H8288" t="s">
        <v>34</v>
      </c>
      <c r="I8288" t="s">
        <v>24910</v>
      </c>
      <c r="M8288" t="s">
        <v>53</v>
      </c>
      <c r="N8288" t="str">
        <f>IF(AND(PESQUISA!$B$3&lt;&gt;"",OR(PESQUISA!$B$4="TODAS",B8288=PESQUISA!$B$4),ISNUMBER(SEARCH(PESQUISA!$B$3,D8288))),ROW()-1,"")</f>
        <v/>
      </c>
    </row>
    <row r="8289" spans="1:14" x14ac:dyDescent="0.3">
      <c r="A8289" t="s">
        <v>24977</v>
      </c>
      <c r="B8289" t="s">
        <v>29</v>
      </c>
      <c r="C8289" t="s">
        <v>24978</v>
      </c>
      <c r="D8289" t="s">
        <v>24979</v>
      </c>
      <c r="E8289" t="s">
        <v>60</v>
      </c>
      <c r="G8289" t="s">
        <v>33</v>
      </c>
      <c r="H8289" t="s">
        <v>34</v>
      </c>
      <c r="I8289" t="s">
        <v>24910</v>
      </c>
      <c r="M8289" t="s">
        <v>53</v>
      </c>
      <c r="N8289" t="str">
        <f>IF(AND(PESQUISA!$B$3&lt;&gt;"",OR(PESQUISA!$B$4="TODAS",B8289=PESQUISA!$B$4),ISNUMBER(SEARCH(PESQUISA!$B$3,D8289))),ROW()-1,"")</f>
        <v/>
      </c>
    </row>
    <row r="8290" spans="1:14" x14ac:dyDescent="0.3">
      <c r="A8290" t="s">
        <v>24980</v>
      </c>
      <c r="B8290" t="s">
        <v>29</v>
      </c>
      <c r="C8290" t="s">
        <v>24981</v>
      </c>
      <c r="D8290" t="s">
        <v>24982</v>
      </c>
      <c r="E8290" t="s">
        <v>60</v>
      </c>
      <c r="G8290" t="s">
        <v>33</v>
      </c>
      <c r="H8290" t="s">
        <v>34</v>
      </c>
      <c r="I8290" t="s">
        <v>24910</v>
      </c>
      <c r="M8290" t="s">
        <v>53</v>
      </c>
      <c r="N8290" t="str">
        <f>IF(AND(PESQUISA!$B$3&lt;&gt;"",OR(PESQUISA!$B$4="TODAS",B8290=PESQUISA!$B$4),ISNUMBER(SEARCH(PESQUISA!$B$3,D8290))),ROW()-1,"")</f>
        <v/>
      </c>
    </row>
    <row r="8291" spans="1:14" x14ac:dyDescent="0.3">
      <c r="A8291" t="s">
        <v>24983</v>
      </c>
      <c r="B8291" t="s">
        <v>29</v>
      </c>
      <c r="C8291" t="s">
        <v>24984</v>
      </c>
      <c r="D8291" t="s">
        <v>24985</v>
      </c>
      <c r="E8291" t="s">
        <v>60</v>
      </c>
      <c r="G8291" t="s">
        <v>33</v>
      </c>
      <c r="H8291" t="s">
        <v>34</v>
      </c>
      <c r="I8291" t="s">
        <v>24910</v>
      </c>
      <c r="M8291" t="s">
        <v>53</v>
      </c>
      <c r="N8291" t="str">
        <f>IF(AND(PESQUISA!$B$3&lt;&gt;"",OR(PESQUISA!$B$4="TODAS",B8291=PESQUISA!$B$4),ISNUMBER(SEARCH(PESQUISA!$B$3,D8291))),ROW()-1,"")</f>
        <v/>
      </c>
    </row>
    <row r="8292" spans="1:14" x14ac:dyDescent="0.3">
      <c r="A8292" t="s">
        <v>24986</v>
      </c>
      <c r="B8292" t="s">
        <v>29</v>
      </c>
      <c r="C8292" t="s">
        <v>24987</v>
      </c>
      <c r="D8292" t="s">
        <v>24988</v>
      </c>
      <c r="E8292" t="s">
        <v>60</v>
      </c>
      <c r="G8292" t="s">
        <v>33</v>
      </c>
      <c r="H8292" t="s">
        <v>34</v>
      </c>
      <c r="I8292" t="s">
        <v>24910</v>
      </c>
      <c r="M8292" t="s">
        <v>53</v>
      </c>
      <c r="N8292" t="str">
        <f>IF(AND(PESQUISA!$B$3&lt;&gt;"",OR(PESQUISA!$B$4="TODAS",B8292=PESQUISA!$B$4),ISNUMBER(SEARCH(PESQUISA!$B$3,D8292))),ROW()-1,"")</f>
        <v/>
      </c>
    </row>
    <row r="8293" spans="1:14" x14ac:dyDescent="0.3">
      <c r="A8293" t="s">
        <v>24989</v>
      </c>
      <c r="B8293" t="s">
        <v>29</v>
      </c>
      <c r="C8293" t="s">
        <v>24990</v>
      </c>
      <c r="D8293" t="s">
        <v>24991</v>
      </c>
      <c r="E8293" t="s">
        <v>60</v>
      </c>
      <c r="G8293" t="s">
        <v>33</v>
      </c>
      <c r="H8293" t="s">
        <v>34</v>
      </c>
      <c r="I8293" t="s">
        <v>24910</v>
      </c>
      <c r="M8293" t="s">
        <v>53</v>
      </c>
      <c r="N8293" t="str">
        <f>IF(AND(PESQUISA!$B$3&lt;&gt;"",OR(PESQUISA!$B$4="TODAS",B8293=PESQUISA!$B$4),ISNUMBER(SEARCH(PESQUISA!$B$3,D8293))),ROW()-1,"")</f>
        <v/>
      </c>
    </row>
    <row r="8294" spans="1:14" x14ac:dyDescent="0.3">
      <c r="A8294" t="s">
        <v>24992</v>
      </c>
      <c r="B8294" t="s">
        <v>29</v>
      </c>
      <c r="C8294" t="s">
        <v>24993</v>
      </c>
      <c r="D8294" t="s">
        <v>24994</v>
      </c>
      <c r="E8294" t="s">
        <v>60</v>
      </c>
      <c r="G8294" t="s">
        <v>33</v>
      </c>
      <c r="H8294" t="s">
        <v>34</v>
      </c>
      <c r="I8294" t="s">
        <v>24910</v>
      </c>
      <c r="M8294" t="s">
        <v>53</v>
      </c>
      <c r="N8294" t="str">
        <f>IF(AND(PESQUISA!$B$3&lt;&gt;"",OR(PESQUISA!$B$4="TODAS",B8294=PESQUISA!$B$4),ISNUMBER(SEARCH(PESQUISA!$B$3,D8294))),ROW()-1,"")</f>
        <v/>
      </c>
    </row>
    <row r="8295" spans="1:14" x14ac:dyDescent="0.3">
      <c r="A8295" t="s">
        <v>24995</v>
      </c>
      <c r="B8295" t="s">
        <v>29</v>
      </c>
      <c r="C8295" t="s">
        <v>24996</v>
      </c>
      <c r="D8295" t="s">
        <v>24997</v>
      </c>
      <c r="E8295" t="s">
        <v>60</v>
      </c>
      <c r="G8295" t="s">
        <v>33</v>
      </c>
      <c r="H8295" t="s">
        <v>34</v>
      </c>
      <c r="I8295" t="s">
        <v>24910</v>
      </c>
      <c r="M8295" t="s">
        <v>53</v>
      </c>
      <c r="N8295" t="str">
        <f>IF(AND(PESQUISA!$B$3&lt;&gt;"",OR(PESQUISA!$B$4="TODAS",B8295=PESQUISA!$B$4),ISNUMBER(SEARCH(PESQUISA!$B$3,D8295))),ROW()-1,"")</f>
        <v/>
      </c>
    </row>
    <row r="8296" spans="1:14" x14ac:dyDescent="0.3">
      <c r="A8296" t="s">
        <v>24998</v>
      </c>
      <c r="B8296" t="s">
        <v>29</v>
      </c>
      <c r="C8296" t="s">
        <v>24999</v>
      </c>
      <c r="D8296" t="s">
        <v>25000</v>
      </c>
      <c r="E8296" t="s">
        <v>60</v>
      </c>
      <c r="G8296" t="s">
        <v>33</v>
      </c>
      <c r="H8296" t="s">
        <v>34</v>
      </c>
      <c r="I8296" t="s">
        <v>24910</v>
      </c>
      <c r="M8296" t="s">
        <v>53</v>
      </c>
      <c r="N8296" t="str">
        <f>IF(AND(PESQUISA!$B$3&lt;&gt;"",OR(PESQUISA!$B$4="TODAS",B8296=PESQUISA!$B$4),ISNUMBER(SEARCH(PESQUISA!$B$3,D8296))),ROW()-1,"")</f>
        <v/>
      </c>
    </row>
    <row r="8297" spans="1:14" x14ac:dyDescent="0.3">
      <c r="A8297" t="s">
        <v>25001</v>
      </c>
      <c r="B8297" t="s">
        <v>29</v>
      </c>
      <c r="C8297" t="s">
        <v>25002</v>
      </c>
      <c r="D8297" t="s">
        <v>25003</v>
      </c>
      <c r="E8297" t="s">
        <v>60</v>
      </c>
      <c r="G8297" t="s">
        <v>33</v>
      </c>
      <c r="H8297" t="s">
        <v>34</v>
      </c>
      <c r="I8297" t="s">
        <v>24910</v>
      </c>
      <c r="M8297" t="s">
        <v>53</v>
      </c>
      <c r="N8297" t="str">
        <f>IF(AND(PESQUISA!$B$3&lt;&gt;"",OR(PESQUISA!$B$4="TODAS",B8297=PESQUISA!$B$4),ISNUMBER(SEARCH(PESQUISA!$B$3,D8297))),ROW()-1,"")</f>
        <v/>
      </c>
    </row>
    <row r="8298" spans="1:14" x14ac:dyDescent="0.3">
      <c r="A8298" t="s">
        <v>25004</v>
      </c>
      <c r="B8298" t="s">
        <v>29</v>
      </c>
      <c r="C8298" t="s">
        <v>25005</v>
      </c>
      <c r="D8298" t="s">
        <v>25006</v>
      </c>
      <c r="E8298" t="s">
        <v>60</v>
      </c>
      <c r="G8298" t="s">
        <v>33</v>
      </c>
      <c r="H8298" t="s">
        <v>34</v>
      </c>
      <c r="I8298" t="s">
        <v>24910</v>
      </c>
      <c r="M8298" t="s">
        <v>53</v>
      </c>
      <c r="N8298" t="str">
        <f>IF(AND(PESQUISA!$B$3&lt;&gt;"",OR(PESQUISA!$B$4="TODAS",B8298=PESQUISA!$B$4),ISNUMBER(SEARCH(PESQUISA!$B$3,D8298))),ROW()-1,"")</f>
        <v/>
      </c>
    </row>
    <row r="8299" spans="1:14" x14ac:dyDescent="0.3">
      <c r="A8299" t="s">
        <v>25007</v>
      </c>
      <c r="B8299" t="s">
        <v>29</v>
      </c>
      <c r="C8299" t="s">
        <v>25008</v>
      </c>
      <c r="D8299" t="s">
        <v>25009</v>
      </c>
      <c r="E8299" t="s">
        <v>60</v>
      </c>
      <c r="G8299" t="s">
        <v>33</v>
      </c>
      <c r="H8299" t="s">
        <v>34</v>
      </c>
      <c r="I8299" t="s">
        <v>24910</v>
      </c>
      <c r="M8299" t="s">
        <v>53</v>
      </c>
      <c r="N8299" t="str">
        <f>IF(AND(PESQUISA!$B$3&lt;&gt;"",OR(PESQUISA!$B$4="TODAS",B8299=PESQUISA!$B$4),ISNUMBER(SEARCH(PESQUISA!$B$3,D8299))),ROW()-1,"")</f>
        <v/>
      </c>
    </row>
    <row r="8300" spans="1:14" x14ac:dyDescent="0.3">
      <c r="A8300" t="s">
        <v>25010</v>
      </c>
      <c r="B8300" t="s">
        <v>29</v>
      </c>
      <c r="C8300" t="s">
        <v>25011</v>
      </c>
      <c r="D8300" t="s">
        <v>25012</v>
      </c>
      <c r="E8300" t="s">
        <v>60</v>
      </c>
      <c r="G8300" t="s">
        <v>33</v>
      </c>
      <c r="H8300" t="s">
        <v>34</v>
      </c>
      <c r="I8300" t="s">
        <v>24910</v>
      </c>
      <c r="M8300" t="s">
        <v>53</v>
      </c>
      <c r="N8300" t="str">
        <f>IF(AND(PESQUISA!$B$3&lt;&gt;"",OR(PESQUISA!$B$4="TODAS",B8300=PESQUISA!$B$4),ISNUMBER(SEARCH(PESQUISA!$B$3,D8300))),ROW()-1,"")</f>
        <v/>
      </c>
    </row>
    <row r="8301" spans="1:14" x14ac:dyDescent="0.3">
      <c r="A8301" t="s">
        <v>25013</v>
      </c>
      <c r="B8301" t="s">
        <v>29</v>
      </c>
      <c r="C8301" t="s">
        <v>25014</v>
      </c>
      <c r="D8301" t="s">
        <v>25015</v>
      </c>
      <c r="E8301" t="s">
        <v>60</v>
      </c>
      <c r="G8301" t="s">
        <v>33</v>
      </c>
      <c r="H8301" t="s">
        <v>34</v>
      </c>
      <c r="I8301" t="s">
        <v>24910</v>
      </c>
      <c r="M8301" t="s">
        <v>53</v>
      </c>
      <c r="N8301" t="str">
        <f>IF(AND(PESQUISA!$B$3&lt;&gt;"",OR(PESQUISA!$B$4="TODAS",B8301=PESQUISA!$B$4),ISNUMBER(SEARCH(PESQUISA!$B$3,D8301))),ROW()-1,"")</f>
        <v/>
      </c>
    </row>
    <row r="8302" spans="1:14" x14ac:dyDescent="0.3">
      <c r="A8302" t="s">
        <v>25016</v>
      </c>
      <c r="B8302" t="s">
        <v>29</v>
      </c>
      <c r="C8302" t="s">
        <v>25017</v>
      </c>
      <c r="D8302" t="s">
        <v>25018</v>
      </c>
      <c r="E8302" t="s">
        <v>60</v>
      </c>
      <c r="G8302" t="s">
        <v>33</v>
      </c>
      <c r="H8302" t="s">
        <v>34</v>
      </c>
      <c r="I8302" t="s">
        <v>24910</v>
      </c>
      <c r="M8302" t="s">
        <v>53</v>
      </c>
      <c r="N8302" t="str">
        <f>IF(AND(PESQUISA!$B$3&lt;&gt;"",OR(PESQUISA!$B$4="TODAS",B8302=PESQUISA!$B$4),ISNUMBER(SEARCH(PESQUISA!$B$3,D8302))),ROW()-1,"")</f>
        <v/>
      </c>
    </row>
    <row r="8303" spans="1:14" x14ac:dyDescent="0.3">
      <c r="A8303" t="s">
        <v>25019</v>
      </c>
      <c r="B8303" t="s">
        <v>29</v>
      </c>
      <c r="C8303" t="s">
        <v>25020</v>
      </c>
      <c r="D8303" t="s">
        <v>25021</v>
      </c>
      <c r="E8303" t="s">
        <v>60</v>
      </c>
      <c r="G8303" t="s">
        <v>33</v>
      </c>
      <c r="H8303" t="s">
        <v>34</v>
      </c>
      <c r="I8303" t="s">
        <v>24910</v>
      </c>
      <c r="M8303" t="s">
        <v>53</v>
      </c>
      <c r="N8303" t="str">
        <f>IF(AND(PESQUISA!$B$3&lt;&gt;"",OR(PESQUISA!$B$4="TODAS",B8303=PESQUISA!$B$4),ISNUMBER(SEARCH(PESQUISA!$B$3,D8303))),ROW()-1,"")</f>
        <v/>
      </c>
    </row>
    <row r="8304" spans="1:14" x14ac:dyDescent="0.3">
      <c r="A8304" t="s">
        <v>25022</v>
      </c>
      <c r="B8304" t="s">
        <v>29</v>
      </c>
      <c r="C8304" t="s">
        <v>25023</v>
      </c>
      <c r="D8304" t="s">
        <v>25024</v>
      </c>
      <c r="E8304" t="s">
        <v>60</v>
      </c>
      <c r="G8304" t="s">
        <v>33</v>
      </c>
      <c r="H8304" t="s">
        <v>34</v>
      </c>
      <c r="I8304" t="s">
        <v>24910</v>
      </c>
      <c r="M8304" t="s">
        <v>53</v>
      </c>
      <c r="N8304" t="str">
        <f>IF(AND(PESQUISA!$B$3&lt;&gt;"",OR(PESQUISA!$B$4="TODAS",B8304=PESQUISA!$B$4),ISNUMBER(SEARCH(PESQUISA!$B$3,D8304))),ROW()-1,"")</f>
        <v/>
      </c>
    </row>
    <row r="8305" spans="1:14" x14ac:dyDescent="0.3">
      <c r="A8305" t="s">
        <v>25025</v>
      </c>
      <c r="B8305" t="s">
        <v>29</v>
      </c>
      <c r="C8305" t="s">
        <v>25026</v>
      </c>
      <c r="D8305" t="s">
        <v>25027</v>
      </c>
      <c r="E8305" t="s">
        <v>60</v>
      </c>
      <c r="G8305" t="s">
        <v>33</v>
      </c>
      <c r="H8305" t="s">
        <v>34</v>
      </c>
      <c r="I8305" t="s">
        <v>24910</v>
      </c>
      <c r="M8305" t="s">
        <v>53</v>
      </c>
      <c r="N8305" t="str">
        <f>IF(AND(PESQUISA!$B$3&lt;&gt;"",OR(PESQUISA!$B$4="TODAS",B8305=PESQUISA!$B$4),ISNUMBER(SEARCH(PESQUISA!$B$3,D8305))),ROW()-1,"")</f>
        <v/>
      </c>
    </row>
    <row r="8306" spans="1:14" x14ac:dyDescent="0.3">
      <c r="A8306" t="s">
        <v>25028</v>
      </c>
      <c r="B8306" t="s">
        <v>29</v>
      </c>
      <c r="C8306" t="s">
        <v>25029</v>
      </c>
      <c r="D8306" t="s">
        <v>25030</v>
      </c>
      <c r="E8306" t="s">
        <v>60</v>
      </c>
      <c r="G8306" t="s">
        <v>33</v>
      </c>
      <c r="H8306" t="s">
        <v>34</v>
      </c>
      <c r="I8306" t="s">
        <v>24910</v>
      </c>
      <c r="M8306" t="s">
        <v>53</v>
      </c>
      <c r="N8306" t="str">
        <f>IF(AND(PESQUISA!$B$3&lt;&gt;"",OR(PESQUISA!$B$4="TODAS",B8306=PESQUISA!$B$4),ISNUMBER(SEARCH(PESQUISA!$B$3,D8306))),ROW()-1,"")</f>
        <v/>
      </c>
    </row>
    <row r="8307" spans="1:14" x14ac:dyDescent="0.3">
      <c r="A8307" t="s">
        <v>25031</v>
      </c>
      <c r="B8307" t="s">
        <v>29</v>
      </c>
      <c r="C8307" t="s">
        <v>25032</v>
      </c>
      <c r="D8307" t="s">
        <v>25033</v>
      </c>
      <c r="E8307" t="s">
        <v>60</v>
      </c>
      <c r="G8307" t="s">
        <v>33</v>
      </c>
      <c r="H8307" t="s">
        <v>34</v>
      </c>
      <c r="I8307" t="s">
        <v>24910</v>
      </c>
      <c r="M8307" t="s">
        <v>53</v>
      </c>
      <c r="N8307" t="str">
        <f>IF(AND(PESQUISA!$B$3&lt;&gt;"",OR(PESQUISA!$B$4="TODAS",B8307=PESQUISA!$B$4),ISNUMBER(SEARCH(PESQUISA!$B$3,D8307))),ROW()-1,"")</f>
        <v/>
      </c>
    </row>
    <row r="8308" spans="1:14" x14ac:dyDescent="0.3">
      <c r="A8308" t="s">
        <v>25034</v>
      </c>
      <c r="B8308" t="s">
        <v>29</v>
      </c>
      <c r="C8308" t="s">
        <v>25035</v>
      </c>
      <c r="D8308" t="s">
        <v>25036</v>
      </c>
      <c r="E8308" t="s">
        <v>60</v>
      </c>
      <c r="G8308" t="s">
        <v>33</v>
      </c>
      <c r="H8308" t="s">
        <v>34</v>
      </c>
      <c r="I8308" t="s">
        <v>24910</v>
      </c>
      <c r="M8308" t="s">
        <v>53</v>
      </c>
      <c r="N8308" t="str">
        <f>IF(AND(PESQUISA!$B$3&lt;&gt;"",OR(PESQUISA!$B$4="TODAS",B8308=PESQUISA!$B$4),ISNUMBER(SEARCH(PESQUISA!$B$3,D8308))),ROW()-1,"")</f>
        <v/>
      </c>
    </row>
    <row r="8309" spans="1:14" x14ac:dyDescent="0.3">
      <c r="A8309" t="s">
        <v>25037</v>
      </c>
      <c r="B8309" t="s">
        <v>29</v>
      </c>
      <c r="C8309" t="s">
        <v>25038</v>
      </c>
      <c r="D8309" t="s">
        <v>25039</v>
      </c>
      <c r="E8309" t="s">
        <v>60</v>
      </c>
      <c r="G8309" t="s">
        <v>33</v>
      </c>
      <c r="H8309" t="s">
        <v>34</v>
      </c>
      <c r="I8309" t="s">
        <v>24910</v>
      </c>
      <c r="M8309" t="s">
        <v>53</v>
      </c>
      <c r="N8309" t="str">
        <f>IF(AND(PESQUISA!$B$3&lt;&gt;"",OR(PESQUISA!$B$4="TODAS",B8309=PESQUISA!$B$4),ISNUMBER(SEARCH(PESQUISA!$B$3,D8309))),ROW()-1,"")</f>
        <v/>
      </c>
    </row>
    <row r="8310" spans="1:14" x14ac:dyDescent="0.3">
      <c r="A8310" t="s">
        <v>25040</v>
      </c>
      <c r="B8310" t="s">
        <v>29</v>
      </c>
      <c r="C8310" t="s">
        <v>25041</v>
      </c>
      <c r="D8310" t="s">
        <v>25042</v>
      </c>
      <c r="E8310" t="s">
        <v>60</v>
      </c>
      <c r="G8310" t="s">
        <v>33</v>
      </c>
      <c r="H8310" t="s">
        <v>34</v>
      </c>
      <c r="I8310" t="s">
        <v>24910</v>
      </c>
      <c r="M8310" t="s">
        <v>53</v>
      </c>
      <c r="N8310" t="str">
        <f>IF(AND(PESQUISA!$B$3&lt;&gt;"",OR(PESQUISA!$B$4="TODAS",B8310=PESQUISA!$B$4),ISNUMBER(SEARCH(PESQUISA!$B$3,D8310))),ROW()-1,"")</f>
        <v/>
      </c>
    </row>
    <row r="8311" spans="1:14" x14ac:dyDescent="0.3">
      <c r="A8311" t="s">
        <v>25043</v>
      </c>
      <c r="B8311" t="s">
        <v>29</v>
      </c>
      <c r="C8311" t="s">
        <v>25044</v>
      </c>
      <c r="D8311" t="s">
        <v>25045</v>
      </c>
      <c r="E8311" t="s">
        <v>60</v>
      </c>
      <c r="G8311" t="s">
        <v>33</v>
      </c>
      <c r="H8311" t="s">
        <v>34</v>
      </c>
      <c r="I8311" t="s">
        <v>24910</v>
      </c>
      <c r="M8311" t="s">
        <v>53</v>
      </c>
      <c r="N8311" t="str">
        <f>IF(AND(PESQUISA!$B$3&lt;&gt;"",OR(PESQUISA!$B$4="TODAS",B8311=PESQUISA!$B$4),ISNUMBER(SEARCH(PESQUISA!$B$3,D8311))),ROW()-1,"")</f>
        <v/>
      </c>
    </row>
    <row r="8312" spans="1:14" x14ac:dyDescent="0.3">
      <c r="A8312" t="s">
        <v>25046</v>
      </c>
      <c r="B8312" t="s">
        <v>29</v>
      </c>
      <c r="C8312" t="s">
        <v>25047</v>
      </c>
      <c r="D8312" t="s">
        <v>25048</v>
      </c>
      <c r="E8312" t="s">
        <v>60</v>
      </c>
      <c r="G8312" t="s">
        <v>33</v>
      </c>
      <c r="H8312" t="s">
        <v>34</v>
      </c>
      <c r="I8312" t="s">
        <v>24910</v>
      </c>
      <c r="M8312" t="s">
        <v>53</v>
      </c>
      <c r="N8312" t="str">
        <f>IF(AND(PESQUISA!$B$3&lt;&gt;"",OR(PESQUISA!$B$4="TODAS",B8312=PESQUISA!$B$4),ISNUMBER(SEARCH(PESQUISA!$B$3,D8312))),ROW()-1,"")</f>
        <v/>
      </c>
    </row>
    <row r="8313" spans="1:14" x14ac:dyDescent="0.3">
      <c r="A8313" t="s">
        <v>25049</v>
      </c>
      <c r="B8313" t="s">
        <v>29</v>
      </c>
      <c r="C8313" t="s">
        <v>25050</v>
      </c>
      <c r="D8313" t="s">
        <v>25051</v>
      </c>
      <c r="E8313" t="s">
        <v>60</v>
      </c>
      <c r="G8313" t="s">
        <v>33</v>
      </c>
      <c r="H8313" t="s">
        <v>34</v>
      </c>
      <c r="I8313" t="s">
        <v>24910</v>
      </c>
      <c r="M8313" t="s">
        <v>53</v>
      </c>
      <c r="N8313" t="str">
        <f>IF(AND(PESQUISA!$B$3&lt;&gt;"",OR(PESQUISA!$B$4="TODAS",B8313=PESQUISA!$B$4),ISNUMBER(SEARCH(PESQUISA!$B$3,D8313))),ROW()-1,"")</f>
        <v/>
      </c>
    </row>
    <row r="8314" spans="1:14" x14ac:dyDescent="0.3">
      <c r="A8314" t="s">
        <v>25052</v>
      </c>
      <c r="B8314" t="s">
        <v>29</v>
      </c>
      <c r="C8314" t="s">
        <v>25053</v>
      </c>
      <c r="D8314" t="s">
        <v>25054</v>
      </c>
      <c r="E8314" t="s">
        <v>60</v>
      </c>
      <c r="G8314" t="s">
        <v>33</v>
      </c>
      <c r="H8314" t="s">
        <v>34</v>
      </c>
      <c r="I8314" t="s">
        <v>24910</v>
      </c>
      <c r="M8314" t="s">
        <v>53</v>
      </c>
      <c r="N8314" t="str">
        <f>IF(AND(PESQUISA!$B$3&lt;&gt;"",OR(PESQUISA!$B$4="TODAS",B8314=PESQUISA!$B$4),ISNUMBER(SEARCH(PESQUISA!$B$3,D8314))),ROW()-1,"")</f>
        <v/>
      </c>
    </row>
    <row r="8315" spans="1:14" x14ac:dyDescent="0.3">
      <c r="A8315" t="s">
        <v>25055</v>
      </c>
      <c r="B8315" t="s">
        <v>29</v>
      </c>
      <c r="C8315" t="s">
        <v>25056</v>
      </c>
      <c r="D8315" t="s">
        <v>25057</v>
      </c>
      <c r="E8315" t="s">
        <v>60</v>
      </c>
      <c r="G8315" t="s">
        <v>33</v>
      </c>
      <c r="H8315" t="s">
        <v>34</v>
      </c>
      <c r="I8315" t="s">
        <v>24910</v>
      </c>
      <c r="M8315" t="s">
        <v>53</v>
      </c>
      <c r="N8315" t="str">
        <f>IF(AND(PESQUISA!$B$3&lt;&gt;"",OR(PESQUISA!$B$4="TODAS",B8315=PESQUISA!$B$4),ISNUMBER(SEARCH(PESQUISA!$B$3,D8315))),ROW()-1,"")</f>
        <v/>
      </c>
    </row>
    <row r="8316" spans="1:14" x14ac:dyDescent="0.3">
      <c r="A8316" t="s">
        <v>25058</v>
      </c>
      <c r="B8316" t="s">
        <v>29</v>
      </c>
      <c r="C8316" t="s">
        <v>25059</v>
      </c>
      <c r="D8316" t="s">
        <v>25060</v>
      </c>
      <c r="E8316" t="s">
        <v>60</v>
      </c>
      <c r="G8316" t="s">
        <v>33</v>
      </c>
      <c r="H8316" t="s">
        <v>34</v>
      </c>
      <c r="I8316" t="s">
        <v>24910</v>
      </c>
      <c r="M8316" t="s">
        <v>53</v>
      </c>
      <c r="N8316" t="str">
        <f>IF(AND(PESQUISA!$B$3&lt;&gt;"",OR(PESQUISA!$B$4="TODAS",B8316=PESQUISA!$B$4),ISNUMBER(SEARCH(PESQUISA!$B$3,D8316))),ROW()-1,"")</f>
        <v/>
      </c>
    </row>
    <row r="8317" spans="1:14" x14ac:dyDescent="0.3">
      <c r="A8317" t="s">
        <v>25061</v>
      </c>
      <c r="B8317" t="s">
        <v>29</v>
      </c>
      <c r="C8317" t="s">
        <v>25062</v>
      </c>
      <c r="D8317" t="s">
        <v>25063</v>
      </c>
      <c r="E8317" t="s">
        <v>60</v>
      </c>
      <c r="G8317" t="s">
        <v>33</v>
      </c>
      <c r="H8317" t="s">
        <v>34</v>
      </c>
      <c r="I8317" t="s">
        <v>24910</v>
      </c>
      <c r="M8317" t="s">
        <v>53</v>
      </c>
      <c r="N8317" t="str">
        <f>IF(AND(PESQUISA!$B$3&lt;&gt;"",OR(PESQUISA!$B$4="TODAS",B8317=PESQUISA!$B$4),ISNUMBER(SEARCH(PESQUISA!$B$3,D8317))),ROW()-1,"")</f>
        <v/>
      </c>
    </row>
    <row r="8318" spans="1:14" x14ac:dyDescent="0.3">
      <c r="A8318" t="s">
        <v>25064</v>
      </c>
      <c r="B8318" t="s">
        <v>29</v>
      </c>
      <c r="C8318" t="s">
        <v>25065</v>
      </c>
      <c r="D8318" t="s">
        <v>25066</v>
      </c>
      <c r="E8318" t="s">
        <v>60</v>
      </c>
      <c r="G8318" t="s">
        <v>33</v>
      </c>
      <c r="H8318" t="s">
        <v>34</v>
      </c>
      <c r="I8318" t="s">
        <v>24910</v>
      </c>
      <c r="M8318" t="s">
        <v>53</v>
      </c>
      <c r="N8318" t="str">
        <f>IF(AND(PESQUISA!$B$3&lt;&gt;"",OR(PESQUISA!$B$4="TODAS",B8318=PESQUISA!$B$4),ISNUMBER(SEARCH(PESQUISA!$B$3,D8318))),ROW()-1,"")</f>
        <v/>
      </c>
    </row>
    <row r="8319" spans="1:14" x14ac:dyDescent="0.3">
      <c r="A8319" t="s">
        <v>25067</v>
      </c>
      <c r="B8319" t="s">
        <v>29</v>
      </c>
      <c r="C8319" t="s">
        <v>25068</v>
      </c>
      <c r="D8319" t="s">
        <v>25069</v>
      </c>
      <c r="E8319" t="s">
        <v>60</v>
      </c>
      <c r="G8319" t="s">
        <v>33</v>
      </c>
      <c r="H8319" t="s">
        <v>34</v>
      </c>
      <c r="I8319" t="s">
        <v>24910</v>
      </c>
      <c r="M8319" t="s">
        <v>53</v>
      </c>
      <c r="N8319" t="str">
        <f>IF(AND(PESQUISA!$B$3&lt;&gt;"",OR(PESQUISA!$B$4="TODAS",B8319=PESQUISA!$B$4),ISNUMBER(SEARCH(PESQUISA!$B$3,D8319))),ROW()-1,"")</f>
        <v/>
      </c>
    </row>
    <row r="8320" spans="1:14" x14ac:dyDescent="0.3">
      <c r="A8320" t="s">
        <v>25070</v>
      </c>
      <c r="B8320" t="s">
        <v>29</v>
      </c>
      <c r="C8320" t="s">
        <v>25071</v>
      </c>
      <c r="D8320" t="s">
        <v>25072</v>
      </c>
      <c r="E8320" t="s">
        <v>60</v>
      </c>
      <c r="G8320" t="s">
        <v>33</v>
      </c>
      <c r="H8320" t="s">
        <v>34</v>
      </c>
      <c r="I8320" t="s">
        <v>24910</v>
      </c>
      <c r="M8320" t="s">
        <v>53</v>
      </c>
      <c r="N8320" t="str">
        <f>IF(AND(PESQUISA!$B$3&lt;&gt;"",OR(PESQUISA!$B$4="TODAS",B8320=PESQUISA!$B$4),ISNUMBER(SEARCH(PESQUISA!$B$3,D8320))),ROW()-1,"")</f>
        <v/>
      </c>
    </row>
    <row r="8321" spans="1:14" x14ac:dyDescent="0.3">
      <c r="A8321" t="s">
        <v>25073</v>
      </c>
      <c r="B8321" t="s">
        <v>29</v>
      </c>
      <c r="C8321" t="s">
        <v>25074</v>
      </c>
      <c r="D8321" t="s">
        <v>25075</v>
      </c>
      <c r="E8321" t="s">
        <v>60</v>
      </c>
      <c r="G8321" t="s">
        <v>33</v>
      </c>
      <c r="H8321" t="s">
        <v>34</v>
      </c>
      <c r="I8321" t="s">
        <v>24910</v>
      </c>
      <c r="M8321" t="s">
        <v>53</v>
      </c>
      <c r="N8321" t="str">
        <f>IF(AND(PESQUISA!$B$3&lt;&gt;"",OR(PESQUISA!$B$4="TODAS",B8321=PESQUISA!$B$4),ISNUMBER(SEARCH(PESQUISA!$B$3,D8321))),ROW()-1,"")</f>
        <v/>
      </c>
    </row>
    <row r="8322" spans="1:14" x14ac:dyDescent="0.3">
      <c r="A8322" t="s">
        <v>25076</v>
      </c>
      <c r="B8322" t="s">
        <v>29</v>
      </c>
      <c r="C8322" t="s">
        <v>25077</v>
      </c>
      <c r="D8322" t="s">
        <v>25078</v>
      </c>
      <c r="E8322" t="s">
        <v>60</v>
      </c>
      <c r="G8322" t="s">
        <v>33</v>
      </c>
      <c r="H8322" t="s">
        <v>34</v>
      </c>
      <c r="I8322" t="s">
        <v>24910</v>
      </c>
      <c r="M8322" t="s">
        <v>53</v>
      </c>
      <c r="N8322" t="str">
        <f>IF(AND(PESQUISA!$B$3&lt;&gt;"",OR(PESQUISA!$B$4="TODAS",B8322=PESQUISA!$B$4),ISNUMBER(SEARCH(PESQUISA!$B$3,D8322))),ROW()-1,"")</f>
        <v/>
      </c>
    </row>
    <row r="8323" spans="1:14" x14ac:dyDescent="0.3">
      <c r="A8323" t="s">
        <v>25079</v>
      </c>
      <c r="B8323" t="s">
        <v>29</v>
      </c>
      <c r="C8323" t="s">
        <v>25080</v>
      </c>
      <c r="D8323" t="s">
        <v>25081</v>
      </c>
      <c r="E8323" t="s">
        <v>60</v>
      </c>
      <c r="G8323" t="s">
        <v>33</v>
      </c>
      <c r="H8323" t="s">
        <v>34</v>
      </c>
      <c r="I8323" t="s">
        <v>24910</v>
      </c>
      <c r="M8323" t="s">
        <v>53</v>
      </c>
      <c r="N8323" t="str">
        <f>IF(AND(PESQUISA!$B$3&lt;&gt;"",OR(PESQUISA!$B$4="TODAS",B8323=PESQUISA!$B$4),ISNUMBER(SEARCH(PESQUISA!$B$3,D8323))),ROW()-1,"")</f>
        <v/>
      </c>
    </row>
    <row r="8324" spans="1:14" x14ac:dyDescent="0.3">
      <c r="A8324" t="s">
        <v>25082</v>
      </c>
      <c r="B8324" t="s">
        <v>29</v>
      </c>
      <c r="C8324" t="s">
        <v>25083</v>
      </c>
      <c r="D8324" t="s">
        <v>25084</v>
      </c>
      <c r="E8324" t="s">
        <v>60</v>
      </c>
      <c r="G8324" t="s">
        <v>33</v>
      </c>
      <c r="H8324" t="s">
        <v>34</v>
      </c>
      <c r="I8324" t="s">
        <v>24910</v>
      </c>
      <c r="M8324" t="s">
        <v>53</v>
      </c>
      <c r="N8324" t="str">
        <f>IF(AND(PESQUISA!$B$3&lt;&gt;"",OR(PESQUISA!$B$4="TODAS",B8324=PESQUISA!$B$4),ISNUMBER(SEARCH(PESQUISA!$B$3,D8324))),ROW()-1,"")</f>
        <v/>
      </c>
    </row>
    <row r="8325" spans="1:14" x14ac:dyDescent="0.3">
      <c r="A8325" t="s">
        <v>25085</v>
      </c>
      <c r="B8325" t="s">
        <v>29</v>
      </c>
      <c r="C8325" t="s">
        <v>25086</v>
      </c>
      <c r="D8325" t="s">
        <v>25087</v>
      </c>
      <c r="E8325" t="s">
        <v>60</v>
      </c>
      <c r="G8325" t="s">
        <v>33</v>
      </c>
      <c r="H8325" t="s">
        <v>34</v>
      </c>
      <c r="I8325" t="s">
        <v>24910</v>
      </c>
      <c r="M8325" t="s">
        <v>53</v>
      </c>
      <c r="N8325" t="str">
        <f>IF(AND(PESQUISA!$B$3&lt;&gt;"",OR(PESQUISA!$B$4="TODAS",B8325=PESQUISA!$B$4),ISNUMBER(SEARCH(PESQUISA!$B$3,D8325))),ROW()-1,"")</f>
        <v/>
      </c>
    </row>
    <row r="8326" spans="1:14" x14ac:dyDescent="0.3">
      <c r="A8326" t="s">
        <v>25088</v>
      </c>
      <c r="B8326" t="s">
        <v>29</v>
      </c>
      <c r="C8326" t="s">
        <v>25089</v>
      </c>
      <c r="D8326" t="s">
        <v>25090</v>
      </c>
      <c r="E8326" t="s">
        <v>60</v>
      </c>
      <c r="G8326" t="s">
        <v>33</v>
      </c>
      <c r="H8326" t="s">
        <v>34</v>
      </c>
      <c r="I8326" t="s">
        <v>24910</v>
      </c>
      <c r="M8326" t="s">
        <v>53</v>
      </c>
      <c r="N8326" t="str">
        <f>IF(AND(PESQUISA!$B$3&lt;&gt;"",OR(PESQUISA!$B$4="TODAS",B8326=PESQUISA!$B$4),ISNUMBER(SEARCH(PESQUISA!$B$3,D8326))),ROW()-1,"")</f>
        <v/>
      </c>
    </row>
    <row r="8327" spans="1:14" x14ac:dyDescent="0.3">
      <c r="A8327" t="s">
        <v>25091</v>
      </c>
      <c r="B8327" t="s">
        <v>29</v>
      </c>
      <c r="C8327" t="s">
        <v>25092</v>
      </c>
      <c r="D8327" t="s">
        <v>25093</v>
      </c>
      <c r="E8327" t="s">
        <v>60</v>
      </c>
      <c r="G8327" t="s">
        <v>33</v>
      </c>
      <c r="H8327" t="s">
        <v>34</v>
      </c>
      <c r="I8327" t="s">
        <v>24910</v>
      </c>
      <c r="M8327" t="s">
        <v>53</v>
      </c>
      <c r="N8327" t="str">
        <f>IF(AND(PESQUISA!$B$3&lt;&gt;"",OR(PESQUISA!$B$4="TODAS",B8327=PESQUISA!$B$4),ISNUMBER(SEARCH(PESQUISA!$B$3,D8327))),ROW()-1,"")</f>
        <v/>
      </c>
    </row>
    <row r="8328" spans="1:14" x14ac:dyDescent="0.3">
      <c r="A8328" t="s">
        <v>25094</v>
      </c>
      <c r="B8328" t="s">
        <v>29</v>
      </c>
      <c r="C8328" t="s">
        <v>25095</v>
      </c>
      <c r="D8328" t="s">
        <v>25096</v>
      </c>
      <c r="E8328" t="s">
        <v>60</v>
      </c>
      <c r="G8328" t="s">
        <v>33</v>
      </c>
      <c r="H8328" t="s">
        <v>34</v>
      </c>
      <c r="I8328" t="s">
        <v>24910</v>
      </c>
      <c r="M8328" t="s">
        <v>53</v>
      </c>
      <c r="N8328" t="str">
        <f>IF(AND(PESQUISA!$B$3&lt;&gt;"",OR(PESQUISA!$B$4="TODAS",B8328=PESQUISA!$B$4),ISNUMBER(SEARCH(PESQUISA!$B$3,D8328))),ROW()-1,"")</f>
        <v/>
      </c>
    </row>
    <row r="8329" spans="1:14" x14ac:dyDescent="0.3">
      <c r="A8329" t="s">
        <v>25097</v>
      </c>
      <c r="B8329" t="s">
        <v>29</v>
      </c>
      <c r="C8329" t="s">
        <v>25098</v>
      </c>
      <c r="D8329" t="s">
        <v>25099</v>
      </c>
      <c r="E8329" t="s">
        <v>60</v>
      </c>
      <c r="G8329" t="s">
        <v>33</v>
      </c>
      <c r="H8329" t="s">
        <v>34</v>
      </c>
      <c r="I8329" t="s">
        <v>24910</v>
      </c>
      <c r="M8329" t="s">
        <v>53</v>
      </c>
      <c r="N8329" t="str">
        <f>IF(AND(PESQUISA!$B$3&lt;&gt;"",OR(PESQUISA!$B$4="TODAS",B8329=PESQUISA!$B$4),ISNUMBER(SEARCH(PESQUISA!$B$3,D8329))),ROW()-1,"")</f>
        <v/>
      </c>
    </row>
    <row r="8330" spans="1:14" x14ac:dyDescent="0.3">
      <c r="A8330" t="s">
        <v>25100</v>
      </c>
      <c r="B8330" t="s">
        <v>29</v>
      </c>
      <c r="C8330" t="s">
        <v>25101</v>
      </c>
      <c r="D8330" t="s">
        <v>25102</v>
      </c>
      <c r="E8330" t="s">
        <v>60</v>
      </c>
      <c r="G8330" t="s">
        <v>33</v>
      </c>
      <c r="H8330" t="s">
        <v>34</v>
      </c>
      <c r="I8330" t="s">
        <v>24910</v>
      </c>
      <c r="M8330" t="s">
        <v>53</v>
      </c>
      <c r="N8330" t="str">
        <f>IF(AND(PESQUISA!$B$3&lt;&gt;"",OR(PESQUISA!$B$4="TODAS",B8330=PESQUISA!$B$4),ISNUMBER(SEARCH(PESQUISA!$B$3,D8330))),ROW()-1,"")</f>
        <v/>
      </c>
    </row>
    <row r="8331" spans="1:14" x14ac:dyDescent="0.3">
      <c r="A8331" t="s">
        <v>25103</v>
      </c>
      <c r="B8331" t="s">
        <v>29</v>
      </c>
      <c r="C8331" t="s">
        <v>25104</v>
      </c>
      <c r="D8331" t="s">
        <v>25105</v>
      </c>
      <c r="E8331" t="s">
        <v>60</v>
      </c>
      <c r="G8331" t="s">
        <v>33</v>
      </c>
      <c r="H8331" t="s">
        <v>34</v>
      </c>
      <c r="I8331" t="s">
        <v>24910</v>
      </c>
      <c r="M8331" t="s">
        <v>53</v>
      </c>
      <c r="N8331" t="str">
        <f>IF(AND(PESQUISA!$B$3&lt;&gt;"",OR(PESQUISA!$B$4="TODAS",B8331=PESQUISA!$B$4),ISNUMBER(SEARCH(PESQUISA!$B$3,D8331))),ROW()-1,"")</f>
        <v/>
      </c>
    </row>
    <row r="8332" spans="1:14" x14ac:dyDescent="0.3">
      <c r="A8332" t="s">
        <v>25106</v>
      </c>
      <c r="B8332" t="s">
        <v>29</v>
      </c>
      <c r="C8332" t="s">
        <v>25107</v>
      </c>
      <c r="D8332" t="s">
        <v>25108</v>
      </c>
      <c r="E8332" t="s">
        <v>32</v>
      </c>
      <c r="F8332" s="7">
        <v>4.08</v>
      </c>
      <c r="G8332" t="s">
        <v>33</v>
      </c>
      <c r="H8332" t="s">
        <v>34</v>
      </c>
      <c r="I8332" t="s">
        <v>25109</v>
      </c>
      <c r="L8332" s="8">
        <v>0</v>
      </c>
      <c r="M8332" t="s">
        <v>36</v>
      </c>
      <c r="N8332" t="str">
        <f>IF(AND(PESQUISA!$B$3&lt;&gt;"",OR(PESQUISA!$B$4="TODAS",B8332=PESQUISA!$B$4),ISNUMBER(SEARCH(PESQUISA!$B$3,D8332))),ROW()-1,"")</f>
        <v/>
      </c>
    </row>
    <row r="8333" spans="1:14" x14ac:dyDescent="0.3">
      <c r="A8333" t="s">
        <v>25110</v>
      </c>
      <c r="B8333" t="s">
        <v>29</v>
      </c>
      <c r="C8333" t="s">
        <v>25111</v>
      </c>
      <c r="D8333" t="s">
        <v>25112</v>
      </c>
      <c r="E8333" t="s">
        <v>32</v>
      </c>
      <c r="F8333" s="7">
        <v>5.0599999999999996</v>
      </c>
      <c r="G8333" t="s">
        <v>33</v>
      </c>
      <c r="H8333" t="s">
        <v>34</v>
      </c>
      <c r="I8333" t="s">
        <v>25109</v>
      </c>
      <c r="L8333" s="8">
        <v>0</v>
      </c>
      <c r="M8333" t="s">
        <v>36</v>
      </c>
      <c r="N8333" t="str">
        <f>IF(AND(PESQUISA!$B$3&lt;&gt;"",OR(PESQUISA!$B$4="TODAS",B8333=PESQUISA!$B$4),ISNUMBER(SEARCH(PESQUISA!$B$3,D8333))),ROW()-1,"")</f>
        <v/>
      </c>
    </row>
    <row r="8334" spans="1:14" x14ac:dyDescent="0.3">
      <c r="A8334" t="s">
        <v>25113</v>
      </c>
      <c r="B8334" t="s">
        <v>29</v>
      </c>
      <c r="C8334" t="s">
        <v>25114</v>
      </c>
      <c r="D8334" t="s">
        <v>25115</v>
      </c>
      <c r="E8334" t="s">
        <v>32</v>
      </c>
      <c r="F8334" s="7">
        <v>5.16</v>
      </c>
      <c r="G8334" t="s">
        <v>33</v>
      </c>
      <c r="H8334" t="s">
        <v>34</v>
      </c>
      <c r="I8334" t="s">
        <v>25109</v>
      </c>
      <c r="L8334" s="8">
        <v>0</v>
      </c>
      <c r="M8334" t="s">
        <v>36</v>
      </c>
      <c r="N8334" t="str">
        <f>IF(AND(PESQUISA!$B$3&lt;&gt;"",OR(PESQUISA!$B$4="TODAS",B8334=PESQUISA!$B$4),ISNUMBER(SEARCH(PESQUISA!$B$3,D8334))),ROW()-1,"")</f>
        <v/>
      </c>
    </row>
    <row r="8335" spans="1:14" x14ac:dyDescent="0.3">
      <c r="A8335" t="s">
        <v>25116</v>
      </c>
      <c r="B8335" t="s">
        <v>29</v>
      </c>
      <c r="C8335" t="s">
        <v>25117</v>
      </c>
      <c r="D8335" t="s">
        <v>25118</v>
      </c>
      <c r="E8335" t="s">
        <v>32</v>
      </c>
      <c r="F8335" s="7">
        <v>6.37</v>
      </c>
      <c r="G8335" t="s">
        <v>33</v>
      </c>
      <c r="H8335" t="s">
        <v>34</v>
      </c>
      <c r="I8335" t="s">
        <v>25109</v>
      </c>
      <c r="L8335" s="8">
        <v>0</v>
      </c>
      <c r="M8335" t="s">
        <v>36</v>
      </c>
      <c r="N8335" t="str">
        <f>IF(AND(PESQUISA!$B$3&lt;&gt;"",OR(PESQUISA!$B$4="TODAS",B8335=PESQUISA!$B$4),ISNUMBER(SEARCH(PESQUISA!$B$3,D8335))),ROW()-1,"")</f>
        <v/>
      </c>
    </row>
    <row r="8336" spans="1:14" x14ac:dyDescent="0.3">
      <c r="A8336" t="s">
        <v>25119</v>
      </c>
      <c r="B8336" t="s">
        <v>29</v>
      </c>
      <c r="C8336" t="s">
        <v>25120</v>
      </c>
      <c r="D8336" t="s">
        <v>25121</v>
      </c>
      <c r="E8336" t="s">
        <v>32</v>
      </c>
      <c r="F8336" s="7">
        <v>7.57</v>
      </c>
      <c r="G8336" t="s">
        <v>33</v>
      </c>
      <c r="H8336" t="s">
        <v>34</v>
      </c>
      <c r="I8336" t="s">
        <v>25109</v>
      </c>
      <c r="L8336" s="8">
        <v>0</v>
      </c>
      <c r="M8336" t="s">
        <v>36</v>
      </c>
      <c r="N8336" t="str">
        <f>IF(AND(PESQUISA!$B$3&lt;&gt;"",OR(PESQUISA!$B$4="TODAS",B8336=PESQUISA!$B$4),ISNUMBER(SEARCH(PESQUISA!$B$3,D8336))),ROW()-1,"")</f>
        <v/>
      </c>
    </row>
    <row r="8337" spans="1:14" x14ac:dyDescent="0.3">
      <c r="A8337" t="s">
        <v>25122</v>
      </c>
      <c r="B8337" t="s">
        <v>29</v>
      </c>
      <c r="C8337" t="s">
        <v>25123</v>
      </c>
      <c r="D8337" t="s">
        <v>25124</v>
      </c>
      <c r="E8337" t="s">
        <v>32</v>
      </c>
      <c r="F8337" s="7">
        <v>29.43</v>
      </c>
      <c r="G8337" t="s">
        <v>33</v>
      </c>
      <c r="H8337" t="s">
        <v>34</v>
      </c>
      <c r="I8337" t="s">
        <v>25109</v>
      </c>
      <c r="L8337" s="8">
        <v>0</v>
      </c>
      <c r="M8337" t="s">
        <v>36</v>
      </c>
      <c r="N8337" t="str">
        <f>IF(AND(PESQUISA!$B$3&lt;&gt;"",OR(PESQUISA!$B$4="TODAS",B8337=PESQUISA!$B$4),ISNUMBER(SEARCH(PESQUISA!$B$3,D8337))),ROW()-1,"")</f>
        <v/>
      </c>
    </row>
    <row r="8338" spans="1:14" x14ac:dyDescent="0.3">
      <c r="A8338" t="s">
        <v>25125</v>
      </c>
      <c r="B8338" t="s">
        <v>29</v>
      </c>
      <c r="C8338" t="s">
        <v>25126</v>
      </c>
      <c r="D8338" t="s">
        <v>25127</v>
      </c>
      <c r="E8338" t="s">
        <v>32</v>
      </c>
      <c r="F8338" s="7">
        <v>19</v>
      </c>
      <c r="G8338" t="s">
        <v>33</v>
      </c>
      <c r="H8338" t="s">
        <v>34</v>
      </c>
      <c r="I8338" t="s">
        <v>25109</v>
      </c>
      <c r="L8338" s="8">
        <v>0</v>
      </c>
      <c r="M8338" t="s">
        <v>36</v>
      </c>
      <c r="N8338" t="str">
        <f>IF(AND(PESQUISA!$B$3&lt;&gt;"",OR(PESQUISA!$B$4="TODAS",B8338=PESQUISA!$B$4),ISNUMBER(SEARCH(PESQUISA!$B$3,D8338))),ROW()-1,"")</f>
        <v/>
      </c>
    </row>
    <row r="8339" spans="1:14" x14ac:dyDescent="0.3">
      <c r="A8339" t="s">
        <v>25128</v>
      </c>
      <c r="B8339" t="s">
        <v>29</v>
      </c>
      <c r="C8339" t="s">
        <v>25129</v>
      </c>
      <c r="D8339" t="s">
        <v>25130</v>
      </c>
      <c r="E8339" t="s">
        <v>32</v>
      </c>
      <c r="F8339" s="7">
        <v>18.649999999999999</v>
      </c>
      <c r="G8339" t="s">
        <v>33</v>
      </c>
      <c r="H8339" t="s">
        <v>34</v>
      </c>
      <c r="I8339" t="s">
        <v>25109</v>
      </c>
      <c r="L8339" s="8">
        <v>0</v>
      </c>
      <c r="M8339" t="s">
        <v>36</v>
      </c>
      <c r="N8339" t="str">
        <f>IF(AND(PESQUISA!$B$3&lt;&gt;"",OR(PESQUISA!$B$4="TODAS",B8339=PESQUISA!$B$4),ISNUMBER(SEARCH(PESQUISA!$B$3,D8339))),ROW()-1,"")</f>
        <v/>
      </c>
    </row>
    <row r="8340" spans="1:14" x14ac:dyDescent="0.3">
      <c r="A8340" t="s">
        <v>25131</v>
      </c>
      <c r="B8340" t="s">
        <v>29</v>
      </c>
      <c r="C8340" t="s">
        <v>25132</v>
      </c>
      <c r="D8340" t="s">
        <v>25133</v>
      </c>
      <c r="E8340" t="s">
        <v>32</v>
      </c>
      <c r="F8340" s="7">
        <v>11.72</v>
      </c>
      <c r="G8340" t="s">
        <v>33</v>
      </c>
      <c r="H8340" t="s">
        <v>34</v>
      </c>
      <c r="I8340" t="s">
        <v>25109</v>
      </c>
      <c r="L8340" s="8">
        <v>0</v>
      </c>
      <c r="M8340" t="s">
        <v>36</v>
      </c>
      <c r="N8340" t="str">
        <f>IF(AND(PESQUISA!$B$3&lt;&gt;"",OR(PESQUISA!$B$4="TODAS",B8340=PESQUISA!$B$4),ISNUMBER(SEARCH(PESQUISA!$B$3,D8340))),ROW()-1,"")</f>
        <v/>
      </c>
    </row>
    <row r="8341" spans="1:14" x14ac:dyDescent="0.3">
      <c r="A8341" t="s">
        <v>25134</v>
      </c>
      <c r="B8341" t="s">
        <v>29</v>
      </c>
      <c r="C8341" t="s">
        <v>25135</v>
      </c>
      <c r="D8341" t="s">
        <v>25136</v>
      </c>
      <c r="E8341" t="s">
        <v>32</v>
      </c>
      <c r="F8341" s="7">
        <v>31.93</v>
      </c>
      <c r="G8341" t="s">
        <v>33</v>
      </c>
      <c r="H8341" t="s">
        <v>34</v>
      </c>
      <c r="I8341" t="s">
        <v>25109</v>
      </c>
      <c r="L8341" s="8">
        <v>0</v>
      </c>
      <c r="M8341" t="s">
        <v>36</v>
      </c>
      <c r="N8341" t="str">
        <f>IF(AND(PESQUISA!$B$3&lt;&gt;"",OR(PESQUISA!$B$4="TODAS",B8341=PESQUISA!$B$4),ISNUMBER(SEARCH(PESQUISA!$B$3,D8341))),ROW()-1,"")</f>
        <v/>
      </c>
    </row>
    <row r="8342" spans="1:14" x14ac:dyDescent="0.3">
      <c r="A8342" t="s">
        <v>25137</v>
      </c>
      <c r="B8342" t="s">
        <v>29</v>
      </c>
      <c r="C8342" t="s">
        <v>25138</v>
      </c>
      <c r="D8342" t="s">
        <v>25139</v>
      </c>
      <c r="E8342" t="s">
        <v>32</v>
      </c>
      <c r="F8342" s="7">
        <v>20.74</v>
      </c>
      <c r="G8342" t="s">
        <v>33</v>
      </c>
      <c r="H8342" t="s">
        <v>34</v>
      </c>
      <c r="I8342" t="s">
        <v>25109</v>
      </c>
      <c r="L8342" s="8">
        <v>0</v>
      </c>
      <c r="M8342" t="s">
        <v>36</v>
      </c>
      <c r="N8342" t="str">
        <f>IF(AND(PESQUISA!$B$3&lt;&gt;"",OR(PESQUISA!$B$4="TODAS",B8342=PESQUISA!$B$4),ISNUMBER(SEARCH(PESQUISA!$B$3,D8342))),ROW()-1,"")</f>
        <v/>
      </c>
    </row>
    <row r="8343" spans="1:14" x14ac:dyDescent="0.3">
      <c r="A8343" t="s">
        <v>25140</v>
      </c>
      <c r="B8343" t="s">
        <v>29</v>
      </c>
      <c r="C8343" t="s">
        <v>25141</v>
      </c>
      <c r="D8343" t="s">
        <v>25142</v>
      </c>
      <c r="E8343" t="s">
        <v>32</v>
      </c>
      <c r="F8343" s="7">
        <v>49.33</v>
      </c>
      <c r="G8343" t="s">
        <v>33</v>
      </c>
      <c r="H8343" t="s">
        <v>34</v>
      </c>
      <c r="I8343" t="s">
        <v>25109</v>
      </c>
      <c r="L8343" s="8">
        <v>0</v>
      </c>
      <c r="M8343" t="s">
        <v>36</v>
      </c>
      <c r="N8343" t="str">
        <f>IF(AND(PESQUISA!$B$3&lt;&gt;"",OR(PESQUISA!$B$4="TODAS",B8343=PESQUISA!$B$4),ISNUMBER(SEARCH(PESQUISA!$B$3,D8343))),ROW()-1,"")</f>
        <v/>
      </c>
    </row>
    <row r="8344" spans="1:14" x14ac:dyDescent="0.3">
      <c r="A8344" t="s">
        <v>25143</v>
      </c>
      <c r="B8344" t="s">
        <v>29</v>
      </c>
      <c r="C8344" t="s">
        <v>25144</v>
      </c>
      <c r="D8344" t="s">
        <v>25145</v>
      </c>
      <c r="E8344" t="s">
        <v>32</v>
      </c>
      <c r="F8344" s="7">
        <v>32.630000000000003</v>
      </c>
      <c r="G8344" t="s">
        <v>33</v>
      </c>
      <c r="H8344" t="s">
        <v>34</v>
      </c>
      <c r="I8344" t="s">
        <v>25109</v>
      </c>
      <c r="L8344" s="8">
        <v>0</v>
      </c>
      <c r="M8344" t="s">
        <v>36</v>
      </c>
      <c r="N8344" t="str">
        <f>IF(AND(PESQUISA!$B$3&lt;&gt;"",OR(PESQUISA!$B$4="TODAS",B8344=PESQUISA!$B$4),ISNUMBER(SEARCH(PESQUISA!$B$3,D8344))),ROW()-1,"")</f>
        <v/>
      </c>
    </row>
    <row r="8345" spans="1:14" x14ac:dyDescent="0.3">
      <c r="A8345" t="s">
        <v>25146</v>
      </c>
      <c r="B8345" t="s">
        <v>29</v>
      </c>
      <c r="C8345" t="s">
        <v>25147</v>
      </c>
      <c r="D8345" t="s">
        <v>25148</v>
      </c>
      <c r="E8345" t="s">
        <v>32</v>
      </c>
      <c r="F8345" s="7">
        <v>57.95</v>
      </c>
      <c r="G8345" t="s">
        <v>33</v>
      </c>
      <c r="H8345" t="s">
        <v>34</v>
      </c>
      <c r="I8345" t="s">
        <v>25109</v>
      </c>
      <c r="L8345" s="8">
        <v>0</v>
      </c>
      <c r="M8345" t="s">
        <v>36</v>
      </c>
      <c r="N8345" t="str">
        <f>IF(AND(PESQUISA!$B$3&lt;&gt;"",OR(PESQUISA!$B$4="TODAS",B8345=PESQUISA!$B$4),ISNUMBER(SEARCH(PESQUISA!$B$3,D8345))),ROW()-1,"")</f>
        <v/>
      </c>
    </row>
    <row r="8346" spans="1:14" x14ac:dyDescent="0.3">
      <c r="A8346" t="s">
        <v>25149</v>
      </c>
      <c r="B8346" t="s">
        <v>29</v>
      </c>
      <c r="C8346" t="s">
        <v>25150</v>
      </c>
      <c r="D8346" t="s">
        <v>25151</v>
      </c>
      <c r="E8346" t="s">
        <v>32</v>
      </c>
      <c r="F8346" s="7">
        <v>38.270000000000003</v>
      </c>
      <c r="G8346" t="s">
        <v>33</v>
      </c>
      <c r="H8346" t="s">
        <v>34</v>
      </c>
      <c r="I8346" t="s">
        <v>25109</v>
      </c>
      <c r="L8346" s="8">
        <v>0</v>
      </c>
      <c r="M8346" t="s">
        <v>36</v>
      </c>
      <c r="N8346" t="str">
        <f>IF(AND(PESQUISA!$B$3&lt;&gt;"",OR(PESQUISA!$B$4="TODAS",B8346=PESQUISA!$B$4),ISNUMBER(SEARCH(PESQUISA!$B$3,D8346))),ROW()-1,"")</f>
        <v/>
      </c>
    </row>
    <row r="8347" spans="1:14" x14ac:dyDescent="0.3">
      <c r="A8347" t="s">
        <v>25152</v>
      </c>
      <c r="B8347" t="s">
        <v>29</v>
      </c>
      <c r="C8347" t="s">
        <v>25153</v>
      </c>
      <c r="D8347" t="s">
        <v>25154</v>
      </c>
      <c r="E8347" t="s">
        <v>32</v>
      </c>
      <c r="F8347" s="7">
        <v>37.71</v>
      </c>
      <c r="G8347" t="s">
        <v>33</v>
      </c>
      <c r="H8347" t="s">
        <v>34</v>
      </c>
      <c r="I8347" t="s">
        <v>25109</v>
      </c>
      <c r="L8347" s="8">
        <v>0</v>
      </c>
      <c r="M8347" t="s">
        <v>36</v>
      </c>
      <c r="N8347" t="str">
        <f>IF(AND(PESQUISA!$B$3&lt;&gt;"",OR(PESQUISA!$B$4="TODAS",B8347=PESQUISA!$B$4),ISNUMBER(SEARCH(PESQUISA!$B$3,D8347))),ROW()-1,"")</f>
        <v/>
      </c>
    </row>
    <row r="8348" spans="1:14" x14ac:dyDescent="0.3">
      <c r="A8348" t="s">
        <v>25155</v>
      </c>
      <c r="B8348" t="s">
        <v>29</v>
      </c>
      <c r="C8348" t="s">
        <v>25156</v>
      </c>
      <c r="D8348" t="s">
        <v>25157</v>
      </c>
      <c r="E8348" t="s">
        <v>32</v>
      </c>
      <c r="F8348" s="7">
        <v>24.13</v>
      </c>
      <c r="G8348" t="s">
        <v>33</v>
      </c>
      <c r="H8348" t="s">
        <v>34</v>
      </c>
      <c r="I8348" t="s">
        <v>25109</v>
      </c>
      <c r="L8348" s="8">
        <v>0</v>
      </c>
      <c r="M8348" t="s">
        <v>36</v>
      </c>
      <c r="N8348" t="str">
        <f>IF(AND(PESQUISA!$B$3&lt;&gt;"",OR(PESQUISA!$B$4="TODAS",B8348=PESQUISA!$B$4),ISNUMBER(SEARCH(PESQUISA!$B$3,D8348))),ROW()-1,"")</f>
        <v/>
      </c>
    </row>
    <row r="8349" spans="1:14" x14ac:dyDescent="0.3">
      <c r="A8349" t="s">
        <v>25158</v>
      </c>
      <c r="B8349" t="s">
        <v>29</v>
      </c>
      <c r="C8349" t="s">
        <v>25159</v>
      </c>
      <c r="D8349" t="s">
        <v>25160</v>
      </c>
      <c r="E8349" t="s">
        <v>32</v>
      </c>
      <c r="F8349" s="7">
        <v>21.92</v>
      </c>
      <c r="G8349" t="s">
        <v>33</v>
      </c>
      <c r="H8349" t="s">
        <v>34</v>
      </c>
      <c r="I8349" t="s">
        <v>25109</v>
      </c>
      <c r="L8349" s="8">
        <v>0</v>
      </c>
      <c r="M8349" t="s">
        <v>36</v>
      </c>
      <c r="N8349" t="str">
        <f>IF(AND(PESQUISA!$B$3&lt;&gt;"",OR(PESQUISA!$B$4="TODAS",B8349=PESQUISA!$B$4),ISNUMBER(SEARCH(PESQUISA!$B$3,D8349))),ROW()-1,"")</f>
        <v/>
      </c>
    </row>
    <row r="8350" spans="1:14" x14ac:dyDescent="0.3">
      <c r="A8350" t="s">
        <v>25161</v>
      </c>
      <c r="B8350" t="s">
        <v>29</v>
      </c>
      <c r="C8350" t="s">
        <v>25162</v>
      </c>
      <c r="D8350" t="s">
        <v>25163</v>
      </c>
      <c r="E8350" t="s">
        <v>32</v>
      </c>
      <c r="F8350" s="7">
        <v>29.81</v>
      </c>
      <c r="G8350" t="s">
        <v>33</v>
      </c>
      <c r="H8350" t="s">
        <v>34</v>
      </c>
      <c r="I8350" t="s">
        <v>25109</v>
      </c>
      <c r="L8350" s="8">
        <v>0</v>
      </c>
      <c r="M8350" t="s">
        <v>36</v>
      </c>
      <c r="N8350" t="str">
        <f>IF(AND(PESQUISA!$B$3&lt;&gt;"",OR(PESQUISA!$B$4="TODAS",B8350=PESQUISA!$B$4),ISNUMBER(SEARCH(PESQUISA!$B$3,D8350))),ROW()-1,"")</f>
        <v/>
      </c>
    </row>
    <row r="8351" spans="1:14" x14ac:dyDescent="0.3">
      <c r="A8351" t="s">
        <v>25164</v>
      </c>
      <c r="B8351" t="s">
        <v>29</v>
      </c>
      <c r="C8351" t="s">
        <v>25165</v>
      </c>
      <c r="D8351" t="s">
        <v>25166</v>
      </c>
      <c r="E8351" t="s">
        <v>32</v>
      </c>
      <c r="F8351" s="7">
        <v>25.71</v>
      </c>
      <c r="G8351" t="s">
        <v>33</v>
      </c>
      <c r="H8351" t="s">
        <v>34</v>
      </c>
      <c r="I8351" t="s">
        <v>25109</v>
      </c>
      <c r="L8351" s="8">
        <v>0</v>
      </c>
      <c r="M8351" t="s">
        <v>36</v>
      </c>
      <c r="N8351" t="str">
        <f>IF(AND(PESQUISA!$B$3&lt;&gt;"",OR(PESQUISA!$B$4="TODAS",B8351=PESQUISA!$B$4),ISNUMBER(SEARCH(PESQUISA!$B$3,D8351))),ROW()-1,"")</f>
        <v/>
      </c>
    </row>
    <row r="8352" spans="1:14" x14ac:dyDescent="0.3">
      <c r="A8352" t="s">
        <v>25167</v>
      </c>
      <c r="B8352" t="s">
        <v>29</v>
      </c>
      <c r="C8352" t="s">
        <v>25168</v>
      </c>
      <c r="D8352" t="s">
        <v>25169</v>
      </c>
      <c r="E8352" t="s">
        <v>32</v>
      </c>
      <c r="F8352" s="7">
        <v>30.3</v>
      </c>
      <c r="G8352" t="s">
        <v>33</v>
      </c>
      <c r="H8352" t="s">
        <v>34</v>
      </c>
      <c r="I8352" t="s">
        <v>25109</v>
      </c>
      <c r="L8352" s="8">
        <v>0</v>
      </c>
      <c r="M8352" t="s">
        <v>36</v>
      </c>
      <c r="N8352" t="str">
        <f>IF(AND(PESQUISA!$B$3&lt;&gt;"",OR(PESQUISA!$B$4="TODAS",B8352=PESQUISA!$B$4),ISNUMBER(SEARCH(PESQUISA!$B$3,D8352))),ROW()-1,"")</f>
        <v/>
      </c>
    </row>
    <row r="8353" spans="1:14" x14ac:dyDescent="0.3">
      <c r="A8353" t="s">
        <v>25170</v>
      </c>
      <c r="B8353" t="s">
        <v>29</v>
      </c>
      <c r="C8353" t="s">
        <v>25171</v>
      </c>
      <c r="D8353" t="s">
        <v>25172</v>
      </c>
      <c r="E8353" t="s">
        <v>32</v>
      </c>
      <c r="F8353" s="7">
        <v>25.68</v>
      </c>
      <c r="G8353" t="s">
        <v>33</v>
      </c>
      <c r="H8353" t="s">
        <v>34</v>
      </c>
      <c r="I8353" t="s">
        <v>25109</v>
      </c>
      <c r="L8353" s="8">
        <v>0</v>
      </c>
      <c r="M8353" t="s">
        <v>36</v>
      </c>
      <c r="N8353" t="str">
        <f>IF(AND(PESQUISA!$B$3&lt;&gt;"",OR(PESQUISA!$B$4="TODAS",B8353=PESQUISA!$B$4),ISNUMBER(SEARCH(PESQUISA!$B$3,D8353))),ROW()-1,"")</f>
        <v/>
      </c>
    </row>
    <row r="8354" spans="1:14" x14ac:dyDescent="0.3">
      <c r="A8354" t="s">
        <v>25173</v>
      </c>
      <c r="B8354" t="s">
        <v>29</v>
      </c>
      <c r="C8354" t="s">
        <v>25174</v>
      </c>
      <c r="D8354" t="s">
        <v>25175</v>
      </c>
      <c r="E8354" t="s">
        <v>32</v>
      </c>
      <c r="F8354" s="7">
        <v>37.049999999999997</v>
      </c>
      <c r="G8354" t="s">
        <v>33</v>
      </c>
      <c r="H8354" t="s">
        <v>34</v>
      </c>
      <c r="I8354" t="s">
        <v>25109</v>
      </c>
      <c r="L8354" s="8">
        <v>0</v>
      </c>
      <c r="M8354" t="s">
        <v>36</v>
      </c>
      <c r="N8354" t="str">
        <f>IF(AND(PESQUISA!$B$3&lt;&gt;"",OR(PESQUISA!$B$4="TODAS",B8354=PESQUISA!$B$4),ISNUMBER(SEARCH(PESQUISA!$B$3,D8354))),ROW()-1,"")</f>
        <v/>
      </c>
    </row>
    <row r="8355" spans="1:14" x14ac:dyDescent="0.3">
      <c r="A8355" t="s">
        <v>25176</v>
      </c>
      <c r="B8355" t="s">
        <v>29</v>
      </c>
      <c r="C8355" t="s">
        <v>25177</v>
      </c>
      <c r="D8355" t="s">
        <v>25178</v>
      </c>
      <c r="E8355" t="s">
        <v>32</v>
      </c>
      <c r="F8355" s="7">
        <v>29.17</v>
      </c>
      <c r="G8355" t="s">
        <v>33</v>
      </c>
      <c r="H8355" t="s">
        <v>34</v>
      </c>
      <c r="I8355" t="s">
        <v>25109</v>
      </c>
      <c r="L8355" s="8">
        <v>0</v>
      </c>
      <c r="M8355" t="s">
        <v>36</v>
      </c>
      <c r="N8355" t="str">
        <f>IF(AND(PESQUISA!$B$3&lt;&gt;"",OR(PESQUISA!$B$4="TODAS",B8355=PESQUISA!$B$4),ISNUMBER(SEARCH(PESQUISA!$B$3,D8355))),ROW()-1,"")</f>
        <v/>
      </c>
    </row>
    <row r="8356" spans="1:14" x14ac:dyDescent="0.3">
      <c r="A8356" t="s">
        <v>25179</v>
      </c>
      <c r="B8356" t="s">
        <v>29</v>
      </c>
      <c r="C8356" t="s">
        <v>25180</v>
      </c>
      <c r="D8356" t="s">
        <v>25181</v>
      </c>
      <c r="E8356" t="s">
        <v>32</v>
      </c>
      <c r="F8356" s="7">
        <v>44.41</v>
      </c>
      <c r="G8356" t="s">
        <v>33</v>
      </c>
      <c r="H8356" t="s">
        <v>34</v>
      </c>
      <c r="I8356" t="s">
        <v>25109</v>
      </c>
      <c r="L8356" s="8">
        <v>0</v>
      </c>
      <c r="M8356" t="s">
        <v>36</v>
      </c>
      <c r="N8356" t="str">
        <f>IF(AND(PESQUISA!$B$3&lt;&gt;"",OR(PESQUISA!$B$4="TODAS",B8356=PESQUISA!$B$4),ISNUMBER(SEARCH(PESQUISA!$B$3,D8356))),ROW()-1,"")</f>
        <v/>
      </c>
    </row>
    <row r="8357" spans="1:14" x14ac:dyDescent="0.3">
      <c r="A8357" t="s">
        <v>25182</v>
      </c>
      <c r="B8357" t="s">
        <v>29</v>
      </c>
      <c r="C8357" t="s">
        <v>25183</v>
      </c>
      <c r="D8357" t="s">
        <v>25184</v>
      </c>
      <c r="E8357" t="s">
        <v>32</v>
      </c>
      <c r="F8357" s="7">
        <v>35.24</v>
      </c>
      <c r="G8357" t="s">
        <v>33</v>
      </c>
      <c r="H8357" t="s">
        <v>34</v>
      </c>
      <c r="I8357" t="s">
        <v>25109</v>
      </c>
      <c r="L8357" s="8">
        <v>0</v>
      </c>
      <c r="M8357" t="s">
        <v>36</v>
      </c>
      <c r="N8357" t="str">
        <f>IF(AND(PESQUISA!$B$3&lt;&gt;"",OR(PESQUISA!$B$4="TODAS",B8357=PESQUISA!$B$4),ISNUMBER(SEARCH(PESQUISA!$B$3,D8357))),ROW()-1,"")</f>
        <v/>
      </c>
    </row>
    <row r="8358" spans="1:14" x14ac:dyDescent="0.3">
      <c r="A8358" t="s">
        <v>25185</v>
      </c>
      <c r="B8358" t="s">
        <v>29</v>
      </c>
      <c r="C8358" t="s">
        <v>25186</v>
      </c>
      <c r="D8358" t="s">
        <v>25187</v>
      </c>
      <c r="E8358" t="s">
        <v>32</v>
      </c>
      <c r="F8358" s="7">
        <v>17.670000000000002</v>
      </c>
      <c r="G8358" t="s">
        <v>33</v>
      </c>
      <c r="H8358" t="s">
        <v>34</v>
      </c>
      <c r="I8358" t="s">
        <v>25109</v>
      </c>
      <c r="L8358" s="8">
        <v>0</v>
      </c>
      <c r="M8358" t="s">
        <v>36</v>
      </c>
      <c r="N8358" t="str">
        <f>IF(AND(PESQUISA!$B$3&lt;&gt;"",OR(PESQUISA!$B$4="TODAS",B8358=PESQUISA!$B$4),ISNUMBER(SEARCH(PESQUISA!$B$3,D8358))),ROW()-1,"")</f>
        <v/>
      </c>
    </row>
    <row r="8359" spans="1:14" x14ac:dyDescent="0.3">
      <c r="A8359" t="s">
        <v>25188</v>
      </c>
      <c r="B8359" t="s">
        <v>29</v>
      </c>
      <c r="C8359" t="s">
        <v>25189</v>
      </c>
      <c r="D8359" t="s">
        <v>25190</v>
      </c>
      <c r="E8359" t="s">
        <v>32</v>
      </c>
      <c r="F8359" s="7">
        <v>12.5</v>
      </c>
      <c r="G8359" t="s">
        <v>33</v>
      </c>
      <c r="H8359" t="s">
        <v>34</v>
      </c>
      <c r="I8359" t="s">
        <v>25109</v>
      </c>
      <c r="L8359" s="8">
        <v>0</v>
      </c>
      <c r="M8359" t="s">
        <v>36</v>
      </c>
      <c r="N8359" t="str">
        <f>IF(AND(PESQUISA!$B$3&lt;&gt;"",OR(PESQUISA!$B$4="TODAS",B8359=PESQUISA!$B$4),ISNUMBER(SEARCH(PESQUISA!$B$3,D8359))),ROW()-1,"")</f>
        <v/>
      </c>
    </row>
    <row r="8360" spans="1:14" x14ac:dyDescent="0.3">
      <c r="A8360" t="s">
        <v>25191</v>
      </c>
      <c r="B8360" t="s">
        <v>29</v>
      </c>
      <c r="C8360" t="s">
        <v>25192</v>
      </c>
      <c r="D8360" t="s">
        <v>25193</v>
      </c>
      <c r="E8360" t="s">
        <v>32</v>
      </c>
      <c r="F8360" s="7">
        <v>18.66</v>
      </c>
      <c r="G8360" t="s">
        <v>33</v>
      </c>
      <c r="H8360" t="s">
        <v>34</v>
      </c>
      <c r="I8360" t="s">
        <v>25109</v>
      </c>
      <c r="L8360" s="8">
        <v>0</v>
      </c>
      <c r="M8360" t="s">
        <v>36</v>
      </c>
      <c r="N8360" t="str">
        <f>IF(AND(PESQUISA!$B$3&lt;&gt;"",OR(PESQUISA!$B$4="TODAS",B8360=PESQUISA!$B$4),ISNUMBER(SEARCH(PESQUISA!$B$3,D8360))),ROW()-1,"")</f>
        <v/>
      </c>
    </row>
    <row r="8361" spans="1:14" x14ac:dyDescent="0.3">
      <c r="A8361" t="s">
        <v>25194</v>
      </c>
      <c r="B8361" t="s">
        <v>29</v>
      </c>
      <c r="C8361" t="s">
        <v>25195</v>
      </c>
      <c r="D8361" t="s">
        <v>25196</v>
      </c>
      <c r="E8361" t="s">
        <v>32</v>
      </c>
      <c r="F8361" s="7">
        <v>26.38</v>
      </c>
      <c r="G8361" t="s">
        <v>33</v>
      </c>
      <c r="H8361" t="s">
        <v>34</v>
      </c>
      <c r="I8361" t="s">
        <v>25109</v>
      </c>
      <c r="L8361" s="8">
        <v>0</v>
      </c>
      <c r="M8361" t="s">
        <v>36</v>
      </c>
      <c r="N8361" t="str">
        <f>IF(AND(PESQUISA!$B$3&lt;&gt;"",OR(PESQUISA!$B$4="TODAS",B8361=PESQUISA!$B$4),ISNUMBER(SEARCH(PESQUISA!$B$3,D8361))),ROW()-1,"")</f>
        <v/>
      </c>
    </row>
    <row r="8362" spans="1:14" x14ac:dyDescent="0.3">
      <c r="A8362" t="s">
        <v>25197</v>
      </c>
      <c r="B8362" t="s">
        <v>29</v>
      </c>
      <c r="C8362" t="s">
        <v>25198</v>
      </c>
      <c r="D8362" t="s">
        <v>25199</v>
      </c>
      <c r="E8362" t="s">
        <v>32</v>
      </c>
      <c r="F8362" s="7">
        <v>31.21</v>
      </c>
      <c r="G8362" t="s">
        <v>33</v>
      </c>
      <c r="H8362" t="s">
        <v>34</v>
      </c>
      <c r="I8362" t="s">
        <v>25109</v>
      </c>
      <c r="L8362" s="8">
        <v>0</v>
      </c>
      <c r="M8362" t="s">
        <v>36</v>
      </c>
      <c r="N8362" t="str">
        <f>IF(AND(PESQUISA!$B$3&lt;&gt;"",OR(PESQUISA!$B$4="TODAS",B8362=PESQUISA!$B$4),ISNUMBER(SEARCH(PESQUISA!$B$3,D8362))),ROW()-1,"")</f>
        <v/>
      </c>
    </row>
    <row r="8363" spans="1:14" x14ac:dyDescent="0.3">
      <c r="A8363" t="s">
        <v>25200</v>
      </c>
      <c r="B8363" t="s">
        <v>29</v>
      </c>
      <c r="C8363" t="s">
        <v>25201</v>
      </c>
      <c r="D8363" t="s">
        <v>25202</v>
      </c>
      <c r="E8363" t="s">
        <v>32</v>
      </c>
      <c r="F8363" s="7">
        <v>19.399999999999999</v>
      </c>
      <c r="G8363" t="s">
        <v>33</v>
      </c>
      <c r="H8363" t="s">
        <v>34</v>
      </c>
      <c r="I8363" t="s">
        <v>25203</v>
      </c>
      <c r="L8363" s="8">
        <v>0</v>
      </c>
      <c r="M8363" t="s">
        <v>36</v>
      </c>
      <c r="N8363" t="str">
        <f>IF(AND(PESQUISA!$B$3&lt;&gt;"",OR(PESQUISA!$B$4="TODAS",B8363=PESQUISA!$B$4),ISNUMBER(SEARCH(PESQUISA!$B$3,D8363))),ROW()-1,"")</f>
        <v/>
      </c>
    </row>
    <row r="8364" spans="1:14" x14ac:dyDescent="0.3">
      <c r="A8364" t="s">
        <v>25204</v>
      </c>
      <c r="B8364" t="s">
        <v>29</v>
      </c>
      <c r="C8364" t="s">
        <v>25205</v>
      </c>
      <c r="D8364" t="s">
        <v>25206</v>
      </c>
      <c r="E8364" t="s">
        <v>32</v>
      </c>
      <c r="G8364" t="s">
        <v>33</v>
      </c>
      <c r="H8364" t="s">
        <v>34</v>
      </c>
      <c r="I8364" t="s">
        <v>25203</v>
      </c>
      <c r="M8364" t="s">
        <v>53</v>
      </c>
      <c r="N8364" t="str">
        <f>IF(AND(PESQUISA!$B$3&lt;&gt;"",OR(PESQUISA!$B$4="TODAS",B8364=PESQUISA!$B$4),ISNUMBER(SEARCH(PESQUISA!$B$3,D8364))),ROW()-1,"")</f>
        <v/>
      </c>
    </row>
    <row r="8365" spans="1:14" x14ac:dyDescent="0.3">
      <c r="A8365" t="s">
        <v>25207</v>
      </c>
      <c r="B8365" t="s">
        <v>29</v>
      </c>
      <c r="C8365" t="s">
        <v>25208</v>
      </c>
      <c r="D8365" t="s">
        <v>25209</v>
      </c>
      <c r="E8365" t="s">
        <v>32</v>
      </c>
      <c r="F8365" s="7">
        <v>12.65</v>
      </c>
      <c r="G8365" t="s">
        <v>33</v>
      </c>
      <c r="H8365" t="s">
        <v>34</v>
      </c>
      <c r="I8365" t="s">
        <v>25203</v>
      </c>
      <c r="L8365" s="8">
        <v>0</v>
      </c>
      <c r="M8365" t="s">
        <v>36</v>
      </c>
      <c r="N8365" t="str">
        <f>IF(AND(PESQUISA!$B$3&lt;&gt;"",OR(PESQUISA!$B$4="TODAS",B8365=PESQUISA!$B$4),ISNUMBER(SEARCH(PESQUISA!$B$3,D8365))),ROW()-1,"")</f>
        <v/>
      </c>
    </row>
    <row r="8366" spans="1:14" x14ac:dyDescent="0.3">
      <c r="A8366" t="s">
        <v>25210</v>
      </c>
      <c r="B8366" t="s">
        <v>29</v>
      </c>
      <c r="C8366" t="s">
        <v>25211</v>
      </c>
      <c r="D8366" t="s">
        <v>25212</v>
      </c>
      <c r="E8366" t="s">
        <v>32</v>
      </c>
      <c r="G8366" t="s">
        <v>33</v>
      </c>
      <c r="H8366" t="s">
        <v>34</v>
      </c>
      <c r="I8366" t="s">
        <v>25203</v>
      </c>
      <c r="M8366" t="s">
        <v>53</v>
      </c>
      <c r="N8366" t="str">
        <f>IF(AND(PESQUISA!$B$3&lt;&gt;"",OR(PESQUISA!$B$4="TODAS",B8366=PESQUISA!$B$4),ISNUMBER(SEARCH(PESQUISA!$B$3,D8366))),ROW()-1,"")</f>
        <v/>
      </c>
    </row>
    <row r="8367" spans="1:14" x14ac:dyDescent="0.3">
      <c r="A8367" t="s">
        <v>25213</v>
      </c>
      <c r="B8367" t="s">
        <v>29</v>
      </c>
      <c r="C8367" t="s">
        <v>25214</v>
      </c>
      <c r="D8367" t="s">
        <v>25215</v>
      </c>
      <c r="E8367" t="s">
        <v>32</v>
      </c>
      <c r="F8367" s="7">
        <v>35.67</v>
      </c>
      <c r="G8367" t="s">
        <v>33</v>
      </c>
      <c r="H8367" t="s">
        <v>34</v>
      </c>
      <c r="I8367" t="s">
        <v>25203</v>
      </c>
      <c r="L8367" s="8">
        <v>0</v>
      </c>
      <c r="M8367" t="s">
        <v>36</v>
      </c>
      <c r="N8367" t="str">
        <f>IF(AND(PESQUISA!$B$3&lt;&gt;"",OR(PESQUISA!$B$4="TODAS",B8367=PESQUISA!$B$4),ISNUMBER(SEARCH(PESQUISA!$B$3,D8367))),ROW()-1,"")</f>
        <v/>
      </c>
    </row>
    <row r="8368" spans="1:14" x14ac:dyDescent="0.3">
      <c r="A8368" t="s">
        <v>25216</v>
      </c>
      <c r="B8368" t="s">
        <v>29</v>
      </c>
      <c r="C8368" t="s">
        <v>25217</v>
      </c>
      <c r="D8368" t="s">
        <v>25218</v>
      </c>
      <c r="E8368" t="s">
        <v>32</v>
      </c>
      <c r="G8368" t="s">
        <v>33</v>
      </c>
      <c r="H8368" t="s">
        <v>34</v>
      </c>
      <c r="I8368" t="s">
        <v>25203</v>
      </c>
      <c r="M8368" t="s">
        <v>53</v>
      </c>
      <c r="N8368" t="str">
        <f>IF(AND(PESQUISA!$B$3&lt;&gt;"",OR(PESQUISA!$B$4="TODAS",B8368=PESQUISA!$B$4),ISNUMBER(SEARCH(PESQUISA!$B$3,D8368))),ROW()-1,"")</f>
        <v/>
      </c>
    </row>
    <row r="8369" spans="1:14" x14ac:dyDescent="0.3">
      <c r="A8369" t="s">
        <v>25219</v>
      </c>
      <c r="B8369" t="s">
        <v>29</v>
      </c>
      <c r="C8369" t="s">
        <v>25220</v>
      </c>
      <c r="D8369" t="s">
        <v>25221</v>
      </c>
      <c r="E8369" t="s">
        <v>32</v>
      </c>
      <c r="F8369" s="7">
        <v>23.75</v>
      </c>
      <c r="G8369" t="s">
        <v>33</v>
      </c>
      <c r="H8369" t="s">
        <v>34</v>
      </c>
      <c r="I8369" t="s">
        <v>25203</v>
      </c>
      <c r="L8369" s="8">
        <v>0</v>
      </c>
      <c r="M8369" t="s">
        <v>36</v>
      </c>
      <c r="N8369" t="str">
        <f>IF(AND(PESQUISA!$B$3&lt;&gt;"",OR(PESQUISA!$B$4="TODAS",B8369=PESQUISA!$B$4),ISNUMBER(SEARCH(PESQUISA!$B$3,D8369))),ROW()-1,"")</f>
        <v/>
      </c>
    </row>
    <row r="8370" spans="1:14" x14ac:dyDescent="0.3">
      <c r="A8370" t="s">
        <v>25222</v>
      </c>
      <c r="B8370" t="s">
        <v>29</v>
      </c>
      <c r="C8370" t="s">
        <v>25223</v>
      </c>
      <c r="D8370" t="s">
        <v>25224</v>
      </c>
      <c r="E8370" t="s">
        <v>32</v>
      </c>
      <c r="G8370" t="s">
        <v>33</v>
      </c>
      <c r="H8370" t="s">
        <v>34</v>
      </c>
      <c r="I8370" t="s">
        <v>25203</v>
      </c>
      <c r="M8370" t="s">
        <v>53</v>
      </c>
      <c r="N8370" t="str">
        <f>IF(AND(PESQUISA!$B$3&lt;&gt;"",OR(PESQUISA!$B$4="TODAS",B8370=PESQUISA!$B$4),ISNUMBER(SEARCH(PESQUISA!$B$3,D8370))),ROW()-1,"")</f>
        <v/>
      </c>
    </row>
    <row r="8371" spans="1:14" x14ac:dyDescent="0.3">
      <c r="A8371" t="s">
        <v>25225</v>
      </c>
      <c r="B8371" t="s">
        <v>29</v>
      </c>
      <c r="C8371" t="s">
        <v>25226</v>
      </c>
      <c r="D8371" t="s">
        <v>25227</v>
      </c>
      <c r="E8371" t="s">
        <v>32</v>
      </c>
      <c r="F8371" s="7">
        <v>4.5199999999999996</v>
      </c>
      <c r="G8371" t="s">
        <v>33</v>
      </c>
      <c r="H8371" t="s">
        <v>34</v>
      </c>
      <c r="I8371" t="s">
        <v>25203</v>
      </c>
      <c r="L8371" s="8">
        <v>0</v>
      </c>
      <c r="M8371" t="s">
        <v>36</v>
      </c>
      <c r="N8371" t="str">
        <f>IF(AND(PESQUISA!$B$3&lt;&gt;"",OR(PESQUISA!$B$4="TODAS",B8371=PESQUISA!$B$4),ISNUMBER(SEARCH(PESQUISA!$B$3,D8371))),ROW()-1,"")</f>
        <v/>
      </c>
    </row>
    <row r="8372" spans="1:14" x14ac:dyDescent="0.3">
      <c r="A8372" t="s">
        <v>25228</v>
      </c>
      <c r="B8372" t="s">
        <v>29</v>
      </c>
      <c r="C8372" t="s">
        <v>25229</v>
      </c>
      <c r="D8372" t="s">
        <v>25230</v>
      </c>
      <c r="E8372" t="s">
        <v>32</v>
      </c>
      <c r="F8372" s="7">
        <v>5.63</v>
      </c>
      <c r="G8372" t="s">
        <v>33</v>
      </c>
      <c r="H8372" t="s">
        <v>34</v>
      </c>
      <c r="I8372" t="s">
        <v>25203</v>
      </c>
      <c r="L8372" s="8">
        <v>0</v>
      </c>
      <c r="M8372" t="s">
        <v>36</v>
      </c>
      <c r="N8372" t="str">
        <f>IF(AND(PESQUISA!$B$3&lt;&gt;"",OR(PESQUISA!$B$4="TODAS",B8372=PESQUISA!$B$4),ISNUMBER(SEARCH(PESQUISA!$B$3,D8372))),ROW()-1,"")</f>
        <v/>
      </c>
    </row>
    <row r="8373" spans="1:14" x14ac:dyDescent="0.3">
      <c r="A8373" t="s">
        <v>25231</v>
      </c>
      <c r="B8373" t="s">
        <v>29</v>
      </c>
      <c r="C8373" t="s">
        <v>25232</v>
      </c>
      <c r="D8373" t="s">
        <v>25233</v>
      </c>
      <c r="E8373" t="s">
        <v>32</v>
      </c>
      <c r="G8373" t="s">
        <v>33</v>
      </c>
      <c r="H8373" t="s">
        <v>34</v>
      </c>
      <c r="I8373" t="s">
        <v>25203</v>
      </c>
      <c r="M8373" t="s">
        <v>53</v>
      </c>
      <c r="N8373" t="str">
        <f>IF(AND(PESQUISA!$B$3&lt;&gt;"",OR(PESQUISA!$B$4="TODAS",B8373=PESQUISA!$B$4),ISNUMBER(SEARCH(PESQUISA!$B$3,D8373))),ROW()-1,"")</f>
        <v/>
      </c>
    </row>
    <row r="8374" spans="1:14" x14ac:dyDescent="0.3">
      <c r="A8374" t="s">
        <v>25234</v>
      </c>
      <c r="B8374" t="s">
        <v>29</v>
      </c>
      <c r="C8374" t="s">
        <v>25235</v>
      </c>
      <c r="D8374" t="s">
        <v>25236</v>
      </c>
      <c r="E8374" t="s">
        <v>32</v>
      </c>
      <c r="G8374" t="s">
        <v>33</v>
      </c>
      <c r="H8374" t="s">
        <v>34</v>
      </c>
      <c r="I8374" t="s">
        <v>25203</v>
      </c>
      <c r="M8374" t="s">
        <v>53</v>
      </c>
      <c r="N8374" t="str">
        <f>IF(AND(PESQUISA!$B$3&lt;&gt;"",OR(PESQUISA!$B$4="TODAS",B8374=PESQUISA!$B$4),ISNUMBER(SEARCH(PESQUISA!$B$3,D8374))),ROW()-1,"")</f>
        <v/>
      </c>
    </row>
    <row r="8375" spans="1:14" x14ac:dyDescent="0.3">
      <c r="A8375" t="s">
        <v>25237</v>
      </c>
      <c r="B8375" t="s">
        <v>29</v>
      </c>
      <c r="C8375" t="s">
        <v>25238</v>
      </c>
      <c r="D8375" t="s">
        <v>25239</v>
      </c>
      <c r="E8375" t="s">
        <v>32</v>
      </c>
      <c r="F8375" s="7">
        <v>11.06</v>
      </c>
      <c r="G8375" t="s">
        <v>33</v>
      </c>
      <c r="H8375" t="s">
        <v>34</v>
      </c>
      <c r="I8375" t="s">
        <v>25203</v>
      </c>
      <c r="L8375" s="8">
        <v>0</v>
      </c>
      <c r="M8375" t="s">
        <v>36</v>
      </c>
      <c r="N8375" t="str">
        <f>IF(AND(PESQUISA!$B$3&lt;&gt;"",OR(PESQUISA!$B$4="TODAS",B8375=PESQUISA!$B$4),ISNUMBER(SEARCH(PESQUISA!$B$3,D8375))),ROW()-1,"")</f>
        <v/>
      </c>
    </row>
    <row r="8376" spans="1:14" x14ac:dyDescent="0.3">
      <c r="A8376" t="s">
        <v>25240</v>
      </c>
      <c r="B8376" t="s">
        <v>29</v>
      </c>
      <c r="C8376" t="s">
        <v>25241</v>
      </c>
      <c r="D8376" t="s">
        <v>25242</v>
      </c>
      <c r="E8376" t="s">
        <v>32</v>
      </c>
      <c r="F8376" s="7">
        <v>13.79</v>
      </c>
      <c r="G8376" t="s">
        <v>33</v>
      </c>
      <c r="H8376" t="s">
        <v>34</v>
      </c>
      <c r="I8376" t="s">
        <v>25203</v>
      </c>
      <c r="L8376" s="8">
        <v>0</v>
      </c>
      <c r="M8376" t="s">
        <v>36</v>
      </c>
      <c r="N8376" t="str">
        <f>IF(AND(PESQUISA!$B$3&lt;&gt;"",OR(PESQUISA!$B$4="TODAS",B8376=PESQUISA!$B$4),ISNUMBER(SEARCH(PESQUISA!$B$3,D8376))),ROW()-1,"")</f>
        <v/>
      </c>
    </row>
    <row r="8377" spans="1:14" x14ac:dyDescent="0.3">
      <c r="A8377" t="s">
        <v>25243</v>
      </c>
      <c r="B8377" t="s">
        <v>29</v>
      </c>
      <c r="C8377" t="s">
        <v>25244</v>
      </c>
      <c r="D8377" t="s">
        <v>25245</v>
      </c>
      <c r="E8377" t="s">
        <v>32</v>
      </c>
      <c r="G8377" t="s">
        <v>33</v>
      </c>
      <c r="H8377" t="s">
        <v>34</v>
      </c>
      <c r="I8377" t="s">
        <v>25203</v>
      </c>
      <c r="M8377" t="s">
        <v>53</v>
      </c>
      <c r="N8377" t="str">
        <f>IF(AND(PESQUISA!$B$3&lt;&gt;"",OR(PESQUISA!$B$4="TODAS",B8377=PESQUISA!$B$4),ISNUMBER(SEARCH(PESQUISA!$B$3,D8377))),ROW()-1,"")</f>
        <v/>
      </c>
    </row>
    <row r="8378" spans="1:14" x14ac:dyDescent="0.3">
      <c r="A8378" t="s">
        <v>25246</v>
      </c>
      <c r="B8378" t="s">
        <v>29</v>
      </c>
      <c r="C8378" t="s">
        <v>25247</v>
      </c>
      <c r="D8378" t="s">
        <v>25248</v>
      </c>
      <c r="E8378" t="s">
        <v>32</v>
      </c>
      <c r="G8378" t="s">
        <v>33</v>
      </c>
      <c r="H8378" t="s">
        <v>34</v>
      </c>
      <c r="I8378" t="s">
        <v>25203</v>
      </c>
      <c r="M8378" t="s">
        <v>53</v>
      </c>
      <c r="N8378" t="str">
        <f>IF(AND(PESQUISA!$B$3&lt;&gt;"",OR(PESQUISA!$B$4="TODAS",B8378=PESQUISA!$B$4),ISNUMBER(SEARCH(PESQUISA!$B$3,D8378))),ROW()-1,"")</f>
        <v/>
      </c>
    </row>
    <row r="8379" spans="1:14" x14ac:dyDescent="0.3">
      <c r="A8379" t="s">
        <v>25249</v>
      </c>
      <c r="B8379" t="s">
        <v>29</v>
      </c>
      <c r="C8379" t="s">
        <v>25250</v>
      </c>
      <c r="D8379" t="s">
        <v>25251</v>
      </c>
      <c r="E8379" t="s">
        <v>32</v>
      </c>
      <c r="F8379" s="7">
        <v>15.35</v>
      </c>
      <c r="G8379" t="s">
        <v>33</v>
      </c>
      <c r="H8379" t="s">
        <v>34</v>
      </c>
      <c r="I8379" t="s">
        <v>25203</v>
      </c>
      <c r="L8379" s="8">
        <v>0</v>
      </c>
      <c r="M8379" t="s">
        <v>36</v>
      </c>
      <c r="N8379" t="str">
        <f>IF(AND(PESQUISA!$B$3&lt;&gt;"",OR(PESQUISA!$B$4="TODAS",B8379=PESQUISA!$B$4),ISNUMBER(SEARCH(PESQUISA!$B$3,D8379))),ROW()-1,"")</f>
        <v/>
      </c>
    </row>
    <row r="8380" spans="1:14" x14ac:dyDescent="0.3">
      <c r="A8380" t="s">
        <v>25252</v>
      </c>
      <c r="B8380" t="s">
        <v>29</v>
      </c>
      <c r="C8380" t="s">
        <v>25253</v>
      </c>
      <c r="D8380" t="s">
        <v>25254</v>
      </c>
      <c r="E8380" t="s">
        <v>32</v>
      </c>
      <c r="F8380" s="7">
        <v>18.079999999999998</v>
      </c>
      <c r="G8380" t="s">
        <v>33</v>
      </c>
      <c r="H8380" t="s">
        <v>34</v>
      </c>
      <c r="I8380" t="s">
        <v>25203</v>
      </c>
      <c r="L8380" s="8">
        <v>0</v>
      </c>
      <c r="M8380" t="s">
        <v>36</v>
      </c>
      <c r="N8380" t="str">
        <f>IF(AND(PESQUISA!$B$3&lt;&gt;"",OR(PESQUISA!$B$4="TODAS",B8380=PESQUISA!$B$4),ISNUMBER(SEARCH(PESQUISA!$B$3,D8380))),ROW()-1,"")</f>
        <v/>
      </c>
    </row>
    <row r="8381" spans="1:14" x14ac:dyDescent="0.3">
      <c r="A8381" t="s">
        <v>25255</v>
      </c>
      <c r="B8381" t="s">
        <v>29</v>
      </c>
      <c r="C8381" t="s">
        <v>25256</v>
      </c>
      <c r="D8381" t="s">
        <v>25257</v>
      </c>
      <c r="E8381" t="s">
        <v>32</v>
      </c>
      <c r="F8381" s="7">
        <v>12.65</v>
      </c>
      <c r="G8381" t="s">
        <v>33</v>
      </c>
      <c r="H8381" t="s">
        <v>34</v>
      </c>
      <c r="I8381" t="s">
        <v>25203</v>
      </c>
      <c r="L8381" s="8">
        <v>0</v>
      </c>
      <c r="M8381" t="s">
        <v>36</v>
      </c>
      <c r="N8381" t="str">
        <f>IF(AND(PESQUISA!$B$3&lt;&gt;"",OR(PESQUISA!$B$4="TODAS",B8381=PESQUISA!$B$4),ISNUMBER(SEARCH(PESQUISA!$B$3,D8381))),ROW()-1,"")</f>
        <v/>
      </c>
    </row>
    <row r="8382" spans="1:14" x14ac:dyDescent="0.3">
      <c r="A8382" t="s">
        <v>25258</v>
      </c>
      <c r="B8382" t="s">
        <v>29</v>
      </c>
      <c r="C8382" t="s">
        <v>25259</v>
      </c>
      <c r="D8382" t="s">
        <v>25260</v>
      </c>
      <c r="E8382" t="s">
        <v>32</v>
      </c>
      <c r="F8382" s="7">
        <v>15.38</v>
      </c>
      <c r="G8382" t="s">
        <v>33</v>
      </c>
      <c r="H8382" t="s">
        <v>34</v>
      </c>
      <c r="I8382" t="s">
        <v>25203</v>
      </c>
      <c r="L8382" s="8">
        <v>0</v>
      </c>
      <c r="M8382" t="s">
        <v>36</v>
      </c>
      <c r="N8382" t="str">
        <f>IF(AND(PESQUISA!$B$3&lt;&gt;"",OR(PESQUISA!$B$4="TODAS",B8382=PESQUISA!$B$4),ISNUMBER(SEARCH(PESQUISA!$B$3,D8382))),ROW()-1,"")</f>
        <v/>
      </c>
    </row>
    <row r="8383" spans="1:14" x14ac:dyDescent="0.3">
      <c r="A8383" t="s">
        <v>25261</v>
      </c>
      <c r="B8383" t="s">
        <v>29</v>
      </c>
      <c r="C8383" t="s">
        <v>25262</v>
      </c>
      <c r="D8383" t="s">
        <v>25263</v>
      </c>
      <c r="E8383" t="s">
        <v>32</v>
      </c>
      <c r="F8383" s="7">
        <v>16.25</v>
      </c>
      <c r="G8383" t="s">
        <v>33</v>
      </c>
      <c r="H8383" t="s">
        <v>34</v>
      </c>
      <c r="I8383" t="s">
        <v>25203</v>
      </c>
      <c r="L8383" s="8">
        <v>0</v>
      </c>
      <c r="M8383" t="s">
        <v>36</v>
      </c>
      <c r="N8383" t="str">
        <f>IF(AND(PESQUISA!$B$3&lt;&gt;"",OR(PESQUISA!$B$4="TODAS",B8383=PESQUISA!$B$4),ISNUMBER(SEARCH(PESQUISA!$B$3,D8383))),ROW()-1,"")</f>
        <v/>
      </c>
    </row>
    <row r="8384" spans="1:14" x14ac:dyDescent="0.3">
      <c r="A8384" t="s">
        <v>25264</v>
      </c>
      <c r="B8384" t="s">
        <v>29</v>
      </c>
      <c r="C8384" t="s">
        <v>25265</v>
      </c>
      <c r="D8384" t="s">
        <v>25266</v>
      </c>
      <c r="E8384" t="s">
        <v>32</v>
      </c>
      <c r="F8384" s="7">
        <v>18.84</v>
      </c>
      <c r="G8384" t="s">
        <v>33</v>
      </c>
      <c r="H8384" t="s">
        <v>34</v>
      </c>
      <c r="I8384" t="s">
        <v>25203</v>
      </c>
      <c r="L8384" s="8">
        <v>0</v>
      </c>
      <c r="M8384" t="s">
        <v>36</v>
      </c>
      <c r="N8384" t="str">
        <f>IF(AND(PESQUISA!$B$3&lt;&gt;"",OR(PESQUISA!$B$4="TODAS",B8384=PESQUISA!$B$4),ISNUMBER(SEARCH(PESQUISA!$B$3,D8384))),ROW()-1,"")</f>
        <v/>
      </c>
    </row>
    <row r="8385" spans="1:14" x14ac:dyDescent="0.3">
      <c r="A8385" t="s">
        <v>25267</v>
      </c>
      <c r="B8385" t="s">
        <v>29</v>
      </c>
      <c r="C8385" t="s">
        <v>25268</v>
      </c>
      <c r="D8385" t="s">
        <v>25269</v>
      </c>
      <c r="E8385" t="s">
        <v>32</v>
      </c>
      <c r="F8385" s="7">
        <v>20.67</v>
      </c>
      <c r="G8385" t="s">
        <v>33</v>
      </c>
      <c r="H8385" t="s">
        <v>34</v>
      </c>
      <c r="I8385" t="s">
        <v>25270</v>
      </c>
      <c r="L8385" s="8">
        <v>0</v>
      </c>
      <c r="M8385" t="s">
        <v>36</v>
      </c>
      <c r="N8385" t="str">
        <f>IF(AND(PESQUISA!$B$3&lt;&gt;"",OR(PESQUISA!$B$4="TODAS",B8385=PESQUISA!$B$4),ISNUMBER(SEARCH(PESQUISA!$B$3,D8385))),ROW()-1,"")</f>
        <v/>
      </c>
    </row>
    <row r="8386" spans="1:14" x14ac:dyDescent="0.3">
      <c r="A8386" t="s">
        <v>25271</v>
      </c>
      <c r="B8386" t="s">
        <v>29</v>
      </c>
      <c r="C8386" t="s">
        <v>25272</v>
      </c>
      <c r="D8386" t="s">
        <v>25273</v>
      </c>
      <c r="E8386" t="s">
        <v>32</v>
      </c>
      <c r="F8386" s="7">
        <v>21.11</v>
      </c>
      <c r="G8386" t="s">
        <v>33</v>
      </c>
      <c r="H8386" t="s">
        <v>34</v>
      </c>
      <c r="I8386" t="s">
        <v>25270</v>
      </c>
      <c r="L8386" s="8">
        <v>0</v>
      </c>
      <c r="M8386" t="s">
        <v>36</v>
      </c>
      <c r="N8386" t="str">
        <f>IF(AND(PESQUISA!$B$3&lt;&gt;"",OR(PESQUISA!$B$4="TODAS",B8386=PESQUISA!$B$4),ISNUMBER(SEARCH(PESQUISA!$B$3,D8386))),ROW()-1,"")</f>
        <v/>
      </c>
    </row>
    <row r="8387" spans="1:14" x14ac:dyDescent="0.3">
      <c r="A8387" t="s">
        <v>25274</v>
      </c>
      <c r="B8387" t="s">
        <v>29</v>
      </c>
      <c r="C8387" t="s">
        <v>25275</v>
      </c>
      <c r="D8387" t="s">
        <v>25276</v>
      </c>
      <c r="E8387" t="s">
        <v>32</v>
      </c>
      <c r="F8387" s="7">
        <v>45.61</v>
      </c>
      <c r="G8387" t="s">
        <v>33</v>
      </c>
      <c r="H8387" t="s">
        <v>34</v>
      </c>
      <c r="I8387" t="s">
        <v>25270</v>
      </c>
      <c r="L8387" s="8">
        <v>0</v>
      </c>
      <c r="M8387" t="s">
        <v>36</v>
      </c>
      <c r="N8387" t="str">
        <f>IF(AND(PESQUISA!$B$3&lt;&gt;"",OR(PESQUISA!$B$4="TODAS",B8387=PESQUISA!$B$4),ISNUMBER(SEARCH(PESQUISA!$B$3,D8387))),ROW()-1,"")</f>
        <v/>
      </c>
    </row>
    <row r="8388" spans="1:14" x14ac:dyDescent="0.3">
      <c r="A8388" t="s">
        <v>25277</v>
      </c>
      <c r="B8388" t="s">
        <v>29</v>
      </c>
      <c r="C8388" t="s">
        <v>25278</v>
      </c>
      <c r="D8388" t="s">
        <v>25279</v>
      </c>
      <c r="E8388" t="s">
        <v>32</v>
      </c>
      <c r="F8388" s="7">
        <v>2.27</v>
      </c>
      <c r="G8388" t="s">
        <v>33</v>
      </c>
      <c r="H8388" t="s">
        <v>34</v>
      </c>
      <c r="I8388" t="s">
        <v>25270</v>
      </c>
      <c r="L8388" s="8">
        <v>0</v>
      </c>
      <c r="M8388" t="s">
        <v>36</v>
      </c>
      <c r="N8388" t="str">
        <f>IF(AND(PESQUISA!$B$3&lt;&gt;"",OR(PESQUISA!$B$4="TODAS",B8388=PESQUISA!$B$4),ISNUMBER(SEARCH(PESQUISA!$B$3,D8388))),ROW()-1,"")</f>
        <v/>
      </c>
    </row>
    <row r="8389" spans="1:14" x14ac:dyDescent="0.3">
      <c r="A8389" t="s">
        <v>25280</v>
      </c>
      <c r="B8389" t="s">
        <v>29</v>
      </c>
      <c r="C8389" t="s">
        <v>25281</v>
      </c>
      <c r="D8389" t="s">
        <v>25282</v>
      </c>
      <c r="E8389" t="s">
        <v>32</v>
      </c>
      <c r="F8389" s="7">
        <v>9.58</v>
      </c>
      <c r="G8389" t="s">
        <v>33</v>
      </c>
      <c r="H8389" t="s">
        <v>34</v>
      </c>
      <c r="I8389" t="s">
        <v>25270</v>
      </c>
      <c r="L8389" s="8">
        <v>0</v>
      </c>
      <c r="M8389" t="s">
        <v>36</v>
      </c>
      <c r="N8389" t="str">
        <f>IF(AND(PESQUISA!$B$3&lt;&gt;"",OR(PESQUISA!$B$4="TODAS",B8389=PESQUISA!$B$4),ISNUMBER(SEARCH(PESQUISA!$B$3,D8389))),ROW()-1,"")</f>
        <v/>
      </c>
    </row>
    <row r="8390" spans="1:14" x14ac:dyDescent="0.3">
      <c r="A8390" t="s">
        <v>25283</v>
      </c>
      <c r="B8390" t="s">
        <v>29</v>
      </c>
      <c r="C8390" t="s">
        <v>25284</v>
      </c>
      <c r="D8390" t="s">
        <v>25285</v>
      </c>
      <c r="E8390" t="s">
        <v>32</v>
      </c>
      <c r="G8390" t="s">
        <v>33</v>
      </c>
      <c r="H8390" t="s">
        <v>34</v>
      </c>
      <c r="I8390" t="s">
        <v>25270</v>
      </c>
      <c r="M8390" t="s">
        <v>53</v>
      </c>
      <c r="N8390" t="str">
        <f>IF(AND(PESQUISA!$B$3&lt;&gt;"",OR(PESQUISA!$B$4="TODAS",B8390=PESQUISA!$B$4),ISNUMBER(SEARCH(PESQUISA!$B$3,D8390))),ROW()-1,"")</f>
        <v/>
      </c>
    </row>
    <row r="8391" spans="1:14" x14ac:dyDescent="0.3">
      <c r="A8391" t="s">
        <v>25286</v>
      </c>
      <c r="B8391" t="s">
        <v>29</v>
      </c>
      <c r="C8391" t="s">
        <v>25287</v>
      </c>
      <c r="D8391" t="s">
        <v>25288</v>
      </c>
      <c r="E8391" t="s">
        <v>32</v>
      </c>
      <c r="F8391" s="7">
        <v>25.13</v>
      </c>
      <c r="G8391" t="s">
        <v>33</v>
      </c>
      <c r="H8391" t="s">
        <v>34</v>
      </c>
      <c r="I8391" t="s">
        <v>25270</v>
      </c>
      <c r="L8391" s="8">
        <v>0</v>
      </c>
      <c r="M8391" t="s">
        <v>36</v>
      </c>
      <c r="N8391" t="str">
        <f>IF(AND(PESQUISA!$B$3&lt;&gt;"",OR(PESQUISA!$B$4="TODAS",B8391=PESQUISA!$B$4),ISNUMBER(SEARCH(PESQUISA!$B$3,D8391))),ROW()-1,"")</f>
        <v/>
      </c>
    </row>
    <row r="8392" spans="1:14" x14ac:dyDescent="0.3">
      <c r="A8392" t="s">
        <v>25289</v>
      </c>
      <c r="B8392" t="s">
        <v>29</v>
      </c>
      <c r="C8392" t="s">
        <v>25290</v>
      </c>
      <c r="D8392" t="s">
        <v>25291</v>
      </c>
      <c r="E8392" t="s">
        <v>32</v>
      </c>
      <c r="G8392" t="s">
        <v>33</v>
      </c>
      <c r="H8392" t="s">
        <v>34</v>
      </c>
      <c r="I8392" t="s">
        <v>25270</v>
      </c>
      <c r="M8392" t="s">
        <v>53</v>
      </c>
      <c r="N8392" t="str">
        <f>IF(AND(PESQUISA!$B$3&lt;&gt;"",OR(PESQUISA!$B$4="TODAS",B8392=PESQUISA!$B$4),ISNUMBER(SEARCH(PESQUISA!$B$3,D8392))),ROW()-1,"")</f>
        <v/>
      </c>
    </row>
    <row r="8393" spans="1:14" x14ac:dyDescent="0.3">
      <c r="A8393" t="s">
        <v>25292</v>
      </c>
      <c r="B8393" t="s">
        <v>29</v>
      </c>
      <c r="C8393" t="s">
        <v>25293</v>
      </c>
      <c r="D8393" t="s">
        <v>25294</v>
      </c>
      <c r="E8393" t="s">
        <v>32</v>
      </c>
      <c r="G8393" t="s">
        <v>33</v>
      </c>
      <c r="H8393" t="s">
        <v>34</v>
      </c>
      <c r="I8393" t="s">
        <v>25270</v>
      </c>
      <c r="M8393" t="s">
        <v>53</v>
      </c>
      <c r="N8393" t="str">
        <f>IF(AND(PESQUISA!$B$3&lt;&gt;"",OR(PESQUISA!$B$4="TODAS",B8393=PESQUISA!$B$4),ISNUMBER(SEARCH(PESQUISA!$B$3,D8393))),ROW()-1,"")</f>
        <v/>
      </c>
    </row>
    <row r="8394" spans="1:14" x14ac:dyDescent="0.3">
      <c r="A8394" t="s">
        <v>25295</v>
      </c>
      <c r="B8394" t="s">
        <v>29</v>
      </c>
      <c r="C8394" t="s">
        <v>25296</v>
      </c>
      <c r="D8394" t="s">
        <v>25297</v>
      </c>
      <c r="E8394" t="s">
        <v>32</v>
      </c>
      <c r="G8394" t="s">
        <v>33</v>
      </c>
      <c r="H8394" t="s">
        <v>34</v>
      </c>
      <c r="I8394" t="s">
        <v>25270</v>
      </c>
      <c r="M8394" t="s">
        <v>53</v>
      </c>
      <c r="N8394" t="str">
        <f>IF(AND(PESQUISA!$B$3&lt;&gt;"",OR(PESQUISA!$B$4="TODAS",B8394=PESQUISA!$B$4),ISNUMBER(SEARCH(PESQUISA!$B$3,D8394))),ROW()-1,"")</f>
        <v/>
      </c>
    </row>
    <row r="8395" spans="1:14" x14ac:dyDescent="0.3">
      <c r="A8395" t="s">
        <v>25298</v>
      </c>
      <c r="B8395" t="s">
        <v>29</v>
      </c>
      <c r="C8395" t="s">
        <v>25299</v>
      </c>
      <c r="D8395" t="s">
        <v>25300</v>
      </c>
      <c r="E8395" t="s">
        <v>32</v>
      </c>
      <c r="F8395" s="7">
        <v>11.31</v>
      </c>
      <c r="G8395" t="s">
        <v>33</v>
      </c>
      <c r="H8395" t="s">
        <v>34</v>
      </c>
      <c r="I8395" t="s">
        <v>25270</v>
      </c>
      <c r="L8395" s="8">
        <v>0</v>
      </c>
      <c r="M8395" t="s">
        <v>36</v>
      </c>
      <c r="N8395" t="str">
        <f>IF(AND(PESQUISA!$B$3&lt;&gt;"",OR(PESQUISA!$B$4="TODAS",B8395=PESQUISA!$B$4),ISNUMBER(SEARCH(PESQUISA!$B$3,D8395))),ROW()-1,"")</f>
        <v/>
      </c>
    </row>
    <row r="8396" spans="1:14" x14ac:dyDescent="0.3">
      <c r="A8396" t="s">
        <v>25301</v>
      </c>
      <c r="B8396" t="s">
        <v>29</v>
      </c>
      <c r="C8396" t="s">
        <v>25302</v>
      </c>
      <c r="D8396" t="s">
        <v>25303</v>
      </c>
      <c r="E8396" t="s">
        <v>32</v>
      </c>
      <c r="F8396" s="7">
        <v>22.63</v>
      </c>
      <c r="G8396" t="s">
        <v>33</v>
      </c>
      <c r="H8396" t="s">
        <v>34</v>
      </c>
      <c r="I8396" t="s">
        <v>25270</v>
      </c>
      <c r="L8396" s="8">
        <v>0</v>
      </c>
      <c r="M8396" t="s">
        <v>36</v>
      </c>
      <c r="N8396" t="str">
        <f>IF(AND(PESQUISA!$B$3&lt;&gt;"",OR(PESQUISA!$B$4="TODAS",B8396=PESQUISA!$B$4),ISNUMBER(SEARCH(PESQUISA!$B$3,D8396))),ROW()-1,"")</f>
        <v/>
      </c>
    </row>
    <row r="8397" spans="1:14" x14ac:dyDescent="0.3">
      <c r="A8397" t="s">
        <v>25304</v>
      </c>
      <c r="B8397" t="s">
        <v>29</v>
      </c>
      <c r="C8397" t="s">
        <v>25305</v>
      </c>
      <c r="D8397" t="s">
        <v>25306</v>
      </c>
      <c r="E8397" t="s">
        <v>32</v>
      </c>
      <c r="F8397" s="7">
        <v>9.7899999999999991</v>
      </c>
      <c r="G8397" t="s">
        <v>33</v>
      </c>
      <c r="H8397" t="s">
        <v>34</v>
      </c>
      <c r="I8397" t="s">
        <v>25270</v>
      </c>
      <c r="L8397" s="8">
        <v>0</v>
      </c>
      <c r="M8397" t="s">
        <v>36</v>
      </c>
      <c r="N8397" t="str">
        <f>IF(AND(PESQUISA!$B$3&lt;&gt;"",OR(PESQUISA!$B$4="TODAS",B8397=PESQUISA!$B$4),ISNUMBER(SEARCH(PESQUISA!$B$3,D8397))),ROW()-1,"")</f>
        <v/>
      </c>
    </row>
    <row r="8398" spans="1:14" x14ac:dyDescent="0.3">
      <c r="A8398" t="s">
        <v>25307</v>
      </c>
      <c r="B8398" t="s">
        <v>29</v>
      </c>
      <c r="C8398" t="s">
        <v>25308</v>
      </c>
      <c r="D8398" t="s">
        <v>25309</v>
      </c>
      <c r="E8398" t="s">
        <v>32</v>
      </c>
      <c r="F8398" s="7">
        <v>19.59</v>
      </c>
      <c r="G8398" t="s">
        <v>33</v>
      </c>
      <c r="H8398" t="s">
        <v>34</v>
      </c>
      <c r="I8398" t="s">
        <v>25270</v>
      </c>
      <c r="L8398" s="8">
        <v>0</v>
      </c>
      <c r="M8398" t="s">
        <v>36</v>
      </c>
      <c r="N8398" t="str">
        <f>IF(AND(PESQUISA!$B$3&lt;&gt;"",OR(PESQUISA!$B$4="TODAS",B8398=PESQUISA!$B$4),ISNUMBER(SEARCH(PESQUISA!$B$3,D8398))),ROW()-1,"")</f>
        <v/>
      </c>
    </row>
    <row r="8399" spans="1:14" x14ac:dyDescent="0.3">
      <c r="A8399" t="s">
        <v>25310</v>
      </c>
      <c r="B8399" t="s">
        <v>29</v>
      </c>
      <c r="C8399" t="s">
        <v>25311</v>
      </c>
      <c r="D8399" t="s">
        <v>25312</v>
      </c>
      <c r="E8399" t="s">
        <v>32</v>
      </c>
      <c r="F8399" s="7">
        <v>29.38</v>
      </c>
      <c r="G8399" t="s">
        <v>33</v>
      </c>
      <c r="H8399" t="s">
        <v>34</v>
      </c>
      <c r="I8399" t="s">
        <v>25270</v>
      </c>
      <c r="L8399" s="8">
        <v>0</v>
      </c>
      <c r="M8399" t="s">
        <v>36</v>
      </c>
      <c r="N8399" t="str">
        <f>IF(AND(PESQUISA!$B$3&lt;&gt;"",OR(PESQUISA!$B$4="TODAS",B8399=PESQUISA!$B$4),ISNUMBER(SEARCH(PESQUISA!$B$3,D8399))),ROW()-1,"")</f>
        <v/>
      </c>
    </row>
    <row r="8400" spans="1:14" x14ac:dyDescent="0.3">
      <c r="A8400" t="s">
        <v>25313</v>
      </c>
      <c r="B8400" t="s">
        <v>29</v>
      </c>
      <c r="C8400" t="s">
        <v>25314</v>
      </c>
      <c r="D8400" t="s">
        <v>25315</v>
      </c>
      <c r="E8400" t="s">
        <v>32</v>
      </c>
      <c r="G8400" t="s">
        <v>33</v>
      </c>
      <c r="H8400" t="s">
        <v>34</v>
      </c>
      <c r="I8400" t="s">
        <v>25270</v>
      </c>
      <c r="M8400" t="s">
        <v>53</v>
      </c>
      <c r="N8400" t="str">
        <f>IF(AND(PESQUISA!$B$3&lt;&gt;"",OR(PESQUISA!$B$4="TODAS",B8400=PESQUISA!$B$4),ISNUMBER(SEARCH(PESQUISA!$B$3,D8400))),ROW()-1,"")</f>
        <v/>
      </c>
    </row>
    <row r="8401" spans="1:14" x14ac:dyDescent="0.3">
      <c r="A8401" t="s">
        <v>25316</v>
      </c>
      <c r="B8401" t="s">
        <v>29</v>
      </c>
      <c r="C8401" t="s">
        <v>25317</v>
      </c>
      <c r="D8401" t="s">
        <v>25318</v>
      </c>
      <c r="E8401" t="s">
        <v>32</v>
      </c>
      <c r="G8401" t="s">
        <v>33</v>
      </c>
      <c r="H8401" t="s">
        <v>34</v>
      </c>
      <c r="I8401" t="s">
        <v>25270</v>
      </c>
      <c r="M8401" t="s">
        <v>53</v>
      </c>
      <c r="N8401" t="str">
        <f>IF(AND(PESQUISA!$B$3&lt;&gt;"",OR(PESQUISA!$B$4="TODAS",B8401=PESQUISA!$B$4),ISNUMBER(SEARCH(PESQUISA!$B$3,D8401))),ROW()-1,"")</f>
        <v/>
      </c>
    </row>
    <row r="8402" spans="1:14" x14ac:dyDescent="0.3">
      <c r="A8402" t="s">
        <v>25319</v>
      </c>
      <c r="B8402" t="s">
        <v>29</v>
      </c>
      <c r="C8402" t="s">
        <v>25320</v>
      </c>
      <c r="D8402" t="s">
        <v>25321</v>
      </c>
      <c r="E8402" t="s">
        <v>32</v>
      </c>
      <c r="G8402" t="s">
        <v>33</v>
      </c>
      <c r="H8402" t="s">
        <v>34</v>
      </c>
      <c r="I8402" t="s">
        <v>25270</v>
      </c>
      <c r="M8402" t="s">
        <v>53</v>
      </c>
      <c r="N8402" t="str">
        <f>IF(AND(PESQUISA!$B$3&lt;&gt;"",OR(PESQUISA!$B$4="TODAS",B8402=PESQUISA!$B$4),ISNUMBER(SEARCH(PESQUISA!$B$3,D8402))),ROW()-1,"")</f>
        <v/>
      </c>
    </row>
    <row r="8403" spans="1:14" x14ac:dyDescent="0.3">
      <c r="A8403" t="s">
        <v>25322</v>
      </c>
      <c r="B8403" t="s">
        <v>29</v>
      </c>
      <c r="C8403" t="s">
        <v>25323</v>
      </c>
      <c r="D8403" t="s">
        <v>25324</v>
      </c>
      <c r="E8403" t="s">
        <v>32</v>
      </c>
      <c r="F8403" s="7">
        <v>9.6300000000000008</v>
      </c>
      <c r="G8403" t="s">
        <v>33</v>
      </c>
      <c r="H8403" t="s">
        <v>34</v>
      </c>
      <c r="I8403" t="s">
        <v>25270</v>
      </c>
      <c r="L8403" s="8">
        <v>0</v>
      </c>
      <c r="M8403" t="s">
        <v>36</v>
      </c>
      <c r="N8403" t="str">
        <f>IF(AND(PESQUISA!$B$3&lt;&gt;"",OR(PESQUISA!$B$4="TODAS",B8403=PESQUISA!$B$4),ISNUMBER(SEARCH(PESQUISA!$B$3,D8403))),ROW()-1,"")</f>
        <v/>
      </c>
    </row>
    <row r="8404" spans="1:14" x14ac:dyDescent="0.3">
      <c r="A8404" t="s">
        <v>25325</v>
      </c>
      <c r="B8404" t="s">
        <v>29</v>
      </c>
      <c r="C8404" t="s">
        <v>25326</v>
      </c>
      <c r="D8404" t="s">
        <v>25327</v>
      </c>
      <c r="E8404" t="s">
        <v>32</v>
      </c>
      <c r="F8404" s="7">
        <v>19.27</v>
      </c>
      <c r="G8404" t="s">
        <v>33</v>
      </c>
      <c r="H8404" t="s">
        <v>34</v>
      </c>
      <c r="I8404" t="s">
        <v>25270</v>
      </c>
      <c r="L8404" s="8">
        <v>0</v>
      </c>
      <c r="M8404" t="s">
        <v>36</v>
      </c>
      <c r="N8404" t="str">
        <f>IF(AND(PESQUISA!$B$3&lt;&gt;"",OR(PESQUISA!$B$4="TODAS",B8404=PESQUISA!$B$4),ISNUMBER(SEARCH(PESQUISA!$B$3,D8404))),ROW()-1,"")</f>
        <v/>
      </c>
    </row>
    <row r="8405" spans="1:14" x14ac:dyDescent="0.3">
      <c r="A8405" t="s">
        <v>25328</v>
      </c>
      <c r="B8405" t="s">
        <v>29</v>
      </c>
      <c r="C8405" t="s">
        <v>25329</v>
      </c>
      <c r="D8405" t="s">
        <v>25330</v>
      </c>
      <c r="E8405" t="s">
        <v>32</v>
      </c>
      <c r="F8405" s="7">
        <v>28.91</v>
      </c>
      <c r="G8405" t="s">
        <v>33</v>
      </c>
      <c r="H8405" t="s">
        <v>34</v>
      </c>
      <c r="I8405" t="s">
        <v>25270</v>
      </c>
      <c r="L8405" s="8">
        <v>0</v>
      </c>
      <c r="M8405" t="s">
        <v>36</v>
      </c>
      <c r="N8405" t="str">
        <f>IF(AND(PESQUISA!$B$3&lt;&gt;"",OR(PESQUISA!$B$4="TODAS",B8405=PESQUISA!$B$4),ISNUMBER(SEARCH(PESQUISA!$B$3,D8405))),ROW()-1,"")</f>
        <v/>
      </c>
    </row>
    <row r="8406" spans="1:14" x14ac:dyDescent="0.3">
      <c r="A8406" t="s">
        <v>25331</v>
      </c>
      <c r="B8406" t="s">
        <v>29</v>
      </c>
      <c r="C8406" t="s">
        <v>25332</v>
      </c>
      <c r="D8406" t="s">
        <v>25333</v>
      </c>
      <c r="E8406" t="s">
        <v>32</v>
      </c>
      <c r="F8406" s="7">
        <v>9.23</v>
      </c>
      <c r="G8406" t="s">
        <v>33</v>
      </c>
      <c r="H8406" t="s">
        <v>34</v>
      </c>
      <c r="I8406" t="s">
        <v>25270</v>
      </c>
      <c r="L8406" s="8">
        <v>0</v>
      </c>
      <c r="M8406" t="s">
        <v>36</v>
      </c>
      <c r="N8406" t="str">
        <f>IF(AND(PESQUISA!$B$3&lt;&gt;"",OR(PESQUISA!$B$4="TODAS",B8406=PESQUISA!$B$4),ISNUMBER(SEARCH(PESQUISA!$B$3,D8406))),ROW()-1,"")</f>
        <v/>
      </c>
    </row>
    <row r="8407" spans="1:14" x14ac:dyDescent="0.3">
      <c r="A8407" t="s">
        <v>25334</v>
      </c>
      <c r="B8407" t="s">
        <v>29</v>
      </c>
      <c r="C8407" t="s">
        <v>25335</v>
      </c>
      <c r="D8407" t="s">
        <v>25336</v>
      </c>
      <c r="E8407" t="s">
        <v>32</v>
      </c>
      <c r="F8407" s="7">
        <v>18.47</v>
      </c>
      <c r="G8407" t="s">
        <v>33</v>
      </c>
      <c r="H8407" t="s">
        <v>34</v>
      </c>
      <c r="I8407" t="s">
        <v>25270</v>
      </c>
      <c r="L8407" s="8">
        <v>0</v>
      </c>
      <c r="M8407" t="s">
        <v>36</v>
      </c>
      <c r="N8407" t="str">
        <f>IF(AND(PESQUISA!$B$3&lt;&gt;"",OR(PESQUISA!$B$4="TODAS",B8407=PESQUISA!$B$4),ISNUMBER(SEARCH(PESQUISA!$B$3,D8407))),ROW()-1,"")</f>
        <v/>
      </c>
    </row>
    <row r="8408" spans="1:14" x14ac:dyDescent="0.3">
      <c r="A8408" t="s">
        <v>25337</v>
      </c>
      <c r="B8408" t="s">
        <v>29</v>
      </c>
      <c r="C8408" t="s">
        <v>25338</v>
      </c>
      <c r="D8408" t="s">
        <v>25339</v>
      </c>
      <c r="E8408" t="s">
        <v>32</v>
      </c>
      <c r="F8408" s="7">
        <v>27.7</v>
      </c>
      <c r="G8408" t="s">
        <v>33</v>
      </c>
      <c r="H8408" t="s">
        <v>34</v>
      </c>
      <c r="I8408" t="s">
        <v>25270</v>
      </c>
      <c r="L8408" s="8">
        <v>0</v>
      </c>
      <c r="M8408" t="s">
        <v>36</v>
      </c>
      <c r="N8408" t="str">
        <f>IF(AND(PESQUISA!$B$3&lt;&gt;"",OR(PESQUISA!$B$4="TODAS",B8408=PESQUISA!$B$4),ISNUMBER(SEARCH(PESQUISA!$B$3,D8408))),ROW()-1,"")</f>
        <v/>
      </c>
    </row>
    <row r="8409" spans="1:14" x14ac:dyDescent="0.3">
      <c r="A8409" t="s">
        <v>25340</v>
      </c>
      <c r="B8409" t="s">
        <v>29</v>
      </c>
      <c r="C8409" t="s">
        <v>25341</v>
      </c>
      <c r="D8409" t="s">
        <v>25342</v>
      </c>
      <c r="E8409" t="s">
        <v>32</v>
      </c>
      <c r="F8409" s="7">
        <v>9.36</v>
      </c>
      <c r="G8409" t="s">
        <v>33</v>
      </c>
      <c r="H8409" t="s">
        <v>34</v>
      </c>
      <c r="I8409" t="s">
        <v>25270</v>
      </c>
      <c r="L8409" s="8">
        <v>0</v>
      </c>
      <c r="M8409" t="s">
        <v>36</v>
      </c>
      <c r="N8409" t="str">
        <f>IF(AND(PESQUISA!$B$3&lt;&gt;"",OR(PESQUISA!$B$4="TODAS",B8409=PESQUISA!$B$4),ISNUMBER(SEARCH(PESQUISA!$B$3,D8409))),ROW()-1,"")</f>
        <v/>
      </c>
    </row>
    <row r="8410" spans="1:14" x14ac:dyDescent="0.3">
      <c r="A8410" t="s">
        <v>25343</v>
      </c>
      <c r="B8410" t="s">
        <v>29</v>
      </c>
      <c r="C8410" t="s">
        <v>25344</v>
      </c>
      <c r="D8410" t="s">
        <v>25345</v>
      </c>
      <c r="E8410" t="s">
        <v>32</v>
      </c>
      <c r="F8410" s="7">
        <v>18.73</v>
      </c>
      <c r="G8410" t="s">
        <v>33</v>
      </c>
      <c r="H8410" t="s">
        <v>34</v>
      </c>
      <c r="I8410" t="s">
        <v>25270</v>
      </c>
      <c r="L8410" s="8">
        <v>0</v>
      </c>
      <c r="M8410" t="s">
        <v>36</v>
      </c>
      <c r="N8410" t="str">
        <f>IF(AND(PESQUISA!$B$3&lt;&gt;"",OR(PESQUISA!$B$4="TODAS",B8410=PESQUISA!$B$4),ISNUMBER(SEARCH(PESQUISA!$B$3,D8410))),ROW()-1,"")</f>
        <v/>
      </c>
    </row>
    <row r="8411" spans="1:14" x14ac:dyDescent="0.3">
      <c r="A8411" t="s">
        <v>25346</v>
      </c>
      <c r="B8411" t="s">
        <v>29</v>
      </c>
      <c r="C8411" t="s">
        <v>25347</v>
      </c>
      <c r="D8411" t="s">
        <v>25348</v>
      </c>
      <c r="E8411" t="s">
        <v>32</v>
      </c>
      <c r="F8411" s="7">
        <v>28.12</v>
      </c>
      <c r="G8411" t="s">
        <v>33</v>
      </c>
      <c r="H8411" t="s">
        <v>34</v>
      </c>
      <c r="I8411" t="s">
        <v>25270</v>
      </c>
      <c r="L8411" s="8">
        <v>0</v>
      </c>
      <c r="M8411" t="s">
        <v>36</v>
      </c>
      <c r="N8411" t="str">
        <f>IF(AND(PESQUISA!$B$3&lt;&gt;"",OR(PESQUISA!$B$4="TODAS",B8411=PESQUISA!$B$4),ISNUMBER(SEARCH(PESQUISA!$B$3,D8411))),ROW()-1,"")</f>
        <v/>
      </c>
    </row>
    <row r="8412" spans="1:14" x14ac:dyDescent="0.3">
      <c r="A8412" t="s">
        <v>25349</v>
      </c>
      <c r="B8412" t="s">
        <v>29</v>
      </c>
      <c r="C8412" t="s">
        <v>25350</v>
      </c>
      <c r="D8412" t="s">
        <v>25351</v>
      </c>
      <c r="E8412" t="s">
        <v>32</v>
      </c>
      <c r="G8412" t="s">
        <v>33</v>
      </c>
      <c r="H8412" t="s">
        <v>34</v>
      </c>
      <c r="I8412" t="s">
        <v>25270</v>
      </c>
      <c r="M8412" t="s">
        <v>53</v>
      </c>
      <c r="N8412" t="str">
        <f>IF(AND(PESQUISA!$B$3&lt;&gt;"",OR(PESQUISA!$B$4="TODAS",B8412=PESQUISA!$B$4),ISNUMBER(SEARCH(PESQUISA!$B$3,D8412))),ROW()-1,"")</f>
        <v/>
      </c>
    </row>
    <row r="8413" spans="1:14" x14ac:dyDescent="0.3">
      <c r="A8413" t="s">
        <v>25352</v>
      </c>
      <c r="B8413" t="s">
        <v>29</v>
      </c>
      <c r="C8413" t="s">
        <v>25353</v>
      </c>
      <c r="D8413" t="s">
        <v>25354</v>
      </c>
      <c r="E8413" t="s">
        <v>32</v>
      </c>
      <c r="G8413" t="s">
        <v>33</v>
      </c>
      <c r="H8413" t="s">
        <v>34</v>
      </c>
      <c r="I8413" t="s">
        <v>25270</v>
      </c>
      <c r="M8413" t="s">
        <v>53</v>
      </c>
      <c r="N8413" t="str">
        <f>IF(AND(PESQUISA!$B$3&lt;&gt;"",OR(PESQUISA!$B$4="TODAS",B8413=PESQUISA!$B$4),ISNUMBER(SEARCH(PESQUISA!$B$3,D8413))),ROW()-1,"")</f>
        <v/>
      </c>
    </row>
    <row r="8414" spans="1:14" x14ac:dyDescent="0.3">
      <c r="A8414" t="s">
        <v>25355</v>
      </c>
      <c r="B8414" t="s">
        <v>29</v>
      </c>
      <c r="C8414" t="s">
        <v>25356</v>
      </c>
      <c r="D8414" t="s">
        <v>25357</v>
      </c>
      <c r="E8414" t="s">
        <v>32</v>
      </c>
      <c r="G8414" t="s">
        <v>33</v>
      </c>
      <c r="H8414" t="s">
        <v>34</v>
      </c>
      <c r="I8414" t="s">
        <v>25270</v>
      </c>
      <c r="M8414" t="s">
        <v>53</v>
      </c>
      <c r="N8414" t="str">
        <f>IF(AND(PESQUISA!$B$3&lt;&gt;"",OR(PESQUISA!$B$4="TODAS",B8414=PESQUISA!$B$4),ISNUMBER(SEARCH(PESQUISA!$B$3,D8414))),ROW()-1,"")</f>
        <v/>
      </c>
    </row>
    <row r="8415" spans="1:14" x14ac:dyDescent="0.3">
      <c r="A8415" t="s">
        <v>25358</v>
      </c>
      <c r="B8415" t="s">
        <v>29</v>
      </c>
      <c r="C8415" t="s">
        <v>25359</v>
      </c>
      <c r="D8415" t="s">
        <v>25360</v>
      </c>
      <c r="E8415" t="s">
        <v>32</v>
      </c>
      <c r="F8415" s="7">
        <v>12.06</v>
      </c>
      <c r="G8415" t="s">
        <v>33</v>
      </c>
      <c r="H8415" t="s">
        <v>34</v>
      </c>
      <c r="I8415" t="s">
        <v>25270</v>
      </c>
      <c r="L8415" s="8">
        <v>0</v>
      </c>
      <c r="M8415" t="s">
        <v>36</v>
      </c>
      <c r="N8415" t="str">
        <f>IF(AND(PESQUISA!$B$3&lt;&gt;"",OR(PESQUISA!$B$4="TODAS",B8415=PESQUISA!$B$4),ISNUMBER(SEARCH(PESQUISA!$B$3,D8415))),ROW()-1,"")</f>
        <v/>
      </c>
    </row>
    <row r="8416" spans="1:14" x14ac:dyDescent="0.3">
      <c r="A8416" t="s">
        <v>25361</v>
      </c>
      <c r="B8416" t="s">
        <v>29</v>
      </c>
      <c r="C8416" t="s">
        <v>25362</v>
      </c>
      <c r="D8416" t="s">
        <v>25363</v>
      </c>
      <c r="E8416" t="s">
        <v>32</v>
      </c>
      <c r="F8416" s="7">
        <v>24.13</v>
      </c>
      <c r="G8416" t="s">
        <v>33</v>
      </c>
      <c r="H8416" t="s">
        <v>34</v>
      </c>
      <c r="I8416" t="s">
        <v>25270</v>
      </c>
      <c r="L8416" s="8">
        <v>0</v>
      </c>
      <c r="M8416" t="s">
        <v>36</v>
      </c>
      <c r="N8416" t="str">
        <f>IF(AND(PESQUISA!$B$3&lt;&gt;"",OR(PESQUISA!$B$4="TODAS",B8416=PESQUISA!$B$4),ISNUMBER(SEARCH(PESQUISA!$B$3,D8416))),ROW()-1,"")</f>
        <v/>
      </c>
    </row>
    <row r="8417" spans="1:14" x14ac:dyDescent="0.3">
      <c r="A8417" t="s">
        <v>25364</v>
      </c>
      <c r="B8417" t="s">
        <v>29</v>
      </c>
      <c r="C8417" t="s">
        <v>25365</v>
      </c>
      <c r="D8417" t="s">
        <v>25366</v>
      </c>
      <c r="E8417" t="s">
        <v>32</v>
      </c>
      <c r="F8417" s="7">
        <v>36.200000000000003</v>
      </c>
      <c r="G8417" t="s">
        <v>33</v>
      </c>
      <c r="H8417" t="s">
        <v>34</v>
      </c>
      <c r="I8417" t="s">
        <v>25270</v>
      </c>
      <c r="L8417" s="8">
        <v>0</v>
      </c>
      <c r="M8417" t="s">
        <v>36</v>
      </c>
      <c r="N8417" t="str">
        <f>IF(AND(PESQUISA!$B$3&lt;&gt;"",OR(PESQUISA!$B$4="TODAS",B8417=PESQUISA!$B$4),ISNUMBER(SEARCH(PESQUISA!$B$3,D8417))),ROW()-1,"")</f>
        <v/>
      </c>
    </row>
    <row r="8418" spans="1:14" x14ac:dyDescent="0.3">
      <c r="A8418" t="s">
        <v>25367</v>
      </c>
      <c r="B8418" t="s">
        <v>29</v>
      </c>
      <c r="C8418" t="s">
        <v>25368</v>
      </c>
      <c r="D8418" t="s">
        <v>25369</v>
      </c>
      <c r="E8418" t="s">
        <v>32</v>
      </c>
      <c r="F8418" s="7">
        <v>12.41</v>
      </c>
      <c r="G8418" t="s">
        <v>33</v>
      </c>
      <c r="H8418" t="s">
        <v>34</v>
      </c>
      <c r="I8418" t="s">
        <v>25270</v>
      </c>
      <c r="L8418" s="8">
        <v>0</v>
      </c>
      <c r="M8418" t="s">
        <v>36</v>
      </c>
      <c r="N8418" t="str">
        <f>IF(AND(PESQUISA!$B$3&lt;&gt;"",OR(PESQUISA!$B$4="TODAS",B8418=PESQUISA!$B$4),ISNUMBER(SEARCH(PESQUISA!$B$3,D8418))),ROW()-1,"")</f>
        <v/>
      </c>
    </row>
    <row r="8419" spans="1:14" x14ac:dyDescent="0.3">
      <c r="A8419" t="s">
        <v>25370</v>
      </c>
      <c r="B8419" t="s">
        <v>29</v>
      </c>
      <c r="C8419" t="s">
        <v>25371</v>
      </c>
      <c r="D8419" t="s">
        <v>25372</v>
      </c>
      <c r="E8419" t="s">
        <v>32</v>
      </c>
      <c r="F8419" s="7">
        <v>24.83</v>
      </c>
      <c r="G8419" t="s">
        <v>33</v>
      </c>
      <c r="H8419" t="s">
        <v>34</v>
      </c>
      <c r="I8419" t="s">
        <v>25270</v>
      </c>
      <c r="L8419" s="8">
        <v>0</v>
      </c>
      <c r="M8419" t="s">
        <v>36</v>
      </c>
      <c r="N8419" t="str">
        <f>IF(AND(PESQUISA!$B$3&lt;&gt;"",OR(PESQUISA!$B$4="TODAS",B8419=PESQUISA!$B$4),ISNUMBER(SEARCH(PESQUISA!$B$3,D8419))),ROW()-1,"")</f>
        <v/>
      </c>
    </row>
    <row r="8420" spans="1:14" x14ac:dyDescent="0.3">
      <c r="A8420" t="s">
        <v>25373</v>
      </c>
      <c r="B8420" t="s">
        <v>29</v>
      </c>
      <c r="C8420" t="s">
        <v>25374</v>
      </c>
      <c r="D8420" t="s">
        <v>25375</v>
      </c>
      <c r="E8420" t="s">
        <v>32</v>
      </c>
      <c r="F8420" s="7">
        <v>37.25</v>
      </c>
      <c r="G8420" t="s">
        <v>33</v>
      </c>
      <c r="H8420" t="s">
        <v>34</v>
      </c>
      <c r="I8420" t="s">
        <v>25270</v>
      </c>
      <c r="L8420" s="8">
        <v>0</v>
      </c>
      <c r="M8420" t="s">
        <v>36</v>
      </c>
      <c r="N8420" t="str">
        <f>IF(AND(PESQUISA!$B$3&lt;&gt;"",OR(PESQUISA!$B$4="TODAS",B8420=PESQUISA!$B$4),ISNUMBER(SEARCH(PESQUISA!$B$3,D8420))),ROW()-1,"")</f>
        <v/>
      </c>
    </row>
    <row r="8421" spans="1:14" x14ac:dyDescent="0.3">
      <c r="A8421" t="s">
        <v>25376</v>
      </c>
      <c r="B8421" t="s">
        <v>29</v>
      </c>
      <c r="C8421" t="s">
        <v>25377</v>
      </c>
      <c r="D8421" t="s">
        <v>25378</v>
      </c>
      <c r="E8421" t="s">
        <v>32</v>
      </c>
      <c r="F8421" s="7">
        <v>11.28</v>
      </c>
      <c r="G8421" t="s">
        <v>33</v>
      </c>
      <c r="H8421" t="s">
        <v>34</v>
      </c>
      <c r="I8421" t="s">
        <v>25270</v>
      </c>
      <c r="L8421" s="8">
        <v>0</v>
      </c>
      <c r="M8421" t="s">
        <v>36</v>
      </c>
      <c r="N8421" t="str">
        <f>IF(AND(PESQUISA!$B$3&lt;&gt;"",OR(PESQUISA!$B$4="TODAS",B8421=PESQUISA!$B$4),ISNUMBER(SEARCH(PESQUISA!$B$3,D8421))),ROW()-1,"")</f>
        <v/>
      </c>
    </row>
    <row r="8422" spans="1:14" x14ac:dyDescent="0.3">
      <c r="A8422" t="s">
        <v>25379</v>
      </c>
      <c r="B8422" t="s">
        <v>29</v>
      </c>
      <c r="C8422" t="s">
        <v>25380</v>
      </c>
      <c r="D8422" t="s">
        <v>25381</v>
      </c>
      <c r="E8422" t="s">
        <v>32</v>
      </c>
      <c r="F8422" s="7">
        <v>22.57</v>
      </c>
      <c r="G8422" t="s">
        <v>33</v>
      </c>
      <c r="H8422" t="s">
        <v>34</v>
      </c>
      <c r="I8422" t="s">
        <v>25270</v>
      </c>
      <c r="L8422" s="8">
        <v>0</v>
      </c>
      <c r="M8422" t="s">
        <v>36</v>
      </c>
      <c r="N8422" t="str">
        <f>IF(AND(PESQUISA!$B$3&lt;&gt;"",OR(PESQUISA!$B$4="TODAS",B8422=PESQUISA!$B$4),ISNUMBER(SEARCH(PESQUISA!$B$3,D8422))),ROW()-1,"")</f>
        <v/>
      </c>
    </row>
    <row r="8423" spans="1:14" x14ac:dyDescent="0.3">
      <c r="A8423" t="s">
        <v>25382</v>
      </c>
      <c r="B8423" t="s">
        <v>29</v>
      </c>
      <c r="C8423" t="s">
        <v>25383</v>
      </c>
      <c r="D8423" t="s">
        <v>25384</v>
      </c>
      <c r="E8423" t="s">
        <v>32</v>
      </c>
      <c r="F8423" s="7">
        <v>33.86</v>
      </c>
      <c r="G8423" t="s">
        <v>33</v>
      </c>
      <c r="H8423" t="s">
        <v>34</v>
      </c>
      <c r="I8423" t="s">
        <v>25270</v>
      </c>
      <c r="L8423" s="8">
        <v>0</v>
      </c>
      <c r="M8423" t="s">
        <v>36</v>
      </c>
      <c r="N8423" t="str">
        <f>IF(AND(PESQUISA!$B$3&lt;&gt;"",OR(PESQUISA!$B$4="TODAS",B8423=PESQUISA!$B$4),ISNUMBER(SEARCH(PESQUISA!$B$3,D8423))),ROW()-1,"")</f>
        <v/>
      </c>
    </row>
    <row r="8424" spans="1:14" x14ac:dyDescent="0.3">
      <c r="A8424" t="s">
        <v>25385</v>
      </c>
      <c r="B8424" t="s">
        <v>29</v>
      </c>
      <c r="C8424" t="s">
        <v>25386</v>
      </c>
      <c r="D8424" t="s">
        <v>25387</v>
      </c>
      <c r="E8424" t="s">
        <v>32</v>
      </c>
      <c r="G8424" t="s">
        <v>33</v>
      </c>
      <c r="H8424" t="s">
        <v>34</v>
      </c>
      <c r="I8424" t="s">
        <v>25270</v>
      </c>
      <c r="M8424" t="s">
        <v>53</v>
      </c>
      <c r="N8424" t="str">
        <f>IF(AND(PESQUISA!$B$3&lt;&gt;"",OR(PESQUISA!$B$4="TODAS",B8424=PESQUISA!$B$4),ISNUMBER(SEARCH(PESQUISA!$B$3,D8424))),ROW()-1,"")</f>
        <v/>
      </c>
    </row>
    <row r="8425" spans="1:14" x14ac:dyDescent="0.3">
      <c r="A8425" t="s">
        <v>25388</v>
      </c>
      <c r="B8425" t="s">
        <v>29</v>
      </c>
      <c r="C8425" t="s">
        <v>25389</v>
      </c>
      <c r="D8425" t="s">
        <v>25390</v>
      </c>
      <c r="E8425" t="s">
        <v>32</v>
      </c>
      <c r="G8425" t="s">
        <v>33</v>
      </c>
      <c r="H8425" t="s">
        <v>34</v>
      </c>
      <c r="I8425" t="s">
        <v>25270</v>
      </c>
      <c r="M8425" t="s">
        <v>53</v>
      </c>
      <c r="N8425" t="str">
        <f>IF(AND(PESQUISA!$B$3&lt;&gt;"",OR(PESQUISA!$B$4="TODAS",B8425=PESQUISA!$B$4),ISNUMBER(SEARCH(PESQUISA!$B$3,D8425))),ROW()-1,"")</f>
        <v/>
      </c>
    </row>
    <row r="8426" spans="1:14" x14ac:dyDescent="0.3">
      <c r="A8426" t="s">
        <v>25391</v>
      </c>
      <c r="B8426" t="s">
        <v>29</v>
      </c>
      <c r="C8426" t="s">
        <v>25392</v>
      </c>
      <c r="D8426" t="s">
        <v>25393</v>
      </c>
      <c r="E8426" t="s">
        <v>32</v>
      </c>
      <c r="G8426" t="s">
        <v>33</v>
      </c>
      <c r="H8426" t="s">
        <v>34</v>
      </c>
      <c r="I8426" t="s">
        <v>25270</v>
      </c>
      <c r="M8426" t="s">
        <v>53</v>
      </c>
      <c r="N8426" t="str">
        <f>IF(AND(PESQUISA!$B$3&lt;&gt;"",OR(PESQUISA!$B$4="TODAS",B8426=PESQUISA!$B$4),ISNUMBER(SEARCH(PESQUISA!$B$3,D8426))),ROW()-1,"")</f>
        <v/>
      </c>
    </row>
    <row r="8427" spans="1:14" x14ac:dyDescent="0.3">
      <c r="A8427" t="s">
        <v>25394</v>
      </c>
      <c r="B8427" t="s">
        <v>29</v>
      </c>
      <c r="C8427" t="s">
        <v>25395</v>
      </c>
      <c r="D8427" t="s">
        <v>25396</v>
      </c>
      <c r="E8427" t="s">
        <v>60</v>
      </c>
      <c r="F8427" s="7">
        <v>1.68</v>
      </c>
      <c r="G8427" t="s">
        <v>33</v>
      </c>
      <c r="H8427" t="s">
        <v>34</v>
      </c>
      <c r="I8427" t="s">
        <v>25397</v>
      </c>
      <c r="L8427" s="8">
        <v>0</v>
      </c>
      <c r="M8427" t="s">
        <v>36</v>
      </c>
      <c r="N8427" t="str">
        <f>IF(AND(PESQUISA!$B$3&lt;&gt;"",OR(PESQUISA!$B$4="TODAS",B8427=PESQUISA!$B$4),ISNUMBER(SEARCH(PESQUISA!$B$3,D8427))),ROW()-1,"")</f>
        <v/>
      </c>
    </row>
    <row r="8428" spans="1:14" x14ac:dyDescent="0.3">
      <c r="A8428" t="s">
        <v>25398</v>
      </c>
      <c r="B8428" t="s">
        <v>29</v>
      </c>
      <c r="C8428" t="s">
        <v>25399</v>
      </c>
      <c r="D8428" t="s">
        <v>25400</v>
      </c>
      <c r="E8428" t="s">
        <v>32</v>
      </c>
      <c r="F8428" s="7">
        <v>25.07</v>
      </c>
      <c r="G8428" t="s">
        <v>33</v>
      </c>
      <c r="H8428" t="s">
        <v>34</v>
      </c>
      <c r="I8428" t="s">
        <v>25397</v>
      </c>
      <c r="L8428" s="8">
        <v>0.79100000000000004</v>
      </c>
      <c r="M8428" t="s">
        <v>36</v>
      </c>
      <c r="N8428" t="str">
        <f>IF(AND(PESQUISA!$B$3&lt;&gt;"",OR(PESQUISA!$B$4="TODAS",B8428=PESQUISA!$B$4),ISNUMBER(SEARCH(PESQUISA!$B$3,D8428))),ROW()-1,"")</f>
        <v/>
      </c>
    </row>
    <row r="8429" spans="1:14" x14ac:dyDescent="0.3">
      <c r="A8429" t="s">
        <v>25401</v>
      </c>
      <c r="B8429" t="s">
        <v>29</v>
      </c>
      <c r="C8429" t="s">
        <v>25402</v>
      </c>
      <c r="D8429" t="s">
        <v>25403</v>
      </c>
      <c r="E8429" t="s">
        <v>32</v>
      </c>
      <c r="F8429" s="7">
        <v>11.3</v>
      </c>
      <c r="G8429" t="s">
        <v>33</v>
      </c>
      <c r="H8429" t="s">
        <v>34</v>
      </c>
      <c r="I8429" t="s">
        <v>25397</v>
      </c>
      <c r="L8429" s="8">
        <v>0</v>
      </c>
      <c r="M8429" t="s">
        <v>36</v>
      </c>
      <c r="N8429" t="str">
        <f>IF(AND(PESQUISA!$B$3&lt;&gt;"",OR(PESQUISA!$B$4="TODAS",B8429=PESQUISA!$B$4),ISNUMBER(SEARCH(PESQUISA!$B$3,D8429))),ROW()-1,"")</f>
        <v/>
      </c>
    </row>
    <row r="8430" spans="1:14" x14ac:dyDescent="0.3">
      <c r="A8430" t="s">
        <v>25404</v>
      </c>
      <c r="B8430" t="s">
        <v>29</v>
      </c>
      <c r="C8430" t="s">
        <v>25405</v>
      </c>
      <c r="D8430" t="s">
        <v>25406</v>
      </c>
      <c r="E8430" t="s">
        <v>32</v>
      </c>
      <c r="F8430" s="7">
        <v>26.12</v>
      </c>
      <c r="G8430" t="s">
        <v>33</v>
      </c>
      <c r="H8430" t="s">
        <v>34</v>
      </c>
      <c r="I8430" t="s">
        <v>25397</v>
      </c>
      <c r="L8430" s="8">
        <v>0</v>
      </c>
      <c r="M8430" t="s">
        <v>36</v>
      </c>
      <c r="N8430" t="str">
        <f>IF(AND(PESQUISA!$B$3&lt;&gt;"",OR(PESQUISA!$B$4="TODAS",B8430=PESQUISA!$B$4),ISNUMBER(SEARCH(PESQUISA!$B$3,D8430))),ROW()-1,"")</f>
        <v/>
      </c>
    </row>
    <row r="8431" spans="1:14" x14ac:dyDescent="0.3">
      <c r="A8431" t="s">
        <v>25407</v>
      </c>
      <c r="B8431" t="s">
        <v>29</v>
      </c>
      <c r="C8431" t="s">
        <v>25408</v>
      </c>
      <c r="D8431" t="s">
        <v>25409</v>
      </c>
      <c r="E8431" t="s">
        <v>32</v>
      </c>
      <c r="F8431" s="7">
        <v>13.05</v>
      </c>
      <c r="G8431" t="s">
        <v>33</v>
      </c>
      <c r="H8431" t="s">
        <v>34</v>
      </c>
      <c r="I8431" t="s">
        <v>25397</v>
      </c>
      <c r="L8431" s="8">
        <v>0</v>
      </c>
      <c r="M8431" t="s">
        <v>36</v>
      </c>
      <c r="N8431" t="str">
        <f>IF(AND(PESQUISA!$B$3&lt;&gt;"",OR(PESQUISA!$B$4="TODAS",B8431=PESQUISA!$B$4),ISNUMBER(SEARCH(PESQUISA!$B$3,D8431))),ROW()-1,"")</f>
        <v/>
      </c>
    </row>
    <row r="8432" spans="1:14" x14ac:dyDescent="0.3">
      <c r="A8432" t="s">
        <v>25410</v>
      </c>
      <c r="B8432" t="s">
        <v>29</v>
      </c>
      <c r="C8432" t="s">
        <v>25411</v>
      </c>
      <c r="D8432" t="s">
        <v>25412</v>
      </c>
      <c r="E8432" t="s">
        <v>32</v>
      </c>
      <c r="F8432" s="7">
        <v>14.42</v>
      </c>
      <c r="G8432" t="s">
        <v>33</v>
      </c>
      <c r="H8432" t="s">
        <v>34</v>
      </c>
      <c r="I8432" t="s">
        <v>25397</v>
      </c>
      <c r="L8432" s="8">
        <v>0</v>
      </c>
      <c r="M8432" t="s">
        <v>36</v>
      </c>
      <c r="N8432" t="str">
        <f>IF(AND(PESQUISA!$B$3&lt;&gt;"",OR(PESQUISA!$B$4="TODAS",B8432=PESQUISA!$B$4),ISNUMBER(SEARCH(PESQUISA!$B$3,D8432))),ROW()-1,"")</f>
        <v/>
      </c>
    </row>
    <row r="8433" spans="1:14" x14ac:dyDescent="0.3">
      <c r="A8433" t="s">
        <v>25413</v>
      </c>
      <c r="B8433" t="s">
        <v>29</v>
      </c>
      <c r="C8433" t="s">
        <v>25414</v>
      </c>
      <c r="D8433" t="s">
        <v>25415</v>
      </c>
      <c r="E8433" t="s">
        <v>32</v>
      </c>
      <c r="F8433" s="7">
        <v>35.03</v>
      </c>
      <c r="G8433" t="s">
        <v>33</v>
      </c>
      <c r="H8433" t="s">
        <v>34</v>
      </c>
      <c r="I8433" t="s">
        <v>25397</v>
      </c>
      <c r="L8433" s="8">
        <v>0</v>
      </c>
      <c r="M8433" t="s">
        <v>36</v>
      </c>
      <c r="N8433" t="str">
        <f>IF(AND(PESQUISA!$B$3&lt;&gt;"",OR(PESQUISA!$B$4="TODAS",B8433=PESQUISA!$B$4),ISNUMBER(SEARCH(PESQUISA!$B$3,D8433))),ROW()-1,"")</f>
        <v/>
      </c>
    </row>
    <row r="8434" spans="1:14" x14ac:dyDescent="0.3">
      <c r="A8434" t="s">
        <v>25416</v>
      </c>
      <c r="B8434" t="s">
        <v>29</v>
      </c>
      <c r="C8434" t="s">
        <v>25417</v>
      </c>
      <c r="D8434" t="s">
        <v>25418</v>
      </c>
      <c r="E8434" t="s">
        <v>32</v>
      </c>
      <c r="F8434" s="7">
        <v>17.510000000000002</v>
      </c>
      <c r="G8434" t="s">
        <v>33</v>
      </c>
      <c r="H8434" t="s">
        <v>34</v>
      </c>
      <c r="I8434" t="s">
        <v>25397</v>
      </c>
      <c r="L8434" s="8">
        <v>0</v>
      </c>
      <c r="M8434" t="s">
        <v>36</v>
      </c>
      <c r="N8434" t="str">
        <f>IF(AND(PESQUISA!$B$3&lt;&gt;"",OR(PESQUISA!$B$4="TODAS",B8434=PESQUISA!$B$4),ISNUMBER(SEARCH(PESQUISA!$B$3,D8434))),ROW()-1,"")</f>
        <v/>
      </c>
    </row>
    <row r="8435" spans="1:14" x14ac:dyDescent="0.3">
      <c r="A8435" t="s">
        <v>25419</v>
      </c>
      <c r="B8435" t="s">
        <v>29</v>
      </c>
      <c r="C8435" t="s">
        <v>25420</v>
      </c>
      <c r="D8435" t="s">
        <v>25421</v>
      </c>
      <c r="E8435" t="s">
        <v>32</v>
      </c>
      <c r="F8435" s="7">
        <v>18.670000000000002</v>
      </c>
      <c r="G8435" t="s">
        <v>33</v>
      </c>
      <c r="H8435" t="s">
        <v>34</v>
      </c>
      <c r="I8435" t="s">
        <v>25397</v>
      </c>
      <c r="L8435" s="8">
        <v>0</v>
      </c>
      <c r="M8435" t="s">
        <v>36</v>
      </c>
      <c r="N8435" t="str">
        <f>IF(AND(PESQUISA!$B$3&lt;&gt;"",OR(PESQUISA!$B$4="TODAS",B8435=PESQUISA!$B$4),ISNUMBER(SEARCH(PESQUISA!$B$3,D8435))),ROW()-1,"")</f>
        <v/>
      </c>
    </row>
    <row r="8436" spans="1:14" x14ac:dyDescent="0.3">
      <c r="A8436" t="s">
        <v>25422</v>
      </c>
      <c r="B8436" t="s">
        <v>29</v>
      </c>
      <c r="C8436" t="s">
        <v>25423</v>
      </c>
      <c r="D8436" t="s">
        <v>25424</v>
      </c>
      <c r="E8436" t="s">
        <v>32</v>
      </c>
      <c r="F8436" s="7">
        <v>11.53</v>
      </c>
      <c r="G8436" t="s">
        <v>33</v>
      </c>
      <c r="H8436" t="s">
        <v>34</v>
      </c>
      <c r="I8436" t="s">
        <v>25397</v>
      </c>
      <c r="L8436" s="8">
        <v>0</v>
      </c>
      <c r="M8436" t="s">
        <v>36</v>
      </c>
      <c r="N8436" t="str">
        <f>IF(AND(PESQUISA!$B$3&lt;&gt;"",OR(PESQUISA!$B$4="TODAS",B8436=PESQUISA!$B$4),ISNUMBER(SEARCH(PESQUISA!$B$3,D8436))),ROW()-1,"")</f>
        <v/>
      </c>
    </row>
    <row r="8437" spans="1:14" x14ac:dyDescent="0.3">
      <c r="A8437" t="s">
        <v>25425</v>
      </c>
      <c r="B8437" t="s">
        <v>29</v>
      </c>
      <c r="C8437" t="s">
        <v>25426</v>
      </c>
      <c r="D8437" t="s">
        <v>25427</v>
      </c>
      <c r="E8437" t="s">
        <v>32</v>
      </c>
      <c r="F8437" s="7">
        <v>56.87</v>
      </c>
      <c r="G8437" t="s">
        <v>33</v>
      </c>
      <c r="H8437" t="s">
        <v>34</v>
      </c>
      <c r="I8437" t="s">
        <v>25397</v>
      </c>
      <c r="L8437" s="8">
        <v>0</v>
      </c>
      <c r="M8437" t="s">
        <v>36</v>
      </c>
      <c r="N8437" t="str">
        <f>IF(AND(PESQUISA!$B$3&lt;&gt;"",OR(PESQUISA!$B$4="TODAS",B8437=PESQUISA!$B$4),ISNUMBER(SEARCH(PESQUISA!$B$3,D8437))),ROW()-1,"")</f>
        <v/>
      </c>
    </row>
    <row r="8438" spans="1:14" x14ac:dyDescent="0.3">
      <c r="A8438" t="s">
        <v>25428</v>
      </c>
      <c r="B8438" t="s">
        <v>29</v>
      </c>
      <c r="C8438" t="s">
        <v>25429</v>
      </c>
      <c r="D8438" t="s">
        <v>25430</v>
      </c>
      <c r="E8438" t="s">
        <v>32</v>
      </c>
      <c r="F8438" s="7">
        <v>28.43</v>
      </c>
      <c r="G8438" t="s">
        <v>33</v>
      </c>
      <c r="H8438" t="s">
        <v>34</v>
      </c>
      <c r="I8438" t="s">
        <v>25397</v>
      </c>
      <c r="L8438" s="8">
        <v>0</v>
      </c>
      <c r="M8438" t="s">
        <v>36</v>
      </c>
      <c r="N8438" t="str">
        <f>IF(AND(PESQUISA!$B$3&lt;&gt;"",OR(PESQUISA!$B$4="TODAS",B8438=PESQUISA!$B$4),ISNUMBER(SEARCH(PESQUISA!$B$3,D8438))),ROW()-1,"")</f>
        <v/>
      </c>
    </row>
    <row r="8439" spans="1:14" x14ac:dyDescent="0.3">
      <c r="A8439" t="s">
        <v>25431</v>
      </c>
      <c r="B8439" t="s">
        <v>29</v>
      </c>
      <c r="C8439" t="s">
        <v>25432</v>
      </c>
      <c r="D8439" t="s">
        <v>25433</v>
      </c>
      <c r="E8439" t="s">
        <v>32</v>
      </c>
      <c r="F8439" s="7">
        <v>11.28</v>
      </c>
      <c r="G8439" t="s">
        <v>33</v>
      </c>
      <c r="H8439" t="s">
        <v>34</v>
      </c>
      <c r="I8439" t="s">
        <v>25397</v>
      </c>
      <c r="L8439" s="8">
        <v>0</v>
      </c>
      <c r="M8439" t="s">
        <v>36</v>
      </c>
      <c r="N8439" t="str">
        <f>IF(AND(PESQUISA!$B$3&lt;&gt;"",OR(PESQUISA!$B$4="TODAS",B8439=PESQUISA!$B$4),ISNUMBER(SEARCH(PESQUISA!$B$3,D8439))),ROW()-1,"")</f>
        <v/>
      </c>
    </row>
    <row r="8440" spans="1:14" x14ac:dyDescent="0.3">
      <c r="A8440" t="s">
        <v>25434</v>
      </c>
      <c r="B8440" t="s">
        <v>29</v>
      </c>
      <c r="C8440" t="s">
        <v>25435</v>
      </c>
      <c r="D8440" t="s">
        <v>25436</v>
      </c>
      <c r="E8440" t="s">
        <v>32</v>
      </c>
      <c r="F8440" s="7">
        <v>56.34</v>
      </c>
      <c r="G8440" t="s">
        <v>33</v>
      </c>
      <c r="H8440" t="s">
        <v>34</v>
      </c>
      <c r="I8440" t="s">
        <v>25397</v>
      </c>
      <c r="L8440" s="8">
        <v>0</v>
      </c>
      <c r="M8440" t="s">
        <v>36</v>
      </c>
      <c r="N8440" t="str">
        <f>IF(AND(PESQUISA!$B$3&lt;&gt;"",OR(PESQUISA!$B$4="TODAS",B8440=PESQUISA!$B$4),ISNUMBER(SEARCH(PESQUISA!$B$3,D8440))),ROW()-1,"")</f>
        <v/>
      </c>
    </row>
    <row r="8441" spans="1:14" x14ac:dyDescent="0.3">
      <c r="A8441" t="s">
        <v>25437</v>
      </c>
      <c r="B8441" t="s">
        <v>29</v>
      </c>
      <c r="C8441" t="s">
        <v>25438</v>
      </c>
      <c r="D8441" t="s">
        <v>25439</v>
      </c>
      <c r="E8441" t="s">
        <v>32</v>
      </c>
      <c r="F8441" s="7">
        <v>28.16</v>
      </c>
      <c r="G8441" t="s">
        <v>33</v>
      </c>
      <c r="H8441" t="s">
        <v>34</v>
      </c>
      <c r="I8441" t="s">
        <v>25397</v>
      </c>
      <c r="L8441" s="8">
        <v>0</v>
      </c>
      <c r="M8441" t="s">
        <v>36</v>
      </c>
      <c r="N8441" t="str">
        <f>IF(AND(PESQUISA!$B$3&lt;&gt;"",OR(PESQUISA!$B$4="TODAS",B8441=PESQUISA!$B$4),ISNUMBER(SEARCH(PESQUISA!$B$3,D8441))),ROW()-1,"")</f>
        <v/>
      </c>
    </row>
    <row r="8442" spans="1:14" x14ac:dyDescent="0.3">
      <c r="A8442" t="s">
        <v>25440</v>
      </c>
      <c r="B8442" t="s">
        <v>29</v>
      </c>
      <c r="C8442" t="s">
        <v>25441</v>
      </c>
      <c r="D8442" t="s">
        <v>25442</v>
      </c>
      <c r="E8442" t="s">
        <v>32</v>
      </c>
      <c r="F8442" s="7">
        <v>11.38</v>
      </c>
      <c r="G8442" t="s">
        <v>33</v>
      </c>
      <c r="H8442" t="s">
        <v>34</v>
      </c>
      <c r="I8442" t="s">
        <v>25397</v>
      </c>
      <c r="L8442" s="8">
        <v>0</v>
      </c>
      <c r="M8442" t="s">
        <v>36</v>
      </c>
      <c r="N8442" t="str">
        <f>IF(AND(PESQUISA!$B$3&lt;&gt;"",OR(PESQUISA!$B$4="TODAS",B8442=PESQUISA!$B$4),ISNUMBER(SEARCH(PESQUISA!$B$3,D8442))),ROW()-1,"")</f>
        <v/>
      </c>
    </row>
    <row r="8443" spans="1:14" x14ac:dyDescent="0.3">
      <c r="A8443" t="s">
        <v>25443</v>
      </c>
      <c r="B8443" t="s">
        <v>29</v>
      </c>
      <c r="C8443" t="s">
        <v>25444</v>
      </c>
      <c r="D8443" t="s">
        <v>25445</v>
      </c>
      <c r="E8443" t="s">
        <v>32</v>
      </c>
      <c r="F8443" s="7">
        <v>56.56</v>
      </c>
      <c r="G8443" t="s">
        <v>33</v>
      </c>
      <c r="H8443" t="s">
        <v>34</v>
      </c>
      <c r="I8443" t="s">
        <v>25397</v>
      </c>
      <c r="L8443" s="8">
        <v>0</v>
      </c>
      <c r="M8443" t="s">
        <v>36</v>
      </c>
      <c r="N8443" t="str">
        <f>IF(AND(PESQUISA!$B$3&lt;&gt;"",OR(PESQUISA!$B$4="TODAS",B8443=PESQUISA!$B$4),ISNUMBER(SEARCH(PESQUISA!$B$3,D8443))),ROW()-1,"")</f>
        <v/>
      </c>
    </row>
    <row r="8444" spans="1:14" x14ac:dyDescent="0.3">
      <c r="A8444" t="s">
        <v>25446</v>
      </c>
      <c r="B8444" t="s">
        <v>29</v>
      </c>
      <c r="C8444" t="s">
        <v>25447</v>
      </c>
      <c r="D8444" t="s">
        <v>25448</v>
      </c>
      <c r="E8444" t="s">
        <v>32</v>
      </c>
      <c r="F8444" s="7">
        <v>28.27</v>
      </c>
      <c r="G8444" t="s">
        <v>33</v>
      </c>
      <c r="H8444" t="s">
        <v>34</v>
      </c>
      <c r="I8444" t="s">
        <v>25397</v>
      </c>
      <c r="L8444" s="8">
        <v>0</v>
      </c>
      <c r="M8444" t="s">
        <v>36</v>
      </c>
      <c r="N8444" t="str">
        <f>IF(AND(PESQUISA!$B$3&lt;&gt;"",OR(PESQUISA!$B$4="TODAS",B8444=PESQUISA!$B$4),ISNUMBER(SEARCH(PESQUISA!$B$3,D8444))),ROW()-1,"")</f>
        <v/>
      </c>
    </row>
    <row r="8445" spans="1:14" x14ac:dyDescent="0.3">
      <c r="A8445" t="s">
        <v>25449</v>
      </c>
      <c r="B8445" t="s">
        <v>29</v>
      </c>
      <c r="C8445" t="s">
        <v>25450</v>
      </c>
      <c r="D8445" t="s">
        <v>25451</v>
      </c>
      <c r="E8445" t="s">
        <v>32</v>
      </c>
      <c r="F8445" s="7">
        <v>11.7</v>
      </c>
      <c r="G8445" t="s">
        <v>33</v>
      </c>
      <c r="H8445" t="s">
        <v>34</v>
      </c>
      <c r="I8445" t="s">
        <v>25397</v>
      </c>
      <c r="L8445" s="8">
        <v>0</v>
      </c>
      <c r="M8445" t="s">
        <v>36</v>
      </c>
      <c r="N8445" t="str">
        <f>IF(AND(PESQUISA!$B$3&lt;&gt;"",OR(PESQUISA!$B$4="TODAS",B8445=PESQUISA!$B$4),ISNUMBER(SEARCH(PESQUISA!$B$3,D8445))),ROW()-1,"")</f>
        <v/>
      </c>
    </row>
    <row r="8446" spans="1:14" x14ac:dyDescent="0.3">
      <c r="A8446" t="s">
        <v>25452</v>
      </c>
      <c r="B8446" t="s">
        <v>29</v>
      </c>
      <c r="C8446" t="s">
        <v>25453</v>
      </c>
      <c r="D8446" t="s">
        <v>25454</v>
      </c>
      <c r="E8446" t="s">
        <v>32</v>
      </c>
      <c r="F8446" s="7">
        <v>28.8</v>
      </c>
      <c r="G8446" t="s">
        <v>33</v>
      </c>
      <c r="H8446" t="s">
        <v>34</v>
      </c>
      <c r="I8446" t="s">
        <v>25397</v>
      </c>
      <c r="L8446" s="8">
        <v>0</v>
      </c>
      <c r="M8446" t="s">
        <v>36</v>
      </c>
      <c r="N8446" t="str">
        <f>IF(AND(PESQUISA!$B$3&lt;&gt;"",OR(PESQUISA!$B$4="TODAS",B8446=PESQUISA!$B$4),ISNUMBER(SEARCH(PESQUISA!$B$3,D8446))),ROW()-1,"")</f>
        <v/>
      </c>
    </row>
    <row r="8447" spans="1:14" x14ac:dyDescent="0.3">
      <c r="A8447" t="s">
        <v>25455</v>
      </c>
      <c r="B8447" t="s">
        <v>29</v>
      </c>
      <c r="C8447" t="s">
        <v>25456</v>
      </c>
      <c r="D8447" t="s">
        <v>25457</v>
      </c>
      <c r="E8447" t="s">
        <v>32</v>
      </c>
      <c r="F8447" s="7">
        <v>12.53</v>
      </c>
      <c r="G8447" t="s">
        <v>33</v>
      </c>
      <c r="H8447" t="s">
        <v>34</v>
      </c>
      <c r="I8447" t="s">
        <v>25397</v>
      </c>
      <c r="L8447" s="8">
        <v>0</v>
      </c>
      <c r="M8447" t="s">
        <v>36</v>
      </c>
      <c r="N8447" t="str">
        <f>IF(AND(PESQUISA!$B$3&lt;&gt;"",OR(PESQUISA!$B$4="TODAS",B8447=PESQUISA!$B$4),ISNUMBER(SEARCH(PESQUISA!$B$3,D8447))),ROW()-1,"")</f>
        <v/>
      </c>
    </row>
    <row r="8448" spans="1:14" x14ac:dyDescent="0.3">
      <c r="A8448" t="s">
        <v>25458</v>
      </c>
      <c r="B8448" t="s">
        <v>29</v>
      </c>
      <c r="C8448" t="s">
        <v>25459</v>
      </c>
      <c r="D8448" t="s">
        <v>25460</v>
      </c>
      <c r="E8448" t="s">
        <v>32</v>
      </c>
      <c r="F8448" s="7">
        <v>29.07</v>
      </c>
      <c r="G8448" t="s">
        <v>33</v>
      </c>
      <c r="H8448" t="s">
        <v>34</v>
      </c>
      <c r="I8448" t="s">
        <v>25397</v>
      </c>
      <c r="L8448" s="8">
        <v>0</v>
      </c>
      <c r="M8448" t="s">
        <v>36</v>
      </c>
      <c r="N8448" t="str">
        <f>IF(AND(PESQUISA!$B$3&lt;&gt;"",OR(PESQUISA!$B$4="TODAS",B8448=PESQUISA!$B$4),ISNUMBER(SEARCH(PESQUISA!$B$3,D8448))),ROW()-1,"")</f>
        <v/>
      </c>
    </row>
    <row r="8449" spans="1:14" x14ac:dyDescent="0.3">
      <c r="A8449" t="s">
        <v>25461</v>
      </c>
      <c r="B8449" t="s">
        <v>29</v>
      </c>
      <c r="C8449" t="s">
        <v>25462</v>
      </c>
      <c r="D8449" t="s">
        <v>25463</v>
      </c>
      <c r="E8449" t="s">
        <v>32</v>
      </c>
      <c r="F8449" s="7">
        <v>12.8</v>
      </c>
      <c r="G8449" t="s">
        <v>33</v>
      </c>
      <c r="H8449" t="s">
        <v>34</v>
      </c>
      <c r="I8449" t="s">
        <v>25397</v>
      </c>
      <c r="L8449" s="8">
        <v>0</v>
      </c>
      <c r="M8449" t="s">
        <v>36</v>
      </c>
      <c r="N8449" t="str">
        <f>IF(AND(PESQUISA!$B$3&lt;&gt;"",OR(PESQUISA!$B$4="TODAS",B8449=PESQUISA!$B$4),ISNUMBER(SEARCH(PESQUISA!$B$3,D8449))),ROW()-1,"")</f>
        <v/>
      </c>
    </row>
    <row r="8450" spans="1:14" x14ac:dyDescent="0.3">
      <c r="A8450" t="s">
        <v>25464</v>
      </c>
      <c r="B8450" t="s">
        <v>29</v>
      </c>
      <c r="C8450" t="s">
        <v>25465</v>
      </c>
      <c r="D8450" t="s">
        <v>25466</v>
      </c>
      <c r="E8450" t="s">
        <v>32</v>
      </c>
      <c r="F8450" s="7">
        <v>58.22</v>
      </c>
      <c r="G8450" t="s">
        <v>33</v>
      </c>
      <c r="H8450" t="s">
        <v>34</v>
      </c>
      <c r="I8450" t="s">
        <v>25397</v>
      </c>
      <c r="L8450" s="8">
        <v>0</v>
      </c>
      <c r="M8450" t="s">
        <v>36</v>
      </c>
      <c r="N8450" t="str">
        <f>IF(AND(PESQUISA!$B$3&lt;&gt;"",OR(PESQUISA!$B$4="TODAS",B8450=PESQUISA!$B$4),ISNUMBER(SEARCH(PESQUISA!$B$3,D8450))),ROW()-1,"")</f>
        <v/>
      </c>
    </row>
    <row r="8451" spans="1:14" x14ac:dyDescent="0.3">
      <c r="A8451" t="s">
        <v>25467</v>
      </c>
      <c r="B8451" t="s">
        <v>29</v>
      </c>
      <c r="C8451" t="s">
        <v>25468</v>
      </c>
      <c r="D8451" t="s">
        <v>25469</v>
      </c>
      <c r="E8451" t="s">
        <v>32</v>
      </c>
      <c r="F8451" s="7">
        <v>29.09</v>
      </c>
      <c r="G8451" t="s">
        <v>33</v>
      </c>
      <c r="H8451" t="s">
        <v>34</v>
      </c>
      <c r="I8451" t="s">
        <v>25397</v>
      </c>
      <c r="L8451" s="8">
        <v>0</v>
      </c>
      <c r="M8451" t="s">
        <v>36</v>
      </c>
      <c r="N8451" t="str">
        <f>IF(AND(PESQUISA!$B$3&lt;&gt;"",OR(PESQUISA!$B$4="TODAS",B8451=PESQUISA!$B$4),ISNUMBER(SEARCH(PESQUISA!$B$3,D8451))),ROW()-1,"")</f>
        <v/>
      </c>
    </row>
    <row r="8452" spans="1:14" x14ac:dyDescent="0.3">
      <c r="A8452" t="s">
        <v>25470</v>
      </c>
      <c r="B8452" t="s">
        <v>29</v>
      </c>
      <c r="C8452" t="s">
        <v>25471</v>
      </c>
      <c r="D8452" t="s">
        <v>25472</v>
      </c>
      <c r="E8452" t="s">
        <v>32</v>
      </c>
      <c r="F8452" s="7">
        <v>12.65</v>
      </c>
      <c r="G8452" t="s">
        <v>33</v>
      </c>
      <c r="H8452" t="s">
        <v>34</v>
      </c>
      <c r="I8452" t="s">
        <v>25397</v>
      </c>
      <c r="L8452" s="8">
        <v>0</v>
      </c>
      <c r="M8452" t="s">
        <v>36</v>
      </c>
      <c r="N8452" t="str">
        <f>IF(AND(PESQUISA!$B$3&lt;&gt;"",OR(PESQUISA!$B$4="TODAS",B8452=PESQUISA!$B$4),ISNUMBER(SEARCH(PESQUISA!$B$3,D8452))),ROW()-1,"")</f>
        <v/>
      </c>
    </row>
    <row r="8453" spans="1:14" x14ac:dyDescent="0.3">
      <c r="A8453" t="s">
        <v>25473</v>
      </c>
      <c r="B8453" t="s">
        <v>29</v>
      </c>
      <c r="C8453" t="s">
        <v>25474</v>
      </c>
      <c r="D8453" t="s">
        <v>25475</v>
      </c>
      <c r="E8453" t="s">
        <v>32</v>
      </c>
      <c r="F8453" s="7">
        <v>57.9</v>
      </c>
      <c r="G8453" t="s">
        <v>33</v>
      </c>
      <c r="H8453" t="s">
        <v>34</v>
      </c>
      <c r="I8453" t="s">
        <v>25397</v>
      </c>
      <c r="L8453" s="8">
        <v>0</v>
      </c>
      <c r="M8453" t="s">
        <v>36</v>
      </c>
      <c r="N8453" t="str">
        <f>IF(AND(PESQUISA!$B$3&lt;&gt;"",OR(PESQUISA!$B$4="TODAS",B8453=PESQUISA!$B$4),ISNUMBER(SEARCH(PESQUISA!$B$3,D8453))),ROW()-1,"")</f>
        <v/>
      </c>
    </row>
    <row r="8454" spans="1:14" x14ac:dyDescent="0.3">
      <c r="A8454" t="s">
        <v>25476</v>
      </c>
      <c r="B8454" t="s">
        <v>29</v>
      </c>
      <c r="C8454" t="s">
        <v>25477</v>
      </c>
      <c r="D8454" t="s">
        <v>25478</v>
      </c>
      <c r="E8454" t="s">
        <v>32</v>
      </c>
      <c r="F8454" s="7">
        <v>28.93</v>
      </c>
      <c r="G8454" t="s">
        <v>33</v>
      </c>
      <c r="H8454" t="s">
        <v>34</v>
      </c>
      <c r="I8454" t="s">
        <v>25397</v>
      </c>
      <c r="L8454" s="8">
        <v>0</v>
      </c>
      <c r="M8454" t="s">
        <v>36</v>
      </c>
      <c r="N8454" t="str">
        <f>IF(AND(PESQUISA!$B$3&lt;&gt;"",OR(PESQUISA!$B$4="TODAS",B8454=PESQUISA!$B$4),ISNUMBER(SEARCH(PESQUISA!$B$3,D8454))),ROW()-1,"")</f>
        <v/>
      </c>
    </row>
    <row r="8455" spans="1:14" x14ac:dyDescent="0.3">
      <c r="A8455" t="s">
        <v>25479</v>
      </c>
      <c r="B8455" t="s">
        <v>29</v>
      </c>
      <c r="C8455" t="s">
        <v>25480</v>
      </c>
      <c r="D8455" t="s">
        <v>25481</v>
      </c>
      <c r="E8455" t="s">
        <v>32</v>
      </c>
      <c r="F8455" s="7">
        <v>12.71</v>
      </c>
      <c r="G8455" t="s">
        <v>33</v>
      </c>
      <c r="H8455" t="s">
        <v>34</v>
      </c>
      <c r="I8455" t="s">
        <v>25397</v>
      </c>
      <c r="L8455" s="8">
        <v>0</v>
      </c>
      <c r="M8455" t="s">
        <v>36</v>
      </c>
      <c r="N8455" t="str">
        <f>IF(AND(PESQUISA!$B$3&lt;&gt;"",OR(PESQUISA!$B$4="TODAS",B8455=PESQUISA!$B$4),ISNUMBER(SEARCH(PESQUISA!$B$3,D8455))),ROW()-1,"")</f>
        <v/>
      </c>
    </row>
    <row r="8456" spans="1:14" x14ac:dyDescent="0.3">
      <c r="A8456" t="s">
        <v>25482</v>
      </c>
      <c r="B8456" t="s">
        <v>29</v>
      </c>
      <c r="C8456" t="s">
        <v>25483</v>
      </c>
      <c r="D8456" t="s">
        <v>25484</v>
      </c>
      <c r="E8456" t="s">
        <v>32</v>
      </c>
      <c r="F8456" s="7">
        <v>58.03</v>
      </c>
      <c r="G8456" t="s">
        <v>33</v>
      </c>
      <c r="H8456" t="s">
        <v>34</v>
      </c>
      <c r="I8456" t="s">
        <v>25397</v>
      </c>
      <c r="L8456" s="8">
        <v>0</v>
      </c>
      <c r="M8456" t="s">
        <v>36</v>
      </c>
      <c r="N8456" t="str">
        <f>IF(AND(PESQUISA!$B$3&lt;&gt;"",OR(PESQUISA!$B$4="TODAS",B8456=PESQUISA!$B$4),ISNUMBER(SEARCH(PESQUISA!$B$3,D8456))),ROW()-1,"")</f>
        <v/>
      </c>
    </row>
    <row r="8457" spans="1:14" x14ac:dyDescent="0.3">
      <c r="A8457" t="s">
        <v>25485</v>
      </c>
      <c r="B8457" t="s">
        <v>29</v>
      </c>
      <c r="C8457" t="s">
        <v>25486</v>
      </c>
      <c r="D8457" t="s">
        <v>25487</v>
      </c>
      <c r="E8457" t="s">
        <v>32</v>
      </c>
      <c r="F8457" s="7">
        <v>29</v>
      </c>
      <c r="G8457" t="s">
        <v>33</v>
      </c>
      <c r="H8457" t="s">
        <v>34</v>
      </c>
      <c r="I8457" t="s">
        <v>25397</v>
      </c>
      <c r="L8457" s="8">
        <v>0</v>
      </c>
      <c r="M8457" t="s">
        <v>36</v>
      </c>
      <c r="N8457" t="str">
        <f>IF(AND(PESQUISA!$B$3&lt;&gt;"",OR(PESQUISA!$B$4="TODAS",B8457=PESQUISA!$B$4),ISNUMBER(SEARCH(PESQUISA!$B$3,D8457))),ROW()-1,"")</f>
        <v/>
      </c>
    </row>
    <row r="8458" spans="1:14" x14ac:dyDescent="0.3">
      <c r="A8458" t="s">
        <v>25488</v>
      </c>
      <c r="B8458" t="s">
        <v>29</v>
      </c>
      <c r="C8458" t="s">
        <v>25489</v>
      </c>
      <c r="D8458" t="s">
        <v>25490</v>
      </c>
      <c r="E8458" t="s">
        <v>32</v>
      </c>
      <c r="F8458" s="7">
        <v>12.22</v>
      </c>
      <c r="G8458" t="s">
        <v>33</v>
      </c>
      <c r="H8458" t="s">
        <v>34</v>
      </c>
      <c r="I8458" t="s">
        <v>25397</v>
      </c>
      <c r="L8458" s="8">
        <v>0</v>
      </c>
      <c r="M8458" t="s">
        <v>36</v>
      </c>
      <c r="N8458" t="str">
        <f>IF(AND(PESQUISA!$B$3&lt;&gt;"",OR(PESQUISA!$B$4="TODAS",B8458=PESQUISA!$B$4),ISNUMBER(SEARCH(PESQUISA!$B$3,D8458))),ROW()-1,"")</f>
        <v/>
      </c>
    </row>
    <row r="8459" spans="1:14" x14ac:dyDescent="0.3">
      <c r="A8459" t="s">
        <v>25491</v>
      </c>
      <c r="B8459" t="s">
        <v>29</v>
      </c>
      <c r="C8459" t="s">
        <v>25492</v>
      </c>
      <c r="D8459" t="s">
        <v>25493</v>
      </c>
      <c r="E8459" t="s">
        <v>32</v>
      </c>
      <c r="F8459" s="7">
        <v>28.54</v>
      </c>
      <c r="G8459" t="s">
        <v>33</v>
      </c>
      <c r="H8459" t="s">
        <v>34</v>
      </c>
      <c r="I8459" t="s">
        <v>25397</v>
      </c>
      <c r="L8459" s="8">
        <v>0</v>
      </c>
      <c r="M8459" t="s">
        <v>36</v>
      </c>
      <c r="N8459" t="str">
        <f>IF(AND(PESQUISA!$B$3&lt;&gt;"",OR(PESQUISA!$B$4="TODAS",B8459=PESQUISA!$B$4),ISNUMBER(SEARCH(PESQUISA!$B$3,D8459))),ROW()-1,"")</f>
        <v/>
      </c>
    </row>
    <row r="8460" spans="1:14" x14ac:dyDescent="0.3">
      <c r="A8460" t="s">
        <v>25494</v>
      </c>
      <c r="B8460" t="s">
        <v>29</v>
      </c>
      <c r="C8460" t="s">
        <v>25495</v>
      </c>
      <c r="D8460" t="s">
        <v>25496</v>
      </c>
      <c r="E8460" t="s">
        <v>32</v>
      </c>
      <c r="F8460" s="7">
        <v>15.53</v>
      </c>
      <c r="G8460" t="s">
        <v>33</v>
      </c>
      <c r="H8460" t="s">
        <v>34</v>
      </c>
      <c r="I8460" t="s">
        <v>25397</v>
      </c>
      <c r="L8460" s="8">
        <v>0</v>
      </c>
      <c r="M8460" t="s">
        <v>36</v>
      </c>
      <c r="N8460" t="str">
        <f>IF(AND(PESQUISA!$B$3&lt;&gt;"",OR(PESQUISA!$B$4="TODAS",B8460=PESQUISA!$B$4),ISNUMBER(SEARCH(PESQUISA!$B$3,D8460))),ROW()-1,"")</f>
        <v/>
      </c>
    </row>
    <row r="8461" spans="1:14" x14ac:dyDescent="0.3">
      <c r="A8461" t="s">
        <v>25497</v>
      </c>
      <c r="B8461" t="s">
        <v>29</v>
      </c>
      <c r="C8461" t="s">
        <v>25498</v>
      </c>
      <c r="D8461" t="s">
        <v>25499</v>
      </c>
      <c r="E8461" t="s">
        <v>32</v>
      </c>
      <c r="F8461" s="7">
        <v>31.76</v>
      </c>
      <c r="G8461" t="s">
        <v>33</v>
      </c>
      <c r="H8461" t="s">
        <v>34</v>
      </c>
      <c r="I8461" t="s">
        <v>25397</v>
      </c>
      <c r="L8461" s="8">
        <v>0</v>
      </c>
      <c r="M8461" t="s">
        <v>36</v>
      </c>
      <c r="N8461" t="str">
        <f>IF(AND(PESQUISA!$B$3&lt;&gt;"",OR(PESQUISA!$B$4="TODAS",B8461=PESQUISA!$B$4),ISNUMBER(SEARCH(PESQUISA!$B$3,D8461))),ROW()-1,"")</f>
        <v/>
      </c>
    </row>
    <row r="8462" spans="1:14" x14ac:dyDescent="0.3">
      <c r="A8462" t="s">
        <v>25500</v>
      </c>
      <c r="B8462" t="s">
        <v>29</v>
      </c>
      <c r="C8462" t="s">
        <v>25501</v>
      </c>
      <c r="D8462" t="s">
        <v>25502</v>
      </c>
      <c r="E8462" t="s">
        <v>32</v>
      </c>
      <c r="F8462" s="7">
        <v>42.64</v>
      </c>
      <c r="G8462" t="s">
        <v>33</v>
      </c>
      <c r="H8462" t="s">
        <v>34</v>
      </c>
      <c r="I8462" t="s">
        <v>25397</v>
      </c>
      <c r="L8462" s="8">
        <v>0</v>
      </c>
      <c r="M8462" t="s">
        <v>36</v>
      </c>
      <c r="N8462" t="str">
        <f>IF(AND(PESQUISA!$B$3&lt;&gt;"",OR(PESQUISA!$B$4="TODAS",B8462=PESQUISA!$B$4),ISNUMBER(SEARCH(PESQUISA!$B$3,D8462))),ROW()-1,"")</f>
        <v/>
      </c>
    </row>
    <row r="8463" spans="1:14" x14ac:dyDescent="0.3">
      <c r="A8463" t="s">
        <v>25503</v>
      </c>
      <c r="B8463" t="s">
        <v>29</v>
      </c>
      <c r="C8463" t="s">
        <v>25504</v>
      </c>
      <c r="D8463" t="s">
        <v>25505</v>
      </c>
      <c r="E8463" t="s">
        <v>32</v>
      </c>
      <c r="F8463" s="7">
        <v>21.3</v>
      </c>
      <c r="G8463" t="s">
        <v>33</v>
      </c>
      <c r="H8463" t="s">
        <v>34</v>
      </c>
      <c r="I8463" t="s">
        <v>25397</v>
      </c>
      <c r="L8463" s="8">
        <v>0</v>
      </c>
      <c r="M8463" t="s">
        <v>36</v>
      </c>
      <c r="N8463" t="str">
        <f>IF(AND(PESQUISA!$B$3&lt;&gt;"",OR(PESQUISA!$B$4="TODAS",B8463=PESQUISA!$B$4),ISNUMBER(SEARCH(PESQUISA!$B$3,D8463))),ROW()-1,"")</f>
        <v/>
      </c>
    </row>
    <row r="8464" spans="1:14" x14ac:dyDescent="0.3">
      <c r="A8464" t="s">
        <v>25506</v>
      </c>
      <c r="B8464" t="s">
        <v>29</v>
      </c>
      <c r="C8464" t="s">
        <v>25507</v>
      </c>
      <c r="D8464" t="s">
        <v>25508</v>
      </c>
      <c r="E8464" t="s">
        <v>32</v>
      </c>
      <c r="F8464" s="7">
        <v>27.79</v>
      </c>
      <c r="G8464" t="s">
        <v>33</v>
      </c>
      <c r="H8464" t="s">
        <v>34</v>
      </c>
      <c r="I8464" t="s">
        <v>25397</v>
      </c>
      <c r="L8464" s="8">
        <v>0</v>
      </c>
      <c r="M8464" t="s">
        <v>36</v>
      </c>
      <c r="N8464" t="str">
        <f>IF(AND(PESQUISA!$B$3&lt;&gt;"",OR(PESQUISA!$B$4="TODAS",B8464=PESQUISA!$B$4),ISNUMBER(SEARCH(PESQUISA!$B$3,D8464))),ROW()-1,"")</f>
        <v/>
      </c>
    </row>
    <row r="8465" spans="1:14" x14ac:dyDescent="0.3">
      <c r="A8465" t="s">
        <v>25509</v>
      </c>
      <c r="B8465" t="s">
        <v>29</v>
      </c>
      <c r="C8465" t="s">
        <v>25510</v>
      </c>
      <c r="D8465" t="s">
        <v>25511</v>
      </c>
      <c r="E8465" t="s">
        <v>32</v>
      </c>
      <c r="F8465" s="7">
        <v>50.98</v>
      </c>
      <c r="G8465" t="s">
        <v>33</v>
      </c>
      <c r="H8465" t="s">
        <v>34</v>
      </c>
      <c r="I8465" t="s">
        <v>25397</v>
      </c>
      <c r="L8465" s="8">
        <v>0</v>
      </c>
      <c r="M8465" t="s">
        <v>36</v>
      </c>
      <c r="N8465" t="str">
        <f>IF(AND(PESQUISA!$B$3&lt;&gt;"",OR(PESQUISA!$B$4="TODAS",B8465=PESQUISA!$B$4),ISNUMBER(SEARCH(PESQUISA!$B$3,D8465))),ROW()-1,"")</f>
        <v/>
      </c>
    </row>
    <row r="8466" spans="1:14" x14ac:dyDescent="0.3">
      <c r="A8466" t="s">
        <v>25512</v>
      </c>
      <c r="B8466" t="s">
        <v>29</v>
      </c>
      <c r="C8466" t="s">
        <v>25513</v>
      </c>
      <c r="D8466" t="s">
        <v>25514</v>
      </c>
      <c r="E8466" t="s">
        <v>32</v>
      </c>
      <c r="F8466" s="7">
        <v>25.49</v>
      </c>
      <c r="G8466" t="s">
        <v>33</v>
      </c>
      <c r="H8466" t="s">
        <v>34</v>
      </c>
      <c r="I8466" t="s">
        <v>25397</v>
      </c>
      <c r="L8466" s="8">
        <v>0</v>
      </c>
      <c r="M8466" t="s">
        <v>36</v>
      </c>
      <c r="N8466" t="str">
        <f>IF(AND(PESQUISA!$B$3&lt;&gt;"",OR(PESQUISA!$B$4="TODAS",B8466=PESQUISA!$B$4),ISNUMBER(SEARCH(PESQUISA!$B$3,D8466))),ROW()-1,"")</f>
        <v/>
      </c>
    </row>
    <row r="8467" spans="1:14" x14ac:dyDescent="0.3">
      <c r="A8467" t="s">
        <v>25515</v>
      </c>
      <c r="B8467" t="s">
        <v>29</v>
      </c>
      <c r="C8467" t="s">
        <v>25516</v>
      </c>
      <c r="D8467" t="s">
        <v>25517</v>
      </c>
      <c r="E8467" t="s">
        <v>32</v>
      </c>
      <c r="F8467" s="7">
        <v>25.79</v>
      </c>
      <c r="G8467" t="s">
        <v>33</v>
      </c>
      <c r="H8467" t="s">
        <v>34</v>
      </c>
      <c r="I8467" t="s">
        <v>25397</v>
      </c>
      <c r="L8467" s="8">
        <v>0</v>
      </c>
      <c r="M8467" t="s">
        <v>36</v>
      </c>
      <c r="N8467" t="str">
        <f>IF(AND(PESQUISA!$B$3&lt;&gt;"",OR(PESQUISA!$B$4="TODAS",B8467=PESQUISA!$B$4),ISNUMBER(SEARCH(PESQUISA!$B$3,D8467))),ROW()-1,"")</f>
        <v/>
      </c>
    </row>
    <row r="8468" spans="1:14" x14ac:dyDescent="0.3">
      <c r="A8468" t="s">
        <v>25518</v>
      </c>
      <c r="B8468" t="s">
        <v>29</v>
      </c>
      <c r="C8468" t="s">
        <v>25519</v>
      </c>
      <c r="D8468" t="s">
        <v>25520</v>
      </c>
      <c r="E8468" t="s">
        <v>32</v>
      </c>
      <c r="G8468" t="s">
        <v>33</v>
      </c>
      <c r="H8468" t="s">
        <v>34</v>
      </c>
      <c r="I8468" t="s">
        <v>25397</v>
      </c>
      <c r="M8468" t="s">
        <v>53</v>
      </c>
      <c r="N8468" t="str">
        <f>IF(AND(PESQUISA!$B$3&lt;&gt;"",OR(PESQUISA!$B$4="TODAS",B8468=PESQUISA!$B$4),ISNUMBER(SEARCH(PESQUISA!$B$3,D8468))),ROW()-1,"")</f>
        <v/>
      </c>
    </row>
    <row r="8469" spans="1:14" x14ac:dyDescent="0.3">
      <c r="A8469" t="s">
        <v>25521</v>
      </c>
      <c r="B8469" t="s">
        <v>29</v>
      </c>
      <c r="C8469" t="s">
        <v>25522</v>
      </c>
      <c r="D8469" t="s">
        <v>25523</v>
      </c>
      <c r="E8469" t="s">
        <v>32</v>
      </c>
      <c r="G8469" t="s">
        <v>33</v>
      </c>
      <c r="H8469" t="s">
        <v>34</v>
      </c>
      <c r="I8469" t="s">
        <v>25397</v>
      </c>
      <c r="M8469" t="s">
        <v>53</v>
      </c>
      <c r="N8469" t="str">
        <f>IF(AND(PESQUISA!$B$3&lt;&gt;"",OR(PESQUISA!$B$4="TODAS",B8469=PESQUISA!$B$4),ISNUMBER(SEARCH(PESQUISA!$B$3,D8469))),ROW()-1,"")</f>
        <v/>
      </c>
    </row>
    <row r="8470" spans="1:14" x14ac:dyDescent="0.3">
      <c r="A8470" t="s">
        <v>25524</v>
      </c>
      <c r="B8470" t="s">
        <v>29</v>
      </c>
      <c r="C8470" t="s">
        <v>25525</v>
      </c>
      <c r="D8470" t="s">
        <v>25526</v>
      </c>
      <c r="E8470" t="s">
        <v>32</v>
      </c>
      <c r="G8470" t="s">
        <v>33</v>
      </c>
      <c r="H8470" t="s">
        <v>34</v>
      </c>
      <c r="I8470" t="s">
        <v>25397</v>
      </c>
      <c r="M8470" t="s">
        <v>53</v>
      </c>
      <c r="N8470" t="str">
        <f>IF(AND(PESQUISA!$B$3&lt;&gt;"",OR(PESQUISA!$B$4="TODAS",B8470=PESQUISA!$B$4),ISNUMBER(SEARCH(PESQUISA!$B$3,D8470))),ROW()-1,"")</f>
        <v/>
      </c>
    </row>
    <row r="8471" spans="1:14" x14ac:dyDescent="0.3">
      <c r="A8471" t="s">
        <v>25527</v>
      </c>
      <c r="B8471" t="s">
        <v>29</v>
      </c>
      <c r="C8471" t="s">
        <v>25528</v>
      </c>
      <c r="D8471" t="s">
        <v>25529</v>
      </c>
      <c r="E8471" t="s">
        <v>32</v>
      </c>
      <c r="G8471" t="s">
        <v>33</v>
      </c>
      <c r="H8471" t="s">
        <v>34</v>
      </c>
      <c r="I8471" t="s">
        <v>25397</v>
      </c>
      <c r="M8471" t="s">
        <v>53</v>
      </c>
      <c r="N8471" t="str">
        <f>IF(AND(PESQUISA!$B$3&lt;&gt;"",OR(PESQUISA!$B$4="TODAS",B8471=PESQUISA!$B$4),ISNUMBER(SEARCH(PESQUISA!$B$3,D8471))),ROW()-1,"")</f>
        <v/>
      </c>
    </row>
    <row r="8472" spans="1:14" x14ac:dyDescent="0.3">
      <c r="A8472" t="s">
        <v>25530</v>
      </c>
      <c r="B8472" t="s">
        <v>29</v>
      </c>
      <c r="C8472" t="s">
        <v>25531</v>
      </c>
      <c r="D8472" t="s">
        <v>25532</v>
      </c>
      <c r="E8472" t="s">
        <v>32</v>
      </c>
      <c r="G8472" t="s">
        <v>33</v>
      </c>
      <c r="H8472" t="s">
        <v>34</v>
      </c>
      <c r="I8472" t="s">
        <v>25397</v>
      </c>
      <c r="M8472" t="s">
        <v>53</v>
      </c>
      <c r="N8472" t="str">
        <f>IF(AND(PESQUISA!$B$3&lt;&gt;"",OR(PESQUISA!$B$4="TODAS",B8472=PESQUISA!$B$4),ISNUMBER(SEARCH(PESQUISA!$B$3,D8472))),ROW()-1,"")</f>
        <v/>
      </c>
    </row>
    <row r="8473" spans="1:14" x14ac:dyDescent="0.3">
      <c r="A8473" t="s">
        <v>25533</v>
      </c>
      <c r="B8473" t="s">
        <v>29</v>
      </c>
      <c r="C8473" t="s">
        <v>25534</v>
      </c>
      <c r="D8473" t="s">
        <v>25535</v>
      </c>
      <c r="E8473" t="s">
        <v>32</v>
      </c>
      <c r="G8473" t="s">
        <v>33</v>
      </c>
      <c r="H8473" t="s">
        <v>34</v>
      </c>
      <c r="I8473" t="s">
        <v>25397</v>
      </c>
      <c r="M8473" t="s">
        <v>53</v>
      </c>
      <c r="N8473" t="str">
        <f>IF(AND(PESQUISA!$B$3&lt;&gt;"",OR(PESQUISA!$B$4="TODAS",B8473=PESQUISA!$B$4),ISNUMBER(SEARCH(PESQUISA!$B$3,D8473))),ROW()-1,"")</f>
        <v/>
      </c>
    </row>
    <row r="8474" spans="1:14" x14ac:dyDescent="0.3">
      <c r="A8474" t="s">
        <v>25536</v>
      </c>
      <c r="B8474" t="s">
        <v>29</v>
      </c>
      <c r="C8474" t="s">
        <v>25537</v>
      </c>
      <c r="D8474" t="s">
        <v>25538</v>
      </c>
      <c r="E8474" t="s">
        <v>32</v>
      </c>
      <c r="F8474" s="7">
        <v>3.8</v>
      </c>
      <c r="G8474" t="s">
        <v>33</v>
      </c>
      <c r="H8474" t="s">
        <v>34</v>
      </c>
      <c r="I8474" t="s">
        <v>25539</v>
      </c>
      <c r="L8474" s="8">
        <v>0</v>
      </c>
      <c r="M8474" t="s">
        <v>36</v>
      </c>
      <c r="N8474" t="str">
        <f>IF(AND(PESQUISA!$B$3&lt;&gt;"",OR(PESQUISA!$B$4="TODAS",B8474=PESQUISA!$B$4),ISNUMBER(SEARCH(PESQUISA!$B$3,D8474))),ROW()-1,"")</f>
        <v/>
      </c>
    </row>
    <row r="8475" spans="1:14" x14ac:dyDescent="0.3">
      <c r="A8475" t="s">
        <v>25540</v>
      </c>
      <c r="B8475" t="s">
        <v>29</v>
      </c>
      <c r="C8475" t="s">
        <v>25541</v>
      </c>
      <c r="D8475" t="s">
        <v>25542</v>
      </c>
      <c r="E8475" t="s">
        <v>60</v>
      </c>
      <c r="F8475" s="7">
        <v>12.07</v>
      </c>
      <c r="G8475" t="s">
        <v>33</v>
      </c>
      <c r="H8475" t="s">
        <v>34</v>
      </c>
      <c r="I8475" t="s">
        <v>25539</v>
      </c>
      <c r="L8475" s="8">
        <v>0</v>
      </c>
      <c r="M8475" t="s">
        <v>36</v>
      </c>
      <c r="N8475" t="str">
        <f>IF(AND(PESQUISA!$B$3&lt;&gt;"",OR(PESQUISA!$B$4="TODAS",B8475=PESQUISA!$B$4),ISNUMBER(SEARCH(PESQUISA!$B$3,D8475))),ROW()-1,"")</f>
        <v/>
      </c>
    </row>
    <row r="8476" spans="1:14" x14ac:dyDescent="0.3">
      <c r="A8476" t="s">
        <v>25543</v>
      </c>
      <c r="B8476" t="s">
        <v>29</v>
      </c>
      <c r="C8476" t="s">
        <v>25544</v>
      </c>
      <c r="D8476" t="s">
        <v>25545</v>
      </c>
      <c r="E8476" t="s">
        <v>60</v>
      </c>
      <c r="F8476" s="7">
        <v>11.7</v>
      </c>
      <c r="G8476" t="s">
        <v>33</v>
      </c>
      <c r="H8476" t="s">
        <v>34</v>
      </c>
      <c r="I8476" t="s">
        <v>25539</v>
      </c>
      <c r="L8476" s="8">
        <v>0</v>
      </c>
      <c r="M8476" t="s">
        <v>36</v>
      </c>
      <c r="N8476" t="str">
        <f>IF(AND(PESQUISA!$B$3&lt;&gt;"",OR(PESQUISA!$B$4="TODAS",B8476=PESQUISA!$B$4),ISNUMBER(SEARCH(PESQUISA!$B$3,D8476))),ROW()-1,"")</f>
        <v/>
      </c>
    </row>
    <row r="8477" spans="1:14" x14ac:dyDescent="0.3">
      <c r="A8477" t="s">
        <v>25546</v>
      </c>
      <c r="B8477" t="s">
        <v>29</v>
      </c>
      <c r="C8477" t="s">
        <v>25547</v>
      </c>
      <c r="D8477" t="s">
        <v>25548</v>
      </c>
      <c r="E8477" t="s">
        <v>60</v>
      </c>
      <c r="F8477" s="7">
        <v>12.64</v>
      </c>
      <c r="G8477" t="s">
        <v>33</v>
      </c>
      <c r="H8477" t="s">
        <v>34</v>
      </c>
      <c r="I8477" t="s">
        <v>25539</v>
      </c>
      <c r="L8477" s="8">
        <v>0</v>
      </c>
      <c r="M8477" t="s">
        <v>36</v>
      </c>
      <c r="N8477" t="str">
        <f>IF(AND(PESQUISA!$B$3&lt;&gt;"",OR(PESQUISA!$B$4="TODAS",B8477=PESQUISA!$B$4),ISNUMBER(SEARCH(PESQUISA!$B$3,D8477))),ROW()-1,"")</f>
        <v/>
      </c>
    </row>
    <row r="8478" spans="1:14" x14ac:dyDescent="0.3">
      <c r="A8478" t="s">
        <v>25549</v>
      </c>
      <c r="B8478" t="s">
        <v>29</v>
      </c>
      <c r="C8478" t="s">
        <v>25550</v>
      </c>
      <c r="D8478" t="s">
        <v>25551</v>
      </c>
      <c r="E8478" t="s">
        <v>60</v>
      </c>
      <c r="F8478" s="7">
        <v>7.12</v>
      </c>
      <c r="G8478" t="s">
        <v>33</v>
      </c>
      <c r="H8478" t="s">
        <v>34</v>
      </c>
      <c r="I8478" t="s">
        <v>25539</v>
      </c>
      <c r="L8478" s="8">
        <v>0</v>
      </c>
      <c r="M8478" t="s">
        <v>36</v>
      </c>
      <c r="N8478" t="str">
        <f>IF(AND(PESQUISA!$B$3&lt;&gt;"",OR(PESQUISA!$B$4="TODAS",B8478=PESQUISA!$B$4),ISNUMBER(SEARCH(PESQUISA!$B$3,D8478))),ROW()-1,"")</f>
        <v/>
      </c>
    </row>
    <row r="8479" spans="1:14" x14ac:dyDescent="0.3">
      <c r="A8479" t="s">
        <v>25552</v>
      </c>
      <c r="B8479" t="s">
        <v>29</v>
      </c>
      <c r="C8479" t="s">
        <v>25553</v>
      </c>
      <c r="D8479" t="s">
        <v>25554</v>
      </c>
      <c r="E8479" t="s">
        <v>32</v>
      </c>
      <c r="F8479" s="7">
        <v>24.53</v>
      </c>
      <c r="G8479" t="s">
        <v>33</v>
      </c>
      <c r="H8479" t="s">
        <v>34</v>
      </c>
      <c r="I8479" t="s">
        <v>25539</v>
      </c>
      <c r="L8479" s="8">
        <v>0</v>
      </c>
      <c r="M8479" t="s">
        <v>36</v>
      </c>
      <c r="N8479" t="str">
        <f>IF(AND(PESQUISA!$B$3&lt;&gt;"",OR(PESQUISA!$B$4="TODAS",B8479=PESQUISA!$B$4),ISNUMBER(SEARCH(PESQUISA!$B$3,D8479))),ROW()-1,"")</f>
        <v/>
      </c>
    </row>
    <row r="8480" spans="1:14" x14ac:dyDescent="0.3">
      <c r="A8480" t="s">
        <v>25555</v>
      </c>
      <c r="B8480" t="s">
        <v>29</v>
      </c>
      <c r="C8480" t="s">
        <v>25556</v>
      </c>
      <c r="D8480" t="s">
        <v>25557</v>
      </c>
      <c r="E8480" t="s">
        <v>32</v>
      </c>
      <c r="F8480" s="7">
        <v>31.17</v>
      </c>
      <c r="G8480" t="s">
        <v>33</v>
      </c>
      <c r="H8480" t="s">
        <v>34</v>
      </c>
      <c r="I8480" t="s">
        <v>25539</v>
      </c>
      <c r="L8480" s="8">
        <v>0</v>
      </c>
      <c r="M8480" t="s">
        <v>36</v>
      </c>
      <c r="N8480" t="str">
        <f>IF(AND(PESQUISA!$B$3&lt;&gt;"",OR(PESQUISA!$B$4="TODAS",B8480=PESQUISA!$B$4),ISNUMBER(SEARCH(PESQUISA!$B$3,D8480))),ROW()-1,"")</f>
        <v/>
      </c>
    </row>
    <row r="8481" spans="1:14" x14ac:dyDescent="0.3">
      <c r="A8481" t="s">
        <v>25558</v>
      </c>
      <c r="B8481" t="s">
        <v>29</v>
      </c>
      <c r="C8481" t="s">
        <v>25559</v>
      </c>
      <c r="D8481" t="s">
        <v>25560</v>
      </c>
      <c r="E8481" t="s">
        <v>32</v>
      </c>
      <c r="G8481" t="s">
        <v>33</v>
      </c>
      <c r="H8481" t="s">
        <v>34</v>
      </c>
      <c r="I8481" t="s">
        <v>25539</v>
      </c>
      <c r="M8481" t="s">
        <v>53</v>
      </c>
      <c r="N8481" t="str">
        <f>IF(AND(PESQUISA!$B$3&lt;&gt;"",OR(PESQUISA!$B$4="TODAS",B8481=PESQUISA!$B$4),ISNUMBER(SEARCH(PESQUISA!$B$3,D8481))),ROW()-1,"")</f>
        <v/>
      </c>
    </row>
    <row r="8482" spans="1:14" x14ac:dyDescent="0.3">
      <c r="A8482" t="s">
        <v>25561</v>
      </c>
      <c r="B8482" t="s">
        <v>29</v>
      </c>
      <c r="C8482" t="s">
        <v>25562</v>
      </c>
      <c r="D8482" t="s">
        <v>25563</v>
      </c>
      <c r="E8482" t="s">
        <v>32</v>
      </c>
      <c r="F8482" s="7">
        <v>66.39</v>
      </c>
      <c r="G8482" t="s">
        <v>33</v>
      </c>
      <c r="H8482" t="s">
        <v>34</v>
      </c>
      <c r="I8482" t="s">
        <v>25539</v>
      </c>
      <c r="L8482" s="8">
        <v>0</v>
      </c>
      <c r="M8482" t="s">
        <v>36</v>
      </c>
      <c r="N8482" t="str">
        <f>IF(AND(PESQUISA!$B$3&lt;&gt;"",OR(PESQUISA!$B$4="TODAS",B8482=PESQUISA!$B$4),ISNUMBER(SEARCH(PESQUISA!$B$3,D8482))),ROW()-1,"")</f>
        <v/>
      </c>
    </row>
    <row r="8483" spans="1:14" x14ac:dyDescent="0.3">
      <c r="A8483" t="s">
        <v>25564</v>
      </c>
      <c r="B8483" t="s">
        <v>29</v>
      </c>
      <c r="C8483" t="s">
        <v>25565</v>
      </c>
      <c r="D8483" t="s">
        <v>25566</v>
      </c>
      <c r="E8483" t="s">
        <v>32</v>
      </c>
      <c r="G8483" t="s">
        <v>33</v>
      </c>
      <c r="H8483" t="s">
        <v>34</v>
      </c>
      <c r="I8483" t="s">
        <v>25539</v>
      </c>
      <c r="M8483" t="s">
        <v>53</v>
      </c>
      <c r="N8483" t="str">
        <f>IF(AND(PESQUISA!$B$3&lt;&gt;"",OR(PESQUISA!$B$4="TODAS",B8483=PESQUISA!$B$4),ISNUMBER(SEARCH(PESQUISA!$B$3,D8483))),ROW()-1,"")</f>
        <v/>
      </c>
    </row>
    <row r="8484" spans="1:14" x14ac:dyDescent="0.3">
      <c r="A8484" t="s">
        <v>25567</v>
      </c>
      <c r="B8484" t="s">
        <v>29</v>
      </c>
      <c r="C8484" t="s">
        <v>25568</v>
      </c>
      <c r="D8484" t="s">
        <v>25569</v>
      </c>
      <c r="E8484" t="s">
        <v>32</v>
      </c>
      <c r="G8484" t="s">
        <v>33</v>
      </c>
      <c r="H8484" t="s">
        <v>34</v>
      </c>
      <c r="I8484" t="s">
        <v>25539</v>
      </c>
      <c r="M8484" t="s">
        <v>53</v>
      </c>
      <c r="N8484" t="str">
        <f>IF(AND(PESQUISA!$B$3&lt;&gt;"",OR(PESQUISA!$B$4="TODAS",B8484=PESQUISA!$B$4),ISNUMBER(SEARCH(PESQUISA!$B$3,D8484))),ROW()-1,"")</f>
        <v/>
      </c>
    </row>
    <row r="8485" spans="1:14" x14ac:dyDescent="0.3">
      <c r="A8485" t="s">
        <v>25570</v>
      </c>
      <c r="B8485" t="s">
        <v>29</v>
      </c>
      <c r="C8485" t="s">
        <v>25571</v>
      </c>
      <c r="D8485" t="s">
        <v>25572</v>
      </c>
      <c r="E8485" t="s">
        <v>60</v>
      </c>
      <c r="F8485" s="7">
        <v>14.42</v>
      </c>
      <c r="G8485" t="s">
        <v>33</v>
      </c>
      <c r="H8485" t="s">
        <v>34</v>
      </c>
      <c r="I8485" t="s">
        <v>25539</v>
      </c>
      <c r="L8485" s="8">
        <v>0</v>
      </c>
      <c r="M8485" t="s">
        <v>36</v>
      </c>
      <c r="N8485" t="str">
        <f>IF(AND(PESQUISA!$B$3&lt;&gt;"",OR(PESQUISA!$B$4="TODAS",B8485=PESQUISA!$B$4),ISNUMBER(SEARCH(PESQUISA!$B$3,D8485))),ROW()-1,"")</f>
        <v/>
      </c>
    </row>
    <row r="8486" spans="1:14" x14ac:dyDescent="0.3">
      <c r="A8486" t="s">
        <v>25573</v>
      </c>
      <c r="B8486" t="s">
        <v>29</v>
      </c>
      <c r="C8486" t="s">
        <v>25574</v>
      </c>
      <c r="D8486" t="s">
        <v>25575</v>
      </c>
      <c r="E8486" t="s">
        <v>60</v>
      </c>
      <c r="F8486" s="7">
        <v>5.74</v>
      </c>
      <c r="G8486" t="s">
        <v>33</v>
      </c>
      <c r="H8486" t="s">
        <v>34</v>
      </c>
      <c r="I8486" t="s">
        <v>25539</v>
      </c>
      <c r="L8486" s="8">
        <v>0</v>
      </c>
      <c r="M8486" t="s">
        <v>36</v>
      </c>
      <c r="N8486" t="str">
        <f>IF(AND(PESQUISA!$B$3&lt;&gt;"",OR(PESQUISA!$B$4="TODAS",B8486=PESQUISA!$B$4),ISNUMBER(SEARCH(PESQUISA!$B$3,D8486))),ROW()-1,"")</f>
        <v/>
      </c>
    </row>
    <row r="8487" spans="1:14" x14ac:dyDescent="0.3">
      <c r="A8487" t="s">
        <v>25576</v>
      </c>
      <c r="B8487" t="s">
        <v>29</v>
      </c>
      <c r="C8487" t="s">
        <v>25577</v>
      </c>
      <c r="D8487" t="s">
        <v>25578</v>
      </c>
      <c r="E8487" t="s">
        <v>32</v>
      </c>
      <c r="F8487" s="7">
        <v>96.78</v>
      </c>
      <c r="G8487" t="s">
        <v>33</v>
      </c>
      <c r="H8487" t="s">
        <v>34</v>
      </c>
      <c r="I8487" t="s">
        <v>25539</v>
      </c>
      <c r="L8487" s="8">
        <v>0</v>
      </c>
      <c r="M8487" t="s">
        <v>36</v>
      </c>
      <c r="N8487" t="str">
        <f>IF(AND(PESQUISA!$B$3&lt;&gt;"",OR(PESQUISA!$B$4="TODAS",B8487=PESQUISA!$B$4),ISNUMBER(SEARCH(PESQUISA!$B$3,D8487))),ROW()-1,"")</f>
        <v/>
      </c>
    </row>
    <row r="8488" spans="1:14" x14ac:dyDescent="0.3">
      <c r="A8488" t="s">
        <v>25579</v>
      </c>
      <c r="B8488" t="s">
        <v>29</v>
      </c>
      <c r="C8488" t="s">
        <v>25580</v>
      </c>
      <c r="D8488" t="s">
        <v>25581</v>
      </c>
      <c r="E8488" t="s">
        <v>32</v>
      </c>
      <c r="F8488" s="7">
        <v>29.28</v>
      </c>
      <c r="G8488" t="s">
        <v>33</v>
      </c>
      <c r="H8488" t="s">
        <v>34</v>
      </c>
      <c r="I8488" t="s">
        <v>25539</v>
      </c>
      <c r="L8488" s="8">
        <v>0</v>
      </c>
      <c r="M8488" t="s">
        <v>36</v>
      </c>
      <c r="N8488" t="str">
        <f>IF(AND(PESQUISA!$B$3&lt;&gt;"",OR(PESQUISA!$B$4="TODAS",B8488=PESQUISA!$B$4),ISNUMBER(SEARCH(PESQUISA!$B$3,D8488))),ROW()-1,"")</f>
        <v/>
      </c>
    </row>
    <row r="8489" spans="1:14" x14ac:dyDescent="0.3">
      <c r="A8489" t="s">
        <v>25582</v>
      </c>
      <c r="B8489" t="s">
        <v>29</v>
      </c>
      <c r="C8489" t="s">
        <v>25583</v>
      </c>
      <c r="D8489" t="s">
        <v>25584</v>
      </c>
      <c r="E8489" t="s">
        <v>32</v>
      </c>
      <c r="F8489" s="7">
        <v>4.26</v>
      </c>
      <c r="G8489" t="s">
        <v>33</v>
      </c>
      <c r="H8489" t="s">
        <v>34</v>
      </c>
      <c r="I8489" t="s">
        <v>25539</v>
      </c>
      <c r="L8489" s="8">
        <v>1.6400000000000001E-2</v>
      </c>
      <c r="M8489" t="s">
        <v>36</v>
      </c>
      <c r="N8489" t="str">
        <f>IF(AND(PESQUISA!$B$3&lt;&gt;"",OR(PESQUISA!$B$4="TODAS",B8489=PESQUISA!$B$4),ISNUMBER(SEARCH(PESQUISA!$B$3,D8489))),ROW()-1,"")</f>
        <v/>
      </c>
    </row>
    <row r="8490" spans="1:14" x14ac:dyDescent="0.3">
      <c r="A8490" t="s">
        <v>25585</v>
      </c>
      <c r="B8490" t="s">
        <v>29</v>
      </c>
      <c r="C8490" t="s">
        <v>25586</v>
      </c>
      <c r="D8490" t="s">
        <v>25587</v>
      </c>
      <c r="E8490" t="s">
        <v>32</v>
      </c>
      <c r="G8490" t="s">
        <v>33</v>
      </c>
      <c r="H8490" t="s">
        <v>34</v>
      </c>
      <c r="I8490" t="s">
        <v>25588</v>
      </c>
      <c r="M8490" t="s">
        <v>53</v>
      </c>
      <c r="N8490" t="str">
        <f>IF(AND(PESQUISA!$B$3&lt;&gt;"",OR(PESQUISA!$B$4="TODAS",B8490=PESQUISA!$B$4),ISNUMBER(SEARCH(PESQUISA!$B$3,D8490))),ROW()-1,"")</f>
        <v/>
      </c>
    </row>
    <row r="8491" spans="1:14" x14ac:dyDescent="0.3">
      <c r="A8491" t="s">
        <v>25589</v>
      </c>
      <c r="B8491" t="s">
        <v>29</v>
      </c>
      <c r="C8491" t="s">
        <v>25590</v>
      </c>
      <c r="D8491" t="s">
        <v>25591</v>
      </c>
      <c r="E8491" t="s">
        <v>32</v>
      </c>
      <c r="F8491" s="7">
        <v>343.06</v>
      </c>
      <c r="G8491" t="s">
        <v>33</v>
      </c>
      <c r="H8491" t="s">
        <v>34</v>
      </c>
      <c r="I8491" t="s">
        <v>25588</v>
      </c>
      <c r="L8491" s="8">
        <v>0</v>
      </c>
      <c r="M8491" t="s">
        <v>36</v>
      </c>
      <c r="N8491" t="str">
        <f>IF(AND(PESQUISA!$B$3&lt;&gt;"",OR(PESQUISA!$B$4="TODAS",B8491=PESQUISA!$B$4),ISNUMBER(SEARCH(PESQUISA!$B$3,D8491))),ROW()-1,"")</f>
        <v/>
      </c>
    </row>
    <row r="8492" spans="1:14" x14ac:dyDescent="0.3">
      <c r="A8492" t="s">
        <v>25592</v>
      </c>
      <c r="B8492" t="s">
        <v>29</v>
      </c>
      <c r="C8492" t="s">
        <v>25593</v>
      </c>
      <c r="D8492" t="s">
        <v>25594</v>
      </c>
      <c r="E8492" t="s">
        <v>32</v>
      </c>
      <c r="F8492" s="7">
        <v>36.229999999999997</v>
      </c>
      <c r="G8492" t="s">
        <v>33</v>
      </c>
      <c r="H8492" t="s">
        <v>34</v>
      </c>
      <c r="I8492" t="s">
        <v>25588</v>
      </c>
      <c r="L8492" s="8">
        <v>3.8399999999999997E-2</v>
      </c>
      <c r="M8492" t="s">
        <v>36</v>
      </c>
      <c r="N8492" t="str">
        <f>IF(AND(PESQUISA!$B$3&lt;&gt;"",OR(PESQUISA!$B$4="TODAS",B8492=PESQUISA!$B$4),ISNUMBER(SEARCH(PESQUISA!$B$3,D8492))),ROW()-1,"")</f>
        <v/>
      </c>
    </row>
    <row r="8493" spans="1:14" x14ac:dyDescent="0.3">
      <c r="A8493" t="s">
        <v>25595</v>
      </c>
      <c r="B8493" t="s">
        <v>29</v>
      </c>
      <c r="C8493" t="s">
        <v>25596</v>
      </c>
      <c r="D8493" t="s">
        <v>25597</v>
      </c>
      <c r="E8493" t="s">
        <v>32</v>
      </c>
      <c r="F8493" s="7">
        <v>34.18</v>
      </c>
      <c r="G8493" t="s">
        <v>33</v>
      </c>
      <c r="H8493" t="s">
        <v>34</v>
      </c>
      <c r="I8493" t="s">
        <v>25588</v>
      </c>
      <c r="L8493" s="8">
        <v>4.07E-2</v>
      </c>
      <c r="M8493" t="s">
        <v>36</v>
      </c>
      <c r="N8493" t="str">
        <f>IF(AND(PESQUISA!$B$3&lt;&gt;"",OR(PESQUISA!$B$4="TODAS",B8493=PESQUISA!$B$4),ISNUMBER(SEARCH(PESQUISA!$B$3,D8493))),ROW()-1,"")</f>
        <v/>
      </c>
    </row>
    <row r="8494" spans="1:14" x14ac:dyDescent="0.3">
      <c r="A8494" t="s">
        <v>25598</v>
      </c>
      <c r="B8494" t="s">
        <v>29</v>
      </c>
      <c r="C8494" t="s">
        <v>25599</v>
      </c>
      <c r="D8494" t="s">
        <v>25600</v>
      </c>
      <c r="E8494" t="s">
        <v>32</v>
      </c>
      <c r="F8494" s="7">
        <v>42.25</v>
      </c>
      <c r="G8494" t="s">
        <v>33</v>
      </c>
      <c r="H8494" t="s">
        <v>34</v>
      </c>
      <c r="I8494" t="s">
        <v>25588</v>
      </c>
      <c r="L8494" s="8">
        <v>3.2899999999999999E-2</v>
      </c>
      <c r="M8494" t="s">
        <v>36</v>
      </c>
      <c r="N8494" t="str">
        <f>IF(AND(PESQUISA!$B$3&lt;&gt;"",OR(PESQUISA!$B$4="TODAS",B8494=PESQUISA!$B$4),ISNUMBER(SEARCH(PESQUISA!$B$3,D8494))),ROW()-1,"")</f>
        <v/>
      </c>
    </row>
    <row r="8495" spans="1:14" x14ac:dyDescent="0.3">
      <c r="A8495" t="s">
        <v>25601</v>
      </c>
      <c r="B8495" t="s">
        <v>29</v>
      </c>
      <c r="C8495" t="s">
        <v>25602</v>
      </c>
      <c r="D8495" t="s">
        <v>25603</v>
      </c>
      <c r="E8495" t="s">
        <v>32</v>
      </c>
      <c r="F8495" s="7">
        <v>52.75</v>
      </c>
      <c r="G8495" t="s">
        <v>33</v>
      </c>
      <c r="H8495" t="s">
        <v>34</v>
      </c>
      <c r="I8495" t="s">
        <v>25588</v>
      </c>
      <c r="L8495" s="8">
        <v>2.64E-2</v>
      </c>
      <c r="M8495" t="s">
        <v>36</v>
      </c>
      <c r="N8495" t="str">
        <f>IF(AND(PESQUISA!$B$3&lt;&gt;"",OR(PESQUISA!$B$4="TODAS",B8495=PESQUISA!$B$4),ISNUMBER(SEARCH(PESQUISA!$B$3,D8495))),ROW()-1,"")</f>
        <v/>
      </c>
    </row>
    <row r="8496" spans="1:14" x14ac:dyDescent="0.3">
      <c r="A8496" t="s">
        <v>25604</v>
      </c>
      <c r="B8496" t="s">
        <v>29</v>
      </c>
      <c r="C8496" t="s">
        <v>25605</v>
      </c>
      <c r="D8496" t="s">
        <v>25606</v>
      </c>
      <c r="E8496" t="s">
        <v>32</v>
      </c>
      <c r="F8496" s="7">
        <v>61.35</v>
      </c>
      <c r="G8496" t="s">
        <v>33</v>
      </c>
      <c r="H8496" t="s">
        <v>34</v>
      </c>
      <c r="I8496" t="s">
        <v>25588</v>
      </c>
      <c r="L8496" s="8">
        <v>2.2700000000000001E-2</v>
      </c>
      <c r="M8496" t="s">
        <v>36</v>
      </c>
      <c r="N8496" t="str">
        <f>IF(AND(PESQUISA!$B$3&lt;&gt;"",OR(PESQUISA!$B$4="TODAS",B8496=PESQUISA!$B$4),ISNUMBER(SEARCH(PESQUISA!$B$3,D8496))),ROW()-1,"")</f>
        <v/>
      </c>
    </row>
    <row r="8497" spans="1:14" x14ac:dyDescent="0.3">
      <c r="A8497" t="s">
        <v>25607</v>
      </c>
      <c r="B8497" t="s">
        <v>29</v>
      </c>
      <c r="C8497" t="s">
        <v>25608</v>
      </c>
      <c r="D8497" t="s">
        <v>25609</v>
      </c>
      <c r="E8497" t="s">
        <v>32</v>
      </c>
      <c r="F8497" s="7">
        <v>37.74</v>
      </c>
      <c r="G8497" t="s">
        <v>33</v>
      </c>
      <c r="H8497" t="s">
        <v>34</v>
      </c>
      <c r="I8497" t="s">
        <v>25588</v>
      </c>
      <c r="L8497" s="8">
        <v>3.6799999999999999E-2</v>
      </c>
      <c r="M8497" t="s">
        <v>36</v>
      </c>
      <c r="N8497" t="str">
        <f>IF(AND(PESQUISA!$B$3&lt;&gt;"",OR(PESQUISA!$B$4="TODAS",B8497=PESQUISA!$B$4),ISNUMBER(SEARCH(PESQUISA!$B$3,D8497))),ROW()-1,"")</f>
        <v/>
      </c>
    </row>
    <row r="8498" spans="1:14" x14ac:dyDescent="0.3">
      <c r="A8498" t="s">
        <v>25610</v>
      </c>
      <c r="B8498" t="s">
        <v>29</v>
      </c>
      <c r="C8498" t="s">
        <v>25611</v>
      </c>
      <c r="D8498" t="s">
        <v>25612</v>
      </c>
      <c r="E8498" t="s">
        <v>32</v>
      </c>
      <c r="F8498" s="7">
        <v>48.25</v>
      </c>
      <c r="G8498" t="s">
        <v>33</v>
      </c>
      <c r="H8498" t="s">
        <v>34</v>
      </c>
      <c r="I8498" t="s">
        <v>25588</v>
      </c>
      <c r="L8498" s="8">
        <v>2.8799999999999999E-2</v>
      </c>
      <c r="M8498" t="s">
        <v>36</v>
      </c>
      <c r="N8498" t="str">
        <f>IF(AND(PESQUISA!$B$3&lt;&gt;"",OR(PESQUISA!$B$4="TODAS",B8498=PESQUISA!$B$4),ISNUMBER(SEARCH(PESQUISA!$B$3,D8498))),ROW()-1,"")</f>
        <v/>
      </c>
    </row>
    <row r="8499" spans="1:14" x14ac:dyDescent="0.3">
      <c r="A8499" t="s">
        <v>25613</v>
      </c>
      <c r="B8499" t="s">
        <v>29</v>
      </c>
      <c r="C8499" t="s">
        <v>25614</v>
      </c>
      <c r="D8499" t="s">
        <v>25615</v>
      </c>
      <c r="E8499" t="s">
        <v>32</v>
      </c>
      <c r="F8499" s="7">
        <v>56.84</v>
      </c>
      <c r="G8499" t="s">
        <v>33</v>
      </c>
      <c r="H8499" t="s">
        <v>34</v>
      </c>
      <c r="I8499" t="s">
        <v>25588</v>
      </c>
      <c r="L8499" s="8">
        <v>2.4500000000000001E-2</v>
      </c>
      <c r="M8499" t="s">
        <v>36</v>
      </c>
      <c r="N8499" t="str">
        <f>IF(AND(PESQUISA!$B$3&lt;&gt;"",OR(PESQUISA!$B$4="TODAS",B8499=PESQUISA!$B$4),ISNUMBER(SEARCH(PESQUISA!$B$3,D8499))),ROW()-1,"")</f>
        <v/>
      </c>
    </row>
    <row r="8500" spans="1:14" x14ac:dyDescent="0.3">
      <c r="A8500" t="s">
        <v>25616</v>
      </c>
      <c r="B8500" t="s">
        <v>29</v>
      </c>
      <c r="C8500" t="s">
        <v>25617</v>
      </c>
      <c r="D8500" t="s">
        <v>25618</v>
      </c>
      <c r="E8500" t="s">
        <v>32</v>
      </c>
      <c r="G8500" t="s">
        <v>33</v>
      </c>
      <c r="H8500" t="s">
        <v>34</v>
      </c>
      <c r="I8500" t="s">
        <v>25588</v>
      </c>
      <c r="M8500" t="s">
        <v>53</v>
      </c>
      <c r="N8500" t="str">
        <f>IF(AND(PESQUISA!$B$3&lt;&gt;"",OR(PESQUISA!$B$4="TODAS",B8500=PESQUISA!$B$4),ISNUMBER(SEARCH(PESQUISA!$B$3,D8500))),ROW()-1,"")</f>
        <v/>
      </c>
    </row>
    <row r="8501" spans="1:14" x14ac:dyDescent="0.3">
      <c r="A8501" t="s">
        <v>25619</v>
      </c>
      <c r="B8501" t="s">
        <v>29</v>
      </c>
      <c r="C8501" t="s">
        <v>25620</v>
      </c>
      <c r="D8501" t="s">
        <v>25621</v>
      </c>
      <c r="E8501" t="s">
        <v>32</v>
      </c>
      <c r="F8501" s="7">
        <v>131.81</v>
      </c>
      <c r="G8501" t="s">
        <v>33</v>
      </c>
      <c r="H8501" t="s">
        <v>34</v>
      </c>
      <c r="I8501" t="s">
        <v>25588</v>
      </c>
      <c r="L8501" s="8">
        <v>0</v>
      </c>
      <c r="M8501" t="s">
        <v>36</v>
      </c>
      <c r="N8501" t="str">
        <f>IF(AND(PESQUISA!$B$3&lt;&gt;"",OR(PESQUISA!$B$4="TODAS",B8501=PESQUISA!$B$4),ISNUMBER(SEARCH(PESQUISA!$B$3,D8501))),ROW()-1,"")</f>
        <v/>
      </c>
    </row>
    <row r="8502" spans="1:14" x14ac:dyDescent="0.3">
      <c r="A8502" t="s">
        <v>25622</v>
      </c>
      <c r="B8502" t="s">
        <v>29</v>
      </c>
      <c r="C8502" t="s">
        <v>25623</v>
      </c>
      <c r="D8502" t="s">
        <v>25624</v>
      </c>
      <c r="E8502" t="s">
        <v>32</v>
      </c>
      <c r="F8502" s="7">
        <v>426.38</v>
      </c>
      <c r="G8502" t="s">
        <v>33</v>
      </c>
      <c r="H8502" t="s">
        <v>34</v>
      </c>
      <c r="I8502" t="s">
        <v>25588</v>
      </c>
      <c r="L8502" s="8">
        <v>0</v>
      </c>
      <c r="M8502" t="s">
        <v>36</v>
      </c>
      <c r="N8502" t="str">
        <f>IF(AND(PESQUISA!$B$3&lt;&gt;"",OR(PESQUISA!$B$4="TODAS",B8502=PESQUISA!$B$4),ISNUMBER(SEARCH(PESQUISA!$B$3,D8502))),ROW()-1,"")</f>
        <v/>
      </c>
    </row>
    <row r="8503" spans="1:14" x14ac:dyDescent="0.3">
      <c r="A8503" t="s">
        <v>25625</v>
      </c>
      <c r="B8503" t="s">
        <v>29</v>
      </c>
      <c r="C8503" t="s">
        <v>25626</v>
      </c>
      <c r="D8503" t="s">
        <v>25627</v>
      </c>
      <c r="E8503" t="s">
        <v>32</v>
      </c>
      <c r="F8503" s="7">
        <v>416.54</v>
      </c>
      <c r="G8503" t="s">
        <v>33</v>
      </c>
      <c r="H8503" t="s">
        <v>34</v>
      </c>
      <c r="I8503" t="s">
        <v>25588</v>
      </c>
      <c r="L8503" s="8">
        <v>0</v>
      </c>
      <c r="M8503" t="s">
        <v>36</v>
      </c>
      <c r="N8503" t="str">
        <f>IF(AND(PESQUISA!$B$3&lt;&gt;"",OR(PESQUISA!$B$4="TODAS",B8503=PESQUISA!$B$4),ISNUMBER(SEARCH(PESQUISA!$B$3,D8503))),ROW()-1,"")</f>
        <v/>
      </c>
    </row>
    <row r="8504" spans="1:14" x14ac:dyDescent="0.3">
      <c r="A8504" t="s">
        <v>25628</v>
      </c>
      <c r="B8504" t="s">
        <v>29</v>
      </c>
      <c r="C8504" t="s">
        <v>25629</v>
      </c>
      <c r="D8504" t="s">
        <v>25630</v>
      </c>
      <c r="E8504" t="s">
        <v>32</v>
      </c>
      <c r="F8504" s="7">
        <v>112.36</v>
      </c>
      <c r="G8504" t="s">
        <v>33</v>
      </c>
      <c r="H8504" t="s">
        <v>34</v>
      </c>
      <c r="I8504" t="s">
        <v>25588</v>
      </c>
      <c r="L8504" s="8">
        <v>0</v>
      </c>
      <c r="M8504" t="s">
        <v>36</v>
      </c>
      <c r="N8504" t="str">
        <f>IF(AND(PESQUISA!$B$3&lt;&gt;"",OR(PESQUISA!$B$4="TODAS",B8504=PESQUISA!$B$4),ISNUMBER(SEARCH(PESQUISA!$B$3,D8504))),ROW()-1,"")</f>
        <v/>
      </c>
    </row>
    <row r="8505" spans="1:14" x14ac:dyDescent="0.3">
      <c r="A8505" t="s">
        <v>25631</v>
      </c>
      <c r="B8505" t="s">
        <v>29</v>
      </c>
      <c r="C8505" t="s">
        <v>25632</v>
      </c>
      <c r="D8505" t="s">
        <v>25633</v>
      </c>
      <c r="E8505" t="s">
        <v>32</v>
      </c>
      <c r="F8505" s="7">
        <v>281</v>
      </c>
      <c r="G8505" t="s">
        <v>33</v>
      </c>
      <c r="H8505" t="s">
        <v>34</v>
      </c>
      <c r="I8505" t="s">
        <v>25588</v>
      </c>
      <c r="L8505" s="8">
        <v>0</v>
      </c>
      <c r="M8505" t="s">
        <v>36</v>
      </c>
      <c r="N8505" t="str">
        <f>IF(AND(PESQUISA!$B$3&lt;&gt;"",OR(PESQUISA!$B$4="TODAS",B8505=PESQUISA!$B$4),ISNUMBER(SEARCH(PESQUISA!$B$3,D8505))),ROW()-1,"")</f>
        <v/>
      </c>
    </row>
    <row r="8506" spans="1:14" x14ac:dyDescent="0.3">
      <c r="A8506" t="s">
        <v>25634</v>
      </c>
      <c r="B8506" t="s">
        <v>29</v>
      </c>
      <c r="C8506" t="s">
        <v>25635</v>
      </c>
      <c r="D8506" t="s">
        <v>25636</v>
      </c>
      <c r="E8506" t="s">
        <v>32</v>
      </c>
      <c r="G8506" t="s">
        <v>33</v>
      </c>
      <c r="H8506" t="s">
        <v>34</v>
      </c>
      <c r="I8506" t="s">
        <v>25588</v>
      </c>
      <c r="M8506" t="s">
        <v>53</v>
      </c>
      <c r="N8506" t="str">
        <f>IF(AND(PESQUISA!$B$3&lt;&gt;"",OR(PESQUISA!$B$4="TODAS",B8506=PESQUISA!$B$4),ISNUMBER(SEARCH(PESQUISA!$B$3,D8506))),ROW()-1,"")</f>
        <v/>
      </c>
    </row>
    <row r="8507" spans="1:14" x14ac:dyDescent="0.3">
      <c r="A8507" t="s">
        <v>25637</v>
      </c>
      <c r="B8507" t="s">
        <v>29</v>
      </c>
      <c r="C8507" t="s">
        <v>25638</v>
      </c>
      <c r="D8507" t="s">
        <v>25639</v>
      </c>
      <c r="E8507" t="s">
        <v>32</v>
      </c>
      <c r="G8507" t="s">
        <v>33</v>
      </c>
      <c r="H8507" t="s">
        <v>34</v>
      </c>
      <c r="I8507" t="s">
        <v>25588</v>
      </c>
      <c r="M8507" t="s">
        <v>53</v>
      </c>
      <c r="N8507" t="str">
        <f>IF(AND(PESQUISA!$B$3&lt;&gt;"",OR(PESQUISA!$B$4="TODAS",B8507=PESQUISA!$B$4),ISNUMBER(SEARCH(PESQUISA!$B$3,D8507))),ROW()-1,"")</f>
        <v/>
      </c>
    </row>
    <row r="8508" spans="1:14" x14ac:dyDescent="0.3">
      <c r="A8508" t="s">
        <v>25640</v>
      </c>
      <c r="B8508" t="s">
        <v>29</v>
      </c>
      <c r="C8508" t="s">
        <v>25641</v>
      </c>
      <c r="D8508" t="s">
        <v>25642</v>
      </c>
      <c r="E8508" t="s">
        <v>32</v>
      </c>
      <c r="G8508" t="s">
        <v>33</v>
      </c>
      <c r="H8508" t="s">
        <v>34</v>
      </c>
      <c r="I8508" t="s">
        <v>25588</v>
      </c>
      <c r="M8508" t="s">
        <v>53</v>
      </c>
      <c r="N8508" t="str">
        <f>IF(AND(PESQUISA!$B$3&lt;&gt;"",OR(PESQUISA!$B$4="TODAS",B8508=PESQUISA!$B$4),ISNUMBER(SEARCH(PESQUISA!$B$3,D8508))),ROW()-1,"")</f>
        <v/>
      </c>
    </row>
    <row r="8509" spans="1:14" x14ac:dyDescent="0.3">
      <c r="A8509" t="s">
        <v>25643</v>
      </c>
      <c r="B8509" t="s">
        <v>29</v>
      </c>
      <c r="C8509" t="s">
        <v>25644</v>
      </c>
      <c r="D8509" t="s">
        <v>25645</v>
      </c>
      <c r="E8509" t="s">
        <v>32</v>
      </c>
      <c r="G8509" t="s">
        <v>33</v>
      </c>
      <c r="H8509" t="s">
        <v>34</v>
      </c>
      <c r="I8509" t="s">
        <v>25588</v>
      </c>
      <c r="M8509" t="s">
        <v>53</v>
      </c>
      <c r="N8509" t="str">
        <f>IF(AND(PESQUISA!$B$3&lt;&gt;"",OR(PESQUISA!$B$4="TODAS",B8509=PESQUISA!$B$4),ISNUMBER(SEARCH(PESQUISA!$B$3,D8509))),ROW()-1,"")</f>
        <v/>
      </c>
    </row>
    <row r="8510" spans="1:14" x14ac:dyDescent="0.3">
      <c r="A8510" t="s">
        <v>25646</v>
      </c>
      <c r="B8510" t="s">
        <v>29</v>
      </c>
      <c r="C8510" t="s">
        <v>25647</v>
      </c>
      <c r="D8510" t="s">
        <v>25648</v>
      </c>
      <c r="E8510" t="s">
        <v>32</v>
      </c>
      <c r="F8510" s="7">
        <v>114.74</v>
      </c>
      <c r="G8510" t="s">
        <v>33</v>
      </c>
      <c r="H8510" t="s">
        <v>34</v>
      </c>
      <c r="I8510" t="s">
        <v>25588</v>
      </c>
      <c r="L8510" s="8">
        <v>2.3099999999999999E-2</v>
      </c>
      <c r="M8510" t="s">
        <v>36</v>
      </c>
      <c r="N8510" t="str">
        <f>IF(AND(PESQUISA!$B$3&lt;&gt;"",OR(PESQUISA!$B$4="TODAS",B8510=PESQUISA!$B$4),ISNUMBER(SEARCH(PESQUISA!$B$3,D8510))),ROW()-1,"")</f>
        <v/>
      </c>
    </row>
    <row r="8511" spans="1:14" x14ac:dyDescent="0.3">
      <c r="A8511" t="s">
        <v>25649</v>
      </c>
      <c r="B8511" t="s">
        <v>29</v>
      </c>
      <c r="C8511" t="s">
        <v>25650</v>
      </c>
      <c r="D8511" t="s">
        <v>25651</v>
      </c>
      <c r="E8511" t="s">
        <v>32</v>
      </c>
      <c r="F8511" s="7">
        <v>492.22</v>
      </c>
      <c r="G8511" t="s">
        <v>33</v>
      </c>
      <c r="H8511" t="s">
        <v>34</v>
      </c>
      <c r="I8511" t="s">
        <v>25588</v>
      </c>
      <c r="L8511" s="8">
        <v>0</v>
      </c>
      <c r="M8511" t="s">
        <v>36</v>
      </c>
      <c r="N8511" t="str">
        <f>IF(AND(PESQUISA!$B$3&lt;&gt;"",OR(PESQUISA!$B$4="TODAS",B8511=PESQUISA!$B$4),ISNUMBER(SEARCH(PESQUISA!$B$3,D8511))),ROW()-1,"")</f>
        <v/>
      </c>
    </row>
    <row r="8512" spans="1:14" x14ac:dyDescent="0.3">
      <c r="A8512" t="s">
        <v>25652</v>
      </c>
      <c r="B8512" t="s">
        <v>29</v>
      </c>
      <c r="C8512" t="s">
        <v>25653</v>
      </c>
      <c r="D8512" t="s">
        <v>25654</v>
      </c>
      <c r="E8512" t="s">
        <v>32</v>
      </c>
      <c r="F8512" s="7">
        <v>247.02</v>
      </c>
      <c r="G8512" t="s">
        <v>33</v>
      </c>
      <c r="H8512" t="s">
        <v>34</v>
      </c>
      <c r="I8512" t="s">
        <v>25588</v>
      </c>
      <c r="L8512" s="8">
        <v>0</v>
      </c>
      <c r="M8512" t="s">
        <v>36</v>
      </c>
      <c r="N8512" t="str">
        <f>IF(AND(PESQUISA!$B$3&lt;&gt;"",OR(PESQUISA!$B$4="TODAS",B8512=PESQUISA!$B$4),ISNUMBER(SEARCH(PESQUISA!$B$3,D8512))),ROW()-1,"")</f>
        <v/>
      </c>
    </row>
    <row r="8513" spans="1:14" x14ac:dyDescent="0.3">
      <c r="A8513" t="s">
        <v>25655</v>
      </c>
      <c r="B8513" t="s">
        <v>29</v>
      </c>
      <c r="C8513" t="s">
        <v>25656</v>
      </c>
      <c r="D8513" t="s">
        <v>25657</v>
      </c>
      <c r="E8513" t="s">
        <v>32</v>
      </c>
      <c r="F8513" s="7">
        <v>331.1</v>
      </c>
      <c r="G8513" t="s">
        <v>33</v>
      </c>
      <c r="H8513" t="s">
        <v>34</v>
      </c>
      <c r="I8513" t="s">
        <v>25588</v>
      </c>
      <c r="L8513" s="8">
        <v>0</v>
      </c>
      <c r="M8513" t="s">
        <v>36</v>
      </c>
      <c r="N8513" t="str">
        <f>IF(AND(PESQUISA!$B$3&lt;&gt;"",OR(PESQUISA!$B$4="TODAS",B8513=PESQUISA!$B$4),ISNUMBER(SEARCH(PESQUISA!$B$3,D8513))),ROW()-1,"")</f>
        <v/>
      </c>
    </row>
    <row r="8514" spans="1:14" x14ac:dyDescent="0.3">
      <c r="A8514" t="s">
        <v>25658</v>
      </c>
      <c r="B8514" t="s">
        <v>29</v>
      </c>
      <c r="C8514" t="s">
        <v>25659</v>
      </c>
      <c r="D8514" t="s">
        <v>25660</v>
      </c>
      <c r="E8514" t="s">
        <v>32</v>
      </c>
      <c r="F8514" s="7">
        <v>638.02</v>
      </c>
      <c r="G8514" t="s">
        <v>33</v>
      </c>
      <c r="H8514" t="s">
        <v>34</v>
      </c>
      <c r="I8514" t="s">
        <v>25588</v>
      </c>
      <c r="L8514" s="8">
        <v>0</v>
      </c>
      <c r="M8514" t="s">
        <v>36</v>
      </c>
      <c r="N8514" t="str">
        <f>IF(AND(PESQUISA!$B$3&lt;&gt;"",OR(PESQUISA!$B$4="TODAS",B8514=PESQUISA!$B$4),ISNUMBER(SEARCH(PESQUISA!$B$3,D8514))),ROW()-1,"")</f>
        <v/>
      </c>
    </row>
    <row r="8515" spans="1:14" x14ac:dyDescent="0.3">
      <c r="A8515" t="s">
        <v>25661</v>
      </c>
      <c r="B8515" t="s">
        <v>29</v>
      </c>
      <c r="C8515" t="s">
        <v>25662</v>
      </c>
      <c r="D8515" t="s">
        <v>25663</v>
      </c>
      <c r="E8515" t="s">
        <v>32</v>
      </c>
      <c r="F8515" s="7">
        <v>131.31</v>
      </c>
      <c r="G8515" t="s">
        <v>33</v>
      </c>
      <c r="H8515" t="s">
        <v>34</v>
      </c>
      <c r="I8515" t="s">
        <v>25588</v>
      </c>
      <c r="L8515" s="8">
        <v>0.3735</v>
      </c>
      <c r="M8515" t="s">
        <v>36</v>
      </c>
      <c r="N8515" t="str">
        <f>IF(AND(PESQUISA!$B$3&lt;&gt;"",OR(PESQUISA!$B$4="TODAS",B8515=PESQUISA!$B$4),ISNUMBER(SEARCH(PESQUISA!$B$3,D8515))),ROW()-1,"")</f>
        <v/>
      </c>
    </row>
    <row r="8516" spans="1:14" x14ac:dyDescent="0.3">
      <c r="A8516" t="s">
        <v>25664</v>
      </c>
      <c r="B8516" t="s">
        <v>29</v>
      </c>
      <c r="C8516" t="s">
        <v>25665</v>
      </c>
      <c r="D8516" t="s">
        <v>25666</v>
      </c>
      <c r="E8516" t="s">
        <v>32</v>
      </c>
      <c r="G8516" t="s">
        <v>33</v>
      </c>
      <c r="H8516" t="s">
        <v>34</v>
      </c>
      <c r="I8516" t="s">
        <v>25588</v>
      </c>
      <c r="M8516" t="s">
        <v>53</v>
      </c>
      <c r="N8516" t="str">
        <f>IF(AND(PESQUISA!$B$3&lt;&gt;"",OR(PESQUISA!$B$4="TODAS",B8516=PESQUISA!$B$4),ISNUMBER(SEARCH(PESQUISA!$B$3,D8516))),ROW()-1,"")</f>
        <v/>
      </c>
    </row>
    <row r="8517" spans="1:14" x14ac:dyDescent="0.3">
      <c r="A8517" t="s">
        <v>25667</v>
      </c>
      <c r="B8517" t="s">
        <v>29</v>
      </c>
      <c r="C8517" t="s">
        <v>25668</v>
      </c>
      <c r="D8517" t="s">
        <v>25669</v>
      </c>
      <c r="E8517" t="s">
        <v>32</v>
      </c>
      <c r="F8517" s="7">
        <v>390.96</v>
      </c>
      <c r="G8517" t="s">
        <v>33</v>
      </c>
      <c r="H8517" t="s">
        <v>34</v>
      </c>
      <c r="I8517" t="s">
        <v>25588</v>
      </c>
      <c r="L8517" s="8">
        <v>0.70340000000000003</v>
      </c>
      <c r="M8517" t="s">
        <v>36</v>
      </c>
      <c r="N8517" t="str">
        <f>IF(AND(PESQUISA!$B$3&lt;&gt;"",OR(PESQUISA!$B$4="TODAS",B8517=PESQUISA!$B$4),ISNUMBER(SEARCH(PESQUISA!$B$3,D8517))),ROW()-1,"")</f>
        <v/>
      </c>
    </row>
    <row r="8518" spans="1:14" x14ac:dyDescent="0.3">
      <c r="A8518" t="s">
        <v>25670</v>
      </c>
      <c r="B8518" t="s">
        <v>29</v>
      </c>
      <c r="C8518" t="s">
        <v>25671</v>
      </c>
      <c r="D8518" t="s">
        <v>25672</v>
      </c>
      <c r="E8518" t="s">
        <v>32</v>
      </c>
      <c r="F8518" s="7">
        <v>252.24</v>
      </c>
      <c r="G8518" t="s">
        <v>33</v>
      </c>
      <c r="H8518" t="s">
        <v>34</v>
      </c>
      <c r="I8518" t="s">
        <v>25588</v>
      </c>
      <c r="L8518" s="8">
        <v>0</v>
      </c>
      <c r="M8518" t="s">
        <v>36</v>
      </c>
      <c r="N8518" t="str">
        <f>IF(AND(PESQUISA!$B$3&lt;&gt;"",OR(PESQUISA!$B$4="TODAS",B8518=PESQUISA!$B$4),ISNUMBER(SEARCH(PESQUISA!$B$3,D8518))),ROW()-1,"")</f>
        <v/>
      </c>
    </row>
    <row r="8519" spans="1:14" x14ac:dyDescent="0.3">
      <c r="A8519" t="s">
        <v>25673</v>
      </c>
      <c r="B8519" t="s">
        <v>29</v>
      </c>
      <c r="C8519" t="s">
        <v>25674</v>
      </c>
      <c r="D8519" t="s">
        <v>25675</v>
      </c>
      <c r="E8519" t="s">
        <v>32</v>
      </c>
      <c r="F8519" s="7">
        <v>249.3</v>
      </c>
      <c r="G8519" t="s">
        <v>33</v>
      </c>
      <c r="H8519" t="s">
        <v>34</v>
      </c>
      <c r="I8519" t="s">
        <v>25588</v>
      </c>
      <c r="L8519" s="8">
        <v>0</v>
      </c>
      <c r="M8519" t="s">
        <v>36</v>
      </c>
      <c r="N8519" t="str">
        <f>IF(AND(PESQUISA!$B$3&lt;&gt;"",OR(PESQUISA!$B$4="TODAS",B8519=PESQUISA!$B$4),ISNUMBER(SEARCH(PESQUISA!$B$3,D8519))),ROW()-1,"")</f>
        <v/>
      </c>
    </row>
    <row r="8520" spans="1:14" x14ac:dyDescent="0.3">
      <c r="A8520" t="s">
        <v>25676</v>
      </c>
      <c r="B8520" t="s">
        <v>29</v>
      </c>
      <c r="C8520" t="s">
        <v>25677</v>
      </c>
      <c r="D8520" t="s">
        <v>25678</v>
      </c>
      <c r="E8520" t="s">
        <v>32</v>
      </c>
      <c r="G8520" t="s">
        <v>33</v>
      </c>
      <c r="H8520" t="s">
        <v>34</v>
      </c>
      <c r="I8520" t="s">
        <v>25588</v>
      </c>
      <c r="M8520" t="s">
        <v>53</v>
      </c>
      <c r="N8520" t="str">
        <f>IF(AND(PESQUISA!$B$3&lt;&gt;"",OR(PESQUISA!$B$4="TODAS",B8520=PESQUISA!$B$4),ISNUMBER(SEARCH(PESQUISA!$B$3,D8520))),ROW()-1,"")</f>
        <v/>
      </c>
    </row>
    <row r="8521" spans="1:14" x14ac:dyDescent="0.3">
      <c r="A8521" t="s">
        <v>25679</v>
      </c>
      <c r="B8521" t="s">
        <v>29</v>
      </c>
      <c r="C8521" t="s">
        <v>25680</v>
      </c>
      <c r="D8521" t="s">
        <v>25681</v>
      </c>
      <c r="E8521" t="s">
        <v>60</v>
      </c>
      <c r="G8521" t="s">
        <v>33</v>
      </c>
      <c r="H8521" t="s">
        <v>34</v>
      </c>
      <c r="I8521" t="s">
        <v>25588</v>
      </c>
      <c r="M8521" t="s">
        <v>53</v>
      </c>
      <c r="N8521" t="str">
        <f>IF(AND(PESQUISA!$B$3&lt;&gt;"",OR(PESQUISA!$B$4="TODAS",B8521=PESQUISA!$B$4),ISNUMBER(SEARCH(PESQUISA!$B$3,D8521))),ROW()-1,"")</f>
        <v/>
      </c>
    </row>
    <row r="8522" spans="1:14" x14ac:dyDescent="0.3">
      <c r="A8522" t="s">
        <v>25682</v>
      </c>
      <c r="B8522" t="s">
        <v>29</v>
      </c>
      <c r="C8522" t="s">
        <v>25683</v>
      </c>
      <c r="D8522" t="s">
        <v>25684</v>
      </c>
      <c r="E8522" t="s">
        <v>60</v>
      </c>
      <c r="F8522" s="7">
        <v>199.35</v>
      </c>
      <c r="G8522" t="s">
        <v>33</v>
      </c>
      <c r="H8522" t="s">
        <v>34</v>
      </c>
      <c r="I8522" t="s">
        <v>25588</v>
      </c>
      <c r="L8522" s="8">
        <v>0</v>
      </c>
      <c r="M8522" t="s">
        <v>36</v>
      </c>
      <c r="N8522" t="str">
        <f>IF(AND(PESQUISA!$B$3&lt;&gt;"",OR(PESQUISA!$B$4="TODAS",B8522=PESQUISA!$B$4),ISNUMBER(SEARCH(PESQUISA!$B$3,D8522))),ROW()-1,"")</f>
        <v/>
      </c>
    </row>
    <row r="8523" spans="1:14" x14ac:dyDescent="0.3">
      <c r="A8523" t="s">
        <v>25685</v>
      </c>
      <c r="B8523" t="s">
        <v>29</v>
      </c>
      <c r="C8523" t="s">
        <v>25686</v>
      </c>
      <c r="D8523" t="s">
        <v>25687</v>
      </c>
      <c r="E8523" t="s">
        <v>60</v>
      </c>
      <c r="G8523" t="s">
        <v>33</v>
      </c>
      <c r="H8523" t="s">
        <v>34</v>
      </c>
      <c r="I8523" t="s">
        <v>25588</v>
      </c>
      <c r="M8523" t="s">
        <v>53</v>
      </c>
      <c r="N8523" t="str">
        <f>IF(AND(PESQUISA!$B$3&lt;&gt;"",OR(PESQUISA!$B$4="TODAS",B8523=PESQUISA!$B$4),ISNUMBER(SEARCH(PESQUISA!$B$3,D8523))),ROW()-1,"")</f>
        <v/>
      </c>
    </row>
    <row r="8524" spans="1:14" x14ac:dyDescent="0.3">
      <c r="A8524" t="s">
        <v>25688</v>
      </c>
      <c r="B8524" t="s">
        <v>29</v>
      </c>
      <c r="C8524" t="s">
        <v>25689</v>
      </c>
      <c r="D8524" t="s">
        <v>25690</v>
      </c>
      <c r="E8524" t="s">
        <v>60</v>
      </c>
      <c r="G8524" t="s">
        <v>33</v>
      </c>
      <c r="H8524" t="s">
        <v>34</v>
      </c>
      <c r="I8524" t="s">
        <v>25588</v>
      </c>
      <c r="M8524" t="s">
        <v>53</v>
      </c>
      <c r="N8524" t="str">
        <f>IF(AND(PESQUISA!$B$3&lt;&gt;"",OR(PESQUISA!$B$4="TODAS",B8524=PESQUISA!$B$4),ISNUMBER(SEARCH(PESQUISA!$B$3,D8524))),ROW()-1,"")</f>
        <v/>
      </c>
    </row>
    <row r="8525" spans="1:14" x14ac:dyDescent="0.3">
      <c r="A8525" t="s">
        <v>25691</v>
      </c>
      <c r="B8525" t="s">
        <v>29</v>
      </c>
      <c r="C8525" t="s">
        <v>25692</v>
      </c>
      <c r="D8525" t="s">
        <v>25693</v>
      </c>
      <c r="E8525" t="s">
        <v>32</v>
      </c>
      <c r="G8525" t="s">
        <v>33</v>
      </c>
      <c r="H8525" t="s">
        <v>34</v>
      </c>
      <c r="I8525" t="s">
        <v>25588</v>
      </c>
      <c r="M8525" t="s">
        <v>53</v>
      </c>
      <c r="N8525" t="str">
        <f>IF(AND(PESQUISA!$B$3&lt;&gt;"",OR(PESQUISA!$B$4="TODAS",B8525=PESQUISA!$B$4),ISNUMBER(SEARCH(PESQUISA!$B$3,D8525))),ROW()-1,"")</f>
        <v/>
      </c>
    </row>
    <row r="8526" spans="1:14" x14ac:dyDescent="0.3">
      <c r="A8526" t="s">
        <v>25694</v>
      </c>
      <c r="B8526" t="s">
        <v>29</v>
      </c>
      <c r="C8526" t="s">
        <v>25695</v>
      </c>
      <c r="D8526" t="s">
        <v>25696</v>
      </c>
      <c r="E8526" t="s">
        <v>32</v>
      </c>
      <c r="G8526" t="s">
        <v>33</v>
      </c>
      <c r="H8526" t="s">
        <v>34</v>
      </c>
      <c r="I8526" t="s">
        <v>25588</v>
      </c>
      <c r="M8526" t="s">
        <v>53</v>
      </c>
      <c r="N8526" t="str">
        <f>IF(AND(PESQUISA!$B$3&lt;&gt;"",OR(PESQUISA!$B$4="TODAS",B8526=PESQUISA!$B$4),ISNUMBER(SEARCH(PESQUISA!$B$3,D8526))),ROW()-1,"")</f>
        <v/>
      </c>
    </row>
    <row r="8527" spans="1:14" x14ac:dyDescent="0.3">
      <c r="A8527" t="s">
        <v>25697</v>
      </c>
      <c r="B8527" t="s">
        <v>29</v>
      </c>
      <c r="C8527" t="s">
        <v>25698</v>
      </c>
      <c r="D8527" t="s">
        <v>25699</v>
      </c>
      <c r="E8527" t="s">
        <v>32</v>
      </c>
      <c r="G8527" t="s">
        <v>33</v>
      </c>
      <c r="H8527" t="s">
        <v>34</v>
      </c>
      <c r="I8527" t="s">
        <v>25588</v>
      </c>
      <c r="M8527" t="s">
        <v>53</v>
      </c>
      <c r="N8527" t="str">
        <f>IF(AND(PESQUISA!$B$3&lt;&gt;"",OR(PESQUISA!$B$4="TODAS",B8527=PESQUISA!$B$4),ISNUMBER(SEARCH(PESQUISA!$B$3,D8527))),ROW()-1,"")</f>
        <v/>
      </c>
    </row>
    <row r="8528" spans="1:14" x14ac:dyDescent="0.3">
      <c r="A8528" t="s">
        <v>25700</v>
      </c>
      <c r="B8528" t="s">
        <v>29</v>
      </c>
      <c r="C8528" t="s">
        <v>25701</v>
      </c>
      <c r="D8528" t="s">
        <v>25702</v>
      </c>
      <c r="E8528" t="s">
        <v>32</v>
      </c>
      <c r="G8528" t="s">
        <v>33</v>
      </c>
      <c r="H8528" t="s">
        <v>34</v>
      </c>
      <c r="I8528" t="s">
        <v>25588</v>
      </c>
      <c r="M8528" t="s">
        <v>53</v>
      </c>
      <c r="N8528" t="str">
        <f>IF(AND(PESQUISA!$B$3&lt;&gt;"",OR(PESQUISA!$B$4="TODAS",B8528=PESQUISA!$B$4),ISNUMBER(SEARCH(PESQUISA!$B$3,D8528))),ROW()-1,"")</f>
        <v/>
      </c>
    </row>
    <row r="8529" spans="1:14" x14ac:dyDescent="0.3">
      <c r="A8529" t="s">
        <v>25703</v>
      </c>
      <c r="B8529" t="s">
        <v>29</v>
      </c>
      <c r="C8529" t="s">
        <v>25704</v>
      </c>
      <c r="D8529" t="s">
        <v>25705</v>
      </c>
      <c r="E8529" t="s">
        <v>32</v>
      </c>
      <c r="F8529" s="7">
        <v>191.89</v>
      </c>
      <c r="G8529" t="s">
        <v>33</v>
      </c>
      <c r="H8529" t="s">
        <v>34</v>
      </c>
      <c r="I8529" t="s">
        <v>25588</v>
      </c>
      <c r="L8529" s="8">
        <v>0</v>
      </c>
      <c r="M8529" t="s">
        <v>36</v>
      </c>
      <c r="N8529" t="str">
        <f>IF(AND(PESQUISA!$B$3&lt;&gt;"",OR(PESQUISA!$B$4="TODAS",B8529=PESQUISA!$B$4),ISNUMBER(SEARCH(PESQUISA!$B$3,D8529))),ROW()-1,"")</f>
        <v/>
      </c>
    </row>
    <row r="8530" spans="1:14" x14ac:dyDescent="0.3">
      <c r="A8530" t="s">
        <v>25706</v>
      </c>
      <c r="B8530" t="s">
        <v>29</v>
      </c>
      <c r="C8530" t="s">
        <v>25707</v>
      </c>
      <c r="D8530" t="s">
        <v>25708</v>
      </c>
      <c r="E8530" t="s">
        <v>32</v>
      </c>
      <c r="F8530" s="7">
        <v>206.48</v>
      </c>
      <c r="G8530" t="s">
        <v>33</v>
      </c>
      <c r="H8530" t="s">
        <v>34</v>
      </c>
      <c r="I8530" t="s">
        <v>25588</v>
      </c>
      <c r="L8530" s="8">
        <v>0</v>
      </c>
      <c r="M8530" t="s">
        <v>36</v>
      </c>
      <c r="N8530" t="str">
        <f>IF(AND(PESQUISA!$B$3&lt;&gt;"",OR(PESQUISA!$B$4="TODAS",B8530=PESQUISA!$B$4),ISNUMBER(SEARCH(PESQUISA!$B$3,D8530))),ROW()-1,"")</f>
        <v/>
      </c>
    </row>
    <row r="8531" spans="1:14" x14ac:dyDescent="0.3">
      <c r="A8531" t="s">
        <v>25709</v>
      </c>
      <c r="B8531" t="s">
        <v>29</v>
      </c>
      <c r="C8531" t="s">
        <v>25710</v>
      </c>
      <c r="D8531" t="s">
        <v>25711</v>
      </c>
      <c r="E8531" t="s">
        <v>32</v>
      </c>
      <c r="F8531" s="7">
        <v>4.3</v>
      </c>
      <c r="G8531" t="s">
        <v>33</v>
      </c>
      <c r="H8531" t="s">
        <v>34</v>
      </c>
      <c r="I8531" t="s">
        <v>25588</v>
      </c>
      <c r="L8531" s="8">
        <v>0</v>
      </c>
      <c r="M8531" t="s">
        <v>36</v>
      </c>
      <c r="N8531" t="str">
        <f>IF(AND(PESQUISA!$B$3&lt;&gt;"",OR(PESQUISA!$B$4="TODAS",B8531=PESQUISA!$B$4),ISNUMBER(SEARCH(PESQUISA!$B$3,D8531))),ROW()-1,"")</f>
        <v/>
      </c>
    </row>
    <row r="8532" spans="1:14" x14ac:dyDescent="0.3">
      <c r="A8532" t="s">
        <v>25712</v>
      </c>
      <c r="B8532" t="s">
        <v>29</v>
      </c>
      <c r="C8532" t="s">
        <v>25713</v>
      </c>
      <c r="D8532" t="s">
        <v>25714</v>
      </c>
      <c r="E8532" t="s">
        <v>32</v>
      </c>
      <c r="F8532" s="7">
        <v>4.12</v>
      </c>
      <c r="G8532" t="s">
        <v>33</v>
      </c>
      <c r="H8532" t="s">
        <v>34</v>
      </c>
      <c r="I8532" t="s">
        <v>25588</v>
      </c>
      <c r="L8532" s="8">
        <v>1.7000000000000001E-2</v>
      </c>
      <c r="M8532" t="s">
        <v>36</v>
      </c>
      <c r="N8532" t="str">
        <f>IF(AND(PESQUISA!$B$3&lt;&gt;"",OR(PESQUISA!$B$4="TODAS",B8532=PESQUISA!$B$4),ISNUMBER(SEARCH(PESQUISA!$B$3,D8532))),ROW()-1,"")</f>
        <v/>
      </c>
    </row>
    <row r="8533" spans="1:14" x14ac:dyDescent="0.3">
      <c r="A8533" t="s">
        <v>25715</v>
      </c>
      <c r="B8533" t="s">
        <v>29</v>
      </c>
      <c r="C8533" t="s">
        <v>25716</v>
      </c>
      <c r="D8533" t="s">
        <v>25717</v>
      </c>
      <c r="E8533" t="s">
        <v>32</v>
      </c>
      <c r="F8533" s="7">
        <v>463.79</v>
      </c>
      <c r="G8533" t="s">
        <v>33</v>
      </c>
      <c r="H8533" t="s">
        <v>34</v>
      </c>
      <c r="I8533" t="s">
        <v>25588</v>
      </c>
      <c r="L8533" s="8">
        <v>0</v>
      </c>
      <c r="M8533" t="s">
        <v>36</v>
      </c>
      <c r="N8533" t="str">
        <f>IF(AND(PESQUISA!$B$3&lt;&gt;"",OR(PESQUISA!$B$4="TODAS",B8533=PESQUISA!$B$4),ISNUMBER(SEARCH(PESQUISA!$B$3,D8533))),ROW()-1,"")</f>
        <v/>
      </c>
    </row>
    <row r="8534" spans="1:14" x14ac:dyDescent="0.3">
      <c r="A8534" t="s">
        <v>25718</v>
      </c>
      <c r="B8534" t="s">
        <v>29</v>
      </c>
      <c r="C8534" t="s">
        <v>25719</v>
      </c>
      <c r="D8534" t="s">
        <v>25720</v>
      </c>
      <c r="E8534" t="s">
        <v>60</v>
      </c>
      <c r="F8534" s="7">
        <v>57.16</v>
      </c>
      <c r="G8534" t="s">
        <v>33</v>
      </c>
      <c r="H8534" t="s">
        <v>34</v>
      </c>
      <c r="I8534" t="s">
        <v>25588</v>
      </c>
      <c r="L8534" s="8">
        <v>0</v>
      </c>
      <c r="M8534" t="s">
        <v>36</v>
      </c>
      <c r="N8534" t="str">
        <f>IF(AND(PESQUISA!$B$3&lt;&gt;"",OR(PESQUISA!$B$4="TODAS",B8534=PESQUISA!$B$4),ISNUMBER(SEARCH(PESQUISA!$B$3,D8534))),ROW()-1,"")</f>
        <v/>
      </c>
    </row>
    <row r="8535" spans="1:14" x14ac:dyDescent="0.3">
      <c r="A8535" t="s">
        <v>25721</v>
      </c>
      <c r="B8535" t="s">
        <v>29</v>
      </c>
      <c r="C8535" t="s">
        <v>25722</v>
      </c>
      <c r="D8535" t="s">
        <v>25723</v>
      </c>
      <c r="E8535" t="s">
        <v>60</v>
      </c>
      <c r="F8535" s="7">
        <v>58.55</v>
      </c>
      <c r="G8535" t="s">
        <v>33</v>
      </c>
      <c r="H8535" t="s">
        <v>34</v>
      </c>
      <c r="I8535" t="s">
        <v>25588</v>
      </c>
      <c r="L8535" s="8">
        <v>0.31140000000000001</v>
      </c>
      <c r="M8535" t="s">
        <v>36</v>
      </c>
      <c r="N8535" t="str">
        <f>IF(AND(PESQUISA!$B$3&lt;&gt;"",OR(PESQUISA!$B$4="TODAS",B8535=PESQUISA!$B$4),ISNUMBER(SEARCH(PESQUISA!$B$3,D8535))),ROW()-1,"")</f>
        <v/>
      </c>
    </row>
    <row r="8536" spans="1:14" x14ac:dyDescent="0.3">
      <c r="A8536" t="s">
        <v>25724</v>
      </c>
      <c r="B8536" t="s">
        <v>29</v>
      </c>
      <c r="C8536" t="s">
        <v>25725</v>
      </c>
      <c r="D8536" t="s">
        <v>25726</v>
      </c>
      <c r="E8536" t="s">
        <v>60</v>
      </c>
      <c r="F8536" s="7">
        <v>95.57</v>
      </c>
      <c r="G8536" t="s">
        <v>33</v>
      </c>
      <c r="H8536" t="s">
        <v>34</v>
      </c>
      <c r="I8536" t="s">
        <v>25588</v>
      </c>
      <c r="L8536" s="8">
        <v>0</v>
      </c>
      <c r="M8536" t="s">
        <v>36</v>
      </c>
      <c r="N8536" t="str">
        <f>IF(AND(PESQUISA!$B$3&lt;&gt;"",OR(PESQUISA!$B$4="TODAS",B8536=PESQUISA!$B$4),ISNUMBER(SEARCH(PESQUISA!$B$3,D8536))),ROW()-1,"")</f>
        <v/>
      </c>
    </row>
    <row r="8537" spans="1:14" x14ac:dyDescent="0.3">
      <c r="A8537" t="s">
        <v>25727</v>
      </c>
      <c r="B8537" t="s">
        <v>29</v>
      </c>
      <c r="C8537" t="s">
        <v>25728</v>
      </c>
      <c r="D8537" t="s">
        <v>25729</v>
      </c>
      <c r="E8537" t="s">
        <v>60</v>
      </c>
      <c r="F8537" s="7">
        <v>65.27</v>
      </c>
      <c r="G8537" t="s">
        <v>33</v>
      </c>
      <c r="H8537" t="s">
        <v>34</v>
      </c>
      <c r="I8537" t="s">
        <v>25588</v>
      </c>
      <c r="L8537" s="8">
        <v>0</v>
      </c>
      <c r="M8537" t="s">
        <v>36</v>
      </c>
      <c r="N8537" t="str">
        <f>IF(AND(PESQUISA!$B$3&lt;&gt;"",OR(PESQUISA!$B$4="TODAS",B8537=PESQUISA!$B$4),ISNUMBER(SEARCH(PESQUISA!$B$3,D8537))),ROW()-1,"")</f>
        <v/>
      </c>
    </row>
    <row r="8538" spans="1:14" x14ac:dyDescent="0.3">
      <c r="A8538" t="s">
        <v>25730</v>
      </c>
      <c r="B8538" t="s">
        <v>29</v>
      </c>
      <c r="C8538" t="s">
        <v>25731</v>
      </c>
      <c r="D8538" t="s">
        <v>25732</v>
      </c>
      <c r="E8538" t="s">
        <v>60</v>
      </c>
      <c r="F8538" s="7">
        <v>26.42</v>
      </c>
      <c r="G8538" t="s">
        <v>33</v>
      </c>
      <c r="H8538" t="s">
        <v>34</v>
      </c>
      <c r="I8538" t="s">
        <v>25588</v>
      </c>
      <c r="L8538" s="8">
        <v>0</v>
      </c>
      <c r="M8538" t="s">
        <v>36</v>
      </c>
      <c r="N8538" t="str">
        <f>IF(AND(PESQUISA!$B$3&lt;&gt;"",OR(PESQUISA!$B$4="TODAS",B8538=PESQUISA!$B$4),ISNUMBER(SEARCH(PESQUISA!$B$3,D8538))),ROW()-1,"")</f>
        <v/>
      </c>
    </row>
    <row r="8539" spans="1:14" x14ac:dyDescent="0.3">
      <c r="A8539" t="s">
        <v>25733</v>
      </c>
      <c r="B8539" t="s">
        <v>29</v>
      </c>
      <c r="C8539" t="s">
        <v>25734</v>
      </c>
      <c r="D8539" t="s">
        <v>25735</v>
      </c>
      <c r="E8539" t="s">
        <v>60</v>
      </c>
      <c r="F8539" s="7">
        <v>40.51</v>
      </c>
      <c r="G8539" t="s">
        <v>33</v>
      </c>
      <c r="H8539" t="s">
        <v>34</v>
      </c>
      <c r="I8539" t="s">
        <v>25588</v>
      </c>
      <c r="L8539" s="8">
        <v>0</v>
      </c>
      <c r="M8539" t="s">
        <v>36</v>
      </c>
      <c r="N8539" t="str">
        <f>IF(AND(PESQUISA!$B$3&lt;&gt;"",OR(PESQUISA!$B$4="TODAS",B8539=PESQUISA!$B$4),ISNUMBER(SEARCH(PESQUISA!$B$3,D8539))),ROW()-1,"")</f>
        <v/>
      </c>
    </row>
    <row r="8540" spans="1:14" x14ac:dyDescent="0.3">
      <c r="A8540" t="s">
        <v>25736</v>
      </c>
      <c r="B8540" t="s">
        <v>29</v>
      </c>
      <c r="C8540" t="s">
        <v>25737</v>
      </c>
      <c r="D8540" t="s">
        <v>25738</v>
      </c>
      <c r="E8540" t="s">
        <v>60</v>
      </c>
      <c r="F8540" s="7">
        <v>52.4</v>
      </c>
      <c r="G8540" t="s">
        <v>33</v>
      </c>
      <c r="H8540" t="s">
        <v>34</v>
      </c>
      <c r="I8540" t="s">
        <v>25588</v>
      </c>
      <c r="L8540" s="8">
        <v>0</v>
      </c>
      <c r="M8540" t="s">
        <v>36</v>
      </c>
      <c r="N8540" t="str">
        <f>IF(AND(PESQUISA!$B$3&lt;&gt;"",OR(PESQUISA!$B$4="TODAS",B8540=PESQUISA!$B$4),ISNUMBER(SEARCH(PESQUISA!$B$3,D8540))),ROW()-1,"")</f>
        <v/>
      </c>
    </row>
    <row r="8541" spans="1:14" x14ac:dyDescent="0.3">
      <c r="A8541" t="s">
        <v>25739</v>
      </c>
      <c r="B8541" t="s">
        <v>29</v>
      </c>
      <c r="C8541" t="s">
        <v>25740</v>
      </c>
      <c r="D8541" t="s">
        <v>25741</v>
      </c>
      <c r="E8541" t="s">
        <v>60</v>
      </c>
      <c r="F8541" s="7">
        <v>80.67</v>
      </c>
      <c r="G8541" t="s">
        <v>33</v>
      </c>
      <c r="H8541" t="s">
        <v>34</v>
      </c>
      <c r="I8541" t="s">
        <v>25588</v>
      </c>
      <c r="L8541" s="8">
        <v>0</v>
      </c>
      <c r="M8541" t="s">
        <v>36</v>
      </c>
      <c r="N8541" t="str">
        <f>IF(AND(PESQUISA!$B$3&lt;&gt;"",OR(PESQUISA!$B$4="TODAS",B8541=PESQUISA!$B$4),ISNUMBER(SEARCH(PESQUISA!$B$3,D8541))),ROW()-1,"")</f>
        <v/>
      </c>
    </row>
    <row r="8542" spans="1:14" x14ac:dyDescent="0.3">
      <c r="A8542" t="s">
        <v>25742</v>
      </c>
      <c r="B8542" t="s">
        <v>29</v>
      </c>
      <c r="C8542" t="s">
        <v>25743</v>
      </c>
      <c r="D8542" t="s">
        <v>25744</v>
      </c>
      <c r="E8542" t="s">
        <v>60</v>
      </c>
      <c r="F8542" s="7">
        <v>69.73</v>
      </c>
      <c r="G8542" t="s">
        <v>33</v>
      </c>
      <c r="H8542" t="s">
        <v>34</v>
      </c>
      <c r="I8542" t="s">
        <v>25588</v>
      </c>
      <c r="L8542" s="8">
        <v>0</v>
      </c>
      <c r="M8542" t="s">
        <v>36</v>
      </c>
      <c r="N8542" t="str">
        <f>IF(AND(PESQUISA!$B$3&lt;&gt;"",OR(PESQUISA!$B$4="TODAS",B8542=PESQUISA!$B$4),ISNUMBER(SEARCH(PESQUISA!$B$3,D8542))),ROW()-1,"")</f>
        <v/>
      </c>
    </row>
    <row r="8543" spans="1:14" x14ac:dyDescent="0.3">
      <c r="A8543" t="s">
        <v>25745</v>
      </c>
      <c r="B8543" t="s">
        <v>29</v>
      </c>
      <c r="C8543" t="s">
        <v>25746</v>
      </c>
      <c r="D8543" t="s">
        <v>25747</v>
      </c>
      <c r="E8543" t="s">
        <v>60</v>
      </c>
      <c r="G8543" t="s">
        <v>33</v>
      </c>
      <c r="H8543" t="s">
        <v>34</v>
      </c>
      <c r="I8543" t="s">
        <v>25588</v>
      </c>
      <c r="M8543" t="s">
        <v>53</v>
      </c>
      <c r="N8543" t="str">
        <f>IF(AND(PESQUISA!$B$3&lt;&gt;"",OR(PESQUISA!$B$4="TODAS",B8543=PESQUISA!$B$4),ISNUMBER(SEARCH(PESQUISA!$B$3,D8543))),ROW()-1,"")</f>
        <v/>
      </c>
    </row>
    <row r="8544" spans="1:14" x14ac:dyDescent="0.3">
      <c r="A8544" t="s">
        <v>25748</v>
      </c>
      <c r="B8544" t="s">
        <v>29</v>
      </c>
      <c r="C8544" t="s">
        <v>25749</v>
      </c>
      <c r="D8544" t="s">
        <v>25750</v>
      </c>
      <c r="E8544" t="s">
        <v>60</v>
      </c>
      <c r="F8544" s="7">
        <v>144.08000000000001</v>
      </c>
      <c r="G8544" t="s">
        <v>33</v>
      </c>
      <c r="H8544" t="s">
        <v>34</v>
      </c>
      <c r="I8544" t="s">
        <v>25588</v>
      </c>
      <c r="L8544" s="8">
        <v>0</v>
      </c>
      <c r="M8544" t="s">
        <v>36</v>
      </c>
      <c r="N8544" t="str">
        <f>IF(AND(PESQUISA!$B$3&lt;&gt;"",OR(PESQUISA!$B$4="TODAS",B8544=PESQUISA!$B$4),ISNUMBER(SEARCH(PESQUISA!$B$3,D8544))),ROW()-1,"")</f>
        <v/>
      </c>
    </row>
    <row r="8545" spans="1:14" x14ac:dyDescent="0.3">
      <c r="A8545" t="s">
        <v>25751</v>
      </c>
      <c r="B8545" t="s">
        <v>29</v>
      </c>
      <c r="C8545" t="s">
        <v>25752</v>
      </c>
      <c r="D8545" t="s">
        <v>25753</v>
      </c>
      <c r="E8545" t="s">
        <v>60</v>
      </c>
      <c r="F8545" s="7">
        <v>129.54</v>
      </c>
      <c r="G8545" t="s">
        <v>33</v>
      </c>
      <c r="H8545" t="s">
        <v>34</v>
      </c>
      <c r="I8545" t="s">
        <v>25588</v>
      </c>
      <c r="L8545" s="8">
        <v>0</v>
      </c>
      <c r="M8545" t="s">
        <v>36</v>
      </c>
      <c r="N8545" t="str">
        <f>IF(AND(PESQUISA!$B$3&lt;&gt;"",OR(PESQUISA!$B$4="TODAS",B8545=PESQUISA!$B$4),ISNUMBER(SEARCH(PESQUISA!$B$3,D8545))),ROW()-1,"")</f>
        <v/>
      </c>
    </row>
    <row r="8546" spans="1:14" x14ac:dyDescent="0.3">
      <c r="A8546" t="s">
        <v>25754</v>
      </c>
      <c r="B8546" t="s">
        <v>29</v>
      </c>
      <c r="C8546" t="s">
        <v>25755</v>
      </c>
      <c r="D8546" t="s">
        <v>25756</v>
      </c>
      <c r="E8546" t="s">
        <v>40</v>
      </c>
      <c r="F8546" s="7">
        <v>1978.81</v>
      </c>
      <c r="G8546" t="s">
        <v>33</v>
      </c>
      <c r="H8546" t="s">
        <v>34</v>
      </c>
      <c r="I8546" t="s">
        <v>25757</v>
      </c>
      <c r="L8546" s="8">
        <v>2.52E-2</v>
      </c>
      <c r="M8546" t="s">
        <v>36</v>
      </c>
      <c r="N8546" t="str">
        <f>IF(AND(PESQUISA!$B$3&lt;&gt;"",OR(PESQUISA!$B$4="TODAS",B8546=PESQUISA!$B$4),ISNUMBER(SEARCH(PESQUISA!$B$3,D8546))),ROW()-1,"")</f>
        <v/>
      </c>
    </row>
    <row r="8547" spans="1:14" x14ac:dyDescent="0.3">
      <c r="A8547" t="s">
        <v>25758</v>
      </c>
      <c r="B8547" t="s">
        <v>29</v>
      </c>
      <c r="C8547" t="s">
        <v>25759</v>
      </c>
      <c r="D8547" t="s">
        <v>25760</v>
      </c>
      <c r="E8547" t="s">
        <v>40</v>
      </c>
      <c r="F8547" s="7">
        <v>889.93</v>
      </c>
      <c r="G8547" t="s">
        <v>33</v>
      </c>
      <c r="H8547" t="s">
        <v>34</v>
      </c>
      <c r="I8547" t="s">
        <v>25757</v>
      </c>
      <c r="L8547" s="8">
        <v>5.5599999999999997E-2</v>
      </c>
      <c r="M8547" t="s">
        <v>36</v>
      </c>
      <c r="N8547" t="str">
        <f>IF(AND(PESQUISA!$B$3&lt;&gt;"",OR(PESQUISA!$B$4="TODAS",B8547=PESQUISA!$B$4),ISNUMBER(SEARCH(PESQUISA!$B$3,D8547))),ROW()-1,"")</f>
        <v/>
      </c>
    </row>
    <row r="8548" spans="1:14" x14ac:dyDescent="0.3">
      <c r="A8548" t="s">
        <v>25761</v>
      </c>
      <c r="B8548" t="s">
        <v>29</v>
      </c>
      <c r="C8548" t="s">
        <v>25762</v>
      </c>
      <c r="D8548" t="s">
        <v>25763</v>
      </c>
      <c r="E8548" t="s">
        <v>40</v>
      </c>
      <c r="F8548" s="7">
        <v>1339.8</v>
      </c>
      <c r="G8548" t="s">
        <v>33</v>
      </c>
      <c r="H8548" t="s">
        <v>34</v>
      </c>
      <c r="I8548" t="s">
        <v>25757</v>
      </c>
      <c r="L8548" s="8">
        <v>3.6900000000000002E-2</v>
      </c>
      <c r="M8548" t="s">
        <v>36</v>
      </c>
      <c r="N8548" t="str">
        <f>IF(AND(PESQUISA!$B$3&lt;&gt;"",OR(PESQUISA!$B$4="TODAS",B8548=PESQUISA!$B$4),ISNUMBER(SEARCH(PESQUISA!$B$3,D8548))),ROW()-1,"")</f>
        <v/>
      </c>
    </row>
    <row r="8549" spans="1:14" x14ac:dyDescent="0.3">
      <c r="A8549" t="s">
        <v>25764</v>
      </c>
      <c r="B8549" t="s">
        <v>29</v>
      </c>
      <c r="C8549" t="s">
        <v>25765</v>
      </c>
      <c r="D8549" t="s">
        <v>25766</v>
      </c>
      <c r="E8549" t="s">
        <v>40</v>
      </c>
      <c r="F8549" s="7">
        <v>796.53</v>
      </c>
      <c r="G8549" t="s">
        <v>33</v>
      </c>
      <c r="H8549" t="s">
        <v>34</v>
      </c>
      <c r="I8549" t="s">
        <v>25757</v>
      </c>
      <c r="L8549" s="8">
        <v>6.4199999999999993E-2</v>
      </c>
      <c r="M8549" t="s">
        <v>36</v>
      </c>
      <c r="N8549" t="str">
        <f>IF(AND(PESQUISA!$B$3&lt;&gt;"",OR(PESQUISA!$B$4="TODAS",B8549=PESQUISA!$B$4),ISNUMBER(SEARCH(PESQUISA!$B$3,D8549))),ROW()-1,"")</f>
        <v/>
      </c>
    </row>
    <row r="8550" spans="1:14" x14ac:dyDescent="0.3">
      <c r="A8550" t="s">
        <v>25767</v>
      </c>
      <c r="B8550" t="s">
        <v>29</v>
      </c>
      <c r="C8550" t="s">
        <v>25768</v>
      </c>
      <c r="D8550" t="s">
        <v>25769</v>
      </c>
      <c r="E8550" t="s">
        <v>40</v>
      </c>
      <c r="F8550" s="7">
        <v>744.94</v>
      </c>
      <c r="G8550" t="s">
        <v>33</v>
      </c>
      <c r="H8550" t="s">
        <v>34</v>
      </c>
      <c r="I8550" t="s">
        <v>25757</v>
      </c>
      <c r="L8550" s="8">
        <v>6.6500000000000004E-2</v>
      </c>
      <c r="M8550" t="s">
        <v>36</v>
      </c>
      <c r="N8550" t="str">
        <f>IF(AND(PESQUISA!$B$3&lt;&gt;"",OR(PESQUISA!$B$4="TODAS",B8550=PESQUISA!$B$4),ISNUMBER(SEARCH(PESQUISA!$B$3,D8550))),ROW()-1,"")</f>
        <v/>
      </c>
    </row>
    <row r="8551" spans="1:14" x14ac:dyDescent="0.3">
      <c r="A8551" t="s">
        <v>25770</v>
      </c>
      <c r="B8551" t="s">
        <v>29</v>
      </c>
      <c r="C8551" t="s">
        <v>25771</v>
      </c>
      <c r="D8551" t="s">
        <v>25772</v>
      </c>
      <c r="E8551" t="s">
        <v>40</v>
      </c>
      <c r="F8551" s="7">
        <v>2013.49</v>
      </c>
      <c r="G8551" t="s">
        <v>33</v>
      </c>
      <c r="H8551" t="s">
        <v>34</v>
      </c>
      <c r="I8551" t="s">
        <v>25757</v>
      </c>
      <c r="L8551" s="8">
        <v>2.4899999999999999E-2</v>
      </c>
      <c r="M8551" t="s">
        <v>36</v>
      </c>
      <c r="N8551" t="str">
        <f>IF(AND(PESQUISA!$B$3&lt;&gt;"",OR(PESQUISA!$B$4="TODAS",B8551=PESQUISA!$B$4),ISNUMBER(SEARCH(PESQUISA!$B$3,D8551))),ROW()-1,"")</f>
        <v/>
      </c>
    </row>
    <row r="8552" spans="1:14" x14ac:dyDescent="0.3">
      <c r="A8552" t="s">
        <v>25773</v>
      </c>
      <c r="B8552" t="s">
        <v>29</v>
      </c>
      <c r="C8552" t="s">
        <v>25774</v>
      </c>
      <c r="D8552" t="s">
        <v>25775</v>
      </c>
      <c r="E8552" t="s">
        <v>40</v>
      </c>
      <c r="F8552" s="7">
        <v>912.74</v>
      </c>
      <c r="G8552" t="s">
        <v>33</v>
      </c>
      <c r="H8552" t="s">
        <v>34</v>
      </c>
      <c r="I8552" t="s">
        <v>25757</v>
      </c>
      <c r="L8552" s="8">
        <v>5.4399999999999997E-2</v>
      </c>
      <c r="M8552" t="s">
        <v>36</v>
      </c>
      <c r="N8552" t="str">
        <f>IF(AND(PESQUISA!$B$3&lt;&gt;"",OR(PESQUISA!$B$4="TODAS",B8552=PESQUISA!$B$4),ISNUMBER(SEARCH(PESQUISA!$B$3,D8552))),ROW()-1,"")</f>
        <v/>
      </c>
    </row>
    <row r="8553" spans="1:14" x14ac:dyDescent="0.3">
      <c r="A8553" t="s">
        <v>25776</v>
      </c>
      <c r="B8553" t="s">
        <v>29</v>
      </c>
      <c r="C8553" t="s">
        <v>25777</v>
      </c>
      <c r="D8553" t="s">
        <v>25778</v>
      </c>
      <c r="E8553" t="s">
        <v>40</v>
      </c>
      <c r="F8553" s="7">
        <v>1367.04</v>
      </c>
      <c r="G8553" t="s">
        <v>33</v>
      </c>
      <c r="H8553" t="s">
        <v>34</v>
      </c>
      <c r="I8553" t="s">
        <v>25757</v>
      </c>
      <c r="L8553" s="8">
        <v>3.6299999999999999E-2</v>
      </c>
      <c r="M8553" t="s">
        <v>36</v>
      </c>
      <c r="N8553" t="str">
        <f>IF(AND(PESQUISA!$B$3&lt;&gt;"",OR(PESQUISA!$B$4="TODAS",B8553=PESQUISA!$B$4),ISNUMBER(SEARCH(PESQUISA!$B$3,D8553))),ROW()-1,"")</f>
        <v/>
      </c>
    </row>
    <row r="8554" spans="1:14" x14ac:dyDescent="0.3">
      <c r="A8554" t="s">
        <v>25779</v>
      </c>
      <c r="B8554" t="s">
        <v>29</v>
      </c>
      <c r="C8554" t="s">
        <v>25780</v>
      </c>
      <c r="D8554" t="s">
        <v>25781</v>
      </c>
      <c r="E8554" t="s">
        <v>40</v>
      </c>
      <c r="F8554" s="7">
        <v>865.56</v>
      </c>
      <c r="G8554" t="s">
        <v>33</v>
      </c>
      <c r="H8554" t="s">
        <v>34</v>
      </c>
      <c r="I8554" t="s">
        <v>25757</v>
      </c>
      <c r="L8554" s="8">
        <v>6.0199999999999997E-2</v>
      </c>
      <c r="M8554" t="s">
        <v>36</v>
      </c>
      <c r="N8554" t="str">
        <f>IF(AND(PESQUISA!$B$3&lt;&gt;"",OR(PESQUISA!$B$4="TODAS",B8554=PESQUISA!$B$4),ISNUMBER(SEARCH(PESQUISA!$B$3,D8554))),ROW()-1,"")</f>
        <v/>
      </c>
    </row>
    <row r="8555" spans="1:14" x14ac:dyDescent="0.3">
      <c r="A8555" t="s">
        <v>25782</v>
      </c>
      <c r="B8555" t="s">
        <v>29</v>
      </c>
      <c r="C8555" t="s">
        <v>25783</v>
      </c>
      <c r="D8555" t="s">
        <v>25784</v>
      </c>
      <c r="E8555" t="s">
        <v>40</v>
      </c>
      <c r="F8555" s="7">
        <v>774.08</v>
      </c>
      <c r="G8555" t="s">
        <v>33</v>
      </c>
      <c r="H8555" t="s">
        <v>34</v>
      </c>
      <c r="I8555" t="s">
        <v>25757</v>
      </c>
      <c r="L8555" s="8">
        <v>6.4000000000000001E-2</v>
      </c>
      <c r="M8555" t="s">
        <v>36</v>
      </c>
      <c r="N8555" t="str">
        <f>IF(AND(PESQUISA!$B$3&lt;&gt;"",OR(PESQUISA!$B$4="TODAS",B8555=PESQUISA!$B$4),ISNUMBER(SEARCH(PESQUISA!$B$3,D8555))),ROW()-1,"")</f>
        <v/>
      </c>
    </row>
    <row r="8556" spans="1:14" x14ac:dyDescent="0.3">
      <c r="A8556" t="s">
        <v>25785</v>
      </c>
      <c r="B8556" t="s">
        <v>29</v>
      </c>
      <c r="C8556" t="s">
        <v>25786</v>
      </c>
      <c r="D8556" t="s">
        <v>25787</v>
      </c>
      <c r="E8556" t="s">
        <v>40</v>
      </c>
      <c r="F8556" s="7">
        <v>2047.98</v>
      </c>
      <c r="G8556" t="s">
        <v>33</v>
      </c>
      <c r="H8556" t="s">
        <v>34</v>
      </c>
      <c r="I8556" t="s">
        <v>25757</v>
      </c>
      <c r="L8556" s="8">
        <v>2.46E-2</v>
      </c>
      <c r="M8556" t="s">
        <v>36</v>
      </c>
      <c r="N8556" t="str">
        <f>IF(AND(PESQUISA!$B$3&lt;&gt;"",OR(PESQUISA!$B$4="TODAS",B8556=PESQUISA!$B$4),ISNUMBER(SEARCH(PESQUISA!$B$3,D8556))),ROW()-1,"")</f>
        <v/>
      </c>
    </row>
    <row r="8557" spans="1:14" x14ac:dyDescent="0.3">
      <c r="A8557" t="s">
        <v>25788</v>
      </c>
      <c r="B8557" t="s">
        <v>29</v>
      </c>
      <c r="C8557" t="s">
        <v>25789</v>
      </c>
      <c r="D8557" t="s">
        <v>25790</v>
      </c>
      <c r="E8557" t="s">
        <v>40</v>
      </c>
      <c r="F8557" s="7">
        <v>935.12</v>
      </c>
      <c r="G8557" t="s">
        <v>33</v>
      </c>
      <c r="H8557" t="s">
        <v>34</v>
      </c>
      <c r="I8557" t="s">
        <v>25757</v>
      </c>
      <c r="L8557" s="8">
        <v>5.3199999999999997E-2</v>
      </c>
      <c r="M8557" t="s">
        <v>36</v>
      </c>
      <c r="N8557" t="str">
        <f>IF(AND(PESQUISA!$B$3&lt;&gt;"",OR(PESQUISA!$B$4="TODAS",B8557=PESQUISA!$B$4),ISNUMBER(SEARCH(PESQUISA!$B$3,D8557))),ROW()-1,"")</f>
        <v/>
      </c>
    </row>
    <row r="8558" spans="1:14" x14ac:dyDescent="0.3">
      <c r="A8558" t="s">
        <v>25791</v>
      </c>
      <c r="B8558" t="s">
        <v>29</v>
      </c>
      <c r="C8558" t="s">
        <v>25792</v>
      </c>
      <c r="D8558" t="s">
        <v>25793</v>
      </c>
      <c r="E8558" t="s">
        <v>40</v>
      </c>
      <c r="F8558" s="7">
        <v>1138.99</v>
      </c>
      <c r="G8558" t="s">
        <v>33</v>
      </c>
      <c r="H8558" t="s">
        <v>34</v>
      </c>
      <c r="I8558" t="s">
        <v>25757</v>
      </c>
      <c r="L8558" s="8">
        <v>4.3700000000000003E-2</v>
      </c>
      <c r="M8558" t="s">
        <v>36</v>
      </c>
      <c r="N8558" t="str">
        <f>IF(AND(PESQUISA!$B$3&lt;&gt;"",OR(PESQUISA!$B$4="TODAS",B8558=PESQUISA!$B$4),ISNUMBER(SEARCH(PESQUISA!$B$3,D8558))),ROW()-1,"")</f>
        <v/>
      </c>
    </row>
    <row r="8559" spans="1:14" x14ac:dyDescent="0.3">
      <c r="A8559" t="s">
        <v>25794</v>
      </c>
      <c r="B8559" t="s">
        <v>29</v>
      </c>
      <c r="C8559" t="s">
        <v>25795</v>
      </c>
      <c r="D8559" t="s">
        <v>25796</v>
      </c>
      <c r="E8559" t="s">
        <v>40</v>
      </c>
      <c r="F8559" s="7">
        <v>1393.84</v>
      </c>
      <c r="G8559" t="s">
        <v>33</v>
      </c>
      <c r="H8559" t="s">
        <v>34</v>
      </c>
      <c r="I8559" t="s">
        <v>25757</v>
      </c>
      <c r="L8559" s="8">
        <v>3.5700000000000003E-2</v>
      </c>
      <c r="M8559" t="s">
        <v>36</v>
      </c>
      <c r="N8559" t="str">
        <f>IF(AND(PESQUISA!$B$3&lt;&gt;"",OR(PESQUISA!$B$4="TODAS",B8559=PESQUISA!$B$4),ISNUMBER(SEARCH(PESQUISA!$B$3,D8559))),ROW()-1,"")</f>
        <v/>
      </c>
    </row>
    <row r="8560" spans="1:14" x14ac:dyDescent="0.3">
      <c r="A8560" t="s">
        <v>25797</v>
      </c>
      <c r="B8560" t="s">
        <v>29</v>
      </c>
      <c r="C8560" t="s">
        <v>25798</v>
      </c>
      <c r="D8560" t="s">
        <v>25799</v>
      </c>
      <c r="E8560" t="s">
        <v>40</v>
      </c>
      <c r="F8560" s="7">
        <v>860.74</v>
      </c>
      <c r="G8560" t="s">
        <v>33</v>
      </c>
      <c r="H8560" t="s">
        <v>34</v>
      </c>
      <c r="I8560" t="s">
        <v>25757</v>
      </c>
      <c r="L8560" s="8">
        <v>5.9799999999999999E-2</v>
      </c>
      <c r="M8560" t="s">
        <v>36</v>
      </c>
      <c r="N8560" t="str">
        <f>IF(AND(PESQUISA!$B$3&lt;&gt;"",OR(PESQUISA!$B$4="TODAS",B8560=PESQUISA!$B$4),ISNUMBER(SEARCH(PESQUISA!$B$3,D8560))),ROW()-1,"")</f>
        <v/>
      </c>
    </row>
    <row r="8561" spans="1:14" x14ac:dyDescent="0.3">
      <c r="A8561" t="s">
        <v>25800</v>
      </c>
      <c r="B8561" t="s">
        <v>29</v>
      </c>
      <c r="C8561" t="s">
        <v>25801</v>
      </c>
      <c r="D8561" t="s">
        <v>25802</v>
      </c>
      <c r="E8561" t="s">
        <v>40</v>
      </c>
      <c r="F8561" s="7">
        <v>804.79</v>
      </c>
      <c r="G8561" t="s">
        <v>33</v>
      </c>
      <c r="H8561" t="s">
        <v>34</v>
      </c>
      <c r="I8561" t="s">
        <v>25757</v>
      </c>
      <c r="L8561" s="8">
        <v>6.1800000000000001E-2</v>
      </c>
      <c r="M8561" t="s">
        <v>36</v>
      </c>
      <c r="N8561" t="str">
        <f>IF(AND(PESQUISA!$B$3&lt;&gt;"",OR(PESQUISA!$B$4="TODAS",B8561=PESQUISA!$B$4),ISNUMBER(SEARCH(PESQUISA!$B$3,D8561))),ROW()-1,"")</f>
        <v/>
      </c>
    </row>
    <row r="8562" spans="1:14" x14ac:dyDescent="0.3">
      <c r="A8562" t="s">
        <v>25803</v>
      </c>
      <c r="B8562" t="s">
        <v>29</v>
      </c>
      <c r="C8562" t="s">
        <v>25804</v>
      </c>
      <c r="D8562" t="s">
        <v>25805</v>
      </c>
      <c r="E8562" t="s">
        <v>40</v>
      </c>
      <c r="F8562" s="7">
        <v>2119.77</v>
      </c>
      <c r="G8562" t="s">
        <v>33</v>
      </c>
      <c r="H8562" t="s">
        <v>34</v>
      </c>
      <c r="I8562" t="s">
        <v>25757</v>
      </c>
      <c r="L8562" s="8">
        <v>2.41E-2</v>
      </c>
      <c r="M8562" t="s">
        <v>36</v>
      </c>
      <c r="N8562" t="str">
        <f>IF(AND(PESQUISA!$B$3&lt;&gt;"",OR(PESQUISA!$B$4="TODAS",B8562=PESQUISA!$B$4),ISNUMBER(SEARCH(PESQUISA!$B$3,D8562))),ROW()-1,"")</f>
        <v/>
      </c>
    </row>
    <row r="8563" spans="1:14" x14ac:dyDescent="0.3">
      <c r="A8563" t="s">
        <v>25806</v>
      </c>
      <c r="B8563" t="s">
        <v>29</v>
      </c>
      <c r="C8563" t="s">
        <v>25807</v>
      </c>
      <c r="D8563" t="s">
        <v>25808</v>
      </c>
      <c r="E8563" t="s">
        <v>40</v>
      </c>
      <c r="F8563" s="7">
        <v>1187.48</v>
      </c>
      <c r="G8563" t="s">
        <v>33</v>
      </c>
      <c r="H8563" t="s">
        <v>34</v>
      </c>
      <c r="I8563" t="s">
        <v>25757</v>
      </c>
      <c r="L8563" s="8">
        <v>4.2099999999999999E-2</v>
      </c>
      <c r="M8563" t="s">
        <v>36</v>
      </c>
      <c r="N8563" t="str">
        <f>IF(AND(PESQUISA!$B$3&lt;&gt;"",OR(PESQUISA!$B$4="TODAS",B8563=PESQUISA!$B$4),ISNUMBER(SEARCH(PESQUISA!$B$3,D8563))),ROW()-1,"")</f>
        <v/>
      </c>
    </row>
    <row r="8564" spans="1:14" x14ac:dyDescent="0.3">
      <c r="A8564" t="s">
        <v>25809</v>
      </c>
      <c r="B8564" t="s">
        <v>29</v>
      </c>
      <c r="C8564" t="s">
        <v>25810</v>
      </c>
      <c r="D8564" t="s">
        <v>25811</v>
      </c>
      <c r="E8564" t="s">
        <v>40</v>
      </c>
      <c r="F8564" s="7">
        <v>1447.23</v>
      </c>
      <c r="G8564" t="s">
        <v>33</v>
      </c>
      <c r="H8564" t="s">
        <v>34</v>
      </c>
      <c r="I8564" t="s">
        <v>25757</v>
      </c>
      <c r="L8564" s="8">
        <v>3.4599999999999999E-2</v>
      </c>
      <c r="M8564" t="s">
        <v>36</v>
      </c>
      <c r="N8564" t="str">
        <f>IF(AND(PESQUISA!$B$3&lt;&gt;"",OR(PESQUISA!$B$4="TODAS",B8564=PESQUISA!$B$4),ISNUMBER(SEARCH(PESQUISA!$B$3,D8564))),ROW()-1,"")</f>
        <v/>
      </c>
    </row>
    <row r="8565" spans="1:14" x14ac:dyDescent="0.3">
      <c r="A8565" t="s">
        <v>25812</v>
      </c>
      <c r="B8565" t="s">
        <v>29</v>
      </c>
      <c r="C8565" t="s">
        <v>25813</v>
      </c>
      <c r="D8565" t="s">
        <v>25814</v>
      </c>
      <c r="E8565" t="s">
        <v>40</v>
      </c>
      <c r="F8565" s="7">
        <v>954.25</v>
      </c>
      <c r="G8565" t="s">
        <v>33</v>
      </c>
      <c r="H8565" t="s">
        <v>34</v>
      </c>
      <c r="I8565" t="s">
        <v>25757</v>
      </c>
      <c r="L8565" s="8">
        <v>5.5500000000000001E-2</v>
      </c>
      <c r="M8565" t="s">
        <v>36</v>
      </c>
      <c r="N8565" t="str">
        <f>IF(AND(PESQUISA!$B$3&lt;&gt;"",OR(PESQUISA!$B$4="TODAS",B8565=PESQUISA!$B$4),ISNUMBER(SEARCH(PESQUISA!$B$3,D8565))),ROW()-1,"")</f>
        <v/>
      </c>
    </row>
    <row r="8566" spans="1:14" x14ac:dyDescent="0.3">
      <c r="A8566" t="s">
        <v>25815</v>
      </c>
      <c r="B8566" t="s">
        <v>29</v>
      </c>
      <c r="C8566" t="s">
        <v>25816</v>
      </c>
      <c r="D8566" t="s">
        <v>25817</v>
      </c>
      <c r="E8566" t="s">
        <v>40</v>
      </c>
      <c r="F8566" s="7">
        <v>864.85</v>
      </c>
      <c r="G8566" t="s">
        <v>33</v>
      </c>
      <c r="H8566" t="s">
        <v>34</v>
      </c>
      <c r="I8566" t="s">
        <v>25757</v>
      </c>
      <c r="L8566" s="8">
        <v>5.7700000000000001E-2</v>
      </c>
      <c r="M8566" t="s">
        <v>36</v>
      </c>
      <c r="N8566" t="str">
        <f>IF(AND(PESQUISA!$B$3&lt;&gt;"",OR(PESQUISA!$B$4="TODAS",B8566=PESQUISA!$B$4),ISNUMBER(SEARCH(PESQUISA!$B$3,D8566))),ROW()-1,"")</f>
        <v/>
      </c>
    </row>
    <row r="8567" spans="1:14" x14ac:dyDescent="0.3">
      <c r="A8567" t="s">
        <v>25818</v>
      </c>
      <c r="B8567" t="s">
        <v>29</v>
      </c>
      <c r="C8567" t="s">
        <v>25819</v>
      </c>
      <c r="D8567" t="s">
        <v>25820</v>
      </c>
      <c r="E8567" t="s">
        <v>40</v>
      </c>
      <c r="F8567" s="7">
        <v>2199.5</v>
      </c>
      <c r="G8567" t="s">
        <v>33</v>
      </c>
      <c r="H8567" t="s">
        <v>34</v>
      </c>
      <c r="I8567" t="s">
        <v>25757</v>
      </c>
      <c r="L8567" s="8">
        <v>2.3300000000000001E-2</v>
      </c>
      <c r="M8567" t="s">
        <v>36</v>
      </c>
      <c r="N8567" t="str">
        <f>IF(AND(PESQUISA!$B$3&lt;&gt;"",OR(PESQUISA!$B$4="TODAS",B8567=PESQUISA!$B$4),ISNUMBER(SEARCH(PESQUISA!$B$3,D8567))),ROW()-1,"")</f>
        <v/>
      </c>
    </row>
    <row r="8568" spans="1:14" x14ac:dyDescent="0.3">
      <c r="A8568" t="s">
        <v>25821</v>
      </c>
      <c r="B8568" t="s">
        <v>29</v>
      </c>
      <c r="C8568" t="s">
        <v>25822</v>
      </c>
      <c r="D8568" t="s">
        <v>25823</v>
      </c>
      <c r="E8568" t="s">
        <v>40</v>
      </c>
      <c r="F8568" s="7">
        <v>1500.48</v>
      </c>
      <c r="G8568" t="s">
        <v>33</v>
      </c>
      <c r="H8568" t="s">
        <v>34</v>
      </c>
      <c r="I8568" t="s">
        <v>25757</v>
      </c>
      <c r="L8568" s="8">
        <v>3.3500000000000002E-2</v>
      </c>
      <c r="M8568" t="s">
        <v>36</v>
      </c>
      <c r="N8568" t="str">
        <f>IF(AND(PESQUISA!$B$3&lt;&gt;"",OR(PESQUISA!$B$4="TODAS",B8568=PESQUISA!$B$4),ISNUMBER(SEARCH(PESQUISA!$B$3,D8568))),ROW()-1,"")</f>
        <v/>
      </c>
    </row>
    <row r="8569" spans="1:14" x14ac:dyDescent="0.3">
      <c r="A8569" t="s">
        <v>25824</v>
      </c>
      <c r="B8569" t="s">
        <v>29</v>
      </c>
      <c r="C8569" t="s">
        <v>25825</v>
      </c>
      <c r="D8569" t="s">
        <v>25826</v>
      </c>
      <c r="E8569" t="s">
        <v>40</v>
      </c>
      <c r="F8569" s="7">
        <v>996.14</v>
      </c>
      <c r="G8569" t="s">
        <v>33</v>
      </c>
      <c r="H8569" t="s">
        <v>34</v>
      </c>
      <c r="I8569" t="s">
        <v>25757</v>
      </c>
      <c r="L8569" s="8">
        <v>5.2699999999999997E-2</v>
      </c>
      <c r="M8569" t="s">
        <v>36</v>
      </c>
      <c r="N8569" t="str">
        <f>IF(AND(PESQUISA!$B$3&lt;&gt;"",OR(PESQUISA!$B$4="TODAS",B8569=PESQUISA!$B$4),ISNUMBER(SEARCH(PESQUISA!$B$3,D8569))),ROW()-1,"")</f>
        <v/>
      </c>
    </row>
    <row r="8570" spans="1:14" x14ac:dyDescent="0.3">
      <c r="A8570" t="s">
        <v>25827</v>
      </c>
      <c r="B8570" t="s">
        <v>29</v>
      </c>
      <c r="C8570" t="s">
        <v>25828</v>
      </c>
      <c r="D8570" t="s">
        <v>25829</v>
      </c>
      <c r="E8570" t="s">
        <v>40</v>
      </c>
      <c r="F8570" s="7">
        <v>926.77</v>
      </c>
      <c r="G8570" t="s">
        <v>33</v>
      </c>
      <c r="H8570" t="s">
        <v>34</v>
      </c>
      <c r="I8570" t="s">
        <v>25757</v>
      </c>
      <c r="L8570" s="8">
        <v>5.4100000000000002E-2</v>
      </c>
      <c r="M8570" t="s">
        <v>36</v>
      </c>
      <c r="N8570" t="str">
        <f>IF(AND(PESQUISA!$B$3&lt;&gt;"",OR(PESQUISA!$B$4="TODAS",B8570=PESQUISA!$B$4),ISNUMBER(SEARCH(PESQUISA!$B$3,D8570))),ROW()-1,"")</f>
        <v/>
      </c>
    </row>
    <row r="8571" spans="1:14" x14ac:dyDescent="0.3">
      <c r="A8571" t="s">
        <v>25830</v>
      </c>
      <c r="B8571" t="s">
        <v>29</v>
      </c>
      <c r="C8571" t="s">
        <v>25831</v>
      </c>
      <c r="D8571" t="s">
        <v>25832</v>
      </c>
      <c r="E8571" t="s">
        <v>40</v>
      </c>
      <c r="F8571" s="7">
        <v>1072.9000000000001</v>
      </c>
      <c r="G8571" t="s">
        <v>33</v>
      </c>
      <c r="H8571" t="s">
        <v>34</v>
      </c>
      <c r="I8571" t="s">
        <v>25757</v>
      </c>
      <c r="L8571" s="8">
        <v>4.9299999999999997E-2</v>
      </c>
      <c r="M8571" t="s">
        <v>36</v>
      </c>
      <c r="N8571" t="str">
        <f>IF(AND(PESQUISA!$B$3&lt;&gt;"",OR(PESQUISA!$B$4="TODAS",B8571=PESQUISA!$B$4),ISNUMBER(SEARCH(PESQUISA!$B$3,D8571))),ROW()-1,"")</f>
        <v/>
      </c>
    </row>
    <row r="8572" spans="1:14" x14ac:dyDescent="0.3">
      <c r="A8572" t="s">
        <v>25833</v>
      </c>
      <c r="B8572" t="s">
        <v>29</v>
      </c>
      <c r="C8572" t="s">
        <v>25834</v>
      </c>
      <c r="D8572" t="s">
        <v>25835</v>
      </c>
      <c r="E8572" t="s">
        <v>40</v>
      </c>
      <c r="F8572" s="7">
        <v>1004.01</v>
      </c>
      <c r="G8572" t="s">
        <v>33</v>
      </c>
      <c r="H8572" t="s">
        <v>34</v>
      </c>
      <c r="I8572" t="s">
        <v>25757</v>
      </c>
      <c r="L8572" s="8">
        <v>5.0900000000000001E-2</v>
      </c>
      <c r="M8572" t="s">
        <v>36</v>
      </c>
      <c r="N8572" t="str">
        <f>IF(AND(PESQUISA!$B$3&lt;&gt;"",OR(PESQUISA!$B$4="TODAS",B8572=PESQUISA!$B$4),ISNUMBER(SEARCH(PESQUISA!$B$3,D8572))),ROW()-1,"")</f>
        <v/>
      </c>
    </row>
    <row r="8573" spans="1:14" x14ac:dyDescent="0.3">
      <c r="A8573" t="s">
        <v>25836</v>
      </c>
      <c r="B8573" t="s">
        <v>29</v>
      </c>
      <c r="C8573" t="s">
        <v>25837</v>
      </c>
      <c r="D8573" t="s">
        <v>25838</v>
      </c>
      <c r="E8573" t="s">
        <v>40</v>
      </c>
      <c r="F8573" s="7">
        <v>1063.8599999999999</v>
      </c>
      <c r="G8573" t="s">
        <v>33</v>
      </c>
      <c r="H8573" t="s">
        <v>34</v>
      </c>
      <c r="I8573" t="s">
        <v>25757</v>
      </c>
      <c r="L8573" s="8">
        <v>4.9700000000000001E-2</v>
      </c>
      <c r="M8573" t="s">
        <v>36</v>
      </c>
      <c r="N8573" t="str">
        <f>IF(AND(PESQUISA!$B$3&lt;&gt;"",OR(PESQUISA!$B$4="TODAS",B8573=PESQUISA!$B$4),ISNUMBER(SEARCH(PESQUISA!$B$3,D8573))),ROW()-1,"")</f>
        <v/>
      </c>
    </row>
    <row r="8574" spans="1:14" x14ac:dyDescent="0.3">
      <c r="A8574" t="s">
        <v>25839</v>
      </c>
      <c r="B8574" t="s">
        <v>29</v>
      </c>
      <c r="C8574" t="s">
        <v>25840</v>
      </c>
      <c r="D8574" t="s">
        <v>25841</v>
      </c>
      <c r="E8574" t="s">
        <v>40</v>
      </c>
      <c r="F8574" s="7">
        <v>989.9</v>
      </c>
      <c r="G8574" t="s">
        <v>33</v>
      </c>
      <c r="H8574" t="s">
        <v>34</v>
      </c>
      <c r="I8574" t="s">
        <v>25757</v>
      </c>
      <c r="L8574" s="8">
        <v>5.0900000000000001E-2</v>
      </c>
      <c r="M8574" t="s">
        <v>36</v>
      </c>
      <c r="N8574" t="str">
        <f>IF(AND(PESQUISA!$B$3&lt;&gt;"",OR(PESQUISA!$B$4="TODAS",B8574=PESQUISA!$B$4),ISNUMBER(SEARCH(PESQUISA!$B$3,D8574))),ROW()-1,"")</f>
        <v/>
      </c>
    </row>
    <row r="8575" spans="1:14" x14ac:dyDescent="0.3">
      <c r="A8575" t="s">
        <v>25842</v>
      </c>
      <c r="B8575" t="s">
        <v>29</v>
      </c>
      <c r="C8575" t="s">
        <v>25843</v>
      </c>
      <c r="D8575" t="s">
        <v>25844</v>
      </c>
      <c r="E8575" t="s">
        <v>40</v>
      </c>
      <c r="F8575" s="7">
        <v>1168.54</v>
      </c>
      <c r="G8575" t="s">
        <v>33</v>
      </c>
      <c r="H8575" t="s">
        <v>34</v>
      </c>
      <c r="I8575" t="s">
        <v>25757</v>
      </c>
      <c r="L8575" s="8">
        <v>4.6899999999999997E-2</v>
      </c>
      <c r="M8575" t="s">
        <v>36</v>
      </c>
      <c r="N8575" t="str">
        <f>IF(AND(PESQUISA!$B$3&lt;&gt;"",OR(PESQUISA!$B$4="TODAS",B8575=PESQUISA!$B$4),ISNUMBER(SEARCH(PESQUISA!$B$3,D8575))),ROW()-1,"")</f>
        <v/>
      </c>
    </row>
    <row r="8576" spans="1:14" x14ac:dyDescent="0.3">
      <c r="A8576" t="s">
        <v>25845</v>
      </c>
      <c r="B8576" t="s">
        <v>29</v>
      </c>
      <c r="C8576" t="s">
        <v>25846</v>
      </c>
      <c r="D8576" t="s">
        <v>25847</v>
      </c>
      <c r="E8576" t="s">
        <v>40</v>
      </c>
      <c r="F8576" s="7">
        <v>1071.5999999999999</v>
      </c>
      <c r="G8576" t="s">
        <v>33</v>
      </c>
      <c r="H8576" t="s">
        <v>34</v>
      </c>
      <c r="I8576" t="s">
        <v>25757</v>
      </c>
      <c r="L8576" s="8">
        <v>4.8000000000000001E-2</v>
      </c>
      <c r="M8576" t="s">
        <v>36</v>
      </c>
      <c r="N8576" t="str">
        <f>IF(AND(PESQUISA!$B$3&lt;&gt;"",OR(PESQUISA!$B$4="TODAS",B8576=PESQUISA!$B$4),ISNUMBER(SEARCH(PESQUISA!$B$3,D8576))),ROW()-1,"")</f>
        <v/>
      </c>
    </row>
    <row r="8577" spans="1:14" x14ac:dyDescent="0.3">
      <c r="A8577" t="s">
        <v>25848</v>
      </c>
      <c r="B8577" t="s">
        <v>29</v>
      </c>
      <c r="C8577" t="s">
        <v>25849</v>
      </c>
      <c r="D8577" t="s">
        <v>25850</v>
      </c>
      <c r="E8577" t="s">
        <v>40</v>
      </c>
      <c r="F8577" s="7">
        <v>1397.73</v>
      </c>
      <c r="G8577" t="s">
        <v>33</v>
      </c>
      <c r="H8577" t="s">
        <v>34</v>
      </c>
      <c r="I8577" t="s">
        <v>25757</v>
      </c>
      <c r="L8577" s="8">
        <v>4.0800000000000003E-2</v>
      </c>
      <c r="M8577" t="s">
        <v>36</v>
      </c>
      <c r="N8577" t="str">
        <f>IF(AND(PESQUISA!$B$3&lt;&gt;"",OR(PESQUISA!$B$4="TODAS",B8577=PESQUISA!$B$4),ISNUMBER(SEARCH(PESQUISA!$B$3,D8577))),ROW()-1,"")</f>
        <v/>
      </c>
    </row>
    <row r="8578" spans="1:14" x14ac:dyDescent="0.3">
      <c r="A8578" t="s">
        <v>25851</v>
      </c>
      <c r="B8578" t="s">
        <v>29</v>
      </c>
      <c r="C8578" t="s">
        <v>25852</v>
      </c>
      <c r="D8578" t="s">
        <v>25853</v>
      </c>
      <c r="E8578" t="s">
        <v>40</v>
      </c>
      <c r="F8578" s="7">
        <v>1266.69</v>
      </c>
      <c r="G8578" t="s">
        <v>33</v>
      </c>
      <c r="H8578" t="s">
        <v>34</v>
      </c>
      <c r="I8578" t="s">
        <v>25757</v>
      </c>
      <c r="L8578" s="8">
        <v>4.1200000000000001E-2</v>
      </c>
      <c r="M8578" t="s">
        <v>36</v>
      </c>
      <c r="N8578" t="str">
        <f>IF(AND(PESQUISA!$B$3&lt;&gt;"",OR(PESQUISA!$B$4="TODAS",B8578=PESQUISA!$B$4),ISNUMBER(SEARCH(PESQUISA!$B$3,D8578))),ROW()-1,"")</f>
        <v/>
      </c>
    </row>
    <row r="8579" spans="1:14" x14ac:dyDescent="0.3">
      <c r="A8579" t="s">
        <v>25854</v>
      </c>
      <c r="B8579" t="s">
        <v>29</v>
      </c>
      <c r="C8579" t="s">
        <v>25855</v>
      </c>
      <c r="D8579" t="s">
        <v>25856</v>
      </c>
      <c r="E8579" t="s">
        <v>40</v>
      </c>
      <c r="F8579" s="7">
        <v>1549.68</v>
      </c>
      <c r="G8579" t="s">
        <v>33</v>
      </c>
      <c r="H8579" t="s">
        <v>34</v>
      </c>
      <c r="I8579" t="s">
        <v>25757</v>
      </c>
      <c r="L8579" s="8">
        <v>3.7600000000000001E-2</v>
      </c>
      <c r="M8579" t="s">
        <v>36</v>
      </c>
      <c r="N8579" t="str">
        <f>IF(AND(PESQUISA!$B$3&lt;&gt;"",OR(PESQUISA!$B$4="TODAS",B8579=PESQUISA!$B$4),ISNUMBER(SEARCH(PESQUISA!$B$3,D8579))),ROW()-1,"")</f>
        <v/>
      </c>
    </row>
    <row r="8580" spans="1:14" x14ac:dyDescent="0.3">
      <c r="A8580" t="s">
        <v>25857</v>
      </c>
      <c r="B8580" t="s">
        <v>29</v>
      </c>
      <c r="C8580" t="s">
        <v>25858</v>
      </c>
      <c r="D8580" t="s">
        <v>25859</v>
      </c>
      <c r="E8580" t="s">
        <v>40</v>
      </c>
      <c r="F8580" s="7">
        <v>1441.41</v>
      </c>
      <c r="G8580" t="s">
        <v>33</v>
      </c>
      <c r="H8580" t="s">
        <v>34</v>
      </c>
      <c r="I8580" t="s">
        <v>25757</v>
      </c>
      <c r="L8580" s="8">
        <v>3.7499999999999999E-2</v>
      </c>
      <c r="M8580" t="s">
        <v>36</v>
      </c>
      <c r="N8580" t="str">
        <f>IF(AND(PESQUISA!$B$3&lt;&gt;"",OR(PESQUISA!$B$4="TODAS",B8580=PESQUISA!$B$4),ISNUMBER(SEARCH(PESQUISA!$B$3,D8580))),ROW()-1,"")</f>
        <v/>
      </c>
    </row>
    <row r="8581" spans="1:14" x14ac:dyDescent="0.3">
      <c r="A8581" t="s">
        <v>25860</v>
      </c>
      <c r="B8581" t="s">
        <v>29</v>
      </c>
      <c r="C8581" t="s">
        <v>25861</v>
      </c>
      <c r="D8581" t="s">
        <v>25862</v>
      </c>
      <c r="E8581" t="s">
        <v>40</v>
      </c>
      <c r="F8581" s="7">
        <v>1912.91</v>
      </c>
      <c r="G8581" t="s">
        <v>33</v>
      </c>
      <c r="H8581" t="s">
        <v>34</v>
      </c>
      <c r="I8581" t="s">
        <v>25757</v>
      </c>
      <c r="L8581" s="8">
        <v>2.5999999999999999E-2</v>
      </c>
      <c r="M8581" t="s">
        <v>36</v>
      </c>
      <c r="N8581" t="str">
        <f>IF(AND(PESQUISA!$B$3&lt;&gt;"",OR(PESQUISA!$B$4="TODAS",B8581=PESQUISA!$B$4),ISNUMBER(SEARCH(PESQUISA!$B$3,D8581))),ROW()-1,"")</f>
        <v/>
      </c>
    </row>
    <row r="8582" spans="1:14" x14ac:dyDescent="0.3">
      <c r="A8582" t="s">
        <v>25863</v>
      </c>
      <c r="B8582" t="s">
        <v>29</v>
      </c>
      <c r="C8582" t="s">
        <v>25864</v>
      </c>
      <c r="D8582" t="s">
        <v>25865</v>
      </c>
      <c r="E8582" t="s">
        <v>40</v>
      </c>
      <c r="F8582" s="7">
        <v>729.39</v>
      </c>
      <c r="G8582" t="s">
        <v>33</v>
      </c>
      <c r="H8582" t="s">
        <v>34</v>
      </c>
      <c r="I8582" t="s">
        <v>25757</v>
      </c>
      <c r="L8582" s="8">
        <v>6.6900000000000001E-2</v>
      </c>
      <c r="M8582" t="s">
        <v>36</v>
      </c>
      <c r="N8582" t="str">
        <f>IF(AND(PESQUISA!$B$3&lt;&gt;"",OR(PESQUISA!$B$4="TODAS",B8582=PESQUISA!$B$4),ISNUMBER(SEARCH(PESQUISA!$B$3,D8582))),ROW()-1,"")</f>
        <v/>
      </c>
    </row>
    <row r="8583" spans="1:14" x14ac:dyDescent="0.3">
      <c r="A8583" t="s">
        <v>25866</v>
      </c>
      <c r="B8583" t="s">
        <v>29</v>
      </c>
      <c r="C8583" t="s">
        <v>25867</v>
      </c>
      <c r="D8583" t="s">
        <v>25868</v>
      </c>
      <c r="E8583" t="s">
        <v>40</v>
      </c>
      <c r="F8583" s="7">
        <v>843.39</v>
      </c>
      <c r="G8583" t="s">
        <v>33</v>
      </c>
      <c r="H8583" t="s">
        <v>34</v>
      </c>
      <c r="I8583" t="s">
        <v>25757</v>
      </c>
      <c r="L8583" s="8">
        <v>5.8400000000000001E-2</v>
      </c>
      <c r="M8583" t="s">
        <v>36</v>
      </c>
      <c r="N8583" t="str">
        <f>IF(AND(PESQUISA!$B$3&lt;&gt;"",OR(PESQUISA!$B$4="TODAS",B8583=PESQUISA!$B$4),ISNUMBER(SEARCH(PESQUISA!$B$3,D8583))),ROW()-1,"")</f>
        <v/>
      </c>
    </row>
    <row r="8584" spans="1:14" x14ac:dyDescent="0.3">
      <c r="A8584" t="s">
        <v>25869</v>
      </c>
      <c r="B8584" t="s">
        <v>29</v>
      </c>
      <c r="C8584" t="s">
        <v>25870</v>
      </c>
      <c r="D8584" t="s">
        <v>25871</v>
      </c>
      <c r="E8584" t="s">
        <v>40</v>
      </c>
      <c r="F8584" s="7">
        <v>1039.4100000000001</v>
      </c>
      <c r="G8584" t="s">
        <v>33</v>
      </c>
      <c r="H8584" t="s">
        <v>34</v>
      </c>
      <c r="I8584" t="s">
        <v>25757</v>
      </c>
      <c r="L8584" s="8">
        <v>4.7399999999999998E-2</v>
      </c>
      <c r="M8584" t="s">
        <v>36</v>
      </c>
      <c r="N8584" t="str">
        <f>IF(AND(PESQUISA!$B$3&lt;&gt;"",OR(PESQUISA!$B$4="TODAS",B8584=PESQUISA!$B$4),ISNUMBER(SEARCH(PESQUISA!$B$3,D8584))),ROW()-1,"")</f>
        <v/>
      </c>
    </row>
    <row r="8585" spans="1:14" x14ac:dyDescent="0.3">
      <c r="A8585" t="s">
        <v>25872</v>
      </c>
      <c r="B8585" t="s">
        <v>29</v>
      </c>
      <c r="C8585" t="s">
        <v>25873</v>
      </c>
      <c r="D8585" t="s">
        <v>25874</v>
      </c>
      <c r="E8585" t="s">
        <v>40</v>
      </c>
      <c r="F8585" s="7">
        <v>1284.4100000000001</v>
      </c>
      <c r="G8585" t="s">
        <v>33</v>
      </c>
      <c r="H8585" t="s">
        <v>34</v>
      </c>
      <c r="I8585" t="s">
        <v>25757</v>
      </c>
      <c r="L8585" s="8">
        <v>3.8300000000000001E-2</v>
      </c>
      <c r="M8585" t="s">
        <v>36</v>
      </c>
      <c r="N8585" t="str">
        <f>IF(AND(PESQUISA!$B$3&lt;&gt;"",OR(PESQUISA!$B$4="TODAS",B8585=PESQUISA!$B$4),ISNUMBER(SEARCH(PESQUISA!$B$3,D8585))),ROW()-1,"")</f>
        <v/>
      </c>
    </row>
    <row r="8586" spans="1:14" x14ac:dyDescent="0.3">
      <c r="A8586" t="s">
        <v>25875</v>
      </c>
      <c r="B8586" t="s">
        <v>29</v>
      </c>
      <c r="C8586" t="s">
        <v>25876</v>
      </c>
      <c r="D8586" t="s">
        <v>25877</v>
      </c>
      <c r="E8586" t="s">
        <v>40</v>
      </c>
      <c r="F8586" s="7">
        <v>686.46</v>
      </c>
      <c r="G8586" t="s">
        <v>33</v>
      </c>
      <c r="H8586" t="s">
        <v>34</v>
      </c>
      <c r="I8586" t="s">
        <v>25757</v>
      </c>
      <c r="L8586" s="8">
        <v>7.1900000000000006E-2</v>
      </c>
      <c r="M8586" t="s">
        <v>36</v>
      </c>
      <c r="N8586" t="str">
        <f>IF(AND(PESQUISA!$B$3&lt;&gt;"",OR(PESQUISA!$B$4="TODAS",B8586=PESQUISA!$B$4),ISNUMBER(SEARCH(PESQUISA!$B$3,D8586))),ROW()-1,"")</f>
        <v/>
      </c>
    </row>
    <row r="8587" spans="1:14" x14ac:dyDescent="0.3">
      <c r="A8587" t="s">
        <v>25878</v>
      </c>
      <c r="B8587" t="s">
        <v>29</v>
      </c>
      <c r="C8587" t="s">
        <v>25879</v>
      </c>
      <c r="D8587" t="s">
        <v>25880</v>
      </c>
      <c r="E8587" t="s">
        <v>60</v>
      </c>
      <c r="G8587" t="s">
        <v>33</v>
      </c>
      <c r="H8587" t="s">
        <v>34</v>
      </c>
      <c r="I8587" t="s">
        <v>25757</v>
      </c>
      <c r="M8587" t="s">
        <v>53</v>
      </c>
      <c r="N8587" t="str">
        <f>IF(AND(PESQUISA!$B$3&lt;&gt;"",OR(PESQUISA!$B$4="TODAS",B8587=PESQUISA!$B$4),ISNUMBER(SEARCH(PESQUISA!$B$3,D8587))),ROW()-1,"")</f>
        <v/>
      </c>
    </row>
    <row r="8588" spans="1:14" x14ac:dyDescent="0.3">
      <c r="A8588" t="s">
        <v>25881</v>
      </c>
      <c r="B8588" t="s">
        <v>29</v>
      </c>
      <c r="C8588" t="s">
        <v>25882</v>
      </c>
      <c r="D8588" t="s">
        <v>25883</v>
      </c>
      <c r="E8588" t="s">
        <v>60</v>
      </c>
      <c r="G8588" t="s">
        <v>33</v>
      </c>
      <c r="H8588" t="s">
        <v>34</v>
      </c>
      <c r="I8588" t="s">
        <v>25757</v>
      </c>
      <c r="M8588" t="s">
        <v>53</v>
      </c>
      <c r="N8588" t="str">
        <f>IF(AND(PESQUISA!$B$3&lt;&gt;"",OR(PESQUISA!$B$4="TODAS",B8588=PESQUISA!$B$4),ISNUMBER(SEARCH(PESQUISA!$B$3,D8588))),ROW()-1,"")</f>
        <v/>
      </c>
    </row>
    <row r="8589" spans="1:14" x14ac:dyDescent="0.3">
      <c r="A8589" t="s">
        <v>25884</v>
      </c>
      <c r="B8589" t="s">
        <v>29</v>
      </c>
      <c r="C8589" t="s">
        <v>25885</v>
      </c>
      <c r="D8589" t="s">
        <v>25886</v>
      </c>
      <c r="E8589" t="s">
        <v>60</v>
      </c>
      <c r="G8589" t="s">
        <v>33</v>
      </c>
      <c r="H8589" t="s">
        <v>34</v>
      </c>
      <c r="I8589" t="s">
        <v>25757</v>
      </c>
      <c r="M8589" t="s">
        <v>53</v>
      </c>
      <c r="N8589" t="str">
        <f>IF(AND(PESQUISA!$B$3&lt;&gt;"",OR(PESQUISA!$B$4="TODAS",B8589=PESQUISA!$B$4),ISNUMBER(SEARCH(PESQUISA!$B$3,D8589))),ROW()-1,"")</f>
        <v/>
      </c>
    </row>
    <row r="8590" spans="1:14" x14ac:dyDescent="0.3">
      <c r="A8590" t="s">
        <v>25887</v>
      </c>
      <c r="B8590" t="s">
        <v>29</v>
      </c>
      <c r="C8590" t="s">
        <v>25888</v>
      </c>
      <c r="D8590" t="s">
        <v>25889</v>
      </c>
      <c r="E8590" t="s">
        <v>60</v>
      </c>
      <c r="G8590" t="s">
        <v>33</v>
      </c>
      <c r="H8590" t="s">
        <v>34</v>
      </c>
      <c r="I8590" t="s">
        <v>25757</v>
      </c>
      <c r="M8590" t="s">
        <v>53</v>
      </c>
      <c r="N8590" t="str">
        <f>IF(AND(PESQUISA!$B$3&lt;&gt;"",OR(PESQUISA!$B$4="TODAS",B8590=PESQUISA!$B$4),ISNUMBER(SEARCH(PESQUISA!$B$3,D8590))),ROW()-1,"")</f>
        <v/>
      </c>
    </row>
    <row r="8591" spans="1:14" x14ac:dyDescent="0.3">
      <c r="A8591" t="s">
        <v>25890</v>
      </c>
      <c r="B8591" t="s">
        <v>29</v>
      </c>
      <c r="C8591" t="s">
        <v>25891</v>
      </c>
      <c r="D8591" t="s">
        <v>25892</v>
      </c>
      <c r="E8591" t="s">
        <v>40</v>
      </c>
      <c r="G8591" t="s">
        <v>33</v>
      </c>
      <c r="H8591" t="s">
        <v>34</v>
      </c>
      <c r="I8591" t="s">
        <v>25757</v>
      </c>
      <c r="M8591" t="s">
        <v>53</v>
      </c>
      <c r="N8591" t="str">
        <f>IF(AND(PESQUISA!$B$3&lt;&gt;"",OR(PESQUISA!$B$4="TODAS",B8591=PESQUISA!$B$4),ISNUMBER(SEARCH(PESQUISA!$B$3,D8591))),ROW()-1,"")</f>
        <v/>
      </c>
    </row>
    <row r="8592" spans="1:14" x14ac:dyDescent="0.3">
      <c r="A8592" t="s">
        <v>25893</v>
      </c>
      <c r="B8592" t="s">
        <v>29</v>
      </c>
      <c r="C8592" t="s">
        <v>25894</v>
      </c>
      <c r="D8592" t="s">
        <v>25895</v>
      </c>
      <c r="E8592" t="s">
        <v>40</v>
      </c>
      <c r="G8592" t="s">
        <v>33</v>
      </c>
      <c r="H8592" t="s">
        <v>34</v>
      </c>
      <c r="I8592" t="s">
        <v>25757</v>
      </c>
      <c r="M8592" t="s">
        <v>53</v>
      </c>
      <c r="N8592" t="str">
        <f>IF(AND(PESQUISA!$B$3&lt;&gt;"",OR(PESQUISA!$B$4="TODAS",B8592=PESQUISA!$B$4),ISNUMBER(SEARCH(PESQUISA!$B$3,D8592))),ROW()-1,"")</f>
        <v/>
      </c>
    </row>
    <row r="8593" spans="1:14" x14ac:dyDescent="0.3">
      <c r="A8593" t="s">
        <v>25896</v>
      </c>
      <c r="B8593" t="s">
        <v>29</v>
      </c>
      <c r="C8593" t="s">
        <v>25897</v>
      </c>
      <c r="D8593" t="s">
        <v>25898</v>
      </c>
      <c r="E8593" t="s">
        <v>40</v>
      </c>
      <c r="G8593" t="s">
        <v>33</v>
      </c>
      <c r="H8593" t="s">
        <v>34</v>
      </c>
      <c r="I8593" t="s">
        <v>25757</v>
      </c>
      <c r="M8593" t="s">
        <v>53</v>
      </c>
      <c r="N8593" t="str">
        <f>IF(AND(PESQUISA!$B$3&lt;&gt;"",OR(PESQUISA!$B$4="TODAS",B8593=PESQUISA!$B$4),ISNUMBER(SEARCH(PESQUISA!$B$3,D8593))),ROW()-1,"")</f>
        <v/>
      </c>
    </row>
    <row r="8594" spans="1:14" x14ac:dyDescent="0.3">
      <c r="A8594" t="s">
        <v>25899</v>
      </c>
      <c r="B8594" t="s">
        <v>29</v>
      </c>
      <c r="C8594" t="s">
        <v>25900</v>
      </c>
      <c r="D8594" t="s">
        <v>25901</v>
      </c>
      <c r="E8594" t="s">
        <v>40</v>
      </c>
      <c r="G8594" t="s">
        <v>33</v>
      </c>
      <c r="H8594" t="s">
        <v>34</v>
      </c>
      <c r="I8594" t="s">
        <v>25757</v>
      </c>
      <c r="M8594" t="s">
        <v>53</v>
      </c>
      <c r="N8594" t="str">
        <f>IF(AND(PESQUISA!$B$3&lt;&gt;"",OR(PESQUISA!$B$4="TODAS",B8594=PESQUISA!$B$4),ISNUMBER(SEARCH(PESQUISA!$B$3,D8594))),ROW()-1,"")</f>
        <v/>
      </c>
    </row>
    <row r="8595" spans="1:14" x14ac:dyDescent="0.3">
      <c r="A8595" t="s">
        <v>25902</v>
      </c>
      <c r="B8595" t="s">
        <v>29</v>
      </c>
      <c r="C8595" t="s">
        <v>25903</v>
      </c>
      <c r="D8595" t="s">
        <v>25904</v>
      </c>
      <c r="E8595" t="s">
        <v>40</v>
      </c>
      <c r="G8595" t="s">
        <v>33</v>
      </c>
      <c r="H8595" t="s">
        <v>34</v>
      </c>
      <c r="I8595" t="s">
        <v>25757</v>
      </c>
      <c r="M8595" t="s">
        <v>53</v>
      </c>
      <c r="N8595" t="str">
        <f>IF(AND(PESQUISA!$B$3&lt;&gt;"",OR(PESQUISA!$B$4="TODAS",B8595=PESQUISA!$B$4),ISNUMBER(SEARCH(PESQUISA!$B$3,D8595))),ROW()-1,"")</f>
        <v/>
      </c>
    </row>
    <row r="8596" spans="1:14" x14ac:dyDescent="0.3">
      <c r="A8596" t="s">
        <v>25905</v>
      </c>
      <c r="B8596" t="s">
        <v>29</v>
      </c>
      <c r="C8596" t="s">
        <v>25906</v>
      </c>
      <c r="D8596" t="s">
        <v>25907</v>
      </c>
      <c r="E8596" t="s">
        <v>40</v>
      </c>
      <c r="G8596" t="s">
        <v>33</v>
      </c>
      <c r="H8596" t="s">
        <v>34</v>
      </c>
      <c r="I8596" t="s">
        <v>25757</v>
      </c>
      <c r="M8596" t="s">
        <v>53</v>
      </c>
      <c r="N8596" t="str">
        <f>IF(AND(PESQUISA!$B$3&lt;&gt;"",OR(PESQUISA!$B$4="TODAS",B8596=PESQUISA!$B$4),ISNUMBER(SEARCH(PESQUISA!$B$3,D8596))),ROW()-1,"")</f>
        <v/>
      </c>
    </row>
    <row r="8597" spans="1:14" x14ac:dyDescent="0.3">
      <c r="A8597" t="s">
        <v>25908</v>
      </c>
      <c r="B8597" t="s">
        <v>29</v>
      </c>
      <c r="C8597" t="s">
        <v>25909</v>
      </c>
      <c r="D8597" t="s">
        <v>25910</v>
      </c>
      <c r="E8597" t="s">
        <v>40</v>
      </c>
      <c r="G8597" t="s">
        <v>33</v>
      </c>
      <c r="H8597" t="s">
        <v>34</v>
      </c>
      <c r="I8597" t="s">
        <v>25757</v>
      </c>
      <c r="M8597" t="s">
        <v>53</v>
      </c>
      <c r="N8597" t="str">
        <f>IF(AND(PESQUISA!$B$3&lt;&gt;"",OR(PESQUISA!$B$4="TODAS",B8597=PESQUISA!$B$4),ISNUMBER(SEARCH(PESQUISA!$B$3,D8597))),ROW()-1,"")</f>
        <v/>
      </c>
    </row>
    <row r="8598" spans="1:14" x14ac:dyDescent="0.3">
      <c r="A8598" t="s">
        <v>25911</v>
      </c>
      <c r="B8598" t="s">
        <v>29</v>
      </c>
      <c r="C8598" t="s">
        <v>25912</v>
      </c>
      <c r="D8598" t="s">
        <v>25913</v>
      </c>
      <c r="E8598" t="s">
        <v>40</v>
      </c>
      <c r="G8598" t="s">
        <v>33</v>
      </c>
      <c r="H8598" t="s">
        <v>34</v>
      </c>
      <c r="I8598" t="s">
        <v>25757</v>
      </c>
      <c r="M8598" t="s">
        <v>53</v>
      </c>
      <c r="N8598" t="str">
        <f>IF(AND(PESQUISA!$B$3&lt;&gt;"",OR(PESQUISA!$B$4="TODAS",B8598=PESQUISA!$B$4),ISNUMBER(SEARCH(PESQUISA!$B$3,D8598))),ROW()-1,"")</f>
        <v/>
      </c>
    </row>
    <row r="8599" spans="1:14" x14ac:dyDescent="0.3">
      <c r="A8599" t="s">
        <v>25914</v>
      </c>
      <c r="B8599" t="s">
        <v>29</v>
      </c>
      <c r="C8599" t="s">
        <v>25915</v>
      </c>
      <c r="D8599" t="s">
        <v>25916</v>
      </c>
      <c r="E8599" t="s">
        <v>40</v>
      </c>
      <c r="F8599" s="7">
        <v>2415.9299999999998</v>
      </c>
      <c r="G8599" t="s">
        <v>33</v>
      </c>
      <c r="H8599" t="s">
        <v>34</v>
      </c>
      <c r="I8599" t="s">
        <v>25757</v>
      </c>
      <c r="L8599" s="8">
        <v>0.75009999999999999</v>
      </c>
      <c r="M8599" t="s">
        <v>36</v>
      </c>
      <c r="N8599" t="str">
        <f>IF(AND(PESQUISA!$B$3&lt;&gt;"",OR(PESQUISA!$B$4="TODAS",B8599=PESQUISA!$B$4),ISNUMBER(SEARCH(PESQUISA!$B$3,D8599))),ROW()-1,"")</f>
        <v/>
      </c>
    </row>
    <row r="8600" spans="1:14" x14ac:dyDescent="0.3">
      <c r="A8600" t="s">
        <v>25917</v>
      </c>
      <c r="B8600" t="s">
        <v>29</v>
      </c>
      <c r="C8600" t="s">
        <v>25918</v>
      </c>
      <c r="D8600" t="s">
        <v>25919</v>
      </c>
      <c r="E8600" t="s">
        <v>40</v>
      </c>
      <c r="G8600" t="s">
        <v>33</v>
      </c>
      <c r="H8600" t="s">
        <v>34</v>
      </c>
      <c r="I8600" t="s">
        <v>25757</v>
      </c>
      <c r="M8600" t="s">
        <v>53</v>
      </c>
      <c r="N8600" t="str">
        <f>IF(AND(PESQUISA!$B$3&lt;&gt;"",OR(PESQUISA!$B$4="TODAS",B8600=PESQUISA!$B$4),ISNUMBER(SEARCH(PESQUISA!$B$3,D8600))),ROW()-1,"")</f>
        <v/>
      </c>
    </row>
    <row r="8601" spans="1:14" x14ac:dyDescent="0.3">
      <c r="A8601" t="s">
        <v>25920</v>
      </c>
      <c r="B8601" t="s">
        <v>29</v>
      </c>
      <c r="C8601" t="s">
        <v>25921</v>
      </c>
      <c r="D8601" t="s">
        <v>25922</v>
      </c>
      <c r="E8601" t="s">
        <v>40</v>
      </c>
      <c r="G8601" t="s">
        <v>33</v>
      </c>
      <c r="H8601" t="s">
        <v>34</v>
      </c>
      <c r="I8601" t="s">
        <v>25757</v>
      </c>
      <c r="M8601" t="s">
        <v>53</v>
      </c>
      <c r="N8601" t="str">
        <f>IF(AND(PESQUISA!$B$3&lt;&gt;"",OR(PESQUISA!$B$4="TODAS",B8601=PESQUISA!$B$4),ISNUMBER(SEARCH(PESQUISA!$B$3,D8601))),ROW()-1,"")</f>
        <v/>
      </c>
    </row>
    <row r="8602" spans="1:14" x14ac:dyDescent="0.3">
      <c r="A8602" t="s">
        <v>25923</v>
      </c>
      <c r="B8602" t="s">
        <v>29</v>
      </c>
      <c r="C8602" t="s">
        <v>25924</v>
      </c>
      <c r="D8602" t="s">
        <v>25925</v>
      </c>
      <c r="E8602" t="s">
        <v>40</v>
      </c>
      <c r="G8602" t="s">
        <v>33</v>
      </c>
      <c r="H8602" t="s">
        <v>34</v>
      </c>
      <c r="I8602" t="s">
        <v>25757</v>
      </c>
      <c r="M8602" t="s">
        <v>53</v>
      </c>
      <c r="N8602" t="str">
        <f>IF(AND(PESQUISA!$B$3&lt;&gt;"",OR(PESQUISA!$B$4="TODAS",B8602=PESQUISA!$B$4),ISNUMBER(SEARCH(PESQUISA!$B$3,D8602))),ROW()-1,"")</f>
        <v/>
      </c>
    </row>
    <row r="8603" spans="1:14" x14ac:dyDescent="0.3">
      <c r="A8603" t="s">
        <v>25926</v>
      </c>
      <c r="B8603" t="s">
        <v>29</v>
      </c>
      <c r="C8603" t="s">
        <v>25927</v>
      </c>
      <c r="D8603" t="s">
        <v>25928</v>
      </c>
      <c r="E8603" t="s">
        <v>40</v>
      </c>
      <c r="F8603" s="7">
        <v>2898.98</v>
      </c>
      <c r="G8603" t="s">
        <v>33</v>
      </c>
      <c r="H8603" t="s">
        <v>34</v>
      </c>
      <c r="I8603" t="s">
        <v>25757</v>
      </c>
      <c r="L8603" s="8">
        <v>0.7077</v>
      </c>
      <c r="M8603" t="s">
        <v>36</v>
      </c>
      <c r="N8603" t="str">
        <f>IF(AND(PESQUISA!$B$3&lt;&gt;"",OR(PESQUISA!$B$4="TODAS",B8603=PESQUISA!$B$4),ISNUMBER(SEARCH(PESQUISA!$B$3,D8603))),ROW()-1,"")</f>
        <v/>
      </c>
    </row>
    <row r="8604" spans="1:14" x14ac:dyDescent="0.3">
      <c r="A8604" t="s">
        <v>25929</v>
      </c>
      <c r="B8604" t="s">
        <v>29</v>
      </c>
      <c r="C8604" t="s">
        <v>25930</v>
      </c>
      <c r="D8604" t="s">
        <v>25931</v>
      </c>
      <c r="E8604" t="s">
        <v>40</v>
      </c>
      <c r="G8604" t="s">
        <v>33</v>
      </c>
      <c r="H8604" t="s">
        <v>34</v>
      </c>
      <c r="I8604" t="s">
        <v>25757</v>
      </c>
      <c r="M8604" t="s">
        <v>53</v>
      </c>
      <c r="N8604" t="str">
        <f>IF(AND(PESQUISA!$B$3&lt;&gt;"",OR(PESQUISA!$B$4="TODAS",B8604=PESQUISA!$B$4),ISNUMBER(SEARCH(PESQUISA!$B$3,D8604))),ROW()-1,"")</f>
        <v/>
      </c>
    </row>
    <row r="8605" spans="1:14" x14ac:dyDescent="0.3">
      <c r="A8605" t="s">
        <v>25932</v>
      </c>
      <c r="B8605" t="s">
        <v>29</v>
      </c>
      <c r="C8605" t="s">
        <v>25933</v>
      </c>
      <c r="D8605" t="s">
        <v>25934</v>
      </c>
      <c r="E8605" t="s">
        <v>40</v>
      </c>
      <c r="G8605" t="s">
        <v>33</v>
      </c>
      <c r="H8605" t="s">
        <v>34</v>
      </c>
      <c r="I8605" t="s">
        <v>25757</v>
      </c>
      <c r="M8605" t="s">
        <v>53</v>
      </c>
      <c r="N8605" t="str">
        <f>IF(AND(PESQUISA!$B$3&lt;&gt;"",OR(PESQUISA!$B$4="TODAS",B8605=PESQUISA!$B$4),ISNUMBER(SEARCH(PESQUISA!$B$3,D8605))),ROW()-1,"")</f>
        <v/>
      </c>
    </row>
    <row r="8606" spans="1:14" x14ac:dyDescent="0.3">
      <c r="A8606" t="s">
        <v>25935</v>
      </c>
      <c r="B8606" t="s">
        <v>29</v>
      </c>
      <c r="C8606" t="s">
        <v>25936</v>
      </c>
      <c r="D8606" t="s">
        <v>25937</v>
      </c>
      <c r="E8606" t="s">
        <v>40</v>
      </c>
      <c r="G8606" t="s">
        <v>33</v>
      </c>
      <c r="H8606" t="s">
        <v>34</v>
      </c>
      <c r="I8606" t="s">
        <v>25757</v>
      </c>
      <c r="M8606" t="s">
        <v>53</v>
      </c>
      <c r="N8606" t="str">
        <f>IF(AND(PESQUISA!$B$3&lt;&gt;"",OR(PESQUISA!$B$4="TODAS",B8606=PESQUISA!$B$4),ISNUMBER(SEARCH(PESQUISA!$B$3,D8606))),ROW()-1,"")</f>
        <v/>
      </c>
    </row>
    <row r="8607" spans="1:14" x14ac:dyDescent="0.3">
      <c r="A8607" t="s">
        <v>25938</v>
      </c>
      <c r="B8607" t="s">
        <v>29</v>
      </c>
      <c r="C8607" t="s">
        <v>25939</v>
      </c>
      <c r="D8607" t="s">
        <v>25940</v>
      </c>
      <c r="E8607" t="s">
        <v>40</v>
      </c>
      <c r="G8607" t="s">
        <v>33</v>
      </c>
      <c r="H8607" t="s">
        <v>34</v>
      </c>
      <c r="I8607" t="s">
        <v>25757</v>
      </c>
      <c r="M8607" t="s">
        <v>53</v>
      </c>
      <c r="N8607" t="str">
        <f>IF(AND(PESQUISA!$B$3&lt;&gt;"",OR(PESQUISA!$B$4="TODAS",B8607=PESQUISA!$B$4),ISNUMBER(SEARCH(PESQUISA!$B$3,D8607))),ROW()-1,"")</f>
        <v/>
      </c>
    </row>
    <row r="8608" spans="1:14" x14ac:dyDescent="0.3">
      <c r="A8608" t="s">
        <v>25941</v>
      </c>
      <c r="B8608" t="s">
        <v>29</v>
      </c>
      <c r="C8608" t="s">
        <v>25942</v>
      </c>
      <c r="D8608" t="s">
        <v>25943</v>
      </c>
      <c r="E8608" t="s">
        <v>40</v>
      </c>
      <c r="F8608" s="7">
        <v>2352.42</v>
      </c>
      <c r="G8608" t="s">
        <v>33</v>
      </c>
      <c r="H8608" t="s">
        <v>34</v>
      </c>
      <c r="I8608" t="s">
        <v>25757</v>
      </c>
      <c r="L8608" s="8">
        <v>0.74550000000000005</v>
      </c>
      <c r="M8608" t="s">
        <v>36</v>
      </c>
      <c r="N8608" t="str">
        <f>IF(AND(PESQUISA!$B$3&lt;&gt;"",OR(PESQUISA!$B$4="TODAS",B8608=PESQUISA!$B$4),ISNUMBER(SEARCH(PESQUISA!$B$3,D8608))),ROW()-1,"")</f>
        <v/>
      </c>
    </row>
    <row r="8609" spans="1:14" x14ac:dyDescent="0.3">
      <c r="A8609" t="s">
        <v>25944</v>
      </c>
      <c r="B8609" t="s">
        <v>29</v>
      </c>
      <c r="C8609" t="s">
        <v>25945</v>
      </c>
      <c r="D8609" t="s">
        <v>25946</v>
      </c>
      <c r="E8609" t="s">
        <v>40</v>
      </c>
      <c r="G8609" t="s">
        <v>33</v>
      </c>
      <c r="H8609" t="s">
        <v>34</v>
      </c>
      <c r="I8609" t="s">
        <v>25757</v>
      </c>
      <c r="M8609" t="s">
        <v>53</v>
      </c>
      <c r="N8609" t="str">
        <f>IF(AND(PESQUISA!$B$3&lt;&gt;"",OR(PESQUISA!$B$4="TODAS",B8609=PESQUISA!$B$4),ISNUMBER(SEARCH(PESQUISA!$B$3,D8609))),ROW()-1,"")</f>
        <v/>
      </c>
    </row>
    <row r="8610" spans="1:14" x14ac:dyDescent="0.3">
      <c r="A8610" t="s">
        <v>25947</v>
      </c>
      <c r="B8610" t="s">
        <v>29</v>
      </c>
      <c r="C8610" t="s">
        <v>25948</v>
      </c>
      <c r="D8610" t="s">
        <v>25949</v>
      </c>
      <c r="E8610" t="s">
        <v>40</v>
      </c>
      <c r="G8610" t="s">
        <v>33</v>
      </c>
      <c r="H8610" t="s">
        <v>34</v>
      </c>
      <c r="I8610" t="s">
        <v>25757</v>
      </c>
      <c r="M8610" t="s">
        <v>53</v>
      </c>
      <c r="N8610" t="str">
        <f>IF(AND(PESQUISA!$B$3&lt;&gt;"",OR(PESQUISA!$B$4="TODAS",B8610=PESQUISA!$B$4),ISNUMBER(SEARCH(PESQUISA!$B$3,D8610))),ROW()-1,"")</f>
        <v/>
      </c>
    </row>
    <row r="8611" spans="1:14" x14ac:dyDescent="0.3">
      <c r="A8611" t="s">
        <v>25950</v>
      </c>
      <c r="B8611" t="s">
        <v>29</v>
      </c>
      <c r="C8611" t="s">
        <v>25951</v>
      </c>
      <c r="D8611" t="s">
        <v>25952</v>
      </c>
      <c r="E8611" t="s">
        <v>40</v>
      </c>
      <c r="F8611" s="7">
        <v>2003.98</v>
      </c>
      <c r="G8611" t="s">
        <v>33</v>
      </c>
      <c r="H8611" t="s">
        <v>34</v>
      </c>
      <c r="I8611" t="s">
        <v>25757</v>
      </c>
      <c r="L8611" s="8">
        <v>0.63</v>
      </c>
      <c r="M8611" t="s">
        <v>36</v>
      </c>
      <c r="N8611" t="str">
        <f>IF(AND(PESQUISA!$B$3&lt;&gt;"",OR(PESQUISA!$B$4="TODAS",B8611=PESQUISA!$B$4),ISNUMBER(SEARCH(PESQUISA!$B$3,D8611))),ROW()-1,"")</f>
        <v/>
      </c>
    </row>
    <row r="8612" spans="1:14" x14ac:dyDescent="0.3">
      <c r="A8612" t="s">
        <v>25953</v>
      </c>
      <c r="B8612" t="s">
        <v>29</v>
      </c>
      <c r="C8612" t="s">
        <v>25954</v>
      </c>
      <c r="D8612" t="s">
        <v>25955</v>
      </c>
      <c r="E8612" t="s">
        <v>40</v>
      </c>
      <c r="G8612" t="s">
        <v>33</v>
      </c>
      <c r="H8612" t="s">
        <v>34</v>
      </c>
      <c r="I8612" t="s">
        <v>25757</v>
      </c>
      <c r="M8612" t="s">
        <v>53</v>
      </c>
      <c r="N8612" t="str">
        <f>IF(AND(PESQUISA!$B$3&lt;&gt;"",OR(PESQUISA!$B$4="TODAS",B8612=PESQUISA!$B$4),ISNUMBER(SEARCH(PESQUISA!$B$3,D8612))),ROW()-1,"")</f>
        <v/>
      </c>
    </row>
    <row r="8613" spans="1:14" x14ac:dyDescent="0.3">
      <c r="A8613" t="s">
        <v>25956</v>
      </c>
      <c r="B8613" t="s">
        <v>29</v>
      </c>
      <c r="C8613" t="s">
        <v>25957</v>
      </c>
      <c r="D8613" t="s">
        <v>25958</v>
      </c>
      <c r="E8613" t="s">
        <v>40</v>
      </c>
      <c r="F8613" s="7">
        <v>2593.61</v>
      </c>
      <c r="G8613" t="s">
        <v>33</v>
      </c>
      <c r="H8613" t="s">
        <v>34</v>
      </c>
      <c r="I8613" t="s">
        <v>25757</v>
      </c>
      <c r="L8613" s="8">
        <v>0.67520000000000002</v>
      </c>
      <c r="M8613" t="s">
        <v>36</v>
      </c>
      <c r="N8613" t="str">
        <f>IF(AND(PESQUISA!$B$3&lt;&gt;"",OR(PESQUISA!$B$4="TODAS",B8613=PESQUISA!$B$4),ISNUMBER(SEARCH(PESQUISA!$B$3,D8613))),ROW()-1,"")</f>
        <v/>
      </c>
    </row>
    <row r="8614" spans="1:14" x14ac:dyDescent="0.3">
      <c r="A8614" t="s">
        <v>25959</v>
      </c>
      <c r="B8614" t="s">
        <v>29</v>
      </c>
      <c r="C8614" t="s">
        <v>25960</v>
      </c>
      <c r="D8614" t="s">
        <v>25961</v>
      </c>
      <c r="E8614" t="s">
        <v>40</v>
      </c>
      <c r="G8614" t="s">
        <v>33</v>
      </c>
      <c r="H8614" t="s">
        <v>34</v>
      </c>
      <c r="I8614" t="s">
        <v>25757</v>
      </c>
      <c r="M8614" t="s">
        <v>53</v>
      </c>
      <c r="N8614" t="str">
        <f>IF(AND(PESQUISA!$B$3&lt;&gt;"",OR(PESQUISA!$B$4="TODAS",B8614=PESQUISA!$B$4),ISNUMBER(SEARCH(PESQUISA!$B$3,D8614))),ROW()-1,"")</f>
        <v/>
      </c>
    </row>
    <row r="8615" spans="1:14" x14ac:dyDescent="0.3">
      <c r="A8615" t="s">
        <v>25962</v>
      </c>
      <c r="B8615" t="s">
        <v>29</v>
      </c>
      <c r="C8615" t="s">
        <v>25963</v>
      </c>
      <c r="D8615" t="s">
        <v>25964</v>
      </c>
      <c r="E8615" t="s">
        <v>40</v>
      </c>
      <c r="G8615" t="s">
        <v>33</v>
      </c>
      <c r="H8615" t="s">
        <v>34</v>
      </c>
      <c r="I8615" t="s">
        <v>25757</v>
      </c>
      <c r="M8615" t="s">
        <v>53</v>
      </c>
      <c r="N8615" t="str">
        <f>IF(AND(PESQUISA!$B$3&lt;&gt;"",OR(PESQUISA!$B$4="TODAS",B8615=PESQUISA!$B$4),ISNUMBER(SEARCH(PESQUISA!$B$3,D8615))),ROW()-1,"")</f>
        <v/>
      </c>
    </row>
    <row r="8616" spans="1:14" x14ac:dyDescent="0.3">
      <c r="A8616" t="s">
        <v>25965</v>
      </c>
      <c r="B8616" t="s">
        <v>29</v>
      </c>
      <c r="C8616" t="s">
        <v>25966</v>
      </c>
      <c r="D8616" t="s">
        <v>25967</v>
      </c>
      <c r="E8616" t="s">
        <v>40</v>
      </c>
      <c r="F8616" s="7">
        <v>1835.85</v>
      </c>
      <c r="G8616" t="s">
        <v>33</v>
      </c>
      <c r="H8616" t="s">
        <v>34</v>
      </c>
      <c r="I8616" t="s">
        <v>25757</v>
      </c>
      <c r="L8616" s="8">
        <v>0.72870000000000001</v>
      </c>
      <c r="M8616" t="s">
        <v>36</v>
      </c>
      <c r="N8616" t="str">
        <f>IF(AND(PESQUISA!$B$3&lt;&gt;"",OR(PESQUISA!$B$4="TODAS",B8616=PESQUISA!$B$4),ISNUMBER(SEARCH(PESQUISA!$B$3,D8616))),ROW()-1,"")</f>
        <v/>
      </c>
    </row>
    <row r="8617" spans="1:14" x14ac:dyDescent="0.3">
      <c r="A8617" t="s">
        <v>25968</v>
      </c>
      <c r="B8617" t="s">
        <v>29</v>
      </c>
      <c r="C8617" t="s">
        <v>25969</v>
      </c>
      <c r="D8617" t="s">
        <v>25970</v>
      </c>
      <c r="E8617" t="s">
        <v>40</v>
      </c>
      <c r="G8617" t="s">
        <v>33</v>
      </c>
      <c r="H8617" t="s">
        <v>34</v>
      </c>
      <c r="I8617" t="s">
        <v>25757</v>
      </c>
      <c r="M8617" t="s">
        <v>53</v>
      </c>
      <c r="N8617" t="str">
        <f>IF(AND(PESQUISA!$B$3&lt;&gt;"",OR(PESQUISA!$B$4="TODAS",B8617=PESQUISA!$B$4),ISNUMBER(SEARCH(PESQUISA!$B$3,D8617))),ROW()-1,"")</f>
        <v/>
      </c>
    </row>
    <row r="8618" spans="1:14" x14ac:dyDescent="0.3">
      <c r="A8618" t="s">
        <v>25971</v>
      </c>
      <c r="B8618" t="s">
        <v>29</v>
      </c>
      <c r="C8618" t="s">
        <v>25972</v>
      </c>
      <c r="D8618" t="s">
        <v>25973</v>
      </c>
      <c r="E8618" t="s">
        <v>40</v>
      </c>
      <c r="F8618" s="7">
        <v>2435.94</v>
      </c>
      <c r="G8618" t="s">
        <v>33</v>
      </c>
      <c r="H8618" t="s">
        <v>34</v>
      </c>
      <c r="I8618" t="s">
        <v>25757</v>
      </c>
      <c r="L8618" s="8">
        <v>0.75139999999999996</v>
      </c>
      <c r="M8618" t="s">
        <v>36</v>
      </c>
      <c r="N8618" t="str">
        <f>IF(AND(PESQUISA!$B$3&lt;&gt;"",OR(PESQUISA!$B$4="TODAS",B8618=PESQUISA!$B$4),ISNUMBER(SEARCH(PESQUISA!$B$3,D8618))),ROW()-1,"")</f>
        <v/>
      </c>
    </row>
    <row r="8619" spans="1:14" x14ac:dyDescent="0.3">
      <c r="A8619" t="s">
        <v>25974</v>
      </c>
      <c r="B8619" t="s">
        <v>29</v>
      </c>
      <c r="C8619" t="s">
        <v>25975</v>
      </c>
      <c r="D8619" t="s">
        <v>25976</v>
      </c>
      <c r="E8619" t="s">
        <v>40</v>
      </c>
      <c r="G8619" t="s">
        <v>33</v>
      </c>
      <c r="H8619" t="s">
        <v>34</v>
      </c>
      <c r="I8619" t="s">
        <v>25757</v>
      </c>
      <c r="M8619" t="s">
        <v>53</v>
      </c>
      <c r="N8619" t="str">
        <f>IF(AND(PESQUISA!$B$3&lt;&gt;"",OR(PESQUISA!$B$4="TODAS",B8619=PESQUISA!$B$4),ISNUMBER(SEARCH(PESQUISA!$B$3,D8619))),ROW()-1,"")</f>
        <v/>
      </c>
    </row>
    <row r="8620" spans="1:14" x14ac:dyDescent="0.3">
      <c r="A8620" t="s">
        <v>25977</v>
      </c>
      <c r="B8620" t="s">
        <v>29</v>
      </c>
      <c r="C8620" t="s">
        <v>25978</v>
      </c>
      <c r="D8620" t="s">
        <v>25979</v>
      </c>
      <c r="E8620" t="s">
        <v>40</v>
      </c>
      <c r="G8620" t="s">
        <v>33</v>
      </c>
      <c r="H8620" t="s">
        <v>34</v>
      </c>
      <c r="I8620" t="s">
        <v>25757</v>
      </c>
      <c r="M8620" t="s">
        <v>53</v>
      </c>
      <c r="N8620" t="str">
        <f>IF(AND(PESQUISA!$B$3&lt;&gt;"",OR(PESQUISA!$B$4="TODAS",B8620=PESQUISA!$B$4),ISNUMBER(SEARCH(PESQUISA!$B$3,D8620))),ROW()-1,"")</f>
        <v/>
      </c>
    </row>
    <row r="8621" spans="1:14" x14ac:dyDescent="0.3">
      <c r="A8621" t="s">
        <v>25980</v>
      </c>
      <c r="B8621" t="s">
        <v>29</v>
      </c>
      <c r="C8621" t="s">
        <v>25981</v>
      </c>
      <c r="D8621" t="s">
        <v>25982</v>
      </c>
      <c r="E8621" t="s">
        <v>40</v>
      </c>
      <c r="G8621" t="s">
        <v>33</v>
      </c>
      <c r="H8621" t="s">
        <v>34</v>
      </c>
      <c r="I8621" t="s">
        <v>25757</v>
      </c>
      <c r="M8621" t="s">
        <v>53</v>
      </c>
      <c r="N8621" t="str">
        <f>IF(AND(PESQUISA!$B$3&lt;&gt;"",OR(PESQUISA!$B$4="TODAS",B8621=PESQUISA!$B$4),ISNUMBER(SEARCH(PESQUISA!$B$3,D8621))),ROW()-1,"")</f>
        <v/>
      </c>
    </row>
    <row r="8622" spans="1:14" x14ac:dyDescent="0.3">
      <c r="A8622" t="s">
        <v>25983</v>
      </c>
      <c r="B8622" t="s">
        <v>29</v>
      </c>
      <c r="C8622" t="s">
        <v>25984</v>
      </c>
      <c r="D8622" t="s">
        <v>25985</v>
      </c>
      <c r="E8622" t="s">
        <v>40</v>
      </c>
      <c r="G8622" t="s">
        <v>33</v>
      </c>
      <c r="H8622" t="s">
        <v>34</v>
      </c>
      <c r="I8622" t="s">
        <v>25757</v>
      </c>
      <c r="M8622" t="s">
        <v>53</v>
      </c>
      <c r="N8622" t="str">
        <f>IF(AND(PESQUISA!$B$3&lt;&gt;"",OR(PESQUISA!$B$4="TODAS",B8622=PESQUISA!$B$4),ISNUMBER(SEARCH(PESQUISA!$B$3,D8622))),ROW()-1,"")</f>
        <v/>
      </c>
    </row>
    <row r="8623" spans="1:14" x14ac:dyDescent="0.3">
      <c r="A8623" t="s">
        <v>25986</v>
      </c>
      <c r="B8623" t="s">
        <v>29</v>
      </c>
      <c r="C8623" t="s">
        <v>25987</v>
      </c>
      <c r="D8623" t="s">
        <v>25988</v>
      </c>
      <c r="E8623" t="s">
        <v>40</v>
      </c>
      <c r="G8623" t="s">
        <v>33</v>
      </c>
      <c r="H8623" t="s">
        <v>34</v>
      </c>
      <c r="I8623" t="s">
        <v>25757</v>
      </c>
      <c r="M8623" t="s">
        <v>53</v>
      </c>
      <c r="N8623" t="str">
        <f>IF(AND(PESQUISA!$B$3&lt;&gt;"",OR(PESQUISA!$B$4="TODAS",B8623=PESQUISA!$B$4),ISNUMBER(SEARCH(PESQUISA!$B$3,D8623))),ROW()-1,"")</f>
        <v/>
      </c>
    </row>
    <row r="8624" spans="1:14" x14ac:dyDescent="0.3">
      <c r="A8624" t="s">
        <v>25989</v>
      </c>
      <c r="B8624" t="s">
        <v>29</v>
      </c>
      <c r="C8624" t="s">
        <v>25990</v>
      </c>
      <c r="D8624" t="s">
        <v>25991</v>
      </c>
      <c r="E8624" t="s">
        <v>40</v>
      </c>
      <c r="F8624" s="7">
        <v>594.64</v>
      </c>
      <c r="G8624" t="s">
        <v>33</v>
      </c>
      <c r="H8624" t="s">
        <v>34</v>
      </c>
      <c r="I8624" t="s">
        <v>25757</v>
      </c>
      <c r="L8624" s="8">
        <v>0.43390000000000001</v>
      </c>
      <c r="M8624" t="s">
        <v>36</v>
      </c>
      <c r="N8624" t="str">
        <f>IF(AND(PESQUISA!$B$3&lt;&gt;"",OR(PESQUISA!$B$4="TODAS",B8624=PESQUISA!$B$4),ISNUMBER(SEARCH(PESQUISA!$B$3,D8624))),ROW()-1,"")</f>
        <v/>
      </c>
    </row>
    <row r="8625" spans="1:14" x14ac:dyDescent="0.3">
      <c r="A8625" t="s">
        <v>25992</v>
      </c>
      <c r="B8625" t="s">
        <v>29</v>
      </c>
      <c r="C8625" t="s">
        <v>25993</v>
      </c>
      <c r="D8625" t="s">
        <v>25994</v>
      </c>
      <c r="E8625" t="s">
        <v>60</v>
      </c>
      <c r="F8625" s="7">
        <v>1439.98</v>
      </c>
      <c r="G8625" t="s">
        <v>33</v>
      </c>
      <c r="H8625" t="s">
        <v>34</v>
      </c>
      <c r="I8625" t="s">
        <v>25995</v>
      </c>
      <c r="L8625" s="8">
        <v>0</v>
      </c>
      <c r="M8625" t="s">
        <v>36</v>
      </c>
      <c r="N8625" t="str">
        <f>IF(AND(PESQUISA!$B$3&lt;&gt;"",OR(PESQUISA!$B$4="TODAS",B8625=PESQUISA!$B$4),ISNUMBER(SEARCH(PESQUISA!$B$3,D8625))),ROW()-1,"")</f>
        <v/>
      </c>
    </row>
    <row r="8626" spans="1:14" x14ac:dyDescent="0.3">
      <c r="A8626" t="s">
        <v>25996</v>
      </c>
      <c r="B8626" t="s">
        <v>29</v>
      </c>
      <c r="C8626" t="s">
        <v>25997</v>
      </c>
      <c r="D8626" t="s">
        <v>25998</v>
      </c>
      <c r="E8626" t="s">
        <v>60</v>
      </c>
      <c r="F8626" s="7">
        <v>1741.82</v>
      </c>
      <c r="G8626" t="s">
        <v>33</v>
      </c>
      <c r="H8626" t="s">
        <v>34</v>
      </c>
      <c r="I8626" t="s">
        <v>25995</v>
      </c>
      <c r="L8626" s="8">
        <v>0</v>
      </c>
      <c r="M8626" t="s">
        <v>36</v>
      </c>
      <c r="N8626" t="str">
        <f>IF(AND(PESQUISA!$B$3&lt;&gt;"",OR(PESQUISA!$B$4="TODAS",B8626=PESQUISA!$B$4),ISNUMBER(SEARCH(PESQUISA!$B$3,D8626))),ROW()-1,"")</f>
        <v/>
      </c>
    </row>
    <row r="8627" spans="1:14" x14ac:dyDescent="0.3">
      <c r="A8627" t="s">
        <v>25999</v>
      </c>
      <c r="B8627" t="s">
        <v>29</v>
      </c>
      <c r="C8627" t="s">
        <v>26000</v>
      </c>
      <c r="D8627" t="s">
        <v>26001</v>
      </c>
      <c r="E8627" t="s">
        <v>60</v>
      </c>
      <c r="F8627" s="7">
        <v>2043.59</v>
      </c>
      <c r="G8627" t="s">
        <v>33</v>
      </c>
      <c r="H8627" t="s">
        <v>34</v>
      </c>
      <c r="I8627" t="s">
        <v>25995</v>
      </c>
      <c r="L8627" s="8">
        <v>0</v>
      </c>
      <c r="M8627" t="s">
        <v>36</v>
      </c>
      <c r="N8627" t="str">
        <f>IF(AND(PESQUISA!$B$3&lt;&gt;"",OR(PESQUISA!$B$4="TODAS",B8627=PESQUISA!$B$4),ISNUMBER(SEARCH(PESQUISA!$B$3,D8627))),ROW()-1,"")</f>
        <v/>
      </c>
    </row>
    <row r="8628" spans="1:14" x14ac:dyDescent="0.3">
      <c r="A8628" t="s">
        <v>26002</v>
      </c>
      <c r="B8628" t="s">
        <v>29</v>
      </c>
      <c r="C8628" t="s">
        <v>26003</v>
      </c>
      <c r="D8628" t="s">
        <v>26004</v>
      </c>
      <c r="E8628" t="s">
        <v>60</v>
      </c>
      <c r="F8628" s="7">
        <v>2496.39</v>
      </c>
      <c r="G8628" t="s">
        <v>33</v>
      </c>
      <c r="H8628" t="s">
        <v>34</v>
      </c>
      <c r="I8628" t="s">
        <v>25995</v>
      </c>
      <c r="L8628" s="8">
        <v>0</v>
      </c>
      <c r="M8628" t="s">
        <v>36</v>
      </c>
      <c r="N8628" t="str">
        <f>IF(AND(PESQUISA!$B$3&lt;&gt;"",OR(PESQUISA!$B$4="TODAS",B8628=PESQUISA!$B$4),ISNUMBER(SEARCH(PESQUISA!$B$3,D8628))),ROW()-1,"")</f>
        <v/>
      </c>
    </row>
    <row r="8629" spans="1:14" x14ac:dyDescent="0.3">
      <c r="A8629" t="s">
        <v>26005</v>
      </c>
      <c r="B8629" t="s">
        <v>29</v>
      </c>
      <c r="C8629" t="s">
        <v>26006</v>
      </c>
      <c r="D8629" t="s">
        <v>26007</v>
      </c>
      <c r="E8629" t="s">
        <v>60</v>
      </c>
      <c r="F8629" s="7">
        <v>453.84</v>
      </c>
      <c r="G8629" t="s">
        <v>33</v>
      </c>
      <c r="H8629" t="s">
        <v>34</v>
      </c>
      <c r="I8629" t="s">
        <v>25995</v>
      </c>
      <c r="L8629" s="8">
        <v>0.84670000000000001</v>
      </c>
      <c r="M8629" t="s">
        <v>36</v>
      </c>
      <c r="N8629" t="str">
        <f>IF(AND(PESQUISA!$B$3&lt;&gt;"",OR(PESQUISA!$B$4="TODAS",B8629=PESQUISA!$B$4),ISNUMBER(SEARCH(PESQUISA!$B$3,D8629))),ROW()-1,"")</f>
        <v/>
      </c>
    </row>
    <row r="8630" spans="1:14" x14ac:dyDescent="0.3">
      <c r="A8630" t="s">
        <v>26008</v>
      </c>
      <c r="B8630" t="s">
        <v>29</v>
      </c>
      <c r="C8630" t="s">
        <v>26009</v>
      </c>
      <c r="D8630" t="s">
        <v>26010</v>
      </c>
      <c r="E8630" t="s">
        <v>60</v>
      </c>
      <c r="F8630" s="7">
        <v>600.21</v>
      </c>
      <c r="G8630" t="s">
        <v>33</v>
      </c>
      <c r="H8630" t="s">
        <v>34</v>
      </c>
      <c r="I8630" t="s">
        <v>25995</v>
      </c>
      <c r="L8630" s="8">
        <v>0.86109999999999998</v>
      </c>
      <c r="M8630" t="s">
        <v>36</v>
      </c>
      <c r="N8630" t="str">
        <f>IF(AND(PESQUISA!$B$3&lt;&gt;"",OR(PESQUISA!$B$4="TODAS",B8630=PESQUISA!$B$4),ISNUMBER(SEARCH(PESQUISA!$B$3,D8630))),ROW()-1,"")</f>
        <v/>
      </c>
    </row>
    <row r="8631" spans="1:14" x14ac:dyDescent="0.3">
      <c r="A8631" t="s">
        <v>26011</v>
      </c>
      <c r="B8631" t="s">
        <v>29</v>
      </c>
      <c r="C8631" t="s">
        <v>26012</v>
      </c>
      <c r="D8631" t="s">
        <v>26013</v>
      </c>
      <c r="E8631" t="s">
        <v>60</v>
      </c>
      <c r="F8631" s="7">
        <v>800.17</v>
      </c>
      <c r="G8631" t="s">
        <v>33</v>
      </c>
      <c r="H8631" t="s">
        <v>34</v>
      </c>
      <c r="I8631" t="s">
        <v>25995</v>
      </c>
      <c r="L8631" s="8">
        <v>0.87680000000000002</v>
      </c>
      <c r="M8631" t="s">
        <v>36</v>
      </c>
      <c r="N8631" t="str">
        <f>IF(AND(PESQUISA!$B$3&lt;&gt;"",OR(PESQUISA!$B$4="TODAS",B8631=PESQUISA!$B$4),ISNUMBER(SEARCH(PESQUISA!$B$3,D8631))),ROW()-1,"")</f>
        <v/>
      </c>
    </row>
    <row r="8632" spans="1:14" x14ac:dyDescent="0.3">
      <c r="A8632" t="s">
        <v>26014</v>
      </c>
      <c r="B8632" t="s">
        <v>29</v>
      </c>
      <c r="C8632" t="s">
        <v>26015</v>
      </c>
      <c r="D8632" t="s">
        <v>26016</v>
      </c>
      <c r="E8632" t="s">
        <v>60</v>
      </c>
      <c r="F8632" s="7">
        <v>1097.6199999999999</v>
      </c>
      <c r="G8632" t="s">
        <v>33</v>
      </c>
      <c r="H8632" t="s">
        <v>34</v>
      </c>
      <c r="I8632" t="s">
        <v>25995</v>
      </c>
      <c r="L8632" s="8">
        <v>0.8841</v>
      </c>
      <c r="M8632" t="s">
        <v>36</v>
      </c>
      <c r="N8632" t="str">
        <f>IF(AND(PESQUISA!$B$3&lt;&gt;"",OR(PESQUISA!$B$4="TODAS",B8632=PESQUISA!$B$4),ISNUMBER(SEARCH(PESQUISA!$B$3,D8632))),ROW()-1,"")</f>
        <v/>
      </c>
    </row>
    <row r="8633" spans="1:14" x14ac:dyDescent="0.3">
      <c r="A8633" t="s">
        <v>26017</v>
      </c>
      <c r="B8633" t="s">
        <v>29</v>
      </c>
      <c r="C8633" t="s">
        <v>26018</v>
      </c>
      <c r="D8633" t="s">
        <v>26019</v>
      </c>
      <c r="E8633" t="s">
        <v>60</v>
      </c>
      <c r="F8633" s="7">
        <v>1511</v>
      </c>
      <c r="G8633" t="s">
        <v>33</v>
      </c>
      <c r="H8633" t="s">
        <v>34</v>
      </c>
      <c r="I8633" t="s">
        <v>25995</v>
      </c>
      <c r="L8633" s="8">
        <v>0</v>
      </c>
      <c r="M8633" t="s">
        <v>36</v>
      </c>
      <c r="N8633" t="str">
        <f>IF(AND(PESQUISA!$B$3&lt;&gt;"",OR(PESQUISA!$B$4="TODAS",B8633=PESQUISA!$B$4),ISNUMBER(SEARCH(PESQUISA!$B$3,D8633))),ROW()-1,"")</f>
        <v/>
      </c>
    </row>
    <row r="8634" spans="1:14" x14ac:dyDescent="0.3">
      <c r="A8634" t="s">
        <v>26020</v>
      </c>
      <c r="B8634" t="s">
        <v>29</v>
      </c>
      <c r="C8634" t="s">
        <v>26021</v>
      </c>
      <c r="D8634" t="s">
        <v>26022</v>
      </c>
      <c r="E8634" t="s">
        <v>60</v>
      </c>
      <c r="F8634" s="7">
        <v>1822.14</v>
      </c>
      <c r="G8634" t="s">
        <v>33</v>
      </c>
      <c r="H8634" t="s">
        <v>34</v>
      </c>
      <c r="I8634" t="s">
        <v>25995</v>
      </c>
      <c r="L8634" s="8">
        <v>0</v>
      </c>
      <c r="M8634" t="s">
        <v>36</v>
      </c>
      <c r="N8634" t="str">
        <f>IF(AND(PESQUISA!$B$3&lt;&gt;"",OR(PESQUISA!$B$4="TODAS",B8634=PESQUISA!$B$4),ISNUMBER(SEARCH(PESQUISA!$B$3,D8634))),ROW()-1,"")</f>
        <v/>
      </c>
    </row>
    <row r="8635" spans="1:14" x14ac:dyDescent="0.3">
      <c r="A8635" t="s">
        <v>26023</v>
      </c>
      <c r="B8635" t="s">
        <v>29</v>
      </c>
      <c r="C8635" t="s">
        <v>26024</v>
      </c>
      <c r="D8635" t="s">
        <v>26025</v>
      </c>
      <c r="E8635" t="s">
        <v>60</v>
      </c>
      <c r="F8635" s="7">
        <v>2133.1999999999998</v>
      </c>
      <c r="G8635" t="s">
        <v>33</v>
      </c>
      <c r="H8635" t="s">
        <v>34</v>
      </c>
      <c r="I8635" t="s">
        <v>25995</v>
      </c>
      <c r="L8635" s="8">
        <v>0</v>
      </c>
      <c r="M8635" t="s">
        <v>36</v>
      </c>
      <c r="N8635" t="str">
        <f>IF(AND(PESQUISA!$B$3&lt;&gt;"",OR(PESQUISA!$B$4="TODAS",B8635=PESQUISA!$B$4),ISNUMBER(SEARCH(PESQUISA!$B$3,D8635))),ROW()-1,"")</f>
        <v/>
      </c>
    </row>
    <row r="8636" spans="1:14" x14ac:dyDescent="0.3">
      <c r="A8636" t="s">
        <v>26026</v>
      </c>
      <c r="B8636" t="s">
        <v>29</v>
      </c>
      <c r="C8636" t="s">
        <v>26027</v>
      </c>
      <c r="D8636" t="s">
        <v>26028</v>
      </c>
      <c r="E8636" t="s">
        <v>60</v>
      </c>
      <c r="F8636" s="7">
        <v>2599.94</v>
      </c>
      <c r="G8636" t="s">
        <v>33</v>
      </c>
      <c r="H8636" t="s">
        <v>34</v>
      </c>
      <c r="I8636" t="s">
        <v>25995</v>
      </c>
      <c r="L8636" s="8">
        <v>0</v>
      </c>
      <c r="M8636" t="s">
        <v>36</v>
      </c>
      <c r="N8636" t="str">
        <f>IF(AND(PESQUISA!$B$3&lt;&gt;"",OR(PESQUISA!$B$4="TODAS",B8636=PESQUISA!$B$4),ISNUMBER(SEARCH(PESQUISA!$B$3,D8636))),ROW()-1,"")</f>
        <v/>
      </c>
    </row>
    <row r="8637" spans="1:14" x14ac:dyDescent="0.3">
      <c r="A8637" t="s">
        <v>26029</v>
      </c>
      <c r="B8637" t="s">
        <v>29</v>
      </c>
      <c r="C8637" t="s">
        <v>26030</v>
      </c>
      <c r="D8637" t="s">
        <v>26031</v>
      </c>
      <c r="E8637" t="s">
        <v>60</v>
      </c>
      <c r="F8637" s="7">
        <v>455.85</v>
      </c>
      <c r="G8637" t="s">
        <v>33</v>
      </c>
      <c r="H8637" t="s">
        <v>34</v>
      </c>
      <c r="I8637" t="s">
        <v>25995</v>
      </c>
      <c r="L8637" s="8">
        <v>0.84299999999999997</v>
      </c>
      <c r="M8637" t="s">
        <v>36</v>
      </c>
      <c r="N8637" t="str">
        <f>IF(AND(PESQUISA!$B$3&lt;&gt;"",OR(PESQUISA!$B$4="TODAS",B8637=PESQUISA!$B$4),ISNUMBER(SEARCH(PESQUISA!$B$3,D8637))),ROW()-1,"")</f>
        <v/>
      </c>
    </row>
    <row r="8638" spans="1:14" x14ac:dyDescent="0.3">
      <c r="A8638" t="s">
        <v>26032</v>
      </c>
      <c r="B8638" t="s">
        <v>29</v>
      </c>
      <c r="C8638" t="s">
        <v>26033</v>
      </c>
      <c r="D8638" t="s">
        <v>26034</v>
      </c>
      <c r="E8638" t="s">
        <v>60</v>
      </c>
      <c r="F8638" s="7">
        <v>602.85</v>
      </c>
      <c r="G8638" t="s">
        <v>33</v>
      </c>
      <c r="H8638" t="s">
        <v>34</v>
      </c>
      <c r="I8638" t="s">
        <v>25995</v>
      </c>
      <c r="L8638" s="8">
        <v>0.85729999999999995</v>
      </c>
      <c r="M8638" t="s">
        <v>36</v>
      </c>
      <c r="N8638" t="str">
        <f>IF(AND(PESQUISA!$B$3&lt;&gt;"",OR(PESQUISA!$B$4="TODAS",B8638=PESQUISA!$B$4),ISNUMBER(SEARCH(PESQUISA!$B$3,D8638))),ROW()-1,"")</f>
        <v/>
      </c>
    </row>
    <row r="8639" spans="1:14" x14ac:dyDescent="0.3">
      <c r="A8639" t="s">
        <v>26035</v>
      </c>
      <c r="B8639" t="s">
        <v>29</v>
      </c>
      <c r="C8639" t="s">
        <v>26036</v>
      </c>
      <c r="D8639" t="s">
        <v>26037</v>
      </c>
      <c r="E8639" t="s">
        <v>60</v>
      </c>
      <c r="F8639" s="7">
        <v>803.48</v>
      </c>
      <c r="G8639" t="s">
        <v>33</v>
      </c>
      <c r="H8639" t="s">
        <v>34</v>
      </c>
      <c r="I8639" t="s">
        <v>25995</v>
      </c>
      <c r="L8639" s="8">
        <v>0.87319999999999998</v>
      </c>
      <c r="M8639" t="s">
        <v>36</v>
      </c>
      <c r="N8639" t="str">
        <f>IF(AND(PESQUISA!$B$3&lt;&gt;"",OR(PESQUISA!$B$4="TODAS",B8639=PESQUISA!$B$4),ISNUMBER(SEARCH(PESQUISA!$B$3,D8639))),ROW()-1,"")</f>
        <v/>
      </c>
    </row>
    <row r="8640" spans="1:14" x14ac:dyDescent="0.3">
      <c r="A8640" t="s">
        <v>26038</v>
      </c>
      <c r="B8640" t="s">
        <v>29</v>
      </c>
      <c r="C8640" t="s">
        <v>26039</v>
      </c>
      <c r="D8640" t="s">
        <v>26040</v>
      </c>
      <c r="E8640" t="s">
        <v>60</v>
      </c>
      <c r="F8640" s="7">
        <v>1102.1500000000001</v>
      </c>
      <c r="G8640" t="s">
        <v>33</v>
      </c>
      <c r="H8640" t="s">
        <v>34</v>
      </c>
      <c r="I8640" t="s">
        <v>25995</v>
      </c>
      <c r="L8640" s="8">
        <v>0.88039999999999996</v>
      </c>
      <c r="M8640" t="s">
        <v>36</v>
      </c>
      <c r="N8640" t="str">
        <f>IF(AND(PESQUISA!$B$3&lt;&gt;"",OR(PESQUISA!$B$4="TODAS",B8640=PESQUISA!$B$4),ISNUMBER(SEARCH(PESQUISA!$B$3,D8640))),ROW()-1,"")</f>
        <v/>
      </c>
    </row>
    <row r="8641" spans="1:14" x14ac:dyDescent="0.3">
      <c r="A8641" t="s">
        <v>26041</v>
      </c>
      <c r="B8641" t="s">
        <v>29</v>
      </c>
      <c r="C8641" t="s">
        <v>26042</v>
      </c>
      <c r="D8641" t="s">
        <v>26043</v>
      </c>
      <c r="E8641" t="s">
        <v>60</v>
      </c>
      <c r="F8641" s="7">
        <v>2152.9899999999998</v>
      </c>
      <c r="G8641" t="s">
        <v>33</v>
      </c>
      <c r="H8641" t="s">
        <v>34</v>
      </c>
      <c r="I8641" t="s">
        <v>25995</v>
      </c>
      <c r="L8641" s="8">
        <v>0</v>
      </c>
      <c r="M8641" t="s">
        <v>36</v>
      </c>
      <c r="N8641" t="str">
        <f>IF(AND(PESQUISA!$B$3&lt;&gt;"",OR(PESQUISA!$B$4="TODAS",B8641=PESQUISA!$B$4),ISNUMBER(SEARCH(PESQUISA!$B$3,D8641))),ROW()-1,"")</f>
        <v/>
      </c>
    </row>
    <row r="8642" spans="1:14" x14ac:dyDescent="0.3">
      <c r="A8642" t="s">
        <v>26044</v>
      </c>
      <c r="B8642" t="s">
        <v>29</v>
      </c>
      <c r="C8642" t="s">
        <v>26045</v>
      </c>
      <c r="D8642" t="s">
        <v>26046</v>
      </c>
      <c r="E8642" t="s">
        <v>60</v>
      </c>
      <c r="F8642" s="7">
        <v>2455.0100000000002</v>
      </c>
      <c r="G8642" t="s">
        <v>33</v>
      </c>
      <c r="H8642" t="s">
        <v>34</v>
      </c>
      <c r="I8642" t="s">
        <v>25995</v>
      </c>
      <c r="L8642" s="8">
        <v>0</v>
      </c>
      <c r="M8642" t="s">
        <v>36</v>
      </c>
      <c r="N8642" t="str">
        <f>IF(AND(PESQUISA!$B$3&lt;&gt;"",OR(PESQUISA!$B$4="TODAS",B8642=PESQUISA!$B$4),ISNUMBER(SEARCH(PESQUISA!$B$3,D8642))),ROW()-1,"")</f>
        <v/>
      </c>
    </row>
    <row r="8643" spans="1:14" x14ac:dyDescent="0.3">
      <c r="A8643" t="s">
        <v>26047</v>
      </c>
      <c r="B8643" t="s">
        <v>29</v>
      </c>
      <c r="C8643" t="s">
        <v>26048</v>
      </c>
      <c r="D8643" t="s">
        <v>26049</v>
      </c>
      <c r="E8643" t="s">
        <v>60</v>
      </c>
      <c r="F8643" s="7">
        <v>2757.12</v>
      </c>
      <c r="G8643" t="s">
        <v>33</v>
      </c>
      <c r="H8643" t="s">
        <v>34</v>
      </c>
      <c r="I8643" t="s">
        <v>25995</v>
      </c>
      <c r="L8643" s="8">
        <v>0</v>
      </c>
      <c r="M8643" t="s">
        <v>36</v>
      </c>
      <c r="N8643" t="str">
        <f>IF(AND(PESQUISA!$B$3&lt;&gt;"",OR(PESQUISA!$B$4="TODAS",B8643=PESQUISA!$B$4),ISNUMBER(SEARCH(PESQUISA!$B$3,D8643))),ROW()-1,"")</f>
        <v/>
      </c>
    </row>
    <row r="8644" spans="1:14" x14ac:dyDescent="0.3">
      <c r="A8644" t="s">
        <v>26050</v>
      </c>
      <c r="B8644" t="s">
        <v>29</v>
      </c>
      <c r="C8644" t="s">
        <v>26051</v>
      </c>
      <c r="D8644" t="s">
        <v>26052</v>
      </c>
      <c r="E8644" t="s">
        <v>60</v>
      </c>
      <c r="F8644" s="7">
        <v>3059.22</v>
      </c>
      <c r="G8644" t="s">
        <v>33</v>
      </c>
      <c r="H8644" t="s">
        <v>34</v>
      </c>
      <c r="I8644" t="s">
        <v>25995</v>
      </c>
      <c r="L8644" s="8">
        <v>0</v>
      </c>
      <c r="M8644" t="s">
        <v>36</v>
      </c>
      <c r="N8644" t="str">
        <f>IF(AND(PESQUISA!$B$3&lt;&gt;"",OR(PESQUISA!$B$4="TODAS",B8644=PESQUISA!$B$4),ISNUMBER(SEARCH(PESQUISA!$B$3,D8644))),ROW()-1,"")</f>
        <v/>
      </c>
    </row>
    <row r="8645" spans="1:14" x14ac:dyDescent="0.3">
      <c r="A8645" t="s">
        <v>26053</v>
      </c>
      <c r="B8645" t="s">
        <v>29</v>
      </c>
      <c r="C8645" t="s">
        <v>26054</v>
      </c>
      <c r="D8645" t="s">
        <v>26055</v>
      </c>
      <c r="E8645" t="s">
        <v>60</v>
      </c>
      <c r="F8645" s="7">
        <v>3361.22</v>
      </c>
      <c r="G8645" t="s">
        <v>33</v>
      </c>
      <c r="H8645" t="s">
        <v>34</v>
      </c>
      <c r="I8645" t="s">
        <v>25995</v>
      </c>
      <c r="L8645" s="8">
        <v>0</v>
      </c>
      <c r="M8645" t="s">
        <v>36</v>
      </c>
      <c r="N8645" t="str">
        <f>IF(AND(PESQUISA!$B$3&lt;&gt;"",OR(PESQUISA!$B$4="TODAS",B8645=PESQUISA!$B$4),ISNUMBER(SEARCH(PESQUISA!$B$3,D8645))),ROW()-1,"")</f>
        <v/>
      </c>
    </row>
    <row r="8646" spans="1:14" x14ac:dyDescent="0.3">
      <c r="A8646" t="s">
        <v>26056</v>
      </c>
      <c r="B8646" t="s">
        <v>29</v>
      </c>
      <c r="C8646" t="s">
        <v>26057</v>
      </c>
      <c r="D8646" t="s">
        <v>26058</v>
      </c>
      <c r="E8646" t="s">
        <v>60</v>
      </c>
      <c r="F8646" s="7">
        <v>3689.17</v>
      </c>
      <c r="G8646" t="s">
        <v>33</v>
      </c>
      <c r="H8646" t="s">
        <v>34</v>
      </c>
      <c r="I8646" t="s">
        <v>25995</v>
      </c>
      <c r="L8646" s="8">
        <v>0</v>
      </c>
      <c r="M8646" t="s">
        <v>36</v>
      </c>
      <c r="N8646" t="str">
        <f>IF(AND(PESQUISA!$B$3&lt;&gt;"",OR(PESQUISA!$B$4="TODAS",B8646=PESQUISA!$B$4),ISNUMBER(SEARCH(PESQUISA!$B$3,D8646))),ROW()-1,"")</f>
        <v/>
      </c>
    </row>
    <row r="8647" spans="1:14" x14ac:dyDescent="0.3">
      <c r="A8647" t="s">
        <v>26059</v>
      </c>
      <c r="B8647" t="s">
        <v>29</v>
      </c>
      <c r="C8647" t="s">
        <v>26060</v>
      </c>
      <c r="D8647" t="s">
        <v>26061</v>
      </c>
      <c r="E8647" t="s">
        <v>60</v>
      </c>
      <c r="F8647" s="7">
        <v>1548.87</v>
      </c>
      <c r="G8647" t="s">
        <v>33</v>
      </c>
      <c r="H8647" t="s">
        <v>34</v>
      </c>
      <c r="I8647" t="s">
        <v>25995</v>
      </c>
      <c r="L8647" s="8">
        <v>0</v>
      </c>
      <c r="M8647" t="s">
        <v>36</v>
      </c>
      <c r="N8647" t="str">
        <f>IF(AND(PESQUISA!$B$3&lt;&gt;"",OR(PESQUISA!$B$4="TODAS",B8647=PESQUISA!$B$4),ISNUMBER(SEARCH(PESQUISA!$B$3,D8647))),ROW()-1,"")</f>
        <v/>
      </c>
    </row>
    <row r="8648" spans="1:14" x14ac:dyDescent="0.3">
      <c r="A8648" t="s">
        <v>26062</v>
      </c>
      <c r="B8648" t="s">
        <v>29</v>
      </c>
      <c r="C8648" t="s">
        <v>26063</v>
      </c>
      <c r="D8648" t="s">
        <v>26064</v>
      </c>
      <c r="E8648" t="s">
        <v>60</v>
      </c>
      <c r="F8648" s="7">
        <v>1850.9</v>
      </c>
      <c r="G8648" t="s">
        <v>33</v>
      </c>
      <c r="H8648" t="s">
        <v>34</v>
      </c>
      <c r="I8648" t="s">
        <v>25995</v>
      </c>
      <c r="L8648" s="8">
        <v>0</v>
      </c>
      <c r="M8648" t="s">
        <v>36</v>
      </c>
      <c r="N8648" t="str">
        <f>IF(AND(PESQUISA!$B$3&lt;&gt;"",OR(PESQUISA!$B$4="TODAS",B8648=PESQUISA!$B$4),ISNUMBER(SEARCH(PESQUISA!$B$3,D8648))),ROW()-1,"")</f>
        <v/>
      </c>
    </row>
    <row r="8649" spans="1:14" x14ac:dyDescent="0.3">
      <c r="A8649" t="s">
        <v>26065</v>
      </c>
      <c r="B8649" t="s">
        <v>29</v>
      </c>
      <c r="C8649" t="s">
        <v>26066</v>
      </c>
      <c r="D8649" t="s">
        <v>26067</v>
      </c>
      <c r="E8649" t="s">
        <v>60</v>
      </c>
      <c r="F8649" s="7">
        <v>2152.9899999999998</v>
      </c>
      <c r="G8649" t="s">
        <v>33</v>
      </c>
      <c r="H8649" t="s">
        <v>34</v>
      </c>
      <c r="I8649" t="s">
        <v>25995</v>
      </c>
      <c r="L8649" s="8">
        <v>0</v>
      </c>
      <c r="M8649" t="s">
        <v>36</v>
      </c>
      <c r="N8649" t="str">
        <f>IF(AND(PESQUISA!$B$3&lt;&gt;"",OR(PESQUISA!$B$4="TODAS",B8649=PESQUISA!$B$4),ISNUMBER(SEARCH(PESQUISA!$B$3,D8649))),ROW()-1,"")</f>
        <v/>
      </c>
    </row>
    <row r="8650" spans="1:14" x14ac:dyDescent="0.3">
      <c r="A8650" t="s">
        <v>26068</v>
      </c>
      <c r="B8650" t="s">
        <v>29</v>
      </c>
      <c r="C8650" t="s">
        <v>26069</v>
      </c>
      <c r="D8650" t="s">
        <v>26070</v>
      </c>
      <c r="E8650" t="s">
        <v>60</v>
      </c>
      <c r="F8650" s="7">
        <v>2455.0100000000002</v>
      </c>
      <c r="G8650" t="s">
        <v>33</v>
      </c>
      <c r="H8650" t="s">
        <v>34</v>
      </c>
      <c r="I8650" t="s">
        <v>25995</v>
      </c>
      <c r="L8650" s="8">
        <v>0</v>
      </c>
      <c r="M8650" t="s">
        <v>36</v>
      </c>
      <c r="N8650" t="str">
        <f>IF(AND(PESQUISA!$B$3&lt;&gt;"",OR(PESQUISA!$B$4="TODAS",B8650=PESQUISA!$B$4),ISNUMBER(SEARCH(PESQUISA!$B$3,D8650))),ROW()-1,"")</f>
        <v/>
      </c>
    </row>
    <row r="8651" spans="1:14" x14ac:dyDescent="0.3">
      <c r="A8651" t="s">
        <v>26071</v>
      </c>
      <c r="B8651" t="s">
        <v>29</v>
      </c>
      <c r="C8651" t="s">
        <v>26072</v>
      </c>
      <c r="D8651" t="s">
        <v>26073</v>
      </c>
      <c r="E8651" t="s">
        <v>60</v>
      </c>
      <c r="F8651" s="7">
        <v>2757.12</v>
      </c>
      <c r="G8651" t="s">
        <v>33</v>
      </c>
      <c r="H8651" t="s">
        <v>34</v>
      </c>
      <c r="I8651" t="s">
        <v>25995</v>
      </c>
      <c r="L8651" s="8">
        <v>0</v>
      </c>
      <c r="M8651" t="s">
        <v>36</v>
      </c>
      <c r="N8651" t="str">
        <f>IF(AND(PESQUISA!$B$3&lt;&gt;"",OR(PESQUISA!$B$4="TODAS",B8651=PESQUISA!$B$4),ISNUMBER(SEARCH(PESQUISA!$B$3,D8651))),ROW()-1,"")</f>
        <v/>
      </c>
    </row>
    <row r="8652" spans="1:14" x14ac:dyDescent="0.3">
      <c r="A8652" t="s">
        <v>26074</v>
      </c>
      <c r="B8652" t="s">
        <v>29</v>
      </c>
      <c r="C8652" t="s">
        <v>26075</v>
      </c>
      <c r="D8652" t="s">
        <v>26076</v>
      </c>
      <c r="E8652" t="s">
        <v>60</v>
      </c>
      <c r="F8652" s="7">
        <v>3059.22</v>
      </c>
      <c r="G8652" t="s">
        <v>33</v>
      </c>
      <c r="H8652" t="s">
        <v>34</v>
      </c>
      <c r="I8652" t="s">
        <v>25995</v>
      </c>
      <c r="L8652" s="8">
        <v>0</v>
      </c>
      <c r="M8652" t="s">
        <v>36</v>
      </c>
      <c r="N8652" t="str">
        <f>IF(AND(PESQUISA!$B$3&lt;&gt;"",OR(PESQUISA!$B$4="TODAS",B8652=PESQUISA!$B$4),ISNUMBER(SEARCH(PESQUISA!$B$3,D8652))),ROW()-1,"")</f>
        <v/>
      </c>
    </row>
    <row r="8653" spans="1:14" x14ac:dyDescent="0.3">
      <c r="A8653" t="s">
        <v>26077</v>
      </c>
      <c r="B8653" t="s">
        <v>29</v>
      </c>
      <c r="C8653" t="s">
        <v>26078</v>
      </c>
      <c r="D8653" t="s">
        <v>26079</v>
      </c>
      <c r="E8653" t="s">
        <v>60</v>
      </c>
      <c r="F8653" s="7">
        <v>3361.22</v>
      </c>
      <c r="G8653" t="s">
        <v>33</v>
      </c>
      <c r="H8653" t="s">
        <v>34</v>
      </c>
      <c r="I8653" t="s">
        <v>25995</v>
      </c>
      <c r="L8653" s="8">
        <v>0</v>
      </c>
      <c r="M8653" t="s">
        <v>36</v>
      </c>
      <c r="N8653" t="str">
        <f>IF(AND(PESQUISA!$B$3&lt;&gt;"",OR(PESQUISA!$B$4="TODAS",B8653=PESQUISA!$B$4),ISNUMBER(SEARCH(PESQUISA!$B$3,D8653))),ROW()-1,"")</f>
        <v/>
      </c>
    </row>
    <row r="8654" spans="1:14" x14ac:dyDescent="0.3">
      <c r="A8654" t="s">
        <v>26080</v>
      </c>
      <c r="B8654" t="s">
        <v>29</v>
      </c>
      <c r="C8654" t="s">
        <v>26081</v>
      </c>
      <c r="D8654" t="s">
        <v>26082</v>
      </c>
      <c r="E8654" t="s">
        <v>60</v>
      </c>
      <c r="F8654" s="7">
        <v>3392.55</v>
      </c>
      <c r="G8654" t="s">
        <v>33</v>
      </c>
      <c r="H8654" t="s">
        <v>34</v>
      </c>
      <c r="I8654" t="s">
        <v>25995</v>
      </c>
      <c r="L8654" s="8">
        <v>0</v>
      </c>
      <c r="M8654" t="s">
        <v>36</v>
      </c>
      <c r="N8654" t="str">
        <f>IF(AND(PESQUISA!$B$3&lt;&gt;"",OR(PESQUISA!$B$4="TODAS",B8654=PESQUISA!$B$4),ISNUMBER(SEARCH(PESQUISA!$B$3,D8654))),ROW()-1,"")</f>
        <v/>
      </c>
    </row>
    <row r="8655" spans="1:14" x14ac:dyDescent="0.3">
      <c r="A8655" t="s">
        <v>26083</v>
      </c>
      <c r="B8655" t="s">
        <v>29</v>
      </c>
      <c r="C8655" t="s">
        <v>26084</v>
      </c>
      <c r="D8655" t="s">
        <v>26085</v>
      </c>
      <c r="E8655" t="s">
        <v>60</v>
      </c>
      <c r="F8655" s="7">
        <v>3694.57</v>
      </c>
      <c r="G8655" t="s">
        <v>33</v>
      </c>
      <c r="H8655" t="s">
        <v>34</v>
      </c>
      <c r="I8655" t="s">
        <v>25995</v>
      </c>
      <c r="L8655" s="8">
        <v>0</v>
      </c>
      <c r="M8655" t="s">
        <v>36</v>
      </c>
      <c r="N8655" t="str">
        <f>IF(AND(PESQUISA!$B$3&lt;&gt;"",OR(PESQUISA!$B$4="TODAS",B8655=PESQUISA!$B$4),ISNUMBER(SEARCH(PESQUISA!$B$3,D8655))),ROW()-1,"")</f>
        <v/>
      </c>
    </row>
    <row r="8656" spans="1:14" x14ac:dyDescent="0.3">
      <c r="A8656" t="s">
        <v>26086</v>
      </c>
      <c r="B8656" t="s">
        <v>29</v>
      </c>
      <c r="C8656" t="s">
        <v>26087</v>
      </c>
      <c r="D8656" t="s">
        <v>26088</v>
      </c>
      <c r="E8656" t="s">
        <v>60</v>
      </c>
      <c r="F8656" s="7">
        <v>3996.57</v>
      </c>
      <c r="G8656" t="s">
        <v>33</v>
      </c>
      <c r="H8656" t="s">
        <v>34</v>
      </c>
      <c r="I8656" t="s">
        <v>25995</v>
      </c>
      <c r="L8656" s="8">
        <v>0</v>
      </c>
      <c r="M8656" t="s">
        <v>36</v>
      </c>
      <c r="N8656" t="str">
        <f>IF(AND(PESQUISA!$B$3&lt;&gt;"",OR(PESQUISA!$B$4="TODAS",B8656=PESQUISA!$B$4),ISNUMBER(SEARCH(PESQUISA!$B$3,D8656))),ROW()-1,"")</f>
        <v/>
      </c>
    </row>
    <row r="8657" spans="1:14" x14ac:dyDescent="0.3">
      <c r="A8657" t="s">
        <v>26089</v>
      </c>
      <c r="B8657" t="s">
        <v>29</v>
      </c>
      <c r="C8657" t="s">
        <v>26090</v>
      </c>
      <c r="D8657" t="s">
        <v>26091</v>
      </c>
      <c r="E8657" t="s">
        <v>60</v>
      </c>
      <c r="F8657" s="7">
        <v>4304</v>
      </c>
      <c r="G8657" t="s">
        <v>33</v>
      </c>
      <c r="H8657" t="s">
        <v>34</v>
      </c>
      <c r="I8657" t="s">
        <v>25995</v>
      </c>
      <c r="L8657" s="8">
        <v>0</v>
      </c>
      <c r="M8657" t="s">
        <v>36</v>
      </c>
      <c r="N8657" t="str">
        <f>IF(AND(PESQUISA!$B$3&lt;&gt;"",OR(PESQUISA!$B$4="TODAS",B8657=PESQUISA!$B$4),ISNUMBER(SEARCH(PESQUISA!$B$3,D8657))),ROW()-1,"")</f>
        <v/>
      </c>
    </row>
    <row r="8658" spans="1:14" x14ac:dyDescent="0.3">
      <c r="A8658" t="s">
        <v>26092</v>
      </c>
      <c r="B8658" t="s">
        <v>29</v>
      </c>
      <c r="C8658" t="s">
        <v>26093</v>
      </c>
      <c r="D8658" t="s">
        <v>26094</v>
      </c>
      <c r="E8658" t="s">
        <v>60</v>
      </c>
      <c r="F8658" s="7">
        <v>2783.05</v>
      </c>
      <c r="G8658" t="s">
        <v>33</v>
      </c>
      <c r="H8658" t="s">
        <v>34</v>
      </c>
      <c r="I8658" t="s">
        <v>25995</v>
      </c>
      <c r="L8658" s="8">
        <v>0</v>
      </c>
      <c r="M8658" t="s">
        <v>36</v>
      </c>
      <c r="N8658" t="str">
        <f>IF(AND(PESQUISA!$B$3&lt;&gt;"",OR(PESQUISA!$B$4="TODAS",B8658=PESQUISA!$B$4),ISNUMBER(SEARCH(PESQUISA!$B$3,D8658))),ROW()-1,"")</f>
        <v/>
      </c>
    </row>
    <row r="8659" spans="1:14" x14ac:dyDescent="0.3">
      <c r="A8659" t="s">
        <v>26095</v>
      </c>
      <c r="B8659" t="s">
        <v>29</v>
      </c>
      <c r="C8659" t="s">
        <v>26096</v>
      </c>
      <c r="D8659" t="s">
        <v>26097</v>
      </c>
      <c r="E8659" t="s">
        <v>60</v>
      </c>
      <c r="F8659" s="7">
        <v>3085.07</v>
      </c>
      <c r="G8659" t="s">
        <v>33</v>
      </c>
      <c r="H8659" t="s">
        <v>34</v>
      </c>
      <c r="I8659" t="s">
        <v>25995</v>
      </c>
      <c r="L8659" s="8">
        <v>0</v>
      </c>
      <c r="M8659" t="s">
        <v>36</v>
      </c>
      <c r="N8659" t="str">
        <f>IF(AND(PESQUISA!$B$3&lt;&gt;"",OR(PESQUISA!$B$4="TODAS",B8659=PESQUISA!$B$4),ISNUMBER(SEARCH(PESQUISA!$B$3,D8659))),ROW()-1,"")</f>
        <v/>
      </c>
    </row>
    <row r="8660" spans="1:14" x14ac:dyDescent="0.3">
      <c r="A8660" t="s">
        <v>26098</v>
      </c>
      <c r="B8660" t="s">
        <v>29</v>
      </c>
      <c r="C8660" t="s">
        <v>26099</v>
      </c>
      <c r="D8660" t="s">
        <v>26100</v>
      </c>
      <c r="E8660" t="s">
        <v>60</v>
      </c>
      <c r="F8660" s="7">
        <v>3387.15</v>
      </c>
      <c r="G8660" t="s">
        <v>33</v>
      </c>
      <c r="H8660" t="s">
        <v>34</v>
      </c>
      <c r="I8660" t="s">
        <v>25995</v>
      </c>
      <c r="L8660" s="8">
        <v>0</v>
      </c>
      <c r="M8660" t="s">
        <v>36</v>
      </c>
      <c r="N8660" t="str">
        <f>IF(AND(PESQUISA!$B$3&lt;&gt;"",OR(PESQUISA!$B$4="TODAS",B8660=PESQUISA!$B$4),ISNUMBER(SEARCH(PESQUISA!$B$3,D8660))),ROW()-1,"")</f>
        <v/>
      </c>
    </row>
    <row r="8661" spans="1:14" x14ac:dyDescent="0.3">
      <c r="A8661" t="s">
        <v>26101</v>
      </c>
      <c r="B8661" t="s">
        <v>29</v>
      </c>
      <c r="C8661" t="s">
        <v>26102</v>
      </c>
      <c r="D8661" t="s">
        <v>26103</v>
      </c>
      <c r="E8661" t="s">
        <v>60</v>
      </c>
      <c r="F8661" s="7">
        <v>3689.17</v>
      </c>
      <c r="G8661" t="s">
        <v>33</v>
      </c>
      <c r="H8661" t="s">
        <v>34</v>
      </c>
      <c r="I8661" t="s">
        <v>25995</v>
      </c>
      <c r="L8661" s="8">
        <v>0</v>
      </c>
      <c r="M8661" t="s">
        <v>36</v>
      </c>
      <c r="N8661" t="str">
        <f>IF(AND(PESQUISA!$B$3&lt;&gt;"",OR(PESQUISA!$B$4="TODAS",B8661=PESQUISA!$B$4),ISNUMBER(SEARCH(PESQUISA!$B$3,D8661))),ROW()-1,"")</f>
        <v/>
      </c>
    </row>
    <row r="8662" spans="1:14" x14ac:dyDescent="0.3">
      <c r="A8662" t="s">
        <v>26104</v>
      </c>
      <c r="B8662" t="s">
        <v>29</v>
      </c>
      <c r="C8662" t="s">
        <v>26105</v>
      </c>
      <c r="D8662" t="s">
        <v>26106</v>
      </c>
      <c r="E8662" t="s">
        <v>60</v>
      </c>
      <c r="F8662" s="7">
        <v>3996.57</v>
      </c>
      <c r="G8662" t="s">
        <v>33</v>
      </c>
      <c r="H8662" t="s">
        <v>34</v>
      </c>
      <c r="I8662" t="s">
        <v>25995</v>
      </c>
      <c r="L8662" s="8">
        <v>0</v>
      </c>
      <c r="M8662" t="s">
        <v>36</v>
      </c>
      <c r="N8662" t="str">
        <f>IF(AND(PESQUISA!$B$3&lt;&gt;"",OR(PESQUISA!$B$4="TODAS",B8662=PESQUISA!$B$4),ISNUMBER(SEARCH(PESQUISA!$B$3,D8662))),ROW()-1,"")</f>
        <v/>
      </c>
    </row>
    <row r="8663" spans="1:14" x14ac:dyDescent="0.3">
      <c r="A8663" t="s">
        <v>26107</v>
      </c>
      <c r="B8663" t="s">
        <v>29</v>
      </c>
      <c r="C8663" t="s">
        <v>26108</v>
      </c>
      <c r="D8663" t="s">
        <v>26109</v>
      </c>
      <c r="E8663" t="s">
        <v>60</v>
      </c>
      <c r="F8663" s="7">
        <v>4611.5</v>
      </c>
      <c r="G8663" t="s">
        <v>33</v>
      </c>
      <c r="H8663" t="s">
        <v>34</v>
      </c>
      <c r="I8663" t="s">
        <v>25995</v>
      </c>
      <c r="L8663" s="8">
        <v>0</v>
      </c>
      <c r="M8663" t="s">
        <v>36</v>
      </c>
      <c r="N8663" t="str">
        <f>IF(AND(PESQUISA!$B$3&lt;&gt;"",OR(PESQUISA!$B$4="TODAS",B8663=PESQUISA!$B$4),ISNUMBER(SEARCH(PESQUISA!$B$3,D8663))),ROW()-1,"")</f>
        <v/>
      </c>
    </row>
    <row r="8664" spans="1:14" x14ac:dyDescent="0.3">
      <c r="A8664" t="s">
        <v>26110</v>
      </c>
      <c r="B8664" t="s">
        <v>29</v>
      </c>
      <c r="C8664" t="s">
        <v>26111</v>
      </c>
      <c r="D8664" t="s">
        <v>26112</v>
      </c>
      <c r="E8664" t="s">
        <v>60</v>
      </c>
      <c r="F8664" s="7">
        <v>4918.91</v>
      </c>
      <c r="G8664" t="s">
        <v>33</v>
      </c>
      <c r="H8664" t="s">
        <v>34</v>
      </c>
      <c r="I8664" t="s">
        <v>25995</v>
      </c>
      <c r="L8664" s="8">
        <v>0</v>
      </c>
      <c r="M8664" t="s">
        <v>36</v>
      </c>
      <c r="N8664" t="str">
        <f>IF(AND(PESQUISA!$B$3&lt;&gt;"",OR(PESQUISA!$B$4="TODAS",B8664=PESQUISA!$B$4),ISNUMBER(SEARCH(PESQUISA!$B$3,D8664))),ROW()-1,"")</f>
        <v/>
      </c>
    </row>
    <row r="8665" spans="1:14" x14ac:dyDescent="0.3">
      <c r="A8665" t="s">
        <v>26113</v>
      </c>
      <c r="B8665" t="s">
        <v>29</v>
      </c>
      <c r="C8665" t="s">
        <v>26114</v>
      </c>
      <c r="D8665" t="s">
        <v>26115</v>
      </c>
      <c r="E8665" t="s">
        <v>60</v>
      </c>
      <c r="F8665" s="7">
        <v>4001.98</v>
      </c>
      <c r="G8665" t="s">
        <v>33</v>
      </c>
      <c r="H8665" t="s">
        <v>34</v>
      </c>
      <c r="I8665" t="s">
        <v>25995</v>
      </c>
      <c r="L8665" s="8">
        <v>0</v>
      </c>
      <c r="M8665" t="s">
        <v>36</v>
      </c>
      <c r="N8665" t="str">
        <f>IF(AND(PESQUISA!$B$3&lt;&gt;"",OR(PESQUISA!$B$4="TODAS",B8665=PESQUISA!$B$4),ISNUMBER(SEARCH(PESQUISA!$B$3,D8665))),ROW()-1,"")</f>
        <v/>
      </c>
    </row>
    <row r="8666" spans="1:14" x14ac:dyDescent="0.3">
      <c r="A8666" t="s">
        <v>26116</v>
      </c>
      <c r="B8666" t="s">
        <v>29</v>
      </c>
      <c r="C8666" t="s">
        <v>26117</v>
      </c>
      <c r="D8666" t="s">
        <v>26118</v>
      </c>
      <c r="E8666" t="s">
        <v>60</v>
      </c>
      <c r="F8666" s="7">
        <v>4304</v>
      </c>
      <c r="G8666" t="s">
        <v>33</v>
      </c>
      <c r="H8666" t="s">
        <v>34</v>
      </c>
      <c r="I8666" t="s">
        <v>25995</v>
      </c>
      <c r="L8666" s="8">
        <v>0</v>
      </c>
      <c r="M8666" t="s">
        <v>36</v>
      </c>
      <c r="N8666" t="str">
        <f>IF(AND(PESQUISA!$B$3&lt;&gt;"",OR(PESQUISA!$B$4="TODAS",B8666=PESQUISA!$B$4),ISNUMBER(SEARCH(PESQUISA!$B$3,D8666))),ROW()-1,"")</f>
        <v/>
      </c>
    </row>
    <row r="8667" spans="1:14" x14ac:dyDescent="0.3">
      <c r="A8667" t="s">
        <v>26119</v>
      </c>
      <c r="B8667" t="s">
        <v>29</v>
      </c>
      <c r="C8667" t="s">
        <v>26120</v>
      </c>
      <c r="D8667" t="s">
        <v>26121</v>
      </c>
      <c r="E8667" t="s">
        <v>60</v>
      </c>
      <c r="F8667" s="7">
        <v>4611.5</v>
      </c>
      <c r="G8667" t="s">
        <v>33</v>
      </c>
      <c r="H8667" t="s">
        <v>34</v>
      </c>
      <c r="I8667" t="s">
        <v>25995</v>
      </c>
      <c r="L8667" s="8">
        <v>0</v>
      </c>
      <c r="M8667" t="s">
        <v>36</v>
      </c>
      <c r="N8667" t="str">
        <f>IF(AND(PESQUISA!$B$3&lt;&gt;"",OR(PESQUISA!$B$4="TODAS",B8667=PESQUISA!$B$4),ISNUMBER(SEARCH(PESQUISA!$B$3,D8667))),ROW()-1,"")</f>
        <v/>
      </c>
    </row>
    <row r="8668" spans="1:14" x14ac:dyDescent="0.3">
      <c r="A8668" t="s">
        <v>26122</v>
      </c>
      <c r="B8668" t="s">
        <v>29</v>
      </c>
      <c r="C8668" t="s">
        <v>26123</v>
      </c>
      <c r="D8668" t="s">
        <v>26124</v>
      </c>
      <c r="E8668" t="s">
        <v>60</v>
      </c>
      <c r="F8668" s="7">
        <v>5173.5600000000004</v>
      </c>
      <c r="G8668" t="s">
        <v>33</v>
      </c>
      <c r="H8668" t="s">
        <v>34</v>
      </c>
      <c r="I8668" t="s">
        <v>25995</v>
      </c>
      <c r="L8668" s="8">
        <v>0</v>
      </c>
      <c r="M8668" t="s">
        <v>36</v>
      </c>
      <c r="N8668" t="str">
        <f>IF(AND(PESQUISA!$B$3&lt;&gt;"",OR(PESQUISA!$B$4="TODAS",B8668=PESQUISA!$B$4),ISNUMBER(SEARCH(PESQUISA!$B$3,D8668))),ROW()-1,"")</f>
        <v/>
      </c>
    </row>
    <row r="8669" spans="1:14" x14ac:dyDescent="0.3">
      <c r="A8669" t="s">
        <v>26125</v>
      </c>
      <c r="B8669" t="s">
        <v>29</v>
      </c>
      <c r="C8669" t="s">
        <v>26126</v>
      </c>
      <c r="D8669" t="s">
        <v>26127</v>
      </c>
      <c r="E8669" t="s">
        <v>60</v>
      </c>
      <c r="F8669" s="7">
        <v>2222.5700000000002</v>
      </c>
      <c r="G8669" t="s">
        <v>33</v>
      </c>
      <c r="H8669" t="s">
        <v>34</v>
      </c>
      <c r="I8669" t="s">
        <v>25995</v>
      </c>
      <c r="L8669" s="8">
        <v>0</v>
      </c>
      <c r="M8669" t="s">
        <v>36</v>
      </c>
      <c r="N8669" t="str">
        <f>IF(AND(PESQUISA!$B$3&lt;&gt;"",OR(PESQUISA!$B$4="TODAS",B8669=PESQUISA!$B$4),ISNUMBER(SEARCH(PESQUISA!$B$3,D8669))),ROW()-1,"")</f>
        <v/>
      </c>
    </row>
    <row r="8670" spans="1:14" x14ac:dyDescent="0.3">
      <c r="A8670" t="s">
        <v>26128</v>
      </c>
      <c r="B8670" t="s">
        <v>29</v>
      </c>
      <c r="C8670" t="s">
        <v>26129</v>
      </c>
      <c r="D8670" t="s">
        <v>26130</v>
      </c>
      <c r="E8670" t="s">
        <v>60</v>
      </c>
      <c r="F8670" s="7">
        <v>2534.81</v>
      </c>
      <c r="G8670" t="s">
        <v>33</v>
      </c>
      <c r="H8670" t="s">
        <v>34</v>
      </c>
      <c r="I8670" t="s">
        <v>25995</v>
      </c>
      <c r="L8670" s="8">
        <v>0</v>
      </c>
      <c r="M8670" t="s">
        <v>36</v>
      </c>
      <c r="N8670" t="str">
        <f>IF(AND(PESQUISA!$B$3&lt;&gt;"",OR(PESQUISA!$B$4="TODAS",B8670=PESQUISA!$B$4),ISNUMBER(SEARCH(PESQUISA!$B$3,D8670))),ROW()-1,"")</f>
        <v/>
      </c>
    </row>
    <row r="8671" spans="1:14" x14ac:dyDescent="0.3">
      <c r="A8671" t="s">
        <v>26131</v>
      </c>
      <c r="B8671" t="s">
        <v>29</v>
      </c>
      <c r="C8671" t="s">
        <v>26132</v>
      </c>
      <c r="D8671" t="s">
        <v>26133</v>
      </c>
      <c r="E8671" t="s">
        <v>60</v>
      </c>
      <c r="F8671" s="7">
        <v>2847.16</v>
      </c>
      <c r="G8671" t="s">
        <v>33</v>
      </c>
      <c r="H8671" t="s">
        <v>34</v>
      </c>
      <c r="I8671" t="s">
        <v>25995</v>
      </c>
      <c r="L8671" s="8">
        <v>0</v>
      </c>
      <c r="M8671" t="s">
        <v>36</v>
      </c>
      <c r="N8671" t="str">
        <f>IF(AND(PESQUISA!$B$3&lt;&gt;"",OR(PESQUISA!$B$4="TODAS",B8671=PESQUISA!$B$4),ISNUMBER(SEARCH(PESQUISA!$B$3,D8671))),ROW()-1,"")</f>
        <v/>
      </c>
    </row>
    <row r="8672" spans="1:14" x14ac:dyDescent="0.3">
      <c r="A8672" t="s">
        <v>26134</v>
      </c>
      <c r="B8672" t="s">
        <v>29</v>
      </c>
      <c r="C8672" t="s">
        <v>26135</v>
      </c>
      <c r="D8672" t="s">
        <v>26136</v>
      </c>
      <c r="E8672" t="s">
        <v>60</v>
      </c>
      <c r="F8672" s="7">
        <v>3159.5</v>
      </c>
      <c r="G8672" t="s">
        <v>33</v>
      </c>
      <c r="H8672" t="s">
        <v>34</v>
      </c>
      <c r="I8672" t="s">
        <v>25995</v>
      </c>
      <c r="L8672" s="8">
        <v>0</v>
      </c>
      <c r="M8672" t="s">
        <v>36</v>
      </c>
      <c r="N8672" t="str">
        <f>IF(AND(PESQUISA!$B$3&lt;&gt;"",OR(PESQUISA!$B$4="TODAS",B8672=PESQUISA!$B$4),ISNUMBER(SEARCH(PESQUISA!$B$3,D8672))),ROW()-1,"")</f>
        <v/>
      </c>
    </row>
    <row r="8673" spans="1:14" x14ac:dyDescent="0.3">
      <c r="A8673" t="s">
        <v>26137</v>
      </c>
      <c r="B8673" t="s">
        <v>29</v>
      </c>
      <c r="C8673" t="s">
        <v>26138</v>
      </c>
      <c r="D8673" t="s">
        <v>26139</v>
      </c>
      <c r="E8673" t="s">
        <v>60</v>
      </c>
      <c r="F8673" s="7">
        <v>3471.73</v>
      </c>
      <c r="G8673" t="s">
        <v>33</v>
      </c>
      <c r="H8673" t="s">
        <v>34</v>
      </c>
      <c r="I8673" t="s">
        <v>25995</v>
      </c>
      <c r="L8673" s="8">
        <v>0</v>
      </c>
      <c r="M8673" t="s">
        <v>36</v>
      </c>
      <c r="N8673" t="str">
        <f>IF(AND(PESQUISA!$B$3&lt;&gt;"",OR(PESQUISA!$B$4="TODAS",B8673=PESQUISA!$B$4),ISNUMBER(SEARCH(PESQUISA!$B$3,D8673))),ROW()-1,"")</f>
        <v/>
      </c>
    </row>
    <row r="8674" spans="1:14" x14ac:dyDescent="0.3">
      <c r="A8674" t="s">
        <v>26140</v>
      </c>
      <c r="B8674" t="s">
        <v>29</v>
      </c>
      <c r="C8674" t="s">
        <v>26141</v>
      </c>
      <c r="D8674" t="s">
        <v>26142</v>
      </c>
      <c r="E8674" t="s">
        <v>60</v>
      </c>
      <c r="F8674" s="7">
        <v>3812.98</v>
      </c>
      <c r="G8674" t="s">
        <v>33</v>
      </c>
      <c r="H8674" t="s">
        <v>34</v>
      </c>
      <c r="I8674" t="s">
        <v>25995</v>
      </c>
      <c r="L8674" s="8">
        <v>0</v>
      </c>
      <c r="M8674" t="s">
        <v>36</v>
      </c>
      <c r="N8674" t="str">
        <f>IF(AND(PESQUISA!$B$3&lt;&gt;"",OR(PESQUISA!$B$4="TODAS",B8674=PESQUISA!$B$4),ISNUMBER(SEARCH(PESQUISA!$B$3,D8674))),ROW()-1,"")</f>
        <v/>
      </c>
    </row>
    <row r="8675" spans="1:14" x14ac:dyDescent="0.3">
      <c r="A8675" t="s">
        <v>26143</v>
      </c>
      <c r="B8675" t="s">
        <v>29</v>
      </c>
      <c r="C8675" t="s">
        <v>26144</v>
      </c>
      <c r="D8675" t="s">
        <v>26145</v>
      </c>
      <c r="E8675" t="s">
        <v>60</v>
      </c>
      <c r="F8675" s="7">
        <v>1597.99</v>
      </c>
      <c r="G8675" t="s">
        <v>33</v>
      </c>
      <c r="H8675" t="s">
        <v>34</v>
      </c>
      <c r="I8675" t="s">
        <v>25995</v>
      </c>
      <c r="L8675" s="8">
        <v>0</v>
      </c>
      <c r="M8675" t="s">
        <v>36</v>
      </c>
      <c r="N8675" t="str">
        <f>IF(AND(PESQUISA!$B$3&lt;&gt;"",OR(PESQUISA!$B$4="TODAS",B8675=PESQUISA!$B$4),ISNUMBER(SEARCH(PESQUISA!$B$3,D8675))),ROW()-1,"")</f>
        <v/>
      </c>
    </row>
    <row r="8676" spans="1:14" x14ac:dyDescent="0.3">
      <c r="A8676" t="s">
        <v>26146</v>
      </c>
      <c r="B8676" t="s">
        <v>29</v>
      </c>
      <c r="C8676" t="s">
        <v>26147</v>
      </c>
      <c r="D8676" t="s">
        <v>26148</v>
      </c>
      <c r="E8676" t="s">
        <v>60</v>
      </c>
      <c r="F8676" s="7">
        <v>1910.24</v>
      </c>
      <c r="G8676" t="s">
        <v>33</v>
      </c>
      <c r="H8676" t="s">
        <v>34</v>
      </c>
      <c r="I8676" t="s">
        <v>25995</v>
      </c>
      <c r="L8676" s="8">
        <v>0</v>
      </c>
      <c r="M8676" t="s">
        <v>36</v>
      </c>
      <c r="N8676" t="str">
        <f>IF(AND(PESQUISA!$B$3&lt;&gt;"",OR(PESQUISA!$B$4="TODAS",B8676=PESQUISA!$B$4),ISNUMBER(SEARCH(PESQUISA!$B$3,D8676))),ROW()-1,"")</f>
        <v/>
      </c>
    </row>
    <row r="8677" spans="1:14" x14ac:dyDescent="0.3">
      <c r="A8677" t="s">
        <v>26149</v>
      </c>
      <c r="B8677" t="s">
        <v>29</v>
      </c>
      <c r="C8677" t="s">
        <v>26150</v>
      </c>
      <c r="D8677" t="s">
        <v>26151</v>
      </c>
      <c r="E8677" t="s">
        <v>60</v>
      </c>
      <c r="F8677" s="7">
        <v>2222.5700000000002</v>
      </c>
      <c r="G8677" t="s">
        <v>33</v>
      </c>
      <c r="H8677" t="s">
        <v>34</v>
      </c>
      <c r="I8677" t="s">
        <v>25995</v>
      </c>
      <c r="L8677" s="8">
        <v>0</v>
      </c>
      <c r="M8677" t="s">
        <v>36</v>
      </c>
      <c r="N8677" t="str">
        <f>IF(AND(PESQUISA!$B$3&lt;&gt;"",OR(PESQUISA!$B$4="TODAS",B8677=PESQUISA!$B$4),ISNUMBER(SEARCH(PESQUISA!$B$3,D8677))),ROW()-1,"")</f>
        <v/>
      </c>
    </row>
    <row r="8678" spans="1:14" x14ac:dyDescent="0.3">
      <c r="A8678" t="s">
        <v>26152</v>
      </c>
      <c r="B8678" t="s">
        <v>29</v>
      </c>
      <c r="C8678" t="s">
        <v>26153</v>
      </c>
      <c r="D8678" t="s">
        <v>26154</v>
      </c>
      <c r="E8678" t="s">
        <v>60</v>
      </c>
      <c r="F8678" s="7">
        <v>2534.81</v>
      </c>
      <c r="G8678" t="s">
        <v>33</v>
      </c>
      <c r="H8678" t="s">
        <v>34</v>
      </c>
      <c r="I8678" t="s">
        <v>25995</v>
      </c>
      <c r="L8678" s="8">
        <v>0</v>
      </c>
      <c r="M8678" t="s">
        <v>36</v>
      </c>
      <c r="N8678" t="str">
        <f>IF(AND(PESQUISA!$B$3&lt;&gt;"",OR(PESQUISA!$B$4="TODAS",B8678=PESQUISA!$B$4),ISNUMBER(SEARCH(PESQUISA!$B$3,D8678))),ROW()-1,"")</f>
        <v/>
      </c>
    </row>
    <row r="8679" spans="1:14" x14ac:dyDescent="0.3">
      <c r="A8679" t="s">
        <v>26155</v>
      </c>
      <c r="B8679" t="s">
        <v>29</v>
      </c>
      <c r="C8679" t="s">
        <v>26156</v>
      </c>
      <c r="D8679" t="s">
        <v>26157</v>
      </c>
      <c r="E8679" t="s">
        <v>60</v>
      </c>
      <c r="F8679" s="7">
        <v>2847.16</v>
      </c>
      <c r="G8679" t="s">
        <v>33</v>
      </c>
      <c r="H8679" t="s">
        <v>34</v>
      </c>
      <c r="I8679" t="s">
        <v>25995</v>
      </c>
      <c r="L8679" s="8">
        <v>0</v>
      </c>
      <c r="M8679" t="s">
        <v>36</v>
      </c>
      <c r="N8679" t="str">
        <f>IF(AND(PESQUISA!$B$3&lt;&gt;"",OR(PESQUISA!$B$4="TODAS",B8679=PESQUISA!$B$4),ISNUMBER(SEARCH(PESQUISA!$B$3,D8679))),ROW()-1,"")</f>
        <v/>
      </c>
    </row>
    <row r="8680" spans="1:14" x14ac:dyDescent="0.3">
      <c r="A8680" t="s">
        <v>26158</v>
      </c>
      <c r="B8680" t="s">
        <v>29</v>
      </c>
      <c r="C8680" t="s">
        <v>26159</v>
      </c>
      <c r="D8680" t="s">
        <v>26160</v>
      </c>
      <c r="E8680" t="s">
        <v>60</v>
      </c>
      <c r="F8680" s="7">
        <v>3159.5</v>
      </c>
      <c r="G8680" t="s">
        <v>33</v>
      </c>
      <c r="H8680" t="s">
        <v>34</v>
      </c>
      <c r="I8680" t="s">
        <v>25995</v>
      </c>
      <c r="L8680" s="8">
        <v>0</v>
      </c>
      <c r="M8680" t="s">
        <v>36</v>
      </c>
      <c r="N8680" t="str">
        <f>IF(AND(PESQUISA!$B$3&lt;&gt;"",OR(PESQUISA!$B$4="TODAS",B8680=PESQUISA!$B$4),ISNUMBER(SEARCH(PESQUISA!$B$3,D8680))),ROW()-1,"")</f>
        <v/>
      </c>
    </row>
    <row r="8681" spans="1:14" x14ac:dyDescent="0.3">
      <c r="A8681" t="s">
        <v>26161</v>
      </c>
      <c r="B8681" t="s">
        <v>29</v>
      </c>
      <c r="C8681" t="s">
        <v>26162</v>
      </c>
      <c r="D8681" t="s">
        <v>26163</v>
      </c>
      <c r="E8681" t="s">
        <v>60</v>
      </c>
      <c r="F8681" s="7">
        <v>3471.73</v>
      </c>
      <c r="G8681" t="s">
        <v>33</v>
      </c>
      <c r="H8681" t="s">
        <v>34</v>
      </c>
      <c r="I8681" t="s">
        <v>25995</v>
      </c>
      <c r="L8681" s="8">
        <v>0</v>
      </c>
      <c r="M8681" t="s">
        <v>36</v>
      </c>
      <c r="N8681" t="str">
        <f>IF(AND(PESQUISA!$B$3&lt;&gt;"",OR(PESQUISA!$B$4="TODAS",B8681=PESQUISA!$B$4),ISNUMBER(SEARCH(PESQUISA!$B$3,D8681))),ROW()-1,"")</f>
        <v/>
      </c>
    </row>
    <row r="8682" spans="1:14" x14ac:dyDescent="0.3">
      <c r="A8682" t="s">
        <v>26164</v>
      </c>
      <c r="B8682" t="s">
        <v>29</v>
      </c>
      <c r="C8682" t="s">
        <v>26165</v>
      </c>
      <c r="D8682" t="s">
        <v>26166</v>
      </c>
      <c r="E8682" t="s">
        <v>60</v>
      </c>
      <c r="F8682" s="7">
        <v>3506.79</v>
      </c>
      <c r="G8682" t="s">
        <v>33</v>
      </c>
      <c r="H8682" t="s">
        <v>34</v>
      </c>
      <c r="I8682" t="s">
        <v>25995</v>
      </c>
      <c r="L8682" s="8">
        <v>0</v>
      </c>
      <c r="M8682" t="s">
        <v>36</v>
      </c>
      <c r="N8682" t="str">
        <f>IF(AND(PESQUISA!$B$3&lt;&gt;"",OR(PESQUISA!$B$4="TODAS",B8682=PESQUISA!$B$4),ISNUMBER(SEARCH(PESQUISA!$B$3,D8682))),ROW()-1,"")</f>
        <v/>
      </c>
    </row>
    <row r="8683" spans="1:14" x14ac:dyDescent="0.3">
      <c r="A8683" t="s">
        <v>26167</v>
      </c>
      <c r="B8683" t="s">
        <v>29</v>
      </c>
      <c r="C8683" t="s">
        <v>26168</v>
      </c>
      <c r="D8683" t="s">
        <v>26169</v>
      </c>
      <c r="E8683" t="s">
        <v>60</v>
      </c>
      <c r="F8683" s="7">
        <v>3819.03</v>
      </c>
      <c r="G8683" t="s">
        <v>33</v>
      </c>
      <c r="H8683" t="s">
        <v>34</v>
      </c>
      <c r="I8683" t="s">
        <v>25995</v>
      </c>
      <c r="L8683" s="8">
        <v>0</v>
      </c>
      <c r="M8683" t="s">
        <v>36</v>
      </c>
      <c r="N8683" t="str">
        <f>IF(AND(PESQUISA!$B$3&lt;&gt;"",OR(PESQUISA!$B$4="TODAS",B8683=PESQUISA!$B$4),ISNUMBER(SEARCH(PESQUISA!$B$3,D8683))),ROW()-1,"")</f>
        <v/>
      </c>
    </row>
    <row r="8684" spans="1:14" x14ac:dyDescent="0.3">
      <c r="A8684" t="s">
        <v>26170</v>
      </c>
      <c r="B8684" t="s">
        <v>29</v>
      </c>
      <c r="C8684" t="s">
        <v>26171</v>
      </c>
      <c r="D8684" t="s">
        <v>26172</v>
      </c>
      <c r="E8684" t="s">
        <v>60</v>
      </c>
      <c r="F8684" s="7">
        <v>4131.2700000000004</v>
      </c>
      <c r="G8684" t="s">
        <v>33</v>
      </c>
      <c r="H8684" t="s">
        <v>34</v>
      </c>
      <c r="I8684" t="s">
        <v>25995</v>
      </c>
      <c r="L8684" s="8">
        <v>0</v>
      </c>
      <c r="M8684" t="s">
        <v>36</v>
      </c>
      <c r="N8684" t="str">
        <f>IF(AND(PESQUISA!$B$3&lt;&gt;"",OR(PESQUISA!$B$4="TODAS",B8684=PESQUISA!$B$4),ISNUMBER(SEARCH(PESQUISA!$B$3,D8684))),ROW()-1,"")</f>
        <v/>
      </c>
    </row>
    <row r="8685" spans="1:14" x14ac:dyDescent="0.3">
      <c r="A8685" t="s">
        <v>26173</v>
      </c>
      <c r="B8685" t="s">
        <v>29</v>
      </c>
      <c r="C8685" t="s">
        <v>26174</v>
      </c>
      <c r="D8685" t="s">
        <v>26175</v>
      </c>
      <c r="E8685" t="s">
        <v>60</v>
      </c>
      <c r="F8685" s="7">
        <v>4449.5600000000004</v>
      </c>
      <c r="G8685" t="s">
        <v>33</v>
      </c>
      <c r="H8685" t="s">
        <v>34</v>
      </c>
      <c r="I8685" t="s">
        <v>25995</v>
      </c>
      <c r="L8685" s="8">
        <v>0</v>
      </c>
      <c r="M8685" t="s">
        <v>36</v>
      </c>
      <c r="N8685" t="str">
        <f>IF(AND(PESQUISA!$B$3&lt;&gt;"",OR(PESQUISA!$B$4="TODAS",B8685=PESQUISA!$B$4),ISNUMBER(SEARCH(PESQUISA!$B$3,D8685))),ROW()-1,"")</f>
        <v/>
      </c>
    </row>
    <row r="8686" spans="1:14" x14ac:dyDescent="0.3">
      <c r="A8686" t="s">
        <v>26176</v>
      </c>
      <c r="B8686" t="s">
        <v>29</v>
      </c>
      <c r="C8686" t="s">
        <v>26177</v>
      </c>
      <c r="D8686" t="s">
        <v>26178</v>
      </c>
      <c r="E8686" t="s">
        <v>60</v>
      </c>
      <c r="F8686" s="7">
        <v>2876.17</v>
      </c>
      <c r="G8686" t="s">
        <v>33</v>
      </c>
      <c r="H8686" t="s">
        <v>34</v>
      </c>
      <c r="I8686" t="s">
        <v>25995</v>
      </c>
      <c r="L8686" s="8">
        <v>0</v>
      </c>
      <c r="M8686" t="s">
        <v>36</v>
      </c>
      <c r="N8686" t="str">
        <f>IF(AND(PESQUISA!$B$3&lt;&gt;"",OR(PESQUISA!$B$4="TODAS",B8686=PESQUISA!$B$4),ISNUMBER(SEARCH(PESQUISA!$B$3,D8686))),ROW()-1,"")</f>
        <v/>
      </c>
    </row>
    <row r="8687" spans="1:14" x14ac:dyDescent="0.3">
      <c r="A8687" t="s">
        <v>26179</v>
      </c>
      <c r="B8687" t="s">
        <v>29</v>
      </c>
      <c r="C8687" t="s">
        <v>26180</v>
      </c>
      <c r="D8687" t="s">
        <v>26181</v>
      </c>
      <c r="E8687" t="s">
        <v>60</v>
      </c>
      <c r="F8687" s="7">
        <v>3188.42</v>
      </c>
      <c r="G8687" t="s">
        <v>33</v>
      </c>
      <c r="H8687" t="s">
        <v>34</v>
      </c>
      <c r="I8687" t="s">
        <v>25995</v>
      </c>
      <c r="L8687" s="8">
        <v>0</v>
      </c>
      <c r="M8687" t="s">
        <v>36</v>
      </c>
      <c r="N8687" t="str">
        <f>IF(AND(PESQUISA!$B$3&lt;&gt;"",OR(PESQUISA!$B$4="TODAS",B8687=PESQUISA!$B$4),ISNUMBER(SEARCH(PESQUISA!$B$3,D8687))),ROW()-1,"")</f>
        <v/>
      </c>
    </row>
    <row r="8688" spans="1:14" x14ac:dyDescent="0.3">
      <c r="A8688" t="s">
        <v>26182</v>
      </c>
      <c r="B8688" t="s">
        <v>29</v>
      </c>
      <c r="C8688" t="s">
        <v>26183</v>
      </c>
      <c r="D8688" t="s">
        <v>26184</v>
      </c>
      <c r="E8688" t="s">
        <v>60</v>
      </c>
      <c r="F8688" s="7">
        <v>3500.74</v>
      </c>
      <c r="G8688" t="s">
        <v>33</v>
      </c>
      <c r="H8688" t="s">
        <v>34</v>
      </c>
      <c r="I8688" t="s">
        <v>25995</v>
      </c>
      <c r="L8688" s="8">
        <v>0</v>
      </c>
      <c r="M8688" t="s">
        <v>36</v>
      </c>
      <c r="N8688" t="str">
        <f>IF(AND(PESQUISA!$B$3&lt;&gt;"",OR(PESQUISA!$B$4="TODAS",B8688=PESQUISA!$B$4),ISNUMBER(SEARCH(PESQUISA!$B$3,D8688))),ROW()-1,"")</f>
        <v/>
      </c>
    </row>
    <row r="8689" spans="1:14" x14ac:dyDescent="0.3">
      <c r="A8689" t="s">
        <v>26185</v>
      </c>
      <c r="B8689" t="s">
        <v>29</v>
      </c>
      <c r="C8689" t="s">
        <v>26186</v>
      </c>
      <c r="D8689" t="s">
        <v>26187</v>
      </c>
      <c r="E8689" t="s">
        <v>60</v>
      </c>
      <c r="F8689" s="7">
        <v>3812.98</v>
      </c>
      <c r="G8689" t="s">
        <v>33</v>
      </c>
      <c r="H8689" t="s">
        <v>34</v>
      </c>
      <c r="I8689" t="s">
        <v>25995</v>
      </c>
      <c r="L8689" s="8">
        <v>0</v>
      </c>
      <c r="M8689" t="s">
        <v>36</v>
      </c>
      <c r="N8689" t="str">
        <f>IF(AND(PESQUISA!$B$3&lt;&gt;"",OR(PESQUISA!$B$4="TODAS",B8689=PESQUISA!$B$4),ISNUMBER(SEARCH(PESQUISA!$B$3,D8689))),ROW()-1,"")</f>
        <v/>
      </c>
    </row>
    <row r="8690" spans="1:14" x14ac:dyDescent="0.3">
      <c r="A8690" t="s">
        <v>26188</v>
      </c>
      <c r="B8690" t="s">
        <v>29</v>
      </c>
      <c r="C8690" t="s">
        <v>26189</v>
      </c>
      <c r="D8690" t="s">
        <v>26190</v>
      </c>
      <c r="E8690" t="s">
        <v>60</v>
      </c>
      <c r="F8690" s="7">
        <v>4131.2700000000004</v>
      </c>
      <c r="G8690" t="s">
        <v>33</v>
      </c>
      <c r="H8690" t="s">
        <v>34</v>
      </c>
      <c r="I8690" t="s">
        <v>25995</v>
      </c>
      <c r="L8690" s="8">
        <v>0</v>
      </c>
      <c r="M8690" t="s">
        <v>36</v>
      </c>
      <c r="N8690" t="str">
        <f>IF(AND(PESQUISA!$B$3&lt;&gt;"",OR(PESQUISA!$B$4="TODAS",B8690=PESQUISA!$B$4),ISNUMBER(SEARCH(PESQUISA!$B$3,D8690))),ROW()-1,"")</f>
        <v/>
      </c>
    </row>
    <row r="8691" spans="1:14" x14ac:dyDescent="0.3">
      <c r="A8691" t="s">
        <v>26191</v>
      </c>
      <c r="B8691" t="s">
        <v>29</v>
      </c>
      <c r="C8691" t="s">
        <v>26192</v>
      </c>
      <c r="D8691" t="s">
        <v>26193</v>
      </c>
      <c r="E8691" t="s">
        <v>60</v>
      </c>
      <c r="F8691" s="7">
        <v>4767.95</v>
      </c>
      <c r="G8691" t="s">
        <v>33</v>
      </c>
      <c r="H8691" t="s">
        <v>34</v>
      </c>
      <c r="I8691" t="s">
        <v>25995</v>
      </c>
      <c r="L8691" s="8">
        <v>0</v>
      </c>
      <c r="M8691" t="s">
        <v>36</v>
      </c>
      <c r="N8691" t="str">
        <f>IF(AND(PESQUISA!$B$3&lt;&gt;"",OR(PESQUISA!$B$4="TODAS",B8691=PESQUISA!$B$4),ISNUMBER(SEARCH(PESQUISA!$B$3,D8691))),ROW()-1,"")</f>
        <v/>
      </c>
    </row>
    <row r="8692" spans="1:14" x14ac:dyDescent="0.3">
      <c r="A8692" t="s">
        <v>26194</v>
      </c>
      <c r="B8692" t="s">
        <v>29</v>
      </c>
      <c r="C8692" t="s">
        <v>26195</v>
      </c>
      <c r="D8692" t="s">
        <v>26196</v>
      </c>
      <c r="E8692" t="s">
        <v>60</v>
      </c>
      <c r="F8692" s="7">
        <v>5086.22</v>
      </c>
      <c r="G8692" t="s">
        <v>33</v>
      </c>
      <c r="H8692" t="s">
        <v>34</v>
      </c>
      <c r="I8692" t="s">
        <v>25995</v>
      </c>
      <c r="L8692" s="8">
        <v>0</v>
      </c>
      <c r="M8692" t="s">
        <v>36</v>
      </c>
      <c r="N8692" t="str">
        <f>IF(AND(PESQUISA!$B$3&lt;&gt;"",OR(PESQUISA!$B$4="TODAS",B8692=PESQUISA!$B$4),ISNUMBER(SEARCH(PESQUISA!$B$3,D8692))),ROW()-1,"")</f>
        <v/>
      </c>
    </row>
    <row r="8693" spans="1:14" x14ac:dyDescent="0.3">
      <c r="A8693" t="s">
        <v>26197</v>
      </c>
      <c r="B8693" t="s">
        <v>29</v>
      </c>
      <c r="C8693" t="s">
        <v>26198</v>
      </c>
      <c r="D8693" t="s">
        <v>26199</v>
      </c>
      <c r="E8693" t="s">
        <v>60</v>
      </c>
      <c r="F8693" s="7">
        <v>4137.32</v>
      </c>
      <c r="G8693" t="s">
        <v>33</v>
      </c>
      <c r="H8693" t="s">
        <v>34</v>
      </c>
      <c r="I8693" t="s">
        <v>25995</v>
      </c>
      <c r="L8693" s="8">
        <v>0</v>
      </c>
      <c r="M8693" t="s">
        <v>36</v>
      </c>
      <c r="N8693" t="str">
        <f>IF(AND(PESQUISA!$B$3&lt;&gt;"",OR(PESQUISA!$B$4="TODAS",B8693=PESQUISA!$B$4),ISNUMBER(SEARCH(PESQUISA!$B$3,D8693))),ROW()-1,"")</f>
        <v/>
      </c>
    </row>
    <row r="8694" spans="1:14" x14ac:dyDescent="0.3">
      <c r="A8694" t="s">
        <v>26200</v>
      </c>
      <c r="B8694" t="s">
        <v>29</v>
      </c>
      <c r="C8694" t="s">
        <v>26201</v>
      </c>
      <c r="D8694" t="s">
        <v>26202</v>
      </c>
      <c r="E8694" t="s">
        <v>60</v>
      </c>
      <c r="F8694" s="7">
        <v>4449.5600000000004</v>
      </c>
      <c r="G8694" t="s">
        <v>33</v>
      </c>
      <c r="H8694" t="s">
        <v>34</v>
      </c>
      <c r="I8694" t="s">
        <v>25995</v>
      </c>
      <c r="L8694" s="8">
        <v>0</v>
      </c>
      <c r="M8694" t="s">
        <v>36</v>
      </c>
      <c r="N8694" t="str">
        <f>IF(AND(PESQUISA!$B$3&lt;&gt;"",OR(PESQUISA!$B$4="TODAS",B8694=PESQUISA!$B$4),ISNUMBER(SEARCH(PESQUISA!$B$3,D8694))),ROW()-1,"")</f>
        <v/>
      </c>
    </row>
    <row r="8695" spans="1:14" x14ac:dyDescent="0.3">
      <c r="A8695" t="s">
        <v>26203</v>
      </c>
      <c r="B8695" t="s">
        <v>29</v>
      </c>
      <c r="C8695" t="s">
        <v>26204</v>
      </c>
      <c r="D8695" t="s">
        <v>26205</v>
      </c>
      <c r="E8695" t="s">
        <v>60</v>
      </c>
      <c r="F8695" s="7">
        <v>4767.95</v>
      </c>
      <c r="G8695" t="s">
        <v>33</v>
      </c>
      <c r="H8695" t="s">
        <v>34</v>
      </c>
      <c r="I8695" t="s">
        <v>25995</v>
      </c>
      <c r="L8695" s="8">
        <v>0</v>
      </c>
      <c r="M8695" t="s">
        <v>36</v>
      </c>
      <c r="N8695" t="str">
        <f>IF(AND(PESQUISA!$B$3&lt;&gt;"",OR(PESQUISA!$B$4="TODAS",B8695=PESQUISA!$B$4),ISNUMBER(SEARCH(PESQUISA!$B$3,D8695))),ROW()-1,"")</f>
        <v/>
      </c>
    </row>
    <row r="8696" spans="1:14" x14ac:dyDescent="0.3">
      <c r="A8696" t="s">
        <v>26206</v>
      </c>
      <c r="B8696" t="s">
        <v>29</v>
      </c>
      <c r="C8696" t="s">
        <v>26207</v>
      </c>
      <c r="D8696" t="s">
        <v>26208</v>
      </c>
      <c r="E8696" t="s">
        <v>60</v>
      </c>
      <c r="F8696" s="7">
        <v>5345.47</v>
      </c>
      <c r="G8696" t="s">
        <v>33</v>
      </c>
      <c r="H8696" t="s">
        <v>34</v>
      </c>
      <c r="I8696" t="s">
        <v>25995</v>
      </c>
      <c r="L8696" s="8">
        <v>0</v>
      </c>
      <c r="M8696" t="s">
        <v>36</v>
      </c>
      <c r="N8696" t="str">
        <f>IF(AND(PESQUISA!$B$3&lt;&gt;"",OR(PESQUISA!$B$4="TODAS",B8696=PESQUISA!$B$4),ISNUMBER(SEARCH(PESQUISA!$B$3,D8696))),ROW()-1,"")</f>
        <v/>
      </c>
    </row>
    <row r="8697" spans="1:14" x14ac:dyDescent="0.3">
      <c r="A8697" t="s">
        <v>26209</v>
      </c>
      <c r="B8697" t="s">
        <v>29</v>
      </c>
      <c r="C8697" t="s">
        <v>26210</v>
      </c>
      <c r="D8697" t="s">
        <v>26211</v>
      </c>
      <c r="E8697" t="s">
        <v>40</v>
      </c>
      <c r="F8697" s="7">
        <v>3395.53</v>
      </c>
      <c r="G8697" t="s">
        <v>33</v>
      </c>
      <c r="H8697" t="s">
        <v>34</v>
      </c>
      <c r="I8697" t="s">
        <v>25995</v>
      </c>
      <c r="L8697" s="8">
        <v>1.47E-2</v>
      </c>
      <c r="M8697" t="s">
        <v>36</v>
      </c>
      <c r="N8697" t="str">
        <f>IF(AND(PESQUISA!$B$3&lt;&gt;"",OR(PESQUISA!$B$4="TODAS",B8697=PESQUISA!$B$4),ISNUMBER(SEARCH(PESQUISA!$B$3,D8697))),ROW()-1,"")</f>
        <v/>
      </c>
    </row>
    <row r="8698" spans="1:14" x14ac:dyDescent="0.3">
      <c r="A8698" t="s">
        <v>26212</v>
      </c>
      <c r="B8698" t="s">
        <v>29</v>
      </c>
      <c r="C8698" t="s">
        <v>26213</v>
      </c>
      <c r="D8698" t="s">
        <v>26214</v>
      </c>
      <c r="E8698" t="s">
        <v>40</v>
      </c>
      <c r="F8698" s="7">
        <v>2459.83</v>
      </c>
      <c r="G8698" t="s">
        <v>33</v>
      </c>
      <c r="H8698" t="s">
        <v>34</v>
      </c>
      <c r="I8698" t="s">
        <v>25995</v>
      </c>
      <c r="L8698" s="8">
        <v>1.0200000000000001E-2</v>
      </c>
      <c r="M8698" t="s">
        <v>36</v>
      </c>
      <c r="N8698" t="str">
        <f>IF(AND(PESQUISA!$B$3&lt;&gt;"",OR(PESQUISA!$B$4="TODAS",B8698=PESQUISA!$B$4),ISNUMBER(SEARCH(PESQUISA!$B$3,D8698))),ROW()-1,"")</f>
        <v/>
      </c>
    </row>
    <row r="8699" spans="1:14" x14ac:dyDescent="0.3">
      <c r="A8699" t="s">
        <v>26215</v>
      </c>
      <c r="B8699" t="s">
        <v>29</v>
      </c>
      <c r="C8699" t="s">
        <v>26216</v>
      </c>
      <c r="D8699" t="s">
        <v>26217</v>
      </c>
      <c r="E8699" t="s">
        <v>40</v>
      </c>
      <c r="F8699" s="7">
        <v>3041.23</v>
      </c>
      <c r="G8699" t="s">
        <v>33</v>
      </c>
      <c r="H8699" t="s">
        <v>34</v>
      </c>
      <c r="I8699" t="s">
        <v>25995</v>
      </c>
      <c r="L8699" s="8">
        <v>1.2E-2</v>
      </c>
      <c r="M8699" t="s">
        <v>36</v>
      </c>
      <c r="N8699" t="str">
        <f>IF(AND(PESQUISA!$B$3&lt;&gt;"",OR(PESQUISA!$B$4="TODAS",B8699=PESQUISA!$B$4),ISNUMBER(SEARCH(PESQUISA!$B$3,D8699))),ROW()-1,"")</f>
        <v/>
      </c>
    </row>
    <row r="8700" spans="1:14" x14ac:dyDescent="0.3">
      <c r="A8700" t="s">
        <v>26218</v>
      </c>
      <c r="B8700" t="s">
        <v>29</v>
      </c>
      <c r="C8700" t="s">
        <v>26219</v>
      </c>
      <c r="D8700" t="s">
        <v>26220</v>
      </c>
      <c r="E8700" t="s">
        <v>40</v>
      </c>
      <c r="F8700" s="7">
        <v>3621.62</v>
      </c>
      <c r="G8700" t="s">
        <v>33</v>
      </c>
      <c r="H8700" t="s">
        <v>34</v>
      </c>
      <c r="I8700" t="s">
        <v>25995</v>
      </c>
      <c r="L8700" s="8">
        <v>1.3599999999999999E-2</v>
      </c>
      <c r="M8700" t="s">
        <v>36</v>
      </c>
      <c r="N8700" t="str">
        <f>IF(AND(PESQUISA!$B$3&lt;&gt;"",OR(PESQUISA!$B$4="TODAS",B8700=PESQUISA!$B$4),ISNUMBER(SEARCH(PESQUISA!$B$3,D8700))),ROW()-1,"")</f>
        <v/>
      </c>
    </row>
    <row r="8701" spans="1:14" x14ac:dyDescent="0.3">
      <c r="A8701" t="s">
        <v>26221</v>
      </c>
      <c r="B8701" t="s">
        <v>29</v>
      </c>
      <c r="C8701" t="s">
        <v>26222</v>
      </c>
      <c r="D8701" t="s">
        <v>26223</v>
      </c>
      <c r="E8701" t="s">
        <v>40</v>
      </c>
      <c r="F8701" s="7">
        <v>4652.8</v>
      </c>
      <c r="G8701" t="s">
        <v>33</v>
      </c>
      <c r="H8701" t="s">
        <v>34</v>
      </c>
      <c r="I8701" t="s">
        <v>25995</v>
      </c>
      <c r="L8701" s="8">
        <v>1.54E-2</v>
      </c>
      <c r="M8701" t="s">
        <v>36</v>
      </c>
      <c r="N8701" t="str">
        <f>IF(AND(PESQUISA!$B$3&lt;&gt;"",OR(PESQUISA!$B$4="TODAS",B8701=PESQUISA!$B$4),ISNUMBER(SEARCH(PESQUISA!$B$3,D8701))),ROW()-1,"")</f>
        <v/>
      </c>
    </row>
    <row r="8702" spans="1:14" x14ac:dyDescent="0.3">
      <c r="A8702" t="s">
        <v>26224</v>
      </c>
      <c r="B8702" t="s">
        <v>29</v>
      </c>
      <c r="C8702" t="s">
        <v>26225</v>
      </c>
      <c r="D8702" t="s">
        <v>26226</v>
      </c>
      <c r="E8702" t="s">
        <v>40</v>
      </c>
      <c r="F8702" s="7">
        <v>1129.5999999999999</v>
      </c>
      <c r="G8702" t="s">
        <v>33</v>
      </c>
      <c r="H8702" t="s">
        <v>34</v>
      </c>
      <c r="I8702" t="s">
        <v>25995</v>
      </c>
      <c r="L8702" s="8">
        <v>0.41110000000000002</v>
      </c>
      <c r="M8702" t="s">
        <v>36</v>
      </c>
      <c r="N8702" t="str">
        <f>IF(AND(PESQUISA!$B$3&lt;&gt;"",OR(PESQUISA!$B$4="TODAS",B8702=PESQUISA!$B$4),ISNUMBER(SEARCH(PESQUISA!$B$3,D8702))),ROW()-1,"")</f>
        <v/>
      </c>
    </row>
    <row r="8703" spans="1:14" x14ac:dyDescent="0.3">
      <c r="A8703" t="s">
        <v>26227</v>
      </c>
      <c r="B8703" t="s">
        <v>29</v>
      </c>
      <c r="C8703" t="s">
        <v>26228</v>
      </c>
      <c r="D8703" t="s">
        <v>26229</v>
      </c>
      <c r="E8703" t="s">
        <v>40</v>
      </c>
      <c r="F8703" s="7">
        <v>1568.08</v>
      </c>
      <c r="G8703" t="s">
        <v>33</v>
      </c>
      <c r="H8703" t="s">
        <v>34</v>
      </c>
      <c r="I8703" t="s">
        <v>25995</v>
      </c>
      <c r="L8703" s="8">
        <v>0.40429999999999999</v>
      </c>
      <c r="M8703" t="s">
        <v>36</v>
      </c>
      <c r="N8703" t="str">
        <f>IF(AND(PESQUISA!$B$3&lt;&gt;"",OR(PESQUISA!$B$4="TODAS",B8703=PESQUISA!$B$4),ISNUMBER(SEARCH(PESQUISA!$B$3,D8703))),ROW()-1,"")</f>
        <v/>
      </c>
    </row>
    <row r="8704" spans="1:14" x14ac:dyDescent="0.3">
      <c r="A8704" t="s">
        <v>26230</v>
      </c>
      <c r="B8704" t="s">
        <v>29</v>
      </c>
      <c r="C8704" t="s">
        <v>26231</v>
      </c>
      <c r="D8704" t="s">
        <v>26232</v>
      </c>
      <c r="E8704" t="s">
        <v>40</v>
      </c>
      <c r="F8704" s="7">
        <v>1994.19</v>
      </c>
      <c r="G8704" t="s">
        <v>33</v>
      </c>
      <c r="H8704" t="s">
        <v>34</v>
      </c>
      <c r="I8704" t="s">
        <v>25995</v>
      </c>
      <c r="L8704" s="8">
        <v>0.43759999999999999</v>
      </c>
      <c r="M8704" t="s">
        <v>36</v>
      </c>
      <c r="N8704" t="str">
        <f>IF(AND(PESQUISA!$B$3&lt;&gt;"",OR(PESQUISA!$B$4="TODAS",B8704=PESQUISA!$B$4),ISNUMBER(SEARCH(PESQUISA!$B$3,D8704))),ROW()-1,"")</f>
        <v/>
      </c>
    </row>
    <row r="8705" spans="1:14" x14ac:dyDescent="0.3">
      <c r="A8705" t="s">
        <v>26233</v>
      </c>
      <c r="B8705" t="s">
        <v>29</v>
      </c>
      <c r="C8705" t="s">
        <v>26234</v>
      </c>
      <c r="D8705" t="s">
        <v>26235</v>
      </c>
      <c r="E8705" t="s">
        <v>40</v>
      </c>
      <c r="F8705" s="7">
        <v>3120.5</v>
      </c>
      <c r="G8705" t="s">
        <v>33</v>
      </c>
      <c r="H8705" t="s">
        <v>34</v>
      </c>
      <c r="I8705" t="s">
        <v>25995</v>
      </c>
      <c r="L8705" s="8">
        <v>0.43780000000000002</v>
      </c>
      <c r="M8705" t="s">
        <v>36</v>
      </c>
      <c r="N8705" t="str">
        <f>IF(AND(PESQUISA!$B$3&lt;&gt;"",OR(PESQUISA!$B$4="TODAS",B8705=PESQUISA!$B$4),ISNUMBER(SEARCH(PESQUISA!$B$3,D8705))),ROW()-1,"")</f>
        <v/>
      </c>
    </row>
    <row r="8706" spans="1:14" x14ac:dyDescent="0.3">
      <c r="A8706" t="s">
        <v>26236</v>
      </c>
      <c r="B8706" t="s">
        <v>29</v>
      </c>
      <c r="C8706" t="s">
        <v>26237</v>
      </c>
      <c r="D8706" t="s">
        <v>26238</v>
      </c>
      <c r="E8706" t="s">
        <v>40</v>
      </c>
      <c r="F8706" s="7">
        <v>2534.4499999999998</v>
      </c>
      <c r="G8706" t="s">
        <v>33</v>
      </c>
      <c r="H8706" t="s">
        <v>34</v>
      </c>
      <c r="I8706" t="s">
        <v>25995</v>
      </c>
      <c r="L8706" s="8">
        <v>9.9000000000000008E-3</v>
      </c>
      <c r="M8706" t="s">
        <v>36</v>
      </c>
      <c r="N8706" t="str">
        <f>IF(AND(PESQUISA!$B$3&lt;&gt;"",OR(PESQUISA!$B$4="TODAS",B8706=PESQUISA!$B$4),ISNUMBER(SEARCH(PESQUISA!$B$3,D8706))),ROW()-1,"")</f>
        <v/>
      </c>
    </row>
    <row r="8707" spans="1:14" x14ac:dyDescent="0.3">
      <c r="A8707" t="s">
        <v>26239</v>
      </c>
      <c r="B8707" t="s">
        <v>29</v>
      </c>
      <c r="C8707" t="s">
        <v>26240</v>
      </c>
      <c r="D8707" t="s">
        <v>26241</v>
      </c>
      <c r="E8707" t="s">
        <v>40</v>
      </c>
      <c r="F8707" s="7">
        <v>3126.31</v>
      </c>
      <c r="G8707" t="s">
        <v>33</v>
      </c>
      <c r="H8707" t="s">
        <v>34</v>
      </c>
      <c r="I8707" t="s">
        <v>25995</v>
      </c>
      <c r="L8707" s="8">
        <v>1.1599999999999999E-2</v>
      </c>
      <c r="M8707" t="s">
        <v>36</v>
      </c>
      <c r="N8707" t="str">
        <f>IF(AND(PESQUISA!$B$3&lt;&gt;"",OR(PESQUISA!$B$4="TODAS",B8707=PESQUISA!$B$4),ISNUMBER(SEARCH(PESQUISA!$B$3,D8707))),ROW()-1,"")</f>
        <v/>
      </c>
    </row>
    <row r="8708" spans="1:14" x14ac:dyDescent="0.3">
      <c r="A8708" t="s">
        <v>26242</v>
      </c>
      <c r="B8708" t="s">
        <v>29</v>
      </c>
      <c r="C8708" t="s">
        <v>26243</v>
      </c>
      <c r="D8708" t="s">
        <v>26244</v>
      </c>
      <c r="E8708" t="s">
        <v>40</v>
      </c>
      <c r="F8708" s="7">
        <v>3716.24</v>
      </c>
      <c r="G8708" t="s">
        <v>33</v>
      </c>
      <c r="H8708" t="s">
        <v>34</v>
      </c>
      <c r="I8708" t="s">
        <v>25995</v>
      </c>
      <c r="L8708" s="8">
        <v>1.32E-2</v>
      </c>
      <c r="M8708" t="s">
        <v>36</v>
      </c>
      <c r="N8708" t="str">
        <f>IF(AND(PESQUISA!$B$3&lt;&gt;"",OR(PESQUISA!$B$4="TODAS",B8708=PESQUISA!$B$4),ISNUMBER(SEARCH(PESQUISA!$B$3,D8708))),ROW()-1,"")</f>
        <v/>
      </c>
    </row>
    <row r="8709" spans="1:14" x14ac:dyDescent="0.3">
      <c r="A8709" t="s">
        <v>26245</v>
      </c>
      <c r="B8709" t="s">
        <v>29</v>
      </c>
      <c r="C8709" t="s">
        <v>26246</v>
      </c>
      <c r="D8709" t="s">
        <v>26247</v>
      </c>
      <c r="E8709" t="s">
        <v>40</v>
      </c>
      <c r="F8709" s="7">
        <v>4766.99</v>
      </c>
      <c r="G8709" t="s">
        <v>33</v>
      </c>
      <c r="H8709" t="s">
        <v>34</v>
      </c>
      <c r="I8709" t="s">
        <v>25995</v>
      </c>
      <c r="L8709" s="8">
        <v>1.4999999999999999E-2</v>
      </c>
      <c r="M8709" t="s">
        <v>36</v>
      </c>
      <c r="N8709" t="str">
        <f>IF(AND(PESQUISA!$B$3&lt;&gt;"",OR(PESQUISA!$B$4="TODAS",B8709=PESQUISA!$B$4),ISNUMBER(SEARCH(PESQUISA!$B$3,D8709))),ROW()-1,"")</f>
        <v/>
      </c>
    </row>
    <row r="8710" spans="1:14" x14ac:dyDescent="0.3">
      <c r="A8710" t="s">
        <v>26248</v>
      </c>
      <c r="B8710" t="s">
        <v>29</v>
      </c>
      <c r="C8710" t="s">
        <v>26249</v>
      </c>
      <c r="D8710" t="s">
        <v>26250</v>
      </c>
      <c r="E8710" t="s">
        <v>40</v>
      </c>
      <c r="F8710" s="7">
        <v>1137.9100000000001</v>
      </c>
      <c r="G8710" t="s">
        <v>33</v>
      </c>
      <c r="H8710" t="s">
        <v>34</v>
      </c>
      <c r="I8710" t="s">
        <v>25995</v>
      </c>
      <c r="L8710" s="8">
        <v>0.40810000000000002</v>
      </c>
      <c r="M8710" t="s">
        <v>36</v>
      </c>
      <c r="N8710" t="str">
        <f>IF(AND(PESQUISA!$B$3&lt;&gt;"",OR(PESQUISA!$B$4="TODAS",B8710=PESQUISA!$B$4),ISNUMBER(SEARCH(PESQUISA!$B$3,D8710))),ROW()-1,"")</f>
        <v/>
      </c>
    </row>
    <row r="8711" spans="1:14" x14ac:dyDescent="0.3">
      <c r="A8711" t="s">
        <v>26251</v>
      </c>
      <c r="B8711" t="s">
        <v>29</v>
      </c>
      <c r="C8711" t="s">
        <v>26252</v>
      </c>
      <c r="D8711" t="s">
        <v>26253</v>
      </c>
      <c r="E8711" t="s">
        <v>40</v>
      </c>
      <c r="F8711" s="7">
        <v>1470.92</v>
      </c>
      <c r="G8711" t="s">
        <v>33</v>
      </c>
      <c r="H8711" t="s">
        <v>34</v>
      </c>
      <c r="I8711" t="s">
        <v>25995</v>
      </c>
      <c r="L8711" s="8">
        <v>0.43099999999999999</v>
      </c>
      <c r="M8711" t="s">
        <v>36</v>
      </c>
      <c r="N8711" t="str">
        <f>IF(AND(PESQUISA!$B$3&lt;&gt;"",OR(PESQUISA!$B$4="TODAS",B8711=PESQUISA!$B$4),ISNUMBER(SEARCH(PESQUISA!$B$3,D8711))),ROW()-1,"")</f>
        <v/>
      </c>
    </row>
    <row r="8712" spans="1:14" x14ac:dyDescent="0.3">
      <c r="A8712" t="s">
        <v>26254</v>
      </c>
      <c r="B8712" t="s">
        <v>29</v>
      </c>
      <c r="C8712" t="s">
        <v>26255</v>
      </c>
      <c r="D8712" t="s">
        <v>26256</v>
      </c>
      <c r="E8712" t="s">
        <v>40</v>
      </c>
      <c r="F8712" s="7">
        <v>2033.86</v>
      </c>
      <c r="G8712" t="s">
        <v>33</v>
      </c>
      <c r="H8712" t="s">
        <v>34</v>
      </c>
      <c r="I8712" t="s">
        <v>25995</v>
      </c>
      <c r="L8712" s="8">
        <v>0.42909999999999998</v>
      </c>
      <c r="M8712" t="s">
        <v>36</v>
      </c>
      <c r="N8712" t="str">
        <f>IF(AND(PESQUISA!$B$3&lt;&gt;"",OR(PESQUISA!$B$4="TODAS",B8712=PESQUISA!$B$4),ISNUMBER(SEARCH(PESQUISA!$B$3,D8712))),ROW()-1,"")</f>
        <v/>
      </c>
    </row>
    <row r="8713" spans="1:14" x14ac:dyDescent="0.3">
      <c r="A8713" t="s">
        <v>26257</v>
      </c>
      <c r="B8713" t="s">
        <v>29</v>
      </c>
      <c r="C8713" t="s">
        <v>26258</v>
      </c>
      <c r="D8713" t="s">
        <v>26259</v>
      </c>
      <c r="E8713" t="s">
        <v>40</v>
      </c>
      <c r="F8713" s="7">
        <v>3158.04</v>
      </c>
      <c r="G8713" t="s">
        <v>33</v>
      </c>
      <c r="H8713" t="s">
        <v>34</v>
      </c>
      <c r="I8713" t="s">
        <v>25995</v>
      </c>
      <c r="L8713" s="8">
        <v>0.43259999999999998</v>
      </c>
      <c r="M8713" t="s">
        <v>36</v>
      </c>
      <c r="N8713" t="str">
        <f>IF(AND(PESQUISA!$B$3&lt;&gt;"",OR(PESQUISA!$B$4="TODAS",B8713=PESQUISA!$B$4),ISNUMBER(SEARCH(PESQUISA!$B$3,D8713))),ROW()-1,"")</f>
        <v/>
      </c>
    </row>
    <row r="8714" spans="1:14" x14ac:dyDescent="0.3">
      <c r="A8714" t="s">
        <v>26260</v>
      </c>
      <c r="B8714" t="s">
        <v>29</v>
      </c>
      <c r="C8714" t="s">
        <v>26261</v>
      </c>
      <c r="D8714" t="s">
        <v>26262</v>
      </c>
      <c r="E8714" t="s">
        <v>40</v>
      </c>
      <c r="F8714" s="7">
        <v>4793.82</v>
      </c>
      <c r="G8714" t="s">
        <v>33</v>
      </c>
      <c r="H8714" t="s">
        <v>34</v>
      </c>
      <c r="I8714" t="s">
        <v>25995</v>
      </c>
      <c r="L8714" s="8">
        <v>1.5599999999999999E-2</v>
      </c>
      <c r="M8714" t="s">
        <v>36</v>
      </c>
      <c r="N8714" t="str">
        <f>IF(AND(PESQUISA!$B$3&lt;&gt;"",OR(PESQUISA!$B$4="TODAS",B8714=PESQUISA!$B$4),ISNUMBER(SEARCH(PESQUISA!$B$3,D8714))),ROW()-1,"")</f>
        <v/>
      </c>
    </row>
    <row r="8715" spans="1:14" x14ac:dyDescent="0.3">
      <c r="A8715" t="s">
        <v>26263</v>
      </c>
      <c r="B8715" t="s">
        <v>29</v>
      </c>
      <c r="C8715" t="s">
        <v>26264</v>
      </c>
      <c r="D8715" t="s">
        <v>26265</v>
      </c>
      <c r="E8715" t="s">
        <v>40</v>
      </c>
      <c r="F8715" s="7">
        <v>5852.55</v>
      </c>
      <c r="G8715" t="s">
        <v>33</v>
      </c>
      <c r="H8715" t="s">
        <v>34</v>
      </c>
      <c r="I8715" t="s">
        <v>25995</v>
      </c>
      <c r="L8715" s="8">
        <v>2.5399999999999999E-2</v>
      </c>
      <c r="M8715" t="s">
        <v>36</v>
      </c>
      <c r="N8715" t="str">
        <f>IF(AND(PESQUISA!$B$3&lt;&gt;"",OR(PESQUISA!$B$4="TODAS",B8715=PESQUISA!$B$4),ISNUMBER(SEARCH(PESQUISA!$B$3,D8715))),ROW()-1,"")</f>
        <v/>
      </c>
    </row>
    <row r="8716" spans="1:14" x14ac:dyDescent="0.3">
      <c r="A8716" t="s">
        <v>26266</v>
      </c>
      <c r="B8716" t="s">
        <v>29</v>
      </c>
      <c r="C8716" t="s">
        <v>26267</v>
      </c>
      <c r="D8716" t="s">
        <v>26268</v>
      </c>
      <c r="E8716" t="s">
        <v>40</v>
      </c>
      <c r="F8716" s="7">
        <v>6879.86</v>
      </c>
      <c r="G8716" t="s">
        <v>33</v>
      </c>
      <c r="H8716" t="s">
        <v>34</v>
      </c>
      <c r="I8716" t="s">
        <v>25995</v>
      </c>
      <c r="L8716" s="8">
        <v>2.5999999999999999E-2</v>
      </c>
      <c r="M8716" t="s">
        <v>36</v>
      </c>
      <c r="N8716" t="str">
        <f>IF(AND(PESQUISA!$B$3&lt;&gt;"",OR(PESQUISA!$B$4="TODAS",B8716=PESQUISA!$B$4),ISNUMBER(SEARCH(PESQUISA!$B$3,D8716))),ROW()-1,"")</f>
        <v/>
      </c>
    </row>
    <row r="8717" spans="1:14" x14ac:dyDescent="0.3">
      <c r="A8717" t="s">
        <v>26269</v>
      </c>
      <c r="B8717" t="s">
        <v>29</v>
      </c>
      <c r="C8717" t="s">
        <v>26270</v>
      </c>
      <c r="D8717" t="s">
        <v>26271</v>
      </c>
      <c r="E8717" t="s">
        <v>40</v>
      </c>
      <c r="F8717" s="7">
        <v>7907.04</v>
      </c>
      <c r="G8717" t="s">
        <v>33</v>
      </c>
      <c r="H8717" t="s">
        <v>34</v>
      </c>
      <c r="I8717" t="s">
        <v>25995</v>
      </c>
      <c r="L8717" s="8">
        <v>2.64E-2</v>
      </c>
      <c r="M8717" t="s">
        <v>36</v>
      </c>
      <c r="N8717" t="str">
        <f>IF(AND(PESQUISA!$B$3&lt;&gt;"",OR(PESQUISA!$B$4="TODAS",B8717=PESQUISA!$B$4),ISNUMBER(SEARCH(PESQUISA!$B$3,D8717))),ROW()-1,"")</f>
        <v/>
      </c>
    </row>
    <row r="8718" spans="1:14" x14ac:dyDescent="0.3">
      <c r="A8718" t="s">
        <v>26272</v>
      </c>
      <c r="B8718" t="s">
        <v>29</v>
      </c>
      <c r="C8718" t="s">
        <v>26273</v>
      </c>
      <c r="D8718" t="s">
        <v>26274</v>
      </c>
      <c r="E8718" t="s">
        <v>40</v>
      </c>
      <c r="F8718" s="7">
        <v>8934.41</v>
      </c>
      <c r="G8718" t="s">
        <v>33</v>
      </c>
      <c r="H8718" t="s">
        <v>34</v>
      </c>
      <c r="I8718" t="s">
        <v>25995</v>
      </c>
      <c r="L8718" s="8">
        <v>2.6800000000000001E-2</v>
      </c>
      <c r="M8718" t="s">
        <v>36</v>
      </c>
      <c r="N8718" t="str">
        <f>IF(AND(PESQUISA!$B$3&lt;&gt;"",OR(PESQUISA!$B$4="TODAS",B8718=PESQUISA!$B$4),ISNUMBER(SEARCH(PESQUISA!$B$3,D8718))),ROW()-1,"")</f>
        <v/>
      </c>
    </row>
    <row r="8719" spans="1:14" x14ac:dyDescent="0.3">
      <c r="A8719" t="s">
        <v>26275</v>
      </c>
      <c r="B8719" t="s">
        <v>29</v>
      </c>
      <c r="C8719" t="s">
        <v>26276</v>
      </c>
      <c r="D8719" t="s">
        <v>26277</v>
      </c>
      <c r="E8719" t="s">
        <v>40</v>
      </c>
      <c r="F8719" s="7">
        <v>9961.61</v>
      </c>
      <c r="G8719" t="s">
        <v>33</v>
      </c>
      <c r="H8719" t="s">
        <v>34</v>
      </c>
      <c r="I8719" t="s">
        <v>25995</v>
      </c>
      <c r="L8719" s="8">
        <v>2.7E-2</v>
      </c>
      <c r="M8719" t="s">
        <v>36</v>
      </c>
      <c r="N8719" t="str">
        <f>IF(AND(PESQUISA!$B$3&lt;&gt;"",OR(PESQUISA!$B$4="TODAS",B8719=PESQUISA!$B$4),ISNUMBER(SEARCH(PESQUISA!$B$3,D8719))),ROW()-1,"")</f>
        <v/>
      </c>
    </row>
    <row r="8720" spans="1:14" x14ac:dyDescent="0.3">
      <c r="A8720" t="s">
        <v>26278</v>
      </c>
      <c r="B8720" t="s">
        <v>29</v>
      </c>
      <c r="C8720" t="s">
        <v>26279</v>
      </c>
      <c r="D8720" t="s">
        <v>26280</v>
      </c>
      <c r="E8720" t="s">
        <v>40</v>
      </c>
      <c r="F8720" s="7">
        <v>3055.95</v>
      </c>
      <c r="G8720" t="s">
        <v>33</v>
      </c>
      <c r="H8720" t="s">
        <v>34</v>
      </c>
      <c r="I8720" t="s">
        <v>25995</v>
      </c>
      <c r="L8720" s="8">
        <v>1.2699999999999999E-2</v>
      </c>
      <c r="M8720" t="s">
        <v>36</v>
      </c>
      <c r="N8720" t="str">
        <f>IF(AND(PESQUISA!$B$3&lt;&gt;"",OR(PESQUISA!$B$4="TODAS",B8720=PESQUISA!$B$4),ISNUMBER(SEARCH(PESQUISA!$B$3,D8720))),ROW()-1,"")</f>
        <v/>
      </c>
    </row>
    <row r="8721" spans="1:14" x14ac:dyDescent="0.3">
      <c r="A8721" t="s">
        <v>26281</v>
      </c>
      <c r="B8721" t="s">
        <v>29</v>
      </c>
      <c r="C8721" t="s">
        <v>26282</v>
      </c>
      <c r="D8721" t="s">
        <v>26283</v>
      </c>
      <c r="E8721" t="s">
        <v>40</v>
      </c>
      <c r="F8721" s="7">
        <v>3868.19</v>
      </c>
      <c r="G8721" t="s">
        <v>33</v>
      </c>
      <c r="H8721" t="s">
        <v>34</v>
      </c>
      <c r="I8721" t="s">
        <v>25995</v>
      </c>
      <c r="L8721" s="8">
        <v>1.4E-2</v>
      </c>
      <c r="M8721" t="s">
        <v>36</v>
      </c>
      <c r="N8721" t="str">
        <f>IF(AND(PESQUISA!$B$3&lt;&gt;"",OR(PESQUISA!$B$4="TODAS",B8721=PESQUISA!$B$4),ISNUMBER(SEARCH(PESQUISA!$B$3,D8721))),ROW()-1,"")</f>
        <v/>
      </c>
    </row>
    <row r="8722" spans="1:14" x14ac:dyDescent="0.3">
      <c r="A8722" t="s">
        <v>26284</v>
      </c>
      <c r="B8722" t="s">
        <v>29</v>
      </c>
      <c r="C8722" t="s">
        <v>26285</v>
      </c>
      <c r="D8722" t="s">
        <v>26286</v>
      </c>
      <c r="E8722" t="s">
        <v>40</v>
      </c>
      <c r="F8722" s="7">
        <v>4680.34</v>
      </c>
      <c r="G8722" t="s">
        <v>33</v>
      </c>
      <c r="H8722" t="s">
        <v>34</v>
      </c>
      <c r="I8722" t="s">
        <v>25995</v>
      </c>
      <c r="L8722" s="8">
        <v>1.4800000000000001E-2</v>
      </c>
      <c r="M8722" t="s">
        <v>36</v>
      </c>
      <c r="N8722" t="str">
        <f>IF(AND(PESQUISA!$B$3&lt;&gt;"",OR(PESQUISA!$B$4="TODAS",B8722=PESQUISA!$B$4),ISNUMBER(SEARCH(PESQUISA!$B$3,D8722))),ROW()-1,"")</f>
        <v/>
      </c>
    </row>
    <row r="8723" spans="1:14" x14ac:dyDescent="0.3">
      <c r="A8723" t="s">
        <v>26287</v>
      </c>
      <c r="B8723" t="s">
        <v>29</v>
      </c>
      <c r="C8723" t="s">
        <v>26288</v>
      </c>
      <c r="D8723" t="s">
        <v>26289</v>
      </c>
      <c r="E8723" t="s">
        <v>40</v>
      </c>
      <c r="F8723" s="7">
        <v>5492.56</v>
      </c>
      <c r="G8723" t="s">
        <v>33</v>
      </c>
      <c r="H8723" t="s">
        <v>34</v>
      </c>
      <c r="I8723" t="s">
        <v>25995</v>
      </c>
      <c r="L8723" s="8">
        <v>1.54E-2</v>
      </c>
      <c r="M8723" t="s">
        <v>36</v>
      </c>
      <c r="N8723" t="str">
        <f>IF(AND(PESQUISA!$B$3&lt;&gt;"",OR(PESQUISA!$B$4="TODAS",B8723=PESQUISA!$B$4),ISNUMBER(SEARCH(PESQUISA!$B$3,D8723))),ROW()-1,"")</f>
        <v/>
      </c>
    </row>
    <row r="8724" spans="1:14" x14ac:dyDescent="0.3">
      <c r="A8724" t="s">
        <v>26290</v>
      </c>
      <c r="B8724" t="s">
        <v>29</v>
      </c>
      <c r="C8724" t="s">
        <v>26291</v>
      </c>
      <c r="D8724" t="s">
        <v>26292</v>
      </c>
      <c r="E8724" t="s">
        <v>40</v>
      </c>
      <c r="F8724" s="7">
        <v>6344.44</v>
      </c>
      <c r="G8724" t="s">
        <v>33</v>
      </c>
      <c r="H8724" t="s">
        <v>34</v>
      </c>
      <c r="I8724" t="s">
        <v>25995</v>
      </c>
      <c r="L8724" s="8">
        <v>2.4500000000000001E-2</v>
      </c>
      <c r="M8724" t="s">
        <v>36</v>
      </c>
      <c r="N8724" t="str">
        <f>IF(AND(PESQUISA!$B$3&lt;&gt;"",OR(PESQUISA!$B$4="TODAS",B8724=PESQUISA!$B$4),ISNUMBER(SEARCH(PESQUISA!$B$3,D8724))),ROW()-1,"")</f>
        <v/>
      </c>
    </row>
    <row r="8725" spans="1:14" x14ac:dyDescent="0.3">
      <c r="A8725" t="s">
        <v>26293</v>
      </c>
      <c r="B8725" t="s">
        <v>29</v>
      </c>
      <c r="C8725" t="s">
        <v>26294</v>
      </c>
      <c r="D8725" t="s">
        <v>26295</v>
      </c>
      <c r="E8725" t="s">
        <v>40</v>
      </c>
      <c r="F8725" s="7">
        <v>7161.61</v>
      </c>
      <c r="G8725" t="s">
        <v>33</v>
      </c>
      <c r="H8725" t="s">
        <v>34</v>
      </c>
      <c r="I8725" t="s">
        <v>25995</v>
      </c>
      <c r="L8725" s="8">
        <v>2.4799999999999999E-2</v>
      </c>
      <c r="M8725" t="s">
        <v>36</v>
      </c>
      <c r="N8725" t="str">
        <f>IF(AND(PESQUISA!$B$3&lt;&gt;"",OR(PESQUISA!$B$4="TODAS",B8725=PESQUISA!$B$4),ISNUMBER(SEARCH(PESQUISA!$B$3,D8725))),ROW()-1,"")</f>
        <v/>
      </c>
    </row>
    <row r="8726" spans="1:14" x14ac:dyDescent="0.3">
      <c r="A8726" t="s">
        <v>26296</v>
      </c>
      <c r="B8726" t="s">
        <v>29</v>
      </c>
      <c r="C8726" t="s">
        <v>26297</v>
      </c>
      <c r="D8726" t="s">
        <v>26298</v>
      </c>
      <c r="E8726" t="s">
        <v>40</v>
      </c>
      <c r="F8726" s="7">
        <v>7978.88</v>
      </c>
      <c r="G8726" t="s">
        <v>33</v>
      </c>
      <c r="H8726" t="s">
        <v>34</v>
      </c>
      <c r="I8726" t="s">
        <v>25995</v>
      </c>
      <c r="L8726" s="8">
        <v>2.5100000000000001E-2</v>
      </c>
      <c r="M8726" t="s">
        <v>36</v>
      </c>
      <c r="N8726" t="str">
        <f>IF(AND(PESQUISA!$B$3&lt;&gt;"",OR(PESQUISA!$B$4="TODAS",B8726=PESQUISA!$B$4),ISNUMBER(SEARCH(PESQUISA!$B$3,D8726))),ROW()-1,"")</f>
        <v/>
      </c>
    </row>
    <row r="8727" spans="1:14" x14ac:dyDescent="0.3">
      <c r="A8727" t="s">
        <v>26299</v>
      </c>
      <c r="B8727" t="s">
        <v>29</v>
      </c>
      <c r="C8727" t="s">
        <v>26300</v>
      </c>
      <c r="D8727" t="s">
        <v>26301</v>
      </c>
      <c r="E8727" t="s">
        <v>40</v>
      </c>
      <c r="F8727" s="7">
        <v>9827.84</v>
      </c>
      <c r="G8727" t="s">
        <v>33</v>
      </c>
      <c r="H8727" t="s">
        <v>34</v>
      </c>
      <c r="I8727" t="s">
        <v>25995</v>
      </c>
      <c r="L8727" s="8">
        <v>2.8199999999999999E-2</v>
      </c>
      <c r="M8727" t="s">
        <v>36</v>
      </c>
      <c r="N8727" t="str">
        <f>IF(AND(PESQUISA!$B$3&lt;&gt;"",OR(PESQUISA!$B$4="TODAS",B8727=PESQUISA!$B$4),ISNUMBER(SEARCH(PESQUISA!$B$3,D8727))),ROW()-1,"")</f>
        <v/>
      </c>
    </row>
    <row r="8728" spans="1:14" x14ac:dyDescent="0.3">
      <c r="A8728" t="s">
        <v>26302</v>
      </c>
      <c r="B8728" t="s">
        <v>29</v>
      </c>
      <c r="C8728" t="s">
        <v>26303</v>
      </c>
      <c r="D8728" t="s">
        <v>26304</v>
      </c>
      <c r="E8728" t="s">
        <v>40</v>
      </c>
      <c r="F8728" s="7">
        <v>11315.02</v>
      </c>
      <c r="G8728" t="s">
        <v>33</v>
      </c>
      <c r="H8728" t="s">
        <v>34</v>
      </c>
      <c r="I8728" t="s">
        <v>25995</v>
      </c>
      <c r="L8728" s="8">
        <v>2.86E-2</v>
      </c>
      <c r="M8728" t="s">
        <v>36</v>
      </c>
      <c r="N8728" t="str">
        <f>IF(AND(PESQUISA!$B$3&lt;&gt;"",OR(PESQUISA!$B$4="TODAS",B8728=PESQUISA!$B$4),ISNUMBER(SEARCH(PESQUISA!$B$3,D8728))),ROW()-1,"")</f>
        <v/>
      </c>
    </row>
    <row r="8729" spans="1:14" x14ac:dyDescent="0.3">
      <c r="A8729" t="s">
        <v>26305</v>
      </c>
      <c r="B8729" t="s">
        <v>29</v>
      </c>
      <c r="C8729" t="s">
        <v>26306</v>
      </c>
      <c r="D8729" t="s">
        <v>26307</v>
      </c>
      <c r="E8729" t="s">
        <v>40</v>
      </c>
      <c r="F8729" s="7">
        <v>12802.27</v>
      </c>
      <c r="G8729" t="s">
        <v>33</v>
      </c>
      <c r="H8729" t="s">
        <v>34</v>
      </c>
      <c r="I8729" t="s">
        <v>25995</v>
      </c>
      <c r="L8729" s="8">
        <v>2.8799999999999999E-2</v>
      </c>
      <c r="M8729" t="s">
        <v>36</v>
      </c>
      <c r="N8729" t="str">
        <f>IF(AND(PESQUISA!$B$3&lt;&gt;"",OR(PESQUISA!$B$4="TODAS",B8729=PESQUISA!$B$4),ISNUMBER(SEARCH(PESQUISA!$B$3,D8729))),ROW()-1,"")</f>
        <v/>
      </c>
    </row>
    <row r="8730" spans="1:14" x14ac:dyDescent="0.3">
      <c r="A8730" t="s">
        <v>26308</v>
      </c>
      <c r="B8730" t="s">
        <v>29</v>
      </c>
      <c r="C8730" t="s">
        <v>26309</v>
      </c>
      <c r="D8730" t="s">
        <v>26310</v>
      </c>
      <c r="E8730" t="s">
        <v>40</v>
      </c>
      <c r="F8730" s="7">
        <v>14289.47</v>
      </c>
      <c r="G8730" t="s">
        <v>33</v>
      </c>
      <c r="H8730" t="s">
        <v>34</v>
      </c>
      <c r="I8730" t="s">
        <v>25995</v>
      </c>
      <c r="L8730" s="8">
        <v>2.9000000000000001E-2</v>
      </c>
      <c r="M8730" t="s">
        <v>36</v>
      </c>
      <c r="N8730" t="str">
        <f>IF(AND(PESQUISA!$B$3&lt;&gt;"",OR(PESQUISA!$B$4="TODAS",B8730=PESQUISA!$B$4),ISNUMBER(SEARCH(PESQUISA!$B$3,D8730))),ROW()-1,"")</f>
        <v/>
      </c>
    </row>
    <row r="8731" spans="1:14" x14ac:dyDescent="0.3">
      <c r="A8731" t="s">
        <v>26311</v>
      </c>
      <c r="B8731" t="s">
        <v>29</v>
      </c>
      <c r="C8731" t="s">
        <v>26312</v>
      </c>
      <c r="D8731" t="s">
        <v>26313</v>
      </c>
      <c r="E8731" t="s">
        <v>40</v>
      </c>
      <c r="F8731" s="7">
        <v>7076.01</v>
      </c>
      <c r="G8731" t="s">
        <v>33</v>
      </c>
      <c r="H8731" t="s">
        <v>34</v>
      </c>
      <c r="I8731" t="s">
        <v>25995</v>
      </c>
      <c r="L8731" s="8">
        <v>1.7100000000000001E-2</v>
      </c>
      <c r="M8731" t="s">
        <v>36</v>
      </c>
      <c r="N8731" t="str">
        <f>IF(AND(PESQUISA!$B$3&lt;&gt;"",OR(PESQUISA!$B$4="TODAS",B8731=PESQUISA!$B$4),ISNUMBER(SEARCH(PESQUISA!$B$3,D8731))),ROW()-1,"")</f>
        <v/>
      </c>
    </row>
    <row r="8732" spans="1:14" x14ac:dyDescent="0.3">
      <c r="A8732" t="s">
        <v>26314</v>
      </c>
      <c r="B8732" t="s">
        <v>29</v>
      </c>
      <c r="C8732" t="s">
        <v>26315</v>
      </c>
      <c r="D8732" t="s">
        <v>26316</v>
      </c>
      <c r="E8732" t="s">
        <v>40</v>
      </c>
      <c r="F8732" s="7">
        <v>8298.24</v>
      </c>
      <c r="G8732" t="s">
        <v>33</v>
      </c>
      <c r="H8732" t="s">
        <v>34</v>
      </c>
      <c r="I8732" t="s">
        <v>25995</v>
      </c>
      <c r="L8732" s="8">
        <v>1.77E-2</v>
      </c>
      <c r="M8732" t="s">
        <v>36</v>
      </c>
      <c r="N8732" t="str">
        <f>IF(AND(PESQUISA!$B$3&lt;&gt;"",OR(PESQUISA!$B$4="TODAS",B8732=PESQUISA!$B$4),ISNUMBER(SEARCH(PESQUISA!$B$3,D8732))),ROW()-1,"")</f>
        <v/>
      </c>
    </row>
    <row r="8733" spans="1:14" x14ac:dyDescent="0.3">
      <c r="A8733" t="s">
        <v>26317</v>
      </c>
      <c r="B8733" t="s">
        <v>29</v>
      </c>
      <c r="C8733" t="s">
        <v>26318</v>
      </c>
      <c r="D8733" t="s">
        <v>26319</v>
      </c>
      <c r="E8733" t="s">
        <v>40</v>
      </c>
      <c r="F8733" s="7">
        <v>9590.16</v>
      </c>
      <c r="G8733" t="s">
        <v>33</v>
      </c>
      <c r="H8733" t="s">
        <v>34</v>
      </c>
      <c r="I8733" t="s">
        <v>25995</v>
      </c>
      <c r="L8733" s="8">
        <v>2.81E-2</v>
      </c>
      <c r="M8733" t="s">
        <v>36</v>
      </c>
      <c r="N8733" t="str">
        <f>IF(AND(PESQUISA!$B$3&lt;&gt;"",OR(PESQUISA!$B$4="TODAS",B8733=PESQUISA!$B$4),ISNUMBER(SEARCH(PESQUISA!$B$3,D8733))),ROW()-1,"")</f>
        <v/>
      </c>
    </row>
    <row r="8734" spans="1:14" x14ac:dyDescent="0.3">
      <c r="A8734" t="s">
        <v>26320</v>
      </c>
      <c r="B8734" t="s">
        <v>29</v>
      </c>
      <c r="C8734" t="s">
        <v>26321</v>
      </c>
      <c r="D8734" t="s">
        <v>26322</v>
      </c>
      <c r="E8734" t="s">
        <v>40</v>
      </c>
      <c r="F8734" s="7">
        <v>10821.19</v>
      </c>
      <c r="G8734" t="s">
        <v>33</v>
      </c>
      <c r="H8734" t="s">
        <v>34</v>
      </c>
      <c r="I8734" t="s">
        <v>25995</v>
      </c>
      <c r="L8734" s="8">
        <v>2.8400000000000002E-2</v>
      </c>
      <c r="M8734" t="s">
        <v>36</v>
      </c>
      <c r="N8734" t="str">
        <f>IF(AND(PESQUISA!$B$3&lt;&gt;"",OR(PESQUISA!$B$4="TODAS",B8734=PESQUISA!$B$4),ISNUMBER(SEARCH(PESQUISA!$B$3,D8734))),ROW()-1,"")</f>
        <v/>
      </c>
    </row>
    <row r="8735" spans="1:14" x14ac:dyDescent="0.3">
      <c r="A8735" t="s">
        <v>26323</v>
      </c>
      <c r="B8735" t="s">
        <v>29</v>
      </c>
      <c r="C8735" t="s">
        <v>26324</v>
      </c>
      <c r="D8735" t="s">
        <v>26325</v>
      </c>
      <c r="E8735" t="s">
        <v>40</v>
      </c>
      <c r="F8735" s="7">
        <v>12052.32</v>
      </c>
      <c r="G8735" t="s">
        <v>33</v>
      </c>
      <c r="H8735" t="s">
        <v>34</v>
      </c>
      <c r="I8735" t="s">
        <v>25995</v>
      </c>
      <c r="L8735" s="8">
        <v>2.87E-2</v>
      </c>
      <c r="M8735" t="s">
        <v>36</v>
      </c>
      <c r="N8735" t="str">
        <f>IF(AND(PESQUISA!$B$3&lt;&gt;"",OR(PESQUISA!$B$4="TODAS",B8735=PESQUISA!$B$4),ISNUMBER(SEARCH(PESQUISA!$B$3,D8735))),ROW()-1,"")</f>
        <v/>
      </c>
    </row>
    <row r="8736" spans="1:14" x14ac:dyDescent="0.3">
      <c r="A8736" t="s">
        <v>26326</v>
      </c>
      <c r="B8736" t="s">
        <v>29</v>
      </c>
      <c r="C8736" t="s">
        <v>26327</v>
      </c>
      <c r="D8736" t="s">
        <v>26328</v>
      </c>
      <c r="E8736" t="s">
        <v>40</v>
      </c>
      <c r="F8736" s="7">
        <v>16778.259999999998</v>
      </c>
      <c r="G8736" t="s">
        <v>33</v>
      </c>
      <c r="H8736" t="s">
        <v>34</v>
      </c>
      <c r="I8736" t="s">
        <v>25995</v>
      </c>
      <c r="L8736" s="8">
        <v>2.93E-2</v>
      </c>
      <c r="M8736" t="s">
        <v>36</v>
      </c>
      <c r="N8736" t="str">
        <f>IF(AND(PESQUISA!$B$3&lt;&gt;"",OR(PESQUISA!$B$4="TODAS",B8736=PESQUISA!$B$4),ISNUMBER(SEARCH(PESQUISA!$B$3,D8736))),ROW()-1,"")</f>
        <v/>
      </c>
    </row>
    <row r="8737" spans="1:14" x14ac:dyDescent="0.3">
      <c r="A8737" t="s">
        <v>26329</v>
      </c>
      <c r="B8737" t="s">
        <v>29</v>
      </c>
      <c r="C8737" t="s">
        <v>26330</v>
      </c>
      <c r="D8737" t="s">
        <v>26331</v>
      </c>
      <c r="E8737" t="s">
        <v>40</v>
      </c>
      <c r="F8737" s="7">
        <v>18712.669999999998</v>
      </c>
      <c r="G8737" t="s">
        <v>33</v>
      </c>
      <c r="H8737" t="s">
        <v>34</v>
      </c>
      <c r="I8737" t="s">
        <v>25995</v>
      </c>
      <c r="L8737" s="8">
        <v>2.9600000000000001E-2</v>
      </c>
      <c r="M8737" t="s">
        <v>36</v>
      </c>
      <c r="N8737" t="str">
        <f>IF(AND(PESQUISA!$B$3&lt;&gt;"",OR(PESQUISA!$B$4="TODAS",B8737=PESQUISA!$B$4),ISNUMBER(SEARCH(PESQUISA!$B$3,D8737))),ROW()-1,"")</f>
        <v/>
      </c>
    </row>
    <row r="8738" spans="1:14" x14ac:dyDescent="0.3">
      <c r="A8738" t="s">
        <v>26332</v>
      </c>
      <c r="B8738" t="s">
        <v>29</v>
      </c>
      <c r="C8738" t="s">
        <v>26333</v>
      </c>
      <c r="D8738" t="s">
        <v>26334</v>
      </c>
      <c r="E8738" t="s">
        <v>40</v>
      </c>
      <c r="F8738" s="7">
        <v>13079.31</v>
      </c>
      <c r="G8738" t="s">
        <v>33</v>
      </c>
      <c r="H8738" t="s">
        <v>34</v>
      </c>
      <c r="I8738" t="s">
        <v>25995</v>
      </c>
      <c r="L8738" s="8">
        <v>2.8799999999999999E-2</v>
      </c>
      <c r="M8738" t="s">
        <v>36</v>
      </c>
      <c r="N8738" t="str">
        <f>IF(AND(PESQUISA!$B$3&lt;&gt;"",OR(PESQUISA!$B$4="TODAS",B8738=PESQUISA!$B$4),ISNUMBER(SEARCH(PESQUISA!$B$3,D8738))),ROW()-1,"")</f>
        <v/>
      </c>
    </row>
    <row r="8739" spans="1:14" x14ac:dyDescent="0.3">
      <c r="A8739" t="s">
        <v>26335</v>
      </c>
      <c r="B8739" t="s">
        <v>29</v>
      </c>
      <c r="C8739" t="s">
        <v>26336</v>
      </c>
      <c r="D8739" t="s">
        <v>26337</v>
      </c>
      <c r="E8739" t="s">
        <v>40</v>
      </c>
      <c r="F8739" s="7">
        <v>14790.19</v>
      </c>
      <c r="G8739" t="s">
        <v>33</v>
      </c>
      <c r="H8739" t="s">
        <v>34</v>
      </c>
      <c r="I8739" t="s">
        <v>25995</v>
      </c>
      <c r="L8739" s="8">
        <v>2.9100000000000001E-2</v>
      </c>
      <c r="M8739" t="s">
        <v>36</v>
      </c>
      <c r="N8739" t="str">
        <f>IF(AND(PESQUISA!$B$3&lt;&gt;"",OR(PESQUISA!$B$4="TODAS",B8739=PESQUISA!$B$4),ISNUMBER(SEARCH(PESQUISA!$B$3,D8739))),ROW()-1,"")</f>
        <v/>
      </c>
    </row>
    <row r="8740" spans="1:14" x14ac:dyDescent="0.3">
      <c r="A8740" t="s">
        <v>26338</v>
      </c>
      <c r="B8740" t="s">
        <v>29</v>
      </c>
      <c r="C8740" t="s">
        <v>26339</v>
      </c>
      <c r="D8740" t="s">
        <v>26340</v>
      </c>
      <c r="E8740" t="s">
        <v>40</v>
      </c>
      <c r="F8740" s="7">
        <v>16501.14</v>
      </c>
      <c r="G8740" t="s">
        <v>33</v>
      </c>
      <c r="H8740" t="s">
        <v>34</v>
      </c>
      <c r="I8740" t="s">
        <v>25995</v>
      </c>
      <c r="L8740" s="8">
        <v>2.93E-2</v>
      </c>
      <c r="M8740" t="s">
        <v>36</v>
      </c>
      <c r="N8740" t="str">
        <f>IF(AND(PESQUISA!$B$3&lt;&gt;"",OR(PESQUISA!$B$4="TODAS",B8740=PESQUISA!$B$4),ISNUMBER(SEARCH(PESQUISA!$B$3,D8740))),ROW()-1,"")</f>
        <v/>
      </c>
    </row>
    <row r="8741" spans="1:14" x14ac:dyDescent="0.3">
      <c r="A8741" t="s">
        <v>26341</v>
      </c>
      <c r="B8741" t="s">
        <v>29</v>
      </c>
      <c r="C8741" t="s">
        <v>26342</v>
      </c>
      <c r="D8741" t="s">
        <v>26343</v>
      </c>
      <c r="E8741" t="s">
        <v>40</v>
      </c>
      <c r="F8741" s="7">
        <v>20924.32</v>
      </c>
      <c r="G8741" t="s">
        <v>33</v>
      </c>
      <c r="H8741" t="s">
        <v>34</v>
      </c>
      <c r="I8741" t="s">
        <v>25995</v>
      </c>
      <c r="L8741" s="8">
        <v>2.98E-2</v>
      </c>
      <c r="M8741" t="s">
        <v>36</v>
      </c>
      <c r="N8741" t="str">
        <f>IF(AND(PESQUISA!$B$3&lt;&gt;"",OR(PESQUISA!$B$4="TODAS",B8741=PESQUISA!$B$4),ISNUMBER(SEARCH(PESQUISA!$B$3,D8741))),ROW()-1,"")</f>
        <v/>
      </c>
    </row>
    <row r="8742" spans="1:14" x14ac:dyDescent="0.3">
      <c r="A8742" t="s">
        <v>26344</v>
      </c>
      <c r="B8742" t="s">
        <v>29</v>
      </c>
      <c r="C8742" t="s">
        <v>26345</v>
      </c>
      <c r="D8742" t="s">
        <v>26346</v>
      </c>
      <c r="E8742" t="s">
        <v>40</v>
      </c>
      <c r="F8742" s="7">
        <v>4886.99</v>
      </c>
      <c r="G8742" t="s">
        <v>33</v>
      </c>
      <c r="H8742" t="s">
        <v>34</v>
      </c>
      <c r="I8742" t="s">
        <v>25995</v>
      </c>
      <c r="L8742" s="8">
        <v>1.5299999999999999E-2</v>
      </c>
      <c r="M8742" t="s">
        <v>36</v>
      </c>
      <c r="N8742" t="str">
        <f>IF(AND(PESQUISA!$B$3&lt;&gt;"",OR(PESQUISA!$B$4="TODAS",B8742=PESQUISA!$B$4),ISNUMBER(SEARCH(PESQUISA!$B$3,D8742))),ROW()-1,"")</f>
        <v/>
      </c>
    </row>
    <row r="8743" spans="1:14" x14ac:dyDescent="0.3">
      <c r="A8743" t="s">
        <v>26347</v>
      </c>
      <c r="B8743" t="s">
        <v>29</v>
      </c>
      <c r="C8743" t="s">
        <v>26348</v>
      </c>
      <c r="D8743" t="s">
        <v>26349</v>
      </c>
      <c r="E8743" t="s">
        <v>40</v>
      </c>
      <c r="F8743" s="7">
        <v>5966.23</v>
      </c>
      <c r="G8743" t="s">
        <v>33</v>
      </c>
      <c r="H8743" t="s">
        <v>34</v>
      </c>
      <c r="I8743" t="s">
        <v>25995</v>
      </c>
      <c r="L8743" s="8">
        <v>2.4899999999999999E-2</v>
      </c>
      <c r="M8743" t="s">
        <v>36</v>
      </c>
      <c r="N8743" t="str">
        <f>IF(AND(PESQUISA!$B$3&lt;&gt;"",OR(PESQUISA!$B$4="TODAS",B8743=PESQUISA!$B$4),ISNUMBER(SEARCH(PESQUISA!$B$3,D8743))),ROW()-1,"")</f>
        <v/>
      </c>
    </row>
    <row r="8744" spans="1:14" x14ac:dyDescent="0.3">
      <c r="A8744" t="s">
        <v>26350</v>
      </c>
      <c r="B8744" t="s">
        <v>29</v>
      </c>
      <c r="C8744" t="s">
        <v>26351</v>
      </c>
      <c r="D8744" t="s">
        <v>26352</v>
      </c>
      <c r="E8744" t="s">
        <v>40</v>
      </c>
      <c r="F8744" s="7">
        <v>7014.03</v>
      </c>
      <c r="G8744" t="s">
        <v>33</v>
      </c>
      <c r="H8744" t="s">
        <v>34</v>
      </c>
      <c r="I8744" t="s">
        <v>25995</v>
      </c>
      <c r="L8744" s="8">
        <v>2.5499999999999998E-2</v>
      </c>
      <c r="M8744" t="s">
        <v>36</v>
      </c>
      <c r="N8744" t="str">
        <f>IF(AND(PESQUISA!$B$3&lt;&gt;"",OR(PESQUISA!$B$4="TODAS",B8744=PESQUISA!$B$4),ISNUMBER(SEARCH(PESQUISA!$B$3,D8744))),ROW()-1,"")</f>
        <v/>
      </c>
    </row>
    <row r="8745" spans="1:14" x14ac:dyDescent="0.3">
      <c r="A8745" t="s">
        <v>26353</v>
      </c>
      <c r="B8745" t="s">
        <v>29</v>
      </c>
      <c r="C8745" t="s">
        <v>26354</v>
      </c>
      <c r="D8745" t="s">
        <v>26355</v>
      </c>
      <c r="E8745" t="s">
        <v>40</v>
      </c>
      <c r="F8745" s="7">
        <v>8061.71</v>
      </c>
      <c r="G8745" t="s">
        <v>33</v>
      </c>
      <c r="H8745" t="s">
        <v>34</v>
      </c>
      <c r="I8745" t="s">
        <v>25995</v>
      </c>
      <c r="L8745" s="8">
        <v>2.5899999999999999E-2</v>
      </c>
      <c r="M8745" t="s">
        <v>36</v>
      </c>
      <c r="N8745" t="str">
        <f>IF(AND(PESQUISA!$B$3&lt;&gt;"",OR(PESQUISA!$B$4="TODAS",B8745=PESQUISA!$B$4),ISNUMBER(SEARCH(PESQUISA!$B$3,D8745))),ROW()-1,"")</f>
        <v/>
      </c>
    </row>
    <row r="8746" spans="1:14" x14ac:dyDescent="0.3">
      <c r="A8746" t="s">
        <v>26356</v>
      </c>
      <c r="B8746" t="s">
        <v>29</v>
      </c>
      <c r="C8746" t="s">
        <v>26357</v>
      </c>
      <c r="D8746" t="s">
        <v>26358</v>
      </c>
      <c r="E8746" t="s">
        <v>40</v>
      </c>
      <c r="F8746" s="7">
        <v>9109.59</v>
      </c>
      <c r="G8746" t="s">
        <v>33</v>
      </c>
      <c r="H8746" t="s">
        <v>34</v>
      </c>
      <c r="I8746" t="s">
        <v>25995</v>
      </c>
      <c r="L8746" s="8">
        <v>2.6200000000000001E-2</v>
      </c>
      <c r="M8746" t="s">
        <v>36</v>
      </c>
      <c r="N8746" t="str">
        <f>IF(AND(PESQUISA!$B$3&lt;&gt;"",OR(PESQUISA!$B$4="TODAS",B8746=PESQUISA!$B$4),ISNUMBER(SEARCH(PESQUISA!$B$3,D8746))),ROW()-1,"")</f>
        <v/>
      </c>
    </row>
    <row r="8747" spans="1:14" x14ac:dyDescent="0.3">
      <c r="A8747" t="s">
        <v>26359</v>
      </c>
      <c r="B8747" t="s">
        <v>29</v>
      </c>
      <c r="C8747" t="s">
        <v>26360</v>
      </c>
      <c r="D8747" t="s">
        <v>26361</v>
      </c>
      <c r="E8747" t="s">
        <v>40</v>
      </c>
      <c r="F8747" s="7">
        <v>10157.290000000001</v>
      </c>
      <c r="G8747" t="s">
        <v>33</v>
      </c>
      <c r="H8747" t="s">
        <v>34</v>
      </c>
      <c r="I8747" t="s">
        <v>25995</v>
      </c>
      <c r="L8747" s="8">
        <v>2.6499999999999999E-2</v>
      </c>
      <c r="M8747" t="s">
        <v>36</v>
      </c>
      <c r="N8747" t="str">
        <f>IF(AND(PESQUISA!$B$3&lt;&gt;"",OR(PESQUISA!$B$4="TODAS",B8747=PESQUISA!$B$4),ISNUMBER(SEARCH(PESQUISA!$B$3,D8747))),ROW()-1,"")</f>
        <v/>
      </c>
    </row>
    <row r="8748" spans="1:14" x14ac:dyDescent="0.3">
      <c r="A8748" t="s">
        <v>26362</v>
      </c>
      <c r="B8748" t="s">
        <v>29</v>
      </c>
      <c r="C8748" t="s">
        <v>26363</v>
      </c>
      <c r="D8748" t="s">
        <v>26364</v>
      </c>
      <c r="E8748" t="s">
        <v>40</v>
      </c>
      <c r="F8748" s="7">
        <v>3115.21</v>
      </c>
      <c r="G8748" t="s">
        <v>33</v>
      </c>
      <c r="H8748" t="s">
        <v>34</v>
      </c>
      <c r="I8748" t="s">
        <v>25995</v>
      </c>
      <c r="L8748" s="8">
        <v>1.2500000000000001E-2</v>
      </c>
      <c r="M8748" t="s">
        <v>36</v>
      </c>
      <c r="N8748" t="str">
        <f>IF(AND(PESQUISA!$B$3&lt;&gt;"",OR(PESQUISA!$B$4="TODAS",B8748=PESQUISA!$B$4),ISNUMBER(SEARCH(PESQUISA!$B$3,D8748))),ROW()-1,"")</f>
        <v/>
      </c>
    </row>
    <row r="8749" spans="1:14" x14ac:dyDescent="0.3">
      <c r="A8749" t="s">
        <v>26365</v>
      </c>
      <c r="B8749" t="s">
        <v>29</v>
      </c>
      <c r="C8749" t="s">
        <v>26366</v>
      </c>
      <c r="D8749" t="s">
        <v>26367</v>
      </c>
      <c r="E8749" t="s">
        <v>40</v>
      </c>
      <c r="F8749" s="7">
        <v>3943.8</v>
      </c>
      <c r="G8749" t="s">
        <v>33</v>
      </c>
      <c r="H8749" t="s">
        <v>34</v>
      </c>
      <c r="I8749" t="s">
        <v>25995</v>
      </c>
      <c r="L8749" s="8">
        <v>1.37E-2</v>
      </c>
      <c r="M8749" t="s">
        <v>36</v>
      </c>
      <c r="N8749" t="str">
        <f>IF(AND(PESQUISA!$B$3&lt;&gt;"",OR(PESQUISA!$B$4="TODAS",B8749=PESQUISA!$B$4),ISNUMBER(SEARCH(PESQUISA!$B$3,D8749))),ROW()-1,"")</f>
        <v/>
      </c>
    </row>
    <row r="8750" spans="1:14" x14ac:dyDescent="0.3">
      <c r="A8750" t="s">
        <v>26368</v>
      </c>
      <c r="B8750" t="s">
        <v>29</v>
      </c>
      <c r="C8750" t="s">
        <v>26369</v>
      </c>
      <c r="D8750" t="s">
        <v>26370</v>
      </c>
      <c r="E8750" t="s">
        <v>40</v>
      </c>
      <c r="F8750" s="7">
        <v>4772.3</v>
      </c>
      <c r="G8750" t="s">
        <v>33</v>
      </c>
      <c r="H8750" t="s">
        <v>34</v>
      </c>
      <c r="I8750" t="s">
        <v>25995</v>
      </c>
      <c r="L8750" s="8">
        <v>1.4500000000000001E-2</v>
      </c>
      <c r="M8750" t="s">
        <v>36</v>
      </c>
      <c r="N8750" t="str">
        <f>IF(AND(PESQUISA!$B$3&lt;&gt;"",OR(PESQUISA!$B$4="TODAS",B8750=PESQUISA!$B$4),ISNUMBER(SEARCH(PESQUISA!$B$3,D8750))),ROW()-1,"")</f>
        <v/>
      </c>
    </row>
    <row r="8751" spans="1:14" x14ac:dyDescent="0.3">
      <c r="A8751" t="s">
        <v>26371</v>
      </c>
      <c r="B8751" t="s">
        <v>29</v>
      </c>
      <c r="C8751" t="s">
        <v>26372</v>
      </c>
      <c r="D8751" t="s">
        <v>26373</v>
      </c>
      <c r="E8751" t="s">
        <v>40</v>
      </c>
      <c r="F8751" s="7">
        <v>5600.88</v>
      </c>
      <c r="G8751" t="s">
        <v>33</v>
      </c>
      <c r="H8751" t="s">
        <v>34</v>
      </c>
      <c r="I8751" t="s">
        <v>25995</v>
      </c>
      <c r="L8751" s="8">
        <v>1.5100000000000001E-2</v>
      </c>
      <c r="M8751" t="s">
        <v>36</v>
      </c>
      <c r="N8751" t="str">
        <f>IF(AND(PESQUISA!$B$3&lt;&gt;"",OR(PESQUISA!$B$4="TODAS",B8751=PESQUISA!$B$4),ISNUMBER(SEARCH(PESQUISA!$B$3,D8751))),ROW()-1,"")</f>
        <v/>
      </c>
    </row>
    <row r="8752" spans="1:14" x14ac:dyDescent="0.3">
      <c r="A8752" t="s">
        <v>26374</v>
      </c>
      <c r="B8752" t="s">
        <v>29</v>
      </c>
      <c r="C8752" t="s">
        <v>26375</v>
      </c>
      <c r="D8752" t="s">
        <v>26376</v>
      </c>
      <c r="E8752" t="s">
        <v>40</v>
      </c>
      <c r="F8752" s="7">
        <v>6469.11</v>
      </c>
      <c r="G8752" t="s">
        <v>33</v>
      </c>
      <c r="H8752" t="s">
        <v>34</v>
      </c>
      <c r="I8752" t="s">
        <v>25995</v>
      </c>
      <c r="L8752" s="8">
        <v>2.4E-2</v>
      </c>
      <c r="M8752" t="s">
        <v>36</v>
      </c>
      <c r="N8752" t="str">
        <f>IF(AND(PESQUISA!$B$3&lt;&gt;"",OR(PESQUISA!$B$4="TODAS",B8752=PESQUISA!$B$4),ISNUMBER(SEARCH(PESQUISA!$B$3,D8752))),ROW()-1,"")</f>
        <v/>
      </c>
    </row>
    <row r="8753" spans="1:14" x14ac:dyDescent="0.3">
      <c r="A8753" t="s">
        <v>26377</v>
      </c>
      <c r="B8753" t="s">
        <v>29</v>
      </c>
      <c r="C8753" t="s">
        <v>26378</v>
      </c>
      <c r="D8753" t="s">
        <v>26379</v>
      </c>
      <c r="E8753" t="s">
        <v>40</v>
      </c>
      <c r="F8753" s="7">
        <v>7302.63</v>
      </c>
      <c r="G8753" t="s">
        <v>33</v>
      </c>
      <c r="H8753" t="s">
        <v>34</v>
      </c>
      <c r="I8753" t="s">
        <v>25995</v>
      </c>
      <c r="L8753" s="8">
        <v>2.4299999999999999E-2</v>
      </c>
      <c r="M8753" t="s">
        <v>36</v>
      </c>
      <c r="N8753" t="str">
        <f>IF(AND(PESQUISA!$B$3&lt;&gt;"",OR(PESQUISA!$B$4="TODAS",B8753=PESQUISA!$B$4),ISNUMBER(SEARCH(PESQUISA!$B$3,D8753))),ROW()-1,"")</f>
        <v/>
      </c>
    </row>
    <row r="8754" spans="1:14" x14ac:dyDescent="0.3">
      <c r="A8754" t="s">
        <v>26380</v>
      </c>
      <c r="B8754" t="s">
        <v>29</v>
      </c>
      <c r="C8754" t="s">
        <v>26381</v>
      </c>
      <c r="D8754" t="s">
        <v>26382</v>
      </c>
      <c r="E8754" t="s">
        <v>40</v>
      </c>
      <c r="F8754" s="7">
        <v>8136.25</v>
      </c>
      <c r="G8754" t="s">
        <v>33</v>
      </c>
      <c r="H8754" t="s">
        <v>34</v>
      </c>
      <c r="I8754" t="s">
        <v>25995</v>
      </c>
      <c r="L8754" s="8">
        <v>2.46E-2</v>
      </c>
      <c r="M8754" t="s">
        <v>36</v>
      </c>
      <c r="N8754" t="str">
        <f>IF(AND(PESQUISA!$B$3&lt;&gt;"",OR(PESQUISA!$B$4="TODAS",B8754=PESQUISA!$B$4),ISNUMBER(SEARCH(PESQUISA!$B$3,D8754))),ROW()-1,"")</f>
        <v/>
      </c>
    </row>
    <row r="8755" spans="1:14" x14ac:dyDescent="0.3">
      <c r="A8755" t="s">
        <v>26383</v>
      </c>
      <c r="B8755" t="s">
        <v>29</v>
      </c>
      <c r="C8755" t="s">
        <v>26384</v>
      </c>
      <c r="D8755" t="s">
        <v>26385</v>
      </c>
      <c r="E8755" t="s">
        <v>40</v>
      </c>
      <c r="F8755" s="7">
        <v>10020.84</v>
      </c>
      <c r="G8755" t="s">
        <v>33</v>
      </c>
      <c r="H8755" t="s">
        <v>34</v>
      </c>
      <c r="I8755" t="s">
        <v>25995</v>
      </c>
      <c r="L8755" s="8">
        <v>2.7699999999999999E-2</v>
      </c>
      <c r="M8755" t="s">
        <v>36</v>
      </c>
      <c r="N8755" t="str">
        <f>IF(AND(PESQUISA!$B$3&lt;&gt;"",OR(PESQUISA!$B$4="TODAS",B8755=PESQUISA!$B$4),ISNUMBER(SEARCH(PESQUISA!$B$3,D8755))),ROW()-1,"")</f>
        <v/>
      </c>
    </row>
    <row r="8756" spans="1:14" x14ac:dyDescent="0.3">
      <c r="A8756" t="s">
        <v>26386</v>
      </c>
      <c r="B8756" t="s">
        <v>29</v>
      </c>
      <c r="C8756" t="s">
        <v>26387</v>
      </c>
      <c r="D8756" t="s">
        <v>26388</v>
      </c>
      <c r="E8756" t="s">
        <v>40</v>
      </c>
      <c r="F8756" s="7">
        <v>11537.98</v>
      </c>
      <c r="G8756" t="s">
        <v>33</v>
      </c>
      <c r="H8756" t="s">
        <v>34</v>
      </c>
      <c r="I8756" t="s">
        <v>25995</v>
      </c>
      <c r="L8756" s="8">
        <v>2.8000000000000001E-2</v>
      </c>
      <c r="M8756" t="s">
        <v>36</v>
      </c>
      <c r="N8756" t="str">
        <f>IF(AND(PESQUISA!$B$3&lt;&gt;"",OR(PESQUISA!$B$4="TODAS",B8756=PESQUISA!$B$4),ISNUMBER(SEARCH(PESQUISA!$B$3,D8756))),ROW()-1,"")</f>
        <v/>
      </c>
    </row>
    <row r="8757" spans="1:14" x14ac:dyDescent="0.3">
      <c r="A8757" t="s">
        <v>26389</v>
      </c>
      <c r="B8757" t="s">
        <v>29</v>
      </c>
      <c r="C8757" t="s">
        <v>26390</v>
      </c>
      <c r="D8757" t="s">
        <v>26391</v>
      </c>
      <c r="E8757" t="s">
        <v>40</v>
      </c>
      <c r="F8757" s="7">
        <v>13055.19</v>
      </c>
      <c r="G8757" t="s">
        <v>33</v>
      </c>
      <c r="H8757" t="s">
        <v>34</v>
      </c>
      <c r="I8757" t="s">
        <v>25995</v>
      </c>
      <c r="L8757" s="8">
        <v>2.8299999999999999E-2</v>
      </c>
      <c r="M8757" t="s">
        <v>36</v>
      </c>
      <c r="N8757" t="str">
        <f>IF(AND(PESQUISA!$B$3&lt;&gt;"",OR(PESQUISA!$B$4="TODAS",B8757=PESQUISA!$B$4),ISNUMBER(SEARCH(PESQUISA!$B$3,D8757))),ROW()-1,"")</f>
        <v/>
      </c>
    </row>
    <row r="8758" spans="1:14" x14ac:dyDescent="0.3">
      <c r="A8758" t="s">
        <v>26392</v>
      </c>
      <c r="B8758" t="s">
        <v>29</v>
      </c>
      <c r="C8758" t="s">
        <v>26393</v>
      </c>
      <c r="D8758" t="s">
        <v>26394</v>
      </c>
      <c r="E8758" t="s">
        <v>40</v>
      </c>
      <c r="F8758" s="7">
        <v>14572.34</v>
      </c>
      <c r="G8758" t="s">
        <v>33</v>
      </c>
      <c r="H8758" t="s">
        <v>34</v>
      </c>
      <c r="I8758" t="s">
        <v>25995</v>
      </c>
      <c r="L8758" s="8">
        <v>2.8500000000000001E-2</v>
      </c>
      <c r="M8758" t="s">
        <v>36</v>
      </c>
      <c r="N8758" t="str">
        <f>IF(AND(PESQUISA!$B$3&lt;&gt;"",OR(PESQUISA!$B$4="TODAS",B8758=PESQUISA!$B$4),ISNUMBER(SEARCH(PESQUISA!$B$3,D8758))),ROW()-1,"")</f>
        <v/>
      </c>
    </row>
    <row r="8759" spans="1:14" x14ac:dyDescent="0.3">
      <c r="A8759" t="s">
        <v>26395</v>
      </c>
      <c r="B8759" t="s">
        <v>29</v>
      </c>
      <c r="C8759" t="s">
        <v>26396</v>
      </c>
      <c r="D8759" t="s">
        <v>26397</v>
      </c>
      <c r="E8759" t="s">
        <v>40</v>
      </c>
      <c r="F8759" s="7">
        <v>7214.49</v>
      </c>
      <c r="G8759" t="s">
        <v>33</v>
      </c>
      <c r="H8759" t="s">
        <v>34</v>
      </c>
      <c r="I8759" t="s">
        <v>25995</v>
      </c>
      <c r="L8759" s="8">
        <v>1.6799999999999999E-2</v>
      </c>
      <c r="M8759" t="s">
        <v>36</v>
      </c>
      <c r="N8759" t="str">
        <f>IF(AND(PESQUISA!$B$3&lt;&gt;"",OR(PESQUISA!$B$4="TODAS",B8759=PESQUISA!$B$4),ISNUMBER(SEARCH(PESQUISA!$B$3,D8759))),ROW()-1,"")</f>
        <v/>
      </c>
    </row>
    <row r="8760" spans="1:14" x14ac:dyDescent="0.3">
      <c r="A8760" t="s">
        <v>26398</v>
      </c>
      <c r="B8760" t="s">
        <v>29</v>
      </c>
      <c r="C8760" t="s">
        <v>26399</v>
      </c>
      <c r="D8760" t="s">
        <v>26400</v>
      </c>
      <c r="E8760" t="s">
        <v>40</v>
      </c>
      <c r="F8760" s="7">
        <v>8460.8700000000008</v>
      </c>
      <c r="G8760" t="s">
        <v>33</v>
      </c>
      <c r="H8760" t="s">
        <v>34</v>
      </c>
      <c r="I8760" t="s">
        <v>25995</v>
      </c>
      <c r="L8760" s="8">
        <v>1.7399999999999999E-2</v>
      </c>
      <c r="M8760" t="s">
        <v>36</v>
      </c>
      <c r="N8760" t="str">
        <f>IF(AND(PESQUISA!$B$3&lt;&gt;"",OR(PESQUISA!$B$4="TODAS",B8760=PESQUISA!$B$4),ISNUMBER(SEARCH(PESQUISA!$B$3,D8760))),ROW()-1,"")</f>
        <v/>
      </c>
    </row>
    <row r="8761" spans="1:14" x14ac:dyDescent="0.3">
      <c r="A8761" t="s">
        <v>26401</v>
      </c>
      <c r="B8761" t="s">
        <v>29</v>
      </c>
      <c r="C8761" t="s">
        <v>26402</v>
      </c>
      <c r="D8761" t="s">
        <v>26403</v>
      </c>
      <c r="E8761" t="s">
        <v>40</v>
      </c>
      <c r="F8761" s="7">
        <v>9776.94</v>
      </c>
      <c r="G8761" t="s">
        <v>33</v>
      </c>
      <c r="H8761" t="s">
        <v>34</v>
      </c>
      <c r="I8761" t="s">
        <v>25995</v>
      </c>
      <c r="L8761" s="8">
        <v>2.76E-2</v>
      </c>
      <c r="M8761" t="s">
        <v>36</v>
      </c>
      <c r="N8761" t="str">
        <f>IF(AND(PESQUISA!$B$3&lt;&gt;"",OR(PESQUISA!$B$4="TODAS",B8761=PESQUISA!$B$4),ISNUMBER(SEARCH(PESQUISA!$B$3,D8761))),ROW()-1,"")</f>
        <v/>
      </c>
    </row>
    <row r="8762" spans="1:14" x14ac:dyDescent="0.3">
      <c r="A8762" t="s">
        <v>26404</v>
      </c>
      <c r="B8762" t="s">
        <v>29</v>
      </c>
      <c r="C8762" t="s">
        <v>26405</v>
      </c>
      <c r="D8762" t="s">
        <v>26406</v>
      </c>
      <c r="E8762" t="s">
        <v>40</v>
      </c>
      <c r="F8762" s="7">
        <v>11032.11</v>
      </c>
      <c r="G8762" t="s">
        <v>33</v>
      </c>
      <c r="H8762" t="s">
        <v>34</v>
      </c>
      <c r="I8762" t="s">
        <v>25995</v>
      </c>
      <c r="L8762" s="8">
        <v>2.7900000000000001E-2</v>
      </c>
      <c r="M8762" t="s">
        <v>36</v>
      </c>
      <c r="N8762" t="str">
        <f>IF(AND(PESQUISA!$B$3&lt;&gt;"",OR(PESQUISA!$B$4="TODAS",B8762=PESQUISA!$B$4),ISNUMBER(SEARCH(PESQUISA!$B$3,D8762))),ROW()-1,"")</f>
        <v/>
      </c>
    </row>
    <row r="8763" spans="1:14" x14ac:dyDescent="0.3">
      <c r="A8763" t="s">
        <v>26407</v>
      </c>
      <c r="B8763" t="s">
        <v>29</v>
      </c>
      <c r="C8763" t="s">
        <v>26408</v>
      </c>
      <c r="D8763" t="s">
        <v>26409</v>
      </c>
      <c r="E8763" t="s">
        <v>40</v>
      </c>
      <c r="F8763" s="7">
        <v>12287.4</v>
      </c>
      <c r="G8763" t="s">
        <v>33</v>
      </c>
      <c r="H8763" t="s">
        <v>34</v>
      </c>
      <c r="I8763" t="s">
        <v>25995</v>
      </c>
      <c r="L8763" s="8">
        <v>2.81E-2</v>
      </c>
      <c r="M8763" t="s">
        <v>36</v>
      </c>
      <c r="N8763" t="str">
        <f>IF(AND(PESQUISA!$B$3&lt;&gt;"",OR(PESQUISA!$B$4="TODAS",B8763=PESQUISA!$B$4),ISNUMBER(SEARCH(PESQUISA!$B$3,D8763))),ROW()-1,"")</f>
        <v/>
      </c>
    </row>
    <row r="8764" spans="1:14" x14ac:dyDescent="0.3">
      <c r="A8764" t="s">
        <v>26410</v>
      </c>
      <c r="B8764" t="s">
        <v>29</v>
      </c>
      <c r="C8764" t="s">
        <v>26411</v>
      </c>
      <c r="D8764" t="s">
        <v>26412</v>
      </c>
      <c r="E8764" t="s">
        <v>40</v>
      </c>
      <c r="F8764" s="7">
        <v>17111.29</v>
      </c>
      <c r="G8764" t="s">
        <v>33</v>
      </c>
      <c r="H8764" t="s">
        <v>34</v>
      </c>
      <c r="I8764" t="s">
        <v>25995</v>
      </c>
      <c r="L8764" s="8">
        <v>2.87E-2</v>
      </c>
      <c r="M8764" t="s">
        <v>36</v>
      </c>
      <c r="N8764" t="str">
        <f>IF(AND(PESQUISA!$B$3&lt;&gt;"",OR(PESQUISA!$B$4="TODAS",B8764=PESQUISA!$B$4),ISNUMBER(SEARCH(PESQUISA!$B$3,D8764))),ROW()-1,"")</f>
        <v/>
      </c>
    </row>
    <row r="8765" spans="1:14" x14ac:dyDescent="0.3">
      <c r="A8765" t="s">
        <v>26413</v>
      </c>
      <c r="B8765" t="s">
        <v>29</v>
      </c>
      <c r="C8765" t="s">
        <v>26414</v>
      </c>
      <c r="D8765" t="s">
        <v>26415</v>
      </c>
      <c r="E8765" t="s">
        <v>40</v>
      </c>
      <c r="F8765" s="7">
        <v>19084.38</v>
      </c>
      <c r="G8765" t="s">
        <v>33</v>
      </c>
      <c r="H8765" t="s">
        <v>34</v>
      </c>
      <c r="I8765" t="s">
        <v>25995</v>
      </c>
      <c r="L8765" s="8">
        <v>2.9000000000000001E-2</v>
      </c>
      <c r="M8765" t="s">
        <v>36</v>
      </c>
      <c r="N8765" t="str">
        <f>IF(AND(PESQUISA!$B$3&lt;&gt;"",OR(PESQUISA!$B$4="TODAS",B8765=PESQUISA!$B$4),ISNUMBER(SEARCH(PESQUISA!$B$3,D8765))),ROW()-1,"")</f>
        <v/>
      </c>
    </row>
    <row r="8766" spans="1:14" x14ac:dyDescent="0.3">
      <c r="A8766" t="s">
        <v>26416</v>
      </c>
      <c r="B8766" t="s">
        <v>29</v>
      </c>
      <c r="C8766" t="s">
        <v>26417</v>
      </c>
      <c r="D8766" t="s">
        <v>26418</v>
      </c>
      <c r="E8766" t="s">
        <v>40</v>
      </c>
      <c r="F8766" s="7">
        <v>13337.95</v>
      </c>
      <c r="G8766" t="s">
        <v>33</v>
      </c>
      <c r="H8766" t="s">
        <v>34</v>
      </c>
      <c r="I8766" t="s">
        <v>25995</v>
      </c>
      <c r="L8766" s="8">
        <v>2.8299999999999999E-2</v>
      </c>
      <c r="M8766" t="s">
        <v>36</v>
      </c>
      <c r="N8766" t="str">
        <f>IF(AND(PESQUISA!$B$3&lt;&gt;"",OR(PESQUISA!$B$4="TODAS",B8766=PESQUISA!$B$4),ISNUMBER(SEARCH(PESQUISA!$B$3,D8766))),ROW()-1,"")</f>
        <v/>
      </c>
    </row>
    <row r="8767" spans="1:14" x14ac:dyDescent="0.3">
      <c r="A8767" t="s">
        <v>26419</v>
      </c>
      <c r="B8767" t="s">
        <v>29</v>
      </c>
      <c r="C8767" t="s">
        <v>26420</v>
      </c>
      <c r="D8767" t="s">
        <v>26421</v>
      </c>
      <c r="E8767" t="s">
        <v>40</v>
      </c>
      <c r="F8767" s="7">
        <v>15083.16</v>
      </c>
      <c r="G8767" t="s">
        <v>33</v>
      </c>
      <c r="H8767" t="s">
        <v>34</v>
      </c>
      <c r="I8767" t="s">
        <v>25995</v>
      </c>
      <c r="L8767" s="8">
        <v>2.8500000000000001E-2</v>
      </c>
      <c r="M8767" t="s">
        <v>36</v>
      </c>
      <c r="N8767" t="str">
        <f>IF(AND(PESQUISA!$B$3&lt;&gt;"",OR(PESQUISA!$B$4="TODAS",B8767=PESQUISA!$B$4),ISNUMBER(SEARCH(PESQUISA!$B$3,D8767))),ROW()-1,"")</f>
        <v/>
      </c>
    </row>
    <row r="8768" spans="1:14" x14ac:dyDescent="0.3">
      <c r="A8768" t="s">
        <v>26422</v>
      </c>
      <c r="B8768" t="s">
        <v>29</v>
      </c>
      <c r="C8768" t="s">
        <v>26423</v>
      </c>
      <c r="D8768" t="s">
        <v>26424</v>
      </c>
      <c r="E8768" t="s">
        <v>40</v>
      </c>
      <c r="F8768" s="7">
        <v>16828.43</v>
      </c>
      <c r="G8768" t="s">
        <v>33</v>
      </c>
      <c r="H8768" t="s">
        <v>34</v>
      </c>
      <c r="I8768" t="s">
        <v>25995</v>
      </c>
      <c r="L8768" s="8">
        <v>2.8799999999999999E-2</v>
      </c>
      <c r="M8768" t="s">
        <v>36</v>
      </c>
      <c r="N8768" t="str">
        <f>IF(AND(PESQUISA!$B$3&lt;&gt;"",OR(PESQUISA!$B$4="TODAS",B8768=PESQUISA!$B$4),ISNUMBER(SEARCH(PESQUISA!$B$3,D8768))),ROW()-1,"")</f>
        <v/>
      </c>
    </row>
    <row r="8769" spans="1:14" x14ac:dyDescent="0.3">
      <c r="A8769" t="s">
        <v>26425</v>
      </c>
      <c r="B8769" t="s">
        <v>29</v>
      </c>
      <c r="C8769" t="s">
        <v>26426</v>
      </c>
      <c r="D8769" t="s">
        <v>26427</v>
      </c>
      <c r="E8769" t="s">
        <v>40</v>
      </c>
      <c r="F8769" s="7">
        <v>21340.44</v>
      </c>
      <c r="G8769" t="s">
        <v>33</v>
      </c>
      <c r="H8769" t="s">
        <v>34</v>
      </c>
      <c r="I8769" t="s">
        <v>25995</v>
      </c>
      <c r="L8769" s="8">
        <v>2.92E-2</v>
      </c>
      <c r="M8769" t="s">
        <v>36</v>
      </c>
      <c r="N8769" t="str">
        <f>IF(AND(PESQUISA!$B$3&lt;&gt;"",OR(PESQUISA!$B$4="TODAS",B8769=PESQUISA!$B$4),ISNUMBER(SEARCH(PESQUISA!$B$3,D8769))),ROW()-1,"")</f>
        <v/>
      </c>
    </row>
    <row r="8770" spans="1:14" x14ac:dyDescent="0.3">
      <c r="A8770" t="s">
        <v>26428</v>
      </c>
      <c r="B8770" t="s">
        <v>29</v>
      </c>
      <c r="C8770" t="s">
        <v>26429</v>
      </c>
      <c r="D8770" t="s">
        <v>26430</v>
      </c>
      <c r="E8770" t="s">
        <v>40</v>
      </c>
      <c r="F8770" s="7">
        <v>3605.36</v>
      </c>
      <c r="G8770" t="s">
        <v>33</v>
      </c>
      <c r="H8770" t="s">
        <v>34</v>
      </c>
      <c r="I8770" t="s">
        <v>25995</v>
      </c>
      <c r="L8770" s="8">
        <v>0.30299999999999999</v>
      </c>
      <c r="M8770" t="s">
        <v>36</v>
      </c>
      <c r="N8770" t="str">
        <f>IF(AND(PESQUISA!$B$3&lt;&gt;"",OR(PESQUISA!$B$4="TODAS",B8770=PESQUISA!$B$4),ISNUMBER(SEARCH(PESQUISA!$B$3,D8770))),ROW()-1,"")</f>
        <v/>
      </c>
    </row>
    <row r="8771" spans="1:14" x14ac:dyDescent="0.3">
      <c r="A8771" t="s">
        <v>26431</v>
      </c>
      <c r="B8771" t="s">
        <v>29</v>
      </c>
      <c r="C8771" t="s">
        <v>26432</v>
      </c>
      <c r="D8771" t="s">
        <v>26433</v>
      </c>
      <c r="E8771" t="s">
        <v>40</v>
      </c>
      <c r="F8771" s="7">
        <v>4111.84</v>
      </c>
      <c r="G8771" t="s">
        <v>33</v>
      </c>
      <c r="H8771" t="s">
        <v>34</v>
      </c>
      <c r="I8771" t="s">
        <v>25995</v>
      </c>
      <c r="L8771" s="8">
        <v>0.26569999999999999</v>
      </c>
      <c r="M8771" t="s">
        <v>36</v>
      </c>
      <c r="N8771" t="str">
        <f>IF(AND(PESQUISA!$B$3&lt;&gt;"",OR(PESQUISA!$B$4="TODAS",B8771=PESQUISA!$B$4),ISNUMBER(SEARCH(PESQUISA!$B$3,D8771))),ROW()-1,"")</f>
        <v/>
      </c>
    </row>
    <row r="8772" spans="1:14" x14ac:dyDescent="0.3">
      <c r="A8772" t="s">
        <v>26434</v>
      </c>
      <c r="B8772" t="s">
        <v>29</v>
      </c>
      <c r="C8772" t="s">
        <v>26435</v>
      </c>
      <c r="D8772" t="s">
        <v>26436</v>
      </c>
      <c r="E8772" t="s">
        <v>40</v>
      </c>
      <c r="F8772" s="7">
        <v>2738.77</v>
      </c>
      <c r="G8772" t="s">
        <v>33</v>
      </c>
      <c r="H8772" t="s">
        <v>34</v>
      </c>
      <c r="I8772" t="s">
        <v>25995</v>
      </c>
      <c r="L8772" s="8">
        <v>0.46089999999999998</v>
      </c>
      <c r="M8772" t="s">
        <v>36</v>
      </c>
      <c r="N8772" t="str">
        <f>IF(AND(PESQUISA!$B$3&lt;&gt;"",OR(PESQUISA!$B$4="TODAS",B8772=PESQUISA!$B$4),ISNUMBER(SEARCH(PESQUISA!$B$3,D8772))),ROW()-1,"")</f>
        <v/>
      </c>
    </row>
    <row r="8773" spans="1:14" x14ac:dyDescent="0.3">
      <c r="A8773" t="s">
        <v>26437</v>
      </c>
      <c r="B8773" t="s">
        <v>29</v>
      </c>
      <c r="C8773" t="s">
        <v>26438</v>
      </c>
      <c r="D8773" t="s">
        <v>26439</v>
      </c>
      <c r="E8773" t="s">
        <v>40</v>
      </c>
      <c r="F8773" s="7">
        <v>1657.05</v>
      </c>
      <c r="G8773" t="s">
        <v>33</v>
      </c>
      <c r="H8773" t="s">
        <v>34</v>
      </c>
      <c r="I8773" t="s">
        <v>25995</v>
      </c>
      <c r="L8773" s="8">
        <v>0.32950000000000002</v>
      </c>
      <c r="M8773" t="s">
        <v>36</v>
      </c>
      <c r="N8773" t="str">
        <f>IF(AND(PESQUISA!$B$3&lt;&gt;"",OR(PESQUISA!$B$4="TODAS",B8773=PESQUISA!$B$4),ISNUMBER(SEARCH(PESQUISA!$B$3,D8773))),ROW()-1,"")</f>
        <v/>
      </c>
    </row>
    <row r="8774" spans="1:14" x14ac:dyDescent="0.3">
      <c r="A8774" t="s">
        <v>26440</v>
      </c>
      <c r="B8774" t="s">
        <v>29</v>
      </c>
      <c r="C8774" t="s">
        <v>26441</v>
      </c>
      <c r="D8774" t="s">
        <v>26442</v>
      </c>
      <c r="E8774" t="s">
        <v>40</v>
      </c>
      <c r="F8774" s="7">
        <v>2251.2399999999998</v>
      </c>
      <c r="G8774" t="s">
        <v>33</v>
      </c>
      <c r="H8774" t="s">
        <v>34</v>
      </c>
      <c r="I8774" t="s">
        <v>25995</v>
      </c>
      <c r="L8774" s="8">
        <v>0.24249999999999999</v>
      </c>
      <c r="M8774" t="s">
        <v>36</v>
      </c>
      <c r="N8774" t="str">
        <f>IF(AND(PESQUISA!$B$3&lt;&gt;"",OR(PESQUISA!$B$4="TODAS",B8774=PESQUISA!$B$4),ISNUMBER(SEARCH(PESQUISA!$B$3,D8774))),ROW()-1,"")</f>
        <v/>
      </c>
    </row>
    <row r="8775" spans="1:14" x14ac:dyDescent="0.3">
      <c r="A8775" t="s">
        <v>26443</v>
      </c>
      <c r="B8775" t="s">
        <v>29</v>
      </c>
      <c r="C8775" t="s">
        <v>26444</v>
      </c>
      <c r="D8775" t="s">
        <v>26445</v>
      </c>
      <c r="E8775" t="s">
        <v>40</v>
      </c>
      <c r="F8775" s="7">
        <v>1268.82</v>
      </c>
      <c r="G8775" t="s">
        <v>33</v>
      </c>
      <c r="H8775" t="s">
        <v>34</v>
      </c>
      <c r="I8775" t="s">
        <v>25995</v>
      </c>
      <c r="L8775" s="8">
        <v>0.92910000000000004</v>
      </c>
      <c r="M8775" t="s">
        <v>36</v>
      </c>
      <c r="N8775" t="str">
        <f>IF(AND(PESQUISA!$B$3&lt;&gt;"",OR(PESQUISA!$B$4="TODAS",B8775=PESQUISA!$B$4),ISNUMBER(SEARCH(PESQUISA!$B$3,D8775))),ROW()-1,"")</f>
        <v/>
      </c>
    </row>
    <row r="8776" spans="1:14" x14ac:dyDescent="0.3">
      <c r="A8776" t="s">
        <v>26446</v>
      </c>
      <c r="B8776" t="s">
        <v>29</v>
      </c>
      <c r="C8776" t="s">
        <v>26447</v>
      </c>
      <c r="D8776" t="s">
        <v>26448</v>
      </c>
      <c r="E8776" t="s">
        <v>40</v>
      </c>
      <c r="F8776" s="7">
        <v>2897.61</v>
      </c>
      <c r="G8776" t="s">
        <v>33</v>
      </c>
      <c r="H8776" t="s">
        <v>34</v>
      </c>
      <c r="I8776" t="s">
        <v>25995</v>
      </c>
      <c r="L8776" s="8">
        <v>0.1888</v>
      </c>
      <c r="M8776" t="s">
        <v>36</v>
      </c>
      <c r="N8776" t="str">
        <f>IF(AND(PESQUISA!$B$3&lt;&gt;"",OR(PESQUISA!$B$4="TODAS",B8776=PESQUISA!$B$4),ISNUMBER(SEARCH(PESQUISA!$B$3,D8776))),ROW()-1,"")</f>
        <v/>
      </c>
    </row>
    <row r="8777" spans="1:14" x14ac:dyDescent="0.3">
      <c r="A8777" t="s">
        <v>26449</v>
      </c>
      <c r="B8777" t="s">
        <v>29</v>
      </c>
      <c r="C8777" t="s">
        <v>26450</v>
      </c>
      <c r="D8777" t="s">
        <v>26451</v>
      </c>
      <c r="E8777" t="s">
        <v>40</v>
      </c>
      <c r="F8777" s="7">
        <v>3614.04</v>
      </c>
      <c r="G8777" t="s">
        <v>33</v>
      </c>
      <c r="H8777" t="s">
        <v>34</v>
      </c>
      <c r="I8777" t="s">
        <v>25995</v>
      </c>
      <c r="L8777" s="8">
        <v>0.15140000000000001</v>
      </c>
      <c r="M8777" t="s">
        <v>36</v>
      </c>
      <c r="N8777" t="str">
        <f>IF(AND(PESQUISA!$B$3&lt;&gt;"",OR(PESQUISA!$B$4="TODAS",B8777=PESQUISA!$B$4),ISNUMBER(SEARCH(PESQUISA!$B$3,D8777))),ROW()-1,"")</f>
        <v/>
      </c>
    </row>
    <row r="8778" spans="1:14" x14ac:dyDescent="0.3">
      <c r="A8778" t="s">
        <v>26452</v>
      </c>
      <c r="B8778" t="s">
        <v>29</v>
      </c>
      <c r="C8778" t="s">
        <v>26453</v>
      </c>
      <c r="D8778" t="s">
        <v>26454</v>
      </c>
      <c r="E8778" t="s">
        <v>40</v>
      </c>
      <c r="F8778" s="7">
        <v>5407.65</v>
      </c>
      <c r="G8778" t="s">
        <v>33</v>
      </c>
      <c r="H8778" t="s">
        <v>34</v>
      </c>
      <c r="I8778" t="s">
        <v>25995</v>
      </c>
      <c r="L8778" s="8">
        <v>0.20250000000000001</v>
      </c>
      <c r="M8778" t="s">
        <v>36</v>
      </c>
      <c r="N8778" t="str">
        <f>IF(AND(PESQUISA!$B$3&lt;&gt;"",OR(PESQUISA!$B$4="TODAS",B8778=PESQUISA!$B$4),ISNUMBER(SEARCH(PESQUISA!$B$3,D8778))),ROW()-1,"")</f>
        <v/>
      </c>
    </row>
    <row r="8779" spans="1:14" x14ac:dyDescent="0.3">
      <c r="A8779" t="s">
        <v>26455</v>
      </c>
      <c r="B8779" t="s">
        <v>29</v>
      </c>
      <c r="C8779" t="s">
        <v>26456</v>
      </c>
      <c r="D8779" t="s">
        <v>26457</v>
      </c>
      <c r="E8779" t="s">
        <v>40</v>
      </c>
      <c r="F8779" s="7">
        <v>6176.25</v>
      </c>
      <c r="G8779" t="s">
        <v>33</v>
      </c>
      <c r="H8779" t="s">
        <v>34</v>
      </c>
      <c r="I8779" t="s">
        <v>25995</v>
      </c>
      <c r="L8779" s="8">
        <v>0.17730000000000001</v>
      </c>
      <c r="M8779" t="s">
        <v>36</v>
      </c>
      <c r="N8779" t="str">
        <f>IF(AND(PESQUISA!$B$3&lt;&gt;"",OR(PESQUISA!$B$4="TODAS",B8779=PESQUISA!$B$4),ISNUMBER(SEARCH(PESQUISA!$B$3,D8779))),ROW()-1,"")</f>
        <v/>
      </c>
    </row>
    <row r="8780" spans="1:14" x14ac:dyDescent="0.3">
      <c r="A8780" t="s">
        <v>26458</v>
      </c>
      <c r="B8780" t="s">
        <v>29</v>
      </c>
      <c r="C8780" t="s">
        <v>26459</v>
      </c>
      <c r="D8780" t="s">
        <v>26460</v>
      </c>
      <c r="E8780" t="s">
        <v>40</v>
      </c>
      <c r="F8780" s="7">
        <v>3167.68</v>
      </c>
      <c r="G8780" t="s">
        <v>33</v>
      </c>
      <c r="H8780" t="s">
        <v>34</v>
      </c>
      <c r="I8780" t="s">
        <v>25995</v>
      </c>
      <c r="L8780" s="8">
        <v>8.9999999999999998E-4</v>
      </c>
      <c r="M8780" t="s">
        <v>36</v>
      </c>
      <c r="N8780" t="str">
        <f>IF(AND(PESQUISA!$B$3&lt;&gt;"",OR(PESQUISA!$B$4="TODAS",B8780=PESQUISA!$B$4),ISNUMBER(SEARCH(PESQUISA!$B$3,D8780))),ROW()-1,"")</f>
        <v/>
      </c>
    </row>
    <row r="8781" spans="1:14" x14ac:dyDescent="0.3">
      <c r="A8781" t="s">
        <v>26461</v>
      </c>
      <c r="B8781" t="s">
        <v>29</v>
      </c>
      <c r="C8781" t="s">
        <v>26462</v>
      </c>
      <c r="D8781" t="s">
        <v>26463</v>
      </c>
      <c r="E8781" t="s">
        <v>40</v>
      </c>
      <c r="F8781" s="7">
        <v>3963.18</v>
      </c>
      <c r="G8781" t="s">
        <v>33</v>
      </c>
      <c r="H8781" t="s">
        <v>34</v>
      </c>
      <c r="I8781" t="s">
        <v>25995</v>
      </c>
      <c r="L8781" s="8">
        <v>6.9999999999999999E-4</v>
      </c>
      <c r="M8781" t="s">
        <v>36</v>
      </c>
      <c r="N8781" t="str">
        <f>IF(AND(PESQUISA!$B$3&lt;&gt;"",OR(PESQUISA!$B$4="TODAS",B8781=PESQUISA!$B$4),ISNUMBER(SEARCH(PESQUISA!$B$3,D8781))),ROW()-1,"")</f>
        <v/>
      </c>
    </row>
    <row r="8782" spans="1:14" x14ac:dyDescent="0.3">
      <c r="A8782" t="s">
        <v>26464</v>
      </c>
      <c r="B8782" t="s">
        <v>29</v>
      </c>
      <c r="C8782" t="s">
        <v>26465</v>
      </c>
      <c r="D8782" t="s">
        <v>26466</v>
      </c>
      <c r="E8782" t="s">
        <v>40</v>
      </c>
      <c r="F8782" s="7">
        <v>2298.94</v>
      </c>
      <c r="G8782" t="s">
        <v>33</v>
      </c>
      <c r="H8782" t="s">
        <v>34</v>
      </c>
      <c r="I8782" t="s">
        <v>25995</v>
      </c>
      <c r="L8782" s="8">
        <v>7.7299999999999994E-2</v>
      </c>
      <c r="M8782" t="s">
        <v>36</v>
      </c>
      <c r="N8782" t="str">
        <f>IF(AND(PESQUISA!$B$3&lt;&gt;"",OR(PESQUISA!$B$4="TODAS",B8782=PESQUISA!$B$4),ISNUMBER(SEARCH(PESQUISA!$B$3,D8782))),ROW()-1,"")</f>
        <v/>
      </c>
    </row>
    <row r="8783" spans="1:14" x14ac:dyDescent="0.3">
      <c r="A8783" t="s">
        <v>26467</v>
      </c>
      <c r="B8783" t="s">
        <v>29</v>
      </c>
      <c r="C8783" t="s">
        <v>26468</v>
      </c>
      <c r="D8783" t="s">
        <v>26469</v>
      </c>
      <c r="E8783" t="s">
        <v>40</v>
      </c>
      <c r="F8783" s="7">
        <v>1784.73</v>
      </c>
      <c r="G8783" t="s">
        <v>33</v>
      </c>
      <c r="H8783" t="s">
        <v>34</v>
      </c>
      <c r="I8783" t="s">
        <v>25995</v>
      </c>
      <c r="L8783" s="8">
        <v>5.9999999999999995E-4</v>
      </c>
      <c r="M8783" t="s">
        <v>36</v>
      </c>
      <c r="N8783" t="str">
        <f>IF(AND(PESQUISA!$B$3&lt;&gt;"",OR(PESQUISA!$B$4="TODAS",B8783=PESQUISA!$B$4),ISNUMBER(SEARCH(PESQUISA!$B$3,D8783))),ROW()-1,"")</f>
        <v/>
      </c>
    </row>
    <row r="8784" spans="1:14" x14ac:dyDescent="0.3">
      <c r="A8784" t="s">
        <v>26470</v>
      </c>
      <c r="B8784" t="s">
        <v>29</v>
      </c>
      <c r="C8784" t="s">
        <v>26471</v>
      </c>
      <c r="D8784" t="s">
        <v>26472</v>
      </c>
      <c r="E8784" t="s">
        <v>40</v>
      </c>
      <c r="F8784" s="7">
        <v>2274.0300000000002</v>
      </c>
      <c r="G8784" t="s">
        <v>33</v>
      </c>
      <c r="H8784" t="s">
        <v>34</v>
      </c>
      <c r="I8784" t="s">
        <v>25995</v>
      </c>
      <c r="L8784" s="8">
        <v>5.0000000000000001E-4</v>
      </c>
      <c r="M8784" t="s">
        <v>36</v>
      </c>
      <c r="N8784" t="str">
        <f>IF(AND(PESQUISA!$B$3&lt;&gt;"",OR(PESQUISA!$B$4="TODAS",B8784=PESQUISA!$B$4),ISNUMBER(SEARCH(PESQUISA!$B$3,D8784))),ROW()-1,"")</f>
        <v/>
      </c>
    </row>
    <row r="8785" spans="1:14" x14ac:dyDescent="0.3">
      <c r="A8785" t="s">
        <v>26473</v>
      </c>
      <c r="B8785" t="s">
        <v>29</v>
      </c>
      <c r="C8785" t="s">
        <v>26474</v>
      </c>
      <c r="D8785" t="s">
        <v>26475</v>
      </c>
      <c r="E8785" t="s">
        <v>40</v>
      </c>
      <c r="F8785" s="7">
        <v>1035.01</v>
      </c>
      <c r="G8785" t="s">
        <v>33</v>
      </c>
      <c r="H8785" t="s">
        <v>34</v>
      </c>
      <c r="I8785" t="s">
        <v>25995</v>
      </c>
      <c r="L8785" s="8">
        <v>0.61240000000000006</v>
      </c>
      <c r="M8785" t="s">
        <v>36</v>
      </c>
      <c r="N8785" t="str">
        <f>IF(AND(PESQUISA!$B$3&lt;&gt;"",OR(PESQUISA!$B$4="TODAS",B8785=PESQUISA!$B$4),ISNUMBER(SEARCH(PESQUISA!$B$3,D8785))),ROW()-1,"")</f>
        <v/>
      </c>
    </row>
    <row r="8786" spans="1:14" x14ac:dyDescent="0.3">
      <c r="A8786" t="s">
        <v>26476</v>
      </c>
      <c r="B8786" t="s">
        <v>29</v>
      </c>
      <c r="C8786" t="s">
        <v>26477</v>
      </c>
      <c r="D8786" t="s">
        <v>26478</v>
      </c>
      <c r="E8786" t="s">
        <v>60</v>
      </c>
      <c r="F8786" s="7">
        <v>1141.5899999999999</v>
      </c>
      <c r="G8786" t="s">
        <v>33</v>
      </c>
      <c r="H8786" t="s">
        <v>34</v>
      </c>
      <c r="I8786" t="s">
        <v>25995</v>
      </c>
      <c r="L8786" s="8">
        <v>0</v>
      </c>
      <c r="M8786" t="s">
        <v>36</v>
      </c>
      <c r="N8786" t="str">
        <f>IF(AND(PESQUISA!$B$3&lt;&gt;"",OR(PESQUISA!$B$4="TODAS",B8786=PESQUISA!$B$4),ISNUMBER(SEARCH(PESQUISA!$B$3,D8786))),ROW()-1,"")</f>
        <v/>
      </c>
    </row>
    <row r="8787" spans="1:14" x14ac:dyDescent="0.3">
      <c r="A8787" t="s">
        <v>26479</v>
      </c>
      <c r="B8787" t="s">
        <v>29</v>
      </c>
      <c r="C8787" t="s">
        <v>26480</v>
      </c>
      <c r="D8787" t="s">
        <v>26481</v>
      </c>
      <c r="E8787" t="s">
        <v>60</v>
      </c>
      <c r="F8787" s="7">
        <v>333</v>
      </c>
      <c r="G8787" t="s">
        <v>33</v>
      </c>
      <c r="H8787" t="s">
        <v>34</v>
      </c>
      <c r="I8787" t="s">
        <v>25995</v>
      </c>
      <c r="L8787" s="8">
        <v>0.87939999999999996</v>
      </c>
      <c r="M8787" t="s">
        <v>36</v>
      </c>
      <c r="N8787" t="str">
        <f>IF(AND(PESQUISA!$B$3&lt;&gt;"",OR(PESQUISA!$B$4="TODAS",B8787=PESQUISA!$B$4),ISNUMBER(SEARCH(PESQUISA!$B$3,D8787))),ROW()-1,"")</f>
        <v/>
      </c>
    </row>
    <row r="8788" spans="1:14" x14ac:dyDescent="0.3">
      <c r="A8788" t="s">
        <v>26482</v>
      </c>
      <c r="B8788" t="s">
        <v>29</v>
      </c>
      <c r="C8788" t="s">
        <v>26483</v>
      </c>
      <c r="D8788" t="s">
        <v>26484</v>
      </c>
      <c r="E8788" t="s">
        <v>60</v>
      </c>
      <c r="F8788" s="7">
        <v>1201.01</v>
      </c>
      <c r="G8788" t="s">
        <v>33</v>
      </c>
      <c r="H8788" t="s">
        <v>34</v>
      </c>
      <c r="I8788" t="s">
        <v>25995</v>
      </c>
      <c r="L8788" s="8">
        <v>0</v>
      </c>
      <c r="M8788" t="s">
        <v>36</v>
      </c>
      <c r="N8788" t="str">
        <f>IF(AND(PESQUISA!$B$3&lt;&gt;"",OR(PESQUISA!$B$4="TODAS",B8788=PESQUISA!$B$4),ISNUMBER(SEARCH(PESQUISA!$B$3,D8788))),ROW()-1,"")</f>
        <v/>
      </c>
    </row>
    <row r="8789" spans="1:14" x14ac:dyDescent="0.3">
      <c r="A8789" t="s">
        <v>26485</v>
      </c>
      <c r="B8789" t="s">
        <v>29</v>
      </c>
      <c r="C8789" t="s">
        <v>26486</v>
      </c>
      <c r="D8789" t="s">
        <v>26487</v>
      </c>
      <c r="E8789" t="s">
        <v>60</v>
      </c>
      <c r="F8789" s="7">
        <v>333.91</v>
      </c>
      <c r="G8789" t="s">
        <v>33</v>
      </c>
      <c r="H8789" t="s">
        <v>34</v>
      </c>
      <c r="I8789" t="s">
        <v>25995</v>
      </c>
      <c r="L8789" s="8">
        <v>0.877</v>
      </c>
      <c r="M8789" t="s">
        <v>36</v>
      </c>
      <c r="N8789" t="str">
        <f>IF(AND(PESQUISA!$B$3&lt;&gt;"",OR(PESQUISA!$B$4="TODAS",B8789=PESQUISA!$B$4),ISNUMBER(SEARCH(PESQUISA!$B$3,D8789))),ROW()-1,"")</f>
        <v/>
      </c>
    </row>
    <row r="8790" spans="1:14" x14ac:dyDescent="0.3">
      <c r="A8790" t="s">
        <v>26488</v>
      </c>
      <c r="B8790" t="s">
        <v>29</v>
      </c>
      <c r="C8790" t="s">
        <v>26489</v>
      </c>
      <c r="D8790" t="s">
        <v>26490</v>
      </c>
      <c r="E8790" t="s">
        <v>40</v>
      </c>
      <c r="F8790" s="7">
        <v>1336.03</v>
      </c>
      <c r="G8790" t="s">
        <v>33</v>
      </c>
      <c r="H8790" t="s">
        <v>34</v>
      </c>
      <c r="I8790" t="s">
        <v>25995</v>
      </c>
      <c r="L8790" s="8">
        <v>2.7000000000000001E-3</v>
      </c>
      <c r="M8790" t="s">
        <v>36</v>
      </c>
      <c r="N8790" t="str">
        <f>IF(AND(PESQUISA!$B$3&lt;&gt;"",OR(PESQUISA!$B$4="TODAS",B8790=PESQUISA!$B$4),ISNUMBER(SEARCH(PESQUISA!$B$3,D8790))),ROW()-1,"")</f>
        <v/>
      </c>
    </row>
    <row r="8791" spans="1:14" x14ac:dyDescent="0.3">
      <c r="A8791" t="s">
        <v>26491</v>
      </c>
      <c r="B8791" t="s">
        <v>29</v>
      </c>
      <c r="C8791" t="s">
        <v>26492</v>
      </c>
      <c r="D8791" t="s">
        <v>26493</v>
      </c>
      <c r="E8791" t="s">
        <v>40</v>
      </c>
      <c r="F8791" s="7">
        <v>1918.58</v>
      </c>
      <c r="G8791" t="s">
        <v>33</v>
      </c>
      <c r="H8791" t="s">
        <v>34</v>
      </c>
      <c r="I8791" t="s">
        <v>25995</v>
      </c>
      <c r="L8791" s="8">
        <v>1.9E-3</v>
      </c>
      <c r="M8791" t="s">
        <v>36</v>
      </c>
      <c r="N8791" t="str">
        <f>IF(AND(PESQUISA!$B$3&lt;&gt;"",OR(PESQUISA!$B$4="TODAS",B8791=PESQUISA!$B$4),ISNUMBER(SEARCH(PESQUISA!$B$3,D8791))),ROW()-1,"")</f>
        <v/>
      </c>
    </row>
    <row r="8792" spans="1:14" x14ac:dyDescent="0.3">
      <c r="A8792" t="s">
        <v>26494</v>
      </c>
      <c r="B8792" t="s">
        <v>29</v>
      </c>
      <c r="C8792" t="s">
        <v>26495</v>
      </c>
      <c r="D8792" t="s">
        <v>26496</v>
      </c>
      <c r="E8792" t="s">
        <v>40</v>
      </c>
      <c r="F8792" s="7">
        <v>571.66999999999996</v>
      </c>
      <c r="G8792" t="s">
        <v>33</v>
      </c>
      <c r="H8792" t="s">
        <v>34</v>
      </c>
      <c r="I8792" t="s">
        <v>25995</v>
      </c>
      <c r="L8792" s="8">
        <v>0.52200000000000002</v>
      </c>
      <c r="M8792" t="s">
        <v>36</v>
      </c>
      <c r="N8792" t="str">
        <f>IF(AND(PESQUISA!$B$3&lt;&gt;"",OR(PESQUISA!$B$4="TODAS",B8792=PESQUISA!$B$4),ISNUMBER(SEARCH(PESQUISA!$B$3,D8792))),ROW()-1,"")</f>
        <v/>
      </c>
    </row>
    <row r="8793" spans="1:14" x14ac:dyDescent="0.3">
      <c r="A8793" t="s">
        <v>26497</v>
      </c>
      <c r="B8793" t="s">
        <v>29</v>
      </c>
      <c r="C8793" t="s">
        <v>26498</v>
      </c>
      <c r="D8793" t="s">
        <v>26499</v>
      </c>
      <c r="E8793" t="s">
        <v>40</v>
      </c>
      <c r="F8793" s="7">
        <v>742.01</v>
      </c>
      <c r="G8793" t="s">
        <v>33</v>
      </c>
      <c r="H8793" t="s">
        <v>34</v>
      </c>
      <c r="I8793" t="s">
        <v>25995</v>
      </c>
      <c r="L8793" s="8">
        <v>0.59950000000000003</v>
      </c>
      <c r="M8793" t="s">
        <v>36</v>
      </c>
      <c r="N8793" t="str">
        <f>IF(AND(PESQUISA!$B$3&lt;&gt;"",OR(PESQUISA!$B$4="TODAS",B8793=PESQUISA!$B$4),ISNUMBER(SEARCH(PESQUISA!$B$3,D8793))),ROW()-1,"")</f>
        <v/>
      </c>
    </row>
    <row r="8794" spans="1:14" x14ac:dyDescent="0.3">
      <c r="A8794" t="s">
        <v>26500</v>
      </c>
      <c r="B8794" t="s">
        <v>29</v>
      </c>
      <c r="C8794" t="s">
        <v>26501</v>
      </c>
      <c r="D8794" t="s">
        <v>26502</v>
      </c>
      <c r="E8794" t="s">
        <v>40</v>
      </c>
      <c r="F8794" s="7">
        <v>1378.62</v>
      </c>
      <c r="G8794" t="s">
        <v>33</v>
      </c>
      <c r="H8794" t="s">
        <v>34</v>
      </c>
      <c r="I8794" t="s">
        <v>25995</v>
      </c>
      <c r="L8794" s="8">
        <v>2.5999999999999999E-3</v>
      </c>
      <c r="M8794" t="s">
        <v>36</v>
      </c>
      <c r="N8794" t="str">
        <f>IF(AND(PESQUISA!$B$3&lt;&gt;"",OR(PESQUISA!$B$4="TODAS",B8794=PESQUISA!$B$4),ISNUMBER(SEARCH(PESQUISA!$B$3,D8794))),ROW()-1,"")</f>
        <v/>
      </c>
    </row>
    <row r="8795" spans="1:14" x14ac:dyDescent="0.3">
      <c r="A8795" t="s">
        <v>26503</v>
      </c>
      <c r="B8795" t="s">
        <v>29</v>
      </c>
      <c r="C8795" t="s">
        <v>26504</v>
      </c>
      <c r="D8795" t="s">
        <v>26505</v>
      </c>
      <c r="E8795" t="s">
        <v>40</v>
      </c>
      <c r="F8795" s="7">
        <v>1994.08</v>
      </c>
      <c r="G8795" t="s">
        <v>33</v>
      </c>
      <c r="H8795" t="s">
        <v>34</v>
      </c>
      <c r="I8795" t="s">
        <v>25995</v>
      </c>
      <c r="L8795" s="8">
        <v>1.8E-3</v>
      </c>
      <c r="M8795" t="s">
        <v>36</v>
      </c>
      <c r="N8795" t="str">
        <f>IF(AND(PESQUISA!$B$3&lt;&gt;"",OR(PESQUISA!$B$4="TODAS",B8795=PESQUISA!$B$4),ISNUMBER(SEARCH(PESQUISA!$B$3,D8795))),ROW()-1,"")</f>
        <v/>
      </c>
    </row>
    <row r="8796" spans="1:14" x14ac:dyDescent="0.3">
      <c r="A8796" t="s">
        <v>26506</v>
      </c>
      <c r="B8796" t="s">
        <v>29</v>
      </c>
      <c r="C8796" t="s">
        <v>26507</v>
      </c>
      <c r="D8796" t="s">
        <v>26508</v>
      </c>
      <c r="E8796" t="s">
        <v>40</v>
      </c>
      <c r="F8796" s="7">
        <v>575.9</v>
      </c>
      <c r="G8796" t="s">
        <v>33</v>
      </c>
      <c r="H8796" t="s">
        <v>34</v>
      </c>
      <c r="I8796" t="s">
        <v>25995</v>
      </c>
      <c r="L8796" s="8">
        <v>0.51819999999999999</v>
      </c>
      <c r="M8796" t="s">
        <v>36</v>
      </c>
      <c r="N8796" t="str">
        <f>IF(AND(PESQUISA!$B$3&lt;&gt;"",OR(PESQUISA!$B$4="TODAS",B8796=PESQUISA!$B$4),ISNUMBER(SEARCH(PESQUISA!$B$3,D8796))),ROW()-1,"")</f>
        <v/>
      </c>
    </row>
    <row r="8797" spans="1:14" x14ac:dyDescent="0.3">
      <c r="A8797" t="s">
        <v>26509</v>
      </c>
      <c r="B8797" t="s">
        <v>29</v>
      </c>
      <c r="C8797" t="s">
        <v>26510</v>
      </c>
      <c r="D8797" t="s">
        <v>26511</v>
      </c>
      <c r="E8797" t="s">
        <v>40</v>
      </c>
      <c r="F8797" s="7">
        <v>746.96</v>
      </c>
      <c r="G8797" t="s">
        <v>33</v>
      </c>
      <c r="H8797" t="s">
        <v>34</v>
      </c>
      <c r="I8797" t="s">
        <v>25995</v>
      </c>
      <c r="L8797" s="8">
        <v>0.59560000000000002</v>
      </c>
      <c r="M8797" t="s">
        <v>36</v>
      </c>
      <c r="N8797" t="str">
        <f>IF(AND(PESQUISA!$B$3&lt;&gt;"",OR(PESQUISA!$B$4="TODAS",B8797=PESQUISA!$B$4),ISNUMBER(SEARCH(PESQUISA!$B$3,D8797))),ROW()-1,"")</f>
        <v/>
      </c>
    </row>
    <row r="8798" spans="1:14" x14ac:dyDescent="0.3">
      <c r="A8798" t="s">
        <v>26512</v>
      </c>
      <c r="B8798" t="s">
        <v>29</v>
      </c>
      <c r="C8798" t="s">
        <v>26513</v>
      </c>
      <c r="D8798" t="s">
        <v>26514</v>
      </c>
      <c r="E8798" t="s">
        <v>40</v>
      </c>
      <c r="F8798" s="7">
        <v>321.43</v>
      </c>
      <c r="G8798" t="s">
        <v>33</v>
      </c>
      <c r="H8798" t="s">
        <v>34</v>
      </c>
      <c r="I8798" t="s">
        <v>25995</v>
      </c>
      <c r="L8798" s="8">
        <v>0.82640000000000002</v>
      </c>
      <c r="M8798" t="s">
        <v>36</v>
      </c>
      <c r="N8798" t="str">
        <f>IF(AND(PESQUISA!$B$3&lt;&gt;"",OR(PESQUISA!$B$4="TODAS",B8798=PESQUISA!$B$4),ISNUMBER(SEARCH(PESQUISA!$B$3,D8798))),ROW()-1,"")</f>
        <v/>
      </c>
    </row>
    <row r="8799" spans="1:14" x14ac:dyDescent="0.3">
      <c r="A8799" t="s">
        <v>26515</v>
      </c>
      <c r="B8799" t="s">
        <v>29</v>
      </c>
      <c r="C8799" t="s">
        <v>26516</v>
      </c>
      <c r="D8799" t="s">
        <v>26517</v>
      </c>
      <c r="E8799" t="s">
        <v>40</v>
      </c>
      <c r="F8799" s="7">
        <v>766.01</v>
      </c>
      <c r="G8799" t="s">
        <v>33</v>
      </c>
      <c r="H8799" t="s">
        <v>34</v>
      </c>
      <c r="I8799" t="s">
        <v>25995</v>
      </c>
      <c r="L8799" s="8">
        <v>0.87980000000000003</v>
      </c>
      <c r="M8799" t="s">
        <v>36</v>
      </c>
      <c r="N8799" t="str">
        <f>IF(AND(PESQUISA!$B$3&lt;&gt;"",OR(PESQUISA!$B$4="TODAS",B8799=PESQUISA!$B$4),ISNUMBER(SEARCH(PESQUISA!$B$3,D8799))),ROW()-1,"")</f>
        <v/>
      </c>
    </row>
    <row r="8800" spans="1:14" x14ac:dyDescent="0.3">
      <c r="A8800" t="s">
        <v>26518</v>
      </c>
      <c r="B8800" t="s">
        <v>29</v>
      </c>
      <c r="C8800" t="s">
        <v>26519</v>
      </c>
      <c r="D8800" t="s">
        <v>26520</v>
      </c>
      <c r="E8800" t="s">
        <v>376</v>
      </c>
      <c r="F8800" s="7">
        <v>754.24</v>
      </c>
      <c r="G8800" t="s">
        <v>33</v>
      </c>
      <c r="H8800" t="s">
        <v>34</v>
      </c>
      <c r="I8800" t="s">
        <v>26521</v>
      </c>
      <c r="L8800" s="8">
        <v>0</v>
      </c>
      <c r="M8800" t="s">
        <v>36</v>
      </c>
      <c r="N8800" t="str">
        <f>IF(AND(PESQUISA!$B$3&lt;&gt;"",OR(PESQUISA!$B$4="TODAS",B8800=PESQUISA!$B$4),ISNUMBER(SEARCH(PESQUISA!$B$3,D8800))),ROW()-1,"")</f>
        <v/>
      </c>
    </row>
    <row r="8801" spans="1:14" x14ac:dyDescent="0.3">
      <c r="A8801" t="s">
        <v>26522</v>
      </c>
      <c r="B8801" t="s">
        <v>29</v>
      </c>
      <c r="C8801" t="s">
        <v>26523</v>
      </c>
      <c r="D8801" t="s">
        <v>26524</v>
      </c>
      <c r="E8801" t="s">
        <v>376</v>
      </c>
      <c r="F8801" s="7">
        <v>888.12</v>
      </c>
      <c r="G8801" t="s">
        <v>33</v>
      </c>
      <c r="H8801" t="s">
        <v>34</v>
      </c>
      <c r="I8801" t="s">
        <v>26521</v>
      </c>
      <c r="L8801" s="8">
        <v>0</v>
      </c>
      <c r="M8801" t="s">
        <v>36</v>
      </c>
      <c r="N8801" t="str">
        <f>IF(AND(PESQUISA!$B$3&lt;&gt;"",OR(PESQUISA!$B$4="TODAS",B8801=PESQUISA!$B$4),ISNUMBER(SEARCH(PESQUISA!$B$3,D8801))),ROW()-1,"")</f>
        <v/>
      </c>
    </row>
    <row r="8802" spans="1:14" x14ac:dyDescent="0.3">
      <c r="A8802" t="s">
        <v>26525</v>
      </c>
      <c r="B8802" t="s">
        <v>29</v>
      </c>
      <c r="C8802" t="s">
        <v>26526</v>
      </c>
      <c r="D8802" t="s">
        <v>26527</v>
      </c>
      <c r="E8802" t="s">
        <v>376</v>
      </c>
      <c r="F8802" s="7">
        <v>819.46</v>
      </c>
      <c r="G8802" t="s">
        <v>33</v>
      </c>
      <c r="H8802" t="s">
        <v>34</v>
      </c>
      <c r="I8802" t="s">
        <v>26521</v>
      </c>
      <c r="L8802" s="8">
        <v>0</v>
      </c>
      <c r="M8802" t="s">
        <v>36</v>
      </c>
      <c r="N8802" t="str">
        <f>IF(AND(PESQUISA!$B$3&lt;&gt;"",OR(PESQUISA!$B$4="TODAS",B8802=PESQUISA!$B$4),ISNUMBER(SEARCH(PESQUISA!$B$3,D8802))),ROW()-1,"")</f>
        <v/>
      </c>
    </row>
    <row r="8803" spans="1:14" x14ac:dyDescent="0.3">
      <c r="A8803" t="s">
        <v>26528</v>
      </c>
      <c r="B8803" t="s">
        <v>29</v>
      </c>
      <c r="C8803" t="s">
        <v>26529</v>
      </c>
      <c r="D8803" t="s">
        <v>26530</v>
      </c>
      <c r="E8803" t="s">
        <v>376</v>
      </c>
      <c r="F8803" s="7">
        <v>814.31</v>
      </c>
      <c r="G8803" t="s">
        <v>33</v>
      </c>
      <c r="H8803" t="s">
        <v>34</v>
      </c>
      <c r="I8803" t="s">
        <v>26521</v>
      </c>
      <c r="L8803" s="8">
        <v>0</v>
      </c>
      <c r="M8803" t="s">
        <v>36</v>
      </c>
      <c r="N8803" t="str">
        <f>IF(AND(PESQUISA!$B$3&lt;&gt;"",OR(PESQUISA!$B$4="TODAS",B8803=PESQUISA!$B$4),ISNUMBER(SEARCH(PESQUISA!$B$3,D8803))),ROW()-1,"")</f>
        <v/>
      </c>
    </row>
    <row r="8804" spans="1:14" x14ac:dyDescent="0.3">
      <c r="A8804" t="s">
        <v>26531</v>
      </c>
      <c r="B8804" t="s">
        <v>29</v>
      </c>
      <c r="C8804" t="s">
        <v>26532</v>
      </c>
      <c r="D8804" t="s">
        <v>26533</v>
      </c>
      <c r="E8804" t="s">
        <v>376</v>
      </c>
      <c r="F8804" s="7">
        <v>657.31</v>
      </c>
      <c r="G8804" t="s">
        <v>33</v>
      </c>
      <c r="H8804" t="s">
        <v>34</v>
      </c>
      <c r="I8804" t="s">
        <v>26521</v>
      </c>
      <c r="L8804" s="8">
        <v>0</v>
      </c>
      <c r="M8804" t="s">
        <v>36</v>
      </c>
      <c r="N8804" t="str">
        <f>IF(AND(PESQUISA!$B$3&lt;&gt;"",OR(PESQUISA!$B$4="TODAS",B8804=PESQUISA!$B$4),ISNUMBER(SEARCH(PESQUISA!$B$3,D8804))),ROW()-1,"")</f>
        <v/>
      </c>
    </row>
    <row r="8805" spans="1:14" x14ac:dyDescent="0.3">
      <c r="A8805" t="s">
        <v>26534</v>
      </c>
      <c r="B8805" t="s">
        <v>29</v>
      </c>
      <c r="C8805" t="s">
        <v>26535</v>
      </c>
      <c r="D8805" t="s">
        <v>26536</v>
      </c>
      <c r="E8805" t="s">
        <v>376</v>
      </c>
      <c r="F8805" s="7">
        <v>591.1</v>
      </c>
      <c r="G8805" t="s">
        <v>33</v>
      </c>
      <c r="H8805" t="s">
        <v>34</v>
      </c>
      <c r="I8805" t="s">
        <v>26521</v>
      </c>
      <c r="L8805" s="8">
        <v>0</v>
      </c>
      <c r="M8805" t="s">
        <v>36</v>
      </c>
      <c r="N8805" t="str">
        <f>IF(AND(PESQUISA!$B$3&lt;&gt;"",OR(PESQUISA!$B$4="TODAS",B8805=PESQUISA!$B$4),ISNUMBER(SEARCH(PESQUISA!$B$3,D8805))),ROW()-1,"")</f>
        <v/>
      </c>
    </row>
    <row r="8806" spans="1:14" x14ac:dyDescent="0.3">
      <c r="A8806" t="s">
        <v>26537</v>
      </c>
      <c r="B8806" t="s">
        <v>29</v>
      </c>
      <c r="C8806" t="s">
        <v>26538</v>
      </c>
      <c r="D8806" t="s">
        <v>26539</v>
      </c>
      <c r="E8806" t="s">
        <v>376</v>
      </c>
      <c r="F8806" s="7">
        <v>585.13</v>
      </c>
      <c r="G8806" t="s">
        <v>33</v>
      </c>
      <c r="H8806" t="s">
        <v>34</v>
      </c>
      <c r="I8806" t="s">
        <v>26521</v>
      </c>
      <c r="L8806" s="8">
        <v>0</v>
      </c>
      <c r="M8806" t="s">
        <v>36</v>
      </c>
      <c r="N8806" t="str">
        <f>IF(AND(PESQUISA!$B$3&lt;&gt;"",OR(PESQUISA!$B$4="TODAS",B8806=PESQUISA!$B$4),ISNUMBER(SEARCH(PESQUISA!$B$3,D8806))),ROW()-1,"")</f>
        <v/>
      </c>
    </row>
    <row r="8807" spans="1:14" x14ac:dyDescent="0.3">
      <c r="A8807" t="s">
        <v>26540</v>
      </c>
      <c r="B8807" t="s">
        <v>29</v>
      </c>
      <c r="C8807" t="s">
        <v>26541</v>
      </c>
      <c r="D8807" t="s">
        <v>26542</v>
      </c>
      <c r="E8807" t="s">
        <v>376</v>
      </c>
      <c r="F8807" s="7">
        <v>864.59</v>
      </c>
      <c r="G8807" t="s">
        <v>33</v>
      </c>
      <c r="H8807" t="s">
        <v>34</v>
      </c>
      <c r="I8807" t="s">
        <v>26521</v>
      </c>
      <c r="L8807" s="8">
        <v>0</v>
      </c>
      <c r="M8807" t="s">
        <v>36</v>
      </c>
      <c r="N8807" t="str">
        <f>IF(AND(PESQUISA!$B$3&lt;&gt;"",OR(PESQUISA!$B$4="TODAS",B8807=PESQUISA!$B$4),ISNUMBER(SEARCH(PESQUISA!$B$3,D8807))),ROW()-1,"")</f>
        <v/>
      </c>
    </row>
    <row r="8808" spans="1:14" x14ac:dyDescent="0.3">
      <c r="A8808" t="s">
        <v>26543</v>
      </c>
      <c r="B8808" t="s">
        <v>29</v>
      </c>
      <c r="C8808" t="s">
        <v>26544</v>
      </c>
      <c r="D8808" t="s">
        <v>26545</v>
      </c>
      <c r="E8808" t="s">
        <v>376</v>
      </c>
      <c r="F8808" s="7">
        <v>853.36</v>
      </c>
      <c r="G8808" t="s">
        <v>33</v>
      </c>
      <c r="H8808" t="s">
        <v>34</v>
      </c>
      <c r="I8808" t="s">
        <v>26521</v>
      </c>
      <c r="L8808" s="8">
        <v>0</v>
      </c>
      <c r="M8808" t="s">
        <v>36</v>
      </c>
      <c r="N8808" t="str">
        <f>IF(AND(PESQUISA!$B$3&lt;&gt;"",OR(PESQUISA!$B$4="TODAS",B8808=PESQUISA!$B$4),ISNUMBER(SEARCH(PESQUISA!$B$3,D8808))),ROW()-1,"")</f>
        <v/>
      </c>
    </row>
    <row r="8809" spans="1:14" x14ac:dyDescent="0.3">
      <c r="A8809" t="s">
        <v>26546</v>
      </c>
      <c r="B8809" t="s">
        <v>29</v>
      </c>
      <c r="C8809" t="s">
        <v>26547</v>
      </c>
      <c r="D8809" t="s">
        <v>26548</v>
      </c>
      <c r="E8809" t="s">
        <v>376</v>
      </c>
      <c r="F8809" s="7">
        <v>631.42999999999995</v>
      </c>
      <c r="G8809" t="s">
        <v>33</v>
      </c>
      <c r="H8809" t="s">
        <v>34</v>
      </c>
      <c r="I8809" t="s">
        <v>26521</v>
      </c>
      <c r="L8809" s="8">
        <v>0</v>
      </c>
      <c r="M8809" t="s">
        <v>36</v>
      </c>
      <c r="N8809" t="str">
        <f>IF(AND(PESQUISA!$B$3&lt;&gt;"",OR(PESQUISA!$B$4="TODAS",B8809=PESQUISA!$B$4),ISNUMBER(SEARCH(PESQUISA!$B$3,D8809))),ROW()-1,"")</f>
        <v/>
      </c>
    </row>
    <row r="8810" spans="1:14" x14ac:dyDescent="0.3">
      <c r="A8810" t="s">
        <v>26549</v>
      </c>
      <c r="B8810" t="s">
        <v>29</v>
      </c>
      <c r="C8810" t="s">
        <v>26550</v>
      </c>
      <c r="D8810" t="s">
        <v>26551</v>
      </c>
      <c r="E8810" t="s">
        <v>376</v>
      </c>
      <c r="F8810" s="7">
        <v>619.14</v>
      </c>
      <c r="G8810" t="s">
        <v>33</v>
      </c>
      <c r="H8810" t="s">
        <v>34</v>
      </c>
      <c r="I8810" t="s">
        <v>26521</v>
      </c>
      <c r="L8810" s="8">
        <v>0</v>
      </c>
      <c r="M8810" t="s">
        <v>36</v>
      </c>
      <c r="N8810" t="str">
        <f>IF(AND(PESQUISA!$B$3&lt;&gt;"",OR(PESQUISA!$B$4="TODAS",B8810=PESQUISA!$B$4),ISNUMBER(SEARCH(PESQUISA!$B$3,D8810))),ROW()-1,"")</f>
        <v/>
      </c>
    </row>
    <row r="8811" spans="1:14" x14ac:dyDescent="0.3">
      <c r="A8811" t="s">
        <v>26552</v>
      </c>
      <c r="B8811" t="s">
        <v>29</v>
      </c>
      <c r="C8811" t="s">
        <v>26553</v>
      </c>
      <c r="D8811" t="s">
        <v>26554</v>
      </c>
      <c r="E8811" t="s">
        <v>376</v>
      </c>
      <c r="F8811" s="7">
        <v>882.82</v>
      </c>
      <c r="G8811" t="s">
        <v>33</v>
      </c>
      <c r="H8811" t="s">
        <v>34</v>
      </c>
      <c r="I8811" t="s">
        <v>26521</v>
      </c>
      <c r="L8811" s="8">
        <v>0</v>
      </c>
      <c r="M8811" t="s">
        <v>36</v>
      </c>
      <c r="N8811" t="str">
        <f>IF(AND(PESQUISA!$B$3&lt;&gt;"",OR(PESQUISA!$B$4="TODAS",B8811=PESQUISA!$B$4),ISNUMBER(SEARCH(PESQUISA!$B$3,D8811))),ROW()-1,"")</f>
        <v/>
      </c>
    </row>
    <row r="8812" spans="1:14" x14ac:dyDescent="0.3">
      <c r="A8812" t="s">
        <v>26555</v>
      </c>
      <c r="B8812" t="s">
        <v>29</v>
      </c>
      <c r="C8812" t="s">
        <v>26556</v>
      </c>
      <c r="D8812" t="s">
        <v>26557</v>
      </c>
      <c r="E8812" t="s">
        <v>376</v>
      </c>
      <c r="F8812" s="7">
        <v>881.99</v>
      </c>
      <c r="G8812" t="s">
        <v>33</v>
      </c>
      <c r="H8812" t="s">
        <v>34</v>
      </c>
      <c r="I8812" t="s">
        <v>26521</v>
      </c>
      <c r="L8812" s="8">
        <v>0</v>
      </c>
      <c r="M8812" t="s">
        <v>36</v>
      </c>
      <c r="N8812" t="str">
        <f>IF(AND(PESQUISA!$B$3&lt;&gt;"",OR(PESQUISA!$B$4="TODAS",B8812=PESQUISA!$B$4),ISNUMBER(SEARCH(PESQUISA!$B$3,D8812))),ROW()-1,"")</f>
        <v/>
      </c>
    </row>
    <row r="8813" spans="1:14" x14ac:dyDescent="0.3">
      <c r="A8813" t="s">
        <v>26558</v>
      </c>
      <c r="B8813" t="s">
        <v>29</v>
      </c>
      <c r="C8813" t="s">
        <v>26559</v>
      </c>
      <c r="D8813" t="s">
        <v>26560</v>
      </c>
      <c r="E8813" t="s">
        <v>376</v>
      </c>
      <c r="F8813" s="7">
        <v>649.97</v>
      </c>
      <c r="G8813" t="s">
        <v>33</v>
      </c>
      <c r="H8813" t="s">
        <v>34</v>
      </c>
      <c r="I8813" t="s">
        <v>26521</v>
      </c>
      <c r="L8813" s="8">
        <v>0</v>
      </c>
      <c r="M8813" t="s">
        <v>36</v>
      </c>
      <c r="N8813" t="str">
        <f>IF(AND(PESQUISA!$B$3&lt;&gt;"",OR(PESQUISA!$B$4="TODAS",B8813=PESQUISA!$B$4),ISNUMBER(SEARCH(PESQUISA!$B$3,D8813))),ROW()-1,"")</f>
        <v/>
      </c>
    </row>
    <row r="8814" spans="1:14" x14ac:dyDescent="0.3">
      <c r="A8814" t="s">
        <v>26561</v>
      </c>
      <c r="B8814" t="s">
        <v>29</v>
      </c>
      <c r="C8814" t="s">
        <v>26562</v>
      </c>
      <c r="D8814" t="s">
        <v>26563</v>
      </c>
      <c r="E8814" t="s">
        <v>376</v>
      </c>
      <c r="F8814" s="7">
        <v>644.29999999999995</v>
      </c>
      <c r="G8814" t="s">
        <v>33</v>
      </c>
      <c r="H8814" t="s">
        <v>34</v>
      </c>
      <c r="I8814" t="s">
        <v>26521</v>
      </c>
      <c r="L8814" s="8">
        <v>0</v>
      </c>
      <c r="M8814" t="s">
        <v>36</v>
      </c>
      <c r="N8814" t="str">
        <f>IF(AND(PESQUISA!$B$3&lt;&gt;"",OR(PESQUISA!$B$4="TODAS",B8814=PESQUISA!$B$4),ISNUMBER(SEARCH(PESQUISA!$B$3,D8814))),ROW()-1,"")</f>
        <v/>
      </c>
    </row>
    <row r="8815" spans="1:14" x14ac:dyDescent="0.3">
      <c r="A8815" t="s">
        <v>26564</v>
      </c>
      <c r="B8815" t="s">
        <v>29</v>
      </c>
      <c r="C8815" t="s">
        <v>26565</v>
      </c>
      <c r="D8815" t="s">
        <v>26566</v>
      </c>
      <c r="E8815" t="s">
        <v>376</v>
      </c>
      <c r="F8815" s="7">
        <v>919.9</v>
      </c>
      <c r="G8815" t="s">
        <v>33</v>
      </c>
      <c r="H8815" t="s">
        <v>34</v>
      </c>
      <c r="I8815" t="s">
        <v>26521</v>
      </c>
      <c r="L8815" s="8">
        <v>0</v>
      </c>
      <c r="M8815" t="s">
        <v>36</v>
      </c>
      <c r="N8815" t="str">
        <f>IF(AND(PESQUISA!$B$3&lt;&gt;"",OR(PESQUISA!$B$4="TODAS",B8815=PESQUISA!$B$4),ISNUMBER(SEARCH(PESQUISA!$B$3,D8815))),ROW()-1,"")</f>
        <v/>
      </c>
    </row>
    <row r="8816" spans="1:14" x14ac:dyDescent="0.3">
      <c r="A8816" t="s">
        <v>26567</v>
      </c>
      <c r="B8816" t="s">
        <v>29</v>
      </c>
      <c r="C8816" t="s">
        <v>26568</v>
      </c>
      <c r="D8816" t="s">
        <v>26569</v>
      </c>
      <c r="E8816" t="s">
        <v>376</v>
      </c>
      <c r="F8816" s="7">
        <v>915.13</v>
      </c>
      <c r="G8816" t="s">
        <v>33</v>
      </c>
      <c r="H8816" t="s">
        <v>34</v>
      </c>
      <c r="I8816" t="s">
        <v>26521</v>
      </c>
      <c r="L8816" s="8">
        <v>0</v>
      </c>
      <c r="M8816" t="s">
        <v>36</v>
      </c>
      <c r="N8816" t="str">
        <f>IF(AND(PESQUISA!$B$3&lt;&gt;"",OR(PESQUISA!$B$4="TODAS",B8816=PESQUISA!$B$4),ISNUMBER(SEARCH(PESQUISA!$B$3,D8816))),ROW()-1,"")</f>
        <v/>
      </c>
    </row>
    <row r="8817" spans="1:14" x14ac:dyDescent="0.3">
      <c r="A8817" t="s">
        <v>26570</v>
      </c>
      <c r="B8817" t="s">
        <v>29</v>
      </c>
      <c r="C8817" t="s">
        <v>26571</v>
      </c>
      <c r="D8817" t="s">
        <v>26572</v>
      </c>
      <c r="E8817" t="s">
        <v>376</v>
      </c>
      <c r="F8817" s="7">
        <v>667.27</v>
      </c>
      <c r="G8817" t="s">
        <v>33</v>
      </c>
      <c r="H8817" t="s">
        <v>34</v>
      </c>
      <c r="I8817" t="s">
        <v>26521</v>
      </c>
      <c r="L8817" s="8">
        <v>0</v>
      </c>
      <c r="M8817" t="s">
        <v>36</v>
      </c>
      <c r="N8817" t="str">
        <f>IF(AND(PESQUISA!$B$3&lt;&gt;"",OR(PESQUISA!$B$4="TODAS",B8817=PESQUISA!$B$4),ISNUMBER(SEARCH(PESQUISA!$B$3,D8817))),ROW()-1,"")</f>
        <v/>
      </c>
    </row>
    <row r="8818" spans="1:14" x14ac:dyDescent="0.3">
      <c r="A8818" t="s">
        <v>26573</v>
      </c>
      <c r="B8818" t="s">
        <v>29</v>
      </c>
      <c r="C8818" t="s">
        <v>26574</v>
      </c>
      <c r="D8818" t="s">
        <v>26575</v>
      </c>
      <c r="E8818" t="s">
        <v>376</v>
      </c>
      <c r="F8818" s="7">
        <v>661.48</v>
      </c>
      <c r="G8818" t="s">
        <v>33</v>
      </c>
      <c r="H8818" t="s">
        <v>34</v>
      </c>
      <c r="I8818" t="s">
        <v>26521</v>
      </c>
      <c r="L8818" s="8">
        <v>0</v>
      </c>
      <c r="M8818" t="s">
        <v>36</v>
      </c>
      <c r="N8818" t="str">
        <f>IF(AND(PESQUISA!$B$3&lt;&gt;"",OR(PESQUISA!$B$4="TODAS",B8818=PESQUISA!$B$4),ISNUMBER(SEARCH(PESQUISA!$B$3,D8818))),ROW()-1,"")</f>
        <v/>
      </c>
    </row>
    <row r="8819" spans="1:14" x14ac:dyDescent="0.3">
      <c r="A8819" t="s">
        <v>26576</v>
      </c>
      <c r="B8819" t="s">
        <v>29</v>
      </c>
      <c r="C8819" t="s">
        <v>26577</v>
      </c>
      <c r="D8819" t="s">
        <v>26578</v>
      </c>
      <c r="E8819" t="s">
        <v>376</v>
      </c>
      <c r="F8819" s="7">
        <v>969.66</v>
      </c>
      <c r="G8819" t="s">
        <v>33</v>
      </c>
      <c r="H8819" t="s">
        <v>34</v>
      </c>
      <c r="I8819" t="s">
        <v>26521</v>
      </c>
      <c r="L8819" s="8">
        <v>0</v>
      </c>
      <c r="M8819" t="s">
        <v>36</v>
      </c>
      <c r="N8819" t="str">
        <f>IF(AND(PESQUISA!$B$3&lt;&gt;"",OR(PESQUISA!$B$4="TODAS",B8819=PESQUISA!$B$4),ISNUMBER(SEARCH(PESQUISA!$B$3,D8819))),ROW()-1,"")</f>
        <v/>
      </c>
    </row>
    <row r="8820" spans="1:14" x14ac:dyDescent="0.3">
      <c r="A8820" t="s">
        <v>26579</v>
      </c>
      <c r="B8820" t="s">
        <v>29</v>
      </c>
      <c r="C8820" t="s">
        <v>26580</v>
      </c>
      <c r="D8820" t="s">
        <v>26581</v>
      </c>
      <c r="E8820" t="s">
        <v>376</v>
      </c>
      <c r="F8820" s="7">
        <v>970.34</v>
      </c>
      <c r="G8820" t="s">
        <v>33</v>
      </c>
      <c r="H8820" t="s">
        <v>34</v>
      </c>
      <c r="I8820" t="s">
        <v>26521</v>
      </c>
      <c r="L8820" s="8">
        <v>0</v>
      </c>
      <c r="M8820" t="s">
        <v>36</v>
      </c>
      <c r="N8820" t="str">
        <f>IF(AND(PESQUISA!$B$3&lt;&gt;"",OR(PESQUISA!$B$4="TODAS",B8820=PESQUISA!$B$4),ISNUMBER(SEARCH(PESQUISA!$B$3,D8820))),ROW()-1,"")</f>
        <v/>
      </c>
    </row>
    <row r="8821" spans="1:14" x14ac:dyDescent="0.3">
      <c r="A8821" t="s">
        <v>26582</v>
      </c>
      <c r="B8821" t="s">
        <v>29</v>
      </c>
      <c r="C8821" t="s">
        <v>26583</v>
      </c>
      <c r="D8821" t="s">
        <v>26584</v>
      </c>
      <c r="E8821" t="s">
        <v>376</v>
      </c>
      <c r="F8821" s="7">
        <v>743.12</v>
      </c>
      <c r="G8821" t="s">
        <v>33</v>
      </c>
      <c r="H8821" t="s">
        <v>34</v>
      </c>
      <c r="I8821" t="s">
        <v>26521</v>
      </c>
      <c r="L8821" s="8">
        <v>0</v>
      </c>
      <c r="M8821" t="s">
        <v>36</v>
      </c>
      <c r="N8821" t="str">
        <f>IF(AND(PESQUISA!$B$3&lt;&gt;"",OR(PESQUISA!$B$4="TODAS",B8821=PESQUISA!$B$4),ISNUMBER(SEARCH(PESQUISA!$B$3,D8821))),ROW()-1,"")</f>
        <v/>
      </c>
    </row>
    <row r="8822" spans="1:14" x14ac:dyDescent="0.3">
      <c r="A8822" t="s">
        <v>26585</v>
      </c>
      <c r="B8822" t="s">
        <v>29</v>
      </c>
      <c r="C8822" t="s">
        <v>26586</v>
      </c>
      <c r="D8822" t="s">
        <v>26587</v>
      </c>
      <c r="E8822" t="s">
        <v>376</v>
      </c>
      <c r="F8822" s="7">
        <v>735.59</v>
      </c>
      <c r="G8822" t="s">
        <v>33</v>
      </c>
      <c r="H8822" t="s">
        <v>34</v>
      </c>
      <c r="I8822" t="s">
        <v>26521</v>
      </c>
      <c r="L8822" s="8">
        <v>0</v>
      </c>
      <c r="M8822" t="s">
        <v>36</v>
      </c>
      <c r="N8822" t="str">
        <f>IF(AND(PESQUISA!$B$3&lt;&gt;"",OR(PESQUISA!$B$4="TODAS",B8822=PESQUISA!$B$4),ISNUMBER(SEARCH(PESQUISA!$B$3,D8822))),ROW()-1,"")</f>
        <v/>
      </c>
    </row>
    <row r="8823" spans="1:14" x14ac:dyDescent="0.3">
      <c r="A8823" t="s">
        <v>26588</v>
      </c>
      <c r="B8823" t="s">
        <v>29</v>
      </c>
      <c r="C8823" t="s">
        <v>26589</v>
      </c>
      <c r="D8823" t="s">
        <v>26590</v>
      </c>
      <c r="E8823" t="s">
        <v>376</v>
      </c>
      <c r="F8823" s="7">
        <v>618.76</v>
      </c>
      <c r="G8823" t="s">
        <v>33</v>
      </c>
      <c r="H8823" t="s">
        <v>34</v>
      </c>
      <c r="I8823" t="s">
        <v>26521</v>
      </c>
      <c r="L8823" s="8">
        <v>0</v>
      </c>
      <c r="M8823" t="s">
        <v>36</v>
      </c>
      <c r="N8823" t="str">
        <f>IF(AND(PESQUISA!$B$3&lt;&gt;"",OR(PESQUISA!$B$4="TODAS",B8823=PESQUISA!$B$4),ISNUMBER(SEARCH(PESQUISA!$B$3,D8823))),ROW()-1,"")</f>
        <v/>
      </c>
    </row>
    <row r="8824" spans="1:14" x14ac:dyDescent="0.3">
      <c r="A8824" t="s">
        <v>26591</v>
      </c>
      <c r="B8824" t="s">
        <v>29</v>
      </c>
      <c r="C8824" t="s">
        <v>26592</v>
      </c>
      <c r="D8824" t="s">
        <v>26593</v>
      </c>
      <c r="E8824" t="s">
        <v>376</v>
      </c>
      <c r="F8824" s="7">
        <v>545.25</v>
      </c>
      <c r="G8824" t="s">
        <v>33</v>
      </c>
      <c r="H8824" t="s">
        <v>34</v>
      </c>
      <c r="I8824" t="s">
        <v>26521</v>
      </c>
      <c r="L8824" s="8">
        <v>0</v>
      </c>
      <c r="M8824" t="s">
        <v>36</v>
      </c>
      <c r="N8824" t="str">
        <f>IF(AND(PESQUISA!$B$3&lt;&gt;"",OR(PESQUISA!$B$4="TODAS",B8824=PESQUISA!$B$4),ISNUMBER(SEARCH(PESQUISA!$B$3,D8824))),ROW()-1,"")</f>
        <v/>
      </c>
    </row>
    <row r="8825" spans="1:14" x14ac:dyDescent="0.3">
      <c r="A8825" t="s">
        <v>26594</v>
      </c>
      <c r="B8825" t="s">
        <v>29</v>
      </c>
      <c r="C8825" t="s">
        <v>26595</v>
      </c>
      <c r="D8825" t="s">
        <v>26596</v>
      </c>
      <c r="E8825" t="s">
        <v>376</v>
      </c>
      <c r="F8825" s="7">
        <v>543.02</v>
      </c>
      <c r="G8825" t="s">
        <v>33</v>
      </c>
      <c r="H8825" t="s">
        <v>34</v>
      </c>
      <c r="I8825" t="s">
        <v>26521</v>
      </c>
      <c r="L8825" s="8">
        <v>0</v>
      </c>
      <c r="M8825" t="s">
        <v>36</v>
      </c>
      <c r="N8825" t="str">
        <f>IF(AND(PESQUISA!$B$3&lt;&gt;"",OR(PESQUISA!$B$4="TODAS",B8825=PESQUISA!$B$4),ISNUMBER(SEARCH(PESQUISA!$B$3,D8825))),ROW()-1,"")</f>
        <v/>
      </c>
    </row>
    <row r="8826" spans="1:14" x14ac:dyDescent="0.3">
      <c r="A8826" t="s">
        <v>26597</v>
      </c>
      <c r="B8826" t="s">
        <v>29</v>
      </c>
      <c r="C8826" t="s">
        <v>26598</v>
      </c>
      <c r="D8826" t="s">
        <v>26599</v>
      </c>
      <c r="E8826" t="s">
        <v>376</v>
      </c>
      <c r="F8826" s="7">
        <v>858.67</v>
      </c>
      <c r="G8826" t="s">
        <v>33</v>
      </c>
      <c r="H8826" t="s">
        <v>34</v>
      </c>
      <c r="I8826" t="s">
        <v>26521</v>
      </c>
      <c r="L8826" s="8">
        <v>0</v>
      </c>
      <c r="M8826" t="s">
        <v>36</v>
      </c>
      <c r="N8826" t="str">
        <f>IF(AND(PESQUISA!$B$3&lt;&gt;"",OR(PESQUISA!$B$4="TODAS",B8826=PESQUISA!$B$4),ISNUMBER(SEARCH(PESQUISA!$B$3,D8826))),ROW()-1,"")</f>
        <v/>
      </c>
    </row>
    <row r="8827" spans="1:14" x14ac:dyDescent="0.3">
      <c r="A8827" t="s">
        <v>26600</v>
      </c>
      <c r="B8827" t="s">
        <v>29</v>
      </c>
      <c r="C8827" t="s">
        <v>26601</v>
      </c>
      <c r="D8827" t="s">
        <v>26602</v>
      </c>
      <c r="E8827" t="s">
        <v>376</v>
      </c>
      <c r="F8827" s="7">
        <v>779.41</v>
      </c>
      <c r="G8827" t="s">
        <v>33</v>
      </c>
      <c r="H8827" t="s">
        <v>34</v>
      </c>
      <c r="I8827" t="s">
        <v>26521</v>
      </c>
      <c r="L8827" s="8">
        <v>0</v>
      </c>
      <c r="M8827" t="s">
        <v>36</v>
      </c>
      <c r="N8827" t="str">
        <f>IF(AND(PESQUISA!$B$3&lt;&gt;"",OR(PESQUISA!$B$4="TODAS",B8827=PESQUISA!$B$4),ISNUMBER(SEARCH(PESQUISA!$B$3,D8827))),ROW()-1,"")</f>
        <v/>
      </c>
    </row>
    <row r="8828" spans="1:14" x14ac:dyDescent="0.3">
      <c r="A8828" t="s">
        <v>26603</v>
      </c>
      <c r="B8828" t="s">
        <v>29</v>
      </c>
      <c r="C8828" t="s">
        <v>26604</v>
      </c>
      <c r="D8828" t="s">
        <v>26605</v>
      </c>
      <c r="E8828" t="s">
        <v>376</v>
      </c>
      <c r="F8828" s="7">
        <v>778.34</v>
      </c>
      <c r="G8828" t="s">
        <v>33</v>
      </c>
      <c r="H8828" t="s">
        <v>34</v>
      </c>
      <c r="I8828" t="s">
        <v>26521</v>
      </c>
      <c r="L8828" s="8">
        <v>0</v>
      </c>
      <c r="M8828" t="s">
        <v>36</v>
      </c>
      <c r="N8828" t="str">
        <f>IF(AND(PESQUISA!$B$3&lt;&gt;"",OR(PESQUISA!$B$4="TODAS",B8828=PESQUISA!$B$4),ISNUMBER(SEARCH(PESQUISA!$B$3,D8828))),ROW()-1,"")</f>
        <v/>
      </c>
    </row>
    <row r="8829" spans="1:14" x14ac:dyDescent="0.3">
      <c r="A8829" t="s">
        <v>26606</v>
      </c>
      <c r="B8829" t="s">
        <v>29</v>
      </c>
      <c r="C8829" t="s">
        <v>26607</v>
      </c>
      <c r="D8829" t="s">
        <v>26608</v>
      </c>
      <c r="E8829" t="s">
        <v>376</v>
      </c>
      <c r="G8829" t="s">
        <v>33</v>
      </c>
      <c r="H8829" t="s">
        <v>34</v>
      </c>
      <c r="I8829" t="s">
        <v>26609</v>
      </c>
      <c r="M8829" t="s">
        <v>53</v>
      </c>
      <c r="N8829" t="str">
        <f>IF(AND(PESQUISA!$B$3&lt;&gt;"",OR(PESQUISA!$B$4="TODAS",B8829=PESQUISA!$B$4),ISNUMBER(SEARCH(PESQUISA!$B$3,D8829))),ROW()-1,"")</f>
        <v/>
      </c>
    </row>
    <row r="8830" spans="1:14" x14ac:dyDescent="0.3">
      <c r="A8830" t="s">
        <v>26610</v>
      </c>
      <c r="B8830" t="s">
        <v>29</v>
      </c>
      <c r="C8830" t="s">
        <v>26611</v>
      </c>
      <c r="D8830" t="s">
        <v>26612</v>
      </c>
      <c r="E8830" t="s">
        <v>376</v>
      </c>
      <c r="G8830" t="s">
        <v>33</v>
      </c>
      <c r="H8830" t="s">
        <v>34</v>
      </c>
      <c r="I8830" t="s">
        <v>26609</v>
      </c>
      <c r="M8830" t="s">
        <v>53</v>
      </c>
      <c r="N8830" t="str">
        <f>IF(AND(PESQUISA!$B$3&lt;&gt;"",OR(PESQUISA!$B$4="TODAS",B8830=PESQUISA!$B$4),ISNUMBER(SEARCH(PESQUISA!$B$3,D8830))),ROW()-1,"")</f>
        <v/>
      </c>
    </row>
    <row r="8831" spans="1:14" x14ac:dyDescent="0.3">
      <c r="A8831" t="s">
        <v>26613</v>
      </c>
      <c r="B8831" t="s">
        <v>29</v>
      </c>
      <c r="C8831" t="s">
        <v>26614</v>
      </c>
      <c r="D8831" t="s">
        <v>26615</v>
      </c>
      <c r="E8831" t="s">
        <v>376</v>
      </c>
      <c r="G8831" t="s">
        <v>33</v>
      </c>
      <c r="H8831" t="s">
        <v>34</v>
      </c>
      <c r="I8831" t="s">
        <v>26609</v>
      </c>
      <c r="M8831" t="s">
        <v>53</v>
      </c>
      <c r="N8831" t="str">
        <f>IF(AND(PESQUISA!$B$3&lt;&gt;"",OR(PESQUISA!$B$4="TODAS",B8831=PESQUISA!$B$4),ISNUMBER(SEARCH(PESQUISA!$B$3,D8831))),ROW()-1,"")</f>
        <v/>
      </c>
    </row>
    <row r="8832" spans="1:14" x14ac:dyDescent="0.3">
      <c r="A8832" t="s">
        <v>26616</v>
      </c>
      <c r="B8832" t="s">
        <v>29</v>
      </c>
      <c r="C8832" t="s">
        <v>26617</v>
      </c>
      <c r="D8832" t="s">
        <v>26618</v>
      </c>
      <c r="E8832" t="s">
        <v>376</v>
      </c>
      <c r="G8832" t="s">
        <v>33</v>
      </c>
      <c r="H8832" t="s">
        <v>34</v>
      </c>
      <c r="I8832" t="s">
        <v>26609</v>
      </c>
      <c r="M8832" t="s">
        <v>53</v>
      </c>
      <c r="N8832" t="str">
        <f>IF(AND(PESQUISA!$B$3&lt;&gt;"",OR(PESQUISA!$B$4="TODAS",B8832=PESQUISA!$B$4),ISNUMBER(SEARCH(PESQUISA!$B$3,D8832))),ROW()-1,"")</f>
        <v/>
      </c>
    </row>
    <row r="8833" spans="1:14" x14ac:dyDescent="0.3">
      <c r="A8833" t="s">
        <v>26619</v>
      </c>
      <c r="B8833" t="s">
        <v>29</v>
      </c>
      <c r="C8833" t="s">
        <v>26620</v>
      </c>
      <c r="D8833" t="s">
        <v>26621</v>
      </c>
      <c r="E8833" t="s">
        <v>376</v>
      </c>
      <c r="G8833" t="s">
        <v>33</v>
      </c>
      <c r="H8833" t="s">
        <v>34</v>
      </c>
      <c r="I8833" t="s">
        <v>26609</v>
      </c>
      <c r="M8833" t="s">
        <v>53</v>
      </c>
      <c r="N8833" t="str">
        <f>IF(AND(PESQUISA!$B$3&lt;&gt;"",OR(PESQUISA!$B$4="TODAS",B8833=PESQUISA!$B$4),ISNUMBER(SEARCH(PESQUISA!$B$3,D8833))),ROW()-1,"")</f>
        <v/>
      </c>
    </row>
    <row r="8834" spans="1:14" x14ac:dyDescent="0.3">
      <c r="A8834" t="s">
        <v>26622</v>
      </c>
      <c r="B8834" t="s">
        <v>29</v>
      </c>
      <c r="C8834" t="s">
        <v>26623</v>
      </c>
      <c r="D8834" t="s">
        <v>26624</v>
      </c>
      <c r="E8834" t="s">
        <v>376</v>
      </c>
      <c r="G8834" t="s">
        <v>33</v>
      </c>
      <c r="H8834" t="s">
        <v>34</v>
      </c>
      <c r="I8834" t="s">
        <v>26609</v>
      </c>
      <c r="M8834" t="s">
        <v>53</v>
      </c>
      <c r="N8834" t="str">
        <f>IF(AND(PESQUISA!$B$3&lt;&gt;"",OR(PESQUISA!$B$4="TODAS",B8834=PESQUISA!$B$4),ISNUMBER(SEARCH(PESQUISA!$B$3,D8834))),ROW()-1,"")</f>
        <v/>
      </c>
    </row>
    <row r="8835" spans="1:14" x14ac:dyDescent="0.3">
      <c r="A8835" t="s">
        <v>26625</v>
      </c>
      <c r="B8835" t="s">
        <v>29</v>
      </c>
      <c r="C8835" t="s">
        <v>26626</v>
      </c>
      <c r="D8835" t="s">
        <v>26627</v>
      </c>
      <c r="E8835" t="s">
        <v>376</v>
      </c>
      <c r="G8835" t="s">
        <v>33</v>
      </c>
      <c r="H8835" t="s">
        <v>34</v>
      </c>
      <c r="I8835" t="s">
        <v>26609</v>
      </c>
      <c r="M8835" t="s">
        <v>53</v>
      </c>
      <c r="N8835" t="str">
        <f>IF(AND(PESQUISA!$B$3&lt;&gt;"",OR(PESQUISA!$B$4="TODAS",B8835=PESQUISA!$B$4),ISNUMBER(SEARCH(PESQUISA!$B$3,D8835))),ROW()-1,"")</f>
        <v/>
      </c>
    </row>
    <row r="8836" spans="1:14" x14ac:dyDescent="0.3">
      <c r="A8836" t="s">
        <v>26628</v>
      </c>
      <c r="B8836" t="s">
        <v>29</v>
      </c>
      <c r="C8836" t="s">
        <v>26629</v>
      </c>
      <c r="D8836" t="s">
        <v>26630</v>
      </c>
      <c r="E8836" t="s">
        <v>376</v>
      </c>
      <c r="G8836" t="s">
        <v>33</v>
      </c>
      <c r="H8836" t="s">
        <v>34</v>
      </c>
      <c r="I8836" t="s">
        <v>26609</v>
      </c>
      <c r="M8836" t="s">
        <v>53</v>
      </c>
      <c r="N8836" t="str">
        <f>IF(AND(PESQUISA!$B$3&lt;&gt;"",OR(PESQUISA!$B$4="TODAS",B8836=PESQUISA!$B$4),ISNUMBER(SEARCH(PESQUISA!$B$3,D8836))),ROW()-1,"")</f>
        <v/>
      </c>
    </row>
    <row r="8837" spans="1:14" x14ac:dyDescent="0.3">
      <c r="A8837" t="s">
        <v>26631</v>
      </c>
      <c r="B8837" t="s">
        <v>29</v>
      </c>
      <c r="C8837" t="s">
        <v>26632</v>
      </c>
      <c r="D8837" t="s">
        <v>26633</v>
      </c>
      <c r="E8837" t="s">
        <v>376</v>
      </c>
      <c r="G8837" t="s">
        <v>33</v>
      </c>
      <c r="H8837" t="s">
        <v>34</v>
      </c>
      <c r="I8837" t="s">
        <v>26609</v>
      </c>
      <c r="M8837" t="s">
        <v>53</v>
      </c>
      <c r="N8837" t="str">
        <f>IF(AND(PESQUISA!$B$3&lt;&gt;"",OR(PESQUISA!$B$4="TODAS",B8837=PESQUISA!$B$4),ISNUMBER(SEARCH(PESQUISA!$B$3,D8837))),ROW()-1,"")</f>
        <v/>
      </c>
    </row>
    <row r="8838" spans="1:14" x14ac:dyDescent="0.3">
      <c r="A8838" t="s">
        <v>26634</v>
      </c>
      <c r="B8838" t="s">
        <v>29</v>
      </c>
      <c r="C8838" t="s">
        <v>26635</v>
      </c>
      <c r="D8838" t="s">
        <v>26636</v>
      </c>
      <c r="E8838" t="s">
        <v>376</v>
      </c>
      <c r="G8838" t="s">
        <v>33</v>
      </c>
      <c r="H8838" t="s">
        <v>34</v>
      </c>
      <c r="I8838" t="s">
        <v>26609</v>
      </c>
      <c r="M8838" t="s">
        <v>53</v>
      </c>
      <c r="N8838" t="str">
        <f>IF(AND(PESQUISA!$B$3&lt;&gt;"",OR(PESQUISA!$B$4="TODAS",B8838=PESQUISA!$B$4),ISNUMBER(SEARCH(PESQUISA!$B$3,D8838))),ROW()-1,"")</f>
        <v/>
      </c>
    </row>
    <row r="8839" spans="1:14" x14ac:dyDescent="0.3">
      <c r="A8839" t="s">
        <v>26637</v>
      </c>
      <c r="B8839" t="s">
        <v>29</v>
      </c>
      <c r="C8839" t="s">
        <v>26638</v>
      </c>
      <c r="D8839" t="s">
        <v>26639</v>
      </c>
      <c r="E8839" t="s">
        <v>376</v>
      </c>
      <c r="G8839" t="s">
        <v>33</v>
      </c>
      <c r="H8839" t="s">
        <v>34</v>
      </c>
      <c r="I8839" t="s">
        <v>26609</v>
      </c>
      <c r="M8839" t="s">
        <v>53</v>
      </c>
      <c r="N8839" t="str">
        <f>IF(AND(PESQUISA!$B$3&lt;&gt;"",OR(PESQUISA!$B$4="TODAS",B8839=PESQUISA!$B$4),ISNUMBER(SEARCH(PESQUISA!$B$3,D8839))),ROW()-1,"")</f>
        <v/>
      </c>
    </row>
    <row r="8840" spans="1:14" x14ac:dyDescent="0.3">
      <c r="A8840" t="s">
        <v>26640</v>
      </c>
      <c r="B8840" t="s">
        <v>29</v>
      </c>
      <c r="C8840" t="s">
        <v>26641</v>
      </c>
      <c r="D8840" t="s">
        <v>26642</v>
      </c>
      <c r="E8840" t="s">
        <v>376</v>
      </c>
      <c r="G8840" t="s">
        <v>33</v>
      </c>
      <c r="H8840" t="s">
        <v>34</v>
      </c>
      <c r="I8840" t="s">
        <v>26609</v>
      </c>
      <c r="M8840" t="s">
        <v>53</v>
      </c>
      <c r="N8840" t="str">
        <f>IF(AND(PESQUISA!$B$3&lt;&gt;"",OR(PESQUISA!$B$4="TODAS",B8840=PESQUISA!$B$4),ISNUMBER(SEARCH(PESQUISA!$B$3,D8840))),ROW()-1,"")</f>
        <v/>
      </c>
    </row>
    <row r="8841" spans="1:14" x14ac:dyDescent="0.3">
      <c r="A8841" t="s">
        <v>26643</v>
      </c>
      <c r="B8841" t="s">
        <v>29</v>
      </c>
      <c r="C8841" t="s">
        <v>26644</v>
      </c>
      <c r="D8841" t="s">
        <v>26645</v>
      </c>
      <c r="E8841" t="s">
        <v>40</v>
      </c>
      <c r="G8841" t="s">
        <v>33</v>
      </c>
      <c r="H8841" t="s">
        <v>34</v>
      </c>
      <c r="I8841" t="s">
        <v>26646</v>
      </c>
      <c r="M8841" t="s">
        <v>53</v>
      </c>
      <c r="N8841" t="str">
        <f>IF(AND(PESQUISA!$B$3&lt;&gt;"",OR(PESQUISA!$B$4="TODAS",B8841=PESQUISA!$B$4),ISNUMBER(SEARCH(PESQUISA!$B$3,D8841))),ROW()-1,"")</f>
        <v/>
      </c>
    </row>
    <row r="8842" spans="1:14" x14ac:dyDescent="0.3">
      <c r="A8842" t="s">
        <v>26647</v>
      </c>
      <c r="B8842" t="s">
        <v>29</v>
      </c>
      <c r="C8842" t="s">
        <v>26648</v>
      </c>
      <c r="D8842" t="s">
        <v>26649</v>
      </c>
      <c r="E8842" t="s">
        <v>40</v>
      </c>
      <c r="G8842" t="s">
        <v>33</v>
      </c>
      <c r="H8842" t="s">
        <v>34</v>
      </c>
      <c r="I8842" t="s">
        <v>26646</v>
      </c>
      <c r="M8842" t="s">
        <v>53</v>
      </c>
      <c r="N8842" t="str">
        <f>IF(AND(PESQUISA!$B$3&lt;&gt;"",OR(PESQUISA!$B$4="TODAS",B8842=PESQUISA!$B$4),ISNUMBER(SEARCH(PESQUISA!$B$3,D8842))),ROW()-1,"")</f>
        <v/>
      </c>
    </row>
    <row r="8843" spans="1:14" x14ac:dyDescent="0.3">
      <c r="A8843" t="s">
        <v>26650</v>
      </c>
      <c r="B8843" t="s">
        <v>29</v>
      </c>
      <c r="C8843" t="s">
        <v>26651</v>
      </c>
      <c r="D8843" t="s">
        <v>26652</v>
      </c>
      <c r="E8843" t="s">
        <v>40</v>
      </c>
      <c r="G8843" t="s">
        <v>33</v>
      </c>
      <c r="H8843" t="s">
        <v>34</v>
      </c>
      <c r="I8843" t="s">
        <v>26646</v>
      </c>
      <c r="M8843" t="s">
        <v>53</v>
      </c>
      <c r="N8843" t="str">
        <f>IF(AND(PESQUISA!$B$3&lt;&gt;"",OR(PESQUISA!$B$4="TODAS",B8843=PESQUISA!$B$4),ISNUMBER(SEARCH(PESQUISA!$B$3,D8843))),ROW()-1,"")</f>
        <v/>
      </c>
    </row>
    <row r="8844" spans="1:14" x14ac:dyDescent="0.3">
      <c r="A8844" t="s">
        <v>26653</v>
      </c>
      <c r="B8844" t="s">
        <v>29</v>
      </c>
      <c r="C8844" t="s">
        <v>26654</v>
      </c>
      <c r="D8844" t="s">
        <v>26655</v>
      </c>
      <c r="E8844" t="s">
        <v>40</v>
      </c>
      <c r="G8844" t="s">
        <v>33</v>
      </c>
      <c r="H8844" t="s">
        <v>34</v>
      </c>
      <c r="I8844" t="s">
        <v>26646</v>
      </c>
      <c r="M8844" t="s">
        <v>53</v>
      </c>
      <c r="N8844" t="str">
        <f>IF(AND(PESQUISA!$B$3&lt;&gt;"",OR(PESQUISA!$B$4="TODAS",B8844=PESQUISA!$B$4),ISNUMBER(SEARCH(PESQUISA!$B$3,D8844))),ROW()-1,"")</f>
        <v/>
      </c>
    </row>
    <row r="8845" spans="1:14" x14ac:dyDescent="0.3">
      <c r="A8845" t="s">
        <v>26656</v>
      </c>
      <c r="B8845" t="s">
        <v>29</v>
      </c>
      <c r="C8845" t="s">
        <v>26657</v>
      </c>
      <c r="D8845" t="s">
        <v>26658</v>
      </c>
      <c r="E8845" t="s">
        <v>40</v>
      </c>
      <c r="G8845" t="s">
        <v>33</v>
      </c>
      <c r="H8845" t="s">
        <v>34</v>
      </c>
      <c r="I8845" t="s">
        <v>26646</v>
      </c>
      <c r="M8845" t="s">
        <v>53</v>
      </c>
      <c r="N8845" t="str">
        <f>IF(AND(PESQUISA!$B$3&lt;&gt;"",OR(PESQUISA!$B$4="TODAS",B8845=PESQUISA!$B$4),ISNUMBER(SEARCH(PESQUISA!$B$3,D8845))),ROW()-1,"")</f>
        <v/>
      </c>
    </row>
    <row r="8846" spans="1:14" x14ac:dyDescent="0.3">
      <c r="A8846" t="s">
        <v>26659</v>
      </c>
      <c r="B8846" t="s">
        <v>29</v>
      </c>
      <c r="C8846" t="s">
        <v>26660</v>
      </c>
      <c r="D8846" t="s">
        <v>26661</v>
      </c>
      <c r="E8846" t="s">
        <v>40</v>
      </c>
      <c r="G8846" t="s">
        <v>33</v>
      </c>
      <c r="H8846" t="s">
        <v>34</v>
      </c>
      <c r="I8846" t="s">
        <v>26646</v>
      </c>
      <c r="M8846" t="s">
        <v>53</v>
      </c>
      <c r="N8846" t="str">
        <f>IF(AND(PESQUISA!$B$3&lt;&gt;"",OR(PESQUISA!$B$4="TODAS",B8846=PESQUISA!$B$4),ISNUMBER(SEARCH(PESQUISA!$B$3,D8846))),ROW()-1,"")</f>
        <v/>
      </c>
    </row>
    <row r="8847" spans="1:14" x14ac:dyDescent="0.3">
      <c r="A8847" t="s">
        <v>26662</v>
      </c>
      <c r="B8847" t="s">
        <v>29</v>
      </c>
      <c r="C8847" t="s">
        <v>26663</v>
      </c>
      <c r="D8847" t="s">
        <v>26664</v>
      </c>
      <c r="E8847" t="s">
        <v>40</v>
      </c>
      <c r="G8847" t="s">
        <v>33</v>
      </c>
      <c r="H8847" t="s">
        <v>34</v>
      </c>
      <c r="I8847" t="s">
        <v>26646</v>
      </c>
      <c r="M8847" t="s">
        <v>53</v>
      </c>
      <c r="N8847" t="str">
        <f>IF(AND(PESQUISA!$B$3&lt;&gt;"",OR(PESQUISA!$B$4="TODAS",B8847=PESQUISA!$B$4),ISNUMBER(SEARCH(PESQUISA!$B$3,D8847))),ROW()-1,"")</f>
        <v/>
      </c>
    </row>
    <row r="8848" spans="1:14" x14ac:dyDescent="0.3">
      <c r="A8848" t="s">
        <v>26665</v>
      </c>
      <c r="B8848" t="s">
        <v>29</v>
      </c>
      <c r="C8848" t="s">
        <v>26666</v>
      </c>
      <c r="D8848" t="s">
        <v>26667</v>
      </c>
      <c r="E8848" t="s">
        <v>40</v>
      </c>
      <c r="F8848" s="7">
        <v>3953.83</v>
      </c>
      <c r="G8848" t="s">
        <v>33</v>
      </c>
      <c r="H8848" t="s">
        <v>34</v>
      </c>
      <c r="I8848" t="s">
        <v>26646</v>
      </c>
      <c r="L8848" s="8">
        <v>0</v>
      </c>
      <c r="M8848" t="s">
        <v>36</v>
      </c>
      <c r="N8848" t="str">
        <f>IF(AND(PESQUISA!$B$3&lt;&gt;"",OR(PESQUISA!$B$4="TODAS",B8848=PESQUISA!$B$4),ISNUMBER(SEARCH(PESQUISA!$B$3,D8848))),ROW()-1,"")</f>
        <v/>
      </c>
    </row>
    <row r="8849" spans="1:14" x14ac:dyDescent="0.3">
      <c r="A8849" t="s">
        <v>26668</v>
      </c>
      <c r="B8849" t="s">
        <v>29</v>
      </c>
      <c r="C8849" t="s">
        <v>26669</v>
      </c>
      <c r="D8849" t="s">
        <v>26670</v>
      </c>
      <c r="E8849" t="s">
        <v>40</v>
      </c>
      <c r="G8849" t="s">
        <v>33</v>
      </c>
      <c r="H8849" t="s">
        <v>34</v>
      </c>
      <c r="I8849" t="s">
        <v>26646</v>
      </c>
      <c r="M8849" t="s">
        <v>53</v>
      </c>
      <c r="N8849" t="str">
        <f>IF(AND(PESQUISA!$B$3&lt;&gt;"",OR(PESQUISA!$B$4="TODAS",B8849=PESQUISA!$B$4),ISNUMBER(SEARCH(PESQUISA!$B$3,D8849))),ROW()-1,"")</f>
        <v/>
      </c>
    </row>
    <row r="8850" spans="1:14" x14ac:dyDescent="0.3">
      <c r="A8850" t="s">
        <v>26671</v>
      </c>
      <c r="B8850" t="s">
        <v>29</v>
      </c>
      <c r="C8850" t="s">
        <v>26672</v>
      </c>
      <c r="D8850" t="s">
        <v>26673</v>
      </c>
      <c r="E8850" t="s">
        <v>40</v>
      </c>
      <c r="G8850" t="s">
        <v>33</v>
      </c>
      <c r="H8850" t="s">
        <v>34</v>
      </c>
      <c r="I8850" t="s">
        <v>26646</v>
      </c>
      <c r="M8850" t="s">
        <v>53</v>
      </c>
      <c r="N8850" t="str">
        <f>IF(AND(PESQUISA!$B$3&lt;&gt;"",OR(PESQUISA!$B$4="TODAS",B8850=PESQUISA!$B$4),ISNUMBER(SEARCH(PESQUISA!$B$3,D8850))),ROW()-1,"")</f>
        <v/>
      </c>
    </row>
    <row r="8851" spans="1:14" x14ac:dyDescent="0.3">
      <c r="A8851" t="s">
        <v>26674</v>
      </c>
      <c r="B8851" t="s">
        <v>29</v>
      </c>
      <c r="C8851" t="s">
        <v>26675</v>
      </c>
      <c r="D8851" t="s">
        <v>26676</v>
      </c>
      <c r="E8851" t="s">
        <v>32</v>
      </c>
      <c r="G8851" t="s">
        <v>33</v>
      </c>
      <c r="H8851" t="s">
        <v>34</v>
      </c>
      <c r="I8851" t="s">
        <v>26646</v>
      </c>
      <c r="M8851" t="s">
        <v>53</v>
      </c>
      <c r="N8851" t="str">
        <f>IF(AND(PESQUISA!$B$3&lt;&gt;"",OR(PESQUISA!$B$4="TODAS",B8851=PESQUISA!$B$4),ISNUMBER(SEARCH(PESQUISA!$B$3,D8851))),ROW()-1,"")</f>
        <v/>
      </c>
    </row>
    <row r="8852" spans="1:14" x14ac:dyDescent="0.3">
      <c r="A8852" t="s">
        <v>26677</v>
      </c>
      <c r="B8852" t="s">
        <v>29</v>
      </c>
      <c r="C8852" t="s">
        <v>26678</v>
      </c>
      <c r="D8852" t="s">
        <v>26679</v>
      </c>
      <c r="E8852" t="s">
        <v>32</v>
      </c>
      <c r="G8852" t="s">
        <v>33</v>
      </c>
      <c r="H8852" t="s">
        <v>34</v>
      </c>
      <c r="I8852" t="s">
        <v>26646</v>
      </c>
      <c r="M8852" t="s">
        <v>53</v>
      </c>
      <c r="N8852" t="str">
        <f>IF(AND(PESQUISA!$B$3&lt;&gt;"",OR(PESQUISA!$B$4="TODAS",B8852=PESQUISA!$B$4),ISNUMBER(SEARCH(PESQUISA!$B$3,D8852))),ROW()-1,"")</f>
        <v/>
      </c>
    </row>
    <row r="8853" spans="1:14" x14ac:dyDescent="0.3">
      <c r="A8853" t="s">
        <v>26680</v>
      </c>
      <c r="B8853" t="s">
        <v>29</v>
      </c>
      <c r="C8853" t="s">
        <v>26681</v>
      </c>
      <c r="D8853" t="s">
        <v>26682</v>
      </c>
      <c r="E8853" t="s">
        <v>32</v>
      </c>
      <c r="G8853" t="s">
        <v>33</v>
      </c>
      <c r="H8853" t="s">
        <v>34</v>
      </c>
      <c r="I8853" t="s">
        <v>26646</v>
      </c>
      <c r="M8853" t="s">
        <v>53</v>
      </c>
      <c r="N8853" t="str">
        <f>IF(AND(PESQUISA!$B$3&lt;&gt;"",OR(PESQUISA!$B$4="TODAS",B8853=PESQUISA!$B$4),ISNUMBER(SEARCH(PESQUISA!$B$3,D8853))),ROW()-1,"")</f>
        <v/>
      </c>
    </row>
    <row r="8854" spans="1:14" x14ac:dyDescent="0.3">
      <c r="A8854" t="s">
        <v>26683</v>
      </c>
      <c r="B8854" t="s">
        <v>29</v>
      </c>
      <c r="C8854" t="s">
        <v>26684</v>
      </c>
      <c r="D8854" t="s">
        <v>26685</v>
      </c>
      <c r="E8854" t="s">
        <v>32</v>
      </c>
      <c r="G8854" t="s">
        <v>33</v>
      </c>
      <c r="H8854" t="s">
        <v>34</v>
      </c>
      <c r="I8854" t="s">
        <v>26646</v>
      </c>
      <c r="M8854" t="s">
        <v>53</v>
      </c>
      <c r="N8854" t="str">
        <f>IF(AND(PESQUISA!$B$3&lt;&gt;"",OR(PESQUISA!$B$4="TODAS",B8854=PESQUISA!$B$4),ISNUMBER(SEARCH(PESQUISA!$B$3,D8854))),ROW()-1,"")</f>
        <v/>
      </c>
    </row>
    <row r="8855" spans="1:14" x14ac:dyDescent="0.3">
      <c r="A8855" t="s">
        <v>26686</v>
      </c>
      <c r="B8855" t="s">
        <v>29</v>
      </c>
      <c r="C8855" t="s">
        <v>26687</v>
      </c>
      <c r="D8855" t="s">
        <v>26688</v>
      </c>
      <c r="E8855" t="s">
        <v>32</v>
      </c>
      <c r="G8855" t="s">
        <v>33</v>
      </c>
      <c r="H8855" t="s">
        <v>34</v>
      </c>
      <c r="I8855" t="s">
        <v>26646</v>
      </c>
      <c r="M8855" t="s">
        <v>53</v>
      </c>
      <c r="N8855" t="str">
        <f>IF(AND(PESQUISA!$B$3&lt;&gt;"",OR(PESQUISA!$B$4="TODAS",B8855=PESQUISA!$B$4),ISNUMBER(SEARCH(PESQUISA!$B$3,D8855))),ROW()-1,"")</f>
        <v/>
      </c>
    </row>
    <row r="8856" spans="1:14" x14ac:dyDescent="0.3">
      <c r="A8856" t="s">
        <v>26689</v>
      </c>
      <c r="B8856" t="s">
        <v>29</v>
      </c>
      <c r="C8856" t="s">
        <v>26690</v>
      </c>
      <c r="D8856" t="s">
        <v>26691</v>
      </c>
      <c r="E8856" t="s">
        <v>32</v>
      </c>
      <c r="G8856" t="s">
        <v>33</v>
      </c>
      <c r="H8856" t="s">
        <v>34</v>
      </c>
      <c r="I8856" t="s">
        <v>26646</v>
      </c>
      <c r="M8856" t="s">
        <v>53</v>
      </c>
      <c r="N8856" t="str">
        <f>IF(AND(PESQUISA!$B$3&lt;&gt;"",OR(PESQUISA!$B$4="TODAS",B8856=PESQUISA!$B$4),ISNUMBER(SEARCH(PESQUISA!$B$3,D8856))),ROW()-1,"")</f>
        <v/>
      </c>
    </row>
    <row r="8857" spans="1:14" x14ac:dyDescent="0.3">
      <c r="A8857" t="s">
        <v>26692</v>
      </c>
      <c r="B8857" t="s">
        <v>29</v>
      </c>
      <c r="C8857" t="s">
        <v>26693</v>
      </c>
      <c r="D8857" t="s">
        <v>26694</v>
      </c>
      <c r="E8857" t="s">
        <v>32</v>
      </c>
      <c r="G8857" t="s">
        <v>33</v>
      </c>
      <c r="H8857" t="s">
        <v>34</v>
      </c>
      <c r="I8857" t="s">
        <v>26646</v>
      </c>
      <c r="M8857" t="s">
        <v>53</v>
      </c>
      <c r="N8857" t="str">
        <f>IF(AND(PESQUISA!$B$3&lt;&gt;"",OR(PESQUISA!$B$4="TODAS",B8857=PESQUISA!$B$4),ISNUMBER(SEARCH(PESQUISA!$B$3,D8857))),ROW()-1,"")</f>
        <v/>
      </c>
    </row>
    <row r="8858" spans="1:14" x14ac:dyDescent="0.3">
      <c r="A8858" t="s">
        <v>26695</v>
      </c>
      <c r="B8858" t="s">
        <v>29</v>
      </c>
      <c r="C8858" t="s">
        <v>26696</v>
      </c>
      <c r="D8858" t="s">
        <v>26697</v>
      </c>
      <c r="E8858" t="s">
        <v>32</v>
      </c>
      <c r="G8858" t="s">
        <v>33</v>
      </c>
      <c r="H8858" t="s">
        <v>34</v>
      </c>
      <c r="I8858" t="s">
        <v>26646</v>
      </c>
      <c r="M8858" t="s">
        <v>53</v>
      </c>
      <c r="N8858" t="str">
        <f>IF(AND(PESQUISA!$B$3&lt;&gt;"",OR(PESQUISA!$B$4="TODAS",B8858=PESQUISA!$B$4),ISNUMBER(SEARCH(PESQUISA!$B$3,D8858))),ROW()-1,"")</f>
        <v/>
      </c>
    </row>
    <row r="8859" spans="1:14" x14ac:dyDescent="0.3">
      <c r="A8859" t="s">
        <v>26698</v>
      </c>
      <c r="B8859" t="s">
        <v>29</v>
      </c>
      <c r="C8859" t="s">
        <v>26699</v>
      </c>
      <c r="D8859" t="s">
        <v>26700</v>
      </c>
      <c r="E8859" t="s">
        <v>40</v>
      </c>
      <c r="G8859" t="s">
        <v>33</v>
      </c>
      <c r="H8859" t="s">
        <v>34</v>
      </c>
      <c r="I8859" t="s">
        <v>26701</v>
      </c>
      <c r="M8859" t="s">
        <v>53</v>
      </c>
      <c r="N8859" t="str">
        <f>IF(AND(PESQUISA!$B$3&lt;&gt;"",OR(PESQUISA!$B$4="TODAS",B8859=PESQUISA!$B$4),ISNUMBER(SEARCH(PESQUISA!$B$3,D8859))),ROW()-1,"")</f>
        <v/>
      </c>
    </row>
    <row r="8860" spans="1:14" x14ac:dyDescent="0.3">
      <c r="A8860" t="s">
        <v>26702</v>
      </c>
      <c r="B8860" t="s">
        <v>29</v>
      </c>
      <c r="C8860" t="s">
        <v>26703</v>
      </c>
      <c r="D8860" t="s">
        <v>26704</v>
      </c>
      <c r="E8860" t="s">
        <v>40</v>
      </c>
      <c r="G8860" t="s">
        <v>33</v>
      </c>
      <c r="H8860" t="s">
        <v>34</v>
      </c>
      <c r="I8860" t="s">
        <v>26701</v>
      </c>
      <c r="M8860" t="s">
        <v>53</v>
      </c>
      <c r="N8860" t="str">
        <f>IF(AND(PESQUISA!$B$3&lt;&gt;"",OR(PESQUISA!$B$4="TODAS",B8860=PESQUISA!$B$4),ISNUMBER(SEARCH(PESQUISA!$B$3,D8860))),ROW()-1,"")</f>
        <v/>
      </c>
    </row>
    <row r="8861" spans="1:14" x14ac:dyDescent="0.3">
      <c r="A8861" t="s">
        <v>26705</v>
      </c>
      <c r="B8861" t="s">
        <v>29</v>
      </c>
      <c r="C8861" t="s">
        <v>26706</v>
      </c>
      <c r="D8861" t="s">
        <v>26707</v>
      </c>
      <c r="E8861" t="s">
        <v>40</v>
      </c>
      <c r="G8861" t="s">
        <v>33</v>
      </c>
      <c r="H8861" t="s">
        <v>34</v>
      </c>
      <c r="I8861" t="s">
        <v>26701</v>
      </c>
      <c r="M8861" t="s">
        <v>53</v>
      </c>
      <c r="N8861" t="str">
        <f>IF(AND(PESQUISA!$B$3&lt;&gt;"",OR(PESQUISA!$B$4="TODAS",B8861=PESQUISA!$B$4),ISNUMBER(SEARCH(PESQUISA!$B$3,D8861))),ROW()-1,"")</f>
        <v/>
      </c>
    </row>
    <row r="8862" spans="1:14" x14ac:dyDescent="0.3">
      <c r="A8862" t="s">
        <v>26708</v>
      </c>
      <c r="B8862" t="s">
        <v>29</v>
      </c>
      <c r="C8862" t="s">
        <v>26709</v>
      </c>
      <c r="D8862" t="s">
        <v>26710</v>
      </c>
      <c r="E8862" t="s">
        <v>40</v>
      </c>
      <c r="G8862" t="s">
        <v>33</v>
      </c>
      <c r="H8862" t="s">
        <v>34</v>
      </c>
      <c r="I8862" t="s">
        <v>26701</v>
      </c>
      <c r="M8862" t="s">
        <v>53</v>
      </c>
      <c r="N8862" t="str">
        <f>IF(AND(PESQUISA!$B$3&lt;&gt;"",OR(PESQUISA!$B$4="TODAS",B8862=PESQUISA!$B$4),ISNUMBER(SEARCH(PESQUISA!$B$3,D8862))),ROW()-1,"")</f>
        <v/>
      </c>
    </row>
    <row r="8863" spans="1:14" x14ac:dyDescent="0.3">
      <c r="A8863" t="s">
        <v>26711</v>
      </c>
      <c r="B8863" t="s">
        <v>29</v>
      </c>
      <c r="C8863" t="s">
        <v>26712</v>
      </c>
      <c r="D8863" t="s">
        <v>26713</v>
      </c>
      <c r="E8863" t="s">
        <v>40</v>
      </c>
      <c r="G8863" t="s">
        <v>33</v>
      </c>
      <c r="H8863" t="s">
        <v>34</v>
      </c>
      <c r="I8863" t="s">
        <v>26701</v>
      </c>
      <c r="M8863" t="s">
        <v>53</v>
      </c>
      <c r="N8863" t="str">
        <f>IF(AND(PESQUISA!$B$3&lt;&gt;"",OR(PESQUISA!$B$4="TODAS",B8863=PESQUISA!$B$4),ISNUMBER(SEARCH(PESQUISA!$B$3,D8863))),ROW()-1,"")</f>
        <v/>
      </c>
    </row>
    <row r="8864" spans="1:14" x14ac:dyDescent="0.3">
      <c r="A8864" t="s">
        <v>26714</v>
      </c>
      <c r="B8864" t="s">
        <v>29</v>
      </c>
      <c r="C8864" t="s">
        <v>26715</v>
      </c>
      <c r="D8864" t="s">
        <v>26716</v>
      </c>
      <c r="E8864" t="s">
        <v>40</v>
      </c>
      <c r="G8864" t="s">
        <v>33</v>
      </c>
      <c r="H8864" t="s">
        <v>34</v>
      </c>
      <c r="I8864" t="s">
        <v>26701</v>
      </c>
      <c r="M8864" t="s">
        <v>53</v>
      </c>
      <c r="N8864" t="str">
        <f>IF(AND(PESQUISA!$B$3&lt;&gt;"",OR(PESQUISA!$B$4="TODAS",B8864=PESQUISA!$B$4),ISNUMBER(SEARCH(PESQUISA!$B$3,D8864))),ROW()-1,"")</f>
        <v/>
      </c>
    </row>
    <row r="8865" spans="1:14" x14ac:dyDescent="0.3">
      <c r="A8865" t="s">
        <v>26717</v>
      </c>
      <c r="B8865" t="s">
        <v>29</v>
      </c>
      <c r="C8865" t="s">
        <v>26718</v>
      </c>
      <c r="D8865" t="s">
        <v>26719</v>
      </c>
      <c r="E8865" t="s">
        <v>40</v>
      </c>
      <c r="G8865" t="s">
        <v>33</v>
      </c>
      <c r="H8865" t="s">
        <v>34</v>
      </c>
      <c r="I8865" t="s">
        <v>26701</v>
      </c>
      <c r="M8865" t="s">
        <v>53</v>
      </c>
      <c r="N8865" t="str">
        <f>IF(AND(PESQUISA!$B$3&lt;&gt;"",OR(PESQUISA!$B$4="TODAS",B8865=PESQUISA!$B$4),ISNUMBER(SEARCH(PESQUISA!$B$3,D8865))),ROW()-1,"")</f>
        <v/>
      </c>
    </row>
    <row r="8866" spans="1:14" x14ac:dyDescent="0.3">
      <c r="A8866" t="s">
        <v>26720</v>
      </c>
      <c r="B8866" t="s">
        <v>29</v>
      </c>
      <c r="C8866" t="s">
        <v>26721</v>
      </c>
      <c r="D8866" t="s">
        <v>26722</v>
      </c>
      <c r="E8866" t="s">
        <v>40</v>
      </c>
      <c r="G8866" t="s">
        <v>33</v>
      </c>
      <c r="H8866" t="s">
        <v>34</v>
      </c>
      <c r="I8866" t="s">
        <v>26701</v>
      </c>
      <c r="M8866" t="s">
        <v>53</v>
      </c>
      <c r="N8866" t="str">
        <f>IF(AND(PESQUISA!$B$3&lt;&gt;"",OR(PESQUISA!$B$4="TODAS",B8866=PESQUISA!$B$4),ISNUMBER(SEARCH(PESQUISA!$B$3,D8866))),ROW()-1,"")</f>
        <v/>
      </c>
    </row>
    <row r="8867" spans="1:14" x14ac:dyDescent="0.3">
      <c r="A8867" t="s">
        <v>26723</v>
      </c>
      <c r="B8867" t="s">
        <v>29</v>
      </c>
      <c r="C8867" t="s">
        <v>26724</v>
      </c>
      <c r="D8867" t="s">
        <v>26725</v>
      </c>
      <c r="E8867" t="s">
        <v>40</v>
      </c>
      <c r="G8867" t="s">
        <v>33</v>
      </c>
      <c r="H8867" t="s">
        <v>34</v>
      </c>
      <c r="I8867" t="s">
        <v>26701</v>
      </c>
      <c r="M8867" t="s">
        <v>53</v>
      </c>
      <c r="N8867" t="str">
        <f>IF(AND(PESQUISA!$B$3&lt;&gt;"",OR(PESQUISA!$B$4="TODAS",B8867=PESQUISA!$B$4),ISNUMBER(SEARCH(PESQUISA!$B$3,D8867))),ROW()-1,"")</f>
        <v/>
      </c>
    </row>
    <row r="8868" spans="1:14" x14ac:dyDescent="0.3">
      <c r="A8868" t="s">
        <v>26726</v>
      </c>
      <c r="B8868" t="s">
        <v>29</v>
      </c>
      <c r="C8868" t="s">
        <v>26727</v>
      </c>
      <c r="D8868" t="s">
        <v>26728</v>
      </c>
      <c r="E8868" t="s">
        <v>60</v>
      </c>
      <c r="G8868" t="s">
        <v>33</v>
      </c>
      <c r="H8868" t="s">
        <v>34</v>
      </c>
      <c r="I8868" t="s">
        <v>26701</v>
      </c>
      <c r="M8868" t="s">
        <v>53</v>
      </c>
      <c r="N8868" t="str">
        <f>IF(AND(PESQUISA!$B$3&lt;&gt;"",OR(PESQUISA!$B$4="TODAS",B8868=PESQUISA!$B$4),ISNUMBER(SEARCH(PESQUISA!$B$3,D8868))),ROW()-1,"")</f>
        <v/>
      </c>
    </row>
    <row r="8869" spans="1:14" x14ac:dyDescent="0.3">
      <c r="A8869" t="s">
        <v>26729</v>
      </c>
      <c r="B8869" t="s">
        <v>29</v>
      </c>
      <c r="C8869" t="s">
        <v>26730</v>
      </c>
      <c r="D8869" t="s">
        <v>26731</v>
      </c>
      <c r="E8869" t="s">
        <v>40</v>
      </c>
      <c r="G8869" t="s">
        <v>33</v>
      </c>
      <c r="H8869" t="s">
        <v>34</v>
      </c>
      <c r="I8869" t="s">
        <v>26701</v>
      </c>
      <c r="M8869" t="s">
        <v>53</v>
      </c>
      <c r="N8869" t="str">
        <f>IF(AND(PESQUISA!$B$3&lt;&gt;"",OR(PESQUISA!$B$4="TODAS",B8869=PESQUISA!$B$4),ISNUMBER(SEARCH(PESQUISA!$B$3,D8869))),ROW()-1,"")</f>
        <v/>
      </c>
    </row>
    <row r="8870" spans="1:14" x14ac:dyDescent="0.3">
      <c r="A8870" t="s">
        <v>26732</v>
      </c>
      <c r="B8870" t="s">
        <v>29</v>
      </c>
      <c r="C8870" t="s">
        <v>26733</v>
      </c>
      <c r="D8870" t="s">
        <v>26734</v>
      </c>
      <c r="E8870" t="s">
        <v>40</v>
      </c>
      <c r="G8870" t="s">
        <v>33</v>
      </c>
      <c r="H8870" t="s">
        <v>34</v>
      </c>
      <c r="I8870" t="s">
        <v>26701</v>
      </c>
      <c r="M8870" t="s">
        <v>53</v>
      </c>
      <c r="N8870" t="str">
        <f>IF(AND(PESQUISA!$B$3&lt;&gt;"",OR(PESQUISA!$B$4="TODAS",B8870=PESQUISA!$B$4),ISNUMBER(SEARCH(PESQUISA!$B$3,D8870))),ROW()-1,"")</f>
        <v/>
      </c>
    </row>
    <row r="8871" spans="1:14" x14ac:dyDescent="0.3">
      <c r="A8871" t="s">
        <v>26735</v>
      </c>
      <c r="B8871" t="s">
        <v>29</v>
      </c>
      <c r="C8871" t="s">
        <v>26736</v>
      </c>
      <c r="D8871" t="s">
        <v>26737</v>
      </c>
      <c r="E8871" t="s">
        <v>40</v>
      </c>
      <c r="G8871" t="s">
        <v>33</v>
      </c>
      <c r="H8871" t="s">
        <v>34</v>
      </c>
      <c r="I8871" t="s">
        <v>26701</v>
      </c>
      <c r="M8871" t="s">
        <v>53</v>
      </c>
      <c r="N8871" t="str">
        <f>IF(AND(PESQUISA!$B$3&lt;&gt;"",OR(PESQUISA!$B$4="TODAS",B8871=PESQUISA!$B$4),ISNUMBER(SEARCH(PESQUISA!$B$3,D8871))),ROW()-1,"")</f>
        <v/>
      </c>
    </row>
    <row r="8872" spans="1:14" x14ac:dyDescent="0.3">
      <c r="A8872" t="s">
        <v>26738</v>
      </c>
      <c r="B8872" t="s">
        <v>29</v>
      </c>
      <c r="C8872" t="s">
        <v>26739</v>
      </c>
      <c r="D8872" t="s">
        <v>26740</v>
      </c>
      <c r="E8872" t="s">
        <v>40</v>
      </c>
      <c r="G8872" t="s">
        <v>33</v>
      </c>
      <c r="H8872" t="s">
        <v>34</v>
      </c>
      <c r="I8872" t="s">
        <v>26701</v>
      </c>
      <c r="M8872" t="s">
        <v>53</v>
      </c>
      <c r="N8872" t="str">
        <f>IF(AND(PESQUISA!$B$3&lt;&gt;"",OR(PESQUISA!$B$4="TODAS",B8872=PESQUISA!$B$4),ISNUMBER(SEARCH(PESQUISA!$B$3,D8872))),ROW()-1,"")</f>
        <v/>
      </c>
    </row>
    <row r="8873" spans="1:14" x14ac:dyDescent="0.3">
      <c r="A8873" t="s">
        <v>26741</v>
      </c>
      <c r="B8873" t="s">
        <v>29</v>
      </c>
      <c r="C8873" t="s">
        <v>26742</v>
      </c>
      <c r="D8873" t="s">
        <v>26743</v>
      </c>
      <c r="E8873" t="s">
        <v>40</v>
      </c>
      <c r="G8873" t="s">
        <v>33</v>
      </c>
      <c r="H8873" t="s">
        <v>34</v>
      </c>
      <c r="I8873" t="s">
        <v>26701</v>
      </c>
      <c r="M8873" t="s">
        <v>53</v>
      </c>
      <c r="N8873" t="str">
        <f>IF(AND(PESQUISA!$B$3&lt;&gt;"",OR(PESQUISA!$B$4="TODAS",B8873=PESQUISA!$B$4),ISNUMBER(SEARCH(PESQUISA!$B$3,D8873))),ROW()-1,"")</f>
        <v/>
      </c>
    </row>
    <row r="8874" spans="1:14" x14ac:dyDescent="0.3">
      <c r="A8874" t="s">
        <v>26744</v>
      </c>
      <c r="B8874" t="s">
        <v>29</v>
      </c>
      <c r="C8874" t="s">
        <v>26745</v>
      </c>
      <c r="D8874" t="s">
        <v>26746</v>
      </c>
      <c r="E8874" t="s">
        <v>40</v>
      </c>
      <c r="G8874" t="s">
        <v>33</v>
      </c>
      <c r="H8874" t="s">
        <v>34</v>
      </c>
      <c r="I8874" t="s">
        <v>26701</v>
      </c>
      <c r="M8874" t="s">
        <v>53</v>
      </c>
      <c r="N8874" t="str">
        <f>IF(AND(PESQUISA!$B$3&lt;&gt;"",OR(PESQUISA!$B$4="TODAS",B8874=PESQUISA!$B$4),ISNUMBER(SEARCH(PESQUISA!$B$3,D8874))),ROW()-1,"")</f>
        <v/>
      </c>
    </row>
    <row r="8875" spans="1:14" x14ac:dyDescent="0.3">
      <c r="A8875" t="s">
        <v>26747</v>
      </c>
      <c r="B8875" t="s">
        <v>29</v>
      </c>
      <c r="C8875" t="s">
        <v>26748</v>
      </c>
      <c r="D8875" t="s">
        <v>26749</v>
      </c>
      <c r="E8875" t="s">
        <v>40</v>
      </c>
      <c r="F8875" s="7">
        <v>153.53</v>
      </c>
      <c r="G8875" t="s">
        <v>33</v>
      </c>
      <c r="H8875" t="s">
        <v>34</v>
      </c>
      <c r="I8875" t="s">
        <v>26701</v>
      </c>
      <c r="L8875" s="8">
        <v>0</v>
      </c>
      <c r="M8875" t="s">
        <v>36</v>
      </c>
      <c r="N8875" t="str">
        <f>IF(AND(PESQUISA!$B$3&lt;&gt;"",OR(PESQUISA!$B$4="TODAS",B8875=PESQUISA!$B$4),ISNUMBER(SEARCH(PESQUISA!$B$3,D8875))),ROW()-1,"")</f>
        <v/>
      </c>
    </row>
    <row r="8876" spans="1:14" x14ac:dyDescent="0.3">
      <c r="A8876" t="s">
        <v>26750</v>
      </c>
      <c r="B8876" t="s">
        <v>29</v>
      </c>
      <c r="C8876" t="s">
        <v>26751</v>
      </c>
      <c r="D8876" t="s">
        <v>26752</v>
      </c>
      <c r="E8876" t="s">
        <v>40</v>
      </c>
      <c r="F8876" s="7">
        <v>392.28</v>
      </c>
      <c r="G8876" t="s">
        <v>33</v>
      </c>
      <c r="H8876" t="s">
        <v>34</v>
      </c>
      <c r="I8876" t="s">
        <v>26701</v>
      </c>
      <c r="L8876" s="8">
        <v>0</v>
      </c>
      <c r="M8876" t="s">
        <v>36</v>
      </c>
      <c r="N8876" t="str">
        <f>IF(AND(PESQUISA!$B$3&lt;&gt;"",OR(PESQUISA!$B$4="TODAS",B8876=PESQUISA!$B$4),ISNUMBER(SEARCH(PESQUISA!$B$3,D8876))),ROW()-1,"")</f>
        <v/>
      </c>
    </row>
    <row r="8877" spans="1:14" x14ac:dyDescent="0.3">
      <c r="A8877" t="s">
        <v>26753</v>
      </c>
      <c r="B8877" t="s">
        <v>29</v>
      </c>
      <c r="C8877" t="s">
        <v>26754</v>
      </c>
      <c r="D8877" t="s">
        <v>26755</v>
      </c>
      <c r="E8877" t="s">
        <v>40</v>
      </c>
      <c r="F8877" s="7">
        <v>118.51</v>
      </c>
      <c r="G8877" t="s">
        <v>33</v>
      </c>
      <c r="H8877" t="s">
        <v>34</v>
      </c>
      <c r="I8877" t="s">
        <v>26701</v>
      </c>
      <c r="L8877" s="8">
        <v>0</v>
      </c>
      <c r="M8877" t="s">
        <v>36</v>
      </c>
      <c r="N8877" t="str">
        <f>IF(AND(PESQUISA!$B$3&lt;&gt;"",OR(PESQUISA!$B$4="TODAS",B8877=PESQUISA!$B$4),ISNUMBER(SEARCH(PESQUISA!$B$3,D8877))),ROW()-1,"")</f>
        <v/>
      </c>
    </row>
    <row r="8878" spans="1:14" x14ac:dyDescent="0.3">
      <c r="A8878" t="s">
        <v>26756</v>
      </c>
      <c r="B8878" t="s">
        <v>29</v>
      </c>
      <c r="C8878" t="s">
        <v>26757</v>
      </c>
      <c r="D8878" t="s">
        <v>26758</v>
      </c>
      <c r="E8878" t="s">
        <v>40</v>
      </c>
      <c r="F8878" s="7">
        <v>192</v>
      </c>
      <c r="G8878" t="s">
        <v>33</v>
      </c>
      <c r="H8878" t="s">
        <v>34</v>
      </c>
      <c r="I8878" t="s">
        <v>26701</v>
      </c>
      <c r="L8878" s="8">
        <v>0</v>
      </c>
      <c r="M8878" t="s">
        <v>36</v>
      </c>
      <c r="N8878" t="str">
        <f>IF(AND(PESQUISA!$B$3&lt;&gt;"",OR(PESQUISA!$B$4="TODAS",B8878=PESQUISA!$B$4),ISNUMBER(SEARCH(PESQUISA!$B$3,D8878))),ROW()-1,"")</f>
        <v/>
      </c>
    </row>
    <row r="8879" spans="1:14" x14ac:dyDescent="0.3">
      <c r="A8879" t="s">
        <v>26759</v>
      </c>
      <c r="B8879" t="s">
        <v>29</v>
      </c>
      <c r="C8879" t="s">
        <v>26760</v>
      </c>
      <c r="D8879" t="s">
        <v>26761</v>
      </c>
      <c r="E8879" t="s">
        <v>40</v>
      </c>
      <c r="F8879" s="7">
        <v>291.10000000000002</v>
      </c>
      <c r="G8879" t="s">
        <v>33</v>
      </c>
      <c r="H8879" t="s">
        <v>34</v>
      </c>
      <c r="I8879" t="s">
        <v>26701</v>
      </c>
      <c r="L8879" s="8">
        <v>0</v>
      </c>
      <c r="M8879" t="s">
        <v>36</v>
      </c>
      <c r="N8879" t="str">
        <f>IF(AND(PESQUISA!$B$3&lt;&gt;"",OR(PESQUISA!$B$4="TODAS",B8879=PESQUISA!$B$4),ISNUMBER(SEARCH(PESQUISA!$B$3,D8879))),ROW()-1,"")</f>
        <v/>
      </c>
    </row>
    <row r="8880" spans="1:14" x14ac:dyDescent="0.3">
      <c r="A8880" t="s">
        <v>26762</v>
      </c>
      <c r="B8880" t="s">
        <v>29</v>
      </c>
      <c r="C8880" t="s">
        <v>26763</v>
      </c>
      <c r="D8880" t="s">
        <v>26764</v>
      </c>
      <c r="E8880" t="s">
        <v>40</v>
      </c>
      <c r="F8880" s="7">
        <v>593.53</v>
      </c>
      <c r="G8880" t="s">
        <v>33</v>
      </c>
      <c r="H8880" t="s">
        <v>34</v>
      </c>
      <c r="I8880" t="s">
        <v>26701</v>
      </c>
      <c r="L8880" s="8">
        <v>0</v>
      </c>
      <c r="M8880" t="s">
        <v>36</v>
      </c>
      <c r="N8880" t="str">
        <f>IF(AND(PESQUISA!$B$3&lt;&gt;"",OR(PESQUISA!$B$4="TODAS",B8880=PESQUISA!$B$4),ISNUMBER(SEARCH(PESQUISA!$B$3,D8880))),ROW()-1,"")</f>
        <v/>
      </c>
    </row>
    <row r="8881" spans="1:14" x14ac:dyDescent="0.3">
      <c r="A8881" t="s">
        <v>26765</v>
      </c>
      <c r="B8881" t="s">
        <v>29</v>
      </c>
      <c r="C8881" t="s">
        <v>26766</v>
      </c>
      <c r="D8881" t="s">
        <v>26767</v>
      </c>
      <c r="E8881" t="s">
        <v>40</v>
      </c>
      <c r="F8881" s="7">
        <v>113.35</v>
      </c>
      <c r="G8881" t="s">
        <v>33</v>
      </c>
      <c r="H8881" t="s">
        <v>34</v>
      </c>
      <c r="I8881" t="s">
        <v>26701</v>
      </c>
      <c r="L8881" s="8">
        <v>0</v>
      </c>
      <c r="M8881" t="s">
        <v>36</v>
      </c>
      <c r="N8881" t="str">
        <f>IF(AND(PESQUISA!$B$3&lt;&gt;"",OR(PESQUISA!$B$4="TODAS",B8881=PESQUISA!$B$4),ISNUMBER(SEARCH(PESQUISA!$B$3,D8881))),ROW()-1,"")</f>
        <v/>
      </c>
    </row>
    <row r="8882" spans="1:14" x14ac:dyDescent="0.3">
      <c r="A8882" t="s">
        <v>26768</v>
      </c>
      <c r="B8882" t="s">
        <v>29</v>
      </c>
      <c r="C8882" t="s">
        <v>26769</v>
      </c>
      <c r="D8882" t="s">
        <v>26770</v>
      </c>
      <c r="E8882" t="s">
        <v>40</v>
      </c>
      <c r="F8882" s="7">
        <v>79.87</v>
      </c>
      <c r="G8882" t="s">
        <v>33</v>
      </c>
      <c r="H8882" t="s">
        <v>34</v>
      </c>
      <c r="I8882" t="s">
        <v>26701</v>
      </c>
      <c r="L8882" s="8">
        <v>0</v>
      </c>
      <c r="M8882" t="s">
        <v>36</v>
      </c>
      <c r="N8882" t="str">
        <f>IF(AND(PESQUISA!$B$3&lt;&gt;"",OR(PESQUISA!$B$4="TODAS",B8882=PESQUISA!$B$4),ISNUMBER(SEARCH(PESQUISA!$B$3,D8882))),ROW()-1,"")</f>
        <v/>
      </c>
    </row>
    <row r="8883" spans="1:14" x14ac:dyDescent="0.3">
      <c r="A8883" t="s">
        <v>26771</v>
      </c>
      <c r="B8883" t="s">
        <v>29</v>
      </c>
      <c r="C8883" t="s">
        <v>26772</v>
      </c>
      <c r="D8883" t="s">
        <v>26773</v>
      </c>
      <c r="E8883" t="s">
        <v>40</v>
      </c>
      <c r="F8883" s="7">
        <v>79.87</v>
      </c>
      <c r="G8883" t="s">
        <v>33</v>
      </c>
      <c r="H8883" t="s">
        <v>34</v>
      </c>
      <c r="I8883" t="s">
        <v>26701</v>
      </c>
      <c r="L8883" s="8">
        <v>0</v>
      </c>
      <c r="M8883" t="s">
        <v>36</v>
      </c>
      <c r="N8883" t="str">
        <f>IF(AND(PESQUISA!$B$3&lt;&gt;"",OR(PESQUISA!$B$4="TODAS",B8883=PESQUISA!$B$4),ISNUMBER(SEARCH(PESQUISA!$B$3,D8883))),ROW()-1,"")</f>
        <v/>
      </c>
    </row>
    <row r="8884" spans="1:14" x14ac:dyDescent="0.3">
      <c r="A8884" t="s">
        <v>26774</v>
      </c>
      <c r="B8884" t="s">
        <v>29</v>
      </c>
      <c r="C8884" t="s">
        <v>26775</v>
      </c>
      <c r="D8884" t="s">
        <v>26776</v>
      </c>
      <c r="E8884" t="s">
        <v>40</v>
      </c>
      <c r="F8884" s="7">
        <v>91.08</v>
      </c>
      <c r="G8884" t="s">
        <v>33</v>
      </c>
      <c r="H8884" t="s">
        <v>34</v>
      </c>
      <c r="I8884" t="s">
        <v>26701</v>
      </c>
      <c r="L8884" s="8">
        <v>0</v>
      </c>
      <c r="M8884" t="s">
        <v>36</v>
      </c>
      <c r="N8884" t="str">
        <f>IF(AND(PESQUISA!$B$3&lt;&gt;"",OR(PESQUISA!$B$4="TODAS",B8884=PESQUISA!$B$4),ISNUMBER(SEARCH(PESQUISA!$B$3,D8884))),ROW()-1,"")</f>
        <v/>
      </c>
    </row>
    <row r="8885" spans="1:14" x14ac:dyDescent="0.3">
      <c r="A8885" t="s">
        <v>26777</v>
      </c>
      <c r="B8885" t="s">
        <v>29</v>
      </c>
      <c r="C8885" t="s">
        <v>26778</v>
      </c>
      <c r="D8885" t="s">
        <v>26779</v>
      </c>
      <c r="E8885" t="s">
        <v>40</v>
      </c>
      <c r="F8885" s="7">
        <v>110</v>
      </c>
      <c r="G8885" t="s">
        <v>33</v>
      </c>
      <c r="H8885" t="s">
        <v>34</v>
      </c>
      <c r="I8885" t="s">
        <v>26701</v>
      </c>
      <c r="L8885" s="8">
        <v>0</v>
      </c>
      <c r="M8885" t="s">
        <v>36</v>
      </c>
      <c r="N8885" t="str">
        <f>IF(AND(PESQUISA!$B$3&lt;&gt;"",OR(PESQUISA!$B$4="TODAS",B8885=PESQUISA!$B$4),ISNUMBER(SEARCH(PESQUISA!$B$3,D8885))),ROW()-1,"")</f>
        <v/>
      </c>
    </row>
    <row r="8886" spans="1:14" x14ac:dyDescent="0.3">
      <c r="A8886" t="s">
        <v>26780</v>
      </c>
      <c r="B8886" t="s">
        <v>29</v>
      </c>
      <c r="C8886" t="s">
        <v>26781</v>
      </c>
      <c r="D8886" t="s">
        <v>26782</v>
      </c>
      <c r="E8886" t="s">
        <v>40</v>
      </c>
      <c r="F8886" s="7">
        <v>134.22999999999999</v>
      </c>
      <c r="G8886" t="s">
        <v>33</v>
      </c>
      <c r="H8886" t="s">
        <v>34</v>
      </c>
      <c r="I8886" t="s">
        <v>26701</v>
      </c>
      <c r="L8886" s="8">
        <v>0</v>
      </c>
      <c r="M8886" t="s">
        <v>36</v>
      </c>
      <c r="N8886" t="str">
        <f>IF(AND(PESQUISA!$B$3&lt;&gt;"",OR(PESQUISA!$B$4="TODAS",B8886=PESQUISA!$B$4),ISNUMBER(SEARCH(PESQUISA!$B$3,D8886))),ROW()-1,"")</f>
        <v/>
      </c>
    </row>
    <row r="8887" spans="1:14" x14ac:dyDescent="0.3">
      <c r="A8887" t="s">
        <v>26783</v>
      </c>
      <c r="B8887" t="s">
        <v>29</v>
      </c>
      <c r="C8887" t="s">
        <v>26784</v>
      </c>
      <c r="D8887" t="s">
        <v>26785</v>
      </c>
      <c r="E8887" t="s">
        <v>40</v>
      </c>
      <c r="F8887" s="7">
        <v>179.93</v>
      </c>
      <c r="G8887" t="s">
        <v>33</v>
      </c>
      <c r="H8887" t="s">
        <v>34</v>
      </c>
      <c r="I8887" t="s">
        <v>26701</v>
      </c>
      <c r="L8887" s="8">
        <v>0</v>
      </c>
      <c r="M8887" t="s">
        <v>36</v>
      </c>
      <c r="N8887" t="str">
        <f>IF(AND(PESQUISA!$B$3&lt;&gt;"",OR(PESQUISA!$B$4="TODAS",B8887=PESQUISA!$B$4),ISNUMBER(SEARCH(PESQUISA!$B$3,D8887))),ROW()-1,"")</f>
        <v/>
      </c>
    </row>
    <row r="8888" spans="1:14" x14ac:dyDescent="0.3">
      <c r="A8888" t="s">
        <v>26786</v>
      </c>
      <c r="B8888" t="s">
        <v>29</v>
      </c>
      <c r="C8888" t="s">
        <v>26787</v>
      </c>
      <c r="D8888" t="s">
        <v>26788</v>
      </c>
      <c r="E8888" t="s">
        <v>40</v>
      </c>
      <c r="F8888" s="7">
        <v>249.42</v>
      </c>
      <c r="G8888" t="s">
        <v>33</v>
      </c>
      <c r="H8888" t="s">
        <v>34</v>
      </c>
      <c r="I8888" t="s">
        <v>26701</v>
      </c>
      <c r="L8888" s="8">
        <v>0</v>
      </c>
      <c r="M8888" t="s">
        <v>36</v>
      </c>
      <c r="N8888" t="str">
        <f>IF(AND(PESQUISA!$B$3&lt;&gt;"",OR(PESQUISA!$B$4="TODAS",B8888=PESQUISA!$B$4),ISNUMBER(SEARCH(PESQUISA!$B$3,D8888))),ROW()-1,"")</f>
        <v/>
      </c>
    </row>
    <row r="8889" spans="1:14" x14ac:dyDescent="0.3">
      <c r="A8889" t="s">
        <v>26789</v>
      </c>
      <c r="B8889" t="s">
        <v>29</v>
      </c>
      <c r="C8889" t="s">
        <v>26790</v>
      </c>
      <c r="D8889" t="s">
        <v>26791</v>
      </c>
      <c r="E8889" t="s">
        <v>40</v>
      </c>
      <c r="F8889" s="7">
        <v>366.86</v>
      </c>
      <c r="G8889" t="s">
        <v>33</v>
      </c>
      <c r="H8889" t="s">
        <v>34</v>
      </c>
      <c r="I8889" t="s">
        <v>26701</v>
      </c>
      <c r="L8889" s="8">
        <v>0</v>
      </c>
      <c r="M8889" t="s">
        <v>36</v>
      </c>
      <c r="N8889" t="str">
        <f>IF(AND(PESQUISA!$B$3&lt;&gt;"",OR(PESQUISA!$B$4="TODAS",B8889=PESQUISA!$B$4),ISNUMBER(SEARCH(PESQUISA!$B$3,D8889))),ROW()-1,"")</f>
        <v/>
      </c>
    </row>
    <row r="8890" spans="1:14" x14ac:dyDescent="0.3">
      <c r="A8890" t="s">
        <v>26792</v>
      </c>
      <c r="B8890" t="s">
        <v>29</v>
      </c>
      <c r="C8890" t="s">
        <v>26793</v>
      </c>
      <c r="D8890" t="s">
        <v>26794</v>
      </c>
      <c r="E8890" t="s">
        <v>40</v>
      </c>
      <c r="F8890" s="7">
        <v>150.43</v>
      </c>
      <c r="G8890" t="s">
        <v>33</v>
      </c>
      <c r="H8890" t="s">
        <v>34</v>
      </c>
      <c r="I8890" t="s">
        <v>26701</v>
      </c>
      <c r="L8890" s="8">
        <v>0</v>
      </c>
      <c r="M8890" t="s">
        <v>36</v>
      </c>
      <c r="N8890" t="str">
        <f>IF(AND(PESQUISA!$B$3&lt;&gt;"",OR(PESQUISA!$B$4="TODAS",B8890=PESQUISA!$B$4),ISNUMBER(SEARCH(PESQUISA!$B$3,D8890))),ROW()-1,"")</f>
        <v/>
      </c>
    </row>
    <row r="8891" spans="1:14" x14ac:dyDescent="0.3">
      <c r="A8891" t="s">
        <v>26795</v>
      </c>
      <c r="B8891" t="s">
        <v>29</v>
      </c>
      <c r="C8891" t="s">
        <v>26796</v>
      </c>
      <c r="D8891" t="s">
        <v>26797</v>
      </c>
      <c r="E8891" t="s">
        <v>40</v>
      </c>
      <c r="F8891" s="7">
        <v>196.76</v>
      </c>
      <c r="G8891" t="s">
        <v>33</v>
      </c>
      <c r="H8891" t="s">
        <v>34</v>
      </c>
      <c r="I8891" t="s">
        <v>26701</v>
      </c>
      <c r="L8891" s="8">
        <v>0</v>
      </c>
      <c r="M8891" t="s">
        <v>36</v>
      </c>
      <c r="N8891" t="str">
        <f>IF(AND(PESQUISA!$B$3&lt;&gt;"",OR(PESQUISA!$B$4="TODAS",B8891=PESQUISA!$B$4),ISNUMBER(SEARCH(PESQUISA!$B$3,D8891))),ROW()-1,"")</f>
        <v/>
      </c>
    </row>
    <row r="8892" spans="1:14" x14ac:dyDescent="0.3">
      <c r="A8892" t="s">
        <v>26798</v>
      </c>
      <c r="B8892" t="s">
        <v>29</v>
      </c>
      <c r="C8892" t="s">
        <v>26799</v>
      </c>
      <c r="D8892" t="s">
        <v>26800</v>
      </c>
      <c r="E8892" t="s">
        <v>40</v>
      </c>
      <c r="G8892" t="s">
        <v>33</v>
      </c>
      <c r="H8892" t="s">
        <v>34</v>
      </c>
      <c r="I8892" t="s">
        <v>26701</v>
      </c>
      <c r="M8892" t="s">
        <v>53</v>
      </c>
      <c r="N8892" t="str">
        <f>IF(AND(PESQUISA!$B$3&lt;&gt;"",OR(PESQUISA!$B$4="TODAS",B8892=PESQUISA!$B$4),ISNUMBER(SEARCH(PESQUISA!$B$3,D8892))),ROW()-1,"")</f>
        <v/>
      </c>
    </row>
    <row r="8893" spans="1:14" x14ac:dyDescent="0.3">
      <c r="A8893" t="s">
        <v>26801</v>
      </c>
      <c r="B8893" t="s">
        <v>29</v>
      </c>
      <c r="C8893" t="s">
        <v>26802</v>
      </c>
      <c r="D8893" t="s">
        <v>26803</v>
      </c>
      <c r="E8893" t="s">
        <v>40</v>
      </c>
      <c r="G8893" t="s">
        <v>33</v>
      </c>
      <c r="H8893" t="s">
        <v>34</v>
      </c>
      <c r="I8893" t="s">
        <v>26701</v>
      </c>
      <c r="M8893" t="s">
        <v>53</v>
      </c>
      <c r="N8893" t="str">
        <f>IF(AND(PESQUISA!$B$3&lt;&gt;"",OR(PESQUISA!$B$4="TODAS",B8893=PESQUISA!$B$4),ISNUMBER(SEARCH(PESQUISA!$B$3,D8893))),ROW()-1,"")</f>
        <v/>
      </c>
    </row>
    <row r="8894" spans="1:14" x14ac:dyDescent="0.3">
      <c r="A8894" t="s">
        <v>26804</v>
      </c>
      <c r="B8894" t="s">
        <v>29</v>
      </c>
      <c r="C8894" t="s">
        <v>26805</v>
      </c>
      <c r="D8894" t="s">
        <v>26806</v>
      </c>
      <c r="E8894" t="s">
        <v>40</v>
      </c>
      <c r="G8894" t="s">
        <v>33</v>
      </c>
      <c r="H8894" t="s">
        <v>34</v>
      </c>
      <c r="I8894" t="s">
        <v>26701</v>
      </c>
      <c r="M8894" t="s">
        <v>53</v>
      </c>
      <c r="N8894" t="str">
        <f>IF(AND(PESQUISA!$B$3&lt;&gt;"",OR(PESQUISA!$B$4="TODAS",B8894=PESQUISA!$B$4),ISNUMBER(SEARCH(PESQUISA!$B$3,D8894))),ROW()-1,"")</f>
        <v/>
      </c>
    </row>
    <row r="8895" spans="1:14" x14ac:dyDescent="0.3">
      <c r="A8895" t="s">
        <v>26807</v>
      </c>
      <c r="B8895" t="s">
        <v>29</v>
      </c>
      <c r="C8895" t="s">
        <v>26808</v>
      </c>
      <c r="D8895" t="s">
        <v>26809</v>
      </c>
      <c r="E8895" t="s">
        <v>40</v>
      </c>
      <c r="G8895" t="s">
        <v>33</v>
      </c>
      <c r="H8895" t="s">
        <v>34</v>
      </c>
      <c r="I8895" t="s">
        <v>26701</v>
      </c>
      <c r="M8895" t="s">
        <v>53</v>
      </c>
      <c r="N8895" t="str">
        <f>IF(AND(PESQUISA!$B$3&lt;&gt;"",OR(PESQUISA!$B$4="TODAS",B8895=PESQUISA!$B$4),ISNUMBER(SEARCH(PESQUISA!$B$3,D8895))),ROW()-1,"")</f>
        <v/>
      </c>
    </row>
    <row r="8896" spans="1:14" x14ac:dyDescent="0.3">
      <c r="A8896" t="s">
        <v>26810</v>
      </c>
      <c r="B8896" t="s">
        <v>29</v>
      </c>
      <c r="C8896" t="s">
        <v>26811</v>
      </c>
      <c r="D8896" t="s">
        <v>26812</v>
      </c>
      <c r="E8896" t="s">
        <v>40</v>
      </c>
      <c r="G8896" t="s">
        <v>33</v>
      </c>
      <c r="H8896" t="s">
        <v>34</v>
      </c>
      <c r="I8896" t="s">
        <v>26701</v>
      </c>
      <c r="M8896" t="s">
        <v>53</v>
      </c>
      <c r="N8896" t="str">
        <f>IF(AND(PESQUISA!$B$3&lt;&gt;"",OR(PESQUISA!$B$4="TODAS",B8896=PESQUISA!$B$4),ISNUMBER(SEARCH(PESQUISA!$B$3,D8896))),ROW()-1,"")</f>
        <v/>
      </c>
    </row>
    <row r="8897" spans="1:14" x14ac:dyDescent="0.3">
      <c r="A8897" t="s">
        <v>26813</v>
      </c>
      <c r="B8897" t="s">
        <v>29</v>
      </c>
      <c r="C8897" t="s">
        <v>26814</v>
      </c>
      <c r="D8897" t="s">
        <v>26815</v>
      </c>
      <c r="E8897" t="s">
        <v>40</v>
      </c>
      <c r="G8897" t="s">
        <v>33</v>
      </c>
      <c r="H8897" t="s">
        <v>34</v>
      </c>
      <c r="I8897" t="s">
        <v>26701</v>
      </c>
      <c r="M8897" t="s">
        <v>53</v>
      </c>
      <c r="N8897" t="str">
        <f>IF(AND(PESQUISA!$B$3&lt;&gt;"",OR(PESQUISA!$B$4="TODAS",B8897=PESQUISA!$B$4),ISNUMBER(SEARCH(PESQUISA!$B$3,D8897))),ROW()-1,"")</f>
        <v/>
      </c>
    </row>
    <row r="8898" spans="1:14" x14ac:dyDescent="0.3">
      <c r="A8898" t="s">
        <v>26816</v>
      </c>
      <c r="B8898" t="s">
        <v>29</v>
      </c>
      <c r="C8898" t="s">
        <v>26817</v>
      </c>
      <c r="D8898" t="s">
        <v>26818</v>
      </c>
      <c r="E8898" t="s">
        <v>40</v>
      </c>
      <c r="G8898" t="s">
        <v>33</v>
      </c>
      <c r="H8898" t="s">
        <v>34</v>
      </c>
      <c r="I8898" t="s">
        <v>26701</v>
      </c>
      <c r="M8898" t="s">
        <v>53</v>
      </c>
      <c r="N8898" t="str">
        <f>IF(AND(PESQUISA!$B$3&lt;&gt;"",OR(PESQUISA!$B$4="TODAS",B8898=PESQUISA!$B$4),ISNUMBER(SEARCH(PESQUISA!$B$3,D8898))),ROW()-1,"")</f>
        <v/>
      </c>
    </row>
    <row r="8899" spans="1:14" x14ac:dyDescent="0.3">
      <c r="A8899" t="s">
        <v>26819</v>
      </c>
      <c r="B8899" t="s">
        <v>29</v>
      </c>
      <c r="C8899" t="s">
        <v>26820</v>
      </c>
      <c r="D8899" t="s">
        <v>26821</v>
      </c>
      <c r="E8899" t="s">
        <v>40</v>
      </c>
      <c r="G8899" t="s">
        <v>33</v>
      </c>
      <c r="H8899" t="s">
        <v>34</v>
      </c>
      <c r="I8899" t="s">
        <v>26701</v>
      </c>
      <c r="M8899" t="s">
        <v>53</v>
      </c>
      <c r="N8899" t="str">
        <f>IF(AND(PESQUISA!$B$3&lt;&gt;"",OR(PESQUISA!$B$4="TODAS",B8899=PESQUISA!$B$4),ISNUMBER(SEARCH(PESQUISA!$B$3,D8899))),ROW()-1,"")</f>
        <v/>
      </c>
    </row>
    <row r="8900" spans="1:14" x14ac:dyDescent="0.3">
      <c r="A8900" t="s">
        <v>26822</v>
      </c>
      <c r="B8900" t="s">
        <v>29</v>
      </c>
      <c r="C8900" t="s">
        <v>26823</v>
      </c>
      <c r="D8900" t="s">
        <v>26824</v>
      </c>
      <c r="E8900" t="s">
        <v>40</v>
      </c>
      <c r="G8900" t="s">
        <v>33</v>
      </c>
      <c r="H8900" t="s">
        <v>34</v>
      </c>
      <c r="I8900" t="s">
        <v>26701</v>
      </c>
      <c r="M8900" t="s">
        <v>53</v>
      </c>
      <c r="N8900" t="str">
        <f>IF(AND(PESQUISA!$B$3&lt;&gt;"",OR(PESQUISA!$B$4="TODAS",B8900=PESQUISA!$B$4),ISNUMBER(SEARCH(PESQUISA!$B$3,D8900))),ROW()-1,"")</f>
        <v/>
      </c>
    </row>
    <row r="8901" spans="1:14" x14ac:dyDescent="0.3">
      <c r="A8901" t="s">
        <v>26825</v>
      </c>
      <c r="B8901" t="s">
        <v>29</v>
      </c>
      <c r="C8901" t="s">
        <v>26826</v>
      </c>
      <c r="D8901" t="s">
        <v>26827</v>
      </c>
      <c r="E8901" t="s">
        <v>40</v>
      </c>
      <c r="G8901" t="s">
        <v>33</v>
      </c>
      <c r="H8901" t="s">
        <v>34</v>
      </c>
      <c r="I8901" t="s">
        <v>26701</v>
      </c>
      <c r="M8901" t="s">
        <v>53</v>
      </c>
      <c r="N8901" t="str">
        <f>IF(AND(PESQUISA!$B$3&lt;&gt;"",OR(PESQUISA!$B$4="TODAS",B8901=PESQUISA!$B$4),ISNUMBER(SEARCH(PESQUISA!$B$3,D8901))),ROW()-1,"")</f>
        <v/>
      </c>
    </row>
    <row r="8902" spans="1:14" x14ac:dyDescent="0.3">
      <c r="A8902" t="s">
        <v>26828</v>
      </c>
      <c r="B8902" t="s">
        <v>29</v>
      </c>
      <c r="C8902" t="s">
        <v>26829</v>
      </c>
      <c r="D8902" t="s">
        <v>26830</v>
      </c>
      <c r="E8902" t="s">
        <v>40</v>
      </c>
      <c r="F8902" s="7">
        <v>192.59</v>
      </c>
      <c r="G8902" t="s">
        <v>33</v>
      </c>
      <c r="H8902" t="s">
        <v>34</v>
      </c>
      <c r="I8902" t="s">
        <v>26701</v>
      </c>
      <c r="L8902" s="8">
        <v>0</v>
      </c>
      <c r="M8902" t="s">
        <v>36</v>
      </c>
      <c r="N8902" t="str">
        <f>IF(AND(PESQUISA!$B$3&lt;&gt;"",OR(PESQUISA!$B$4="TODAS",B8902=PESQUISA!$B$4),ISNUMBER(SEARCH(PESQUISA!$B$3,D8902))),ROW()-1,"")</f>
        <v/>
      </c>
    </row>
    <row r="8903" spans="1:14" x14ac:dyDescent="0.3">
      <c r="A8903" t="s">
        <v>26831</v>
      </c>
      <c r="B8903" t="s">
        <v>29</v>
      </c>
      <c r="C8903" t="s">
        <v>26832</v>
      </c>
      <c r="D8903" t="s">
        <v>26833</v>
      </c>
      <c r="E8903" t="s">
        <v>40</v>
      </c>
      <c r="G8903" t="s">
        <v>33</v>
      </c>
      <c r="H8903" t="s">
        <v>34</v>
      </c>
      <c r="I8903" t="s">
        <v>26701</v>
      </c>
      <c r="M8903" t="s">
        <v>53</v>
      </c>
      <c r="N8903" t="str">
        <f>IF(AND(PESQUISA!$B$3&lt;&gt;"",OR(PESQUISA!$B$4="TODAS",B8903=PESQUISA!$B$4),ISNUMBER(SEARCH(PESQUISA!$B$3,D8903))),ROW()-1,"")</f>
        <v/>
      </c>
    </row>
    <row r="8904" spans="1:14" x14ac:dyDescent="0.3">
      <c r="A8904" t="s">
        <v>26834</v>
      </c>
      <c r="B8904" t="s">
        <v>29</v>
      </c>
      <c r="C8904" t="s">
        <v>26835</v>
      </c>
      <c r="D8904" t="s">
        <v>26836</v>
      </c>
      <c r="E8904" t="s">
        <v>40</v>
      </c>
      <c r="G8904" t="s">
        <v>33</v>
      </c>
      <c r="H8904" t="s">
        <v>34</v>
      </c>
      <c r="I8904" t="s">
        <v>26701</v>
      </c>
      <c r="M8904" t="s">
        <v>53</v>
      </c>
      <c r="N8904" t="str">
        <f>IF(AND(PESQUISA!$B$3&lt;&gt;"",OR(PESQUISA!$B$4="TODAS",B8904=PESQUISA!$B$4),ISNUMBER(SEARCH(PESQUISA!$B$3,D8904))),ROW()-1,"")</f>
        <v/>
      </c>
    </row>
    <row r="8905" spans="1:14" x14ac:dyDescent="0.3">
      <c r="A8905" t="s">
        <v>26837</v>
      </c>
      <c r="B8905" t="s">
        <v>29</v>
      </c>
      <c r="C8905" t="s">
        <v>26838</v>
      </c>
      <c r="D8905" t="s">
        <v>26839</v>
      </c>
      <c r="E8905" t="s">
        <v>60</v>
      </c>
      <c r="G8905" t="s">
        <v>33</v>
      </c>
      <c r="H8905" t="s">
        <v>34</v>
      </c>
      <c r="I8905" t="s">
        <v>26701</v>
      </c>
      <c r="M8905" t="s">
        <v>53</v>
      </c>
      <c r="N8905" t="str">
        <f>IF(AND(PESQUISA!$B$3&lt;&gt;"",OR(PESQUISA!$B$4="TODAS",B8905=PESQUISA!$B$4),ISNUMBER(SEARCH(PESQUISA!$B$3,D8905))),ROW()-1,"")</f>
        <v/>
      </c>
    </row>
    <row r="8906" spans="1:14" x14ac:dyDescent="0.3">
      <c r="A8906" t="s">
        <v>26840</v>
      </c>
      <c r="B8906" t="s">
        <v>29</v>
      </c>
      <c r="C8906" t="s">
        <v>26841</v>
      </c>
      <c r="D8906" t="s">
        <v>26842</v>
      </c>
      <c r="E8906" t="s">
        <v>32</v>
      </c>
      <c r="F8906" s="7">
        <v>35.78</v>
      </c>
      <c r="G8906" t="s">
        <v>33</v>
      </c>
      <c r="H8906" t="s">
        <v>34</v>
      </c>
      <c r="I8906" t="s">
        <v>26843</v>
      </c>
      <c r="L8906" s="8">
        <v>5.9999999999999995E-4</v>
      </c>
      <c r="M8906" t="s">
        <v>36</v>
      </c>
      <c r="N8906" t="str">
        <f>IF(AND(PESQUISA!$B$3&lt;&gt;"",OR(PESQUISA!$B$4="TODAS",B8906=PESQUISA!$B$4),ISNUMBER(SEARCH(PESQUISA!$B$3,D8906))),ROW()-1,"")</f>
        <v/>
      </c>
    </row>
    <row r="8907" spans="1:14" x14ac:dyDescent="0.3">
      <c r="A8907" t="s">
        <v>26844</v>
      </c>
      <c r="B8907" t="s">
        <v>29</v>
      </c>
      <c r="C8907" t="s">
        <v>26845</v>
      </c>
      <c r="D8907" t="s">
        <v>26846</v>
      </c>
      <c r="E8907" t="s">
        <v>859</v>
      </c>
      <c r="F8907" s="7">
        <v>13.82</v>
      </c>
      <c r="G8907" t="s">
        <v>33</v>
      </c>
      <c r="H8907" t="s">
        <v>34</v>
      </c>
      <c r="I8907" t="s">
        <v>26843</v>
      </c>
      <c r="L8907" s="8">
        <v>0</v>
      </c>
      <c r="M8907" t="s">
        <v>36</v>
      </c>
      <c r="N8907" t="str">
        <f>IF(AND(PESQUISA!$B$3&lt;&gt;"",OR(PESQUISA!$B$4="TODAS",B8907=PESQUISA!$B$4),ISNUMBER(SEARCH(PESQUISA!$B$3,D8907))),ROW()-1,"")</f>
        <v/>
      </c>
    </row>
    <row r="8908" spans="1:14" x14ac:dyDescent="0.3">
      <c r="A8908" t="s">
        <v>26847</v>
      </c>
      <c r="B8908" t="s">
        <v>29</v>
      </c>
      <c r="C8908" t="s">
        <v>26848</v>
      </c>
      <c r="D8908" t="s">
        <v>26849</v>
      </c>
      <c r="E8908" t="s">
        <v>859</v>
      </c>
      <c r="F8908" s="7">
        <v>13.48</v>
      </c>
      <c r="G8908" t="s">
        <v>33</v>
      </c>
      <c r="H8908" t="s">
        <v>34</v>
      </c>
      <c r="I8908" t="s">
        <v>26843</v>
      </c>
      <c r="L8908" s="8">
        <v>0</v>
      </c>
      <c r="M8908" t="s">
        <v>36</v>
      </c>
      <c r="N8908" t="str">
        <f>IF(AND(PESQUISA!$B$3&lt;&gt;"",OR(PESQUISA!$B$4="TODAS",B8908=PESQUISA!$B$4),ISNUMBER(SEARCH(PESQUISA!$B$3,D8908))),ROW()-1,"")</f>
        <v/>
      </c>
    </row>
    <row r="8909" spans="1:14" x14ac:dyDescent="0.3">
      <c r="A8909" t="s">
        <v>26850</v>
      </c>
      <c r="B8909" t="s">
        <v>29</v>
      </c>
      <c r="C8909" t="s">
        <v>26851</v>
      </c>
      <c r="D8909" t="s">
        <v>26852</v>
      </c>
      <c r="E8909" t="s">
        <v>859</v>
      </c>
      <c r="F8909" s="7">
        <v>13.06</v>
      </c>
      <c r="G8909" t="s">
        <v>33</v>
      </c>
      <c r="H8909" t="s">
        <v>34</v>
      </c>
      <c r="I8909" t="s">
        <v>26843</v>
      </c>
      <c r="L8909" s="8">
        <v>0</v>
      </c>
      <c r="M8909" t="s">
        <v>36</v>
      </c>
      <c r="N8909" t="str">
        <f>IF(AND(PESQUISA!$B$3&lt;&gt;"",OR(PESQUISA!$B$4="TODAS",B8909=PESQUISA!$B$4),ISNUMBER(SEARCH(PESQUISA!$B$3,D8909))),ROW()-1,"")</f>
        <v/>
      </c>
    </row>
    <row r="8910" spans="1:14" x14ac:dyDescent="0.3">
      <c r="A8910" t="s">
        <v>26853</v>
      </c>
      <c r="B8910" t="s">
        <v>29</v>
      </c>
      <c r="C8910" t="s">
        <v>26854</v>
      </c>
      <c r="D8910" t="s">
        <v>26855</v>
      </c>
      <c r="E8910" t="s">
        <v>859</v>
      </c>
      <c r="F8910" s="7">
        <v>12.62</v>
      </c>
      <c r="G8910" t="s">
        <v>33</v>
      </c>
      <c r="H8910" t="s">
        <v>34</v>
      </c>
      <c r="I8910" t="s">
        <v>26843</v>
      </c>
      <c r="L8910" s="8">
        <v>0</v>
      </c>
      <c r="M8910" t="s">
        <v>36</v>
      </c>
      <c r="N8910" t="str">
        <f>IF(AND(PESQUISA!$B$3&lt;&gt;"",OR(PESQUISA!$B$4="TODAS",B8910=PESQUISA!$B$4),ISNUMBER(SEARCH(PESQUISA!$B$3,D8910))),ROW()-1,"")</f>
        <v/>
      </c>
    </row>
    <row r="8911" spans="1:14" x14ac:dyDescent="0.3">
      <c r="A8911" t="s">
        <v>26856</v>
      </c>
      <c r="B8911" t="s">
        <v>29</v>
      </c>
      <c r="C8911" t="s">
        <v>26857</v>
      </c>
      <c r="D8911" t="s">
        <v>26858</v>
      </c>
      <c r="E8911" t="s">
        <v>859</v>
      </c>
      <c r="G8911" t="s">
        <v>33</v>
      </c>
      <c r="H8911" t="s">
        <v>34</v>
      </c>
      <c r="I8911" t="s">
        <v>26843</v>
      </c>
      <c r="M8911" t="s">
        <v>53</v>
      </c>
      <c r="N8911" t="str">
        <f>IF(AND(PESQUISA!$B$3&lt;&gt;"",OR(PESQUISA!$B$4="TODAS",B8911=PESQUISA!$B$4),ISNUMBER(SEARCH(PESQUISA!$B$3,D8911))),ROW()-1,"")</f>
        <v/>
      </c>
    </row>
    <row r="8912" spans="1:14" x14ac:dyDescent="0.3">
      <c r="A8912" t="s">
        <v>26859</v>
      </c>
      <c r="B8912" t="s">
        <v>29</v>
      </c>
      <c r="C8912" t="s">
        <v>26860</v>
      </c>
      <c r="D8912" t="s">
        <v>26861</v>
      </c>
      <c r="E8912" t="s">
        <v>859</v>
      </c>
      <c r="F8912" s="7">
        <v>11.82</v>
      </c>
      <c r="G8912" t="s">
        <v>33</v>
      </c>
      <c r="H8912" t="s">
        <v>34</v>
      </c>
      <c r="I8912" t="s">
        <v>26843</v>
      </c>
      <c r="L8912" s="8">
        <v>0</v>
      </c>
      <c r="M8912" t="s">
        <v>36</v>
      </c>
      <c r="N8912" t="str">
        <f>IF(AND(PESQUISA!$B$3&lt;&gt;"",OR(PESQUISA!$B$4="TODAS",B8912=PESQUISA!$B$4),ISNUMBER(SEARCH(PESQUISA!$B$3,D8912))),ROW()-1,"")</f>
        <v/>
      </c>
    </row>
    <row r="8913" spans="1:14" x14ac:dyDescent="0.3">
      <c r="A8913" t="s">
        <v>26862</v>
      </c>
      <c r="B8913" t="s">
        <v>29</v>
      </c>
      <c r="C8913" t="s">
        <v>26863</v>
      </c>
      <c r="D8913" t="s">
        <v>26864</v>
      </c>
      <c r="E8913" t="s">
        <v>859</v>
      </c>
      <c r="G8913" t="s">
        <v>33</v>
      </c>
      <c r="H8913" t="s">
        <v>34</v>
      </c>
      <c r="I8913" t="s">
        <v>26843</v>
      </c>
      <c r="M8913" t="s">
        <v>53</v>
      </c>
      <c r="N8913" t="str">
        <f>IF(AND(PESQUISA!$B$3&lt;&gt;"",OR(PESQUISA!$B$4="TODAS",B8913=PESQUISA!$B$4),ISNUMBER(SEARCH(PESQUISA!$B$3,D8913))),ROW()-1,"")</f>
        <v/>
      </c>
    </row>
    <row r="8914" spans="1:14" x14ac:dyDescent="0.3">
      <c r="A8914" t="s">
        <v>26865</v>
      </c>
      <c r="B8914" t="s">
        <v>29</v>
      </c>
      <c r="C8914" t="s">
        <v>26866</v>
      </c>
      <c r="D8914" t="s">
        <v>26867</v>
      </c>
      <c r="E8914" t="s">
        <v>859</v>
      </c>
      <c r="G8914" t="s">
        <v>33</v>
      </c>
      <c r="H8914" t="s">
        <v>34</v>
      </c>
      <c r="I8914" t="s">
        <v>26843</v>
      </c>
      <c r="M8914" t="s">
        <v>53</v>
      </c>
      <c r="N8914" t="str">
        <f>IF(AND(PESQUISA!$B$3&lt;&gt;"",OR(PESQUISA!$B$4="TODAS",B8914=PESQUISA!$B$4),ISNUMBER(SEARCH(PESQUISA!$B$3,D8914))),ROW()-1,"")</f>
        <v/>
      </c>
    </row>
    <row r="8915" spans="1:14" x14ac:dyDescent="0.3">
      <c r="A8915" t="s">
        <v>26868</v>
      </c>
      <c r="B8915" t="s">
        <v>29</v>
      </c>
      <c r="C8915" t="s">
        <v>26869</v>
      </c>
      <c r="D8915" t="s">
        <v>26870</v>
      </c>
      <c r="E8915" t="s">
        <v>859</v>
      </c>
      <c r="G8915" t="s">
        <v>33</v>
      </c>
      <c r="H8915" t="s">
        <v>34</v>
      </c>
      <c r="I8915" t="s">
        <v>26843</v>
      </c>
      <c r="M8915" t="s">
        <v>53</v>
      </c>
      <c r="N8915" t="str">
        <f>IF(AND(PESQUISA!$B$3&lt;&gt;"",OR(PESQUISA!$B$4="TODAS",B8915=PESQUISA!$B$4),ISNUMBER(SEARCH(PESQUISA!$B$3,D8915))),ROW()-1,"")</f>
        <v/>
      </c>
    </row>
    <row r="8916" spans="1:14" x14ac:dyDescent="0.3">
      <c r="A8916" t="s">
        <v>26871</v>
      </c>
      <c r="B8916" t="s">
        <v>29</v>
      </c>
      <c r="C8916" t="s">
        <v>26872</v>
      </c>
      <c r="D8916" t="s">
        <v>26873</v>
      </c>
      <c r="E8916" t="s">
        <v>859</v>
      </c>
      <c r="F8916" s="7">
        <v>15.13</v>
      </c>
      <c r="G8916" t="s">
        <v>33</v>
      </c>
      <c r="H8916" t="s">
        <v>34</v>
      </c>
      <c r="I8916" t="s">
        <v>26843</v>
      </c>
      <c r="L8916" s="8">
        <v>0</v>
      </c>
      <c r="M8916" t="s">
        <v>36</v>
      </c>
      <c r="N8916" t="str">
        <f>IF(AND(PESQUISA!$B$3&lt;&gt;"",OR(PESQUISA!$B$4="TODAS",B8916=PESQUISA!$B$4),ISNUMBER(SEARCH(PESQUISA!$B$3,D8916))),ROW()-1,"")</f>
        <v/>
      </c>
    </row>
    <row r="8917" spans="1:14" x14ac:dyDescent="0.3">
      <c r="A8917" t="s">
        <v>26874</v>
      </c>
      <c r="B8917" t="s">
        <v>29</v>
      </c>
      <c r="C8917" t="s">
        <v>26875</v>
      </c>
      <c r="D8917" t="s">
        <v>26876</v>
      </c>
      <c r="E8917" t="s">
        <v>859</v>
      </c>
      <c r="F8917" s="7">
        <v>10.23</v>
      </c>
      <c r="G8917" t="s">
        <v>33</v>
      </c>
      <c r="H8917" t="s">
        <v>34</v>
      </c>
      <c r="I8917" t="s">
        <v>26843</v>
      </c>
      <c r="L8917" s="8">
        <v>6.7999999999999996E-3</v>
      </c>
      <c r="M8917" t="s">
        <v>36</v>
      </c>
      <c r="N8917" t="str">
        <f>IF(AND(PESQUISA!$B$3&lt;&gt;"",OR(PESQUISA!$B$4="TODAS",B8917=PESQUISA!$B$4),ISNUMBER(SEARCH(PESQUISA!$B$3,D8917))),ROW()-1,"")</f>
        <v/>
      </c>
    </row>
    <row r="8918" spans="1:14" x14ac:dyDescent="0.3">
      <c r="A8918" t="s">
        <v>26877</v>
      </c>
      <c r="B8918" t="s">
        <v>29</v>
      </c>
      <c r="C8918" t="s">
        <v>26878</v>
      </c>
      <c r="D8918" t="s">
        <v>26879</v>
      </c>
      <c r="E8918" t="s">
        <v>859</v>
      </c>
      <c r="F8918" s="7">
        <v>10.49</v>
      </c>
      <c r="G8918" t="s">
        <v>33</v>
      </c>
      <c r="H8918" t="s">
        <v>34</v>
      </c>
      <c r="I8918" t="s">
        <v>26843</v>
      </c>
      <c r="L8918" s="8">
        <v>2.8999999999999998E-3</v>
      </c>
      <c r="M8918" t="s">
        <v>36</v>
      </c>
      <c r="N8918" t="str">
        <f>IF(AND(PESQUISA!$B$3&lt;&gt;"",OR(PESQUISA!$B$4="TODAS",B8918=PESQUISA!$B$4),ISNUMBER(SEARCH(PESQUISA!$B$3,D8918))),ROW()-1,"")</f>
        <v/>
      </c>
    </row>
    <row r="8919" spans="1:14" x14ac:dyDescent="0.3">
      <c r="A8919" t="s">
        <v>26880</v>
      </c>
      <c r="B8919" t="s">
        <v>29</v>
      </c>
      <c r="C8919" t="s">
        <v>26881</v>
      </c>
      <c r="D8919" t="s">
        <v>26882</v>
      </c>
      <c r="E8919" t="s">
        <v>859</v>
      </c>
      <c r="F8919" s="7">
        <v>11.34</v>
      </c>
      <c r="G8919" t="s">
        <v>33</v>
      </c>
      <c r="H8919" t="s">
        <v>34</v>
      </c>
      <c r="I8919" t="s">
        <v>26843</v>
      </c>
      <c r="L8919" s="8">
        <v>1.41E-2</v>
      </c>
      <c r="M8919" t="s">
        <v>36</v>
      </c>
      <c r="N8919" t="str">
        <f>IF(AND(PESQUISA!$B$3&lt;&gt;"",OR(PESQUISA!$B$4="TODAS",B8919=PESQUISA!$B$4),ISNUMBER(SEARCH(PESQUISA!$B$3,D8919))),ROW()-1,"")</f>
        <v/>
      </c>
    </row>
    <row r="8920" spans="1:14" x14ac:dyDescent="0.3">
      <c r="A8920" t="s">
        <v>26883</v>
      </c>
      <c r="B8920" t="s">
        <v>29</v>
      </c>
      <c r="C8920" t="s">
        <v>26884</v>
      </c>
      <c r="D8920" t="s">
        <v>26885</v>
      </c>
      <c r="E8920" t="s">
        <v>32</v>
      </c>
      <c r="F8920" s="7">
        <v>2.52</v>
      </c>
      <c r="G8920" t="s">
        <v>33</v>
      </c>
      <c r="H8920" t="s">
        <v>34</v>
      </c>
      <c r="I8920" t="s">
        <v>26843</v>
      </c>
      <c r="L8920" s="8">
        <v>0</v>
      </c>
      <c r="M8920" t="s">
        <v>36</v>
      </c>
      <c r="N8920" t="str">
        <f>IF(AND(PESQUISA!$B$3&lt;&gt;"",OR(PESQUISA!$B$4="TODAS",B8920=PESQUISA!$B$4),ISNUMBER(SEARCH(PESQUISA!$B$3,D8920))),ROW()-1,"")</f>
        <v/>
      </c>
    </row>
    <row r="8921" spans="1:14" x14ac:dyDescent="0.3">
      <c r="A8921" t="s">
        <v>26886</v>
      </c>
      <c r="B8921" t="s">
        <v>29</v>
      </c>
      <c r="C8921" t="s">
        <v>26887</v>
      </c>
      <c r="D8921" t="s">
        <v>26888</v>
      </c>
      <c r="E8921" t="s">
        <v>32</v>
      </c>
      <c r="F8921" s="7">
        <v>4.24</v>
      </c>
      <c r="G8921" t="s">
        <v>33</v>
      </c>
      <c r="H8921" t="s">
        <v>34</v>
      </c>
      <c r="I8921" t="s">
        <v>26843</v>
      </c>
      <c r="L8921" s="8">
        <v>1.4200000000000001E-2</v>
      </c>
      <c r="M8921" t="s">
        <v>36</v>
      </c>
      <c r="N8921" t="str">
        <f>IF(AND(PESQUISA!$B$3&lt;&gt;"",OR(PESQUISA!$B$4="TODAS",B8921=PESQUISA!$B$4),ISNUMBER(SEARCH(PESQUISA!$B$3,D8921))),ROW()-1,"")</f>
        <v/>
      </c>
    </row>
    <row r="8922" spans="1:14" x14ac:dyDescent="0.3">
      <c r="A8922" t="s">
        <v>26889</v>
      </c>
      <c r="B8922" t="s">
        <v>29</v>
      </c>
      <c r="C8922" t="s">
        <v>26890</v>
      </c>
      <c r="D8922" t="s">
        <v>26891</v>
      </c>
      <c r="E8922" t="s">
        <v>32</v>
      </c>
      <c r="F8922" s="7">
        <v>0.9</v>
      </c>
      <c r="G8922" t="s">
        <v>33</v>
      </c>
      <c r="H8922" t="s">
        <v>34</v>
      </c>
      <c r="I8922" t="s">
        <v>26843</v>
      </c>
      <c r="L8922" s="8">
        <v>0</v>
      </c>
      <c r="M8922" t="s">
        <v>36</v>
      </c>
      <c r="N8922" t="str">
        <f>IF(AND(PESQUISA!$B$3&lt;&gt;"",OR(PESQUISA!$B$4="TODAS",B8922=PESQUISA!$B$4),ISNUMBER(SEARCH(PESQUISA!$B$3,D8922))),ROW()-1,"")</f>
        <v/>
      </c>
    </row>
    <row r="8923" spans="1:14" x14ac:dyDescent="0.3">
      <c r="A8923" t="s">
        <v>26892</v>
      </c>
      <c r="B8923" t="s">
        <v>29</v>
      </c>
      <c r="C8923" t="s">
        <v>26893</v>
      </c>
      <c r="D8923" t="s">
        <v>26894</v>
      </c>
      <c r="E8923" t="s">
        <v>376</v>
      </c>
      <c r="F8923" s="7">
        <v>779.27</v>
      </c>
      <c r="G8923" t="s">
        <v>33</v>
      </c>
      <c r="H8923" t="s">
        <v>34</v>
      </c>
      <c r="I8923" t="s">
        <v>26843</v>
      </c>
      <c r="L8923" s="8">
        <v>0</v>
      </c>
      <c r="M8923" t="s">
        <v>36</v>
      </c>
      <c r="N8923" t="str">
        <f>IF(AND(PESQUISA!$B$3&lt;&gt;"",OR(PESQUISA!$B$4="TODAS",B8923=PESQUISA!$B$4),ISNUMBER(SEARCH(PESQUISA!$B$3,D8923))),ROW()-1,"")</f>
        <v/>
      </c>
    </row>
    <row r="8924" spans="1:14" x14ac:dyDescent="0.3">
      <c r="A8924" t="s">
        <v>26895</v>
      </c>
      <c r="B8924" t="s">
        <v>29</v>
      </c>
      <c r="C8924" t="s">
        <v>26896</v>
      </c>
      <c r="D8924" t="s">
        <v>26897</v>
      </c>
      <c r="E8924" t="s">
        <v>376</v>
      </c>
      <c r="F8924" s="7">
        <v>802.54</v>
      </c>
      <c r="G8924" t="s">
        <v>33</v>
      </c>
      <c r="H8924" t="s">
        <v>34</v>
      </c>
      <c r="I8924" t="s">
        <v>26843</v>
      </c>
      <c r="L8924" s="8">
        <v>0</v>
      </c>
      <c r="M8924" t="s">
        <v>36</v>
      </c>
      <c r="N8924" t="str">
        <f>IF(AND(PESQUISA!$B$3&lt;&gt;"",OR(PESQUISA!$B$4="TODAS",B8924=PESQUISA!$B$4),ISNUMBER(SEARCH(PESQUISA!$B$3,D8924))),ROW()-1,"")</f>
        <v/>
      </c>
    </row>
    <row r="8925" spans="1:14" x14ac:dyDescent="0.3">
      <c r="A8925" t="s">
        <v>26898</v>
      </c>
      <c r="B8925" t="s">
        <v>29</v>
      </c>
      <c r="C8925" t="s">
        <v>26899</v>
      </c>
      <c r="D8925" t="s">
        <v>26900</v>
      </c>
      <c r="E8925" t="s">
        <v>376</v>
      </c>
      <c r="F8925" s="7">
        <v>825.83</v>
      </c>
      <c r="G8925" t="s">
        <v>33</v>
      </c>
      <c r="H8925" t="s">
        <v>34</v>
      </c>
      <c r="I8925" t="s">
        <v>26843</v>
      </c>
      <c r="L8925" s="8">
        <v>0</v>
      </c>
      <c r="M8925" t="s">
        <v>36</v>
      </c>
      <c r="N8925" t="str">
        <f>IF(AND(PESQUISA!$B$3&lt;&gt;"",OR(PESQUISA!$B$4="TODAS",B8925=PESQUISA!$B$4),ISNUMBER(SEARCH(PESQUISA!$B$3,D8925))),ROW()-1,"")</f>
        <v/>
      </c>
    </row>
    <row r="8926" spans="1:14" x14ac:dyDescent="0.3">
      <c r="A8926" t="s">
        <v>26901</v>
      </c>
      <c r="B8926" t="s">
        <v>29</v>
      </c>
      <c r="C8926" t="s">
        <v>26902</v>
      </c>
      <c r="D8926" t="s">
        <v>26903</v>
      </c>
      <c r="E8926" t="s">
        <v>376</v>
      </c>
      <c r="F8926" s="7">
        <v>72.69</v>
      </c>
      <c r="G8926" t="s">
        <v>33</v>
      </c>
      <c r="H8926" t="s">
        <v>34</v>
      </c>
      <c r="I8926" t="s">
        <v>26843</v>
      </c>
      <c r="L8926" s="8">
        <v>0</v>
      </c>
      <c r="M8926" t="s">
        <v>36</v>
      </c>
      <c r="N8926" t="str">
        <f>IF(AND(PESQUISA!$B$3&lt;&gt;"",OR(PESQUISA!$B$4="TODAS",B8926=PESQUISA!$B$4),ISNUMBER(SEARCH(PESQUISA!$B$3,D8926))),ROW()-1,"")</f>
        <v/>
      </c>
    </row>
    <row r="8927" spans="1:14" x14ac:dyDescent="0.3">
      <c r="A8927" t="s">
        <v>26904</v>
      </c>
      <c r="B8927" t="s">
        <v>29</v>
      </c>
      <c r="C8927" t="s">
        <v>26905</v>
      </c>
      <c r="D8927" t="s">
        <v>26906</v>
      </c>
      <c r="E8927" t="s">
        <v>32</v>
      </c>
      <c r="F8927" s="7">
        <v>174.96</v>
      </c>
      <c r="G8927" t="s">
        <v>33</v>
      </c>
      <c r="H8927" t="s">
        <v>34</v>
      </c>
      <c r="I8927" t="s">
        <v>26843</v>
      </c>
      <c r="L8927" s="8">
        <v>2.9999999999999997E-4</v>
      </c>
      <c r="M8927" t="s">
        <v>36</v>
      </c>
      <c r="N8927" t="str">
        <f>IF(AND(PESQUISA!$B$3&lt;&gt;"",OR(PESQUISA!$B$4="TODAS",B8927=PESQUISA!$B$4),ISNUMBER(SEARCH(PESQUISA!$B$3,D8927))),ROW()-1,"")</f>
        <v/>
      </c>
    </row>
    <row r="8928" spans="1:14" x14ac:dyDescent="0.3">
      <c r="A8928" t="s">
        <v>26907</v>
      </c>
      <c r="B8928" t="s">
        <v>29</v>
      </c>
      <c r="C8928" t="s">
        <v>26908</v>
      </c>
      <c r="D8928" t="s">
        <v>26909</v>
      </c>
      <c r="E8928" t="s">
        <v>32</v>
      </c>
      <c r="G8928" t="s">
        <v>33</v>
      </c>
      <c r="H8928" t="s">
        <v>34</v>
      </c>
      <c r="I8928" t="s">
        <v>26843</v>
      </c>
      <c r="M8928" t="s">
        <v>53</v>
      </c>
      <c r="N8928" t="str">
        <f>IF(AND(PESQUISA!$B$3&lt;&gt;"",OR(PESQUISA!$B$4="TODAS",B8928=PESQUISA!$B$4),ISNUMBER(SEARCH(PESQUISA!$B$3,D8928))),ROW()-1,"")</f>
        <v/>
      </c>
    </row>
    <row r="8929" spans="1:14" x14ac:dyDescent="0.3">
      <c r="A8929" t="s">
        <v>26910</v>
      </c>
      <c r="B8929" t="s">
        <v>29</v>
      </c>
      <c r="C8929" t="s">
        <v>26911</v>
      </c>
      <c r="D8929" t="s">
        <v>26912</v>
      </c>
      <c r="E8929" t="s">
        <v>32</v>
      </c>
      <c r="F8929" s="7">
        <v>227.63</v>
      </c>
      <c r="G8929" t="s">
        <v>33</v>
      </c>
      <c r="H8929" t="s">
        <v>34</v>
      </c>
      <c r="I8929" t="s">
        <v>26843</v>
      </c>
      <c r="L8929" s="8">
        <v>2.9999999999999997E-4</v>
      </c>
      <c r="M8929" t="s">
        <v>36</v>
      </c>
      <c r="N8929" t="str">
        <f>IF(AND(PESQUISA!$B$3&lt;&gt;"",OR(PESQUISA!$B$4="TODAS",B8929=PESQUISA!$B$4),ISNUMBER(SEARCH(PESQUISA!$B$3,D8929))),ROW()-1,"")</f>
        <v/>
      </c>
    </row>
    <row r="8930" spans="1:14" x14ac:dyDescent="0.3">
      <c r="A8930" t="s">
        <v>26913</v>
      </c>
      <c r="B8930" t="s">
        <v>29</v>
      </c>
      <c r="C8930" t="s">
        <v>26914</v>
      </c>
      <c r="D8930" t="s">
        <v>26915</v>
      </c>
      <c r="E8930" t="s">
        <v>32</v>
      </c>
      <c r="G8930" t="s">
        <v>33</v>
      </c>
      <c r="H8930" t="s">
        <v>34</v>
      </c>
      <c r="I8930" t="s">
        <v>26843</v>
      </c>
      <c r="M8930" t="s">
        <v>53</v>
      </c>
      <c r="N8930" t="str">
        <f>IF(AND(PESQUISA!$B$3&lt;&gt;"",OR(PESQUISA!$B$4="TODAS",B8930=PESQUISA!$B$4),ISNUMBER(SEARCH(PESQUISA!$B$3,D8930))),ROW()-1,"")</f>
        <v/>
      </c>
    </row>
    <row r="8931" spans="1:14" x14ac:dyDescent="0.3">
      <c r="A8931" t="s">
        <v>26916</v>
      </c>
      <c r="B8931" t="s">
        <v>29</v>
      </c>
      <c r="C8931" t="s">
        <v>26917</v>
      </c>
      <c r="D8931" t="s">
        <v>26918</v>
      </c>
      <c r="E8931" t="s">
        <v>32</v>
      </c>
      <c r="F8931" s="7">
        <v>277.25</v>
      </c>
      <c r="G8931" t="s">
        <v>33</v>
      </c>
      <c r="H8931" t="s">
        <v>34</v>
      </c>
      <c r="I8931" t="s">
        <v>26843</v>
      </c>
      <c r="L8931" s="8">
        <v>2.0000000000000001E-4</v>
      </c>
      <c r="M8931" t="s">
        <v>36</v>
      </c>
      <c r="N8931" t="str">
        <f>IF(AND(PESQUISA!$B$3&lt;&gt;"",OR(PESQUISA!$B$4="TODAS",B8931=PESQUISA!$B$4),ISNUMBER(SEARCH(PESQUISA!$B$3,D8931))),ROW()-1,"")</f>
        <v/>
      </c>
    </row>
    <row r="8932" spans="1:14" x14ac:dyDescent="0.3">
      <c r="A8932" t="s">
        <v>26919</v>
      </c>
      <c r="B8932" t="s">
        <v>29</v>
      </c>
      <c r="C8932" t="s">
        <v>26920</v>
      </c>
      <c r="D8932" t="s">
        <v>26921</v>
      </c>
      <c r="E8932" t="s">
        <v>32</v>
      </c>
      <c r="G8932" t="s">
        <v>33</v>
      </c>
      <c r="H8932" t="s">
        <v>34</v>
      </c>
      <c r="I8932" t="s">
        <v>26843</v>
      </c>
      <c r="M8932" t="s">
        <v>53</v>
      </c>
      <c r="N8932" t="str">
        <f>IF(AND(PESQUISA!$B$3&lt;&gt;"",OR(PESQUISA!$B$4="TODAS",B8932=PESQUISA!$B$4),ISNUMBER(SEARCH(PESQUISA!$B$3,D8932))),ROW()-1,"")</f>
        <v/>
      </c>
    </row>
    <row r="8933" spans="1:14" x14ac:dyDescent="0.3">
      <c r="A8933" t="s">
        <v>26922</v>
      </c>
      <c r="B8933" t="s">
        <v>29</v>
      </c>
      <c r="C8933" t="s">
        <v>26923</v>
      </c>
      <c r="D8933" t="s">
        <v>26924</v>
      </c>
      <c r="E8933" t="s">
        <v>32</v>
      </c>
      <c r="F8933" s="7">
        <v>333.03</v>
      </c>
      <c r="G8933" t="s">
        <v>33</v>
      </c>
      <c r="H8933" t="s">
        <v>34</v>
      </c>
      <c r="I8933" t="s">
        <v>26843</v>
      </c>
      <c r="L8933" s="8">
        <v>2.0000000000000001E-4</v>
      </c>
      <c r="M8933" t="s">
        <v>36</v>
      </c>
      <c r="N8933" t="str">
        <f>IF(AND(PESQUISA!$B$3&lt;&gt;"",OR(PESQUISA!$B$4="TODAS",B8933=PESQUISA!$B$4),ISNUMBER(SEARCH(PESQUISA!$B$3,D8933))),ROW()-1,"")</f>
        <v/>
      </c>
    </row>
    <row r="8934" spans="1:14" x14ac:dyDescent="0.3">
      <c r="A8934" t="s">
        <v>26925</v>
      </c>
      <c r="B8934" t="s">
        <v>29</v>
      </c>
      <c r="C8934" t="s">
        <v>26926</v>
      </c>
      <c r="D8934" t="s">
        <v>26927</v>
      </c>
      <c r="E8934" t="s">
        <v>32</v>
      </c>
      <c r="G8934" t="s">
        <v>33</v>
      </c>
      <c r="H8934" t="s">
        <v>34</v>
      </c>
      <c r="I8934" t="s">
        <v>26843</v>
      </c>
      <c r="M8934" t="s">
        <v>53</v>
      </c>
      <c r="N8934" t="str">
        <f>IF(AND(PESQUISA!$B$3&lt;&gt;"",OR(PESQUISA!$B$4="TODAS",B8934=PESQUISA!$B$4),ISNUMBER(SEARCH(PESQUISA!$B$3,D8934))),ROW()-1,"")</f>
        <v/>
      </c>
    </row>
    <row r="8935" spans="1:14" x14ac:dyDescent="0.3">
      <c r="A8935" t="s">
        <v>26928</v>
      </c>
      <c r="B8935" t="s">
        <v>29</v>
      </c>
      <c r="C8935" t="s">
        <v>26929</v>
      </c>
      <c r="D8935" t="s">
        <v>26930</v>
      </c>
      <c r="E8935" t="s">
        <v>32</v>
      </c>
      <c r="F8935" s="7">
        <v>403.55</v>
      </c>
      <c r="G8935" t="s">
        <v>33</v>
      </c>
      <c r="H8935" t="s">
        <v>34</v>
      </c>
      <c r="I8935" t="s">
        <v>26843</v>
      </c>
      <c r="L8935" s="8">
        <v>1E-4</v>
      </c>
      <c r="M8935" t="s">
        <v>36</v>
      </c>
      <c r="N8935" t="str">
        <f>IF(AND(PESQUISA!$B$3&lt;&gt;"",OR(PESQUISA!$B$4="TODAS",B8935=PESQUISA!$B$4),ISNUMBER(SEARCH(PESQUISA!$B$3,D8935))),ROW()-1,"")</f>
        <v/>
      </c>
    </row>
    <row r="8936" spans="1:14" x14ac:dyDescent="0.3">
      <c r="A8936" t="s">
        <v>26931</v>
      </c>
      <c r="B8936" t="s">
        <v>29</v>
      </c>
      <c r="C8936" t="s">
        <v>26932</v>
      </c>
      <c r="D8936" t="s">
        <v>26933</v>
      </c>
      <c r="E8936" t="s">
        <v>32</v>
      </c>
      <c r="G8936" t="s">
        <v>33</v>
      </c>
      <c r="H8936" t="s">
        <v>34</v>
      </c>
      <c r="I8936" t="s">
        <v>26843</v>
      </c>
      <c r="M8936" t="s">
        <v>53</v>
      </c>
      <c r="N8936" t="str">
        <f>IF(AND(PESQUISA!$B$3&lt;&gt;"",OR(PESQUISA!$B$4="TODAS",B8936=PESQUISA!$B$4),ISNUMBER(SEARCH(PESQUISA!$B$3,D8936))),ROW()-1,"")</f>
        <v/>
      </c>
    </row>
    <row r="8937" spans="1:14" x14ac:dyDescent="0.3">
      <c r="A8937" t="s">
        <v>26934</v>
      </c>
      <c r="B8937" t="s">
        <v>29</v>
      </c>
      <c r="C8937" t="s">
        <v>26935</v>
      </c>
      <c r="D8937" t="s">
        <v>26936</v>
      </c>
      <c r="E8937" t="s">
        <v>32</v>
      </c>
      <c r="F8937" s="7">
        <v>246.33</v>
      </c>
      <c r="G8937" t="s">
        <v>33</v>
      </c>
      <c r="H8937" t="s">
        <v>34</v>
      </c>
      <c r="I8937" t="s">
        <v>26843</v>
      </c>
      <c r="L8937" s="8">
        <v>2.9999999999999997E-4</v>
      </c>
      <c r="M8937" t="s">
        <v>36</v>
      </c>
      <c r="N8937" t="str">
        <f>IF(AND(PESQUISA!$B$3&lt;&gt;"",OR(PESQUISA!$B$4="TODAS",B8937=PESQUISA!$B$4),ISNUMBER(SEARCH(PESQUISA!$B$3,D8937))),ROW()-1,"")</f>
        <v/>
      </c>
    </row>
    <row r="8938" spans="1:14" x14ac:dyDescent="0.3">
      <c r="A8938" t="s">
        <v>26937</v>
      </c>
      <c r="B8938" t="s">
        <v>29</v>
      </c>
      <c r="C8938" t="s">
        <v>26938</v>
      </c>
      <c r="D8938" t="s">
        <v>26939</v>
      </c>
      <c r="E8938" t="s">
        <v>32</v>
      </c>
      <c r="G8938" t="s">
        <v>33</v>
      </c>
      <c r="H8938" t="s">
        <v>34</v>
      </c>
      <c r="I8938" t="s">
        <v>26843</v>
      </c>
      <c r="M8938" t="s">
        <v>53</v>
      </c>
      <c r="N8938" t="str">
        <f>IF(AND(PESQUISA!$B$3&lt;&gt;"",OR(PESQUISA!$B$4="TODAS",B8938=PESQUISA!$B$4),ISNUMBER(SEARCH(PESQUISA!$B$3,D8938))),ROW()-1,"")</f>
        <v/>
      </c>
    </row>
    <row r="8939" spans="1:14" x14ac:dyDescent="0.3">
      <c r="A8939" t="s">
        <v>26940</v>
      </c>
      <c r="B8939" t="s">
        <v>29</v>
      </c>
      <c r="C8939" t="s">
        <v>26941</v>
      </c>
      <c r="D8939" t="s">
        <v>26942</v>
      </c>
      <c r="E8939" t="s">
        <v>32</v>
      </c>
      <c r="G8939" t="s">
        <v>33</v>
      </c>
      <c r="H8939" t="s">
        <v>34</v>
      </c>
      <c r="I8939" t="s">
        <v>26843</v>
      </c>
      <c r="M8939" t="s">
        <v>53</v>
      </c>
      <c r="N8939" t="str">
        <f>IF(AND(PESQUISA!$B$3&lt;&gt;"",OR(PESQUISA!$B$4="TODAS",B8939=PESQUISA!$B$4),ISNUMBER(SEARCH(PESQUISA!$B$3,D8939))),ROW()-1,"")</f>
        <v/>
      </c>
    </row>
    <row r="8940" spans="1:14" x14ac:dyDescent="0.3">
      <c r="A8940" t="s">
        <v>26943</v>
      </c>
      <c r="B8940" t="s">
        <v>29</v>
      </c>
      <c r="C8940" t="s">
        <v>26944</v>
      </c>
      <c r="D8940" t="s">
        <v>26945</v>
      </c>
      <c r="E8940" t="s">
        <v>32</v>
      </c>
      <c r="G8940" t="s">
        <v>33</v>
      </c>
      <c r="H8940" t="s">
        <v>34</v>
      </c>
      <c r="I8940" t="s">
        <v>26843</v>
      </c>
      <c r="M8940" t="s">
        <v>53</v>
      </c>
      <c r="N8940" t="str">
        <f>IF(AND(PESQUISA!$B$3&lt;&gt;"",OR(PESQUISA!$B$4="TODAS",B8940=PESQUISA!$B$4),ISNUMBER(SEARCH(PESQUISA!$B$3,D8940))),ROW()-1,"")</f>
        <v/>
      </c>
    </row>
    <row r="8941" spans="1:14" x14ac:dyDescent="0.3">
      <c r="A8941" t="s">
        <v>26946</v>
      </c>
      <c r="B8941" t="s">
        <v>29</v>
      </c>
      <c r="C8941" t="s">
        <v>26947</v>
      </c>
      <c r="D8941" t="s">
        <v>26948</v>
      </c>
      <c r="E8941" t="s">
        <v>32</v>
      </c>
      <c r="G8941" t="s">
        <v>33</v>
      </c>
      <c r="H8941" t="s">
        <v>34</v>
      </c>
      <c r="I8941" t="s">
        <v>26843</v>
      </c>
      <c r="M8941" t="s">
        <v>53</v>
      </c>
      <c r="N8941" t="str">
        <f>IF(AND(PESQUISA!$B$3&lt;&gt;"",OR(PESQUISA!$B$4="TODAS",B8941=PESQUISA!$B$4),ISNUMBER(SEARCH(PESQUISA!$B$3,D8941))),ROW()-1,"")</f>
        <v/>
      </c>
    </row>
    <row r="8942" spans="1:14" x14ac:dyDescent="0.3">
      <c r="A8942" t="s">
        <v>26949</v>
      </c>
      <c r="B8942" t="s">
        <v>29</v>
      </c>
      <c r="C8942" t="s">
        <v>26950</v>
      </c>
      <c r="D8942" t="s">
        <v>26951</v>
      </c>
      <c r="E8942" t="s">
        <v>32</v>
      </c>
      <c r="G8942" t="s">
        <v>33</v>
      </c>
      <c r="H8942" t="s">
        <v>34</v>
      </c>
      <c r="I8942" t="s">
        <v>26843</v>
      </c>
      <c r="M8942" t="s">
        <v>53</v>
      </c>
      <c r="N8942" t="str">
        <f>IF(AND(PESQUISA!$B$3&lt;&gt;"",OR(PESQUISA!$B$4="TODAS",B8942=PESQUISA!$B$4),ISNUMBER(SEARCH(PESQUISA!$B$3,D8942))),ROW()-1,"")</f>
        <v/>
      </c>
    </row>
    <row r="8943" spans="1:14" x14ac:dyDescent="0.3">
      <c r="A8943" t="s">
        <v>26952</v>
      </c>
      <c r="B8943" t="s">
        <v>29</v>
      </c>
      <c r="C8943" t="s">
        <v>26953</v>
      </c>
      <c r="D8943" t="s">
        <v>26954</v>
      </c>
      <c r="E8943" t="s">
        <v>32</v>
      </c>
      <c r="F8943" s="7">
        <v>207.56</v>
      </c>
      <c r="G8943" t="s">
        <v>33</v>
      </c>
      <c r="H8943" t="s">
        <v>34</v>
      </c>
      <c r="I8943" t="s">
        <v>26843</v>
      </c>
      <c r="L8943" s="8">
        <v>2.9999999999999997E-4</v>
      </c>
      <c r="M8943" t="s">
        <v>36</v>
      </c>
      <c r="N8943" t="str">
        <f>IF(AND(PESQUISA!$B$3&lt;&gt;"",OR(PESQUISA!$B$4="TODAS",B8943=PESQUISA!$B$4),ISNUMBER(SEARCH(PESQUISA!$B$3,D8943))),ROW()-1,"")</f>
        <v/>
      </c>
    </row>
    <row r="8944" spans="1:14" x14ac:dyDescent="0.3">
      <c r="A8944" t="s">
        <v>26955</v>
      </c>
      <c r="B8944" t="s">
        <v>29</v>
      </c>
      <c r="C8944" t="s">
        <v>26956</v>
      </c>
      <c r="D8944" t="s">
        <v>26957</v>
      </c>
      <c r="E8944" t="s">
        <v>32</v>
      </c>
      <c r="G8944" t="s">
        <v>33</v>
      </c>
      <c r="H8944" t="s">
        <v>34</v>
      </c>
      <c r="I8944" t="s">
        <v>26843</v>
      </c>
      <c r="M8944" t="s">
        <v>53</v>
      </c>
      <c r="N8944" t="str">
        <f>IF(AND(PESQUISA!$B$3&lt;&gt;"",OR(PESQUISA!$B$4="TODAS",B8944=PESQUISA!$B$4),ISNUMBER(SEARCH(PESQUISA!$B$3,D8944))),ROW()-1,"")</f>
        <v/>
      </c>
    </row>
    <row r="8945" spans="1:14" x14ac:dyDescent="0.3">
      <c r="A8945" t="s">
        <v>26958</v>
      </c>
      <c r="B8945" t="s">
        <v>29</v>
      </c>
      <c r="C8945" t="s">
        <v>26959</v>
      </c>
      <c r="D8945" t="s">
        <v>26960</v>
      </c>
      <c r="E8945" t="s">
        <v>32</v>
      </c>
      <c r="G8945" t="s">
        <v>33</v>
      </c>
      <c r="H8945" t="s">
        <v>34</v>
      </c>
      <c r="I8945" t="s">
        <v>26843</v>
      </c>
      <c r="M8945" t="s">
        <v>53</v>
      </c>
      <c r="N8945" t="str">
        <f>IF(AND(PESQUISA!$B$3&lt;&gt;"",OR(PESQUISA!$B$4="TODAS",B8945=PESQUISA!$B$4),ISNUMBER(SEARCH(PESQUISA!$B$3,D8945))),ROW()-1,"")</f>
        <v/>
      </c>
    </row>
    <row r="8946" spans="1:14" x14ac:dyDescent="0.3">
      <c r="A8946" t="s">
        <v>26961</v>
      </c>
      <c r="B8946" t="s">
        <v>29</v>
      </c>
      <c r="C8946" t="s">
        <v>26962</v>
      </c>
      <c r="D8946" t="s">
        <v>26963</v>
      </c>
      <c r="E8946" t="s">
        <v>32</v>
      </c>
      <c r="G8946" t="s">
        <v>33</v>
      </c>
      <c r="H8946" t="s">
        <v>34</v>
      </c>
      <c r="I8946" t="s">
        <v>26843</v>
      </c>
      <c r="M8946" t="s">
        <v>53</v>
      </c>
      <c r="N8946" t="str">
        <f>IF(AND(PESQUISA!$B$3&lt;&gt;"",OR(PESQUISA!$B$4="TODAS",B8946=PESQUISA!$B$4),ISNUMBER(SEARCH(PESQUISA!$B$3,D8946))),ROW()-1,"")</f>
        <v/>
      </c>
    </row>
    <row r="8947" spans="1:14" x14ac:dyDescent="0.3">
      <c r="A8947" t="s">
        <v>26964</v>
      </c>
      <c r="B8947" t="s">
        <v>29</v>
      </c>
      <c r="C8947" t="s">
        <v>26965</v>
      </c>
      <c r="D8947" t="s">
        <v>26966</v>
      </c>
      <c r="E8947" t="s">
        <v>32</v>
      </c>
      <c r="G8947" t="s">
        <v>33</v>
      </c>
      <c r="H8947" t="s">
        <v>34</v>
      </c>
      <c r="I8947" t="s">
        <v>26843</v>
      </c>
      <c r="M8947" t="s">
        <v>53</v>
      </c>
      <c r="N8947" t="str">
        <f>IF(AND(PESQUISA!$B$3&lt;&gt;"",OR(PESQUISA!$B$4="TODAS",B8947=PESQUISA!$B$4),ISNUMBER(SEARCH(PESQUISA!$B$3,D8947))),ROW()-1,"")</f>
        <v/>
      </c>
    </row>
    <row r="8948" spans="1:14" x14ac:dyDescent="0.3">
      <c r="A8948" t="s">
        <v>26967</v>
      </c>
      <c r="B8948" t="s">
        <v>29</v>
      </c>
      <c r="C8948" t="s">
        <v>26968</v>
      </c>
      <c r="D8948" t="s">
        <v>26969</v>
      </c>
      <c r="E8948" t="s">
        <v>32</v>
      </c>
      <c r="G8948" t="s">
        <v>33</v>
      </c>
      <c r="H8948" t="s">
        <v>34</v>
      </c>
      <c r="I8948" t="s">
        <v>26843</v>
      </c>
      <c r="M8948" t="s">
        <v>53</v>
      </c>
      <c r="N8948" t="str">
        <f>IF(AND(PESQUISA!$B$3&lt;&gt;"",OR(PESQUISA!$B$4="TODAS",B8948=PESQUISA!$B$4),ISNUMBER(SEARCH(PESQUISA!$B$3,D8948))),ROW()-1,"")</f>
        <v/>
      </c>
    </row>
    <row r="8949" spans="1:14" x14ac:dyDescent="0.3">
      <c r="A8949" t="s">
        <v>26970</v>
      </c>
      <c r="B8949" t="s">
        <v>29</v>
      </c>
      <c r="C8949" t="s">
        <v>26971</v>
      </c>
      <c r="D8949" t="s">
        <v>26972</v>
      </c>
      <c r="E8949" t="s">
        <v>32</v>
      </c>
      <c r="F8949" s="7">
        <v>178.08</v>
      </c>
      <c r="G8949" t="s">
        <v>33</v>
      </c>
      <c r="H8949" t="s">
        <v>34</v>
      </c>
      <c r="I8949" t="s">
        <v>26843</v>
      </c>
      <c r="L8949" s="8">
        <v>2.9999999999999997E-4</v>
      </c>
      <c r="M8949" t="s">
        <v>36</v>
      </c>
      <c r="N8949" t="str">
        <f>IF(AND(PESQUISA!$B$3&lt;&gt;"",OR(PESQUISA!$B$4="TODAS",B8949=PESQUISA!$B$4),ISNUMBER(SEARCH(PESQUISA!$B$3,D8949))),ROW()-1,"")</f>
        <v/>
      </c>
    </row>
    <row r="8950" spans="1:14" x14ac:dyDescent="0.3">
      <c r="A8950" t="s">
        <v>26973</v>
      </c>
      <c r="B8950" t="s">
        <v>29</v>
      </c>
      <c r="C8950" t="s">
        <v>26974</v>
      </c>
      <c r="D8950" t="s">
        <v>26975</v>
      </c>
      <c r="E8950" t="s">
        <v>32</v>
      </c>
      <c r="G8950" t="s">
        <v>33</v>
      </c>
      <c r="H8950" t="s">
        <v>34</v>
      </c>
      <c r="I8950" t="s">
        <v>26843</v>
      </c>
      <c r="M8950" t="s">
        <v>53</v>
      </c>
      <c r="N8950" t="str">
        <f>IF(AND(PESQUISA!$B$3&lt;&gt;"",OR(PESQUISA!$B$4="TODAS",B8950=PESQUISA!$B$4),ISNUMBER(SEARCH(PESQUISA!$B$3,D8950))),ROW()-1,"")</f>
        <v/>
      </c>
    </row>
    <row r="8951" spans="1:14" x14ac:dyDescent="0.3">
      <c r="A8951" t="s">
        <v>26976</v>
      </c>
      <c r="B8951" t="s">
        <v>29</v>
      </c>
      <c r="C8951" t="s">
        <v>26977</v>
      </c>
      <c r="D8951" t="s">
        <v>26978</v>
      </c>
      <c r="E8951" t="s">
        <v>32</v>
      </c>
      <c r="F8951" s="7">
        <v>230.75</v>
      </c>
      <c r="G8951" t="s">
        <v>33</v>
      </c>
      <c r="H8951" t="s">
        <v>34</v>
      </c>
      <c r="I8951" t="s">
        <v>26843</v>
      </c>
      <c r="L8951" s="8">
        <v>2.9999999999999997E-4</v>
      </c>
      <c r="M8951" t="s">
        <v>36</v>
      </c>
      <c r="N8951" t="str">
        <f>IF(AND(PESQUISA!$B$3&lt;&gt;"",OR(PESQUISA!$B$4="TODAS",B8951=PESQUISA!$B$4),ISNUMBER(SEARCH(PESQUISA!$B$3,D8951))),ROW()-1,"")</f>
        <v/>
      </c>
    </row>
    <row r="8952" spans="1:14" x14ac:dyDescent="0.3">
      <c r="A8952" t="s">
        <v>26979</v>
      </c>
      <c r="B8952" t="s">
        <v>29</v>
      </c>
      <c r="C8952" t="s">
        <v>26980</v>
      </c>
      <c r="D8952" t="s">
        <v>26981</v>
      </c>
      <c r="E8952" t="s">
        <v>32</v>
      </c>
      <c r="G8952" t="s">
        <v>33</v>
      </c>
      <c r="H8952" t="s">
        <v>34</v>
      </c>
      <c r="I8952" t="s">
        <v>26843</v>
      </c>
      <c r="M8952" t="s">
        <v>53</v>
      </c>
      <c r="N8952" t="str">
        <f>IF(AND(PESQUISA!$B$3&lt;&gt;"",OR(PESQUISA!$B$4="TODAS",B8952=PESQUISA!$B$4),ISNUMBER(SEARCH(PESQUISA!$B$3,D8952))),ROW()-1,"")</f>
        <v/>
      </c>
    </row>
    <row r="8953" spans="1:14" x14ac:dyDescent="0.3">
      <c r="A8953" t="s">
        <v>26982</v>
      </c>
      <c r="B8953" t="s">
        <v>29</v>
      </c>
      <c r="C8953" t="s">
        <v>26983</v>
      </c>
      <c r="D8953" t="s">
        <v>26984</v>
      </c>
      <c r="E8953" t="s">
        <v>32</v>
      </c>
      <c r="F8953" s="7">
        <v>280.37</v>
      </c>
      <c r="G8953" t="s">
        <v>33</v>
      </c>
      <c r="H8953" t="s">
        <v>34</v>
      </c>
      <c r="I8953" t="s">
        <v>26843</v>
      </c>
      <c r="L8953" s="8">
        <v>2.0000000000000001E-4</v>
      </c>
      <c r="M8953" t="s">
        <v>36</v>
      </c>
      <c r="N8953" t="str">
        <f>IF(AND(PESQUISA!$B$3&lt;&gt;"",OR(PESQUISA!$B$4="TODAS",B8953=PESQUISA!$B$4),ISNUMBER(SEARCH(PESQUISA!$B$3,D8953))),ROW()-1,"")</f>
        <v/>
      </c>
    </row>
    <row r="8954" spans="1:14" x14ac:dyDescent="0.3">
      <c r="A8954" t="s">
        <v>26985</v>
      </c>
      <c r="B8954" t="s">
        <v>29</v>
      </c>
      <c r="C8954" t="s">
        <v>26986</v>
      </c>
      <c r="D8954" t="s">
        <v>26987</v>
      </c>
      <c r="E8954" t="s">
        <v>32</v>
      </c>
      <c r="G8954" t="s">
        <v>33</v>
      </c>
      <c r="H8954" t="s">
        <v>34</v>
      </c>
      <c r="I8954" t="s">
        <v>26843</v>
      </c>
      <c r="M8954" t="s">
        <v>53</v>
      </c>
      <c r="N8954" t="str">
        <f>IF(AND(PESQUISA!$B$3&lt;&gt;"",OR(PESQUISA!$B$4="TODAS",B8954=PESQUISA!$B$4),ISNUMBER(SEARCH(PESQUISA!$B$3,D8954))),ROW()-1,"")</f>
        <v/>
      </c>
    </row>
    <row r="8955" spans="1:14" x14ac:dyDescent="0.3">
      <c r="A8955" t="s">
        <v>26988</v>
      </c>
      <c r="B8955" t="s">
        <v>29</v>
      </c>
      <c r="C8955" t="s">
        <v>26989</v>
      </c>
      <c r="D8955" t="s">
        <v>26990</v>
      </c>
      <c r="E8955" t="s">
        <v>32</v>
      </c>
      <c r="F8955" s="7">
        <v>336.15</v>
      </c>
      <c r="G8955" t="s">
        <v>33</v>
      </c>
      <c r="H8955" t="s">
        <v>34</v>
      </c>
      <c r="I8955" t="s">
        <v>26843</v>
      </c>
      <c r="L8955" s="8">
        <v>2.0000000000000001E-4</v>
      </c>
      <c r="M8955" t="s">
        <v>36</v>
      </c>
      <c r="N8955" t="str">
        <f>IF(AND(PESQUISA!$B$3&lt;&gt;"",OR(PESQUISA!$B$4="TODAS",B8955=PESQUISA!$B$4),ISNUMBER(SEARCH(PESQUISA!$B$3,D8955))),ROW()-1,"")</f>
        <v/>
      </c>
    </row>
    <row r="8956" spans="1:14" x14ac:dyDescent="0.3">
      <c r="A8956" t="s">
        <v>26991</v>
      </c>
      <c r="B8956" t="s">
        <v>29</v>
      </c>
      <c r="C8956" t="s">
        <v>26992</v>
      </c>
      <c r="D8956" t="s">
        <v>26993</v>
      </c>
      <c r="E8956" t="s">
        <v>32</v>
      </c>
      <c r="G8956" t="s">
        <v>33</v>
      </c>
      <c r="H8956" t="s">
        <v>34</v>
      </c>
      <c r="I8956" t="s">
        <v>26843</v>
      </c>
      <c r="M8956" t="s">
        <v>53</v>
      </c>
      <c r="N8956" t="str">
        <f>IF(AND(PESQUISA!$B$3&lt;&gt;"",OR(PESQUISA!$B$4="TODAS",B8956=PESQUISA!$B$4),ISNUMBER(SEARCH(PESQUISA!$B$3,D8956))),ROW()-1,"")</f>
        <v/>
      </c>
    </row>
    <row r="8957" spans="1:14" x14ac:dyDescent="0.3">
      <c r="A8957" t="s">
        <v>26994</v>
      </c>
      <c r="B8957" t="s">
        <v>29</v>
      </c>
      <c r="C8957" t="s">
        <v>26995</v>
      </c>
      <c r="D8957" t="s">
        <v>26996</v>
      </c>
      <c r="E8957" t="s">
        <v>32</v>
      </c>
      <c r="F8957" s="7">
        <v>406.67</v>
      </c>
      <c r="G8957" t="s">
        <v>33</v>
      </c>
      <c r="H8957" t="s">
        <v>34</v>
      </c>
      <c r="I8957" t="s">
        <v>26843</v>
      </c>
      <c r="L8957" s="8">
        <v>1E-4</v>
      </c>
      <c r="M8957" t="s">
        <v>36</v>
      </c>
      <c r="N8957" t="str">
        <f>IF(AND(PESQUISA!$B$3&lt;&gt;"",OR(PESQUISA!$B$4="TODAS",B8957=PESQUISA!$B$4),ISNUMBER(SEARCH(PESQUISA!$B$3,D8957))),ROW()-1,"")</f>
        <v/>
      </c>
    </row>
    <row r="8958" spans="1:14" x14ac:dyDescent="0.3">
      <c r="A8958" t="s">
        <v>26997</v>
      </c>
      <c r="B8958" t="s">
        <v>29</v>
      </c>
      <c r="C8958" t="s">
        <v>26998</v>
      </c>
      <c r="D8958" t="s">
        <v>26999</v>
      </c>
      <c r="E8958" t="s">
        <v>32</v>
      </c>
      <c r="G8958" t="s">
        <v>33</v>
      </c>
      <c r="H8958" t="s">
        <v>34</v>
      </c>
      <c r="I8958" t="s">
        <v>26843</v>
      </c>
      <c r="M8958" t="s">
        <v>53</v>
      </c>
      <c r="N8958" t="str">
        <f>IF(AND(PESQUISA!$B$3&lt;&gt;"",OR(PESQUISA!$B$4="TODAS",B8958=PESQUISA!$B$4),ISNUMBER(SEARCH(PESQUISA!$B$3,D8958))),ROW()-1,"")</f>
        <v/>
      </c>
    </row>
    <row r="8959" spans="1:14" x14ac:dyDescent="0.3">
      <c r="A8959" t="s">
        <v>27000</v>
      </c>
      <c r="B8959" t="s">
        <v>29</v>
      </c>
      <c r="C8959" t="s">
        <v>27001</v>
      </c>
      <c r="D8959" t="s">
        <v>27002</v>
      </c>
      <c r="E8959" t="s">
        <v>32</v>
      </c>
      <c r="F8959" s="7">
        <v>135.44999999999999</v>
      </c>
      <c r="G8959" t="s">
        <v>33</v>
      </c>
      <c r="H8959" t="s">
        <v>34</v>
      </c>
      <c r="I8959" t="s">
        <v>26843</v>
      </c>
      <c r="L8959" s="8">
        <v>0</v>
      </c>
      <c r="M8959" t="s">
        <v>36</v>
      </c>
      <c r="N8959" t="str">
        <f>IF(AND(PESQUISA!$B$3&lt;&gt;"",OR(PESQUISA!$B$4="TODAS",B8959=PESQUISA!$B$4),ISNUMBER(SEARCH(PESQUISA!$B$3,D8959))),ROW()-1,"")</f>
        <v/>
      </c>
    </row>
    <row r="8960" spans="1:14" x14ac:dyDescent="0.3">
      <c r="A8960" t="s">
        <v>27003</v>
      </c>
      <c r="B8960" t="s">
        <v>29</v>
      </c>
      <c r="C8960" t="s">
        <v>27004</v>
      </c>
      <c r="D8960" t="s">
        <v>27005</v>
      </c>
      <c r="E8960" t="s">
        <v>32</v>
      </c>
      <c r="F8960" s="7">
        <v>125.02</v>
      </c>
      <c r="G8960" t="s">
        <v>33</v>
      </c>
      <c r="H8960" t="s">
        <v>34</v>
      </c>
      <c r="I8960" t="s">
        <v>26843</v>
      </c>
      <c r="L8960" s="8">
        <v>0</v>
      </c>
      <c r="M8960" t="s">
        <v>36</v>
      </c>
      <c r="N8960" t="str">
        <f>IF(AND(PESQUISA!$B$3&lt;&gt;"",OR(PESQUISA!$B$4="TODAS",B8960=PESQUISA!$B$4),ISNUMBER(SEARCH(PESQUISA!$B$3,D8960))),ROW()-1,"")</f>
        <v/>
      </c>
    </row>
    <row r="8961" spans="1:14" x14ac:dyDescent="0.3">
      <c r="A8961" t="s">
        <v>27006</v>
      </c>
      <c r="B8961" t="s">
        <v>29</v>
      </c>
      <c r="C8961" t="s">
        <v>27007</v>
      </c>
      <c r="D8961" t="s">
        <v>27008</v>
      </c>
      <c r="E8961" t="s">
        <v>32</v>
      </c>
      <c r="G8961" t="s">
        <v>33</v>
      </c>
      <c r="H8961" t="s">
        <v>34</v>
      </c>
      <c r="I8961" t="s">
        <v>26843</v>
      </c>
      <c r="M8961" t="s">
        <v>53</v>
      </c>
      <c r="N8961" t="str">
        <f>IF(AND(PESQUISA!$B$3&lt;&gt;"",OR(PESQUISA!$B$4="TODAS",B8961=PESQUISA!$B$4),ISNUMBER(SEARCH(PESQUISA!$B$3,D8961))),ROW()-1,"")</f>
        <v/>
      </c>
    </row>
    <row r="8962" spans="1:14" x14ac:dyDescent="0.3">
      <c r="A8962" t="s">
        <v>27009</v>
      </c>
      <c r="B8962" t="s">
        <v>29</v>
      </c>
      <c r="C8962" t="s">
        <v>27010</v>
      </c>
      <c r="D8962" t="s">
        <v>27011</v>
      </c>
      <c r="E8962" t="s">
        <v>60</v>
      </c>
      <c r="F8962" s="7">
        <v>19.14</v>
      </c>
      <c r="G8962" t="s">
        <v>33</v>
      </c>
      <c r="H8962" t="s">
        <v>34</v>
      </c>
      <c r="I8962" t="s">
        <v>27012</v>
      </c>
      <c r="L8962" s="8">
        <v>0</v>
      </c>
      <c r="M8962" t="s">
        <v>36</v>
      </c>
      <c r="N8962" t="str">
        <f>IF(AND(PESQUISA!$B$3&lt;&gt;"",OR(PESQUISA!$B$4="TODAS",B8962=PESQUISA!$B$4),ISNUMBER(SEARCH(PESQUISA!$B$3,D8962))),ROW()-1,"")</f>
        <v/>
      </c>
    </row>
    <row r="8963" spans="1:14" x14ac:dyDescent="0.3">
      <c r="A8963" t="s">
        <v>27013</v>
      </c>
      <c r="B8963" t="s">
        <v>29</v>
      </c>
      <c r="C8963" t="s">
        <v>27014</v>
      </c>
      <c r="D8963" t="s">
        <v>27015</v>
      </c>
      <c r="E8963" t="s">
        <v>60</v>
      </c>
      <c r="F8963" s="7">
        <v>28.13</v>
      </c>
      <c r="G8963" t="s">
        <v>33</v>
      </c>
      <c r="H8963" t="s">
        <v>34</v>
      </c>
      <c r="I8963" t="s">
        <v>27012</v>
      </c>
      <c r="L8963" s="8">
        <v>0</v>
      </c>
      <c r="M8963" t="s">
        <v>36</v>
      </c>
      <c r="N8963" t="str">
        <f>IF(AND(PESQUISA!$B$3&lt;&gt;"",OR(PESQUISA!$B$4="TODAS",B8963=PESQUISA!$B$4),ISNUMBER(SEARCH(PESQUISA!$B$3,D8963))),ROW()-1,"")</f>
        <v/>
      </c>
    </row>
    <row r="8964" spans="1:14" x14ac:dyDescent="0.3">
      <c r="A8964" t="s">
        <v>27016</v>
      </c>
      <c r="B8964" t="s">
        <v>29</v>
      </c>
      <c r="C8964" t="s">
        <v>27017</v>
      </c>
      <c r="D8964" t="s">
        <v>27018</v>
      </c>
      <c r="E8964" t="s">
        <v>60</v>
      </c>
      <c r="F8964" s="7">
        <v>18.690000000000001</v>
      </c>
      <c r="G8964" t="s">
        <v>33</v>
      </c>
      <c r="H8964" t="s">
        <v>34</v>
      </c>
      <c r="I8964" t="s">
        <v>27012</v>
      </c>
      <c r="L8964" s="8">
        <v>0</v>
      </c>
      <c r="M8964" t="s">
        <v>36</v>
      </c>
      <c r="N8964" t="str">
        <f>IF(AND(PESQUISA!$B$3&lt;&gt;"",OR(PESQUISA!$B$4="TODAS",B8964=PESQUISA!$B$4),ISNUMBER(SEARCH(PESQUISA!$B$3,D8964))),ROW()-1,"")</f>
        <v/>
      </c>
    </row>
    <row r="8965" spans="1:14" x14ac:dyDescent="0.3">
      <c r="A8965" t="s">
        <v>27019</v>
      </c>
      <c r="B8965" t="s">
        <v>29</v>
      </c>
      <c r="C8965" t="s">
        <v>27020</v>
      </c>
      <c r="D8965" t="s">
        <v>27021</v>
      </c>
      <c r="E8965" t="s">
        <v>60</v>
      </c>
      <c r="F8965" s="7">
        <v>14.56</v>
      </c>
      <c r="G8965" t="s">
        <v>33</v>
      </c>
      <c r="H8965" t="s">
        <v>34</v>
      </c>
      <c r="I8965" t="s">
        <v>27012</v>
      </c>
      <c r="L8965" s="8">
        <v>0</v>
      </c>
      <c r="M8965" t="s">
        <v>36</v>
      </c>
      <c r="N8965" t="str">
        <f>IF(AND(PESQUISA!$B$3&lt;&gt;"",OR(PESQUISA!$B$4="TODAS",B8965=PESQUISA!$B$4),ISNUMBER(SEARCH(PESQUISA!$B$3,D8965))),ROW()-1,"")</f>
        <v/>
      </c>
    </row>
    <row r="8966" spans="1:14" x14ac:dyDescent="0.3">
      <c r="A8966" t="s">
        <v>27022</v>
      </c>
      <c r="B8966" t="s">
        <v>29</v>
      </c>
      <c r="C8966" t="s">
        <v>27023</v>
      </c>
      <c r="D8966" t="s">
        <v>27024</v>
      </c>
      <c r="E8966" t="s">
        <v>60</v>
      </c>
      <c r="F8966" s="7">
        <v>19.46</v>
      </c>
      <c r="G8966" t="s">
        <v>33</v>
      </c>
      <c r="H8966" t="s">
        <v>34</v>
      </c>
      <c r="I8966" t="s">
        <v>27012</v>
      </c>
      <c r="L8966" s="8">
        <v>0</v>
      </c>
      <c r="M8966" t="s">
        <v>36</v>
      </c>
      <c r="N8966" t="str">
        <f>IF(AND(PESQUISA!$B$3&lt;&gt;"",OR(PESQUISA!$B$4="TODAS",B8966=PESQUISA!$B$4),ISNUMBER(SEARCH(PESQUISA!$B$3,D8966))),ROW()-1,"")</f>
        <v/>
      </c>
    </row>
    <row r="8967" spans="1:14" x14ac:dyDescent="0.3">
      <c r="A8967" t="s">
        <v>27025</v>
      </c>
      <c r="B8967" t="s">
        <v>29</v>
      </c>
      <c r="C8967" t="s">
        <v>27026</v>
      </c>
      <c r="D8967" t="s">
        <v>27027</v>
      </c>
      <c r="E8967" t="s">
        <v>60</v>
      </c>
      <c r="F8967" s="7">
        <v>9.57</v>
      </c>
      <c r="G8967" t="s">
        <v>33</v>
      </c>
      <c r="H8967" t="s">
        <v>34</v>
      </c>
      <c r="I8967" t="s">
        <v>27012</v>
      </c>
      <c r="L8967" s="8">
        <v>0</v>
      </c>
      <c r="M8967" t="s">
        <v>36</v>
      </c>
      <c r="N8967" t="str">
        <f>IF(AND(PESQUISA!$B$3&lt;&gt;"",OR(PESQUISA!$B$4="TODAS",B8967=PESQUISA!$B$4),ISNUMBER(SEARCH(PESQUISA!$B$3,D8967))),ROW()-1,"")</f>
        <v/>
      </c>
    </row>
    <row r="8968" spans="1:14" x14ac:dyDescent="0.3">
      <c r="A8968" t="s">
        <v>27028</v>
      </c>
      <c r="B8968" t="s">
        <v>29</v>
      </c>
      <c r="C8968" t="s">
        <v>27029</v>
      </c>
      <c r="D8968" t="s">
        <v>27030</v>
      </c>
      <c r="E8968" t="s">
        <v>40</v>
      </c>
      <c r="F8968" s="7">
        <v>15.91</v>
      </c>
      <c r="G8968" t="s">
        <v>33</v>
      </c>
      <c r="H8968" t="s">
        <v>34</v>
      </c>
      <c r="I8968" t="s">
        <v>27012</v>
      </c>
      <c r="L8968" s="8">
        <v>1.26E-2</v>
      </c>
      <c r="M8968" t="s">
        <v>36</v>
      </c>
      <c r="N8968" t="str">
        <f>IF(AND(PESQUISA!$B$3&lt;&gt;"",OR(PESQUISA!$B$4="TODAS",B8968=PESQUISA!$B$4),ISNUMBER(SEARCH(PESQUISA!$B$3,D8968))),ROW()-1,"")</f>
        <v/>
      </c>
    </row>
    <row r="8969" spans="1:14" x14ac:dyDescent="0.3">
      <c r="A8969" t="s">
        <v>27031</v>
      </c>
      <c r="B8969" t="s">
        <v>29</v>
      </c>
      <c r="C8969" t="s">
        <v>27032</v>
      </c>
      <c r="D8969" t="s">
        <v>27033</v>
      </c>
      <c r="E8969" t="s">
        <v>40</v>
      </c>
      <c r="F8969" s="7">
        <v>90.84</v>
      </c>
      <c r="G8969" t="s">
        <v>33</v>
      </c>
      <c r="H8969" t="s">
        <v>34</v>
      </c>
      <c r="I8969" t="s">
        <v>27012</v>
      </c>
      <c r="L8969" s="8">
        <v>1.55E-2</v>
      </c>
      <c r="M8969" t="s">
        <v>36</v>
      </c>
      <c r="N8969" t="str">
        <f>IF(AND(PESQUISA!$B$3&lt;&gt;"",OR(PESQUISA!$B$4="TODAS",B8969=PESQUISA!$B$4),ISNUMBER(SEARCH(PESQUISA!$B$3,D8969))),ROW()-1,"")</f>
        <v/>
      </c>
    </row>
    <row r="8970" spans="1:14" x14ac:dyDescent="0.3">
      <c r="A8970" t="s">
        <v>27034</v>
      </c>
      <c r="B8970" t="s">
        <v>29</v>
      </c>
      <c r="C8970" t="s">
        <v>27035</v>
      </c>
      <c r="D8970" t="s">
        <v>27036</v>
      </c>
      <c r="E8970" t="s">
        <v>40</v>
      </c>
      <c r="F8970" s="7">
        <v>28.54</v>
      </c>
      <c r="G8970" t="s">
        <v>33</v>
      </c>
      <c r="H8970" t="s">
        <v>34</v>
      </c>
      <c r="I8970" t="s">
        <v>27012</v>
      </c>
      <c r="L8970" s="8">
        <v>0</v>
      </c>
      <c r="M8970" t="s">
        <v>36</v>
      </c>
      <c r="N8970" t="str">
        <f>IF(AND(PESQUISA!$B$3&lt;&gt;"",OR(PESQUISA!$B$4="TODAS",B8970=PESQUISA!$B$4),ISNUMBER(SEARCH(PESQUISA!$B$3,D8970))),ROW()-1,"")</f>
        <v/>
      </c>
    </row>
    <row r="8971" spans="1:14" x14ac:dyDescent="0.3">
      <c r="A8971" t="s">
        <v>27037</v>
      </c>
      <c r="B8971" t="s">
        <v>29</v>
      </c>
      <c r="C8971" t="s">
        <v>27038</v>
      </c>
      <c r="D8971" t="s">
        <v>27039</v>
      </c>
      <c r="E8971" t="s">
        <v>40</v>
      </c>
      <c r="F8971" s="7">
        <v>13.19</v>
      </c>
      <c r="G8971" t="s">
        <v>33</v>
      </c>
      <c r="H8971" t="s">
        <v>34</v>
      </c>
      <c r="I8971" t="s">
        <v>27012</v>
      </c>
      <c r="L8971" s="8">
        <v>0</v>
      </c>
      <c r="M8971" t="s">
        <v>36</v>
      </c>
      <c r="N8971" t="str">
        <f>IF(AND(PESQUISA!$B$3&lt;&gt;"",OR(PESQUISA!$B$4="TODAS",B8971=PESQUISA!$B$4),ISNUMBER(SEARCH(PESQUISA!$B$3,D8971))),ROW()-1,"")</f>
        <v/>
      </c>
    </row>
    <row r="8972" spans="1:14" x14ac:dyDescent="0.3">
      <c r="A8972" t="s">
        <v>27040</v>
      </c>
      <c r="B8972" t="s">
        <v>29</v>
      </c>
      <c r="C8972" t="s">
        <v>27041</v>
      </c>
      <c r="D8972" t="s">
        <v>27042</v>
      </c>
      <c r="E8972" t="s">
        <v>40</v>
      </c>
      <c r="F8972" s="7">
        <v>18.690000000000001</v>
      </c>
      <c r="G8972" t="s">
        <v>33</v>
      </c>
      <c r="H8972" t="s">
        <v>34</v>
      </c>
      <c r="I8972" t="s">
        <v>27012</v>
      </c>
      <c r="L8972" s="8">
        <v>0</v>
      </c>
      <c r="M8972" t="s">
        <v>36</v>
      </c>
      <c r="N8972" t="str">
        <f>IF(AND(PESQUISA!$B$3&lt;&gt;"",OR(PESQUISA!$B$4="TODAS",B8972=PESQUISA!$B$4),ISNUMBER(SEARCH(PESQUISA!$B$3,D8972))),ROW()-1,"")</f>
        <v/>
      </c>
    </row>
    <row r="8973" spans="1:14" x14ac:dyDescent="0.3">
      <c r="A8973" t="s">
        <v>27043</v>
      </c>
      <c r="B8973" t="s">
        <v>29</v>
      </c>
      <c r="C8973" t="s">
        <v>27044</v>
      </c>
      <c r="D8973" t="s">
        <v>27045</v>
      </c>
      <c r="E8973" t="s">
        <v>40</v>
      </c>
      <c r="F8973" s="7">
        <v>27.1</v>
      </c>
      <c r="G8973" t="s">
        <v>33</v>
      </c>
      <c r="H8973" t="s">
        <v>34</v>
      </c>
      <c r="I8973" t="s">
        <v>27012</v>
      </c>
      <c r="L8973" s="8">
        <v>0</v>
      </c>
      <c r="M8973" t="s">
        <v>36</v>
      </c>
      <c r="N8973" t="str">
        <f>IF(AND(PESQUISA!$B$3&lt;&gt;"",OR(PESQUISA!$B$4="TODAS",B8973=PESQUISA!$B$4),ISNUMBER(SEARCH(PESQUISA!$B$3,D8973))),ROW()-1,"")</f>
        <v/>
      </c>
    </row>
    <row r="8974" spans="1:14" x14ac:dyDescent="0.3">
      <c r="A8974" t="s">
        <v>27046</v>
      </c>
      <c r="B8974" t="s">
        <v>29</v>
      </c>
      <c r="C8974" t="s">
        <v>27047</v>
      </c>
      <c r="D8974" t="s">
        <v>27048</v>
      </c>
      <c r="E8974" t="s">
        <v>60</v>
      </c>
      <c r="G8974" t="s">
        <v>33</v>
      </c>
      <c r="H8974" t="s">
        <v>34</v>
      </c>
      <c r="I8974" t="s">
        <v>27012</v>
      </c>
      <c r="M8974" t="s">
        <v>53</v>
      </c>
      <c r="N8974" t="str">
        <f>IF(AND(PESQUISA!$B$3&lt;&gt;"",OR(PESQUISA!$B$4="TODAS",B8974=PESQUISA!$B$4),ISNUMBER(SEARCH(PESQUISA!$B$3,D8974))),ROW()-1,"")</f>
        <v/>
      </c>
    </row>
    <row r="8975" spans="1:14" x14ac:dyDescent="0.3">
      <c r="A8975" t="s">
        <v>27049</v>
      </c>
      <c r="B8975" t="s">
        <v>29</v>
      </c>
      <c r="C8975" t="s">
        <v>27050</v>
      </c>
      <c r="D8975" t="s">
        <v>27051</v>
      </c>
      <c r="E8975" t="s">
        <v>60</v>
      </c>
      <c r="F8975" s="7">
        <v>12.27</v>
      </c>
      <c r="G8975" t="s">
        <v>33</v>
      </c>
      <c r="H8975" t="s">
        <v>34</v>
      </c>
      <c r="I8975" t="s">
        <v>27012</v>
      </c>
      <c r="L8975" s="8">
        <v>0</v>
      </c>
      <c r="M8975" t="s">
        <v>36</v>
      </c>
      <c r="N8975" t="str">
        <f>IF(AND(PESQUISA!$B$3&lt;&gt;"",OR(PESQUISA!$B$4="TODAS",B8975=PESQUISA!$B$4),ISNUMBER(SEARCH(PESQUISA!$B$3,D8975))),ROW()-1,"")</f>
        <v/>
      </c>
    </row>
    <row r="8976" spans="1:14" x14ac:dyDescent="0.3">
      <c r="A8976" t="s">
        <v>27052</v>
      </c>
      <c r="B8976" t="s">
        <v>29</v>
      </c>
      <c r="C8976" t="s">
        <v>27053</v>
      </c>
      <c r="D8976" t="s">
        <v>27054</v>
      </c>
      <c r="E8976" t="s">
        <v>60</v>
      </c>
      <c r="F8976" s="7">
        <v>4.04</v>
      </c>
      <c r="G8976" t="s">
        <v>33</v>
      </c>
      <c r="H8976" t="s">
        <v>34</v>
      </c>
      <c r="I8976" t="s">
        <v>27012</v>
      </c>
      <c r="L8976" s="8">
        <v>0</v>
      </c>
      <c r="M8976" t="s">
        <v>36</v>
      </c>
      <c r="N8976" t="str">
        <f>IF(AND(PESQUISA!$B$3&lt;&gt;"",OR(PESQUISA!$B$4="TODAS",B8976=PESQUISA!$B$4),ISNUMBER(SEARCH(PESQUISA!$B$3,D8976))),ROW()-1,"")</f>
        <v/>
      </c>
    </row>
    <row r="8977" spans="1:14" x14ac:dyDescent="0.3">
      <c r="A8977" t="s">
        <v>27055</v>
      </c>
      <c r="B8977" t="s">
        <v>29</v>
      </c>
      <c r="C8977" t="s">
        <v>27056</v>
      </c>
      <c r="D8977" t="s">
        <v>27057</v>
      </c>
      <c r="E8977" t="s">
        <v>60</v>
      </c>
      <c r="F8977" s="7">
        <v>10.16</v>
      </c>
      <c r="G8977" t="s">
        <v>33</v>
      </c>
      <c r="H8977" t="s">
        <v>34</v>
      </c>
      <c r="I8977" t="s">
        <v>27012</v>
      </c>
      <c r="L8977" s="8">
        <v>0</v>
      </c>
      <c r="M8977" t="s">
        <v>36</v>
      </c>
      <c r="N8977" t="str">
        <f>IF(AND(PESQUISA!$B$3&lt;&gt;"",OR(PESQUISA!$B$4="TODAS",B8977=PESQUISA!$B$4),ISNUMBER(SEARCH(PESQUISA!$B$3,D8977))),ROW()-1,"")</f>
        <v/>
      </c>
    </row>
    <row r="8978" spans="1:14" x14ac:dyDescent="0.3">
      <c r="A8978" t="s">
        <v>27058</v>
      </c>
      <c r="B8978" t="s">
        <v>29</v>
      </c>
      <c r="C8978" t="s">
        <v>27059</v>
      </c>
      <c r="D8978" t="s">
        <v>27060</v>
      </c>
      <c r="E8978" t="s">
        <v>60</v>
      </c>
      <c r="F8978" s="7">
        <v>17.190000000000001</v>
      </c>
      <c r="G8978" t="s">
        <v>33</v>
      </c>
      <c r="H8978" t="s">
        <v>34</v>
      </c>
      <c r="I8978" t="s">
        <v>27012</v>
      </c>
      <c r="L8978" s="8">
        <v>0</v>
      </c>
      <c r="M8978" t="s">
        <v>36</v>
      </c>
      <c r="N8978" t="str">
        <f>IF(AND(PESQUISA!$B$3&lt;&gt;"",OR(PESQUISA!$B$4="TODAS",B8978=PESQUISA!$B$4),ISNUMBER(SEARCH(PESQUISA!$B$3,D8978))),ROW()-1,"")</f>
        <v/>
      </c>
    </row>
    <row r="8979" spans="1:14" x14ac:dyDescent="0.3">
      <c r="A8979" t="s">
        <v>27061</v>
      </c>
      <c r="B8979" t="s">
        <v>29</v>
      </c>
      <c r="C8979" t="s">
        <v>27062</v>
      </c>
      <c r="D8979" t="s">
        <v>27063</v>
      </c>
      <c r="E8979" t="s">
        <v>60</v>
      </c>
      <c r="F8979" s="7">
        <v>28.22</v>
      </c>
      <c r="G8979" t="s">
        <v>33</v>
      </c>
      <c r="H8979" t="s">
        <v>34</v>
      </c>
      <c r="I8979" t="s">
        <v>27012</v>
      </c>
      <c r="L8979" s="8">
        <v>3.3300000000000003E-2</v>
      </c>
      <c r="M8979" t="s">
        <v>36</v>
      </c>
      <c r="N8979" t="str">
        <f>IF(AND(PESQUISA!$B$3&lt;&gt;"",OR(PESQUISA!$B$4="TODAS",B8979=PESQUISA!$B$4),ISNUMBER(SEARCH(PESQUISA!$B$3,D8979))),ROW()-1,"")</f>
        <v/>
      </c>
    </row>
    <row r="8980" spans="1:14" x14ac:dyDescent="0.3">
      <c r="A8980" t="s">
        <v>27064</v>
      </c>
      <c r="B8980" t="s">
        <v>29</v>
      </c>
      <c r="C8980" t="s">
        <v>27065</v>
      </c>
      <c r="D8980" t="s">
        <v>27066</v>
      </c>
      <c r="E8980" t="s">
        <v>60</v>
      </c>
      <c r="F8980" s="7">
        <v>31.18</v>
      </c>
      <c r="G8980" t="s">
        <v>33</v>
      </c>
      <c r="H8980" t="s">
        <v>34</v>
      </c>
      <c r="I8980" t="s">
        <v>27012</v>
      </c>
      <c r="L8980" s="8">
        <v>3.9399999999999998E-2</v>
      </c>
      <c r="M8980" t="s">
        <v>36</v>
      </c>
      <c r="N8980" t="str">
        <f>IF(AND(PESQUISA!$B$3&lt;&gt;"",OR(PESQUISA!$B$4="TODAS",B8980=PESQUISA!$B$4),ISNUMBER(SEARCH(PESQUISA!$B$3,D8980))),ROW()-1,"")</f>
        <v/>
      </c>
    </row>
    <row r="8981" spans="1:14" x14ac:dyDescent="0.3">
      <c r="A8981" t="s">
        <v>27067</v>
      </c>
      <c r="B8981" t="s">
        <v>29</v>
      </c>
      <c r="C8981" t="s">
        <v>27068</v>
      </c>
      <c r="D8981" t="s">
        <v>27069</v>
      </c>
      <c r="E8981" t="s">
        <v>60</v>
      </c>
      <c r="F8981" s="7">
        <v>16.420000000000002</v>
      </c>
      <c r="G8981" t="s">
        <v>33</v>
      </c>
      <c r="H8981" t="s">
        <v>34</v>
      </c>
      <c r="I8981" t="s">
        <v>27012</v>
      </c>
      <c r="L8981" s="8">
        <v>0</v>
      </c>
      <c r="M8981" t="s">
        <v>36</v>
      </c>
      <c r="N8981" t="str">
        <f>IF(AND(PESQUISA!$B$3&lt;&gt;"",OR(PESQUISA!$B$4="TODAS",B8981=PESQUISA!$B$4),ISNUMBER(SEARCH(PESQUISA!$B$3,D8981))),ROW()-1,"")</f>
        <v/>
      </c>
    </row>
    <row r="8982" spans="1:14" x14ac:dyDescent="0.3">
      <c r="A8982" t="s">
        <v>27070</v>
      </c>
      <c r="B8982" t="s">
        <v>29</v>
      </c>
      <c r="C8982" t="s">
        <v>27071</v>
      </c>
      <c r="D8982" t="s">
        <v>27072</v>
      </c>
      <c r="E8982" t="s">
        <v>60</v>
      </c>
      <c r="F8982" s="7">
        <v>28.1</v>
      </c>
      <c r="G8982" t="s">
        <v>33</v>
      </c>
      <c r="H8982" t="s">
        <v>34</v>
      </c>
      <c r="I8982" t="s">
        <v>27012</v>
      </c>
      <c r="L8982" s="8">
        <v>4.1599999999999998E-2</v>
      </c>
      <c r="M8982" t="s">
        <v>36</v>
      </c>
      <c r="N8982" t="str">
        <f>IF(AND(PESQUISA!$B$3&lt;&gt;"",OR(PESQUISA!$B$4="TODAS",B8982=PESQUISA!$B$4),ISNUMBER(SEARCH(PESQUISA!$B$3,D8982))),ROW()-1,"")</f>
        <v/>
      </c>
    </row>
    <row r="8983" spans="1:14" x14ac:dyDescent="0.3">
      <c r="A8983" t="s">
        <v>27073</v>
      </c>
      <c r="B8983" t="s">
        <v>29</v>
      </c>
      <c r="C8983" t="s">
        <v>27074</v>
      </c>
      <c r="D8983" t="s">
        <v>27075</v>
      </c>
      <c r="E8983" t="s">
        <v>60</v>
      </c>
      <c r="F8983" s="7">
        <v>19.88</v>
      </c>
      <c r="G8983" t="s">
        <v>33</v>
      </c>
      <c r="H8983" t="s">
        <v>34</v>
      </c>
      <c r="I8983" t="s">
        <v>27012</v>
      </c>
      <c r="L8983" s="8">
        <v>0</v>
      </c>
      <c r="M8983" t="s">
        <v>36</v>
      </c>
      <c r="N8983" t="str">
        <f>IF(AND(PESQUISA!$B$3&lt;&gt;"",OR(PESQUISA!$B$4="TODAS",B8983=PESQUISA!$B$4),ISNUMBER(SEARCH(PESQUISA!$B$3,D8983))),ROW()-1,"")</f>
        <v/>
      </c>
    </row>
    <row r="8984" spans="1:14" x14ac:dyDescent="0.3">
      <c r="A8984" t="s">
        <v>27076</v>
      </c>
      <c r="B8984" t="s">
        <v>29</v>
      </c>
      <c r="C8984" t="s">
        <v>27077</v>
      </c>
      <c r="D8984" t="s">
        <v>27078</v>
      </c>
      <c r="E8984" t="s">
        <v>60</v>
      </c>
      <c r="F8984" s="7">
        <v>28.22</v>
      </c>
      <c r="G8984" t="s">
        <v>33</v>
      </c>
      <c r="H8984" t="s">
        <v>34</v>
      </c>
      <c r="I8984" t="s">
        <v>27012</v>
      </c>
      <c r="L8984" s="8">
        <v>3.3300000000000003E-2</v>
      </c>
      <c r="M8984" t="s">
        <v>36</v>
      </c>
      <c r="N8984" t="str">
        <f>IF(AND(PESQUISA!$B$3&lt;&gt;"",OR(PESQUISA!$B$4="TODAS",B8984=PESQUISA!$B$4),ISNUMBER(SEARCH(PESQUISA!$B$3,D8984))),ROW()-1,"")</f>
        <v/>
      </c>
    </row>
    <row r="8985" spans="1:14" x14ac:dyDescent="0.3">
      <c r="A8985" t="s">
        <v>27079</v>
      </c>
      <c r="B8985" t="s">
        <v>29</v>
      </c>
      <c r="C8985" t="s">
        <v>27080</v>
      </c>
      <c r="D8985" t="s">
        <v>27081</v>
      </c>
      <c r="E8985" t="s">
        <v>60</v>
      </c>
      <c r="F8985" s="7">
        <v>10.16</v>
      </c>
      <c r="G8985" t="s">
        <v>33</v>
      </c>
      <c r="H8985" t="s">
        <v>34</v>
      </c>
      <c r="I8985" t="s">
        <v>27012</v>
      </c>
      <c r="L8985" s="8">
        <v>0</v>
      </c>
      <c r="M8985" t="s">
        <v>36</v>
      </c>
      <c r="N8985" t="str">
        <f>IF(AND(PESQUISA!$B$3&lt;&gt;"",OR(PESQUISA!$B$4="TODAS",B8985=PESQUISA!$B$4),ISNUMBER(SEARCH(PESQUISA!$B$3,D8985))),ROW()-1,"")</f>
        <v/>
      </c>
    </row>
    <row r="8986" spans="1:14" x14ac:dyDescent="0.3">
      <c r="A8986" t="s">
        <v>27082</v>
      </c>
      <c r="B8986" t="s">
        <v>29</v>
      </c>
      <c r="C8986" t="s">
        <v>27083</v>
      </c>
      <c r="D8986" t="s">
        <v>27084</v>
      </c>
      <c r="E8986" t="s">
        <v>60</v>
      </c>
      <c r="F8986" s="7">
        <v>23.02</v>
      </c>
      <c r="G8986" t="s">
        <v>33</v>
      </c>
      <c r="H8986" t="s">
        <v>34</v>
      </c>
      <c r="I8986" t="s">
        <v>27012</v>
      </c>
      <c r="L8986" s="8">
        <v>0</v>
      </c>
      <c r="M8986" t="s">
        <v>36</v>
      </c>
      <c r="N8986" t="str">
        <f>IF(AND(PESQUISA!$B$3&lt;&gt;"",OR(PESQUISA!$B$4="TODAS",B8986=PESQUISA!$B$4),ISNUMBER(SEARCH(PESQUISA!$B$3,D8986))),ROW()-1,"")</f>
        <v/>
      </c>
    </row>
    <row r="8987" spans="1:14" x14ac:dyDescent="0.3">
      <c r="A8987" t="s">
        <v>27085</v>
      </c>
      <c r="B8987" t="s">
        <v>29</v>
      </c>
      <c r="C8987" t="s">
        <v>27086</v>
      </c>
      <c r="D8987" t="s">
        <v>27087</v>
      </c>
      <c r="E8987" t="s">
        <v>60</v>
      </c>
      <c r="F8987" s="7">
        <v>24.23</v>
      </c>
      <c r="G8987" t="s">
        <v>33</v>
      </c>
      <c r="H8987" t="s">
        <v>34</v>
      </c>
      <c r="I8987" t="s">
        <v>27012</v>
      </c>
      <c r="L8987" s="8">
        <v>0</v>
      </c>
      <c r="M8987" t="s">
        <v>36</v>
      </c>
      <c r="N8987" t="str">
        <f>IF(AND(PESQUISA!$B$3&lt;&gt;"",OR(PESQUISA!$B$4="TODAS",B8987=PESQUISA!$B$4),ISNUMBER(SEARCH(PESQUISA!$B$3,D8987))),ROW()-1,"")</f>
        <v/>
      </c>
    </row>
    <row r="8988" spans="1:14" x14ac:dyDescent="0.3">
      <c r="A8988" t="s">
        <v>27088</v>
      </c>
      <c r="B8988" t="s">
        <v>29</v>
      </c>
      <c r="C8988" t="s">
        <v>27089</v>
      </c>
      <c r="D8988" t="s">
        <v>27090</v>
      </c>
      <c r="E8988" t="s">
        <v>60</v>
      </c>
      <c r="F8988" s="7">
        <v>17.190000000000001</v>
      </c>
      <c r="G8988" t="s">
        <v>33</v>
      </c>
      <c r="H8988" t="s">
        <v>34</v>
      </c>
      <c r="I8988" t="s">
        <v>27012</v>
      </c>
      <c r="L8988" s="8">
        <v>0</v>
      </c>
      <c r="M8988" t="s">
        <v>36</v>
      </c>
      <c r="N8988" t="str">
        <f>IF(AND(PESQUISA!$B$3&lt;&gt;"",OR(PESQUISA!$B$4="TODAS",B8988=PESQUISA!$B$4),ISNUMBER(SEARCH(PESQUISA!$B$3,D8988))),ROW()-1,"")</f>
        <v/>
      </c>
    </row>
    <row r="8989" spans="1:14" x14ac:dyDescent="0.3">
      <c r="A8989" t="s">
        <v>27091</v>
      </c>
      <c r="B8989" t="s">
        <v>29</v>
      </c>
      <c r="C8989" t="s">
        <v>27092</v>
      </c>
      <c r="D8989" t="s">
        <v>27093</v>
      </c>
      <c r="E8989" t="s">
        <v>60</v>
      </c>
      <c r="F8989" s="7">
        <v>6.55</v>
      </c>
      <c r="G8989" t="s">
        <v>33</v>
      </c>
      <c r="H8989" t="s">
        <v>34</v>
      </c>
      <c r="I8989" t="s">
        <v>27012</v>
      </c>
      <c r="L8989" s="8">
        <v>0</v>
      </c>
      <c r="M8989" t="s">
        <v>36</v>
      </c>
      <c r="N8989" t="str">
        <f>IF(AND(PESQUISA!$B$3&lt;&gt;"",OR(PESQUISA!$B$4="TODAS",B8989=PESQUISA!$B$4),ISNUMBER(SEARCH(PESQUISA!$B$3,D8989))),ROW()-1,"")</f>
        <v/>
      </c>
    </row>
    <row r="8990" spans="1:14" x14ac:dyDescent="0.3">
      <c r="A8990" t="s">
        <v>27094</v>
      </c>
      <c r="B8990" t="s">
        <v>29</v>
      </c>
      <c r="C8990" t="s">
        <v>27095</v>
      </c>
      <c r="D8990" t="s">
        <v>27096</v>
      </c>
      <c r="E8990" t="s">
        <v>60</v>
      </c>
      <c r="F8990" s="7">
        <v>10.73</v>
      </c>
      <c r="G8990" t="s">
        <v>33</v>
      </c>
      <c r="H8990" t="s">
        <v>34</v>
      </c>
      <c r="I8990" t="s">
        <v>27012</v>
      </c>
      <c r="L8990" s="8">
        <v>0</v>
      </c>
      <c r="M8990" t="s">
        <v>36</v>
      </c>
      <c r="N8990" t="str">
        <f>IF(AND(PESQUISA!$B$3&lt;&gt;"",OR(PESQUISA!$B$4="TODAS",B8990=PESQUISA!$B$4),ISNUMBER(SEARCH(PESQUISA!$B$3,D8990))),ROW()-1,"")</f>
        <v/>
      </c>
    </row>
    <row r="8991" spans="1:14" x14ac:dyDescent="0.3">
      <c r="A8991" t="s">
        <v>27097</v>
      </c>
      <c r="B8991" t="s">
        <v>29</v>
      </c>
      <c r="C8991" t="s">
        <v>27098</v>
      </c>
      <c r="D8991" t="s">
        <v>27099</v>
      </c>
      <c r="E8991" t="s">
        <v>60</v>
      </c>
      <c r="F8991" s="7">
        <v>3.78</v>
      </c>
      <c r="G8991" t="s">
        <v>33</v>
      </c>
      <c r="H8991" t="s">
        <v>34</v>
      </c>
      <c r="I8991" t="s">
        <v>27012</v>
      </c>
      <c r="L8991" s="8">
        <v>0</v>
      </c>
      <c r="M8991" t="s">
        <v>36</v>
      </c>
      <c r="N8991" t="str">
        <f>IF(AND(PESQUISA!$B$3&lt;&gt;"",OR(PESQUISA!$B$4="TODAS",B8991=PESQUISA!$B$4),ISNUMBER(SEARCH(PESQUISA!$B$3,D8991))),ROW()-1,"")</f>
        <v/>
      </c>
    </row>
    <row r="8992" spans="1:14" x14ac:dyDescent="0.3">
      <c r="A8992" t="s">
        <v>27100</v>
      </c>
      <c r="B8992" t="s">
        <v>29</v>
      </c>
      <c r="C8992" t="s">
        <v>27101</v>
      </c>
      <c r="D8992" t="s">
        <v>27102</v>
      </c>
      <c r="E8992" t="s">
        <v>40</v>
      </c>
      <c r="F8992" s="7">
        <v>47.67</v>
      </c>
      <c r="G8992" t="s">
        <v>33</v>
      </c>
      <c r="H8992" t="s">
        <v>34</v>
      </c>
      <c r="I8992" t="s">
        <v>27012</v>
      </c>
      <c r="L8992" s="8">
        <v>0</v>
      </c>
      <c r="M8992" t="s">
        <v>36</v>
      </c>
      <c r="N8992" t="str">
        <f>IF(AND(PESQUISA!$B$3&lt;&gt;"",OR(PESQUISA!$B$4="TODAS",B8992=PESQUISA!$B$4),ISNUMBER(SEARCH(PESQUISA!$B$3,D8992))),ROW()-1,"")</f>
        <v/>
      </c>
    </row>
    <row r="8993" spans="1:14" x14ac:dyDescent="0.3">
      <c r="A8993" t="s">
        <v>27103</v>
      </c>
      <c r="B8993" t="s">
        <v>29</v>
      </c>
      <c r="C8993" t="s">
        <v>27104</v>
      </c>
      <c r="D8993" t="s">
        <v>27105</v>
      </c>
      <c r="E8993" t="s">
        <v>40</v>
      </c>
      <c r="F8993" s="7">
        <v>69.62</v>
      </c>
      <c r="G8993" t="s">
        <v>33</v>
      </c>
      <c r="H8993" t="s">
        <v>34</v>
      </c>
      <c r="I8993" t="s">
        <v>27012</v>
      </c>
      <c r="L8993" s="8">
        <v>0</v>
      </c>
      <c r="M8993" t="s">
        <v>36</v>
      </c>
      <c r="N8993" t="str">
        <f>IF(AND(PESQUISA!$B$3&lt;&gt;"",OR(PESQUISA!$B$4="TODAS",B8993=PESQUISA!$B$4),ISNUMBER(SEARCH(PESQUISA!$B$3,D8993))),ROW()-1,"")</f>
        <v/>
      </c>
    </row>
    <row r="8994" spans="1:14" x14ac:dyDescent="0.3">
      <c r="A8994" t="s">
        <v>27106</v>
      </c>
      <c r="B8994" t="s">
        <v>29</v>
      </c>
      <c r="C8994" t="s">
        <v>27107</v>
      </c>
      <c r="D8994" t="s">
        <v>27108</v>
      </c>
      <c r="E8994" t="s">
        <v>40</v>
      </c>
      <c r="F8994" s="7">
        <v>17.89</v>
      </c>
      <c r="G8994" t="s">
        <v>33</v>
      </c>
      <c r="H8994" t="s">
        <v>34</v>
      </c>
      <c r="I8994" t="s">
        <v>27012</v>
      </c>
      <c r="L8994" s="8">
        <v>0</v>
      </c>
      <c r="M8994" t="s">
        <v>36</v>
      </c>
      <c r="N8994" t="str">
        <f>IF(AND(PESQUISA!$B$3&lt;&gt;"",OR(PESQUISA!$B$4="TODAS",B8994=PESQUISA!$B$4),ISNUMBER(SEARCH(PESQUISA!$B$3,D8994))),ROW()-1,"")</f>
        <v/>
      </c>
    </row>
    <row r="8995" spans="1:14" x14ac:dyDescent="0.3">
      <c r="A8995" t="s">
        <v>27109</v>
      </c>
      <c r="B8995" t="s">
        <v>29</v>
      </c>
      <c r="C8995" t="s">
        <v>27110</v>
      </c>
      <c r="D8995" t="s">
        <v>27111</v>
      </c>
      <c r="E8995" t="s">
        <v>40</v>
      </c>
      <c r="F8995" s="7">
        <v>46.2</v>
      </c>
      <c r="G8995" t="s">
        <v>33</v>
      </c>
      <c r="H8995" t="s">
        <v>34</v>
      </c>
      <c r="I8995" t="s">
        <v>27012</v>
      </c>
      <c r="L8995" s="8">
        <v>0</v>
      </c>
      <c r="M8995" t="s">
        <v>36</v>
      </c>
      <c r="N8995" t="str">
        <f>IF(AND(PESQUISA!$B$3&lt;&gt;"",OR(PESQUISA!$B$4="TODAS",B8995=PESQUISA!$B$4),ISNUMBER(SEARCH(PESQUISA!$B$3,D8995))),ROW()-1,"")</f>
        <v/>
      </c>
    </row>
    <row r="8996" spans="1:14" x14ac:dyDescent="0.3">
      <c r="A8996" t="s">
        <v>27112</v>
      </c>
      <c r="B8996" t="s">
        <v>29</v>
      </c>
      <c r="C8996" t="s">
        <v>27113</v>
      </c>
      <c r="D8996" t="s">
        <v>27114</v>
      </c>
      <c r="E8996" t="s">
        <v>40</v>
      </c>
      <c r="F8996" s="7">
        <v>67.47</v>
      </c>
      <c r="G8996" t="s">
        <v>33</v>
      </c>
      <c r="H8996" t="s">
        <v>34</v>
      </c>
      <c r="I8996" t="s">
        <v>27012</v>
      </c>
      <c r="L8996" s="8">
        <v>0</v>
      </c>
      <c r="M8996" t="s">
        <v>36</v>
      </c>
      <c r="N8996" t="str">
        <f>IF(AND(PESQUISA!$B$3&lt;&gt;"",OR(PESQUISA!$B$4="TODAS",B8996=PESQUISA!$B$4),ISNUMBER(SEARCH(PESQUISA!$B$3,D8996))),ROW()-1,"")</f>
        <v/>
      </c>
    </row>
    <row r="8997" spans="1:14" x14ac:dyDescent="0.3">
      <c r="A8997" t="s">
        <v>27115</v>
      </c>
      <c r="B8997" t="s">
        <v>29</v>
      </c>
      <c r="C8997" t="s">
        <v>27116</v>
      </c>
      <c r="D8997" t="s">
        <v>27117</v>
      </c>
      <c r="E8997" t="s">
        <v>40</v>
      </c>
      <c r="F8997" s="7">
        <v>17.329999999999998</v>
      </c>
      <c r="G8997" t="s">
        <v>33</v>
      </c>
      <c r="H8997" t="s">
        <v>34</v>
      </c>
      <c r="I8997" t="s">
        <v>27012</v>
      </c>
      <c r="L8997" s="8">
        <v>0</v>
      </c>
      <c r="M8997" t="s">
        <v>36</v>
      </c>
      <c r="N8997" t="str">
        <f>IF(AND(PESQUISA!$B$3&lt;&gt;"",OR(PESQUISA!$B$4="TODAS",B8997=PESQUISA!$B$4),ISNUMBER(SEARCH(PESQUISA!$B$3,D8997))),ROW()-1,"")</f>
        <v/>
      </c>
    </row>
    <row r="8998" spans="1:14" x14ac:dyDescent="0.3">
      <c r="A8998" t="s">
        <v>27118</v>
      </c>
      <c r="B8998" t="s">
        <v>29</v>
      </c>
      <c r="C8998" t="s">
        <v>27119</v>
      </c>
      <c r="D8998" t="s">
        <v>27120</v>
      </c>
      <c r="E8998" t="s">
        <v>40</v>
      </c>
      <c r="F8998" s="7">
        <v>2.0099999999999998</v>
      </c>
      <c r="G8998" t="s">
        <v>33</v>
      </c>
      <c r="H8998" t="s">
        <v>34</v>
      </c>
      <c r="I8998" t="s">
        <v>27012</v>
      </c>
      <c r="L8998" s="8">
        <v>0</v>
      </c>
      <c r="M8998" t="s">
        <v>36</v>
      </c>
      <c r="N8998" t="str">
        <f>IF(AND(PESQUISA!$B$3&lt;&gt;"",OR(PESQUISA!$B$4="TODAS",B8998=PESQUISA!$B$4),ISNUMBER(SEARCH(PESQUISA!$B$3,D8998))),ROW()-1,"")</f>
        <v/>
      </c>
    </row>
    <row r="8999" spans="1:14" x14ac:dyDescent="0.3">
      <c r="A8999" t="s">
        <v>27121</v>
      </c>
      <c r="B8999" t="s">
        <v>29</v>
      </c>
      <c r="C8999" t="s">
        <v>27122</v>
      </c>
      <c r="D8999" t="s">
        <v>27123</v>
      </c>
      <c r="E8999" t="s">
        <v>40</v>
      </c>
      <c r="F8999" s="7">
        <v>2.95</v>
      </c>
      <c r="G8999" t="s">
        <v>33</v>
      </c>
      <c r="H8999" t="s">
        <v>34</v>
      </c>
      <c r="I8999" t="s">
        <v>27012</v>
      </c>
      <c r="L8999" s="8">
        <v>0</v>
      </c>
      <c r="M8999" t="s">
        <v>36</v>
      </c>
      <c r="N8999" t="str">
        <f>IF(AND(PESQUISA!$B$3&lt;&gt;"",OR(PESQUISA!$B$4="TODAS",B8999=PESQUISA!$B$4),ISNUMBER(SEARCH(PESQUISA!$B$3,D8999))),ROW()-1,"")</f>
        <v/>
      </c>
    </row>
    <row r="9000" spans="1:14" x14ac:dyDescent="0.3">
      <c r="A9000" t="s">
        <v>27124</v>
      </c>
      <c r="B9000" t="s">
        <v>29</v>
      </c>
      <c r="C9000" t="s">
        <v>27125</v>
      </c>
      <c r="D9000" t="s">
        <v>27126</v>
      </c>
      <c r="E9000" t="s">
        <v>40</v>
      </c>
      <c r="F9000" s="7">
        <v>0.75</v>
      </c>
      <c r="G9000" t="s">
        <v>33</v>
      </c>
      <c r="H9000" t="s">
        <v>34</v>
      </c>
      <c r="I9000" t="s">
        <v>27012</v>
      </c>
      <c r="L9000" s="8">
        <v>0</v>
      </c>
      <c r="M9000" t="s">
        <v>36</v>
      </c>
      <c r="N9000" t="str">
        <f>IF(AND(PESQUISA!$B$3&lt;&gt;"",OR(PESQUISA!$B$4="TODAS",B9000=PESQUISA!$B$4),ISNUMBER(SEARCH(PESQUISA!$B$3,D9000))),ROW()-1,"")</f>
        <v/>
      </c>
    </row>
    <row r="9001" spans="1:14" x14ac:dyDescent="0.3">
      <c r="A9001" t="s">
        <v>27127</v>
      </c>
      <c r="B9001" t="s">
        <v>29</v>
      </c>
      <c r="C9001" t="s">
        <v>27128</v>
      </c>
      <c r="D9001" t="s">
        <v>27129</v>
      </c>
      <c r="E9001" t="s">
        <v>40</v>
      </c>
      <c r="F9001" s="7">
        <v>1.95</v>
      </c>
      <c r="G9001" t="s">
        <v>33</v>
      </c>
      <c r="H9001" t="s">
        <v>34</v>
      </c>
      <c r="I9001" t="s">
        <v>27012</v>
      </c>
      <c r="L9001" s="8">
        <v>0</v>
      </c>
      <c r="M9001" t="s">
        <v>36</v>
      </c>
      <c r="N9001" t="str">
        <f>IF(AND(PESQUISA!$B$3&lt;&gt;"",OR(PESQUISA!$B$4="TODAS",B9001=PESQUISA!$B$4),ISNUMBER(SEARCH(PESQUISA!$B$3,D9001))),ROW()-1,"")</f>
        <v/>
      </c>
    </row>
    <row r="9002" spans="1:14" x14ac:dyDescent="0.3">
      <c r="A9002" t="s">
        <v>27130</v>
      </c>
      <c r="B9002" t="s">
        <v>29</v>
      </c>
      <c r="C9002" t="s">
        <v>27131</v>
      </c>
      <c r="D9002" t="s">
        <v>27132</v>
      </c>
      <c r="E9002" t="s">
        <v>40</v>
      </c>
      <c r="F9002" s="7">
        <v>2.86</v>
      </c>
      <c r="G9002" t="s">
        <v>33</v>
      </c>
      <c r="H9002" t="s">
        <v>34</v>
      </c>
      <c r="I9002" t="s">
        <v>27012</v>
      </c>
      <c r="L9002" s="8">
        <v>0</v>
      </c>
      <c r="M9002" t="s">
        <v>36</v>
      </c>
      <c r="N9002" t="str">
        <f>IF(AND(PESQUISA!$B$3&lt;&gt;"",OR(PESQUISA!$B$4="TODAS",B9002=PESQUISA!$B$4),ISNUMBER(SEARCH(PESQUISA!$B$3,D9002))),ROW()-1,"")</f>
        <v/>
      </c>
    </row>
    <row r="9003" spans="1:14" x14ac:dyDescent="0.3">
      <c r="A9003" t="s">
        <v>27133</v>
      </c>
      <c r="B9003" t="s">
        <v>29</v>
      </c>
      <c r="C9003" t="s">
        <v>27134</v>
      </c>
      <c r="D9003" t="s">
        <v>27135</v>
      </c>
      <c r="E9003" t="s">
        <v>40</v>
      </c>
      <c r="F9003" s="7">
        <v>0.73</v>
      </c>
      <c r="G9003" t="s">
        <v>33</v>
      </c>
      <c r="H9003" t="s">
        <v>34</v>
      </c>
      <c r="I9003" t="s">
        <v>27012</v>
      </c>
      <c r="L9003" s="8">
        <v>0</v>
      </c>
      <c r="M9003" t="s">
        <v>36</v>
      </c>
      <c r="N9003" t="str">
        <f>IF(AND(PESQUISA!$B$3&lt;&gt;"",OR(PESQUISA!$B$4="TODAS",B9003=PESQUISA!$B$4),ISNUMBER(SEARCH(PESQUISA!$B$3,D9003))),ROW()-1,"")</f>
        <v/>
      </c>
    </row>
    <row r="9004" spans="1:14" x14ac:dyDescent="0.3">
      <c r="A9004" t="s">
        <v>27136</v>
      </c>
      <c r="B9004" t="s">
        <v>29</v>
      </c>
      <c r="C9004" t="s">
        <v>27137</v>
      </c>
      <c r="D9004" t="s">
        <v>27138</v>
      </c>
      <c r="E9004" t="s">
        <v>40</v>
      </c>
      <c r="F9004" s="7">
        <v>26.73</v>
      </c>
      <c r="G9004" t="s">
        <v>33</v>
      </c>
      <c r="H9004" t="s">
        <v>34</v>
      </c>
      <c r="I9004" t="s">
        <v>27012</v>
      </c>
      <c r="L9004" s="8">
        <v>0</v>
      </c>
      <c r="M9004" t="s">
        <v>36</v>
      </c>
      <c r="N9004" t="str">
        <f>IF(AND(PESQUISA!$B$3&lt;&gt;"",OR(PESQUISA!$B$4="TODAS",B9004=PESQUISA!$B$4),ISNUMBER(SEARCH(PESQUISA!$B$3,D9004))),ROW()-1,"")</f>
        <v/>
      </c>
    </row>
    <row r="9005" spans="1:14" x14ac:dyDescent="0.3">
      <c r="A9005" t="s">
        <v>27139</v>
      </c>
      <c r="B9005" t="s">
        <v>29</v>
      </c>
      <c r="C9005" t="s">
        <v>27140</v>
      </c>
      <c r="D9005" t="s">
        <v>27141</v>
      </c>
      <c r="E9005" t="s">
        <v>40</v>
      </c>
      <c r="F9005" s="7">
        <v>39.06</v>
      </c>
      <c r="G9005" t="s">
        <v>33</v>
      </c>
      <c r="H9005" t="s">
        <v>34</v>
      </c>
      <c r="I9005" t="s">
        <v>27012</v>
      </c>
      <c r="L9005" s="8">
        <v>0</v>
      </c>
      <c r="M9005" t="s">
        <v>36</v>
      </c>
      <c r="N9005" t="str">
        <f>IF(AND(PESQUISA!$B$3&lt;&gt;"",OR(PESQUISA!$B$4="TODAS",B9005=PESQUISA!$B$4),ISNUMBER(SEARCH(PESQUISA!$B$3,D9005))),ROW()-1,"")</f>
        <v/>
      </c>
    </row>
    <row r="9006" spans="1:14" x14ac:dyDescent="0.3">
      <c r="A9006" t="s">
        <v>27142</v>
      </c>
      <c r="B9006" t="s">
        <v>29</v>
      </c>
      <c r="C9006" t="s">
        <v>27143</v>
      </c>
      <c r="D9006" t="s">
        <v>27144</v>
      </c>
      <c r="E9006" t="s">
        <v>40</v>
      </c>
      <c r="F9006" s="7">
        <v>10.029999999999999</v>
      </c>
      <c r="G9006" t="s">
        <v>33</v>
      </c>
      <c r="H9006" t="s">
        <v>34</v>
      </c>
      <c r="I9006" t="s">
        <v>27012</v>
      </c>
      <c r="L9006" s="8">
        <v>0</v>
      </c>
      <c r="M9006" t="s">
        <v>36</v>
      </c>
      <c r="N9006" t="str">
        <f>IF(AND(PESQUISA!$B$3&lt;&gt;"",OR(PESQUISA!$B$4="TODAS",B9006=PESQUISA!$B$4),ISNUMBER(SEARCH(PESQUISA!$B$3,D9006))),ROW()-1,"")</f>
        <v/>
      </c>
    </row>
    <row r="9007" spans="1:14" x14ac:dyDescent="0.3">
      <c r="A9007" t="s">
        <v>27145</v>
      </c>
      <c r="B9007" t="s">
        <v>29</v>
      </c>
      <c r="C9007" t="s">
        <v>27146</v>
      </c>
      <c r="D9007" t="s">
        <v>27147</v>
      </c>
      <c r="E9007" t="s">
        <v>40</v>
      </c>
      <c r="F9007" s="7">
        <v>26.54</v>
      </c>
      <c r="G9007" t="s">
        <v>33</v>
      </c>
      <c r="H9007" t="s">
        <v>34</v>
      </c>
      <c r="I9007" t="s">
        <v>27012</v>
      </c>
      <c r="L9007" s="8">
        <v>0</v>
      </c>
      <c r="M9007" t="s">
        <v>36</v>
      </c>
      <c r="N9007" t="str">
        <f>IF(AND(PESQUISA!$B$3&lt;&gt;"",OR(PESQUISA!$B$4="TODAS",B9007=PESQUISA!$B$4),ISNUMBER(SEARCH(PESQUISA!$B$3,D9007))),ROW()-1,"")</f>
        <v/>
      </c>
    </row>
    <row r="9008" spans="1:14" x14ac:dyDescent="0.3">
      <c r="A9008" t="s">
        <v>27148</v>
      </c>
      <c r="B9008" t="s">
        <v>29</v>
      </c>
      <c r="C9008" t="s">
        <v>27149</v>
      </c>
      <c r="D9008" t="s">
        <v>27150</v>
      </c>
      <c r="E9008" t="s">
        <v>40</v>
      </c>
      <c r="F9008" s="7">
        <v>38.79</v>
      </c>
      <c r="G9008" t="s">
        <v>33</v>
      </c>
      <c r="H9008" t="s">
        <v>34</v>
      </c>
      <c r="I9008" t="s">
        <v>27012</v>
      </c>
      <c r="L9008" s="8">
        <v>0</v>
      </c>
      <c r="M9008" t="s">
        <v>36</v>
      </c>
      <c r="N9008" t="str">
        <f>IF(AND(PESQUISA!$B$3&lt;&gt;"",OR(PESQUISA!$B$4="TODAS",B9008=PESQUISA!$B$4),ISNUMBER(SEARCH(PESQUISA!$B$3,D9008))),ROW()-1,"")</f>
        <v/>
      </c>
    </row>
    <row r="9009" spans="1:14" x14ac:dyDescent="0.3">
      <c r="A9009" t="s">
        <v>27151</v>
      </c>
      <c r="B9009" t="s">
        <v>29</v>
      </c>
      <c r="C9009" t="s">
        <v>27152</v>
      </c>
      <c r="D9009" t="s">
        <v>27153</v>
      </c>
      <c r="E9009" t="s">
        <v>40</v>
      </c>
      <c r="F9009" s="7">
        <v>9.9600000000000009</v>
      </c>
      <c r="G9009" t="s">
        <v>33</v>
      </c>
      <c r="H9009" t="s">
        <v>34</v>
      </c>
      <c r="I9009" t="s">
        <v>27012</v>
      </c>
      <c r="L9009" s="8">
        <v>0</v>
      </c>
      <c r="M9009" t="s">
        <v>36</v>
      </c>
      <c r="N9009" t="str">
        <f>IF(AND(PESQUISA!$B$3&lt;&gt;"",OR(PESQUISA!$B$4="TODAS",B9009=PESQUISA!$B$4),ISNUMBER(SEARCH(PESQUISA!$B$3,D9009))),ROW()-1,"")</f>
        <v/>
      </c>
    </row>
    <row r="9010" spans="1:14" x14ac:dyDescent="0.3">
      <c r="A9010" t="s">
        <v>27154</v>
      </c>
      <c r="B9010" t="s">
        <v>29</v>
      </c>
      <c r="C9010" t="s">
        <v>27155</v>
      </c>
      <c r="D9010" t="s">
        <v>27156</v>
      </c>
      <c r="E9010" t="s">
        <v>40</v>
      </c>
      <c r="F9010" s="7">
        <v>6.99</v>
      </c>
      <c r="G9010" t="s">
        <v>33</v>
      </c>
      <c r="H9010" t="s">
        <v>34</v>
      </c>
      <c r="I9010" t="s">
        <v>27012</v>
      </c>
      <c r="L9010" s="8">
        <v>0</v>
      </c>
      <c r="M9010" t="s">
        <v>36</v>
      </c>
      <c r="N9010" t="str">
        <f>IF(AND(PESQUISA!$B$3&lt;&gt;"",OR(PESQUISA!$B$4="TODAS",B9010=PESQUISA!$B$4),ISNUMBER(SEARCH(PESQUISA!$B$3,D9010))),ROW()-1,"")</f>
        <v/>
      </c>
    </row>
    <row r="9011" spans="1:14" x14ac:dyDescent="0.3">
      <c r="A9011" t="s">
        <v>27157</v>
      </c>
      <c r="B9011" t="s">
        <v>29</v>
      </c>
      <c r="C9011" t="s">
        <v>27158</v>
      </c>
      <c r="D9011" t="s">
        <v>27159</v>
      </c>
      <c r="E9011" t="s">
        <v>40</v>
      </c>
      <c r="F9011" s="7">
        <v>10.23</v>
      </c>
      <c r="G9011" t="s">
        <v>33</v>
      </c>
      <c r="H9011" t="s">
        <v>34</v>
      </c>
      <c r="I9011" t="s">
        <v>27012</v>
      </c>
      <c r="L9011" s="8">
        <v>0</v>
      </c>
      <c r="M9011" t="s">
        <v>36</v>
      </c>
      <c r="N9011" t="str">
        <f>IF(AND(PESQUISA!$B$3&lt;&gt;"",OR(PESQUISA!$B$4="TODAS",B9011=PESQUISA!$B$4),ISNUMBER(SEARCH(PESQUISA!$B$3,D9011))),ROW()-1,"")</f>
        <v/>
      </c>
    </row>
    <row r="9012" spans="1:14" x14ac:dyDescent="0.3">
      <c r="A9012" t="s">
        <v>27160</v>
      </c>
      <c r="B9012" t="s">
        <v>29</v>
      </c>
      <c r="C9012" t="s">
        <v>27161</v>
      </c>
      <c r="D9012" t="s">
        <v>27162</v>
      </c>
      <c r="E9012" t="s">
        <v>40</v>
      </c>
      <c r="F9012" s="7">
        <v>2.62</v>
      </c>
      <c r="G9012" t="s">
        <v>33</v>
      </c>
      <c r="H9012" t="s">
        <v>34</v>
      </c>
      <c r="I9012" t="s">
        <v>27012</v>
      </c>
      <c r="L9012" s="8">
        <v>0</v>
      </c>
      <c r="M9012" t="s">
        <v>36</v>
      </c>
      <c r="N9012" t="str">
        <f>IF(AND(PESQUISA!$B$3&lt;&gt;"",OR(PESQUISA!$B$4="TODAS",B9012=PESQUISA!$B$4),ISNUMBER(SEARCH(PESQUISA!$B$3,D9012))),ROW()-1,"")</f>
        <v/>
      </c>
    </row>
    <row r="9013" spans="1:14" x14ac:dyDescent="0.3">
      <c r="A9013" t="s">
        <v>27163</v>
      </c>
      <c r="B9013" t="s">
        <v>29</v>
      </c>
      <c r="C9013" t="s">
        <v>27164</v>
      </c>
      <c r="D9013" t="s">
        <v>27165</v>
      </c>
      <c r="E9013" t="s">
        <v>40</v>
      </c>
      <c r="F9013" s="7">
        <v>6.79</v>
      </c>
      <c r="G9013" t="s">
        <v>33</v>
      </c>
      <c r="H9013" t="s">
        <v>34</v>
      </c>
      <c r="I9013" t="s">
        <v>27012</v>
      </c>
      <c r="L9013" s="8">
        <v>0</v>
      </c>
      <c r="M9013" t="s">
        <v>36</v>
      </c>
      <c r="N9013" t="str">
        <f>IF(AND(PESQUISA!$B$3&lt;&gt;"",OR(PESQUISA!$B$4="TODAS",B9013=PESQUISA!$B$4),ISNUMBER(SEARCH(PESQUISA!$B$3,D9013))),ROW()-1,"")</f>
        <v/>
      </c>
    </row>
    <row r="9014" spans="1:14" x14ac:dyDescent="0.3">
      <c r="A9014" t="s">
        <v>27166</v>
      </c>
      <c r="B9014" t="s">
        <v>29</v>
      </c>
      <c r="C9014" t="s">
        <v>27167</v>
      </c>
      <c r="D9014" t="s">
        <v>27168</v>
      </c>
      <c r="E9014" t="s">
        <v>40</v>
      </c>
      <c r="F9014" s="7">
        <v>9.9499999999999993</v>
      </c>
      <c r="G9014" t="s">
        <v>33</v>
      </c>
      <c r="H9014" t="s">
        <v>34</v>
      </c>
      <c r="I9014" t="s">
        <v>27012</v>
      </c>
      <c r="L9014" s="8">
        <v>0</v>
      </c>
      <c r="M9014" t="s">
        <v>36</v>
      </c>
      <c r="N9014" t="str">
        <f>IF(AND(PESQUISA!$B$3&lt;&gt;"",OR(PESQUISA!$B$4="TODAS",B9014=PESQUISA!$B$4),ISNUMBER(SEARCH(PESQUISA!$B$3,D9014))),ROW()-1,"")</f>
        <v/>
      </c>
    </row>
    <row r="9015" spans="1:14" x14ac:dyDescent="0.3">
      <c r="A9015" t="s">
        <v>27169</v>
      </c>
      <c r="B9015" t="s">
        <v>29</v>
      </c>
      <c r="C9015" t="s">
        <v>27170</v>
      </c>
      <c r="D9015" t="s">
        <v>27171</v>
      </c>
      <c r="E9015" t="s">
        <v>40</v>
      </c>
      <c r="F9015" s="7">
        <v>2.54</v>
      </c>
      <c r="G9015" t="s">
        <v>33</v>
      </c>
      <c r="H9015" t="s">
        <v>34</v>
      </c>
      <c r="I9015" t="s">
        <v>27012</v>
      </c>
      <c r="L9015" s="8">
        <v>0</v>
      </c>
      <c r="M9015" t="s">
        <v>36</v>
      </c>
      <c r="N9015" t="str">
        <f>IF(AND(PESQUISA!$B$3&lt;&gt;"",OR(PESQUISA!$B$4="TODAS",B9015=PESQUISA!$B$4),ISNUMBER(SEARCH(PESQUISA!$B$3,D9015))),ROW()-1,"")</f>
        <v/>
      </c>
    </row>
    <row r="9016" spans="1:14" x14ac:dyDescent="0.3">
      <c r="A9016" t="s">
        <v>27172</v>
      </c>
      <c r="B9016" t="s">
        <v>29</v>
      </c>
      <c r="C9016" t="s">
        <v>27173</v>
      </c>
      <c r="D9016" t="s">
        <v>27174</v>
      </c>
      <c r="E9016" t="s">
        <v>40</v>
      </c>
      <c r="F9016" s="7">
        <v>71.12</v>
      </c>
      <c r="G9016" t="s">
        <v>33</v>
      </c>
      <c r="H9016" t="s">
        <v>34</v>
      </c>
      <c r="I9016" t="s">
        <v>27012</v>
      </c>
      <c r="L9016" s="8">
        <v>0</v>
      </c>
      <c r="M9016" t="s">
        <v>36</v>
      </c>
      <c r="N9016" t="str">
        <f>IF(AND(PESQUISA!$B$3&lt;&gt;"",OR(PESQUISA!$B$4="TODAS",B9016=PESQUISA!$B$4),ISNUMBER(SEARCH(PESQUISA!$B$3,D9016))),ROW()-1,"")</f>
        <v/>
      </c>
    </row>
    <row r="9017" spans="1:14" x14ac:dyDescent="0.3">
      <c r="A9017" t="s">
        <v>27175</v>
      </c>
      <c r="B9017" t="s">
        <v>29</v>
      </c>
      <c r="C9017" t="s">
        <v>27176</v>
      </c>
      <c r="D9017" t="s">
        <v>27177</v>
      </c>
      <c r="E9017" t="s">
        <v>40</v>
      </c>
      <c r="F9017" s="7">
        <v>7.52</v>
      </c>
      <c r="G9017" t="s">
        <v>33</v>
      </c>
      <c r="H9017" t="s">
        <v>34</v>
      </c>
      <c r="I9017" t="s">
        <v>27012</v>
      </c>
      <c r="L9017" s="8">
        <v>0.2646</v>
      </c>
      <c r="M9017" t="s">
        <v>36</v>
      </c>
      <c r="N9017" t="str">
        <f>IF(AND(PESQUISA!$B$3&lt;&gt;"",OR(PESQUISA!$B$4="TODAS",B9017=PESQUISA!$B$4),ISNUMBER(SEARCH(PESQUISA!$B$3,D9017))),ROW()-1,"")</f>
        <v/>
      </c>
    </row>
    <row r="9018" spans="1:14" x14ac:dyDescent="0.3">
      <c r="A9018" t="s">
        <v>27178</v>
      </c>
      <c r="B9018" t="s">
        <v>29</v>
      </c>
      <c r="C9018" t="s">
        <v>27179</v>
      </c>
      <c r="D9018" t="s">
        <v>27180</v>
      </c>
      <c r="E9018" t="s">
        <v>40</v>
      </c>
      <c r="F9018" s="7">
        <v>29.46</v>
      </c>
      <c r="G9018" t="s">
        <v>33</v>
      </c>
      <c r="H9018" t="s">
        <v>34</v>
      </c>
      <c r="I9018" t="s">
        <v>27012</v>
      </c>
      <c r="L9018" s="8">
        <v>0.67310000000000003</v>
      </c>
      <c r="M9018" t="s">
        <v>36</v>
      </c>
      <c r="N9018" t="str">
        <f>IF(AND(PESQUISA!$B$3&lt;&gt;"",OR(PESQUISA!$B$4="TODAS",B9018=PESQUISA!$B$4),ISNUMBER(SEARCH(PESQUISA!$B$3,D9018))),ROW()-1,"")</f>
        <v/>
      </c>
    </row>
    <row r="9019" spans="1:14" x14ac:dyDescent="0.3">
      <c r="A9019" t="s">
        <v>27181</v>
      </c>
      <c r="B9019" t="s">
        <v>29</v>
      </c>
      <c r="C9019" t="s">
        <v>27182</v>
      </c>
      <c r="D9019" t="s">
        <v>27183</v>
      </c>
      <c r="E9019" t="s">
        <v>40</v>
      </c>
      <c r="F9019" s="7">
        <v>9.4</v>
      </c>
      <c r="G9019" t="s">
        <v>33</v>
      </c>
      <c r="H9019" t="s">
        <v>34</v>
      </c>
      <c r="I9019" t="s">
        <v>27012</v>
      </c>
      <c r="L9019" s="8">
        <v>0</v>
      </c>
      <c r="M9019" t="s">
        <v>36</v>
      </c>
      <c r="N9019" t="str">
        <f>IF(AND(PESQUISA!$B$3&lt;&gt;"",OR(PESQUISA!$B$4="TODAS",B9019=PESQUISA!$B$4),ISNUMBER(SEARCH(PESQUISA!$B$3,D9019))),ROW()-1,"")</f>
        <v/>
      </c>
    </row>
    <row r="9020" spans="1:14" x14ac:dyDescent="0.3">
      <c r="A9020" t="s">
        <v>27184</v>
      </c>
      <c r="B9020" t="s">
        <v>29</v>
      </c>
      <c r="C9020" t="s">
        <v>27185</v>
      </c>
      <c r="D9020" t="s">
        <v>27186</v>
      </c>
      <c r="E9020" t="s">
        <v>40</v>
      </c>
      <c r="F9020" s="7">
        <v>16.11</v>
      </c>
      <c r="G9020" t="s">
        <v>33</v>
      </c>
      <c r="H9020" t="s">
        <v>34</v>
      </c>
      <c r="I9020" t="s">
        <v>27012</v>
      </c>
      <c r="L9020" s="8">
        <v>0</v>
      </c>
      <c r="M9020" t="s">
        <v>36</v>
      </c>
      <c r="N9020" t="str">
        <f>IF(AND(PESQUISA!$B$3&lt;&gt;"",OR(PESQUISA!$B$4="TODAS",B9020=PESQUISA!$B$4),ISNUMBER(SEARCH(PESQUISA!$B$3,D9020))),ROW()-1,"")</f>
        <v/>
      </c>
    </row>
    <row r="9021" spans="1:14" x14ac:dyDescent="0.3">
      <c r="A9021" t="s">
        <v>27187</v>
      </c>
      <c r="B9021" t="s">
        <v>29</v>
      </c>
      <c r="C9021" t="s">
        <v>27188</v>
      </c>
      <c r="D9021" t="s">
        <v>27189</v>
      </c>
      <c r="E9021" t="s">
        <v>40</v>
      </c>
      <c r="F9021" s="7">
        <v>4.54</v>
      </c>
      <c r="G9021" t="s">
        <v>33</v>
      </c>
      <c r="H9021" t="s">
        <v>34</v>
      </c>
      <c r="I9021" t="s">
        <v>27012</v>
      </c>
      <c r="L9021" s="8">
        <v>0</v>
      </c>
      <c r="M9021" t="s">
        <v>36</v>
      </c>
      <c r="N9021" t="str">
        <f>IF(AND(PESQUISA!$B$3&lt;&gt;"",OR(PESQUISA!$B$4="TODAS",B9021=PESQUISA!$B$4),ISNUMBER(SEARCH(PESQUISA!$B$3,D9021))),ROW()-1,"")</f>
        <v/>
      </c>
    </row>
    <row r="9022" spans="1:14" x14ac:dyDescent="0.3">
      <c r="A9022" t="s">
        <v>27190</v>
      </c>
      <c r="B9022" t="s">
        <v>29</v>
      </c>
      <c r="C9022" t="s">
        <v>27191</v>
      </c>
      <c r="D9022" t="s">
        <v>27192</v>
      </c>
      <c r="E9022" t="s">
        <v>40</v>
      </c>
      <c r="F9022" s="7">
        <v>5.79</v>
      </c>
      <c r="G9022" t="s">
        <v>33</v>
      </c>
      <c r="H9022" t="s">
        <v>34</v>
      </c>
      <c r="I9022" t="s">
        <v>27012</v>
      </c>
      <c r="L9022" s="8">
        <v>0</v>
      </c>
      <c r="M9022" t="s">
        <v>36</v>
      </c>
      <c r="N9022" t="str">
        <f>IF(AND(PESQUISA!$B$3&lt;&gt;"",OR(PESQUISA!$B$4="TODAS",B9022=PESQUISA!$B$4),ISNUMBER(SEARCH(PESQUISA!$B$3,D9022))),ROW()-1,"")</f>
        <v/>
      </c>
    </row>
    <row r="9023" spans="1:14" x14ac:dyDescent="0.3">
      <c r="A9023" t="s">
        <v>27193</v>
      </c>
      <c r="B9023" t="s">
        <v>29</v>
      </c>
      <c r="C9023" t="s">
        <v>27194</v>
      </c>
      <c r="D9023" t="s">
        <v>27195</v>
      </c>
      <c r="E9023" t="s">
        <v>40</v>
      </c>
      <c r="F9023" s="7">
        <v>7.35</v>
      </c>
      <c r="G9023" t="s">
        <v>33</v>
      </c>
      <c r="H9023" t="s">
        <v>34</v>
      </c>
      <c r="I9023" t="s">
        <v>27012</v>
      </c>
      <c r="L9023" s="8">
        <v>0</v>
      </c>
      <c r="M9023" t="s">
        <v>36</v>
      </c>
      <c r="N9023" t="str">
        <f>IF(AND(PESQUISA!$B$3&lt;&gt;"",OR(PESQUISA!$B$4="TODAS",B9023=PESQUISA!$B$4),ISNUMBER(SEARCH(PESQUISA!$B$3,D9023))),ROW()-1,"")</f>
        <v/>
      </c>
    </row>
    <row r="9024" spans="1:14" x14ac:dyDescent="0.3">
      <c r="A9024" t="s">
        <v>27196</v>
      </c>
      <c r="B9024" t="s">
        <v>29</v>
      </c>
      <c r="C9024" t="s">
        <v>27197</v>
      </c>
      <c r="D9024" t="s">
        <v>27198</v>
      </c>
      <c r="E9024" t="s">
        <v>40</v>
      </c>
      <c r="F9024" s="7">
        <v>56.83</v>
      </c>
      <c r="G9024" t="s">
        <v>33</v>
      </c>
      <c r="H9024" t="s">
        <v>34</v>
      </c>
      <c r="I9024" t="s">
        <v>27012</v>
      </c>
      <c r="L9024" s="8">
        <v>0</v>
      </c>
      <c r="M9024" t="s">
        <v>36</v>
      </c>
      <c r="N9024" t="str">
        <f>IF(AND(PESQUISA!$B$3&lt;&gt;"",OR(PESQUISA!$B$4="TODAS",B9024=PESQUISA!$B$4),ISNUMBER(SEARCH(PESQUISA!$B$3,D9024))),ROW()-1,"")</f>
        <v/>
      </c>
    </row>
    <row r="9025" spans="1:14" x14ac:dyDescent="0.3">
      <c r="A9025" t="s">
        <v>27199</v>
      </c>
      <c r="B9025" t="s">
        <v>29</v>
      </c>
      <c r="C9025" t="s">
        <v>27200</v>
      </c>
      <c r="D9025" t="s">
        <v>27201</v>
      </c>
      <c r="E9025" t="s">
        <v>40</v>
      </c>
      <c r="F9025" s="7">
        <v>6.36</v>
      </c>
      <c r="G9025" t="s">
        <v>33</v>
      </c>
      <c r="H9025" t="s">
        <v>34</v>
      </c>
      <c r="I9025" t="s">
        <v>27012</v>
      </c>
      <c r="L9025" s="8">
        <v>0</v>
      </c>
      <c r="M9025" t="s">
        <v>36</v>
      </c>
      <c r="N9025" t="str">
        <f>IF(AND(PESQUISA!$B$3&lt;&gt;"",OR(PESQUISA!$B$4="TODAS",B9025=PESQUISA!$B$4),ISNUMBER(SEARCH(PESQUISA!$B$3,D9025))),ROW()-1,"")</f>
        <v/>
      </c>
    </row>
    <row r="9026" spans="1:14" x14ac:dyDescent="0.3">
      <c r="A9026" t="s">
        <v>27202</v>
      </c>
      <c r="B9026" t="s">
        <v>29</v>
      </c>
      <c r="C9026" t="s">
        <v>27203</v>
      </c>
      <c r="D9026" t="s">
        <v>27204</v>
      </c>
      <c r="E9026" t="s">
        <v>40</v>
      </c>
      <c r="F9026" s="7">
        <v>41.43</v>
      </c>
      <c r="G9026" t="s">
        <v>33</v>
      </c>
      <c r="H9026" t="s">
        <v>34</v>
      </c>
      <c r="I9026" t="s">
        <v>27012</v>
      </c>
      <c r="L9026" s="8">
        <v>0</v>
      </c>
      <c r="M9026" t="s">
        <v>36</v>
      </c>
      <c r="N9026" t="str">
        <f>IF(AND(PESQUISA!$B$3&lt;&gt;"",OR(PESQUISA!$B$4="TODAS",B9026=PESQUISA!$B$4),ISNUMBER(SEARCH(PESQUISA!$B$3,D9026))),ROW()-1,"")</f>
        <v/>
      </c>
    </row>
    <row r="9027" spans="1:14" x14ac:dyDescent="0.3">
      <c r="A9027" t="s">
        <v>27205</v>
      </c>
      <c r="B9027" t="s">
        <v>29</v>
      </c>
      <c r="C9027" t="s">
        <v>27206</v>
      </c>
      <c r="D9027" t="s">
        <v>27207</v>
      </c>
      <c r="E9027" t="s">
        <v>40</v>
      </c>
      <c r="F9027" s="7">
        <v>14.53</v>
      </c>
      <c r="G9027" t="s">
        <v>33</v>
      </c>
      <c r="H9027" t="s">
        <v>34</v>
      </c>
      <c r="I9027" t="s">
        <v>27012</v>
      </c>
      <c r="L9027" s="8">
        <v>0</v>
      </c>
      <c r="M9027" t="s">
        <v>36</v>
      </c>
      <c r="N9027" t="str">
        <f>IF(AND(PESQUISA!$B$3&lt;&gt;"",OR(PESQUISA!$B$4="TODAS",B9027=PESQUISA!$B$4),ISNUMBER(SEARCH(PESQUISA!$B$3,D9027))),ROW()-1,"")</f>
        <v/>
      </c>
    </row>
    <row r="9028" spans="1:14" x14ac:dyDescent="0.3">
      <c r="A9028" t="s">
        <v>27208</v>
      </c>
      <c r="B9028" t="s">
        <v>29</v>
      </c>
      <c r="C9028" t="s">
        <v>27209</v>
      </c>
      <c r="D9028" t="s">
        <v>27210</v>
      </c>
      <c r="E9028" t="s">
        <v>60</v>
      </c>
      <c r="F9028" s="7">
        <v>9.61</v>
      </c>
      <c r="G9028" t="s">
        <v>33</v>
      </c>
      <c r="H9028" t="s">
        <v>34</v>
      </c>
      <c r="I9028" t="s">
        <v>27012</v>
      </c>
      <c r="L9028" s="8">
        <v>0</v>
      </c>
      <c r="M9028" t="s">
        <v>36</v>
      </c>
      <c r="N9028" t="str">
        <f>IF(AND(PESQUISA!$B$3&lt;&gt;"",OR(PESQUISA!$B$4="TODAS",B9028=PESQUISA!$B$4),ISNUMBER(SEARCH(PESQUISA!$B$3,D9028))),ROW()-1,"")</f>
        <v/>
      </c>
    </row>
    <row r="9029" spans="1:14" x14ac:dyDescent="0.3">
      <c r="A9029" t="s">
        <v>27211</v>
      </c>
      <c r="B9029" t="s">
        <v>29</v>
      </c>
      <c r="C9029" t="s">
        <v>27212</v>
      </c>
      <c r="D9029" t="s">
        <v>27213</v>
      </c>
      <c r="E9029" t="s">
        <v>60</v>
      </c>
      <c r="F9029" s="7">
        <v>10.34</v>
      </c>
      <c r="G9029" t="s">
        <v>33</v>
      </c>
      <c r="H9029" t="s">
        <v>34</v>
      </c>
      <c r="I9029" t="s">
        <v>27012</v>
      </c>
      <c r="L9029" s="8">
        <v>0</v>
      </c>
      <c r="M9029" t="s">
        <v>36</v>
      </c>
      <c r="N9029" t="str">
        <f>IF(AND(PESQUISA!$B$3&lt;&gt;"",OR(PESQUISA!$B$4="TODAS",B9029=PESQUISA!$B$4),ISNUMBER(SEARCH(PESQUISA!$B$3,D9029))),ROW()-1,"")</f>
        <v/>
      </c>
    </row>
    <row r="9030" spans="1:14" x14ac:dyDescent="0.3">
      <c r="A9030" t="s">
        <v>27214</v>
      </c>
      <c r="B9030" t="s">
        <v>29</v>
      </c>
      <c r="C9030" t="s">
        <v>27215</v>
      </c>
      <c r="D9030" t="s">
        <v>27216</v>
      </c>
      <c r="E9030" t="s">
        <v>60</v>
      </c>
      <c r="F9030" s="7">
        <v>9.3000000000000007</v>
      </c>
      <c r="G9030" t="s">
        <v>33</v>
      </c>
      <c r="H9030" t="s">
        <v>34</v>
      </c>
      <c r="I9030" t="s">
        <v>27012</v>
      </c>
      <c r="L9030" s="8">
        <v>0</v>
      </c>
      <c r="M9030" t="s">
        <v>36</v>
      </c>
      <c r="N9030" t="str">
        <f>IF(AND(PESQUISA!$B$3&lt;&gt;"",OR(PESQUISA!$B$4="TODAS",B9030=PESQUISA!$B$4),ISNUMBER(SEARCH(PESQUISA!$B$3,D9030))),ROW()-1,"")</f>
        <v/>
      </c>
    </row>
    <row r="9031" spans="1:14" x14ac:dyDescent="0.3">
      <c r="A9031" t="s">
        <v>27217</v>
      </c>
      <c r="B9031" t="s">
        <v>29</v>
      </c>
      <c r="C9031" t="s">
        <v>27218</v>
      </c>
      <c r="D9031" t="s">
        <v>27219</v>
      </c>
      <c r="E9031" t="s">
        <v>60</v>
      </c>
      <c r="F9031" s="7">
        <v>5.47</v>
      </c>
      <c r="G9031" t="s">
        <v>33</v>
      </c>
      <c r="H9031" t="s">
        <v>34</v>
      </c>
      <c r="I9031" t="s">
        <v>27012</v>
      </c>
      <c r="L9031" s="8">
        <v>0</v>
      </c>
      <c r="M9031" t="s">
        <v>36</v>
      </c>
      <c r="N9031" t="str">
        <f>IF(AND(PESQUISA!$B$3&lt;&gt;"",OR(PESQUISA!$B$4="TODAS",B9031=PESQUISA!$B$4),ISNUMBER(SEARCH(PESQUISA!$B$3,D9031))),ROW()-1,"")</f>
        <v/>
      </c>
    </row>
    <row r="9032" spans="1:14" x14ac:dyDescent="0.3">
      <c r="A9032" t="s">
        <v>27220</v>
      </c>
      <c r="B9032" t="s">
        <v>29</v>
      </c>
      <c r="C9032" t="s">
        <v>27221</v>
      </c>
      <c r="D9032" t="s">
        <v>27222</v>
      </c>
      <c r="E9032" t="s">
        <v>60</v>
      </c>
      <c r="F9032" s="7">
        <v>6.28</v>
      </c>
      <c r="G9032" t="s">
        <v>33</v>
      </c>
      <c r="H9032" t="s">
        <v>34</v>
      </c>
      <c r="I9032" t="s">
        <v>27012</v>
      </c>
      <c r="L9032" s="8">
        <v>0</v>
      </c>
      <c r="M9032" t="s">
        <v>36</v>
      </c>
      <c r="N9032" t="str">
        <f>IF(AND(PESQUISA!$B$3&lt;&gt;"",OR(PESQUISA!$B$4="TODAS",B9032=PESQUISA!$B$4),ISNUMBER(SEARCH(PESQUISA!$B$3,D9032))),ROW()-1,"")</f>
        <v/>
      </c>
    </row>
    <row r="9033" spans="1:14" x14ac:dyDescent="0.3">
      <c r="A9033" t="s">
        <v>27223</v>
      </c>
      <c r="B9033" t="s">
        <v>29</v>
      </c>
      <c r="C9033" t="s">
        <v>27224</v>
      </c>
      <c r="D9033" t="s">
        <v>27225</v>
      </c>
      <c r="E9033" t="s">
        <v>60</v>
      </c>
      <c r="F9033" s="7">
        <v>5.43</v>
      </c>
      <c r="G9033" t="s">
        <v>33</v>
      </c>
      <c r="H9033" t="s">
        <v>34</v>
      </c>
      <c r="I9033" t="s">
        <v>27012</v>
      </c>
      <c r="L9033" s="8">
        <v>0</v>
      </c>
      <c r="M9033" t="s">
        <v>36</v>
      </c>
      <c r="N9033" t="str">
        <f>IF(AND(PESQUISA!$B$3&lt;&gt;"",OR(PESQUISA!$B$4="TODAS",B9033=PESQUISA!$B$4),ISNUMBER(SEARCH(PESQUISA!$B$3,D9033))),ROW()-1,"")</f>
        <v/>
      </c>
    </row>
    <row r="9034" spans="1:14" x14ac:dyDescent="0.3">
      <c r="A9034" t="s">
        <v>27226</v>
      </c>
      <c r="B9034" t="s">
        <v>29</v>
      </c>
      <c r="C9034" t="s">
        <v>27227</v>
      </c>
      <c r="D9034" t="s">
        <v>27228</v>
      </c>
      <c r="E9034" t="s">
        <v>60</v>
      </c>
      <c r="F9034" s="7">
        <v>8.7799999999999994</v>
      </c>
      <c r="G9034" t="s">
        <v>33</v>
      </c>
      <c r="H9034" t="s">
        <v>34</v>
      </c>
      <c r="I9034" t="s">
        <v>27012</v>
      </c>
      <c r="L9034" s="8">
        <v>0</v>
      </c>
      <c r="M9034" t="s">
        <v>36</v>
      </c>
      <c r="N9034" t="str">
        <f>IF(AND(PESQUISA!$B$3&lt;&gt;"",OR(PESQUISA!$B$4="TODAS",B9034=PESQUISA!$B$4),ISNUMBER(SEARCH(PESQUISA!$B$3,D9034))),ROW()-1,"")</f>
        <v/>
      </c>
    </row>
    <row r="9035" spans="1:14" x14ac:dyDescent="0.3">
      <c r="A9035" t="s">
        <v>27229</v>
      </c>
      <c r="B9035" t="s">
        <v>29</v>
      </c>
      <c r="C9035" t="s">
        <v>27230</v>
      </c>
      <c r="D9035" t="s">
        <v>27231</v>
      </c>
      <c r="E9035" t="s">
        <v>60</v>
      </c>
      <c r="F9035" s="7">
        <v>11.67</v>
      </c>
      <c r="G9035" t="s">
        <v>33</v>
      </c>
      <c r="H9035" t="s">
        <v>34</v>
      </c>
      <c r="I9035" t="s">
        <v>27012</v>
      </c>
      <c r="L9035" s="8">
        <v>0</v>
      </c>
      <c r="M9035" t="s">
        <v>36</v>
      </c>
      <c r="N9035" t="str">
        <f>IF(AND(PESQUISA!$B$3&lt;&gt;"",OR(PESQUISA!$B$4="TODAS",B9035=PESQUISA!$B$4),ISNUMBER(SEARCH(PESQUISA!$B$3,D9035))),ROW()-1,"")</f>
        <v/>
      </c>
    </row>
    <row r="9036" spans="1:14" x14ac:dyDescent="0.3">
      <c r="A9036" t="s">
        <v>27232</v>
      </c>
      <c r="B9036" t="s">
        <v>29</v>
      </c>
      <c r="C9036" t="s">
        <v>27233</v>
      </c>
      <c r="D9036" t="s">
        <v>27234</v>
      </c>
      <c r="E9036" t="s">
        <v>60</v>
      </c>
      <c r="F9036" s="7">
        <v>6.62</v>
      </c>
      <c r="G9036" t="s">
        <v>33</v>
      </c>
      <c r="H9036" t="s">
        <v>34</v>
      </c>
      <c r="I9036" t="s">
        <v>27012</v>
      </c>
      <c r="L9036" s="8">
        <v>0</v>
      </c>
      <c r="M9036" t="s">
        <v>36</v>
      </c>
      <c r="N9036" t="str">
        <f>IF(AND(PESQUISA!$B$3&lt;&gt;"",OR(PESQUISA!$B$4="TODAS",B9036=PESQUISA!$B$4),ISNUMBER(SEARCH(PESQUISA!$B$3,D9036))),ROW()-1,"")</f>
        <v/>
      </c>
    </row>
    <row r="9037" spans="1:14" x14ac:dyDescent="0.3">
      <c r="A9037" t="s">
        <v>27235</v>
      </c>
      <c r="B9037" t="s">
        <v>29</v>
      </c>
      <c r="C9037" t="s">
        <v>27236</v>
      </c>
      <c r="D9037" t="s">
        <v>27237</v>
      </c>
      <c r="E9037" t="s">
        <v>60</v>
      </c>
      <c r="F9037" s="7">
        <v>18.170000000000002</v>
      </c>
      <c r="G9037" t="s">
        <v>33</v>
      </c>
      <c r="H9037" t="s">
        <v>34</v>
      </c>
      <c r="I9037" t="s">
        <v>27012</v>
      </c>
      <c r="L9037" s="8">
        <v>0</v>
      </c>
      <c r="M9037" t="s">
        <v>36</v>
      </c>
      <c r="N9037" t="str">
        <f>IF(AND(PESQUISA!$B$3&lt;&gt;"",OR(PESQUISA!$B$4="TODAS",B9037=PESQUISA!$B$4),ISNUMBER(SEARCH(PESQUISA!$B$3,D9037))),ROW()-1,"")</f>
        <v/>
      </c>
    </row>
    <row r="9038" spans="1:14" x14ac:dyDescent="0.3">
      <c r="A9038" t="s">
        <v>27238</v>
      </c>
      <c r="B9038" t="s">
        <v>29</v>
      </c>
      <c r="C9038" t="s">
        <v>27239</v>
      </c>
      <c r="D9038" t="s">
        <v>27240</v>
      </c>
      <c r="E9038" t="s">
        <v>60</v>
      </c>
      <c r="F9038" s="7">
        <v>24.13</v>
      </c>
      <c r="G9038" t="s">
        <v>33</v>
      </c>
      <c r="H9038" t="s">
        <v>34</v>
      </c>
      <c r="I9038" t="s">
        <v>27012</v>
      </c>
      <c r="L9038" s="8">
        <v>0</v>
      </c>
      <c r="M9038" t="s">
        <v>36</v>
      </c>
      <c r="N9038" t="str">
        <f>IF(AND(PESQUISA!$B$3&lt;&gt;"",OR(PESQUISA!$B$4="TODAS",B9038=PESQUISA!$B$4),ISNUMBER(SEARCH(PESQUISA!$B$3,D9038))),ROW()-1,"")</f>
        <v/>
      </c>
    </row>
    <row r="9039" spans="1:14" x14ac:dyDescent="0.3">
      <c r="A9039" t="s">
        <v>27241</v>
      </c>
      <c r="B9039" t="s">
        <v>29</v>
      </c>
      <c r="C9039" t="s">
        <v>27242</v>
      </c>
      <c r="D9039" t="s">
        <v>27243</v>
      </c>
      <c r="E9039" t="s">
        <v>60</v>
      </c>
      <c r="F9039" s="7">
        <v>13.7</v>
      </c>
      <c r="G9039" t="s">
        <v>33</v>
      </c>
      <c r="H9039" t="s">
        <v>34</v>
      </c>
      <c r="I9039" t="s">
        <v>27012</v>
      </c>
      <c r="L9039" s="8">
        <v>0</v>
      </c>
      <c r="M9039" t="s">
        <v>36</v>
      </c>
      <c r="N9039" t="str">
        <f>IF(AND(PESQUISA!$B$3&lt;&gt;"",OR(PESQUISA!$B$4="TODAS",B9039=PESQUISA!$B$4),ISNUMBER(SEARCH(PESQUISA!$B$3,D9039))),ROW()-1,"")</f>
        <v/>
      </c>
    </row>
    <row r="9040" spans="1:14" x14ac:dyDescent="0.3">
      <c r="A9040" t="s">
        <v>27244</v>
      </c>
      <c r="B9040" t="s">
        <v>29</v>
      </c>
      <c r="C9040" t="s">
        <v>27245</v>
      </c>
      <c r="D9040" t="s">
        <v>27246</v>
      </c>
      <c r="E9040" t="s">
        <v>60</v>
      </c>
      <c r="F9040" s="7">
        <v>20.97</v>
      </c>
      <c r="G9040" t="s">
        <v>33</v>
      </c>
      <c r="H9040" t="s">
        <v>34</v>
      </c>
      <c r="I9040" t="s">
        <v>27012</v>
      </c>
      <c r="L9040" s="8">
        <v>0.2175</v>
      </c>
      <c r="M9040" t="s">
        <v>36</v>
      </c>
      <c r="N9040" t="str">
        <f>IF(AND(PESQUISA!$B$3&lt;&gt;"",OR(PESQUISA!$B$4="TODAS",B9040=PESQUISA!$B$4),ISNUMBER(SEARCH(PESQUISA!$B$3,D9040))),ROW()-1,"")</f>
        <v/>
      </c>
    </row>
    <row r="9041" spans="1:14" x14ac:dyDescent="0.3">
      <c r="A9041" t="s">
        <v>27247</v>
      </c>
      <c r="B9041" t="s">
        <v>29</v>
      </c>
      <c r="C9041" t="s">
        <v>27248</v>
      </c>
      <c r="D9041" t="s">
        <v>27249</v>
      </c>
      <c r="E9041" t="s">
        <v>60</v>
      </c>
      <c r="F9041" s="7">
        <v>25.2</v>
      </c>
      <c r="G9041" t="s">
        <v>33</v>
      </c>
      <c r="H9041" t="s">
        <v>34</v>
      </c>
      <c r="I9041" t="s">
        <v>27012</v>
      </c>
      <c r="L9041" s="8">
        <v>0.25869999999999999</v>
      </c>
      <c r="M9041" t="s">
        <v>36</v>
      </c>
      <c r="N9041" t="str">
        <f>IF(AND(PESQUISA!$B$3&lt;&gt;"",OR(PESQUISA!$B$4="TODAS",B9041=PESQUISA!$B$4),ISNUMBER(SEARCH(PESQUISA!$B$3,D9041))),ROW()-1,"")</f>
        <v/>
      </c>
    </row>
    <row r="9042" spans="1:14" x14ac:dyDescent="0.3">
      <c r="A9042" t="s">
        <v>27250</v>
      </c>
      <c r="B9042" t="s">
        <v>29</v>
      </c>
      <c r="C9042" t="s">
        <v>27251</v>
      </c>
      <c r="D9042" t="s">
        <v>27252</v>
      </c>
      <c r="E9042" t="s">
        <v>60</v>
      </c>
      <c r="F9042" s="7">
        <v>4.3499999999999996</v>
      </c>
      <c r="G9042" t="s">
        <v>33</v>
      </c>
      <c r="H9042" t="s">
        <v>34</v>
      </c>
      <c r="I9042" t="s">
        <v>27012</v>
      </c>
      <c r="L9042" s="8">
        <v>0.2782</v>
      </c>
      <c r="M9042" t="s">
        <v>36</v>
      </c>
      <c r="N9042" t="str">
        <f>IF(AND(PESQUISA!$B$3&lt;&gt;"",OR(PESQUISA!$B$4="TODAS",B9042=PESQUISA!$B$4),ISNUMBER(SEARCH(PESQUISA!$B$3,D9042))),ROW()-1,"")</f>
        <v/>
      </c>
    </row>
    <row r="9043" spans="1:14" x14ac:dyDescent="0.3">
      <c r="A9043" t="s">
        <v>27253</v>
      </c>
      <c r="B9043" t="s">
        <v>29</v>
      </c>
      <c r="C9043" t="s">
        <v>27254</v>
      </c>
      <c r="D9043" t="s">
        <v>27255</v>
      </c>
      <c r="E9043" t="s">
        <v>60</v>
      </c>
      <c r="F9043" s="7">
        <v>17.71</v>
      </c>
      <c r="G9043" t="s">
        <v>33</v>
      </c>
      <c r="H9043" t="s">
        <v>34</v>
      </c>
      <c r="I9043" t="s">
        <v>27012</v>
      </c>
      <c r="L9043" s="8">
        <v>0.12870000000000001</v>
      </c>
      <c r="M9043" t="s">
        <v>36</v>
      </c>
      <c r="N9043" t="str">
        <f>IF(AND(PESQUISA!$B$3&lt;&gt;"",OR(PESQUISA!$B$4="TODAS",B9043=PESQUISA!$B$4),ISNUMBER(SEARCH(PESQUISA!$B$3,D9043))),ROW()-1,"")</f>
        <v/>
      </c>
    </row>
    <row r="9044" spans="1:14" x14ac:dyDescent="0.3">
      <c r="A9044" t="s">
        <v>27256</v>
      </c>
      <c r="B9044" t="s">
        <v>29</v>
      </c>
      <c r="C9044" t="s">
        <v>27257</v>
      </c>
      <c r="D9044" t="s">
        <v>27258</v>
      </c>
      <c r="E9044" t="s">
        <v>60</v>
      </c>
      <c r="F9044" s="7">
        <v>19.8</v>
      </c>
      <c r="G9044" t="s">
        <v>33</v>
      </c>
      <c r="H9044" t="s">
        <v>34</v>
      </c>
      <c r="I9044" t="s">
        <v>27012</v>
      </c>
      <c r="L9044" s="8">
        <v>0.1646</v>
      </c>
      <c r="M9044" t="s">
        <v>36</v>
      </c>
      <c r="N9044" t="str">
        <f>IF(AND(PESQUISA!$B$3&lt;&gt;"",OR(PESQUISA!$B$4="TODAS",B9044=PESQUISA!$B$4),ISNUMBER(SEARCH(PESQUISA!$B$3,D9044))),ROW()-1,"")</f>
        <v/>
      </c>
    </row>
    <row r="9045" spans="1:14" x14ac:dyDescent="0.3">
      <c r="A9045" t="s">
        <v>27259</v>
      </c>
      <c r="B9045" t="s">
        <v>29</v>
      </c>
      <c r="C9045" t="s">
        <v>27260</v>
      </c>
      <c r="D9045" t="s">
        <v>27261</v>
      </c>
      <c r="E9045" t="s">
        <v>60</v>
      </c>
      <c r="F9045" s="7">
        <v>3.84</v>
      </c>
      <c r="G9045" t="s">
        <v>33</v>
      </c>
      <c r="H9045" t="s">
        <v>34</v>
      </c>
      <c r="I9045" t="s">
        <v>27012</v>
      </c>
      <c r="L9045" s="8">
        <v>0.2109</v>
      </c>
      <c r="M9045" t="s">
        <v>36</v>
      </c>
      <c r="N9045" t="str">
        <f>IF(AND(PESQUISA!$B$3&lt;&gt;"",OR(PESQUISA!$B$4="TODAS",B9045=PESQUISA!$B$4),ISNUMBER(SEARCH(PESQUISA!$B$3,D9045))),ROW()-1,"")</f>
        <v/>
      </c>
    </row>
    <row r="9046" spans="1:14" x14ac:dyDescent="0.3">
      <c r="A9046" t="s">
        <v>27262</v>
      </c>
      <c r="B9046" t="s">
        <v>29</v>
      </c>
      <c r="C9046" t="s">
        <v>27263</v>
      </c>
      <c r="D9046" t="s">
        <v>27264</v>
      </c>
      <c r="E9046" t="s">
        <v>32</v>
      </c>
      <c r="F9046" s="7">
        <v>34.14</v>
      </c>
      <c r="G9046" t="s">
        <v>33</v>
      </c>
      <c r="H9046" t="s">
        <v>34</v>
      </c>
      <c r="I9046" t="s">
        <v>27012</v>
      </c>
      <c r="L9046" s="8">
        <v>0.14849999999999999</v>
      </c>
      <c r="M9046" t="s">
        <v>36</v>
      </c>
      <c r="N9046" t="str">
        <f>IF(AND(PESQUISA!$B$3&lt;&gt;"",OR(PESQUISA!$B$4="TODAS",B9046=PESQUISA!$B$4),ISNUMBER(SEARCH(PESQUISA!$B$3,D9046))),ROW()-1,"")</f>
        <v/>
      </c>
    </row>
    <row r="9047" spans="1:14" x14ac:dyDescent="0.3">
      <c r="A9047" t="s">
        <v>27265</v>
      </c>
      <c r="B9047" t="s">
        <v>29</v>
      </c>
      <c r="C9047" t="s">
        <v>27266</v>
      </c>
      <c r="D9047" t="s">
        <v>27267</v>
      </c>
      <c r="E9047" t="s">
        <v>32</v>
      </c>
      <c r="F9047" s="7">
        <v>34.799999999999997</v>
      </c>
      <c r="G9047" t="s">
        <v>33</v>
      </c>
      <c r="H9047" t="s">
        <v>34</v>
      </c>
      <c r="I9047" t="s">
        <v>27012</v>
      </c>
      <c r="L9047" s="8">
        <v>0.23330000000000001</v>
      </c>
      <c r="M9047" t="s">
        <v>36</v>
      </c>
      <c r="N9047" t="str">
        <f>IF(AND(PESQUISA!$B$3&lt;&gt;"",OR(PESQUISA!$B$4="TODAS",B9047=PESQUISA!$B$4),ISNUMBER(SEARCH(PESQUISA!$B$3,D9047))),ROW()-1,"")</f>
        <v/>
      </c>
    </row>
    <row r="9048" spans="1:14" x14ac:dyDescent="0.3">
      <c r="A9048" t="s">
        <v>27268</v>
      </c>
      <c r="B9048" t="s">
        <v>29</v>
      </c>
      <c r="C9048" t="s">
        <v>27269</v>
      </c>
      <c r="D9048" t="s">
        <v>27270</v>
      </c>
      <c r="E9048" t="s">
        <v>60</v>
      </c>
      <c r="F9048" s="7">
        <v>53.39</v>
      </c>
      <c r="G9048" t="s">
        <v>33</v>
      </c>
      <c r="H9048" t="s">
        <v>34</v>
      </c>
      <c r="I9048" t="s">
        <v>27012</v>
      </c>
      <c r="L9048" s="8">
        <v>0.15210000000000001</v>
      </c>
      <c r="M9048" t="s">
        <v>36</v>
      </c>
      <c r="N9048" t="str">
        <f>IF(AND(PESQUISA!$B$3&lt;&gt;"",OR(PESQUISA!$B$4="TODAS",B9048=PESQUISA!$B$4),ISNUMBER(SEARCH(PESQUISA!$B$3,D9048))),ROW()-1,"")</f>
        <v/>
      </c>
    </row>
    <row r="9049" spans="1:14" x14ac:dyDescent="0.3">
      <c r="A9049" t="s">
        <v>27271</v>
      </c>
      <c r="B9049" t="s">
        <v>29</v>
      </c>
      <c r="C9049" t="s">
        <v>27272</v>
      </c>
      <c r="D9049" t="s">
        <v>27273</v>
      </c>
      <c r="E9049" t="s">
        <v>60</v>
      </c>
      <c r="F9049" s="7">
        <v>59.5</v>
      </c>
      <c r="G9049" t="s">
        <v>33</v>
      </c>
      <c r="H9049" t="s">
        <v>34</v>
      </c>
      <c r="I9049" t="s">
        <v>27012</v>
      </c>
      <c r="L9049" s="8">
        <v>0.13650000000000001</v>
      </c>
      <c r="M9049" t="s">
        <v>36</v>
      </c>
      <c r="N9049" t="str">
        <f>IF(AND(PESQUISA!$B$3&lt;&gt;"",OR(PESQUISA!$B$4="TODAS",B9049=PESQUISA!$B$4),ISNUMBER(SEARCH(PESQUISA!$B$3,D9049))),ROW()-1,"")</f>
        <v/>
      </c>
    </row>
    <row r="9050" spans="1:14" x14ac:dyDescent="0.3">
      <c r="A9050" t="s">
        <v>27274</v>
      </c>
      <c r="B9050" t="s">
        <v>29</v>
      </c>
      <c r="C9050" t="s">
        <v>27275</v>
      </c>
      <c r="D9050" t="s">
        <v>27276</v>
      </c>
      <c r="E9050" t="s">
        <v>32</v>
      </c>
      <c r="G9050" t="s">
        <v>33</v>
      </c>
      <c r="H9050" t="s">
        <v>34</v>
      </c>
      <c r="I9050" t="s">
        <v>27277</v>
      </c>
      <c r="M9050" t="s">
        <v>53</v>
      </c>
      <c r="N9050" t="str">
        <f>IF(AND(PESQUISA!$B$3&lt;&gt;"",OR(PESQUISA!$B$4="TODAS",B9050=PESQUISA!$B$4),ISNUMBER(SEARCH(PESQUISA!$B$3,D9050))),ROW()-1,"")</f>
        <v/>
      </c>
    </row>
    <row r="9051" spans="1:14" x14ac:dyDescent="0.3">
      <c r="A9051" t="s">
        <v>27278</v>
      </c>
      <c r="B9051" t="s">
        <v>29</v>
      </c>
      <c r="C9051" t="s">
        <v>27279</v>
      </c>
      <c r="D9051" t="s">
        <v>27280</v>
      </c>
      <c r="E9051" t="s">
        <v>32</v>
      </c>
      <c r="G9051" t="s">
        <v>33</v>
      </c>
      <c r="H9051" t="s">
        <v>34</v>
      </c>
      <c r="I9051" t="s">
        <v>27277</v>
      </c>
      <c r="M9051" t="s">
        <v>53</v>
      </c>
      <c r="N9051" t="str">
        <f>IF(AND(PESQUISA!$B$3&lt;&gt;"",OR(PESQUISA!$B$4="TODAS",B9051=PESQUISA!$B$4),ISNUMBER(SEARCH(PESQUISA!$B$3,D9051))),ROW()-1,"")</f>
        <v/>
      </c>
    </row>
    <row r="9052" spans="1:14" x14ac:dyDescent="0.3">
      <c r="A9052" t="s">
        <v>27281</v>
      </c>
      <c r="B9052" t="s">
        <v>29</v>
      </c>
      <c r="C9052" t="s">
        <v>27282</v>
      </c>
      <c r="D9052" t="s">
        <v>27283</v>
      </c>
      <c r="E9052" t="s">
        <v>376</v>
      </c>
      <c r="G9052" t="s">
        <v>33</v>
      </c>
      <c r="H9052" t="s">
        <v>34</v>
      </c>
      <c r="I9052" t="s">
        <v>27277</v>
      </c>
      <c r="M9052" t="s">
        <v>53</v>
      </c>
      <c r="N9052" t="str">
        <f>IF(AND(PESQUISA!$B$3&lt;&gt;"",OR(PESQUISA!$B$4="TODAS",B9052=PESQUISA!$B$4),ISNUMBER(SEARCH(PESQUISA!$B$3,D9052))),ROW()-1,"")</f>
        <v/>
      </c>
    </row>
    <row r="9053" spans="1:14" x14ac:dyDescent="0.3">
      <c r="A9053" t="s">
        <v>27284</v>
      </c>
      <c r="B9053" t="s">
        <v>29</v>
      </c>
      <c r="C9053" t="s">
        <v>27285</v>
      </c>
      <c r="D9053" t="s">
        <v>27286</v>
      </c>
      <c r="E9053" t="s">
        <v>376</v>
      </c>
      <c r="G9053" t="s">
        <v>33</v>
      </c>
      <c r="H9053" t="s">
        <v>34</v>
      </c>
      <c r="I9053" t="s">
        <v>27277</v>
      </c>
      <c r="M9053" t="s">
        <v>53</v>
      </c>
      <c r="N9053" t="str">
        <f>IF(AND(PESQUISA!$B$3&lt;&gt;"",OR(PESQUISA!$B$4="TODAS",B9053=PESQUISA!$B$4),ISNUMBER(SEARCH(PESQUISA!$B$3,D9053))),ROW()-1,"")</f>
        <v/>
      </c>
    </row>
    <row r="9054" spans="1:14" x14ac:dyDescent="0.3">
      <c r="A9054" t="s">
        <v>27287</v>
      </c>
      <c r="B9054" t="s">
        <v>29</v>
      </c>
      <c r="C9054" t="s">
        <v>27288</v>
      </c>
      <c r="D9054" t="s">
        <v>27289</v>
      </c>
      <c r="E9054" t="s">
        <v>376</v>
      </c>
      <c r="G9054" t="s">
        <v>33</v>
      </c>
      <c r="H9054" t="s">
        <v>34</v>
      </c>
      <c r="I9054" t="s">
        <v>27277</v>
      </c>
      <c r="M9054" t="s">
        <v>53</v>
      </c>
      <c r="N9054" t="str">
        <f>IF(AND(PESQUISA!$B$3&lt;&gt;"",OR(PESQUISA!$B$4="TODAS",B9054=PESQUISA!$B$4),ISNUMBER(SEARCH(PESQUISA!$B$3,D9054))),ROW()-1,"")</f>
        <v/>
      </c>
    </row>
    <row r="9055" spans="1:14" x14ac:dyDescent="0.3">
      <c r="A9055" t="s">
        <v>27290</v>
      </c>
      <c r="B9055" t="s">
        <v>29</v>
      </c>
      <c r="C9055" t="s">
        <v>27291</v>
      </c>
      <c r="D9055" t="s">
        <v>27292</v>
      </c>
      <c r="E9055" t="s">
        <v>376</v>
      </c>
      <c r="G9055" t="s">
        <v>33</v>
      </c>
      <c r="H9055" t="s">
        <v>34</v>
      </c>
      <c r="I9055" t="s">
        <v>27277</v>
      </c>
      <c r="M9055" t="s">
        <v>53</v>
      </c>
      <c r="N9055" t="str">
        <f>IF(AND(PESQUISA!$B$3&lt;&gt;"",OR(PESQUISA!$B$4="TODAS",B9055=PESQUISA!$B$4),ISNUMBER(SEARCH(PESQUISA!$B$3,D9055))),ROW()-1,"")</f>
        <v/>
      </c>
    </row>
    <row r="9056" spans="1:14" x14ac:dyDescent="0.3">
      <c r="A9056" t="s">
        <v>27293</v>
      </c>
      <c r="B9056" t="s">
        <v>29</v>
      </c>
      <c r="C9056" t="s">
        <v>27294</v>
      </c>
      <c r="D9056" t="s">
        <v>27295</v>
      </c>
      <c r="E9056" t="s">
        <v>40</v>
      </c>
      <c r="G9056" t="s">
        <v>33</v>
      </c>
      <c r="H9056" t="s">
        <v>34</v>
      </c>
      <c r="I9056" t="s">
        <v>27277</v>
      </c>
      <c r="M9056" t="s">
        <v>53</v>
      </c>
      <c r="N9056" t="str">
        <f>IF(AND(PESQUISA!$B$3&lt;&gt;"",OR(PESQUISA!$B$4="TODAS",B9056=PESQUISA!$B$4),ISNUMBER(SEARCH(PESQUISA!$B$3,D9056))),ROW()-1,"")</f>
        <v/>
      </c>
    </row>
    <row r="9057" spans="1:14" x14ac:dyDescent="0.3">
      <c r="A9057" t="s">
        <v>27296</v>
      </c>
      <c r="B9057" t="s">
        <v>29</v>
      </c>
      <c r="C9057" t="s">
        <v>27297</v>
      </c>
      <c r="D9057" t="s">
        <v>27298</v>
      </c>
      <c r="E9057" t="s">
        <v>32</v>
      </c>
      <c r="F9057" s="7">
        <v>51.86</v>
      </c>
      <c r="G9057" t="s">
        <v>33</v>
      </c>
      <c r="H9057" t="s">
        <v>34</v>
      </c>
      <c r="I9057" t="s">
        <v>27277</v>
      </c>
      <c r="L9057" s="8">
        <v>1.9E-3</v>
      </c>
      <c r="M9057" t="s">
        <v>36</v>
      </c>
      <c r="N9057" t="str">
        <f>IF(AND(PESQUISA!$B$3&lt;&gt;"",OR(PESQUISA!$B$4="TODAS",B9057=PESQUISA!$B$4),ISNUMBER(SEARCH(PESQUISA!$B$3,D9057))),ROW()-1,"")</f>
        <v/>
      </c>
    </row>
    <row r="9058" spans="1:14" x14ac:dyDescent="0.3">
      <c r="A9058" t="s">
        <v>27299</v>
      </c>
      <c r="B9058" t="s">
        <v>29</v>
      </c>
      <c r="C9058" t="s">
        <v>27300</v>
      </c>
      <c r="D9058" t="s">
        <v>27301</v>
      </c>
      <c r="E9058" t="s">
        <v>32</v>
      </c>
      <c r="F9058" s="7">
        <v>45.17</v>
      </c>
      <c r="G9058" t="s">
        <v>33</v>
      </c>
      <c r="H9058" t="s">
        <v>34</v>
      </c>
      <c r="I9058" t="s">
        <v>27277</v>
      </c>
      <c r="L9058" s="8">
        <v>1.2999999999999999E-3</v>
      </c>
      <c r="M9058" t="s">
        <v>36</v>
      </c>
      <c r="N9058" t="str">
        <f>IF(AND(PESQUISA!$B$3&lt;&gt;"",OR(PESQUISA!$B$4="TODAS",B9058=PESQUISA!$B$4),ISNUMBER(SEARCH(PESQUISA!$B$3,D9058))),ROW()-1,"")</f>
        <v/>
      </c>
    </row>
    <row r="9059" spans="1:14" x14ac:dyDescent="0.3">
      <c r="A9059" t="s">
        <v>27302</v>
      </c>
      <c r="B9059" t="s">
        <v>29</v>
      </c>
      <c r="C9059" t="s">
        <v>27303</v>
      </c>
      <c r="D9059" t="s">
        <v>27304</v>
      </c>
      <c r="E9059" t="s">
        <v>32</v>
      </c>
      <c r="F9059" s="7">
        <v>50.31</v>
      </c>
      <c r="G9059" t="s">
        <v>33</v>
      </c>
      <c r="H9059" t="s">
        <v>34</v>
      </c>
      <c r="I9059" t="s">
        <v>27277</v>
      </c>
      <c r="L9059" s="8">
        <v>1.8E-3</v>
      </c>
      <c r="M9059" t="s">
        <v>36</v>
      </c>
      <c r="N9059" t="str">
        <f>IF(AND(PESQUISA!$B$3&lt;&gt;"",OR(PESQUISA!$B$4="TODAS",B9059=PESQUISA!$B$4),ISNUMBER(SEARCH(PESQUISA!$B$3,D9059))),ROW()-1,"")</f>
        <v/>
      </c>
    </row>
    <row r="9060" spans="1:14" x14ac:dyDescent="0.3">
      <c r="A9060" t="s">
        <v>27305</v>
      </c>
      <c r="B9060" t="s">
        <v>29</v>
      </c>
      <c r="C9060" t="s">
        <v>27306</v>
      </c>
      <c r="D9060" t="s">
        <v>27307</v>
      </c>
      <c r="E9060" t="s">
        <v>32</v>
      </c>
      <c r="F9060" s="7">
        <v>41.58</v>
      </c>
      <c r="G9060" t="s">
        <v>33</v>
      </c>
      <c r="H9060" t="s">
        <v>34</v>
      </c>
      <c r="I9060" t="s">
        <v>27277</v>
      </c>
      <c r="L9060" s="8">
        <v>1E-3</v>
      </c>
      <c r="M9060" t="s">
        <v>36</v>
      </c>
      <c r="N9060" t="str">
        <f>IF(AND(PESQUISA!$B$3&lt;&gt;"",OR(PESQUISA!$B$4="TODAS",B9060=PESQUISA!$B$4),ISNUMBER(SEARCH(PESQUISA!$B$3,D9060))),ROW()-1,"")</f>
        <v/>
      </c>
    </row>
    <row r="9061" spans="1:14" x14ac:dyDescent="0.3">
      <c r="A9061" t="s">
        <v>27308</v>
      </c>
      <c r="B9061" t="s">
        <v>29</v>
      </c>
      <c r="C9061" t="s">
        <v>27309</v>
      </c>
      <c r="D9061" t="s">
        <v>27310</v>
      </c>
      <c r="E9061" t="s">
        <v>32</v>
      </c>
      <c r="F9061" s="7">
        <v>46.72</v>
      </c>
      <c r="G9061" t="s">
        <v>33</v>
      </c>
      <c r="H9061" t="s">
        <v>34</v>
      </c>
      <c r="I9061" t="s">
        <v>27277</v>
      </c>
      <c r="L9061" s="8">
        <v>1.5E-3</v>
      </c>
      <c r="M9061" t="s">
        <v>36</v>
      </c>
      <c r="N9061" t="str">
        <f>IF(AND(PESQUISA!$B$3&lt;&gt;"",OR(PESQUISA!$B$4="TODAS",B9061=PESQUISA!$B$4),ISNUMBER(SEARCH(PESQUISA!$B$3,D9061))),ROW()-1,"")</f>
        <v/>
      </c>
    </row>
    <row r="9062" spans="1:14" x14ac:dyDescent="0.3">
      <c r="A9062" t="s">
        <v>27311</v>
      </c>
      <c r="B9062" t="s">
        <v>29</v>
      </c>
      <c r="C9062" t="s">
        <v>27312</v>
      </c>
      <c r="D9062" t="s">
        <v>27313</v>
      </c>
      <c r="E9062" t="s">
        <v>32</v>
      </c>
      <c r="F9062" s="7">
        <v>38.42</v>
      </c>
      <c r="G9062" t="s">
        <v>33</v>
      </c>
      <c r="H9062" t="s">
        <v>34</v>
      </c>
      <c r="I9062" t="s">
        <v>27277</v>
      </c>
      <c r="L9062" s="8">
        <v>5.0000000000000001E-4</v>
      </c>
      <c r="M9062" t="s">
        <v>36</v>
      </c>
      <c r="N9062" t="str">
        <f>IF(AND(PESQUISA!$B$3&lt;&gt;"",OR(PESQUISA!$B$4="TODAS",B9062=PESQUISA!$B$4),ISNUMBER(SEARCH(PESQUISA!$B$3,D9062))),ROW()-1,"")</f>
        <v/>
      </c>
    </row>
    <row r="9063" spans="1:14" x14ac:dyDescent="0.3">
      <c r="A9063" t="s">
        <v>27314</v>
      </c>
      <c r="B9063" t="s">
        <v>29</v>
      </c>
      <c r="C9063" t="s">
        <v>27315</v>
      </c>
      <c r="D9063" t="s">
        <v>27316</v>
      </c>
      <c r="E9063" t="s">
        <v>32</v>
      </c>
      <c r="F9063" s="7">
        <v>49.8</v>
      </c>
      <c r="G9063" t="s">
        <v>33</v>
      </c>
      <c r="H9063" t="s">
        <v>34</v>
      </c>
      <c r="I9063" t="s">
        <v>27277</v>
      </c>
      <c r="L9063" s="8">
        <v>1.8E-3</v>
      </c>
      <c r="M9063" t="s">
        <v>36</v>
      </c>
      <c r="N9063" t="str">
        <f>IF(AND(PESQUISA!$B$3&lt;&gt;"",OR(PESQUISA!$B$4="TODAS",B9063=PESQUISA!$B$4),ISNUMBER(SEARCH(PESQUISA!$B$3,D9063))),ROW()-1,"")</f>
        <v/>
      </c>
    </row>
    <row r="9064" spans="1:14" x14ac:dyDescent="0.3">
      <c r="A9064" t="s">
        <v>27317</v>
      </c>
      <c r="B9064" t="s">
        <v>29</v>
      </c>
      <c r="C9064" t="s">
        <v>27318</v>
      </c>
      <c r="D9064" t="s">
        <v>27319</v>
      </c>
      <c r="E9064" t="s">
        <v>32</v>
      </c>
      <c r="F9064" s="7">
        <v>44.92</v>
      </c>
      <c r="G9064" t="s">
        <v>33</v>
      </c>
      <c r="H9064" t="s">
        <v>34</v>
      </c>
      <c r="I9064" t="s">
        <v>27277</v>
      </c>
      <c r="L9064" s="8">
        <v>1.2999999999999999E-3</v>
      </c>
      <c r="M9064" t="s">
        <v>36</v>
      </c>
      <c r="N9064" t="str">
        <f>IF(AND(PESQUISA!$B$3&lt;&gt;"",OR(PESQUISA!$B$4="TODAS",B9064=PESQUISA!$B$4),ISNUMBER(SEARCH(PESQUISA!$B$3,D9064))),ROW()-1,"")</f>
        <v/>
      </c>
    </row>
    <row r="9065" spans="1:14" x14ac:dyDescent="0.3">
      <c r="A9065" t="s">
        <v>27320</v>
      </c>
      <c r="B9065" t="s">
        <v>29</v>
      </c>
      <c r="C9065" t="s">
        <v>27321</v>
      </c>
      <c r="D9065" t="s">
        <v>27322</v>
      </c>
      <c r="E9065" t="s">
        <v>32</v>
      </c>
      <c r="F9065" s="7">
        <v>48.25</v>
      </c>
      <c r="G9065" t="s">
        <v>33</v>
      </c>
      <c r="H9065" t="s">
        <v>34</v>
      </c>
      <c r="I9065" t="s">
        <v>27277</v>
      </c>
      <c r="L9065" s="8">
        <v>1.6999999999999999E-3</v>
      </c>
      <c r="M9065" t="s">
        <v>36</v>
      </c>
      <c r="N9065" t="str">
        <f>IF(AND(PESQUISA!$B$3&lt;&gt;"",OR(PESQUISA!$B$4="TODAS",B9065=PESQUISA!$B$4),ISNUMBER(SEARCH(PESQUISA!$B$3,D9065))),ROW()-1,"")</f>
        <v/>
      </c>
    </row>
    <row r="9066" spans="1:14" x14ac:dyDescent="0.3">
      <c r="A9066" t="s">
        <v>27323</v>
      </c>
      <c r="B9066" t="s">
        <v>29</v>
      </c>
      <c r="C9066" t="s">
        <v>27324</v>
      </c>
      <c r="D9066" t="s">
        <v>27325</v>
      </c>
      <c r="E9066" t="s">
        <v>32</v>
      </c>
      <c r="F9066" s="7">
        <v>39.53</v>
      </c>
      <c r="G9066" t="s">
        <v>33</v>
      </c>
      <c r="H9066" t="s">
        <v>34</v>
      </c>
      <c r="I9066" t="s">
        <v>27277</v>
      </c>
      <c r="L9066" s="8">
        <v>8.0000000000000004E-4</v>
      </c>
      <c r="M9066" t="s">
        <v>36</v>
      </c>
      <c r="N9066" t="str">
        <f>IF(AND(PESQUISA!$B$3&lt;&gt;"",OR(PESQUISA!$B$4="TODAS",B9066=PESQUISA!$B$4),ISNUMBER(SEARCH(PESQUISA!$B$3,D9066))),ROW()-1,"")</f>
        <v/>
      </c>
    </row>
    <row r="9067" spans="1:14" x14ac:dyDescent="0.3">
      <c r="A9067" t="s">
        <v>27326</v>
      </c>
      <c r="B9067" t="s">
        <v>29</v>
      </c>
      <c r="C9067" t="s">
        <v>27327</v>
      </c>
      <c r="D9067" t="s">
        <v>27328</v>
      </c>
      <c r="E9067" t="s">
        <v>32</v>
      </c>
      <c r="F9067" s="7">
        <v>44.66</v>
      </c>
      <c r="G9067" t="s">
        <v>33</v>
      </c>
      <c r="H9067" t="s">
        <v>34</v>
      </c>
      <c r="I9067" t="s">
        <v>27277</v>
      </c>
      <c r="L9067" s="8">
        <v>1.2999999999999999E-3</v>
      </c>
      <c r="M9067" t="s">
        <v>36</v>
      </c>
      <c r="N9067" t="str">
        <f>IF(AND(PESQUISA!$B$3&lt;&gt;"",OR(PESQUISA!$B$4="TODAS",B9067=PESQUISA!$B$4),ISNUMBER(SEARCH(PESQUISA!$B$3,D9067))),ROW()-1,"")</f>
        <v/>
      </c>
    </row>
    <row r="9068" spans="1:14" x14ac:dyDescent="0.3">
      <c r="A9068" t="s">
        <v>27329</v>
      </c>
      <c r="B9068" t="s">
        <v>29</v>
      </c>
      <c r="C9068" t="s">
        <v>27330</v>
      </c>
      <c r="D9068" t="s">
        <v>27331</v>
      </c>
      <c r="E9068" t="s">
        <v>32</v>
      </c>
      <c r="F9068" s="7">
        <v>47.47</v>
      </c>
      <c r="G9068" t="s">
        <v>33</v>
      </c>
      <c r="H9068" t="s">
        <v>34</v>
      </c>
      <c r="I9068" t="s">
        <v>27277</v>
      </c>
      <c r="L9068" s="8">
        <v>1.5E-3</v>
      </c>
      <c r="M9068" t="s">
        <v>36</v>
      </c>
      <c r="N9068" t="str">
        <f>IF(AND(PESQUISA!$B$3&lt;&gt;"",OR(PESQUISA!$B$4="TODAS",B9068=PESQUISA!$B$4),ISNUMBER(SEARCH(PESQUISA!$B$3,D9068))),ROW()-1,"")</f>
        <v/>
      </c>
    </row>
    <row r="9069" spans="1:14" x14ac:dyDescent="0.3">
      <c r="A9069" t="s">
        <v>27332</v>
      </c>
      <c r="B9069" t="s">
        <v>29</v>
      </c>
      <c r="C9069" t="s">
        <v>27333</v>
      </c>
      <c r="D9069" t="s">
        <v>27334</v>
      </c>
      <c r="E9069" t="s">
        <v>32</v>
      </c>
      <c r="F9069" s="7">
        <v>46.03</v>
      </c>
      <c r="G9069" t="s">
        <v>33</v>
      </c>
      <c r="H9069" t="s">
        <v>34</v>
      </c>
      <c r="I9069" t="s">
        <v>27277</v>
      </c>
      <c r="L9069" s="8">
        <v>1.5E-3</v>
      </c>
      <c r="M9069" t="s">
        <v>36</v>
      </c>
      <c r="N9069" t="str">
        <f>IF(AND(PESQUISA!$B$3&lt;&gt;"",OR(PESQUISA!$B$4="TODAS",B9069=PESQUISA!$B$4),ISNUMBER(SEARCH(PESQUISA!$B$3,D9069))),ROW()-1,"")</f>
        <v/>
      </c>
    </row>
    <row r="9070" spans="1:14" x14ac:dyDescent="0.3">
      <c r="A9070" t="s">
        <v>27335</v>
      </c>
      <c r="B9070" t="s">
        <v>29</v>
      </c>
      <c r="C9070" t="s">
        <v>27336</v>
      </c>
      <c r="D9070" t="s">
        <v>27337</v>
      </c>
      <c r="E9070" t="s">
        <v>32</v>
      </c>
      <c r="F9070" s="7">
        <v>39.07</v>
      </c>
      <c r="G9070" t="s">
        <v>33</v>
      </c>
      <c r="H9070" t="s">
        <v>34</v>
      </c>
      <c r="I9070" t="s">
        <v>27277</v>
      </c>
      <c r="L9070" s="8">
        <v>8.0000000000000004E-4</v>
      </c>
      <c r="M9070" t="s">
        <v>36</v>
      </c>
      <c r="N9070" t="str">
        <f>IF(AND(PESQUISA!$B$3&lt;&gt;"",OR(PESQUISA!$B$4="TODAS",B9070=PESQUISA!$B$4),ISNUMBER(SEARCH(PESQUISA!$B$3,D9070))),ROW()-1,"")</f>
        <v/>
      </c>
    </row>
    <row r="9071" spans="1:14" x14ac:dyDescent="0.3">
      <c r="A9071" t="s">
        <v>27338</v>
      </c>
      <c r="B9071" t="s">
        <v>29</v>
      </c>
      <c r="C9071" t="s">
        <v>27339</v>
      </c>
      <c r="D9071" t="s">
        <v>27340</v>
      </c>
      <c r="E9071" t="s">
        <v>32</v>
      </c>
      <c r="F9071" s="7">
        <v>42.33</v>
      </c>
      <c r="G9071" t="s">
        <v>33</v>
      </c>
      <c r="H9071" t="s">
        <v>34</v>
      </c>
      <c r="I9071" t="s">
        <v>27277</v>
      </c>
      <c r="L9071" s="8">
        <v>8.9999999999999998E-4</v>
      </c>
      <c r="M9071" t="s">
        <v>36</v>
      </c>
      <c r="N9071" t="str">
        <f>IF(AND(PESQUISA!$B$3&lt;&gt;"",OR(PESQUISA!$B$4="TODAS",B9071=PESQUISA!$B$4),ISNUMBER(SEARCH(PESQUISA!$B$3,D9071))),ROW()-1,"")</f>
        <v/>
      </c>
    </row>
    <row r="9072" spans="1:14" x14ac:dyDescent="0.3">
      <c r="A9072" t="s">
        <v>27341</v>
      </c>
      <c r="B9072" t="s">
        <v>29</v>
      </c>
      <c r="C9072" t="s">
        <v>27342</v>
      </c>
      <c r="D9072" t="s">
        <v>27343</v>
      </c>
      <c r="E9072" t="s">
        <v>32</v>
      </c>
      <c r="F9072" s="7">
        <v>96.95</v>
      </c>
      <c r="G9072" t="s">
        <v>33</v>
      </c>
      <c r="H9072" t="s">
        <v>34</v>
      </c>
      <c r="I9072" t="s">
        <v>27277</v>
      </c>
      <c r="L9072" s="8">
        <v>9.6299999999999997E-2</v>
      </c>
      <c r="M9072" t="s">
        <v>36</v>
      </c>
      <c r="N9072" t="str">
        <f>IF(AND(PESQUISA!$B$3&lt;&gt;"",OR(PESQUISA!$B$4="TODAS",B9072=PESQUISA!$B$4),ISNUMBER(SEARCH(PESQUISA!$B$3,D9072))),ROW()-1,"")</f>
        <v/>
      </c>
    </row>
    <row r="9073" spans="1:14" x14ac:dyDescent="0.3">
      <c r="A9073" t="s">
        <v>27344</v>
      </c>
      <c r="B9073" t="s">
        <v>29</v>
      </c>
      <c r="C9073" t="s">
        <v>27345</v>
      </c>
      <c r="D9073" t="s">
        <v>27346</v>
      </c>
      <c r="E9073" t="s">
        <v>32</v>
      </c>
      <c r="G9073" t="s">
        <v>33</v>
      </c>
      <c r="H9073" t="s">
        <v>34</v>
      </c>
      <c r="I9073" t="s">
        <v>27277</v>
      </c>
      <c r="M9073" t="s">
        <v>53</v>
      </c>
      <c r="N9073" t="str">
        <f>IF(AND(PESQUISA!$B$3&lt;&gt;"",OR(PESQUISA!$B$4="TODAS",B9073=PESQUISA!$B$4),ISNUMBER(SEARCH(PESQUISA!$B$3,D9073))),ROW()-1,"")</f>
        <v/>
      </c>
    </row>
    <row r="9074" spans="1:14" x14ac:dyDescent="0.3">
      <c r="A9074" t="s">
        <v>27347</v>
      </c>
      <c r="B9074" t="s">
        <v>29</v>
      </c>
      <c r="C9074" t="s">
        <v>27348</v>
      </c>
      <c r="D9074" t="s">
        <v>27349</v>
      </c>
      <c r="E9074" t="s">
        <v>32</v>
      </c>
      <c r="F9074" s="7">
        <v>79.56</v>
      </c>
      <c r="G9074" t="s">
        <v>33</v>
      </c>
      <c r="H9074" t="s">
        <v>34</v>
      </c>
      <c r="I9074" t="s">
        <v>27277</v>
      </c>
      <c r="L9074" s="8">
        <v>0.1062</v>
      </c>
      <c r="M9074" t="s">
        <v>36</v>
      </c>
      <c r="N9074" t="str">
        <f>IF(AND(PESQUISA!$B$3&lt;&gt;"",OR(PESQUISA!$B$4="TODAS",B9074=PESQUISA!$B$4),ISNUMBER(SEARCH(PESQUISA!$B$3,D9074))),ROW()-1,"")</f>
        <v/>
      </c>
    </row>
    <row r="9075" spans="1:14" x14ac:dyDescent="0.3">
      <c r="A9075" t="s">
        <v>27350</v>
      </c>
      <c r="B9075" t="s">
        <v>29</v>
      </c>
      <c r="C9075" t="s">
        <v>27351</v>
      </c>
      <c r="D9075" t="s">
        <v>27352</v>
      </c>
      <c r="E9075" t="s">
        <v>32</v>
      </c>
      <c r="F9075" s="7">
        <v>105.11</v>
      </c>
      <c r="G9075" t="s">
        <v>33</v>
      </c>
      <c r="H9075" t="s">
        <v>34</v>
      </c>
      <c r="I9075" t="s">
        <v>27277</v>
      </c>
      <c r="L9075" s="8">
        <v>7.4200000000000002E-2</v>
      </c>
      <c r="M9075" t="s">
        <v>36</v>
      </c>
      <c r="N9075" t="str">
        <f>IF(AND(PESQUISA!$B$3&lt;&gt;"",OR(PESQUISA!$B$4="TODAS",B9075=PESQUISA!$B$4),ISNUMBER(SEARCH(PESQUISA!$B$3,D9075))),ROW()-1,"")</f>
        <v/>
      </c>
    </row>
    <row r="9076" spans="1:14" x14ac:dyDescent="0.3">
      <c r="A9076" t="s">
        <v>27353</v>
      </c>
      <c r="B9076" t="s">
        <v>29</v>
      </c>
      <c r="C9076" t="s">
        <v>27354</v>
      </c>
      <c r="D9076" t="s">
        <v>27355</v>
      </c>
      <c r="E9076" t="s">
        <v>32</v>
      </c>
      <c r="G9076" t="s">
        <v>33</v>
      </c>
      <c r="H9076" t="s">
        <v>34</v>
      </c>
      <c r="I9076" t="s">
        <v>27277</v>
      </c>
      <c r="M9076" t="s">
        <v>53</v>
      </c>
      <c r="N9076" t="str">
        <f>IF(AND(PESQUISA!$B$3&lt;&gt;"",OR(PESQUISA!$B$4="TODAS",B9076=PESQUISA!$B$4),ISNUMBER(SEARCH(PESQUISA!$B$3,D9076))),ROW()-1,"")</f>
        <v/>
      </c>
    </row>
    <row r="9077" spans="1:14" x14ac:dyDescent="0.3">
      <c r="A9077" t="s">
        <v>27356</v>
      </c>
      <c r="B9077" t="s">
        <v>29</v>
      </c>
      <c r="C9077" t="s">
        <v>27357</v>
      </c>
      <c r="D9077" t="s">
        <v>27358</v>
      </c>
      <c r="E9077" t="s">
        <v>32</v>
      </c>
      <c r="F9077" s="7">
        <v>73.86</v>
      </c>
      <c r="G9077" t="s">
        <v>33</v>
      </c>
      <c r="H9077" t="s">
        <v>34</v>
      </c>
      <c r="I9077" t="s">
        <v>27277</v>
      </c>
      <c r="L9077" s="8">
        <v>9.3600000000000003E-2</v>
      </c>
      <c r="M9077" t="s">
        <v>36</v>
      </c>
      <c r="N9077" t="str">
        <f>IF(AND(PESQUISA!$B$3&lt;&gt;"",OR(PESQUISA!$B$4="TODAS",B9077=PESQUISA!$B$4),ISNUMBER(SEARCH(PESQUISA!$B$3,D9077))),ROW()-1,"")</f>
        <v/>
      </c>
    </row>
    <row r="9078" spans="1:14" x14ac:dyDescent="0.3">
      <c r="A9078" t="s">
        <v>27359</v>
      </c>
      <c r="B9078" t="s">
        <v>29</v>
      </c>
      <c r="C9078" t="s">
        <v>27360</v>
      </c>
      <c r="D9078" t="s">
        <v>27361</v>
      </c>
      <c r="E9078" t="s">
        <v>376</v>
      </c>
      <c r="F9078" s="7">
        <v>281.93</v>
      </c>
      <c r="G9078" t="s">
        <v>33</v>
      </c>
      <c r="H9078" t="s">
        <v>34</v>
      </c>
      <c r="I9078" t="s">
        <v>27277</v>
      </c>
      <c r="L9078" s="8">
        <v>3.0599999999999999E-2</v>
      </c>
      <c r="M9078" t="s">
        <v>36</v>
      </c>
      <c r="N9078" t="str">
        <f>IF(AND(PESQUISA!$B$3&lt;&gt;"",OR(PESQUISA!$B$4="TODAS",B9078=PESQUISA!$B$4),ISNUMBER(SEARCH(PESQUISA!$B$3,D9078))),ROW()-1,"")</f>
        <v/>
      </c>
    </row>
    <row r="9079" spans="1:14" x14ac:dyDescent="0.3">
      <c r="A9079" t="s">
        <v>27362</v>
      </c>
      <c r="B9079" t="s">
        <v>29</v>
      </c>
      <c r="C9079" t="s">
        <v>27363</v>
      </c>
      <c r="D9079" t="s">
        <v>27364</v>
      </c>
      <c r="E9079" t="s">
        <v>376</v>
      </c>
      <c r="F9079" s="7">
        <v>160</v>
      </c>
      <c r="G9079" t="s">
        <v>33</v>
      </c>
      <c r="H9079" t="s">
        <v>34</v>
      </c>
      <c r="I9079" t="s">
        <v>27277</v>
      </c>
      <c r="L9079" s="8">
        <v>4.2200000000000001E-2</v>
      </c>
      <c r="M9079" t="s">
        <v>36</v>
      </c>
      <c r="N9079" t="str">
        <f>IF(AND(PESQUISA!$B$3&lt;&gt;"",OR(PESQUISA!$B$4="TODAS",B9079=PESQUISA!$B$4),ISNUMBER(SEARCH(PESQUISA!$B$3,D9079))),ROW()-1,"")</f>
        <v/>
      </c>
    </row>
    <row r="9080" spans="1:14" x14ac:dyDescent="0.3">
      <c r="A9080" t="s">
        <v>27365</v>
      </c>
      <c r="B9080" t="s">
        <v>29</v>
      </c>
      <c r="C9080" t="s">
        <v>27366</v>
      </c>
      <c r="D9080" t="s">
        <v>27367</v>
      </c>
      <c r="E9080" t="s">
        <v>376</v>
      </c>
      <c r="F9080" s="7">
        <v>232.76</v>
      </c>
      <c r="G9080" t="s">
        <v>33</v>
      </c>
      <c r="H9080" t="s">
        <v>34</v>
      </c>
      <c r="I9080" t="s">
        <v>27277</v>
      </c>
      <c r="L9080" s="8">
        <v>2.9000000000000001E-2</v>
      </c>
      <c r="M9080" t="s">
        <v>36</v>
      </c>
      <c r="N9080" t="str">
        <f>IF(AND(PESQUISA!$B$3&lt;&gt;"",OR(PESQUISA!$B$4="TODAS",B9080=PESQUISA!$B$4),ISNUMBER(SEARCH(PESQUISA!$B$3,D9080))),ROW()-1,"")</f>
        <v/>
      </c>
    </row>
    <row r="9081" spans="1:14" x14ac:dyDescent="0.3">
      <c r="A9081" t="s">
        <v>27368</v>
      </c>
      <c r="B9081" t="s">
        <v>29</v>
      </c>
      <c r="C9081" t="s">
        <v>27369</v>
      </c>
      <c r="D9081" t="s">
        <v>27370</v>
      </c>
      <c r="E9081" t="s">
        <v>376</v>
      </c>
      <c r="F9081" s="7">
        <v>266.74</v>
      </c>
      <c r="G9081" t="s">
        <v>33</v>
      </c>
      <c r="H9081" t="s">
        <v>34</v>
      </c>
      <c r="I9081" t="s">
        <v>27277</v>
      </c>
      <c r="L9081" s="8">
        <v>2.53E-2</v>
      </c>
      <c r="M9081" t="s">
        <v>36</v>
      </c>
      <c r="N9081" t="str">
        <f>IF(AND(PESQUISA!$B$3&lt;&gt;"",OR(PESQUISA!$B$4="TODAS",B9081=PESQUISA!$B$4),ISNUMBER(SEARCH(PESQUISA!$B$3,D9081))),ROW()-1,"")</f>
        <v/>
      </c>
    </row>
    <row r="9082" spans="1:14" x14ac:dyDescent="0.3">
      <c r="A9082" t="s">
        <v>27371</v>
      </c>
      <c r="B9082" t="s">
        <v>29</v>
      </c>
      <c r="C9082" t="s">
        <v>27372</v>
      </c>
      <c r="D9082" t="s">
        <v>27373</v>
      </c>
      <c r="E9082" t="s">
        <v>376</v>
      </c>
      <c r="F9082" s="7">
        <v>300.24</v>
      </c>
      <c r="G9082" t="s">
        <v>33</v>
      </c>
      <c r="H9082" t="s">
        <v>34</v>
      </c>
      <c r="I9082" t="s">
        <v>27277</v>
      </c>
      <c r="L9082" s="8">
        <v>2.2499999999999999E-2</v>
      </c>
      <c r="M9082" t="s">
        <v>36</v>
      </c>
      <c r="N9082" t="str">
        <f>IF(AND(PESQUISA!$B$3&lt;&gt;"",OR(PESQUISA!$B$4="TODAS",B9082=PESQUISA!$B$4),ISNUMBER(SEARCH(PESQUISA!$B$3,D9082))),ROW()-1,"")</f>
        <v/>
      </c>
    </row>
    <row r="9083" spans="1:14" x14ac:dyDescent="0.3">
      <c r="A9083" t="s">
        <v>27374</v>
      </c>
      <c r="B9083" t="s">
        <v>29</v>
      </c>
      <c r="C9083" t="s">
        <v>27375</v>
      </c>
      <c r="D9083" t="s">
        <v>27376</v>
      </c>
      <c r="E9083" t="s">
        <v>376</v>
      </c>
      <c r="F9083" s="7">
        <v>137.65</v>
      </c>
      <c r="G9083" t="s">
        <v>33</v>
      </c>
      <c r="H9083" t="s">
        <v>34</v>
      </c>
      <c r="I9083" t="s">
        <v>27277</v>
      </c>
      <c r="L9083" s="8">
        <v>4.9099999999999998E-2</v>
      </c>
      <c r="M9083" t="s">
        <v>36</v>
      </c>
      <c r="N9083" t="str">
        <f>IF(AND(PESQUISA!$B$3&lt;&gt;"",OR(PESQUISA!$B$4="TODAS",B9083=PESQUISA!$B$4),ISNUMBER(SEARCH(PESQUISA!$B$3,D9083))),ROW()-1,"")</f>
        <v/>
      </c>
    </row>
    <row r="9084" spans="1:14" x14ac:dyDescent="0.3">
      <c r="A9084" t="s">
        <v>27377</v>
      </c>
      <c r="B9084" t="s">
        <v>29</v>
      </c>
      <c r="C9084" t="s">
        <v>27378</v>
      </c>
      <c r="D9084" t="s">
        <v>27379</v>
      </c>
      <c r="E9084" t="s">
        <v>376</v>
      </c>
      <c r="F9084" s="7">
        <v>211.31</v>
      </c>
      <c r="G9084" t="s">
        <v>33</v>
      </c>
      <c r="H9084" t="s">
        <v>34</v>
      </c>
      <c r="I9084" t="s">
        <v>27277</v>
      </c>
      <c r="L9084" s="8">
        <v>3.2000000000000001E-2</v>
      </c>
      <c r="M9084" t="s">
        <v>36</v>
      </c>
      <c r="N9084" t="str">
        <f>IF(AND(PESQUISA!$B$3&lt;&gt;"",OR(PESQUISA!$B$4="TODAS",B9084=PESQUISA!$B$4),ISNUMBER(SEARCH(PESQUISA!$B$3,D9084))),ROW()-1,"")</f>
        <v/>
      </c>
    </row>
    <row r="9085" spans="1:14" x14ac:dyDescent="0.3">
      <c r="A9085" t="s">
        <v>27380</v>
      </c>
      <c r="B9085" t="s">
        <v>29</v>
      </c>
      <c r="C9085" t="s">
        <v>27381</v>
      </c>
      <c r="D9085" t="s">
        <v>27382</v>
      </c>
      <c r="E9085" t="s">
        <v>376</v>
      </c>
      <c r="F9085" s="7">
        <v>245.73</v>
      </c>
      <c r="G9085" t="s">
        <v>33</v>
      </c>
      <c r="H9085" t="s">
        <v>34</v>
      </c>
      <c r="I9085" t="s">
        <v>27277</v>
      </c>
      <c r="L9085" s="8">
        <v>2.75E-2</v>
      </c>
      <c r="M9085" t="s">
        <v>36</v>
      </c>
      <c r="N9085" t="str">
        <f>IF(AND(PESQUISA!$B$3&lt;&gt;"",OR(PESQUISA!$B$4="TODAS",B9085=PESQUISA!$B$4),ISNUMBER(SEARCH(PESQUISA!$B$3,D9085))),ROW()-1,"")</f>
        <v/>
      </c>
    </row>
    <row r="9086" spans="1:14" x14ac:dyDescent="0.3">
      <c r="A9086" t="s">
        <v>27383</v>
      </c>
      <c r="B9086" t="s">
        <v>29</v>
      </c>
      <c r="C9086" t="s">
        <v>27384</v>
      </c>
      <c r="D9086" t="s">
        <v>27385</v>
      </c>
      <c r="E9086" t="s">
        <v>376</v>
      </c>
      <c r="F9086" s="7">
        <v>279.68</v>
      </c>
      <c r="G9086" t="s">
        <v>33</v>
      </c>
      <c r="H9086" t="s">
        <v>34</v>
      </c>
      <c r="I9086" t="s">
        <v>27277</v>
      </c>
      <c r="L9086" s="8">
        <v>2.4199999999999999E-2</v>
      </c>
      <c r="M9086" t="s">
        <v>36</v>
      </c>
      <c r="N9086" t="str">
        <f>IF(AND(PESQUISA!$B$3&lt;&gt;"",OR(PESQUISA!$B$4="TODAS",B9086=PESQUISA!$B$4),ISNUMBER(SEARCH(PESQUISA!$B$3,D9086))),ROW()-1,"")</f>
        <v/>
      </c>
    </row>
    <row r="9087" spans="1:14" x14ac:dyDescent="0.3">
      <c r="A9087" t="s">
        <v>27386</v>
      </c>
      <c r="B9087" t="s">
        <v>29</v>
      </c>
      <c r="C9087" t="s">
        <v>27387</v>
      </c>
      <c r="D9087" t="s">
        <v>27388</v>
      </c>
      <c r="E9087" t="s">
        <v>376</v>
      </c>
      <c r="F9087" s="7">
        <v>140.66999999999999</v>
      </c>
      <c r="G9087" t="s">
        <v>33</v>
      </c>
      <c r="H9087" t="s">
        <v>34</v>
      </c>
      <c r="I9087" t="s">
        <v>27277</v>
      </c>
      <c r="L9087" s="8">
        <v>4.8099999999999997E-2</v>
      </c>
      <c r="M9087" t="s">
        <v>36</v>
      </c>
      <c r="N9087" t="str">
        <f>IF(AND(PESQUISA!$B$3&lt;&gt;"",OR(PESQUISA!$B$4="TODAS",B9087=PESQUISA!$B$4),ISNUMBER(SEARCH(PESQUISA!$B$3,D9087))),ROW()-1,"")</f>
        <v/>
      </c>
    </row>
    <row r="9088" spans="1:14" x14ac:dyDescent="0.3">
      <c r="A9088" t="s">
        <v>27389</v>
      </c>
      <c r="B9088" t="s">
        <v>29</v>
      </c>
      <c r="C9088" t="s">
        <v>27390</v>
      </c>
      <c r="D9088" t="s">
        <v>27391</v>
      </c>
      <c r="E9088" t="s">
        <v>376</v>
      </c>
      <c r="F9088" s="7">
        <v>224.15</v>
      </c>
      <c r="G9088" t="s">
        <v>33</v>
      </c>
      <c r="H9088" t="s">
        <v>34</v>
      </c>
      <c r="I9088" t="s">
        <v>27277</v>
      </c>
      <c r="L9088" s="8">
        <v>3.0200000000000001E-2</v>
      </c>
      <c r="M9088" t="s">
        <v>36</v>
      </c>
      <c r="N9088" t="str">
        <f>IF(AND(PESQUISA!$B$3&lt;&gt;"",OR(PESQUISA!$B$4="TODAS",B9088=PESQUISA!$B$4),ISNUMBER(SEARCH(PESQUISA!$B$3,D9088))),ROW()-1,"")</f>
        <v/>
      </c>
    </row>
    <row r="9089" spans="1:14" x14ac:dyDescent="0.3">
      <c r="A9089" t="s">
        <v>27392</v>
      </c>
      <c r="B9089" t="s">
        <v>29</v>
      </c>
      <c r="C9089" t="s">
        <v>27393</v>
      </c>
      <c r="D9089" t="s">
        <v>27394</v>
      </c>
      <c r="E9089" t="s">
        <v>376</v>
      </c>
      <c r="F9089" s="7">
        <v>66.349999999999994</v>
      </c>
      <c r="G9089" t="s">
        <v>33</v>
      </c>
      <c r="H9089" t="s">
        <v>34</v>
      </c>
      <c r="I9089" t="s">
        <v>27277</v>
      </c>
      <c r="L9089" s="8">
        <v>0.1019</v>
      </c>
      <c r="M9089" t="s">
        <v>36</v>
      </c>
      <c r="N9089" t="str">
        <f>IF(AND(PESQUISA!$B$3&lt;&gt;"",OR(PESQUISA!$B$4="TODAS",B9089=PESQUISA!$B$4),ISNUMBER(SEARCH(PESQUISA!$B$3,D9089))),ROW()-1,"")</f>
        <v/>
      </c>
    </row>
    <row r="9090" spans="1:14" x14ac:dyDescent="0.3">
      <c r="A9090" t="s">
        <v>27395</v>
      </c>
      <c r="B9090" t="s">
        <v>29</v>
      </c>
      <c r="C9090" t="s">
        <v>27396</v>
      </c>
      <c r="D9090" t="s">
        <v>27397</v>
      </c>
      <c r="E9090" t="s">
        <v>376</v>
      </c>
      <c r="F9090" s="7">
        <v>104.02</v>
      </c>
      <c r="G9090" t="s">
        <v>33</v>
      </c>
      <c r="H9090" t="s">
        <v>34</v>
      </c>
      <c r="I9090" t="s">
        <v>27277</v>
      </c>
      <c r="L9090" s="8">
        <v>6.5000000000000002E-2</v>
      </c>
      <c r="M9090" t="s">
        <v>36</v>
      </c>
      <c r="N9090" t="str">
        <f>IF(AND(PESQUISA!$B$3&lt;&gt;"",OR(PESQUISA!$B$4="TODAS",B9090=PESQUISA!$B$4),ISNUMBER(SEARCH(PESQUISA!$B$3,D9090))),ROW()-1,"")</f>
        <v/>
      </c>
    </row>
    <row r="9091" spans="1:14" x14ac:dyDescent="0.3">
      <c r="A9091" t="s">
        <v>27398</v>
      </c>
      <c r="B9091" t="s">
        <v>29</v>
      </c>
      <c r="C9091" t="s">
        <v>27399</v>
      </c>
      <c r="D9091" t="s">
        <v>27400</v>
      </c>
      <c r="E9091" t="s">
        <v>376</v>
      </c>
      <c r="F9091" s="7">
        <v>25.89</v>
      </c>
      <c r="G9091" t="s">
        <v>33</v>
      </c>
      <c r="H9091" t="s">
        <v>34</v>
      </c>
      <c r="I9091" t="s">
        <v>27277</v>
      </c>
      <c r="L9091" s="8">
        <v>0.2611</v>
      </c>
      <c r="M9091" t="s">
        <v>36</v>
      </c>
      <c r="N9091" t="str">
        <f>IF(AND(PESQUISA!$B$3&lt;&gt;"",OR(PESQUISA!$B$4="TODAS",B9091=PESQUISA!$B$4),ISNUMBER(SEARCH(PESQUISA!$B$3,D9091))),ROW()-1,"")</f>
        <v/>
      </c>
    </row>
    <row r="9092" spans="1:14" x14ac:dyDescent="0.3">
      <c r="A9092" t="s">
        <v>27401</v>
      </c>
      <c r="B9092" t="s">
        <v>29</v>
      </c>
      <c r="C9092" t="s">
        <v>27402</v>
      </c>
      <c r="D9092" t="s">
        <v>27403</v>
      </c>
      <c r="E9092" t="s">
        <v>376</v>
      </c>
      <c r="F9092" s="7">
        <v>383.78</v>
      </c>
      <c r="G9092" t="s">
        <v>33</v>
      </c>
      <c r="H9092" t="s">
        <v>34</v>
      </c>
      <c r="I9092" t="s">
        <v>27277</v>
      </c>
      <c r="L9092" s="8">
        <v>7.9000000000000008E-3</v>
      </c>
      <c r="M9092" t="s">
        <v>36</v>
      </c>
      <c r="N9092" t="str">
        <f>IF(AND(PESQUISA!$B$3&lt;&gt;"",OR(PESQUISA!$B$4="TODAS",B9092=PESQUISA!$B$4),ISNUMBER(SEARCH(PESQUISA!$B$3,D9092))),ROW()-1,"")</f>
        <v/>
      </c>
    </row>
    <row r="9093" spans="1:14" x14ac:dyDescent="0.3">
      <c r="A9093" t="s">
        <v>27404</v>
      </c>
      <c r="B9093" t="s">
        <v>29</v>
      </c>
      <c r="C9093" t="s">
        <v>27405</v>
      </c>
      <c r="D9093" t="s">
        <v>27406</v>
      </c>
      <c r="E9093" t="s">
        <v>376</v>
      </c>
      <c r="F9093" s="7">
        <v>261.85000000000002</v>
      </c>
      <c r="G9093" t="s">
        <v>33</v>
      </c>
      <c r="H9093" t="s">
        <v>34</v>
      </c>
      <c r="I9093" t="s">
        <v>27277</v>
      </c>
      <c r="L9093" s="8">
        <v>4.4999999999999997E-3</v>
      </c>
      <c r="M9093" t="s">
        <v>36</v>
      </c>
      <c r="N9093" t="str">
        <f>IF(AND(PESQUISA!$B$3&lt;&gt;"",OR(PESQUISA!$B$4="TODAS",B9093=PESQUISA!$B$4),ISNUMBER(SEARCH(PESQUISA!$B$3,D9093))),ROW()-1,"")</f>
        <v/>
      </c>
    </row>
    <row r="9094" spans="1:14" x14ac:dyDescent="0.3">
      <c r="A9094" t="s">
        <v>27407</v>
      </c>
      <c r="B9094" t="s">
        <v>29</v>
      </c>
      <c r="C9094" t="s">
        <v>27408</v>
      </c>
      <c r="D9094" t="s">
        <v>27409</v>
      </c>
      <c r="E9094" t="s">
        <v>376</v>
      </c>
      <c r="F9094" s="7">
        <v>334.61</v>
      </c>
      <c r="G9094" t="s">
        <v>33</v>
      </c>
      <c r="H9094" t="s">
        <v>34</v>
      </c>
      <c r="I9094" t="s">
        <v>27277</v>
      </c>
      <c r="L9094" s="8">
        <v>3.5000000000000001E-3</v>
      </c>
      <c r="M9094" t="s">
        <v>36</v>
      </c>
      <c r="N9094" t="str">
        <f>IF(AND(PESQUISA!$B$3&lt;&gt;"",OR(PESQUISA!$B$4="TODAS",B9094=PESQUISA!$B$4),ISNUMBER(SEARCH(PESQUISA!$B$3,D9094))),ROW()-1,"")</f>
        <v/>
      </c>
    </row>
    <row r="9095" spans="1:14" x14ac:dyDescent="0.3">
      <c r="A9095" t="s">
        <v>27410</v>
      </c>
      <c r="B9095" t="s">
        <v>29</v>
      </c>
      <c r="C9095" t="s">
        <v>27411</v>
      </c>
      <c r="D9095" t="s">
        <v>27412</v>
      </c>
      <c r="E9095" t="s">
        <v>376</v>
      </c>
      <c r="F9095" s="7">
        <v>368.59</v>
      </c>
      <c r="G9095" t="s">
        <v>33</v>
      </c>
      <c r="H9095" t="s">
        <v>34</v>
      </c>
      <c r="I9095" t="s">
        <v>27277</v>
      </c>
      <c r="L9095" s="8">
        <v>3.2000000000000002E-3</v>
      </c>
      <c r="M9095" t="s">
        <v>36</v>
      </c>
      <c r="N9095" t="str">
        <f>IF(AND(PESQUISA!$B$3&lt;&gt;"",OR(PESQUISA!$B$4="TODAS",B9095=PESQUISA!$B$4),ISNUMBER(SEARCH(PESQUISA!$B$3,D9095))),ROW()-1,"")</f>
        <v/>
      </c>
    </row>
    <row r="9096" spans="1:14" x14ac:dyDescent="0.3">
      <c r="A9096" t="s">
        <v>27413</v>
      </c>
      <c r="B9096" t="s">
        <v>29</v>
      </c>
      <c r="C9096" t="s">
        <v>27414</v>
      </c>
      <c r="D9096" t="s">
        <v>27415</v>
      </c>
      <c r="E9096" t="s">
        <v>376</v>
      </c>
      <c r="F9096" s="7">
        <v>402.09</v>
      </c>
      <c r="G9096" t="s">
        <v>33</v>
      </c>
      <c r="H9096" t="s">
        <v>34</v>
      </c>
      <c r="I9096" t="s">
        <v>27277</v>
      </c>
      <c r="L9096" s="8">
        <v>2.8999999999999998E-3</v>
      </c>
      <c r="M9096" t="s">
        <v>36</v>
      </c>
      <c r="N9096" t="str">
        <f>IF(AND(PESQUISA!$B$3&lt;&gt;"",OR(PESQUISA!$B$4="TODAS",B9096=PESQUISA!$B$4),ISNUMBER(SEARCH(PESQUISA!$B$3,D9096))),ROW()-1,"")</f>
        <v/>
      </c>
    </row>
    <row r="9097" spans="1:14" x14ac:dyDescent="0.3">
      <c r="A9097" t="s">
        <v>27416</v>
      </c>
      <c r="B9097" t="s">
        <v>29</v>
      </c>
      <c r="C9097" t="s">
        <v>27417</v>
      </c>
      <c r="D9097" t="s">
        <v>27418</v>
      </c>
      <c r="E9097" t="s">
        <v>376</v>
      </c>
      <c r="F9097" s="7">
        <v>239.5</v>
      </c>
      <c r="G9097" t="s">
        <v>33</v>
      </c>
      <c r="H9097" t="s">
        <v>34</v>
      </c>
      <c r="I9097" t="s">
        <v>27277</v>
      </c>
      <c r="L9097" s="8">
        <v>4.8999999999999998E-3</v>
      </c>
      <c r="M9097" t="s">
        <v>36</v>
      </c>
      <c r="N9097" t="str">
        <f>IF(AND(PESQUISA!$B$3&lt;&gt;"",OR(PESQUISA!$B$4="TODAS",B9097=PESQUISA!$B$4),ISNUMBER(SEARCH(PESQUISA!$B$3,D9097))),ROW()-1,"")</f>
        <v/>
      </c>
    </row>
    <row r="9098" spans="1:14" x14ac:dyDescent="0.3">
      <c r="A9098" t="s">
        <v>27419</v>
      </c>
      <c r="B9098" t="s">
        <v>29</v>
      </c>
      <c r="C9098" t="s">
        <v>27420</v>
      </c>
      <c r="D9098" t="s">
        <v>27421</v>
      </c>
      <c r="E9098" t="s">
        <v>376</v>
      </c>
      <c r="F9098" s="7">
        <v>313.16000000000003</v>
      </c>
      <c r="G9098" t="s">
        <v>33</v>
      </c>
      <c r="H9098" t="s">
        <v>34</v>
      </c>
      <c r="I9098" t="s">
        <v>27277</v>
      </c>
      <c r="L9098" s="8">
        <v>3.8E-3</v>
      </c>
      <c r="M9098" t="s">
        <v>36</v>
      </c>
      <c r="N9098" t="str">
        <f>IF(AND(PESQUISA!$B$3&lt;&gt;"",OR(PESQUISA!$B$4="TODAS",B9098=PESQUISA!$B$4),ISNUMBER(SEARCH(PESQUISA!$B$3,D9098))),ROW()-1,"")</f>
        <v/>
      </c>
    </row>
    <row r="9099" spans="1:14" x14ac:dyDescent="0.3">
      <c r="A9099" t="s">
        <v>27422</v>
      </c>
      <c r="B9099" t="s">
        <v>29</v>
      </c>
      <c r="C9099" t="s">
        <v>27423</v>
      </c>
      <c r="D9099" t="s">
        <v>27424</v>
      </c>
      <c r="E9099" t="s">
        <v>376</v>
      </c>
      <c r="F9099" s="7">
        <v>347.58</v>
      </c>
      <c r="G9099" t="s">
        <v>33</v>
      </c>
      <c r="H9099" t="s">
        <v>34</v>
      </c>
      <c r="I9099" t="s">
        <v>27277</v>
      </c>
      <c r="L9099" s="8">
        <v>3.3999999999999998E-3</v>
      </c>
      <c r="M9099" t="s">
        <v>36</v>
      </c>
      <c r="N9099" t="str">
        <f>IF(AND(PESQUISA!$B$3&lt;&gt;"",OR(PESQUISA!$B$4="TODAS",B9099=PESQUISA!$B$4),ISNUMBER(SEARCH(PESQUISA!$B$3,D9099))),ROW()-1,"")</f>
        <v/>
      </c>
    </row>
    <row r="9100" spans="1:14" x14ac:dyDescent="0.3">
      <c r="A9100" t="s">
        <v>27425</v>
      </c>
      <c r="B9100" t="s">
        <v>29</v>
      </c>
      <c r="C9100" t="s">
        <v>27426</v>
      </c>
      <c r="D9100" t="s">
        <v>27427</v>
      </c>
      <c r="E9100" t="s">
        <v>376</v>
      </c>
      <c r="F9100" s="7">
        <v>381.53</v>
      </c>
      <c r="G9100" t="s">
        <v>33</v>
      </c>
      <c r="H9100" t="s">
        <v>34</v>
      </c>
      <c r="I9100" t="s">
        <v>27277</v>
      </c>
      <c r="L9100" s="8">
        <v>3.0999999999999999E-3</v>
      </c>
      <c r="M9100" t="s">
        <v>36</v>
      </c>
      <c r="N9100" t="str">
        <f>IF(AND(PESQUISA!$B$3&lt;&gt;"",OR(PESQUISA!$B$4="TODAS",B9100=PESQUISA!$B$4),ISNUMBER(SEARCH(PESQUISA!$B$3,D9100))),ROW()-1,"")</f>
        <v/>
      </c>
    </row>
    <row r="9101" spans="1:14" x14ac:dyDescent="0.3">
      <c r="A9101" t="s">
        <v>27428</v>
      </c>
      <c r="B9101" t="s">
        <v>29</v>
      </c>
      <c r="C9101" t="s">
        <v>27429</v>
      </c>
      <c r="D9101" t="s">
        <v>27430</v>
      </c>
      <c r="E9101" t="s">
        <v>376</v>
      </c>
      <c r="F9101" s="7">
        <v>242.53</v>
      </c>
      <c r="G9101" t="s">
        <v>33</v>
      </c>
      <c r="H9101" t="s">
        <v>34</v>
      </c>
      <c r="I9101" t="s">
        <v>27277</v>
      </c>
      <c r="L9101" s="8">
        <v>4.8999999999999998E-3</v>
      </c>
      <c r="M9101" t="s">
        <v>36</v>
      </c>
      <c r="N9101" t="str">
        <f>IF(AND(PESQUISA!$B$3&lt;&gt;"",OR(PESQUISA!$B$4="TODAS",B9101=PESQUISA!$B$4),ISNUMBER(SEARCH(PESQUISA!$B$3,D9101))),ROW()-1,"")</f>
        <v/>
      </c>
    </row>
    <row r="9102" spans="1:14" x14ac:dyDescent="0.3">
      <c r="A9102" t="s">
        <v>27431</v>
      </c>
      <c r="B9102" t="s">
        <v>29</v>
      </c>
      <c r="C9102" t="s">
        <v>27432</v>
      </c>
      <c r="D9102" t="s">
        <v>27433</v>
      </c>
      <c r="E9102" t="s">
        <v>376</v>
      </c>
      <c r="F9102" s="7">
        <v>278.70999999999998</v>
      </c>
      <c r="G9102" t="s">
        <v>33</v>
      </c>
      <c r="H9102" t="s">
        <v>34</v>
      </c>
      <c r="I9102" t="s">
        <v>27277</v>
      </c>
      <c r="L9102" s="8">
        <v>4.1999999999999997E-3</v>
      </c>
      <c r="M9102" t="s">
        <v>36</v>
      </c>
      <c r="N9102" t="str">
        <f>IF(AND(PESQUISA!$B$3&lt;&gt;"",OR(PESQUISA!$B$4="TODAS",B9102=PESQUISA!$B$4),ISNUMBER(SEARCH(PESQUISA!$B$3,D9102))),ROW()-1,"")</f>
        <v/>
      </c>
    </row>
    <row r="9103" spans="1:14" x14ac:dyDescent="0.3">
      <c r="A9103" t="s">
        <v>27434</v>
      </c>
      <c r="B9103" t="s">
        <v>29</v>
      </c>
      <c r="C9103" t="s">
        <v>27435</v>
      </c>
      <c r="D9103" t="s">
        <v>27436</v>
      </c>
      <c r="E9103" t="s">
        <v>376</v>
      </c>
      <c r="F9103" s="7">
        <v>168.2</v>
      </c>
      <c r="G9103" t="s">
        <v>33</v>
      </c>
      <c r="H9103" t="s">
        <v>34</v>
      </c>
      <c r="I9103" t="s">
        <v>27277</v>
      </c>
      <c r="L9103" s="8">
        <v>7.0000000000000001E-3</v>
      </c>
      <c r="M9103" t="s">
        <v>36</v>
      </c>
      <c r="N9103" t="str">
        <f>IF(AND(PESQUISA!$B$3&lt;&gt;"",OR(PESQUISA!$B$4="TODAS",B9103=PESQUISA!$B$4),ISNUMBER(SEARCH(PESQUISA!$B$3,D9103))),ROW()-1,"")</f>
        <v/>
      </c>
    </row>
    <row r="9104" spans="1:14" x14ac:dyDescent="0.3">
      <c r="A9104" t="s">
        <v>27437</v>
      </c>
      <c r="B9104" t="s">
        <v>29</v>
      </c>
      <c r="C9104" t="s">
        <v>27438</v>
      </c>
      <c r="D9104" t="s">
        <v>27439</v>
      </c>
      <c r="E9104" t="s">
        <v>376</v>
      </c>
      <c r="F9104" s="7">
        <v>205.87</v>
      </c>
      <c r="G9104" t="s">
        <v>33</v>
      </c>
      <c r="H9104" t="s">
        <v>34</v>
      </c>
      <c r="I9104" t="s">
        <v>27277</v>
      </c>
      <c r="L9104" s="8">
        <v>5.7000000000000002E-3</v>
      </c>
      <c r="M9104" t="s">
        <v>36</v>
      </c>
      <c r="N9104" t="str">
        <f>IF(AND(PESQUISA!$B$3&lt;&gt;"",OR(PESQUISA!$B$4="TODAS",B9104=PESQUISA!$B$4),ISNUMBER(SEARCH(PESQUISA!$B$3,D9104))),ROW()-1,"")</f>
        <v/>
      </c>
    </row>
    <row r="9105" spans="1:14" x14ac:dyDescent="0.3">
      <c r="A9105" t="s">
        <v>27440</v>
      </c>
      <c r="B9105" t="s">
        <v>29</v>
      </c>
      <c r="C9105" t="s">
        <v>27441</v>
      </c>
      <c r="D9105" t="s">
        <v>27442</v>
      </c>
      <c r="E9105" t="s">
        <v>376</v>
      </c>
      <c r="F9105" s="7">
        <v>127.74</v>
      </c>
      <c r="G9105" t="s">
        <v>33</v>
      </c>
      <c r="H9105" t="s">
        <v>34</v>
      </c>
      <c r="I9105" t="s">
        <v>27277</v>
      </c>
      <c r="L9105" s="8">
        <v>9.1999999999999998E-3</v>
      </c>
      <c r="M9105" t="s">
        <v>36</v>
      </c>
      <c r="N9105" t="str">
        <f>IF(AND(PESQUISA!$B$3&lt;&gt;"",OR(PESQUISA!$B$4="TODAS",B9105=PESQUISA!$B$4),ISNUMBER(SEARCH(PESQUISA!$B$3,D9105))),ROW()-1,"")</f>
        <v/>
      </c>
    </row>
    <row r="9106" spans="1:14" x14ac:dyDescent="0.3">
      <c r="A9106" t="s">
        <v>27443</v>
      </c>
      <c r="B9106" t="s">
        <v>29</v>
      </c>
      <c r="C9106" t="s">
        <v>27444</v>
      </c>
      <c r="D9106" t="s">
        <v>27445</v>
      </c>
      <c r="E9106" t="s">
        <v>32</v>
      </c>
      <c r="F9106" s="7">
        <v>86.03</v>
      </c>
      <c r="G9106" t="s">
        <v>33</v>
      </c>
      <c r="H9106" t="s">
        <v>34</v>
      </c>
      <c r="I9106" t="s">
        <v>27277</v>
      </c>
      <c r="L9106" s="8">
        <v>3.5000000000000001E-3</v>
      </c>
      <c r="M9106" t="s">
        <v>36</v>
      </c>
      <c r="N9106" t="str">
        <f>IF(AND(PESQUISA!$B$3&lt;&gt;"",OR(PESQUISA!$B$4="TODAS",B9106=PESQUISA!$B$4),ISNUMBER(SEARCH(PESQUISA!$B$3,D9106))),ROW()-1,"")</f>
        <v/>
      </c>
    </row>
    <row r="9107" spans="1:14" x14ac:dyDescent="0.3">
      <c r="A9107" t="s">
        <v>27446</v>
      </c>
      <c r="B9107" t="s">
        <v>29</v>
      </c>
      <c r="C9107" t="s">
        <v>27447</v>
      </c>
      <c r="D9107" t="s">
        <v>27448</v>
      </c>
      <c r="E9107" t="s">
        <v>32</v>
      </c>
      <c r="G9107" t="s">
        <v>33</v>
      </c>
      <c r="H9107" t="s">
        <v>34</v>
      </c>
      <c r="I9107" t="s">
        <v>27277</v>
      </c>
      <c r="M9107" t="s">
        <v>53</v>
      </c>
      <c r="N9107" t="str">
        <f>IF(AND(PESQUISA!$B$3&lt;&gt;"",OR(PESQUISA!$B$4="TODAS",B9107=PESQUISA!$B$4),ISNUMBER(SEARCH(PESQUISA!$B$3,D9107))),ROW()-1,"")</f>
        <v/>
      </c>
    </row>
    <row r="9108" spans="1:14" x14ac:dyDescent="0.3">
      <c r="A9108" t="s">
        <v>27449</v>
      </c>
      <c r="B9108" t="s">
        <v>29</v>
      </c>
      <c r="C9108" t="s">
        <v>27450</v>
      </c>
      <c r="D9108" t="s">
        <v>27451</v>
      </c>
      <c r="E9108" t="s">
        <v>32</v>
      </c>
      <c r="F9108" s="7">
        <v>69.13</v>
      </c>
      <c r="G9108" t="s">
        <v>33</v>
      </c>
      <c r="H9108" t="s">
        <v>34</v>
      </c>
      <c r="I9108" t="s">
        <v>27277</v>
      </c>
      <c r="L9108" s="8">
        <v>3.8999999999999998E-3</v>
      </c>
      <c r="M9108" t="s">
        <v>36</v>
      </c>
      <c r="N9108" t="str">
        <f>IF(AND(PESQUISA!$B$3&lt;&gt;"",OR(PESQUISA!$B$4="TODAS",B9108=PESQUISA!$B$4),ISNUMBER(SEARCH(PESQUISA!$B$3,D9108))),ROW()-1,"")</f>
        <v/>
      </c>
    </row>
    <row r="9109" spans="1:14" x14ac:dyDescent="0.3">
      <c r="A9109" t="s">
        <v>27452</v>
      </c>
      <c r="B9109" t="s">
        <v>29</v>
      </c>
      <c r="C9109" t="s">
        <v>27453</v>
      </c>
      <c r="D9109" t="s">
        <v>27454</v>
      </c>
      <c r="E9109" t="s">
        <v>32</v>
      </c>
      <c r="F9109" s="7">
        <v>96.47</v>
      </c>
      <c r="G9109" t="s">
        <v>33</v>
      </c>
      <c r="H9109" t="s">
        <v>34</v>
      </c>
      <c r="I9109" t="s">
        <v>27277</v>
      </c>
      <c r="L9109" s="8">
        <v>2.5999999999999999E-3</v>
      </c>
      <c r="M9109" t="s">
        <v>36</v>
      </c>
      <c r="N9109" t="str">
        <f>IF(AND(PESQUISA!$B$3&lt;&gt;"",OR(PESQUISA!$B$4="TODAS",B9109=PESQUISA!$B$4),ISNUMBER(SEARCH(PESQUISA!$B$3,D9109))),ROW()-1,"")</f>
        <v/>
      </c>
    </row>
    <row r="9110" spans="1:14" x14ac:dyDescent="0.3">
      <c r="A9110" t="s">
        <v>27455</v>
      </c>
      <c r="B9110" t="s">
        <v>29</v>
      </c>
      <c r="C9110" t="s">
        <v>27456</v>
      </c>
      <c r="D9110" t="s">
        <v>27457</v>
      </c>
      <c r="E9110" t="s">
        <v>32</v>
      </c>
      <c r="G9110" t="s">
        <v>33</v>
      </c>
      <c r="H9110" t="s">
        <v>34</v>
      </c>
      <c r="I9110" t="s">
        <v>27277</v>
      </c>
      <c r="M9110" t="s">
        <v>53</v>
      </c>
      <c r="N9110" t="str">
        <f>IF(AND(PESQUISA!$B$3&lt;&gt;"",OR(PESQUISA!$B$4="TODAS",B9110=PESQUISA!$B$4),ISNUMBER(SEARCH(PESQUISA!$B$3,D9110))),ROW()-1,"")</f>
        <v/>
      </c>
    </row>
    <row r="9111" spans="1:14" x14ac:dyDescent="0.3">
      <c r="A9111" t="s">
        <v>27458</v>
      </c>
      <c r="B9111" t="s">
        <v>29</v>
      </c>
      <c r="C9111" t="s">
        <v>27459</v>
      </c>
      <c r="D9111" t="s">
        <v>27460</v>
      </c>
      <c r="E9111" t="s">
        <v>32</v>
      </c>
      <c r="F9111" s="7">
        <v>54.98</v>
      </c>
      <c r="G9111" t="s">
        <v>33</v>
      </c>
      <c r="H9111" t="s">
        <v>34</v>
      </c>
      <c r="I9111" t="s">
        <v>27277</v>
      </c>
      <c r="L9111" s="8">
        <v>2.5000000000000001E-3</v>
      </c>
      <c r="M9111" t="s">
        <v>36</v>
      </c>
      <c r="N9111" t="str">
        <f>IF(AND(PESQUISA!$B$3&lt;&gt;"",OR(PESQUISA!$B$4="TODAS",B9111=PESQUISA!$B$4),ISNUMBER(SEARCH(PESQUISA!$B$3,D9111))),ROW()-1,"")</f>
        <v/>
      </c>
    </row>
    <row r="9112" spans="1:14" x14ac:dyDescent="0.3">
      <c r="A9112" t="s">
        <v>27461</v>
      </c>
      <c r="B9112" t="s">
        <v>29</v>
      </c>
      <c r="C9112" t="s">
        <v>27462</v>
      </c>
      <c r="D9112" t="s">
        <v>27463</v>
      </c>
      <c r="E9112" t="s">
        <v>32</v>
      </c>
      <c r="F9112" s="7">
        <v>70.12</v>
      </c>
      <c r="G9112" t="s">
        <v>33</v>
      </c>
      <c r="H9112" t="s">
        <v>34</v>
      </c>
      <c r="I9112" t="s">
        <v>27277</v>
      </c>
      <c r="L9112" s="8">
        <v>3.3999999999999998E-3</v>
      </c>
      <c r="M9112" t="s">
        <v>36</v>
      </c>
      <c r="N9112" t="str">
        <f>IF(AND(PESQUISA!$B$3&lt;&gt;"",OR(PESQUISA!$B$4="TODAS",B9112=PESQUISA!$B$4),ISNUMBER(SEARCH(PESQUISA!$B$3,D9112))),ROW()-1,"")</f>
        <v/>
      </c>
    </row>
    <row r="9113" spans="1:14" x14ac:dyDescent="0.3">
      <c r="A9113" t="s">
        <v>27464</v>
      </c>
      <c r="B9113" t="s">
        <v>29</v>
      </c>
      <c r="C9113" t="s">
        <v>27465</v>
      </c>
      <c r="D9113" t="s">
        <v>27466</v>
      </c>
      <c r="E9113" t="s">
        <v>32</v>
      </c>
      <c r="F9113" s="7">
        <v>65.58</v>
      </c>
      <c r="G9113" t="s">
        <v>33</v>
      </c>
      <c r="H9113" t="s">
        <v>34</v>
      </c>
      <c r="I9113" t="s">
        <v>27277</v>
      </c>
      <c r="L9113" s="8">
        <v>3.3999999999999998E-3</v>
      </c>
      <c r="M9113" t="s">
        <v>36</v>
      </c>
      <c r="N9113" t="str">
        <f>IF(AND(PESQUISA!$B$3&lt;&gt;"",OR(PESQUISA!$B$4="TODAS",B9113=PESQUISA!$B$4),ISNUMBER(SEARCH(PESQUISA!$B$3,D9113))),ROW()-1,"")</f>
        <v/>
      </c>
    </row>
    <row r="9114" spans="1:14" x14ac:dyDescent="0.3">
      <c r="A9114" t="s">
        <v>27467</v>
      </c>
      <c r="B9114" t="s">
        <v>29</v>
      </c>
      <c r="C9114" t="s">
        <v>27468</v>
      </c>
      <c r="D9114" t="s">
        <v>27469</v>
      </c>
      <c r="E9114" t="s">
        <v>376</v>
      </c>
      <c r="F9114" s="7">
        <v>2129.44</v>
      </c>
      <c r="G9114" t="s">
        <v>33</v>
      </c>
      <c r="H9114" t="s">
        <v>34</v>
      </c>
      <c r="I9114" t="s">
        <v>27277</v>
      </c>
      <c r="L9114" s="8">
        <v>0.1065</v>
      </c>
      <c r="M9114" t="s">
        <v>36</v>
      </c>
      <c r="N9114" t="str">
        <f>IF(AND(PESQUISA!$B$3&lt;&gt;"",OR(PESQUISA!$B$4="TODAS",B9114=PESQUISA!$B$4),ISNUMBER(SEARCH(PESQUISA!$B$3,D9114))),ROW()-1,"")</f>
        <v/>
      </c>
    </row>
    <row r="9115" spans="1:14" x14ac:dyDescent="0.3">
      <c r="A9115" t="s">
        <v>27470</v>
      </c>
      <c r="B9115" t="s">
        <v>29</v>
      </c>
      <c r="C9115" t="s">
        <v>27471</v>
      </c>
      <c r="D9115" t="s">
        <v>27472</v>
      </c>
      <c r="E9115" t="s">
        <v>376</v>
      </c>
      <c r="G9115" t="s">
        <v>33</v>
      </c>
      <c r="H9115" t="s">
        <v>34</v>
      </c>
      <c r="I9115" t="s">
        <v>27277</v>
      </c>
      <c r="M9115" t="s">
        <v>53</v>
      </c>
      <c r="N9115" t="str">
        <f>IF(AND(PESQUISA!$B$3&lt;&gt;"",OR(PESQUISA!$B$4="TODAS",B9115=PESQUISA!$B$4),ISNUMBER(SEARCH(PESQUISA!$B$3,D9115))),ROW()-1,"")</f>
        <v/>
      </c>
    </row>
    <row r="9116" spans="1:14" x14ac:dyDescent="0.3">
      <c r="A9116" t="s">
        <v>27473</v>
      </c>
      <c r="B9116" t="s">
        <v>29</v>
      </c>
      <c r="C9116" t="s">
        <v>27474</v>
      </c>
      <c r="D9116" t="s">
        <v>27475</v>
      </c>
      <c r="E9116" t="s">
        <v>376</v>
      </c>
      <c r="G9116" t="s">
        <v>33</v>
      </c>
      <c r="H9116" t="s">
        <v>34</v>
      </c>
      <c r="I9116" t="s">
        <v>27277</v>
      </c>
      <c r="M9116" t="s">
        <v>53</v>
      </c>
      <c r="N9116" t="str">
        <f>IF(AND(PESQUISA!$B$3&lt;&gt;"",OR(PESQUISA!$B$4="TODAS",B9116=PESQUISA!$B$4),ISNUMBER(SEARCH(PESQUISA!$B$3,D9116))),ROW()-1,"")</f>
        <v/>
      </c>
    </row>
    <row r="9117" spans="1:14" x14ac:dyDescent="0.3">
      <c r="A9117" t="s">
        <v>27476</v>
      </c>
      <c r="B9117" t="s">
        <v>29</v>
      </c>
      <c r="C9117" t="s">
        <v>27477</v>
      </c>
      <c r="D9117" t="s">
        <v>27478</v>
      </c>
      <c r="E9117" t="s">
        <v>376</v>
      </c>
      <c r="G9117" t="s">
        <v>33</v>
      </c>
      <c r="H9117" t="s">
        <v>34</v>
      </c>
      <c r="I9117" t="s">
        <v>27277</v>
      </c>
      <c r="M9117" t="s">
        <v>53</v>
      </c>
      <c r="N9117" t="str">
        <f>IF(AND(PESQUISA!$B$3&lt;&gt;"",OR(PESQUISA!$B$4="TODAS",B9117=PESQUISA!$B$4),ISNUMBER(SEARCH(PESQUISA!$B$3,D9117))),ROW()-1,"")</f>
        <v/>
      </c>
    </row>
    <row r="9118" spans="1:14" x14ac:dyDescent="0.3">
      <c r="A9118" t="s">
        <v>27479</v>
      </c>
      <c r="B9118" t="s">
        <v>29</v>
      </c>
      <c r="C9118" t="s">
        <v>27480</v>
      </c>
      <c r="D9118" t="s">
        <v>27481</v>
      </c>
      <c r="E9118" t="s">
        <v>60</v>
      </c>
      <c r="F9118" s="7">
        <v>162.94999999999999</v>
      </c>
      <c r="G9118" t="s">
        <v>33</v>
      </c>
      <c r="H9118" t="s">
        <v>34</v>
      </c>
      <c r="I9118" t="s">
        <v>27482</v>
      </c>
      <c r="L9118" s="8">
        <v>0</v>
      </c>
      <c r="M9118" t="s">
        <v>36</v>
      </c>
      <c r="N9118" t="str">
        <f>IF(AND(PESQUISA!$B$3&lt;&gt;"",OR(PESQUISA!$B$4="TODAS",B9118=PESQUISA!$B$4),ISNUMBER(SEARCH(PESQUISA!$B$3,D9118))),ROW()-1,"")</f>
        <v/>
      </c>
    </row>
    <row r="9119" spans="1:14" x14ac:dyDescent="0.3">
      <c r="A9119" t="s">
        <v>27483</v>
      </c>
      <c r="B9119" t="s">
        <v>29</v>
      </c>
      <c r="C9119" t="s">
        <v>27484</v>
      </c>
      <c r="D9119" t="s">
        <v>27485</v>
      </c>
      <c r="E9119" t="s">
        <v>60</v>
      </c>
      <c r="F9119" s="7">
        <v>197.18</v>
      </c>
      <c r="G9119" t="s">
        <v>33</v>
      </c>
      <c r="H9119" t="s">
        <v>34</v>
      </c>
      <c r="I9119" t="s">
        <v>27482</v>
      </c>
      <c r="L9119" s="8">
        <v>0</v>
      </c>
      <c r="M9119" t="s">
        <v>36</v>
      </c>
      <c r="N9119" t="str">
        <f>IF(AND(PESQUISA!$B$3&lt;&gt;"",OR(PESQUISA!$B$4="TODAS",B9119=PESQUISA!$B$4),ISNUMBER(SEARCH(PESQUISA!$B$3,D9119))),ROW()-1,"")</f>
        <v/>
      </c>
    </row>
    <row r="9120" spans="1:14" x14ac:dyDescent="0.3">
      <c r="A9120" t="s">
        <v>27486</v>
      </c>
      <c r="B9120" t="s">
        <v>29</v>
      </c>
      <c r="C9120" t="s">
        <v>27487</v>
      </c>
      <c r="D9120" t="s">
        <v>27488</v>
      </c>
      <c r="E9120" t="s">
        <v>60</v>
      </c>
      <c r="F9120" s="7">
        <v>241.7</v>
      </c>
      <c r="G9120" t="s">
        <v>33</v>
      </c>
      <c r="H9120" t="s">
        <v>34</v>
      </c>
      <c r="I9120" t="s">
        <v>27482</v>
      </c>
      <c r="L9120" s="8">
        <v>0</v>
      </c>
      <c r="M9120" t="s">
        <v>36</v>
      </c>
      <c r="N9120" t="str">
        <f>IF(AND(PESQUISA!$B$3&lt;&gt;"",OR(PESQUISA!$B$4="TODAS",B9120=PESQUISA!$B$4),ISNUMBER(SEARCH(PESQUISA!$B$3,D9120))),ROW()-1,"")</f>
        <v/>
      </c>
    </row>
    <row r="9121" spans="1:14" x14ac:dyDescent="0.3">
      <c r="A9121" t="s">
        <v>27489</v>
      </c>
      <c r="B9121" t="s">
        <v>29</v>
      </c>
      <c r="C9121" t="s">
        <v>27490</v>
      </c>
      <c r="D9121" t="s">
        <v>27491</v>
      </c>
      <c r="E9121" t="s">
        <v>60</v>
      </c>
      <c r="F9121" s="7">
        <v>320.14</v>
      </c>
      <c r="G9121" t="s">
        <v>33</v>
      </c>
      <c r="H9121" t="s">
        <v>34</v>
      </c>
      <c r="I9121" t="s">
        <v>27482</v>
      </c>
      <c r="L9121" s="8">
        <v>0</v>
      </c>
      <c r="M9121" t="s">
        <v>36</v>
      </c>
      <c r="N9121" t="str">
        <f>IF(AND(PESQUISA!$B$3&lt;&gt;"",OR(PESQUISA!$B$4="TODAS",B9121=PESQUISA!$B$4),ISNUMBER(SEARCH(PESQUISA!$B$3,D9121))),ROW()-1,"")</f>
        <v/>
      </c>
    </row>
    <row r="9122" spans="1:14" x14ac:dyDescent="0.3">
      <c r="A9122" t="s">
        <v>27492</v>
      </c>
      <c r="B9122" t="s">
        <v>29</v>
      </c>
      <c r="C9122" t="s">
        <v>27493</v>
      </c>
      <c r="D9122" t="s">
        <v>27494</v>
      </c>
      <c r="E9122" t="s">
        <v>60</v>
      </c>
      <c r="F9122" s="7">
        <v>34.700000000000003</v>
      </c>
      <c r="G9122" t="s">
        <v>33</v>
      </c>
      <c r="H9122" t="s">
        <v>34</v>
      </c>
      <c r="I9122" t="s">
        <v>27482</v>
      </c>
      <c r="L9122" s="8">
        <v>0</v>
      </c>
      <c r="M9122" t="s">
        <v>36</v>
      </c>
      <c r="N9122" t="str">
        <f>IF(AND(PESQUISA!$B$3&lt;&gt;"",OR(PESQUISA!$B$4="TODAS",B9122=PESQUISA!$B$4),ISNUMBER(SEARCH(PESQUISA!$B$3,D9122))),ROW()-1,"")</f>
        <v/>
      </c>
    </row>
    <row r="9123" spans="1:14" x14ac:dyDescent="0.3">
      <c r="A9123" t="s">
        <v>27495</v>
      </c>
      <c r="B9123" t="s">
        <v>29</v>
      </c>
      <c r="C9123" t="s">
        <v>27496</v>
      </c>
      <c r="D9123" t="s">
        <v>27497</v>
      </c>
      <c r="E9123" t="s">
        <v>60</v>
      </c>
      <c r="F9123" s="7">
        <v>414.09</v>
      </c>
      <c r="G9123" t="s">
        <v>33</v>
      </c>
      <c r="H9123" t="s">
        <v>34</v>
      </c>
      <c r="I9123" t="s">
        <v>27482</v>
      </c>
      <c r="L9123" s="8">
        <v>0</v>
      </c>
      <c r="M9123" t="s">
        <v>36</v>
      </c>
      <c r="N9123" t="str">
        <f>IF(AND(PESQUISA!$B$3&lt;&gt;"",OR(PESQUISA!$B$4="TODAS",B9123=PESQUISA!$B$4),ISNUMBER(SEARCH(PESQUISA!$B$3,D9123))),ROW()-1,"")</f>
        <v/>
      </c>
    </row>
    <row r="9124" spans="1:14" x14ac:dyDescent="0.3">
      <c r="A9124" t="s">
        <v>27498</v>
      </c>
      <c r="B9124" t="s">
        <v>29</v>
      </c>
      <c r="C9124" t="s">
        <v>27499</v>
      </c>
      <c r="D9124" t="s">
        <v>27500</v>
      </c>
      <c r="E9124" t="s">
        <v>60</v>
      </c>
      <c r="F9124" s="7">
        <v>48.07</v>
      </c>
      <c r="G9124" t="s">
        <v>33</v>
      </c>
      <c r="H9124" t="s">
        <v>34</v>
      </c>
      <c r="I9124" t="s">
        <v>27482</v>
      </c>
      <c r="L9124" s="8">
        <v>0</v>
      </c>
      <c r="M9124" t="s">
        <v>36</v>
      </c>
      <c r="N9124" t="str">
        <f>IF(AND(PESQUISA!$B$3&lt;&gt;"",OR(PESQUISA!$B$4="TODAS",B9124=PESQUISA!$B$4),ISNUMBER(SEARCH(PESQUISA!$B$3,D9124))),ROW()-1,"")</f>
        <v/>
      </c>
    </row>
    <row r="9125" spans="1:14" x14ac:dyDescent="0.3">
      <c r="A9125" t="s">
        <v>27501</v>
      </c>
      <c r="B9125" t="s">
        <v>29</v>
      </c>
      <c r="C9125" t="s">
        <v>27502</v>
      </c>
      <c r="D9125" t="s">
        <v>27503</v>
      </c>
      <c r="E9125" t="s">
        <v>60</v>
      </c>
      <c r="F9125" s="7">
        <v>69.91</v>
      </c>
      <c r="G9125" t="s">
        <v>33</v>
      </c>
      <c r="H9125" t="s">
        <v>34</v>
      </c>
      <c r="I9125" t="s">
        <v>27482</v>
      </c>
      <c r="L9125" s="8">
        <v>0</v>
      </c>
      <c r="M9125" t="s">
        <v>36</v>
      </c>
      <c r="N9125" t="str">
        <f>IF(AND(PESQUISA!$B$3&lt;&gt;"",OR(PESQUISA!$B$4="TODAS",B9125=PESQUISA!$B$4),ISNUMBER(SEARCH(PESQUISA!$B$3,D9125))),ROW()-1,"")</f>
        <v/>
      </c>
    </row>
    <row r="9126" spans="1:14" x14ac:dyDescent="0.3">
      <c r="A9126" t="s">
        <v>27504</v>
      </c>
      <c r="B9126" t="s">
        <v>29</v>
      </c>
      <c r="C9126" t="s">
        <v>27505</v>
      </c>
      <c r="D9126" t="s">
        <v>27506</v>
      </c>
      <c r="E9126" t="s">
        <v>60</v>
      </c>
      <c r="F9126" s="7">
        <v>96.88</v>
      </c>
      <c r="G9126" t="s">
        <v>33</v>
      </c>
      <c r="H9126" t="s">
        <v>34</v>
      </c>
      <c r="I9126" t="s">
        <v>27482</v>
      </c>
      <c r="L9126" s="8">
        <v>0</v>
      </c>
      <c r="M9126" t="s">
        <v>36</v>
      </c>
      <c r="N9126" t="str">
        <f>IF(AND(PESQUISA!$B$3&lt;&gt;"",OR(PESQUISA!$B$4="TODAS",B9126=PESQUISA!$B$4),ISNUMBER(SEARCH(PESQUISA!$B$3,D9126))),ROW()-1,"")</f>
        <v/>
      </c>
    </row>
    <row r="9127" spans="1:14" x14ac:dyDescent="0.3">
      <c r="A9127" t="s">
        <v>27507</v>
      </c>
      <c r="B9127" t="s">
        <v>29</v>
      </c>
      <c r="C9127" t="s">
        <v>27508</v>
      </c>
      <c r="D9127" t="s">
        <v>27509</v>
      </c>
      <c r="E9127" t="s">
        <v>60</v>
      </c>
      <c r="F9127" s="7">
        <v>125.31</v>
      </c>
      <c r="G9127" t="s">
        <v>33</v>
      </c>
      <c r="H9127" t="s">
        <v>34</v>
      </c>
      <c r="I9127" t="s">
        <v>27482</v>
      </c>
      <c r="L9127" s="8">
        <v>0</v>
      </c>
      <c r="M9127" t="s">
        <v>36</v>
      </c>
      <c r="N9127" t="str">
        <f>IF(AND(PESQUISA!$B$3&lt;&gt;"",OR(PESQUISA!$B$4="TODAS",B9127=PESQUISA!$B$4),ISNUMBER(SEARCH(PESQUISA!$B$3,D9127))),ROW()-1,"")</f>
        <v/>
      </c>
    </row>
    <row r="9128" spans="1:14" x14ac:dyDescent="0.3">
      <c r="A9128" t="s">
        <v>27510</v>
      </c>
      <c r="B9128" t="s">
        <v>29</v>
      </c>
      <c r="C9128" t="s">
        <v>27511</v>
      </c>
      <c r="D9128" t="s">
        <v>27512</v>
      </c>
      <c r="E9128" t="s">
        <v>376</v>
      </c>
      <c r="F9128" s="7">
        <v>761.35</v>
      </c>
      <c r="G9128" t="s">
        <v>33</v>
      </c>
      <c r="H9128" t="s">
        <v>34</v>
      </c>
      <c r="I9128" t="s">
        <v>27482</v>
      </c>
      <c r="L9128" s="8">
        <v>0</v>
      </c>
      <c r="M9128" t="s">
        <v>36</v>
      </c>
      <c r="N9128" t="str">
        <f>IF(AND(PESQUISA!$B$3&lt;&gt;"",OR(PESQUISA!$B$4="TODAS",B9128=PESQUISA!$B$4),ISNUMBER(SEARCH(PESQUISA!$B$3,D9128))),ROW()-1,"")</f>
        <v/>
      </c>
    </row>
    <row r="9129" spans="1:14" x14ac:dyDescent="0.3">
      <c r="A9129" t="s">
        <v>27513</v>
      </c>
      <c r="B9129" t="s">
        <v>29</v>
      </c>
      <c r="C9129" t="s">
        <v>27514</v>
      </c>
      <c r="D9129" t="s">
        <v>27515</v>
      </c>
      <c r="E9129" t="s">
        <v>40</v>
      </c>
      <c r="F9129" s="7">
        <v>68.78</v>
      </c>
      <c r="G9129" t="s">
        <v>33</v>
      </c>
      <c r="H9129" t="s">
        <v>34</v>
      </c>
      <c r="I9129" t="s">
        <v>27482</v>
      </c>
      <c r="L9129" s="8">
        <v>0</v>
      </c>
      <c r="M9129" t="s">
        <v>36</v>
      </c>
      <c r="N9129" t="str">
        <f>IF(AND(PESQUISA!$B$3&lt;&gt;"",OR(PESQUISA!$B$4="TODAS",B9129=PESQUISA!$B$4),ISNUMBER(SEARCH(PESQUISA!$B$3,D9129))),ROW()-1,"")</f>
        <v/>
      </c>
    </row>
    <row r="9130" spans="1:14" x14ac:dyDescent="0.3">
      <c r="A9130" t="s">
        <v>27516</v>
      </c>
      <c r="B9130" t="s">
        <v>29</v>
      </c>
      <c r="C9130" t="s">
        <v>27517</v>
      </c>
      <c r="D9130" t="s">
        <v>27518</v>
      </c>
      <c r="E9130" t="s">
        <v>40</v>
      </c>
      <c r="F9130" s="7">
        <v>23.41</v>
      </c>
      <c r="G9130" t="s">
        <v>33</v>
      </c>
      <c r="H9130" t="s">
        <v>34</v>
      </c>
      <c r="I9130" t="s">
        <v>27482</v>
      </c>
      <c r="L9130" s="8">
        <v>0</v>
      </c>
      <c r="M9130" t="s">
        <v>36</v>
      </c>
      <c r="N9130" t="str">
        <f>IF(AND(PESQUISA!$B$3&lt;&gt;"",OR(PESQUISA!$B$4="TODAS",B9130=PESQUISA!$B$4),ISNUMBER(SEARCH(PESQUISA!$B$3,D9130))),ROW()-1,"")</f>
        <v/>
      </c>
    </row>
    <row r="9131" spans="1:14" x14ac:dyDescent="0.3">
      <c r="A9131" t="s">
        <v>27519</v>
      </c>
      <c r="B9131" t="s">
        <v>29</v>
      </c>
      <c r="C9131" t="s">
        <v>27520</v>
      </c>
      <c r="D9131" t="s">
        <v>27521</v>
      </c>
      <c r="E9131" t="s">
        <v>40</v>
      </c>
      <c r="F9131" s="7">
        <v>28.72</v>
      </c>
      <c r="G9131" t="s">
        <v>33</v>
      </c>
      <c r="H9131" t="s">
        <v>34</v>
      </c>
      <c r="I9131" t="s">
        <v>27482</v>
      </c>
      <c r="L9131" s="8">
        <v>0</v>
      </c>
      <c r="M9131" t="s">
        <v>36</v>
      </c>
      <c r="N9131" t="str">
        <f>IF(AND(PESQUISA!$B$3&lt;&gt;"",OR(PESQUISA!$B$4="TODAS",B9131=PESQUISA!$B$4),ISNUMBER(SEARCH(PESQUISA!$B$3,D9131))),ROW()-1,"")</f>
        <v/>
      </c>
    </row>
    <row r="9132" spans="1:14" x14ac:dyDescent="0.3">
      <c r="A9132" t="s">
        <v>27522</v>
      </c>
      <c r="B9132" t="s">
        <v>29</v>
      </c>
      <c r="C9132" t="s">
        <v>27523</v>
      </c>
      <c r="D9132" t="s">
        <v>27524</v>
      </c>
      <c r="E9132" t="s">
        <v>40</v>
      </c>
      <c r="F9132" s="7">
        <v>42.65</v>
      </c>
      <c r="G9132" t="s">
        <v>33</v>
      </c>
      <c r="H9132" t="s">
        <v>34</v>
      </c>
      <c r="I9132" t="s">
        <v>27482</v>
      </c>
      <c r="L9132" s="8">
        <v>0</v>
      </c>
      <c r="M9132" t="s">
        <v>36</v>
      </c>
      <c r="N9132" t="str">
        <f>IF(AND(PESQUISA!$B$3&lt;&gt;"",OR(PESQUISA!$B$4="TODAS",B9132=PESQUISA!$B$4),ISNUMBER(SEARCH(PESQUISA!$B$3,D9132))),ROW()-1,"")</f>
        <v/>
      </c>
    </row>
    <row r="9133" spans="1:14" x14ac:dyDescent="0.3">
      <c r="A9133" t="s">
        <v>27525</v>
      </c>
      <c r="B9133" t="s">
        <v>29</v>
      </c>
      <c r="C9133" t="s">
        <v>27526</v>
      </c>
      <c r="D9133" t="s">
        <v>27527</v>
      </c>
      <c r="E9133" t="s">
        <v>40</v>
      </c>
      <c r="F9133" s="7">
        <v>45.62</v>
      </c>
      <c r="G9133" t="s">
        <v>33</v>
      </c>
      <c r="H9133" t="s">
        <v>34</v>
      </c>
      <c r="I9133" t="s">
        <v>27482</v>
      </c>
      <c r="L9133" s="8">
        <v>0</v>
      </c>
      <c r="M9133" t="s">
        <v>36</v>
      </c>
      <c r="N9133" t="str">
        <f>IF(AND(PESQUISA!$B$3&lt;&gt;"",OR(PESQUISA!$B$4="TODAS",B9133=PESQUISA!$B$4),ISNUMBER(SEARCH(PESQUISA!$B$3,D9133))),ROW()-1,"")</f>
        <v/>
      </c>
    </row>
    <row r="9134" spans="1:14" x14ac:dyDescent="0.3">
      <c r="A9134" t="s">
        <v>27528</v>
      </c>
      <c r="B9134" t="s">
        <v>29</v>
      </c>
      <c r="C9134" t="s">
        <v>27529</v>
      </c>
      <c r="D9134" t="s">
        <v>27530</v>
      </c>
      <c r="E9134" t="s">
        <v>60</v>
      </c>
      <c r="F9134" s="7">
        <v>21.05</v>
      </c>
      <c r="G9134" t="s">
        <v>33</v>
      </c>
      <c r="H9134" t="s">
        <v>34</v>
      </c>
      <c r="I9134" t="s">
        <v>27482</v>
      </c>
      <c r="L9134" s="8">
        <v>0</v>
      </c>
      <c r="M9134" t="s">
        <v>36</v>
      </c>
      <c r="N9134" t="str">
        <f>IF(AND(PESQUISA!$B$3&lt;&gt;"",OR(PESQUISA!$B$4="TODAS",B9134=PESQUISA!$B$4),ISNUMBER(SEARCH(PESQUISA!$B$3,D9134))),ROW()-1,"")</f>
        <v/>
      </c>
    </row>
    <row r="9135" spans="1:14" x14ac:dyDescent="0.3">
      <c r="A9135" t="s">
        <v>27531</v>
      </c>
      <c r="B9135" t="s">
        <v>29</v>
      </c>
      <c r="C9135" t="s">
        <v>27532</v>
      </c>
      <c r="D9135" t="s">
        <v>27533</v>
      </c>
      <c r="E9135" t="s">
        <v>60</v>
      </c>
      <c r="G9135" t="s">
        <v>33</v>
      </c>
      <c r="H9135" t="s">
        <v>34</v>
      </c>
      <c r="I9135" t="s">
        <v>27482</v>
      </c>
      <c r="M9135" t="s">
        <v>53</v>
      </c>
      <c r="N9135" t="str">
        <f>IF(AND(PESQUISA!$B$3&lt;&gt;"",OR(PESQUISA!$B$4="TODAS",B9135=PESQUISA!$B$4),ISNUMBER(SEARCH(PESQUISA!$B$3,D9135))),ROW()-1,"")</f>
        <v/>
      </c>
    </row>
    <row r="9136" spans="1:14" x14ac:dyDescent="0.3">
      <c r="A9136" t="s">
        <v>27534</v>
      </c>
      <c r="B9136" t="s">
        <v>29</v>
      </c>
      <c r="C9136" t="s">
        <v>27535</v>
      </c>
      <c r="D9136" t="s">
        <v>27536</v>
      </c>
      <c r="E9136" t="s">
        <v>60</v>
      </c>
      <c r="G9136" t="s">
        <v>33</v>
      </c>
      <c r="H9136" t="s">
        <v>34</v>
      </c>
      <c r="I9136" t="s">
        <v>27482</v>
      </c>
      <c r="M9136" t="s">
        <v>53</v>
      </c>
      <c r="N9136" t="str">
        <f>IF(AND(PESQUISA!$B$3&lt;&gt;"",OR(PESQUISA!$B$4="TODAS",B9136=PESQUISA!$B$4),ISNUMBER(SEARCH(PESQUISA!$B$3,D9136))),ROW()-1,"")</f>
        <v/>
      </c>
    </row>
    <row r="9137" spans="1:14" x14ac:dyDescent="0.3">
      <c r="A9137" t="s">
        <v>27537</v>
      </c>
      <c r="B9137" t="s">
        <v>29</v>
      </c>
      <c r="C9137" t="s">
        <v>27538</v>
      </c>
      <c r="D9137" t="s">
        <v>27539</v>
      </c>
      <c r="E9137" t="s">
        <v>60</v>
      </c>
      <c r="G9137" t="s">
        <v>33</v>
      </c>
      <c r="H9137" t="s">
        <v>34</v>
      </c>
      <c r="I9137" t="s">
        <v>27482</v>
      </c>
      <c r="M9137" t="s">
        <v>53</v>
      </c>
      <c r="N9137" t="str">
        <f>IF(AND(PESQUISA!$B$3&lt;&gt;"",OR(PESQUISA!$B$4="TODAS",B9137=PESQUISA!$B$4),ISNUMBER(SEARCH(PESQUISA!$B$3,D9137))),ROW()-1,"")</f>
        <v/>
      </c>
    </row>
    <row r="9138" spans="1:14" x14ac:dyDescent="0.3">
      <c r="A9138" t="s">
        <v>27540</v>
      </c>
      <c r="B9138" t="s">
        <v>29</v>
      </c>
      <c r="C9138" t="s">
        <v>27541</v>
      </c>
      <c r="D9138" t="s">
        <v>27542</v>
      </c>
      <c r="E9138" t="s">
        <v>60</v>
      </c>
      <c r="G9138" t="s">
        <v>33</v>
      </c>
      <c r="H9138" t="s">
        <v>34</v>
      </c>
      <c r="I9138" t="s">
        <v>27482</v>
      </c>
      <c r="M9138" t="s">
        <v>53</v>
      </c>
      <c r="N9138" t="str">
        <f>IF(AND(PESQUISA!$B$3&lt;&gt;"",OR(PESQUISA!$B$4="TODAS",B9138=PESQUISA!$B$4),ISNUMBER(SEARCH(PESQUISA!$B$3,D9138))),ROW()-1,"")</f>
        <v/>
      </c>
    </row>
    <row r="9139" spans="1:14" x14ac:dyDescent="0.3">
      <c r="A9139" t="s">
        <v>27543</v>
      </c>
      <c r="B9139" t="s">
        <v>29</v>
      </c>
      <c r="C9139" t="s">
        <v>27544</v>
      </c>
      <c r="D9139" t="s">
        <v>27545</v>
      </c>
      <c r="E9139" t="s">
        <v>60</v>
      </c>
      <c r="F9139" s="7">
        <v>7.84</v>
      </c>
      <c r="G9139" t="s">
        <v>33</v>
      </c>
      <c r="H9139" t="s">
        <v>34</v>
      </c>
      <c r="I9139" t="s">
        <v>27482</v>
      </c>
      <c r="L9139" s="8">
        <v>0</v>
      </c>
      <c r="M9139" t="s">
        <v>36</v>
      </c>
      <c r="N9139" t="str">
        <f>IF(AND(PESQUISA!$B$3&lt;&gt;"",OR(PESQUISA!$B$4="TODAS",B9139=PESQUISA!$B$4),ISNUMBER(SEARCH(PESQUISA!$B$3,D9139))),ROW()-1,"")</f>
        <v/>
      </c>
    </row>
    <row r="9140" spans="1:14" x14ac:dyDescent="0.3">
      <c r="A9140" t="s">
        <v>27546</v>
      </c>
      <c r="B9140" t="s">
        <v>29</v>
      </c>
      <c r="C9140" t="s">
        <v>27547</v>
      </c>
      <c r="D9140" t="s">
        <v>27548</v>
      </c>
      <c r="E9140" t="s">
        <v>60</v>
      </c>
      <c r="F9140" s="7">
        <v>11.15</v>
      </c>
      <c r="G9140" t="s">
        <v>33</v>
      </c>
      <c r="H9140" t="s">
        <v>34</v>
      </c>
      <c r="I9140" t="s">
        <v>27482</v>
      </c>
      <c r="L9140" s="8">
        <v>0</v>
      </c>
      <c r="M9140" t="s">
        <v>36</v>
      </c>
      <c r="N9140" t="str">
        <f>IF(AND(PESQUISA!$B$3&lt;&gt;"",OR(PESQUISA!$B$4="TODAS",B9140=PESQUISA!$B$4),ISNUMBER(SEARCH(PESQUISA!$B$3,D9140))),ROW()-1,"")</f>
        <v/>
      </c>
    </row>
    <row r="9141" spans="1:14" x14ac:dyDescent="0.3">
      <c r="A9141" t="s">
        <v>27549</v>
      </c>
      <c r="B9141" t="s">
        <v>29</v>
      </c>
      <c r="C9141" t="s">
        <v>27550</v>
      </c>
      <c r="D9141" t="s">
        <v>27551</v>
      </c>
      <c r="E9141" t="s">
        <v>60</v>
      </c>
      <c r="F9141" s="7">
        <v>16.7</v>
      </c>
      <c r="G9141" t="s">
        <v>33</v>
      </c>
      <c r="H9141" t="s">
        <v>34</v>
      </c>
      <c r="I9141" t="s">
        <v>27482</v>
      </c>
      <c r="L9141" s="8">
        <v>0</v>
      </c>
      <c r="M9141" t="s">
        <v>36</v>
      </c>
      <c r="N9141" t="str">
        <f>IF(AND(PESQUISA!$B$3&lt;&gt;"",OR(PESQUISA!$B$4="TODAS",B9141=PESQUISA!$B$4),ISNUMBER(SEARCH(PESQUISA!$B$3,D9141))),ROW()-1,"")</f>
        <v/>
      </c>
    </row>
    <row r="9142" spans="1:14" x14ac:dyDescent="0.3">
      <c r="A9142" t="s">
        <v>27552</v>
      </c>
      <c r="B9142" t="s">
        <v>29</v>
      </c>
      <c r="C9142" t="s">
        <v>27553</v>
      </c>
      <c r="D9142" t="s">
        <v>27554</v>
      </c>
      <c r="E9142" t="s">
        <v>60</v>
      </c>
      <c r="F9142" s="7">
        <v>55.65</v>
      </c>
      <c r="G9142" t="s">
        <v>33</v>
      </c>
      <c r="H9142" t="s">
        <v>34</v>
      </c>
      <c r="I9142" t="s">
        <v>27482</v>
      </c>
      <c r="L9142" s="8">
        <v>0</v>
      </c>
      <c r="M9142" t="s">
        <v>36</v>
      </c>
      <c r="N9142" t="str">
        <f>IF(AND(PESQUISA!$B$3&lt;&gt;"",OR(PESQUISA!$B$4="TODAS",B9142=PESQUISA!$B$4),ISNUMBER(SEARCH(PESQUISA!$B$3,D9142))),ROW()-1,"")</f>
        <v/>
      </c>
    </row>
    <row r="9143" spans="1:14" x14ac:dyDescent="0.3">
      <c r="A9143" t="s">
        <v>27555</v>
      </c>
      <c r="B9143" t="s">
        <v>29</v>
      </c>
      <c r="C9143" t="s">
        <v>27556</v>
      </c>
      <c r="D9143" t="s">
        <v>27557</v>
      </c>
      <c r="E9143" t="s">
        <v>60</v>
      </c>
      <c r="F9143" s="7">
        <v>15.71</v>
      </c>
      <c r="G9143" t="s">
        <v>33</v>
      </c>
      <c r="H9143" t="s">
        <v>34</v>
      </c>
      <c r="I9143" t="s">
        <v>27482</v>
      </c>
      <c r="L9143" s="8">
        <v>0</v>
      </c>
      <c r="M9143" t="s">
        <v>36</v>
      </c>
      <c r="N9143" t="str">
        <f>IF(AND(PESQUISA!$B$3&lt;&gt;"",OR(PESQUISA!$B$4="TODAS",B9143=PESQUISA!$B$4),ISNUMBER(SEARCH(PESQUISA!$B$3,D9143))),ROW()-1,"")</f>
        <v/>
      </c>
    </row>
    <row r="9144" spans="1:14" x14ac:dyDescent="0.3">
      <c r="A9144" t="s">
        <v>27558</v>
      </c>
      <c r="B9144" t="s">
        <v>29</v>
      </c>
      <c r="C9144" t="s">
        <v>27559</v>
      </c>
      <c r="D9144" t="s">
        <v>27560</v>
      </c>
      <c r="E9144" t="s">
        <v>60</v>
      </c>
      <c r="F9144" s="7">
        <v>22.52</v>
      </c>
      <c r="G9144" t="s">
        <v>33</v>
      </c>
      <c r="H9144" t="s">
        <v>34</v>
      </c>
      <c r="I9144" t="s">
        <v>27482</v>
      </c>
      <c r="L9144" s="8">
        <v>0</v>
      </c>
      <c r="M9144" t="s">
        <v>36</v>
      </c>
      <c r="N9144" t="str">
        <f>IF(AND(PESQUISA!$B$3&lt;&gt;"",OR(PESQUISA!$B$4="TODAS",B9144=PESQUISA!$B$4),ISNUMBER(SEARCH(PESQUISA!$B$3,D9144))),ROW()-1,"")</f>
        <v/>
      </c>
    </row>
    <row r="9145" spans="1:14" x14ac:dyDescent="0.3">
      <c r="A9145" t="s">
        <v>27561</v>
      </c>
      <c r="B9145" t="s">
        <v>29</v>
      </c>
      <c r="C9145" t="s">
        <v>27562</v>
      </c>
      <c r="D9145" t="s">
        <v>27563</v>
      </c>
      <c r="E9145" t="s">
        <v>60</v>
      </c>
      <c r="F9145" s="7">
        <v>30.87</v>
      </c>
      <c r="G9145" t="s">
        <v>33</v>
      </c>
      <c r="H9145" t="s">
        <v>34</v>
      </c>
      <c r="I9145" t="s">
        <v>27482</v>
      </c>
      <c r="L9145" s="8">
        <v>0</v>
      </c>
      <c r="M9145" t="s">
        <v>36</v>
      </c>
      <c r="N9145" t="str">
        <f>IF(AND(PESQUISA!$B$3&lt;&gt;"",OR(PESQUISA!$B$4="TODAS",B9145=PESQUISA!$B$4),ISNUMBER(SEARCH(PESQUISA!$B$3,D9145))),ROW()-1,"")</f>
        <v/>
      </c>
    </row>
    <row r="9146" spans="1:14" x14ac:dyDescent="0.3">
      <c r="A9146" t="s">
        <v>27564</v>
      </c>
      <c r="B9146" t="s">
        <v>29</v>
      </c>
      <c r="C9146" t="s">
        <v>27565</v>
      </c>
      <c r="D9146" t="s">
        <v>27566</v>
      </c>
      <c r="E9146" t="s">
        <v>60</v>
      </c>
      <c r="F9146" s="7">
        <v>37.409999999999997</v>
      </c>
      <c r="G9146" t="s">
        <v>33</v>
      </c>
      <c r="H9146" t="s">
        <v>34</v>
      </c>
      <c r="I9146" t="s">
        <v>27482</v>
      </c>
      <c r="L9146" s="8">
        <v>0</v>
      </c>
      <c r="M9146" t="s">
        <v>36</v>
      </c>
      <c r="N9146" t="str">
        <f>IF(AND(PESQUISA!$B$3&lt;&gt;"",OR(PESQUISA!$B$4="TODAS",B9146=PESQUISA!$B$4),ISNUMBER(SEARCH(PESQUISA!$B$3,D9146))),ROW()-1,"")</f>
        <v/>
      </c>
    </row>
    <row r="9147" spans="1:14" x14ac:dyDescent="0.3">
      <c r="A9147" t="s">
        <v>27567</v>
      </c>
      <c r="B9147" t="s">
        <v>29</v>
      </c>
      <c r="C9147" t="s">
        <v>27568</v>
      </c>
      <c r="D9147" t="s">
        <v>27569</v>
      </c>
      <c r="E9147" t="s">
        <v>60</v>
      </c>
      <c r="G9147" t="s">
        <v>33</v>
      </c>
      <c r="H9147" t="s">
        <v>34</v>
      </c>
      <c r="I9147" t="s">
        <v>27482</v>
      </c>
      <c r="M9147" t="s">
        <v>53</v>
      </c>
      <c r="N9147" t="str">
        <f>IF(AND(PESQUISA!$B$3&lt;&gt;"",OR(PESQUISA!$B$4="TODAS",B9147=PESQUISA!$B$4),ISNUMBER(SEARCH(PESQUISA!$B$3,D9147))),ROW()-1,"")</f>
        <v/>
      </c>
    </row>
    <row r="9148" spans="1:14" x14ac:dyDescent="0.3">
      <c r="A9148" t="s">
        <v>27570</v>
      </c>
      <c r="B9148" t="s">
        <v>29</v>
      </c>
      <c r="C9148" t="s">
        <v>27571</v>
      </c>
      <c r="D9148" t="s">
        <v>27572</v>
      </c>
      <c r="E9148" t="s">
        <v>40</v>
      </c>
      <c r="F9148" s="7">
        <v>42.75</v>
      </c>
      <c r="G9148" t="s">
        <v>33</v>
      </c>
      <c r="H9148" t="s">
        <v>34</v>
      </c>
      <c r="I9148" t="s">
        <v>27482</v>
      </c>
      <c r="L9148" s="8">
        <v>0</v>
      </c>
      <c r="M9148" t="s">
        <v>36</v>
      </c>
      <c r="N9148" t="str">
        <f>IF(AND(PESQUISA!$B$3&lt;&gt;"",OR(PESQUISA!$B$4="TODAS",B9148=PESQUISA!$B$4),ISNUMBER(SEARCH(PESQUISA!$B$3,D9148))),ROW()-1,"")</f>
        <v/>
      </c>
    </row>
    <row r="9149" spans="1:14" x14ac:dyDescent="0.3">
      <c r="A9149" t="s">
        <v>27573</v>
      </c>
      <c r="B9149" t="s">
        <v>29</v>
      </c>
      <c r="C9149" t="s">
        <v>27574</v>
      </c>
      <c r="D9149" t="s">
        <v>27575</v>
      </c>
      <c r="E9149" t="s">
        <v>40</v>
      </c>
      <c r="F9149" s="7">
        <v>15.44</v>
      </c>
      <c r="G9149" t="s">
        <v>33</v>
      </c>
      <c r="H9149" t="s">
        <v>34</v>
      </c>
      <c r="I9149" t="s">
        <v>27482</v>
      </c>
      <c r="L9149" s="8">
        <v>0</v>
      </c>
      <c r="M9149" t="s">
        <v>36</v>
      </c>
      <c r="N9149" t="str">
        <f>IF(AND(PESQUISA!$B$3&lt;&gt;"",OR(PESQUISA!$B$4="TODAS",B9149=PESQUISA!$B$4),ISNUMBER(SEARCH(PESQUISA!$B$3,D9149))),ROW()-1,"")</f>
        <v/>
      </c>
    </row>
    <row r="9150" spans="1:14" x14ac:dyDescent="0.3">
      <c r="A9150" t="s">
        <v>27576</v>
      </c>
      <c r="B9150" t="s">
        <v>29</v>
      </c>
      <c r="C9150" t="s">
        <v>27577</v>
      </c>
      <c r="D9150" t="s">
        <v>27578</v>
      </c>
      <c r="E9150" t="s">
        <v>40</v>
      </c>
      <c r="F9150" s="7">
        <v>18.45</v>
      </c>
      <c r="G9150" t="s">
        <v>33</v>
      </c>
      <c r="H9150" t="s">
        <v>34</v>
      </c>
      <c r="I9150" t="s">
        <v>27482</v>
      </c>
      <c r="L9150" s="8">
        <v>0</v>
      </c>
      <c r="M9150" t="s">
        <v>36</v>
      </c>
      <c r="N9150" t="str">
        <f>IF(AND(PESQUISA!$B$3&lt;&gt;"",OR(PESQUISA!$B$4="TODAS",B9150=PESQUISA!$B$4),ISNUMBER(SEARCH(PESQUISA!$B$3,D9150))),ROW()-1,"")</f>
        <v/>
      </c>
    </row>
    <row r="9151" spans="1:14" x14ac:dyDescent="0.3">
      <c r="A9151" t="s">
        <v>27579</v>
      </c>
      <c r="B9151" t="s">
        <v>29</v>
      </c>
      <c r="C9151" t="s">
        <v>27580</v>
      </c>
      <c r="D9151" t="s">
        <v>27581</v>
      </c>
      <c r="E9151" t="s">
        <v>40</v>
      </c>
      <c r="F9151" s="7">
        <v>25.58</v>
      </c>
      <c r="G9151" t="s">
        <v>33</v>
      </c>
      <c r="H9151" t="s">
        <v>34</v>
      </c>
      <c r="I9151" t="s">
        <v>27482</v>
      </c>
      <c r="L9151" s="8">
        <v>0</v>
      </c>
      <c r="M9151" t="s">
        <v>36</v>
      </c>
      <c r="N9151" t="str">
        <f>IF(AND(PESQUISA!$B$3&lt;&gt;"",OR(PESQUISA!$B$4="TODAS",B9151=PESQUISA!$B$4),ISNUMBER(SEARCH(PESQUISA!$B$3,D9151))),ROW()-1,"")</f>
        <v/>
      </c>
    </row>
    <row r="9152" spans="1:14" x14ac:dyDescent="0.3">
      <c r="A9152" t="s">
        <v>27582</v>
      </c>
      <c r="B9152" t="s">
        <v>29</v>
      </c>
      <c r="C9152" t="s">
        <v>27583</v>
      </c>
      <c r="D9152" t="s">
        <v>27584</v>
      </c>
      <c r="E9152" t="s">
        <v>40</v>
      </c>
      <c r="F9152" s="7">
        <v>30.14</v>
      </c>
      <c r="G9152" t="s">
        <v>33</v>
      </c>
      <c r="H9152" t="s">
        <v>34</v>
      </c>
      <c r="I9152" t="s">
        <v>27482</v>
      </c>
      <c r="L9152" s="8">
        <v>0</v>
      </c>
      <c r="M9152" t="s">
        <v>36</v>
      </c>
      <c r="N9152" t="str">
        <f>IF(AND(PESQUISA!$B$3&lt;&gt;"",OR(PESQUISA!$B$4="TODAS",B9152=PESQUISA!$B$4),ISNUMBER(SEARCH(PESQUISA!$B$3,D9152))),ROW()-1,"")</f>
        <v/>
      </c>
    </row>
    <row r="9153" spans="1:14" x14ac:dyDescent="0.3">
      <c r="A9153" t="s">
        <v>27585</v>
      </c>
      <c r="B9153" t="s">
        <v>29</v>
      </c>
      <c r="C9153" t="s">
        <v>27586</v>
      </c>
      <c r="D9153" t="s">
        <v>27587</v>
      </c>
      <c r="E9153" t="s">
        <v>376</v>
      </c>
      <c r="F9153" s="7">
        <v>3580.69</v>
      </c>
      <c r="G9153" t="s">
        <v>33</v>
      </c>
      <c r="H9153" t="s">
        <v>34</v>
      </c>
      <c r="I9153" t="s">
        <v>27482</v>
      </c>
      <c r="L9153" s="8">
        <v>4.7999999999999996E-3</v>
      </c>
      <c r="M9153" t="s">
        <v>36</v>
      </c>
      <c r="N9153" t="str">
        <f>IF(AND(PESQUISA!$B$3&lt;&gt;"",OR(PESQUISA!$B$4="TODAS",B9153=PESQUISA!$B$4),ISNUMBER(SEARCH(PESQUISA!$B$3,D9153))),ROW()-1,"")</f>
        <v/>
      </c>
    </row>
    <row r="9154" spans="1:14" x14ac:dyDescent="0.3">
      <c r="A9154" t="s">
        <v>27588</v>
      </c>
      <c r="B9154" t="s">
        <v>29</v>
      </c>
      <c r="C9154" t="s">
        <v>27589</v>
      </c>
      <c r="D9154" t="s">
        <v>27590</v>
      </c>
      <c r="E9154" t="s">
        <v>40</v>
      </c>
      <c r="F9154" s="7">
        <v>19.05</v>
      </c>
      <c r="G9154" t="s">
        <v>33</v>
      </c>
      <c r="H9154" t="s">
        <v>34</v>
      </c>
      <c r="I9154" t="s">
        <v>27591</v>
      </c>
      <c r="L9154" s="8">
        <v>0</v>
      </c>
      <c r="M9154" t="s">
        <v>36</v>
      </c>
      <c r="N9154" t="str">
        <f>IF(AND(PESQUISA!$B$3&lt;&gt;"",OR(PESQUISA!$B$4="TODAS",B9154=PESQUISA!$B$4),ISNUMBER(SEARCH(PESQUISA!$B$3,D9154))),ROW()-1,"")</f>
        <v/>
      </c>
    </row>
    <row r="9155" spans="1:14" x14ac:dyDescent="0.3">
      <c r="A9155" t="s">
        <v>27592</v>
      </c>
      <c r="B9155" t="s">
        <v>29</v>
      </c>
      <c r="C9155" t="s">
        <v>27593</v>
      </c>
      <c r="D9155" t="s">
        <v>27594</v>
      </c>
      <c r="E9155" t="s">
        <v>40</v>
      </c>
      <c r="F9155" s="7">
        <v>69.25</v>
      </c>
      <c r="G9155" t="s">
        <v>33</v>
      </c>
      <c r="H9155" t="s">
        <v>34</v>
      </c>
      <c r="I9155" t="s">
        <v>27591</v>
      </c>
      <c r="L9155" s="8">
        <v>0</v>
      </c>
      <c r="M9155" t="s">
        <v>36</v>
      </c>
      <c r="N9155" t="str">
        <f>IF(AND(PESQUISA!$B$3&lt;&gt;"",OR(PESQUISA!$B$4="TODAS",B9155=PESQUISA!$B$4),ISNUMBER(SEARCH(PESQUISA!$B$3,D9155))),ROW()-1,"")</f>
        <v/>
      </c>
    </row>
    <row r="9156" spans="1:14" x14ac:dyDescent="0.3">
      <c r="A9156" t="s">
        <v>27595</v>
      </c>
      <c r="B9156" t="s">
        <v>29</v>
      </c>
      <c r="C9156" t="s">
        <v>27596</v>
      </c>
      <c r="D9156" t="s">
        <v>27597</v>
      </c>
      <c r="E9156" t="s">
        <v>60</v>
      </c>
      <c r="F9156" s="7">
        <v>25.96</v>
      </c>
      <c r="G9156" t="s">
        <v>33</v>
      </c>
      <c r="H9156" t="s">
        <v>34</v>
      </c>
      <c r="I9156" t="s">
        <v>27591</v>
      </c>
      <c r="L9156" s="8">
        <v>0</v>
      </c>
      <c r="M9156" t="s">
        <v>36</v>
      </c>
      <c r="N9156" t="str">
        <f>IF(AND(PESQUISA!$B$3&lt;&gt;"",OR(PESQUISA!$B$4="TODAS",B9156=PESQUISA!$B$4),ISNUMBER(SEARCH(PESQUISA!$B$3,D9156))),ROW()-1,"")</f>
        <v/>
      </c>
    </row>
    <row r="9157" spans="1:14" x14ac:dyDescent="0.3">
      <c r="A9157" t="s">
        <v>27598</v>
      </c>
      <c r="B9157" t="s">
        <v>29</v>
      </c>
      <c r="C9157" t="s">
        <v>27599</v>
      </c>
      <c r="D9157" t="s">
        <v>27600</v>
      </c>
      <c r="E9157" t="s">
        <v>60</v>
      </c>
      <c r="F9157" s="7">
        <v>6.81</v>
      </c>
      <c r="G9157" t="s">
        <v>33</v>
      </c>
      <c r="H9157" t="s">
        <v>34</v>
      </c>
      <c r="I9157" t="s">
        <v>27591</v>
      </c>
      <c r="L9157" s="8">
        <v>0</v>
      </c>
      <c r="M9157" t="s">
        <v>36</v>
      </c>
      <c r="N9157" t="str">
        <f>IF(AND(PESQUISA!$B$3&lt;&gt;"",OR(PESQUISA!$B$4="TODAS",B9157=PESQUISA!$B$4),ISNUMBER(SEARCH(PESQUISA!$B$3,D9157))),ROW()-1,"")</f>
        <v/>
      </c>
    </row>
    <row r="9158" spans="1:14" x14ac:dyDescent="0.3">
      <c r="A9158" t="s">
        <v>27601</v>
      </c>
      <c r="B9158" t="s">
        <v>29</v>
      </c>
      <c r="C9158" t="s">
        <v>27602</v>
      </c>
      <c r="D9158" t="s">
        <v>27603</v>
      </c>
      <c r="E9158" t="s">
        <v>60</v>
      </c>
      <c r="F9158" s="7">
        <v>6.89</v>
      </c>
      <c r="G9158" t="s">
        <v>33</v>
      </c>
      <c r="H9158" t="s">
        <v>34</v>
      </c>
      <c r="I9158" t="s">
        <v>27591</v>
      </c>
      <c r="L9158" s="8">
        <v>0</v>
      </c>
      <c r="M9158" t="s">
        <v>36</v>
      </c>
      <c r="N9158" t="str">
        <f>IF(AND(PESQUISA!$B$3&lt;&gt;"",OR(PESQUISA!$B$4="TODAS",B9158=PESQUISA!$B$4),ISNUMBER(SEARCH(PESQUISA!$B$3,D9158))),ROW()-1,"")</f>
        <v/>
      </c>
    </row>
    <row r="9159" spans="1:14" x14ac:dyDescent="0.3">
      <c r="A9159" t="s">
        <v>27604</v>
      </c>
      <c r="B9159" t="s">
        <v>29</v>
      </c>
      <c r="C9159" t="s">
        <v>27605</v>
      </c>
      <c r="D9159" t="s">
        <v>27606</v>
      </c>
      <c r="E9159" t="s">
        <v>60</v>
      </c>
      <c r="F9159" s="7">
        <v>6.17</v>
      </c>
      <c r="G9159" t="s">
        <v>33</v>
      </c>
      <c r="H9159" t="s">
        <v>34</v>
      </c>
      <c r="I9159" t="s">
        <v>27591</v>
      </c>
      <c r="L9159" s="8">
        <v>0</v>
      </c>
      <c r="M9159" t="s">
        <v>36</v>
      </c>
      <c r="N9159" t="str">
        <f>IF(AND(PESQUISA!$B$3&lt;&gt;"",OR(PESQUISA!$B$4="TODAS",B9159=PESQUISA!$B$4),ISNUMBER(SEARCH(PESQUISA!$B$3,D9159))),ROW()-1,"")</f>
        <v/>
      </c>
    </row>
    <row r="9160" spans="1:14" x14ac:dyDescent="0.3">
      <c r="A9160" t="s">
        <v>27607</v>
      </c>
      <c r="B9160" t="s">
        <v>29</v>
      </c>
      <c r="C9160" t="s">
        <v>27608</v>
      </c>
      <c r="D9160" t="s">
        <v>27609</v>
      </c>
      <c r="E9160" t="s">
        <v>60</v>
      </c>
      <c r="F9160" s="7">
        <v>8.4499999999999993</v>
      </c>
      <c r="G9160" t="s">
        <v>33</v>
      </c>
      <c r="H9160" t="s">
        <v>34</v>
      </c>
      <c r="I9160" t="s">
        <v>27591</v>
      </c>
      <c r="L9160" s="8">
        <v>0</v>
      </c>
      <c r="M9160" t="s">
        <v>36</v>
      </c>
      <c r="N9160" t="str">
        <f>IF(AND(PESQUISA!$B$3&lt;&gt;"",OR(PESQUISA!$B$4="TODAS",B9160=PESQUISA!$B$4),ISNUMBER(SEARCH(PESQUISA!$B$3,D9160))),ROW()-1,"")</f>
        <v/>
      </c>
    </row>
    <row r="9161" spans="1:14" x14ac:dyDescent="0.3">
      <c r="A9161" t="s">
        <v>27610</v>
      </c>
      <c r="B9161" t="s">
        <v>29</v>
      </c>
      <c r="C9161" t="s">
        <v>27611</v>
      </c>
      <c r="D9161" t="s">
        <v>27612</v>
      </c>
      <c r="E9161" t="s">
        <v>60</v>
      </c>
      <c r="F9161" s="7">
        <v>8.67</v>
      </c>
      <c r="G9161" t="s">
        <v>33</v>
      </c>
      <c r="H9161" t="s">
        <v>34</v>
      </c>
      <c r="I9161" t="s">
        <v>27591</v>
      </c>
      <c r="L9161" s="8">
        <v>0</v>
      </c>
      <c r="M9161" t="s">
        <v>36</v>
      </c>
      <c r="N9161" t="str">
        <f>IF(AND(PESQUISA!$B$3&lt;&gt;"",OR(PESQUISA!$B$4="TODAS",B9161=PESQUISA!$B$4),ISNUMBER(SEARCH(PESQUISA!$B$3,D9161))),ROW()-1,"")</f>
        <v/>
      </c>
    </row>
    <row r="9162" spans="1:14" x14ac:dyDescent="0.3">
      <c r="A9162" t="s">
        <v>27613</v>
      </c>
      <c r="B9162" t="s">
        <v>29</v>
      </c>
      <c r="C9162" t="s">
        <v>27614</v>
      </c>
      <c r="D9162" t="s">
        <v>27615</v>
      </c>
      <c r="E9162" t="s">
        <v>60</v>
      </c>
      <c r="F9162" s="7">
        <v>11.05</v>
      </c>
      <c r="G9162" t="s">
        <v>33</v>
      </c>
      <c r="H9162" t="s">
        <v>34</v>
      </c>
      <c r="I9162" t="s">
        <v>27591</v>
      </c>
      <c r="L9162" s="8">
        <v>0</v>
      </c>
      <c r="M9162" t="s">
        <v>36</v>
      </c>
      <c r="N9162" t="str">
        <f>IF(AND(PESQUISA!$B$3&lt;&gt;"",OR(PESQUISA!$B$4="TODAS",B9162=PESQUISA!$B$4),ISNUMBER(SEARCH(PESQUISA!$B$3,D9162))),ROW()-1,"")</f>
        <v/>
      </c>
    </row>
    <row r="9163" spans="1:14" x14ac:dyDescent="0.3">
      <c r="A9163" t="s">
        <v>27616</v>
      </c>
      <c r="B9163" t="s">
        <v>29</v>
      </c>
      <c r="C9163" t="s">
        <v>27617</v>
      </c>
      <c r="D9163" t="s">
        <v>27618</v>
      </c>
      <c r="E9163" t="s">
        <v>60</v>
      </c>
      <c r="F9163" s="7">
        <v>22.04</v>
      </c>
      <c r="G9163" t="s">
        <v>33</v>
      </c>
      <c r="H9163" t="s">
        <v>34</v>
      </c>
      <c r="I9163" t="s">
        <v>27591</v>
      </c>
      <c r="L9163" s="8">
        <v>0</v>
      </c>
      <c r="M9163" t="s">
        <v>36</v>
      </c>
      <c r="N9163" t="str">
        <f>IF(AND(PESQUISA!$B$3&lt;&gt;"",OR(PESQUISA!$B$4="TODAS",B9163=PESQUISA!$B$4),ISNUMBER(SEARCH(PESQUISA!$B$3,D9163))),ROW()-1,"")</f>
        <v/>
      </c>
    </row>
    <row r="9164" spans="1:14" x14ac:dyDescent="0.3">
      <c r="A9164" t="s">
        <v>27619</v>
      </c>
      <c r="B9164" t="s">
        <v>29</v>
      </c>
      <c r="C9164" t="s">
        <v>27620</v>
      </c>
      <c r="D9164" t="s">
        <v>27621</v>
      </c>
      <c r="E9164" t="s">
        <v>60</v>
      </c>
      <c r="F9164" s="7">
        <v>24.42</v>
      </c>
      <c r="G9164" t="s">
        <v>33</v>
      </c>
      <c r="H9164" t="s">
        <v>34</v>
      </c>
      <c r="I9164" t="s">
        <v>27591</v>
      </c>
      <c r="L9164" s="8">
        <v>0</v>
      </c>
      <c r="M9164" t="s">
        <v>36</v>
      </c>
      <c r="N9164" t="str">
        <f>IF(AND(PESQUISA!$B$3&lt;&gt;"",OR(PESQUISA!$B$4="TODAS",B9164=PESQUISA!$B$4),ISNUMBER(SEARCH(PESQUISA!$B$3,D9164))),ROW()-1,"")</f>
        <v/>
      </c>
    </row>
    <row r="9165" spans="1:14" x14ac:dyDescent="0.3">
      <c r="A9165" t="s">
        <v>27622</v>
      </c>
      <c r="B9165" t="s">
        <v>29</v>
      </c>
      <c r="C9165" t="s">
        <v>27623</v>
      </c>
      <c r="D9165" t="s">
        <v>27624</v>
      </c>
      <c r="E9165" t="s">
        <v>60</v>
      </c>
      <c r="F9165" s="7">
        <v>3.57</v>
      </c>
      <c r="G9165" t="s">
        <v>33</v>
      </c>
      <c r="H9165" t="s">
        <v>34</v>
      </c>
      <c r="I9165" t="s">
        <v>27591</v>
      </c>
      <c r="L9165" s="8">
        <v>0</v>
      </c>
      <c r="M9165" t="s">
        <v>36</v>
      </c>
      <c r="N9165" t="str">
        <f>IF(AND(PESQUISA!$B$3&lt;&gt;"",OR(PESQUISA!$B$4="TODAS",B9165=PESQUISA!$B$4),ISNUMBER(SEARCH(PESQUISA!$B$3,D9165))),ROW()-1,"")</f>
        <v/>
      </c>
    </row>
    <row r="9166" spans="1:14" x14ac:dyDescent="0.3">
      <c r="A9166" t="s">
        <v>27625</v>
      </c>
      <c r="B9166" t="s">
        <v>29</v>
      </c>
      <c r="C9166" t="s">
        <v>27626</v>
      </c>
      <c r="D9166" t="s">
        <v>27627</v>
      </c>
      <c r="E9166" t="s">
        <v>60</v>
      </c>
      <c r="F9166" s="7">
        <v>1.42</v>
      </c>
      <c r="G9166" t="s">
        <v>33</v>
      </c>
      <c r="H9166" t="s">
        <v>34</v>
      </c>
      <c r="I9166" t="s">
        <v>27591</v>
      </c>
      <c r="L9166" s="8">
        <v>0</v>
      </c>
      <c r="M9166" t="s">
        <v>36</v>
      </c>
      <c r="N9166" t="str">
        <f>IF(AND(PESQUISA!$B$3&lt;&gt;"",OR(PESQUISA!$B$4="TODAS",B9166=PESQUISA!$B$4),ISNUMBER(SEARCH(PESQUISA!$B$3,D9166))),ROW()-1,"")</f>
        <v/>
      </c>
    </row>
    <row r="9167" spans="1:14" x14ac:dyDescent="0.3">
      <c r="A9167" t="s">
        <v>27628</v>
      </c>
      <c r="B9167" t="s">
        <v>29</v>
      </c>
      <c r="C9167" t="s">
        <v>27629</v>
      </c>
      <c r="D9167" t="s">
        <v>27630</v>
      </c>
      <c r="E9167" t="s">
        <v>60</v>
      </c>
      <c r="F9167" s="7">
        <v>7.18</v>
      </c>
      <c r="G9167" t="s">
        <v>33</v>
      </c>
      <c r="H9167" t="s">
        <v>34</v>
      </c>
      <c r="I9167" t="s">
        <v>27591</v>
      </c>
      <c r="L9167" s="8">
        <v>0</v>
      </c>
      <c r="M9167" t="s">
        <v>36</v>
      </c>
      <c r="N9167" t="str">
        <f>IF(AND(PESQUISA!$B$3&lt;&gt;"",OR(PESQUISA!$B$4="TODAS",B9167=PESQUISA!$B$4),ISNUMBER(SEARCH(PESQUISA!$B$3,D9167))),ROW()-1,"")</f>
        <v/>
      </c>
    </row>
    <row r="9168" spans="1:14" x14ac:dyDescent="0.3">
      <c r="A9168" t="s">
        <v>27631</v>
      </c>
      <c r="B9168" t="s">
        <v>29</v>
      </c>
      <c r="C9168" t="s">
        <v>27632</v>
      </c>
      <c r="D9168" t="s">
        <v>27633</v>
      </c>
      <c r="E9168" t="s">
        <v>60</v>
      </c>
      <c r="F9168" s="7">
        <v>2.21</v>
      </c>
      <c r="G9168" t="s">
        <v>33</v>
      </c>
      <c r="H9168" t="s">
        <v>34</v>
      </c>
      <c r="I9168" t="s">
        <v>27591</v>
      </c>
      <c r="L9168" s="8">
        <v>0</v>
      </c>
      <c r="M9168" t="s">
        <v>36</v>
      </c>
      <c r="N9168" t="str">
        <f>IF(AND(PESQUISA!$B$3&lt;&gt;"",OR(PESQUISA!$B$4="TODAS",B9168=PESQUISA!$B$4),ISNUMBER(SEARCH(PESQUISA!$B$3,D9168))),ROW()-1,"")</f>
        <v/>
      </c>
    </row>
    <row r="9169" spans="1:14" x14ac:dyDescent="0.3">
      <c r="A9169" t="s">
        <v>27634</v>
      </c>
      <c r="B9169" t="s">
        <v>29</v>
      </c>
      <c r="C9169" t="s">
        <v>27635</v>
      </c>
      <c r="D9169" t="s">
        <v>27636</v>
      </c>
      <c r="E9169" t="s">
        <v>60</v>
      </c>
      <c r="F9169" s="7">
        <v>7.98</v>
      </c>
      <c r="G9169" t="s">
        <v>33</v>
      </c>
      <c r="H9169" t="s">
        <v>34</v>
      </c>
      <c r="I9169" t="s">
        <v>27591</v>
      </c>
      <c r="L9169" s="8">
        <v>0</v>
      </c>
      <c r="M9169" t="s">
        <v>36</v>
      </c>
      <c r="N9169" t="str">
        <f>IF(AND(PESQUISA!$B$3&lt;&gt;"",OR(PESQUISA!$B$4="TODAS",B9169=PESQUISA!$B$4),ISNUMBER(SEARCH(PESQUISA!$B$3,D9169))),ROW()-1,"")</f>
        <v/>
      </c>
    </row>
    <row r="9170" spans="1:14" x14ac:dyDescent="0.3">
      <c r="A9170" t="s">
        <v>27637</v>
      </c>
      <c r="B9170" t="s">
        <v>29</v>
      </c>
      <c r="C9170" t="s">
        <v>27638</v>
      </c>
      <c r="D9170" t="s">
        <v>27639</v>
      </c>
      <c r="E9170" t="s">
        <v>60</v>
      </c>
      <c r="F9170" s="7">
        <v>4.37</v>
      </c>
      <c r="G9170" t="s">
        <v>33</v>
      </c>
      <c r="H9170" t="s">
        <v>34</v>
      </c>
      <c r="I9170" t="s">
        <v>27591</v>
      </c>
      <c r="L9170" s="8">
        <v>0</v>
      </c>
      <c r="M9170" t="s">
        <v>36</v>
      </c>
      <c r="N9170" t="str">
        <f>IF(AND(PESQUISA!$B$3&lt;&gt;"",OR(PESQUISA!$B$4="TODAS",B9170=PESQUISA!$B$4),ISNUMBER(SEARCH(PESQUISA!$B$3,D9170))),ROW()-1,"")</f>
        <v/>
      </c>
    </row>
    <row r="9171" spans="1:14" x14ac:dyDescent="0.3">
      <c r="A9171" t="s">
        <v>27640</v>
      </c>
      <c r="B9171" t="s">
        <v>29</v>
      </c>
      <c r="C9171" t="s">
        <v>27641</v>
      </c>
      <c r="D9171" t="s">
        <v>27642</v>
      </c>
      <c r="E9171" t="s">
        <v>60</v>
      </c>
      <c r="F9171" s="7">
        <v>2.42</v>
      </c>
      <c r="G9171" t="s">
        <v>33</v>
      </c>
      <c r="H9171" t="s">
        <v>34</v>
      </c>
      <c r="I9171" t="s">
        <v>27591</v>
      </c>
      <c r="L9171" s="8">
        <v>0</v>
      </c>
      <c r="M9171" t="s">
        <v>36</v>
      </c>
      <c r="N9171" t="str">
        <f>IF(AND(PESQUISA!$B$3&lt;&gt;"",OR(PESQUISA!$B$4="TODAS",B9171=PESQUISA!$B$4),ISNUMBER(SEARCH(PESQUISA!$B$3,D9171))),ROW()-1,"")</f>
        <v/>
      </c>
    </row>
    <row r="9172" spans="1:14" x14ac:dyDescent="0.3">
      <c r="A9172" t="s">
        <v>27643</v>
      </c>
      <c r="B9172" t="s">
        <v>29</v>
      </c>
      <c r="C9172" t="s">
        <v>27644</v>
      </c>
      <c r="D9172" t="s">
        <v>27645</v>
      </c>
      <c r="E9172" t="s">
        <v>60</v>
      </c>
      <c r="F9172" s="7">
        <v>8.19</v>
      </c>
      <c r="G9172" t="s">
        <v>33</v>
      </c>
      <c r="H9172" t="s">
        <v>34</v>
      </c>
      <c r="I9172" t="s">
        <v>27591</v>
      </c>
      <c r="L9172" s="8">
        <v>0</v>
      </c>
      <c r="M9172" t="s">
        <v>36</v>
      </c>
      <c r="N9172" t="str">
        <f>IF(AND(PESQUISA!$B$3&lt;&gt;"",OR(PESQUISA!$B$4="TODAS",B9172=PESQUISA!$B$4),ISNUMBER(SEARCH(PESQUISA!$B$3,D9172))),ROW()-1,"")</f>
        <v/>
      </c>
    </row>
    <row r="9173" spans="1:14" x14ac:dyDescent="0.3">
      <c r="A9173" t="s">
        <v>27646</v>
      </c>
      <c r="B9173" t="s">
        <v>29</v>
      </c>
      <c r="C9173" t="s">
        <v>27647</v>
      </c>
      <c r="D9173" t="s">
        <v>27648</v>
      </c>
      <c r="E9173" t="s">
        <v>60</v>
      </c>
      <c r="F9173" s="7">
        <v>4.57</v>
      </c>
      <c r="G9173" t="s">
        <v>33</v>
      </c>
      <c r="H9173" t="s">
        <v>34</v>
      </c>
      <c r="I9173" t="s">
        <v>27591</v>
      </c>
      <c r="L9173" s="8">
        <v>0</v>
      </c>
      <c r="M9173" t="s">
        <v>36</v>
      </c>
      <c r="N9173" t="str">
        <f>IF(AND(PESQUISA!$B$3&lt;&gt;"",OR(PESQUISA!$B$4="TODAS",B9173=PESQUISA!$B$4),ISNUMBER(SEARCH(PESQUISA!$B$3,D9173))),ROW()-1,"")</f>
        <v/>
      </c>
    </row>
    <row r="9174" spans="1:14" x14ac:dyDescent="0.3">
      <c r="A9174" t="s">
        <v>27649</v>
      </c>
      <c r="B9174" t="s">
        <v>29</v>
      </c>
      <c r="C9174" t="s">
        <v>27650</v>
      </c>
      <c r="D9174" t="s">
        <v>27651</v>
      </c>
      <c r="E9174" t="s">
        <v>60</v>
      </c>
      <c r="F9174" s="7">
        <v>3.27</v>
      </c>
      <c r="G9174" t="s">
        <v>33</v>
      </c>
      <c r="H9174" t="s">
        <v>34</v>
      </c>
      <c r="I9174" t="s">
        <v>27591</v>
      </c>
      <c r="L9174" s="8">
        <v>0</v>
      </c>
      <c r="M9174" t="s">
        <v>36</v>
      </c>
      <c r="N9174" t="str">
        <f>IF(AND(PESQUISA!$B$3&lt;&gt;"",OR(PESQUISA!$B$4="TODAS",B9174=PESQUISA!$B$4),ISNUMBER(SEARCH(PESQUISA!$B$3,D9174))),ROW()-1,"")</f>
        <v/>
      </c>
    </row>
    <row r="9175" spans="1:14" x14ac:dyDescent="0.3">
      <c r="A9175" t="s">
        <v>27652</v>
      </c>
      <c r="B9175" t="s">
        <v>29</v>
      </c>
      <c r="C9175" t="s">
        <v>27653</v>
      </c>
      <c r="D9175" t="s">
        <v>27654</v>
      </c>
      <c r="E9175" t="s">
        <v>60</v>
      </c>
      <c r="F9175" s="7">
        <v>9.0399999999999991</v>
      </c>
      <c r="G9175" t="s">
        <v>33</v>
      </c>
      <c r="H9175" t="s">
        <v>34</v>
      </c>
      <c r="I9175" t="s">
        <v>27591</v>
      </c>
      <c r="L9175" s="8">
        <v>0</v>
      </c>
      <c r="M9175" t="s">
        <v>36</v>
      </c>
      <c r="N9175" t="str">
        <f>IF(AND(PESQUISA!$B$3&lt;&gt;"",OR(PESQUISA!$B$4="TODAS",B9175=PESQUISA!$B$4),ISNUMBER(SEARCH(PESQUISA!$B$3,D9175))),ROW()-1,"")</f>
        <v/>
      </c>
    </row>
    <row r="9176" spans="1:14" x14ac:dyDescent="0.3">
      <c r="A9176" t="s">
        <v>27655</v>
      </c>
      <c r="B9176" t="s">
        <v>29</v>
      </c>
      <c r="C9176" t="s">
        <v>27656</v>
      </c>
      <c r="D9176" t="s">
        <v>27657</v>
      </c>
      <c r="E9176" t="s">
        <v>60</v>
      </c>
      <c r="F9176" s="7">
        <v>5.44</v>
      </c>
      <c r="G9176" t="s">
        <v>33</v>
      </c>
      <c r="H9176" t="s">
        <v>34</v>
      </c>
      <c r="I9176" t="s">
        <v>27591</v>
      </c>
      <c r="L9176" s="8">
        <v>0</v>
      </c>
      <c r="M9176" t="s">
        <v>36</v>
      </c>
      <c r="N9176" t="str">
        <f>IF(AND(PESQUISA!$B$3&lt;&gt;"",OR(PESQUISA!$B$4="TODAS",B9176=PESQUISA!$B$4),ISNUMBER(SEARCH(PESQUISA!$B$3,D9176))),ROW()-1,"")</f>
        <v/>
      </c>
    </row>
    <row r="9177" spans="1:14" x14ac:dyDescent="0.3">
      <c r="A9177" t="s">
        <v>27658</v>
      </c>
      <c r="B9177" t="s">
        <v>29</v>
      </c>
      <c r="C9177" t="s">
        <v>27659</v>
      </c>
      <c r="D9177" t="s">
        <v>27660</v>
      </c>
      <c r="E9177" t="s">
        <v>60</v>
      </c>
      <c r="F9177" s="7">
        <v>2.63</v>
      </c>
      <c r="G9177" t="s">
        <v>33</v>
      </c>
      <c r="H9177" t="s">
        <v>34</v>
      </c>
      <c r="I9177" t="s">
        <v>27591</v>
      </c>
      <c r="L9177" s="8">
        <v>0</v>
      </c>
      <c r="M9177" t="s">
        <v>36</v>
      </c>
      <c r="N9177" t="str">
        <f>IF(AND(PESQUISA!$B$3&lt;&gt;"",OR(PESQUISA!$B$4="TODAS",B9177=PESQUISA!$B$4),ISNUMBER(SEARCH(PESQUISA!$B$3,D9177))),ROW()-1,"")</f>
        <v/>
      </c>
    </row>
    <row r="9178" spans="1:14" x14ac:dyDescent="0.3">
      <c r="A9178" t="s">
        <v>27661</v>
      </c>
      <c r="B9178" t="s">
        <v>29</v>
      </c>
      <c r="C9178" t="s">
        <v>27662</v>
      </c>
      <c r="D9178" t="s">
        <v>27663</v>
      </c>
      <c r="E9178" t="s">
        <v>60</v>
      </c>
      <c r="F9178" s="7">
        <v>3.85</v>
      </c>
      <c r="G9178" t="s">
        <v>33</v>
      </c>
      <c r="H9178" t="s">
        <v>34</v>
      </c>
      <c r="I9178" t="s">
        <v>27591</v>
      </c>
      <c r="L9178" s="8">
        <v>0</v>
      </c>
      <c r="M9178" t="s">
        <v>36</v>
      </c>
      <c r="N9178" t="str">
        <f>IF(AND(PESQUISA!$B$3&lt;&gt;"",OR(PESQUISA!$B$4="TODAS",B9178=PESQUISA!$B$4),ISNUMBER(SEARCH(PESQUISA!$B$3,D9178))),ROW()-1,"")</f>
        <v/>
      </c>
    </row>
    <row r="9179" spans="1:14" x14ac:dyDescent="0.3">
      <c r="A9179" t="s">
        <v>27664</v>
      </c>
      <c r="B9179" t="s">
        <v>29</v>
      </c>
      <c r="C9179" t="s">
        <v>27665</v>
      </c>
      <c r="D9179" t="s">
        <v>27666</v>
      </c>
      <c r="E9179" t="s">
        <v>60</v>
      </c>
      <c r="F9179" s="7">
        <v>9.6300000000000008</v>
      </c>
      <c r="G9179" t="s">
        <v>33</v>
      </c>
      <c r="H9179" t="s">
        <v>34</v>
      </c>
      <c r="I9179" t="s">
        <v>27591</v>
      </c>
      <c r="L9179" s="8">
        <v>0</v>
      </c>
      <c r="M9179" t="s">
        <v>36</v>
      </c>
      <c r="N9179" t="str">
        <f>IF(AND(PESQUISA!$B$3&lt;&gt;"",OR(PESQUISA!$B$4="TODAS",B9179=PESQUISA!$B$4),ISNUMBER(SEARCH(PESQUISA!$B$3,D9179))),ROW()-1,"")</f>
        <v/>
      </c>
    </row>
    <row r="9180" spans="1:14" x14ac:dyDescent="0.3">
      <c r="A9180" t="s">
        <v>27667</v>
      </c>
      <c r="B9180" t="s">
        <v>29</v>
      </c>
      <c r="C9180" t="s">
        <v>27668</v>
      </c>
      <c r="D9180" t="s">
        <v>27669</v>
      </c>
      <c r="E9180" t="s">
        <v>60</v>
      </c>
      <c r="F9180" s="7">
        <v>6.02</v>
      </c>
      <c r="G9180" t="s">
        <v>33</v>
      </c>
      <c r="H9180" t="s">
        <v>34</v>
      </c>
      <c r="I9180" t="s">
        <v>27591</v>
      </c>
      <c r="L9180" s="8">
        <v>0</v>
      </c>
      <c r="M9180" t="s">
        <v>36</v>
      </c>
      <c r="N9180" t="str">
        <f>IF(AND(PESQUISA!$B$3&lt;&gt;"",OR(PESQUISA!$B$4="TODAS",B9180=PESQUISA!$B$4),ISNUMBER(SEARCH(PESQUISA!$B$3,D9180))),ROW()-1,"")</f>
        <v/>
      </c>
    </row>
    <row r="9181" spans="1:14" x14ac:dyDescent="0.3">
      <c r="A9181" t="s">
        <v>27670</v>
      </c>
      <c r="B9181" t="s">
        <v>29</v>
      </c>
      <c r="C9181" t="s">
        <v>27671</v>
      </c>
      <c r="D9181" t="s">
        <v>27672</v>
      </c>
      <c r="E9181" t="s">
        <v>60</v>
      </c>
      <c r="F9181" s="7">
        <v>3.22</v>
      </c>
      <c r="G9181" t="s">
        <v>33</v>
      </c>
      <c r="H9181" t="s">
        <v>34</v>
      </c>
      <c r="I9181" t="s">
        <v>27591</v>
      </c>
      <c r="L9181" s="8">
        <v>0</v>
      </c>
      <c r="M9181" t="s">
        <v>36</v>
      </c>
      <c r="N9181" t="str">
        <f>IF(AND(PESQUISA!$B$3&lt;&gt;"",OR(PESQUISA!$B$4="TODAS",B9181=PESQUISA!$B$4),ISNUMBER(SEARCH(PESQUISA!$B$3,D9181))),ROW()-1,"")</f>
        <v/>
      </c>
    </row>
    <row r="9182" spans="1:14" x14ac:dyDescent="0.3">
      <c r="A9182" t="s">
        <v>27673</v>
      </c>
      <c r="B9182" t="s">
        <v>29</v>
      </c>
      <c r="C9182" t="s">
        <v>27674</v>
      </c>
      <c r="D9182" t="s">
        <v>27675</v>
      </c>
      <c r="E9182" t="s">
        <v>60</v>
      </c>
      <c r="F9182" s="7">
        <v>4.63</v>
      </c>
      <c r="G9182" t="s">
        <v>33</v>
      </c>
      <c r="H9182" t="s">
        <v>34</v>
      </c>
      <c r="I9182" t="s">
        <v>27591</v>
      </c>
      <c r="L9182" s="8">
        <v>0</v>
      </c>
      <c r="M9182" t="s">
        <v>36</v>
      </c>
      <c r="N9182" t="str">
        <f>IF(AND(PESQUISA!$B$3&lt;&gt;"",OR(PESQUISA!$B$4="TODAS",B9182=PESQUISA!$B$4),ISNUMBER(SEARCH(PESQUISA!$B$3,D9182))),ROW()-1,"")</f>
        <v/>
      </c>
    </row>
    <row r="9183" spans="1:14" x14ac:dyDescent="0.3">
      <c r="A9183" t="s">
        <v>27676</v>
      </c>
      <c r="B9183" t="s">
        <v>29</v>
      </c>
      <c r="C9183" t="s">
        <v>27677</v>
      </c>
      <c r="D9183" t="s">
        <v>27678</v>
      </c>
      <c r="E9183" t="s">
        <v>60</v>
      </c>
      <c r="F9183" s="7">
        <v>10.4</v>
      </c>
      <c r="G9183" t="s">
        <v>33</v>
      </c>
      <c r="H9183" t="s">
        <v>34</v>
      </c>
      <c r="I9183" t="s">
        <v>27591</v>
      </c>
      <c r="L9183" s="8">
        <v>0</v>
      </c>
      <c r="M9183" t="s">
        <v>36</v>
      </c>
      <c r="N9183" t="str">
        <f>IF(AND(PESQUISA!$B$3&lt;&gt;"",OR(PESQUISA!$B$4="TODAS",B9183=PESQUISA!$B$4),ISNUMBER(SEARCH(PESQUISA!$B$3,D9183))),ROW()-1,"")</f>
        <v/>
      </c>
    </row>
    <row r="9184" spans="1:14" x14ac:dyDescent="0.3">
      <c r="A9184" t="s">
        <v>27679</v>
      </c>
      <c r="B9184" t="s">
        <v>29</v>
      </c>
      <c r="C9184" t="s">
        <v>27680</v>
      </c>
      <c r="D9184" t="s">
        <v>27681</v>
      </c>
      <c r="E9184" t="s">
        <v>60</v>
      </c>
      <c r="F9184" s="7">
        <v>6.8</v>
      </c>
      <c r="G9184" t="s">
        <v>33</v>
      </c>
      <c r="H9184" t="s">
        <v>34</v>
      </c>
      <c r="I9184" t="s">
        <v>27591</v>
      </c>
      <c r="L9184" s="8">
        <v>0</v>
      </c>
      <c r="M9184" t="s">
        <v>36</v>
      </c>
      <c r="N9184" t="str">
        <f>IF(AND(PESQUISA!$B$3&lt;&gt;"",OR(PESQUISA!$B$4="TODAS",B9184=PESQUISA!$B$4),ISNUMBER(SEARCH(PESQUISA!$B$3,D9184))),ROW()-1,"")</f>
        <v/>
      </c>
    </row>
    <row r="9185" spans="1:14" x14ac:dyDescent="0.3">
      <c r="A9185" t="s">
        <v>27682</v>
      </c>
      <c r="B9185" t="s">
        <v>29</v>
      </c>
      <c r="C9185" t="s">
        <v>27683</v>
      </c>
      <c r="D9185" t="s">
        <v>27684</v>
      </c>
      <c r="E9185" t="s">
        <v>60</v>
      </c>
      <c r="F9185" s="7">
        <v>3.99</v>
      </c>
      <c r="G9185" t="s">
        <v>33</v>
      </c>
      <c r="H9185" t="s">
        <v>34</v>
      </c>
      <c r="I9185" t="s">
        <v>27591</v>
      </c>
      <c r="L9185" s="8">
        <v>0</v>
      </c>
      <c r="M9185" t="s">
        <v>36</v>
      </c>
      <c r="N9185" t="str">
        <f>IF(AND(PESQUISA!$B$3&lt;&gt;"",OR(PESQUISA!$B$4="TODAS",B9185=PESQUISA!$B$4),ISNUMBER(SEARCH(PESQUISA!$B$3,D9185))),ROW()-1,"")</f>
        <v/>
      </c>
    </row>
    <row r="9186" spans="1:14" x14ac:dyDescent="0.3">
      <c r="A9186" t="s">
        <v>27685</v>
      </c>
      <c r="B9186" t="s">
        <v>29</v>
      </c>
      <c r="C9186" t="s">
        <v>27686</v>
      </c>
      <c r="D9186" t="s">
        <v>27687</v>
      </c>
      <c r="E9186" t="s">
        <v>60</v>
      </c>
      <c r="F9186" s="7">
        <v>8.52</v>
      </c>
      <c r="G9186" t="s">
        <v>33</v>
      </c>
      <c r="H9186" t="s">
        <v>34</v>
      </c>
      <c r="I9186" t="s">
        <v>27591</v>
      </c>
      <c r="L9186" s="8">
        <v>0</v>
      </c>
      <c r="M9186" t="s">
        <v>36</v>
      </c>
      <c r="N9186" t="str">
        <f>IF(AND(PESQUISA!$B$3&lt;&gt;"",OR(PESQUISA!$B$4="TODAS",B9186=PESQUISA!$B$4),ISNUMBER(SEARCH(PESQUISA!$B$3,D9186))),ROW()-1,"")</f>
        <v/>
      </c>
    </row>
    <row r="9187" spans="1:14" x14ac:dyDescent="0.3">
      <c r="A9187" t="s">
        <v>27688</v>
      </c>
      <c r="B9187" t="s">
        <v>29</v>
      </c>
      <c r="C9187" t="s">
        <v>27689</v>
      </c>
      <c r="D9187" t="s">
        <v>27690</v>
      </c>
      <c r="E9187" t="s">
        <v>60</v>
      </c>
      <c r="F9187" s="7">
        <v>14.29</v>
      </c>
      <c r="G9187" t="s">
        <v>33</v>
      </c>
      <c r="H9187" t="s">
        <v>34</v>
      </c>
      <c r="I9187" t="s">
        <v>27591</v>
      </c>
      <c r="L9187" s="8">
        <v>0</v>
      </c>
      <c r="M9187" t="s">
        <v>36</v>
      </c>
      <c r="N9187" t="str">
        <f>IF(AND(PESQUISA!$B$3&lt;&gt;"",OR(PESQUISA!$B$4="TODAS",B9187=PESQUISA!$B$4),ISNUMBER(SEARCH(PESQUISA!$B$3,D9187))),ROW()-1,"")</f>
        <v/>
      </c>
    </row>
    <row r="9188" spans="1:14" x14ac:dyDescent="0.3">
      <c r="A9188" t="s">
        <v>27691</v>
      </c>
      <c r="B9188" t="s">
        <v>29</v>
      </c>
      <c r="C9188" t="s">
        <v>27692</v>
      </c>
      <c r="D9188" t="s">
        <v>27693</v>
      </c>
      <c r="E9188" t="s">
        <v>60</v>
      </c>
      <c r="F9188" s="7">
        <v>10.68</v>
      </c>
      <c r="G9188" t="s">
        <v>33</v>
      </c>
      <c r="H9188" t="s">
        <v>34</v>
      </c>
      <c r="I9188" t="s">
        <v>27591</v>
      </c>
      <c r="L9188" s="8">
        <v>0</v>
      </c>
      <c r="M9188" t="s">
        <v>36</v>
      </c>
      <c r="N9188" t="str">
        <f>IF(AND(PESQUISA!$B$3&lt;&gt;"",OR(PESQUISA!$B$4="TODAS",B9188=PESQUISA!$B$4),ISNUMBER(SEARCH(PESQUISA!$B$3,D9188))),ROW()-1,"")</f>
        <v/>
      </c>
    </row>
    <row r="9189" spans="1:14" x14ac:dyDescent="0.3">
      <c r="A9189" t="s">
        <v>27694</v>
      </c>
      <c r="B9189" t="s">
        <v>29</v>
      </c>
      <c r="C9189" t="s">
        <v>27695</v>
      </c>
      <c r="D9189" t="s">
        <v>27696</v>
      </c>
      <c r="E9189" t="s">
        <v>60</v>
      </c>
      <c r="F9189" s="7">
        <v>7.88</v>
      </c>
      <c r="G9189" t="s">
        <v>33</v>
      </c>
      <c r="H9189" t="s">
        <v>34</v>
      </c>
      <c r="I9189" t="s">
        <v>27591</v>
      </c>
      <c r="L9189" s="8">
        <v>0</v>
      </c>
      <c r="M9189" t="s">
        <v>36</v>
      </c>
      <c r="N9189" t="str">
        <f>IF(AND(PESQUISA!$B$3&lt;&gt;"",OR(PESQUISA!$B$4="TODAS",B9189=PESQUISA!$B$4),ISNUMBER(SEARCH(PESQUISA!$B$3,D9189))),ROW()-1,"")</f>
        <v/>
      </c>
    </row>
    <row r="9190" spans="1:14" x14ac:dyDescent="0.3">
      <c r="A9190" t="s">
        <v>27697</v>
      </c>
      <c r="B9190" t="s">
        <v>29</v>
      </c>
      <c r="C9190" t="s">
        <v>27698</v>
      </c>
      <c r="D9190" t="s">
        <v>27699</v>
      </c>
      <c r="E9190" t="s">
        <v>60</v>
      </c>
      <c r="F9190" s="7">
        <v>17.05</v>
      </c>
      <c r="G9190" t="s">
        <v>33</v>
      </c>
      <c r="H9190" t="s">
        <v>34</v>
      </c>
      <c r="I9190" t="s">
        <v>27591</v>
      </c>
      <c r="L9190" s="8">
        <v>0</v>
      </c>
      <c r="M9190" t="s">
        <v>36</v>
      </c>
      <c r="N9190" t="str">
        <f>IF(AND(PESQUISA!$B$3&lt;&gt;"",OR(PESQUISA!$B$4="TODAS",B9190=PESQUISA!$B$4),ISNUMBER(SEARCH(PESQUISA!$B$3,D9190))),ROW()-1,"")</f>
        <v/>
      </c>
    </row>
    <row r="9191" spans="1:14" x14ac:dyDescent="0.3">
      <c r="A9191" t="s">
        <v>27700</v>
      </c>
      <c r="B9191" t="s">
        <v>29</v>
      </c>
      <c r="C9191" t="s">
        <v>27701</v>
      </c>
      <c r="D9191" t="s">
        <v>27702</v>
      </c>
      <c r="E9191" t="s">
        <v>60</v>
      </c>
      <c r="F9191" s="7">
        <v>14.25</v>
      </c>
      <c r="G9191" t="s">
        <v>33</v>
      </c>
      <c r="H9191" t="s">
        <v>34</v>
      </c>
      <c r="I9191" t="s">
        <v>27591</v>
      </c>
      <c r="L9191" s="8">
        <v>0</v>
      </c>
      <c r="M9191" t="s">
        <v>36</v>
      </c>
      <c r="N9191" t="str">
        <f>IF(AND(PESQUISA!$B$3&lt;&gt;"",OR(PESQUISA!$B$4="TODAS",B9191=PESQUISA!$B$4),ISNUMBER(SEARCH(PESQUISA!$B$3,D9191))),ROW()-1,"")</f>
        <v/>
      </c>
    </row>
    <row r="9192" spans="1:14" x14ac:dyDescent="0.3">
      <c r="A9192" t="s">
        <v>27703</v>
      </c>
      <c r="B9192" t="s">
        <v>29</v>
      </c>
      <c r="C9192" t="s">
        <v>27704</v>
      </c>
      <c r="D9192" t="s">
        <v>27705</v>
      </c>
      <c r="E9192" t="s">
        <v>60</v>
      </c>
      <c r="F9192" s="7">
        <v>111.39</v>
      </c>
      <c r="G9192" t="s">
        <v>33</v>
      </c>
      <c r="H9192" t="s">
        <v>34</v>
      </c>
      <c r="I9192" t="s">
        <v>27591</v>
      </c>
      <c r="L9192" s="8">
        <v>0</v>
      </c>
      <c r="M9192" t="s">
        <v>36</v>
      </c>
      <c r="N9192" t="str">
        <f>IF(AND(PESQUISA!$B$3&lt;&gt;"",OR(PESQUISA!$B$4="TODAS",B9192=PESQUISA!$B$4),ISNUMBER(SEARCH(PESQUISA!$B$3,D9192))),ROW()-1,"")</f>
        <v/>
      </c>
    </row>
    <row r="9193" spans="1:14" x14ac:dyDescent="0.3">
      <c r="A9193" t="s">
        <v>27706</v>
      </c>
      <c r="B9193" t="s">
        <v>29</v>
      </c>
      <c r="C9193" t="s">
        <v>27707</v>
      </c>
      <c r="D9193" t="s">
        <v>27708</v>
      </c>
      <c r="E9193" t="s">
        <v>60</v>
      </c>
      <c r="F9193" s="7">
        <v>23.19</v>
      </c>
      <c r="G9193" t="s">
        <v>33</v>
      </c>
      <c r="H9193" t="s">
        <v>34</v>
      </c>
      <c r="I9193" t="s">
        <v>27591</v>
      </c>
      <c r="L9193" s="8">
        <v>0</v>
      </c>
      <c r="M9193" t="s">
        <v>36</v>
      </c>
      <c r="N9193" t="str">
        <f>IF(AND(PESQUISA!$B$3&lt;&gt;"",OR(PESQUISA!$B$4="TODAS",B9193=PESQUISA!$B$4),ISNUMBER(SEARCH(PESQUISA!$B$3,D9193))),ROW()-1,"")</f>
        <v/>
      </c>
    </row>
    <row r="9194" spans="1:14" x14ac:dyDescent="0.3">
      <c r="A9194" t="s">
        <v>27709</v>
      </c>
      <c r="B9194" t="s">
        <v>29</v>
      </c>
      <c r="C9194" t="s">
        <v>27710</v>
      </c>
      <c r="D9194" t="s">
        <v>27711</v>
      </c>
      <c r="E9194" t="s">
        <v>60</v>
      </c>
      <c r="F9194" s="7">
        <v>20.38</v>
      </c>
      <c r="G9194" t="s">
        <v>33</v>
      </c>
      <c r="H9194" t="s">
        <v>34</v>
      </c>
      <c r="I9194" t="s">
        <v>27591</v>
      </c>
      <c r="L9194" s="8">
        <v>0</v>
      </c>
      <c r="M9194" t="s">
        <v>36</v>
      </c>
      <c r="N9194" t="str">
        <f>IF(AND(PESQUISA!$B$3&lt;&gt;"",OR(PESQUISA!$B$4="TODAS",B9194=PESQUISA!$B$4),ISNUMBER(SEARCH(PESQUISA!$B$3,D9194))),ROW()-1,"")</f>
        <v/>
      </c>
    </row>
    <row r="9195" spans="1:14" x14ac:dyDescent="0.3">
      <c r="A9195" t="s">
        <v>27712</v>
      </c>
      <c r="B9195" t="s">
        <v>29</v>
      </c>
      <c r="C9195" t="s">
        <v>27713</v>
      </c>
      <c r="D9195" t="s">
        <v>27714</v>
      </c>
      <c r="E9195" t="s">
        <v>60</v>
      </c>
      <c r="F9195" s="7">
        <v>34.770000000000003</v>
      </c>
      <c r="G9195" t="s">
        <v>33</v>
      </c>
      <c r="H9195" t="s">
        <v>34</v>
      </c>
      <c r="I9195" t="s">
        <v>27591</v>
      </c>
      <c r="L9195" s="8">
        <v>0</v>
      </c>
      <c r="M9195" t="s">
        <v>36</v>
      </c>
      <c r="N9195" t="str">
        <f>IF(AND(PESQUISA!$B$3&lt;&gt;"",OR(PESQUISA!$B$4="TODAS",B9195=PESQUISA!$B$4),ISNUMBER(SEARCH(PESQUISA!$B$3,D9195))),ROW()-1,"")</f>
        <v/>
      </c>
    </row>
    <row r="9196" spans="1:14" x14ac:dyDescent="0.3">
      <c r="A9196" t="s">
        <v>27715</v>
      </c>
      <c r="B9196" t="s">
        <v>29</v>
      </c>
      <c r="C9196" t="s">
        <v>27716</v>
      </c>
      <c r="D9196" t="s">
        <v>27717</v>
      </c>
      <c r="E9196" t="s">
        <v>60</v>
      </c>
      <c r="F9196" s="7">
        <v>31.98</v>
      </c>
      <c r="G9196" t="s">
        <v>33</v>
      </c>
      <c r="H9196" t="s">
        <v>34</v>
      </c>
      <c r="I9196" t="s">
        <v>27591</v>
      </c>
      <c r="L9196" s="8">
        <v>0</v>
      </c>
      <c r="M9196" t="s">
        <v>36</v>
      </c>
      <c r="N9196" t="str">
        <f>IF(AND(PESQUISA!$B$3&lt;&gt;"",OR(PESQUISA!$B$4="TODAS",B9196=PESQUISA!$B$4),ISNUMBER(SEARCH(PESQUISA!$B$3,D9196))),ROW()-1,"")</f>
        <v/>
      </c>
    </row>
    <row r="9197" spans="1:14" x14ac:dyDescent="0.3">
      <c r="A9197" t="s">
        <v>27718</v>
      </c>
      <c r="B9197" t="s">
        <v>29</v>
      </c>
      <c r="C9197" t="s">
        <v>27719</v>
      </c>
      <c r="D9197" t="s">
        <v>27720</v>
      </c>
      <c r="E9197" t="s">
        <v>60</v>
      </c>
      <c r="F9197" s="7">
        <v>48.77</v>
      </c>
      <c r="G9197" t="s">
        <v>33</v>
      </c>
      <c r="H9197" t="s">
        <v>34</v>
      </c>
      <c r="I9197" t="s">
        <v>27591</v>
      </c>
      <c r="L9197" s="8">
        <v>0</v>
      </c>
      <c r="M9197" t="s">
        <v>36</v>
      </c>
      <c r="N9197" t="str">
        <f>IF(AND(PESQUISA!$B$3&lt;&gt;"",OR(PESQUISA!$B$4="TODAS",B9197=PESQUISA!$B$4),ISNUMBER(SEARCH(PESQUISA!$B$3,D9197))),ROW()-1,"")</f>
        <v/>
      </c>
    </row>
    <row r="9198" spans="1:14" x14ac:dyDescent="0.3">
      <c r="A9198" t="s">
        <v>27721</v>
      </c>
      <c r="B9198" t="s">
        <v>29</v>
      </c>
      <c r="C9198" t="s">
        <v>27722</v>
      </c>
      <c r="D9198" t="s">
        <v>27723</v>
      </c>
      <c r="E9198" t="s">
        <v>60</v>
      </c>
      <c r="F9198" s="7">
        <v>13.05</v>
      </c>
      <c r="G9198" t="s">
        <v>33</v>
      </c>
      <c r="H9198" t="s">
        <v>34</v>
      </c>
      <c r="I9198" t="s">
        <v>27591</v>
      </c>
      <c r="L9198" s="8">
        <v>0</v>
      </c>
      <c r="M9198" t="s">
        <v>36</v>
      </c>
      <c r="N9198" t="str">
        <f>IF(AND(PESQUISA!$B$3&lt;&gt;"",OR(PESQUISA!$B$4="TODAS",B9198=PESQUISA!$B$4),ISNUMBER(SEARCH(PESQUISA!$B$3,D9198))),ROW()-1,"")</f>
        <v/>
      </c>
    </row>
    <row r="9199" spans="1:14" x14ac:dyDescent="0.3">
      <c r="A9199" t="s">
        <v>27724</v>
      </c>
      <c r="B9199" t="s">
        <v>29</v>
      </c>
      <c r="C9199" t="s">
        <v>27725</v>
      </c>
      <c r="D9199" t="s">
        <v>27726</v>
      </c>
      <c r="E9199" t="s">
        <v>60</v>
      </c>
      <c r="F9199" s="7">
        <v>20.32</v>
      </c>
      <c r="G9199" t="s">
        <v>33</v>
      </c>
      <c r="H9199" t="s">
        <v>34</v>
      </c>
      <c r="I9199" t="s">
        <v>27591</v>
      </c>
      <c r="L9199" s="8">
        <v>0</v>
      </c>
      <c r="M9199" t="s">
        <v>36</v>
      </c>
      <c r="N9199" t="str">
        <f>IF(AND(PESQUISA!$B$3&lt;&gt;"",OR(PESQUISA!$B$4="TODAS",B9199=PESQUISA!$B$4),ISNUMBER(SEARCH(PESQUISA!$B$3,D9199))),ROW()-1,"")</f>
        <v/>
      </c>
    </row>
    <row r="9200" spans="1:14" x14ac:dyDescent="0.3">
      <c r="A9200" t="s">
        <v>27727</v>
      </c>
      <c r="B9200" t="s">
        <v>29</v>
      </c>
      <c r="C9200" t="s">
        <v>27728</v>
      </c>
      <c r="D9200" t="s">
        <v>27729</v>
      </c>
      <c r="E9200" t="s">
        <v>60</v>
      </c>
      <c r="F9200" s="7">
        <v>23.7</v>
      </c>
      <c r="G9200" t="s">
        <v>33</v>
      </c>
      <c r="H9200" t="s">
        <v>34</v>
      </c>
      <c r="I9200" t="s">
        <v>27591</v>
      </c>
      <c r="L9200" s="8">
        <v>0</v>
      </c>
      <c r="M9200" t="s">
        <v>36</v>
      </c>
      <c r="N9200" t="str">
        <f>IF(AND(PESQUISA!$B$3&lt;&gt;"",OR(PESQUISA!$B$4="TODAS",B9200=PESQUISA!$B$4),ISNUMBER(SEARCH(PESQUISA!$B$3,D9200))),ROW()-1,"")</f>
        <v/>
      </c>
    </row>
    <row r="9201" spans="1:14" x14ac:dyDescent="0.3">
      <c r="A9201" t="s">
        <v>27730</v>
      </c>
      <c r="B9201" t="s">
        <v>29</v>
      </c>
      <c r="C9201" t="s">
        <v>27731</v>
      </c>
      <c r="D9201" t="s">
        <v>27732</v>
      </c>
      <c r="E9201" t="s">
        <v>40</v>
      </c>
      <c r="F9201" s="7">
        <v>32.479999999999997</v>
      </c>
      <c r="G9201" t="s">
        <v>33</v>
      </c>
      <c r="H9201" t="s">
        <v>34</v>
      </c>
      <c r="I9201" t="s">
        <v>27591</v>
      </c>
      <c r="L9201" s="8">
        <v>0.64439999999999997</v>
      </c>
      <c r="M9201" t="s">
        <v>36</v>
      </c>
      <c r="N9201" t="str">
        <f>IF(AND(PESQUISA!$B$3&lt;&gt;"",OR(PESQUISA!$B$4="TODAS",B9201=PESQUISA!$B$4),ISNUMBER(SEARCH(PESQUISA!$B$3,D9201))),ROW()-1,"")</f>
        <v/>
      </c>
    </row>
    <row r="9202" spans="1:14" x14ac:dyDescent="0.3">
      <c r="A9202" t="s">
        <v>27733</v>
      </c>
      <c r="B9202" t="s">
        <v>29</v>
      </c>
      <c r="C9202" t="s">
        <v>27734</v>
      </c>
      <c r="D9202" t="s">
        <v>27735</v>
      </c>
      <c r="E9202" t="s">
        <v>40</v>
      </c>
      <c r="G9202" t="s">
        <v>33</v>
      </c>
      <c r="H9202" t="s">
        <v>34</v>
      </c>
      <c r="I9202" t="s">
        <v>27591</v>
      </c>
      <c r="M9202" t="s">
        <v>53</v>
      </c>
      <c r="N9202" t="str">
        <f>IF(AND(PESQUISA!$B$3&lt;&gt;"",OR(PESQUISA!$B$4="TODAS",B9202=PESQUISA!$B$4),ISNUMBER(SEARCH(PESQUISA!$B$3,D9202))),ROW()-1,"")</f>
        <v/>
      </c>
    </row>
    <row r="9203" spans="1:14" x14ac:dyDescent="0.3">
      <c r="A9203" t="s">
        <v>27736</v>
      </c>
      <c r="B9203" t="s">
        <v>29</v>
      </c>
      <c r="C9203" t="s">
        <v>27737</v>
      </c>
      <c r="D9203" t="s">
        <v>27738</v>
      </c>
      <c r="E9203" t="s">
        <v>40</v>
      </c>
      <c r="F9203" s="7">
        <v>445.3</v>
      </c>
      <c r="G9203" t="s">
        <v>33</v>
      </c>
      <c r="H9203" t="s">
        <v>34</v>
      </c>
      <c r="I9203" t="s">
        <v>27591</v>
      </c>
      <c r="L9203" s="8">
        <v>0.87849999999999995</v>
      </c>
      <c r="M9203" t="s">
        <v>36</v>
      </c>
      <c r="N9203" t="str">
        <f>IF(AND(PESQUISA!$B$3&lt;&gt;"",OR(PESQUISA!$B$4="TODAS",B9203=PESQUISA!$B$4),ISNUMBER(SEARCH(PESQUISA!$B$3,D9203))),ROW()-1,"")</f>
        <v/>
      </c>
    </row>
    <row r="9204" spans="1:14" x14ac:dyDescent="0.3">
      <c r="A9204" t="s">
        <v>27739</v>
      </c>
      <c r="B9204" t="s">
        <v>29</v>
      </c>
      <c r="C9204" t="s">
        <v>27740</v>
      </c>
      <c r="D9204" t="s">
        <v>27741</v>
      </c>
      <c r="E9204" t="s">
        <v>40</v>
      </c>
      <c r="G9204" t="s">
        <v>33</v>
      </c>
      <c r="H9204" t="s">
        <v>34</v>
      </c>
      <c r="I9204" t="s">
        <v>27591</v>
      </c>
      <c r="M9204" t="s">
        <v>53</v>
      </c>
      <c r="N9204" t="str">
        <f>IF(AND(PESQUISA!$B$3&lt;&gt;"",OR(PESQUISA!$B$4="TODAS",B9204=PESQUISA!$B$4),ISNUMBER(SEARCH(PESQUISA!$B$3,D9204))),ROW()-1,"")</f>
        <v/>
      </c>
    </row>
    <row r="9205" spans="1:14" x14ac:dyDescent="0.3">
      <c r="A9205" t="s">
        <v>27742</v>
      </c>
      <c r="B9205" t="s">
        <v>29</v>
      </c>
      <c r="C9205" t="s">
        <v>27743</v>
      </c>
      <c r="D9205" t="s">
        <v>27744</v>
      </c>
      <c r="E9205" t="s">
        <v>40</v>
      </c>
      <c r="G9205" t="s">
        <v>33</v>
      </c>
      <c r="H9205" t="s">
        <v>34</v>
      </c>
      <c r="I9205" t="s">
        <v>27591</v>
      </c>
      <c r="M9205" t="s">
        <v>53</v>
      </c>
      <c r="N9205" t="str">
        <f>IF(AND(PESQUISA!$B$3&lt;&gt;"",OR(PESQUISA!$B$4="TODAS",B9205=PESQUISA!$B$4),ISNUMBER(SEARCH(PESQUISA!$B$3,D9205))),ROW()-1,"")</f>
        <v/>
      </c>
    </row>
    <row r="9206" spans="1:14" x14ac:dyDescent="0.3">
      <c r="A9206" t="s">
        <v>27745</v>
      </c>
      <c r="B9206" t="s">
        <v>29</v>
      </c>
      <c r="C9206" t="s">
        <v>27746</v>
      </c>
      <c r="D9206" t="s">
        <v>27747</v>
      </c>
      <c r="E9206" t="s">
        <v>40</v>
      </c>
      <c r="G9206" t="s">
        <v>33</v>
      </c>
      <c r="H9206" t="s">
        <v>34</v>
      </c>
      <c r="I9206" t="s">
        <v>27591</v>
      </c>
      <c r="M9206" t="s">
        <v>53</v>
      </c>
      <c r="N9206" t="str">
        <f>IF(AND(PESQUISA!$B$3&lt;&gt;"",OR(PESQUISA!$B$4="TODAS",B9206=PESQUISA!$B$4),ISNUMBER(SEARCH(PESQUISA!$B$3,D9206))),ROW()-1,"")</f>
        <v/>
      </c>
    </row>
    <row r="9207" spans="1:14" x14ac:dyDescent="0.3">
      <c r="A9207" t="s">
        <v>27748</v>
      </c>
      <c r="B9207" t="s">
        <v>29</v>
      </c>
      <c r="C9207" t="s">
        <v>27749</v>
      </c>
      <c r="D9207" t="s">
        <v>27750</v>
      </c>
      <c r="E9207" t="s">
        <v>40</v>
      </c>
      <c r="F9207" s="7">
        <v>709.11</v>
      </c>
      <c r="G9207" t="s">
        <v>33</v>
      </c>
      <c r="H9207" t="s">
        <v>34</v>
      </c>
      <c r="I9207" t="s">
        <v>27591</v>
      </c>
      <c r="L9207" s="8">
        <v>0</v>
      </c>
      <c r="M9207" t="s">
        <v>36</v>
      </c>
      <c r="N9207" t="str">
        <f>IF(AND(PESQUISA!$B$3&lt;&gt;"",OR(PESQUISA!$B$4="TODAS",B9207=PESQUISA!$B$4),ISNUMBER(SEARCH(PESQUISA!$B$3,D9207))),ROW()-1,"")</f>
        <v/>
      </c>
    </row>
    <row r="9208" spans="1:14" x14ac:dyDescent="0.3">
      <c r="A9208" t="s">
        <v>27751</v>
      </c>
      <c r="B9208" t="s">
        <v>29</v>
      </c>
      <c r="C9208" t="s">
        <v>27752</v>
      </c>
      <c r="D9208" t="s">
        <v>27753</v>
      </c>
      <c r="E9208" t="s">
        <v>40</v>
      </c>
      <c r="F9208" s="7">
        <v>1391.01</v>
      </c>
      <c r="G9208" t="s">
        <v>33</v>
      </c>
      <c r="H9208" t="s">
        <v>34</v>
      </c>
      <c r="I9208" t="s">
        <v>27591</v>
      </c>
      <c r="L9208" s="8">
        <v>0</v>
      </c>
      <c r="M9208" t="s">
        <v>36</v>
      </c>
      <c r="N9208" t="str">
        <f>IF(AND(PESQUISA!$B$3&lt;&gt;"",OR(PESQUISA!$B$4="TODAS",B9208=PESQUISA!$B$4),ISNUMBER(SEARCH(PESQUISA!$B$3,D9208))),ROW()-1,"")</f>
        <v/>
      </c>
    </row>
    <row r="9209" spans="1:14" x14ac:dyDescent="0.3">
      <c r="A9209" t="s">
        <v>27754</v>
      </c>
      <c r="B9209" t="s">
        <v>29</v>
      </c>
      <c r="C9209" t="s">
        <v>27755</v>
      </c>
      <c r="D9209" t="s">
        <v>27756</v>
      </c>
      <c r="E9209" t="s">
        <v>40</v>
      </c>
      <c r="F9209" s="7">
        <v>3046.89</v>
      </c>
      <c r="G9209" t="s">
        <v>33</v>
      </c>
      <c r="H9209" t="s">
        <v>34</v>
      </c>
      <c r="I9209" t="s">
        <v>27591</v>
      </c>
      <c r="L9209" s="8">
        <v>0</v>
      </c>
      <c r="M9209" t="s">
        <v>36</v>
      </c>
      <c r="N9209" t="str">
        <f>IF(AND(PESQUISA!$B$3&lt;&gt;"",OR(PESQUISA!$B$4="TODAS",B9209=PESQUISA!$B$4),ISNUMBER(SEARCH(PESQUISA!$B$3,D9209))),ROW()-1,"")</f>
        <v/>
      </c>
    </row>
    <row r="9210" spans="1:14" x14ac:dyDescent="0.3">
      <c r="A9210" t="s">
        <v>27757</v>
      </c>
      <c r="B9210" t="s">
        <v>29</v>
      </c>
      <c r="C9210" t="s">
        <v>27758</v>
      </c>
      <c r="D9210" t="s">
        <v>27759</v>
      </c>
      <c r="E9210" t="s">
        <v>40</v>
      </c>
      <c r="F9210" s="7">
        <v>4437.3100000000004</v>
      </c>
      <c r="G9210" t="s">
        <v>33</v>
      </c>
      <c r="H9210" t="s">
        <v>34</v>
      </c>
      <c r="I9210" t="s">
        <v>27591</v>
      </c>
      <c r="L9210" s="8">
        <v>0</v>
      </c>
      <c r="M9210" t="s">
        <v>36</v>
      </c>
      <c r="N9210" t="str">
        <f>IF(AND(PESQUISA!$B$3&lt;&gt;"",OR(PESQUISA!$B$4="TODAS",B9210=PESQUISA!$B$4),ISNUMBER(SEARCH(PESQUISA!$B$3,D9210))),ROW()-1,"")</f>
        <v/>
      </c>
    </row>
    <row r="9211" spans="1:14" x14ac:dyDescent="0.3">
      <c r="A9211" t="s">
        <v>27760</v>
      </c>
      <c r="B9211" t="s">
        <v>29</v>
      </c>
      <c r="C9211" t="s">
        <v>27761</v>
      </c>
      <c r="D9211" t="s">
        <v>27762</v>
      </c>
      <c r="E9211" t="s">
        <v>40</v>
      </c>
      <c r="G9211" t="s">
        <v>33</v>
      </c>
      <c r="H9211" t="s">
        <v>34</v>
      </c>
      <c r="I9211" t="s">
        <v>27591</v>
      </c>
      <c r="M9211" t="s">
        <v>53</v>
      </c>
      <c r="N9211" t="str">
        <f>IF(AND(PESQUISA!$B$3&lt;&gt;"",OR(PESQUISA!$B$4="TODAS",B9211=PESQUISA!$B$4),ISNUMBER(SEARCH(PESQUISA!$B$3,D9211))),ROW()-1,"")</f>
        <v/>
      </c>
    </row>
    <row r="9212" spans="1:14" x14ac:dyDescent="0.3">
      <c r="A9212" t="s">
        <v>27763</v>
      </c>
      <c r="B9212" t="s">
        <v>29</v>
      </c>
      <c r="C9212" t="s">
        <v>27764</v>
      </c>
      <c r="D9212" t="s">
        <v>27765</v>
      </c>
      <c r="E9212" t="s">
        <v>40</v>
      </c>
      <c r="F9212" s="7">
        <v>163.22999999999999</v>
      </c>
      <c r="G9212" t="s">
        <v>33</v>
      </c>
      <c r="H9212" t="s">
        <v>34</v>
      </c>
      <c r="I9212" t="s">
        <v>27591</v>
      </c>
      <c r="L9212" s="8">
        <v>0.77229999999999999</v>
      </c>
      <c r="M9212" t="s">
        <v>36</v>
      </c>
      <c r="N9212" t="str">
        <f>IF(AND(PESQUISA!$B$3&lt;&gt;"",OR(PESQUISA!$B$4="TODAS",B9212=PESQUISA!$B$4),ISNUMBER(SEARCH(PESQUISA!$B$3,D9212))),ROW()-1,"")</f>
        <v/>
      </c>
    </row>
    <row r="9213" spans="1:14" x14ac:dyDescent="0.3">
      <c r="A9213" t="s">
        <v>27766</v>
      </c>
      <c r="B9213" t="s">
        <v>29</v>
      </c>
      <c r="C9213" t="s">
        <v>27767</v>
      </c>
      <c r="D9213" t="s">
        <v>27768</v>
      </c>
      <c r="E9213" t="s">
        <v>40</v>
      </c>
      <c r="F9213" s="7">
        <v>261.77999999999997</v>
      </c>
      <c r="G9213" t="s">
        <v>33</v>
      </c>
      <c r="H9213" t="s">
        <v>34</v>
      </c>
      <c r="I9213" t="s">
        <v>27591</v>
      </c>
      <c r="L9213" s="8">
        <v>0.79800000000000004</v>
      </c>
      <c r="M9213" t="s">
        <v>36</v>
      </c>
      <c r="N9213" t="str">
        <f>IF(AND(PESQUISA!$B$3&lt;&gt;"",OR(PESQUISA!$B$4="TODAS",B9213=PESQUISA!$B$4),ISNUMBER(SEARCH(PESQUISA!$B$3,D9213))),ROW()-1,"")</f>
        <v/>
      </c>
    </row>
    <row r="9214" spans="1:14" x14ac:dyDescent="0.3">
      <c r="A9214" t="s">
        <v>27769</v>
      </c>
      <c r="B9214" t="s">
        <v>29</v>
      </c>
      <c r="C9214" t="s">
        <v>27770</v>
      </c>
      <c r="D9214" t="s">
        <v>27771</v>
      </c>
      <c r="E9214" t="s">
        <v>40</v>
      </c>
      <c r="F9214" s="7">
        <v>83.1</v>
      </c>
      <c r="G9214" t="s">
        <v>33</v>
      </c>
      <c r="H9214" t="s">
        <v>34</v>
      </c>
      <c r="I9214" t="s">
        <v>27591</v>
      </c>
      <c r="L9214" s="8">
        <v>0.68479999999999996</v>
      </c>
      <c r="M9214" t="s">
        <v>36</v>
      </c>
      <c r="N9214" t="str">
        <f>IF(AND(PESQUISA!$B$3&lt;&gt;"",OR(PESQUISA!$B$4="TODAS",B9214=PESQUISA!$B$4),ISNUMBER(SEARCH(PESQUISA!$B$3,D9214))),ROW()-1,"")</f>
        <v/>
      </c>
    </row>
    <row r="9215" spans="1:14" x14ac:dyDescent="0.3">
      <c r="A9215" t="s">
        <v>27772</v>
      </c>
      <c r="B9215" t="s">
        <v>29</v>
      </c>
      <c r="C9215" t="s">
        <v>27773</v>
      </c>
      <c r="D9215" t="s">
        <v>27774</v>
      </c>
      <c r="E9215" t="s">
        <v>40</v>
      </c>
      <c r="F9215" s="7">
        <v>385.6</v>
      </c>
      <c r="G9215" t="s">
        <v>33</v>
      </c>
      <c r="H9215" t="s">
        <v>34</v>
      </c>
      <c r="I9215" t="s">
        <v>27591</v>
      </c>
      <c r="L9215" s="8">
        <v>0.80989999999999995</v>
      </c>
      <c r="M9215" t="s">
        <v>36</v>
      </c>
      <c r="N9215" t="str">
        <f>IF(AND(PESQUISA!$B$3&lt;&gt;"",OR(PESQUISA!$B$4="TODAS",B9215=PESQUISA!$B$4),ISNUMBER(SEARCH(PESQUISA!$B$3,D9215))),ROW()-1,"")</f>
        <v/>
      </c>
    </row>
    <row r="9216" spans="1:14" x14ac:dyDescent="0.3">
      <c r="A9216" t="s">
        <v>27775</v>
      </c>
      <c r="B9216" t="s">
        <v>29</v>
      </c>
      <c r="C9216" t="s">
        <v>27776</v>
      </c>
      <c r="D9216" t="s">
        <v>27777</v>
      </c>
      <c r="E9216" t="s">
        <v>40</v>
      </c>
      <c r="F9216" s="7">
        <v>1675.22</v>
      </c>
      <c r="G9216" t="s">
        <v>33</v>
      </c>
      <c r="H9216" t="s">
        <v>34</v>
      </c>
      <c r="I9216" t="s">
        <v>27591</v>
      </c>
      <c r="L9216" s="8">
        <v>0</v>
      </c>
      <c r="M9216" t="s">
        <v>36</v>
      </c>
      <c r="N9216" t="str">
        <f>IF(AND(PESQUISA!$B$3&lt;&gt;"",OR(PESQUISA!$B$4="TODAS",B9216=PESQUISA!$B$4),ISNUMBER(SEARCH(PESQUISA!$B$3,D9216))),ROW()-1,"")</f>
        <v/>
      </c>
    </row>
    <row r="9217" spans="1:14" x14ac:dyDescent="0.3">
      <c r="A9217" t="s">
        <v>27778</v>
      </c>
      <c r="B9217" t="s">
        <v>29</v>
      </c>
      <c r="C9217" t="s">
        <v>27779</v>
      </c>
      <c r="D9217" t="s">
        <v>27780</v>
      </c>
      <c r="E9217" t="s">
        <v>40</v>
      </c>
      <c r="G9217" t="s">
        <v>33</v>
      </c>
      <c r="H9217" t="s">
        <v>34</v>
      </c>
      <c r="I9217" t="s">
        <v>27591</v>
      </c>
      <c r="M9217" t="s">
        <v>53</v>
      </c>
      <c r="N9217" t="str">
        <f>IF(AND(PESQUISA!$B$3&lt;&gt;"",OR(PESQUISA!$B$4="TODAS",B9217=PESQUISA!$B$4),ISNUMBER(SEARCH(PESQUISA!$B$3,D9217))),ROW()-1,"")</f>
        <v/>
      </c>
    </row>
    <row r="9218" spans="1:14" x14ac:dyDescent="0.3">
      <c r="A9218" t="s">
        <v>27781</v>
      </c>
      <c r="B9218" t="s">
        <v>29</v>
      </c>
      <c r="C9218" t="s">
        <v>27782</v>
      </c>
      <c r="D9218" t="s">
        <v>27783</v>
      </c>
      <c r="E9218" t="s">
        <v>40</v>
      </c>
      <c r="G9218" t="s">
        <v>33</v>
      </c>
      <c r="H9218" t="s">
        <v>34</v>
      </c>
      <c r="I9218" t="s">
        <v>27591</v>
      </c>
      <c r="M9218" t="s">
        <v>53</v>
      </c>
      <c r="N9218" t="str">
        <f>IF(AND(PESQUISA!$B$3&lt;&gt;"",OR(PESQUISA!$B$4="TODAS",B9218=PESQUISA!$B$4),ISNUMBER(SEARCH(PESQUISA!$B$3,D9218))),ROW()-1,"")</f>
        <v/>
      </c>
    </row>
    <row r="9219" spans="1:14" x14ac:dyDescent="0.3">
      <c r="A9219" t="s">
        <v>27784</v>
      </c>
      <c r="B9219" t="s">
        <v>29</v>
      </c>
      <c r="C9219" t="s">
        <v>27785</v>
      </c>
      <c r="D9219" t="s">
        <v>27786</v>
      </c>
      <c r="E9219" t="s">
        <v>40</v>
      </c>
      <c r="G9219" t="s">
        <v>33</v>
      </c>
      <c r="H9219" t="s">
        <v>34</v>
      </c>
      <c r="I9219" t="s">
        <v>27591</v>
      </c>
      <c r="M9219" t="s">
        <v>53</v>
      </c>
      <c r="N9219" t="str">
        <f>IF(AND(PESQUISA!$B$3&lt;&gt;"",OR(PESQUISA!$B$4="TODAS",B9219=PESQUISA!$B$4),ISNUMBER(SEARCH(PESQUISA!$B$3,D9219))),ROW()-1,"")</f>
        <v/>
      </c>
    </row>
    <row r="9220" spans="1:14" x14ac:dyDescent="0.3">
      <c r="A9220" t="s">
        <v>27787</v>
      </c>
      <c r="B9220" t="s">
        <v>29</v>
      </c>
      <c r="C9220" t="s">
        <v>27788</v>
      </c>
      <c r="D9220" t="s">
        <v>27789</v>
      </c>
      <c r="E9220" t="s">
        <v>40</v>
      </c>
      <c r="G9220" t="s">
        <v>33</v>
      </c>
      <c r="H9220" t="s">
        <v>34</v>
      </c>
      <c r="I9220" t="s">
        <v>27591</v>
      </c>
      <c r="M9220" t="s">
        <v>53</v>
      </c>
      <c r="N9220" t="str">
        <f>IF(AND(PESQUISA!$B$3&lt;&gt;"",OR(PESQUISA!$B$4="TODAS",B9220=PESQUISA!$B$4),ISNUMBER(SEARCH(PESQUISA!$B$3,D9220))),ROW()-1,"")</f>
        <v/>
      </c>
    </row>
    <row r="9221" spans="1:14" x14ac:dyDescent="0.3">
      <c r="A9221" t="s">
        <v>27790</v>
      </c>
      <c r="B9221" t="s">
        <v>29</v>
      </c>
      <c r="C9221" t="s">
        <v>27791</v>
      </c>
      <c r="D9221" t="s">
        <v>27792</v>
      </c>
      <c r="E9221" t="s">
        <v>40</v>
      </c>
      <c r="F9221" s="7">
        <v>3356.96</v>
      </c>
      <c r="G9221" t="s">
        <v>33</v>
      </c>
      <c r="H9221" t="s">
        <v>34</v>
      </c>
      <c r="I9221" t="s">
        <v>27591</v>
      </c>
      <c r="L9221" s="8">
        <v>0</v>
      </c>
      <c r="M9221" t="s">
        <v>36</v>
      </c>
      <c r="N9221" t="str">
        <f>IF(AND(PESQUISA!$B$3&lt;&gt;"",OR(PESQUISA!$B$4="TODAS",B9221=PESQUISA!$B$4),ISNUMBER(SEARCH(PESQUISA!$B$3,D9221))),ROW()-1,"")</f>
        <v/>
      </c>
    </row>
    <row r="9222" spans="1:14" x14ac:dyDescent="0.3">
      <c r="A9222" t="s">
        <v>27793</v>
      </c>
      <c r="B9222" t="s">
        <v>29</v>
      </c>
      <c r="C9222" t="s">
        <v>27794</v>
      </c>
      <c r="D9222" t="s">
        <v>27795</v>
      </c>
      <c r="E9222" t="s">
        <v>40</v>
      </c>
      <c r="F9222" s="7">
        <v>58.36</v>
      </c>
      <c r="G9222" t="s">
        <v>33</v>
      </c>
      <c r="H9222" t="s">
        <v>34</v>
      </c>
      <c r="I9222" t="s">
        <v>27591</v>
      </c>
      <c r="L9222" s="8">
        <v>0</v>
      </c>
      <c r="M9222" t="s">
        <v>36</v>
      </c>
      <c r="N9222" t="str">
        <f>IF(AND(PESQUISA!$B$3&lt;&gt;"",OR(PESQUISA!$B$4="TODAS",B9222=PESQUISA!$B$4),ISNUMBER(SEARCH(PESQUISA!$B$3,D9222))),ROW()-1,"")</f>
        <v/>
      </c>
    </row>
    <row r="9223" spans="1:14" x14ac:dyDescent="0.3">
      <c r="A9223" t="s">
        <v>27796</v>
      </c>
      <c r="B9223" t="s">
        <v>29</v>
      </c>
      <c r="C9223" t="s">
        <v>27797</v>
      </c>
      <c r="D9223" t="s">
        <v>27798</v>
      </c>
      <c r="E9223" t="s">
        <v>40</v>
      </c>
      <c r="F9223" s="7">
        <v>42.86</v>
      </c>
      <c r="G9223" t="s">
        <v>33</v>
      </c>
      <c r="H9223" t="s">
        <v>34</v>
      </c>
      <c r="I9223" t="s">
        <v>27591</v>
      </c>
      <c r="L9223" s="8">
        <v>0</v>
      </c>
      <c r="M9223" t="s">
        <v>36</v>
      </c>
      <c r="N9223" t="str">
        <f>IF(AND(PESQUISA!$B$3&lt;&gt;"",OR(PESQUISA!$B$4="TODAS",B9223=PESQUISA!$B$4),ISNUMBER(SEARCH(PESQUISA!$B$3,D9223))),ROW()-1,"")</f>
        <v/>
      </c>
    </row>
    <row r="9224" spans="1:14" x14ac:dyDescent="0.3">
      <c r="A9224" t="s">
        <v>27799</v>
      </c>
      <c r="B9224" t="s">
        <v>29</v>
      </c>
      <c r="C9224" t="s">
        <v>27800</v>
      </c>
      <c r="D9224" t="s">
        <v>27801</v>
      </c>
      <c r="E9224" t="s">
        <v>40</v>
      </c>
      <c r="G9224" t="s">
        <v>33</v>
      </c>
      <c r="H9224" t="s">
        <v>34</v>
      </c>
      <c r="I9224" t="s">
        <v>27591</v>
      </c>
      <c r="M9224" t="s">
        <v>53</v>
      </c>
      <c r="N9224" t="str">
        <f>IF(AND(PESQUISA!$B$3&lt;&gt;"",OR(PESQUISA!$B$4="TODAS",B9224=PESQUISA!$B$4),ISNUMBER(SEARCH(PESQUISA!$B$3,D9224))),ROW()-1,"")</f>
        <v/>
      </c>
    </row>
    <row r="9225" spans="1:14" x14ac:dyDescent="0.3">
      <c r="A9225" t="s">
        <v>27802</v>
      </c>
      <c r="B9225" t="s">
        <v>29</v>
      </c>
      <c r="C9225" t="s">
        <v>27803</v>
      </c>
      <c r="D9225" t="s">
        <v>27804</v>
      </c>
      <c r="E9225" t="s">
        <v>40</v>
      </c>
      <c r="G9225" t="s">
        <v>33</v>
      </c>
      <c r="H9225" t="s">
        <v>34</v>
      </c>
      <c r="I9225" t="s">
        <v>27591</v>
      </c>
      <c r="M9225" t="s">
        <v>53</v>
      </c>
      <c r="N9225" t="str">
        <f>IF(AND(PESQUISA!$B$3&lt;&gt;"",OR(PESQUISA!$B$4="TODAS",B9225=PESQUISA!$B$4),ISNUMBER(SEARCH(PESQUISA!$B$3,D9225))),ROW()-1,"")</f>
        <v/>
      </c>
    </row>
    <row r="9226" spans="1:14" x14ac:dyDescent="0.3">
      <c r="A9226" t="s">
        <v>27805</v>
      </c>
      <c r="B9226" t="s">
        <v>29</v>
      </c>
      <c r="C9226" t="s">
        <v>27806</v>
      </c>
      <c r="D9226" t="s">
        <v>27807</v>
      </c>
      <c r="E9226" t="s">
        <v>40</v>
      </c>
      <c r="F9226" s="7">
        <v>21.16</v>
      </c>
      <c r="G9226" t="s">
        <v>33</v>
      </c>
      <c r="H9226" t="s">
        <v>34</v>
      </c>
      <c r="I9226" t="s">
        <v>27808</v>
      </c>
      <c r="L9226" s="8">
        <v>0</v>
      </c>
      <c r="M9226" t="s">
        <v>36</v>
      </c>
      <c r="N9226" t="str">
        <f>IF(AND(PESQUISA!$B$3&lt;&gt;"",OR(PESQUISA!$B$4="TODAS",B9226=PESQUISA!$B$4),ISNUMBER(SEARCH(PESQUISA!$B$3,D9226))),ROW()-1,"")</f>
        <v/>
      </c>
    </row>
    <row r="9227" spans="1:14" x14ac:dyDescent="0.3">
      <c r="A9227" t="s">
        <v>27809</v>
      </c>
      <c r="B9227" t="s">
        <v>29</v>
      </c>
      <c r="C9227" t="s">
        <v>27810</v>
      </c>
      <c r="D9227" t="s">
        <v>27811</v>
      </c>
      <c r="E9227" t="s">
        <v>40</v>
      </c>
      <c r="F9227" s="7">
        <v>30.78</v>
      </c>
      <c r="G9227" t="s">
        <v>33</v>
      </c>
      <c r="H9227" t="s">
        <v>34</v>
      </c>
      <c r="I9227" t="s">
        <v>27808</v>
      </c>
      <c r="L9227" s="8">
        <v>0</v>
      </c>
      <c r="M9227" t="s">
        <v>36</v>
      </c>
      <c r="N9227" t="str">
        <f>IF(AND(PESQUISA!$B$3&lt;&gt;"",OR(PESQUISA!$B$4="TODAS",B9227=PESQUISA!$B$4),ISNUMBER(SEARCH(PESQUISA!$B$3,D9227))),ROW()-1,"")</f>
        <v/>
      </c>
    </row>
    <row r="9228" spans="1:14" x14ac:dyDescent="0.3">
      <c r="A9228" t="s">
        <v>27812</v>
      </c>
      <c r="B9228" t="s">
        <v>29</v>
      </c>
      <c r="C9228" t="s">
        <v>27813</v>
      </c>
      <c r="D9228" t="s">
        <v>27814</v>
      </c>
      <c r="E9228" t="s">
        <v>40</v>
      </c>
      <c r="F9228" s="7">
        <v>34.630000000000003</v>
      </c>
      <c r="G9228" t="s">
        <v>33</v>
      </c>
      <c r="H9228" t="s">
        <v>34</v>
      </c>
      <c r="I9228" t="s">
        <v>27808</v>
      </c>
      <c r="L9228" s="8">
        <v>0</v>
      </c>
      <c r="M9228" t="s">
        <v>36</v>
      </c>
      <c r="N9228" t="str">
        <f>IF(AND(PESQUISA!$B$3&lt;&gt;"",OR(PESQUISA!$B$4="TODAS",B9228=PESQUISA!$B$4),ISNUMBER(SEARCH(PESQUISA!$B$3,D9228))),ROW()-1,"")</f>
        <v/>
      </c>
    </row>
    <row r="9229" spans="1:14" x14ac:dyDescent="0.3">
      <c r="A9229" t="s">
        <v>27815</v>
      </c>
      <c r="B9229" t="s">
        <v>29</v>
      </c>
      <c r="C9229" t="s">
        <v>27816</v>
      </c>
      <c r="D9229" t="s">
        <v>27817</v>
      </c>
      <c r="E9229" t="s">
        <v>40</v>
      </c>
      <c r="F9229" s="7">
        <v>3.84</v>
      </c>
      <c r="G9229" t="s">
        <v>33</v>
      </c>
      <c r="H9229" t="s">
        <v>34</v>
      </c>
      <c r="I9229" t="s">
        <v>27808</v>
      </c>
      <c r="L9229" s="8">
        <v>0</v>
      </c>
      <c r="M9229" t="s">
        <v>36</v>
      </c>
      <c r="N9229" t="str">
        <f>IF(AND(PESQUISA!$B$3&lt;&gt;"",OR(PESQUISA!$B$4="TODAS",B9229=PESQUISA!$B$4),ISNUMBER(SEARCH(PESQUISA!$B$3,D9229))),ROW()-1,"")</f>
        <v/>
      </c>
    </row>
    <row r="9230" spans="1:14" x14ac:dyDescent="0.3">
      <c r="A9230" t="s">
        <v>27818</v>
      </c>
      <c r="B9230" t="s">
        <v>29</v>
      </c>
      <c r="C9230" t="s">
        <v>27819</v>
      </c>
      <c r="D9230" t="s">
        <v>27820</v>
      </c>
      <c r="E9230" t="s">
        <v>40</v>
      </c>
      <c r="F9230" s="7">
        <v>38.479999999999997</v>
      </c>
      <c r="G9230" t="s">
        <v>33</v>
      </c>
      <c r="H9230" t="s">
        <v>34</v>
      </c>
      <c r="I9230" t="s">
        <v>27808</v>
      </c>
      <c r="L9230" s="8">
        <v>0</v>
      </c>
      <c r="M9230" t="s">
        <v>36</v>
      </c>
      <c r="N9230" t="str">
        <f>IF(AND(PESQUISA!$B$3&lt;&gt;"",OR(PESQUISA!$B$4="TODAS",B9230=PESQUISA!$B$4),ISNUMBER(SEARCH(PESQUISA!$B$3,D9230))),ROW()-1,"")</f>
        <v/>
      </c>
    </row>
    <row r="9231" spans="1:14" x14ac:dyDescent="0.3">
      <c r="A9231" t="s">
        <v>27821</v>
      </c>
      <c r="B9231" t="s">
        <v>29</v>
      </c>
      <c r="C9231" t="s">
        <v>27822</v>
      </c>
      <c r="D9231" t="s">
        <v>27823</v>
      </c>
      <c r="E9231" t="s">
        <v>40</v>
      </c>
      <c r="F9231" s="7">
        <v>43.29</v>
      </c>
      <c r="G9231" t="s">
        <v>33</v>
      </c>
      <c r="H9231" t="s">
        <v>34</v>
      </c>
      <c r="I9231" t="s">
        <v>27808</v>
      </c>
      <c r="L9231" s="8">
        <v>0</v>
      </c>
      <c r="M9231" t="s">
        <v>36</v>
      </c>
      <c r="N9231" t="str">
        <f>IF(AND(PESQUISA!$B$3&lt;&gt;"",OR(PESQUISA!$B$4="TODAS",B9231=PESQUISA!$B$4),ISNUMBER(SEARCH(PESQUISA!$B$3,D9231))),ROW()-1,"")</f>
        <v/>
      </c>
    </row>
    <row r="9232" spans="1:14" x14ac:dyDescent="0.3">
      <c r="A9232" t="s">
        <v>27824</v>
      </c>
      <c r="B9232" t="s">
        <v>29</v>
      </c>
      <c r="C9232" t="s">
        <v>27825</v>
      </c>
      <c r="D9232" t="s">
        <v>27826</v>
      </c>
      <c r="E9232" t="s">
        <v>40</v>
      </c>
      <c r="F9232" s="7">
        <v>48.1</v>
      </c>
      <c r="G9232" t="s">
        <v>33</v>
      </c>
      <c r="H9232" t="s">
        <v>34</v>
      </c>
      <c r="I9232" t="s">
        <v>27808</v>
      </c>
      <c r="L9232" s="8">
        <v>0</v>
      </c>
      <c r="M9232" t="s">
        <v>36</v>
      </c>
      <c r="N9232" t="str">
        <f>IF(AND(PESQUISA!$B$3&lt;&gt;"",OR(PESQUISA!$B$4="TODAS",B9232=PESQUISA!$B$4),ISNUMBER(SEARCH(PESQUISA!$B$3,D9232))),ROW()-1,"")</f>
        <v/>
      </c>
    </row>
    <row r="9233" spans="1:14" x14ac:dyDescent="0.3">
      <c r="A9233" t="s">
        <v>27827</v>
      </c>
      <c r="B9233" t="s">
        <v>29</v>
      </c>
      <c r="C9233" t="s">
        <v>27828</v>
      </c>
      <c r="D9233" t="s">
        <v>27829</v>
      </c>
      <c r="E9233" t="s">
        <v>40</v>
      </c>
      <c r="F9233" s="7">
        <v>53.87</v>
      </c>
      <c r="G9233" t="s">
        <v>33</v>
      </c>
      <c r="H9233" t="s">
        <v>34</v>
      </c>
      <c r="I9233" t="s">
        <v>27808</v>
      </c>
      <c r="L9233" s="8">
        <v>0</v>
      </c>
      <c r="M9233" t="s">
        <v>36</v>
      </c>
      <c r="N9233" t="str">
        <f>IF(AND(PESQUISA!$B$3&lt;&gt;"",OR(PESQUISA!$B$4="TODAS",B9233=PESQUISA!$B$4),ISNUMBER(SEARCH(PESQUISA!$B$3,D9233))),ROW()-1,"")</f>
        <v/>
      </c>
    </row>
    <row r="9234" spans="1:14" x14ac:dyDescent="0.3">
      <c r="A9234" t="s">
        <v>27830</v>
      </c>
      <c r="B9234" t="s">
        <v>29</v>
      </c>
      <c r="C9234" t="s">
        <v>27831</v>
      </c>
      <c r="D9234" t="s">
        <v>27832</v>
      </c>
      <c r="E9234" t="s">
        <v>40</v>
      </c>
      <c r="F9234" s="7">
        <v>60.61</v>
      </c>
      <c r="G9234" t="s">
        <v>33</v>
      </c>
      <c r="H9234" t="s">
        <v>34</v>
      </c>
      <c r="I9234" t="s">
        <v>27808</v>
      </c>
      <c r="L9234" s="8">
        <v>0</v>
      </c>
      <c r="M9234" t="s">
        <v>36</v>
      </c>
      <c r="N9234" t="str">
        <f>IF(AND(PESQUISA!$B$3&lt;&gt;"",OR(PESQUISA!$B$4="TODAS",B9234=PESQUISA!$B$4),ISNUMBER(SEARCH(PESQUISA!$B$3,D9234))),ROW()-1,"")</f>
        <v/>
      </c>
    </row>
    <row r="9235" spans="1:14" x14ac:dyDescent="0.3">
      <c r="A9235" t="s">
        <v>27833</v>
      </c>
      <c r="B9235" t="s">
        <v>29</v>
      </c>
      <c r="C9235" t="s">
        <v>27834</v>
      </c>
      <c r="D9235" t="s">
        <v>27835</v>
      </c>
      <c r="E9235" t="s">
        <v>40</v>
      </c>
      <c r="F9235" s="7">
        <v>6.15</v>
      </c>
      <c r="G9235" t="s">
        <v>33</v>
      </c>
      <c r="H9235" t="s">
        <v>34</v>
      </c>
      <c r="I9235" t="s">
        <v>27808</v>
      </c>
      <c r="L9235" s="8">
        <v>0</v>
      </c>
      <c r="M9235" t="s">
        <v>36</v>
      </c>
      <c r="N9235" t="str">
        <f>IF(AND(PESQUISA!$B$3&lt;&gt;"",OR(PESQUISA!$B$4="TODAS",B9235=PESQUISA!$B$4),ISNUMBER(SEARCH(PESQUISA!$B$3,D9235))),ROW()-1,"")</f>
        <v/>
      </c>
    </row>
    <row r="9236" spans="1:14" x14ac:dyDescent="0.3">
      <c r="A9236" t="s">
        <v>27836</v>
      </c>
      <c r="B9236" t="s">
        <v>29</v>
      </c>
      <c r="C9236" t="s">
        <v>27837</v>
      </c>
      <c r="D9236" t="s">
        <v>27838</v>
      </c>
      <c r="E9236" t="s">
        <v>40</v>
      </c>
      <c r="F9236" s="7">
        <v>68.3</v>
      </c>
      <c r="G9236" t="s">
        <v>33</v>
      </c>
      <c r="H9236" t="s">
        <v>34</v>
      </c>
      <c r="I9236" t="s">
        <v>27808</v>
      </c>
      <c r="L9236" s="8">
        <v>0</v>
      </c>
      <c r="M9236" t="s">
        <v>36</v>
      </c>
      <c r="N9236" t="str">
        <f>IF(AND(PESQUISA!$B$3&lt;&gt;"",OR(PESQUISA!$B$4="TODAS",B9236=PESQUISA!$B$4),ISNUMBER(SEARCH(PESQUISA!$B$3,D9236))),ROW()-1,"")</f>
        <v/>
      </c>
    </row>
    <row r="9237" spans="1:14" x14ac:dyDescent="0.3">
      <c r="A9237" t="s">
        <v>27839</v>
      </c>
      <c r="B9237" t="s">
        <v>29</v>
      </c>
      <c r="C9237" t="s">
        <v>27840</v>
      </c>
      <c r="D9237" t="s">
        <v>27841</v>
      </c>
      <c r="E9237" t="s">
        <v>40</v>
      </c>
      <c r="F9237" s="7">
        <v>76.97</v>
      </c>
      <c r="G9237" t="s">
        <v>33</v>
      </c>
      <c r="H9237" t="s">
        <v>34</v>
      </c>
      <c r="I9237" t="s">
        <v>27808</v>
      </c>
      <c r="L9237" s="8">
        <v>0</v>
      </c>
      <c r="M9237" t="s">
        <v>36</v>
      </c>
      <c r="N9237" t="str">
        <f>IF(AND(PESQUISA!$B$3&lt;&gt;"",OR(PESQUISA!$B$4="TODAS",B9237=PESQUISA!$B$4),ISNUMBER(SEARCH(PESQUISA!$B$3,D9237))),ROW()-1,"")</f>
        <v/>
      </c>
    </row>
    <row r="9238" spans="1:14" x14ac:dyDescent="0.3">
      <c r="A9238" t="s">
        <v>27842</v>
      </c>
      <c r="B9238" t="s">
        <v>29</v>
      </c>
      <c r="C9238" t="s">
        <v>27843</v>
      </c>
      <c r="D9238" t="s">
        <v>27844</v>
      </c>
      <c r="E9238" t="s">
        <v>40</v>
      </c>
      <c r="F9238" s="7">
        <v>12.11</v>
      </c>
      <c r="G9238" t="s">
        <v>33</v>
      </c>
      <c r="H9238" t="s">
        <v>34</v>
      </c>
      <c r="I9238" t="s">
        <v>27808</v>
      </c>
      <c r="L9238" s="8">
        <v>0</v>
      </c>
      <c r="M9238" t="s">
        <v>36</v>
      </c>
      <c r="N9238" t="str">
        <f>IF(AND(PESQUISA!$B$3&lt;&gt;"",OR(PESQUISA!$B$4="TODAS",B9238=PESQUISA!$B$4),ISNUMBER(SEARCH(PESQUISA!$B$3,D9238))),ROW()-1,"")</f>
        <v/>
      </c>
    </row>
    <row r="9239" spans="1:14" x14ac:dyDescent="0.3">
      <c r="A9239" t="s">
        <v>27845</v>
      </c>
      <c r="B9239" t="s">
        <v>29</v>
      </c>
      <c r="C9239" t="s">
        <v>27846</v>
      </c>
      <c r="D9239" t="s">
        <v>27847</v>
      </c>
      <c r="E9239" t="s">
        <v>40</v>
      </c>
      <c r="F9239" s="7">
        <v>17.309999999999999</v>
      </c>
      <c r="G9239" t="s">
        <v>33</v>
      </c>
      <c r="H9239" t="s">
        <v>34</v>
      </c>
      <c r="I9239" t="s">
        <v>27808</v>
      </c>
      <c r="L9239" s="8">
        <v>0</v>
      </c>
      <c r="M9239" t="s">
        <v>36</v>
      </c>
      <c r="N9239" t="str">
        <f>IF(AND(PESQUISA!$B$3&lt;&gt;"",OR(PESQUISA!$B$4="TODAS",B9239=PESQUISA!$B$4),ISNUMBER(SEARCH(PESQUISA!$B$3,D9239))),ROW()-1,"")</f>
        <v/>
      </c>
    </row>
    <row r="9240" spans="1:14" x14ac:dyDescent="0.3">
      <c r="A9240" t="s">
        <v>27848</v>
      </c>
      <c r="B9240" t="s">
        <v>29</v>
      </c>
      <c r="C9240" t="s">
        <v>27849</v>
      </c>
      <c r="D9240" t="s">
        <v>27850</v>
      </c>
      <c r="E9240" t="s">
        <v>40</v>
      </c>
      <c r="F9240" s="7">
        <v>42.32</v>
      </c>
      <c r="G9240" t="s">
        <v>33</v>
      </c>
      <c r="H9240" t="s">
        <v>34</v>
      </c>
      <c r="I9240" t="s">
        <v>27808</v>
      </c>
      <c r="L9240" s="8">
        <v>0</v>
      </c>
      <c r="M9240" t="s">
        <v>36</v>
      </c>
      <c r="N9240" t="str">
        <f>IF(AND(PESQUISA!$B$3&lt;&gt;"",OR(PESQUISA!$B$4="TODAS",B9240=PESQUISA!$B$4),ISNUMBER(SEARCH(PESQUISA!$B$3,D9240))),ROW()-1,"")</f>
        <v/>
      </c>
    </row>
    <row r="9241" spans="1:14" x14ac:dyDescent="0.3">
      <c r="A9241" t="s">
        <v>27851</v>
      </c>
      <c r="B9241" t="s">
        <v>29</v>
      </c>
      <c r="C9241" t="s">
        <v>27852</v>
      </c>
      <c r="D9241" t="s">
        <v>27853</v>
      </c>
      <c r="E9241" t="s">
        <v>40</v>
      </c>
      <c r="F9241" s="7">
        <v>61.57</v>
      </c>
      <c r="G9241" t="s">
        <v>33</v>
      </c>
      <c r="H9241" t="s">
        <v>34</v>
      </c>
      <c r="I9241" t="s">
        <v>27808</v>
      </c>
      <c r="L9241" s="8">
        <v>0</v>
      </c>
      <c r="M9241" t="s">
        <v>36</v>
      </c>
      <c r="N9241" t="str">
        <f>IF(AND(PESQUISA!$B$3&lt;&gt;"",OR(PESQUISA!$B$4="TODAS",B9241=PESQUISA!$B$4),ISNUMBER(SEARCH(PESQUISA!$B$3,D9241))),ROW()-1,"")</f>
        <v/>
      </c>
    </row>
    <row r="9242" spans="1:14" x14ac:dyDescent="0.3">
      <c r="A9242" t="s">
        <v>27854</v>
      </c>
      <c r="B9242" t="s">
        <v>29</v>
      </c>
      <c r="C9242" t="s">
        <v>27855</v>
      </c>
      <c r="D9242" t="s">
        <v>27856</v>
      </c>
      <c r="E9242" t="s">
        <v>40</v>
      </c>
      <c r="F9242" s="7">
        <v>69.27</v>
      </c>
      <c r="G9242" t="s">
        <v>33</v>
      </c>
      <c r="H9242" t="s">
        <v>34</v>
      </c>
      <c r="I9242" t="s">
        <v>27808</v>
      </c>
      <c r="L9242" s="8">
        <v>0</v>
      </c>
      <c r="M9242" t="s">
        <v>36</v>
      </c>
      <c r="N9242" t="str">
        <f>IF(AND(PESQUISA!$B$3&lt;&gt;"",OR(PESQUISA!$B$4="TODAS",B9242=PESQUISA!$B$4),ISNUMBER(SEARCH(PESQUISA!$B$3,D9242))),ROW()-1,"")</f>
        <v/>
      </c>
    </row>
    <row r="9243" spans="1:14" x14ac:dyDescent="0.3">
      <c r="A9243" t="s">
        <v>27857</v>
      </c>
      <c r="B9243" t="s">
        <v>29</v>
      </c>
      <c r="C9243" t="s">
        <v>27858</v>
      </c>
      <c r="D9243" t="s">
        <v>27859</v>
      </c>
      <c r="E9243" t="s">
        <v>40</v>
      </c>
      <c r="F9243" s="7">
        <v>7.69</v>
      </c>
      <c r="G9243" t="s">
        <v>33</v>
      </c>
      <c r="H9243" t="s">
        <v>34</v>
      </c>
      <c r="I9243" t="s">
        <v>27808</v>
      </c>
      <c r="L9243" s="8">
        <v>0</v>
      </c>
      <c r="M9243" t="s">
        <v>36</v>
      </c>
      <c r="N9243" t="str">
        <f>IF(AND(PESQUISA!$B$3&lt;&gt;"",OR(PESQUISA!$B$4="TODAS",B9243=PESQUISA!$B$4),ISNUMBER(SEARCH(PESQUISA!$B$3,D9243))),ROW()-1,"")</f>
        <v/>
      </c>
    </row>
    <row r="9244" spans="1:14" x14ac:dyDescent="0.3">
      <c r="A9244" t="s">
        <v>27860</v>
      </c>
      <c r="B9244" t="s">
        <v>29</v>
      </c>
      <c r="C9244" t="s">
        <v>27861</v>
      </c>
      <c r="D9244" t="s">
        <v>27862</v>
      </c>
      <c r="E9244" t="s">
        <v>40</v>
      </c>
      <c r="F9244" s="7">
        <v>76.97</v>
      </c>
      <c r="G9244" t="s">
        <v>33</v>
      </c>
      <c r="H9244" t="s">
        <v>34</v>
      </c>
      <c r="I9244" t="s">
        <v>27808</v>
      </c>
      <c r="L9244" s="8">
        <v>0</v>
      </c>
      <c r="M9244" t="s">
        <v>36</v>
      </c>
      <c r="N9244" t="str">
        <f>IF(AND(PESQUISA!$B$3&lt;&gt;"",OR(PESQUISA!$B$4="TODAS",B9244=PESQUISA!$B$4),ISNUMBER(SEARCH(PESQUISA!$B$3,D9244))),ROW()-1,"")</f>
        <v/>
      </c>
    </row>
    <row r="9245" spans="1:14" x14ac:dyDescent="0.3">
      <c r="A9245" t="s">
        <v>27863</v>
      </c>
      <c r="B9245" t="s">
        <v>29</v>
      </c>
      <c r="C9245" t="s">
        <v>27864</v>
      </c>
      <c r="D9245" t="s">
        <v>27865</v>
      </c>
      <c r="E9245" t="s">
        <v>40</v>
      </c>
      <c r="F9245" s="7">
        <v>86.59</v>
      </c>
      <c r="G9245" t="s">
        <v>33</v>
      </c>
      <c r="H9245" t="s">
        <v>34</v>
      </c>
      <c r="I9245" t="s">
        <v>27808</v>
      </c>
      <c r="L9245" s="8">
        <v>0</v>
      </c>
      <c r="M9245" t="s">
        <v>36</v>
      </c>
      <c r="N9245" t="str">
        <f>IF(AND(PESQUISA!$B$3&lt;&gt;"",OR(PESQUISA!$B$4="TODAS",B9245=PESQUISA!$B$4),ISNUMBER(SEARCH(PESQUISA!$B$3,D9245))),ROW()-1,"")</f>
        <v/>
      </c>
    </row>
    <row r="9246" spans="1:14" x14ac:dyDescent="0.3">
      <c r="A9246" t="s">
        <v>27866</v>
      </c>
      <c r="B9246" t="s">
        <v>29</v>
      </c>
      <c r="C9246" t="s">
        <v>27867</v>
      </c>
      <c r="D9246" t="s">
        <v>27868</v>
      </c>
      <c r="E9246" t="s">
        <v>40</v>
      </c>
      <c r="F9246" s="7">
        <v>96.21</v>
      </c>
      <c r="G9246" t="s">
        <v>33</v>
      </c>
      <c r="H9246" t="s">
        <v>34</v>
      </c>
      <c r="I9246" t="s">
        <v>27808</v>
      </c>
      <c r="L9246" s="8">
        <v>0</v>
      </c>
      <c r="M9246" t="s">
        <v>36</v>
      </c>
      <c r="N9246" t="str">
        <f>IF(AND(PESQUISA!$B$3&lt;&gt;"",OR(PESQUISA!$B$4="TODAS",B9246=PESQUISA!$B$4),ISNUMBER(SEARCH(PESQUISA!$B$3,D9246))),ROW()-1,"")</f>
        <v/>
      </c>
    </row>
    <row r="9247" spans="1:14" x14ac:dyDescent="0.3">
      <c r="A9247" t="s">
        <v>27869</v>
      </c>
      <c r="B9247" t="s">
        <v>29</v>
      </c>
      <c r="C9247" t="s">
        <v>27870</v>
      </c>
      <c r="D9247" t="s">
        <v>27871</v>
      </c>
      <c r="E9247" t="s">
        <v>40</v>
      </c>
      <c r="F9247" s="7">
        <v>107.75</v>
      </c>
      <c r="G9247" t="s">
        <v>33</v>
      </c>
      <c r="H9247" t="s">
        <v>34</v>
      </c>
      <c r="I9247" t="s">
        <v>27808</v>
      </c>
      <c r="L9247" s="8">
        <v>0</v>
      </c>
      <c r="M9247" t="s">
        <v>36</v>
      </c>
      <c r="N9247" t="str">
        <f>IF(AND(PESQUISA!$B$3&lt;&gt;"",OR(PESQUISA!$B$4="TODAS",B9247=PESQUISA!$B$4),ISNUMBER(SEARCH(PESQUISA!$B$3,D9247))),ROW()-1,"")</f>
        <v/>
      </c>
    </row>
    <row r="9248" spans="1:14" x14ac:dyDescent="0.3">
      <c r="A9248" t="s">
        <v>27872</v>
      </c>
      <c r="B9248" t="s">
        <v>29</v>
      </c>
      <c r="C9248" t="s">
        <v>27873</v>
      </c>
      <c r="D9248" t="s">
        <v>27874</v>
      </c>
      <c r="E9248" t="s">
        <v>40</v>
      </c>
      <c r="F9248" s="7">
        <v>121.22</v>
      </c>
      <c r="G9248" t="s">
        <v>33</v>
      </c>
      <c r="H9248" t="s">
        <v>34</v>
      </c>
      <c r="I9248" t="s">
        <v>27808</v>
      </c>
      <c r="L9248" s="8">
        <v>0</v>
      </c>
      <c r="M9248" t="s">
        <v>36</v>
      </c>
      <c r="N9248" t="str">
        <f>IF(AND(PESQUISA!$B$3&lt;&gt;"",OR(PESQUISA!$B$4="TODAS",B9248=PESQUISA!$B$4),ISNUMBER(SEARCH(PESQUISA!$B$3,D9248))),ROW()-1,"")</f>
        <v/>
      </c>
    </row>
    <row r="9249" spans="1:14" x14ac:dyDescent="0.3">
      <c r="A9249" t="s">
        <v>27875</v>
      </c>
      <c r="B9249" t="s">
        <v>29</v>
      </c>
      <c r="C9249" t="s">
        <v>27876</v>
      </c>
      <c r="D9249" t="s">
        <v>27877</v>
      </c>
      <c r="E9249" t="s">
        <v>40</v>
      </c>
      <c r="F9249" s="7">
        <v>12.31</v>
      </c>
      <c r="G9249" t="s">
        <v>33</v>
      </c>
      <c r="H9249" t="s">
        <v>34</v>
      </c>
      <c r="I9249" t="s">
        <v>27808</v>
      </c>
      <c r="L9249" s="8">
        <v>0</v>
      </c>
      <c r="M9249" t="s">
        <v>36</v>
      </c>
      <c r="N9249" t="str">
        <f>IF(AND(PESQUISA!$B$3&lt;&gt;"",OR(PESQUISA!$B$4="TODAS",B9249=PESQUISA!$B$4),ISNUMBER(SEARCH(PESQUISA!$B$3,D9249))),ROW()-1,"")</f>
        <v/>
      </c>
    </row>
    <row r="9250" spans="1:14" x14ac:dyDescent="0.3">
      <c r="A9250" t="s">
        <v>27878</v>
      </c>
      <c r="B9250" t="s">
        <v>29</v>
      </c>
      <c r="C9250" t="s">
        <v>27879</v>
      </c>
      <c r="D9250" t="s">
        <v>27880</v>
      </c>
      <c r="E9250" t="s">
        <v>40</v>
      </c>
      <c r="F9250" s="7">
        <v>136.62</v>
      </c>
      <c r="G9250" t="s">
        <v>33</v>
      </c>
      <c r="H9250" t="s">
        <v>34</v>
      </c>
      <c r="I9250" t="s">
        <v>27808</v>
      </c>
      <c r="L9250" s="8">
        <v>0</v>
      </c>
      <c r="M9250" t="s">
        <v>36</v>
      </c>
      <c r="N9250" t="str">
        <f>IF(AND(PESQUISA!$B$3&lt;&gt;"",OR(PESQUISA!$B$4="TODAS",B9250=PESQUISA!$B$4),ISNUMBER(SEARCH(PESQUISA!$B$3,D9250))),ROW()-1,"")</f>
        <v/>
      </c>
    </row>
    <row r="9251" spans="1:14" x14ac:dyDescent="0.3">
      <c r="A9251" t="s">
        <v>27881</v>
      </c>
      <c r="B9251" t="s">
        <v>29</v>
      </c>
      <c r="C9251" t="s">
        <v>27882</v>
      </c>
      <c r="D9251" t="s">
        <v>27883</v>
      </c>
      <c r="E9251" t="s">
        <v>40</v>
      </c>
      <c r="F9251" s="7">
        <v>153.94</v>
      </c>
      <c r="G9251" t="s">
        <v>33</v>
      </c>
      <c r="H9251" t="s">
        <v>34</v>
      </c>
      <c r="I9251" t="s">
        <v>27808</v>
      </c>
      <c r="L9251" s="8">
        <v>0</v>
      </c>
      <c r="M9251" t="s">
        <v>36</v>
      </c>
      <c r="N9251" t="str">
        <f>IF(AND(PESQUISA!$B$3&lt;&gt;"",OR(PESQUISA!$B$4="TODAS",B9251=PESQUISA!$B$4),ISNUMBER(SEARCH(PESQUISA!$B$3,D9251))),ROW()-1,"")</f>
        <v/>
      </c>
    </row>
    <row r="9252" spans="1:14" x14ac:dyDescent="0.3">
      <c r="A9252" t="s">
        <v>27884</v>
      </c>
      <c r="B9252" t="s">
        <v>29</v>
      </c>
      <c r="C9252" t="s">
        <v>27885</v>
      </c>
      <c r="D9252" t="s">
        <v>27886</v>
      </c>
      <c r="E9252" t="s">
        <v>40</v>
      </c>
      <c r="F9252" s="7">
        <v>24.23</v>
      </c>
      <c r="G9252" t="s">
        <v>33</v>
      </c>
      <c r="H9252" t="s">
        <v>34</v>
      </c>
      <c r="I9252" t="s">
        <v>27808</v>
      </c>
      <c r="L9252" s="8">
        <v>0</v>
      </c>
      <c r="M9252" t="s">
        <v>36</v>
      </c>
      <c r="N9252" t="str">
        <f>IF(AND(PESQUISA!$B$3&lt;&gt;"",OR(PESQUISA!$B$4="TODAS",B9252=PESQUISA!$B$4),ISNUMBER(SEARCH(PESQUISA!$B$3,D9252))),ROW()-1,"")</f>
        <v/>
      </c>
    </row>
    <row r="9253" spans="1:14" x14ac:dyDescent="0.3">
      <c r="A9253" t="s">
        <v>27887</v>
      </c>
      <c r="B9253" t="s">
        <v>29</v>
      </c>
      <c r="C9253" t="s">
        <v>27888</v>
      </c>
      <c r="D9253" t="s">
        <v>27889</v>
      </c>
      <c r="E9253" t="s">
        <v>40</v>
      </c>
      <c r="F9253" s="7">
        <v>34.630000000000003</v>
      </c>
      <c r="G9253" t="s">
        <v>33</v>
      </c>
      <c r="H9253" t="s">
        <v>34</v>
      </c>
      <c r="I9253" t="s">
        <v>27808</v>
      </c>
      <c r="L9253" s="8">
        <v>0</v>
      </c>
      <c r="M9253" t="s">
        <v>36</v>
      </c>
      <c r="N9253" t="str">
        <f>IF(AND(PESQUISA!$B$3&lt;&gt;"",OR(PESQUISA!$B$4="TODAS",B9253=PESQUISA!$B$4),ISNUMBER(SEARCH(PESQUISA!$B$3,D9253))),ROW()-1,"")</f>
        <v/>
      </c>
    </row>
    <row r="9254" spans="1:14" x14ac:dyDescent="0.3">
      <c r="A9254" t="s">
        <v>27890</v>
      </c>
      <c r="B9254" t="s">
        <v>29</v>
      </c>
      <c r="C9254" t="s">
        <v>27891</v>
      </c>
      <c r="D9254" t="s">
        <v>27892</v>
      </c>
      <c r="E9254" t="s">
        <v>40</v>
      </c>
      <c r="F9254" s="7">
        <v>1641.48</v>
      </c>
      <c r="G9254" t="s">
        <v>33</v>
      </c>
      <c r="H9254" t="s">
        <v>34</v>
      </c>
      <c r="I9254" t="s">
        <v>27808</v>
      </c>
      <c r="L9254" s="8">
        <v>0.97660000000000002</v>
      </c>
      <c r="M9254" t="s">
        <v>36</v>
      </c>
      <c r="N9254" t="str">
        <f>IF(AND(PESQUISA!$B$3&lt;&gt;"",OR(PESQUISA!$B$4="TODAS",B9254=PESQUISA!$B$4),ISNUMBER(SEARCH(PESQUISA!$B$3,D9254))),ROW()-1,"")</f>
        <v/>
      </c>
    </row>
    <row r="9255" spans="1:14" x14ac:dyDescent="0.3">
      <c r="A9255" t="s">
        <v>27893</v>
      </c>
      <c r="B9255" t="s">
        <v>29</v>
      </c>
      <c r="C9255" t="s">
        <v>27894</v>
      </c>
      <c r="D9255" t="s">
        <v>27895</v>
      </c>
      <c r="E9255" t="s">
        <v>40</v>
      </c>
      <c r="F9255" s="7">
        <v>34.96</v>
      </c>
      <c r="G9255" t="s">
        <v>33</v>
      </c>
      <c r="H9255" t="s">
        <v>34</v>
      </c>
      <c r="I9255" t="s">
        <v>27808</v>
      </c>
      <c r="L9255" s="8">
        <v>0.82410000000000005</v>
      </c>
      <c r="M9255" t="s">
        <v>36</v>
      </c>
      <c r="N9255" t="str">
        <f>IF(AND(PESQUISA!$B$3&lt;&gt;"",OR(PESQUISA!$B$4="TODAS",B9255=PESQUISA!$B$4),ISNUMBER(SEARCH(PESQUISA!$B$3,D9255))),ROW()-1,"")</f>
        <v/>
      </c>
    </row>
    <row r="9256" spans="1:14" x14ac:dyDescent="0.3">
      <c r="A9256" t="s">
        <v>27896</v>
      </c>
      <c r="B9256" t="s">
        <v>29</v>
      </c>
      <c r="C9256" t="s">
        <v>27897</v>
      </c>
      <c r="D9256" t="s">
        <v>27898</v>
      </c>
      <c r="E9256" t="s">
        <v>40</v>
      </c>
      <c r="F9256" s="7">
        <v>61.29</v>
      </c>
      <c r="G9256" t="s">
        <v>33</v>
      </c>
      <c r="H9256" t="s">
        <v>34</v>
      </c>
      <c r="I9256" t="s">
        <v>27808</v>
      </c>
      <c r="L9256" s="8">
        <v>0.8024</v>
      </c>
      <c r="M9256" t="s">
        <v>36</v>
      </c>
      <c r="N9256" t="str">
        <f>IF(AND(PESQUISA!$B$3&lt;&gt;"",OR(PESQUISA!$B$4="TODAS",B9256=PESQUISA!$B$4),ISNUMBER(SEARCH(PESQUISA!$B$3,D9256))),ROW()-1,"")</f>
        <v/>
      </c>
    </row>
    <row r="9257" spans="1:14" x14ac:dyDescent="0.3">
      <c r="A9257" t="s">
        <v>27899</v>
      </c>
      <c r="B9257" t="s">
        <v>29</v>
      </c>
      <c r="C9257" t="s">
        <v>27900</v>
      </c>
      <c r="D9257" t="s">
        <v>27901</v>
      </c>
      <c r="E9257" t="s">
        <v>40</v>
      </c>
      <c r="F9257" s="7">
        <v>34.56</v>
      </c>
      <c r="G9257" t="s">
        <v>33</v>
      </c>
      <c r="H9257" t="s">
        <v>34</v>
      </c>
      <c r="I9257" t="s">
        <v>27808</v>
      </c>
      <c r="L9257" s="8">
        <v>0.88890000000000002</v>
      </c>
      <c r="M9257" t="s">
        <v>36</v>
      </c>
      <c r="N9257" t="str">
        <f>IF(AND(PESQUISA!$B$3&lt;&gt;"",OR(PESQUISA!$B$4="TODAS",B9257=PESQUISA!$B$4),ISNUMBER(SEARCH(PESQUISA!$B$3,D9257))),ROW()-1,"")</f>
        <v/>
      </c>
    </row>
    <row r="9258" spans="1:14" x14ac:dyDescent="0.3">
      <c r="A9258" t="s">
        <v>27902</v>
      </c>
      <c r="B9258" t="s">
        <v>29</v>
      </c>
      <c r="C9258" t="s">
        <v>27903</v>
      </c>
      <c r="D9258" t="s">
        <v>27904</v>
      </c>
      <c r="E9258" t="s">
        <v>40</v>
      </c>
      <c r="F9258" s="7">
        <v>47.83</v>
      </c>
      <c r="G9258" t="s">
        <v>33</v>
      </c>
      <c r="H9258" t="s">
        <v>34</v>
      </c>
      <c r="I9258" t="s">
        <v>27808</v>
      </c>
      <c r="L9258" s="8">
        <v>0.87139999999999995</v>
      </c>
      <c r="M9258" t="s">
        <v>36</v>
      </c>
      <c r="N9258" t="str">
        <f>IF(AND(PESQUISA!$B$3&lt;&gt;"",OR(PESQUISA!$B$4="TODAS",B9258=PESQUISA!$B$4),ISNUMBER(SEARCH(PESQUISA!$B$3,D9258))),ROW()-1,"")</f>
        <v/>
      </c>
    </row>
    <row r="9259" spans="1:14" x14ac:dyDescent="0.3">
      <c r="A9259" t="s">
        <v>27905</v>
      </c>
      <c r="B9259" t="s">
        <v>29</v>
      </c>
      <c r="C9259" t="s">
        <v>27906</v>
      </c>
      <c r="D9259" t="s">
        <v>27907</v>
      </c>
      <c r="E9259" t="s">
        <v>40</v>
      </c>
      <c r="F9259" s="7">
        <v>88.99</v>
      </c>
      <c r="G9259" t="s">
        <v>33</v>
      </c>
      <c r="H9259" t="s">
        <v>34</v>
      </c>
      <c r="I9259" t="s">
        <v>27808</v>
      </c>
      <c r="L9259" s="8">
        <v>0.8639</v>
      </c>
      <c r="M9259" t="s">
        <v>36</v>
      </c>
      <c r="N9259" t="str">
        <f>IF(AND(PESQUISA!$B$3&lt;&gt;"",OR(PESQUISA!$B$4="TODAS",B9259=PESQUISA!$B$4),ISNUMBER(SEARCH(PESQUISA!$B$3,D9259))),ROW()-1,"")</f>
        <v/>
      </c>
    </row>
    <row r="9260" spans="1:14" x14ac:dyDescent="0.3">
      <c r="A9260" t="s">
        <v>27908</v>
      </c>
      <c r="B9260" t="s">
        <v>29</v>
      </c>
      <c r="C9260" t="s">
        <v>27909</v>
      </c>
      <c r="D9260" t="s">
        <v>27910</v>
      </c>
      <c r="E9260" t="s">
        <v>40</v>
      </c>
      <c r="F9260" s="7">
        <v>2324.58</v>
      </c>
      <c r="G9260" t="s">
        <v>33</v>
      </c>
      <c r="H9260" t="s">
        <v>34</v>
      </c>
      <c r="I9260" t="s">
        <v>27808</v>
      </c>
      <c r="L9260" s="8">
        <v>0.98340000000000005</v>
      </c>
      <c r="M9260" t="s">
        <v>36</v>
      </c>
      <c r="N9260" t="str">
        <f>IF(AND(PESQUISA!$B$3&lt;&gt;"",OR(PESQUISA!$B$4="TODAS",B9260=PESQUISA!$B$4),ISNUMBER(SEARCH(PESQUISA!$B$3,D9260))),ROW()-1,"")</f>
        <v/>
      </c>
    </row>
    <row r="9261" spans="1:14" x14ac:dyDescent="0.3">
      <c r="A9261" t="s">
        <v>27911</v>
      </c>
      <c r="B9261" t="s">
        <v>29</v>
      </c>
      <c r="C9261" t="s">
        <v>27912</v>
      </c>
      <c r="D9261" t="s">
        <v>27913</v>
      </c>
      <c r="E9261" t="s">
        <v>40</v>
      </c>
      <c r="G9261" t="s">
        <v>33</v>
      </c>
      <c r="H9261" t="s">
        <v>34</v>
      </c>
      <c r="I9261" t="s">
        <v>27808</v>
      </c>
      <c r="M9261" t="s">
        <v>53</v>
      </c>
      <c r="N9261" t="str">
        <f>IF(AND(PESQUISA!$B$3&lt;&gt;"",OR(PESQUISA!$B$4="TODAS",B9261=PESQUISA!$B$4),ISNUMBER(SEARCH(PESQUISA!$B$3,D9261))),ROW()-1,"")</f>
        <v/>
      </c>
    </row>
    <row r="9262" spans="1:14" x14ac:dyDescent="0.3">
      <c r="A9262" t="s">
        <v>27914</v>
      </c>
      <c r="B9262" t="s">
        <v>29</v>
      </c>
      <c r="C9262" t="s">
        <v>27915</v>
      </c>
      <c r="D9262" t="s">
        <v>27916</v>
      </c>
      <c r="E9262" t="s">
        <v>40</v>
      </c>
      <c r="G9262" t="s">
        <v>33</v>
      </c>
      <c r="H9262" t="s">
        <v>34</v>
      </c>
      <c r="I9262" t="s">
        <v>27808</v>
      </c>
      <c r="M9262" t="s">
        <v>53</v>
      </c>
      <c r="N9262" t="str">
        <f>IF(AND(PESQUISA!$B$3&lt;&gt;"",OR(PESQUISA!$B$4="TODAS",B9262=PESQUISA!$B$4),ISNUMBER(SEARCH(PESQUISA!$B$3,D9262))),ROW()-1,"")</f>
        <v/>
      </c>
    </row>
    <row r="9263" spans="1:14" x14ac:dyDescent="0.3">
      <c r="A9263" t="s">
        <v>27917</v>
      </c>
      <c r="B9263" t="s">
        <v>29</v>
      </c>
      <c r="C9263" t="s">
        <v>27918</v>
      </c>
      <c r="D9263" t="s">
        <v>27919</v>
      </c>
      <c r="E9263" t="s">
        <v>40</v>
      </c>
      <c r="G9263" t="s">
        <v>33</v>
      </c>
      <c r="H9263" t="s">
        <v>34</v>
      </c>
      <c r="I9263" t="s">
        <v>27808</v>
      </c>
      <c r="M9263" t="s">
        <v>53</v>
      </c>
      <c r="N9263" t="str">
        <f>IF(AND(PESQUISA!$B$3&lt;&gt;"",OR(PESQUISA!$B$4="TODAS",B9263=PESQUISA!$B$4),ISNUMBER(SEARCH(PESQUISA!$B$3,D9263))),ROW()-1,"")</f>
        <v/>
      </c>
    </row>
    <row r="9264" spans="1:14" x14ac:dyDescent="0.3">
      <c r="A9264" t="s">
        <v>27920</v>
      </c>
      <c r="B9264" t="s">
        <v>29</v>
      </c>
      <c r="C9264" t="s">
        <v>27921</v>
      </c>
      <c r="D9264" t="s">
        <v>27922</v>
      </c>
      <c r="E9264" t="s">
        <v>40</v>
      </c>
      <c r="G9264" t="s">
        <v>33</v>
      </c>
      <c r="H9264" t="s">
        <v>34</v>
      </c>
      <c r="I9264" t="s">
        <v>27808</v>
      </c>
      <c r="M9264" t="s">
        <v>53</v>
      </c>
      <c r="N9264" t="str">
        <f>IF(AND(PESQUISA!$B$3&lt;&gt;"",OR(PESQUISA!$B$4="TODAS",B9264=PESQUISA!$B$4),ISNUMBER(SEARCH(PESQUISA!$B$3,D9264))),ROW()-1,"")</f>
        <v/>
      </c>
    </row>
    <row r="9265" spans="1:14" x14ac:dyDescent="0.3">
      <c r="A9265" t="s">
        <v>27923</v>
      </c>
      <c r="B9265" t="s">
        <v>29</v>
      </c>
      <c r="C9265" t="s">
        <v>27924</v>
      </c>
      <c r="D9265" t="s">
        <v>27925</v>
      </c>
      <c r="E9265" t="s">
        <v>40</v>
      </c>
      <c r="G9265" t="s">
        <v>33</v>
      </c>
      <c r="H9265" t="s">
        <v>34</v>
      </c>
      <c r="I9265" t="s">
        <v>27808</v>
      </c>
      <c r="M9265" t="s">
        <v>53</v>
      </c>
      <c r="N9265" t="str">
        <f>IF(AND(PESQUISA!$B$3&lt;&gt;"",OR(PESQUISA!$B$4="TODAS",B9265=PESQUISA!$B$4),ISNUMBER(SEARCH(PESQUISA!$B$3,D9265))),ROW()-1,"")</f>
        <v/>
      </c>
    </row>
    <row r="9266" spans="1:14" x14ac:dyDescent="0.3">
      <c r="A9266" t="s">
        <v>27926</v>
      </c>
      <c r="B9266" t="s">
        <v>29</v>
      </c>
      <c r="C9266" t="s">
        <v>27927</v>
      </c>
      <c r="D9266" t="s">
        <v>27928</v>
      </c>
      <c r="E9266" t="s">
        <v>40</v>
      </c>
      <c r="G9266" t="s">
        <v>33</v>
      </c>
      <c r="H9266" t="s">
        <v>34</v>
      </c>
      <c r="I9266" t="s">
        <v>27808</v>
      </c>
      <c r="M9266" t="s">
        <v>53</v>
      </c>
      <c r="N9266" t="str">
        <f>IF(AND(PESQUISA!$B$3&lt;&gt;"",OR(PESQUISA!$B$4="TODAS",B9266=PESQUISA!$B$4),ISNUMBER(SEARCH(PESQUISA!$B$3,D9266))),ROW()-1,"")</f>
        <v/>
      </c>
    </row>
    <row r="9267" spans="1:14" x14ac:dyDescent="0.3">
      <c r="A9267" t="s">
        <v>27929</v>
      </c>
      <c r="B9267" t="s">
        <v>29</v>
      </c>
      <c r="C9267" t="s">
        <v>27930</v>
      </c>
      <c r="D9267" t="s">
        <v>27931</v>
      </c>
      <c r="E9267" t="s">
        <v>40</v>
      </c>
      <c r="G9267" t="s">
        <v>33</v>
      </c>
      <c r="H9267" t="s">
        <v>34</v>
      </c>
      <c r="I9267" t="s">
        <v>27808</v>
      </c>
      <c r="M9267" t="s">
        <v>53</v>
      </c>
      <c r="N9267" t="str">
        <f>IF(AND(PESQUISA!$B$3&lt;&gt;"",OR(PESQUISA!$B$4="TODAS",B9267=PESQUISA!$B$4),ISNUMBER(SEARCH(PESQUISA!$B$3,D9267))),ROW()-1,"")</f>
        <v/>
      </c>
    </row>
    <row r="9268" spans="1:14" x14ac:dyDescent="0.3">
      <c r="A9268" t="s">
        <v>27932</v>
      </c>
      <c r="B9268" t="s">
        <v>29</v>
      </c>
      <c r="C9268" t="s">
        <v>27933</v>
      </c>
      <c r="D9268" t="s">
        <v>27934</v>
      </c>
      <c r="E9268" t="s">
        <v>40</v>
      </c>
      <c r="G9268" t="s">
        <v>33</v>
      </c>
      <c r="H9268" t="s">
        <v>34</v>
      </c>
      <c r="I9268" t="s">
        <v>27808</v>
      </c>
      <c r="M9268" t="s">
        <v>53</v>
      </c>
      <c r="N9268" t="str">
        <f>IF(AND(PESQUISA!$B$3&lt;&gt;"",OR(PESQUISA!$B$4="TODAS",B9268=PESQUISA!$B$4),ISNUMBER(SEARCH(PESQUISA!$B$3,D9268))),ROW()-1,"")</f>
        <v/>
      </c>
    </row>
    <row r="9269" spans="1:14" x14ac:dyDescent="0.3">
      <c r="A9269" t="s">
        <v>27935</v>
      </c>
      <c r="B9269" t="s">
        <v>29</v>
      </c>
      <c r="C9269" t="s">
        <v>27936</v>
      </c>
      <c r="D9269" t="s">
        <v>27937</v>
      </c>
      <c r="E9269" t="s">
        <v>40</v>
      </c>
      <c r="G9269" t="s">
        <v>33</v>
      </c>
      <c r="H9269" t="s">
        <v>34</v>
      </c>
      <c r="I9269" t="s">
        <v>27808</v>
      </c>
      <c r="M9269" t="s">
        <v>53</v>
      </c>
      <c r="N9269" t="str">
        <f>IF(AND(PESQUISA!$B$3&lt;&gt;"",OR(PESQUISA!$B$4="TODAS",B9269=PESQUISA!$B$4),ISNUMBER(SEARCH(PESQUISA!$B$3,D9269))),ROW()-1,"")</f>
        <v/>
      </c>
    </row>
    <row r="9270" spans="1:14" x14ac:dyDescent="0.3">
      <c r="A9270" t="s">
        <v>27938</v>
      </c>
      <c r="B9270" t="s">
        <v>29</v>
      </c>
      <c r="C9270" t="s">
        <v>27939</v>
      </c>
      <c r="D9270" t="s">
        <v>27940</v>
      </c>
      <c r="E9270" t="s">
        <v>40</v>
      </c>
      <c r="G9270" t="s">
        <v>33</v>
      </c>
      <c r="H9270" t="s">
        <v>34</v>
      </c>
      <c r="I9270" t="s">
        <v>27808</v>
      </c>
      <c r="M9270" t="s">
        <v>53</v>
      </c>
      <c r="N9270" t="str">
        <f>IF(AND(PESQUISA!$B$3&lt;&gt;"",OR(PESQUISA!$B$4="TODAS",B9270=PESQUISA!$B$4),ISNUMBER(SEARCH(PESQUISA!$B$3,D9270))),ROW()-1,"")</f>
        <v/>
      </c>
    </row>
    <row r="9271" spans="1:14" x14ac:dyDescent="0.3">
      <c r="A9271" t="s">
        <v>27941</v>
      </c>
      <c r="B9271" t="s">
        <v>29</v>
      </c>
      <c r="C9271" t="s">
        <v>27942</v>
      </c>
      <c r="D9271" t="s">
        <v>27943</v>
      </c>
      <c r="E9271" t="s">
        <v>40</v>
      </c>
      <c r="G9271" t="s">
        <v>33</v>
      </c>
      <c r="H9271" t="s">
        <v>34</v>
      </c>
      <c r="I9271" t="s">
        <v>27808</v>
      </c>
      <c r="M9271" t="s">
        <v>53</v>
      </c>
      <c r="N9271" t="str">
        <f>IF(AND(PESQUISA!$B$3&lt;&gt;"",OR(PESQUISA!$B$4="TODAS",B9271=PESQUISA!$B$4),ISNUMBER(SEARCH(PESQUISA!$B$3,D9271))),ROW()-1,"")</f>
        <v/>
      </c>
    </row>
    <row r="9272" spans="1:14" x14ac:dyDescent="0.3">
      <c r="A9272" t="s">
        <v>27944</v>
      </c>
      <c r="B9272" t="s">
        <v>29</v>
      </c>
      <c r="C9272" t="s">
        <v>27945</v>
      </c>
      <c r="D9272" t="s">
        <v>27946</v>
      </c>
      <c r="E9272" t="s">
        <v>40</v>
      </c>
      <c r="G9272" t="s">
        <v>33</v>
      </c>
      <c r="H9272" t="s">
        <v>34</v>
      </c>
      <c r="I9272" t="s">
        <v>27808</v>
      </c>
      <c r="M9272" t="s">
        <v>53</v>
      </c>
      <c r="N9272" t="str">
        <f>IF(AND(PESQUISA!$B$3&lt;&gt;"",OR(PESQUISA!$B$4="TODAS",B9272=PESQUISA!$B$4),ISNUMBER(SEARCH(PESQUISA!$B$3,D9272))),ROW()-1,"")</f>
        <v/>
      </c>
    </row>
    <row r="9273" spans="1:14" x14ac:dyDescent="0.3">
      <c r="A9273" t="s">
        <v>27947</v>
      </c>
      <c r="B9273" t="s">
        <v>29</v>
      </c>
      <c r="C9273" t="s">
        <v>27948</v>
      </c>
      <c r="D9273" t="s">
        <v>27949</v>
      </c>
      <c r="E9273" t="s">
        <v>40</v>
      </c>
      <c r="G9273" t="s">
        <v>33</v>
      </c>
      <c r="H9273" t="s">
        <v>34</v>
      </c>
      <c r="I9273" t="s">
        <v>27808</v>
      </c>
      <c r="M9273" t="s">
        <v>53</v>
      </c>
      <c r="N9273" t="str">
        <f>IF(AND(PESQUISA!$B$3&lt;&gt;"",OR(PESQUISA!$B$4="TODAS",B9273=PESQUISA!$B$4),ISNUMBER(SEARCH(PESQUISA!$B$3,D9273))),ROW()-1,"")</f>
        <v/>
      </c>
    </row>
    <row r="9274" spans="1:14" x14ac:dyDescent="0.3">
      <c r="A9274" t="s">
        <v>27950</v>
      </c>
      <c r="B9274" t="s">
        <v>29</v>
      </c>
      <c r="C9274" t="s">
        <v>27951</v>
      </c>
      <c r="D9274" t="s">
        <v>27952</v>
      </c>
      <c r="E9274" t="s">
        <v>40</v>
      </c>
      <c r="G9274" t="s">
        <v>33</v>
      </c>
      <c r="H9274" t="s">
        <v>34</v>
      </c>
      <c r="I9274" t="s">
        <v>27808</v>
      </c>
      <c r="M9274" t="s">
        <v>53</v>
      </c>
      <c r="N9274" t="str">
        <f>IF(AND(PESQUISA!$B$3&lt;&gt;"",OR(PESQUISA!$B$4="TODAS",B9274=PESQUISA!$B$4),ISNUMBER(SEARCH(PESQUISA!$B$3,D9274))),ROW()-1,"")</f>
        <v/>
      </c>
    </row>
    <row r="9275" spans="1:14" x14ac:dyDescent="0.3">
      <c r="A9275" t="s">
        <v>27953</v>
      </c>
      <c r="B9275" t="s">
        <v>29</v>
      </c>
      <c r="C9275" t="s">
        <v>27954</v>
      </c>
      <c r="D9275" t="s">
        <v>27955</v>
      </c>
      <c r="E9275" t="s">
        <v>40</v>
      </c>
      <c r="G9275" t="s">
        <v>33</v>
      </c>
      <c r="H9275" t="s">
        <v>34</v>
      </c>
      <c r="I9275" t="s">
        <v>27808</v>
      </c>
      <c r="M9275" t="s">
        <v>53</v>
      </c>
      <c r="N9275" t="str">
        <f>IF(AND(PESQUISA!$B$3&lt;&gt;"",OR(PESQUISA!$B$4="TODAS",B9275=PESQUISA!$B$4),ISNUMBER(SEARCH(PESQUISA!$B$3,D9275))),ROW()-1,"")</f>
        <v/>
      </c>
    </row>
    <row r="9276" spans="1:14" x14ac:dyDescent="0.3">
      <c r="A9276" t="s">
        <v>27956</v>
      </c>
      <c r="B9276" t="s">
        <v>29</v>
      </c>
      <c r="C9276" t="s">
        <v>27957</v>
      </c>
      <c r="D9276" t="s">
        <v>27958</v>
      </c>
      <c r="E9276" t="s">
        <v>40</v>
      </c>
      <c r="G9276" t="s">
        <v>33</v>
      </c>
      <c r="H9276" t="s">
        <v>34</v>
      </c>
      <c r="I9276" t="s">
        <v>27808</v>
      </c>
      <c r="M9276" t="s">
        <v>53</v>
      </c>
      <c r="N9276" t="str">
        <f>IF(AND(PESQUISA!$B$3&lt;&gt;"",OR(PESQUISA!$B$4="TODAS",B9276=PESQUISA!$B$4),ISNUMBER(SEARCH(PESQUISA!$B$3,D9276))),ROW()-1,"")</f>
        <v/>
      </c>
    </row>
    <row r="9277" spans="1:14" x14ac:dyDescent="0.3">
      <c r="A9277" t="s">
        <v>27959</v>
      </c>
      <c r="B9277" t="s">
        <v>29</v>
      </c>
      <c r="C9277" t="s">
        <v>27960</v>
      </c>
      <c r="D9277" t="s">
        <v>27961</v>
      </c>
      <c r="E9277" t="s">
        <v>40</v>
      </c>
      <c r="G9277" t="s">
        <v>33</v>
      </c>
      <c r="H9277" t="s">
        <v>34</v>
      </c>
      <c r="I9277" t="s">
        <v>27808</v>
      </c>
      <c r="M9277" t="s">
        <v>53</v>
      </c>
      <c r="N9277" t="str">
        <f>IF(AND(PESQUISA!$B$3&lt;&gt;"",OR(PESQUISA!$B$4="TODAS",B9277=PESQUISA!$B$4),ISNUMBER(SEARCH(PESQUISA!$B$3,D9277))),ROW()-1,"")</f>
        <v/>
      </c>
    </row>
    <row r="9278" spans="1:14" x14ac:dyDescent="0.3">
      <c r="A9278" t="s">
        <v>27962</v>
      </c>
      <c r="B9278" t="s">
        <v>29</v>
      </c>
      <c r="C9278" t="s">
        <v>27963</v>
      </c>
      <c r="D9278" t="s">
        <v>27964</v>
      </c>
      <c r="E9278" t="s">
        <v>40</v>
      </c>
      <c r="G9278" t="s">
        <v>33</v>
      </c>
      <c r="H9278" t="s">
        <v>34</v>
      </c>
      <c r="I9278" t="s">
        <v>27808</v>
      </c>
      <c r="M9278" t="s">
        <v>53</v>
      </c>
      <c r="N9278" t="str">
        <f>IF(AND(PESQUISA!$B$3&lt;&gt;"",OR(PESQUISA!$B$4="TODAS",B9278=PESQUISA!$B$4),ISNUMBER(SEARCH(PESQUISA!$B$3,D9278))),ROW()-1,"")</f>
        <v/>
      </c>
    </row>
    <row r="9279" spans="1:14" x14ac:dyDescent="0.3">
      <c r="A9279" t="s">
        <v>27965</v>
      </c>
      <c r="B9279" t="s">
        <v>29</v>
      </c>
      <c r="C9279" t="s">
        <v>27966</v>
      </c>
      <c r="D9279" t="s">
        <v>27967</v>
      </c>
      <c r="E9279" t="s">
        <v>40</v>
      </c>
      <c r="G9279" t="s">
        <v>33</v>
      </c>
      <c r="H9279" t="s">
        <v>34</v>
      </c>
      <c r="I9279" t="s">
        <v>27808</v>
      </c>
      <c r="M9279" t="s">
        <v>53</v>
      </c>
      <c r="N9279" t="str">
        <f>IF(AND(PESQUISA!$B$3&lt;&gt;"",OR(PESQUISA!$B$4="TODAS",B9279=PESQUISA!$B$4),ISNUMBER(SEARCH(PESQUISA!$B$3,D9279))),ROW()-1,"")</f>
        <v/>
      </c>
    </row>
    <row r="9280" spans="1:14" x14ac:dyDescent="0.3">
      <c r="A9280" t="s">
        <v>27968</v>
      </c>
      <c r="B9280" t="s">
        <v>29</v>
      </c>
      <c r="C9280" t="s">
        <v>27969</v>
      </c>
      <c r="D9280" t="s">
        <v>27970</v>
      </c>
      <c r="E9280" t="s">
        <v>40</v>
      </c>
      <c r="G9280" t="s">
        <v>33</v>
      </c>
      <c r="H9280" t="s">
        <v>34</v>
      </c>
      <c r="I9280" t="s">
        <v>27808</v>
      </c>
      <c r="M9280" t="s">
        <v>53</v>
      </c>
      <c r="N9280" t="str">
        <f>IF(AND(PESQUISA!$B$3&lt;&gt;"",OR(PESQUISA!$B$4="TODAS",B9280=PESQUISA!$B$4),ISNUMBER(SEARCH(PESQUISA!$B$3,D9280))),ROW()-1,"")</f>
        <v/>
      </c>
    </row>
    <row r="9281" spans="1:14" x14ac:dyDescent="0.3">
      <c r="A9281" t="s">
        <v>27971</v>
      </c>
      <c r="B9281" t="s">
        <v>29</v>
      </c>
      <c r="C9281" t="s">
        <v>27972</v>
      </c>
      <c r="D9281" t="s">
        <v>27973</v>
      </c>
      <c r="E9281" t="s">
        <v>40</v>
      </c>
      <c r="G9281" t="s">
        <v>33</v>
      </c>
      <c r="H9281" t="s">
        <v>34</v>
      </c>
      <c r="I9281" t="s">
        <v>27808</v>
      </c>
      <c r="M9281" t="s">
        <v>53</v>
      </c>
      <c r="N9281" t="str">
        <f>IF(AND(PESQUISA!$B$3&lt;&gt;"",OR(PESQUISA!$B$4="TODAS",B9281=PESQUISA!$B$4),ISNUMBER(SEARCH(PESQUISA!$B$3,D9281))),ROW()-1,"")</f>
        <v/>
      </c>
    </row>
    <row r="9282" spans="1:14" x14ac:dyDescent="0.3">
      <c r="A9282" t="s">
        <v>27974</v>
      </c>
      <c r="B9282" t="s">
        <v>29</v>
      </c>
      <c r="C9282" t="s">
        <v>27975</v>
      </c>
      <c r="D9282" t="s">
        <v>27976</v>
      </c>
      <c r="E9282" t="s">
        <v>40</v>
      </c>
      <c r="G9282" t="s">
        <v>33</v>
      </c>
      <c r="H9282" t="s">
        <v>34</v>
      </c>
      <c r="I9282" t="s">
        <v>27808</v>
      </c>
      <c r="M9282" t="s">
        <v>53</v>
      </c>
      <c r="N9282" t="str">
        <f>IF(AND(PESQUISA!$B$3&lt;&gt;"",OR(PESQUISA!$B$4="TODAS",B9282=PESQUISA!$B$4),ISNUMBER(SEARCH(PESQUISA!$B$3,D9282))),ROW()-1,"")</f>
        <v/>
      </c>
    </row>
    <row r="9283" spans="1:14" x14ac:dyDescent="0.3">
      <c r="A9283" t="s">
        <v>27977</v>
      </c>
      <c r="B9283" t="s">
        <v>29</v>
      </c>
      <c r="C9283" t="s">
        <v>27978</v>
      </c>
      <c r="D9283" t="s">
        <v>27979</v>
      </c>
      <c r="E9283" t="s">
        <v>40</v>
      </c>
      <c r="G9283" t="s">
        <v>33</v>
      </c>
      <c r="H9283" t="s">
        <v>34</v>
      </c>
      <c r="I9283" t="s">
        <v>27808</v>
      </c>
      <c r="M9283" t="s">
        <v>53</v>
      </c>
      <c r="N9283" t="str">
        <f>IF(AND(PESQUISA!$B$3&lt;&gt;"",OR(PESQUISA!$B$4="TODAS",B9283=PESQUISA!$B$4),ISNUMBER(SEARCH(PESQUISA!$B$3,D9283))),ROW()-1,"")</f>
        <v/>
      </c>
    </row>
    <row r="9284" spans="1:14" x14ac:dyDescent="0.3">
      <c r="A9284" t="s">
        <v>27980</v>
      </c>
      <c r="B9284" t="s">
        <v>29</v>
      </c>
      <c r="C9284" t="s">
        <v>27981</v>
      </c>
      <c r="D9284" t="s">
        <v>27982</v>
      </c>
      <c r="E9284" t="s">
        <v>40</v>
      </c>
      <c r="G9284" t="s">
        <v>33</v>
      </c>
      <c r="H9284" t="s">
        <v>34</v>
      </c>
      <c r="I9284" t="s">
        <v>27808</v>
      </c>
      <c r="M9284" t="s">
        <v>53</v>
      </c>
      <c r="N9284" t="str">
        <f>IF(AND(PESQUISA!$B$3&lt;&gt;"",OR(PESQUISA!$B$4="TODAS",B9284=PESQUISA!$B$4),ISNUMBER(SEARCH(PESQUISA!$B$3,D9284))),ROW()-1,"")</f>
        <v/>
      </c>
    </row>
    <row r="9285" spans="1:14" x14ac:dyDescent="0.3">
      <c r="A9285" t="s">
        <v>27983</v>
      </c>
      <c r="B9285" t="s">
        <v>29</v>
      </c>
      <c r="C9285" t="s">
        <v>27984</v>
      </c>
      <c r="D9285" t="s">
        <v>27985</v>
      </c>
      <c r="E9285" t="s">
        <v>40</v>
      </c>
      <c r="G9285" t="s">
        <v>33</v>
      </c>
      <c r="H9285" t="s">
        <v>34</v>
      </c>
      <c r="I9285" t="s">
        <v>27808</v>
      </c>
      <c r="M9285" t="s">
        <v>53</v>
      </c>
      <c r="N9285" t="str">
        <f>IF(AND(PESQUISA!$B$3&lt;&gt;"",OR(PESQUISA!$B$4="TODAS",B9285=PESQUISA!$B$4),ISNUMBER(SEARCH(PESQUISA!$B$3,D9285))),ROW()-1,"")</f>
        <v/>
      </c>
    </row>
    <row r="9286" spans="1:14" x14ac:dyDescent="0.3">
      <c r="A9286" t="s">
        <v>27986</v>
      </c>
      <c r="B9286" t="s">
        <v>29</v>
      </c>
      <c r="C9286" t="s">
        <v>27987</v>
      </c>
      <c r="D9286" t="s">
        <v>27988</v>
      </c>
      <c r="E9286" t="s">
        <v>40</v>
      </c>
      <c r="G9286" t="s">
        <v>33</v>
      </c>
      <c r="H9286" t="s">
        <v>34</v>
      </c>
      <c r="I9286" t="s">
        <v>27808</v>
      </c>
      <c r="M9286" t="s">
        <v>53</v>
      </c>
      <c r="N9286" t="str">
        <f>IF(AND(PESQUISA!$B$3&lt;&gt;"",OR(PESQUISA!$B$4="TODAS",B9286=PESQUISA!$B$4),ISNUMBER(SEARCH(PESQUISA!$B$3,D9286))),ROW()-1,"")</f>
        <v/>
      </c>
    </row>
    <row r="9287" spans="1:14" x14ac:dyDescent="0.3">
      <c r="A9287" t="s">
        <v>27989</v>
      </c>
      <c r="B9287" t="s">
        <v>29</v>
      </c>
      <c r="C9287" t="s">
        <v>27990</v>
      </c>
      <c r="D9287" t="s">
        <v>27991</v>
      </c>
      <c r="E9287" t="s">
        <v>40</v>
      </c>
      <c r="G9287" t="s">
        <v>33</v>
      </c>
      <c r="H9287" t="s">
        <v>34</v>
      </c>
      <c r="I9287" t="s">
        <v>27808</v>
      </c>
      <c r="M9287" t="s">
        <v>53</v>
      </c>
      <c r="N9287" t="str">
        <f>IF(AND(PESQUISA!$B$3&lt;&gt;"",OR(PESQUISA!$B$4="TODAS",B9287=PESQUISA!$B$4),ISNUMBER(SEARCH(PESQUISA!$B$3,D9287))),ROW()-1,"")</f>
        <v/>
      </c>
    </row>
    <row r="9288" spans="1:14" x14ac:dyDescent="0.3">
      <c r="A9288" t="s">
        <v>27992</v>
      </c>
      <c r="B9288" t="s">
        <v>29</v>
      </c>
      <c r="C9288" t="s">
        <v>27993</v>
      </c>
      <c r="D9288" t="s">
        <v>27994</v>
      </c>
      <c r="E9288" t="s">
        <v>40</v>
      </c>
      <c r="G9288" t="s">
        <v>33</v>
      </c>
      <c r="H9288" t="s">
        <v>34</v>
      </c>
      <c r="I9288" t="s">
        <v>27808</v>
      </c>
      <c r="M9288" t="s">
        <v>53</v>
      </c>
      <c r="N9288" t="str">
        <f>IF(AND(PESQUISA!$B$3&lt;&gt;"",OR(PESQUISA!$B$4="TODAS",B9288=PESQUISA!$B$4),ISNUMBER(SEARCH(PESQUISA!$B$3,D9288))),ROW()-1,"")</f>
        <v/>
      </c>
    </row>
    <row r="9289" spans="1:14" x14ac:dyDescent="0.3">
      <c r="A9289" t="s">
        <v>27995</v>
      </c>
      <c r="B9289" t="s">
        <v>29</v>
      </c>
      <c r="C9289" t="s">
        <v>27996</v>
      </c>
      <c r="D9289" t="s">
        <v>27997</v>
      </c>
      <c r="E9289" t="s">
        <v>40</v>
      </c>
      <c r="G9289" t="s">
        <v>33</v>
      </c>
      <c r="H9289" t="s">
        <v>34</v>
      </c>
      <c r="I9289" t="s">
        <v>27808</v>
      </c>
      <c r="M9289" t="s">
        <v>53</v>
      </c>
      <c r="N9289" t="str">
        <f>IF(AND(PESQUISA!$B$3&lt;&gt;"",OR(PESQUISA!$B$4="TODAS",B9289=PESQUISA!$B$4),ISNUMBER(SEARCH(PESQUISA!$B$3,D9289))),ROW()-1,"")</f>
        <v/>
      </c>
    </row>
    <row r="9290" spans="1:14" x14ac:dyDescent="0.3">
      <c r="A9290" t="s">
        <v>27998</v>
      </c>
      <c r="B9290" t="s">
        <v>29</v>
      </c>
      <c r="C9290" t="s">
        <v>27999</v>
      </c>
      <c r="D9290" t="s">
        <v>28000</v>
      </c>
      <c r="E9290" t="s">
        <v>40</v>
      </c>
      <c r="G9290" t="s">
        <v>33</v>
      </c>
      <c r="H9290" t="s">
        <v>34</v>
      </c>
      <c r="I9290" t="s">
        <v>27808</v>
      </c>
      <c r="M9290" t="s">
        <v>53</v>
      </c>
      <c r="N9290" t="str">
        <f>IF(AND(PESQUISA!$B$3&lt;&gt;"",OR(PESQUISA!$B$4="TODAS",B9290=PESQUISA!$B$4),ISNUMBER(SEARCH(PESQUISA!$B$3,D9290))),ROW()-1,"")</f>
        <v/>
      </c>
    </row>
    <row r="9291" spans="1:14" x14ac:dyDescent="0.3">
      <c r="A9291" t="s">
        <v>28001</v>
      </c>
      <c r="B9291" t="s">
        <v>29</v>
      </c>
      <c r="C9291" t="s">
        <v>28002</v>
      </c>
      <c r="D9291" t="s">
        <v>28003</v>
      </c>
      <c r="E9291" t="s">
        <v>40</v>
      </c>
      <c r="G9291" t="s">
        <v>33</v>
      </c>
      <c r="H9291" t="s">
        <v>34</v>
      </c>
      <c r="I9291" t="s">
        <v>27808</v>
      </c>
      <c r="M9291" t="s">
        <v>53</v>
      </c>
      <c r="N9291" t="str">
        <f>IF(AND(PESQUISA!$B$3&lt;&gt;"",OR(PESQUISA!$B$4="TODAS",B9291=PESQUISA!$B$4),ISNUMBER(SEARCH(PESQUISA!$B$3,D9291))),ROW()-1,"")</f>
        <v/>
      </c>
    </row>
    <row r="9292" spans="1:14" x14ac:dyDescent="0.3">
      <c r="A9292" t="s">
        <v>28004</v>
      </c>
      <c r="B9292" t="s">
        <v>29</v>
      </c>
      <c r="C9292" t="s">
        <v>28005</v>
      </c>
      <c r="D9292" t="s">
        <v>28006</v>
      </c>
      <c r="E9292" t="s">
        <v>40</v>
      </c>
      <c r="G9292" t="s">
        <v>33</v>
      </c>
      <c r="H9292" t="s">
        <v>34</v>
      </c>
      <c r="I9292" t="s">
        <v>27808</v>
      </c>
      <c r="M9292" t="s">
        <v>53</v>
      </c>
      <c r="N9292" t="str">
        <f>IF(AND(PESQUISA!$B$3&lt;&gt;"",OR(PESQUISA!$B$4="TODAS",B9292=PESQUISA!$B$4),ISNUMBER(SEARCH(PESQUISA!$B$3,D9292))),ROW()-1,"")</f>
        <v/>
      </c>
    </row>
    <row r="9293" spans="1:14" x14ac:dyDescent="0.3">
      <c r="A9293" t="s">
        <v>28007</v>
      </c>
      <c r="B9293" t="s">
        <v>29</v>
      </c>
      <c r="C9293" t="s">
        <v>28008</v>
      </c>
      <c r="D9293" t="s">
        <v>28009</v>
      </c>
      <c r="E9293" t="s">
        <v>40</v>
      </c>
      <c r="G9293" t="s">
        <v>33</v>
      </c>
      <c r="H9293" t="s">
        <v>34</v>
      </c>
      <c r="I9293" t="s">
        <v>27808</v>
      </c>
      <c r="M9293" t="s">
        <v>53</v>
      </c>
      <c r="N9293" t="str">
        <f>IF(AND(PESQUISA!$B$3&lt;&gt;"",OR(PESQUISA!$B$4="TODAS",B9293=PESQUISA!$B$4),ISNUMBER(SEARCH(PESQUISA!$B$3,D9293))),ROW()-1,"")</f>
        <v/>
      </c>
    </row>
    <row r="9294" spans="1:14" x14ac:dyDescent="0.3">
      <c r="A9294" t="s">
        <v>28010</v>
      </c>
      <c r="B9294" t="s">
        <v>29</v>
      </c>
      <c r="C9294" t="s">
        <v>28011</v>
      </c>
      <c r="D9294" t="s">
        <v>28012</v>
      </c>
      <c r="E9294" t="s">
        <v>40</v>
      </c>
      <c r="G9294" t="s">
        <v>33</v>
      </c>
      <c r="H9294" t="s">
        <v>34</v>
      </c>
      <c r="I9294" t="s">
        <v>27808</v>
      </c>
      <c r="M9294" t="s">
        <v>53</v>
      </c>
      <c r="N9294" t="str">
        <f>IF(AND(PESQUISA!$B$3&lt;&gt;"",OR(PESQUISA!$B$4="TODAS",B9294=PESQUISA!$B$4),ISNUMBER(SEARCH(PESQUISA!$B$3,D9294))),ROW()-1,"")</f>
        <v/>
      </c>
    </row>
    <row r="9295" spans="1:14" x14ac:dyDescent="0.3">
      <c r="A9295" t="s">
        <v>28013</v>
      </c>
      <c r="B9295" t="s">
        <v>29</v>
      </c>
      <c r="C9295" t="s">
        <v>28014</v>
      </c>
      <c r="D9295" t="s">
        <v>28015</v>
      </c>
      <c r="E9295" t="s">
        <v>40</v>
      </c>
      <c r="G9295" t="s">
        <v>33</v>
      </c>
      <c r="H9295" t="s">
        <v>34</v>
      </c>
      <c r="I9295" t="s">
        <v>27808</v>
      </c>
      <c r="M9295" t="s">
        <v>53</v>
      </c>
      <c r="N9295" t="str">
        <f>IF(AND(PESQUISA!$B$3&lt;&gt;"",OR(PESQUISA!$B$4="TODAS",B9295=PESQUISA!$B$4),ISNUMBER(SEARCH(PESQUISA!$B$3,D9295))),ROW()-1,"")</f>
        <v/>
      </c>
    </row>
    <row r="9296" spans="1:14" x14ac:dyDescent="0.3">
      <c r="A9296" t="s">
        <v>28016</v>
      </c>
      <c r="B9296" t="s">
        <v>29</v>
      </c>
      <c r="C9296" t="s">
        <v>28017</v>
      </c>
      <c r="D9296" t="s">
        <v>28018</v>
      </c>
      <c r="E9296" t="s">
        <v>40</v>
      </c>
      <c r="G9296" t="s">
        <v>33</v>
      </c>
      <c r="H9296" t="s">
        <v>34</v>
      </c>
      <c r="I9296" t="s">
        <v>27808</v>
      </c>
      <c r="M9296" t="s">
        <v>53</v>
      </c>
      <c r="N9296" t="str">
        <f>IF(AND(PESQUISA!$B$3&lt;&gt;"",OR(PESQUISA!$B$4="TODAS",B9296=PESQUISA!$B$4),ISNUMBER(SEARCH(PESQUISA!$B$3,D9296))),ROW()-1,"")</f>
        <v/>
      </c>
    </row>
    <row r="9297" spans="1:14" x14ac:dyDescent="0.3">
      <c r="A9297" t="s">
        <v>28019</v>
      </c>
      <c r="B9297" t="s">
        <v>29</v>
      </c>
      <c r="C9297" t="s">
        <v>28020</v>
      </c>
      <c r="D9297" t="s">
        <v>28021</v>
      </c>
      <c r="E9297" t="s">
        <v>40</v>
      </c>
      <c r="G9297" t="s">
        <v>33</v>
      </c>
      <c r="H9297" t="s">
        <v>34</v>
      </c>
      <c r="I9297" t="s">
        <v>27808</v>
      </c>
      <c r="M9297" t="s">
        <v>53</v>
      </c>
      <c r="N9297" t="str">
        <f>IF(AND(PESQUISA!$B$3&lt;&gt;"",OR(PESQUISA!$B$4="TODAS",B9297=PESQUISA!$B$4),ISNUMBER(SEARCH(PESQUISA!$B$3,D9297))),ROW()-1,"")</f>
        <v/>
      </c>
    </row>
    <row r="9298" spans="1:14" x14ac:dyDescent="0.3">
      <c r="A9298" t="s">
        <v>28022</v>
      </c>
      <c r="B9298" t="s">
        <v>29</v>
      </c>
      <c r="C9298" t="s">
        <v>28023</v>
      </c>
      <c r="D9298" t="s">
        <v>28024</v>
      </c>
      <c r="E9298" t="s">
        <v>40</v>
      </c>
      <c r="G9298" t="s">
        <v>33</v>
      </c>
      <c r="H9298" t="s">
        <v>34</v>
      </c>
      <c r="I9298" t="s">
        <v>27808</v>
      </c>
      <c r="M9298" t="s">
        <v>53</v>
      </c>
      <c r="N9298" t="str">
        <f>IF(AND(PESQUISA!$B$3&lt;&gt;"",OR(PESQUISA!$B$4="TODAS",B9298=PESQUISA!$B$4),ISNUMBER(SEARCH(PESQUISA!$B$3,D9298))),ROW()-1,"")</f>
        <v/>
      </c>
    </row>
    <row r="9299" spans="1:14" x14ac:dyDescent="0.3">
      <c r="A9299" t="s">
        <v>28025</v>
      </c>
      <c r="B9299" t="s">
        <v>29</v>
      </c>
      <c r="C9299" t="s">
        <v>28026</v>
      </c>
      <c r="D9299" t="s">
        <v>28027</v>
      </c>
      <c r="E9299" t="s">
        <v>40</v>
      </c>
      <c r="G9299" t="s">
        <v>33</v>
      </c>
      <c r="H9299" t="s">
        <v>34</v>
      </c>
      <c r="I9299" t="s">
        <v>27808</v>
      </c>
      <c r="M9299" t="s">
        <v>53</v>
      </c>
      <c r="N9299" t="str">
        <f>IF(AND(PESQUISA!$B$3&lt;&gt;"",OR(PESQUISA!$B$4="TODAS",B9299=PESQUISA!$B$4),ISNUMBER(SEARCH(PESQUISA!$B$3,D9299))),ROW()-1,"")</f>
        <v/>
      </c>
    </row>
    <row r="9300" spans="1:14" x14ac:dyDescent="0.3">
      <c r="A9300" t="s">
        <v>28028</v>
      </c>
      <c r="B9300" t="s">
        <v>29</v>
      </c>
      <c r="C9300" t="s">
        <v>28029</v>
      </c>
      <c r="D9300" t="s">
        <v>28030</v>
      </c>
      <c r="E9300" t="s">
        <v>40</v>
      </c>
      <c r="G9300" t="s">
        <v>33</v>
      </c>
      <c r="H9300" t="s">
        <v>34</v>
      </c>
      <c r="I9300" t="s">
        <v>27808</v>
      </c>
      <c r="M9300" t="s">
        <v>53</v>
      </c>
      <c r="N9300" t="str">
        <f>IF(AND(PESQUISA!$B$3&lt;&gt;"",OR(PESQUISA!$B$4="TODAS",B9300=PESQUISA!$B$4),ISNUMBER(SEARCH(PESQUISA!$B$3,D9300))),ROW()-1,"")</f>
        <v/>
      </c>
    </row>
    <row r="9301" spans="1:14" x14ac:dyDescent="0.3">
      <c r="A9301" t="s">
        <v>28031</v>
      </c>
      <c r="B9301" t="s">
        <v>29</v>
      </c>
      <c r="C9301" t="s">
        <v>28032</v>
      </c>
      <c r="D9301" t="s">
        <v>28033</v>
      </c>
      <c r="E9301" t="s">
        <v>40</v>
      </c>
      <c r="G9301" t="s">
        <v>33</v>
      </c>
      <c r="H9301" t="s">
        <v>34</v>
      </c>
      <c r="I9301" t="s">
        <v>27808</v>
      </c>
      <c r="M9301" t="s">
        <v>53</v>
      </c>
      <c r="N9301" t="str">
        <f>IF(AND(PESQUISA!$B$3&lt;&gt;"",OR(PESQUISA!$B$4="TODAS",B9301=PESQUISA!$B$4),ISNUMBER(SEARCH(PESQUISA!$B$3,D9301))),ROW()-1,"")</f>
        <v/>
      </c>
    </row>
    <row r="9302" spans="1:14" x14ac:dyDescent="0.3">
      <c r="A9302" t="s">
        <v>28034</v>
      </c>
      <c r="B9302" t="s">
        <v>29</v>
      </c>
      <c r="C9302" t="s">
        <v>28035</v>
      </c>
      <c r="D9302" t="s">
        <v>28036</v>
      </c>
      <c r="E9302" t="s">
        <v>40</v>
      </c>
      <c r="G9302" t="s">
        <v>33</v>
      </c>
      <c r="H9302" t="s">
        <v>34</v>
      </c>
      <c r="I9302" t="s">
        <v>27808</v>
      </c>
      <c r="M9302" t="s">
        <v>53</v>
      </c>
      <c r="N9302" t="str">
        <f>IF(AND(PESQUISA!$B$3&lt;&gt;"",OR(PESQUISA!$B$4="TODAS",B9302=PESQUISA!$B$4),ISNUMBER(SEARCH(PESQUISA!$B$3,D9302))),ROW()-1,"")</f>
        <v/>
      </c>
    </row>
    <row r="9303" spans="1:14" x14ac:dyDescent="0.3">
      <c r="A9303" t="s">
        <v>28037</v>
      </c>
      <c r="B9303" t="s">
        <v>29</v>
      </c>
      <c r="C9303" t="s">
        <v>28038</v>
      </c>
      <c r="D9303" t="s">
        <v>28039</v>
      </c>
      <c r="E9303" t="s">
        <v>40</v>
      </c>
      <c r="G9303" t="s">
        <v>33</v>
      </c>
      <c r="H9303" t="s">
        <v>34</v>
      </c>
      <c r="I9303" t="s">
        <v>27808</v>
      </c>
      <c r="M9303" t="s">
        <v>53</v>
      </c>
      <c r="N9303" t="str">
        <f>IF(AND(PESQUISA!$B$3&lt;&gt;"",OR(PESQUISA!$B$4="TODAS",B9303=PESQUISA!$B$4),ISNUMBER(SEARCH(PESQUISA!$B$3,D9303))),ROW()-1,"")</f>
        <v/>
      </c>
    </row>
    <row r="9304" spans="1:14" x14ac:dyDescent="0.3">
      <c r="A9304" t="s">
        <v>28040</v>
      </c>
      <c r="B9304" t="s">
        <v>29</v>
      </c>
      <c r="C9304" t="s">
        <v>28041</v>
      </c>
      <c r="D9304" t="s">
        <v>28042</v>
      </c>
      <c r="E9304" t="s">
        <v>40</v>
      </c>
      <c r="F9304" s="7">
        <v>16.28</v>
      </c>
      <c r="G9304" t="s">
        <v>33</v>
      </c>
      <c r="H9304" t="s">
        <v>34</v>
      </c>
      <c r="I9304" t="s">
        <v>27808</v>
      </c>
      <c r="L9304" s="8">
        <v>0.7641</v>
      </c>
      <c r="M9304" t="s">
        <v>36</v>
      </c>
      <c r="N9304" t="str">
        <f>IF(AND(PESQUISA!$B$3&lt;&gt;"",OR(PESQUISA!$B$4="TODAS",B9304=PESQUISA!$B$4),ISNUMBER(SEARCH(PESQUISA!$B$3,D9304))),ROW()-1,"")</f>
        <v/>
      </c>
    </row>
    <row r="9305" spans="1:14" x14ac:dyDescent="0.3">
      <c r="A9305" t="s">
        <v>28043</v>
      </c>
      <c r="B9305" t="s">
        <v>29</v>
      </c>
      <c r="C9305" t="s">
        <v>28044</v>
      </c>
      <c r="D9305" t="s">
        <v>28045</v>
      </c>
      <c r="E9305" t="s">
        <v>40</v>
      </c>
      <c r="F9305" s="7">
        <v>261.06</v>
      </c>
      <c r="G9305" t="s">
        <v>33</v>
      </c>
      <c r="H9305" t="s">
        <v>34</v>
      </c>
      <c r="I9305" t="s">
        <v>27808</v>
      </c>
      <c r="L9305" s="8">
        <v>0.85260000000000002</v>
      </c>
      <c r="M9305" t="s">
        <v>36</v>
      </c>
      <c r="N9305" t="str">
        <f>IF(AND(PESQUISA!$B$3&lt;&gt;"",OR(PESQUISA!$B$4="TODAS",B9305=PESQUISA!$B$4),ISNUMBER(SEARCH(PESQUISA!$B$3,D9305))),ROW()-1,"")</f>
        <v/>
      </c>
    </row>
    <row r="9306" spans="1:14" x14ac:dyDescent="0.3">
      <c r="A9306" t="s">
        <v>28046</v>
      </c>
      <c r="B9306" t="s">
        <v>29</v>
      </c>
      <c r="C9306" t="s">
        <v>28047</v>
      </c>
      <c r="D9306" t="s">
        <v>28048</v>
      </c>
      <c r="E9306" t="s">
        <v>40</v>
      </c>
      <c r="F9306" s="7">
        <v>19.559999999999999</v>
      </c>
      <c r="G9306" t="s">
        <v>33</v>
      </c>
      <c r="H9306" t="s">
        <v>34</v>
      </c>
      <c r="I9306" t="s">
        <v>27808</v>
      </c>
      <c r="L9306" s="8">
        <v>0.68559999999999999</v>
      </c>
      <c r="M9306" t="s">
        <v>36</v>
      </c>
      <c r="N9306" t="str">
        <f>IF(AND(PESQUISA!$B$3&lt;&gt;"",OR(PESQUISA!$B$4="TODAS",B9306=PESQUISA!$B$4),ISNUMBER(SEARCH(PESQUISA!$B$3,D9306))),ROW()-1,"")</f>
        <v/>
      </c>
    </row>
    <row r="9307" spans="1:14" x14ac:dyDescent="0.3">
      <c r="A9307" t="s">
        <v>28049</v>
      </c>
      <c r="B9307" t="s">
        <v>29</v>
      </c>
      <c r="C9307" t="s">
        <v>28050</v>
      </c>
      <c r="D9307" t="s">
        <v>28051</v>
      </c>
      <c r="E9307" t="s">
        <v>40</v>
      </c>
      <c r="F9307" s="7">
        <v>2891.61</v>
      </c>
      <c r="G9307" t="s">
        <v>33</v>
      </c>
      <c r="H9307" t="s">
        <v>34</v>
      </c>
      <c r="I9307" t="s">
        <v>27808</v>
      </c>
      <c r="L9307" s="8">
        <v>0.97340000000000004</v>
      </c>
      <c r="M9307" t="s">
        <v>36</v>
      </c>
      <c r="N9307" t="str">
        <f>IF(AND(PESQUISA!$B$3&lt;&gt;"",OR(PESQUISA!$B$4="TODAS",B9307=PESQUISA!$B$4),ISNUMBER(SEARCH(PESQUISA!$B$3,D9307))),ROW()-1,"")</f>
        <v/>
      </c>
    </row>
    <row r="9308" spans="1:14" x14ac:dyDescent="0.3">
      <c r="A9308" t="s">
        <v>28052</v>
      </c>
      <c r="B9308" t="s">
        <v>29</v>
      </c>
      <c r="C9308" t="s">
        <v>28053</v>
      </c>
      <c r="D9308" t="s">
        <v>28054</v>
      </c>
      <c r="E9308" t="s">
        <v>40</v>
      </c>
      <c r="F9308" s="7">
        <v>39.18</v>
      </c>
      <c r="G9308" t="s">
        <v>33</v>
      </c>
      <c r="H9308" t="s">
        <v>34</v>
      </c>
      <c r="I9308" t="s">
        <v>27808</v>
      </c>
      <c r="L9308" s="8">
        <v>0.69089999999999996</v>
      </c>
      <c r="M9308" t="s">
        <v>36</v>
      </c>
      <c r="N9308" t="str">
        <f>IF(AND(PESQUISA!$B$3&lt;&gt;"",OR(PESQUISA!$B$4="TODAS",B9308=PESQUISA!$B$4),ISNUMBER(SEARCH(PESQUISA!$B$3,D9308))),ROW()-1,"")</f>
        <v/>
      </c>
    </row>
    <row r="9309" spans="1:14" x14ac:dyDescent="0.3">
      <c r="A9309" t="s">
        <v>28055</v>
      </c>
      <c r="B9309" t="s">
        <v>29</v>
      </c>
      <c r="C9309" t="s">
        <v>28056</v>
      </c>
      <c r="D9309" t="s">
        <v>28057</v>
      </c>
      <c r="E9309" t="s">
        <v>60</v>
      </c>
      <c r="F9309" s="7">
        <v>5448.94</v>
      </c>
      <c r="G9309" t="s">
        <v>33</v>
      </c>
      <c r="H9309" t="s">
        <v>34</v>
      </c>
      <c r="I9309" t="s">
        <v>27808</v>
      </c>
      <c r="L9309" s="8">
        <v>0.99370000000000003</v>
      </c>
      <c r="M9309" t="s">
        <v>36</v>
      </c>
      <c r="N9309" t="str">
        <f>IF(AND(PESQUISA!$B$3&lt;&gt;"",OR(PESQUISA!$B$4="TODAS",B9309=PESQUISA!$B$4),ISNUMBER(SEARCH(PESQUISA!$B$3,D9309))),ROW()-1,"")</f>
        <v/>
      </c>
    </row>
    <row r="9310" spans="1:14" x14ac:dyDescent="0.3">
      <c r="A9310" t="s">
        <v>28058</v>
      </c>
      <c r="B9310" t="s">
        <v>29</v>
      </c>
      <c r="C9310" t="s">
        <v>28059</v>
      </c>
      <c r="D9310" t="s">
        <v>28060</v>
      </c>
      <c r="E9310" t="s">
        <v>60</v>
      </c>
      <c r="F9310" s="7">
        <v>133.44999999999999</v>
      </c>
      <c r="G9310" t="s">
        <v>33</v>
      </c>
      <c r="H9310" t="s">
        <v>34</v>
      </c>
      <c r="I9310" t="s">
        <v>27808</v>
      </c>
      <c r="L9310" s="8">
        <v>0.99080000000000001</v>
      </c>
      <c r="M9310" t="s">
        <v>36</v>
      </c>
      <c r="N9310" t="str">
        <f>IF(AND(PESQUISA!$B$3&lt;&gt;"",OR(PESQUISA!$B$4="TODAS",B9310=PESQUISA!$B$4),ISNUMBER(SEARCH(PESQUISA!$B$3,D9310))),ROW()-1,"")</f>
        <v/>
      </c>
    </row>
    <row r="9311" spans="1:14" x14ac:dyDescent="0.3">
      <c r="A9311" t="s">
        <v>28061</v>
      </c>
      <c r="B9311" t="s">
        <v>29</v>
      </c>
      <c r="C9311" t="s">
        <v>28062</v>
      </c>
      <c r="D9311" t="s">
        <v>28063</v>
      </c>
      <c r="E9311" t="s">
        <v>60</v>
      </c>
      <c r="F9311" s="7">
        <v>8163.24</v>
      </c>
      <c r="G9311" t="s">
        <v>33</v>
      </c>
      <c r="H9311" t="s">
        <v>34</v>
      </c>
      <c r="I9311" t="s">
        <v>27808</v>
      </c>
      <c r="L9311" s="8">
        <v>0.99470000000000003</v>
      </c>
      <c r="M9311" t="s">
        <v>36</v>
      </c>
      <c r="N9311" t="str">
        <f>IF(AND(PESQUISA!$B$3&lt;&gt;"",OR(PESQUISA!$B$4="TODAS",B9311=PESQUISA!$B$4),ISNUMBER(SEARCH(PESQUISA!$B$3,D9311))),ROW()-1,"")</f>
        <v/>
      </c>
    </row>
    <row r="9312" spans="1:14" x14ac:dyDescent="0.3">
      <c r="A9312" t="s">
        <v>28064</v>
      </c>
      <c r="B9312" t="s">
        <v>29</v>
      </c>
      <c r="C9312" t="s">
        <v>28065</v>
      </c>
      <c r="D9312" t="s">
        <v>28066</v>
      </c>
      <c r="E9312" t="s">
        <v>60</v>
      </c>
      <c r="F9312" s="7">
        <v>10704.3</v>
      </c>
      <c r="G9312" t="s">
        <v>33</v>
      </c>
      <c r="H9312" t="s">
        <v>34</v>
      </c>
      <c r="I9312" t="s">
        <v>27808</v>
      </c>
      <c r="L9312" s="8">
        <v>0.99509999999999998</v>
      </c>
      <c r="M9312" t="s">
        <v>36</v>
      </c>
      <c r="N9312" t="str">
        <f>IF(AND(PESQUISA!$B$3&lt;&gt;"",OR(PESQUISA!$B$4="TODAS",B9312=PESQUISA!$B$4),ISNUMBER(SEARCH(PESQUISA!$B$3,D9312))),ROW()-1,"")</f>
        <v/>
      </c>
    </row>
    <row r="9313" spans="1:14" x14ac:dyDescent="0.3">
      <c r="A9313" t="s">
        <v>28067</v>
      </c>
      <c r="B9313" t="s">
        <v>29</v>
      </c>
      <c r="C9313" t="s">
        <v>28068</v>
      </c>
      <c r="D9313" t="s">
        <v>28069</v>
      </c>
      <c r="E9313" t="s">
        <v>60</v>
      </c>
      <c r="F9313" s="7">
        <v>285.60000000000002</v>
      </c>
      <c r="G9313" t="s">
        <v>33</v>
      </c>
      <c r="H9313" t="s">
        <v>34</v>
      </c>
      <c r="I9313" t="s">
        <v>27808</v>
      </c>
      <c r="L9313" s="8">
        <v>0.99370000000000003</v>
      </c>
      <c r="M9313" t="s">
        <v>36</v>
      </c>
      <c r="N9313" t="str">
        <f>IF(AND(PESQUISA!$B$3&lt;&gt;"",OR(PESQUISA!$B$4="TODAS",B9313=PESQUISA!$B$4),ISNUMBER(SEARCH(PESQUISA!$B$3,D9313))),ROW()-1,"")</f>
        <v/>
      </c>
    </row>
    <row r="9314" spans="1:14" x14ac:dyDescent="0.3">
      <c r="A9314" t="s">
        <v>28070</v>
      </c>
      <c r="B9314" t="s">
        <v>29</v>
      </c>
      <c r="C9314" t="s">
        <v>28071</v>
      </c>
      <c r="D9314" t="s">
        <v>28072</v>
      </c>
      <c r="E9314" t="s">
        <v>60</v>
      </c>
      <c r="F9314" s="7">
        <v>13850.41</v>
      </c>
      <c r="G9314" t="s">
        <v>33</v>
      </c>
      <c r="H9314" t="s">
        <v>34</v>
      </c>
      <c r="I9314" t="s">
        <v>27808</v>
      </c>
      <c r="L9314" s="8">
        <v>0.99560000000000004</v>
      </c>
      <c r="M9314" t="s">
        <v>36</v>
      </c>
      <c r="N9314" t="str">
        <f>IF(AND(PESQUISA!$B$3&lt;&gt;"",OR(PESQUISA!$B$4="TODAS",B9314=PESQUISA!$B$4),ISNUMBER(SEARCH(PESQUISA!$B$3,D9314))),ROW()-1,"")</f>
        <v/>
      </c>
    </row>
    <row r="9315" spans="1:14" x14ac:dyDescent="0.3">
      <c r="A9315" t="s">
        <v>28073</v>
      </c>
      <c r="B9315" t="s">
        <v>29</v>
      </c>
      <c r="C9315" t="s">
        <v>28074</v>
      </c>
      <c r="D9315" t="s">
        <v>28075</v>
      </c>
      <c r="E9315" t="s">
        <v>60</v>
      </c>
      <c r="G9315" t="s">
        <v>33</v>
      </c>
      <c r="H9315" t="s">
        <v>34</v>
      </c>
      <c r="I9315" t="s">
        <v>27808</v>
      </c>
      <c r="M9315" t="s">
        <v>53</v>
      </c>
      <c r="N9315" t="str">
        <f>IF(AND(PESQUISA!$B$3&lt;&gt;"",OR(PESQUISA!$B$4="TODAS",B9315=PESQUISA!$B$4),ISNUMBER(SEARCH(PESQUISA!$B$3,D9315))),ROW()-1,"")</f>
        <v/>
      </c>
    </row>
    <row r="9316" spans="1:14" x14ac:dyDescent="0.3">
      <c r="A9316" t="s">
        <v>28076</v>
      </c>
      <c r="B9316" t="s">
        <v>29</v>
      </c>
      <c r="C9316" t="s">
        <v>28077</v>
      </c>
      <c r="D9316" t="s">
        <v>28078</v>
      </c>
      <c r="E9316" t="s">
        <v>60</v>
      </c>
      <c r="F9316" s="7">
        <v>5.71</v>
      </c>
      <c r="G9316" t="s">
        <v>33</v>
      </c>
      <c r="H9316" t="s">
        <v>34</v>
      </c>
      <c r="I9316" t="s">
        <v>27808</v>
      </c>
      <c r="L9316" s="8">
        <v>0.96150000000000002</v>
      </c>
      <c r="M9316" t="s">
        <v>36</v>
      </c>
      <c r="N9316" t="str">
        <f>IF(AND(PESQUISA!$B$3&lt;&gt;"",OR(PESQUISA!$B$4="TODAS",B9316=PESQUISA!$B$4),ISNUMBER(SEARCH(PESQUISA!$B$3,D9316))),ROW()-1,"")</f>
        <v/>
      </c>
    </row>
    <row r="9317" spans="1:14" x14ac:dyDescent="0.3">
      <c r="A9317" t="s">
        <v>28079</v>
      </c>
      <c r="B9317" t="s">
        <v>29</v>
      </c>
      <c r="C9317" t="s">
        <v>28080</v>
      </c>
      <c r="D9317" t="s">
        <v>28081</v>
      </c>
      <c r="E9317" t="s">
        <v>60</v>
      </c>
      <c r="F9317" s="7">
        <v>444.67</v>
      </c>
      <c r="G9317" t="s">
        <v>33</v>
      </c>
      <c r="H9317" t="s">
        <v>34</v>
      </c>
      <c r="I9317" t="s">
        <v>27808</v>
      </c>
      <c r="L9317" s="8">
        <v>0.995</v>
      </c>
      <c r="M9317" t="s">
        <v>36</v>
      </c>
      <c r="N9317" t="str">
        <f>IF(AND(PESQUISA!$B$3&lt;&gt;"",OR(PESQUISA!$B$4="TODAS",B9317=PESQUISA!$B$4),ISNUMBER(SEARCH(PESQUISA!$B$3,D9317))),ROW()-1,"")</f>
        <v/>
      </c>
    </row>
    <row r="9318" spans="1:14" x14ac:dyDescent="0.3">
      <c r="A9318" t="s">
        <v>28082</v>
      </c>
      <c r="B9318" t="s">
        <v>29</v>
      </c>
      <c r="C9318" t="s">
        <v>28083</v>
      </c>
      <c r="D9318" t="s">
        <v>28084</v>
      </c>
      <c r="E9318" t="s">
        <v>60</v>
      </c>
      <c r="G9318" t="s">
        <v>33</v>
      </c>
      <c r="H9318" t="s">
        <v>34</v>
      </c>
      <c r="I9318" t="s">
        <v>27808</v>
      </c>
      <c r="M9318" t="s">
        <v>53</v>
      </c>
      <c r="N9318" t="str">
        <f>IF(AND(PESQUISA!$B$3&lt;&gt;"",OR(PESQUISA!$B$4="TODAS",B9318=PESQUISA!$B$4),ISNUMBER(SEARCH(PESQUISA!$B$3,D9318))),ROW()-1,"")</f>
        <v/>
      </c>
    </row>
    <row r="9319" spans="1:14" x14ac:dyDescent="0.3">
      <c r="A9319" t="s">
        <v>28085</v>
      </c>
      <c r="B9319" t="s">
        <v>29</v>
      </c>
      <c r="C9319" t="s">
        <v>28086</v>
      </c>
      <c r="D9319" t="s">
        <v>28087</v>
      </c>
      <c r="E9319" t="s">
        <v>60</v>
      </c>
      <c r="G9319" t="s">
        <v>33</v>
      </c>
      <c r="H9319" t="s">
        <v>34</v>
      </c>
      <c r="I9319" t="s">
        <v>27808</v>
      </c>
      <c r="M9319" t="s">
        <v>53</v>
      </c>
      <c r="N9319" t="str">
        <f>IF(AND(PESQUISA!$B$3&lt;&gt;"",OR(PESQUISA!$B$4="TODAS",B9319=PESQUISA!$B$4),ISNUMBER(SEARCH(PESQUISA!$B$3,D9319))),ROW()-1,"")</f>
        <v/>
      </c>
    </row>
    <row r="9320" spans="1:14" x14ac:dyDescent="0.3">
      <c r="A9320" t="s">
        <v>28088</v>
      </c>
      <c r="B9320" t="s">
        <v>29</v>
      </c>
      <c r="C9320" t="s">
        <v>28089</v>
      </c>
      <c r="D9320" t="s">
        <v>28090</v>
      </c>
      <c r="E9320" t="s">
        <v>60</v>
      </c>
      <c r="G9320" t="s">
        <v>33</v>
      </c>
      <c r="H9320" t="s">
        <v>34</v>
      </c>
      <c r="I9320" t="s">
        <v>27808</v>
      </c>
      <c r="M9320" t="s">
        <v>53</v>
      </c>
      <c r="N9320" t="str">
        <f>IF(AND(PESQUISA!$B$3&lt;&gt;"",OR(PESQUISA!$B$4="TODAS",B9320=PESQUISA!$B$4),ISNUMBER(SEARCH(PESQUISA!$B$3,D9320))),ROW()-1,"")</f>
        <v/>
      </c>
    </row>
    <row r="9321" spans="1:14" x14ac:dyDescent="0.3">
      <c r="A9321" t="s">
        <v>28091</v>
      </c>
      <c r="B9321" t="s">
        <v>29</v>
      </c>
      <c r="C9321" t="s">
        <v>28092</v>
      </c>
      <c r="D9321" t="s">
        <v>28093</v>
      </c>
      <c r="E9321" t="s">
        <v>60</v>
      </c>
      <c r="F9321" s="7">
        <v>1090.51</v>
      </c>
      <c r="G9321" t="s">
        <v>33</v>
      </c>
      <c r="H9321" t="s">
        <v>34</v>
      </c>
      <c r="I9321" t="s">
        <v>27808</v>
      </c>
      <c r="L9321" s="8">
        <v>0.99619999999999997</v>
      </c>
      <c r="M9321" t="s">
        <v>36</v>
      </c>
      <c r="N9321" t="str">
        <f>IF(AND(PESQUISA!$B$3&lt;&gt;"",OR(PESQUISA!$B$4="TODAS",B9321=PESQUISA!$B$4),ISNUMBER(SEARCH(PESQUISA!$B$3,D9321))),ROW()-1,"")</f>
        <v/>
      </c>
    </row>
    <row r="9322" spans="1:14" x14ac:dyDescent="0.3">
      <c r="A9322" t="s">
        <v>28094</v>
      </c>
      <c r="B9322" t="s">
        <v>29</v>
      </c>
      <c r="C9322" t="s">
        <v>28095</v>
      </c>
      <c r="D9322" t="s">
        <v>28096</v>
      </c>
      <c r="E9322" t="s">
        <v>60</v>
      </c>
      <c r="F9322" s="7">
        <v>11.19</v>
      </c>
      <c r="G9322" t="s">
        <v>33</v>
      </c>
      <c r="H9322" t="s">
        <v>34</v>
      </c>
      <c r="I9322" t="s">
        <v>27808</v>
      </c>
      <c r="L9322" s="8">
        <v>0.96870000000000001</v>
      </c>
      <c r="M9322" t="s">
        <v>36</v>
      </c>
      <c r="N9322" t="str">
        <f>IF(AND(PESQUISA!$B$3&lt;&gt;"",OR(PESQUISA!$B$4="TODAS",B9322=PESQUISA!$B$4),ISNUMBER(SEARCH(PESQUISA!$B$3,D9322))),ROW()-1,"")</f>
        <v/>
      </c>
    </row>
    <row r="9323" spans="1:14" x14ac:dyDescent="0.3">
      <c r="A9323" t="s">
        <v>28097</v>
      </c>
      <c r="B9323" t="s">
        <v>29</v>
      </c>
      <c r="C9323" t="s">
        <v>28098</v>
      </c>
      <c r="D9323" t="s">
        <v>28099</v>
      </c>
      <c r="E9323" t="s">
        <v>60</v>
      </c>
      <c r="G9323" t="s">
        <v>33</v>
      </c>
      <c r="H9323" t="s">
        <v>34</v>
      </c>
      <c r="I9323" t="s">
        <v>27808</v>
      </c>
      <c r="M9323" t="s">
        <v>53</v>
      </c>
      <c r="N9323" t="str">
        <f>IF(AND(PESQUISA!$B$3&lt;&gt;"",OR(PESQUISA!$B$4="TODAS",B9323=PESQUISA!$B$4),ISNUMBER(SEARCH(PESQUISA!$B$3,D9323))),ROW()-1,"")</f>
        <v/>
      </c>
    </row>
    <row r="9324" spans="1:14" x14ac:dyDescent="0.3">
      <c r="A9324" t="s">
        <v>28100</v>
      </c>
      <c r="B9324" t="s">
        <v>29</v>
      </c>
      <c r="C9324" t="s">
        <v>28101</v>
      </c>
      <c r="D9324" t="s">
        <v>28102</v>
      </c>
      <c r="E9324" t="s">
        <v>60</v>
      </c>
      <c r="F9324" s="7">
        <v>1758.39</v>
      </c>
      <c r="G9324" t="s">
        <v>33</v>
      </c>
      <c r="H9324" t="s">
        <v>34</v>
      </c>
      <c r="I9324" t="s">
        <v>27808</v>
      </c>
      <c r="L9324" s="8">
        <v>0.99550000000000005</v>
      </c>
      <c r="M9324" t="s">
        <v>36</v>
      </c>
      <c r="N9324" t="str">
        <f>IF(AND(PESQUISA!$B$3&lt;&gt;"",OR(PESQUISA!$B$4="TODAS",B9324=PESQUISA!$B$4),ISNUMBER(SEARCH(PESQUISA!$B$3,D9324))),ROW()-1,"")</f>
        <v/>
      </c>
    </row>
    <row r="9325" spans="1:14" x14ac:dyDescent="0.3">
      <c r="A9325" t="s">
        <v>28103</v>
      </c>
      <c r="B9325" t="s">
        <v>29</v>
      </c>
      <c r="C9325" t="s">
        <v>28104</v>
      </c>
      <c r="D9325" t="s">
        <v>28105</v>
      </c>
      <c r="E9325" t="s">
        <v>60</v>
      </c>
      <c r="G9325" t="s">
        <v>33</v>
      </c>
      <c r="H9325" t="s">
        <v>34</v>
      </c>
      <c r="I9325" t="s">
        <v>27808</v>
      </c>
      <c r="M9325" t="s">
        <v>53</v>
      </c>
      <c r="N9325" t="str">
        <f>IF(AND(PESQUISA!$B$3&lt;&gt;"",OR(PESQUISA!$B$4="TODAS",B9325=PESQUISA!$B$4),ISNUMBER(SEARCH(PESQUISA!$B$3,D9325))),ROW()-1,"")</f>
        <v/>
      </c>
    </row>
    <row r="9326" spans="1:14" x14ac:dyDescent="0.3">
      <c r="A9326" t="s">
        <v>28106</v>
      </c>
      <c r="B9326" t="s">
        <v>29</v>
      </c>
      <c r="C9326" t="s">
        <v>28107</v>
      </c>
      <c r="D9326" t="s">
        <v>28108</v>
      </c>
      <c r="E9326" t="s">
        <v>60</v>
      </c>
      <c r="F9326" s="7">
        <v>3084.7</v>
      </c>
      <c r="G9326" t="s">
        <v>33</v>
      </c>
      <c r="H9326" t="s">
        <v>34</v>
      </c>
      <c r="I9326" t="s">
        <v>27808</v>
      </c>
      <c r="L9326" s="8">
        <v>0.996</v>
      </c>
      <c r="M9326" t="s">
        <v>36</v>
      </c>
      <c r="N9326" t="str">
        <f>IF(AND(PESQUISA!$B$3&lt;&gt;"",OR(PESQUISA!$B$4="TODAS",B9326=PESQUISA!$B$4),ISNUMBER(SEARCH(PESQUISA!$B$3,D9326))),ROW()-1,"")</f>
        <v/>
      </c>
    </row>
    <row r="9327" spans="1:14" x14ac:dyDescent="0.3">
      <c r="A9327" t="s">
        <v>28109</v>
      </c>
      <c r="B9327" t="s">
        <v>29</v>
      </c>
      <c r="C9327" t="s">
        <v>28110</v>
      </c>
      <c r="D9327" t="s">
        <v>28111</v>
      </c>
      <c r="E9327" t="s">
        <v>60</v>
      </c>
      <c r="G9327" t="s">
        <v>33</v>
      </c>
      <c r="H9327" t="s">
        <v>34</v>
      </c>
      <c r="I9327" t="s">
        <v>27808</v>
      </c>
      <c r="M9327" t="s">
        <v>53</v>
      </c>
      <c r="N9327" t="str">
        <f>IF(AND(PESQUISA!$B$3&lt;&gt;"",OR(PESQUISA!$B$4="TODAS",B9327=PESQUISA!$B$4),ISNUMBER(SEARCH(PESQUISA!$B$3,D9327))),ROW()-1,"")</f>
        <v/>
      </c>
    </row>
    <row r="9328" spans="1:14" x14ac:dyDescent="0.3">
      <c r="A9328" t="s">
        <v>28112</v>
      </c>
      <c r="B9328" t="s">
        <v>29</v>
      </c>
      <c r="C9328" t="s">
        <v>28113</v>
      </c>
      <c r="D9328" t="s">
        <v>28114</v>
      </c>
      <c r="E9328" t="s">
        <v>60</v>
      </c>
      <c r="G9328" t="s">
        <v>33</v>
      </c>
      <c r="H9328" t="s">
        <v>34</v>
      </c>
      <c r="I9328" t="s">
        <v>27808</v>
      </c>
      <c r="M9328" t="s">
        <v>53</v>
      </c>
      <c r="N9328" t="str">
        <f>IF(AND(PESQUISA!$B$3&lt;&gt;"",OR(PESQUISA!$B$4="TODAS",B9328=PESQUISA!$B$4),ISNUMBER(SEARCH(PESQUISA!$B$3,D9328))),ROW()-1,"")</f>
        <v/>
      </c>
    </row>
    <row r="9329" spans="1:14" x14ac:dyDescent="0.3">
      <c r="A9329" t="s">
        <v>28115</v>
      </c>
      <c r="B9329" t="s">
        <v>29</v>
      </c>
      <c r="C9329" t="s">
        <v>28116</v>
      </c>
      <c r="D9329" t="s">
        <v>28117</v>
      </c>
      <c r="E9329" t="s">
        <v>60</v>
      </c>
      <c r="F9329" s="7">
        <v>4587.4399999999996</v>
      </c>
      <c r="G9329" t="s">
        <v>33</v>
      </c>
      <c r="H9329" t="s">
        <v>34</v>
      </c>
      <c r="I9329" t="s">
        <v>27808</v>
      </c>
      <c r="L9329" s="8">
        <v>0.99609999999999999</v>
      </c>
      <c r="M9329" t="s">
        <v>36</v>
      </c>
      <c r="N9329" t="str">
        <f>IF(AND(PESQUISA!$B$3&lt;&gt;"",OR(PESQUISA!$B$4="TODAS",B9329=PESQUISA!$B$4),ISNUMBER(SEARCH(PESQUISA!$B$3,D9329))),ROW()-1,"")</f>
        <v/>
      </c>
    </row>
    <row r="9330" spans="1:14" x14ac:dyDescent="0.3">
      <c r="A9330" t="s">
        <v>28118</v>
      </c>
      <c r="B9330" t="s">
        <v>29</v>
      </c>
      <c r="C9330" t="s">
        <v>28119</v>
      </c>
      <c r="D9330" t="s">
        <v>28120</v>
      </c>
      <c r="E9330" t="s">
        <v>60</v>
      </c>
      <c r="G9330" t="s">
        <v>33</v>
      </c>
      <c r="H9330" t="s">
        <v>34</v>
      </c>
      <c r="I9330" t="s">
        <v>27808</v>
      </c>
      <c r="M9330" t="s">
        <v>53</v>
      </c>
      <c r="N9330" t="str">
        <f>IF(AND(PESQUISA!$B$3&lt;&gt;"",OR(PESQUISA!$B$4="TODAS",B9330=PESQUISA!$B$4),ISNUMBER(SEARCH(PESQUISA!$B$3,D9330))),ROW()-1,"")</f>
        <v/>
      </c>
    </row>
    <row r="9331" spans="1:14" x14ac:dyDescent="0.3">
      <c r="A9331" t="s">
        <v>28121</v>
      </c>
      <c r="B9331" t="s">
        <v>29</v>
      </c>
      <c r="C9331" t="s">
        <v>28122</v>
      </c>
      <c r="D9331" t="s">
        <v>28123</v>
      </c>
      <c r="E9331" t="s">
        <v>60</v>
      </c>
      <c r="F9331" s="7">
        <v>3023</v>
      </c>
      <c r="G9331" t="s">
        <v>33</v>
      </c>
      <c r="H9331" t="s">
        <v>34</v>
      </c>
      <c r="I9331" t="s">
        <v>27808</v>
      </c>
      <c r="L9331" s="8">
        <v>0.99160000000000004</v>
      </c>
      <c r="M9331" t="s">
        <v>36</v>
      </c>
      <c r="N9331" t="str">
        <f>IF(AND(PESQUISA!$B$3&lt;&gt;"",OR(PESQUISA!$B$4="TODAS",B9331=PESQUISA!$B$4),ISNUMBER(SEARCH(PESQUISA!$B$3,D9331))),ROW()-1,"")</f>
        <v/>
      </c>
    </row>
    <row r="9332" spans="1:14" x14ac:dyDescent="0.3">
      <c r="A9332" t="s">
        <v>28124</v>
      </c>
      <c r="B9332" t="s">
        <v>29</v>
      </c>
      <c r="C9332" t="s">
        <v>28125</v>
      </c>
      <c r="D9332" t="s">
        <v>28126</v>
      </c>
      <c r="E9332" t="s">
        <v>60</v>
      </c>
      <c r="G9332" t="s">
        <v>33</v>
      </c>
      <c r="H9332" t="s">
        <v>34</v>
      </c>
      <c r="I9332" t="s">
        <v>27808</v>
      </c>
      <c r="M9332" t="s">
        <v>53</v>
      </c>
      <c r="N9332" t="str">
        <f>IF(AND(PESQUISA!$B$3&lt;&gt;"",OR(PESQUISA!$B$4="TODAS",B9332=PESQUISA!$B$4),ISNUMBER(SEARCH(PESQUISA!$B$3,D9332))),ROW()-1,"")</f>
        <v/>
      </c>
    </row>
    <row r="9333" spans="1:14" x14ac:dyDescent="0.3">
      <c r="A9333" t="s">
        <v>28127</v>
      </c>
      <c r="B9333" t="s">
        <v>29</v>
      </c>
      <c r="C9333" t="s">
        <v>28128</v>
      </c>
      <c r="D9333" t="s">
        <v>28129</v>
      </c>
      <c r="E9333" t="s">
        <v>60</v>
      </c>
      <c r="F9333" s="7">
        <v>4940.22</v>
      </c>
      <c r="G9333" t="s">
        <v>33</v>
      </c>
      <c r="H9333" t="s">
        <v>34</v>
      </c>
      <c r="I9333" t="s">
        <v>27808</v>
      </c>
      <c r="L9333" s="8">
        <v>0.99390000000000001</v>
      </c>
      <c r="M9333" t="s">
        <v>36</v>
      </c>
      <c r="N9333" t="str">
        <f>IF(AND(PESQUISA!$B$3&lt;&gt;"",OR(PESQUISA!$B$4="TODAS",B9333=PESQUISA!$B$4),ISNUMBER(SEARCH(PESQUISA!$B$3,D9333))),ROW()-1,"")</f>
        <v/>
      </c>
    </row>
    <row r="9334" spans="1:14" x14ac:dyDescent="0.3">
      <c r="A9334" t="s">
        <v>28130</v>
      </c>
      <c r="B9334" t="s">
        <v>29</v>
      </c>
      <c r="C9334" t="s">
        <v>28131</v>
      </c>
      <c r="D9334" t="s">
        <v>28132</v>
      </c>
      <c r="E9334" t="s">
        <v>40</v>
      </c>
      <c r="F9334" s="7">
        <v>416.55</v>
      </c>
      <c r="G9334" t="s">
        <v>33</v>
      </c>
      <c r="H9334" t="s">
        <v>34</v>
      </c>
      <c r="I9334" t="s">
        <v>27808</v>
      </c>
      <c r="L9334" s="8">
        <v>0.81520000000000004</v>
      </c>
      <c r="M9334" t="s">
        <v>36</v>
      </c>
      <c r="N9334" t="str">
        <f>IF(AND(PESQUISA!$B$3&lt;&gt;"",OR(PESQUISA!$B$4="TODAS",B9334=PESQUISA!$B$4),ISNUMBER(SEARCH(PESQUISA!$B$3,D9334))),ROW()-1,"")</f>
        <v/>
      </c>
    </row>
    <row r="9335" spans="1:14" x14ac:dyDescent="0.3">
      <c r="A9335" t="s">
        <v>28133</v>
      </c>
      <c r="B9335" t="s">
        <v>29</v>
      </c>
      <c r="C9335" t="s">
        <v>28134</v>
      </c>
      <c r="D9335" t="s">
        <v>28135</v>
      </c>
      <c r="E9335" t="s">
        <v>40</v>
      </c>
      <c r="F9335" s="7">
        <v>421.87</v>
      </c>
      <c r="G9335" t="s">
        <v>33</v>
      </c>
      <c r="H9335" t="s">
        <v>34</v>
      </c>
      <c r="I9335" t="s">
        <v>27808</v>
      </c>
      <c r="L9335" s="8">
        <v>0.81759999999999999</v>
      </c>
      <c r="M9335" t="s">
        <v>36</v>
      </c>
      <c r="N9335" t="str">
        <f>IF(AND(PESQUISA!$B$3&lt;&gt;"",OR(PESQUISA!$B$4="TODAS",B9335=PESQUISA!$B$4),ISNUMBER(SEARCH(PESQUISA!$B$3,D9335))),ROW()-1,"")</f>
        <v/>
      </c>
    </row>
    <row r="9336" spans="1:14" x14ac:dyDescent="0.3">
      <c r="A9336" t="s">
        <v>28136</v>
      </c>
      <c r="B9336" t="s">
        <v>29</v>
      </c>
      <c r="C9336" t="s">
        <v>28137</v>
      </c>
      <c r="D9336" t="s">
        <v>28138</v>
      </c>
      <c r="E9336" t="s">
        <v>40</v>
      </c>
      <c r="F9336" s="7">
        <v>550.04999999999995</v>
      </c>
      <c r="G9336" t="s">
        <v>33</v>
      </c>
      <c r="H9336" t="s">
        <v>34</v>
      </c>
      <c r="I9336" t="s">
        <v>27808</v>
      </c>
      <c r="L9336" s="8">
        <v>0.86009999999999998</v>
      </c>
      <c r="M9336" t="s">
        <v>36</v>
      </c>
      <c r="N9336" t="str">
        <f>IF(AND(PESQUISA!$B$3&lt;&gt;"",OR(PESQUISA!$B$4="TODAS",B9336=PESQUISA!$B$4),ISNUMBER(SEARCH(PESQUISA!$B$3,D9336))),ROW()-1,"")</f>
        <v/>
      </c>
    </row>
    <row r="9337" spans="1:14" x14ac:dyDescent="0.3">
      <c r="A9337" t="s">
        <v>28139</v>
      </c>
      <c r="B9337" t="s">
        <v>29</v>
      </c>
      <c r="C9337" t="s">
        <v>28140</v>
      </c>
      <c r="D9337" t="s">
        <v>28141</v>
      </c>
      <c r="E9337" t="s">
        <v>40</v>
      </c>
      <c r="F9337" s="7">
        <v>184.63</v>
      </c>
      <c r="G9337" t="s">
        <v>33</v>
      </c>
      <c r="H9337" t="s">
        <v>34</v>
      </c>
      <c r="I9337" t="s">
        <v>27808</v>
      </c>
      <c r="L9337" s="8">
        <v>0.86880000000000002</v>
      </c>
      <c r="M9337" t="s">
        <v>36</v>
      </c>
      <c r="N9337" t="str">
        <f>IF(AND(PESQUISA!$B$3&lt;&gt;"",OR(PESQUISA!$B$4="TODAS",B9337=PESQUISA!$B$4),ISNUMBER(SEARCH(PESQUISA!$B$3,D9337))),ROW()-1,"")</f>
        <v/>
      </c>
    </row>
    <row r="9338" spans="1:14" x14ac:dyDescent="0.3">
      <c r="A9338" t="s">
        <v>28142</v>
      </c>
      <c r="B9338" t="s">
        <v>29</v>
      </c>
      <c r="C9338" t="s">
        <v>28143</v>
      </c>
      <c r="D9338" t="s">
        <v>28144</v>
      </c>
      <c r="E9338" t="s">
        <v>40</v>
      </c>
      <c r="F9338" s="7">
        <v>184.63</v>
      </c>
      <c r="G9338" t="s">
        <v>33</v>
      </c>
      <c r="H9338" t="s">
        <v>34</v>
      </c>
      <c r="I9338" t="s">
        <v>27808</v>
      </c>
      <c r="L9338" s="8">
        <v>0.86880000000000002</v>
      </c>
      <c r="M9338" t="s">
        <v>36</v>
      </c>
      <c r="N9338" t="str">
        <f>IF(AND(PESQUISA!$B$3&lt;&gt;"",OR(PESQUISA!$B$4="TODAS",B9338=PESQUISA!$B$4),ISNUMBER(SEARCH(PESQUISA!$B$3,D9338))),ROW()-1,"")</f>
        <v/>
      </c>
    </row>
    <row r="9339" spans="1:14" x14ac:dyDescent="0.3">
      <c r="A9339" t="s">
        <v>28145</v>
      </c>
      <c r="B9339" t="s">
        <v>29</v>
      </c>
      <c r="C9339" t="s">
        <v>28146</v>
      </c>
      <c r="D9339" t="s">
        <v>28147</v>
      </c>
      <c r="E9339" t="s">
        <v>40</v>
      </c>
      <c r="F9339" s="7">
        <v>217.42</v>
      </c>
      <c r="G9339" t="s">
        <v>33</v>
      </c>
      <c r="H9339" t="s">
        <v>34</v>
      </c>
      <c r="I9339" t="s">
        <v>27808</v>
      </c>
      <c r="L9339" s="8">
        <v>0.88859999999999995</v>
      </c>
      <c r="M9339" t="s">
        <v>36</v>
      </c>
      <c r="N9339" t="str">
        <f>IF(AND(PESQUISA!$B$3&lt;&gt;"",OR(PESQUISA!$B$4="TODAS",B9339=PESQUISA!$B$4),ISNUMBER(SEARCH(PESQUISA!$B$3,D9339))),ROW()-1,"")</f>
        <v/>
      </c>
    </row>
    <row r="9340" spans="1:14" x14ac:dyDescent="0.3">
      <c r="A9340" t="s">
        <v>28148</v>
      </c>
      <c r="B9340" t="s">
        <v>29</v>
      </c>
      <c r="C9340" t="s">
        <v>28149</v>
      </c>
      <c r="D9340" t="s">
        <v>28150</v>
      </c>
      <c r="E9340" t="s">
        <v>376</v>
      </c>
      <c r="F9340" s="7">
        <v>80.400000000000006</v>
      </c>
      <c r="G9340" t="s">
        <v>33</v>
      </c>
      <c r="H9340" t="s">
        <v>34</v>
      </c>
      <c r="I9340" t="s">
        <v>28151</v>
      </c>
      <c r="L9340" s="8">
        <v>0</v>
      </c>
      <c r="M9340" t="s">
        <v>36</v>
      </c>
      <c r="N9340" t="str">
        <f>IF(AND(PESQUISA!$B$3&lt;&gt;"",OR(PESQUISA!$B$4="TODAS",B9340=PESQUISA!$B$4),ISNUMBER(SEARCH(PESQUISA!$B$3,D9340))),ROW()-1,"")</f>
        <v/>
      </c>
    </row>
    <row r="9341" spans="1:14" x14ac:dyDescent="0.3">
      <c r="A9341" t="s">
        <v>28152</v>
      </c>
      <c r="B9341" t="s">
        <v>29</v>
      </c>
      <c r="C9341" t="s">
        <v>28153</v>
      </c>
      <c r="D9341" t="s">
        <v>28154</v>
      </c>
      <c r="E9341" t="s">
        <v>376</v>
      </c>
      <c r="F9341" s="7">
        <v>120.14</v>
      </c>
      <c r="G9341" t="s">
        <v>33</v>
      </c>
      <c r="H9341" t="s">
        <v>34</v>
      </c>
      <c r="I9341" t="s">
        <v>28151</v>
      </c>
      <c r="L9341" s="8">
        <v>0</v>
      </c>
      <c r="M9341" t="s">
        <v>36</v>
      </c>
      <c r="N9341" t="str">
        <f>IF(AND(PESQUISA!$B$3&lt;&gt;"",OR(PESQUISA!$B$4="TODAS",B9341=PESQUISA!$B$4),ISNUMBER(SEARCH(PESQUISA!$B$3,D9341))),ROW()-1,"")</f>
        <v/>
      </c>
    </row>
    <row r="9342" spans="1:14" x14ac:dyDescent="0.3">
      <c r="A9342" t="s">
        <v>28155</v>
      </c>
      <c r="B9342" t="s">
        <v>29</v>
      </c>
      <c r="C9342" t="s">
        <v>28156</v>
      </c>
      <c r="D9342" t="s">
        <v>28157</v>
      </c>
      <c r="E9342" t="s">
        <v>376</v>
      </c>
      <c r="F9342" s="7">
        <v>108.16</v>
      </c>
      <c r="G9342" t="s">
        <v>33</v>
      </c>
      <c r="H9342" t="s">
        <v>34</v>
      </c>
      <c r="I9342" t="s">
        <v>28151</v>
      </c>
      <c r="L9342" s="8">
        <v>0</v>
      </c>
      <c r="M9342" t="s">
        <v>36</v>
      </c>
      <c r="N9342" t="str">
        <f>IF(AND(PESQUISA!$B$3&lt;&gt;"",OR(PESQUISA!$B$4="TODAS",B9342=PESQUISA!$B$4),ISNUMBER(SEARCH(PESQUISA!$B$3,D9342))),ROW()-1,"")</f>
        <v/>
      </c>
    </row>
    <row r="9343" spans="1:14" x14ac:dyDescent="0.3">
      <c r="A9343" t="s">
        <v>28158</v>
      </c>
      <c r="B9343" t="s">
        <v>29</v>
      </c>
      <c r="C9343" t="s">
        <v>28159</v>
      </c>
      <c r="D9343" t="s">
        <v>28160</v>
      </c>
      <c r="E9343" t="s">
        <v>376</v>
      </c>
      <c r="F9343" s="7">
        <v>47.78</v>
      </c>
      <c r="G9343" t="s">
        <v>33</v>
      </c>
      <c r="H9343" t="s">
        <v>34</v>
      </c>
      <c r="I9343" t="s">
        <v>28151</v>
      </c>
      <c r="L9343" s="8">
        <v>0</v>
      </c>
      <c r="M9343" t="s">
        <v>36</v>
      </c>
      <c r="N9343" t="str">
        <f>IF(AND(PESQUISA!$B$3&lt;&gt;"",OR(PESQUISA!$B$4="TODAS",B9343=PESQUISA!$B$4),ISNUMBER(SEARCH(PESQUISA!$B$3,D9343))),ROW()-1,"")</f>
        <v/>
      </c>
    </row>
    <row r="9344" spans="1:14" x14ac:dyDescent="0.3">
      <c r="A9344" t="s">
        <v>28161</v>
      </c>
      <c r="B9344" t="s">
        <v>29</v>
      </c>
      <c r="C9344" t="s">
        <v>28162</v>
      </c>
      <c r="D9344" t="s">
        <v>28163</v>
      </c>
      <c r="E9344" t="s">
        <v>376</v>
      </c>
      <c r="F9344" s="7">
        <v>174.21</v>
      </c>
      <c r="G9344" t="s">
        <v>33</v>
      </c>
      <c r="H9344" t="s">
        <v>34</v>
      </c>
      <c r="I9344" t="s">
        <v>28151</v>
      </c>
      <c r="L9344" s="8">
        <v>0</v>
      </c>
      <c r="M9344" t="s">
        <v>36</v>
      </c>
      <c r="N9344" t="str">
        <f>IF(AND(PESQUISA!$B$3&lt;&gt;"",OR(PESQUISA!$B$4="TODAS",B9344=PESQUISA!$B$4),ISNUMBER(SEARCH(PESQUISA!$B$3,D9344))),ROW()-1,"")</f>
        <v/>
      </c>
    </row>
    <row r="9345" spans="1:14" x14ac:dyDescent="0.3">
      <c r="A9345" t="s">
        <v>28164</v>
      </c>
      <c r="B9345" t="s">
        <v>29</v>
      </c>
      <c r="C9345" t="s">
        <v>28165</v>
      </c>
      <c r="D9345" t="s">
        <v>28166</v>
      </c>
      <c r="E9345" t="s">
        <v>376</v>
      </c>
      <c r="F9345" s="7">
        <v>136.07</v>
      </c>
      <c r="G9345" t="s">
        <v>33</v>
      </c>
      <c r="H9345" t="s">
        <v>34</v>
      </c>
      <c r="I9345" t="s">
        <v>28151</v>
      </c>
      <c r="L9345" s="8">
        <v>0</v>
      </c>
      <c r="M9345" t="s">
        <v>36</v>
      </c>
      <c r="N9345" t="str">
        <f>IF(AND(PESQUISA!$B$3&lt;&gt;"",OR(PESQUISA!$B$4="TODAS",B9345=PESQUISA!$B$4),ISNUMBER(SEARCH(PESQUISA!$B$3,D9345))),ROW()-1,"")</f>
        <v/>
      </c>
    </row>
    <row r="9346" spans="1:14" x14ac:dyDescent="0.3">
      <c r="A9346" t="s">
        <v>28167</v>
      </c>
      <c r="B9346" t="s">
        <v>29</v>
      </c>
      <c r="C9346" t="s">
        <v>28168</v>
      </c>
      <c r="D9346" t="s">
        <v>28169</v>
      </c>
      <c r="E9346" t="s">
        <v>376</v>
      </c>
      <c r="F9346" s="7">
        <v>71.53</v>
      </c>
      <c r="G9346" t="s">
        <v>33</v>
      </c>
      <c r="H9346" t="s">
        <v>34</v>
      </c>
      <c r="I9346" t="s">
        <v>28151</v>
      </c>
      <c r="L9346" s="8">
        <v>0</v>
      </c>
      <c r="M9346" t="s">
        <v>36</v>
      </c>
      <c r="N9346" t="str">
        <f>IF(AND(PESQUISA!$B$3&lt;&gt;"",OR(PESQUISA!$B$4="TODAS",B9346=PESQUISA!$B$4),ISNUMBER(SEARCH(PESQUISA!$B$3,D9346))),ROW()-1,"")</f>
        <v/>
      </c>
    </row>
    <row r="9347" spans="1:14" x14ac:dyDescent="0.3">
      <c r="A9347" t="s">
        <v>28170</v>
      </c>
      <c r="B9347" t="s">
        <v>29</v>
      </c>
      <c r="C9347" t="s">
        <v>28171</v>
      </c>
      <c r="D9347" t="s">
        <v>28172</v>
      </c>
      <c r="E9347" t="s">
        <v>376</v>
      </c>
      <c r="F9347" s="7">
        <v>55.3</v>
      </c>
      <c r="G9347" t="s">
        <v>33</v>
      </c>
      <c r="H9347" t="s">
        <v>34</v>
      </c>
      <c r="I9347" t="s">
        <v>28151</v>
      </c>
      <c r="L9347" s="8">
        <v>0</v>
      </c>
      <c r="M9347" t="s">
        <v>36</v>
      </c>
      <c r="N9347" t="str">
        <f>IF(AND(PESQUISA!$B$3&lt;&gt;"",OR(PESQUISA!$B$4="TODAS",B9347=PESQUISA!$B$4),ISNUMBER(SEARCH(PESQUISA!$B$3,D9347))),ROW()-1,"")</f>
        <v/>
      </c>
    </row>
    <row r="9348" spans="1:14" x14ac:dyDescent="0.3">
      <c r="A9348" t="s">
        <v>28173</v>
      </c>
      <c r="B9348" t="s">
        <v>29</v>
      </c>
      <c r="C9348" t="s">
        <v>28174</v>
      </c>
      <c r="D9348" t="s">
        <v>28175</v>
      </c>
      <c r="E9348" t="s">
        <v>376</v>
      </c>
      <c r="F9348" s="7">
        <v>55.09</v>
      </c>
      <c r="G9348" t="s">
        <v>33</v>
      </c>
      <c r="H9348" t="s">
        <v>34</v>
      </c>
      <c r="I9348" t="s">
        <v>28151</v>
      </c>
      <c r="L9348" s="8">
        <v>0</v>
      </c>
      <c r="M9348" t="s">
        <v>36</v>
      </c>
      <c r="N9348" t="str">
        <f>IF(AND(PESQUISA!$B$3&lt;&gt;"",OR(PESQUISA!$B$4="TODAS",B9348=PESQUISA!$B$4),ISNUMBER(SEARCH(PESQUISA!$B$3,D9348))),ROW()-1,"")</f>
        <v/>
      </c>
    </row>
    <row r="9349" spans="1:14" x14ac:dyDescent="0.3">
      <c r="A9349" t="s">
        <v>28176</v>
      </c>
      <c r="B9349" t="s">
        <v>29</v>
      </c>
      <c r="C9349" t="s">
        <v>28177</v>
      </c>
      <c r="D9349" t="s">
        <v>28178</v>
      </c>
      <c r="E9349" t="s">
        <v>376</v>
      </c>
      <c r="F9349" s="7">
        <v>174.65</v>
      </c>
      <c r="G9349" t="s">
        <v>33</v>
      </c>
      <c r="H9349" t="s">
        <v>34</v>
      </c>
      <c r="I9349" t="s">
        <v>28151</v>
      </c>
      <c r="L9349" s="8">
        <v>0</v>
      </c>
      <c r="M9349" t="s">
        <v>36</v>
      </c>
      <c r="N9349" t="str">
        <f>IF(AND(PESQUISA!$B$3&lt;&gt;"",OR(PESQUISA!$B$4="TODAS",B9349=PESQUISA!$B$4),ISNUMBER(SEARCH(PESQUISA!$B$3,D9349))),ROW()-1,"")</f>
        <v/>
      </c>
    </row>
    <row r="9350" spans="1:14" x14ac:dyDescent="0.3">
      <c r="A9350" t="s">
        <v>28179</v>
      </c>
      <c r="B9350" t="s">
        <v>29</v>
      </c>
      <c r="C9350" t="s">
        <v>28180</v>
      </c>
      <c r="D9350" t="s">
        <v>28181</v>
      </c>
      <c r="E9350" t="s">
        <v>40</v>
      </c>
      <c r="G9350" t="s">
        <v>33</v>
      </c>
      <c r="H9350" t="s">
        <v>34</v>
      </c>
      <c r="I9350" t="s">
        <v>28182</v>
      </c>
      <c r="M9350" t="s">
        <v>53</v>
      </c>
      <c r="N9350" t="str">
        <f>IF(AND(PESQUISA!$B$3&lt;&gt;"",OR(PESQUISA!$B$4="TODAS",B9350=PESQUISA!$B$4),ISNUMBER(SEARCH(PESQUISA!$B$3,D9350))),ROW()-1,"")</f>
        <v/>
      </c>
    </row>
    <row r="9351" spans="1:14" x14ac:dyDescent="0.3">
      <c r="A9351" t="s">
        <v>28183</v>
      </c>
      <c r="B9351" t="s">
        <v>29</v>
      </c>
      <c r="C9351" t="s">
        <v>28184</v>
      </c>
      <c r="D9351" t="s">
        <v>28185</v>
      </c>
      <c r="E9351" t="s">
        <v>40</v>
      </c>
      <c r="G9351" t="s">
        <v>33</v>
      </c>
      <c r="H9351" t="s">
        <v>34</v>
      </c>
      <c r="I9351" t="s">
        <v>28182</v>
      </c>
      <c r="M9351" t="s">
        <v>53</v>
      </c>
      <c r="N9351" t="str">
        <f>IF(AND(PESQUISA!$B$3&lt;&gt;"",OR(PESQUISA!$B$4="TODAS",B9351=PESQUISA!$B$4),ISNUMBER(SEARCH(PESQUISA!$B$3,D9351))),ROW()-1,"")</f>
        <v/>
      </c>
    </row>
    <row r="9352" spans="1:14" x14ac:dyDescent="0.3">
      <c r="A9352" t="s">
        <v>28186</v>
      </c>
      <c r="B9352" t="s">
        <v>29</v>
      </c>
      <c r="C9352" t="s">
        <v>28187</v>
      </c>
      <c r="D9352" t="s">
        <v>28188</v>
      </c>
      <c r="E9352" t="s">
        <v>40</v>
      </c>
      <c r="G9352" t="s">
        <v>33</v>
      </c>
      <c r="H9352" t="s">
        <v>34</v>
      </c>
      <c r="I9352" t="s">
        <v>28182</v>
      </c>
      <c r="M9352" t="s">
        <v>53</v>
      </c>
      <c r="N9352" t="str">
        <f>IF(AND(PESQUISA!$B$3&lt;&gt;"",OR(PESQUISA!$B$4="TODAS",B9352=PESQUISA!$B$4),ISNUMBER(SEARCH(PESQUISA!$B$3,D9352))),ROW()-1,"")</f>
        <v/>
      </c>
    </row>
    <row r="9353" spans="1:14" x14ac:dyDescent="0.3">
      <c r="A9353" t="s">
        <v>28189</v>
      </c>
      <c r="B9353" t="s">
        <v>29</v>
      </c>
      <c r="C9353" t="s">
        <v>28190</v>
      </c>
      <c r="D9353" t="s">
        <v>28191</v>
      </c>
      <c r="E9353" t="s">
        <v>40</v>
      </c>
      <c r="G9353" t="s">
        <v>33</v>
      </c>
      <c r="H9353" t="s">
        <v>34</v>
      </c>
      <c r="I9353" t="s">
        <v>28182</v>
      </c>
      <c r="M9353" t="s">
        <v>53</v>
      </c>
      <c r="N9353" t="str">
        <f>IF(AND(PESQUISA!$B$3&lt;&gt;"",OR(PESQUISA!$B$4="TODAS",B9353=PESQUISA!$B$4),ISNUMBER(SEARCH(PESQUISA!$B$3,D9353))),ROW()-1,"")</f>
        <v/>
      </c>
    </row>
    <row r="9354" spans="1:14" x14ac:dyDescent="0.3">
      <c r="A9354" t="s">
        <v>28192</v>
      </c>
      <c r="B9354" t="s">
        <v>29</v>
      </c>
      <c r="C9354" t="s">
        <v>28193</v>
      </c>
      <c r="D9354" t="s">
        <v>28194</v>
      </c>
      <c r="E9354" t="s">
        <v>40</v>
      </c>
      <c r="G9354" t="s">
        <v>33</v>
      </c>
      <c r="H9354" t="s">
        <v>34</v>
      </c>
      <c r="I9354" t="s">
        <v>28182</v>
      </c>
      <c r="M9354" t="s">
        <v>53</v>
      </c>
      <c r="N9354" t="str">
        <f>IF(AND(PESQUISA!$B$3&lt;&gt;"",OR(PESQUISA!$B$4="TODAS",B9354=PESQUISA!$B$4),ISNUMBER(SEARCH(PESQUISA!$B$3,D9354))),ROW()-1,"")</f>
        <v/>
      </c>
    </row>
    <row r="9355" spans="1:14" x14ac:dyDescent="0.3">
      <c r="A9355" t="s">
        <v>28195</v>
      </c>
      <c r="B9355" t="s">
        <v>29</v>
      </c>
      <c r="C9355" t="s">
        <v>28196</v>
      </c>
      <c r="D9355" t="s">
        <v>28197</v>
      </c>
      <c r="E9355" t="s">
        <v>60</v>
      </c>
      <c r="F9355" s="7">
        <v>1104.49</v>
      </c>
      <c r="G9355" t="s">
        <v>33</v>
      </c>
      <c r="H9355" t="s">
        <v>34</v>
      </c>
      <c r="I9355" t="s">
        <v>28182</v>
      </c>
      <c r="L9355" s="8">
        <v>0.23549999999999999</v>
      </c>
      <c r="M9355" t="s">
        <v>36</v>
      </c>
      <c r="N9355" t="str">
        <f>IF(AND(PESQUISA!$B$3&lt;&gt;"",OR(PESQUISA!$B$4="TODAS",B9355=PESQUISA!$B$4),ISNUMBER(SEARCH(PESQUISA!$B$3,D9355))),ROW()-1,"")</f>
        <v/>
      </c>
    </row>
    <row r="9356" spans="1:14" x14ac:dyDescent="0.3">
      <c r="A9356" t="s">
        <v>28198</v>
      </c>
      <c r="B9356" t="s">
        <v>29</v>
      </c>
      <c r="C9356" t="s">
        <v>28199</v>
      </c>
      <c r="D9356" t="s">
        <v>28200</v>
      </c>
      <c r="E9356" t="s">
        <v>40</v>
      </c>
      <c r="G9356" t="s">
        <v>33</v>
      </c>
      <c r="H9356" t="s">
        <v>34</v>
      </c>
      <c r="I9356" t="s">
        <v>28182</v>
      </c>
      <c r="M9356" t="s">
        <v>53</v>
      </c>
      <c r="N9356" t="str">
        <f>IF(AND(PESQUISA!$B$3&lt;&gt;"",OR(PESQUISA!$B$4="TODAS",B9356=PESQUISA!$B$4),ISNUMBER(SEARCH(PESQUISA!$B$3,D9356))),ROW()-1,"")</f>
        <v/>
      </c>
    </row>
    <row r="9357" spans="1:14" x14ac:dyDescent="0.3">
      <c r="A9357" t="s">
        <v>28201</v>
      </c>
      <c r="B9357" t="s">
        <v>29</v>
      </c>
      <c r="C9357" t="s">
        <v>28202</v>
      </c>
      <c r="D9357" t="s">
        <v>28203</v>
      </c>
      <c r="E9357" t="s">
        <v>40</v>
      </c>
      <c r="G9357" t="s">
        <v>33</v>
      </c>
      <c r="H9357" t="s">
        <v>34</v>
      </c>
      <c r="I9357" t="s">
        <v>28182</v>
      </c>
      <c r="M9357" t="s">
        <v>53</v>
      </c>
      <c r="N9357" t="str">
        <f>IF(AND(PESQUISA!$B$3&lt;&gt;"",OR(PESQUISA!$B$4="TODAS",B9357=PESQUISA!$B$4),ISNUMBER(SEARCH(PESQUISA!$B$3,D9357))),ROW()-1,"")</f>
        <v/>
      </c>
    </row>
    <row r="9358" spans="1:14" x14ac:dyDescent="0.3">
      <c r="A9358" t="s">
        <v>28204</v>
      </c>
      <c r="B9358" t="s">
        <v>29</v>
      </c>
      <c r="C9358" t="s">
        <v>28205</v>
      </c>
      <c r="D9358" t="s">
        <v>28206</v>
      </c>
      <c r="E9358" t="s">
        <v>40</v>
      </c>
      <c r="G9358" t="s">
        <v>33</v>
      </c>
      <c r="H9358" t="s">
        <v>34</v>
      </c>
      <c r="I9358" t="s">
        <v>28182</v>
      </c>
      <c r="M9358" t="s">
        <v>53</v>
      </c>
      <c r="N9358" t="str">
        <f>IF(AND(PESQUISA!$B$3&lt;&gt;"",OR(PESQUISA!$B$4="TODAS",B9358=PESQUISA!$B$4),ISNUMBER(SEARCH(PESQUISA!$B$3,D9358))),ROW()-1,"")</f>
        <v/>
      </c>
    </row>
    <row r="9359" spans="1:14" x14ac:dyDescent="0.3">
      <c r="A9359" t="s">
        <v>28207</v>
      </c>
      <c r="B9359" t="s">
        <v>29</v>
      </c>
      <c r="C9359" t="s">
        <v>28208</v>
      </c>
      <c r="D9359" t="s">
        <v>28209</v>
      </c>
      <c r="E9359" t="s">
        <v>40</v>
      </c>
      <c r="G9359" t="s">
        <v>33</v>
      </c>
      <c r="H9359" t="s">
        <v>34</v>
      </c>
      <c r="I9359" t="s">
        <v>28182</v>
      </c>
      <c r="M9359" t="s">
        <v>53</v>
      </c>
      <c r="N9359" t="str">
        <f>IF(AND(PESQUISA!$B$3&lt;&gt;"",OR(PESQUISA!$B$4="TODAS",B9359=PESQUISA!$B$4),ISNUMBER(SEARCH(PESQUISA!$B$3,D9359))),ROW()-1,"")</f>
        <v/>
      </c>
    </row>
    <row r="9360" spans="1:14" x14ac:dyDescent="0.3">
      <c r="A9360" t="s">
        <v>28210</v>
      </c>
      <c r="B9360" t="s">
        <v>29</v>
      </c>
      <c r="C9360" t="s">
        <v>28211</v>
      </c>
      <c r="D9360" t="s">
        <v>28212</v>
      </c>
      <c r="E9360" t="s">
        <v>40</v>
      </c>
      <c r="G9360" t="s">
        <v>33</v>
      </c>
      <c r="H9360" t="s">
        <v>34</v>
      </c>
      <c r="I9360" t="s">
        <v>28182</v>
      </c>
      <c r="M9360" t="s">
        <v>53</v>
      </c>
      <c r="N9360" t="str">
        <f>IF(AND(PESQUISA!$B$3&lt;&gt;"",OR(PESQUISA!$B$4="TODAS",B9360=PESQUISA!$B$4),ISNUMBER(SEARCH(PESQUISA!$B$3,D9360))),ROW()-1,"")</f>
        <v/>
      </c>
    </row>
    <row r="9361" spans="1:14" x14ac:dyDescent="0.3">
      <c r="A9361" t="s">
        <v>28213</v>
      </c>
      <c r="B9361" t="s">
        <v>29</v>
      </c>
      <c r="C9361" t="s">
        <v>28214</v>
      </c>
      <c r="D9361" t="s">
        <v>28215</v>
      </c>
      <c r="E9361" t="s">
        <v>60</v>
      </c>
      <c r="F9361" s="7">
        <v>1245.17</v>
      </c>
      <c r="G9361" t="s">
        <v>33</v>
      </c>
      <c r="H9361" t="s">
        <v>34</v>
      </c>
      <c r="I9361" t="s">
        <v>28182</v>
      </c>
      <c r="L9361" s="8">
        <v>0.2089</v>
      </c>
      <c r="M9361" t="s">
        <v>36</v>
      </c>
      <c r="N9361" t="str">
        <f>IF(AND(PESQUISA!$B$3&lt;&gt;"",OR(PESQUISA!$B$4="TODAS",B9361=PESQUISA!$B$4),ISNUMBER(SEARCH(PESQUISA!$B$3,D9361))),ROW()-1,"")</f>
        <v/>
      </c>
    </row>
    <row r="9362" spans="1:14" x14ac:dyDescent="0.3">
      <c r="A9362" t="s">
        <v>28216</v>
      </c>
      <c r="B9362" t="s">
        <v>29</v>
      </c>
      <c r="C9362" t="s">
        <v>28217</v>
      </c>
      <c r="D9362" t="s">
        <v>28218</v>
      </c>
      <c r="E9362" t="s">
        <v>40</v>
      </c>
      <c r="G9362" t="s">
        <v>33</v>
      </c>
      <c r="H9362" t="s">
        <v>34</v>
      </c>
      <c r="I9362" t="s">
        <v>28182</v>
      </c>
      <c r="M9362" t="s">
        <v>53</v>
      </c>
      <c r="N9362" t="str">
        <f>IF(AND(PESQUISA!$B$3&lt;&gt;"",OR(PESQUISA!$B$4="TODAS",B9362=PESQUISA!$B$4),ISNUMBER(SEARCH(PESQUISA!$B$3,D9362))),ROW()-1,"")</f>
        <v/>
      </c>
    </row>
    <row r="9363" spans="1:14" x14ac:dyDescent="0.3">
      <c r="A9363" t="s">
        <v>28219</v>
      </c>
      <c r="B9363" t="s">
        <v>29</v>
      </c>
      <c r="C9363" t="s">
        <v>28220</v>
      </c>
      <c r="D9363" t="s">
        <v>28221</v>
      </c>
      <c r="E9363" t="s">
        <v>40</v>
      </c>
      <c r="G9363" t="s">
        <v>33</v>
      </c>
      <c r="H9363" t="s">
        <v>34</v>
      </c>
      <c r="I9363" t="s">
        <v>28182</v>
      </c>
      <c r="M9363" t="s">
        <v>53</v>
      </c>
      <c r="N9363" t="str">
        <f>IF(AND(PESQUISA!$B$3&lt;&gt;"",OR(PESQUISA!$B$4="TODAS",B9363=PESQUISA!$B$4),ISNUMBER(SEARCH(PESQUISA!$B$3,D9363))),ROW()-1,"")</f>
        <v/>
      </c>
    </row>
    <row r="9364" spans="1:14" x14ac:dyDescent="0.3">
      <c r="A9364" t="s">
        <v>28222</v>
      </c>
      <c r="B9364" t="s">
        <v>29</v>
      </c>
      <c r="C9364" t="s">
        <v>28223</v>
      </c>
      <c r="D9364" t="s">
        <v>28224</v>
      </c>
      <c r="E9364" t="s">
        <v>40</v>
      </c>
      <c r="G9364" t="s">
        <v>33</v>
      </c>
      <c r="H9364" t="s">
        <v>34</v>
      </c>
      <c r="I9364" t="s">
        <v>28182</v>
      </c>
      <c r="M9364" t="s">
        <v>53</v>
      </c>
      <c r="N9364" t="str">
        <f>IF(AND(PESQUISA!$B$3&lt;&gt;"",OR(PESQUISA!$B$4="TODAS",B9364=PESQUISA!$B$4),ISNUMBER(SEARCH(PESQUISA!$B$3,D9364))),ROW()-1,"")</f>
        <v/>
      </c>
    </row>
    <row r="9365" spans="1:14" x14ac:dyDescent="0.3">
      <c r="A9365" t="s">
        <v>28225</v>
      </c>
      <c r="B9365" t="s">
        <v>29</v>
      </c>
      <c r="C9365" t="s">
        <v>28226</v>
      </c>
      <c r="D9365" t="s">
        <v>28227</v>
      </c>
      <c r="E9365" t="s">
        <v>40</v>
      </c>
      <c r="G9365" t="s">
        <v>33</v>
      </c>
      <c r="H9365" t="s">
        <v>34</v>
      </c>
      <c r="I9365" t="s">
        <v>28182</v>
      </c>
      <c r="M9365" t="s">
        <v>53</v>
      </c>
      <c r="N9365" t="str">
        <f>IF(AND(PESQUISA!$B$3&lt;&gt;"",OR(PESQUISA!$B$4="TODAS",B9365=PESQUISA!$B$4),ISNUMBER(SEARCH(PESQUISA!$B$3,D9365))),ROW()-1,"")</f>
        <v/>
      </c>
    </row>
    <row r="9366" spans="1:14" x14ac:dyDescent="0.3">
      <c r="A9366" t="s">
        <v>28228</v>
      </c>
      <c r="B9366" t="s">
        <v>29</v>
      </c>
      <c r="C9366" t="s">
        <v>28229</v>
      </c>
      <c r="D9366" t="s">
        <v>28230</v>
      </c>
      <c r="E9366" t="s">
        <v>40</v>
      </c>
      <c r="G9366" t="s">
        <v>33</v>
      </c>
      <c r="H9366" t="s">
        <v>34</v>
      </c>
      <c r="I9366" t="s">
        <v>28182</v>
      </c>
      <c r="M9366" t="s">
        <v>53</v>
      </c>
      <c r="N9366" t="str">
        <f>IF(AND(PESQUISA!$B$3&lt;&gt;"",OR(PESQUISA!$B$4="TODAS",B9366=PESQUISA!$B$4),ISNUMBER(SEARCH(PESQUISA!$B$3,D9366))),ROW()-1,"")</f>
        <v/>
      </c>
    </row>
    <row r="9367" spans="1:14" x14ac:dyDescent="0.3">
      <c r="A9367" t="s">
        <v>28231</v>
      </c>
      <c r="B9367" t="s">
        <v>29</v>
      </c>
      <c r="C9367" t="s">
        <v>28232</v>
      </c>
      <c r="D9367" t="s">
        <v>28233</v>
      </c>
      <c r="E9367" t="s">
        <v>40</v>
      </c>
      <c r="G9367" t="s">
        <v>33</v>
      </c>
      <c r="H9367" t="s">
        <v>34</v>
      </c>
      <c r="I9367" t="s">
        <v>28182</v>
      </c>
      <c r="M9367" t="s">
        <v>53</v>
      </c>
      <c r="N9367" t="str">
        <f>IF(AND(PESQUISA!$B$3&lt;&gt;"",OR(PESQUISA!$B$4="TODAS",B9367=PESQUISA!$B$4),ISNUMBER(SEARCH(PESQUISA!$B$3,D9367))),ROW()-1,"")</f>
        <v/>
      </c>
    </row>
    <row r="9368" spans="1:14" x14ac:dyDescent="0.3">
      <c r="A9368" t="s">
        <v>28234</v>
      </c>
      <c r="B9368" t="s">
        <v>29</v>
      </c>
      <c r="C9368" t="s">
        <v>28235</v>
      </c>
      <c r="D9368" t="s">
        <v>28236</v>
      </c>
      <c r="E9368" t="s">
        <v>40</v>
      </c>
      <c r="G9368" t="s">
        <v>33</v>
      </c>
      <c r="H9368" t="s">
        <v>34</v>
      </c>
      <c r="I9368" t="s">
        <v>28182</v>
      </c>
      <c r="M9368" t="s">
        <v>53</v>
      </c>
      <c r="N9368" t="str">
        <f>IF(AND(PESQUISA!$B$3&lt;&gt;"",OR(PESQUISA!$B$4="TODAS",B9368=PESQUISA!$B$4),ISNUMBER(SEARCH(PESQUISA!$B$3,D9368))),ROW()-1,"")</f>
        <v/>
      </c>
    </row>
    <row r="9369" spans="1:14" x14ac:dyDescent="0.3">
      <c r="A9369" t="s">
        <v>28237</v>
      </c>
      <c r="B9369" t="s">
        <v>29</v>
      </c>
      <c r="C9369" t="s">
        <v>28238</v>
      </c>
      <c r="D9369" t="s">
        <v>28239</v>
      </c>
      <c r="E9369" t="s">
        <v>40</v>
      </c>
      <c r="G9369" t="s">
        <v>33</v>
      </c>
      <c r="H9369" t="s">
        <v>34</v>
      </c>
      <c r="I9369" t="s">
        <v>28182</v>
      </c>
      <c r="M9369" t="s">
        <v>53</v>
      </c>
      <c r="N9369" t="str">
        <f>IF(AND(PESQUISA!$B$3&lt;&gt;"",OR(PESQUISA!$B$4="TODAS",B9369=PESQUISA!$B$4),ISNUMBER(SEARCH(PESQUISA!$B$3,D9369))),ROW()-1,"")</f>
        <v/>
      </c>
    </row>
    <row r="9370" spans="1:14" x14ac:dyDescent="0.3">
      <c r="A9370" t="s">
        <v>28240</v>
      </c>
      <c r="B9370" t="s">
        <v>29</v>
      </c>
      <c r="C9370" t="s">
        <v>28241</v>
      </c>
      <c r="D9370" t="s">
        <v>28242</v>
      </c>
      <c r="E9370" t="s">
        <v>40</v>
      </c>
      <c r="G9370" t="s">
        <v>33</v>
      </c>
      <c r="H9370" t="s">
        <v>34</v>
      </c>
      <c r="I9370" t="s">
        <v>28182</v>
      </c>
      <c r="M9370" t="s">
        <v>53</v>
      </c>
      <c r="N9370" t="str">
        <f>IF(AND(PESQUISA!$B$3&lt;&gt;"",OR(PESQUISA!$B$4="TODAS",B9370=PESQUISA!$B$4),ISNUMBER(SEARCH(PESQUISA!$B$3,D9370))),ROW()-1,"")</f>
        <v/>
      </c>
    </row>
    <row r="9371" spans="1:14" x14ac:dyDescent="0.3">
      <c r="A9371" t="s">
        <v>28243</v>
      </c>
      <c r="B9371" t="s">
        <v>29</v>
      </c>
      <c r="C9371" t="s">
        <v>28244</v>
      </c>
      <c r="D9371" t="s">
        <v>28245</v>
      </c>
      <c r="E9371" t="s">
        <v>40</v>
      </c>
      <c r="G9371" t="s">
        <v>33</v>
      </c>
      <c r="H9371" t="s">
        <v>34</v>
      </c>
      <c r="I9371" t="s">
        <v>28182</v>
      </c>
      <c r="M9371" t="s">
        <v>53</v>
      </c>
      <c r="N9371" t="str">
        <f>IF(AND(PESQUISA!$B$3&lt;&gt;"",OR(PESQUISA!$B$4="TODAS",B9371=PESQUISA!$B$4),ISNUMBER(SEARCH(PESQUISA!$B$3,D9371))),ROW()-1,"")</f>
        <v/>
      </c>
    </row>
    <row r="9372" spans="1:14" x14ac:dyDescent="0.3">
      <c r="A9372" t="s">
        <v>28246</v>
      </c>
      <c r="B9372" t="s">
        <v>29</v>
      </c>
      <c r="C9372" t="s">
        <v>28247</v>
      </c>
      <c r="D9372" t="s">
        <v>28248</v>
      </c>
      <c r="E9372" t="s">
        <v>40</v>
      </c>
      <c r="G9372" t="s">
        <v>33</v>
      </c>
      <c r="H9372" t="s">
        <v>34</v>
      </c>
      <c r="I9372" t="s">
        <v>28182</v>
      </c>
      <c r="M9372" t="s">
        <v>53</v>
      </c>
      <c r="N9372" t="str">
        <f>IF(AND(PESQUISA!$B$3&lt;&gt;"",OR(PESQUISA!$B$4="TODAS",B9372=PESQUISA!$B$4),ISNUMBER(SEARCH(PESQUISA!$B$3,D9372))),ROW()-1,"")</f>
        <v/>
      </c>
    </row>
    <row r="9373" spans="1:14" x14ac:dyDescent="0.3">
      <c r="A9373" t="s">
        <v>28249</v>
      </c>
      <c r="B9373" t="s">
        <v>29</v>
      </c>
      <c r="C9373" t="s">
        <v>28250</v>
      </c>
      <c r="D9373" t="s">
        <v>28251</v>
      </c>
      <c r="E9373" t="s">
        <v>40</v>
      </c>
      <c r="G9373" t="s">
        <v>33</v>
      </c>
      <c r="H9373" t="s">
        <v>34</v>
      </c>
      <c r="I9373" t="s">
        <v>28182</v>
      </c>
      <c r="M9373" t="s">
        <v>53</v>
      </c>
      <c r="N9373" t="str">
        <f>IF(AND(PESQUISA!$B$3&lt;&gt;"",OR(PESQUISA!$B$4="TODAS",B9373=PESQUISA!$B$4),ISNUMBER(SEARCH(PESQUISA!$B$3,D9373))),ROW()-1,"")</f>
        <v/>
      </c>
    </row>
    <row r="9374" spans="1:14" x14ac:dyDescent="0.3">
      <c r="A9374" t="s">
        <v>28252</v>
      </c>
      <c r="B9374" t="s">
        <v>29</v>
      </c>
      <c r="C9374" t="s">
        <v>28253</v>
      </c>
      <c r="D9374" t="s">
        <v>28254</v>
      </c>
      <c r="E9374" t="s">
        <v>40</v>
      </c>
      <c r="G9374" t="s">
        <v>33</v>
      </c>
      <c r="H9374" t="s">
        <v>34</v>
      </c>
      <c r="I9374" t="s">
        <v>28182</v>
      </c>
      <c r="M9374" t="s">
        <v>53</v>
      </c>
      <c r="N9374" t="str">
        <f>IF(AND(PESQUISA!$B$3&lt;&gt;"",OR(PESQUISA!$B$4="TODAS",B9374=PESQUISA!$B$4),ISNUMBER(SEARCH(PESQUISA!$B$3,D9374))),ROW()-1,"")</f>
        <v/>
      </c>
    </row>
    <row r="9375" spans="1:14" x14ac:dyDescent="0.3">
      <c r="A9375" t="s">
        <v>28255</v>
      </c>
      <c r="B9375" t="s">
        <v>29</v>
      </c>
      <c r="C9375" t="s">
        <v>28256</v>
      </c>
      <c r="D9375" t="s">
        <v>28257</v>
      </c>
      <c r="E9375" t="s">
        <v>40</v>
      </c>
      <c r="G9375" t="s">
        <v>33</v>
      </c>
      <c r="H9375" t="s">
        <v>34</v>
      </c>
      <c r="I9375" t="s">
        <v>28182</v>
      </c>
      <c r="M9375" t="s">
        <v>53</v>
      </c>
      <c r="N9375" t="str">
        <f>IF(AND(PESQUISA!$B$3&lt;&gt;"",OR(PESQUISA!$B$4="TODAS",B9375=PESQUISA!$B$4),ISNUMBER(SEARCH(PESQUISA!$B$3,D9375))),ROW()-1,"")</f>
        <v/>
      </c>
    </row>
    <row r="9376" spans="1:14" x14ac:dyDescent="0.3">
      <c r="A9376" t="s">
        <v>28258</v>
      </c>
      <c r="B9376" t="s">
        <v>29</v>
      </c>
      <c r="C9376" t="s">
        <v>28259</v>
      </c>
      <c r="D9376" t="s">
        <v>28260</v>
      </c>
      <c r="E9376" t="s">
        <v>40</v>
      </c>
      <c r="G9376" t="s">
        <v>33</v>
      </c>
      <c r="H9376" t="s">
        <v>34</v>
      </c>
      <c r="I9376" t="s">
        <v>28182</v>
      </c>
      <c r="M9376" t="s">
        <v>53</v>
      </c>
      <c r="N9376" t="str">
        <f>IF(AND(PESQUISA!$B$3&lt;&gt;"",OR(PESQUISA!$B$4="TODAS",B9376=PESQUISA!$B$4),ISNUMBER(SEARCH(PESQUISA!$B$3,D9376))),ROW()-1,"")</f>
        <v/>
      </c>
    </row>
    <row r="9377" spans="1:14" x14ac:dyDescent="0.3">
      <c r="A9377" t="s">
        <v>28261</v>
      </c>
      <c r="B9377" t="s">
        <v>29</v>
      </c>
      <c r="C9377" t="s">
        <v>28262</v>
      </c>
      <c r="D9377" t="s">
        <v>28263</v>
      </c>
      <c r="E9377" t="s">
        <v>40</v>
      </c>
      <c r="G9377" t="s">
        <v>33</v>
      </c>
      <c r="H9377" t="s">
        <v>34</v>
      </c>
      <c r="I9377" t="s">
        <v>28182</v>
      </c>
      <c r="M9377" t="s">
        <v>53</v>
      </c>
      <c r="N9377" t="str">
        <f>IF(AND(PESQUISA!$B$3&lt;&gt;"",OR(PESQUISA!$B$4="TODAS",B9377=PESQUISA!$B$4),ISNUMBER(SEARCH(PESQUISA!$B$3,D9377))),ROW()-1,"")</f>
        <v/>
      </c>
    </row>
    <row r="9378" spans="1:14" x14ac:dyDescent="0.3">
      <c r="A9378" t="s">
        <v>28264</v>
      </c>
      <c r="B9378" t="s">
        <v>29</v>
      </c>
      <c r="C9378" t="s">
        <v>28265</v>
      </c>
      <c r="D9378" t="s">
        <v>28266</v>
      </c>
      <c r="E9378" t="s">
        <v>40</v>
      </c>
      <c r="G9378" t="s">
        <v>33</v>
      </c>
      <c r="H9378" t="s">
        <v>34</v>
      </c>
      <c r="I9378" t="s">
        <v>28182</v>
      </c>
      <c r="M9378" t="s">
        <v>53</v>
      </c>
      <c r="N9378" t="str">
        <f>IF(AND(PESQUISA!$B$3&lt;&gt;"",OR(PESQUISA!$B$4="TODAS",B9378=PESQUISA!$B$4),ISNUMBER(SEARCH(PESQUISA!$B$3,D9378))),ROW()-1,"")</f>
        <v/>
      </c>
    </row>
    <row r="9379" spans="1:14" x14ac:dyDescent="0.3">
      <c r="A9379" t="s">
        <v>28267</v>
      </c>
      <c r="B9379" t="s">
        <v>29</v>
      </c>
      <c r="C9379" t="s">
        <v>28268</v>
      </c>
      <c r="D9379" t="s">
        <v>28269</v>
      </c>
      <c r="E9379" t="s">
        <v>40</v>
      </c>
      <c r="G9379" t="s">
        <v>33</v>
      </c>
      <c r="H9379" t="s">
        <v>34</v>
      </c>
      <c r="I9379" t="s">
        <v>28182</v>
      </c>
      <c r="M9379" t="s">
        <v>53</v>
      </c>
      <c r="N9379" t="str">
        <f>IF(AND(PESQUISA!$B$3&lt;&gt;"",OR(PESQUISA!$B$4="TODAS",B9379=PESQUISA!$B$4),ISNUMBER(SEARCH(PESQUISA!$B$3,D9379))),ROW()-1,"")</f>
        <v/>
      </c>
    </row>
    <row r="9380" spans="1:14" x14ac:dyDescent="0.3">
      <c r="A9380" t="s">
        <v>28270</v>
      </c>
      <c r="B9380" t="s">
        <v>29</v>
      </c>
      <c r="C9380" t="s">
        <v>28271</v>
      </c>
      <c r="D9380" t="s">
        <v>28272</v>
      </c>
      <c r="E9380" t="s">
        <v>40</v>
      </c>
      <c r="G9380" t="s">
        <v>33</v>
      </c>
      <c r="H9380" t="s">
        <v>34</v>
      </c>
      <c r="I9380" t="s">
        <v>28182</v>
      </c>
      <c r="M9380" t="s">
        <v>53</v>
      </c>
      <c r="N9380" t="str">
        <f>IF(AND(PESQUISA!$B$3&lt;&gt;"",OR(PESQUISA!$B$4="TODAS",B9380=PESQUISA!$B$4),ISNUMBER(SEARCH(PESQUISA!$B$3,D9380))),ROW()-1,"")</f>
        <v/>
      </c>
    </row>
    <row r="9381" spans="1:14" x14ac:dyDescent="0.3">
      <c r="A9381" t="s">
        <v>28273</v>
      </c>
      <c r="B9381" t="s">
        <v>29</v>
      </c>
      <c r="C9381" t="s">
        <v>28274</v>
      </c>
      <c r="D9381" t="s">
        <v>28275</v>
      </c>
      <c r="E9381" t="s">
        <v>40</v>
      </c>
      <c r="G9381" t="s">
        <v>33</v>
      </c>
      <c r="H9381" t="s">
        <v>34</v>
      </c>
      <c r="I9381" t="s">
        <v>28182</v>
      </c>
      <c r="M9381" t="s">
        <v>53</v>
      </c>
      <c r="N9381" t="str">
        <f>IF(AND(PESQUISA!$B$3&lt;&gt;"",OR(PESQUISA!$B$4="TODAS",B9381=PESQUISA!$B$4),ISNUMBER(SEARCH(PESQUISA!$B$3,D9381))),ROW()-1,"")</f>
        <v/>
      </c>
    </row>
    <row r="9382" spans="1:14" x14ac:dyDescent="0.3">
      <c r="A9382" t="s">
        <v>28276</v>
      </c>
      <c r="B9382" t="s">
        <v>29</v>
      </c>
      <c r="C9382" t="s">
        <v>28277</v>
      </c>
      <c r="D9382" t="s">
        <v>28278</v>
      </c>
      <c r="E9382" t="s">
        <v>40</v>
      </c>
      <c r="G9382" t="s">
        <v>33</v>
      </c>
      <c r="H9382" t="s">
        <v>34</v>
      </c>
      <c r="I9382" t="s">
        <v>28182</v>
      </c>
      <c r="M9382" t="s">
        <v>53</v>
      </c>
      <c r="N9382" t="str">
        <f>IF(AND(PESQUISA!$B$3&lt;&gt;"",OR(PESQUISA!$B$4="TODAS",B9382=PESQUISA!$B$4),ISNUMBER(SEARCH(PESQUISA!$B$3,D9382))),ROW()-1,"")</f>
        <v/>
      </c>
    </row>
    <row r="9383" spans="1:14" x14ac:dyDescent="0.3">
      <c r="A9383" t="s">
        <v>28279</v>
      </c>
      <c r="B9383" t="s">
        <v>29</v>
      </c>
      <c r="C9383" t="s">
        <v>28280</v>
      </c>
      <c r="D9383" t="s">
        <v>28281</v>
      </c>
      <c r="E9383" t="s">
        <v>40</v>
      </c>
      <c r="G9383" t="s">
        <v>33</v>
      </c>
      <c r="H9383" t="s">
        <v>34</v>
      </c>
      <c r="I9383" t="s">
        <v>28182</v>
      </c>
      <c r="M9383" t="s">
        <v>53</v>
      </c>
      <c r="N9383" t="str">
        <f>IF(AND(PESQUISA!$B$3&lt;&gt;"",OR(PESQUISA!$B$4="TODAS",B9383=PESQUISA!$B$4),ISNUMBER(SEARCH(PESQUISA!$B$3,D9383))),ROW()-1,"")</f>
        <v/>
      </c>
    </row>
    <row r="9384" spans="1:14" x14ac:dyDescent="0.3">
      <c r="A9384" t="s">
        <v>28282</v>
      </c>
      <c r="B9384" t="s">
        <v>29</v>
      </c>
      <c r="C9384" t="s">
        <v>28283</v>
      </c>
      <c r="D9384" t="s">
        <v>28284</v>
      </c>
      <c r="E9384" t="s">
        <v>40</v>
      </c>
      <c r="G9384" t="s">
        <v>33</v>
      </c>
      <c r="H9384" t="s">
        <v>34</v>
      </c>
      <c r="I9384" t="s">
        <v>28182</v>
      </c>
      <c r="M9384" t="s">
        <v>53</v>
      </c>
      <c r="N9384" t="str">
        <f>IF(AND(PESQUISA!$B$3&lt;&gt;"",OR(PESQUISA!$B$4="TODAS",B9384=PESQUISA!$B$4),ISNUMBER(SEARCH(PESQUISA!$B$3,D9384))),ROW()-1,"")</f>
        <v/>
      </c>
    </row>
    <row r="9385" spans="1:14" x14ac:dyDescent="0.3">
      <c r="A9385" t="s">
        <v>28285</v>
      </c>
      <c r="B9385" t="s">
        <v>29</v>
      </c>
      <c r="C9385" t="s">
        <v>28286</v>
      </c>
      <c r="D9385" t="s">
        <v>28287</v>
      </c>
      <c r="E9385" t="s">
        <v>40</v>
      </c>
      <c r="G9385" t="s">
        <v>33</v>
      </c>
      <c r="H9385" t="s">
        <v>34</v>
      </c>
      <c r="I9385" t="s">
        <v>28182</v>
      </c>
      <c r="M9385" t="s">
        <v>53</v>
      </c>
      <c r="N9385" t="str">
        <f>IF(AND(PESQUISA!$B$3&lt;&gt;"",OR(PESQUISA!$B$4="TODAS",B9385=PESQUISA!$B$4),ISNUMBER(SEARCH(PESQUISA!$B$3,D9385))),ROW()-1,"")</f>
        <v/>
      </c>
    </row>
    <row r="9386" spans="1:14" x14ac:dyDescent="0.3">
      <c r="A9386" t="s">
        <v>28288</v>
      </c>
      <c r="B9386" t="s">
        <v>29</v>
      </c>
      <c r="C9386" t="s">
        <v>28289</v>
      </c>
      <c r="D9386" t="s">
        <v>28290</v>
      </c>
      <c r="E9386" t="s">
        <v>40</v>
      </c>
      <c r="G9386" t="s">
        <v>33</v>
      </c>
      <c r="H9386" t="s">
        <v>34</v>
      </c>
      <c r="I9386" t="s">
        <v>28182</v>
      </c>
      <c r="M9386" t="s">
        <v>53</v>
      </c>
      <c r="N9386" t="str">
        <f>IF(AND(PESQUISA!$B$3&lt;&gt;"",OR(PESQUISA!$B$4="TODAS",B9386=PESQUISA!$B$4),ISNUMBER(SEARCH(PESQUISA!$B$3,D9386))),ROW()-1,"")</f>
        <v/>
      </c>
    </row>
    <row r="9387" spans="1:14" x14ac:dyDescent="0.3">
      <c r="A9387" t="s">
        <v>28291</v>
      </c>
      <c r="B9387" t="s">
        <v>29</v>
      </c>
      <c r="C9387" t="s">
        <v>28292</v>
      </c>
      <c r="D9387" t="s">
        <v>28293</v>
      </c>
      <c r="E9387" t="s">
        <v>40</v>
      </c>
      <c r="G9387" t="s">
        <v>33</v>
      </c>
      <c r="H9387" t="s">
        <v>34</v>
      </c>
      <c r="I9387" t="s">
        <v>28182</v>
      </c>
      <c r="M9387" t="s">
        <v>53</v>
      </c>
      <c r="N9387" t="str">
        <f>IF(AND(PESQUISA!$B$3&lt;&gt;"",OR(PESQUISA!$B$4="TODAS",B9387=PESQUISA!$B$4),ISNUMBER(SEARCH(PESQUISA!$B$3,D9387))),ROW()-1,"")</f>
        <v/>
      </c>
    </row>
    <row r="9388" spans="1:14" x14ac:dyDescent="0.3">
      <c r="A9388" t="s">
        <v>28294</v>
      </c>
      <c r="B9388" t="s">
        <v>29</v>
      </c>
      <c r="C9388" t="s">
        <v>28295</v>
      </c>
      <c r="D9388" t="s">
        <v>28296</v>
      </c>
      <c r="E9388" t="s">
        <v>40</v>
      </c>
      <c r="G9388" t="s">
        <v>33</v>
      </c>
      <c r="H9388" t="s">
        <v>34</v>
      </c>
      <c r="I9388" t="s">
        <v>28182</v>
      </c>
      <c r="M9388" t="s">
        <v>53</v>
      </c>
      <c r="N9388" t="str">
        <f>IF(AND(PESQUISA!$B$3&lt;&gt;"",OR(PESQUISA!$B$4="TODAS",B9388=PESQUISA!$B$4),ISNUMBER(SEARCH(PESQUISA!$B$3,D9388))),ROW()-1,"")</f>
        <v/>
      </c>
    </row>
    <row r="9389" spans="1:14" x14ac:dyDescent="0.3">
      <c r="A9389" t="s">
        <v>28297</v>
      </c>
      <c r="B9389" t="s">
        <v>29</v>
      </c>
      <c r="C9389" t="s">
        <v>28298</v>
      </c>
      <c r="D9389" t="s">
        <v>28299</v>
      </c>
      <c r="E9389" t="s">
        <v>32</v>
      </c>
      <c r="F9389" s="7">
        <v>391.33</v>
      </c>
      <c r="G9389" t="s">
        <v>33</v>
      </c>
      <c r="H9389" t="s">
        <v>34</v>
      </c>
      <c r="I9389" t="s">
        <v>28300</v>
      </c>
      <c r="L9389" s="8">
        <v>0</v>
      </c>
      <c r="M9389" t="s">
        <v>36</v>
      </c>
      <c r="N9389" t="str">
        <f>IF(AND(PESQUISA!$B$3&lt;&gt;"",OR(PESQUISA!$B$4="TODAS",B9389=PESQUISA!$B$4),ISNUMBER(SEARCH(PESQUISA!$B$3,D9389))),ROW()-1,"")</f>
        <v/>
      </c>
    </row>
    <row r="9390" spans="1:14" x14ac:dyDescent="0.3">
      <c r="A9390" t="s">
        <v>28301</v>
      </c>
      <c r="B9390" t="s">
        <v>29</v>
      </c>
      <c r="C9390" t="s">
        <v>28302</v>
      </c>
      <c r="D9390" t="s">
        <v>28303</v>
      </c>
      <c r="E9390" t="s">
        <v>32</v>
      </c>
      <c r="F9390" s="7">
        <v>327.25</v>
      </c>
      <c r="G9390" t="s">
        <v>33</v>
      </c>
      <c r="H9390" t="s">
        <v>34</v>
      </c>
      <c r="I9390" t="s">
        <v>28300</v>
      </c>
      <c r="L9390" s="8">
        <v>0</v>
      </c>
      <c r="M9390" t="s">
        <v>36</v>
      </c>
      <c r="N9390" t="str">
        <f>IF(AND(PESQUISA!$B$3&lt;&gt;"",OR(PESQUISA!$B$4="TODAS",B9390=PESQUISA!$B$4),ISNUMBER(SEARCH(PESQUISA!$B$3,D9390))),ROW()-1,"")</f>
        <v/>
      </c>
    </row>
    <row r="9391" spans="1:14" x14ac:dyDescent="0.3">
      <c r="A9391" t="s">
        <v>28304</v>
      </c>
      <c r="B9391" t="s">
        <v>29</v>
      </c>
      <c r="C9391" t="s">
        <v>28305</v>
      </c>
      <c r="D9391" t="s">
        <v>28306</v>
      </c>
      <c r="E9391" t="s">
        <v>32</v>
      </c>
      <c r="F9391" s="7">
        <v>302.76</v>
      </c>
      <c r="G9391" t="s">
        <v>33</v>
      </c>
      <c r="H9391" t="s">
        <v>34</v>
      </c>
      <c r="I9391" t="s">
        <v>28300</v>
      </c>
      <c r="L9391" s="8">
        <v>0</v>
      </c>
      <c r="M9391" t="s">
        <v>36</v>
      </c>
      <c r="N9391" t="str">
        <f>IF(AND(PESQUISA!$B$3&lt;&gt;"",OR(PESQUISA!$B$4="TODAS",B9391=PESQUISA!$B$4),ISNUMBER(SEARCH(PESQUISA!$B$3,D9391))),ROW()-1,"")</f>
        <v/>
      </c>
    </row>
    <row r="9392" spans="1:14" x14ac:dyDescent="0.3">
      <c r="A9392" t="s">
        <v>28307</v>
      </c>
      <c r="B9392" t="s">
        <v>29</v>
      </c>
      <c r="C9392" t="s">
        <v>28308</v>
      </c>
      <c r="D9392" t="s">
        <v>28309</v>
      </c>
      <c r="E9392" t="s">
        <v>32</v>
      </c>
      <c r="F9392" s="7">
        <v>253.6</v>
      </c>
      <c r="G9392" t="s">
        <v>33</v>
      </c>
      <c r="H9392" t="s">
        <v>34</v>
      </c>
      <c r="I9392" t="s">
        <v>28300</v>
      </c>
      <c r="L9392" s="8">
        <v>0</v>
      </c>
      <c r="M9392" t="s">
        <v>36</v>
      </c>
      <c r="N9392" t="str">
        <f>IF(AND(PESQUISA!$B$3&lt;&gt;"",OR(PESQUISA!$B$4="TODAS",B9392=PESQUISA!$B$4),ISNUMBER(SEARCH(PESQUISA!$B$3,D9392))),ROW()-1,"")</f>
        <v/>
      </c>
    </row>
    <row r="9393" spans="1:14" x14ac:dyDescent="0.3">
      <c r="A9393" t="s">
        <v>28310</v>
      </c>
      <c r="B9393" t="s">
        <v>29</v>
      </c>
      <c r="C9393" t="s">
        <v>28311</v>
      </c>
      <c r="D9393" t="s">
        <v>28312</v>
      </c>
      <c r="E9393" t="s">
        <v>32</v>
      </c>
      <c r="F9393" s="7">
        <v>252.89</v>
      </c>
      <c r="G9393" t="s">
        <v>33</v>
      </c>
      <c r="H9393" t="s">
        <v>34</v>
      </c>
      <c r="I9393" t="s">
        <v>28300</v>
      </c>
      <c r="L9393" s="8">
        <v>0</v>
      </c>
      <c r="M9393" t="s">
        <v>36</v>
      </c>
      <c r="N9393" t="str">
        <f>IF(AND(PESQUISA!$B$3&lt;&gt;"",OR(PESQUISA!$B$4="TODAS",B9393=PESQUISA!$B$4),ISNUMBER(SEARCH(PESQUISA!$B$3,D9393))),ROW()-1,"")</f>
        <v/>
      </c>
    </row>
    <row r="9394" spans="1:14" x14ac:dyDescent="0.3">
      <c r="A9394" t="s">
        <v>28313</v>
      </c>
      <c r="B9394" t="s">
        <v>29</v>
      </c>
      <c r="C9394" t="s">
        <v>28314</v>
      </c>
      <c r="D9394" t="s">
        <v>28315</v>
      </c>
      <c r="E9394" t="s">
        <v>32</v>
      </c>
      <c r="F9394" s="7">
        <v>212.39</v>
      </c>
      <c r="G9394" t="s">
        <v>33</v>
      </c>
      <c r="H9394" t="s">
        <v>34</v>
      </c>
      <c r="I9394" t="s">
        <v>28300</v>
      </c>
      <c r="L9394" s="8">
        <v>0</v>
      </c>
      <c r="M9394" t="s">
        <v>36</v>
      </c>
      <c r="N9394" t="str">
        <f>IF(AND(PESQUISA!$B$3&lt;&gt;"",OR(PESQUISA!$B$4="TODAS",B9394=PESQUISA!$B$4),ISNUMBER(SEARCH(PESQUISA!$B$3,D9394))),ROW()-1,"")</f>
        <v/>
      </c>
    </row>
    <row r="9395" spans="1:14" x14ac:dyDescent="0.3">
      <c r="A9395" t="s">
        <v>28316</v>
      </c>
      <c r="B9395" t="s">
        <v>29</v>
      </c>
      <c r="C9395" t="s">
        <v>28317</v>
      </c>
      <c r="D9395" t="s">
        <v>28318</v>
      </c>
      <c r="E9395" t="s">
        <v>32</v>
      </c>
      <c r="F9395" s="7">
        <v>278.8</v>
      </c>
      <c r="G9395" t="s">
        <v>33</v>
      </c>
      <c r="H9395" t="s">
        <v>34</v>
      </c>
      <c r="I9395" t="s">
        <v>28300</v>
      </c>
      <c r="L9395" s="8">
        <v>0</v>
      </c>
      <c r="M9395" t="s">
        <v>36</v>
      </c>
      <c r="N9395" t="str">
        <f>IF(AND(PESQUISA!$B$3&lt;&gt;"",OR(PESQUISA!$B$4="TODAS",B9395=PESQUISA!$B$4),ISNUMBER(SEARCH(PESQUISA!$B$3,D9395))),ROW()-1,"")</f>
        <v/>
      </c>
    </row>
    <row r="9396" spans="1:14" x14ac:dyDescent="0.3">
      <c r="A9396" t="s">
        <v>28319</v>
      </c>
      <c r="B9396" t="s">
        <v>29</v>
      </c>
      <c r="C9396" t="s">
        <v>28320</v>
      </c>
      <c r="D9396" t="s">
        <v>28321</v>
      </c>
      <c r="E9396" t="s">
        <v>32</v>
      </c>
      <c r="F9396" s="7">
        <v>235.71</v>
      </c>
      <c r="G9396" t="s">
        <v>33</v>
      </c>
      <c r="H9396" t="s">
        <v>34</v>
      </c>
      <c r="I9396" t="s">
        <v>28300</v>
      </c>
      <c r="L9396" s="8">
        <v>0</v>
      </c>
      <c r="M9396" t="s">
        <v>36</v>
      </c>
      <c r="N9396" t="str">
        <f>IF(AND(PESQUISA!$B$3&lt;&gt;"",OR(PESQUISA!$B$4="TODAS",B9396=PESQUISA!$B$4),ISNUMBER(SEARCH(PESQUISA!$B$3,D9396))),ROW()-1,"")</f>
        <v/>
      </c>
    </row>
    <row r="9397" spans="1:14" x14ac:dyDescent="0.3">
      <c r="A9397" t="s">
        <v>28322</v>
      </c>
      <c r="B9397" t="s">
        <v>29</v>
      </c>
      <c r="C9397" t="s">
        <v>28323</v>
      </c>
      <c r="D9397" t="s">
        <v>28324</v>
      </c>
      <c r="E9397" t="s">
        <v>32</v>
      </c>
      <c r="F9397" s="7">
        <v>63.72</v>
      </c>
      <c r="G9397" t="s">
        <v>33</v>
      </c>
      <c r="H9397" t="s">
        <v>34</v>
      </c>
      <c r="I9397" t="s">
        <v>28325</v>
      </c>
      <c r="L9397" s="8">
        <v>0</v>
      </c>
      <c r="M9397" t="s">
        <v>36</v>
      </c>
      <c r="N9397" t="str">
        <f>IF(AND(PESQUISA!$B$3&lt;&gt;"",OR(PESQUISA!$B$4="TODAS",B9397=PESQUISA!$B$4),ISNUMBER(SEARCH(PESQUISA!$B$3,D9397))),ROW()-1,"")</f>
        <v/>
      </c>
    </row>
    <row r="9398" spans="1:14" x14ac:dyDescent="0.3">
      <c r="A9398" t="s">
        <v>28326</v>
      </c>
      <c r="B9398" t="s">
        <v>29</v>
      </c>
      <c r="C9398" t="s">
        <v>28327</v>
      </c>
      <c r="D9398" t="s">
        <v>28328</v>
      </c>
      <c r="E9398" t="s">
        <v>32</v>
      </c>
      <c r="F9398" s="7">
        <v>69.48</v>
      </c>
      <c r="G9398" t="s">
        <v>33</v>
      </c>
      <c r="H9398" t="s">
        <v>34</v>
      </c>
      <c r="I9398" t="s">
        <v>28325</v>
      </c>
      <c r="L9398" s="8">
        <v>0</v>
      </c>
      <c r="M9398" t="s">
        <v>36</v>
      </c>
      <c r="N9398" t="str">
        <f>IF(AND(PESQUISA!$B$3&lt;&gt;"",OR(PESQUISA!$B$4="TODAS",B9398=PESQUISA!$B$4),ISNUMBER(SEARCH(PESQUISA!$B$3,D9398))),ROW()-1,"")</f>
        <v/>
      </c>
    </row>
    <row r="9399" spans="1:14" x14ac:dyDescent="0.3">
      <c r="A9399" t="s">
        <v>28329</v>
      </c>
      <c r="B9399" t="s">
        <v>29</v>
      </c>
      <c r="C9399" t="s">
        <v>28330</v>
      </c>
      <c r="D9399" t="s">
        <v>28331</v>
      </c>
      <c r="E9399" t="s">
        <v>32</v>
      </c>
      <c r="F9399" s="7">
        <v>61.61</v>
      </c>
      <c r="G9399" t="s">
        <v>33</v>
      </c>
      <c r="H9399" t="s">
        <v>34</v>
      </c>
      <c r="I9399" t="s">
        <v>28325</v>
      </c>
      <c r="L9399" s="8">
        <v>0</v>
      </c>
      <c r="M9399" t="s">
        <v>36</v>
      </c>
      <c r="N9399" t="str">
        <f>IF(AND(PESQUISA!$B$3&lt;&gt;"",OR(PESQUISA!$B$4="TODAS",B9399=PESQUISA!$B$4),ISNUMBER(SEARCH(PESQUISA!$B$3,D9399))),ROW()-1,"")</f>
        <v/>
      </c>
    </row>
    <row r="9400" spans="1:14" x14ac:dyDescent="0.3">
      <c r="A9400" t="s">
        <v>28332</v>
      </c>
      <c r="B9400" t="s">
        <v>29</v>
      </c>
      <c r="C9400" t="s">
        <v>28333</v>
      </c>
      <c r="D9400" t="s">
        <v>28334</v>
      </c>
      <c r="E9400" t="s">
        <v>32</v>
      </c>
      <c r="F9400" s="7">
        <v>57.65</v>
      </c>
      <c r="G9400" t="s">
        <v>33</v>
      </c>
      <c r="H9400" t="s">
        <v>34</v>
      </c>
      <c r="I9400" t="s">
        <v>28325</v>
      </c>
      <c r="L9400" s="8">
        <v>0</v>
      </c>
      <c r="M9400" t="s">
        <v>36</v>
      </c>
      <c r="N9400" t="str">
        <f>IF(AND(PESQUISA!$B$3&lt;&gt;"",OR(PESQUISA!$B$4="TODAS",B9400=PESQUISA!$B$4),ISNUMBER(SEARCH(PESQUISA!$B$3,D9400))),ROW()-1,"")</f>
        <v/>
      </c>
    </row>
    <row r="9401" spans="1:14" x14ac:dyDescent="0.3">
      <c r="A9401" t="s">
        <v>28335</v>
      </c>
      <c r="B9401" t="s">
        <v>29</v>
      </c>
      <c r="C9401" t="s">
        <v>28336</v>
      </c>
      <c r="D9401" t="s">
        <v>28337</v>
      </c>
      <c r="E9401" t="s">
        <v>32</v>
      </c>
      <c r="F9401" s="7">
        <v>68.239999999999995</v>
      </c>
      <c r="G9401" t="s">
        <v>33</v>
      </c>
      <c r="H9401" t="s">
        <v>34</v>
      </c>
      <c r="I9401" t="s">
        <v>28325</v>
      </c>
      <c r="L9401" s="8">
        <v>0</v>
      </c>
      <c r="M9401" t="s">
        <v>36</v>
      </c>
      <c r="N9401" t="str">
        <f>IF(AND(PESQUISA!$B$3&lt;&gt;"",OR(PESQUISA!$B$4="TODAS",B9401=PESQUISA!$B$4),ISNUMBER(SEARCH(PESQUISA!$B$3,D9401))),ROW()-1,"")</f>
        <v/>
      </c>
    </row>
    <row r="9402" spans="1:14" x14ac:dyDescent="0.3">
      <c r="A9402" t="s">
        <v>28338</v>
      </c>
      <c r="B9402" t="s">
        <v>29</v>
      </c>
      <c r="C9402" t="s">
        <v>28339</v>
      </c>
      <c r="D9402" t="s">
        <v>28340</v>
      </c>
      <c r="E9402" t="s">
        <v>32</v>
      </c>
      <c r="F9402" s="7">
        <v>62.09</v>
      </c>
      <c r="G9402" t="s">
        <v>33</v>
      </c>
      <c r="H9402" t="s">
        <v>34</v>
      </c>
      <c r="I9402" t="s">
        <v>28325</v>
      </c>
      <c r="L9402" s="8">
        <v>0</v>
      </c>
      <c r="M9402" t="s">
        <v>36</v>
      </c>
      <c r="N9402" t="str">
        <f>IF(AND(PESQUISA!$B$3&lt;&gt;"",OR(PESQUISA!$B$4="TODAS",B9402=PESQUISA!$B$4),ISNUMBER(SEARCH(PESQUISA!$B$3,D9402))),ROW()-1,"")</f>
        <v/>
      </c>
    </row>
    <row r="9403" spans="1:14" x14ac:dyDescent="0.3">
      <c r="A9403" t="s">
        <v>28341</v>
      </c>
      <c r="B9403" t="s">
        <v>29</v>
      </c>
      <c r="C9403" t="s">
        <v>28342</v>
      </c>
      <c r="D9403" t="s">
        <v>28343</v>
      </c>
      <c r="E9403" t="s">
        <v>32</v>
      </c>
      <c r="F9403" s="7">
        <v>73.67</v>
      </c>
      <c r="G9403" t="s">
        <v>33</v>
      </c>
      <c r="H9403" t="s">
        <v>34</v>
      </c>
      <c r="I9403" t="s">
        <v>28325</v>
      </c>
      <c r="L9403" s="8">
        <v>0</v>
      </c>
      <c r="M9403" t="s">
        <v>36</v>
      </c>
      <c r="N9403" t="str">
        <f>IF(AND(PESQUISA!$B$3&lt;&gt;"",OR(PESQUISA!$B$4="TODAS",B9403=PESQUISA!$B$4),ISNUMBER(SEARCH(PESQUISA!$B$3,D9403))),ROW()-1,"")</f>
        <v/>
      </c>
    </row>
    <row r="9404" spans="1:14" x14ac:dyDescent="0.3">
      <c r="A9404" t="s">
        <v>28344</v>
      </c>
      <c r="B9404" t="s">
        <v>29</v>
      </c>
      <c r="C9404" t="s">
        <v>28345</v>
      </c>
      <c r="D9404" t="s">
        <v>28346</v>
      </c>
      <c r="E9404" t="s">
        <v>32</v>
      </c>
      <c r="F9404" s="7">
        <v>65.540000000000006</v>
      </c>
      <c r="G9404" t="s">
        <v>33</v>
      </c>
      <c r="H9404" t="s">
        <v>34</v>
      </c>
      <c r="I9404" t="s">
        <v>28325</v>
      </c>
      <c r="L9404" s="8">
        <v>0</v>
      </c>
      <c r="M9404" t="s">
        <v>36</v>
      </c>
      <c r="N9404" t="str">
        <f>IF(AND(PESQUISA!$B$3&lt;&gt;"",OR(PESQUISA!$B$4="TODAS",B9404=PESQUISA!$B$4),ISNUMBER(SEARCH(PESQUISA!$B$3,D9404))),ROW()-1,"")</f>
        <v/>
      </c>
    </row>
    <row r="9405" spans="1:14" x14ac:dyDescent="0.3">
      <c r="A9405" t="s">
        <v>28347</v>
      </c>
      <c r="B9405" t="s">
        <v>29</v>
      </c>
      <c r="C9405" t="s">
        <v>28348</v>
      </c>
      <c r="D9405" t="s">
        <v>28349</v>
      </c>
      <c r="E9405" t="s">
        <v>32</v>
      </c>
      <c r="F9405" s="7">
        <v>89.52</v>
      </c>
      <c r="G9405" t="s">
        <v>33</v>
      </c>
      <c r="H9405" t="s">
        <v>34</v>
      </c>
      <c r="I9405" t="s">
        <v>28325</v>
      </c>
      <c r="L9405" s="8">
        <v>0</v>
      </c>
      <c r="M9405" t="s">
        <v>36</v>
      </c>
      <c r="N9405" t="str">
        <f>IF(AND(PESQUISA!$B$3&lt;&gt;"",OR(PESQUISA!$B$4="TODAS",B9405=PESQUISA!$B$4),ISNUMBER(SEARCH(PESQUISA!$B$3,D9405))),ROW()-1,"")</f>
        <v/>
      </c>
    </row>
    <row r="9406" spans="1:14" x14ac:dyDescent="0.3">
      <c r="A9406" t="s">
        <v>28350</v>
      </c>
      <c r="B9406" t="s">
        <v>29</v>
      </c>
      <c r="C9406" t="s">
        <v>28351</v>
      </c>
      <c r="D9406" t="s">
        <v>28352</v>
      </c>
      <c r="E9406" t="s">
        <v>32</v>
      </c>
      <c r="F9406" s="7">
        <v>88.52</v>
      </c>
      <c r="G9406" t="s">
        <v>33</v>
      </c>
      <c r="H9406" t="s">
        <v>34</v>
      </c>
      <c r="I9406" t="s">
        <v>28325</v>
      </c>
      <c r="L9406" s="8">
        <v>0</v>
      </c>
      <c r="M9406" t="s">
        <v>36</v>
      </c>
      <c r="N9406" t="str">
        <f>IF(AND(PESQUISA!$B$3&lt;&gt;"",OR(PESQUISA!$B$4="TODAS",B9406=PESQUISA!$B$4),ISNUMBER(SEARCH(PESQUISA!$B$3,D9406))),ROW()-1,"")</f>
        <v/>
      </c>
    </row>
    <row r="9407" spans="1:14" x14ac:dyDescent="0.3">
      <c r="A9407" t="s">
        <v>28353</v>
      </c>
      <c r="B9407" t="s">
        <v>29</v>
      </c>
      <c r="C9407" t="s">
        <v>28354</v>
      </c>
      <c r="D9407" t="s">
        <v>28355</v>
      </c>
      <c r="E9407" t="s">
        <v>32</v>
      </c>
      <c r="F9407" s="7">
        <v>339.92</v>
      </c>
      <c r="G9407" t="s">
        <v>33</v>
      </c>
      <c r="H9407" t="s">
        <v>34</v>
      </c>
      <c r="I9407" t="s">
        <v>28325</v>
      </c>
      <c r="L9407" s="8">
        <v>0</v>
      </c>
      <c r="M9407" t="s">
        <v>36</v>
      </c>
      <c r="N9407" t="str">
        <f>IF(AND(PESQUISA!$B$3&lt;&gt;"",OR(PESQUISA!$B$4="TODAS",B9407=PESQUISA!$B$4),ISNUMBER(SEARCH(PESQUISA!$B$3,D9407))),ROW()-1,"")</f>
        <v/>
      </c>
    </row>
    <row r="9408" spans="1:14" x14ac:dyDescent="0.3">
      <c r="A9408" t="s">
        <v>28356</v>
      </c>
      <c r="B9408" t="s">
        <v>29</v>
      </c>
      <c r="C9408" t="s">
        <v>28357</v>
      </c>
      <c r="D9408" t="s">
        <v>28358</v>
      </c>
      <c r="E9408" t="s">
        <v>32</v>
      </c>
      <c r="F9408" s="7">
        <v>327.52999999999997</v>
      </c>
      <c r="G9408" t="s">
        <v>33</v>
      </c>
      <c r="H9408" t="s">
        <v>34</v>
      </c>
      <c r="I9408" t="s">
        <v>28325</v>
      </c>
      <c r="L9408" s="8">
        <v>0</v>
      </c>
      <c r="M9408" t="s">
        <v>36</v>
      </c>
      <c r="N9408" t="str">
        <f>IF(AND(PESQUISA!$B$3&lt;&gt;"",OR(PESQUISA!$B$4="TODAS",B9408=PESQUISA!$B$4),ISNUMBER(SEARCH(PESQUISA!$B$3,D9408))),ROW()-1,"")</f>
        <v/>
      </c>
    </row>
    <row r="9409" spans="1:14" x14ac:dyDescent="0.3">
      <c r="A9409" t="s">
        <v>28359</v>
      </c>
      <c r="B9409" t="s">
        <v>29</v>
      </c>
      <c r="C9409" t="s">
        <v>28360</v>
      </c>
      <c r="D9409" t="s">
        <v>28361</v>
      </c>
      <c r="E9409" t="s">
        <v>32</v>
      </c>
      <c r="F9409" s="7">
        <v>263.37</v>
      </c>
      <c r="G9409" t="s">
        <v>33</v>
      </c>
      <c r="H9409" t="s">
        <v>34</v>
      </c>
      <c r="I9409" t="s">
        <v>28325</v>
      </c>
      <c r="L9409" s="8">
        <v>0</v>
      </c>
      <c r="M9409" t="s">
        <v>36</v>
      </c>
      <c r="N9409" t="str">
        <f>IF(AND(PESQUISA!$B$3&lt;&gt;"",OR(PESQUISA!$B$4="TODAS",B9409=PESQUISA!$B$4),ISNUMBER(SEARCH(PESQUISA!$B$3,D9409))),ROW()-1,"")</f>
        <v/>
      </c>
    </row>
    <row r="9410" spans="1:14" x14ac:dyDescent="0.3">
      <c r="A9410" t="s">
        <v>28362</v>
      </c>
      <c r="B9410" t="s">
        <v>29</v>
      </c>
      <c r="C9410" t="s">
        <v>28363</v>
      </c>
      <c r="D9410" t="s">
        <v>28364</v>
      </c>
      <c r="E9410" t="s">
        <v>32</v>
      </c>
      <c r="F9410" s="7">
        <v>250.98</v>
      </c>
      <c r="G9410" t="s">
        <v>33</v>
      </c>
      <c r="H9410" t="s">
        <v>34</v>
      </c>
      <c r="I9410" t="s">
        <v>28325</v>
      </c>
      <c r="L9410" s="8">
        <v>0</v>
      </c>
      <c r="M9410" t="s">
        <v>36</v>
      </c>
      <c r="N9410" t="str">
        <f>IF(AND(PESQUISA!$B$3&lt;&gt;"",OR(PESQUISA!$B$4="TODAS",B9410=PESQUISA!$B$4),ISNUMBER(SEARCH(PESQUISA!$B$3,D9410))),ROW()-1,"")</f>
        <v/>
      </c>
    </row>
    <row r="9411" spans="1:14" x14ac:dyDescent="0.3">
      <c r="A9411" t="s">
        <v>28365</v>
      </c>
      <c r="B9411" t="s">
        <v>29</v>
      </c>
      <c r="C9411" t="s">
        <v>28366</v>
      </c>
      <c r="D9411" t="s">
        <v>28367</v>
      </c>
      <c r="E9411" t="s">
        <v>32</v>
      </c>
      <c r="F9411" s="7">
        <v>57.93</v>
      </c>
      <c r="G9411" t="s">
        <v>33</v>
      </c>
      <c r="H9411" t="s">
        <v>34</v>
      </c>
      <c r="I9411" t="s">
        <v>28325</v>
      </c>
      <c r="L9411" s="8">
        <v>0</v>
      </c>
      <c r="M9411" t="s">
        <v>36</v>
      </c>
      <c r="N9411" t="str">
        <f>IF(AND(PESQUISA!$B$3&lt;&gt;"",OR(PESQUISA!$B$4="TODAS",B9411=PESQUISA!$B$4),ISNUMBER(SEARCH(PESQUISA!$B$3,D9411))),ROW()-1,"")</f>
        <v/>
      </c>
    </row>
    <row r="9412" spans="1:14" x14ac:dyDescent="0.3">
      <c r="A9412" t="s">
        <v>28368</v>
      </c>
      <c r="B9412" t="s">
        <v>29</v>
      </c>
      <c r="C9412" t="s">
        <v>28369</v>
      </c>
      <c r="D9412" t="s">
        <v>28370</v>
      </c>
      <c r="E9412" t="s">
        <v>32</v>
      </c>
      <c r="F9412" s="7">
        <v>49.12</v>
      </c>
      <c r="G9412" t="s">
        <v>33</v>
      </c>
      <c r="H9412" t="s">
        <v>34</v>
      </c>
      <c r="I9412" t="s">
        <v>28325</v>
      </c>
      <c r="L9412" s="8">
        <v>0</v>
      </c>
      <c r="M9412" t="s">
        <v>36</v>
      </c>
      <c r="N9412" t="str">
        <f>IF(AND(PESQUISA!$B$3&lt;&gt;"",OR(PESQUISA!$B$4="TODAS",B9412=PESQUISA!$B$4),ISNUMBER(SEARCH(PESQUISA!$B$3,D9412))),ROW()-1,"")</f>
        <v/>
      </c>
    </row>
    <row r="9413" spans="1:14" x14ac:dyDescent="0.3">
      <c r="A9413" t="s">
        <v>28371</v>
      </c>
      <c r="B9413" t="s">
        <v>29</v>
      </c>
      <c r="C9413" t="s">
        <v>28372</v>
      </c>
      <c r="D9413" t="s">
        <v>28373</v>
      </c>
      <c r="E9413" t="s">
        <v>32</v>
      </c>
      <c r="F9413" s="7">
        <v>66.16</v>
      </c>
      <c r="G9413" t="s">
        <v>33</v>
      </c>
      <c r="H9413" t="s">
        <v>34</v>
      </c>
      <c r="I9413" t="s">
        <v>28325</v>
      </c>
      <c r="L9413" s="8">
        <v>0</v>
      </c>
      <c r="M9413" t="s">
        <v>36</v>
      </c>
      <c r="N9413" t="str">
        <f>IF(AND(PESQUISA!$B$3&lt;&gt;"",OR(PESQUISA!$B$4="TODAS",B9413=PESQUISA!$B$4),ISNUMBER(SEARCH(PESQUISA!$B$3,D9413))),ROW()-1,"")</f>
        <v/>
      </c>
    </row>
    <row r="9414" spans="1:14" x14ac:dyDescent="0.3">
      <c r="A9414" t="s">
        <v>28374</v>
      </c>
      <c r="B9414" t="s">
        <v>29</v>
      </c>
      <c r="C9414" t="s">
        <v>28375</v>
      </c>
      <c r="D9414" t="s">
        <v>28376</v>
      </c>
      <c r="E9414" t="s">
        <v>32</v>
      </c>
      <c r="F9414" s="7">
        <v>63.5</v>
      </c>
      <c r="G9414" t="s">
        <v>33</v>
      </c>
      <c r="H9414" t="s">
        <v>34</v>
      </c>
      <c r="I9414" t="s">
        <v>28325</v>
      </c>
      <c r="L9414" s="8">
        <v>0</v>
      </c>
      <c r="M9414" t="s">
        <v>36</v>
      </c>
      <c r="N9414" t="str">
        <f>IF(AND(PESQUISA!$B$3&lt;&gt;"",OR(PESQUISA!$B$4="TODAS",B9414=PESQUISA!$B$4),ISNUMBER(SEARCH(PESQUISA!$B$3,D9414))),ROW()-1,"")</f>
        <v/>
      </c>
    </row>
    <row r="9415" spans="1:14" x14ac:dyDescent="0.3">
      <c r="A9415" t="s">
        <v>28377</v>
      </c>
      <c r="B9415" t="s">
        <v>29</v>
      </c>
      <c r="C9415" t="s">
        <v>28378</v>
      </c>
      <c r="D9415" t="s">
        <v>28379</v>
      </c>
      <c r="E9415" t="s">
        <v>32</v>
      </c>
      <c r="F9415" s="7">
        <v>51.88</v>
      </c>
      <c r="G9415" t="s">
        <v>33</v>
      </c>
      <c r="H9415" t="s">
        <v>34</v>
      </c>
      <c r="I9415" t="s">
        <v>28325</v>
      </c>
      <c r="L9415" s="8">
        <v>0</v>
      </c>
      <c r="M9415" t="s">
        <v>36</v>
      </c>
      <c r="N9415" t="str">
        <f>IF(AND(PESQUISA!$B$3&lt;&gt;"",OR(PESQUISA!$B$4="TODAS",B9415=PESQUISA!$B$4),ISNUMBER(SEARCH(PESQUISA!$B$3,D9415))),ROW()-1,"")</f>
        <v/>
      </c>
    </row>
    <row r="9416" spans="1:14" x14ac:dyDescent="0.3">
      <c r="A9416" t="s">
        <v>28380</v>
      </c>
      <c r="B9416" t="s">
        <v>29</v>
      </c>
      <c r="C9416" t="s">
        <v>28381</v>
      </c>
      <c r="D9416" t="s">
        <v>28382</v>
      </c>
      <c r="E9416" t="s">
        <v>32</v>
      </c>
      <c r="F9416" s="7">
        <v>80.91</v>
      </c>
      <c r="G9416" t="s">
        <v>33</v>
      </c>
      <c r="H9416" t="s">
        <v>34</v>
      </c>
      <c r="I9416" t="s">
        <v>28325</v>
      </c>
      <c r="L9416" s="8">
        <v>0</v>
      </c>
      <c r="M9416" t="s">
        <v>36</v>
      </c>
      <c r="N9416" t="str">
        <f>IF(AND(PESQUISA!$B$3&lt;&gt;"",OR(PESQUISA!$B$4="TODAS",B9416=PESQUISA!$B$4),ISNUMBER(SEARCH(PESQUISA!$B$3,D9416))),ROW()-1,"")</f>
        <v/>
      </c>
    </row>
    <row r="9417" spans="1:14" x14ac:dyDescent="0.3">
      <c r="A9417" t="s">
        <v>28383</v>
      </c>
      <c r="B9417" t="s">
        <v>29</v>
      </c>
      <c r="C9417" t="s">
        <v>28384</v>
      </c>
      <c r="D9417" t="s">
        <v>28385</v>
      </c>
      <c r="E9417" t="s">
        <v>32</v>
      </c>
      <c r="F9417" s="7">
        <v>59.44</v>
      </c>
      <c r="G9417" t="s">
        <v>33</v>
      </c>
      <c r="H9417" t="s">
        <v>34</v>
      </c>
      <c r="I9417" t="s">
        <v>28325</v>
      </c>
      <c r="L9417" s="8">
        <v>0</v>
      </c>
      <c r="M9417" t="s">
        <v>36</v>
      </c>
      <c r="N9417" t="str">
        <f>IF(AND(PESQUISA!$B$3&lt;&gt;"",OR(PESQUISA!$B$4="TODAS",B9417=PESQUISA!$B$4),ISNUMBER(SEARCH(PESQUISA!$B$3,D9417))),ROW()-1,"")</f>
        <v/>
      </c>
    </row>
    <row r="9418" spans="1:14" x14ac:dyDescent="0.3">
      <c r="A9418" t="s">
        <v>28386</v>
      </c>
      <c r="B9418" t="s">
        <v>29</v>
      </c>
      <c r="C9418" t="s">
        <v>28387</v>
      </c>
      <c r="D9418" t="s">
        <v>28388</v>
      </c>
      <c r="E9418" t="s">
        <v>32</v>
      </c>
      <c r="F9418" s="7">
        <v>49.4</v>
      </c>
      <c r="G9418" t="s">
        <v>33</v>
      </c>
      <c r="H9418" t="s">
        <v>34</v>
      </c>
      <c r="I9418" t="s">
        <v>28325</v>
      </c>
      <c r="L9418" s="8">
        <v>0</v>
      </c>
      <c r="M9418" t="s">
        <v>36</v>
      </c>
      <c r="N9418" t="str">
        <f>IF(AND(PESQUISA!$B$3&lt;&gt;"",OR(PESQUISA!$B$4="TODAS",B9418=PESQUISA!$B$4),ISNUMBER(SEARCH(PESQUISA!$B$3,D9418))),ROW()-1,"")</f>
        <v/>
      </c>
    </row>
    <row r="9419" spans="1:14" x14ac:dyDescent="0.3">
      <c r="A9419" t="s">
        <v>28389</v>
      </c>
      <c r="B9419" t="s">
        <v>29</v>
      </c>
      <c r="C9419" t="s">
        <v>28390</v>
      </c>
      <c r="D9419" t="s">
        <v>28391</v>
      </c>
      <c r="E9419" t="s">
        <v>32</v>
      </c>
      <c r="F9419" s="7">
        <v>71.52</v>
      </c>
      <c r="G9419" t="s">
        <v>33</v>
      </c>
      <c r="H9419" t="s">
        <v>34</v>
      </c>
      <c r="I9419" t="s">
        <v>28325</v>
      </c>
      <c r="L9419" s="8">
        <v>0</v>
      </c>
      <c r="M9419" t="s">
        <v>36</v>
      </c>
      <c r="N9419" t="str">
        <f>IF(AND(PESQUISA!$B$3&lt;&gt;"",OR(PESQUISA!$B$4="TODAS",B9419=PESQUISA!$B$4),ISNUMBER(SEARCH(PESQUISA!$B$3,D9419))),ROW()-1,"")</f>
        <v/>
      </c>
    </row>
    <row r="9420" spans="1:14" x14ac:dyDescent="0.3">
      <c r="A9420" t="s">
        <v>28392</v>
      </c>
      <c r="B9420" t="s">
        <v>29</v>
      </c>
      <c r="C9420" t="s">
        <v>28393</v>
      </c>
      <c r="D9420" t="s">
        <v>28394</v>
      </c>
      <c r="E9420" t="s">
        <v>32</v>
      </c>
      <c r="F9420" s="7">
        <v>68.27</v>
      </c>
      <c r="G9420" t="s">
        <v>33</v>
      </c>
      <c r="H9420" t="s">
        <v>34</v>
      </c>
      <c r="I9420" t="s">
        <v>28325</v>
      </c>
      <c r="L9420" s="8">
        <v>0</v>
      </c>
      <c r="M9420" t="s">
        <v>36</v>
      </c>
      <c r="N9420" t="str">
        <f>IF(AND(PESQUISA!$B$3&lt;&gt;"",OR(PESQUISA!$B$4="TODAS",B9420=PESQUISA!$B$4),ISNUMBER(SEARCH(PESQUISA!$B$3,D9420))),ROW()-1,"")</f>
        <v/>
      </c>
    </row>
    <row r="9421" spans="1:14" x14ac:dyDescent="0.3">
      <c r="A9421" t="s">
        <v>28395</v>
      </c>
      <c r="B9421" t="s">
        <v>29</v>
      </c>
      <c r="C9421" t="s">
        <v>28396</v>
      </c>
      <c r="D9421" t="s">
        <v>28397</v>
      </c>
      <c r="E9421" t="s">
        <v>32</v>
      </c>
      <c r="F9421" s="7">
        <v>53.34</v>
      </c>
      <c r="G9421" t="s">
        <v>33</v>
      </c>
      <c r="H9421" t="s">
        <v>34</v>
      </c>
      <c r="I9421" t="s">
        <v>28325</v>
      </c>
      <c r="L9421" s="8">
        <v>0</v>
      </c>
      <c r="M9421" t="s">
        <v>36</v>
      </c>
      <c r="N9421" t="str">
        <f>IF(AND(PESQUISA!$B$3&lt;&gt;"",OR(PESQUISA!$B$4="TODAS",B9421=PESQUISA!$B$4),ISNUMBER(SEARCH(PESQUISA!$B$3,D9421))),ROW()-1,"")</f>
        <v/>
      </c>
    </row>
    <row r="9422" spans="1:14" x14ac:dyDescent="0.3">
      <c r="A9422" t="s">
        <v>28398</v>
      </c>
      <c r="B9422" t="s">
        <v>29</v>
      </c>
      <c r="C9422" t="s">
        <v>28399</v>
      </c>
      <c r="D9422" t="s">
        <v>28400</v>
      </c>
      <c r="E9422" t="s">
        <v>32</v>
      </c>
      <c r="F9422" s="7">
        <v>102.75</v>
      </c>
      <c r="G9422" t="s">
        <v>33</v>
      </c>
      <c r="H9422" t="s">
        <v>34</v>
      </c>
      <c r="I9422" t="s">
        <v>28325</v>
      </c>
      <c r="L9422" s="8">
        <v>0</v>
      </c>
      <c r="M9422" t="s">
        <v>36</v>
      </c>
      <c r="N9422" t="str">
        <f>IF(AND(PESQUISA!$B$3&lt;&gt;"",OR(PESQUISA!$B$4="TODAS",B9422=PESQUISA!$B$4),ISNUMBER(SEARCH(PESQUISA!$B$3,D9422))),ROW()-1,"")</f>
        <v/>
      </c>
    </row>
    <row r="9423" spans="1:14" x14ac:dyDescent="0.3">
      <c r="A9423" t="s">
        <v>28401</v>
      </c>
      <c r="B9423" t="s">
        <v>29</v>
      </c>
      <c r="C9423" t="s">
        <v>28402</v>
      </c>
      <c r="D9423" t="s">
        <v>28403</v>
      </c>
      <c r="E9423" t="s">
        <v>32</v>
      </c>
      <c r="F9423" s="7">
        <v>69.209999999999994</v>
      </c>
      <c r="G9423" t="s">
        <v>33</v>
      </c>
      <c r="H9423" t="s">
        <v>34</v>
      </c>
      <c r="I9423" t="s">
        <v>28325</v>
      </c>
      <c r="L9423" s="8">
        <v>0</v>
      </c>
      <c r="M9423" t="s">
        <v>36</v>
      </c>
      <c r="N9423" t="str">
        <f>IF(AND(PESQUISA!$B$3&lt;&gt;"",OR(PESQUISA!$B$4="TODAS",B9423=PESQUISA!$B$4),ISNUMBER(SEARCH(PESQUISA!$B$3,D9423))),ROW()-1,"")</f>
        <v/>
      </c>
    </row>
    <row r="9424" spans="1:14" x14ac:dyDescent="0.3">
      <c r="A9424" t="s">
        <v>28404</v>
      </c>
      <c r="B9424" t="s">
        <v>29</v>
      </c>
      <c r="C9424" t="s">
        <v>28405</v>
      </c>
      <c r="D9424" t="s">
        <v>28406</v>
      </c>
      <c r="E9424" t="s">
        <v>32</v>
      </c>
      <c r="F9424" s="7">
        <v>58.04</v>
      </c>
      <c r="G9424" t="s">
        <v>33</v>
      </c>
      <c r="H9424" t="s">
        <v>34</v>
      </c>
      <c r="I9424" t="s">
        <v>28325</v>
      </c>
      <c r="L9424" s="8">
        <v>0</v>
      </c>
      <c r="M9424" t="s">
        <v>36</v>
      </c>
      <c r="N9424" t="str">
        <f>IF(AND(PESQUISA!$B$3&lt;&gt;"",OR(PESQUISA!$B$4="TODAS",B9424=PESQUISA!$B$4),ISNUMBER(SEARCH(PESQUISA!$B$3,D9424))),ROW()-1,"")</f>
        <v/>
      </c>
    </row>
    <row r="9425" spans="1:14" x14ac:dyDescent="0.3">
      <c r="A9425" t="s">
        <v>28407</v>
      </c>
      <c r="B9425" t="s">
        <v>29</v>
      </c>
      <c r="C9425" t="s">
        <v>28408</v>
      </c>
      <c r="D9425" t="s">
        <v>28409</v>
      </c>
      <c r="E9425" t="s">
        <v>32</v>
      </c>
      <c r="F9425" s="7">
        <v>82.38</v>
      </c>
      <c r="G9425" t="s">
        <v>33</v>
      </c>
      <c r="H9425" t="s">
        <v>34</v>
      </c>
      <c r="I9425" t="s">
        <v>28325</v>
      </c>
      <c r="L9425" s="8">
        <v>0</v>
      </c>
      <c r="M9425" t="s">
        <v>36</v>
      </c>
      <c r="N9425" t="str">
        <f>IF(AND(PESQUISA!$B$3&lt;&gt;"",OR(PESQUISA!$B$4="TODAS",B9425=PESQUISA!$B$4),ISNUMBER(SEARCH(PESQUISA!$B$3,D9425))),ROW()-1,"")</f>
        <v/>
      </c>
    </row>
    <row r="9426" spans="1:14" x14ac:dyDescent="0.3">
      <c r="A9426" t="s">
        <v>28410</v>
      </c>
      <c r="B9426" t="s">
        <v>29</v>
      </c>
      <c r="C9426" t="s">
        <v>28411</v>
      </c>
      <c r="D9426" t="s">
        <v>28412</v>
      </c>
      <c r="E9426" t="s">
        <v>32</v>
      </c>
      <c r="F9426" s="7">
        <v>71.53</v>
      </c>
      <c r="G9426" t="s">
        <v>33</v>
      </c>
      <c r="H9426" t="s">
        <v>34</v>
      </c>
      <c r="I9426" t="s">
        <v>28325</v>
      </c>
      <c r="L9426" s="8">
        <v>0</v>
      </c>
      <c r="M9426" t="s">
        <v>36</v>
      </c>
      <c r="N9426" t="str">
        <f>IF(AND(PESQUISA!$B$3&lt;&gt;"",OR(PESQUISA!$B$4="TODAS",B9426=PESQUISA!$B$4),ISNUMBER(SEARCH(PESQUISA!$B$3,D9426))),ROW()-1,"")</f>
        <v/>
      </c>
    </row>
    <row r="9427" spans="1:14" x14ac:dyDescent="0.3">
      <c r="A9427" t="s">
        <v>28413</v>
      </c>
      <c r="B9427" t="s">
        <v>29</v>
      </c>
      <c r="C9427" t="s">
        <v>28414</v>
      </c>
      <c r="D9427" t="s">
        <v>28415</v>
      </c>
      <c r="E9427" t="s">
        <v>32</v>
      </c>
      <c r="F9427" s="7">
        <v>58.51</v>
      </c>
      <c r="G9427" t="s">
        <v>33</v>
      </c>
      <c r="H9427" t="s">
        <v>34</v>
      </c>
      <c r="I9427" t="s">
        <v>28325</v>
      </c>
      <c r="L9427" s="8">
        <v>0</v>
      </c>
      <c r="M9427" t="s">
        <v>36</v>
      </c>
      <c r="N9427" t="str">
        <f>IF(AND(PESQUISA!$B$3&lt;&gt;"",OR(PESQUISA!$B$4="TODAS",B9427=PESQUISA!$B$4),ISNUMBER(SEARCH(PESQUISA!$B$3,D9427))),ROW()-1,"")</f>
        <v/>
      </c>
    </row>
    <row r="9428" spans="1:14" x14ac:dyDescent="0.3">
      <c r="A9428" t="s">
        <v>28416</v>
      </c>
      <c r="B9428" t="s">
        <v>29</v>
      </c>
      <c r="C9428" t="s">
        <v>28417</v>
      </c>
      <c r="D9428" t="s">
        <v>28418</v>
      </c>
      <c r="E9428" t="s">
        <v>32</v>
      </c>
      <c r="F9428" s="7">
        <v>86.19</v>
      </c>
      <c r="G9428" t="s">
        <v>33</v>
      </c>
      <c r="H9428" t="s">
        <v>34</v>
      </c>
      <c r="I9428" t="s">
        <v>28325</v>
      </c>
      <c r="L9428" s="8">
        <v>0</v>
      </c>
      <c r="M9428" t="s">
        <v>36</v>
      </c>
      <c r="N9428" t="str">
        <f>IF(AND(PESQUISA!$B$3&lt;&gt;"",OR(PESQUISA!$B$4="TODAS",B9428=PESQUISA!$B$4),ISNUMBER(SEARCH(PESQUISA!$B$3,D9428))),ROW()-1,"")</f>
        <v/>
      </c>
    </row>
    <row r="9429" spans="1:14" x14ac:dyDescent="0.3">
      <c r="A9429" t="s">
        <v>28419</v>
      </c>
      <c r="B9429" t="s">
        <v>29</v>
      </c>
      <c r="C9429" t="s">
        <v>28420</v>
      </c>
      <c r="D9429" t="s">
        <v>28421</v>
      </c>
      <c r="E9429" t="s">
        <v>32</v>
      </c>
      <c r="F9429" s="7">
        <v>118.08</v>
      </c>
      <c r="G9429" t="s">
        <v>33</v>
      </c>
      <c r="H9429" t="s">
        <v>34</v>
      </c>
      <c r="I9429" t="s">
        <v>28325</v>
      </c>
      <c r="L9429" s="8">
        <v>0</v>
      </c>
      <c r="M9429" t="s">
        <v>36</v>
      </c>
      <c r="N9429" t="str">
        <f>IF(AND(PESQUISA!$B$3&lt;&gt;"",OR(PESQUISA!$B$4="TODAS",B9429=PESQUISA!$B$4),ISNUMBER(SEARCH(PESQUISA!$B$3,D9429))),ROW()-1,"")</f>
        <v/>
      </c>
    </row>
    <row r="9430" spans="1:14" x14ac:dyDescent="0.3">
      <c r="A9430" t="s">
        <v>28422</v>
      </c>
      <c r="B9430" t="s">
        <v>29</v>
      </c>
      <c r="C9430" t="s">
        <v>28423</v>
      </c>
      <c r="D9430" t="s">
        <v>28424</v>
      </c>
      <c r="E9430" t="s">
        <v>32</v>
      </c>
      <c r="F9430" s="7">
        <v>106.5</v>
      </c>
      <c r="G9430" t="s">
        <v>33</v>
      </c>
      <c r="H9430" t="s">
        <v>34</v>
      </c>
      <c r="I9430" t="s">
        <v>28325</v>
      </c>
      <c r="L9430" s="8">
        <v>0</v>
      </c>
      <c r="M9430" t="s">
        <v>36</v>
      </c>
      <c r="N9430" t="str">
        <f>IF(AND(PESQUISA!$B$3&lt;&gt;"",OR(PESQUISA!$B$4="TODAS",B9430=PESQUISA!$B$4),ISNUMBER(SEARCH(PESQUISA!$B$3,D9430))),ROW()-1,"")</f>
        <v/>
      </c>
    </row>
    <row r="9431" spans="1:14" x14ac:dyDescent="0.3">
      <c r="A9431" t="s">
        <v>28425</v>
      </c>
      <c r="B9431" t="s">
        <v>29</v>
      </c>
      <c r="C9431" t="s">
        <v>28426</v>
      </c>
      <c r="D9431" t="s">
        <v>28427</v>
      </c>
      <c r="E9431" t="s">
        <v>32</v>
      </c>
      <c r="F9431" s="7">
        <v>132.26</v>
      </c>
      <c r="G9431" t="s">
        <v>33</v>
      </c>
      <c r="H9431" t="s">
        <v>34</v>
      </c>
      <c r="I9431" t="s">
        <v>28325</v>
      </c>
      <c r="L9431" s="8">
        <v>0</v>
      </c>
      <c r="M9431" t="s">
        <v>36</v>
      </c>
      <c r="N9431" t="str">
        <f>IF(AND(PESQUISA!$B$3&lt;&gt;"",OR(PESQUISA!$B$4="TODAS",B9431=PESQUISA!$B$4),ISNUMBER(SEARCH(PESQUISA!$B$3,D9431))),ROW()-1,"")</f>
        <v/>
      </c>
    </row>
    <row r="9432" spans="1:14" x14ac:dyDescent="0.3">
      <c r="A9432" t="s">
        <v>28428</v>
      </c>
      <c r="B9432" t="s">
        <v>29</v>
      </c>
      <c r="C9432" t="s">
        <v>28429</v>
      </c>
      <c r="D9432" t="s">
        <v>28430</v>
      </c>
      <c r="E9432" t="s">
        <v>32</v>
      </c>
      <c r="F9432" s="7">
        <v>120.7</v>
      </c>
      <c r="G9432" t="s">
        <v>33</v>
      </c>
      <c r="H9432" t="s">
        <v>34</v>
      </c>
      <c r="I9432" t="s">
        <v>28325</v>
      </c>
      <c r="L9432" s="8">
        <v>0</v>
      </c>
      <c r="M9432" t="s">
        <v>36</v>
      </c>
      <c r="N9432" t="str">
        <f>IF(AND(PESQUISA!$B$3&lt;&gt;"",OR(PESQUISA!$B$4="TODAS",B9432=PESQUISA!$B$4),ISNUMBER(SEARCH(PESQUISA!$B$3,D9432))),ROW()-1,"")</f>
        <v/>
      </c>
    </row>
    <row r="9433" spans="1:14" x14ac:dyDescent="0.3">
      <c r="A9433" t="s">
        <v>28431</v>
      </c>
      <c r="B9433" t="s">
        <v>29</v>
      </c>
      <c r="C9433" t="s">
        <v>28432</v>
      </c>
      <c r="D9433" t="s">
        <v>28433</v>
      </c>
      <c r="E9433" t="s">
        <v>32</v>
      </c>
      <c r="F9433" s="7">
        <v>107.07</v>
      </c>
      <c r="G9433" t="s">
        <v>33</v>
      </c>
      <c r="H9433" t="s">
        <v>34</v>
      </c>
      <c r="I9433" t="s">
        <v>28325</v>
      </c>
      <c r="L9433" s="8">
        <v>0</v>
      </c>
      <c r="M9433" t="s">
        <v>36</v>
      </c>
      <c r="N9433" t="str">
        <f>IF(AND(PESQUISA!$B$3&lt;&gt;"",OR(PESQUISA!$B$4="TODAS",B9433=PESQUISA!$B$4),ISNUMBER(SEARCH(PESQUISA!$B$3,D9433))),ROW()-1,"")</f>
        <v/>
      </c>
    </row>
    <row r="9434" spans="1:14" x14ac:dyDescent="0.3">
      <c r="A9434" t="s">
        <v>28434</v>
      </c>
      <c r="B9434" t="s">
        <v>29</v>
      </c>
      <c r="C9434" t="s">
        <v>28435</v>
      </c>
      <c r="D9434" t="s">
        <v>28436</v>
      </c>
      <c r="E9434" t="s">
        <v>32</v>
      </c>
      <c r="F9434" s="7">
        <v>136.56</v>
      </c>
      <c r="G9434" t="s">
        <v>33</v>
      </c>
      <c r="H9434" t="s">
        <v>34</v>
      </c>
      <c r="I9434" t="s">
        <v>28325</v>
      </c>
      <c r="L9434" s="8">
        <v>0</v>
      </c>
      <c r="M9434" t="s">
        <v>36</v>
      </c>
      <c r="N9434" t="str">
        <f>IF(AND(PESQUISA!$B$3&lt;&gt;"",OR(PESQUISA!$B$4="TODAS",B9434=PESQUISA!$B$4),ISNUMBER(SEARCH(PESQUISA!$B$3,D9434))),ROW()-1,"")</f>
        <v/>
      </c>
    </row>
    <row r="9435" spans="1:14" x14ac:dyDescent="0.3">
      <c r="A9435" t="s">
        <v>28437</v>
      </c>
      <c r="B9435" t="s">
        <v>29</v>
      </c>
      <c r="C9435" t="s">
        <v>28438</v>
      </c>
      <c r="D9435" t="s">
        <v>28439</v>
      </c>
      <c r="E9435" t="s">
        <v>60</v>
      </c>
      <c r="F9435" s="7">
        <v>7.47</v>
      </c>
      <c r="G9435" t="s">
        <v>33</v>
      </c>
      <c r="H9435" t="s">
        <v>34</v>
      </c>
      <c r="I9435" t="s">
        <v>28325</v>
      </c>
      <c r="L9435" s="8">
        <v>0</v>
      </c>
      <c r="M9435" t="s">
        <v>36</v>
      </c>
      <c r="N9435" t="str">
        <f>IF(AND(PESQUISA!$B$3&lt;&gt;"",OR(PESQUISA!$B$4="TODAS",B9435=PESQUISA!$B$4),ISNUMBER(SEARCH(PESQUISA!$B$3,D9435))),ROW()-1,"")</f>
        <v/>
      </c>
    </row>
    <row r="9436" spans="1:14" x14ac:dyDescent="0.3">
      <c r="A9436" t="s">
        <v>28440</v>
      </c>
      <c r="B9436" t="s">
        <v>29</v>
      </c>
      <c r="C9436" t="s">
        <v>28441</v>
      </c>
      <c r="D9436" t="s">
        <v>28442</v>
      </c>
      <c r="E9436" t="s">
        <v>60</v>
      </c>
      <c r="F9436" s="7">
        <v>8.3699999999999992</v>
      </c>
      <c r="G9436" t="s">
        <v>33</v>
      </c>
      <c r="H9436" t="s">
        <v>34</v>
      </c>
      <c r="I9436" t="s">
        <v>28325</v>
      </c>
      <c r="L9436" s="8">
        <v>0</v>
      </c>
      <c r="M9436" t="s">
        <v>36</v>
      </c>
      <c r="N9436" t="str">
        <f>IF(AND(PESQUISA!$B$3&lt;&gt;"",OR(PESQUISA!$B$4="TODAS",B9436=PESQUISA!$B$4),ISNUMBER(SEARCH(PESQUISA!$B$3,D9436))),ROW()-1,"")</f>
        <v/>
      </c>
    </row>
    <row r="9437" spans="1:14" x14ac:dyDescent="0.3">
      <c r="A9437" t="s">
        <v>28443</v>
      </c>
      <c r="B9437" t="s">
        <v>29</v>
      </c>
      <c r="C9437" t="s">
        <v>28444</v>
      </c>
      <c r="D9437" t="s">
        <v>28445</v>
      </c>
      <c r="E9437" t="s">
        <v>60</v>
      </c>
      <c r="F9437" s="7">
        <v>11.11</v>
      </c>
      <c r="G9437" t="s">
        <v>33</v>
      </c>
      <c r="H9437" t="s">
        <v>34</v>
      </c>
      <c r="I9437" t="s">
        <v>28325</v>
      </c>
      <c r="L9437" s="8">
        <v>0</v>
      </c>
      <c r="M9437" t="s">
        <v>36</v>
      </c>
      <c r="N9437" t="str">
        <f>IF(AND(PESQUISA!$B$3&lt;&gt;"",OR(PESQUISA!$B$4="TODAS",B9437=PESQUISA!$B$4),ISNUMBER(SEARCH(PESQUISA!$B$3,D9437))),ROW()-1,"")</f>
        <v/>
      </c>
    </row>
    <row r="9438" spans="1:14" x14ac:dyDescent="0.3">
      <c r="A9438" t="s">
        <v>28446</v>
      </c>
      <c r="B9438" t="s">
        <v>29</v>
      </c>
      <c r="C9438" t="s">
        <v>28447</v>
      </c>
      <c r="D9438" t="s">
        <v>28448</v>
      </c>
      <c r="E9438" t="s">
        <v>60</v>
      </c>
      <c r="F9438" s="7">
        <v>13.02</v>
      </c>
      <c r="G9438" t="s">
        <v>33</v>
      </c>
      <c r="H9438" t="s">
        <v>34</v>
      </c>
      <c r="I9438" t="s">
        <v>28325</v>
      </c>
      <c r="L9438" s="8">
        <v>0</v>
      </c>
      <c r="M9438" t="s">
        <v>36</v>
      </c>
      <c r="N9438" t="str">
        <f>IF(AND(PESQUISA!$B$3&lt;&gt;"",OR(PESQUISA!$B$4="TODAS",B9438=PESQUISA!$B$4),ISNUMBER(SEARCH(PESQUISA!$B$3,D9438))),ROW()-1,"")</f>
        <v/>
      </c>
    </row>
    <row r="9439" spans="1:14" x14ac:dyDescent="0.3">
      <c r="A9439" t="s">
        <v>28449</v>
      </c>
      <c r="B9439" t="s">
        <v>29</v>
      </c>
      <c r="C9439" t="s">
        <v>28450</v>
      </c>
      <c r="D9439" t="s">
        <v>28451</v>
      </c>
      <c r="E9439" t="s">
        <v>60</v>
      </c>
      <c r="F9439" s="7">
        <v>5.26</v>
      </c>
      <c r="G9439" t="s">
        <v>33</v>
      </c>
      <c r="H9439" t="s">
        <v>34</v>
      </c>
      <c r="I9439" t="s">
        <v>28452</v>
      </c>
      <c r="L9439" s="8">
        <v>0</v>
      </c>
      <c r="M9439" t="s">
        <v>36</v>
      </c>
      <c r="N9439" t="str">
        <f>IF(AND(PESQUISA!$B$3&lt;&gt;"",OR(PESQUISA!$B$4="TODAS",B9439=PESQUISA!$B$4),ISNUMBER(SEARCH(PESQUISA!$B$3,D9439))),ROW()-1,"")</f>
        <v/>
      </c>
    </row>
    <row r="9440" spans="1:14" x14ac:dyDescent="0.3">
      <c r="A9440" t="s">
        <v>28453</v>
      </c>
      <c r="B9440" t="s">
        <v>29</v>
      </c>
      <c r="C9440" t="s">
        <v>28454</v>
      </c>
      <c r="D9440" t="s">
        <v>28455</v>
      </c>
      <c r="E9440" t="s">
        <v>60</v>
      </c>
      <c r="G9440" t="s">
        <v>33</v>
      </c>
      <c r="H9440" t="s">
        <v>34</v>
      </c>
      <c r="I9440" t="s">
        <v>28452</v>
      </c>
      <c r="M9440" t="s">
        <v>53</v>
      </c>
      <c r="N9440" t="str">
        <f>IF(AND(PESQUISA!$B$3&lt;&gt;"",OR(PESQUISA!$B$4="TODAS",B9440=PESQUISA!$B$4),ISNUMBER(SEARCH(PESQUISA!$B$3,D9440))),ROW()-1,"")</f>
        <v/>
      </c>
    </row>
    <row r="9441" spans="1:14" x14ac:dyDescent="0.3">
      <c r="A9441" t="s">
        <v>28456</v>
      </c>
      <c r="B9441" t="s">
        <v>29</v>
      </c>
      <c r="C9441" t="s">
        <v>28457</v>
      </c>
      <c r="D9441" t="s">
        <v>28458</v>
      </c>
      <c r="E9441" t="s">
        <v>60</v>
      </c>
      <c r="G9441" t="s">
        <v>33</v>
      </c>
      <c r="H9441" t="s">
        <v>34</v>
      </c>
      <c r="I9441" t="s">
        <v>28452</v>
      </c>
      <c r="M9441" t="s">
        <v>53</v>
      </c>
      <c r="N9441" t="str">
        <f>IF(AND(PESQUISA!$B$3&lt;&gt;"",OR(PESQUISA!$B$4="TODAS",B9441=PESQUISA!$B$4),ISNUMBER(SEARCH(PESQUISA!$B$3,D9441))),ROW()-1,"")</f>
        <v/>
      </c>
    </row>
    <row r="9442" spans="1:14" x14ac:dyDescent="0.3">
      <c r="A9442" t="s">
        <v>28459</v>
      </c>
      <c r="B9442" t="s">
        <v>29</v>
      </c>
      <c r="C9442" t="s">
        <v>28460</v>
      </c>
      <c r="D9442" t="s">
        <v>28461</v>
      </c>
      <c r="E9442" t="s">
        <v>60</v>
      </c>
      <c r="F9442" s="7">
        <v>6.55</v>
      </c>
      <c r="G9442" t="s">
        <v>33</v>
      </c>
      <c r="H9442" t="s">
        <v>34</v>
      </c>
      <c r="I9442" t="s">
        <v>28452</v>
      </c>
      <c r="L9442" s="8">
        <v>0.39389999999999997</v>
      </c>
      <c r="M9442" t="s">
        <v>36</v>
      </c>
      <c r="N9442" t="str">
        <f>IF(AND(PESQUISA!$B$3&lt;&gt;"",OR(PESQUISA!$B$4="TODAS",B9442=PESQUISA!$B$4),ISNUMBER(SEARCH(PESQUISA!$B$3,D9442))),ROW()-1,"")</f>
        <v/>
      </c>
    </row>
    <row r="9443" spans="1:14" x14ac:dyDescent="0.3">
      <c r="A9443" t="s">
        <v>28462</v>
      </c>
      <c r="B9443" t="s">
        <v>29</v>
      </c>
      <c r="C9443" t="s">
        <v>28463</v>
      </c>
      <c r="D9443" t="s">
        <v>28464</v>
      </c>
      <c r="E9443" t="s">
        <v>32</v>
      </c>
      <c r="F9443" s="7">
        <v>29.96</v>
      </c>
      <c r="G9443" t="s">
        <v>33</v>
      </c>
      <c r="H9443" t="s">
        <v>34</v>
      </c>
      <c r="I9443" t="s">
        <v>28452</v>
      </c>
      <c r="L9443" s="8">
        <v>0</v>
      </c>
      <c r="M9443" t="s">
        <v>36</v>
      </c>
      <c r="N9443" t="str">
        <f>IF(AND(PESQUISA!$B$3&lt;&gt;"",OR(PESQUISA!$B$4="TODAS",B9443=PESQUISA!$B$4),ISNUMBER(SEARCH(PESQUISA!$B$3,D9443))),ROW()-1,"")</f>
        <v/>
      </c>
    </row>
    <row r="9444" spans="1:14" x14ac:dyDescent="0.3">
      <c r="A9444" t="s">
        <v>28465</v>
      </c>
      <c r="B9444" t="s">
        <v>29</v>
      </c>
      <c r="C9444" t="s">
        <v>28466</v>
      </c>
      <c r="D9444" t="s">
        <v>28467</v>
      </c>
      <c r="E9444" t="s">
        <v>32</v>
      </c>
      <c r="G9444" t="s">
        <v>33</v>
      </c>
      <c r="H9444" t="s">
        <v>34</v>
      </c>
      <c r="I9444" t="s">
        <v>28452</v>
      </c>
      <c r="M9444" t="s">
        <v>53</v>
      </c>
      <c r="N9444" t="str">
        <f>IF(AND(PESQUISA!$B$3&lt;&gt;"",OR(PESQUISA!$B$4="TODAS",B9444=PESQUISA!$B$4),ISNUMBER(SEARCH(PESQUISA!$B$3,D9444))),ROW()-1,"")</f>
        <v/>
      </c>
    </row>
    <row r="9445" spans="1:14" x14ac:dyDescent="0.3">
      <c r="A9445" t="s">
        <v>28468</v>
      </c>
      <c r="B9445" t="s">
        <v>29</v>
      </c>
      <c r="C9445" t="s">
        <v>28469</v>
      </c>
      <c r="D9445" t="s">
        <v>28470</v>
      </c>
      <c r="E9445" t="s">
        <v>32</v>
      </c>
      <c r="F9445" s="7">
        <v>49.08</v>
      </c>
      <c r="G9445" t="s">
        <v>33</v>
      </c>
      <c r="H9445" t="s">
        <v>34</v>
      </c>
      <c r="I9445" t="s">
        <v>28452</v>
      </c>
      <c r="L9445" s="8">
        <v>0</v>
      </c>
      <c r="M9445" t="s">
        <v>36</v>
      </c>
      <c r="N9445" t="str">
        <f>IF(AND(PESQUISA!$B$3&lt;&gt;"",OR(PESQUISA!$B$4="TODAS",B9445=PESQUISA!$B$4),ISNUMBER(SEARCH(PESQUISA!$B$3,D9445))),ROW()-1,"")</f>
        <v/>
      </c>
    </row>
    <row r="9446" spans="1:14" x14ac:dyDescent="0.3">
      <c r="A9446" t="s">
        <v>28471</v>
      </c>
      <c r="B9446" t="s">
        <v>29</v>
      </c>
      <c r="C9446" t="s">
        <v>28472</v>
      </c>
      <c r="D9446" t="s">
        <v>28473</v>
      </c>
      <c r="E9446" t="s">
        <v>32</v>
      </c>
      <c r="G9446" t="s">
        <v>33</v>
      </c>
      <c r="H9446" t="s">
        <v>34</v>
      </c>
      <c r="I9446" t="s">
        <v>28452</v>
      </c>
      <c r="M9446" t="s">
        <v>53</v>
      </c>
      <c r="N9446" t="str">
        <f>IF(AND(PESQUISA!$B$3&lt;&gt;"",OR(PESQUISA!$B$4="TODAS",B9446=PESQUISA!$B$4),ISNUMBER(SEARCH(PESQUISA!$B$3,D9446))),ROW()-1,"")</f>
        <v/>
      </c>
    </row>
    <row r="9447" spans="1:14" x14ac:dyDescent="0.3">
      <c r="A9447" t="s">
        <v>28474</v>
      </c>
      <c r="B9447" t="s">
        <v>29</v>
      </c>
      <c r="C9447" t="s">
        <v>28475</v>
      </c>
      <c r="D9447" t="s">
        <v>28476</v>
      </c>
      <c r="E9447" t="s">
        <v>32</v>
      </c>
      <c r="F9447" s="7">
        <v>33.520000000000003</v>
      </c>
      <c r="G9447" t="s">
        <v>33</v>
      </c>
      <c r="H9447" t="s">
        <v>34</v>
      </c>
      <c r="I9447" t="s">
        <v>28452</v>
      </c>
      <c r="L9447" s="8">
        <v>0</v>
      </c>
      <c r="M9447" t="s">
        <v>36</v>
      </c>
      <c r="N9447" t="str">
        <f>IF(AND(PESQUISA!$B$3&lt;&gt;"",OR(PESQUISA!$B$4="TODAS",B9447=PESQUISA!$B$4),ISNUMBER(SEARCH(PESQUISA!$B$3,D9447))),ROW()-1,"")</f>
        <v/>
      </c>
    </row>
    <row r="9448" spans="1:14" x14ac:dyDescent="0.3">
      <c r="A9448" t="s">
        <v>28477</v>
      </c>
      <c r="B9448" t="s">
        <v>29</v>
      </c>
      <c r="C9448" t="s">
        <v>28478</v>
      </c>
      <c r="D9448" t="s">
        <v>28479</v>
      </c>
      <c r="E9448" t="s">
        <v>60</v>
      </c>
      <c r="F9448" s="7">
        <v>1.89</v>
      </c>
      <c r="G9448" t="s">
        <v>33</v>
      </c>
      <c r="H9448" t="s">
        <v>34</v>
      </c>
      <c r="I9448" t="s">
        <v>28452</v>
      </c>
      <c r="L9448" s="8">
        <v>0</v>
      </c>
      <c r="M9448" t="s">
        <v>36</v>
      </c>
      <c r="N9448" t="str">
        <f>IF(AND(PESQUISA!$B$3&lt;&gt;"",OR(PESQUISA!$B$4="TODAS",B9448=PESQUISA!$B$4),ISNUMBER(SEARCH(PESQUISA!$B$3,D9448))),ROW()-1,"")</f>
        <v/>
      </c>
    </row>
    <row r="9449" spans="1:14" x14ac:dyDescent="0.3">
      <c r="A9449" t="s">
        <v>28480</v>
      </c>
      <c r="B9449" t="s">
        <v>29</v>
      </c>
      <c r="C9449" t="s">
        <v>28481</v>
      </c>
      <c r="D9449" t="s">
        <v>28482</v>
      </c>
      <c r="E9449" t="s">
        <v>40</v>
      </c>
      <c r="G9449" t="s">
        <v>33</v>
      </c>
      <c r="H9449" t="s">
        <v>34</v>
      </c>
      <c r="I9449" t="s">
        <v>28452</v>
      </c>
      <c r="M9449" t="s">
        <v>53</v>
      </c>
      <c r="N9449" t="str">
        <f>IF(AND(PESQUISA!$B$3&lt;&gt;"",OR(PESQUISA!$B$4="TODAS",B9449=PESQUISA!$B$4),ISNUMBER(SEARCH(PESQUISA!$B$3,D9449))),ROW()-1,"")</f>
        <v/>
      </c>
    </row>
    <row r="9450" spans="1:14" x14ac:dyDescent="0.3">
      <c r="A9450" t="s">
        <v>28483</v>
      </c>
      <c r="B9450" t="s">
        <v>29</v>
      </c>
      <c r="C9450" t="s">
        <v>28484</v>
      </c>
      <c r="D9450" t="s">
        <v>28485</v>
      </c>
      <c r="E9450" t="s">
        <v>40</v>
      </c>
      <c r="G9450" t="s">
        <v>33</v>
      </c>
      <c r="H9450" t="s">
        <v>34</v>
      </c>
      <c r="I9450" t="s">
        <v>28452</v>
      </c>
      <c r="M9450" t="s">
        <v>53</v>
      </c>
      <c r="N9450" t="str">
        <f>IF(AND(PESQUISA!$B$3&lt;&gt;"",OR(PESQUISA!$B$4="TODAS",B9450=PESQUISA!$B$4),ISNUMBER(SEARCH(PESQUISA!$B$3,D9450))),ROW()-1,"")</f>
        <v/>
      </c>
    </row>
    <row r="9451" spans="1:14" x14ac:dyDescent="0.3">
      <c r="A9451" t="s">
        <v>28486</v>
      </c>
      <c r="B9451" t="s">
        <v>29</v>
      </c>
      <c r="C9451" t="s">
        <v>28487</v>
      </c>
      <c r="D9451" t="s">
        <v>28488</v>
      </c>
      <c r="E9451" t="s">
        <v>40</v>
      </c>
      <c r="G9451" t="s">
        <v>33</v>
      </c>
      <c r="H9451" t="s">
        <v>34</v>
      </c>
      <c r="I9451" t="s">
        <v>28452</v>
      </c>
      <c r="M9451" t="s">
        <v>53</v>
      </c>
      <c r="N9451" t="str">
        <f>IF(AND(PESQUISA!$B$3&lt;&gt;"",OR(PESQUISA!$B$4="TODAS",B9451=PESQUISA!$B$4),ISNUMBER(SEARCH(PESQUISA!$B$3,D9451))),ROW()-1,"")</f>
        <v/>
      </c>
    </row>
    <row r="9452" spans="1:14" x14ac:dyDescent="0.3">
      <c r="A9452" t="s">
        <v>28489</v>
      </c>
      <c r="B9452" t="s">
        <v>29</v>
      </c>
      <c r="C9452" t="s">
        <v>28490</v>
      </c>
      <c r="D9452" t="s">
        <v>28491</v>
      </c>
      <c r="E9452" t="s">
        <v>40</v>
      </c>
      <c r="G9452" t="s">
        <v>33</v>
      </c>
      <c r="H9452" t="s">
        <v>34</v>
      </c>
      <c r="I9452" t="s">
        <v>28452</v>
      </c>
      <c r="M9452" t="s">
        <v>53</v>
      </c>
      <c r="N9452" t="str">
        <f>IF(AND(PESQUISA!$B$3&lt;&gt;"",OR(PESQUISA!$B$4="TODAS",B9452=PESQUISA!$B$4),ISNUMBER(SEARCH(PESQUISA!$B$3,D9452))),ROW()-1,"")</f>
        <v/>
      </c>
    </row>
    <row r="9453" spans="1:14" x14ac:dyDescent="0.3">
      <c r="A9453" t="s">
        <v>28492</v>
      </c>
      <c r="B9453" t="s">
        <v>29</v>
      </c>
      <c r="C9453" t="s">
        <v>28493</v>
      </c>
      <c r="D9453" t="s">
        <v>28494</v>
      </c>
      <c r="E9453" t="s">
        <v>40</v>
      </c>
      <c r="G9453" t="s">
        <v>33</v>
      </c>
      <c r="H9453" t="s">
        <v>34</v>
      </c>
      <c r="I9453" t="s">
        <v>28452</v>
      </c>
      <c r="M9453" t="s">
        <v>53</v>
      </c>
      <c r="N9453" t="str">
        <f>IF(AND(PESQUISA!$B$3&lt;&gt;"",OR(PESQUISA!$B$4="TODAS",B9453=PESQUISA!$B$4),ISNUMBER(SEARCH(PESQUISA!$B$3,D9453))),ROW()-1,"")</f>
        <v/>
      </c>
    </row>
    <row r="9454" spans="1:14" x14ac:dyDescent="0.3">
      <c r="A9454" t="s">
        <v>28495</v>
      </c>
      <c r="B9454" t="s">
        <v>29</v>
      </c>
      <c r="C9454" t="s">
        <v>28496</v>
      </c>
      <c r="D9454" t="s">
        <v>28497</v>
      </c>
      <c r="E9454" t="s">
        <v>40</v>
      </c>
      <c r="G9454" t="s">
        <v>33</v>
      </c>
      <c r="H9454" t="s">
        <v>34</v>
      </c>
      <c r="I9454" t="s">
        <v>28452</v>
      </c>
      <c r="M9454" t="s">
        <v>53</v>
      </c>
      <c r="N9454" t="str">
        <f>IF(AND(PESQUISA!$B$3&lt;&gt;"",OR(PESQUISA!$B$4="TODAS",B9454=PESQUISA!$B$4),ISNUMBER(SEARCH(PESQUISA!$B$3,D9454))),ROW()-1,"")</f>
        <v/>
      </c>
    </row>
    <row r="9455" spans="1:14" x14ac:dyDescent="0.3">
      <c r="A9455" t="s">
        <v>28498</v>
      </c>
      <c r="B9455" t="s">
        <v>29</v>
      </c>
      <c r="C9455" t="s">
        <v>28499</v>
      </c>
      <c r="D9455" t="s">
        <v>28500</v>
      </c>
      <c r="E9455" t="s">
        <v>32</v>
      </c>
      <c r="F9455" s="7">
        <v>56.32</v>
      </c>
      <c r="G9455" t="s">
        <v>33</v>
      </c>
      <c r="H9455" t="s">
        <v>34</v>
      </c>
      <c r="I9455" t="s">
        <v>28452</v>
      </c>
      <c r="L9455" s="8">
        <v>0</v>
      </c>
      <c r="M9455" t="s">
        <v>36</v>
      </c>
      <c r="N9455" t="str">
        <f>IF(AND(PESQUISA!$B$3&lt;&gt;"",OR(PESQUISA!$B$4="TODAS",B9455=PESQUISA!$B$4),ISNUMBER(SEARCH(PESQUISA!$B$3,D9455))),ROW()-1,"")</f>
        <v/>
      </c>
    </row>
    <row r="9456" spans="1:14" x14ac:dyDescent="0.3">
      <c r="A9456" t="s">
        <v>28501</v>
      </c>
      <c r="B9456" t="s">
        <v>29</v>
      </c>
      <c r="C9456" t="s">
        <v>28502</v>
      </c>
      <c r="D9456" t="s">
        <v>28503</v>
      </c>
      <c r="E9456" t="s">
        <v>32</v>
      </c>
      <c r="F9456" s="7">
        <v>497.73</v>
      </c>
      <c r="G9456" t="s">
        <v>33</v>
      </c>
      <c r="H9456" t="s">
        <v>34</v>
      </c>
      <c r="I9456" t="s">
        <v>28504</v>
      </c>
      <c r="L9456" s="8">
        <v>0.8679</v>
      </c>
      <c r="M9456" t="s">
        <v>36</v>
      </c>
      <c r="N9456" t="str">
        <f>IF(AND(PESQUISA!$B$3&lt;&gt;"",OR(PESQUISA!$B$4="TODAS",B9456=PESQUISA!$B$4),ISNUMBER(SEARCH(PESQUISA!$B$3,D9456))),ROW()-1,"")</f>
        <v/>
      </c>
    </row>
    <row r="9457" spans="1:14" x14ac:dyDescent="0.3">
      <c r="A9457" t="s">
        <v>28505</v>
      </c>
      <c r="B9457" t="s">
        <v>29</v>
      </c>
      <c r="C9457" t="s">
        <v>28506</v>
      </c>
      <c r="D9457" t="s">
        <v>28507</v>
      </c>
      <c r="E9457" t="s">
        <v>32</v>
      </c>
      <c r="G9457" t="s">
        <v>33</v>
      </c>
      <c r="H9457" t="s">
        <v>34</v>
      </c>
      <c r="I9457" t="s">
        <v>28504</v>
      </c>
      <c r="M9457" t="s">
        <v>53</v>
      </c>
      <c r="N9457" t="str">
        <f>IF(AND(PESQUISA!$B$3&lt;&gt;"",OR(PESQUISA!$B$4="TODAS",B9457=PESQUISA!$B$4),ISNUMBER(SEARCH(PESQUISA!$B$3,D9457))),ROW()-1,"")</f>
        <v/>
      </c>
    </row>
    <row r="9458" spans="1:14" x14ac:dyDescent="0.3">
      <c r="A9458" t="s">
        <v>28508</v>
      </c>
      <c r="B9458" t="s">
        <v>29</v>
      </c>
      <c r="C9458" t="s">
        <v>28509</v>
      </c>
      <c r="D9458" t="s">
        <v>28510</v>
      </c>
      <c r="E9458" t="s">
        <v>32</v>
      </c>
      <c r="G9458" t="s">
        <v>33</v>
      </c>
      <c r="H9458" t="s">
        <v>34</v>
      </c>
      <c r="I9458" t="s">
        <v>28504</v>
      </c>
      <c r="M9458" t="s">
        <v>53</v>
      </c>
      <c r="N9458" t="str">
        <f>IF(AND(PESQUISA!$B$3&lt;&gt;"",OR(PESQUISA!$B$4="TODAS",B9458=PESQUISA!$B$4),ISNUMBER(SEARCH(PESQUISA!$B$3,D9458))),ROW()-1,"")</f>
        <v/>
      </c>
    </row>
    <row r="9459" spans="1:14" x14ac:dyDescent="0.3">
      <c r="A9459" t="s">
        <v>28511</v>
      </c>
      <c r="B9459" t="s">
        <v>29</v>
      </c>
      <c r="C9459" t="s">
        <v>28512</v>
      </c>
      <c r="D9459" t="s">
        <v>28513</v>
      </c>
      <c r="E9459" t="s">
        <v>32</v>
      </c>
      <c r="G9459" t="s">
        <v>33</v>
      </c>
      <c r="H9459" t="s">
        <v>34</v>
      </c>
      <c r="I9459" t="s">
        <v>28504</v>
      </c>
      <c r="M9459" t="s">
        <v>53</v>
      </c>
      <c r="N9459" t="str">
        <f>IF(AND(PESQUISA!$B$3&lt;&gt;"",OR(PESQUISA!$B$4="TODAS",B9459=PESQUISA!$B$4),ISNUMBER(SEARCH(PESQUISA!$B$3,D9459))),ROW()-1,"")</f>
        <v/>
      </c>
    </row>
    <row r="9460" spans="1:14" x14ac:dyDescent="0.3">
      <c r="A9460" t="s">
        <v>28514</v>
      </c>
      <c r="B9460" t="s">
        <v>29</v>
      </c>
      <c r="C9460" t="s">
        <v>28515</v>
      </c>
      <c r="D9460" t="s">
        <v>28516</v>
      </c>
      <c r="E9460" t="s">
        <v>32</v>
      </c>
      <c r="G9460" t="s">
        <v>33</v>
      </c>
      <c r="H9460" t="s">
        <v>34</v>
      </c>
      <c r="I9460" t="s">
        <v>28504</v>
      </c>
      <c r="M9460" t="s">
        <v>53</v>
      </c>
      <c r="N9460" t="str">
        <f>IF(AND(PESQUISA!$B$3&lt;&gt;"",OR(PESQUISA!$B$4="TODAS",B9460=PESQUISA!$B$4),ISNUMBER(SEARCH(PESQUISA!$B$3,D9460))),ROW()-1,"")</f>
        <v/>
      </c>
    </row>
    <row r="9461" spans="1:14" x14ac:dyDescent="0.3">
      <c r="A9461" t="s">
        <v>28517</v>
      </c>
      <c r="B9461" t="s">
        <v>29</v>
      </c>
      <c r="C9461" t="s">
        <v>28518</v>
      </c>
      <c r="D9461" t="s">
        <v>28519</v>
      </c>
      <c r="E9461" t="s">
        <v>32</v>
      </c>
      <c r="G9461" t="s">
        <v>33</v>
      </c>
      <c r="H9461" t="s">
        <v>34</v>
      </c>
      <c r="I9461" t="s">
        <v>28504</v>
      </c>
      <c r="M9461" t="s">
        <v>53</v>
      </c>
      <c r="N9461" t="str">
        <f>IF(AND(PESQUISA!$B$3&lt;&gt;"",OR(PESQUISA!$B$4="TODAS",B9461=PESQUISA!$B$4),ISNUMBER(SEARCH(PESQUISA!$B$3,D9461))),ROW()-1,"")</f>
        <v/>
      </c>
    </row>
    <row r="9462" spans="1:14" x14ac:dyDescent="0.3">
      <c r="A9462" t="s">
        <v>28520</v>
      </c>
      <c r="B9462" t="s">
        <v>29</v>
      </c>
      <c r="C9462" t="s">
        <v>28521</v>
      </c>
      <c r="D9462" t="s">
        <v>28522</v>
      </c>
      <c r="E9462" t="s">
        <v>32</v>
      </c>
      <c r="G9462" t="s">
        <v>33</v>
      </c>
      <c r="H9462" t="s">
        <v>34</v>
      </c>
      <c r="I9462" t="s">
        <v>28504</v>
      </c>
      <c r="M9462" t="s">
        <v>53</v>
      </c>
      <c r="N9462" t="str">
        <f>IF(AND(PESQUISA!$B$3&lt;&gt;"",OR(PESQUISA!$B$4="TODAS",B9462=PESQUISA!$B$4),ISNUMBER(SEARCH(PESQUISA!$B$3,D9462))),ROW()-1,"")</f>
        <v/>
      </c>
    </row>
    <row r="9463" spans="1:14" x14ac:dyDescent="0.3">
      <c r="A9463" t="s">
        <v>28523</v>
      </c>
      <c r="B9463" t="s">
        <v>29</v>
      </c>
      <c r="C9463" t="s">
        <v>28524</v>
      </c>
      <c r="D9463" t="s">
        <v>28525</v>
      </c>
      <c r="E9463" t="s">
        <v>32</v>
      </c>
      <c r="G9463" t="s">
        <v>33</v>
      </c>
      <c r="H9463" t="s">
        <v>34</v>
      </c>
      <c r="I9463" t="s">
        <v>28504</v>
      </c>
      <c r="M9463" t="s">
        <v>53</v>
      </c>
      <c r="N9463" t="str">
        <f>IF(AND(PESQUISA!$B$3&lt;&gt;"",OR(PESQUISA!$B$4="TODAS",B9463=PESQUISA!$B$4),ISNUMBER(SEARCH(PESQUISA!$B$3,D9463))),ROW()-1,"")</f>
        <v/>
      </c>
    </row>
    <row r="9464" spans="1:14" x14ac:dyDescent="0.3">
      <c r="A9464" t="s">
        <v>28526</v>
      </c>
      <c r="B9464" t="s">
        <v>29</v>
      </c>
      <c r="C9464" t="s">
        <v>28527</v>
      </c>
      <c r="D9464" t="s">
        <v>28528</v>
      </c>
      <c r="E9464" t="s">
        <v>40</v>
      </c>
      <c r="G9464" t="s">
        <v>33</v>
      </c>
      <c r="H9464" t="s">
        <v>34</v>
      </c>
      <c r="I9464" t="s">
        <v>28504</v>
      </c>
      <c r="M9464" t="s">
        <v>53</v>
      </c>
      <c r="N9464" t="str">
        <f>IF(AND(PESQUISA!$B$3&lt;&gt;"",OR(PESQUISA!$B$4="TODAS",B9464=PESQUISA!$B$4),ISNUMBER(SEARCH(PESQUISA!$B$3,D9464))),ROW()-1,"")</f>
        <v/>
      </c>
    </row>
    <row r="9465" spans="1:14" x14ac:dyDescent="0.3">
      <c r="A9465" t="s">
        <v>28529</v>
      </c>
      <c r="B9465" t="s">
        <v>29</v>
      </c>
      <c r="C9465" t="s">
        <v>28530</v>
      </c>
      <c r="D9465" t="s">
        <v>28531</v>
      </c>
      <c r="E9465" t="s">
        <v>40</v>
      </c>
      <c r="G9465" t="s">
        <v>33</v>
      </c>
      <c r="H9465" t="s">
        <v>34</v>
      </c>
      <c r="I9465" t="s">
        <v>28504</v>
      </c>
      <c r="M9465" t="s">
        <v>53</v>
      </c>
      <c r="N9465" t="str">
        <f>IF(AND(PESQUISA!$B$3&lt;&gt;"",OR(PESQUISA!$B$4="TODAS",B9465=PESQUISA!$B$4),ISNUMBER(SEARCH(PESQUISA!$B$3,D9465))),ROW()-1,"")</f>
        <v/>
      </c>
    </row>
    <row r="9466" spans="1:14" x14ac:dyDescent="0.3">
      <c r="A9466" t="s">
        <v>28532</v>
      </c>
      <c r="B9466" t="s">
        <v>29</v>
      </c>
      <c r="C9466" t="s">
        <v>28533</v>
      </c>
      <c r="D9466" t="s">
        <v>28534</v>
      </c>
      <c r="E9466" t="s">
        <v>40</v>
      </c>
      <c r="G9466" t="s">
        <v>33</v>
      </c>
      <c r="H9466" t="s">
        <v>34</v>
      </c>
      <c r="I9466" t="s">
        <v>28504</v>
      </c>
      <c r="M9466" t="s">
        <v>53</v>
      </c>
      <c r="N9466" t="str">
        <f>IF(AND(PESQUISA!$B$3&lt;&gt;"",OR(PESQUISA!$B$4="TODAS",B9466=PESQUISA!$B$4),ISNUMBER(SEARCH(PESQUISA!$B$3,D9466))),ROW()-1,"")</f>
        <v/>
      </c>
    </row>
    <row r="9467" spans="1:14" x14ac:dyDescent="0.3">
      <c r="A9467" t="s">
        <v>28535</v>
      </c>
      <c r="B9467" t="s">
        <v>29</v>
      </c>
      <c r="C9467" t="s">
        <v>28536</v>
      </c>
      <c r="D9467" t="s">
        <v>28537</v>
      </c>
      <c r="E9467" t="s">
        <v>40</v>
      </c>
      <c r="G9467" t="s">
        <v>33</v>
      </c>
      <c r="H9467" t="s">
        <v>34</v>
      </c>
      <c r="I9467" t="s">
        <v>28504</v>
      </c>
      <c r="M9467" t="s">
        <v>53</v>
      </c>
      <c r="N9467" t="str">
        <f>IF(AND(PESQUISA!$B$3&lt;&gt;"",OR(PESQUISA!$B$4="TODAS",B9467=PESQUISA!$B$4),ISNUMBER(SEARCH(PESQUISA!$B$3,D9467))),ROW()-1,"")</f>
        <v/>
      </c>
    </row>
    <row r="9468" spans="1:14" x14ac:dyDescent="0.3">
      <c r="A9468" t="s">
        <v>28538</v>
      </c>
      <c r="B9468" t="s">
        <v>29</v>
      </c>
      <c r="C9468" t="s">
        <v>28539</v>
      </c>
      <c r="D9468" t="s">
        <v>28540</v>
      </c>
      <c r="E9468" t="s">
        <v>40</v>
      </c>
      <c r="G9468" t="s">
        <v>33</v>
      </c>
      <c r="H9468" t="s">
        <v>34</v>
      </c>
      <c r="I9468" t="s">
        <v>28504</v>
      </c>
      <c r="M9468" t="s">
        <v>53</v>
      </c>
      <c r="N9468" t="str">
        <f>IF(AND(PESQUISA!$B$3&lt;&gt;"",OR(PESQUISA!$B$4="TODAS",B9468=PESQUISA!$B$4),ISNUMBER(SEARCH(PESQUISA!$B$3,D9468))),ROW()-1,"")</f>
        <v/>
      </c>
    </row>
    <row r="9469" spans="1:14" x14ac:dyDescent="0.3">
      <c r="A9469" t="s">
        <v>28541</v>
      </c>
      <c r="B9469" t="s">
        <v>29</v>
      </c>
      <c r="C9469" t="s">
        <v>28542</v>
      </c>
      <c r="D9469" t="s">
        <v>28543</v>
      </c>
      <c r="E9469" t="s">
        <v>40</v>
      </c>
      <c r="G9469" t="s">
        <v>33</v>
      </c>
      <c r="H9469" t="s">
        <v>34</v>
      </c>
      <c r="I9469" t="s">
        <v>28504</v>
      </c>
      <c r="M9469" t="s">
        <v>53</v>
      </c>
      <c r="N9469" t="str">
        <f>IF(AND(PESQUISA!$B$3&lt;&gt;"",OR(PESQUISA!$B$4="TODAS",B9469=PESQUISA!$B$4),ISNUMBER(SEARCH(PESQUISA!$B$3,D9469))),ROW()-1,"")</f>
        <v/>
      </c>
    </row>
    <row r="9470" spans="1:14" x14ac:dyDescent="0.3">
      <c r="A9470" t="s">
        <v>28544</v>
      </c>
      <c r="B9470" t="s">
        <v>29</v>
      </c>
      <c r="C9470" t="s">
        <v>28545</v>
      </c>
      <c r="D9470" t="s">
        <v>28546</v>
      </c>
      <c r="E9470" t="s">
        <v>40</v>
      </c>
      <c r="G9470" t="s">
        <v>33</v>
      </c>
      <c r="H9470" t="s">
        <v>34</v>
      </c>
      <c r="I9470" t="s">
        <v>28504</v>
      </c>
      <c r="M9470" t="s">
        <v>53</v>
      </c>
      <c r="N9470" t="str">
        <f>IF(AND(PESQUISA!$B$3&lt;&gt;"",OR(PESQUISA!$B$4="TODAS",B9470=PESQUISA!$B$4),ISNUMBER(SEARCH(PESQUISA!$B$3,D9470))),ROW()-1,"")</f>
        <v/>
      </c>
    </row>
    <row r="9471" spans="1:14" x14ac:dyDescent="0.3">
      <c r="A9471" t="s">
        <v>28547</v>
      </c>
      <c r="B9471" t="s">
        <v>29</v>
      </c>
      <c r="C9471" t="s">
        <v>28548</v>
      </c>
      <c r="D9471" t="s">
        <v>28549</v>
      </c>
      <c r="E9471" t="s">
        <v>40</v>
      </c>
      <c r="G9471" t="s">
        <v>33</v>
      </c>
      <c r="H9471" t="s">
        <v>34</v>
      </c>
      <c r="I9471" t="s">
        <v>28504</v>
      </c>
      <c r="M9471" t="s">
        <v>53</v>
      </c>
      <c r="N9471" t="str">
        <f>IF(AND(PESQUISA!$B$3&lt;&gt;"",OR(PESQUISA!$B$4="TODAS",B9471=PESQUISA!$B$4),ISNUMBER(SEARCH(PESQUISA!$B$3,D9471))),ROW()-1,"")</f>
        <v/>
      </c>
    </row>
    <row r="9472" spans="1:14" x14ac:dyDescent="0.3">
      <c r="A9472" t="s">
        <v>28550</v>
      </c>
      <c r="B9472" t="s">
        <v>29</v>
      </c>
      <c r="C9472" t="s">
        <v>28551</v>
      </c>
      <c r="D9472" t="s">
        <v>28552</v>
      </c>
      <c r="E9472" t="s">
        <v>40</v>
      </c>
      <c r="G9472" t="s">
        <v>33</v>
      </c>
      <c r="H9472" t="s">
        <v>34</v>
      </c>
      <c r="I9472" t="s">
        <v>28504</v>
      </c>
      <c r="M9472" t="s">
        <v>53</v>
      </c>
      <c r="N9472" t="str">
        <f>IF(AND(PESQUISA!$B$3&lt;&gt;"",OR(PESQUISA!$B$4="TODAS",B9472=PESQUISA!$B$4),ISNUMBER(SEARCH(PESQUISA!$B$3,D9472))),ROW()-1,"")</f>
        <v/>
      </c>
    </row>
    <row r="9473" spans="1:14" x14ac:dyDescent="0.3">
      <c r="A9473" t="s">
        <v>28553</v>
      </c>
      <c r="B9473" t="s">
        <v>29</v>
      </c>
      <c r="C9473" t="s">
        <v>28554</v>
      </c>
      <c r="D9473" t="s">
        <v>28555</v>
      </c>
      <c r="E9473" t="s">
        <v>40</v>
      </c>
      <c r="G9473" t="s">
        <v>33</v>
      </c>
      <c r="H9473" t="s">
        <v>34</v>
      </c>
      <c r="I9473" t="s">
        <v>28504</v>
      </c>
      <c r="M9473" t="s">
        <v>53</v>
      </c>
      <c r="N9473" t="str">
        <f>IF(AND(PESQUISA!$B$3&lt;&gt;"",OR(PESQUISA!$B$4="TODAS",B9473=PESQUISA!$B$4),ISNUMBER(SEARCH(PESQUISA!$B$3,D9473))),ROW()-1,"")</f>
        <v/>
      </c>
    </row>
    <row r="9474" spans="1:14" x14ac:dyDescent="0.3">
      <c r="A9474" t="s">
        <v>28556</v>
      </c>
      <c r="B9474" t="s">
        <v>29</v>
      </c>
      <c r="C9474" t="s">
        <v>28557</v>
      </c>
      <c r="D9474" t="s">
        <v>28558</v>
      </c>
      <c r="E9474" t="s">
        <v>40</v>
      </c>
      <c r="G9474" t="s">
        <v>33</v>
      </c>
      <c r="H9474" t="s">
        <v>34</v>
      </c>
      <c r="I9474" t="s">
        <v>28504</v>
      </c>
      <c r="M9474" t="s">
        <v>53</v>
      </c>
      <c r="N9474" t="str">
        <f>IF(AND(PESQUISA!$B$3&lt;&gt;"",OR(PESQUISA!$B$4="TODAS",B9474=PESQUISA!$B$4),ISNUMBER(SEARCH(PESQUISA!$B$3,D9474))),ROW()-1,"")</f>
        <v/>
      </c>
    </row>
    <row r="9475" spans="1:14" x14ac:dyDescent="0.3">
      <c r="A9475" t="s">
        <v>28559</v>
      </c>
      <c r="B9475" t="s">
        <v>29</v>
      </c>
      <c r="C9475" t="s">
        <v>28560</v>
      </c>
      <c r="D9475" t="s">
        <v>28561</v>
      </c>
      <c r="E9475" t="s">
        <v>40</v>
      </c>
      <c r="G9475" t="s">
        <v>33</v>
      </c>
      <c r="H9475" t="s">
        <v>34</v>
      </c>
      <c r="I9475" t="s">
        <v>28504</v>
      </c>
      <c r="M9475" t="s">
        <v>53</v>
      </c>
      <c r="N9475" t="str">
        <f>IF(AND(PESQUISA!$B$3&lt;&gt;"",OR(PESQUISA!$B$4="TODAS",B9475=PESQUISA!$B$4),ISNUMBER(SEARCH(PESQUISA!$B$3,D9475))),ROW()-1,"")</f>
        <v/>
      </c>
    </row>
    <row r="9476" spans="1:14" x14ac:dyDescent="0.3">
      <c r="A9476" t="s">
        <v>28562</v>
      </c>
      <c r="B9476" t="s">
        <v>29</v>
      </c>
      <c r="C9476" t="s">
        <v>28563</v>
      </c>
      <c r="D9476" t="s">
        <v>28564</v>
      </c>
      <c r="E9476" t="s">
        <v>40</v>
      </c>
      <c r="G9476" t="s">
        <v>33</v>
      </c>
      <c r="H9476" t="s">
        <v>34</v>
      </c>
      <c r="I9476" t="s">
        <v>28504</v>
      </c>
      <c r="M9476" t="s">
        <v>53</v>
      </c>
      <c r="N9476" t="str">
        <f>IF(AND(PESQUISA!$B$3&lt;&gt;"",OR(PESQUISA!$B$4="TODAS",B9476=PESQUISA!$B$4),ISNUMBER(SEARCH(PESQUISA!$B$3,D9476))),ROW()-1,"")</f>
        <v/>
      </c>
    </row>
    <row r="9477" spans="1:14" x14ac:dyDescent="0.3">
      <c r="A9477" t="s">
        <v>28565</v>
      </c>
      <c r="B9477" t="s">
        <v>29</v>
      </c>
      <c r="C9477" t="s">
        <v>28566</v>
      </c>
      <c r="D9477" t="s">
        <v>28567</v>
      </c>
      <c r="E9477" t="s">
        <v>40</v>
      </c>
      <c r="G9477" t="s">
        <v>33</v>
      </c>
      <c r="H9477" t="s">
        <v>34</v>
      </c>
      <c r="I9477" t="s">
        <v>28504</v>
      </c>
      <c r="M9477" t="s">
        <v>53</v>
      </c>
      <c r="N9477" t="str">
        <f>IF(AND(PESQUISA!$B$3&lt;&gt;"",OR(PESQUISA!$B$4="TODAS",B9477=PESQUISA!$B$4),ISNUMBER(SEARCH(PESQUISA!$B$3,D9477))),ROW()-1,"")</f>
        <v/>
      </c>
    </row>
    <row r="9478" spans="1:14" x14ac:dyDescent="0.3">
      <c r="A9478" t="s">
        <v>28568</v>
      </c>
      <c r="B9478" t="s">
        <v>29</v>
      </c>
      <c r="C9478" t="s">
        <v>28569</v>
      </c>
      <c r="D9478" t="s">
        <v>28570</v>
      </c>
      <c r="E9478" t="s">
        <v>40</v>
      </c>
      <c r="G9478" t="s">
        <v>33</v>
      </c>
      <c r="H9478" t="s">
        <v>34</v>
      </c>
      <c r="I9478" t="s">
        <v>28504</v>
      </c>
      <c r="M9478" t="s">
        <v>53</v>
      </c>
      <c r="N9478" t="str">
        <f>IF(AND(PESQUISA!$B$3&lt;&gt;"",OR(PESQUISA!$B$4="TODAS",B9478=PESQUISA!$B$4),ISNUMBER(SEARCH(PESQUISA!$B$3,D9478))),ROW()-1,"")</f>
        <v/>
      </c>
    </row>
    <row r="9479" spans="1:14" x14ac:dyDescent="0.3">
      <c r="A9479" t="s">
        <v>28571</v>
      </c>
      <c r="B9479" t="s">
        <v>29</v>
      </c>
      <c r="C9479" t="s">
        <v>28572</v>
      </c>
      <c r="D9479" t="s">
        <v>28573</v>
      </c>
      <c r="E9479" t="s">
        <v>40</v>
      </c>
      <c r="G9479" t="s">
        <v>33</v>
      </c>
      <c r="H9479" t="s">
        <v>34</v>
      </c>
      <c r="I9479" t="s">
        <v>28504</v>
      </c>
      <c r="M9479" t="s">
        <v>53</v>
      </c>
      <c r="N9479" t="str">
        <f>IF(AND(PESQUISA!$B$3&lt;&gt;"",OR(PESQUISA!$B$4="TODAS",B9479=PESQUISA!$B$4),ISNUMBER(SEARCH(PESQUISA!$B$3,D9479))),ROW()-1,"")</f>
        <v/>
      </c>
    </row>
    <row r="9480" spans="1:14" x14ac:dyDescent="0.3">
      <c r="A9480" t="s">
        <v>28574</v>
      </c>
      <c r="B9480" t="s">
        <v>29</v>
      </c>
      <c r="C9480" t="s">
        <v>28575</v>
      </c>
      <c r="D9480" t="s">
        <v>28576</v>
      </c>
      <c r="E9480" t="s">
        <v>40</v>
      </c>
      <c r="G9480" t="s">
        <v>33</v>
      </c>
      <c r="H9480" t="s">
        <v>34</v>
      </c>
      <c r="I9480" t="s">
        <v>28504</v>
      </c>
      <c r="M9480" t="s">
        <v>53</v>
      </c>
      <c r="N9480" t="str">
        <f>IF(AND(PESQUISA!$B$3&lt;&gt;"",OR(PESQUISA!$B$4="TODAS",B9480=PESQUISA!$B$4),ISNUMBER(SEARCH(PESQUISA!$B$3,D9480))),ROW()-1,"")</f>
        <v/>
      </c>
    </row>
    <row r="9481" spans="1:14" x14ac:dyDescent="0.3">
      <c r="A9481" t="s">
        <v>28577</v>
      </c>
      <c r="B9481" t="s">
        <v>29</v>
      </c>
      <c r="C9481" t="s">
        <v>28578</v>
      </c>
      <c r="D9481" t="s">
        <v>28579</v>
      </c>
      <c r="E9481" t="s">
        <v>40</v>
      </c>
      <c r="G9481" t="s">
        <v>33</v>
      </c>
      <c r="H9481" t="s">
        <v>34</v>
      </c>
      <c r="I9481" t="s">
        <v>28504</v>
      </c>
      <c r="M9481" t="s">
        <v>53</v>
      </c>
      <c r="N9481" t="str">
        <f>IF(AND(PESQUISA!$B$3&lt;&gt;"",OR(PESQUISA!$B$4="TODAS",B9481=PESQUISA!$B$4),ISNUMBER(SEARCH(PESQUISA!$B$3,D9481))),ROW()-1,"")</f>
        <v/>
      </c>
    </row>
    <row r="9482" spans="1:14" x14ac:dyDescent="0.3">
      <c r="A9482" t="s">
        <v>28580</v>
      </c>
      <c r="B9482" t="s">
        <v>29</v>
      </c>
      <c r="C9482" t="s">
        <v>28581</v>
      </c>
      <c r="D9482" t="s">
        <v>28582</v>
      </c>
      <c r="E9482" t="s">
        <v>40</v>
      </c>
      <c r="G9482" t="s">
        <v>33</v>
      </c>
      <c r="H9482" t="s">
        <v>34</v>
      </c>
      <c r="I9482" t="s">
        <v>28504</v>
      </c>
      <c r="M9482" t="s">
        <v>53</v>
      </c>
      <c r="N9482" t="str">
        <f>IF(AND(PESQUISA!$B$3&lt;&gt;"",OR(PESQUISA!$B$4="TODAS",B9482=PESQUISA!$B$4),ISNUMBER(SEARCH(PESQUISA!$B$3,D9482))),ROW()-1,"")</f>
        <v/>
      </c>
    </row>
    <row r="9483" spans="1:14" x14ac:dyDescent="0.3">
      <c r="A9483" t="s">
        <v>28583</v>
      </c>
      <c r="B9483" t="s">
        <v>29</v>
      </c>
      <c r="C9483" t="s">
        <v>28584</v>
      </c>
      <c r="D9483" t="s">
        <v>28585</v>
      </c>
      <c r="E9483" t="s">
        <v>40</v>
      </c>
      <c r="G9483" t="s">
        <v>33</v>
      </c>
      <c r="H9483" t="s">
        <v>34</v>
      </c>
      <c r="I9483" t="s">
        <v>28504</v>
      </c>
      <c r="M9483" t="s">
        <v>53</v>
      </c>
      <c r="N9483" t="str">
        <f>IF(AND(PESQUISA!$B$3&lt;&gt;"",OR(PESQUISA!$B$4="TODAS",B9483=PESQUISA!$B$4),ISNUMBER(SEARCH(PESQUISA!$B$3,D9483))),ROW()-1,"")</f>
        <v/>
      </c>
    </row>
    <row r="9484" spans="1:14" x14ac:dyDescent="0.3">
      <c r="A9484" t="s">
        <v>28586</v>
      </c>
      <c r="B9484" t="s">
        <v>29</v>
      </c>
      <c r="C9484" t="s">
        <v>28587</v>
      </c>
      <c r="D9484" t="s">
        <v>28588</v>
      </c>
      <c r="E9484" t="s">
        <v>40</v>
      </c>
      <c r="G9484" t="s">
        <v>33</v>
      </c>
      <c r="H9484" t="s">
        <v>34</v>
      </c>
      <c r="I9484" t="s">
        <v>28504</v>
      </c>
      <c r="M9484" t="s">
        <v>53</v>
      </c>
      <c r="N9484" t="str">
        <f>IF(AND(PESQUISA!$B$3&lt;&gt;"",OR(PESQUISA!$B$4="TODAS",B9484=PESQUISA!$B$4),ISNUMBER(SEARCH(PESQUISA!$B$3,D9484))),ROW()-1,"")</f>
        <v/>
      </c>
    </row>
    <row r="9485" spans="1:14" x14ac:dyDescent="0.3">
      <c r="A9485" t="s">
        <v>28589</v>
      </c>
      <c r="B9485" t="s">
        <v>29</v>
      </c>
      <c r="C9485" t="s">
        <v>28590</v>
      </c>
      <c r="D9485" t="s">
        <v>28591</v>
      </c>
      <c r="E9485" t="s">
        <v>40</v>
      </c>
      <c r="G9485" t="s">
        <v>33</v>
      </c>
      <c r="H9485" t="s">
        <v>34</v>
      </c>
      <c r="I9485" t="s">
        <v>28504</v>
      </c>
      <c r="M9485" t="s">
        <v>53</v>
      </c>
      <c r="N9485" t="str">
        <f>IF(AND(PESQUISA!$B$3&lt;&gt;"",OR(PESQUISA!$B$4="TODAS",B9485=PESQUISA!$B$4),ISNUMBER(SEARCH(PESQUISA!$B$3,D9485))),ROW()-1,"")</f>
        <v/>
      </c>
    </row>
    <row r="9486" spans="1:14" x14ac:dyDescent="0.3">
      <c r="A9486" t="s">
        <v>28592</v>
      </c>
      <c r="B9486" t="s">
        <v>29</v>
      </c>
      <c r="C9486" t="s">
        <v>28593</v>
      </c>
      <c r="D9486" t="s">
        <v>28594</v>
      </c>
      <c r="E9486" t="s">
        <v>40</v>
      </c>
      <c r="G9486" t="s">
        <v>33</v>
      </c>
      <c r="H9486" t="s">
        <v>34</v>
      </c>
      <c r="I9486" t="s">
        <v>28504</v>
      </c>
      <c r="M9486" t="s">
        <v>53</v>
      </c>
      <c r="N9486" t="str">
        <f>IF(AND(PESQUISA!$B$3&lt;&gt;"",OR(PESQUISA!$B$4="TODAS",B9486=PESQUISA!$B$4),ISNUMBER(SEARCH(PESQUISA!$B$3,D9486))),ROW()-1,"")</f>
        <v/>
      </c>
    </row>
    <row r="9487" spans="1:14" x14ac:dyDescent="0.3">
      <c r="A9487" t="s">
        <v>28595</v>
      </c>
      <c r="B9487" t="s">
        <v>29</v>
      </c>
      <c r="C9487" t="s">
        <v>28596</v>
      </c>
      <c r="D9487" t="s">
        <v>28597</v>
      </c>
      <c r="E9487" t="s">
        <v>40</v>
      </c>
      <c r="G9487" t="s">
        <v>33</v>
      </c>
      <c r="H9487" t="s">
        <v>34</v>
      </c>
      <c r="I9487" t="s">
        <v>28504</v>
      </c>
      <c r="M9487" t="s">
        <v>53</v>
      </c>
      <c r="N9487" t="str">
        <f>IF(AND(PESQUISA!$B$3&lt;&gt;"",OR(PESQUISA!$B$4="TODAS",B9487=PESQUISA!$B$4),ISNUMBER(SEARCH(PESQUISA!$B$3,D9487))),ROW()-1,"")</f>
        <v/>
      </c>
    </row>
    <row r="9488" spans="1:14" x14ac:dyDescent="0.3">
      <c r="A9488" t="s">
        <v>28598</v>
      </c>
      <c r="B9488" t="s">
        <v>29</v>
      </c>
      <c r="C9488" t="s">
        <v>28599</v>
      </c>
      <c r="D9488" t="s">
        <v>28600</v>
      </c>
      <c r="E9488" t="s">
        <v>40</v>
      </c>
      <c r="G9488" t="s">
        <v>33</v>
      </c>
      <c r="H9488" t="s">
        <v>34</v>
      </c>
      <c r="I9488" t="s">
        <v>28504</v>
      </c>
      <c r="M9488" t="s">
        <v>53</v>
      </c>
      <c r="N9488" t="str">
        <f>IF(AND(PESQUISA!$B$3&lt;&gt;"",OR(PESQUISA!$B$4="TODAS",B9488=PESQUISA!$B$4),ISNUMBER(SEARCH(PESQUISA!$B$3,D9488))),ROW()-1,"")</f>
        <v/>
      </c>
    </row>
    <row r="9489" spans="1:14" x14ac:dyDescent="0.3">
      <c r="A9489" t="s">
        <v>28601</v>
      </c>
      <c r="B9489" t="s">
        <v>29</v>
      </c>
      <c r="C9489" t="s">
        <v>28602</v>
      </c>
      <c r="D9489" t="s">
        <v>28603</v>
      </c>
      <c r="E9489" t="s">
        <v>40</v>
      </c>
      <c r="G9489" t="s">
        <v>33</v>
      </c>
      <c r="H9489" t="s">
        <v>34</v>
      </c>
      <c r="I9489" t="s">
        <v>28504</v>
      </c>
      <c r="M9489" t="s">
        <v>53</v>
      </c>
      <c r="N9489" t="str">
        <f>IF(AND(PESQUISA!$B$3&lt;&gt;"",OR(PESQUISA!$B$4="TODAS",B9489=PESQUISA!$B$4),ISNUMBER(SEARCH(PESQUISA!$B$3,D9489))),ROW()-1,"")</f>
        <v/>
      </c>
    </row>
    <row r="9490" spans="1:14" x14ac:dyDescent="0.3">
      <c r="A9490" t="s">
        <v>28604</v>
      </c>
      <c r="B9490" t="s">
        <v>29</v>
      </c>
      <c r="C9490" t="s">
        <v>28605</v>
      </c>
      <c r="D9490" t="s">
        <v>28606</v>
      </c>
      <c r="E9490" t="s">
        <v>40</v>
      </c>
      <c r="G9490" t="s">
        <v>33</v>
      </c>
      <c r="H9490" t="s">
        <v>34</v>
      </c>
      <c r="I9490" t="s">
        <v>28504</v>
      </c>
      <c r="M9490" t="s">
        <v>53</v>
      </c>
      <c r="N9490" t="str">
        <f>IF(AND(PESQUISA!$B$3&lt;&gt;"",OR(PESQUISA!$B$4="TODAS",B9490=PESQUISA!$B$4),ISNUMBER(SEARCH(PESQUISA!$B$3,D9490))),ROW()-1,"")</f>
        <v/>
      </c>
    </row>
    <row r="9491" spans="1:14" x14ac:dyDescent="0.3">
      <c r="A9491" t="s">
        <v>28607</v>
      </c>
      <c r="B9491" t="s">
        <v>29</v>
      </c>
      <c r="C9491" t="s">
        <v>28608</v>
      </c>
      <c r="D9491" t="s">
        <v>28609</v>
      </c>
      <c r="E9491" t="s">
        <v>40</v>
      </c>
      <c r="G9491" t="s">
        <v>33</v>
      </c>
      <c r="H9491" t="s">
        <v>34</v>
      </c>
      <c r="I9491" t="s">
        <v>28504</v>
      </c>
      <c r="M9491" t="s">
        <v>53</v>
      </c>
      <c r="N9491" t="str">
        <f>IF(AND(PESQUISA!$B$3&lt;&gt;"",OR(PESQUISA!$B$4="TODAS",B9491=PESQUISA!$B$4),ISNUMBER(SEARCH(PESQUISA!$B$3,D9491))),ROW()-1,"")</f>
        <v/>
      </c>
    </row>
    <row r="9492" spans="1:14" x14ac:dyDescent="0.3">
      <c r="A9492" t="s">
        <v>28610</v>
      </c>
      <c r="B9492" t="s">
        <v>29</v>
      </c>
      <c r="C9492" t="s">
        <v>28611</v>
      </c>
      <c r="D9492" t="s">
        <v>28612</v>
      </c>
      <c r="E9492" t="s">
        <v>40</v>
      </c>
      <c r="G9492" t="s">
        <v>33</v>
      </c>
      <c r="H9492" t="s">
        <v>34</v>
      </c>
      <c r="I9492" t="s">
        <v>28504</v>
      </c>
      <c r="M9492" t="s">
        <v>53</v>
      </c>
      <c r="N9492" t="str">
        <f>IF(AND(PESQUISA!$B$3&lt;&gt;"",OR(PESQUISA!$B$4="TODAS",B9492=PESQUISA!$B$4),ISNUMBER(SEARCH(PESQUISA!$B$3,D9492))),ROW()-1,"")</f>
        <v/>
      </c>
    </row>
    <row r="9493" spans="1:14" x14ac:dyDescent="0.3">
      <c r="A9493" t="s">
        <v>28613</v>
      </c>
      <c r="B9493" t="s">
        <v>29</v>
      </c>
      <c r="C9493" t="s">
        <v>28614</v>
      </c>
      <c r="D9493" t="s">
        <v>28615</v>
      </c>
      <c r="E9493" t="s">
        <v>40</v>
      </c>
      <c r="F9493" s="7">
        <v>150.58000000000001</v>
      </c>
      <c r="G9493" t="s">
        <v>33</v>
      </c>
      <c r="H9493" t="s">
        <v>34</v>
      </c>
      <c r="I9493" t="s">
        <v>28504</v>
      </c>
      <c r="L9493" s="8">
        <v>0</v>
      </c>
      <c r="M9493" t="s">
        <v>36</v>
      </c>
      <c r="N9493" t="str">
        <f>IF(AND(PESQUISA!$B$3&lt;&gt;"",OR(PESQUISA!$B$4="TODAS",B9493=PESQUISA!$B$4),ISNUMBER(SEARCH(PESQUISA!$B$3,D9493))),ROW()-1,"")</f>
        <v/>
      </c>
    </row>
    <row r="9494" spans="1:14" x14ac:dyDescent="0.3">
      <c r="A9494" t="s">
        <v>28616</v>
      </c>
      <c r="B9494" t="s">
        <v>29</v>
      </c>
      <c r="C9494" t="s">
        <v>28617</v>
      </c>
      <c r="D9494" t="s">
        <v>28618</v>
      </c>
      <c r="E9494" t="s">
        <v>40</v>
      </c>
      <c r="F9494" s="7">
        <v>138.85</v>
      </c>
      <c r="G9494" t="s">
        <v>33</v>
      </c>
      <c r="H9494" t="s">
        <v>34</v>
      </c>
      <c r="I9494" t="s">
        <v>28504</v>
      </c>
      <c r="L9494" s="8">
        <v>0</v>
      </c>
      <c r="M9494" t="s">
        <v>36</v>
      </c>
      <c r="N9494" t="str">
        <f>IF(AND(PESQUISA!$B$3&lt;&gt;"",OR(PESQUISA!$B$4="TODAS",B9494=PESQUISA!$B$4),ISNUMBER(SEARCH(PESQUISA!$B$3,D9494))),ROW()-1,"")</f>
        <v/>
      </c>
    </row>
    <row r="9495" spans="1:14" x14ac:dyDescent="0.3">
      <c r="A9495" t="s">
        <v>28619</v>
      </c>
      <c r="B9495" t="s">
        <v>29</v>
      </c>
      <c r="C9495" t="s">
        <v>28620</v>
      </c>
      <c r="D9495" t="s">
        <v>28621</v>
      </c>
      <c r="E9495" t="s">
        <v>40</v>
      </c>
      <c r="F9495" s="7">
        <v>107.63</v>
      </c>
      <c r="G9495" t="s">
        <v>33</v>
      </c>
      <c r="H9495" t="s">
        <v>34</v>
      </c>
      <c r="I9495" t="s">
        <v>28504</v>
      </c>
      <c r="L9495" s="8">
        <v>0</v>
      </c>
      <c r="M9495" t="s">
        <v>36</v>
      </c>
      <c r="N9495" t="str">
        <f>IF(AND(PESQUISA!$B$3&lt;&gt;"",OR(PESQUISA!$B$4="TODAS",B9495=PESQUISA!$B$4),ISNUMBER(SEARCH(PESQUISA!$B$3,D9495))),ROW()-1,"")</f>
        <v/>
      </c>
    </row>
    <row r="9496" spans="1:14" x14ac:dyDescent="0.3">
      <c r="A9496" t="s">
        <v>28622</v>
      </c>
      <c r="B9496" t="s">
        <v>29</v>
      </c>
      <c r="C9496" t="s">
        <v>28623</v>
      </c>
      <c r="D9496" t="s">
        <v>28624</v>
      </c>
      <c r="E9496" t="s">
        <v>40</v>
      </c>
      <c r="F9496" s="7">
        <v>119.36</v>
      </c>
      <c r="G9496" t="s">
        <v>33</v>
      </c>
      <c r="H9496" t="s">
        <v>34</v>
      </c>
      <c r="I9496" t="s">
        <v>28504</v>
      </c>
      <c r="L9496" s="8">
        <v>0</v>
      </c>
      <c r="M9496" t="s">
        <v>36</v>
      </c>
      <c r="N9496" t="str">
        <f>IF(AND(PESQUISA!$B$3&lt;&gt;"",OR(PESQUISA!$B$4="TODAS",B9496=PESQUISA!$B$4),ISNUMBER(SEARCH(PESQUISA!$B$3,D9496))),ROW()-1,"")</f>
        <v/>
      </c>
    </row>
    <row r="9497" spans="1:14" x14ac:dyDescent="0.3">
      <c r="A9497" t="s">
        <v>28625</v>
      </c>
      <c r="B9497" t="s">
        <v>29</v>
      </c>
      <c r="C9497" t="s">
        <v>28626</v>
      </c>
      <c r="D9497" t="s">
        <v>28627</v>
      </c>
      <c r="E9497" t="s">
        <v>40</v>
      </c>
      <c r="G9497" t="s">
        <v>33</v>
      </c>
      <c r="H9497" t="s">
        <v>34</v>
      </c>
      <c r="I9497" t="s">
        <v>28504</v>
      </c>
      <c r="M9497" t="s">
        <v>53</v>
      </c>
      <c r="N9497" t="str">
        <f>IF(AND(PESQUISA!$B$3&lt;&gt;"",OR(PESQUISA!$B$4="TODAS",B9497=PESQUISA!$B$4),ISNUMBER(SEARCH(PESQUISA!$B$3,D9497))),ROW()-1,"")</f>
        <v/>
      </c>
    </row>
    <row r="9498" spans="1:14" x14ac:dyDescent="0.3">
      <c r="A9498" t="s">
        <v>28628</v>
      </c>
      <c r="B9498" t="s">
        <v>29</v>
      </c>
      <c r="C9498" t="s">
        <v>28629</v>
      </c>
      <c r="D9498" t="s">
        <v>28630</v>
      </c>
      <c r="E9498" t="s">
        <v>40</v>
      </c>
      <c r="G9498" t="s">
        <v>33</v>
      </c>
      <c r="H9498" t="s">
        <v>34</v>
      </c>
      <c r="I9498" t="s">
        <v>28504</v>
      </c>
      <c r="M9498" t="s">
        <v>53</v>
      </c>
      <c r="N9498" t="str">
        <f>IF(AND(PESQUISA!$B$3&lt;&gt;"",OR(PESQUISA!$B$4="TODAS",B9498=PESQUISA!$B$4),ISNUMBER(SEARCH(PESQUISA!$B$3,D9498))),ROW()-1,"")</f>
        <v/>
      </c>
    </row>
    <row r="9499" spans="1:14" x14ac:dyDescent="0.3">
      <c r="A9499" t="s">
        <v>28631</v>
      </c>
      <c r="B9499" t="s">
        <v>29</v>
      </c>
      <c r="C9499" t="s">
        <v>28632</v>
      </c>
      <c r="D9499" t="s">
        <v>28633</v>
      </c>
      <c r="E9499" t="s">
        <v>40</v>
      </c>
      <c r="G9499" t="s">
        <v>33</v>
      </c>
      <c r="H9499" t="s">
        <v>34</v>
      </c>
      <c r="I9499" t="s">
        <v>28504</v>
      </c>
      <c r="M9499" t="s">
        <v>53</v>
      </c>
      <c r="N9499" t="str">
        <f>IF(AND(PESQUISA!$B$3&lt;&gt;"",OR(PESQUISA!$B$4="TODAS",B9499=PESQUISA!$B$4),ISNUMBER(SEARCH(PESQUISA!$B$3,D9499))),ROW()-1,"")</f>
        <v/>
      </c>
    </row>
    <row r="9500" spans="1:14" x14ac:dyDescent="0.3">
      <c r="A9500" t="s">
        <v>28634</v>
      </c>
      <c r="B9500" t="s">
        <v>29</v>
      </c>
      <c r="C9500" t="s">
        <v>28635</v>
      </c>
      <c r="D9500" t="s">
        <v>28636</v>
      </c>
      <c r="E9500" t="s">
        <v>40</v>
      </c>
      <c r="G9500" t="s">
        <v>33</v>
      </c>
      <c r="H9500" t="s">
        <v>34</v>
      </c>
      <c r="I9500" t="s">
        <v>28504</v>
      </c>
      <c r="M9500" t="s">
        <v>53</v>
      </c>
      <c r="N9500" t="str">
        <f>IF(AND(PESQUISA!$B$3&lt;&gt;"",OR(PESQUISA!$B$4="TODAS",B9500=PESQUISA!$B$4),ISNUMBER(SEARCH(PESQUISA!$B$3,D9500))),ROW()-1,"")</f>
        <v/>
      </c>
    </row>
    <row r="9501" spans="1:14" x14ac:dyDescent="0.3">
      <c r="A9501" t="s">
        <v>28637</v>
      </c>
      <c r="B9501" t="s">
        <v>29</v>
      </c>
      <c r="C9501" t="s">
        <v>28638</v>
      </c>
      <c r="D9501" t="s">
        <v>28639</v>
      </c>
      <c r="E9501" t="s">
        <v>40</v>
      </c>
      <c r="F9501" s="7">
        <v>137.93</v>
      </c>
      <c r="G9501" t="s">
        <v>33</v>
      </c>
      <c r="H9501" t="s">
        <v>34</v>
      </c>
      <c r="I9501" t="s">
        <v>28640</v>
      </c>
      <c r="L9501" s="8">
        <v>3.3599999999999998E-2</v>
      </c>
      <c r="M9501" t="s">
        <v>36</v>
      </c>
      <c r="N9501" t="str">
        <f>IF(AND(PESQUISA!$B$3&lt;&gt;"",OR(PESQUISA!$B$4="TODAS",B9501=PESQUISA!$B$4),ISNUMBER(SEARCH(PESQUISA!$B$3,D9501))),ROW()-1,"")</f>
        <v/>
      </c>
    </row>
    <row r="9502" spans="1:14" x14ac:dyDescent="0.3">
      <c r="A9502" t="s">
        <v>28641</v>
      </c>
      <c r="B9502" t="s">
        <v>29</v>
      </c>
      <c r="C9502" t="s">
        <v>28642</v>
      </c>
      <c r="D9502" t="s">
        <v>28643</v>
      </c>
      <c r="E9502" t="s">
        <v>40</v>
      </c>
      <c r="F9502" s="7">
        <v>158.18</v>
      </c>
      <c r="G9502" t="s">
        <v>33</v>
      </c>
      <c r="H9502" t="s">
        <v>34</v>
      </c>
      <c r="I9502" t="s">
        <v>28640</v>
      </c>
      <c r="L9502" s="8">
        <v>0</v>
      </c>
      <c r="M9502" t="s">
        <v>36</v>
      </c>
      <c r="N9502" t="str">
        <f>IF(AND(PESQUISA!$B$3&lt;&gt;"",OR(PESQUISA!$B$4="TODAS",B9502=PESQUISA!$B$4),ISNUMBER(SEARCH(PESQUISA!$B$3,D9502))),ROW()-1,"")</f>
        <v/>
      </c>
    </row>
    <row r="9503" spans="1:14" x14ac:dyDescent="0.3">
      <c r="A9503" t="s">
        <v>28644</v>
      </c>
      <c r="B9503" t="s">
        <v>29</v>
      </c>
      <c r="C9503" t="s">
        <v>28645</v>
      </c>
      <c r="D9503" t="s">
        <v>28646</v>
      </c>
      <c r="E9503" t="s">
        <v>40</v>
      </c>
      <c r="F9503" s="7">
        <v>18.940000000000001</v>
      </c>
      <c r="G9503" t="s">
        <v>33</v>
      </c>
      <c r="H9503" t="s">
        <v>34</v>
      </c>
      <c r="I9503" t="s">
        <v>28640</v>
      </c>
      <c r="L9503" s="8">
        <v>0</v>
      </c>
      <c r="M9503" t="s">
        <v>36</v>
      </c>
      <c r="N9503" t="str">
        <f>IF(AND(PESQUISA!$B$3&lt;&gt;"",OR(PESQUISA!$B$4="TODAS",B9503=PESQUISA!$B$4),ISNUMBER(SEARCH(PESQUISA!$B$3,D9503))),ROW()-1,"")</f>
        <v/>
      </c>
    </row>
    <row r="9504" spans="1:14" x14ac:dyDescent="0.3">
      <c r="A9504" t="s">
        <v>28647</v>
      </c>
      <c r="B9504" t="s">
        <v>29</v>
      </c>
      <c r="C9504" t="s">
        <v>28648</v>
      </c>
      <c r="D9504" t="s">
        <v>28649</v>
      </c>
      <c r="E9504" t="s">
        <v>40</v>
      </c>
      <c r="F9504" s="7">
        <v>15.87</v>
      </c>
      <c r="G9504" t="s">
        <v>33</v>
      </c>
      <c r="H9504" t="s">
        <v>34</v>
      </c>
      <c r="I9504" t="s">
        <v>28640</v>
      </c>
      <c r="L9504" s="8">
        <v>0</v>
      </c>
      <c r="M9504" t="s">
        <v>36</v>
      </c>
      <c r="N9504" t="str">
        <f>IF(AND(PESQUISA!$B$3&lt;&gt;"",OR(PESQUISA!$B$4="TODAS",B9504=PESQUISA!$B$4),ISNUMBER(SEARCH(PESQUISA!$B$3,D9504))),ROW()-1,"")</f>
        <v/>
      </c>
    </row>
    <row r="9505" spans="1:14" x14ac:dyDescent="0.3">
      <c r="A9505" t="s">
        <v>28650</v>
      </c>
      <c r="B9505" t="s">
        <v>29</v>
      </c>
      <c r="C9505" t="s">
        <v>28651</v>
      </c>
      <c r="D9505" t="s">
        <v>28652</v>
      </c>
      <c r="E9505" t="s">
        <v>40</v>
      </c>
      <c r="F9505" s="7">
        <v>21.13</v>
      </c>
      <c r="G9505" t="s">
        <v>33</v>
      </c>
      <c r="H9505" t="s">
        <v>34</v>
      </c>
      <c r="I9505" t="s">
        <v>28640</v>
      </c>
      <c r="L9505" s="8">
        <v>0</v>
      </c>
      <c r="M9505" t="s">
        <v>36</v>
      </c>
      <c r="N9505" t="str">
        <f>IF(AND(PESQUISA!$B$3&lt;&gt;"",OR(PESQUISA!$B$4="TODAS",B9505=PESQUISA!$B$4),ISNUMBER(SEARCH(PESQUISA!$B$3,D9505))),ROW()-1,"")</f>
        <v/>
      </c>
    </row>
    <row r="9506" spans="1:14" x14ac:dyDescent="0.3">
      <c r="A9506" t="s">
        <v>28653</v>
      </c>
      <c r="B9506" t="s">
        <v>29</v>
      </c>
      <c r="C9506" t="s">
        <v>28654</v>
      </c>
      <c r="D9506" t="s">
        <v>28655</v>
      </c>
      <c r="E9506" t="s">
        <v>40</v>
      </c>
      <c r="F9506" s="7">
        <v>22.72</v>
      </c>
      <c r="G9506" t="s">
        <v>33</v>
      </c>
      <c r="H9506" t="s">
        <v>34</v>
      </c>
      <c r="I9506" t="s">
        <v>28640</v>
      </c>
      <c r="L9506" s="8">
        <v>0</v>
      </c>
      <c r="M9506" t="s">
        <v>36</v>
      </c>
      <c r="N9506" t="str">
        <f>IF(AND(PESQUISA!$B$3&lt;&gt;"",OR(PESQUISA!$B$4="TODAS",B9506=PESQUISA!$B$4),ISNUMBER(SEARCH(PESQUISA!$B$3,D9506))),ROW()-1,"")</f>
        <v/>
      </c>
    </row>
    <row r="9507" spans="1:14" x14ac:dyDescent="0.3">
      <c r="A9507" t="s">
        <v>28656</v>
      </c>
      <c r="B9507" t="s">
        <v>29</v>
      </c>
      <c r="C9507" t="s">
        <v>28657</v>
      </c>
      <c r="D9507" t="s">
        <v>28658</v>
      </c>
      <c r="E9507" t="s">
        <v>40</v>
      </c>
      <c r="F9507" s="7">
        <v>27.49</v>
      </c>
      <c r="G9507" t="s">
        <v>33</v>
      </c>
      <c r="H9507" t="s">
        <v>34</v>
      </c>
      <c r="I9507" t="s">
        <v>28640</v>
      </c>
      <c r="L9507" s="8">
        <v>0</v>
      </c>
      <c r="M9507" t="s">
        <v>36</v>
      </c>
      <c r="N9507" t="str">
        <f>IF(AND(PESQUISA!$B$3&lt;&gt;"",OR(PESQUISA!$B$4="TODAS",B9507=PESQUISA!$B$4),ISNUMBER(SEARCH(PESQUISA!$B$3,D9507))),ROW()-1,"")</f>
        <v/>
      </c>
    </row>
    <row r="9508" spans="1:14" x14ac:dyDescent="0.3">
      <c r="A9508" t="s">
        <v>28659</v>
      </c>
      <c r="B9508" t="s">
        <v>29</v>
      </c>
      <c r="C9508" t="s">
        <v>28660</v>
      </c>
      <c r="D9508" t="s">
        <v>28661</v>
      </c>
      <c r="E9508" t="s">
        <v>40</v>
      </c>
      <c r="F9508" s="7">
        <v>35.68</v>
      </c>
      <c r="G9508" t="s">
        <v>33</v>
      </c>
      <c r="H9508" t="s">
        <v>34</v>
      </c>
      <c r="I9508" t="s">
        <v>28640</v>
      </c>
      <c r="L9508" s="8">
        <v>0</v>
      </c>
      <c r="M9508" t="s">
        <v>36</v>
      </c>
      <c r="N9508" t="str">
        <f>IF(AND(PESQUISA!$B$3&lt;&gt;"",OR(PESQUISA!$B$4="TODAS",B9508=PESQUISA!$B$4),ISNUMBER(SEARCH(PESQUISA!$B$3,D9508))),ROW()-1,"")</f>
        <v/>
      </c>
    </row>
    <row r="9509" spans="1:14" x14ac:dyDescent="0.3">
      <c r="A9509" t="s">
        <v>28662</v>
      </c>
      <c r="B9509" t="s">
        <v>29</v>
      </c>
      <c r="C9509" t="s">
        <v>28663</v>
      </c>
      <c r="D9509" t="s">
        <v>28664</v>
      </c>
      <c r="E9509" t="s">
        <v>40</v>
      </c>
      <c r="F9509" s="7">
        <v>48.39</v>
      </c>
      <c r="G9509" t="s">
        <v>33</v>
      </c>
      <c r="H9509" t="s">
        <v>34</v>
      </c>
      <c r="I9509" t="s">
        <v>28640</v>
      </c>
      <c r="L9509" s="8">
        <v>0</v>
      </c>
      <c r="M9509" t="s">
        <v>36</v>
      </c>
      <c r="N9509" t="str">
        <f>IF(AND(PESQUISA!$B$3&lt;&gt;"",OR(PESQUISA!$B$4="TODAS",B9509=PESQUISA!$B$4),ISNUMBER(SEARCH(PESQUISA!$B$3,D9509))),ROW()-1,"")</f>
        <v/>
      </c>
    </row>
    <row r="9510" spans="1:14" x14ac:dyDescent="0.3">
      <c r="A9510" t="s">
        <v>28665</v>
      </c>
      <c r="B9510" t="s">
        <v>29</v>
      </c>
      <c r="C9510" t="s">
        <v>28666</v>
      </c>
      <c r="D9510" t="s">
        <v>28667</v>
      </c>
      <c r="E9510" t="s">
        <v>40</v>
      </c>
      <c r="G9510" t="s">
        <v>33</v>
      </c>
      <c r="H9510" t="s">
        <v>34</v>
      </c>
      <c r="I9510" t="s">
        <v>28640</v>
      </c>
      <c r="M9510" t="s">
        <v>53</v>
      </c>
      <c r="N9510" t="str">
        <f>IF(AND(PESQUISA!$B$3&lt;&gt;"",OR(PESQUISA!$B$4="TODAS",B9510=PESQUISA!$B$4),ISNUMBER(SEARCH(PESQUISA!$B$3,D9510))),ROW()-1,"")</f>
        <v/>
      </c>
    </row>
    <row r="9511" spans="1:14" x14ac:dyDescent="0.3">
      <c r="A9511" t="s">
        <v>28668</v>
      </c>
      <c r="B9511" t="s">
        <v>29</v>
      </c>
      <c r="C9511" t="s">
        <v>28669</v>
      </c>
      <c r="D9511" t="s">
        <v>28670</v>
      </c>
      <c r="E9511" t="s">
        <v>40</v>
      </c>
      <c r="G9511" t="s">
        <v>33</v>
      </c>
      <c r="H9511" t="s">
        <v>34</v>
      </c>
      <c r="I9511" t="s">
        <v>28640</v>
      </c>
      <c r="M9511" t="s">
        <v>53</v>
      </c>
      <c r="N9511" t="str">
        <f>IF(AND(PESQUISA!$B$3&lt;&gt;"",OR(PESQUISA!$B$4="TODAS",B9511=PESQUISA!$B$4),ISNUMBER(SEARCH(PESQUISA!$B$3,D9511))),ROW()-1,"")</f>
        <v/>
      </c>
    </row>
    <row r="9512" spans="1:14" x14ac:dyDescent="0.3">
      <c r="A9512" t="s">
        <v>28671</v>
      </c>
      <c r="B9512" t="s">
        <v>29</v>
      </c>
      <c r="C9512" t="s">
        <v>28672</v>
      </c>
      <c r="D9512" t="s">
        <v>28673</v>
      </c>
      <c r="E9512" t="s">
        <v>40</v>
      </c>
      <c r="G9512" t="s">
        <v>33</v>
      </c>
      <c r="H9512" t="s">
        <v>34</v>
      </c>
      <c r="I9512" t="s">
        <v>28640</v>
      </c>
      <c r="M9512" t="s">
        <v>53</v>
      </c>
      <c r="N9512" t="str">
        <f>IF(AND(PESQUISA!$B$3&lt;&gt;"",OR(PESQUISA!$B$4="TODAS",B9512=PESQUISA!$B$4),ISNUMBER(SEARCH(PESQUISA!$B$3,D9512))),ROW()-1,"")</f>
        <v/>
      </c>
    </row>
    <row r="9513" spans="1:14" x14ac:dyDescent="0.3">
      <c r="A9513" t="s">
        <v>28674</v>
      </c>
      <c r="B9513" t="s">
        <v>29</v>
      </c>
      <c r="C9513" t="s">
        <v>28675</v>
      </c>
      <c r="D9513" t="s">
        <v>28676</v>
      </c>
      <c r="E9513" t="s">
        <v>40</v>
      </c>
      <c r="G9513" t="s">
        <v>33</v>
      </c>
      <c r="H9513" t="s">
        <v>34</v>
      </c>
      <c r="I9513" t="s">
        <v>28640</v>
      </c>
      <c r="M9513" t="s">
        <v>53</v>
      </c>
      <c r="N9513" t="str">
        <f>IF(AND(PESQUISA!$B$3&lt;&gt;"",OR(PESQUISA!$B$4="TODAS",B9513=PESQUISA!$B$4),ISNUMBER(SEARCH(PESQUISA!$B$3,D9513))),ROW()-1,"")</f>
        <v/>
      </c>
    </row>
    <row r="9514" spans="1:14" x14ac:dyDescent="0.3">
      <c r="A9514" t="s">
        <v>28677</v>
      </c>
      <c r="B9514" t="s">
        <v>29</v>
      </c>
      <c r="C9514" t="s">
        <v>28678</v>
      </c>
      <c r="D9514" t="s">
        <v>28679</v>
      </c>
      <c r="E9514" t="s">
        <v>40</v>
      </c>
      <c r="G9514" t="s">
        <v>33</v>
      </c>
      <c r="H9514" t="s">
        <v>34</v>
      </c>
      <c r="I9514" t="s">
        <v>28640</v>
      </c>
      <c r="M9514" t="s">
        <v>53</v>
      </c>
      <c r="N9514" t="str">
        <f>IF(AND(PESQUISA!$B$3&lt;&gt;"",OR(PESQUISA!$B$4="TODAS",B9514=PESQUISA!$B$4),ISNUMBER(SEARCH(PESQUISA!$B$3,D9514))),ROW()-1,"")</f>
        <v/>
      </c>
    </row>
    <row r="9515" spans="1:14" x14ac:dyDescent="0.3">
      <c r="A9515" t="s">
        <v>28680</v>
      </c>
      <c r="B9515" t="s">
        <v>29</v>
      </c>
      <c r="C9515" t="s">
        <v>28681</v>
      </c>
      <c r="D9515" t="s">
        <v>28682</v>
      </c>
      <c r="E9515" t="s">
        <v>40</v>
      </c>
      <c r="G9515" t="s">
        <v>33</v>
      </c>
      <c r="H9515" t="s">
        <v>34</v>
      </c>
      <c r="I9515" t="s">
        <v>28640</v>
      </c>
      <c r="M9515" t="s">
        <v>53</v>
      </c>
      <c r="N9515" t="str">
        <f>IF(AND(PESQUISA!$B$3&lt;&gt;"",OR(PESQUISA!$B$4="TODAS",B9515=PESQUISA!$B$4),ISNUMBER(SEARCH(PESQUISA!$B$3,D9515))),ROW()-1,"")</f>
        <v/>
      </c>
    </row>
    <row r="9516" spans="1:14" x14ac:dyDescent="0.3">
      <c r="A9516" t="s">
        <v>28683</v>
      </c>
      <c r="B9516" t="s">
        <v>29</v>
      </c>
      <c r="C9516" t="s">
        <v>28684</v>
      </c>
      <c r="D9516" t="s">
        <v>28685</v>
      </c>
      <c r="E9516" t="s">
        <v>60</v>
      </c>
      <c r="F9516" s="7">
        <v>83.44</v>
      </c>
      <c r="G9516" t="s">
        <v>33</v>
      </c>
      <c r="H9516" t="s">
        <v>34</v>
      </c>
      <c r="I9516" t="s">
        <v>28640</v>
      </c>
      <c r="L9516" s="8">
        <v>9.1999999999999998E-3</v>
      </c>
      <c r="M9516" t="s">
        <v>36</v>
      </c>
      <c r="N9516" t="str">
        <f>IF(AND(PESQUISA!$B$3&lt;&gt;"",OR(PESQUISA!$B$4="TODAS",B9516=PESQUISA!$B$4),ISNUMBER(SEARCH(PESQUISA!$B$3,D9516))),ROW()-1,"")</f>
        <v/>
      </c>
    </row>
    <row r="9517" spans="1:14" x14ac:dyDescent="0.3">
      <c r="A9517" t="s">
        <v>28686</v>
      </c>
      <c r="B9517" t="s">
        <v>29</v>
      </c>
      <c r="C9517" t="s">
        <v>28687</v>
      </c>
      <c r="D9517" t="s">
        <v>28688</v>
      </c>
      <c r="E9517" t="s">
        <v>60</v>
      </c>
      <c r="G9517" t="s">
        <v>33</v>
      </c>
      <c r="H9517" t="s">
        <v>34</v>
      </c>
      <c r="I9517" t="s">
        <v>28640</v>
      </c>
      <c r="M9517" t="s">
        <v>53</v>
      </c>
      <c r="N9517" t="str">
        <f>IF(AND(PESQUISA!$B$3&lt;&gt;"",OR(PESQUISA!$B$4="TODAS",B9517=PESQUISA!$B$4),ISNUMBER(SEARCH(PESQUISA!$B$3,D9517))),ROW()-1,"")</f>
        <v/>
      </c>
    </row>
    <row r="9518" spans="1:14" x14ac:dyDescent="0.3">
      <c r="A9518" t="s">
        <v>28689</v>
      </c>
      <c r="B9518" t="s">
        <v>29</v>
      </c>
      <c r="C9518" t="s">
        <v>28690</v>
      </c>
      <c r="D9518" t="s">
        <v>28691</v>
      </c>
      <c r="E9518" t="s">
        <v>60</v>
      </c>
      <c r="F9518" s="7">
        <v>72.64</v>
      </c>
      <c r="G9518" t="s">
        <v>33</v>
      </c>
      <c r="H9518" t="s">
        <v>34</v>
      </c>
      <c r="I9518" t="s">
        <v>28640</v>
      </c>
      <c r="L9518" s="8">
        <v>0</v>
      </c>
      <c r="M9518" t="s">
        <v>36</v>
      </c>
      <c r="N9518" t="str">
        <f>IF(AND(PESQUISA!$B$3&lt;&gt;"",OR(PESQUISA!$B$4="TODAS",B9518=PESQUISA!$B$4),ISNUMBER(SEARCH(PESQUISA!$B$3,D9518))),ROW()-1,"")</f>
        <v/>
      </c>
    </row>
    <row r="9519" spans="1:14" x14ac:dyDescent="0.3">
      <c r="A9519" t="s">
        <v>28692</v>
      </c>
      <c r="B9519" t="s">
        <v>29</v>
      </c>
      <c r="C9519" t="s">
        <v>28693</v>
      </c>
      <c r="D9519" t="s">
        <v>28694</v>
      </c>
      <c r="E9519" t="s">
        <v>60</v>
      </c>
      <c r="F9519" s="7">
        <v>108.63</v>
      </c>
      <c r="G9519" t="s">
        <v>33</v>
      </c>
      <c r="H9519" t="s">
        <v>34</v>
      </c>
      <c r="I9519" t="s">
        <v>28640</v>
      </c>
      <c r="L9519" s="8">
        <v>7.1000000000000004E-3</v>
      </c>
      <c r="M9519" t="s">
        <v>36</v>
      </c>
      <c r="N9519" t="str">
        <f>IF(AND(PESQUISA!$B$3&lt;&gt;"",OR(PESQUISA!$B$4="TODAS",B9519=PESQUISA!$B$4),ISNUMBER(SEARCH(PESQUISA!$B$3,D9519))),ROW()-1,"")</f>
        <v/>
      </c>
    </row>
    <row r="9520" spans="1:14" x14ac:dyDescent="0.3">
      <c r="A9520" t="s">
        <v>28695</v>
      </c>
      <c r="B9520" t="s">
        <v>29</v>
      </c>
      <c r="C9520" t="s">
        <v>28696</v>
      </c>
      <c r="D9520" t="s">
        <v>28697</v>
      </c>
      <c r="E9520" t="s">
        <v>60</v>
      </c>
      <c r="G9520" t="s">
        <v>33</v>
      </c>
      <c r="H9520" t="s">
        <v>34</v>
      </c>
      <c r="I9520" t="s">
        <v>28640</v>
      </c>
      <c r="M9520" t="s">
        <v>53</v>
      </c>
      <c r="N9520" t="str">
        <f>IF(AND(PESQUISA!$B$3&lt;&gt;"",OR(PESQUISA!$B$4="TODAS",B9520=PESQUISA!$B$4),ISNUMBER(SEARCH(PESQUISA!$B$3,D9520))),ROW()-1,"")</f>
        <v/>
      </c>
    </row>
    <row r="9521" spans="1:14" x14ac:dyDescent="0.3">
      <c r="A9521" t="s">
        <v>28698</v>
      </c>
      <c r="B9521" t="s">
        <v>29</v>
      </c>
      <c r="C9521" t="s">
        <v>28699</v>
      </c>
      <c r="D9521" t="s">
        <v>28700</v>
      </c>
      <c r="E9521" t="s">
        <v>60</v>
      </c>
      <c r="F9521" s="7">
        <v>95.75</v>
      </c>
      <c r="G9521" t="s">
        <v>33</v>
      </c>
      <c r="H9521" t="s">
        <v>34</v>
      </c>
      <c r="I9521" t="s">
        <v>28640</v>
      </c>
      <c r="L9521" s="8">
        <v>0</v>
      </c>
      <c r="M9521" t="s">
        <v>36</v>
      </c>
      <c r="N9521" t="str">
        <f>IF(AND(PESQUISA!$B$3&lt;&gt;"",OR(PESQUISA!$B$4="TODAS",B9521=PESQUISA!$B$4),ISNUMBER(SEARCH(PESQUISA!$B$3,D9521))),ROW()-1,"")</f>
        <v/>
      </c>
    </row>
    <row r="9522" spans="1:14" x14ac:dyDescent="0.3">
      <c r="A9522" t="s">
        <v>28701</v>
      </c>
      <c r="B9522" t="s">
        <v>29</v>
      </c>
      <c r="C9522" t="s">
        <v>28702</v>
      </c>
      <c r="D9522" t="s">
        <v>28703</v>
      </c>
      <c r="E9522" t="s">
        <v>60</v>
      </c>
      <c r="F9522" s="7">
        <v>135.21</v>
      </c>
      <c r="G9522" t="s">
        <v>33</v>
      </c>
      <c r="H9522" t="s">
        <v>34</v>
      </c>
      <c r="I9522" t="s">
        <v>28640</v>
      </c>
      <c r="L9522" s="8">
        <v>5.7000000000000002E-3</v>
      </c>
      <c r="M9522" t="s">
        <v>36</v>
      </c>
      <c r="N9522" t="str">
        <f>IF(AND(PESQUISA!$B$3&lt;&gt;"",OR(PESQUISA!$B$4="TODAS",B9522=PESQUISA!$B$4),ISNUMBER(SEARCH(PESQUISA!$B$3,D9522))),ROW()-1,"")</f>
        <v/>
      </c>
    </row>
    <row r="9523" spans="1:14" x14ac:dyDescent="0.3">
      <c r="A9523" t="s">
        <v>28704</v>
      </c>
      <c r="B9523" t="s">
        <v>29</v>
      </c>
      <c r="C9523" t="s">
        <v>28705</v>
      </c>
      <c r="D9523" t="s">
        <v>28706</v>
      </c>
      <c r="E9523" t="s">
        <v>60</v>
      </c>
      <c r="G9523" t="s">
        <v>33</v>
      </c>
      <c r="H9523" t="s">
        <v>34</v>
      </c>
      <c r="I9523" t="s">
        <v>28640</v>
      </c>
      <c r="M9523" t="s">
        <v>53</v>
      </c>
      <c r="N9523" t="str">
        <f>IF(AND(PESQUISA!$B$3&lt;&gt;"",OR(PESQUISA!$B$4="TODAS",B9523=PESQUISA!$B$4),ISNUMBER(SEARCH(PESQUISA!$B$3,D9523))),ROW()-1,"")</f>
        <v/>
      </c>
    </row>
    <row r="9524" spans="1:14" x14ac:dyDescent="0.3">
      <c r="A9524" t="s">
        <v>28707</v>
      </c>
      <c r="B9524" t="s">
        <v>29</v>
      </c>
      <c r="C9524" t="s">
        <v>28708</v>
      </c>
      <c r="D9524" t="s">
        <v>28709</v>
      </c>
      <c r="E9524" t="s">
        <v>60</v>
      </c>
      <c r="F9524" s="7">
        <v>137.06</v>
      </c>
      <c r="G9524" t="s">
        <v>33</v>
      </c>
      <c r="H9524" t="s">
        <v>34</v>
      </c>
      <c r="I9524" t="s">
        <v>28640</v>
      </c>
      <c r="L9524" s="8">
        <v>0</v>
      </c>
      <c r="M9524" t="s">
        <v>36</v>
      </c>
      <c r="N9524" t="str">
        <f>IF(AND(PESQUISA!$B$3&lt;&gt;"",OR(PESQUISA!$B$4="TODAS",B9524=PESQUISA!$B$4),ISNUMBER(SEARCH(PESQUISA!$B$3,D9524))),ROW()-1,"")</f>
        <v/>
      </c>
    </row>
    <row r="9525" spans="1:14" x14ac:dyDescent="0.3">
      <c r="A9525" t="s">
        <v>28710</v>
      </c>
      <c r="B9525" t="s">
        <v>29</v>
      </c>
      <c r="C9525" t="s">
        <v>28711</v>
      </c>
      <c r="D9525" t="s">
        <v>28712</v>
      </c>
      <c r="E9525" t="s">
        <v>60</v>
      </c>
      <c r="F9525" s="7">
        <v>179.68</v>
      </c>
      <c r="G9525" t="s">
        <v>33</v>
      </c>
      <c r="H9525" t="s">
        <v>34</v>
      </c>
      <c r="I9525" t="s">
        <v>28640</v>
      </c>
      <c r="L9525" s="8">
        <v>4.3E-3</v>
      </c>
      <c r="M9525" t="s">
        <v>36</v>
      </c>
      <c r="N9525" t="str">
        <f>IF(AND(PESQUISA!$B$3&lt;&gt;"",OR(PESQUISA!$B$4="TODAS",B9525=PESQUISA!$B$4),ISNUMBER(SEARCH(PESQUISA!$B$3,D9525))),ROW()-1,"")</f>
        <v/>
      </c>
    </row>
    <row r="9526" spans="1:14" x14ac:dyDescent="0.3">
      <c r="A9526" t="s">
        <v>28713</v>
      </c>
      <c r="B9526" t="s">
        <v>29</v>
      </c>
      <c r="C9526" t="s">
        <v>28714</v>
      </c>
      <c r="D9526" t="s">
        <v>28715</v>
      </c>
      <c r="E9526" t="s">
        <v>40</v>
      </c>
      <c r="F9526" s="7">
        <v>57.24</v>
      </c>
      <c r="G9526" t="s">
        <v>33</v>
      </c>
      <c r="H9526" t="s">
        <v>34</v>
      </c>
      <c r="I9526" t="s">
        <v>28640</v>
      </c>
      <c r="L9526" s="8">
        <v>0</v>
      </c>
      <c r="M9526" t="s">
        <v>36</v>
      </c>
      <c r="N9526" t="str">
        <f>IF(AND(PESQUISA!$B$3&lt;&gt;"",OR(PESQUISA!$B$4="TODAS",B9526=PESQUISA!$B$4),ISNUMBER(SEARCH(PESQUISA!$B$3,D9526))),ROW()-1,"")</f>
        <v/>
      </c>
    </row>
    <row r="9527" spans="1:14" x14ac:dyDescent="0.3">
      <c r="A9527" t="s">
        <v>28716</v>
      </c>
      <c r="B9527" t="s">
        <v>29</v>
      </c>
      <c r="C9527" t="s">
        <v>28717</v>
      </c>
      <c r="D9527" t="s">
        <v>28718</v>
      </c>
      <c r="E9527" t="s">
        <v>60</v>
      </c>
      <c r="G9527" t="s">
        <v>33</v>
      </c>
      <c r="H9527" t="s">
        <v>34</v>
      </c>
      <c r="I9527" t="s">
        <v>28640</v>
      </c>
      <c r="M9527" t="s">
        <v>53</v>
      </c>
      <c r="N9527" t="str">
        <f>IF(AND(PESQUISA!$B$3&lt;&gt;"",OR(PESQUISA!$B$4="TODAS",B9527=PESQUISA!$B$4),ISNUMBER(SEARCH(PESQUISA!$B$3,D9527))),ROW()-1,"")</f>
        <v/>
      </c>
    </row>
    <row r="9528" spans="1:14" x14ac:dyDescent="0.3">
      <c r="A9528" t="s">
        <v>28719</v>
      </c>
      <c r="B9528" t="s">
        <v>29</v>
      </c>
      <c r="C9528" t="s">
        <v>28720</v>
      </c>
      <c r="D9528" t="s">
        <v>28721</v>
      </c>
      <c r="E9528" t="s">
        <v>40</v>
      </c>
      <c r="F9528" s="7">
        <v>100.68</v>
      </c>
      <c r="G9528" t="s">
        <v>33</v>
      </c>
      <c r="H9528" t="s">
        <v>34</v>
      </c>
      <c r="I9528" t="s">
        <v>28640</v>
      </c>
      <c r="L9528" s="8">
        <v>0</v>
      </c>
      <c r="M9528" t="s">
        <v>36</v>
      </c>
      <c r="N9528" t="str">
        <f>IF(AND(PESQUISA!$B$3&lt;&gt;"",OR(PESQUISA!$B$4="TODAS",B9528=PESQUISA!$B$4),ISNUMBER(SEARCH(PESQUISA!$B$3,D9528))),ROW()-1,"")</f>
        <v/>
      </c>
    </row>
    <row r="9529" spans="1:14" x14ac:dyDescent="0.3">
      <c r="A9529" t="s">
        <v>28722</v>
      </c>
      <c r="B9529" t="s">
        <v>29</v>
      </c>
      <c r="C9529" t="s">
        <v>28723</v>
      </c>
      <c r="D9529" t="s">
        <v>28724</v>
      </c>
      <c r="E9529" t="s">
        <v>40</v>
      </c>
      <c r="F9529" s="7">
        <v>67.22</v>
      </c>
      <c r="G9529" t="s">
        <v>33</v>
      </c>
      <c r="H9529" t="s">
        <v>34</v>
      </c>
      <c r="I9529" t="s">
        <v>28640</v>
      </c>
      <c r="L9529" s="8">
        <v>0</v>
      </c>
      <c r="M9529" t="s">
        <v>36</v>
      </c>
      <c r="N9529" t="str">
        <f>IF(AND(PESQUISA!$B$3&lt;&gt;"",OR(PESQUISA!$B$4="TODAS",B9529=PESQUISA!$B$4),ISNUMBER(SEARCH(PESQUISA!$B$3,D9529))),ROW()-1,"")</f>
        <v/>
      </c>
    </row>
    <row r="9530" spans="1:14" x14ac:dyDescent="0.3">
      <c r="A9530" t="s">
        <v>28725</v>
      </c>
      <c r="B9530" t="s">
        <v>29</v>
      </c>
      <c r="C9530" t="s">
        <v>28726</v>
      </c>
      <c r="D9530" t="s">
        <v>28727</v>
      </c>
      <c r="E9530" t="s">
        <v>40</v>
      </c>
      <c r="F9530" s="7">
        <v>188.97</v>
      </c>
      <c r="G9530" t="s">
        <v>33</v>
      </c>
      <c r="H9530" t="s">
        <v>34</v>
      </c>
      <c r="I9530" t="s">
        <v>28640</v>
      </c>
      <c r="L9530" s="8">
        <v>0</v>
      </c>
      <c r="M9530" t="s">
        <v>36</v>
      </c>
      <c r="N9530" t="str">
        <f>IF(AND(PESQUISA!$B$3&lt;&gt;"",OR(PESQUISA!$B$4="TODAS",B9530=PESQUISA!$B$4),ISNUMBER(SEARCH(PESQUISA!$B$3,D9530))),ROW()-1,"")</f>
        <v/>
      </c>
    </row>
    <row r="9531" spans="1:14" x14ac:dyDescent="0.3">
      <c r="A9531" t="s">
        <v>28728</v>
      </c>
      <c r="B9531" t="s">
        <v>29</v>
      </c>
      <c r="C9531" t="s">
        <v>28729</v>
      </c>
      <c r="D9531" t="s">
        <v>28730</v>
      </c>
      <c r="E9531" t="s">
        <v>40</v>
      </c>
      <c r="F9531" s="7">
        <v>29.99</v>
      </c>
      <c r="G9531" t="s">
        <v>33</v>
      </c>
      <c r="H9531" t="s">
        <v>34</v>
      </c>
      <c r="I9531" t="s">
        <v>28640</v>
      </c>
      <c r="L9531" s="8">
        <v>7.7399999999999997E-2</v>
      </c>
      <c r="M9531" t="s">
        <v>36</v>
      </c>
      <c r="N9531" t="str">
        <f>IF(AND(PESQUISA!$B$3&lt;&gt;"",OR(PESQUISA!$B$4="TODAS",B9531=PESQUISA!$B$4),ISNUMBER(SEARCH(PESQUISA!$B$3,D9531))),ROW()-1,"")</f>
        <v/>
      </c>
    </row>
    <row r="9532" spans="1:14" x14ac:dyDescent="0.3">
      <c r="A9532" t="s">
        <v>28731</v>
      </c>
      <c r="B9532" t="s">
        <v>29</v>
      </c>
      <c r="C9532" t="s">
        <v>28732</v>
      </c>
      <c r="D9532" t="s">
        <v>28733</v>
      </c>
      <c r="E9532" t="s">
        <v>40</v>
      </c>
      <c r="G9532" t="s">
        <v>33</v>
      </c>
      <c r="H9532" t="s">
        <v>34</v>
      </c>
      <c r="I9532" t="s">
        <v>28640</v>
      </c>
      <c r="M9532" t="s">
        <v>53</v>
      </c>
      <c r="N9532" t="str">
        <f>IF(AND(PESQUISA!$B$3&lt;&gt;"",OR(PESQUISA!$B$4="TODAS",B9532=PESQUISA!$B$4),ISNUMBER(SEARCH(PESQUISA!$B$3,D9532))),ROW()-1,"")</f>
        <v/>
      </c>
    </row>
    <row r="9533" spans="1:14" x14ac:dyDescent="0.3">
      <c r="A9533" t="s">
        <v>28734</v>
      </c>
      <c r="B9533" t="s">
        <v>29</v>
      </c>
      <c r="C9533" t="s">
        <v>28735</v>
      </c>
      <c r="D9533" t="s">
        <v>28736</v>
      </c>
      <c r="E9533" t="s">
        <v>40</v>
      </c>
      <c r="G9533" t="s">
        <v>33</v>
      </c>
      <c r="H9533" t="s">
        <v>34</v>
      </c>
      <c r="I9533" t="s">
        <v>28640</v>
      </c>
      <c r="M9533" t="s">
        <v>53</v>
      </c>
      <c r="N9533" t="str">
        <f>IF(AND(PESQUISA!$B$3&lt;&gt;"",OR(PESQUISA!$B$4="TODAS",B9533=PESQUISA!$B$4),ISNUMBER(SEARCH(PESQUISA!$B$3,D9533))),ROW()-1,"")</f>
        <v/>
      </c>
    </row>
    <row r="9534" spans="1:14" x14ac:dyDescent="0.3">
      <c r="A9534" t="s">
        <v>28737</v>
      </c>
      <c r="B9534" t="s">
        <v>29</v>
      </c>
      <c r="C9534" t="s">
        <v>28738</v>
      </c>
      <c r="D9534" t="s">
        <v>28739</v>
      </c>
      <c r="E9534" t="s">
        <v>40</v>
      </c>
      <c r="G9534" t="s">
        <v>33</v>
      </c>
      <c r="H9534" t="s">
        <v>34</v>
      </c>
      <c r="I9534" t="s">
        <v>28640</v>
      </c>
      <c r="M9534" t="s">
        <v>53</v>
      </c>
      <c r="N9534" t="str">
        <f>IF(AND(PESQUISA!$B$3&lt;&gt;"",OR(PESQUISA!$B$4="TODAS",B9534=PESQUISA!$B$4),ISNUMBER(SEARCH(PESQUISA!$B$3,D9534))),ROW()-1,"")</f>
        <v/>
      </c>
    </row>
    <row r="9535" spans="1:14" x14ac:dyDescent="0.3">
      <c r="A9535" t="s">
        <v>28740</v>
      </c>
      <c r="B9535" t="s">
        <v>29</v>
      </c>
      <c r="C9535" t="s">
        <v>28741</v>
      </c>
      <c r="D9535" t="s">
        <v>28742</v>
      </c>
      <c r="E9535" t="s">
        <v>40</v>
      </c>
      <c r="F9535" s="7">
        <v>28.96</v>
      </c>
      <c r="G9535" t="s">
        <v>33</v>
      </c>
      <c r="H9535" t="s">
        <v>34</v>
      </c>
      <c r="I9535" t="s">
        <v>28640</v>
      </c>
      <c r="L9535" s="8">
        <v>4.0099999999999997E-2</v>
      </c>
      <c r="M9535" t="s">
        <v>36</v>
      </c>
      <c r="N9535" t="str">
        <f>IF(AND(PESQUISA!$B$3&lt;&gt;"",OR(PESQUISA!$B$4="TODAS",B9535=PESQUISA!$B$4),ISNUMBER(SEARCH(PESQUISA!$B$3,D9535))),ROW()-1,"")</f>
        <v/>
      </c>
    </row>
    <row r="9536" spans="1:14" x14ac:dyDescent="0.3">
      <c r="A9536" t="s">
        <v>28743</v>
      </c>
      <c r="B9536" t="s">
        <v>29</v>
      </c>
      <c r="C9536" t="s">
        <v>28744</v>
      </c>
      <c r="D9536" t="s">
        <v>28745</v>
      </c>
      <c r="E9536" t="s">
        <v>40</v>
      </c>
      <c r="G9536" t="s">
        <v>33</v>
      </c>
      <c r="H9536" t="s">
        <v>34</v>
      </c>
      <c r="I9536" t="s">
        <v>28746</v>
      </c>
      <c r="M9536" t="s">
        <v>53</v>
      </c>
      <c r="N9536" t="str">
        <f>IF(AND(PESQUISA!$B$3&lt;&gt;"",OR(PESQUISA!$B$4="TODAS",B9536=PESQUISA!$B$4),ISNUMBER(SEARCH(PESQUISA!$B$3,D9536))),ROW()-1,"")</f>
        <v/>
      </c>
    </row>
    <row r="9537" spans="1:14" x14ac:dyDescent="0.3">
      <c r="A9537" t="s">
        <v>28747</v>
      </c>
      <c r="B9537" t="s">
        <v>29</v>
      </c>
      <c r="C9537" t="s">
        <v>28748</v>
      </c>
      <c r="D9537" t="s">
        <v>28749</v>
      </c>
      <c r="E9537" t="s">
        <v>40</v>
      </c>
      <c r="G9537" t="s">
        <v>33</v>
      </c>
      <c r="H9537" t="s">
        <v>34</v>
      </c>
      <c r="I9537" t="s">
        <v>28746</v>
      </c>
      <c r="M9537" t="s">
        <v>53</v>
      </c>
      <c r="N9537" t="str">
        <f>IF(AND(PESQUISA!$B$3&lt;&gt;"",OR(PESQUISA!$B$4="TODAS",B9537=PESQUISA!$B$4),ISNUMBER(SEARCH(PESQUISA!$B$3,D9537))),ROW()-1,"")</f>
        <v/>
      </c>
    </row>
    <row r="9538" spans="1:14" x14ac:dyDescent="0.3">
      <c r="A9538" t="s">
        <v>28750</v>
      </c>
      <c r="B9538" t="s">
        <v>29</v>
      </c>
      <c r="C9538" t="s">
        <v>28751</v>
      </c>
      <c r="D9538" t="s">
        <v>28752</v>
      </c>
      <c r="E9538" t="s">
        <v>40</v>
      </c>
      <c r="G9538" t="s">
        <v>33</v>
      </c>
      <c r="H9538" t="s">
        <v>34</v>
      </c>
      <c r="I9538" t="s">
        <v>28746</v>
      </c>
      <c r="M9538" t="s">
        <v>53</v>
      </c>
      <c r="N9538" t="str">
        <f>IF(AND(PESQUISA!$B$3&lt;&gt;"",OR(PESQUISA!$B$4="TODAS",B9538=PESQUISA!$B$4),ISNUMBER(SEARCH(PESQUISA!$B$3,D9538))),ROW()-1,"")</f>
        <v/>
      </c>
    </row>
    <row r="9539" spans="1:14" x14ac:dyDescent="0.3">
      <c r="A9539" t="s">
        <v>28753</v>
      </c>
      <c r="B9539" t="s">
        <v>29</v>
      </c>
      <c r="C9539" t="s">
        <v>28754</v>
      </c>
      <c r="D9539" t="s">
        <v>28755</v>
      </c>
      <c r="E9539" t="s">
        <v>40</v>
      </c>
      <c r="G9539" t="s">
        <v>33</v>
      </c>
      <c r="H9539" t="s">
        <v>34</v>
      </c>
      <c r="I9539" t="s">
        <v>28746</v>
      </c>
      <c r="M9539" t="s">
        <v>53</v>
      </c>
      <c r="N9539" t="str">
        <f>IF(AND(PESQUISA!$B$3&lt;&gt;"",OR(PESQUISA!$B$4="TODAS",B9539=PESQUISA!$B$4),ISNUMBER(SEARCH(PESQUISA!$B$3,D9539))),ROW()-1,"")</f>
        <v/>
      </c>
    </row>
    <row r="9540" spans="1:14" x14ac:dyDescent="0.3">
      <c r="A9540" t="s">
        <v>28756</v>
      </c>
      <c r="B9540" t="s">
        <v>29</v>
      </c>
      <c r="C9540" t="s">
        <v>28757</v>
      </c>
      <c r="D9540" t="s">
        <v>28758</v>
      </c>
      <c r="E9540" t="s">
        <v>40</v>
      </c>
      <c r="G9540" t="s">
        <v>33</v>
      </c>
      <c r="H9540" t="s">
        <v>34</v>
      </c>
      <c r="I9540" t="s">
        <v>28746</v>
      </c>
      <c r="M9540" t="s">
        <v>53</v>
      </c>
      <c r="N9540" t="str">
        <f>IF(AND(PESQUISA!$B$3&lt;&gt;"",OR(PESQUISA!$B$4="TODAS",B9540=PESQUISA!$B$4),ISNUMBER(SEARCH(PESQUISA!$B$3,D9540))),ROW()-1,"")</f>
        <v/>
      </c>
    </row>
    <row r="9541" spans="1:14" x14ac:dyDescent="0.3">
      <c r="A9541" t="s">
        <v>28759</v>
      </c>
      <c r="B9541" t="s">
        <v>29</v>
      </c>
      <c r="C9541" t="s">
        <v>28760</v>
      </c>
      <c r="D9541" t="s">
        <v>28761</v>
      </c>
      <c r="E9541" t="s">
        <v>40</v>
      </c>
      <c r="G9541" t="s">
        <v>33</v>
      </c>
      <c r="H9541" t="s">
        <v>34</v>
      </c>
      <c r="I9541" t="s">
        <v>28762</v>
      </c>
      <c r="M9541" t="s">
        <v>53</v>
      </c>
      <c r="N9541" t="str">
        <f>IF(AND(PESQUISA!$B$3&lt;&gt;"",OR(PESQUISA!$B$4="TODAS",B9541=PESQUISA!$B$4),ISNUMBER(SEARCH(PESQUISA!$B$3,D9541))),ROW()-1,"")</f>
        <v/>
      </c>
    </row>
    <row r="9542" spans="1:14" x14ac:dyDescent="0.3">
      <c r="A9542" t="s">
        <v>28763</v>
      </c>
      <c r="B9542" t="s">
        <v>29</v>
      </c>
      <c r="C9542" t="s">
        <v>28764</v>
      </c>
      <c r="D9542" t="s">
        <v>28765</v>
      </c>
      <c r="E9542" t="s">
        <v>40</v>
      </c>
      <c r="G9542" t="s">
        <v>33</v>
      </c>
      <c r="H9542" t="s">
        <v>34</v>
      </c>
      <c r="I9542" t="s">
        <v>28762</v>
      </c>
      <c r="M9542" t="s">
        <v>53</v>
      </c>
      <c r="N9542" t="str">
        <f>IF(AND(PESQUISA!$B$3&lt;&gt;"",OR(PESQUISA!$B$4="TODAS",B9542=PESQUISA!$B$4),ISNUMBER(SEARCH(PESQUISA!$B$3,D9542))),ROW()-1,"")</f>
        <v/>
      </c>
    </row>
    <row r="9543" spans="1:14" x14ac:dyDescent="0.3">
      <c r="A9543" t="s">
        <v>28766</v>
      </c>
      <c r="B9543" t="s">
        <v>29</v>
      </c>
      <c r="C9543" t="s">
        <v>28767</v>
      </c>
      <c r="D9543" t="s">
        <v>28768</v>
      </c>
      <c r="E9543" t="s">
        <v>40</v>
      </c>
      <c r="G9543" t="s">
        <v>33</v>
      </c>
      <c r="H9543" t="s">
        <v>34</v>
      </c>
      <c r="I9543" t="s">
        <v>28762</v>
      </c>
      <c r="M9543" t="s">
        <v>53</v>
      </c>
      <c r="N9543" t="str">
        <f>IF(AND(PESQUISA!$B$3&lt;&gt;"",OR(PESQUISA!$B$4="TODAS",B9543=PESQUISA!$B$4),ISNUMBER(SEARCH(PESQUISA!$B$3,D9543))),ROW()-1,"")</f>
        <v/>
      </c>
    </row>
    <row r="9544" spans="1:14" x14ac:dyDescent="0.3">
      <c r="A9544" t="s">
        <v>28769</v>
      </c>
      <c r="B9544" t="s">
        <v>29</v>
      </c>
      <c r="C9544" t="s">
        <v>28770</v>
      </c>
      <c r="D9544" t="s">
        <v>28771</v>
      </c>
      <c r="E9544" t="s">
        <v>40</v>
      </c>
      <c r="G9544" t="s">
        <v>33</v>
      </c>
      <c r="H9544" t="s">
        <v>34</v>
      </c>
      <c r="I9544" t="s">
        <v>28762</v>
      </c>
      <c r="M9544" t="s">
        <v>53</v>
      </c>
      <c r="N9544" t="str">
        <f>IF(AND(PESQUISA!$B$3&lt;&gt;"",OR(PESQUISA!$B$4="TODAS",B9544=PESQUISA!$B$4),ISNUMBER(SEARCH(PESQUISA!$B$3,D9544))),ROW()-1,"")</f>
        <v/>
      </c>
    </row>
    <row r="9545" spans="1:14" x14ac:dyDescent="0.3">
      <c r="A9545" t="s">
        <v>28772</v>
      </c>
      <c r="B9545" t="s">
        <v>29</v>
      </c>
      <c r="C9545" t="s">
        <v>28773</v>
      </c>
      <c r="D9545" t="s">
        <v>28774</v>
      </c>
      <c r="E9545" t="s">
        <v>40</v>
      </c>
      <c r="F9545" s="7">
        <v>152.75</v>
      </c>
      <c r="G9545" t="s">
        <v>33</v>
      </c>
      <c r="H9545" t="s">
        <v>34</v>
      </c>
      <c r="I9545" t="s">
        <v>28762</v>
      </c>
      <c r="L9545" s="8">
        <v>0.90269999999999995</v>
      </c>
      <c r="M9545" t="s">
        <v>36</v>
      </c>
      <c r="N9545" t="str">
        <f>IF(AND(PESQUISA!$B$3&lt;&gt;"",OR(PESQUISA!$B$4="TODAS",B9545=PESQUISA!$B$4),ISNUMBER(SEARCH(PESQUISA!$B$3,D9545))),ROW()-1,"")</f>
        <v/>
      </c>
    </row>
    <row r="9546" spans="1:14" x14ac:dyDescent="0.3">
      <c r="A9546" t="s">
        <v>28775</v>
      </c>
      <c r="B9546" t="s">
        <v>29</v>
      </c>
      <c r="C9546" t="s">
        <v>28776</v>
      </c>
      <c r="D9546" t="s">
        <v>28777</v>
      </c>
      <c r="E9546" t="s">
        <v>40</v>
      </c>
      <c r="G9546" t="s">
        <v>33</v>
      </c>
      <c r="H9546" t="s">
        <v>34</v>
      </c>
      <c r="I9546" t="s">
        <v>28762</v>
      </c>
      <c r="M9546" t="s">
        <v>53</v>
      </c>
      <c r="N9546" t="str">
        <f>IF(AND(PESQUISA!$B$3&lt;&gt;"",OR(PESQUISA!$B$4="TODAS",B9546=PESQUISA!$B$4),ISNUMBER(SEARCH(PESQUISA!$B$3,D9546))),ROW()-1,"")</f>
        <v/>
      </c>
    </row>
    <row r="9547" spans="1:14" x14ac:dyDescent="0.3">
      <c r="A9547" t="s">
        <v>28778</v>
      </c>
      <c r="B9547" t="s">
        <v>29</v>
      </c>
      <c r="C9547" t="s">
        <v>28779</v>
      </c>
      <c r="D9547" t="s">
        <v>28780</v>
      </c>
      <c r="E9547" t="s">
        <v>40</v>
      </c>
      <c r="F9547" s="7">
        <v>961.55</v>
      </c>
      <c r="G9547" t="s">
        <v>33</v>
      </c>
      <c r="H9547" t="s">
        <v>34</v>
      </c>
      <c r="I9547" t="s">
        <v>28762</v>
      </c>
      <c r="L9547" s="8">
        <v>0.9556</v>
      </c>
      <c r="M9547" t="s">
        <v>36</v>
      </c>
      <c r="N9547" t="str">
        <f>IF(AND(PESQUISA!$B$3&lt;&gt;"",OR(PESQUISA!$B$4="TODAS",B9547=PESQUISA!$B$4),ISNUMBER(SEARCH(PESQUISA!$B$3,D9547))),ROW()-1,"")</f>
        <v/>
      </c>
    </row>
    <row r="9548" spans="1:14" x14ac:dyDescent="0.3">
      <c r="A9548" t="s">
        <v>28781</v>
      </c>
      <c r="B9548" t="s">
        <v>29</v>
      </c>
      <c r="C9548" t="s">
        <v>28782</v>
      </c>
      <c r="D9548" t="s">
        <v>28783</v>
      </c>
      <c r="E9548" t="s">
        <v>40</v>
      </c>
      <c r="F9548" s="7">
        <v>589.73</v>
      </c>
      <c r="G9548" t="s">
        <v>33</v>
      </c>
      <c r="H9548" t="s">
        <v>34</v>
      </c>
      <c r="I9548" t="s">
        <v>28762</v>
      </c>
      <c r="L9548" s="8">
        <v>0.9375</v>
      </c>
      <c r="M9548" t="s">
        <v>36</v>
      </c>
      <c r="N9548" t="str">
        <f>IF(AND(PESQUISA!$B$3&lt;&gt;"",OR(PESQUISA!$B$4="TODAS",B9548=PESQUISA!$B$4),ISNUMBER(SEARCH(PESQUISA!$B$3,D9548))),ROW()-1,"")</f>
        <v/>
      </c>
    </row>
    <row r="9549" spans="1:14" x14ac:dyDescent="0.3">
      <c r="A9549" t="s">
        <v>28784</v>
      </c>
      <c r="B9549" t="s">
        <v>29</v>
      </c>
      <c r="C9549" t="s">
        <v>28785</v>
      </c>
      <c r="D9549" t="s">
        <v>28786</v>
      </c>
      <c r="E9549" t="s">
        <v>40</v>
      </c>
      <c r="F9549" s="7">
        <v>441.78</v>
      </c>
      <c r="G9549" t="s">
        <v>33</v>
      </c>
      <c r="H9549" t="s">
        <v>34</v>
      </c>
      <c r="I9549" t="s">
        <v>28762</v>
      </c>
      <c r="L9549" s="8">
        <v>0.91649999999999998</v>
      </c>
      <c r="M9549" t="s">
        <v>36</v>
      </c>
      <c r="N9549" t="str">
        <f>IF(AND(PESQUISA!$B$3&lt;&gt;"",OR(PESQUISA!$B$4="TODAS",B9549=PESQUISA!$B$4),ISNUMBER(SEARCH(PESQUISA!$B$3,D9549))),ROW()-1,"")</f>
        <v/>
      </c>
    </row>
    <row r="9550" spans="1:14" x14ac:dyDescent="0.3">
      <c r="A9550" t="s">
        <v>28787</v>
      </c>
      <c r="B9550" t="s">
        <v>29</v>
      </c>
      <c r="C9550" t="s">
        <v>28788</v>
      </c>
      <c r="D9550" t="s">
        <v>28789</v>
      </c>
      <c r="E9550" t="s">
        <v>40</v>
      </c>
      <c r="F9550" s="7">
        <v>130.44</v>
      </c>
      <c r="G9550" t="s">
        <v>33</v>
      </c>
      <c r="H9550" t="s">
        <v>34</v>
      </c>
      <c r="I9550" t="s">
        <v>28762</v>
      </c>
      <c r="L9550" s="8">
        <v>0.81189999999999996</v>
      </c>
      <c r="M9550" t="s">
        <v>36</v>
      </c>
      <c r="N9550" t="str">
        <f>IF(AND(PESQUISA!$B$3&lt;&gt;"",OR(PESQUISA!$B$4="TODAS",B9550=PESQUISA!$B$4),ISNUMBER(SEARCH(PESQUISA!$B$3,D9550))),ROW()-1,"")</f>
        <v/>
      </c>
    </row>
    <row r="9551" spans="1:14" x14ac:dyDescent="0.3">
      <c r="A9551" t="s">
        <v>28790</v>
      </c>
      <c r="B9551" t="s">
        <v>29</v>
      </c>
      <c r="C9551" t="s">
        <v>28791</v>
      </c>
      <c r="D9551" t="s">
        <v>28792</v>
      </c>
      <c r="E9551" t="s">
        <v>40</v>
      </c>
      <c r="F9551" s="7">
        <v>138.22</v>
      </c>
      <c r="G9551" t="s">
        <v>33</v>
      </c>
      <c r="H9551" t="s">
        <v>34</v>
      </c>
      <c r="I9551" t="s">
        <v>28762</v>
      </c>
      <c r="L9551" s="8">
        <v>0.82250000000000001</v>
      </c>
      <c r="M9551" t="s">
        <v>36</v>
      </c>
      <c r="N9551" t="str">
        <f>IF(AND(PESQUISA!$B$3&lt;&gt;"",OR(PESQUISA!$B$4="TODAS",B9551=PESQUISA!$B$4),ISNUMBER(SEARCH(PESQUISA!$B$3,D9551))),ROW()-1,"")</f>
        <v/>
      </c>
    </row>
    <row r="9552" spans="1:14" x14ac:dyDescent="0.3">
      <c r="A9552" t="s">
        <v>28793</v>
      </c>
      <c r="B9552" t="s">
        <v>29</v>
      </c>
      <c r="C9552" t="s">
        <v>28794</v>
      </c>
      <c r="D9552" t="s">
        <v>28795</v>
      </c>
      <c r="E9552" t="s">
        <v>40</v>
      </c>
      <c r="F9552" s="7">
        <v>1341.19</v>
      </c>
      <c r="G9552" t="s">
        <v>33</v>
      </c>
      <c r="H9552" t="s">
        <v>34</v>
      </c>
      <c r="I9552" t="s">
        <v>28762</v>
      </c>
      <c r="L9552" s="8">
        <v>0.96379999999999999</v>
      </c>
      <c r="M9552" t="s">
        <v>36</v>
      </c>
      <c r="N9552" t="str">
        <f>IF(AND(PESQUISA!$B$3&lt;&gt;"",OR(PESQUISA!$B$4="TODAS",B9552=PESQUISA!$B$4),ISNUMBER(SEARCH(PESQUISA!$B$3,D9552))),ROW()-1,"")</f>
        <v/>
      </c>
    </row>
    <row r="9553" spans="1:14" x14ac:dyDescent="0.3">
      <c r="A9553" t="s">
        <v>28796</v>
      </c>
      <c r="B9553" t="s">
        <v>29</v>
      </c>
      <c r="C9553" t="s">
        <v>28797</v>
      </c>
      <c r="D9553" t="s">
        <v>28798</v>
      </c>
      <c r="E9553" t="s">
        <v>40</v>
      </c>
      <c r="F9553" s="7">
        <v>170.54</v>
      </c>
      <c r="G9553" t="s">
        <v>33</v>
      </c>
      <c r="H9553" t="s">
        <v>34</v>
      </c>
      <c r="I9553" t="s">
        <v>28762</v>
      </c>
      <c r="L9553" s="8">
        <v>0.82189999999999996</v>
      </c>
      <c r="M9553" t="s">
        <v>36</v>
      </c>
      <c r="N9553" t="str">
        <f>IF(AND(PESQUISA!$B$3&lt;&gt;"",OR(PESQUISA!$B$4="TODAS",B9553=PESQUISA!$B$4),ISNUMBER(SEARCH(PESQUISA!$B$3,D9553))),ROW()-1,"")</f>
        <v/>
      </c>
    </row>
    <row r="9554" spans="1:14" x14ac:dyDescent="0.3">
      <c r="A9554" t="s">
        <v>28799</v>
      </c>
      <c r="B9554" t="s">
        <v>29</v>
      </c>
      <c r="C9554" t="s">
        <v>28800</v>
      </c>
      <c r="D9554" t="s">
        <v>28801</v>
      </c>
      <c r="E9554" t="s">
        <v>40</v>
      </c>
      <c r="F9554" s="7">
        <v>909.41</v>
      </c>
      <c r="G9554" t="s">
        <v>33</v>
      </c>
      <c r="H9554" t="s">
        <v>34</v>
      </c>
      <c r="I9554" t="s">
        <v>28762</v>
      </c>
      <c r="L9554" s="8">
        <v>0</v>
      </c>
      <c r="M9554" t="s">
        <v>36</v>
      </c>
      <c r="N9554" t="str">
        <f>IF(AND(PESQUISA!$B$3&lt;&gt;"",OR(PESQUISA!$B$4="TODAS",B9554=PESQUISA!$B$4),ISNUMBER(SEARCH(PESQUISA!$B$3,D9554))),ROW()-1,"")</f>
        <v/>
      </c>
    </row>
    <row r="9555" spans="1:14" x14ac:dyDescent="0.3">
      <c r="A9555" t="s">
        <v>28802</v>
      </c>
      <c r="B9555" t="s">
        <v>29</v>
      </c>
      <c r="C9555" t="s">
        <v>28803</v>
      </c>
      <c r="D9555" t="s">
        <v>28804</v>
      </c>
      <c r="E9555" t="s">
        <v>40</v>
      </c>
      <c r="F9555" s="7">
        <v>1556.62</v>
      </c>
      <c r="G9555" t="s">
        <v>33</v>
      </c>
      <c r="H9555" t="s">
        <v>34</v>
      </c>
      <c r="I9555" t="s">
        <v>28762</v>
      </c>
      <c r="L9555" s="8">
        <v>0</v>
      </c>
      <c r="M9555" t="s">
        <v>36</v>
      </c>
      <c r="N9555" t="str">
        <f>IF(AND(PESQUISA!$B$3&lt;&gt;"",OR(PESQUISA!$B$4="TODAS",B9555=PESQUISA!$B$4),ISNUMBER(SEARCH(PESQUISA!$B$3,D9555))),ROW()-1,"")</f>
        <v/>
      </c>
    </row>
    <row r="9556" spans="1:14" x14ac:dyDescent="0.3">
      <c r="A9556" t="s">
        <v>28805</v>
      </c>
      <c r="B9556" t="s">
        <v>29</v>
      </c>
      <c r="C9556" t="s">
        <v>28806</v>
      </c>
      <c r="D9556" t="s">
        <v>28807</v>
      </c>
      <c r="E9556" t="s">
        <v>40</v>
      </c>
      <c r="F9556" s="7">
        <v>2269.42</v>
      </c>
      <c r="G9556" t="s">
        <v>33</v>
      </c>
      <c r="H9556" t="s">
        <v>34</v>
      </c>
      <c r="I9556" t="s">
        <v>28762</v>
      </c>
      <c r="L9556" s="8">
        <v>0</v>
      </c>
      <c r="M9556" t="s">
        <v>36</v>
      </c>
      <c r="N9556" t="str">
        <f>IF(AND(PESQUISA!$B$3&lt;&gt;"",OR(PESQUISA!$B$4="TODAS",B9556=PESQUISA!$B$4),ISNUMBER(SEARCH(PESQUISA!$B$3,D9556))),ROW()-1,"")</f>
        <v/>
      </c>
    </row>
    <row r="9557" spans="1:14" x14ac:dyDescent="0.3">
      <c r="A9557" t="s">
        <v>28808</v>
      </c>
      <c r="B9557" t="s">
        <v>29</v>
      </c>
      <c r="C9557" t="s">
        <v>28809</v>
      </c>
      <c r="D9557" t="s">
        <v>28810</v>
      </c>
      <c r="E9557" t="s">
        <v>40</v>
      </c>
      <c r="F9557" s="7">
        <v>2943.68</v>
      </c>
      <c r="G9557" t="s">
        <v>33</v>
      </c>
      <c r="H9557" t="s">
        <v>34</v>
      </c>
      <c r="I9557" t="s">
        <v>28762</v>
      </c>
      <c r="L9557" s="8">
        <v>0</v>
      </c>
      <c r="M9557" t="s">
        <v>36</v>
      </c>
      <c r="N9557" t="str">
        <f>IF(AND(PESQUISA!$B$3&lt;&gt;"",OR(PESQUISA!$B$4="TODAS",B9557=PESQUISA!$B$4),ISNUMBER(SEARCH(PESQUISA!$B$3,D9557))),ROW()-1,"")</f>
        <v/>
      </c>
    </row>
    <row r="9558" spans="1:14" x14ac:dyDescent="0.3">
      <c r="A9558" t="s">
        <v>28811</v>
      </c>
      <c r="B9558" t="s">
        <v>29</v>
      </c>
      <c r="C9558" t="s">
        <v>28812</v>
      </c>
      <c r="D9558" t="s">
        <v>28813</v>
      </c>
      <c r="E9558" t="s">
        <v>40</v>
      </c>
      <c r="F9558" s="7">
        <v>1128.6400000000001</v>
      </c>
      <c r="G9558" t="s">
        <v>33</v>
      </c>
      <c r="H9558" t="s">
        <v>34</v>
      </c>
      <c r="I9558" t="s">
        <v>28762</v>
      </c>
      <c r="L9558" s="8">
        <v>0</v>
      </c>
      <c r="M9558" t="s">
        <v>36</v>
      </c>
      <c r="N9558" t="str">
        <f>IF(AND(PESQUISA!$B$3&lt;&gt;"",OR(PESQUISA!$B$4="TODAS",B9558=PESQUISA!$B$4),ISNUMBER(SEARCH(PESQUISA!$B$3,D9558))),ROW()-1,"")</f>
        <v/>
      </c>
    </row>
    <row r="9559" spans="1:14" x14ac:dyDescent="0.3">
      <c r="A9559" t="s">
        <v>28814</v>
      </c>
      <c r="B9559" t="s">
        <v>29</v>
      </c>
      <c r="C9559" t="s">
        <v>28815</v>
      </c>
      <c r="D9559" t="s">
        <v>28816</v>
      </c>
      <c r="E9559" t="s">
        <v>40</v>
      </c>
      <c r="F9559" s="7">
        <v>1992.04</v>
      </c>
      <c r="G9559" t="s">
        <v>33</v>
      </c>
      <c r="H9559" t="s">
        <v>34</v>
      </c>
      <c r="I9559" t="s">
        <v>28762</v>
      </c>
      <c r="L9559" s="8">
        <v>0</v>
      </c>
      <c r="M9559" t="s">
        <v>36</v>
      </c>
      <c r="N9559" t="str">
        <f>IF(AND(PESQUISA!$B$3&lt;&gt;"",OR(PESQUISA!$B$4="TODAS",B9559=PESQUISA!$B$4),ISNUMBER(SEARCH(PESQUISA!$B$3,D9559))),ROW()-1,"")</f>
        <v/>
      </c>
    </row>
    <row r="9560" spans="1:14" x14ac:dyDescent="0.3">
      <c r="A9560" t="s">
        <v>28817</v>
      </c>
      <c r="B9560" t="s">
        <v>29</v>
      </c>
      <c r="C9560" t="s">
        <v>28818</v>
      </c>
      <c r="D9560" t="s">
        <v>28819</v>
      </c>
      <c r="E9560" t="s">
        <v>40</v>
      </c>
      <c r="F9560" s="7">
        <v>2930.14</v>
      </c>
      <c r="G9560" t="s">
        <v>33</v>
      </c>
      <c r="H9560" t="s">
        <v>34</v>
      </c>
      <c r="I9560" t="s">
        <v>28762</v>
      </c>
      <c r="L9560" s="8">
        <v>0</v>
      </c>
      <c r="M9560" t="s">
        <v>36</v>
      </c>
      <c r="N9560" t="str">
        <f>IF(AND(PESQUISA!$B$3&lt;&gt;"",OR(PESQUISA!$B$4="TODAS",B9560=PESQUISA!$B$4),ISNUMBER(SEARCH(PESQUISA!$B$3,D9560))),ROW()-1,"")</f>
        <v/>
      </c>
    </row>
    <row r="9561" spans="1:14" x14ac:dyDescent="0.3">
      <c r="A9561" t="s">
        <v>28820</v>
      </c>
      <c r="B9561" t="s">
        <v>29</v>
      </c>
      <c r="C9561" t="s">
        <v>28821</v>
      </c>
      <c r="D9561" t="s">
        <v>28822</v>
      </c>
      <c r="E9561" t="s">
        <v>40</v>
      </c>
      <c r="F9561" s="7">
        <v>3818.56</v>
      </c>
      <c r="G9561" t="s">
        <v>33</v>
      </c>
      <c r="H9561" t="s">
        <v>34</v>
      </c>
      <c r="I9561" t="s">
        <v>28762</v>
      </c>
      <c r="L9561" s="8">
        <v>0</v>
      </c>
      <c r="M9561" t="s">
        <v>36</v>
      </c>
      <c r="N9561" t="str">
        <f>IF(AND(PESQUISA!$B$3&lt;&gt;"",OR(PESQUISA!$B$4="TODAS",B9561=PESQUISA!$B$4),ISNUMBER(SEARCH(PESQUISA!$B$3,D9561))),ROW()-1,"")</f>
        <v/>
      </c>
    </row>
    <row r="9562" spans="1:14" x14ac:dyDescent="0.3">
      <c r="A9562" t="s">
        <v>28823</v>
      </c>
      <c r="B9562" t="s">
        <v>29</v>
      </c>
      <c r="C9562" t="s">
        <v>28824</v>
      </c>
      <c r="D9562" t="s">
        <v>28825</v>
      </c>
      <c r="E9562" t="s">
        <v>40</v>
      </c>
      <c r="F9562" s="7">
        <v>416.74</v>
      </c>
      <c r="G9562" t="s">
        <v>33</v>
      </c>
      <c r="H9562" t="s">
        <v>34</v>
      </c>
      <c r="I9562" t="s">
        <v>28762</v>
      </c>
      <c r="L9562" s="8">
        <v>0</v>
      </c>
      <c r="M9562" t="s">
        <v>36</v>
      </c>
      <c r="N9562" t="str">
        <f>IF(AND(PESQUISA!$B$3&lt;&gt;"",OR(PESQUISA!$B$4="TODAS",B9562=PESQUISA!$B$4),ISNUMBER(SEARCH(PESQUISA!$B$3,D9562))),ROW()-1,"")</f>
        <v/>
      </c>
    </row>
    <row r="9563" spans="1:14" x14ac:dyDescent="0.3">
      <c r="A9563" t="s">
        <v>28826</v>
      </c>
      <c r="B9563" t="s">
        <v>29</v>
      </c>
      <c r="C9563" t="s">
        <v>28827</v>
      </c>
      <c r="D9563" t="s">
        <v>28828</v>
      </c>
      <c r="E9563" t="s">
        <v>40</v>
      </c>
      <c r="F9563" s="7">
        <v>758.91</v>
      </c>
      <c r="G9563" t="s">
        <v>33</v>
      </c>
      <c r="H9563" t="s">
        <v>34</v>
      </c>
      <c r="I9563" t="s">
        <v>28762</v>
      </c>
      <c r="L9563" s="8">
        <v>0</v>
      </c>
      <c r="M9563" t="s">
        <v>36</v>
      </c>
      <c r="N9563" t="str">
        <f>IF(AND(PESQUISA!$B$3&lt;&gt;"",OR(PESQUISA!$B$4="TODAS",B9563=PESQUISA!$B$4),ISNUMBER(SEARCH(PESQUISA!$B$3,D9563))),ROW()-1,"")</f>
        <v/>
      </c>
    </row>
    <row r="9564" spans="1:14" x14ac:dyDescent="0.3">
      <c r="A9564" t="s">
        <v>28829</v>
      </c>
      <c r="B9564" t="s">
        <v>29</v>
      </c>
      <c r="C9564" t="s">
        <v>28830</v>
      </c>
      <c r="D9564" t="s">
        <v>28831</v>
      </c>
      <c r="E9564" t="s">
        <v>40</v>
      </c>
      <c r="F9564" s="7">
        <v>1130.01</v>
      </c>
      <c r="G9564" t="s">
        <v>33</v>
      </c>
      <c r="H9564" t="s">
        <v>34</v>
      </c>
      <c r="I9564" t="s">
        <v>28762</v>
      </c>
      <c r="L9564" s="8">
        <v>0</v>
      </c>
      <c r="M9564" t="s">
        <v>36</v>
      </c>
      <c r="N9564" t="str">
        <f>IF(AND(PESQUISA!$B$3&lt;&gt;"",OR(PESQUISA!$B$4="TODAS",B9564=PESQUISA!$B$4),ISNUMBER(SEARCH(PESQUISA!$B$3,D9564))),ROW()-1,"")</f>
        <v/>
      </c>
    </row>
    <row r="9565" spans="1:14" x14ac:dyDescent="0.3">
      <c r="A9565" t="s">
        <v>28832</v>
      </c>
      <c r="B9565" t="s">
        <v>29</v>
      </c>
      <c r="C9565" t="s">
        <v>28833</v>
      </c>
      <c r="D9565" t="s">
        <v>28834</v>
      </c>
      <c r="E9565" t="s">
        <v>40</v>
      </c>
      <c r="F9565" s="7">
        <v>1481.34</v>
      </c>
      <c r="G9565" t="s">
        <v>33</v>
      </c>
      <c r="H9565" t="s">
        <v>34</v>
      </c>
      <c r="I9565" t="s">
        <v>28762</v>
      </c>
      <c r="L9565" s="8">
        <v>0</v>
      </c>
      <c r="M9565" t="s">
        <v>36</v>
      </c>
      <c r="N9565" t="str">
        <f>IF(AND(PESQUISA!$B$3&lt;&gt;"",OR(PESQUISA!$B$4="TODAS",B9565=PESQUISA!$B$4),ISNUMBER(SEARCH(PESQUISA!$B$3,D9565))),ROW()-1,"")</f>
        <v/>
      </c>
    </row>
    <row r="9566" spans="1:14" x14ac:dyDescent="0.3">
      <c r="A9566" t="s">
        <v>28835</v>
      </c>
      <c r="B9566" t="s">
        <v>29</v>
      </c>
      <c r="C9566" t="s">
        <v>28836</v>
      </c>
      <c r="D9566" t="s">
        <v>28837</v>
      </c>
      <c r="E9566" t="s">
        <v>40</v>
      </c>
      <c r="F9566" s="7">
        <v>517.76</v>
      </c>
      <c r="G9566" t="s">
        <v>33</v>
      </c>
      <c r="H9566" t="s">
        <v>34</v>
      </c>
      <c r="I9566" t="s">
        <v>28762</v>
      </c>
      <c r="L9566" s="8">
        <v>0</v>
      </c>
      <c r="M9566" t="s">
        <v>36</v>
      </c>
      <c r="N9566" t="str">
        <f>IF(AND(PESQUISA!$B$3&lt;&gt;"",OR(PESQUISA!$B$4="TODAS",B9566=PESQUISA!$B$4),ISNUMBER(SEARCH(PESQUISA!$B$3,D9566))),ROW()-1,"")</f>
        <v/>
      </c>
    </row>
    <row r="9567" spans="1:14" x14ac:dyDescent="0.3">
      <c r="A9567" t="s">
        <v>28838</v>
      </c>
      <c r="B9567" t="s">
        <v>29</v>
      </c>
      <c r="C9567" t="s">
        <v>28839</v>
      </c>
      <c r="D9567" t="s">
        <v>28840</v>
      </c>
      <c r="E9567" t="s">
        <v>40</v>
      </c>
      <c r="F9567" s="7">
        <v>958.92</v>
      </c>
      <c r="G9567" t="s">
        <v>33</v>
      </c>
      <c r="H9567" t="s">
        <v>34</v>
      </c>
      <c r="I9567" t="s">
        <v>28762</v>
      </c>
      <c r="L9567" s="8">
        <v>0</v>
      </c>
      <c r="M9567" t="s">
        <v>36</v>
      </c>
      <c r="N9567" t="str">
        <f>IF(AND(PESQUISA!$B$3&lt;&gt;"",OR(PESQUISA!$B$4="TODAS",B9567=PESQUISA!$B$4),ISNUMBER(SEARCH(PESQUISA!$B$3,D9567))),ROW()-1,"")</f>
        <v/>
      </c>
    </row>
    <row r="9568" spans="1:14" x14ac:dyDescent="0.3">
      <c r="A9568" t="s">
        <v>28841</v>
      </c>
      <c r="B9568" t="s">
        <v>29</v>
      </c>
      <c r="C9568" t="s">
        <v>28842</v>
      </c>
      <c r="D9568" t="s">
        <v>28843</v>
      </c>
      <c r="E9568" t="s">
        <v>40</v>
      </c>
      <c r="F9568" s="7">
        <v>1435.18</v>
      </c>
      <c r="G9568" t="s">
        <v>33</v>
      </c>
      <c r="H9568" t="s">
        <v>34</v>
      </c>
      <c r="I9568" t="s">
        <v>28762</v>
      </c>
      <c r="L9568" s="8">
        <v>0</v>
      </c>
      <c r="M9568" t="s">
        <v>36</v>
      </c>
      <c r="N9568" t="str">
        <f>IF(AND(PESQUISA!$B$3&lt;&gt;"",OR(PESQUISA!$B$4="TODAS",B9568=PESQUISA!$B$4),ISNUMBER(SEARCH(PESQUISA!$B$3,D9568))),ROW()-1,"")</f>
        <v/>
      </c>
    </row>
    <row r="9569" spans="1:14" x14ac:dyDescent="0.3">
      <c r="A9569" t="s">
        <v>28844</v>
      </c>
      <c r="B9569" t="s">
        <v>29</v>
      </c>
      <c r="C9569" t="s">
        <v>28845</v>
      </c>
      <c r="D9569" t="s">
        <v>28846</v>
      </c>
      <c r="E9569" t="s">
        <v>40</v>
      </c>
      <c r="F9569" s="7">
        <v>1884.09</v>
      </c>
      <c r="G9569" t="s">
        <v>33</v>
      </c>
      <c r="H9569" t="s">
        <v>34</v>
      </c>
      <c r="I9569" t="s">
        <v>28762</v>
      </c>
      <c r="L9569" s="8">
        <v>0</v>
      </c>
      <c r="M9569" t="s">
        <v>36</v>
      </c>
      <c r="N9569" t="str">
        <f>IF(AND(PESQUISA!$B$3&lt;&gt;"",OR(PESQUISA!$B$4="TODAS",B9569=PESQUISA!$B$4),ISNUMBER(SEARCH(PESQUISA!$B$3,D9569))),ROW()-1,"")</f>
        <v/>
      </c>
    </row>
    <row r="9570" spans="1:14" x14ac:dyDescent="0.3">
      <c r="A9570" t="s">
        <v>28847</v>
      </c>
      <c r="B9570" t="s">
        <v>29</v>
      </c>
      <c r="C9570" t="s">
        <v>28848</v>
      </c>
      <c r="D9570" t="s">
        <v>28849</v>
      </c>
      <c r="E9570" t="s">
        <v>40</v>
      </c>
      <c r="F9570" s="7">
        <v>465.46</v>
      </c>
      <c r="G9570" t="s">
        <v>33</v>
      </c>
      <c r="H9570" t="s">
        <v>34</v>
      </c>
      <c r="I9570" t="s">
        <v>28762</v>
      </c>
      <c r="L9570" s="8">
        <v>0</v>
      </c>
      <c r="M9570" t="s">
        <v>36</v>
      </c>
      <c r="N9570" t="str">
        <f>IF(AND(PESQUISA!$B$3&lt;&gt;"",OR(PESQUISA!$B$4="TODAS",B9570=PESQUISA!$B$4),ISNUMBER(SEARCH(PESQUISA!$B$3,D9570))),ROW()-1,"")</f>
        <v/>
      </c>
    </row>
    <row r="9571" spans="1:14" x14ac:dyDescent="0.3">
      <c r="A9571" t="s">
        <v>28850</v>
      </c>
      <c r="B9571" t="s">
        <v>29</v>
      </c>
      <c r="C9571" t="s">
        <v>28851</v>
      </c>
      <c r="D9571" t="s">
        <v>28852</v>
      </c>
      <c r="E9571" t="s">
        <v>40</v>
      </c>
      <c r="F9571" s="7">
        <v>820.73</v>
      </c>
      <c r="G9571" t="s">
        <v>33</v>
      </c>
      <c r="H9571" t="s">
        <v>34</v>
      </c>
      <c r="I9571" t="s">
        <v>28762</v>
      </c>
      <c r="L9571" s="8">
        <v>0</v>
      </c>
      <c r="M9571" t="s">
        <v>36</v>
      </c>
      <c r="N9571" t="str">
        <f>IF(AND(PESQUISA!$B$3&lt;&gt;"",OR(PESQUISA!$B$4="TODAS",B9571=PESQUISA!$B$4),ISNUMBER(SEARCH(PESQUISA!$B$3,D9571))),ROW()-1,"")</f>
        <v/>
      </c>
    </row>
    <row r="9572" spans="1:14" x14ac:dyDescent="0.3">
      <c r="A9572" t="s">
        <v>28853</v>
      </c>
      <c r="B9572" t="s">
        <v>29</v>
      </c>
      <c r="C9572" t="s">
        <v>28854</v>
      </c>
      <c r="D9572" t="s">
        <v>28855</v>
      </c>
      <c r="E9572" t="s">
        <v>40</v>
      </c>
      <c r="F9572" s="7">
        <v>1214.8499999999999</v>
      </c>
      <c r="G9572" t="s">
        <v>33</v>
      </c>
      <c r="H9572" t="s">
        <v>34</v>
      </c>
      <c r="I9572" t="s">
        <v>28762</v>
      </c>
      <c r="L9572" s="8">
        <v>0</v>
      </c>
      <c r="M9572" t="s">
        <v>36</v>
      </c>
      <c r="N9572" t="str">
        <f>IF(AND(PESQUISA!$B$3&lt;&gt;"",OR(PESQUISA!$B$4="TODAS",B9572=PESQUISA!$B$4),ISNUMBER(SEARCH(PESQUISA!$B$3,D9572))),ROW()-1,"")</f>
        <v/>
      </c>
    </row>
    <row r="9573" spans="1:14" x14ac:dyDescent="0.3">
      <c r="A9573" t="s">
        <v>28856</v>
      </c>
      <c r="B9573" t="s">
        <v>29</v>
      </c>
      <c r="C9573" t="s">
        <v>28857</v>
      </c>
      <c r="D9573" t="s">
        <v>28858</v>
      </c>
      <c r="E9573" t="s">
        <v>40</v>
      </c>
      <c r="F9573" s="7">
        <v>1586.54</v>
      </c>
      <c r="G9573" t="s">
        <v>33</v>
      </c>
      <c r="H9573" t="s">
        <v>34</v>
      </c>
      <c r="I9573" t="s">
        <v>28762</v>
      </c>
      <c r="L9573" s="8">
        <v>0</v>
      </c>
      <c r="M9573" t="s">
        <v>36</v>
      </c>
      <c r="N9573" t="str">
        <f>IF(AND(PESQUISA!$B$3&lt;&gt;"",OR(PESQUISA!$B$4="TODAS",B9573=PESQUISA!$B$4),ISNUMBER(SEARCH(PESQUISA!$B$3,D9573))),ROW()-1,"")</f>
        <v/>
      </c>
    </row>
    <row r="9574" spans="1:14" x14ac:dyDescent="0.3">
      <c r="A9574" t="s">
        <v>28859</v>
      </c>
      <c r="B9574" t="s">
        <v>29</v>
      </c>
      <c r="C9574" t="s">
        <v>28860</v>
      </c>
      <c r="D9574" t="s">
        <v>28861</v>
      </c>
      <c r="E9574" t="s">
        <v>40</v>
      </c>
      <c r="F9574" s="7">
        <v>559.80999999999995</v>
      </c>
      <c r="G9574" t="s">
        <v>33</v>
      </c>
      <c r="H9574" t="s">
        <v>34</v>
      </c>
      <c r="I9574" t="s">
        <v>28762</v>
      </c>
      <c r="L9574" s="8">
        <v>0</v>
      </c>
      <c r="M9574" t="s">
        <v>36</v>
      </c>
      <c r="N9574" t="str">
        <f>IF(AND(PESQUISA!$B$3&lt;&gt;"",OR(PESQUISA!$B$4="TODAS",B9574=PESQUISA!$B$4),ISNUMBER(SEARCH(PESQUISA!$B$3,D9574))),ROW()-1,"")</f>
        <v/>
      </c>
    </row>
    <row r="9575" spans="1:14" x14ac:dyDescent="0.3">
      <c r="A9575" t="s">
        <v>28862</v>
      </c>
      <c r="B9575" t="s">
        <v>29</v>
      </c>
      <c r="C9575" t="s">
        <v>28863</v>
      </c>
      <c r="D9575" t="s">
        <v>28864</v>
      </c>
      <c r="E9575" t="s">
        <v>40</v>
      </c>
      <c r="F9575" s="7">
        <v>1007.72</v>
      </c>
      <c r="G9575" t="s">
        <v>33</v>
      </c>
      <c r="H9575" t="s">
        <v>34</v>
      </c>
      <c r="I9575" t="s">
        <v>28762</v>
      </c>
      <c r="L9575" s="8">
        <v>0</v>
      </c>
      <c r="M9575" t="s">
        <v>36</v>
      </c>
      <c r="N9575" t="str">
        <f>IF(AND(PESQUISA!$B$3&lt;&gt;"",OR(PESQUISA!$B$4="TODAS",B9575=PESQUISA!$B$4),ISNUMBER(SEARCH(PESQUISA!$B$3,D9575))),ROW()-1,"")</f>
        <v/>
      </c>
    </row>
    <row r="9576" spans="1:14" x14ac:dyDescent="0.3">
      <c r="A9576" t="s">
        <v>28865</v>
      </c>
      <c r="B9576" t="s">
        <v>29</v>
      </c>
      <c r="C9576" t="s">
        <v>28866</v>
      </c>
      <c r="D9576" t="s">
        <v>28867</v>
      </c>
      <c r="E9576" t="s">
        <v>40</v>
      </c>
      <c r="F9576" s="7">
        <v>1499.62</v>
      </c>
      <c r="G9576" t="s">
        <v>33</v>
      </c>
      <c r="H9576" t="s">
        <v>34</v>
      </c>
      <c r="I9576" t="s">
        <v>28762</v>
      </c>
      <c r="L9576" s="8">
        <v>0</v>
      </c>
      <c r="M9576" t="s">
        <v>36</v>
      </c>
      <c r="N9576" t="str">
        <f>IF(AND(PESQUISA!$B$3&lt;&gt;"",OR(PESQUISA!$B$4="TODAS",B9576=PESQUISA!$B$4),ISNUMBER(SEARCH(PESQUISA!$B$3,D9576))),ROW()-1,"")</f>
        <v/>
      </c>
    </row>
    <row r="9577" spans="1:14" x14ac:dyDescent="0.3">
      <c r="A9577" t="s">
        <v>28868</v>
      </c>
      <c r="B9577" t="s">
        <v>29</v>
      </c>
      <c r="C9577" t="s">
        <v>28869</v>
      </c>
      <c r="D9577" t="s">
        <v>28870</v>
      </c>
      <c r="E9577" t="s">
        <v>40</v>
      </c>
      <c r="F9577" s="7">
        <v>1962.81</v>
      </c>
      <c r="G9577" t="s">
        <v>33</v>
      </c>
      <c r="H9577" t="s">
        <v>34</v>
      </c>
      <c r="I9577" t="s">
        <v>28762</v>
      </c>
      <c r="L9577" s="8">
        <v>0</v>
      </c>
      <c r="M9577" t="s">
        <v>36</v>
      </c>
      <c r="N9577" t="str">
        <f>IF(AND(PESQUISA!$B$3&lt;&gt;"",OR(PESQUISA!$B$4="TODAS",B9577=PESQUISA!$B$4),ISNUMBER(SEARCH(PESQUISA!$B$3,D9577))),ROW()-1,"")</f>
        <v/>
      </c>
    </row>
    <row r="9578" spans="1:14" x14ac:dyDescent="0.3">
      <c r="A9578" t="s">
        <v>28871</v>
      </c>
      <c r="B9578" t="s">
        <v>29</v>
      </c>
      <c r="C9578" t="s">
        <v>28872</v>
      </c>
      <c r="D9578" t="s">
        <v>28873</v>
      </c>
      <c r="E9578" t="s">
        <v>40</v>
      </c>
      <c r="F9578" s="7">
        <v>193.57</v>
      </c>
      <c r="G9578" t="s">
        <v>33</v>
      </c>
      <c r="H9578" t="s">
        <v>34</v>
      </c>
      <c r="I9578" t="s">
        <v>28762</v>
      </c>
      <c r="L9578" s="8">
        <v>0</v>
      </c>
      <c r="M9578" t="s">
        <v>36</v>
      </c>
      <c r="N9578" t="str">
        <f>IF(AND(PESQUISA!$B$3&lt;&gt;"",OR(PESQUISA!$B$4="TODAS",B9578=PESQUISA!$B$4),ISNUMBER(SEARCH(PESQUISA!$B$3,D9578))),ROW()-1,"")</f>
        <v/>
      </c>
    </row>
    <row r="9579" spans="1:14" x14ac:dyDescent="0.3">
      <c r="A9579" t="s">
        <v>28874</v>
      </c>
      <c r="B9579" t="s">
        <v>29</v>
      </c>
      <c r="C9579" t="s">
        <v>28875</v>
      </c>
      <c r="D9579" t="s">
        <v>28876</v>
      </c>
      <c r="E9579" t="s">
        <v>40</v>
      </c>
      <c r="F9579" s="7">
        <v>343.59</v>
      </c>
      <c r="G9579" t="s">
        <v>33</v>
      </c>
      <c r="H9579" t="s">
        <v>34</v>
      </c>
      <c r="I9579" t="s">
        <v>28762</v>
      </c>
      <c r="L9579" s="8">
        <v>0</v>
      </c>
      <c r="M9579" t="s">
        <v>36</v>
      </c>
      <c r="N9579" t="str">
        <f>IF(AND(PESQUISA!$B$3&lt;&gt;"",OR(PESQUISA!$B$4="TODAS",B9579=PESQUISA!$B$4),ISNUMBER(SEARCH(PESQUISA!$B$3,D9579))),ROW()-1,"")</f>
        <v/>
      </c>
    </row>
    <row r="9580" spans="1:14" x14ac:dyDescent="0.3">
      <c r="A9580" t="s">
        <v>28877</v>
      </c>
      <c r="B9580" t="s">
        <v>29</v>
      </c>
      <c r="C9580" t="s">
        <v>28878</v>
      </c>
      <c r="D9580" t="s">
        <v>28879</v>
      </c>
      <c r="E9580" t="s">
        <v>40</v>
      </c>
      <c r="F9580" s="7">
        <v>508.05</v>
      </c>
      <c r="G9580" t="s">
        <v>33</v>
      </c>
      <c r="H9580" t="s">
        <v>34</v>
      </c>
      <c r="I9580" t="s">
        <v>28762</v>
      </c>
      <c r="L9580" s="8">
        <v>0</v>
      </c>
      <c r="M9580" t="s">
        <v>36</v>
      </c>
      <c r="N9580" t="str">
        <f>IF(AND(PESQUISA!$B$3&lt;&gt;"",OR(PESQUISA!$B$4="TODAS",B9580=PESQUISA!$B$4),ISNUMBER(SEARCH(PESQUISA!$B$3,D9580))),ROW()-1,"")</f>
        <v/>
      </c>
    </row>
    <row r="9581" spans="1:14" x14ac:dyDescent="0.3">
      <c r="A9581" t="s">
        <v>28880</v>
      </c>
      <c r="B9581" t="s">
        <v>29</v>
      </c>
      <c r="C9581" t="s">
        <v>28881</v>
      </c>
      <c r="D9581" t="s">
        <v>28882</v>
      </c>
      <c r="E9581" t="s">
        <v>40</v>
      </c>
      <c r="F9581" s="7">
        <v>664.04</v>
      </c>
      <c r="G9581" t="s">
        <v>33</v>
      </c>
      <c r="H9581" t="s">
        <v>34</v>
      </c>
      <c r="I9581" t="s">
        <v>28762</v>
      </c>
      <c r="L9581" s="8">
        <v>0</v>
      </c>
      <c r="M9581" t="s">
        <v>36</v>
      </c>
      <c r="N9581" t="str">
        <f>IF(AND(PESQUISA!$B$3&lt;&gt;"",OR(PESQUISA!$B$4="TODAS",B9581=PESQUISA!$B$4),ISNUMBER(SEARCH(PESQUISA!$B$3,D9581))),ROW()-1,"")</f>
        <v/>
      </c>
    </row>
    <row r="9582" spans="1:14" x14ac:dyDescent="0.3">
      <c r="A9582" t="s">
        <v>28883</v>
      </c>
      <c r="B9582" t="s">
        <v>29</v>
      </c>
      <c r="C9582" t="s">
        <v>28884</v>
      </c>
      <c r="D9582" t="s">
        <v>28885</v>
      </c>
      <c r="E9582" t="s">
        <v>40</v>
      </c>
      <c r="F9582" s="7">
        <v>253.93</v>
      </c>
      <c r="G9582" t="s">
        <v>33</v>
      </c>
      <c r="H9582" t="s">
        <v>34</v>
      </c>
      <c r="I9582" t="s">
        <v>28762</v>
      </c>
      <c r="L9582" s="8">
        <v>0</v>
      </c>
      <c r="M9582" t="s">
        <v>36</v>
      </c>
      <c r="N9582" t="str">
        <f>IF(AND(PESQUISA!$B$3&lt;&gt;"",OR(PESQUISA!$B$4="TODAS",B9582=PESQUISA!$B$4),ISNUMBER(SEARCH(PESQUISA!$B$3,D9582))),ROW()-1,"")</f>
        <v/>
      </c>
    </row>
    <row r="9583" spans="1:14" x14ac:dyDescent="0.3">
      <c r="A9583" t="s">
        <v>28886</v>
      </c>
      <c r="B9583" t="s">
        <v>29</v>
      </c>
      <c r="C9583" t="s">
        <v>28887</v>
      </c>
      <c r="D9583" t="s">
        <v>28888</v>
      </c>
      <c r="E9583" t="s">
        <v>40</v>
      </c>
      <c r="F9583" s="7">
        <v>463.08</v>
      </c>
      <c r="G9583" t="s">
        <v>33</v>
      </c>
      <c r="H9583" t="s">
        <v>34</v>
      </c>
      <c r="I9583" t="s">
        <v>28762</v>
      </c>
      <c r="L9583" s="8">
        <v>0</v>
      </c>
      <c r="M9583" t="s">
        <v>36</v>
      </c>
      <c r="N9583" t="str">
        <f>IF(AND(PESQUISA!$B$3&lt;&gt;"",OR(PESQUISA!$B$4="TODAS",B9583=PESQUISA!$B$4),ISNUMBER(SEARCH(PESQUISA!$B$3,D9583))),ROW()-1,"")</f>
        <v/>
      </c>
    </row>
    <row r="9584" spans="1:14" x14ac:dyDescent="0.3">
      <c r="A9584" t="s">
        <v>28889</v>
      </c>
      <c r="B9584" t="s">
        <v>29</v>
      </c>
      <c r="C9584" t="s">
        <v>28890</v>
      </c>
      <c r="D9584" t="s">
        <v>28891</v>
      </c>
      <c r="E9584" t="s">
        <v>40</v>
      </c>
      <c r="F9584" s="7">
        <v>690.45</v>
      </c>
      <c r="G9584" t="s">
        <v>33</v>
      </c>
      <c r="H9584" t="s">
        <v>34</v>
      </c>
      <c r="I9584" t="s">
        <v>28762</v>
      </c>
      <c r="L9584" s="8">
        <v>0</v>
      </c>
      <c r="M9584" t="s">
        <v>36</v>
      </c>
      <c r="N9584" t="str">
        <f>IF(AND(PESQUISA!$B$3&lt;&gt;"",OR(PESQUISA!$B$4="TODAS",B9584=PESQUISA!$B$4),ISNUMBER(SEARCH(PESQUISA!$B$3,D9584))),ROW()-1,"")</f>
        <v/>
      </c>
    </row>
    <row r="9585" spans="1:14" x14ac:dyDescent="0.3">
      <c r="A9585" t="s">
        <v>28892</v>
      </c>
      <c r="B9585" t="s">
        <v>29</v>
      </c>
      <c r="C9585" t="s">
        <v>28893</v>
      </c>
      <c r="D9585" t="s">
        <v>28894</v>
      </c>
      <c r="E9585" t="s">
        <v>40</v>
      </c>
      <c r="F9585" s="7">
        <v>904.68</v>
      </c>
      <c r="G9585" t="s">
        <v>33</v>
      </c>
      <c r="H9585" t="s">
        <v>34</v>
      </c>
      <c r="I9585" t="s">
        <v>28762</v>
      </c>
      <c r="L9585" s="8">
        <v>0</v>
      </c>
      <c r="M9585" t="s">
        <v>36</v>
      </c>
      <c r="N9585" t="str">
        <f>IF(AND(PESQUISA!$B$3&lt;&gt;"",OR(PESQUISA!$B$4="TODAS",B9585=PESQUISA!$B$4),ISNUMBER(SEARCH(PESQUISA!$B$3,D9585))),ROW()-1,"")</f>
        <v/>
      </c>
    </row>
    <row r="9586" spans="1:14" x14ac:dyDescent="0.3">
      <c r="A9586" t="s">
        <v>28895</v>
      </c>
      <c r="B9586" t="s">
        <v>29</v>
      </c>
      <c r="C9586" t="s">
        <v>28896</v>
      </c>
      <c r="D9586" t="s">
        <v>28897</v>
      </c>
      <c r="E9586" t="s">
        <v>40</v>
      </c>
      <c r="F9586" s="7">
        <v>444.35</v>
      </c>
      <c r="G9586" t="s">
        <v>33</v>
      </c>
      <c r="H9586" t="s">
        <v>34</v>
      </c>
      <c r="I9586" t="s">
        <v>28762</v>
      </c>
      <c r="L9586" s="8">
        <v>9.3399999999999997E-2</v>
      </c>
      <c r="M9586" t="s">
        <v>36</v>
      </c>
      <c r="N9586" t="str">
        <f>IF(AND(PESQUISA!$B$3&lt;&gt;"",OR(PESQUISA!$B$4="TODAS",B9586=PESQUISA!$B$4),ISNUMBER(SEARCH(PESQUISA!$B$3,D9586))),ROW()-1,"")</f>
        <v/>
      </c>
    </row>
    <row r="9587" spans="1:14" x14ac:dyDescent="0.3">
      <c r="A9587" t="s">
        <v>28898</v>
      </c>
      <c r="B9587" t="s">
        <v>29</v>
      </c>
      <c r="C9587" t="s">
        <v>28899</v>
      </c>
      <c r="D9587" t="s">
        <v>28900</v>
      </c>
      <c r="E9587" t="s">
        <v>40</v>
      </c>
      <c r="F9587" s="7">
        <v>592.15</v>
      </c>
      <c r="G9587" t="s">
        <v>33</v>
      </c>
      <c r="H9587" t="s">
        <v>34</v>
      </c>
      <c r="I9587" t="s">
        <v>28762</v>
      </c>
      <c r="L9587" s="8">
        <v>8.8400000000000006E-2</v>
      </c>
      <c r="M9587" t="s">
        <v>36</v>
      </c>
      <c r="N9587" t="str">
        <f>IF(AND(PESQUISA!$B$3&lt;&gt;"",OR(PESQUISA!$B$4="TODAS",B9587=PESQUISA!$B$4),ISNUMBER(SEARCH(PESQUISA!$B$3,D9587))),ROW()-1,"")</f>
        <v/>
      </c>
    </row>
    <row r="9588" spans="1:14" x14ac:dyDescent="0.3">
      <c r="A9588" t="s">
        <v>28901</v>
      </c>
      <c r="B9588" t="s">
        <v>29</v>
      </c>
      <c r="C9588" t="s">
        <v>28902</v>
      </c>
      <c r="D9588" t="s">
        <v>28903</v>
      </c>
      <c r="E9588" t="s">
        <v>40</v>
      </c>
      <c r="F9588" s="7">
        <v>733.09</v>
      </c>
      <c r="G9588" t="s">
        <v>33</v>
      </c>
      <c r="H9588" t="s">
        <v>34</v>
      </c>
      <c r="I9588" t="s">
        <v>28762</v>
      </c>
      <c r="L9588" s="8">
        <v>8.3000000000000004E-2</v>
      </c>
      <c r="M9588" t="s">
        <v>36</v>
      </c>
      <c r="N9588" t="str">
        <f>IF(AND(PESQUISA!$B$3&lt;&gt;"",OR(PESQUISA!$B$4="TODAS",B9588=PESQUISA!$B$4),ISNUMBER(SEARCH(PESQUISA!$B$3,D9588))),ROW()-1,"")</f>
        <v/>
      </c>
    </row>
    <row r="9589" spans="1:14" x14ac:dyDescent="0.3">
      <c r="A9589" t="s">
        <v>28904</v>
      </c>
      <c r="B9589" t="s">
        <v>29</v>
      </c>
      <c r="C9589" t="s">
        <v>28905</v>
      </c>
      <c r="D9589" t="s">
        <v>28906</v>
      </c>
      <c r="E9589" t="s">
        <v>40</v>
      </c>
      <c r="F9589" s="7">
        <v>1010.51</v>
      </c>
      <c r="G9589" t="s">
        <v>33</v>
      </c>
      <c r="H9589" t="s">
        <v>34</v>
      </c>
      <c r="I9589" t="s">
        <v>28762</v>
      </c>
      <c r="L9589" s="8">
        <v>8.6800000000000002E-2</v>
      </c>
      <c r="M9589" t="s">
        <v>36</v>
      </c>
      <c r="N9589" t="str">
        <f>IF(AND(PESQUISA!$B$3&lt;&gt;"",OR(PESQUISA!$B$4="TODAS",B9589=PESQUISA!$B$4),ISNUMBER(SEARCH(PESQUISA!$B$3,D9589))),ROW()-1,"")</f>
        <v/>
      </c>
    </row>
    <row r="9590" spans="1:14" x14ac:dyDescent="0.3">
      <c r="A9590" t="s">
        <v>28907</v>
      </c>
      <c r="B9590" t="s">
        <v>29</v>
      </c>
      <c r="C9590" t="s">
        <v>28908</v>
      </c>
      <c r="D9590" t="s">
        <v>28909</v>
      </c>
      <c r="E9590" t="s">
        <v>40</v>
      </c>
      <c r="F9590" s="7">
        <v>255.45</v>
      </c>
      <c r="G9590" t="s">
        <v>33</v>
      </c>
      <c r="H9590" t="s">
        <v>34</v>
      </c>
      <c r="I9590" t="s">
        <v>28762</v>
      </c>
      <c r="L9590" s="8">
        <v>0</v>
      </c>
      <c r="M9590" t="s">
        <v>36</v>
      </c>
      <c r="N9590" t="str">
        <f>IF(AND(PESQUISA!$B$3&lt;&gt;"",OR(PESQUISA!$B$4="TODAS",B9590=PESQUISA!$B$4),ISNUMBER(SEARCH(PESQUISA!$B$3,D9590))),ROW()-1,"")</f>
        <v/>
      </c>
    </row>
    <row r="9591" spans="1:14" x14ac:dyDescent="0.3">
      <c r="A9591" t="s">
        <v>28910</v>
      </c>
      <c r="B9591" t="s">
        <v>29</v>
      </c>
      <c r="C9591" t="s">
        <v>28911</v>
      </c>
      <c r="D9591" t="s">
        <v>28912</v>
      </c>
      <c r="E9591" t="s">
        <v>40</v>
      </c>
      <c r="F9591" s="7">
        <v>267.37</v>
      </c>
      <c r="G9591" t="s">
        <v>33</v>
      </c>
      <c r="H9591" t="s">
        <v>34</v>
      </c>
      <c r="I9591" t="s">
        <v>28762</v>
      </c>
      <c r="L9591" s="8">
        <v>0</v>
      </c>
      <c r="M9591" t="s">
        <v>36</v>
      </c>
      <c r="N9591" t="str">
        <f>IF(AND(PESQUISA!$B$3&lt;&gt;"",OR(PESQUISA!$B$4="TODAS",B9591=PESQUISA!$B$4),ISNUMBER(SEARCH(PESQUISA!$B$3,D9591))),ROW()-1,"")</f>
        <v/>
      </c>
    </row>
    <row r="9592" spans="1:14" x14ac:dyDescent="0.3">
      <c r="A9592" t="s">
        <v>28913</v>
      </c>
      <c r="B9592" t="s">
        <v>29</v>
      </c>
      <c r="C9592" t="s">
        <v>28914</v>
      </c>
      <c r="D9592" t="s">
        <v>28915</v>
      </c>
      <c r="E9592" t="s">
        <v>40</v>
      </c>
      <c r="G9592" t="s">
        <v>33</v>
      </c>
      <c r="H9592" t="s">
        <v>34</v>
      </c>
      <c r="I9592" t="s">
        <v>28916</v>
      </c>
      <c r="M9592" t="s">
        <v>53</v>
      </c>
      <c r="N9592" t="str">
        <f>IF(AND(PESQUISA!$B$3&lt;&gt;"",OR(PESQUISA!$B$4="TODAS",B9592=PESQUISA!$B$4),ISNUMBER(SEARCH(PESQUISA!$B$3,D9592))),ROW()-1,"")</f>
        <v/>
      </c>
    </row>
    <row r="9593" spans="1:14" x14ac:dyDescent="0.3">
      <c r="A9593" t="s">
        <v>28917</v>
      </c>
      <c r="B9593" t="s">
        <v>29</v>
      </c>
      <c r="C9593" t="s">
        <v>28918</v>
      </c>
      <c r="D9593" t="s">
        <v>28919</v>
      </c>
      <c r="E9593" t="s">
        <v>40</v>
      </c>
      <c r="G9593" t="s">
        <v>33</v>
      </c>
      <c r="H9593" t="s">
        <v>34</v>
      </c>
      <c r="I9593" t="s">
        <v>28916</v>
      </c>
      <c r="M9593" t="s">
        <v>53</v>
      </c>
      <c r="N9593" t="str">
        <f>IF(AND(PESQUISA!$B$3&lt;&gt;"",OR(PESQUISA!$B$4="TODAS",B9593=PESQUISA!$B$4),ISNUMBER(SEARCH(PESQUISA!$B$3,D9593))),ROW()-1,"")</f>
        <v/>
      </c>
    </row>
    <row r="9594" spans="1:14" x14ac:dyDescent="0.3">
      <c r="A9594" t="s">
        <v>28920</v>
      </c>
      <c r="B9594" t="s">
        <v>29</v>
      </c>
      <c r="C9594" t="s">
        <v>28921</v>
      </c>
      <c r="D9594" t="s">
        <v>28922</v>
      </c>
      <c r="E9594" t="s">
        <v>40</v>
      </c>
      <c r="G9594" t="s">
        <v>33</v>
      </c>
      <c r="H9594" t="s">
        <v>34</v>
      </c>
      <c r="I9594" t="s">
        <v>28916</v>
      </c>
      <c r="M9594" t="s">
        <v>53</v>
      </c>
      <c r="N9594" t="str">
        <f>IF(AND(PESQUISA!$B$3&lt;&gt;"",OR(PESQUISA!$B$4="TODAS",B9594=PESQUISA!$B$4),ISNUMBER(SEARCH(PESQUISA!$B$3,D9594))),ROW()-1,"")</f>
        <v/>
      </c>
    </row>
    <row r="9595" spans="1:14" x14ac:dyDescent="0.3">
      <c r="A9595" t="s">
        <v>28923</v>
      </c>
      <c r="B9595" t="s">
        <v>29</v>
      </c>
      <c r="C9595" t="s">
        <v>28924</v>
      </c>
      <c r="D9595" t="s">
        <v>28925</v>
      </c>
      <c r="E9595" t="s">
        <v>40</v>
      </c>
      <c r="G9595" t="s">
        <v>33</v>
      </c>
      <c r="H9595" t="s">
        <v>34</v>
      </c>
      <c r="I9595" t="s">
        <v>28916</v>
      </c>
      <c r="M9595" t="s">
        <v>53</v>
      </c>
      <c r="N9595" t="str">
        <f>IF(AND(PESQUISA!$B$3&lt;&gt;"",OR(PESQUISA!$B$4="TODAS",B9595=PESQUISA!$B$4),ISNUMBER(SEARCH(PESQUISA!$B$3,D9595))),ROW()-1,"")</f>
        <v/>
      </c>
    </row>
    <row r="9596" spans="1:14" x14ac:dyDescent="0.3">
      <c r="A9596" t="s">
        <v>28926</v>
      </c>
      <c r="B9596" t="s">
        <v>29</v>
      </c>
      <c r="C9596" t="s">
        <v>28927</v>
      </c>
      <c r="D9596" t="s">
        <v>28928</v>
      </c>
      <c r="E9596" t="s">
        <v>40</v>
      </c>
      <c r="G9596" t="s">
        <v>33</v>
      </c>
      <c r="H9596" t="s">
        <v>34</v>
      </c>
      <c r="I9596" t="s">
        <v>28916</v>
      </c>
      <c r="M9596" t="s">
        <v>53</v>
      </c>
      <c r="N9596" t="str">
        <f>IF(AND(PESQUISA!$B$3&lt;&gt;"",OR(PESQUISA!$B$4="TODAS",B9596=PESQUISA!$B$4),ISNUMBER(SEARCH(PESQUISA!$B$3,D9596))),ROW()-1,"")</f>
        <v/>
      </c>
    </row>
    <row r="9597" spans="1:14" x14ac:dyDescent="0.3">
      <c r="A9597" t="s">
        <v>28929</v>
      </c>
      <c r="B9597" t="s">
        <v>29</v>
      </c>
      <c r="C9597" t="s">
        <v>28930</v>
      </c>
      <c r="D9597" t="s">
        <v>28931</v>
      </c>
      <c r="E9597" t="s">
        <v>40</v>
      </c>
      <c r="G9597" t="s">
        <v>33</v>
      </c>
      <c r="H9597" t="s">
        <v>34</v>
      </c>
      <c r="I9597" t="s">
        <v>28916</v>
      </c>
      <c r="M9597" t="s">
        <v>53</v>
      </c>
      <c r="N9597" t="str">
        <f>IF(AND(PESQUISA!$B$3&lt;&gt;"",OR(PESQUISA!$B$4="TODAS",B9597=PESQUISA!$B$4),ISNUMBER(SEARCH(PESQUISA!$B$3,D9597))),ROW()-1,"")</f>
        <v/>
      </c>
    </row>
    <row r="9598" spans="1:14" x14ac:dyDescent="0.3">
      <c r="A9598" t="s">
        <v>28932</v>
      </c>
      <c r="B9598" t="s">
        <v>29</v>
      </c>
      <c r="C9598" t="s">
        <v>28933</v>
      </c>
      <c r="D9598" t="s">
        <v>28934</v>
      </c>
      <c r="E9598" t="s">
        <v>40</v>
      </c>
      <c r="F9598" s="7">
        <v>150.99</v>
      </c>
      <c r="G9598" t="s">
        <v>33</v>
      </c>
      <c r="H9598" t="s">
        <v>34</v>
      </c>
      <c r="I9598" t="s">
        <v>28916</v>
      </c>
      <c r="L9598" s="8">
        <v>0</v>
      </c>
      <c r="M9598" t="s">
        <v>36</v>
      </c>
      <c r="N9598" t="str">
        <f>IF(AND(PESQUISA!$B$3&lt;&gt;"",OR(PESQUISA!$B$4="TODAS",B9598=PESQUISA!$B$4),ISNUMBER(SEARCH(PESQUISA!$B$3,D9598))),ROW()-1,"")</f>
        <v/>
      </c>
    </row>
    <row r="9599" spans="1:14" x14ac:dyDescent="0.3">
      <c r="A9599" t="s">
        <v>28935</v>
      </c>
      <c r="B9599" t="s">
        <v>29</v>
      </c>
      <c r="C9599" t="s">
        <v>28936</v>
      </c>
      <c r="D9599" t="s">
        <v>28937</v>
      </c>
      <c r="E9599" t="s">
        <v>40</v>
      </c>
      <c r="F9599" s="7">
        <v>113.24</v>
      </c>
      <c r="G9599" t="s">
        <v>33</v>
      </c>
      <c r="H9599" t="s">
        <v>34</v>
      </c>
      <c r="I9599" t="s">
        <v>28916</v>
      </c>
      <c r="L9599" s="8">
        <v>0</v>
      </c>
      <c r="M9599" t="s">
        <v>36</v>
      </c>
      <c r="N9599" t="str">
        <f>IF(AND(PESQUISA!$B$3&lt;&gt;"",OR(PESQUISA!$B$4="TODAS",B9599=PESQUISA!$B$4),ISNUMBER(SEARCH(PESQUISA!$B$3,D9599))),ROW()-1,"")</f>
        <v/>
      </c>
    </row>
    <row r="9600" spans="1:14" x14ac:dyDescent="0.3">
      <c r="A9600" t="s">
        <v>28938</v>
      </c>
      <c r="B9600" t="s">
        <v>29</v>
      </c>
      <c r="C9600" t="s">
        <v>28939</v>
      </c>
      <c r="D9600" t="s">
        <v>28940</v>
      </c>
      <c r="E9600" t="s">
        <v>40</v>
      </c>
      <c r="G9600" t="s">
        <v>33</v>
      </c>
      <c r="H9600" t="s">
        <v>34</v>
      </c>
      <c r="I9600" t="s">
        <v>28916</v>
      </c>
      <c r="M9600" t="s">
        <v>53</v>
      </c>
      <c r="N9600" t="str">
        <f>IF(AND(PESQUISA!$B$3&lt;&gt;"",OR(PESQUISA!$B$4="TODAS",B9600=PESQUISA!$B$4),ISNUMBER(SEARCH(PESQUISA!$B$3,D9600))),ROW()-1,"")</f>
        <v/>
      </c>
    </row>
    <row r="9601" spans="1:14" x14ac:dyDescent="0.3">
      <c r="A9601" t="s">
        <v>28941</v>
      </c>
      <c r="B9601" t="s">
        <v>29</v>
      </c>
      <c r="C9601" t="s">
        <v>28942</v>
      </c>
      <c r="D9601" t="s">
        <v>28943</v>
      </c>
      <c r="E9601" t="s">
        <v>40</v>
      </c>
      <c r="G9601" t="s">
        <v>33</v>
      </c>
      <c r="H9601" t="s">
        <v>34</v>
      </c>
      <c r="I9601" t="s">
        <v>28916</v>
      </c>
      <c r="M9601" t="s">
        <v>53</v>
      </c>
      <c r="N9601" t="str">
        <f>IF(AND(PESQUISA!$B$3&lt;&gt;"",OR(PESQUISA!$B$4="TODAS",B9601=PESQUISA!$B$4),ISNUMBER(SEARCH(PESQUISA!$B$3,D9601))),ROW()-1,"")</f>
        <v/>
      </c>
    </row>
    <row r="9602" spans="1:14" x14ac:dyDescent="0.3">
      <c r="A9602" t="s">
        <v>28944</v>
      </c>
      <c r="B9602" t="s">
        <v>29</v>
      </c>
      <c r="C9602" t="s">
        <v>28945</v>
      </c>
      <c r="D9602" t="s">
        <v>28946</v>
      </c>
      <c r="E9602" t="s">
        <v>40</v>
      </c>
      <c r="F9602" s="7">
        <v>7335.99</v>
      </c>
      <c r="G9602" t="s">
        <v>33</v>
      </c>
      <c r="H9602" t="s">
        <v>34</v>
      </c>
      <c r="I9602" t="s">
        <v>28916</v>
      </c>
      <c r="L9602" s="8">
        <v>6.9900000000000004E-2</v>
      </c>
      <c r="M9602" t="s">
        <v>36</v>
      </c>
      <c r="N9602" t="str">
        <f>IF(AND(PESQUISA!$B$3&lt;&gt;"",OR(PESQUISA!$B$4="TODAS",B9602=PESQUISA!$B$4),ISNUMBER(SEARCH(PESQUISA!$B$3,D9602))),ROW()-1,"")</f>
        <v/>
      </c>
    </row>
    <row r="9603" spans="1:14" x14ac:dyDescent="0.3">
      <c r="A9603" t="s">
        <v>28947</v>
      </c>
      <c r="B9603" t="s">
        <v>29</v>
      </c>
      <c r="C9603" t="s">
        <v>28948</v>
      </c>
      <c r="D9603" t="s">
        <v>28949</v>
      </c>
      <c r="E9603" t="s">
        <v>40</v>
      </c>
      <c r="F9603" s="7">
        <v>14813.86</v>
      </c>
      <c r="G9603" t="s">
        <v>33</v>
      </c>
      <c r="H9603" t="s">
        <v>34</v>
      </c>
      <c r="I9603" t="s">
        <v>28916</v>
      </c>
      <c r="L9603" s="8">
        <v>5.79E-2</v>
      </c>
      <c r="M9603" t="s">
        <v>36</v>
      </c>
      <c r="N9603" t="str">
        <f>IF(AND(PESQUISA!$B$3&lt;&gt;"",OR(PESQUISA!$B$4="TODAS",B9603=PESQUISA!$B$4),ISNUMBER(SEARCH(PESQUISA!$B$3,D9603))),ROW()-1,"")</f>
        <v/>
      </c>
    </row>
    <row r="9604" spans="1:14" x14ac:dyDescent="0.3">
      <c r="A9604" t="s">
        <v>28950</v>
      </c>
      <c r="B9604" t="s">
        <v>29</v>
      </c>
      <c r="C9604" t="s">
        <v>28951</v>
      </c>
      <c r="D9604" t="s">
        <v>28952</v>
      </c>
      <c r="E9604" t="s">
        <v>40</v>
      </c>
      <c r="F9604" s="7">
        <v>2256.5</v>
      </c>
      <c r="G9604" t="s">
        <v>33</v>
      </c>
      <c r="H9604" t="s">
        <v>34</v>
      </c>
      <c r="I9604" t="s">
        <v>28916</v>
      </c>
      <c r="L9604" s="8">
        <v>9.6000000000000002E-2</v>
      </c>
      <c r="M9604" t="s">
        <v>36</v>
      </c>
      <c r="N9604" t="str">
        <f>IF(AND(PESQUISA!$B$3&lt;&gt;"",OR(PESQUISA!$B$4="TODAS",B9604=PESQUISA!$B$4),ISNUMBER(SEARCH(PESQUISA!$B$3,D9604))),ROW()-1,"")</f>
        <v/>
      </c>
    </row>
    <row r="9605" spans="1:14" x14ac:dyDescent="0.3">
      <c r="A9605" t="s">
        <v>28953</v>
      </c>
      <c r="B9605" t="s">
        <v>29</v>
      </c>
      <c r="C9605" t="s">
        <v>28954</v>
      </c>
      <c r="D9605" t="s">
        <v>28955</v>
      </c>
      <c r="E9605" t="s">
        <v>40</v>
      </c>
      <c r="F9605" s="7">
        <v>3170.55</v>
      </c>
      <c r="G9605" t="s">
        <v>33</v>
      </c>
      <c r="H9605" t="s">
        <v>34</v>
      </c>
      <c r="I9605" t="s">
        <v>28916</v>
      </c>
      <c r="L9605" s="8">
        <v>8.6400000000000005E-2</v>
      </c>
      <c r="M9605" t="s">
        <v>36</v>
      </c>
      <c r="N9605" t="str">
        <f>IF(AND(PESQUISA!$B$3&lt;&gt;"",OR(PESQUISA!$B$4="TODAS",B9605=PESQUISA!$B$4),ISNUMBER(SEARCH(PESQUISA!$B$3,D9605))),ROW()-1,"")</f>
        <v/>
      </c>
    </row>
    <row r="9606" spans="1:14" x14ac:dyDescent="0.3">
      <c r="A9606" t="s">
        <v>28956</v>
      </c>
      <c r="B9606" t="s">
        <v>29</v>
      </c>
      <c r="C9606" t="s">
        <v>28957</v>
      </c>
      <c r="D9606" t="s">
        <v>28958</v>
      </c>
      <c r="E9606" t="s">
        <v>40</v>
      </c>
      <c r="F9606" s="7">
        <v>4800.57</v>
      </c>
      <c r="G9606" t="s">
        <v>33</v>
      </c>
      <c r="H9606" t="s">
        <v>34</v>
      </c>
      <c r="I9606" t="s">
        <v>28916</v>
      </c>
      <c r="L9606" s="8">
        <v>8.4699999999999998E-2</v>
      </c>
      <c r="M9606" t="s">
        <v>36</v>
      </c>
      <c r="N9606" t="str">
        <f>IF(AND(PESQUISA!$B$3&lt;&gt;"",OR(PESQUISA!$B$4="TODAS",B9606=PESQUISA!$B$4),ISNUMBER(SEARCH(PESQUISA!$B$3,D9606))),ROW()-1,"")</f>
        <v/>
      </c>
    </row>
    <row r="9607" spans="1:14" x14ac:dyDescent="0.3">
      <c r="A9607" t="s">
        <v>28959</v>
      </c>
      <c r="B9607" t="s">
        <v>29</v>
      </c>
      <c r="C9607" t="s">
        <v>28960</v>
      </c>
      <c r="D9607" t="s">
        <v>28961</v>
      </c>
      <c r="E9607" t="s">
        <v>40</v>
      </c>
      <c r="G9607" t="s">
        <v>33</v>
      </c>
      <c r="H9607" t="s">
        <v>34</v>
      </c>
      <c r="I9607" t="s">
        <v>28916</v>
      </c>
      <c r="M9607" t="s">
        <v>53</v>
      </c>
      <c r="N9607" t="str">
        <f>IF(AND(PESQUISA!$B$3&lt;&gt;"",OR(PESQUISA!$B$4="TODAS",B9607=PESQUISA!$B$4),ISNUMBER(SEARCH(PESQUISA!$B$3,D9607))),ROW()-1,"")</f>
        <v/>
      </c>
    </row>
    <row r="9608" spans="1:14" x14ac:dyDescent="0.3">
      <c r="A9608" t="s">
        <v>28962</v>
      </c>
      <c r="B9608" t="s">
        <v>29</v>
      </c>
      <c r="C9608" t="s">
        <v>28963</v>
      </c>
      <c r="D9608" t="s">
        <v>28964</v>
      </c>
      <c r="E9608" t="s">
        <v>40</v>
      </c>
      <c r="G9608" t="s">
        <v>33</v>
      </c>
      <c r="H9608" t="s">
        <v>34</v>
      </c>
      <c r="I9608" t="s">
        <v>28916</v>
      </c>
      <c r="M9608" t="s">
        <v>53</v>
      </c>
      <c r="N9608" t="str">
        <f>IF(AND(PESQUISA!$B$3&lt;&gt;"",OR(PESQUISA!$B$4="TODAS",B9608=PESQUISA!$B$4),ISNUMBER(SEARCH(PESQUISA!$B$3,D9608))),ROW()-1,"")</f>
        <v/>
      </c>
    </row>
    <row r="9609" spans="1:14" x14ac:dyDescent="0.3">
      <c r="A9609" t="s">
        <v>28965</v>
      </c>
      <c r="B9609" t="s">
        <v>29</v>
      </c>
      <c r="C9609" t="s">
        <v>28966</v>
      </c>
      <c r="D9609" t="s">
        <v>28967</v>
      </c>
      <c r="E9609" t="s">
        <v>40</v>
      </c>
      <c r="G9609" t="s">
        <v>33</v>
      </c>
      <c r="H9609" t="s">
        <v>34</v>
      </c>
      <c r="I9609" t="s">
        <v>28916</v>
      </c>
      <c r="M9609" t="s">
        <v>53</v>
      </c>
      <c r="N9609" t="str">
        <f>IF(AND(PESQUISA!$B$3&lt;&gt;"",OR(PESQUISA!$B$4="TODAS",B9609=PESQUISA!$B$4),ISNUMBER(SEARCH(PESQUISA!$B$3,D9609))),ROW()-1,"")</f>
        <v/>
      </c>
    </row>
    <row r="9610" spans="1:14" x14ac:dyDescent="0.3">
      <c r="A9610" t="s">
        <v>28968</v>
      </c>
      <c r="B9610" t="s">
        <v>29</v>
      </c>
      <c r="C9610" t="s">
        <v>28969</v>
      </c>
      <c r="D9610" t="s">
        <v>28970</v>
      </c>
      <c r="E9610" t="s">
        <v>40</v>
      </c>
      <c r="G9610" t="s">
        <v>33</v>
      </c>
      <c r="H9610" t="s">
        <v>34</v>
      </c>
      <c r="I9610" t="s">
        <v>28916</v>
      </c>
      <c r="M9610" t="s">
        <v>53</v>
      </c>
      <c r="N9610" t="str">
        <f>IF(AND(PESQUISA!$B$3&lt;&gt;"",OR(PESQUISA!$B$4="TODAS",B9610=PESQUISA!$B$4),ISNUMBER(SEARCH(PESQUISA!$B$3,D9610))),ROW()-1,"")</f>
        <v/>
      </c>
    </row>
    <row r="9611" spans="1:14" x14ac:dyDescent="0.3">
      <c r="A9611" t="s">
        <v>28971</v>
      </c>
      <c r="B9611" t="s">
        <v>29</v>
      </c>
      <c r="C9611" t="s">
        <v>28972</v>
      </c>
      <c r="D9611" t="s">
        <v>28973</v>
      </c>
      <c r="E9611" t="s">
        <v>40</v>
      </c>
      <c r="G9611" t="s">
        <v>33</v>
      </c>
      <c r="H9611" t="s">
        <v>34</v>
      </c>
      <c r="I9611" t="s">
        <v>28916</v>
      </c>
      <c r="M9611" t="s">
        <v>53</v>
      </c>
      <c r="N9611" t="str">
        <f>IF(AND(PESQUISA!$B$3&lt;&gt;"",OR(PESQUISA!$B$4="TODAS",B9611=PESQUISA!$B$4),ISNUMBER(SEARCH(PESQUISA!$B$3,D9611))),ROW()-1,"")</f>
        <v/>
      </c>
    </row>
    <row r="9612" spans="1:14" x14ac:dyDescent="0.3">
      <c r="A9612" t="s">
        <v>28974</v>
      </c>
      <c r="B9612" t="s">
        <v>29</v>
      </c>
      <c r="C9612" t="s">
        <v>28975</v>
      </c>
      <c r="D9612" t="s">
        <v>28976</v>
      </c>
      <c r="E9612" t="s">
        <v>40</v>
      </c>
      <c r="G9612" t="s">
        <v>33</v>
      </c>
      <c r="H9612" t="s">
        <v>34</v>
      </c>
      <c r="I9612" t="s">
        <v>28916</v>
      </c>
      <c r="M9612" t="s">
        <v>53</v>
      </c>
      <c r="N9612" t="str">
        <f>IF(AND(PESQUISA!$B$3&lt;&gt;"",OR(PESQUISA!$B$4="TODAS",B9612=PESQUISA!$B$4),ISNUMBER(SEARCH(PESQUISA!$B$3,D9612))),ROW()-1,"")</f>
        <v/>
      </c>
    </row>
    <row r="9613" spans="1:14" x14ac:dyDescent="0.3">
      <c r="A9613" t="s">
        <v>28977</v>
      </c>
      <c r="B9613" t="s">
        <v>29</v>
      </c>
      <c r="C9613" t="s">
        <v>28978</v>
      </c>
      <c r="D9613" t="s">
        <v>28979</v>
      </c>
      <c r="E9613" t="s">
        <v>40</v>
      </c>
      <c r="G9613" t="s">
        <v>33</v>
      </c>
      <c r="H9613" t="s">
        <v>34</v>
      </c>
      <c r="I9613" t="s">
        <v>28916</v>
      </c>
      <c r="M9613" t="s">
        <v>53</v>
      </c>
      <c r="N9613" t="str">
        <f>IF(AND(PESQUISA!$B$3&lt;&gt;"",OR(PESQUISA!$B$4="TODAS",B9613=PESQUISA!$B$4),ISNUMBER(SEARCH(PESQUISA!$B$3,D9613))),ROW()-1,"")</f>
        <v/>
      </c>
    </row>
    <row r="9614" spans="1:14" x14ac:dyDescent="0.3">
      <c r="A9614" t="s">
        <v>28980</v>
      </c>
      <c r="B9614" t="s">
        <v>29</v>
      </c>
      <c r="C9614" t="s">
        <v>28981</v>
      </c>
      <c r="D9614" t="s">
        <v>28982</v>
      </c>
      <c r="E9614" t="s">
        <v>40</v>
      </c>
      <c r="G9614" t="s">
        <v>33</v>
      </c>
      <c r="H9614" t="s">
        <v>34</v>
      </c>
      <c r="I9614" t="s">
        <v>28916</v>
      </c>
      <c r="M9614" t="s">
        <v>53</v>
      </c>
      <c r="N9614" t="str">
        <f>IF(AND(PESQUISA!$B$3&lt;&gt;"",OR(PESQUISA!$B$4="TODAS",B9614=PESQUISA!$B$4),ISNUMBER(SEARCH(PESQUISA!$B$3,D9614))),ROW()-1,"")</f>
        <v/>
      </c>
    </row>
    <row r="9615" spans="1:14" x14ac:dyDescent="0.3">
      <c r="A9615" t="s">
        <v>28983</v>
      </c>
      <c r="B9615" t="s">
        <v>29</v>
      </c>
      <c r="C9615" t="s">
        <v>28984</v>
      </c>
      <c r="D9615" t="s">
        <v>28985</v>
      </c>
      <c r="E9615" t="s">
        <v>40</v>
      </c>
      <c r="F9615" s="7">
        <v>985.26</v>
      </c>
      <c r="G9615" t="s">
        <v>33</v>
      </c>
      <c r="H9615" t="s">
        <v>34</v>
      </c>
      <c r="I9615" t="s">
        <v>28916</v>
      </c>
      <c r="L9615" s="8">
        <v>2.6700000000000002E-2</v>
      </c>
      <c r="M9615" t="s">
        <v>36</v>
      </c>
      <c r="N9615" t="str">
        <f>IF(AND(PESQUISA!$B$3&lt;&gt;"",OR(PESQUISA!$B$4="TODAS",B9615=PESQUISA!$B$4),ISNUMBER(SEARCH(PESQUISA!$B$3,D9615))),ROW()-1,"")</f>
        <v/>
      </c>
    </row>
    <row r="9616" spans="1:14" x14ac:dyDescent="0.3">
      <c r="A9616" t="s">
        <v>28986</v>
      </c>
      <c r="B9616" t="s">
        <v>29</v>
      </c>
      <c r="C9616" t="s">
        <v>28987</v>
      </c>
      <c r="D9616" t="s">
        <v>28988</v>
      </c>
      <c r="E9616" t="s">
        <v>40</v>
      </c>
      <c r="G9616" t="s">
        <v>33</v>
      </c>
      <c r="H9616" t="s">
        <v>34</v>
      </c>
      <c r="I9616" t="s">
        <v>28916</v>
      </c>
      <c r="M9616" t="s">
        <v>53</v>
      </c>
      <c r="N9616" t="str">
        <f>IF(AND(PESQUISA!$B$3&lt;&gt;"",OR(PESQUISA!$B$4="TODAS",B9616=PESQUISA!$B$4),ISNUMBER(SEARCH(PESQUISA!$B$3,D9616))),ROW()-1,"")</f>
        <v/>
      </c>
    </row>
    <row r="9617" spans="1:14" x14ac:dyDescent="0.3">
      <c r="A9617" t="s">
        <v>28989</v>
      </c>
      <c r="B9617" t="s">
        <v>29</v>
      </c>
      <c r="C9617" t="s">
        <v>28990</v>
      </c>
      <c r="D9617" t="s">
        <v>28991</v>
      </c>
      <c r="E9617" t="s">
        <v>40</v>
      </c>
      <c r="G9617" t="s">
        <v>33</v>
      </c>
      <c r="H9617" t="s">
        <v>34</v>
      </c>
      <c r="I9617" t="s">
        <v>28916</v>
      </c>
      <c r="M9617" t="s">
        <v>53</v>
      </c>
      <c r="N9617" t="str">
        <f>IF(AND(PESQUISA!$B$3&lt;&gt;"",OR(PESQUISA!$B$4="TODAS",B9617=PESQUISA!$B$4),ISNUMBER(SEARCH(PESQUISA!$B$3,D9617))),ROW()-1,"")</f>
        <v/>
      </c>
    </row>
    <row r="9618" spans="1:14" x14ac:dyDescent="0.3">
      <c r="A9618" t="s">
        <v>28992</v>
      </c>
      <c r="B9618" t="s">
        <v>29</v>
      </c>
      <c r="C9618" t="s">
        <v>28993</v>
      </c>
      <c r="D9618" t="s">
        <v>28994</v>
      </c>
      <c r="E9618" t="s">
        <v>40</v>
      </c>
      <c r="G9618" t="s">
        <v>33</v>
      </c>
      <c r="H9618" t="s">
        <v>34</v>
      </c>
      <c r="I9618" t="s">
        <v>28916</v>
      </c>
      <c r="M9618" t="s">
        <v>53</v>
      </c>
      <c r="N9618" t="str">
        <f>IF(AND(PESQUISA!$B$3&lt;&gt;"",OR(PESQUISA!$B$4="TODAS",B9618=PESQUISA!$B$4),ISNUMBER(SEARCH(PESQUISA!$B$3,D9618))),ROW()-1,"")</f>
        <v/>
      </c>
    </row>
    <row r="9619" spans="1:14" x14ac:dyDescent="0.3">
      <c r="A9619" t="s">
        <v>28995</v>
      </c>
      <c r="B9619" t="s">
        <v>29</v>
      </c>
      <c r="C9619" t="s">
        <v>28996</v>
      </c>
      <c r="D9619" t="s">
        <v>28997</v>
      </c>
      <c r="E9619" t="s">
        <v>40</v>
      </c>
      <c r="G9619" t="s">
        <v>33</v>
      </c>
      <c r="H9619" t="s">
        <v>34</v>
      </c>
      <c r="I9619" t="s">
        <v>28916</v>
      </c>
      <c r="M9619" t="s">
        <v>53</v>
      </c>
      <c r="N9619" t="str">
        <f>IF(AND(PESQUISA!$B$3&lt;&gt;"",OR(PESQUISA!$B$4="TODAS",B9619=PESQUISA!$B$4),ISNUMBER(SEARCH(PESQUISA!$B$3,D9619))),ROW()-1,"")</f>
        <v/>
      </c>
    </row>
    <row r="9620" spans="1:14" x14ac:dyDescent="0.3">
      <c r="A9620" t="s">
        <v>28998</v>
      </c>
      <c r="B9620" t="s">
        <v>29</v>
      </c>
      <c r="C9620" t="s">
        <v>28999</v>
      </c>
      <c r="D9620" t="s">
        <v>29000</v>
      </c>
      <c r="E9620" t="s">
        <v>40</v>
      </c>
      <c r="G9620" t="s">
        <v>33</v>
      </c>
      <c r="H9620" t="s">
        <v>34</v>
      </c>
      <c r="I9620" t="s">
        <v>28916</v>
      </c>
      <c r="M9620" t="s">
        <v>53</v>
      </c>
      <c r="N9620" t="str">
        <f>IF(AND(PESQUISA!$B$3&lt;&gt;"",OR(PESQUISA!$B$4="TODAS",B9620=PESQUISA!$B$4),ISNUMBER(SEARCH(PESQUISA!$B$3,D9620))),ROW()-1,"")</f>
        <v/>
      </c>
    </row>
    <row r="9621" spans="1:14" x14ac:dyDescent="0.3">
      <c r="A9621" t="s">
        <v>29001</v>
      </c>
      <c r="B9621" t="s">
        <v>29</v>
      </c>
      <c r="C9621" t="s">
        <v>29002</v>
      </c>
      <c r="D9621" t="s">
        <v>29003</v>
      </c>
      <c r="E9621" t="s">
        <v>40</v>
      </c>
      <c r="G9621" t="s">
        <v>33</v>
      </c>
      <c r="H9621" t="s">
        <v>34</v>
      </c>
      <c r="I9621" t="s">
        <v>28916</v>
      </c>
      <c r="M9621" t="s">
        <v>53</v>
      </c>
      <c r="N9621" t="str">
        <f>IF(AND(PESQUISA!$B$3&lt;&gt;"",OR(PESQUISA!$B$4="TODAS",B9621=PESQUISA!$B$4),ISNUMBER(SEARCH(PESQUISA!$B$3,D9621))),ROW()-1,"")</f>
        <v/>
      </c>
    </row>
    <row r="9622" spans="1:14" x14ac:dyDescent="0.3">
      <c r="A9622" t="s">
        <v>29004</v>
      </c>
      <c r="B9622" t="s">
        <v>29</v>
      </c>
      <c r="C9622" t="s">
        <v>29005</v>
      </c>
      <c r="D9622" t="s">
        <v>29006</v>
      </c>
      <c r="E9622" t="s">
        <v>40</v>
      </c>
      <c r="F9622" s="7">
        <v>56.59</v>
      </c>
      <c r="G9622" t="s">
        <v>33</v>
      </c>
      <c r="H9622" t="s">
        <v>34</v>
      </c>
      <c r="I9622" t="s">
        <v>28916</v>
      </c>
      <c r="L9622" s="8">
        <v>0</v>
      </c>
      <c r="M9622" t="s">
        <v>36</v>
      </c>
      <c r="N9622" t="str">
        <f>IF(AND(PESQUISA!$B$3&lt;&gt;"",OR(PESQUISA!$B$4="TODAS",B9622=PESQUISA!$B$4),ISNUMBER(SEARCH(PESQUISA!$B$3,D9622))),ROW()-1,"")</f>
        <v/>
      </c>
    </row>
    <row r="9623" spans="1:14" x14ac:dyDescent="0.3">
      <c r="A9623" t="s">
        <v>29007</v>
      </c>
      <c r="B9623" t="s">
        <v>29</v>
      </c>
      <c r="C9623" t="s">
        <v>29008</v>
      </c>
      <c r="D9623" t="s">
        <v>29009</v>
      </c>
      <c r="E9623" t="s">
        <v>40</v>
      </c>
      <c r="G9623" t="s">
        <v>33</v>
      </c>
      <c r="H9623" t="s">
        <v>34</v>
      </c>
      <c r="I9623" t="s">
        <v>28916</v>
      </c>
      <c r="M9623" t="s">
        <v>53</v>
      </c>
      <c r="N9623" t="str">
        <f>IF(AND(PESQUISA!$B$3&lt;&gt;"",OR(PESQUISA!$B$4="TODAS",B9623=PESQUISA!$B$4),ISNUMBER(SEARCH(PESQUISA!$B$3,D9623))),ROW()-1,"")</f>
        <v/>
      </c>
    </row>
    <row r="9624" spans="1:14" x14ac:dyDescent="0.3">
      <c r="A9624" t="s">
        <v>29010</v>
      </c>
      <c r="B9624" t="s">
        <v>29</v>
      </c>
      <c r="C9624" t="s">
        <v>29011</v>
      </c>
      <c r="D9624" t="s">
        <v>29012</v>
      </c>
      <c r="E9624" t="s">
        <v>40</v>
      </c>
      <c r="G9624" t="s">
        <v>33</v>
      </c>
      <c r="H9624" t="s">
        <v>34</v>
      </c>
      <c r="I9624" t="s">
        <v>28916</v>
      </c>
      <c r="M9624" t="s">
        <v>53</v>
      </c>
      <c r="N9624" t="str">
        <f>IF(AND(PESQUISA!$B$3&lt;&gt;"",OR(PESQUISA!$B$4="TODAS",B9624=PESQUISA!$B$4),ISNUMBER(SEARCH(PESQUISA!$B$3,D9624))),ROW()-1,"")</f>
        <v/>
      </c>
    </row>
    <row r="9625" spans="1:14" x14ac:dyDescent="0.3">
      <c r="A9625" t="s">
        <v>29013</v>
      </c>
      <c r="B9625" t="s">
        <v>29</v>
      </c>
      <c r="C9625" t="s">
        <v>29014</v>
      </c>
      <c r="D9625" t="s">
        <v>29015</v>
      </c>
      <c r="E9625" t="s">
        <v>40</v>
      </c>
      <c r="G9625" t="s">
        <v>33</v>
      </c>
      <c r="H9625" t="s">
        <v>34</v>
      </c>
      <c r="I9625" t="s">
        <v>28916</v>
      </c>
      <c r="M9625" t="s">
        <v>53</v>
      </c>
      <c r="N9625" t="str">
        <f>IF(AND(PESQUISA!$B$3&lt;&gt;"",OR(PESQUISA!$B$4="TODAS",B9625=PESQUISA!$B$4),ISNUMBER(SEARCH(PESQUISA!$B$3,D9625))),ROW()-1,"")</f>
        <v/>
      </c>
    </row>
    <row r="9626" spans="1:14" x14ac:dyDescent="0.3">
      <c r="A9626" t="s">
        <v>29016</v>
      </c>
      <c r="B9626" t="s">
        <v>29</v>
      </c>
      <c r="C9626" t="s">
        <v>29017</v>
      </c>
      <c r="D9626" t="s">
        <v>29018</v>
      </c>
      <c r="E9626" t="s">
        <v>40</v>
      </c>
      <c r="G9626" t="s">
        <v>33</v>
      </c>
      <c r="H9626" t="s">
        <v>34</v>
      </c>
      <c r="I9626" t="s">
        <v>28916</v>
      </c>
      <c r="M9626" t="s">
        <v>53</v>
      </c>
      <c r="N9626" t="str">
        <f>IF(AND(PESQUISA!$B$3&lt;&gt;"",OR(PESQUISA!$B$4="TODAS",B9626=PESQUISA!$B$4),ISNUMBER(SEARCH(PESQUISA!$B$3,D9626))),ROW()-1,"")</f>
        <v/>
      </c>
    </row>
    <row r="9627" spans="1:14" x14ac:dyDescent="0.3">
      <c r="A9627" t="s">
        <v>29019</v>
      </c>
      <c r="B9627" t="s">
        <v>29</v>
      </c>
      <c r="C9627" t="s">
        <v>29020</v>
      </c>
      <c r="D9627" t="s">
        <v>29021</v>
      </c>
      <c r="E9627" t="s">
        <v>40</v>
      </c>
      <c r="G9627" t="s">
        <v>33</v>
      </c>
      <c r="H9627" t="s">
        <v>34</v>
      </c>
      <c r="I9627" t="s">
        <v>28916</v>
      </c>
      <c r="M9627" t="s">
        <v>53</v>
      </c>
      <c r="N9627" t="str">
        <f>IF(AND(PESQUISA!$B$3&lt;&gt;"",OR(PESQUISA!$B$4="TODAS",B9627=PESQUISA!$B$4),ISNUMBER(SEARCH(PESQUISA!$B$3,D9627))),ROW()-1,"")</f>
        <v/>
      </c>
    </row>
    <row r="9628" spans="1:14" x14ac:dyDescent="0.3">
      <c r="A9628" t="s">
        <v>29022</v>
      </c>
      <c r="B9628" t="s">
        <v>29</v>
      </c>
      <c r="C9628" t="s">
        <v>29023</v>
      </c>
      <c r="D9628" t="s">
        <v>29024</v>
      </c>
      <c r="E9628" t="s">
        <v>40</v>
      </c>
      <c r="F9628" s="7">
        <v>329.47</v>
      </c>
      <c r="G9628" t="s">
        <v>33</v>
      </c>
      <c r="H9628" t="s">
        <v>34</v>
      </c>
      <c r="I9628" t="s">
        <v>28916</v>
      </c>
      <c r="L9628" s="8">
        <v>0</v>
      </c>
      <c r="M9628" t="s">
        <v>36</v>
      </c>
      <c r="N9628" t="str">
        <f>IF(AND(PESQUISA!$B$3&lt;&gt;"",OR(PESQUISA!$B$4="TODAS",B9628=PESQUISA!$B$4),ISNUMBER(SEARCH(PESQUISA!$B$3,D9628))),ROW()-1,"")</f>
        <v/>
      </c>
    </row>
    <row r="9629" spans="1:14" x14ac:dyDescent="0.3">
      <c r="A9629" t="s">
        <v>29025</v>
      </c>
      <c r="B9629" t="s">
        <v>29</v>
      </c>
      <c r="C9629" t="s">
        <v>29026</v>
      </c>
      <c r="D9629" t="s">
        <v>29027</v>
      </c>
      <c r="E9629" t="s">
        <v>40</v>
      </c>
      <c r="G9629" t="s">
        <v>33</v>
      </c>
      <c r="H9629" t="s">
        <v>34</v>
      </c>
      <c r="I9629" t="s">
        <v>28916</v>
      </c>
      <c r="M9629" t="s">
        <v>53</v>
      </c>
      <c r="N9629" t="str">
        <f>IF(AND(PESQUISA!$B$3&lt;&gt;"",OR(PESQUISA!$B$4="TODAS",B9629=PESQUISA!$B$4),ISNUMBER(SEARCH(PESQUISA!$B$3,D9629))),ROW()-1,"")</f>
        <v/>
      </c>
    </row>
    <row r="9630" spans="1:14" x14ac:dyDescent="0.3">
      <c r="A9630" t="s">
        <v>29028</v>
      </c>
      <c r="B9630" t="s">
        <v>29</v>
      </c>
      <c r="C9630" t="s">
        <v>29029</v>
      </c>
      <c r="D9630" t="s">
        <v>29030</v>
      </c>
      <c r="E9630" t="s">
        <v>40</v>
      </c>
      <c r="G9630" t="s">
        <v>33</v>
      </c>
      <c r="H9630" t="s">
        <v>34</v>
      </c>
      <c r="I9630" t="s">
        <v>28916</v>
      </c>
      <c r="M9630" t="s">
        <v>53</v>
      </c>
      <c r="N9630" t="str">
        <f>IF(AND(PESQUISA!$B$3&lt;&gt;"",OR(PESQUISA!$B$4="TODAS",B9630=PESQUISA!$B$4),ISNUMBER(SEARCH(PESQUISA!$B$3,D9630))),ROW()-1,"")</f>
        <v/>
      </c>
    </row>
    <row r="9631" spans="1:14" x14ac:dyDescent="0.3">
      <c r="A9631" t="s">
        <v>29031</v>
      </c>
      <c r="B9631" t="s">
        <v>29</v>
      </c>
      <c r="C9631" t="s">
        <v>29032</v>
      </c>
      <c r="D9631" t="s">
        <v>29033</v>
      </c>
      <c r="E9631" t="s">
        <v>60</v>
      </c>
      <c r="F9631" s="7">
        <v>122.44</v>
      </c>
      <c r="G9631" t="s">
        <v>33</v>
      </c>
      <c r="H9631" t="s">
        <v>34</v>
      </c>
      <c r="I9631" t="s">
        <v>29034</v>
      </c>
      <c r="L9631" s="8">
        <v>0</v>
      </c>
      <c r="M9631" t="s">
        <v>36</v>
      </c>
      <c r="N9631" t="str">
        <f>IF(AND(PESQUISA!$B$3&lt;&gt;"",OR(PESQUISA!$B$4="TODAS",B9631=PESQUISA!$B$4),ISNUMBER(SEARCH(PESQUISA!$B$3,D9631))),ROW()-1,"")</f>
        <v/>
      </c>
    </row>
    <row r="9632" spans="1:14" x14ac:dyDescent="0.3">
      <c r="A9632" t="s">
        <v>29035</v>
      </c>
      <c r="B9632" t="s">
        <v>29</v>
      </c>
      <c r="C9632" t="s">
        <v>29036</v>
      </c>
      <c r="D9632" t="s">
        <v>29037</v>
      </c>
      <c r="E9632" t="s">
        <v>60</v>
      </c>
      <c r="F9632" s="7">
        <v>69.599999999999994</v>
      </c>
      <c r="G9632" t="s">
        <v>33</v>
      </c>
      <c r="H9632" t="s">
        <v>34</v>
      </c>
      <c r="I9632" t="s">
        <v>29034</v>
      </c>
      <c r="L9632" s="8">
        <v>0</v>
      </c>
      <c r="M9632" t="s">
        <v>36</v>
      </c>
      <c r="N9632" t="str">
        <f>IF(AND(PESQUISA!$B$3&lt;&gt;"",OR(PESQUISA!$B$4="TODAS",B9632=PESQUISA!$B$4),ISNUMBER(SEARCH(PESQUISA!$B$3,D9632))),ROW()-1,"")</f>
        <v/>
      </c>
    </row>
    <row r="9633" spans="1:14" x14ac:dyDescent="0.3">
      <c r="A9633" t="s">
        <v>29038</v>
      </c>
      <c r="B9633" t="s">
        <v>29</v>
      </c>
      <c r="C9633" t="s">
        <v>29039</v>
      </c>
      <c r="D9633" t="s">
        <v>29040</v>
      </c>
      <c r="E9633" t="s">
        <v>60</v>
      </c>
      <c r="F9633" s="7">
        <v>204.34</v>
      </c>
      <c r="G9633" t="s">
        <v>33</v>
      </c>
      <c r="H9633" t="s">
        <v>34</v>
      </c>
      <c r="I9633" t="s">
        <v>29034</v>
      </c>
      <c r="L9633" s="8">
        <v>0</v>
      </c>
      <c r="M9633" t="s">
        <v>36</v>
      </c>
      <c r="N9633" t="str">
        <f>IF(AND(PESQUISA!$B$3&lt;&gt;"",OR(PESQUISA!$B$4="TODAS",B9633=PESQUISA!$B$4),ISNUMBER(SEARCH(PESQUISA!$B$3,D9633))),ROW()-1,"")</f>
        <v/>
      </c>
    </row>
    <row r="9634" spans="1:14" x14ac:dyDescent="0.3">
      <c r="A9634" t="s">
        <v>29041</v>
      </c>
      <c r="B9634" t="s">
        <v>29</v>
      </c>
      <c r="C9634" t="s">
        <v>29042</v>
      </c>
      <c r="D9634" t="s">
        <v>29043</v>
      </c>
      <c r="E9634" t="s">
        <v>60</v>
      </c>
      <c r="F9634" s="7">
        <v>91.57</v>
      </c>
      <c r="G9634" t="s">
        <v>33</v>
      </c>
      <c r="H9634" t="s">
        <v>34</v>
      </c>
      <c r="I9634" t="s">
        <v>29034</v>
      </c>
      <c r="L9634" s="8">
        <v>0</v>
      </c>
      <c r="M9634" t="s">
        <v>36</v>
      </c>
      <c r="N9634" t="str">
        <f>IF(AND(PESQUISA!$B$3&lt;&gt;"",OR(PESQUISA!$B$4="TODAS",B9634=PESQUISA!$B$4),ISNUMBER(SEARCH(PESQUISA!$B$3,D9634))),ROW()-1,"")</f>
        <v/>
      </c>
    </row>
    <row r="9635" spans="1:14" x14ac:dyDescent="0.3">
      <c r="A9635" t="s">
        <v>29044</v>
      </c>
      <c r="B9635" t="s">
        <v>29</v>
      </c>
      <c r="C9635" t="s">
        <v>29045</v>
      </c>
      <c r="D9635" t="s">
        <v>29046</v>
      </c>
      <c r="E9635" t="s">
        <v>60</v>
      </c>
      <c r="F9635" s="7">
        <v>79.680000000000007</v>
      </c>
      <c r="G9635" t="s">
        <v>33</v>
      </c>
      <c r="H9635" t="s">
        <v>34</v>
      </c>
      <c r="I9635" t="s">
        <v>29034</v>
      </c>
      <c r="L9635" s="8">
        <v>0</v>
      </c>
      <c r="M9635" t="s">
        <v>36</v>
      </c>
      <c r="N9635" t="str">
        <f>IF(AND(PESQUISA!$B$3&lt;&gt;"",OR(PESQUISA!$B$4="TODAS",B9635=PESQUISA!$B$4),ISNUMBER(SEARCH(PESQUISA!$B$3,D9635))),ROW()-1,"")</f>
        <v/>
      </c>
    </row>
    <row r="9636" spans="1:14" x14ac:dyDescent="0.3">
      <c r="A9636" t="s">
        <v>29047</v>
      </c>
      <c r="B9636" t="s">
        <v>29</v>
      </c>
      <c r="C9636" t="s">
        <v>29048</v>
      </c>
      <c r="D9636" t="s">
        <v>29049</v>
      </c>
      <c r="E9636" t="s">
        <v>60</v>
      </c>
      <c r="F9636" s="7">
        <v>159.11000000000001</v>
      </c>
      <c r="G9636" t="s">
        <v>33</v>
      </c>
      <c r="H9636" t="s">
        <v>34</v>
      </c>
      <c r="I9636" t="s">
        <v>29034</v>
      </c>
      <c r="L9636" s="8">
        <v>0</v>
      </c>
      <c r="M9636" t="s">
        <v>36</v>
      </c>
      <c r="N9636" t="str">
        <f>IF(AND(PESQUISA!$B$3&lt;&gt;"",OR(PESQUISA!$B$4="TODAS",B9636=PESQUISA!$B$4),ISNUMBER(SEARCH(PESQUISA!$B$3,D9636))),ROW()-1,"")</f>
        <v/>
      </c>
    </row>
    <row r="9637" spans="1:14" x14ac:dyDescent="0.3">
      <c r="A9637" t="s">
        <v>29050</v>
      </c>
      <c r="B9637" t="s">
        <v>29</v>
      </c>
      <c r="C9637" t="s">
        <v>29051</v>
      </c>
      <c r="D9637" t="s">
        <v>29052</v>
      </c>
      <c r="E9637" t="s">
        <v>40</v>
      </c>
      <c r="F9637" s="7">
        <v>85.82</v>
      </c>
      <c r="G9637" t="s">
        <v>33</v>
      </c>
      <c r="H9637" t="s">
        <v>34</v>
      </c>
      <c r="I9637" t="s">
        <v>29053</v>
      </c>
      <c r="L9637" s="8">
        <v>0</v>
      </c>
      <c r="M9637" t="s">
        <v>36</v>
      </c>
      <c r="N9637" t="str">
        <f>IF(AND(PESQUISA!$B$3&lt;&gt;"",OR(PESQUISA!$B$4="TODAS",B9637=PESQUISA!$B$4),ISNUMBER(SEARCH(PESQUISA!$B$3,D9637))),ROW()-1,"")</f>
        <v/>
      </c>
    </row>
    <row r="9638" spans="1:14" x14ac:dyDescent="0.3">
      <c r="A9638" t="s">
        <v>29054</v>
      </c>
      <c r="B9638" t="s">
        <v>29</v>
      </c>
      <c r="C9638" t="s">
        <v>29055</v>
      </c>
      <c r="D9638" t="s">
        <v>29056</v>
      </c>
      <c r="E9638" t="s">
        <v>40</v>
      </c>
      <c r="F9638" s="7">
        <v>168.44</v>
      </c>
      <c r="G9638" t="s">
        <v>33</v>
      </c>
      <c r="H9638" t="s">
        <v>34</v>
      </c>
      <c r="I9638" t="s">
        <v>29053</v>
      </c>
      <c r="L9638" s="8">
        <v>0</v>
      </c>
      <c r="M9638" t="s">
        <v>36</v>
      </c>
      <c r="N9638" t="str">
        <f>IF(AND(PESQUISA!$B$3&lt;&gt;"",OR(PESQUISA!$B$4="TODAS",B9638=PESQUISA!$B$4),ISNUMBER(SEARCH(PESQUISA!$B$3,D9638))),ROW()-1,"")</f>
        <v/>
      </c>
    </row>
    <row r="9639" spans="1:14" x14ac:dyDescent="0.3">
      <c r="A9639" t="s">
        <v>29057</v>
      </c>
      <c r="B9639" t="s">
        <v>29</v>
      </c>
      <c r="C9639" t="s">
        <v>29058</v>
      </c>
      <c r="D9639" t="s">
        <v>29059</v>
      </c>
      <c r="E9639" t="s">
        <v>40</v>
      </c>
      <c r="F9639" s="7">
        <v>419.73</v>
      </c>
      <c r="G9639" t="s">
        <v>33</v>
      </c>
      <c r="H9639" t="s">
        <v>34</v>
      </c>
      <c r="I9639" t="s">
        <v>29053</v>
      </c>
      <c r="L9639" s="8">
        <v>0.3014</v>
      </c>
      <c r="M9639" t="s">
        <v>36</v>
      </c>
      <c r="N9639" t="str">
        <f>IF(AND(PESQUISA!$B$3&lt;&gt;"",OR(PESQUISA!$B$4="TODAS",B9639=PESQUISA!$B$4),ISNUMBER(SEARCH(PESQUISA!$B$3,D9639))),ROW()-1,"")</f>
        <v/>
      </c>
    </row>
    <row r="9640" spans="1:14" x14ac:dyDescent="0.3">
      <c r="A9640" t="s">
        <v>29060</v>
      </c>
      <c r="B9640" t="s">
        <v>29</v>
      </c>
      <c r="C9640" t="s">
        <v>29061</v>
      </c>
      <c r="D9640" t="s">
        <v>29062</v>
      </c>
      <c r="E9640" t="s">
        <v>32</v>
      </c>
      <c r="F9640" s="7">
        <v>5.01</v>
      </c>
      <c r="G9640" t="s">
        <v>33</v>
      </c>
      <c r="H9640" t="s">
        <v>34</v>
      </c>
      <c r="I9640" t="s">
        <v>29053</v>
      </c>
      <c r="L9640" s="8">
        <v>0</v>
      </c>
      <c r="M9640" t="s">
        <v>36</v>
      </c>
      <c r="N9640" t="str">
        <f>IF(AND(PESQUISA!$B$3&lt;&gt;"",OR(PESQUISA!$B$4="TODAS",B9640=PESQUISA!$B$4),ISNUMBER(SEARCH(PESQUISA!$B$3,D9640))),ROW()-1,"")</f>
        <v/>
      </c>
    </row>
    <row r="9641" spans="1:14" x14ac:dyDescent="0.3">
      <c r="A9641" t="s">
        <v>29063</v>
      </c>
      <c r="B9641" t="s">
        <v>29</v>
      </c>
      <c r="C9641" t="s">
        <v>29064</v>
      </c>
      <c r="D9641" t="s">
        <v>29065</v>
      </c>
      <c r="E9641" t="s">
        <v>32</v>
      </c>
      <c r="F9641" s="7">
        <v>0.67</v>
      </c>
      <c r="G9641" t="s">
        <v>33</v>
      </c>
      <c r="H9641" t="s">
        <v>34</v>
      </c>
      <c r="I9641" t="s">
        <v>29053</v>
      </c>
      <c r="L9641" s="8">
        <v>0.47760000000000002</v>
      </c>
      <c r="M9641" t="s">
        <v>36</v>
      </c>
      <c r="N9641" t="str">
        <f>IF(AND(PESQUISA!$B$3&lt;&gt;"",OR(PESQUISA!$B$4="TODAS",B9641=PESQUISA!$B$4),ISNUMBER(SEARCH(PESQUISA!$B$3,D9641))),ROW()-1,"")</f>
        <v/>
      </c>
    </row>
    <row r="9642" spans="1:14" x14ac:dyDescent="0.3">
      <c r="A9642" t="s">
        <v>29066</v>
      </c>
      <c r="B9642" t="s">
        <v>29</v>
      </c>
      <c r="C9642" t="s">
        <v>29067</v>
      </c>
      <c r="D9642" t="s">
        <v>29068</v>
      </c>
      <c r="E9642" t="s">
        <v>40</v>
      </c>
      <c r="F9642" s="7">
        <v>129.29</v>
      </c>
      <c r="G9642" t="s">
        <v>33</v>
      </c>
      <c r="H9642" t="s">
        <v>34</v>
      </c>
      <c r="I9642" t="s">
        <v>29053</v>
      </c>
      <c r="L9642" s="8">
        <v>0.16819999999999999</v>
      </c>
      <c r="M9642" t="s">
        <v>36</v>
      </c>
      <c r="N9642" t="str">
        <f>IF(AND(PESQUISA!$B$3&lt;&gt;"",OR(PESQUISA!$B$4="TODAS",B9642=PESQUISA!$B$4),ISNUMBER(SEARCH(PESQUISA!$B$3,D9642))),ROW()-1,"")</f>
        <v/>
      </c>
    </row>
    <row r="9643" spans="1:14" x14ac:dyDescent="0.3">
      <c r="A9643" t="s">
        <v>29069</v>
      </c>
      <c r="B9643" t="s">
        <v>29</v>
      </c>
      <c r="C9643" t="s">
        <v>29070</v>
      </c>
      <c r="D9643" t="s">
        <v>29071</v>
      </c>
      <c r="E9643" t="s">
        <v>40</v>
      </c>
      <c r="F9643" s="7">
        <v>357.2</v>
      </c>
      <c r="G9643" t="s">
        <v>33</v>
      </c>
      <c r="H9643" t="s">
        <v>34</v>
      </c>
      <c r="I9643" t="s">
        <v>29053</v>
      </c>
      <c r="L9643" s="8">
        <v>0.17230000000000001</v>
      </c>
      <c r="M9643" t="s">
        <v>36</v>
      </c>
      <c r="N9643" t="str">
        <f>IF(AND(PESQUISA!$B$3&lt;&gt;"",OR(PESQUISA!$B$4="TODAS",B9643=PESQUISA!$B$4),ISNUMBER(SEARCH(PESQUISA!$B$3,D9643))),ROW()-1,"")</f>
        <v/>
      </c>
    </row>
    <row r="9644" spans="1:14" x14ac:dyDescent="0.3">
      <c r="A9644" t="s">
        <v>29072</v>
      </c>
      <c r="B9644" t="s">
        <v>29</v>
      </c>
      <c r="C9644" t="s">
        <v>29073</v>
      </c>
      <c r="D9644" t="s">
        <v>29074</v>
      </c>
      <c r="E9644" t="s">
        <v>40</v>
      </c>
      <c r="F9644" s="7">
        <v>752.72</v>
      </c>
      <c r="G9644" t="s">
        <v>33</v>
      </c>
      <c r="H9644" t="s">
        <v>34</v>
      </c>
      <c r="I9644" t="s">
        <v>29053</v>
      </c>
      <c r="L9644" s="8">
        <v>0.15340000000000001</v>
      </c>
      <c r="M9644" t="s">
        <v>36</v>
      </c>
      <c r="N9644" t="str">
        <f>IF(AND(PESQUISA!$B$3&lt;&gt;"",OR(PESQUISA!$B$4="TODAS",B9644=PESQUISA!$B$4),ISNUMBER(SEARCH(PESQUISA!$B$3,D9644))),ROW()-1,"")</f>
        <v/>
      </c>
    </row>
    <row r="9645" spans="1:14" x14ac:dyDescent="0.3">
      <c r="A9645" t="s">
        <v>29075</v>
      </c>
      <c r="B9645" t="s">
        <v>29</v>
      </c>
      <c r="C9645" t="s">
        <v>29076</v>
      </c>
      <c r="D9645" t="s">
        <v>29077</v>
      </c>
      <c r="E9645" t="s">
        <v>40</v>
      </c>
      <c r="F9645" s="7">
        <v>33.82</v>
      </c>
      <c r="G9645" t="s">
        <v>33</v>
      </c>
      <c r="H9645" t="s">
        <v>34</v>
      </c>
      <c r="I9645" t="s">
        <v>29053</v>
      </c>
      <c r="L9645" s="8">
        <v>0.2114</v>
      </c>
      <c r="M9645" t="s">
        <v>36</v>
      </c>
      <c r="N9645" t="str">
        <f>IF(AND(PESQUISA!$B$3&lt;&gt;"",OR(PESQUISA!$B$4="TODAS",B9645=PESQUISA!$B$4),ISNUMBER(SEARCH(PESQUISA!$B$3,D9645))),ROW()-1,"")</f>
        <v/>
      </c>
    </row>
    <row r="9646" spans="1:14" x14ac:dyDescent="0.3">
      <c r="A9646" t="s">
        <v>29078</v>
      </c>
      <c r="B9646" t="s">
        <v>29</v>
      </c>
      <c r="C9646" t="s">
        <v>29079</v>
      </c>
      <c r="D9646" t="s">
        <v>29080</v>
      </c>
      <c r="E9646" t="s">
        <v>40</v>
      </c>
      <c r="F9646" s="7">
        <v>135.66</v>
      </c>
      <c r="G9646" t="s">
        <v>33</v>
      </c>
      <c r="H9646" t="s">
        <v>34</v>
      </c>
      <c r="I9646" t="s">
        <v>29053</v>
      </c>
      <c r="L9646" s="8">
        <v>0</v>
      </c>
      <c r="M9646" t="s">
        <v>36</v>
      </c>
      <c r="N9646" t="str">
        <f>IF(AND(PESQUISA!$B$3&lt;&gt;"",OR(PESQUISA!$B$4="TODAS",B9646=PESQUISA!$B$4),ISNUMBER(SEARCH(PESQUISA!$B$3,D9646))),ROW()-1,"")</f>
        <v/>
      </c>
    </row>
    <row r="9647" spans="1:14" x14ac:dyDescent="0.3">
      <c r="A9647" t="s">
        <v>29081</v>
      </c>
      <c r="B9647" t="s">
        <v>29</v>
      </c>
      <c r="C9647" t="s">
        <v>29082</v>
      </c>
      <c r="D9647" t="s">
        <v>29083</v>
      </c>
      <c r="E9647" t="s">
        <v>40</v>
      </c>
      <c r="F9647" s="7">
        <v>225.15</v>
      </c>
      <c r="G9647" t="s">
        <v>33</v>
      </c>
      <c r="H9647" t="s">
        <v>34</v>
      </c>
      <c r="I9647" t="s">
        <v>29053</v>
      </c>
      <c r="L9647" s="8">
        <v>0</v>
      </c>
      <c r="M9647" t="s">
        <v>36</v>
      </c>
      <c r="N9647" t="str">
        <f>IF(AND(PESQUISA!$B$3&lt;&gt;"",OR(PESQUISA!$B$4="TODAS",B9647=PESQUISA!$B$4),ISNUMBER(SEARCH(PESQUISA!$B$3,D9647))),ROW()-1,"")</f>
        <v/>
      </c>
    </row>
    <row r="9648" spans="1:14" x14ac:dyDescent="0.3">
      <c r="A9648" t="s">
        <v>29084</v>
      </c>
      <c r="B9648" t="s">
        <v>29</v>
      </c>
      <c r="C9648" t="s">
        <v>29085</v>
      </c>
      <c r="D9648" t="s">
        <v>29086</v>
      </c>
      <c r="E9648" t="s">
        <v>40</v>
      </c>
      <c r="F9648" s="7">
        <v>296.75</v>
      </c>
      <c r="G9648" t="s">
        <v>33</v>
      </c>
      <c r="H9648" t="s">
        <v>34</v>
      </c>
      <c r="I9648" t="s">
        <v>29053</v>
      </c>
      <c r="L9648" s="8">
        <v>0</v>
      </c>
      <c r="M9648" t="s">
        <v>36</v>
      </c>
      <c r="N9648" t="str">
        <f>IF(AND(PESQUISA!$B$3&lt;&gt;"",OR(PESQUISA!$B$4="TODAS",B9648=PESQUISA!$B$4),ISNUMBER(SEARCH(PESQUISA!$B$3,D9648))),ROW()-1,"")</f>
        <v/>
      </c>
    </row>
    <row r="9649" spans="1:14" x14ac:dyDescent="0.3">
      <c r="A9649" t="s">
        <v>29087</v>
      </c>
      <c r="B9649" t="s">
        <v>29</v>
      </c>
      <c r="C9649" t="s">
        <v>29088</v>
      </c>
      <c r="D9649" t="s">
        <v>29089</v>
      </c>
      <c r="E9649" t="s">
        <v>60</v>
      </c>
      <c r="G9649" t="s">
        <v>33</v>
      </c>
      <c r="H9649" t="s">
        <v>34</v>
      </c>
      <c r="I9649" t="s">
        <v>29090</v>
      </c>
      <c r="M9649" t="s">
        <v>53</v>
      </c>
      <c r="N9649" t="str">
        <f>IF(AND(PESQUISA!$B$3&lt;&gt;"",OR(PESQUISA!$B$4="TODAS",B9649=PESQUISA!$B$4),ISNUMBER(SEARCH(PESQUISA!$B$3,D9649))),ROW()-1,"")</f>
        <v/>
      </c>
    </row>
    <row r="9650" spans="1:14" x14ac:dyDescent="0.3">
      <c r="A9650" t="s">
        <v>29091</v>
      </c>
      <c r="B9650" t="s">
        <v>29</v>
      </c>
      <c r="C9650" t="s">
        <v>29092</v>
      </c>
      <c r="D9650" t="s">
        <v>29093</v>
      </c>
      <c r="E9650" t="s">
        <v>40</v>
      </c>
      <c r="F9650" s="7">
        <v>3.32</v>
      </c>
      <c r="G9650" t="s">
        <v>33</v>
      </c>
      <c r="H9650" t="s">
        <v>34</v>
      </c>
      <c r="I9650" t="s">
        <v>29090</v>
      </c>
      <c r="L9650" s="8">
        <v>0</v>
      </c>
      <c r="M9650" t="s">
        <v>36</v>
      </c>
      <c r="N9650" t="str">
        <f>IF(AND(PESQUISA!$B$3&lt;&gt;"",OR(PESQUISA!$B$4="TODAS",B9650=PESQUISA!$B$4),ISNUMBER(SEARCH(PESQUISA!$B$3,D9650))),ROW()-1,"")</f>
        <v/>
      </c>
    </row>
    <row r="9651" spans="1:14" x14ac:dyDescent="0.3">
      <c r="A9651" t="s">
        <v>29094</v>
      </c>
      <c r="B9651" t="s">
        <v>29</v>
      </c>
      <c r="C9651" t="s">
        <v>29095</v>
      </c>
      <c r="D9651" t="s">
        <v>29096</v>
      </c>
      <c r="E9651" t="s">
        <v>60</v>
      </c>
      <c r="F9651" s="7">
        <v>193.81</v>
      </c>
      <c r="G9651" t="s">
        <v>33</v>
      </c>
      <c r="H9651" t="s">
        <v>34</v>
      </c>
      <c r="I9651" t="s">
        <v>29090</v>
      </c>
      <c r="L9651" s="8">
        <v>0</v>
      </c>
      <c r="M9651" t="s">
        <v>36</v>
      </c>
      <c r="N9651" t="str">
        <f>IF(AND(PESQUISA!$B$3&lt;&gt;"",OR(PESQUISA!$B$4="TODAS",B9651=PESQUISA!$B$4),ISNUMBER(SEARCH(PESQUISA!$B$3,D9651))),ROW()-1,"")</f>
        <v/>
      </c>
    </row>
    <row r="9652" spans="1:14" x14ac:dyDescent="0.3">
      <c r="A9652" t="s">
        <v>29097</v>
      </c>
      <c r="B9652" t="s">
        <v>29</v>
      </c>
      <c r="C9652" t="s">
        <v>29098</v>
      </c>
      <c r="D9652" t="s">
        <v>29099</v>
      </c>
      <c r="E9652" t="s">
        <v>60</v>
      </c>
      <c r="F9652" s="7">
        <v>150.51</v>
      </c>
      <c r="G9652" t="s">
        <v>33</v>
      </c>
      <c r="H9652" t="s">
        <v>34</v>
      </c>
      <c r="I9652" t="s">
        <v>29090</v>
      </c>
      <c r="L9652" s="8">
        <v>0.61670000000000003</v>
      </c>
      <c r="M9652" t="s">
        <v>36</v>
      </c>
      <c r="N9652" t="str">
        <f>IF(AND(PESQUISA!$B$3&lt;&gt;"",OR(PESQUISA!$B$4="TODAS",B9652=PESQUISA!$B$4),ISNUMBER(SEARCH(PESQUISA!$B$3,D9652))),ROW()-1,"")</f>
        <v/>
      </c>
    </row>
    <row r="9653" spans="1:14" x14ac:dyDescent="0.3">
      <c r="A9653" t="s">
        <v>29100</v>
      </c>
      <c r="B9653" t="s">
        <v>29</v>
      </c>
      <c r="C9653" t="s">
        <v>29101</v>
      </c>
      <c r="D9653" t="s">
        <v>29102</v>
      </c>
      <c r="E9653" t="s">
        <v>60</v>
      </c>
      <c r="F9653" s="7">
        <v>63.51</v>
      </c>
      <c r="G9653" t="s">
        <v>33</v>
      </c>
      <c r="H9653" t="s">
        <v>34</v>
      </c>
      <c r="I9653" t="s">
        <v>29090</v>
      </c>
      <c r="L9653" s="8">
        <v>0.57299999999999995</v>
      </c>
      <c r="M9653" t="s">
        <v>36</v>
      </c>
      <c r="N9653" t="str">
        <f>IF(AND(PESQUISA!$B$3&lt;&gt;"",OR(PESQUISA!$B$4="TODAS",B9653=PESQUISA!$B$4),ISNUMBER(SEARCH(PESQUISA!$B$3,D9653))),ROW()-1,"")</f>
        <v/>
      </c>
    </row>
    <row r="9654" spans="1:14" x14ac:dyDescent="0.3">
      <c r="A9654" t="s">
        <v>29103</v>
      </c>
      <c r="B9654" t="s">
        <v>29</v>
      </c>
      <c r="C9654" t="s">
        <v>29104</v>
      </c>
      <c r="D9654" t="s">
        <v>29105</v>
      </c>
      <c r="E9654" t="s">
        <v>60</v>
      </c>
      <c r="F9654" s="7">
        <v>82.31</v>
      </c>
      <c r="G9654" t="s">
        <v>33</v>
      </c>
      <c r="H9654" t="s">
        <v>34</v>
      </c>
      <c r="I9654" t="s">
        <v>29090</v>
      </c>
      <c r="L9654" s="8">
        <v>0.57640000000000002</v>
      </c>
      <c r="M9654" t="s">
        <v>36</v>
      </c>
      <c r="N9654" t="str">
        <f>IF(AND(PESQUISA!$B$3&lt;&gt;"",OR(PESQUISA!$B$4="TODAS",B9654=PESQUISA!$B$4),ISNUMBER(SEARCH(PESQUISA!$B$3,D9654))),ROW()-1,"")</f>
        <v/>
      </c>
    </row>
    <row r="9655" spans="1:14" x14ac:dyDescent="0.3">
      <c r="A9655" t="s">
        <v>29106</v>
      </c>
      <c r="B9655" t="s">
        <v>29</v>
      </c>
      <c r="C9655" t="s">
        <v>29107</v>
      </c>
      <c r="D9655" t="s">
        <v>29108</v>
      </c>
      <c r="E9655" t="s">
        <v>60</v>
      </c>
      <c r="F9655" s="7">
        <v>43.78</v>
      </c>
      <c r="G9655" t="s">
        <v>33</v>
      </c>
      <c r="H9655" t="s">
        <v>34</v>
      </c>
      <c r="I9655" t="s">
        <v>29090</v>
      </c>
      <c r="L9655" s="8">
        <v>0</v>
      </c>
      <c r="M9655" t="s">
        <v>36</v>
      </c>
      <c r="N9655" t="str">
        <f>IF(AND(PESQUISA!$B$3&lt;&gt;"",OR(PESQUISA!$B$4="TODAS",B9655=PESQUISA!$B$4),ISNUMBER(SEARCH(PESQUISA!$B$3,D9655))),ROW()-1,"")</f>
        <v/>
      </c>
    </row>
    <row r="9656" spans="1:14" x14ac:dyDescent="0.3">
      <c r="A9656" t="s">
        <v>29109</v>
      </c>
      <c r="B9656" t="s">
        <v>29</v>
      </c>
      <c r="C9656" t="s">
        <v>29110</v>
      </c>
      <c r="D9656" t="s">
        <v>29111</v>
      </c>
      <c r="E9656" t="s">
        <v>60</v>
      </c>
      <c r="F9656" s="7">
        <v>67.84</v>
      </c>
      <c r="G9656" t="s">
        <v>33</v>
      </c>
      <c r="H9656" t="s">
        <v>34</v>
      </c>
      <c r="I9656" t="s">
        <v>29090</v>
      </c>
      <c r="L9656" s="8">
        <v>0</v>
      </c>
      <c r="M9656" t="s">
        <v>36</v>
      </c>
      <c r="N9656" t="str">
        <f>IF(AND(PESQUISA!$B$3&lt;&gt;"",OR(PESQUISA!$B$4="TODAS",B9656=PESQUISA!$B$4),ISNUMBER(SEARCH(PESQUISA!$B$3,D9656))),ROW()-1,"")</f>
        <v/>
      </c>
    </row>
    <row r="9657" spans="1:14" x14ac:dyDescent="0.3">
      <c r="A9657" t="s">
        <v>29112</v>
      </c>
      <c r="B9657" t="s">
        <v>29</v>
      </c>
      <c r="C9657" t="s">
        <v>29113</v>
      </c>
      <c r="D9657" t="s">
        <v>29114</v>
      </c>
      <c r="E9657" t="s">
        <v>60</v>
      </c>
      <c r="G9657" t="s">
        <v>33</v>
      </c>
      <c r="H9657" t="s">
        <v>34</v>
      </c>
      <c r="I9657" t="s">
        <v>29090</v>
      </c>
      <c r="M9657" t="s">
        <v>53</v>
      </c>
      <c r="N9657" t="str">
        <f>IF(AND(PESQUISA!$B$3&lt;&gt;"",OR(PESQUISA!$B$4="TODAS",B9657=PESQUISA!$B$4),ISNUMBER(SEARCH(PESQUISA!$B$3,D9657))),ROW()-1,"")</f>
        <v/>
      </c>
    </row>
    <row r="9658" spans="1:14" x14ac:dyDescent="0.3">
      <c r="A9658" t="s">
        <v>29115</v>
      </c>
      <c r="B9658" t="s">
        <v>29</v>
      </c>
      <c r="C9658" t="s">
        <v>29116</v>
      </c>
      <c r="D9658" t="s">
        <v>29117</v>
      </c>
      <c r="E9658" t="s">
        <v>60</v>
      </c>
      <c r="F9658" s="7">
        <v>37.25</v>
      </c>
      <c r="G9658" t="s">
        <v>33</v>
      </c>
      <c r="H9658" t="s">
        <v>34</v>
      </c>
      <c r="I9658" t="s">
        <v>29090</v>
      </c>
      <c r="L9658" s="8">
        <v>0</v>
      </c>
      <c r="M9658" t="s">
        <v>36</v>
      </c>
      <c r="N9658" t="str">
        <f>IF(AND(PESQUISA!$B$3&lt;&gt;"",OR(PESQUISA!$B$4="TODAS",B9658=PESQUISA!$B$4),ISNUMBER(SEARCH(PESQUISA!$B$3,D9658))),ROW()-1,"")</f>
        <v/>
      </c>
    </row>
    <row r="9659" spans="1:14" x14ac:dyDescent="0.3">
      <c r="A9659" t="s">
        <v>29118</v>
      </c>
      <c r="B9659" t="s">
        <v>29</v>
      </c>
      <c r="C9659" t="s">
        <v>29119</v>
      </c>
      <c r="D9659" t="s">
        <v>29120</v>
      </c>
      <c r="E9659" t="s">
        <v>60</v>
      </c>
      <c r="F9659" s="7">
        <v>61.31</v>
      </c>
      <c r="G9659" t="s">
        <v>33</v>
      </c>
      <c r="H9659" t="s">
        <v>34</v>
      </c>
      <c r="I9659" t="s">
        <v>29090</v>
      </c>
      <c r="L9659" s="8">
        <v>0</v>
      </c>
      <c r="M9659" t="s">
        <v>36</v>
      </c>
      <c r="N9659" t="str">
        <f>IF(AND(PESQUISA!$B$3&lt;&gt;"",OR(PESQUISA!$B$4="TODAS",B9659=PESQUISA!$B$4),ISNUMBER(SEARCH(PESQUISA!$B$3,D9659))),ROW()-1,"")</f>
        <v/>
      </c>
    </row>
    <row r="9660" spans="1:14" x14ac:dyDescent="0.3">
      <c r="A9660" t="s">
        <v>29121</v>
      </c>
      <c r="B9660" t="s">
        <v>29</v>
      </c>
      <c r="C9660" t="s">
        <v>29122</v>
      </c>
      <c r="D9660" t="s">
        <v>29123</v>
      </c>
      <c r="E9660" t="s">
        <v>60</v>
      </c>
      <c r="F9660" s="7">
        <v>104.1</v>
      </c>
      <c r="G9660" t="s">
        <v>33</v>
      </c>
      <c r="H9660" t="s">
        <v>34</v>
      </c>
      <c r="I9660" t="s">
        <v>29090</v>
      </c>
      <c r="L9660" s="8">
        <v>0</v>
      </c>
      <c r="M9660" t="s">
        <v>36</v>
      </c>
      <c r="N9660" t="str">
        <f>IF(AND(PESQUISA!$B$3&lt;&gt;"",OR(PESQUISA!$B$4="TODAS",B9660=PESQUISA!$B$4),ISNUMBER(SEARCH(PESQUISA!$B$3,D9660))),ROW()-1,"")</f>
        <v/>
      </c>
    </row>
    <row r="9661" spans="1:14" x14ac:dyDescent="0.3">
      <c r="A9661" t="s">
        <v>29124</v>
      </c>
      <c r="B9661" t="s">
        <v>29</v>
      </c>
      <c r="C9661" t="s">
        <v>29125</v>
      </c>
      <c r="D9661" t="s">
        <v>29126</v>
      </c>
      <c r="E9661" t="s">
        <v>60</v>
      </c>
      <c r="F9661" s="7">
        <v>95.93</v>
      </c>
      <c r="G9661" t="s">
        <v>33</v>
      </c>
      <c r="H9661" t="s">
        <v>34</v>
      </c>
      <c r="I9661" t="s">
        <v>29090</v>
      </c>
      <c r="L9661" s="8">
        <v>0</v>
      </c>
      <c r="M9661" t="s">
        <v>36</v>
      </c>
      <c r="N9661" t="str">
        <f>IF(AND(PESQUISA!$B$3&lt;&gt;"",OR(PESQUISA!$B$4="TODAS",B9661=PESQUISA!$B$4),ISNUMBER(SEARCH(PESQUISA!$B$3,D9661))),ROW()-1,"")</f>
        <v/>
      </c>
    </row>
    <row r="9662" spans="1:14" x14ac:dyDescent="0.3">
      <c r="A9662" t="s">
        <v>29127</v>
      </c>
      <c r="B9662" t="s">
        <v>29</v>
      </c>
      <c r="C9662" t="s">
        <v>29128</v>
      </c>
      <c r="D9662" t="s">
        <v>29129</v>
      </c>
      <c r="E9662" t="s">
        <v>60</v>
      </c>
      <c r="F9662" s="7">
        <v>102.93</v>
      </c>
      <c r="G9662" t="s">
        <v>33</v>
      </c>
      <c r="H9662" t="s">
        <v>34</v>
      </c>
      <c r="I9662" t="s">
        <v>29090</v>
      </c>
      <c r="L9662" s="8">
        <v>0</v>
      </c>
      <c r="M9662" t="s">
        <v>36</v>
      </c>
      <c r="N9662" t="str">
        <f>IF(AND(PESQUISA!$B$3&lt;&gt;"",OR(PESQUISA!$B$4="TODAS",B9662=PESQUISA!$B$4),ISNUMBER(SEARCH(PESQUISA!$B$3,D9662))),ROW()-1,"")</f>
        <v/>
      </c>
    </row>
    <row r="9663" spans="1:14" x14ac:dyDescent="0.3">
      <c r="A9663" t="s">
        <v>29130</v>
      </c>
      <c r="B9663" t="s">
        <v>29</v>
      </c>
      <c r="C9663" t="s">
        <v>29131</v>
      </c>
      <c r="D9663" t="s">
        <v>29132</v>
      </c>
      <c r="E9663" t="s">
        <v>60</v>
      </c>
      <c r="F9663" s="7">
        <v>29.48</v>
      </c>
      <c r="G9663" t="s">
        <v>33</v>
      </c>
      <c r="H9663" t="s">
        <v>34</v>
      </c>
      <c r="I9663" t="s">
        <v>29090</v>
      </c>
      <c r="L9663" s="8">
        <v>0</v>
      </c>
      <c r="M9663" t="s">
        <v>36</v>
      </c>
      <c r="N9663" t="str">
        <f>IF(AND(PESQUISA!$B$3&lt;&gt;"",OR(PESQUISA!$B$4="TODAS",B9663=PESQUISA!$B$4),ISNUMBER(SEARCH(PESQUISA!$B$3,D9663))),ROW()-1,"")</f>
        <v/>
      </c>
    </row>
    <row r="9664" spans="1:14" x14ac:dyDescent="0.3">
      <c r="A9664" t="s">
        <v>29133</v>
      </c>
      <c r="B9664" t="s">
        <v>29</v>
      </c>
      <c r="C9664" t="s">
        <v>29134</v>
      </c>
      <c r="D9664" t="s">
        <v>29135</v>
      </c>
      <c r="E9664" t="s">
        <v>32</v>
      </c>
      <c r="G9664" t="s">
        <v>33</v>
      </c>
      <c r="H9664" t="s">
        <v>34</v>
      </c>
      <c r="I9664" t="s">
        <v>29090</v>
      </c>
      <c r="M9664" t="s">
        <v>53</v>
      </c>
      <c r="N9664" t="str">
        <f>IF(AND(PESQUISA!$B$3&lt;&gt;"",OR(PESQUISA!$B$4="TODAS",B9664=PESQUISA!$B$4),ISNUMBER(SEARCH(PESQUISA!$B$3,D9664))),ROW()-1,"")</f>
        <v/>
      </c>
    </row>
    <row r="9665" spans="1:14" x14ac:dyDescent="0.3">
      <c r="A9665" t="s">
        <v>29136</v>
      </c>
      <c r="B9665" t="s">
        <v>29</v>
      </c>
      <c r="C9665" t="s">
        <v>29137</v>
      </c>
      <c r="D9665" t="s">
        <v>29138</v>
      </c>
      <c r="E9665" t="s">
        <v>60</v>
      </c>
      <c r="G9665" t="s">
        <v>33</v>
      </c>
      <c r="H9665" t="s">
        <v>34</v>
      </c>
      <c r="I9665" t="s">
        <v>29090</v>
      </c>
      <c r="M9665" t="s">
        <v>53</v>
      </c>
      <c r="N9665" t="str">
        <f>IF(AND(PESQUISA!$B$3&lt;&gt;"",OR(PESQUISA!$B$4="TODAS",B9665=PESQUISA!$B$4),ISNUMBER(SEARCH(PESQUISA!$B$3,D9665))),ROW()-1,"")</f>
        <v/>
      </c>
    </row>
    <row r="9666" spans="1:14" x14ac:dyDescent="0.3">
      <c r="A9666" t="s">
        <v>29139</v>
      </c>
      <c r="B9666" t="s">
        <v>29</v>
      </c>
      <c r="C9666" t="s">
        <v>29140</v>
      </c>
      <c r="D9666" t="s">
        <v>29141</v>
      </c>
      <c r="E9666" t="s">
        <v>60</v>
      </c>
      <c r="G9666" t="s">
        <v>33</v>
      </c>
      <c r="H9666" t="s">
        <v>34</v>
      </c>
      <c r="I9666" t="s">
        <v>29090</v>
      </c>
      <c r="M9666" t="s">
        <v>53</v>
      </c>
      <c r="N9666" t="str">
        <f>IF(AND(PESQUISA!$B$3&lt;&gt;"",OR(PESQUISA!$B$4="TODAS",B9666=PESQUISA!$B$4),ISNUMBER(SEARCH(PESQUISA!$B$3,D9666))),ROW()-1,"")</f>
        <v/>
      </c>
    </row>
    <row r="9667" spans="1:14" x14ac:dyDescent="0.3">
      <c r="A9667" t="s">
        <v>29142</v>
      </c>
      <c r="B9667" t="s">
        <v>29</v>
      </c>
      <c r="C9667" t="s">
        <v>29143</v>
      </c>
      <c r="D9667" t="s">
        <v>29144</v>
      </c>
      <c r="E9667" t="s">
        <v>32</v>
      </c>
      <c r="F9667" s="7">
        <v>30.38</v>
      </c>
      <c r="G9667" t="s">
        <v>33</v>
      </c>
      <c r="H9667" t="s">
        <v>34</v>
      </c>
      <c r="I9667" t="s">
        <v>29090</v>
      </c>
      <c r="L9667" s="8">
        <v>0</v>
      </c>
      <c r="M9667" t="s">
        <v>36</v>
      </c>
      <c r="N9667" t="str">
        <f>IF(AND(PESQUISA!$B$3&lt;&gt;"",OR(PESQUISA!$B$4="TODAS",B9667=PESQUISA!$B$4),ISNUMBER(SEARCH(PESQUISA!$B$3,D9667))),ROW()-1,"")</f>
        <v/>
      </c>
    </row>
    <row r="9668" spans="1:14" x14ac:dyDescent="0.3">
      <c r="A9668" t="s">
        <v>29145</v>
      </c>
      <c r="B9668" t="s">
        <v>29</v>
      </c>
      <c r="C9668" t="s">
        <v>29146</v>
      </c>
      <c r="D9668" t="s">
        <v>29147</v>
      </c>
      <c r="E9668" t="s">
        <v>32</v>
      </c>
      <c r="F9668" s="7">
        <v>45.84</v>
      </c>
      <c r="G9668" t="s">
        <v>33</v>
      </c>
      <c r="H9668" t="s">
        <v>34</v>
      </c>
      <c r="I9668" t="s">
        <v>29090</v>
      </c>
      <c r="L9668" s="8">
        <v>0</v>
      </c>
      <c r="M9668" t="s">
        <v>36</v>
      </c>
      <c r="N9668" t="str">
        <f>IF(AND(PESQUISA!$B$3&lt;&gt;"",OR(PESQUISA!$B$4="TODAS",B9668=PESQUISA!$B$4),ISNUMBER(SEARCH(PESQUISA!$B$3,D9668))),ROW()-1,"")</f>
        <v/>
      </c>
    </row>
    <row r="9669" spans="1:14" x14ac:dyDescent="0.3">
      <c r="A9669" t="s">
        <v>29148</v>
      </c>
      <c r="B9669" t="s">
        <v>29</v>
      </c>
      <c r="C9669" t="s">
        <v>29149</v>
      </c>
      <c r="D9669" t="s">
        <v>29150</v>
      </c>
      <c r="E9669" t="s">
        <v>32</v>
      </c>
      <c r="F9669" s="7">
        <v>23.66</v>
      </c>
      <c r="G9669" t="s">
        <v>33</v>
      </c>
      <c r="H9669" t="s">
        <v>34</v>
      </c>
      <c r="I9669" t="s">
        <v>29090</v>
      </c>
      <c r="L9669" s="8">
        <v>0</v>
      </c>
      <c r="M9669" t="s">
        <v>36</v>
      </c>
      <c r="N9669" t="str">
        <f>IF(AND(PESQUISA!$B$3&lt;&gt;"",OR(PESQUISA!$B$4="TODAS",B9669=PESQUISA!$B$4),ISNUMBER(SEARCH(PESQUISA!$B$3,D9669))),ROW()-1,"")</f>
        <v/>
      </c>
    </row>
    <row r="9670" spans="1:14" x14ac:dyDescent="0.3">
      <c r="A9670" t="s">
        <v>29151</v>
      </c>
      <c r="B9670" t="s">
        <v>29</v>
      </c>
      <c r="C9670" t="s">
        <v>29152</v>
      </c>
      <c r="D9670" t="s">
        <v>29153</v>
      </c>
      <c r="E9670" t="s">
        <v>32</v>
      </c>
      <c r="F9670" s="7">
        <v>31.45</v>
      </c>
      <c r="G9670" t="s">
        <v>33</v>
      </c>
      <c r="H9670" t="s">
        <v>34</v>
      </c>
      <c r="I9670" t="s">
        <v>29090</v>
      </c>
      <c r="L9670" s="8">
        <v>0</v>
      </c>
      <c r="M9670" t="s">
        <v>36</v>
      </c>
      <c r="N9670" t="str">
        <f>IF(AND(PESQUISA!$B$3&lt;&gt;"",OR(PESQUISA!$B$4="TODAS",B9670=PESQUISA!$B$4),ISNUMBER(SEARCH(PESQUISA!$B$3,D9670))),ROW()-1,"")</f>
        <v/>
      </c>
    </row>
    <row r="9671" spans="1:14" x14ac:dyDescent="0.3">
      <c r="A9671" t="s">
        <v>29154</v>
      </c>
      <c r="B9671" t="s">
        <v>29</v>
      </c>
      <c r="C9671" t="s">
        <v>29155</v>
      </c>
      <c r="D9671" t="s">
        <v>29156</v>
      </c>
      <c r="E9671" t="s">
        <v>60</v>
      </c>
      <c r="F9671" s="7">
        <v>46.88</v>
      </c>
      <c r="G9671" t="s">
        <v>33</v>
      </c>
      <c r="H9671" t="s">
        <v>34</v>
      </c>
      <c r="I9671" t="s">
        <v>29090</v>
      </c>
      <c r="L9671" s="8">
        <v>0.56120000000000003</v>
      </c>
      <c r="M9671" t="s">
        <v>36</v>
      </c>
      <c r="N9671" t="str">
        <f>IF(AND(PESQUISA!$B$3&lt;&gt;"",OR(PESQUISA!$B$4="TODAS",B9671=PESQUISA!$B$4),ISNUMBER(SEARCH(PESQUISA!$B$3,D9671))),ROW()-1,"")</f>
        <v/>
      </c>
    </row>
    <row r="9672" spans="1:14" x14ac:dyDescent="0.3">
      <c r="A9672" t="s">
        <v>29157</v>
      </c>
      <c r="B9672" t="s">
        <v>29</v>
      </c>
      <c r="C9672" t="s">
        <v>29158</v>
      </c>
      <c r="D9672" t="s">
        <v>29159</v>
      </c>
      <c r="E9672" t="s">
        <v>60</v>
      </c>
      <c r="F9672" s="7">
        <v>80.14</v>
      </c>
      <c r="G9672" t="s">
        <v>33</v>
      </c>
      <c r="H9672" t="s">
        <v>34</v>
      </c>
      <c r="I9672" t="s">
        <v>29090</v>
      </c>
      <c r="L9672" s="8">
        <v>0</v>
      </c>
      <c r="M9672" t="s">
        <v>36</v>
      </c>
      <c r="N9672" t="str">
        <f>IF(AND(PESQUISA!$B$3&lt;&gt;"",OR(PESQUISA!$B$4="TODAS",B9672=PESQUISA!$B$4),ISNUMBER(SEARCH(PESQUISA!$B$3,D9672))),ROW()-1,"")</f>
        <v/>
      </c>
    </row>
    <row r="9673" spans="1:14" x14ac:dyDescent="0.3">
      <c r="A9673" t="s">
        <v>29160</v>
      </c>
      <c r="B9673" t="s">
        <v>29</v>
      </c>
      <c r="C9673" t="s">
        <v>29161</v>
      </c>
      <c r="D9673" t="s">
        <v>29162</v>
      </c>
      <c r="E9673" t="s">
        <v>60</v>
      </c>
      <c r="F9673" s="7">
        <v>52.16</v>
      </c>
      <c r="G9673" t="s">
        <v>33</v>
      </c>
      <c r="H9673" t="s">
        <v>34</v>
      </c>
      <c r="I9673" t="s">
        <v>29090</v>
      </c>
      <c r="L9673" s="8">
        <v>0.54179999999999995</v>
      </c>
      <c r="M9673" t="s">
        <v>36</v>
      </c>
      <c r="N9673" t="str">
        <f>IF(AND(PESQUISA!$B$3&lt;&gt;"",OR(PESQUISA!$B$4="TODAS",B9673=PESQUISA!$B$4),ISNUMBER(SEARCH(PESQUISA!$B$3,D9673))),ROW()-1,"")</f>
        <v/>
      </c>
    </row>
    <row r="9674" spans="1:14" x14ac:dyDescent="0.3">
      <c r="A9674" t="s">
        <v>29163</v>
      </c>
      <c r="B9674" t="s">
        <v>29</v>
      </c>
      <c r="C9674" t="s">
        <v>29164</v>
      </c>
      <c r="D9674" t="s">
        <v>29165</v>
      </c>
      <c r="E9674" t="s">
        <v>32</v>
      </c>
      <c r="F9674" s="7">
        <v>21.57</v>
      </c>
      <c r="G9674" t="s">
        <v>33</v>
      </c>
      <c r="H9674" t="s">
        <v>34</v>
      </c>
      <c r="I9674" t="s">
        <v>29090</v>
      </c>
      <c r="L9674" s="8">
        <v>0.55679999999999996</v>
      </c>
      <c r="M9674" t="s">
        <v>36</v>
      </c>
      <c r="N9674" t="str">
        <f>IF(AND(PESQUISA!$B$3&lt;&gt;"",OR(PESQUISA!$B$4="TODAS",B9674=PESQUISA!$B$4),ISNUMBER(SEARCH(PESQUISA!$B$3,D9674))),ROW()-1,"")</f>
        <v/>
      </c>
    </row>
    <row r="9675" spans="1:14" x14ac:dyDescent="0.3">
      <c r="A9675" t="s">
        <v>29166</v>
      </c>
      <c r="B9675" t="s">
        <v>29</v>
      </c>
      <c r="C9675" t="s">
        <v>29167</v>
      </c>
      <c r="D9675" t="s">
        <v>29168</v>
      </c>
      <c r="E9675" t="s">
        <v>32</v>
      </c>
      <c r="F9675" s="7">
        <v>79.900000000000006</v>
      </c>
      <c r="G9675" t="s">
        <v>33</v>
      </c>
      <c r="H9675" t="s">
        <v>34</v>
      </c>
      <c r="I9675" t="s">
        <v>29090</v>
      </c>
      <c r="L9675" s="8">
        <v>0</v>
      </c>
      <c r="M9675" t="s">
        <v>36</v>
      </c>
      <c r="N9675" t="str">
        <f>IF(AND(PESQUISA!$B$3&lt;&gt;"",OR(PESQUISA!$B$4="TODAS",B9675=PESQUISA!$B$4),ISNUMBER(SEARCH(PESQUISA!$B$3,D9675))),ROW()-1,"")</f>
        <v/>
      </c>
    </row>
    <row r="9676" spans="1:14" x14ac:dyDescent="0.3">
      <c r="A9676" t="s">
        <v>29169</v>
      </c>
      <c r="B9676" t="s">
        <v>29</v>
      </c>
      <c r="C9676" t="s">
        <v>29170</v>
      </c>
      <c r="D9676" t="s">
        <v>29171</v>
      </c>
      <c r="E9676" t="s">
        <v>32</v>
      </c>
      <c r="F9676" s="7">
        <v>95.36</v>
      </c>
      <c r="G9676" t="s">
        <v>33</v>
      </c>
      <c r="H9676" t="s">
        <v>34</v>
      </c>
      <c r="I9676" t="s">
        <v>29090</v>
      </c>
      <c r="L9676" s="8">
        <v>0</v>
      </c>
      <c r="M9676" t="s">
        <v>36</v>
      </c>
      <c r="N9676" t="str">
        <f>IF(AND(PESQUISA!$B$3&lt;&gt;"",OR(PESQUISA!$B$4="TODAS",B9676=PESQUISA!$B$4),ISNUMBER(SEARCH(PESQUISA!$B$3,D9676))),ROW()-1,"")</f>
        <v/>
      </c>
    </row>
    <row r="9677" spans="1:14" x14ac:dyDescent="0.3">
      <c r="A9677" t="s">
        <v>29172</v>
      </c>
      <c r="B9677" t="s">
        <v>29</v>
      </c>
      <c r="C9677" t="s">
        <v>29173</v>
      </c>
      <c r="D9677" t="s">
        <v>29174</v>
      </c>
      <c r="E9677" t="s">
        <v>32</v>
      </c>
      <c r="F9677" s="7">
        <v>79.900000000000006</v>
      </c>
      <c r="G9677" t="s">
        <v>33</v>
      </c>
      <c r="H9677" t="s">
        <v>34</v>
      </c>
      <c r="I9677" t="s">
        <v>29090</v>
      </c>
      <c r="L9677" s="8">
        <v>0</v>
      </c>
      <c r="M9677" t="s">
        <v>36</v>
      </c>
      <c r="N9677" t="str">
        <f>IF(AND(PESQUISA!$B$3&lt;&gt;"",OR(PESQUISA!$B$4="TODAS",B9677=PESQUISA!$B$4),ISNUMBER(SEARCH(PESQUISA!$B$3,D9677))),ROW()-1,"")</f>
        <v/>
      </c>
    </row>
    <row r="9678" spans="1:14" x14ac:dyDescent="0.3">
      <c r="A9678" t="s">
        <v>29175</v>
      </c>
      <c r="B9678" t="s">
        <v>29</v>
      </c>
      <c r="C9678" t="s">
        <v>29176</v>
      </c>
      <c r="D9678" t="s">
        <v>29177</v>
      </c>
      <c r="E9678" t="s">
        <v>32</v>
      </c>
      <c r="F9678" s="7">
        <v>95.36</v>
      </c>
      <c r="G9678" t="s">
        <v>33</v>
      </c>
      <c r="H9678" t="s">
        <v>34</v>
      </c>
      <c r="I9678" t="s">
        <v>29090</v>
      </c>
      <c r="L9678" s="8">
        <v>0</v>
      </c>
      <c r="M9678" t="s">
        <v>36</v>
      </c>
      <c r="N9678" t="str">
        <f>IF(AND(PESQUISA!$B$3&lt;&gt;"",OR(PESQUISA!$B$4="TODAS",B9678=PESQUISA!$B$4),ISNUMBER(SEARCH(PESQUISA!$B$3,D9678))),ROW()-1,"")</f>
        <v/>
      </c>
    </row>
    <row r="9679" spans="1:14" x14ac:dyDescent="0.3">
      <c r="A9679" t="s">
        <v>29178</v>
      </c>
      <c r="B9679" t="s">
        <v>29</v>
      </c>
      <c r="C9679" t="s">
        <v>29179</v>
      </c>
      <c r="D9679" t="s">
        <v>29180</v>
      </c>
      <c r="E9679" t="s">
        <v>32</v>
      </c>
      <c r="F9679" s="7">
        <v>79.900000000000006</v>
      </c>
      <c r="G9679" t="s">
        <v>33</v>
      </c>
      <c r="H9679" t="s">
        <v>34</v>
      </c>
      <c r="I9679" t="s">
        <v>29090</v>
      </c>
      <c r="L9679" s="8">
        <v>0</v>
      </c>
      <c r="M9679" t="s">
        <v>36</v>
      </c>
      <c r="N9679" t="str">
        <f>IF(AND(PESQUISA!$B$3&lt;&gt;"",OR(PESQUISA!$B$4="TODAS",B9679=PESQUISA!$B$4),ISNUMBER(SEARCH(PESQUISA!$B$3,D9679))),ROW()-1,"")</f>
        <v/>
      </c>
    </row>
    <row r="9680" spans="1:14" x14ac:dyDescent="0.3">
      <c r="A9680" t="s">
        <v>29181</v>
      </c>
      <c r="B9680" t="s">
        <v>29</v>
      </c>
      <c r="C9680" t="s">
        <v>29182</v>
      </c>
      <c r="D9680" t="s">
        <v>29183</v>
      </c>
      <c r="E9680" t="s">
        <v>32</v>
      </c>
      <c r="F9680" s="7">
        <v>95.36</v>
      </c>
      <c r="G9680" t="s">
        <v>33</v>
      </c>
      <c r="H9680" t="s">
        <v>34</v>
      </c>
      <c r="I9680" t="s">
        <v>29090</v>
      </c>
      <c r="L9680" s="8">
        <v>0</v>
      </c>
      <c r="M9680" t="s">
        <v>36</v>
      </c>
      <c r="N9680" t="str">
        <f>IF(AND(PESQUISA!$B$3&lt;&gt;"",OR(PESQUISA!$B$4="TODAS",B9680=PESQUISA!$B$4),ISNUMBER(SEARCH(PESQUISA!$B$3,D9680))),ROW()-1,"")</f>
        <v/>
      </c>
    </row>
    <row r="9681" spans="1:14" x14ac:dyDescent="0.3">
      <c r="A9681" t="s">
        <v>29184</v>
      </c>
      <c r="B9681" t="s">
        <v>29</v>
      </c>
      <c r="C9681" t="s">
        <v>29185</v>
      </c>
      <c r="D9681" t="s">
        <v>29186</v>
      </c>
      <c r="E9681" t="s">
        <v>32</v>
      </c>
      <c r="F9681" s="7">
        <v>59.76</v>
      </c>
      <c r="G9681" t="s">
        <v>33</v>
      </c>
      <c r="H9681" t="s">
        <v>34</v>
      </c>
      <c r="I9681" t="s">
        <v>29090</v>
      </c>
      <c r="L9681" s="8">
        <v>0</v>
      </c>
      <c r="M9681" t="s">
        <v>36</v>
      </c>
      <c r="N9681" t="str">
        <f>IF(AND(PESQUISA!$B$3&lt;&gt;"",OR(PESQUISA!$B$4="TODAS",B9681=PESQUISA!$B$4),ISNUMBER(SEARCH(PESQUISA!$B$3,D9681))),ROW()-1,"")</f>
        <v/>
      </c>
    </row>
    <row r="9682" spans="1:14" x14ac:dyDescent="0.3">
      <c r="A9682" t="s">
        <v>29187</v>
      </c>
      <c r="B9682" t="s">
        <v>29</v>
      </c>
      <c r="C9682" t="s">
        <v>29188</v>
      </c>
      <c r="D9682" t="s">
        <v>29189</v>
      </c>
      <c r="E9682" t="s">
        <v>32</v>
      </c>
      <c r="F9682" s="7">
        <v>67.55</v>
      </c>
      <c r="G9682" t="s">
        <v>33</v>
      </c>
      <c r="H9682" t="s">
        <v>34</v>
      </c>
      <c r="I9682" t="s">
        <v>29090</v>
      </c>
      <c r="L9682" s="8">
        <v>0</v>
      </c>
      <c r="M9682" t="s">
        <v>36</v>
      </c>
      <c r="N9682" t="str">
        <f>IF(AND(PESQUISA!$B$3&lt;&gt;"",OR(PESQUISA!$B$4="TODAS",B9682=PESQUISA!$B$4),ISNUMBER(SEARCH(PESQUISA!$B$3,D9682))),ROW()-1,"")</f>
        <v/>
      </c>
    </row>
    <row r="9683" spans="1:14" x14ac:dyDescent="0.3">
      <c r="A9683" t="s">
        <v>29190</v>
      </c>
      <c r="B9683" t="s">
        <v>29</v>
      </c>
      <c r="C9683" t="s">
        <v>29191</v>
      </c>
      <c r="D9683" t="s">
        <v>29192</v>
      </c>
      <c r="E9683" t="s">
        <v>32</v>
      </c>
      <c r="F9683" s="7">
        <v>59.76</v>
      </c>
      <c r="G9683" t="s">
        <v>33</v>
      </c>
      <c r="H9683" t="s">
        <v>34</v>
      </c>
      <c r="I9683" t="s">
        <v>29090</v>
      </c>
      <c r="L9683" s="8">
        <v>0</v>
      </c>
      <c r="M9683" t="s">
        <v>36</v>
      </c>
      <c r="N9683" t="str">
        <f>IF(AND(PESQUISA!$B$3&lt;&gt;"",OR(PESQUISA!$B$4="TODAS",B9683=PESQUISA!$B$4),ISNUMBER(SEARCH(PESQUISA!$B$3,D9683))),ROW()-1,"")</f>
        <v/>
      </c>
    </row>
    <row r="9684" spans="1:14" x14ac:dyDescent="0.3">
      <c r="A9684" t="s">
        <v>29193</v>
      </c>
      <c r="B9684" t="s">
        <v>29</v>
      </c>
      <c r="C9684" t="s">
        <v>29194</v>
      </c>
      <c r="D9684" t="s">
        <v>29195</v>
      </c>
      <c r="E9684" t="s">
        <v>32</v>
      </c>
      <c r="F9684" s="7">
        <v>67.55</v>
      </c>
      <c r="G9684" t="s">
        <v>33</v>
      </c>
      <c r="H9684" t="s">
        <v>34</v>
      </c>
      <c r="I9684" t="s">
        <v>29090</v>
      </c>
      <c r="L9684" s="8">
        <v>0</v>
      </c>
      <c r="M9684" t="s">
        <v>36</v>
      </c>
      <c r="N9684" t="str">
        <f>IF(AND(PESQUISA!$B$3&lt;&gt;"",OR(PESQUISA!$B$4="TODAS",B9684=PESQUISA!$B$4),ISNUMBER(SEARCH(PESQUISA!$B$3,D9684))),ROW()-1,"")</f>
        <v/>
      </c>
    </row>
    <row r="9685" spans="1:14" x14ac:dyDescent="0.3">
      <c r="A9685" t="s">
        <v>29196</v>
      </c>
      <c r="B9685" t="s">
        <v>29</v>
      </c>
      <c r="C9685" t="s">
        <v>29197</v>
      </c>
      <c r="D9685" t="s">
        <v>29198</v>
      </c>
      <c r="E9685" t="s">
        <v>32</v>
      </c>
      <c r="F9685" s="7">
        <v>59.76</v>
      </c>
      <c r="G9685" t="s">
        <v>33</v>
      </c>
      <c r="H9685" t="s">
        <v>34</v>
      </c>
      <c r="I9685" t="s">
        <v>29090</v>
      </c>
      <c r="L9685" s="8">
        <v>0</v>
      </c>
      <c r="M9685" t="s">
        <v>36</v>
      </c>
      <c r="N9685" t="str">
        <f>IF(AND(PESQUISA!$B$3&lt;&gt;"",OR(PESQUISA!$B$4="TODAS",B9685=PESQUISA!$B$4),ISNUMBER(SEARCH(PESQUISA!$B$3,D9685))),ROW()-1,"")</f>
        <v/>
      </c>
    </row>
    <row r="9686" spans="1:14" x14ac:dyDescent="0.3">
      <c r="A9686" t="s">
        <v>29199</v>
      </c>
      <c r="B9686" t="s">
        <v>29</v>
      </c>
      <c r="C9686" t="s">
        <v>29200</v>
      </c>
      <c r="D9686" t="s">
        <v>29201</v>
      </c>
      <c r="E9686" t="s">
        <v>32</v>
      </c>
      <c r="F9686" s="7">
        <v>67.55</v>
      </c>
      <c r="G9686" t="s">
        <v>33</v>
      </c>
      <c r="H9686" t="s">
        <v>34</v>
      </c>
      <c r="I9686" t="s">
        <v>29090</v>
      </c>
      <c r="L9686" s="8">
        <v>0</v>
      </c>
      <c r="M9686" t="s">
        <v>36</v>
      </c>
      <c r="N9686" t="str">
        <f>IF(AND(PESQUISA!$B$3&lt;&gt;"",OR(PESQUISA!$B$4="TODAS",B9686=PESQUISA!$B$4),ISNUMBER(SEARCH(PESQUISA!$B$3,D9686))),ROW()-1,"")</f>
        <v/>
      </c>
    </row>
    <row r="9687" spans="1:14" x14ac:dyDescent="0.3">
      <c r="A9687" t="s">
        <v>29202</v>
      </c>
      <c r="B9687" t="s">
        <v>29</v>
      </c>
      <c r="C9687" t="s">
        <v>29203</v>
      </c>
      <c r="D9687" t="s">
        <v>29204</v>
      </c>
      <c r="E9687" t="s">
        <v>32</v>
      </c>
      <c r="F9687" s="7">
        <v>73.38</v>
      </c>
      <c r="G9687" t="s">
        <v>33</v>
      </c>
      <c r="H9687" t="s">
        <v>34</v>
      </c>
      <c r="I9687" t="s">
        <v>29090</v>
      </c>
      <c r="L9687" s="8">
        <v>0.8256</v>
      </c>
      <c r="M9687" t="s">
        <v>36</v>
      </c>
      <c r="N9687" t="str">
        <f>IF(AND(PESQUISA!$B$3&lt;&gt;"",OR(PESQUISA!$B$4="TODAS",B9687=PESQUISA!$B$4),ISNUMBER(SEARCH(PESQUISA!$B$3,D9687))),ROW()-1,"")</f>
        <v/>
      </c>
    </row>
    <row r="9688" spans="1:14" x14ac:dyDescent="0.3">
      <c r="A9688" t="s">
        <v>29205</v>
      </c>
      <c r="B9688" t="s">
        <v>29</v>
      </c>
      <c r="C9688" t="s">
        <v>29206</v>
      </c>
      <c r="D9688" t="s">
        <v>29207</v>
      </c>
      <c r="E9688" t="s">
        <v>32</v>
      </c>
      <c r="F9688" s="7">
        <v>53.26</v>
      </c>
      <c r="G9688" t="s">
        <v>33</v>
      </c>
      <c r="H9688" t="s">
        <v>34</v>
      </c>
      <c r="I9688" t="s">
        <v>29090</v>
      </c>
      <c r="L9688" s="8">
        <v>0</v>
      </c>
      <c r="M9688" t="s">
        <v>36</v>
      </c>
      <c r="N9688" t="str">
        <f>IF(AND(PESQUISA!$B$3&lt;&gt;"",OR(PESQUISA!$B$4="TODAS",B9688=PESQUISA!$B$4),ISNUMBER(SEARCH(PESQUISA!$B$3,D9688))),ROW()-1,"")</f>
        <v/>
      </c>
    </row>
    <row r="9689" spans="1:14" x14ac:dyDescent="0.3">
      <c r="A9689" t="s">
        <v>29208</v>
      </c>
      <c r="B9689" t="s">
        <v>29</v>
      </c>
      <c r="C9689" t="s">
        <v>29209</v>
      </c>
      <c r="D9689" t="s">
        <v>29210</v>
      </c>
      <c r="E9689" t="s">
        <v>32</v>
      </c>
      <c r="F9689" s="7">
        <v>57.7</v>
      </c>
      <c r="G9689" t="s">
        <v>33</v>
      </c>
      <c r="H9689" t="s">
        <v>34</v>
      </c>
      <c r="I9689" t="s">
        <v>29090</v>
      </c>
      <c r="L9689" s="8">
        <v>0</v>
      </c>
      <c r="M9689" t="s">
        <v>36</v>
      </c>
      <c r="N9689" t="str">
        <f>IF(AND(PESQUISA!$B$3&lt;&gt;"",OR(PESQUISA!$B$4="TODAS",B9689=PESQUISA!$B$4),ISNUMBER(SEARCH(PESQUISA!$B$3,D9689))),ROW()-1,"")</f>
        <v/>
      </c>
    </row>
    <row r="9690" spans="1:14" x14ac:dyDescent="0.3">
      <c r="A9690" t="s">
        <v>29211</v>
      </c>
      <c r="B9690" t="s">
        <v>29</v>
      </c>
      <c r="C9690" t="s">
        <v>29212</v>
      </c>
      <c r="D9690" t="s">
        <v>29213</v>
      </c>
      <c r="E9690" t="s">
        <v>32</v>
      </c>
      <c r="F9690" s="7">
        <v>59.76</v>
      </c>
      <c r="G9690" t="s">
        <v>33</v>
      </c>
      <c r="H9690" t="s">
        <v>34</v>
      </c>
      <c r="I9690" t="s">
        <v>29090</v>
      </c>
      <c r="L9690" s="8">
        <v>0</v>
      </c>
      <c r="M9690" t="s">
        <v>36</v>
      </c>
      <c r="N9690" t="str">
        <f>IF(AND(PESQUISA!$B$3&lt;&gt;"",OR(PESQUISA!$B$4="TODAS",B9690=PESQUISA!$B$4),ISNUMBER(SEARCH(PESQUISA!$B$3,D9690))),ROW()-1,"")</f>
        <v/>
      </c>
    </row>
    <row r="9691" spans="1:14" x14ac:dyDescent="0.3">
      <c r="A9691" t="s">
        <v>29214</v>
      </c>
      <c r="B9691" t="s">
        <v>29</v>
      </c>
      <c r="C9691" t="s">
        <v>29215</v>
      </c>
      <c r="D9691" t="s">
        <v>29216</v>
      </c>
      <c r="E9691" t="s">
        <v>32</v>
      </c>
      <c r="G9691" t="s">
        <v>33</v>
      </c>
      <c r="H9691" t="s">
        <v>34</v>
      </c>
      <c r="I9691" t="s">
        <v>29090</v>
      </c>
      <c r="M9691" t="s">
        <v>53</v>
      </c>
      <c r="N9691" t="str">
        <f>IF(AND(PESQUISA!$B$3&lt;&gt;"",OR(PESQUISA!$B$4="TODAS",B9691=PESQUISA!$B$4),ISNUMBER(SEARCH(PESQUISA!$B$3,D9691))),ROW()-1,"")</f>
        <v/>
      </c>
    </row>
    <row r="9692" spans="1:14" x14ac:dyDescent="0.3">
      <c r="A9692" t="s">
        <v>29217</v>
      </c>
      <c r="B9692" t="s">
        <v>29</v>
      </c>
      <c r="C9692" t="s">
        <v>29218</v>
      </c>
      <c r="D9692" t="s">
        <v>29219</v>
      </c>
      <c r="E9692" t="s">
        <v>32</v>
      </c>
      <c r="G9692" t="s">
        <v>33</v>
      </c>
      <c r="H9692" t="s">
        <v>34</v>
      </c>
      <c r="I9692" t="s">
        <v>29090</v>
      </c>
      <c r="M9692" t="s">
        <v>53</v>
      </c>
      <c r="N9692" t="str">
        <f>IF(AND(PESQUISA!$B$3&lt;&gt;"",OR(PESQUISA!$B$4="TODAS",B9692=PESQUISA!$B$4),ISNUMBER(SEARCH(PESQUISA!$B$3,D9692))),ROW()-1,"")</f>
        <v/>
      </c>
    </row>
    <row r="9693" spans="1:14" x14ac:dyDescent="0.3">
      <c r="A9693" t="s">
        <v>29220</v>
      </c>
      <c r="B9693" t="s">
        <v>29</v>
      </c>
      <c r="C9693" t="s">
        <v>29221</v>
      </c>
      <c r="D9693" t="s">
        <v>29222</v>
      </c>
      <c r="E9693" t="s">
        <v>32</v>
      </c>
      <c r="G9693" t="s">
        <v>33</v>
      </c>
      <c r="H9693" t="s">
        <v>34</v>
      </c>
      <c r="I9693" t="s">
        <v>29090</v>
      </c>
      <c r="M9693" t="s">
        <v>53</v>
      </c>
      <c r="N9693" t="str">
        <f>IF(AND(PESQUISA!$B$3&lt;&gt;"",OR(PESQUISA!$B$4="TODAS",B9693=PESQUISA!$B$4),ISNUMBER(SEARCH(PESQUISA!$B$3,D9693))),ROW()-1,"")</f>
        <v/>
      </c>
    </row>
    <row r="9694" spans="1:14" x14ac:dyDescent="0.3">
      <c r="A9694" t="s">
        <v>29223</v>
      </c>
      <c r="B9694" t="s">
        <v>29</v>
      </c>
      <c r="C9694" t="s">
        <v>29224</v>
      </c>
      <c r="D9694" t="s">
        <v>29225</v>
      </c>
      <c r="E9694" t="s">
        <v>32</v>
      </c>
      <c r="F9694" s="7">
        <v>147.47999999999999</v>
      </c>
      <c r="G9694" t="s">
        <v>33</v>
      </c>
      <c r="H9694" t="s">
        <v>34</v>
      </c>
      <c r="I9694" t="s">
        <v>29090</v>
      </c>
      <c r="L9694" s="8">
        <v>0</v>
      </c>
      <c r="M9694" t="s">
        <v>36</v>
      </c>
      <c r="N9694" t="str">
        <f>IF(AND(PESQUISA!$B$3&lt;&gt;"",OR(PESQUISA!$B$4="TODAS",B9694=PESQUISA!$B$4),ISNUMBER(SEARCH(PESQUISA!$B$3,D9694))),ROW()-1,"")</f>
        <v/>
      </c>
    </row>
    <row r="9695" spans="1:14" x14ac:dyDescent="0.3">
      <c r="A9695" t="s">
        <v>29226</v>
      </c>
      <c r="B9695" t="s">
        <v>29</v>
      </c>
      <c r="C9695" t="s">
        <v>29227</v>
      </c>
      <c r="D9695" t="s">
        <v>29228</v>
      </c>
      <c r="E9695" t="s">
        <v>32</v>
      </c>
      <c r="F9695" s="7">
        <v>214.85</v>
      </c>
      <c r="G9695" t="s">
        <v>33</v>
      </c>
      <c r="H9695" t="s">
        <v>34</v>
      </c>
      <c r="I9695" t="s">
        <v>29090</v>
      </c>
      <c r="L9695" s="8">
        <v>0.92669999999999997</v>
      </c>
      <c r="M9695" t="s">
        <v>36</v>
      </c>
      <c r="N9695" t="str">
        <f>IF(AND(PESQUISA!$B$3&lt;&gt;"",OR(PESQUISA!$B$4="TODAS",B9695=PESQUISA!$B$4),ISNUMBER(SEARCH(PESQUISA!$B$3,D9695))),ROW()-1,"")</f>
        <v/>
      </c>
    </row>
    <row r="9696" spans="1:14" x14ac:dyDescent="0.3">
      <c r="A9696" t="s">
        <v>29229</v>
      </c>
      <c r="B9696" t="s">
        <v>29</v>
      </c>
      <c r="C9696" t="s">
        <v>29230</v>
      </c>
      <c r="D9696" t="s">
        <v>29231</v>
      </c>
      <c r="E9696" t="s">
        <v>32</v>
      </c>
      <c r="F9696" s="7">
        <v>54.53</v>
      </c>
      <c r="G9696" t="s">
        <v>33</v>
      </c>
      <c r="H9696" t="s">
        <v>34</v>
      </c>
      <c r="I9696" t="s">
        <v>29090</v>
      </c>
      <c r="L9696" s="8">
        <v>0</v>
      </c>
      <c r="M9696" t="s">
        <v>36</v>
      </c>
      <c r="N9696" t="str">
        <f>IF(AND(PESQUISA!$B$3&lt;&gt;"",OR(PESQUISA!$B$4="TODAS",B9696=PESQUISA!$B$4),ISNUMBER(SEARCH(PESQUISA!$B$3,D9696))),ROW()-1,"")</f>
        <v/>
      </c>
    </row>
    <row r="9697" spans="1:14" x14ac:dyDescent="0.3">
      <c r="A9697" t="s">
        <v>29232</v>
      </c>
      <c r="B9697" t="s">
        <v>29</v>
      </c>
      <c r="C9697" t="s">
        <v>29233</v>
      </c>
      <c r="D9697" t="s">
        <v>29234</v>
      </c>
      <c r="E9697" t="s">
        <v>32</v>
      </c>
      <c r="F9697" s="7">
        <v>58.24</v>
      </c>
      <c r="G9697" t="s">
        <v>33</v>
      </c>
      <c r="H9697" t="s">
        <v>34</v>
      </c>
      <c r="I9697" t="s">
        <v>29090</v>
      </c>
      <c r="L9697" s="8">
        <v>0</v>
      </c>
      <c r="M9697" t="s">
        <v>36</v>
      </c>
      <c r="N9697" t="str">
        <f>IF(AND(PESQUISA!$B$3&lt;&gt;"",OR(PESQUISA!$B$4="TODAS",B9697=PESQUISA!$B$4),ISNUMBER(SEARCH(PESQUISA!$B$3,D9697))),ROW()-1,"")</f>
        <v/>
      </c>
    </row>
    <row r="9698" spans="1:14" x14ac:dyDescent="0.3">
      <c r="A9698" t="s">
        <v>29235</v>
      </c>
      <c r="B9698" t="s">
        <v>29</v>
      </c>
      <c r="C9698" t="s">
        <v>29236</v>
      </c>
      <c r="D9698" t="s">
        <v>29237</v>
      </c>
      <c r="E9698" t="s">
        <v>32</v>
      </c>
      <c r="F9698" s="7">
        <v>54.53</v>
      </c>
      <c r="G9698" t="s">
        <v>33</v>
      </c>
      <c r="H9698" t="s">
        <v>34</v>
      </c>
      <c r="I9698" t="s">
        <v>29090</v>
      </c>
      <c r="L9698" s="8">
        <v>0</v>
      </c>
      <c r="M9698" t="s">
        <v>36</v>
      </c>
      <c r="N9698" t="str">
        <f>IF(AND(PESQUISA!$B$3&lt;&gt;"",OR(PESQUISA!$B$4="TODAS",B9698=PESQUISA!$B$4),ISNUMBER(SEARCH(PESQUISA!$B$3,D9698))),ROW()-1,"")</f>
        <v/>
      </c>
    </row>
    <row r="9699" spans="1:14" x14ac:dyDescent="0.3">
      <c r="A9699" t="s">
        <v>29238</v>
      </c>
      <c r="B9699" t="s">
        <v>29</v>
      </c>
      <c r="C9699" t="s">
        <v>29239</v>
      </c>
      <c r="D9699" t="s">
        <v>29240</v>
      </c>
      <c r="E9699" t="s">
        <v>40</v>
      </c>
      <c r="F9699" s="7">
        <v>76.209999999999994</v>
      </c>
      <c r="G9699" t="s">
        <v>33</v>
      </c>
      <c r="H9699" t="s">
        <v>34</v>
      </c>
      <c r="I9699" t="s">
        <v>29241</v>
      </c>
      <c r="L9699" s="8">
        <v>0</v>
      </c>
      <c r="M9699" t="s">
        <v>36</v>
      </c>
      <c r="N9699" t="str">
        <f>IF(AND(PESQUISA!$B$3&lt;&gt;"",OR(PESQUISA!$B$4="TODAS",B9699=PESQUISA!$B$4),ISNUMBER(SEARCH(PESQUISA!$B$3,D9699))),ROW()-1,"")</f>
        <v/>
      </c>
    </row>
    <row r="9700" spans="1:14" x14ac:dyDescent="0.3">
      <c r="A9700" t="s">
        <v>29242</v>
      </c>
      <c r="B9700" t="s">
        <v>29</v>
      </c>
      <c r="C9700" t="s">
        <v>29243</v>
      </c>
      <c r="D9700" t="s">
        <v>29244</v>
      </c>
      <c r="E9700" t="s">
        <v>40</v>
      </c>
      <c r="F9700" s="7">
        <v>245.28</v>
      </c>
      <c r="G9700" t="s">
        <v>33</v>
      </c>
      <c r="H9700" t="s">
        <v>34</v>
      </c>
      <c r="I9700" t="s">
        <v>29241</v>
      </c>
      <c r="L9700" s="8">
        <v>0</v>
      </c>
      <c r="M9700" t="s">
        <v>36</v>
      </c>
      <c r="N9700" t="str">
        <f>IF(AND(PESQUISA!$B$3&lt;&gt;"",OR(PESQUISA!$B$4="TODAS",B9700=PESQUISA!$B$4),ISNUMBER(SEARCH(PESQUISA!$B$3,D9700))),ROW()-1,"")</f>
        <v/>
      </c>
    </row>
    <row r="9701" spans="1:14" x14ac:dyDescent="0.3">
      <c r="A9701" t="s">
        <v>29245</v>
      </c>
      <c r="B9701" t="s">
        <v>29</v>
      </c>
      <c r="C9701" t="s">
        <v>29246</v>
      </c>
      <c r="D9701" t="s">
        <v>29247</v>
      </c>
      <c r="E9701" t="s">
        <v>40</v>
      </c>
      <c r="F9701" s="7">
        <v>126757.95</v>
      </c>
      <c r="G9701" t="s">
        <v>33</v>
      </c>
      <c r="H9701" t="s">
        <v>34</v>
      </c>
      <c r="I9701" t="s">
        <v>29241</v>
      </c>
      <c r="L9701" s="8">
        <v>0.99309999999999998</v>
      </c>
      <c r="M9701" t="s">
        <v>36</v>
      </c>
      <c r="N9701" t="str">
        <f>IF(AND(PESQUISA!$B$3&lt;&gt;"",OR(PESQUISA!$B$4="TODAS",B9701=PESQUISA!$B$4),ISNUMBER(SEARCH(PESQUISA!$B$3,D9701))),ROW()-1,"")</f>
        <v/>
      </c>
    </row>
    <row r="9702" spans="1:14" x14ac:dyDescent="0.3">
      <c r="A9702" t="s">
        <v>29248</v>
      </c>
      <c r="B9702" t="s">
        <v>29</v>
      </c>
      <c r="C9702" t="s">
        <v>29249</v>
      </c>
      <c r="D9702" t="s">
        <v>29250</v>
      </c>
      <c r="E9702" t="s">
        <v>40</v>
      </c>
      <c r="F9702" s="7">
        <v>20073.34</v>
      </c>
      <c r="G9702" t="s">
        <v>33</v>
      </c>
      <c r="H9702" t="s">
        <v>34</v>
      </c>
      <c r="I9702" t="s">
        <v>29241</v>
      </c>
      <c r="L9702" s="8">
        <v>0.97040000000000004</v>
      </c>
      <c r="M9702" t="s">
        <v>36</v>
      </c>
      <c r="N9702" t="str">
        <f>IF(AND(PESQUISA!$B$3&lt;&gt;"",OR(PESQUISA!$B$4="TODAS",B9702=PESQUISA!$B$4),ISNUMBER(SEARCH(PESQUISA!$B$3,D9702))),ROW()-1,"")</f>
        <v/>
      </c>
    </row>
    <row r="9703" spans="1:14" x14ac:dyDescent="0.3">
      <c r="A9703" t="s">
        <v>29251</v>
      </c>
      <c r="B9703" t="s">
        <v>29</v>
      </c>
      <c r="C9703" t="s">
        <v>29252</v>
      </c>
      <c r="D9703" t="s">
        <v>29253</v>
      </c>
      <c r="E9703" t="s">
        <v>40</v>
      </c>
      <c r="F9703" s="7">
        <v>25170.32</v>
      </c>
      <c r="G9703" t="s">
        <v>33</v>
      </c>
      <c r="H9703" t="s">
        <v>34</v>
      </c>
      <c r="I9703" t="s">
        <v>29241</v>
      </c>
      <c r="L9703" s="8">
        <v>0.97589999999999999</v>
      </c>
      <c r="M9703" t="s">
        <v>36</v>
      </c>
      <c r="N9703" t="str">
        <f>IF(AND(PESQUISA!$B$3&lt;&gt;"",OR(PESQUISA!$B$4="TODAS",B9703=PESQUISA!$B$4),ISNUMBER(SEARCH(PESQUISA!$B$3,D9703))),ROW()-1,"")</f>
        <v/>
      </c>
    </row>
    <row r="9704" spans="1:14" x14ac:dyDescent="0.3">
      <c r="A9704" t="s">
        <v>29254</v>
      </c>
      <c r="B9704" t="s">
        <v>29</v>
      </c>
      <c r="C9704" t="s">
        <v>29255</v>
      </c>
      <c r="D9704" t="s">
        <v>29256</v>
      </c>
      <c r="E9704" t="s">
        <v>40</v>
      </c>
      <c r="F9704" s="7">
        <v>35109.49</v>
      </c>
      <c r="G9704" t="s">
        <v>33</v>
      </c>
      <c r="H9704" t="s">
        <v>34</v>
      </c>
      <c r="I9704" t="s">
        <v>29241</v>
      </c>
      <c r="L9704" s="8">
        <v>0.98140000000000005</v>
      </c>
      <c r="M9704" t="s">
        <v>36</v>
      </c>
      <c r="N9704" t="str">
        <f>IF(AND(PESQUISA!$B$3&lt;&gt;"",OR(PESQUISA!$B$4="TODAS",B9704=PESQUISA!$B$4),ISNUMBER(SEARCH(PESQUISA!$B$3,D9704))),ROW()-1,"")</f>
        <v/>
      </c>
    </row>
    <row r="9705" spans="1:14" x14ac:dyDescent="0.3">
      <c r="A9705" t="s">
        <v>29257</v>
      </c>
      <c r="B9705" t="s">
        <v>29</v>
      </c>
      <c r="C9705" t="s">
        <v>29258</v>
      </c>
      <c r="D9705" t="s">
        <v>29259</v>
      </c>
      <c r="E9705" t="s">
        <v>40</v>
      </c>
      <c r="F9705" s="7">
        <v>11454.12</v>
      </c>
      <c r="G9705" t="s">
        <v>33</v>
      </c>
      <c r="H9705" t="s">
        <v>34</v>
      </c>
      <c r="I9705" t="s">
        <v>29241</v>
      </c>
      <c r="L9705" s="8">
        <v>0.95289999999999997</v>
      </c>
      <c r="M9705" t="s">
        <v>36</v>
      </c>
      <c r="N9705" t="str">
        <f>IF(AND(PESQUISA!$B$3&lt;&gt;"",OR(PESQUISA!$B$4="TODAS",B9705=PESQUISA!$B$4),ISNUMBER(SEARCH(PESQUISA!$B$3,D9705))),ROW()-1,"")</f>
        <v/>
      </c>
    </row>
    <row r="9706" spans="1:14" x14ac:dyDescent="0.3">
      <c r="A9706" t="s">
        <v>29260</v>
      </c>
      <c r="B9706" t="s">
        <v>29</v>
      </c>
      <c r="C9706" t="s">
        <v>29261</v>
      </c>
      <c r="D9706" t="s">
        <v>29262</v>
      </c>
      <c r="E9706" t="s">
        <v>40</v>
      </c>
      <c r="F9706" s="7">
        <v>40879.919999999998</v>
      </c>
      <c r="G9706" t="s">
        <v>33</v>
      </c>
      <c r="H9706" t="s">
        <v>34</v>
      </c>
      <c r="I9706" t="s">
        <v>29241</v>
      </c>
      <c r="L9706" s="8">
        <v>0.98329999999999995</v>
      </c>
      <c r="M9706" t="s">
        <v>36</v>
      </c>
      <c r="N9706" t="str">
        <f>IF(AND(PESQUISA!$B$3&lt;&gt;"",OR(PESQUISA!$B$4="TODAS",B9706=PESQUISA!$B$4),ISNUMBER(SEARCH(PESQUISA!$B$3,D9706))),ROW()-1,"")</f>
        <v/>
      </c>
    </row>
    <row r="9707" spans="1:14" x14ac:dyDescent="0.3">
      <c r="A9707" t="s">
        <v>29263</v>
      </c>
      <c r="B9707" t="s">
        <v>29</v>
      </c>
      <c r="C9707" t="s">
        <v>29264</v>
      </c>
      <c r="D9707" t="s">
        <v>29265</v>
      </c>
      <c r="E9707" t="s">
        <v>40</v>
      </c>
      <c r="F9707" s="7">
        <v>12743.61</v>
      </c>
      <c r="G9707" t="s">
        <v>33</v>
      </c>
      <c r="H9707" t="s">
        <v>34</v>
      </c>
      <c r="I9707" t="s">
        <v>29241</v>
      </c>
      <c r="L9707" s="8">
        <v>0.95669999999999999</v>
      </c>
      <c r="M9707" t="s">
        <v>36</v>
      </c>
      <c r="N9707" t="str">
        <f>IF(AND(PESQUISA!$B$3&lt;&gt;"",OR(PESQUISA!$B$4="TODAS",B9707=PESQUISA!$B$4),ISNUMBER(SEARCH(PESQUISA!$B$3,D9707))),ROW()-1,"")</f>
        <v/>
      </c>
    </row>
    <row r="9708" spans="1:14" x14ac:dyDescent="0.3">
      <c r="A9708" t="s">
        <v>29266</v>
      </c>
      <c r="B9708" t="s">
        <v>29</v>
      </c>
      <c r="C9708" t="s">
        <v>29267</v>
      </c>
      <c r="D9708" t="s">
        <v>29268</v>
      </c>
      <c r="E9708" t="s">
        <v>40</v>
      </c>
      <c r="F9708" s="7">
        <v>66200.75</v>
      </c>
      <c r="G9708" t="s">
        <v>33</v>
      </c>
      <c r="H9708" t="s">
        <v>34</v>
      </c>
      <c r="I9708" t="s">
        <v>29241</v>
      </c>
      <c r="L9708" s="8">
        <v>0.99019999999999997</v>
      </c>
      <c r="M9708" t="s">
        <v>36</v>
      </c>
      <c r="N9708" t="str">
        <f>IF(AND(PESQUISA!$B$3&lt;&gt;"",OR(PESQUISA!$B$4="TODAS",B9708=PESQUISA!$B$4),ISNUMBER(SEARCH(PESQUISA!$B$3,D9708))),ROW()-1,"")</f>
        <v/>
      </c>
    </row>
    <row r="9709" spans="1:14" x14ac:dyDescent="0.3">
      <c r="A9709" t="s">
        <v>29269</v>
      </c>
      <c r="B9709" t="s">
        <v>29</v>
      </c>
      <c r="C9709" t="s">
        <v>29270</v>
      </c>
      <c r="D9709" t="s">
        <v>29271</v>
      </c>
      <c r="E9709" t="s">
        <v>40</v>
      </c>
      <c r="F9709" s="7">
        <v>16338.33</v>
      </c>
      <c r="G9709" t="s">
        <v>33</v>
      </c>
      <c r="H9709" t="s">
        <v>34</v>
      </c>
      <c r="I9709" t="s">
        <v>29241</v>
      </c>
      <c r="L9709" s="8">
        <v>0.96489999999999998</v>
      </c>
      <c r="M9709" t="s">
        <v>36</v>
      </c>
      <c r="N9709" t="str">
        <f>IF(AND(PESQUISA!$B$3&lt;&gt;"",OR(PESQUISA!$B$4="TODAS",B9709=PESQUISA!$B$4),ISNUMBER(SEARCH(PESQUISA!$B$3,D9709))),ROW()-1,"")</f>
        <v/>
      </c>
    </row>
    <row r="9710" spans="1:14" x14ac:dyDescent="0.3">
      <c r="A9710" t="s">
        <v>29272</v>
      </c>
      <c r="B9710" t="s">
        <v>29</v>
      </c>
      <c r="C9710" t="s">
        <v>29273</v>
      </c>
      <c r="D9710" t="s">
        <v>29274</v>
      </c>
      <c r="E9710" t="s">
        <v>40</v>
      </c>
      <c r="F9710" s="7">
        <v>90674.49</v>
      </c>
      <c r="G9710" t="s">
        <v>33</v>
      </c>
      <c r="H9710" t="s">
        <v>34</v>
      </c>
      <c r="I9710" t="s">
        <v>29241</v>
      </c>
      <c r="L9710" s="8">
        <v>0.99160000000000004</v>
      </c>
      <c r="M9710" t="s">
        <v>36</v>
      </c>
      <c r="N9710" t="str">
        <f>IF(AND(PESQUISA!$B$3&lt;&gt;"",OR(PESQUISA!$B$4="TODAS",B9710=PESQUISA!$B$4),ISNUMBER(SEARCH(PESQUISA!$B$3,D9710))),ROW()-1,"")</f>
        <v/>
      </c>
    </row>
    <row r="9711" spans="1:14" x14ac:dyDescent="0.3">
      <c r="A9711" t="s">
        <v>29275</v>
      </c>
      <c r="B9711" t="s">
        <v>29</v>
      </c>
      <c r="C9711" t="s">
        <v>29276</v>
      </c>
      <c r="D9711" t="s">
        <v>29277</v>
      </c>
      <c r="E9711" t="s">
        <v>29278</v>
      </c>
      <c r="G9711" t="s">
        <v>33</v>
      </c>
      <c r="H9711" t="s">
        <v>34</v>
      </c>
      <c r="I9711" t="s">
        <v>29279</v>
      </c>
      <c r="M9711" t="s">
        <v>53</v>
      </c>
      <c r="N9711" t="str">
        <f>IF(AND(PESQUISA!$B$3&lt;&gt;"",OR(PESQUISA!$B$4="TODAS",B9711=PESQUISA!$B$4),ISNUMBER(SEARCH(PESQUISA!$B$3,D9711))),ROW()-1,"")</f>
        <v/>
      </c>
    </row>
    <row r="9712" spans="1:14" x14ac:dyDescent="0.3">
      <c r="A9712" t="s">
        <v>29280</v>
      </c>
      <c r="B9712" t="s">
        <v>29</v>
      </c>
      <c r="C9712" t="s">
        <v>29281</v>
      </c>
      <c r="D9712" t="s">
        <v>29282</v>
      </c>
      <c r="E9712" t="s">
        <v>29278</v>
      </c>
      <c r="G9712" t="s">
        <v>33</v>
      </c>
      <c r="H9712" t="s">
        <v>34</v>
      </c>
      <c r="I9712" t="s">
        <v>29279</v>
      </c>
      <c r="M9712" t="s">
        <v>53</v>
      </c>
      <c r="N9712" t="str">
        <f>IF(AND(PESQUISA!$B$3&lt;&gt;"",OR(PESQUISA!$B$4="TODAS",B9712=PESQUISA!$B$4),ISNUMBER(SEARCH(PESQUISA!$B$3,D9712))),ROW()-1,"")</f>
        <v/>
      </c>
    </row>
    <row r="9713" spans="1:14" x14ac:dyDescent="0.3">
      <c r="A9713" t="s">
        <v>29283</v>
      </c>
      <c r="B9713" t="s">
        <v>29</v>
      </c>
      <c r="C9713" t="s">
        <v>29284</v>
      </c>
      <c r="D9713" t="s">
        <v>29285</v>
      </c>
      <c r="E9713" t="s">
        <v>29278</v>
      </c>
      <c r="G9713" t="s">
        <v>33</v>
      </c>
      <c r="H9713" t="s">
        <v>34</v>
      </c>
      <c r="I9713" t="s">
        <v>29279</v>
      </c>
      <c r="M9713" t="s">
        <v>53</v>
      </c>
      <c r="N9713" t="str">
        <f>IF(AND(PESQUISA!$B$3&lt;&gt;"",OR(PESQUISA!$B$4="TODAS",B9713=PESQUISA!$B$4),ISNUMBER(SEARCH(PESQUISA!$B$3,D9713))),ROW()-1,"")</f>
        <v/>
      </c>
    </row>
    <row r="9714" spans="1:14" x14ac:dyDescent="0.3">
      <c r="A9714" t="s">
        <v>29286</v>
      </c>
      <c r="B9714" t="s">
        <v>29</v>
      </c>
      <c r="C9714" t="s">
        <v>29287</v>
      </c>
      <c r="D9714" t="s">
        <v>29288</v>
      </c>
      <c r="E9714" t="s">
        <v>29278</v>
      </c>
      <c r="G9714" t="s">
        <v>33</v>
      </c>
      <c r="H9714" t="s">
        <v>34</v>
      </c>
      <c r="I9714" t="s">
        <v>29279</v>
      </c>
      <c r="M9714" t="s">
        <v>53</v>
      </c>
      <c r="N9714" t="str">
        <f>IF(AND(PESQUISA!$B$3&lt;&gt;"",OR(PESQUISA!$B$4="TODAS",B9714=PESQUISA!$B$4),ISNUMBER(SEARCH(PESQUISA!$B$3,D9714))),ROW()-1,"")</f>
        <v/>
      </c>
    </row>
    <row r="9715" spans="1:14" x14ac:dyDescent="0.3">
      <c r="A9715" t="s">
        <v>29289</v>
      </c>
      <c r="B9715" t="s">
        <v>29</v>
      </c>
      <c r="C9715" t="s">
        <v>29290</v>
      </c>
      <c r="D9715" t="s">
        <v>29291</v>
      </c>
      <c r="E9715" t="s">
        <v>29278</v>
      </c>
      <c r="G9715" t="s">
        <v>33</v>
      </c>
      <c r="H9715" t="s">
        <v>34</v>
      </c>
      <c r="I9715" t="s">
        <v>29279</v>
      </c>
      <c r="M9715" t="s">
        <v>53</v>
      </c>
      <c r="N9715" t="str">
        <f>IF(AND(PESQUISA!$B$3&lt;&gt;"",OR(PESQUISA!$B$4="TODAS",B9715=PESQUISA!$B$4),ISNUMBER(SEARCH(PESQUISA!$B$3,D9715))),ROW()-1,"")</f>
        <v/>
      </c>
    </row>
    <row r="9716" spans="1:14" x14ac:dyDescent="0.3">
      <c r="A9716" t="s">
        <v>29292</v>
      </c>
      <c r="B9716" t="s">
        <v>29</v>
      </c>
      <c r="C9716" t="s">
        <v>29293</v>
      </c>
      <c r="D9716" t="s">
        <v>29294</v>
      </c>
      <c r="E9716" t="s">
        <v>29278</v>
      </c>
      <c r="G9716" t="s">
        <v>33</v>
      </c>
      <c r="H9716" t="s">
        <v>34</v>
      </c>
      <c r="I9716" t="s">
        <v>29279</v>
      </c>
      <c r="M9716" t="s">
        <v>53</v>
      </c>
      <c r="N9716" t="str">
        <f>IF(AND(PESQUISA!$B$3&lt;&gt;"",OR(PESQUISA!$B$4="TODAS",B9716=PESQUISA!$B$4),ISNUMBER(SEARCH(PESQUISA!$B$3,D9716))),ROW()-1,"")</f>
        <v/>
      </c>
    </row>
    <row r="9717" spans="1:14" x14ac:dyDescent="0.3">
      <c r="A9717" t="s">
        <v>29295</v>
      </c>
      <c r="B9717" t="s">
        <v>29</v>
      </c>
      <c r="C9717" t="s">
        <v>29296</v>
      </c>
      <c r="D9717" t="s">
        <v>29297</v>
      </c>
      <c r="E9717" t="s">
        <v>29278</v>
      </c>
      <c r="G9717" t="s">
        <v>33</v>
      </c>
      <c r="H9717" t="s">
        <v>34</v>
      </c>
      <c r="I9717" t="s">
        <v>29279</v>
      </c>
      <c r="M9717" t="s">
        <v>53</v>
      </c>
      <c r="N9717" t="str">
        <f>IF(AND(PESQUISA!$B$3&lt;&gt;"",OR(PESQUISA!$B$4="TODAS",B9717=PESQUISA!$B$4),ISNUMBER(SEARCH(PESQUISA!$B$3,D9717))),ROW()-1,"")</f>
        <v/>
      </c>
    </row>
    <row r="9718" spans="1:14" x14ac:dyDescent="0.3">
      <c r="A9718" t="s">
        <v>29298</v>
      </c>
      <c r="B9718" t="s">
        <v>29</v>
      </c>
      <c r="C9718" t="s">
        <v>29299</v>
      </c>
      <c r="D9718" t="s">
        <v>29300</v>
      </c>
      <c r="E9718" t="s">
        <v>29278</v>
      </c>
      <c r="G9718" t="s">
        <v>33</v>
      </c>
      <c r="H9718" t="s">
        <v>34</v>
      </c>
      <c r="I9718" t="s">
        <v>29279</v>
      </c>
      <c r="M9718" t="s">
        <v>53</v>
      </c>
      <c r="N9718" t="str">
        <f>IF(AND(PESQUISA!$B$3&lt;&gt;"",OR(PESQUISA!$B$4="TODAS",B9718=PESQUISA!$B$4),ISNUMBER(SEARCH(PESQUISA!$B$3,D9718))),ROW()-1,"")</f>
        <v/>
      </c>
    </row>
    <row r="9719" spans="1:14" x14ac:dyDescent="0.3">
      <c r="A9719" t="s">
        <v>29301</v>
      </c>
      <c r="B9719" t="s">
        <v>29</v>
      </c>
      <c r="C9719" t="s">
        <v>29302</v>
      </c>
      <c r="D9719" t="s">
        <v>29303</v>
      </c>
      <c r="E9719" t="s">
        <v>29278</v>
      </c>
      <c r="G9719" t="s">
        <v>33</v>
      </c>
      <c r="H9719" t="s">
        <v>34</v>
      </c>
      <c r="I9719" t="s">
        <v>29279</v>
      </c>
      <c r="M9719" t="s">
        <v>53</v>
      </c>
      <c r="N9719" t="str">
        <f>IF(AND(PESQUISA!$B$3&lt;&gt;"",OR(PESQUISA!$B$4="TODAS",B9719=PESQUISA!$B$4),ISNUMBER(SEARCH(PESQUISA!$B$3,D9719))),ROW()-1,"")</f>
        <v/>
      </c>
    </row>
    <row r="9720" spans="1:14" x14ac:dyDescent="0.3">
      <c r="A9720" t="s">
        <v>29304</v>
      </c>
      <c r="B9720" t="s">
        <v>29</v>
      </c>
      <c r="C9720" t="s">
        <v>29305</v>
      </c>
      <c r="D9720" t="s">
        <v>29306</v>
      </c>
      <c r="E9720" t="s">
        <v>29278</v>
      </c>
      <c r="G9720" t="s">
        <v>33</v>
      </c>
      <c r="H9720" t="s">
        <v>34</v>
      </c>
      <c r="I9720" t="s">
        <v>29279</v>
      </c>
      <c r="M9720" t="s">
        <v>53</v>
      </c>
      <c r="N9720" t="str">
        <f>IF(AND(PESQUISA!$B$3&lt;&gt;"",OR(PESQUISA!$B$4="TODAS",B9720=PESQUISA!$B$4),ISNUMBER(SEARCH(PESQUISA!$B$3,D9720))),ROW()-1,"")</f>
        <v/>
      </c>
    </row>
    <row r="9721" spans="1:14" x14ac:dyDescent="0.3">
      <c r="A9721" t="s">
        <v>29307</v>
      </c>
      <c r="B9721" t="s">
        <v>29</v>
      </c>
      <c r="C9721" t="s">
        <v>29308</v>
      </c>
      <c r="D9721" t="s">
        <v>29309</v>
      </c>
      <c r="E9721" t="s">
        <v>29278</v>
      </c>
      <c r="G9721" t="s">
        <v>33</v>
      </c>
      <c r="H9721" t="s">
        <v>34</v>
      </c>
      <c r="I9721" t="s">
        <v>29279</v>
      </c>
      <c r="M9721" t="s">
        <v>53</v>
      </c>
      <c r="N9721" t="str">
        <f>IF(AND(PESQUISA!$B$3&lt;&gt;"",OR(PESQUISA!$B$4="TODAS",B9721=PESQUISA!$B$4),ISNUMBER(SEARCH(PESQUISA!$B$3,D9721))),ROW()-1,"")</f>
        <v/>
      </c>
    </row>
    <row r="9722" spans="1:14" x14ac:dyDescent="0.3">
      <c r="A9722" t="s">
        <v>29310</v>
      </c>
      <c r="B9722" t="s">
        <v>29</v>
      </c>
      <c r="C9722" t="s">
        <v>29311</v>
      </c>
      <c r="D9722" t="s">
        <v>29312</v>
      </c>
      <c r="E9722" t="s">
        <v>29278</v>
      </c>
      <c r="G9722" t="s">
        <v>33</v>
      </c>
      <c r="H9722" t="s">
        <v>34</v>
      </c>
      <c r="I9722" t="s">
        <v>29279</v>
      </c>
      <c r="M9722" t="s">
        <v>53</v>
      </c>
      <c r="N9722" t="str">
        <f>IF(AND(PESQUISA!$B$3&lt;&gt;"",OR(PESQUISA!$B$4="TODAS",B9722=PESQUISA!$B$4),ISNUMBER(SEARCH(PESQUISA!$B$3,D9722))),ROW()-1,"")</f>
        <v/>
      </c>
    </row>
    <row r="9723" spans="1:14" x14ac:dyDescent="0.3">
      <c r="A9723" t="s">
        <v>29313</v>
      </c>
      <c r="B9723" t="s">
        <v>29</v>
      </c>
      <c r="C9723" t="s">
        <v>29314</v>
      </c>
      <c r="D9723" t="s">
        <v>29315</v>
      </c>
      <c r="E9723" t="s">
        <v>29278</v>
      </c>
      <c r="G9723" t="s">
        <v>33</v>
      </c>
      <c r="H9723" t="s">
        <v>34</v>
      </c>
      <c r="I9723" t="s">
        <v>29279</v>
      </c>
      <c r="M9723" t="s">
        <v>53</v>
      </c>
      <c r="N9723" t="str">
        <f>IF(AND(PESQUISA!$B$3&lt;&gt;"",OR(PESQUISA!$B$4="TODAS",B9723=PESQUISA!$B$4),ISNUMBER(SEARCH(PESQUISA!$B$3,D9723))),ROW()-1,"")</f>
        <v/>
      </c>
    </row>
    <row r="9724" spans="1:14" x14ac:dyDescent="0.3">
      <c r="A9724" t="s">
        <v>29316</v>
      </c>
      <c r="B9724" t="s">
        <v>29</v>
      </c>
      <c r="C9724" t="s">
        <v>29317</v>
      </c>
      <c r="D9724" t="s">
        <v>29318</v>
      </c>
      <c r="E9724" t="s">
        <v>29278</v>
      </c>
      <c r="G9724" t="s">
        <v>33</v>
      </c>
      <c r="H9724" t="s">
        <v>34</v>
      </c>
      <c r="I9724" t="s">
        <v>29279</v>
      </c>
      <c r="M9724" t="s">
        <v>53</v>
      </c>
      <c r="N9724" t="str">
        <f>IF(AND(PESQUISA!$B$3&lt;&gt;"",OR(PESQUISA!$B$4="TODAS",B9724=PESQUISA!$B$4),ISNUMBER(SEARCH(PESQUISA!$B$3,D9724))),ROW()-1,"")</f>
        <v/>
      </c>
    </row>
    <row r="9725" spans="1:14" x14ac:dyDescent="0.3">
      <c r="A9725" t="s">
        <v>29319</v>
      </c>
      <c r="B9725" t="s">
        <v>29</v>
      </c>
      <c r="C9725" t="s">
        <v>29320</v>
      </c>
      <c r="D9725" t="s">
        <v>29321</v>
      </c>
      <c r="E9725" t="s">
        <v>29278</v>
      </c>
      <c r="G9725" t="s">
        <v>33</v>
      </c>
      <c r="H9725" t="s">
        <v>34</v>
      </c>
      <c r="I9725" t="s">
        <v>29279</v>
      </c>
      <c r="M9725" t="s">
        <v>53</v>
      </c>
      <c r="N9725" t="str">
        <f>IF(AND(PESQUISA!$B$3&lt;&gt;"",OR(PESQUISA!$B$4="TODAS",B9725=PESQUISA!$B$4),ISNUMBER(SEARCH(PESQUISA!$B$3,D9725))),ROW()-1,"")</f>
        <v/>
      </c>
    </row>
    <row r="9726" spans="1:14" x14ac:dyDescent="0.3">
      <c r="A9726" t="s">
        <v>29322</v>
      </c>
      <c r="B9726" t="s">
        <v>29</v>
      </c>
      <c r="C9726" t="s">
        <v>29323</v>
      </c>
      <c r="D9726" t="s">
        <v>29324</v>
      </c>
      <c r="E9726" t="s">
        <v>29278</v>
      </c>
      <c r="G9726" t="s">
        <v>33</v>
      </c>
      <c r="H9726" t="s">
        <v>34</v>
      </c>
      <c r="I9726" t="s">
        <v>29279</v>
      </c>
      <c r="M9726" t="s">
        <v>53</v>
      </c>
      <c r="N9726" t="str">
        <f>IF(AND(PESQUISA!$B$3&lt;&gt;"",OR(PESQUISA!$B$4="TODAS",B9726=PESQUISA!$B$4),ISNUMBER(SEARCH(PESQUISA!$B$3,D9726))),ROW()-1,"")</f>
        <v/>
      </c>
    </row>
    <row r="9727" spans="1:14" x14ac:dyDescent="0.3">
      <c r="A9727" t="s">
        <v>29325</v>
      </c>
      <c r="B9727" t="s">
        <v>29</v>
      </c>
      <c r="C9727" t="s">
        <v>29326</v>
      </c>
      <c r="D9727" t="s">
        <v>29327</v>
      </c>
      <c r="E9727" t="s">
        <v>29278</v>
      </c>
      <c r="G9727" t="s">
        <v>33</v>
      </c>
      <c r="H9727" t="s">
        <v>34</v>
      </c>
      <c r="I9727" t="s">
        <v>29279</v>
      </c>
      <c r="M9727" t="s">
        <v>53</v>
      </c>
      <c r="N9727" t="str">
        <f>IF(AND(PESQUISA!$B$3&lt;&gt;"",OR(PESQUISA!$B$4="TODAS",B9727=PESQUISA!$B$4),ISNUMBER(SEARCH(PESQUISA!$B$3,D9727))),ROW()-1,"")</f>
        <v/>
      </c>
    </row>
    <row r="9728" spans="1:14" x14ac:dyDescent="0.3">
      <c r="A9728" t="s">
        <v>29328</v>
      </c>
      <c r="B9728" t="s">
        <v>29</v>
      </c>
      <c r="C9728" t="s">
        <v>29329</v>
      </c>
      <c r="D9728" t="s">
        <v>29330</v>
      </c>
      <c r="E9728" t="s">
        <v>29278</v>
      </c>
      <c r="G9728" t="s">
        <v>33</v>
      </c>
      <c r="H9728" t="s">
        <v>34</v>
      </c>
      <c r="I9728" t="s">
        <v>29279</v>
      </c>
      <c r="M9728" t="s">
        <v>53</v>
      </c>
      <c r="N9728" t="str">
        <f>IF(AND(PESQUISA!$B$3&lt;&gt;"",OR(PESQUISA!$B$4="TODAS",B9728=PESQUISA!$B$4),ISNUMBER(SEARCH(PESQUISA!$B$3,D9728))),ROW()-1,"")</f>
        <v/>
      </c>
    </row>
    <row r="9729" spans="1:14" x14ac:dyDescent="0.3">
      <c r="A9729" t="s">
        <v>29331</v>
      </c>
      <c r="B9729" t="s">
        <v>29</v>
      </c>
      <c r="C9729" t="s">
        <v>29332</v>
      </c>
      <c r="D9729" t="s">
        <v>29333</v>
      </c>
      <c r="E9729" t="s">
        <v>29278</v>
      </c>
      <c r="G9729" t="s">
        <v>33</v>
      </c>
      <c r="H9729" t="s">
        <v>34</v>
      </c>
      <c r="I9729" t="s">
        <v>29279</v>
      </c>
      <c r="M9729" t="s">
        <v>53</v>
      </c>
      <c r="N9729" t="str">
        <f>IF(AND(PESQUISA!$B$3&lt;&gt;"",OR(PESQUISA!$B$4="TODAS",B9729=PESQUISA!$B$4),ISNUMBER(SEARCH(PESQUISA!$B$3,D9729))),ROW()-1,"")</f>
        <v/>
      </c>
    </row>
    <row r="9730" spans="1:14" x14ac:dyDescent="0.3">
      <c r="A9730" t="s">
        <v>29334</v>
      </c>
      <c r="B9730" t="s">
        <v>29</v>
      </c>
      <c r="C9730" t="s">
        <v>29335</v>
      </c>
      <c r="D9730" t="s">
        <v>29336</v>
      </c>
      <c r="E9730" t="s">
        <v>29278</v>
      </c>
      <c r="G9730" t="s">
        <v>33</v>
      </c>
      <c r="H9730" t="s">
        <v>34</v>
      </c>
      <c r="I9730" t="s">
        <v>29279</v>
      </c>
      <c r="M9730" t="s">
        <v>53</v>
      </c>
      <c r="N9730" t="str">
        <f>IF(AND(PESQUISA!$B$3&lt;&gt;"",OR(PESQUISA!$B$4="TODAS",B9730=PESQUISA!$B$4),ISNUMBER(SEARCH(PESQUISA!$B$3,D9730))),ROW()-1,"")</f>
        <v/>
      </c>
    </row>
    <row r="9731" spans="1:14" x14ac:dyDescent="0.3">
      <c r="A9731" t="s">
        <v>29337</v>
      </c>
      <c r="B9731" t="s">
        <v>29</v>
      </c>
      <c r="C9731" t="s">
        <v>29338</v>
      </c>
      <c r="D9731" t="s">
        <v>29339</v>
      </c>
      <c r="E9731" t="s">
        <v>29278</v>
      </c>
      <c r="G9731" t="s">
        <v>33</v>
      </c>
      <c r="H9731" t="s">
        <v>34</v>
      </c>
      <c r="I9731" t="s">
        <v>29279</v>
      </c>
      <c r="M9731" t="s">
        <v>53</v>
      </c>
      <c r="N9731" t="str">
        <f>IF(AND(PESQUISA!$B$3&lt;&gt;"",OR(PESQUISA!$B$4="TODAS",B9731=PESQUISA!$B$4),ISNUMBER(SEARCH(PESQUISA!$B$3,D9731))),ROW()-1,"")</f>
        <v/>
      </c>
    </row>
    <row r="9732" spans="1:14" x14ac:dyDescent="0.3">
      <c r="A9732" t="s">
        <v>29340</v>
      </c>
      <c r="B9732" t="s">
        <v>29</v>
      </c>
      <c r="C9732" t="s">
        <v>29341</v>
      </c>
      <c r="D9732" t="s">
        <v>29342</v>
      </c>
      <c r="E9732" t="s">
        <v>29278</v>
      </c>
      <c r="G9732" t="s">
        <v>33</v>
      </c>
      <c r="H9732" t="s">
        <v>34</v>
      </c>
      <c r="I9732" t="s">
        <v>29279</v>
      </c>
      <c r="M9732" t="s">
        <v>53</v>
      </c>
      <c r="N9732" t="str">
        <f>IF(AND(PESQUISA!$B$3&lt;&gt;"",OR(PESQUISA!$B$4="TODAS",B9732=PESQUISA!$B$4),ISNUMBER(SEARCH(PESQUISA!$B$3,D9732))),ROW()-1,"")</f>
        <v/>
      </c>
    </row>
    <row r="9733" spans="1:14" x14ac:dyDescent="0.3">
      <c r="A9733" t="s">
        <v>29343</v>
      </c>
      <c r="B9733" t="s">
        <v>29</v>
      </c>
      <c r="C9733" t="s">
        <v>29344</v>
      </c>
      <c r="D9733" t="s">
        <v>29345</v>
      </c>
      <c r="E9733" t="s">
        <v>29278</v>
      </c>
      <c r="G9733" t="s">
        <v>33</v>
      </c>
      <c r="H9733" t="s">
        <v>34</v>
      </c>
      <c r="I9733" t="s">
        <v>29279</v>
      </c>
      <c r="M9733" t="s">
        <v>53</v>
      </c>
      <c r="N9733" t="str">
        <f>IF(AND(PESQUISA!$B$3&lt;&gt;"",OR(PESQUISA!$B$4="TODAS",B9733=PESQUISA!$B$4),ISNUMBER(SEARCH(PESQUISA!$B$3,D9733))),ROW()-1,"")</f>
        <v/>
      </c>
    </row>
    <row r="9734" spans="1:14" x14ac:dyDescent="0.3">
      <c r="A9734" t="s">
        <v>29346</v>
      </c>
      <c r="B9734" t="s">
        <v>29</v>
      </c>
      <c r="C9734" t="s">
        <v>29347</v>
      </c>
      <c r="D9734" t="s">
        <v>29348</v>
      </c>
      <c r="E9734" t="s">
        <v>29278</v>
      </c>
      <c r="G9734" t="s">
        <v>33</v>
      </c>
      <c r="H9734" t="s">
        <v>34</v>
      </c>
      <c r="I9734" t="s">
        <v>29279</v>
      </c>
      <c r="M9734" t="s">
        <v>53</v>
      </c>
      <c r="N9734" t="str">
        <f>IF(AND(PESQUISA!$B$3&lt;&gt;"",OR(PESQUISA!$B$4="TODAS",B9734=PESQUISA!$B$4),ISNUMBER(SEARCH(PESQUISA!$B$3,D9734))),ROW()-1,"")</f>
        <v/>
      </c>
    </row>
    <row r="9735" spans="1:14" x14ac:dyDescent="0.3">
      <c r="A9735" t="s">
        <v>29349</v>
      </c>
      <c r="B9735" t="s">
        <v>29</v>
      </c>
      <c r="C9735" t="s">
        <v>29350</v>
      </c>
      <c r="D9735" t="s">
        <v>29351</v>
      </c>
      <c r="E9735" t="s">
        <v>29278</v>
      </c>
      <c r="G9735" t="s">
        <v>33</v>
      </c>
      <c r="H9735" t="s">
        <v>34</v>
      </c>
      <c r="I9735" t="s">
        <v>29279</v>
      </c>
      <c r="M9735" t="s">
        <v>53</v>
      </c>
      <c r="N9735" t="str">
        <f>IF(AND(PESQUISA!$B$3&lt;&gt;"",OR(PESQUISA!$B$4="TODAS",B9735=PESQUISA!$B$4),ISNUMBER(SEARCH(PESQUISA!$B$3,D9735))),ROW()-1,"")</f>
        <v/>
      </c>
    </row>
    <row r="9736" spans="1:14" x14ac:dyDescent="0.3">
      <c r="A9736" t="s">
        <v>29352</v>
      </c>
      <c r="B9736" t="s">
        <v>29</v>
      </c>
      <c r="C9736" t="s">
        <v>29353</v>
      </c>
      <c r="D9736" t="s">
        <v>29354</v>
      </c>
      <c r="E9736" t="s">
        <v>29278</v>
      </c>
      <c r="G9736" t="s">
        <v>33</v>
      </c>
      <c r="H9736" t="s">
        <v>34</v>
      </c>
      <c r="I9736" t="s">
        <v>29279</v>
      </c>
      <c r="M9736" t="s">
        <v>53</v>
      </c>
      <c r="N9736" t="str">
        <f>IF(AND(PESQUISA!$B$3&lt;&gt;"",OR(PESQUISA!$B$4="TODAS",B9736=PESQUISA!$B$4),ISNUMBER(SEARCH(PESQUISA!$B$3,D9736))),ROW()-1,"")</f>
        <v/>
      </c>
    </row>
    <row r="9737" spans="1:14" x14ac:dyDescent="0.3">
      <c r="A9737" t="s">
        <v>29355</v>
      </c>
      <c r="B9737" t="s">
        <v>29</v>
      </c>
      <c r="C9737" t="s">
        <v>29356</v>
      </c>
      <c r="D9737" t="s">
        <v>29357</v>
      </c>
      <c r="E9737" t="s">
        <v>29278</v>
      </c>
      <c r="G9737" t="s">
        <v>33</v>
      </c>
      <c r="H9737" t="s">
        <v>34</v>
      </c>
      <c r="I9737" t="s">
        <v>29279</v>
      </c>
      <c r="M9737" t="s">
        <v>53</v>
      </c>
      <c r="N9737" t="str">
        <f>IF(AND(PESQUISA!$B$3&lt;&gt;"",OR(PESQUISA!$B$4="TODAS",B9737=PESQUISA!$B$4),ISNUMBER(SEARCH(PESQUISA!$B$3,D9737))),ROW()-1,"")</f>
        <v/>
      </c>
    </row>
    <row r="9738" spans="1:14" x14ac:dyDescent="0.3">
      <c r="A9738" t="s">
        <v>29358</v>
      </c>
      <c r="B9738" t="s">
        <v>29</v>
      </c>
      <c r="C9738" t="s">
        <v>29359</v>
      </c>
      <c r="D9738" t="s">
        <v>29360</v>
      </c>
      <c r="E9738" t="s">
        <v>29278</v>
      </c>
      <c r="G9738" t="s">
        <v>33</v>
      </c>
      <c r="H9738" t="s">
        <v>34</v>
      </c>
      <c r="I9738" t="s">
        <v>29279</v>
      </c>
      <c r="M9738" t="s">
        <v>53</v>
      </c>
      <c r="N9738" t="str">
        <f>IF(AND(PESQUISA!$B$3&lt;&gt;"",OR(PESQUISA!$B$4="TODAS",B9738=PESQUISA!$B$4),ISNUMBER(SEARCH(PESQUISA!$B$3,D9738))),ROW()-1,"")</f>
        <v/>
      </c>
    </row>
    <row r="9739" spans="1:14" x14ac:dyDescent="0.3">
      <c r="A9739" t="s">
        <v>29361</v>
      </c>
      <c r="B9739" t="s">
        <v>29</v>
      </c>
      <c r="C9739" t="s">
        <v>29362</v>
      </c>
      <c r="D9739" t="s">
        <v>29363</v>
      </c>
      <c r="E9739" t="s">
        <v>29278</v>
      </c>
      <c r="G9739" t="s">
        <v>33</v>
      </c>
      <c r="H9739" t="s">
        <v>34</v>
      </c>
      <c r="I9739" t="s">
        <v>29279</v>
      </c>
      <c r="M9739" t="s">
        <v>53</v>
      </c>
      <c r="N9739" t="str">
        <f>IF(AND(PESQUISA!$B$3&lt;&gt;"",OR(PESQUISA!$B$4="TODAS",B9739=PESQUISA!$B$4),ISNUMBER(SEARCH(PESQUISA!$B$3,D9739))),ROW()-1,"")</f>
        <v/>
      </c>
    </row>
    <row r="9740" spans="1:14" x14ac:dyDescent="0.3">
      <c r="A9740" t="s">
        <v>29364</v>
      </c>
      <c r="B9740" t="s">
        <v>29</v>
      </c>
      <c r="C9740" t="s">
        <v>29365</v>
      </c>
      <c r="D9740" t="s">
        <v>29366</v>
      </c>
      <c r="E9740" t="s">
        <v>29278</v>
      </c>
      <c r="G9740" t="s">
        <v>33</v>
      </c>
      <c r="H9740" t="s">
        <v>34</v>
      </c>
      <c r="I9740" t="s">
        <v>29279</v>
      </c>
      <c r="M9740" t="s">
        <v>53</v>
      </c>
      <c r="N9740" t="str">
        <f>IF(AND(PESQUISA!$B$3&lt;&gt;"",OR(PESQUISA!$B$4="TODAS",B9740=PESQUISA!$B$4),ISNUMBER(SEARCH(PESQUISA!$B$3,D9740))),ROW()-1,"")</f>
        <v/>
      </c>
    </row>
    <row r="9741" spans="1:14" x14ac:dyDescent="0.3">
      <c r="A9741" t="s">
        <v>29367</v>
      </c>
      <c r="B9741" t="s">
        <v>29</v>
      </c>
      <c r="C9741" t="s">
        <v>29368</v>
      </c>
      <c r="D9741" t="s">
        <v>29369</v>
      </c>
      <c r="E9741" t="s">
        <v>29278</v>
      </c>
      <c r="G9741" t="s">
        <v>33</v>
      </c>
      <c r="H9741" t="s">
        <v>34</v>
      </c>
      <c r="I9741" t="s">
        <v>29279</v>
      </c>
      <c r="M9741" t="s">
        <v>53</v>
      </c>
      <c r="N9741" t="str">
        <f>IF(AND(PESQUISA!$B$3&lt;&gt;"",OR(PESQUISA!$B$4="TODAS",B9741=PESQUISA!$B$4),ISNUMBER(SEARCH(PESQUISA!$B$3,D9741))),ROW()-1,"")</f>
        <v/>
      </c>
    </row>
    <row r="9742" spans="1:14" x14ac:dyDescent="0.3">
      <c r="A9742" t="s">
        <v>29370</v>
      </c>
      <c r="B9742" t="s">
        <v>29</v>
      </c>
      <c r="C9742" t="s">
        <v>29371</v>
      </c>
      <c r="D9742" t="s">
        <v>29372</v>
      </c>
      <c r="E9742" t="s">
        <v>29278</v>
      </c>
      <c r="G9742" t="s">
        <v>33</v>
      </c>
      <c r="H9742" t="s">
        <v>34</v>
      </c>
      <c r="I9742" t="s">
        <v>29279</v>
      </c>
      <c r="M9742" t="s">
        <v>53</v>
      </c>
      <c r="N9742" t="str">
        <f>IF(AND(PESQUISA!$B$3&lt;&gt;"",OR(PESQUISA!$B$4="TODAS",B9742=PESQUISA!$B$4),ISNUMBER(SEARCH(PESQUISA!$B$3,D9742))),ROW()-1,"")</f>
        <v/>
      </c>
    </row>
    <row r="9743" spans="1:14" x14ac:dyDescent="0.3">
      <c r="A9743" t="s">
        <v>29373</v>
      </c>
      <c r="B9743" t="s">
        <v>29</v>
      </c>
      <c r="C9743" t="s">
        <v>29374</v>
      </c>
      <c r="D9743" t="s">
        <v>29375</v>
      </c>
      <c r="E9743" t="s">
        <v>29278</v>
      </c>
      <c r="G9743" t="s">
        <v>33</v>
      </c>
      <c r="H9743" t="s">
        <v>34</v>
      </c>
      <c r="I9743" t="s">
        <v>29279</v>
      </c>
      <c r="M9743" t="s">
        <v>53</v>
      </c>
      <c r="N9743" t="str">
        <f>IF(AND(PESQUISA!$B$3&lt;&gt;"",OR(PESQUISA!$B$4="TODAS",B9743=PESQUISA!$B$4),ISNUMBER(SEARCH(PESQUISA!$B$3,D9743))),ROW()-1,"")</f>
        <v/>
      </c>
    </row>
    <row r="9744" spans="1:14" x14ac:dyDescent="0.3">
      <c r="A9744" t="s">
        <v>29376</v>
      </c>
      <c r="B9744" t="s">
        <v>29</v>
      </c>
      <c r="C9744" t="s">
        <v>29377</v>
      </c>
      <c r="D9744" t="s">
        <v>29378</v>
      </c>
      <c r="E9744" t="s">
        <v>29278</v>
      </c>
      <c r="G9744" t="s">
        <v>33</v>
      </c>
      <c r="H9744" t="s">
        <v>34</v>
      </c>
      <c r="I9744" t="s">
        <v>29279</v>
      </c>
      <c r="M9744" t="s">
        <v>53</v>
      </c>
      <c r="N9744" t="str">
        <f>IF(AND(PESQUISA!$B$3&lt;&gt;"",OR(PESQUISA!$B$4="TODAS",B9744=PESQUISA!$B$4),ISNUMBER(SEARCH(PESQUISA!$B$3,D9744))),ROW()-1,"")</f>
        <v/>
      </c>
    </row>
    <row r="9745" spans="1:14" x14ac:dyDescent="0.3">
      <c r="A9745" t="s">
        <v>29379</v>
      </c>
      <c r="B9745" t="s">
        <v>29</v>
      </c>
      <c r="C9745" t="s">
        <v>29380</v>
      </c>
      <c r="D9745" t="s">
        <v>29381</v>
      </c>
      <c r="E9745" t="s">
        <v>29278</v>
      </c>
      <c r="G9745" t="s">
        <v>33</v>
      </c>
      <c r="H9745" t="s">
        <v>34</v>
      </c>
      <c r="I9745" t="s">
        <v>29279</v>
      </c>
      <c r="M9745" t="s">
        <v>53</v>
      </c>
      <c r="N9745" t="str">
        <f>IF(AND(PESQUISA!$B$3&lt;&gt;"",OR(PESQUISA!$B$4="TODAS",B9745=PESQUISA!$B$4),ISNUMBER(SEARCH(PESQUISA!$B$3,D9745))),ROW()-1,"")</f>
        <v/>
      </c>
    </row>
    <row r="9746" spans="1:14" x14ac:dyDescent="0.3">
      <c r="A9746" t="s">
        <v>29382</v>
      </c>
      <c r="B9746" t="s">
        <v>29</v>
      </c>
      <c r="C9746" t="s">
        <v>29383</v>
      </c>
      <c r="D9746" t="s">
        <v>29384</v>
      </c>
      <c r="E9746" t="s">
        <v>29278</v>
      </c>
      <c r="G9746" t="s">
        <v>33</v>
      </c>
      <c r="H9746" t="s">
        <v>34</v>
      </c>
      <c r="I9746" t="s">
        <v>29279</v>
      </c>
      <c r="M9746" t="s">
        <v>53</v>
      </c>
      <c r="N9746" t="str">
        <f>IF(AND(PESQUISA!$B$3&lt;&gt;"",OR(PESQUISA!$B$4="TODAS",B9746=PESQUISA!$B$4),ISNUMBER(SEARCH(PESQUISA!$B$3,D9746))),ROW()-1,"")</f>
        <v/>
      </c>
    </row>
    <row r="9747" spans="1:14" x14ac:dyDescent="0.3">
      <c r="A9747" t="s">
        <v>29385</v>
      </c>
      <c r="B9747" t="s">
        <v>29</v>
      </c>
      <c r="C9747" t="s">
        <v>29386</v>
      </c>
      <c r="D9747" t="s">
        <v>29387</v>
      </c>
      <c r="E9747" t="s">
        <v>29278</v>
      </c>
      <c r="G9747" t="s">
        <v>33</v>
      </c>
      <c r="H9747" t="s">
        <v>34</v>
      </c>
      <c r="I9747" t="s">
        <v>29279</v>
      </c>
      <c r="M9747" t="s">
        <v>53</v>
      </c>
      <c r="N9747" t="str">
        <f>IF(AND(PESQUISA!$B$3&lt;&gt;"",OR(PESQUISA!$B$4="TODAS",B9747=PESQUISA!$B$4),ISNUMBER(SEARCH(PESQUISA!$B$3,D9747))),ROW()-1,"")</f>
        <v/>
      </c>
    </row>
    <row r="9748" spans="1:14" x14ac:dyDescent="0.3">
      <c r="A9748" t="s">
        <v>29388</v>
      </c>
      <c r="B9748" t="s">
        <v>29</v>
      </c>
      <c r="C9748" t="s">
        <v>29389</v>
      </c>
      <c r="D9748" t="s">
        <v>29390</v>
      </c>
      <c r="E9748" t="s">
        <v>29278</v>
      </c>
      <c r="G9748" t="s">
        <v>33</v>
      </c>
      <c r="H9748" t="s">
        <v>34</v>
      </c>
      <c r="I9748" t="s">
        <v>29279</v>
      </c>
      <c r="M9748" t="s">
        <v>53</v>
      </c>
      <c r="N9748" t="str">
        <f>IF(AND(PESQUISA!$B$3&lt;&gt;"",OR(PESQUISA!$B$4="TODAS",B9748=PESQUISA!$B$4),ISNUMBER(SEARCH(PESQUISA!$B$3,D9748))),ROW()-1,"")</f>
        <v/>
      </c>
    </row>
    <row r="9749" spans="1:14" x14ac:dyDescent="0.3">
      <c r="A9749" t="s">
        <v>29391</v>
      </c>
      <c r="B9749" t="s">
        <v>29</v>
      </c>
      <c r="C9749" t="s">
        <v>29392</v>
      </c>
      <c r="D9749" t="s">
        <v>29393</v>
      </c>
      <c r="E9749" t="s">
        <v>29278</v>
      </c>
      <c r="G9749" t="s">
        <v>33</v>
      </c>
      <c r="H9749" t="s">
        <v>34</v>
      </c>
      <c r="I9749" t="s">
        <v>29279</v>
      </c>
      <c r="M9749" t="s">
        <v>53</v>
      </c>
      <c r="N9749" t="str">
        <f>IF(AND(PESQUISA!$B$3&lt;&gt;"",OR(PESQUISA!$B$4="TODAS",B9749=PESQUISA!$B$4),ISNUMBER(SEARCH(PESQUISA!$B$3,D9749))),ROW()-1,"")</f>
        <v/>
      </c>
    </row>
    <row r="9750" spans="1:14" x14ac:dyDescent="0.3">
      <c r="A9750" t="s">
        <v>29394</v>
      </c>
      <c r="B9750" t="s">
        <v>29</v>
      </c>
      <c r="C9750" t="s">
        <v>29395</v>
      </c>
      <c r="D9750" t="s">
        <v>29396</v>
      </c>
      <c r="E9750" t="s">
        <v>29278</v>
      </c>
      <c r="G9750" t="s">
        <v>33</v>
      </c>
      <c r="H9750" t="s">
        <v>34</v>
      </c>
      <c r="I9750" t="s">
        <v>29279</v>
      </c>
      <c r="M9750" t="s">
        <v>53</v>
      </c>
      <c r="N9750" t="str">
        <f>IF(AND(PESQUISA!$B$3&lt;&gt;"",OR(PESQUISA!$B$4="TODAS",B9750=PESQUISA!$B$4),ISNUMBER(SEARCH(PESQUISA!$B$3,D9750))),ROW()-1,"")</f>
        <v/>
      </c>
    </row>
    <row r="9751" spans="1:14" x14ac:dyDescent="0.3">
      <c r="A9751" t="s">
        <v>29397</v>
      </c>
      <c r="B9751" t="s">
        <v>29</v>
      </c>
      <c r="C9751" t="s">
        <v>29398</v>
      </c>
      <c r="D9751" t="s">
        <v>29399</v>
      </c>
      <c r="E9751" t="s">
        <v>29278</v>
      </c>
      <c r="G9751" t="s">
        <v>33</v>
      </c>
      <c r="H9751" t="s">
        <v>34</v>
      </c>
      <c r="I9751" t="s">
        <v>29279</v>
      </c>
      <c r="M9751" t="s">
        <v>53</v>
      </c>
      <c r="N9751" t="str">
        <f>IF(AND(PESQUISA!$B$3&lt;&gt;"",OR(PESQUISA!$B$4="TODAS",B9751=PESQUISA!$B$4),ISNUMBER(SEARCH(PESQUISA!$B$3,D9751))),ROW()-1,"")</f>
        <v/>
      </c>
    </row>
    <row r="9752" spans="1:14" x14ac:dyDescent="0.3">
      <c r="A9752" t="s">
        <v>29400</v>
      </c>
      <c r="B9752" t="s">
        <v>29</v>
      </c>
      <c r="C9752" t="s">
        <v>29401</v>
      </c>
      <c r="D9752" t="s">
        <v>29402</v>
      </c>
      <c r="E9752" t="s">
        <v>29278</v>
      </c>
      <c r="G9752" t="s">
        <v>33</v>
      </c>
      <c r="H9752" t="s">
        <v>34</v>
      </c>
      <c r="I9752" t="s">
        <v>29279</v>
      </c>
      <c r="M9752" t="s">
        <v>53</v>
      </c>
      <c r="N9752" t="str">
        <f>IF(AND(PESQUISA!$B$3&lt;&gt;"",OR(PESQUISA!$B$4="TODAS",B9752=PESQUISA!$B$4),ISNUMBER(SEARCH(PESQUISA!$B$3,D9752))),ROW()-1,"")</f>
        <v/>
      </c>
    </row>
    <row r="9753" spans="1:14" x14ac:dyDescent="0.3">
      <c r="A9753" t="s">
        <v>29403</v>
      </c>
      <c r="B9753" t="s">
        <v>29</v>
      </c>
      <c r="C9753" t="s">
        <v>29404</v>
      </c>
      <c r="D9753" t="s">
        <v>29405</v>
      </c>
      <c r="E9753" t="s">
        <v>29278</v>
      </c>
      <c r="G9753" t="s">
        <v>33</v>
      </c>
      <c r="H9753" t="s">
        <v>34</v>
      </c>
      <c r="I9753" t="s">
        <v>29279</v>
      </c>
      <c r="M9753" t="s">
        <v>53</v>
      </c>
      <c r="N9753" t="str">
        <f>IF(AND(PESQUISA!$B$3&lt;&gt;"",OR(PESQUISA!$B$4="TODAS",B9753=PESQUISA!$B$4),ISNUMBER(SEARCH(PESQUISA!$B$3,D9753))),ROW()-1,"")</f>
        <v/>
      </c>
    </row>
    <row r="9754" spans="1:14" x14ac:dyDescent="0.3">
      <c r="A9754" t="s">
        <v>29406</v>
      </c>
      <c r="B9754" t="s">
        <v>29</v>
      </c>
      <c r="C9754" t="s">
        <v>29407</v>
      </c>
      <c r="D9754" t="s">
        <v>29408</v>
      </c>
      <c r="E9754" t="s">
        <v>29278</v>
      </c>
      <c r="G9754" t="s">
        <v>33</v>
      </c>
      <c r="H9754" t="s">
        <v>34</v>
      </c>
      <c r="I9754" t="s">
        <v>29279</v>
      </c>
      <c r="M9754" t="s">
        <v>53</v>
      </c>
      <c r="N9754" t="str">
        <f>IF(AND(PESQUISA!$B$3&lt;&gt;"",OR(PESQUISA!$B$4="TODAS",B9754=PESQUISA!$B$4),ISNUMBER(SEARCH(PESQUISA!$B$3,D9754))),ROW()-1,"")</f>
        <v/>
      </c>
    </row>
    <row r="9755" spans="1:14" x14ac:dyDescent="0.3">
      <c r="A9755" t="s">
        <v>29409</v>
      </c>
      <c r="B9755" t="s">
        <v>29</v>
      </c>
      <c r="C9755" t="s">
        <v>29410</v>
      </c>
      <c r="D9755" t="s">
        <v>29411</v>
      </c>
      <c r="E9755" t="s">
        <v>29278</v>
      </c>
      <c r="G9755" t="s">
        <v>33</v>
      </c>
      <c r="H9755" t="s">
        <v>34</v>
      </c>
      <c r="I9755" t="s">
        <v>29279</v>
      </c>
      <c r="M9755" t="s">
        <v>53</v>
      </c>
      <c r="N9755" t="str">
        <f>IF(AND(PESQUISA!$B$3&lt;&gt;"",OR(PESQUISA!$B$4="TODAS",B9755=PESQUISA!$B$4),ISNUMBER(SEARCH(PESQUISA!$B$3,D9755))),ROW()-1,"")</f>
        <v/>
      </c>
    </row>
    <row r="9756" spans="1:14" x14ac:dyDescent="0.3">
      <c r="A9756" t="s">
        <v>29412</v>
      </c>
      <c r="B9756" t="s">
        <v>29</v>
      </c>
      <c r="C9756" t="s">
        <v>29413</v>
      </c>
      <c r="D9756" t="s">
        <v>29414</v>
      </c>
      <c r="E9756" t="s">
        <v>29278</v>
      </c>
      <c r="G9756" t="s">
        <v>33</v>
      </c>
      <c r="H9756" t="s">
        <v>34</v>
      </c>
      <c r="I9756" t="s">
        <v>29279</v>
      </c>
      <c r="M9756" t="s">
        <v>53</v>
      </c>
      <c r="N9756" t="str">
        <f>IF(AND(PESQUISA!$B$3&lt;&gt;"",OR(PESQUISA!$B$4="TODAS",B9756=PESQUISA!$B$4),ISNUMBER(SEARCH(PESQUISA!$B$3,D9756))),ROW()-1,"")</f>
        <v/>
      </c>
    </row>
    <row r="9757" spans="1:14" x14ac:dyDescent="0.3">
      <c r="A9757" t="s">
        <v>29415</v>
      </c>
      <c r="B9757" t="s">
        <v>29</v>
      </c>
      <c r="C9757" t="s">
        <v>29416</v>
      </c>
      <c r="D9757" t="s">
        <v>29417</v>
      </c>
      <c r="E9757" t="s">
        <v>29278</v>
      </c>
      <c r="G9757" t="s">
        <v>33</v>
      </c>
      <c r="H9757" t="s">
        <v>34</v>
      </c>
      <c r="I9757" t="s">
        <v>29279</v>
      </c>
      <c r="M9757" t="s">
        <v>53</v>
      </c>
      <c r="N9757" t="str">
        <f>IF(AND(PESQUISA!$B$3&lt;&gt;"",OR(PESQUISA!$B$4="TODAS",B9757=PESQUISA!$B$4),ISNUMBER(SEARCH(PESQUISA!$B$3,D9757))),ROW()-1,"")</f>
        <v/>
      </c>
    </row>
    <row r="9758" spans="1:14" x14ac:dyDescent="0.3">
      <c r="A9758" t="s">
        <v>29418</v>
      </c>
      <c r="B9758" t="s">
        <v>29</v>
      </c>
      <c r="C9758" t="s">
        <v>29419</v>
      </c>
      <c r="D9758" t="s">
        <v>29420</v>
      </c>
      <c r="E9758" t="s">
        <v>29278</v>
      </c>
      <c r="G9758" t="s">
        <v>33</v>
      </c>
      <c r="H9758" t="s">
        <v>34</v>
      </c>
      <c r="I9758" t="s">
        <v>29279</v>
      </c>
      <c r="M9758" t="s">
        <v>53</v>
      </c>
      <c r="N9758" t="str">
        <f>IF(AND(PESQUISA!$B$3&lt;&gt;"",OR(PESQUISA!$B$4="TODAS",B9758=PESQUISA!$B$4),ISNUMBER(SEARCH(PESQUISA!$B$3,D9758))),ROW()-1,"")</f>
        <v/>
      </c>
    </row>
    <row r="9759" spans="1:14" x14ac:dyDescent="0.3">
      <c r="A9759" t="s">
        <v>29421</v>
      </c>
      <c r="B9759" t="s">
        <v>29</v>
      </c>
      <c r="C9759" t="s">
        <v>29422</v>
      </c>
      <c r="D9759" t="s">
        <v>29423</v>
      </c>
      <c r="E9759" t="s">
        <v>29278</v>
      </c>
      <c r="G9759" t="s">
        <v>33</v>
      </c>
      <c r="H9759" t="s">
        <v>34</v>
      </c>
      <c r="I9759" t="s">
        <v>29279</v>
      </c>
      <c r="M9759" t="s">
        <v>53</v>
      </c>
      <c r="N9759" t="str">
        <f>IF(AND(PESQUISA!$B$3&lt;&gt;"",OR(PESQUISA!$B$4="TODAS",B9759=PESQUISA!$B$4),ISNUMBER(SEARCH(PESQUISA!$B$3,D9759))),ROW()-1,"")</f>
        <v/>
      </c>
    </row>
    <row r="9760" spans="1:14" x14ac:dyDescent="0.3">
      <c r="A9760" t="s">
        <v>29424</v>
      </c>
      <c r="B9760" t="s">
        <v>29</v>
      </c>
      <c r="C9760" t="s">
        <v>29425</v>
      </c>
      <c r="D9760" t="s">
        <v>29426</v>
      </c>
      <c r="E9760" t="s">
        <v>29278</v>
      </c>
      <c r="G9760" t="s">
        <v>33</v>
      </c>
      <c r="H9760" t="s">
        <v>34</v>
      </c>
      <c r="I9760" t="s">
        <v>29279</v>
      </c>
      <c r="M9760" t="s">
        <v>53</v>
      </c>
      <c r="N9760" t="str">
        <f>IF(AND(PESQUISA!$B$3&lt;&gt;"",OR(PESQUISA!$B$4="TODAS",B9760=PESQUISA!$B$4),ISNUMBER(SEARCH(PESQUISA!$B$3,D9760))),ROW()-1,"")</f>
        <v/>
      </c>
    </row>
    <row r="9761" spans="1:14" x14ac:dyDescent="0.3">
      <c r="A9761" t="s">
        <v>29427</v>
      </c>
      <c r="B9761" t="s">
        <v>29</v>
      </c>
      <c r="C9761" t="s">
        <v>29428</v>
      </c>
      <c r="D9761" t="s">
        <v>29429</v>
      </c>
      <c r="E9761" t="s">
        <v>29278</v>
      </c>
      <c r="G9761" t="s">
        <v>33</v>
      </c>
      <c r="H9761" t="s">
        <v>34</v>
      </c>
      <c r="I9761" t="s">
        <v>29279</v>
      </c>
      <c r="M9761" t="s">
        <v>53</v>
      </c>
      <c r="N9761" t="str">
        <f>IF(AND(PESQUISA!$B$3&lt;&gt;"",OR(PESQUISA!$B$4="TODAS",B9761=PESQUISA!$B$4),ISNUMBER(SEARCH(PESQUISA!$B$3,D9761))),ROW()-1,"")</f>
        <v/>
      </c>
    </row>
    <row r="9762" spans="1:14" x14ac:dyDescent="0.3">
      <c r="A9762" t="s">
        <v>29430</v>
      </c>
      <c r="B9762" t="s">
        <v>29</v>
      </c>
      <c r="C9762" t="s">
        <v>29431</v>
      </c>
      <c r="D9762" t="s">
        <v>29432</v>
      </c>
      <c r="E9762" t="s">
        <v>29278</v>
      </c>
      <c r="G9762" t="s">
        <v>33</v>
      </c>
      <c r="H9762" t="s">
        <v>34</v>
      </c>
      <c r="I9762" t="s">
        <v>29279</v>
      </c>
      <c r="M9762" t="s">
        <v>53</v>
      </c>
      <c r="N9762" t="str">
        <f>IF(AND(PESQUISA!$B$3&lt;&gt;"",OR(PESQUISA!$B$4="TODAS",B9762=PESQUISA!$B$4),ISNUMBER(SEARCH(PESQUISA!$B$3,D9762))),ROW()-1,"")</f>
        <v/>
      </c>
    </row>
    <row r="9763" spans="1:14" x14ac:dyDescent="0.3">
      <c r="A9763" t="s">
        <v>29433</v>
      </c>
      <c r="B9763" t="s">
        <v>29</v>
      </c>
      <c r="C9763" t="s">
        <v>29434</v>
      </c>
      <c r="D9763" t="s">
        <v>29435</v>
      </c>
      <c r="E9763" t="s">
        <v>29278</v>
      </c>
      <c r="G9763" t="s">
        <v>33</v>
      </c>
      <c r="H9763" t="s">
        <v>34</v>
      </c>
      <c r="I9763" t="s">
        <v>29279</v>
      </c>
      <c r="M9763" t="s">
        <v>53</v>
      </c>
      <c r="N9763" t="str">
        <f>IF(AND(PESQUISA!$B$3&lt;&gt;"",OR(PESQUISA!$B$4="TODAS",B9763=PESQUISA!$B$4),ISNUMBER(SEARCH(PESQUISA!$B$3,D9763))),ROW()-1,"")</f>
        <v/>
      </c>
    </row>
    <row r="9764" spans="1:14" x14ac:dyDescent="0.3">
      <c r="A9764" t="s">
        <v>29436</v>
      </c>
      <c r="B9764" t="s">
        <v>29</v>
      </c>
      <c r="C9764" t="s">
        <v>29437</v>
      </c>
      <c r="D9764" t="s">
        <v>29438</v>
      </c>
      <c r="E9764" t="s">
        <v>29278</v>
      </c>
      <c r="G9764" t="s">
        <v>33</v>
      </c>
      <c r="H9764" t="s">
        <v>34</v>
      </c>
      <c r="I9764" t="s">
        <v>29279</v>
      </c>
      <c r="M9764" t="s">
        <v>53</v>
      </c>
      <c r="N9764" t="str">
        <f>IF(AND(PESQUISA!$B$3&lt;&gt;"",OR(PESQUISA!$B$4="TODAS",B9764=PESQUISA!$B$4),ISNUMBER(SEARCH(PESQUISA!$B$3,D9764))),ROW()-1,"")</f>
        <v/>
      </c>
    </row>
    <row r="9765" spans="1:14" x14ac:dyDescent="0.3">
      <c r="A9765" t="s">
        <v>29439</v>
      </c>
      <c r="B9765" t="s">
        <v>29</v>
      </c>
      <c r="C9765" t="s">
        <v>29440</v>
      </c>
      <c r="D9765" t="s">
        <v>29441</v>
      </c>
      <c r="E9765" t="s">
        <v>29278</v>
      </c>
      <c r="G9765" t="s">
        <v>33</v>
      </c>
      <c r="H9765" t="s">
        <v>34</v>
      </c>
      <c r="I9765" t="s">
        <v>29279</v>
      </c>
      <c r="M9765" t="s">
        <v>53</v>
      </c>
      <c r="N9765" t="str">
        <f>IF(AND(PESQUISA!$B$3&lt;&gt;"",OR(PESQUISA!$B$4="TODAS",B9765=PESQUISA!$B$4),ISNUMBER(SEARCH(PESQUISA!$B$3,D9765))),ROW()-1,"")</f>
        <v/>
      </c>
    </row>
    <row r="9766" spans="1:14" x14ac:dyDescent="0.3">
      <c r="A9766" t="s">
        <v>29442</v>
      </c>
      <c r="B9766" t="s">
        <v>29</v>
      </c>
      <c r="C9766" t="s">
        <v>29443</v>
      </c>
      <c r="D9766" t="s">
        <v>29444</v>
      </c>
      <c r="E9766" t="s">
        <v>29278</v>
      </c>
      <c r="G9766" t="s">
        <v>33</v>
      </c>
      <c r="H9766" t="s">
        <v>34</v>
      </c>
      <c r="I9766" t="s">
        <v>29279</v>
      </c>
      <c r="M9766" t="s">
        <v>53</v>
      </c>
      <c r="N9766" t="str">
        <f>IF(AND(PESQUISA!$B$3&lt;&gt;"",OR(PESQUISA!$B$4="TODAS",B9766=PESQUISA!$B$4),ISNUMBER(SEARCH(PESQUISA!$B$3,D9766))),ROW()-1,"")</f>
        <v/>
      </c>
    </row>
    <row r="9767" spans="1:14" x14ac:dyDescent="0.3">
      <c r="A9767" t="s">
        <v>29445</v>
      </c>
      <c r="B9767" t="s">
        <v>29</v>
      </c>
      <c r="C9767" t="s">
        <v>29446</v>
      </c>
      <c r="D9767" t="s">
        <v>29447</v>
      </c>
      <c r="E9767" t="s">
        <v>29278</v>
      </c>
      <c r="G9767" t="s">
        <v>33</v>
      </c>
      <c r="H9767" t="s">
        <v>34</v>
      </c>
      <c r="I9767" t="s">
        <v>29279</v>
      </c>
      <c r="M9767" t="s">
        <v>53</v>
      </c>
      <c r="N9767" t="str">
        <f>IF(AND(PESQUISA!$B$3&lt;&gt;"",OR(PESQUISA!$B$4="TODAS",B9767=PESQUISA!$B$4),ISNUMBER(SEARCH(PESQUISA!$B$3,D9767))),ROW()-1,"")</f>
        <v/>
      </c>
    </row>
    <row r="9768" spans="1:14" x14ac:dyDescent="0.3">
      <c r="A9768" t="s">
        <v>29448</v>
      </c>
      <c r="B9768" t="s">
        <v>29</v>
      </c>
      <c r="C9768" t="s">
        <v>29449</v>
      </c>
      <c r="D9768" t="s">
        <v>29450</v>
      </c>
      <c r="E9768" t="s">
        <v>29278</v>
      </c>
      <c r="G9768" t="s">
        <v>33</v>
      </c>
      <c r="H9768" t="s">
        <v>34</v>
      </c>
      <c r="I9768" t="s">
        <v>29279</v>
      </c>
      <c r="M9768" t="s">
        <v>53</v>
      </c>
      <c r="N9768" t="str">
        <f>IF(AND(PESQUISA!$B$3&lt;&gt;"",OR(PESQUISA!$B$4="TODAS",B9768=PESQUISA!$B$4),ISNUMBER(SEARCH(PESQUISA!$B$3,D9768))),ROW()-1,"")</f>
        <v/>
      </c>
    </row>
    <row r="9769" spans="1:14" x14ac:dyDescent="0.3">
      <c r="A9769" t="s">
        <v>29451</v>
      </c>
      <c r="B9769" t="s">
        <v>29</v>
      </c>
      <c r="C9769" t="s">
        <v>29452</v>
      </c>
      <c r="D9769" t="s">
        <v>29453</v>
      </c>
      <c r="E9769" t="s">
        <v>29278</v>
      </c>
      <c r="G9769" t="s">
        <v>33</v>
      </c>
      <c r="H9769" t="s">
        <v>34</v>
      </c>
      <c r="I9769" t="s">
        <v>29279</v>
      </c>
      <c r="M9769" t="s">
        <v>53</v>
      </c>
      <c r="N9769" t="str">
        <f>IF(AND(PESQUISA!$B$3&lt;&gt;"",OR(PESQUISA!$B$4="TODAS",B9769=PESQUISA!$B$4),ISNUMBER(SEARCH(PESQUISA!$B$3,D9769))),ROW()-1,"")</f>
        <v/>
      </c>
    </row>
    <row r="9770" spans="1:14" x14ac:dyDescent="0.3">
      <c r="A9770" t="s">
        <v>29454</v>
      </c>
      <c r="B9770" t="s">
        <v>29</v>
      </c>
      <c r="C9770" t="s">
        <v>29455</v>
      </c>
      <c r="D9770" t="s">
        <v>29456</v>
      </c>
      <c r="E9770" t="s">
        <v>29278</v>
      </c>
      <c r="G9770" t="s">
        <v>33</v>
      </c>
      <c r="H9770" t="s">
        <v>34</v>
      </c>
      <c r="I9770" t="s">
        <v>29279</v>
      </c>
      <c r="M9770" t="s">
        <v>53</v>
      </c>
      <c r="N9770" t="str">
        <f>IF(AND(PESQUISA!$B$3&lt;&gt;"",OR(PESQUISA!$B$4="TODAS",B9770=PESQUISA!$B$4),ISNUMBER(SEARCH(PESQUISA!$B$3,D9770))),ROW()-1,"")</f>
        <v/>
      </c>
    </row>
    <row r="9771" spans="1:14" x14ac:dyDescent="0.3">
      <c r="A9771" t="s">
        <v>29457</v>
      </c>
      <c r="B9771" t="s">
        <v>29</v>
      </c>
      <c r="C9771" t="s">
        <v>29458</v>
      </c>
      <c r="D9771" t="s">
        <v>29459</v>
      </c>
      <c r="E9771" t="s">
        <v>29278</v>
      </c>
      <c r="G9771" t="s">
        <v>33</v>
      </c>
      <c r="H9771" t="s">
        <v>34</v>
      </c>
      <c r="I9771" t="s">
        <v>29279</v>
      </c>
      <c r="M9771" t="s">
        <v>53</v>
      </c>
      <c r="N9771" t="str">
        <f>IF(AND(PESQUISA!$B$3&lt;&gt;"",OR(PESQUISA!$B$4="TODAS",B9771=PESQUISA!$B$4),ISNUMBER(SEARCH(PESQUISA!$B$3,D9771))),ROW()-1,"")</f>
        <v/>
      </c>
    </row>
    <row r="9772" spans="1:14" x14ac:dyDescent="0.3">
      <c r="A9772" t="s">
        <v>29460</v>
      </c>
      <c r="B9772" t="s">
        <v>29</v>
      </c>
      <c r="C9772" t="s">
        <v>29461</v>
      </c>
      <c r="D9772" t="s">
        <v>29462</v>
      </c>
      <c r="E9772" t="s">
        <v>29278</v>
      </c>
      <c r="G9772" t="s">
        <v>33</v>
      </c>
      <c r="H9772" t="s">
        <v>34</v>
      </c>
      <c r="I9772" t="s">
        <v>29279</v>
      </c>
      <c r="M9772" t="s">
        <v>53</v>
      </c>
      <c r="N9772" t="str">
        <f>IF(AND(PESQUISA!$B$3&lt;&gt;"",OR(PESQUISA!$B$4="TODAS",B9772=PESQUISA!$B$4),ISNUMBER(SEARCH(PESQUISA!$B$3,D9772))),ROW()-1,"")</f>
        <v/>
      </c>
    </row>
    <row r="9773" spans="1:14" x14ac:dyDescent="0.3">
      <c r="A9773" t="s">
        <v>29463</v>
      </c>
      <c r="B9773" t="s">
        <v>29</v>
      </c>
      <c r="C9773" t="s">
        <v>29464</v>
      </c>
      <c r="D9773" t="s">
        <v>29465</v>
      </c>
      <c r="E9773" t="s">
        <v>29278</v>
      </c>
      <c r="G9773" t="s">
        <v>33</v>
      </c>
      <c r="H9773" t="s">
        <v>34</v>
      </c>
      <c r="I9773" t="s">
        <v>29279</v>
      </c>
      <c r="M9773" t="s">
        <v>53</v>
      </c>
      <c r="N9773" t="str">
        <f>IF(AND(PESQUISA!$B$3&lt;&gt;"",OR(PESQUISA!$B$4="TODAS",B9773=PESQUISA!$B$4),ISNUMBER(SEARCH(PESQUISA!$B$3,D9773))),ROW()-1,"")</f>
        <v/>
      </c>
    </row>
    <row r="9774" spans="1:14" x14ac:dyDescent="0.3">
      <c r="A9774" t="s">
        <v>29466</v>
      </c>
      <c r="B9774" t="s">
        <v>29</v>
      </c>
      <c r="C9774" t="s">
        <v>29467</v>
      </c>
      <c r="D9774" t="s">
        <v>29468</v>
      </c>
      <c r="E9774" t="s">
        <v>29278</v>
      </c>
      <c r="G9774" t="s">
        <v>33</v>
      </c>
      <c r="H9774" t="s">
        <v>34</v>
      </c>
      <c r="I9774" t="s">
        <v>29279</v>
      </c>
      <c r="M9774" t="s">
        <v>53</v>
      </c>
      <c r="N9774" t="str">
        <f>IF(AND(PESQUISA!$B$3&lt;&gt;"",OR(PESQUISA!$B$4="TODAS",B9774=PESQUISA!$B$4),ISNUMBER(SEARCH(PESQUISA!$B$3,D9774))),ROW()-1,"")</f>
        <v/>
      </c>
    </row>
    <row r="9775" spans="1:14" x14ac:dyDescent="0.3">
      <c r="A9775" t="s">
        <v>29469</v>
      </c>
      <c r="B9775" t="s">
        <v>29</v>
      </c>
      <c r="C9775" t="s">
        <v>29470</v>
      </c>
      <c r="D9775" t="s">
        <v>29471</v>
      </c>
      <c r="E9775" t="s">
        <v>29278</v>
      </c>
      <c r="G9775" t="s">
        <v>33</v>
      </c>
      <c r="H9775" t="s">
        <v>34</v>
      </c>
      <c r="I9775" t="s">
        <v>29279</v>
      </c>
      <c r="M9775" t="s">
        <v>53</v>
      </c>
      <c r="N9775" t="str">
        <f>IF(AND(PESQUISA!$B$3&lt;&gt;"",OR(PESQUISA!$B$4="TODAS",B9775=PESQUISA!$B$4),ISNUMBER(SEARCH(PESQUISA!$B$3,D9775))),ROW()-1,"")</f>
        <v/>
      </c>
    </row>
    <row r="9776" spans="1:14" x14ac:dyDescent="0.3">
      <c r="A9776" t="s">
        <v>29472</v>
      </c>
      <c r="B9776" t="s">
        <v>29</v>
      </c>
      <c r="C9776" t="s">
        <v>29473</v>
      </c>
      <c r="D9776" t="s">
        <v>29474</v>
      </c>
      <c r="E9776" t="s">
        <v>29278</v>
      </c>
      <c r="G9776" t="s">
        <v>33</v>
      </c>
      <c r="H9776" t="s">
        <v>34</v>
      </c>
      <c r="I9776" t="s">
        <v>29279</v>
      </c>
      <c r="M9776" t="s">
        <v>53</v>
      </c>
      <c r="N9776" t="str">
        <f>IF(AND(PESQUISA!$B$3&lt;&gt;"",OR(PESQUISA!$B$4="TODAS",B9776=PESQUISA!$B$4),ISNUMBER(SEARCH(PESQUISA!$B$3,D9776))),ROW()-1,"")</f>
        <v/>
      </c>
    </row>
    <row r="9777" spans="1:14" x14ac:dyDescent="0.3">
      <c r="A9777" t="s">
        <v>29475</v>
      </c>
      <c r="B9777" t="s">
        <v>29</v>
      </c>
      <c r="C9777" t="s">
        <v>29476</v>
      </c>
      <c r="D9777" t="s">
        <v>29477</v>
      </c>
      <c r="E9777" t="s">
        <v>29278</v>
      </c>
      <c r="G9777" t="s">
        <v>33</v>
      </c>
      <c r="H9777" t="s">
        <v>34</v>
      </c>
      <c r="I9777" t="s">
        <v>29279</v>
      </c>
      <c r="M9777" t="s">
        <v>53</v>
      </c>
      <c r="N9777" t="str">
        <f>IF(AND(PESQUISA!$B$3&lt;&gt;"",OR(PESQUISA!$B$4="TODAS",B9777=PESQUISA!$B$4),ISNUMBER(SEARCH(PESQUISA!$B$3,D9777))),ROW()-1,"")</f>
        <v/>
      </c>
    </row>
    <row r="9778" spans="1:14" x14ac:dyDescent="0.3">
      <c r="A9778" t="s">
        <v>29478</v>
      </c>
      <c r="B9778" t="s">
        <v>29</v>
      </c>
      <c r="C9778" t="s">
        <v>29479</v>
      </c>
      <c r="D9778" t="s">
        <v>29480</v>
      </c>
      <c r="E9778" t="s">
        <v>29278</v>
      </c>
      <c r="G9778" t="s">
        <v>33</v>
      </c>
      <c r="H9778" t="s">
        <v>34</v>
      </c>
      <c r="I9778" t="s">
        <v>29279</v>
      </c>
      <c r="M9778" t="s">
        <v>53</v>
      </c>
      <c r="N9778" t="str">
        <f>IF(AND(PESQUISA!$B$3&lt;&gt;"",OR(PESQUISA!$B$4="TODAS",B9778=PESQUISA!$B$4),ISNUMBER(SEARCH(PESQUISA!$B$3,D9778))),ROW()-1,"")</f>
        <v/>
      </c>
    </row>
    <row r="9779" spans="1:14" x14ac:dyDescent="0.3">
      <c r="A9779" t="s">
        <v>29481</v>
      </c>
      <c r="B9779" t="s">
        <v>29</v>
      </c>
      <c r="C9779" t="s">
        <v>29482</v>
      </c>
      <c r="D9779" t="s">
        <v>29483</v>
      </c>
      <c r="E9779" t="s">
        <v>29278</v>
      </c>
      <c r="G9779" t="s">
        <v>33</v>
      </c>
      <c r="H9779" t="s">
        <v>34</v>
      </c>
      <c r="I9779" t="s">
        <v>29279</v>
      </c>
      <c r="M9779" t="s">
        <v>53</v>
      </c>
      <c r="N9779" t="str">
        <f>IF(AND(PESQUISA!$B$3&lt;&gt;"",OR(PESQUISA!$B$4="TODAS",B9779=PESQUISA!$B$4),ISNUMBER(SEARCH(PESQUISA!$B$3,D9779))),ROW()-1,"")</f>
        <v/>
      </c>
    </row>
    <row r="9780" spans="1:14" x14ac:dyDescent="0.3">
      <c r="A9780" t="s">
        <v>29484</v>
      </c>
      <c r="B9780" t="s">
        <v>29</v>
      </c>
      <c r="C9780" t="s">
        <v>29485</v>
      </c>
      <c r="D9780" t="s">
        <v>29486</v>
      </c>
      <c r="E9780" t="s">
        <v>29278</v>
      </c>
      <c r="G9780" t="s">
        <v>33</v>
      </c>
      <c r="H9780" t="s">
        <v>34</v>
      </c>
      <c r="I9780" t="s">
        <v>29279</v>
      </c>
      <c r="M9780" t="s">
        <v>53</v>
      </c>
      <c r="N9780" t="str">
        <f>IF(AND(PESQUISA!$B$3&lt;&gt;"",OR(PESQUISA!$B$4="TODAS",B9780=PESQUISA!$B$4),ISNUMBER(SEARCH(PESQUISA!$B$3,D9780))),ROW()-1,"")</f>
        <v/>
      </c>
    </row>
    <row r="9781" spans="1:14" x14ac:dyDescent="0.3">
      <c r="A9781" t="s">
        <v>29487</v>
      </c>
      <c r="B9781" t="s">
        <v>29</v>
      </c>
      <c r="C9781" t="s">
        <v>29488</v>
      </c>
      <c r="D9781" t="s">
        <v>29489</v>
      </c>
      <c r="E9781" t="s">
        <v>29278</v>
      </c>
      <c r="G9781" t="s">
        <v>33</v>
      </c>
      <c r="H9781" t="s">
        <v>34</v>
      </c>
      <c r="I9781" t="s">
        <v>29279</v>
      </c>
      <c r="M9781" t="s">
        <v>53</v>
      </c>
      <c r="N9781" t="str">
        <f>IF(AND(PESQUISA!$B$3&lt;&gt;"",OR(PESQUISA!$B$4="TODAS",B9781=PESQUISA!$B$4),ISNUMBER(SEARCH(PESQUISA!$B$3,D9781))),ROW()-1,"")</f>
        <v/>
      </c>
    </row>
    <row r="9782" spans="1:14" x14ac:dyDescent="0.3">
      <c r="A9782" t="s">
        <v>29490</v>
      </c>
      <c r="B9782" t="s">
        <v>29</v>
      </c>
      <c r="C9782" t="s">
        <v>29491</v>
      </c>
      <c r="D9782" t="s">
        <v>29492</v>
      </c>
      <c r="E9782" t="s">
        <v>29278</v>
      </c>
      <c r="G9782" t="s">
        <v>33</v>
      </c>
      <c r="H9782" t="s">
        <v>34</v>
      </c>
      <c r="I9782" t="s">
        <v>29279</v>
      </c>
      <c r="M9782" t="s">
        <v>53</v>
      </c>
      <c r="N9782" t="str">
        <f>IF(AND(PESQUISA!$B$3&lt;&gt;"",OR(PESQUISA!$B$4="TODAS",B9782=PESQUISA!$B$4),ISNUMBER(SEARCH(PESQUISA!$B$3,D9782))),ROW()-1,"")</f>
        <v/>
      </c>
    </row>
    <row r="9783" spans="1:14" x14ac:dyDescent="0.3">
      <c r="A9783" t="s">
        <v>29493</v>
      </c>
      <c r="B9783" t="s">
        <v>29</v>
      </c>
      <c r="C9783" t="s">
        <v>29494</v>
      </c>
      <c r="D9783" t="s">
        <v>29495</v>
      </c>
      <c r="E9783" t="s">
        <v>29278</v>
      </c>
      <c r="G9783" t="s">
        <v>33</v>
      </c>
      <c r="H9783" t="s">
        <v>34</v>
      </c>
      <c r="I9783" t="s">
        <v>29279</v>
      </c>
      <c r="M9783" t="s">
        <v>53</v>
      </c>
      <c r="N9783" t="str">
        <f>IF(AND(PESQUISA!$B$3&lt;&gt;"",OR(PESQUISA!$B$4="TODAS",B9783=PESQUISA!$B$4),ISNUMBER(SEARCH(PESQUISA!$B$3,D9783))),ROW()-1,"")</f>
        <v/>
      </c>
    </row>
    <row r="9784" spans="1:14" x14ac:dyDescent="0.3">
      <c r="A9784" t="s">
        <v>29496</v>
      </c>
      <c r="B9784" t="s">
        <v>29</v>
      </c>
      <c r="C9784" t="s">
        <v>29497</v>
      </c>
      <c r="D9784" t="s">
        <v>29498</v>
      </c>
      <c r="E9784" t="s">
        <v>29278</v>
      </c>
      <c r="G9784" t="s">
        <v>33</v>
      </c>
      <c r="H9784" t="s">
        <v>34</v>
      </c>
      <c r="I9784" t="s">
        <v>29279</v>
      </c>
      <c r="M9784" t="s">
        <v>53</v>
      </c>
      <c r="N9784" t="str">
        <f>IF(AND(PESQUISA!$B$3&lt;&gt;"",OR(PESQUISA!$B$4="TODAS",B9784=PESQUISA!$B$4),ISNUMBER(SEARCH(PESQUISA!$B$3,D9784))),ROW()-1,"")</f>
        <v/>
      </c>
    </row>
    <row r="9785" spans="1:14" x14ac:dyDescent="0.3">
      <c r="A9785" t="s">
        <v>29499</v>
      </c>
      <c r="B9785" t="s">
        <v>29</v>
      </c>
      <c r="C9785" t="s">
        <v>29500</v>
      </c>
      <c r="D9785" t="s">
        <v>29501</v>
      </c>
      <c r="E9785" t="s">
        <v>29278</v>
      </c>
      <c r="G9785" t="s">
        <v>33</v>
      </c>
      <c r="H9785" t="s">
        <v>34</v>
      </c>
      <c r="I9785" t="s">
        <v>29279</v>
      </c>
      <c r="M9785" t="s">
        <v>53</v>
      </c>
      <c r="N9785" t="str">
        <f>IF(AND(PESQUISA!$B$3&lt;&gt;"",OR(PESQUISA!$B$4="TODAS",B9785=PESQUISA!$B$4),ISNUMBER(SEARCH(PESQUISA!$B$3,D9785))),ROW()-1,"")</f>
        <v/>
      </c>
    </row>
    <row r="9786" spans="1:14" x14ac:dyDescent="0.3">
      <c r="A9786" t="s">
        <v>29502</v>
      </c>
      <c r="B9786" t="s">
        <v>29</v>
      </c>
      <c r="C9786" t="s">
        <v>29503</v>
      </c>
      <c r="D9786" t="s">
        <v>29504</v>
      </c>
      <c r="E9786" t="s">
        <v>29278</v>
      </c>
      <c r="G9786" t="s">
        <v>33</v>
      </c>
      <c r="H9786" t="s">
        <v>34</v>
      </c>
      <c r="I9786" t="s">
        <v>29279</v>
      </c>
      <c r="M9786" t="s">
        <v>53</v>
      </c>
      <c r="N9786" t="str">
        <f>IF(AND(PESQUISA!$B$3&lt;&gt;"",OR(PESQUISA!$B$4="TODAS",B9786=PESQUISA!$B$4),ISNUMBER(SEARCH(PESQUISA!$B$3,D9786))),ROW()-1,"")</f>
        <v/>
      </c>
    </row>
    <row r="9787" spans="1:14" x14ac:dyDescent="0.3">
      <c r="A9787" t="s">
        <v>29505</v>
      </c>
      <c r="B9787" t="s">
        <v>29</v>
      </c>
      <c r="C9787" t="s">
        <v>29506</v>
      </c>
      <c r="D9787" t="s">
        <v>29507</v>
      </c>
      <c r="E9787" t="s">
        <v>29278</v>
      </c>
      <c r="G9787" t="s">
        <v>33</v>
      </c>
      <c r="H9787" t="s">
        <v>34</v>
      </c>
      <c r="I9787" t="s">
        <v>29279</v>
      </c>
      <c r="M9787" t="s">
        <v>53</v>
      </c>
      <c r="N9787" t="str">
        <f>IF(AND(PESQUISA!$B$3&lt;&gt;"",OR(PESQUISA!$B$4="TODAS",B9787=PESQUISA!$B$4),ISNUMBER(SEARCH(PESQUISA!$B$3,D9787))),ROW()-1,"")</f>
        <v/>
      </c>
    </row>
    <row r="9788" spans="1:14" x14ac:dyDescent="0.3">
      <c r="A9788" t="s">
        <v>29508</v>
      </c>
      <c r="B9788" t="s">
        <v>29</v>
      </c>
      <c r="C9788" t="s">
        <v>29509</v>
      </c>
      <c r="D9788" t="s">
        <v>29510</v>
      </c>
      <c r="E9788" t="s">
        <v>29278</v>
      </c>
      <c r="G9788" t="s">
        <v>33</v>
      </c>
      <c r="H9788" t="s">
        <v>34</v>
      </c>
      <c r="I9788" t="s">
        <v>29279</v>
      </c>
      <c r="M9788" t="s">
        <v>53</v>
      </c>
      <c r="N9788" t="str">
        <f>IF(AND(PESQUISA!$B$3&lt;&gt;"",OR(PESQUISA!$B$4="TODAS",B9788=PESQUISA!$B$4),ISNUMBER(SEARCH(PESQUISA!$B$3,D9788))),ROW()-1,"")</f>
        <v/>
      </c>
    </row>
    <row r="9789" spans="1:14" x14ac:dyDescent="0.3">
      <c r="A9789" t="s">
        <v>29511</v>
      </c>
      <c r="B9789" t="s">
        <v>29</v>
      </c>
      <c r="C9789" t="s">
        <v>29512</v>
      </c>
      <c r="D9789" t="s">
        <v>29513</v>
      </c>
      <c r="E9789" t="s">
        <v>29278</v>
      </c>
      <c r="G9789" t="s">
        <v>33</v>
      </c>
      <c r="H9789" t="s">
        <v>34</v>
      </c>
      <c r="I9789" t="s">
        <v>29279</v>
      </c>
      <c r="M9789" t="s">
        <v>53</v>
      </c>
      <c r="N9789" t="str">
        <f>IF(AND(PESQUISA!$B$3&lt;&gt;"",OR(PESQUISA!$B$4="TODAS",B9789=PESQUISA!$B$4),ISNUMBER(SEARCH(PESQUISA!$B$3,D9789))),ROW()-1,"")</f>
        <v/>
      </c>
    </row>
    <row r="9790" spans="1:14" x14ac:dyDescent="0.3">
      <c r="A9790" t="s">
        <v>29514</v>
      </c>
      <c r="B9790" t="s">
        <v>29</v>
      </c>
      <c r="C9790" t="s">
        <v>29515</v>
      </c>
      <c r="D9790" t="s">
        <v>29516</v>
      </c>
      <c r="E9790" t="s">
        <v>29278</v>
      </c>
      <c r="G9790" t="s">
        <v>33</v>
      </c>
      <c r="H9790" t="s">
        <v>34</v>
      </c>
      <c r="I9790" t="s">
        <v>29279</v>
      </c>
      <c r="M9790" t="s">
        <v>53</v>
      </c>
      <c r="N9790" t="str">
        <f>IF(AND(PESQUISA!$B$3&lt;&gt;"",OR(PESQUISA!$B$4="TODAS",B9790=PESQUISA!$B$4),ISNUMBER(SEARCH(PESQUISA!$B$3,D9790))),ROW()-1,"")</f>
        <v/>
      </c>
    </row>
    <row r="9791" spans="1:14" x14ac:dyDescent="0.3">
      <c r="A9791" t="s">
        <v>29517</v>
      </c>
      <c r="B9791" t="s">
        <v>29</v>
      </c>
      <c r="C9791" t="s">
        <v>29518</v>
      </c>
      <c r="D9791" t="s">
        <v>29519</v>
      </c>
      <c r="E9791" t="s">
        <v>29278</v>
      </c>
      <c r="G9791" t="s">
        <v>33</v>
      </c>
      <c r="H9791" t="s">
        <v>34</v>
      </c>
      <c r="I9791" t="s">
        <v>29279</v>
      </c>
      <c r="M9791" t="s">
        <v>53</v>
      </c>
      <c r="N9791" t="str">
        <f>IF(AND(PESQUISA!$B$3&lt;&gt;"",OR(PESQUISA!$B$4="TODAS",B9791=PESQUISA!$B$4),ISNUMBER(SEARCH(PESQUISA!$B$3,D9791))),ROW()-1,"")</f>
        <v/>
      </c>
    </row>
    <row r="9792" spans="1:14" x14ac:dyDescent="0.3">
      <c r="A9792" t="s">
        <v>29520</v>
      </c>
      <c r="B9792" t="s">
        <v>29</v>
      </c>
      <c r="C9792" t="s">
        <v>29521</v>
      </c>
      <c r="D9792" t="s">
        <v>29522</v>
      </c>
      <c r="E9792" t="s">
        <v>29278</v>
      </c>
      <c r="G9792" t="s">
        <v>33</v>
      </c>
      <c r="H9792" t="s">
        <v>34</v>
      </c>
      <c r="I9792" t="s">
        <v>29279</v>
      </c>
      <c r="M9792" t="s">
        <v>53</v>
      </c>
      <c r="N9792" t="str">
        <f>IF(AND(PESQUISA!$B$3&lt;&gt;"",OR(PESQUISA!$B$4="TODAS",B9792=PESQUISA!$B$4),ISNUMBER(SEARCH(PESQUISA!$B$3,D9792))),ROW()-1,"")</f>
        <v/>
      </c>
    </row>
    <row r="9793" spans="1:14" x14ac:dyDescent="0.3">
      <c r="A9793" t="s">
        <v>29523</v>
      </c>
      <c r="B9793" t="s">
        <v>29</v>
      </c>
      <c r="C9793" t="s">
        <v>29524</v>
      </c>
      <c r="D9793" t="s">
        <v>29525</v>
      </c>
      <c r="E9793" t="s">
        <v>29278</v>
      </c>
      <c r="G9793" t="s">
        <v>33</v>
      </c>
      <c r="H9793" t="s">
        <v>34</v>
      </c>
      <c r="I9793" t="s">
        <v>29279</v>
      </c>
      <c r="M9793" t="s">
        <v>53</v>
      </c>
      <c r="N9793" t="str">
        <f>IF(AND(PESQUISA!$B$3&lt;&gt;"",OR(PESQUISA!$B$4="TODAS",B9793=PESQUISA!$B$4),ISNUMBER(SEARCH(PESQUISA!$B$3,D9793))),ROW()-1,"")</f>
        <v/>
      </c>
    </row>
    <row r="9794" spans="1:14" x14ac:dyDescent="0.3">
      <c r="A9794" t="s">
        <v>29526</v>
      </c>
      <c r="B9794" t="s">
        <v>29</v>
      </c>
      <c r="C9794" t="s">
        <v>29527</v>
      </c>
      <c r="D9794" t="s">
        <v>29528</v>
      </c>
      <c r="E9794" t="s">
        <v>29278</v>
      </c>
      <c r="G9794" t="s">
        <v>33</v>
      </c>
      <c r="H9794" t="s">
        <v>34</v>
      </c>
      <c r="I9794" t="s">
        <v>29279</v>
      </c>
      <c r="M9794" t="s">
        <v>53</v>
      </c>
      <c r="N9794" t="str">
        <f>IF(AND(PESQUISA!$B$3&lt;&gt;"",OR(PESQUISA!$B$4="TODAS",B9794=PESQUISA!$B$4),ISNUMBER(SEARCH(PESQUISA!$B$3,D9794))),ROW()-1,"")</f>
        <v/>
      </c>
    </row>
    <row r="9795" spans="1:14" x14ac:dyDescent="0.3">
      <c r="A9795" t="s">
        <v>29529</v>
      </c>
      <c r="B9795" t="s">
        <v>29</v>
      </c>
      <c r="C9795" t="s">
        <v>29530</v>
      </c>
      <c r="D9795" t="s">
        <v>29531</v>
      </c>
      <c r="E9795" t="s">
        <v>29278</v>
      </c>
      <c r="G9795" t="s">
        <v>33</v>
      </c>
      <c r="H9795" t="s">
        <v>34</v>
      </c>
      <c r="I9795" t="s">
        <v>29279</v>
      </c>
      <c r="M9795" t="s">
        <v>53</v>
      </c>
      <c r="N9795" t="str">
        <f>IF(AND(PESQUISA!$B$3&lt;&gt;"",OR(PESQUISA!$B$4="TODAS",B9795=PESQUISA!$B$4),ISNUMBER(SEARCH(PESQUISA!$B$3,D9795))),ROW()-1,"")</f>
        <v/>
      </c>
    </row>
    <row r="9796" spans="1:14" x14ac:dyDescent="0.3">
      <c r="A9796" t="s">
        <v>29532</v>
      </c>
      <c r="B9796" t="s">
        <v>29</v>
      </c>
      <c r="C9796" t="s">
        <v>29533</v>
      </c>
      <c r="D9796" t="s">
        <v>29534</v>
      </c>
      <c r="E9796" t="s">
        <v>29278</v>
      </c>
      <c r="G9796" t="s">
        <v>33</v>
      </c>
      <c r="H9796" t="s">
        <v>34</v>
      </c>
      <c r="I9796" t="s">
        <v>29279</v>
      </c>
      <c r="M9796" t="s">
        <v>53</v>
      </c>
      <c r="N9796" t="str">
        <f>IF(AND(PESQUISA!$B$3&lt;&gt;"",OR(PESQUISA!$B$4="TODAS",B9796=PESQUISA!$B$4),ISNUMBER(SEARCH(PESQUISA!$B$3,D9796))),ROW()-1,"")</f>
        <v/>
      </c>
    </row>
    <row r="9797" spans="1:14" x14ac:dyDescent="0.3">
      <c r="A9797" t="s">
        <v>29535</v>
      </c>
      <c r="B9797" t="s">
        <v>29</v>
      </c>
      <c r="C9797" t="s">
        <v>29536</v>
      </c>
      <c r="D9797" t="s">
        <v>29537</v>
      </c>
      <c r="E9797" t="s">
        <v>29278</v>
      </c>
      <c r="G9797" t="s">
        <v>33</v>
      </c>
      <c r="H9797" t="s">
        <v>34</v>
      </c>
      <c r="I9797" t="s">
        <v>29279</v>
      </c>
      <c r="M9797" t="s">
        <v>53</v>
      </c>
      <c r="N9797" t="str">
        <f>IF(AND(PESQUISA!$B$3&lt;&gt;"",OR(PESQUISA!$B$4="TODAS",B9797=PESQUISA!$B$4),ISNUMBER(SEARCH(PESQUISA!$B$3,D9797))),ROW()-1,"")</f>
        <v/>
      </c>
    </row>
    <row r="9798" spans="1:14" x14ac:dyDescent="0.3">
      <c r="A9798" t="s">
        <v>29538</v>
      </c>
      <c r="B9798" t="s">
        <v>29</v>
      </c>
      <c r="C9798" t="s">
        <v>29539</v>
      </c>
      <c r="D9798" t="s">
        <v>29540</v>
      </c>
      <c r="E9798" t="s">
        <v>29278</v>
      </c>
      <c r="G9798" t="s">
        <v>33</v>
      </c>
      <c r="H9798" t="s">
        <v>34</v>
      </c>
      <c r="I9798" t="s">
        <v>29279</v>
      </c>
      <c r="M9798" t="s">
        <v>53</v>
      </c>
      <c r="N9798" t="str">
        <f>IF(AND(PESQUISA!$B$3&lt;&gt;"",OR(PESQUISA!$B$4="TODAS",B9798=PESQUISA!$B$4),ISNUMBER(SEARCH(PESQUISA!$B$3,D9798))),ROW()-1,"")</f>
        <v/>
      </c>
    </row>
    <row r="9799" spans="1:14" x14ac:dyDescent="0.3">
      <c r="A9799" t="s">
        <v>29541</v>
      </c>
      <c r="B9799" t="s">
        <v>29</v>
      </c>
      <c r="C9799" t="s">
        <v>29542</v>
      </c>
      <c r="D9799" t="s">
        <v>29543</v>
      </c>
      <c r="E9799" t="s">
        <v>29278</v>
      </c>
      <c r="G9799" t="s">
        <v>33</v>
      </c>
      <c r="H9799" t="s">
        <v>34</v>
      </c>
      <c r="I9799" t="s">
        <v>29279</v>
      </c>
      <c r="M9799" t="s">
        <v>53</v>
      </c>
      <c r="N9799" t="str">
        <f>IF(AND(PESQUISA!$B$3&lt;&gt;"",OR(PESQUISA!$B$4="TODAS",B9799=PESQUISA!$B$4),ISNUMBER(SEARCH(PESQUISA!$B$3,D9799))),ROW()-1,"")</f>
        <v/>
      </c>
    </row>
    <row r="9800" spans="1:14" x14ac:dyDescent="0.3">
      <c r="A9800" t="s">
        <v>29544</v>
      </c>
      <c r="B9800" t="s">
        <v>29</v>
      </c>
      <c r="C9800" t="s">
        <v>29545</v>
      </c>
      <c r="D9800" t="s">
        <v>29546</v>
      </c>
      <c r="E9800" t="s">
        <v>29278</v>
      </c>
      <c r="G9800" t="s">
        <v>33</v>
      </c>
      <c r="H9800" t="s">
        <v>34</v>
      </c>
      <c r="I9800" t="s">
        <v>29279</v>
      </c>
      <c r="M9800" t="s">
        <v>53</v>
      </c>
      <c r="N9800" t="str">
        <f>IF(AND(PESQUISA!$B$3&lt;&gt;"",OR(PESQUISA!$B$4="TODAS",B9800=PESQUISA!$B$4),ISNUMBER(SEARCH(PESQUISA!$B$3,D9800))),ROW()-1,"")</f>
        <v/>
      </c>
    </row>
    <row r="9801" spans="1:14" x14ac:dyDescent="0.3">
      <c r="A9801" t="s">
        <v>29547</v>
      </c>
      <c r="B9801" t="s">
        <v>29</v>
      </c>
      <c r="C9801" t="s">
        <v>29548</v>
      </c>
      <c r="D9801" t="s">
        <v>29549</v>
      </c>
      <c r="E9801" t="s">
        <v>29278</v>
      </c>
      <c r="G9801" t="s">
        <v>33</v>
      </c>
      <c r="H9801" t="s">
        <v>34</v>
      </c>
      <c r="I9801" t="s">
        <v>29279</v>
      </c>
      <c r="M9801" t="s">
        <v>53</v>
      </c>
      <c r="N9801" t="str">
        <f>IF(AND(PESQUISA!$B$3&lt;&gt;"",OR(PESQUISA!$B$4="TODAS",B9801=PESQUISA!$B$4),ISNUMBER(SEARCH(PESQUISA!$B$3,D9801))),ROW()-1,"")</f>
        <v/>
      </c>
    </row>
    <row r="9802" spans="1:14" x14ac:dyDescent="0.3">
      <c r="A9802" t="s">
        <v>29550</v>
      </c>
      <c r="B9802" t="s">
        <v>29</v>
      </c>
      <c r="C9802" t="s">
        <v>29551</v>
      </c>
      <c r="D9802" t="s">
        <v>29552</v>
      </c>
      <c r="E9802" t="s">
        <v>29278</v>
      </c>
      <c r="G9802" t="s">
        <v>33</v>
      </c>
      <c r="H9802" t="s">
        <v>34</v>
      </c>
      <c r="I9802" t="s">
        <v>29279</v>
      </c>
      <c r="M9802" t="s">
        <v>53</v>
      </c>
      <c r="N9802" t="str">
        <f>IF(AND(PESQUISA!$B$3&lt;&gt;"",OR(PESQUISA!$B$4="TODAS",B9802=PESQUISA!$B$4),ISNUMBER(SEARCH(PESQUISA!$B$3,D9802))),ROW()-1,"")</f>
        <v/>
      </c>
    </row>
    <row r="9803" spans="1:14" x14ac:dyDescent="0.3">
      <c r="A9803" t="s">
        <v>29553</v>
      </c>
      <c r="B9803" t="s">
        <v>29</v>
      </c>
      <c r="C9803" t="s">
        <v>29554</v>
      </c>
      <c r="D9803" t="s">
        <v>29555</v>
      </c>
      <c r="E9803" t="s">
        <v>29278</v>
      </c>
      <c r="G9803" t="s">
        <v>33</v>
      </c>
      <c r="H9803" t="s">
        <v>34</v>
      </c>
      <c r="I9803" t="s">
        <v>29279</v>
      </c>
      <c r="M9803" t="s">
        <v>53</v>
      </c>
      <c r="N9803" t="str">
        <f>IF(AND(PESQUISA!$B$3&lt;&gt;"",OR(PESQUISA!$B$4="TODAS",B9803=PESQUISA!$B$4),ISNUMBER(SEARCH(PESQUISA!$B$3,D9803))),ROW()-1,"")</f>
        <v/>
      </c>
    </row>
    <row r="9804" spans="1:14" x14ac:dyDescent="0.3">
      <c r="A9804" t="s">
        <v>29556</v>
      </c>
      <c r="B9804" t="s">
        <v>29</v>
      </c>
      <c r="C9804" t="s">
        <v>29557</v>
      </c>
      <c r="D9804" t="s">
        <v>29558</v>
      </c>
      <c r="E9804" t="s">
        <v>29278</v>
      </c>
      <c r="G9804" t="s">
        <v>33</v>
      </c>
      <c r="H9804" t="s">
        <v>34</v>
      </c>
      <c r="I9804" t="s">
        <v>29279</v>
      </c>
      <c r="M9804" t="s">
        <v>53</v>
      </c>
      <c r="N9804" t="str">
        <f>IF(AND(PESQUISA!$B$3&lt;&gt;"",OR(PESQUISA!$B$4="TODAS",B9804=PESQUISA!$B$4),ISNUMBER(SEARCH(PESQUISA!$B$3,D9804))),ROW()-1,"")</f>
        <v/>
      </c>
    </row>
    <row r="9805" spans="1:14" x14ac:dyDescent="0.3">
      <c r="A9805" t="s">
        <v>29559</v>
      </c>
      <c r="B9805" t="s">
        <v>29</v>
      </c>
      <c r="C9805" t="s">
        <v>29560</v>
      </c>
      <c r="D9805" t="s">
        <v>29561</v>
      </c>
      <c r="E9805" t="s">
        <v>29278</v>
      </c>
      <c r="G9805" t="s">
        <v>33</v>
      </c>
      <c r="H9805" t="s">
        <v>34</v>
      </c>
      <c r="I9805" t="s">
        <v>29279</v>
      </c>
      <c r="M9805" t="s">
        <v>53</v>
      </c>
      <c r="N9805" t="str">
        <f>IF(AND(PESQUISA!$B$3&lt;&gt;"",OR(PESQUISA!$B$4="TODAS",B9805=PESQUISA!$B$4),ISNUMBER(SEARCH(PESQUISA!$B$3,D9805))),ROW()-1,"")</f>
        <v/>
      </c>
    </row>
    <row r="9806" spans="1:14" x14ac:dyDescent="0.3">
      <c r="A9806" t="s">
        <v>29562</v>
      </c>
      <c r="B9806" t="s">
        <v>29</v>
      </c>
      <c r="C9806" t="s">
        <v>29563</v>
      </c>
      <c r="D9806" t="s">
        <v>29564</v>
      </c>
      <c r="E9806" t="s">
        <v>29278</v>
      </c>
      <c r="G9806" t="s">
        <v>33</v>
      </c>
      <c r="H9806" t="s">
        <v>34</v>
      </c>
      <c r="I9806" t="s">
        <v>29279</v>
      </c>
      <c r="M9806" t="s">
        <v>53</v>
      </c>
      <c r="N9806" t="str">
        <f>IF(AND(PESQUISA!$B$3&lt;&gt;"",OR(PESQUISA!$B$4="TODAS",B9806=PESQUISA!$B$4),ISNUMBER(SEARCH(PESQUISA!$B$3,D9806))),ROW()-1,"")</f>
        <v/>
      </c>
    </row>
    <row r="9807" spans="1:14" x14ac:dyDescent="0.3">
      <c r="A9807" t="s">
        <v>29565</v>
      </c>
      <c r="B9807" t="s">
        <v>29</v>
      </c>
      <c r="C9807" t="s">
        <v>29566</v>
      </c>
      <c r="D9807" t="s">
        <v>29567</v>
      </c>
      <c r="E9807" t="s">
        <v>29278</v>
      </c>
      <c r="G9807" t="s">
        <v>33</v>
      </c>
      <c r="H9807" t="s">
        <v>34</v>
      </c>
      <c r="I9807" t="s">
        <v>29279</v>
      </c>
      <c r="M9807" t="s">
        <v>53</v>
      </c>
      <c r="N9807" t="str">
        <f>IF(AND(PESQUISA!$B$3&lt;&gt;"",OR(PESQUISA!$B$4="TODAS",B9807=PESQUISA!$B$4),ISNUMBER(SEARCH(PESQUISA!$B$3,D9807))),ROW()-1,"")</f>
        <v/>
      </c>
    </row>
    <row r="9808" spans="1:14" x14ac:dyDescent="0.3">
      <c r="A9808" t="s">
        <v>29568</v>
      </c>
      <c r="B9808" t="s">
        <v>29</v>
      </c>
      <c r="C9808" t="s">
        <v>29569</v>
      </c>
      <c r="D9808" t="s">
        <v>29570</v>
      </c>
      <c r="E9808" t="s">
        <v>29278</v>
      </c>
      <c r="G9808" t="s">
        <v>33</v>
      </c>
      <c r="H9808" t="s">
        <v>34</v>
      </c>
      <c r="I9808" t="s">
        <v>29279</v>
      </c>
      <c r="M9808" t="s">
        <v>53</v>
      </c>
      <c r="N9808" t="str">
        <f>IF(AND(PESQUISA!$B$3&lt;&gt;"",OR(PESQUISA!$B$4="TODAS",B9808=PESQUISA!$B$4),ISNUMBER(SEARCH(PESQUISA!$B$3,D9808))),ROW()-1,"")</f>
        <v/>
      </c>
    </row>
    <row r="9809" spans="1:14" x14ac:dyDescent="0.3">
      <c r="A9809" t="s">
        <v>29571</v>
      </c>
      <c r="B9809" t="s">
        <v>29</v>
      </c>
      <c r="C9809" t="s">
        <v>29572</v>
      </c>
      <c r="D9809" t="s">
        <v>29573</v>
      </c>
      <c r="E9809" t="s">
        <v>29278</v>
      </c>
      <c r="G9809" t="s">
        <v>33</v>
      </c>
      <c r="H9809" t="s">
        <v>34</v>
      </c>
      <c r="I9809" t="s">
        <v>29279</v>
      </c>
      <c r="M9809" t="s">
        <v>53</v>
      </c>
      <c r="N9809" t="str">
        <f>IF(AND(PESQUISA!$B$3&lt;&gt;"",OR(PESQUISA!$B$4="TODAS",B9809=PESQUISA!$B$4),ISNUMBER(SEARCH(PESQUISA!$B$3,D9809))),ROW()-1,"")</f>
        <v/>
      </c>
    </row>
    <row r="9810" spans="1:14" x14ac:dyDescent="0.3">
      <c r="A9810" t="s">
        <v>29574</v>
      </c>
      <c r="B9810" t="s">
        <v>29</v>
      </c>
      <c r="C9810" t="s">
        <v>29575</v>
      </c>
      <c r="D9810" t="s">
        <v>29576</v>
      </c>
      <c r="E9810" t="s">
        <v>29278</v>
      </c>
      <c r="G9810" t="s">
        <v>33</v>
      </c>
      <c r="H9810" t="s">
        <v>34</v>
      </c>
      <c r="I9810" t="s">
        <v>29279</v>
      </c>
      <c r="M9810" t="s">
        <v>53</v>
      </c>
      <c r="N9810" t="str">
        <f>IF(AND(PESQUISA!$B$3&lt;&gt;"",OR(PESQUISA!$B$4="TODAS",B9810=PESQUISA!$B$4),ISNUMBER(SEARCH(PESQUISA!$B$3,D9810))),ROW()-1,"")</f>
        <v/>
      </c>
    </row>
    <row r="9811" spans="1:14" x14ac:dyDescent="0.3">
      <c r="A9811" t="s">
        <v>29577</v>
      </c>
      <c r="B9811" t="s">
        <v>29</v>
      </c>
      <c r="C9811" t="s">
        <v>29578</v>
      </c>
      <c r="D9811" t="s">
        <v>29579</v>
      </c>
      <c r="E9811" t="s">
        <v>29580</v>
      </c>
      <c r="G9811" t="s">
        <v>33</v>
      </c>
      <c r="H9811" t="s">
        <v>34</v>
      </c>
      <c r="I9811" t="s">
        <v>29581</v>
      </c>
      <c r="M9811" t="s">
        <v>53</v>
      </c>
      <c r="N9811" t="str">
        <f>IF(AND(PESQUISA!$B$3&lt;&gt;"",OR(PESQUISA!$B$4="TODAS",B9811=PESQUISA!$B$4),ISNUMBER(SEARCH(PESQUISA!$B$3,D9811))),ROW()-1,"")</f>
        <v/>
      </c>
    </row>
    <row r="9812" spans="1:14" x14ac:dyDescent="0.3">
      <c r="A9812" t="s">
        <v>29582</v>
      </c>
      <c r="B9812" t="s">
        <v>29</v>
      </c>
      <c r="C9812" t="s">
        <v>29583</v>
      </c>
      <c r="D9812" t="s">
        <v>29584</v>
      </c>
      <c r="E9812" t="s">
        <v>29580</v>
      </c>
      <c r="G9812" t="s">
        <v>33</v>
      </c>
      <c r="H9812" t="s">
        <v>34</v>
      </c>
      <c r="I9812" t="s">
        <v>29581</v>
      </c>
      <c r="M9812" t="s">
        <v>53</v>
      </c>
      <c r="N9812" t="str">
        <f>IF(AND(PESQUISA!$B$3&lt;&gt;"",OR(PESQUISA!$B$4="TODAS",B9812=PESQUISA!$B$4),ISNUMBER(SEARCH(PESQUISA!$B$3,D9812))),ROW()-1,"")</f>
        <v/>
      </c>
    </row>
    <row r="9813" spans="1:14" x14ac:dyDescent="0.3">
      <c r="A9813" t="s">
        <v>29585</v>
      </c>
      <c r="B9813" t="s">
        <v>29</v>
      </c>
      <c r="C9813" t="s">
        <v>29586</v>
      </c>
      <c r="D9813" t="s">
        <v>29587</v>
      </c>
      <c r="E9813" t="s">
        <v>29580</v>
      </c>
      <c r="G9813" t="s">
        <v>33</v>
      </c>
      <c r="H9813" t="s">
        <v>34</v>
      </c>
      <c r="I9813" t="s">
        <v>29581</v>
      </c>
      <c r="M9813" t="s">
        <v>53</v>
      </c>
      <c r="N9813" t="str">
        <f>IF(AND(PESQUISA!$B$3&lt;&gt;"",OR(PESQUISA!$B$4="TODAS",B9813=PESQUISA!$B$4),ISNUMBER(SEARCH(PESQUISA!$B$3,D9813))),ROW()-1,"")</f>
        <v/>
      </c>
    </row>
    <row r="9814" spans="1:14" x14ac:dyDescent="0.3">
      <c r="A9814" t="s">
        <v>29588</v>
      </c>
      <c r="B9814" t="s">
        <v>29</v>
      </c>
      <c r="C9814" t="s">
        <v>29589</v>
      </c>
      <c r="D9814" t="s">
        <v>29590</v>
      </c>
      <c r="E9814" t="s">
        <v>29580</v>
      </c>
      <c r="G9814" t="s">
        <v>33</v>
      </c>
      <c r="H9814" t="s">
        <v>34</v>
      </c>
      <c r="I9814" t="s">
        <v>29581</v>
      </c>
      <c r="M9814" t="s">
        <v>53</v>
      </c>
      <c r="N9814" t="str">
        <f>IF(AND(PESQUISA!$B$3&lt;&gt;"",OR(PESQUISA!$B$4="TODAS",B9814=PESQUISA!$B$4),ISNUMBER(SEARCH(PESQUISA!$B$3,D9814))),ROW()-1,"")</f>
        <v/>
      </c>
    </row>
    <row r="9815" spans="1:14" x14ac:dyDescent="0.3">
      <c r="A9815" t="s">
        <v>29591</v>
      </c>
      <c r="B9815" t="s">
        <v>29</v>
      </c>
      <c r="C9815" t="s">
        <v>29592</v>
      </c>
      <c r="D9815" t="s">
        <v>29593</v>
      </c>
      <c r="E9815" t="s">
        <v>29580</v>
      </c>
      <c r="G9815" t="s">
        <v>33</v>
      </c>
      <c r="H9815" t="s">
        <v>34</v>
      </c>
      <c r="I9815" t="s">
        <v>29581</v>
      </c>
      <c r="M9815" t="s">
        <v>53</v>
      </c>
      <c r="N9815" t="str">
        <f>IF(AND(PESQUISA!$B$3&lt;&gt;"",OR(PESQUISA!$B$4="TODAS",B9815=PESQUISA!$B$4),ISNUMBER(SEARCH(PESQUISA!$B$3,D9815))),ROW()-1,"")</f>
        <v/>
      </c>
    </row>
    <row r="9816" spans="1:14" x14ac:dyDescent="0.3">
      <c r="A9816" t="s">
        <v>29594</v>
      </c>
      <c r="B9816" t="s">
        <v>29</v>
      </c>
      <c r="C9816" t="s">
        <v>29595</v>
      </c>
      <c r="D9816" t="s">
        <v>29596</v>
      </c>
      <c r="E9816" t="s">
        <v>29580</v>
      </c>
      <c r="G9816" t="s">
        <v>33</v>
      </c>
      <c r="H9816" t="s">
        <v>34</v>
      </c>
      <c r="I9816" t="s">
        <v>29581</v>
      </c>
      <c r="M9816" t="s">
        <v>53</v>
      </c>
      <c r="N9816" t="str">
        <f>IF(AND(PESQUISA!$B$3&lt;&gt;"",OR(PESQUISA!$B$4="TODAS",B9816=PESQUISA!$B$4),ISNUMBER(SEARCH(PESQUISA!$B$3,D9816))),ROW()-1,"")</f>
        <v/>
      </c>
    </row>
    <row r="9817" spans="1:14" x14ac:dyDescent="0.3">
      <c r="A9817" t="s">
        <v>29597</v>
      </c>
      <c r="B9817" t="s">
        <v>29</v>
      </c>
      <c r="C9817" t="s">
        <v>29598</v>
      </c>
      <c r="D9817" t="s">
        <v>29599</v>
      </c>
      <c r="E9817" t="s">
        <v>29580</v>
      </c>
      <c r="G9817" t="s">
        <v>33</v>
      </c>
      <c r="H9817" t="s">
        <v>34</v>
      </c>
      <c r="I9817" t="s">
        <v>29581</v>
      </c>
      <c r="M9817" t="s">
        <v>53</v>
      </c>
      <c r="N9817" t="str">
        <f>IF(AND(PESQUISA!$B$3&lt;&gt;"",OR(PESQUISA!$B$4="TODAS",B9817=PESQUISA!$B$4),ISNUMBER(SEARCH(PESQUISA!$B$3,D9817))),ROW()-1,"")</f>
        <v/>
      </c>
    </row>
    <row r="9818" spans="1:14" x14ac:dyDescent="0.3">
      <c r="A9818" t="s">
        <v>29600</v>
      </c>
      <c r="B9818" t="s">
        <v>29</v>
      </c>
      <c r="C9818" t="s">
        <v>29601</v>
      </c>
      <c r="D9818" t="s">
        <v>29602</v>
      </c>
      <c r="E9818" t="s">
        <v>29580</v>
      </c>
      <c r="G9818" t="s">
        <v>33</v>
      </c>
      <c r="H9818" t="s">
        <v>34</v>
      </c>
      <c r="I9818" t="s">
        <v>29581</v>
      </c>
      <c r="M9818" t="s">
        <v>53</v>
      </c>
      <c r="N9818" t="str">
        <f>IF(AND(PESQUISA!$B$3&lt;&gt;"",OR(PESQUISA!$B$4="TODAS",B9818=PESQUISA!$B$4),ISNUMBER(SEARCH(PESQUISA!$B$3,D9818))),ROW()-1,"")</f>
        <v/>
      </c>
    </row>
    <row r="9819" spans="1:14" x14ac:dyDescent="0.3">
      <c r="A9819" t="s">
        <v>29603</v>
      </c>
      <c r="B9819" t="s">
        <v>29</v>
      </c>
      <c r="C9819" t="s">
        <v>29604</v>
      </c>
      <c r="D9819" t="s">
        <v>29605</v>
      </c>
      <c r="E9819" t="s">
        <v>29606</v>
      </c>
      <c r="F9819" s="7">
        <v>832.51</v>
      </c>
      <c r="G9819" t="s">
        <v>33</v>
      </c>
      <c r="H9819" t="s">
        <v>34</v>
      </c>
      <c r="I9819" t="s">
        <v>29607</v>
      </c>
      <c r="L9819" s="8">
        <v>0.435</v>
      </c>
      <c r="M9819" t="s">
        <v>36</v>
      </c>
      <c r="N9819" t="str">
        <f>IF(AND(PESQUISA!$B$3&lt;&gt;"",OR(PESQUISA!$B$4="TODAS",B9819=PESQUISA!$B$4),ISNUMBER(SEARCH(PESQUISA!$B$3,D9819))),ROW()-1,"")</f>
        <v/>
      </c>
    </row>
    <row r="9820" spans="1:14" x14ac:dyDescent="0.3">
      <c r="A9820" t="s">
        <v>29608</v>
      </c>
      <c r="B9820" t="s">
        <v>29</v>
      </c>
      <c r="C9820" t="s">
        <v>29609</v>
      </c>
      <c r="D9820" t="s">
        <v>29610</v>
      </c>
      <c r="E9820" t="s">
        <v>29611</v>
      </c>
      <c r="F9820" s="7">
        <v>37.090000000000003</v>
      </c>
      <c r="G9820" t="s">
        <v>33</v>
      </c>
      <c r="H9820" t="s">
        <v>34</v>
      </c>
      <c r="I9820" t="s">
        <v>29607</v>
      </c>
      <c r="L9820" s="8">
        <v>0</v>
      </c>
      <c r="M9820" t="s">
        <v>36</v>
      </c>
      <c r="N9820" t="str">
        <f>IF(AND(PESQUISA!$B$3&lt;&gt;"",OR(PESQUISA!$B$4="TODAS",B9820=PESQUISA!$B$4),ISNUMBER(SEARCH(PESQUISA!$B$3,D9820))),ROW()-1,"")</f>
        <v/>
      </c>
    </row>
    <row r="9821" spans="1:14" x14ac:dyDescent="0.3">
      <c r="A9821" t="s">
        <v>29612</v>
      </c>
      <c r="B9821" t="s">
        <v>29</v>
      </c>
      <c r="C9821" t="s">
        <v>29613</v>
      </c>
      <c r="D9821" t="s">
        <v>29614</v>
      </c>
      <c r="E9821" t="s">
        <v>29615</v>
      </c>
      <c r="F9821" s="7">
        <v>1.3</v>
      </c>
      <c r="G9821" t="s">
        <v>33</v>
      </c>
      <c r="H9821" t="s">
        <v>34</v>
      </c>
      <c r="I9821" t="s">
        <v>29607</v>
      </c>
      <c r="L9821" s="8">
        <v>0</v>
      </c>
      <c r="M9821" t="s">
        <v>36</v>
      </c>
      <c r="N9821" t="str">
        <f>IF(AND(PESQUISA!$B$3&lt;&gt;"",OR(PESQUISA!$B$4="TODAS",B9821=PESQUISA!$B$4),ISNUMBER(SEARCH(PESQUISA!$B$3,D9821))),ROW()-1,"")</f>
        <v/>
      </c>
    </row>
    <row r="9822" spans="1:14" x14ac:dyDescent="0.3">
      <c r="A9822" t="s">
        <v>29616</v>
      </c>
      <c r="B9822" t="s">
        <v>29</v>
      </c>
      <c r="C9822" t="s">
        <v>29617</v>
      </c>
      <c r="D9822" t="s">
        <v>29618</v>
      </c>
      <c r="E9822" t="s">
        <v>29615</v>
      </c>
      <c r="F9822" s="7">
        <v>1.1000000000000001</v>
      </c>
      <c r="G9822" t="s">
        <v>33</v>
      </c>
      <c r="H9822" t="s">
        <v>34</v>
      </c>
      <c r="I9822" t="s">
        <v>29607</v>
      </c>
      <c r="L9822" s="8">
        <v>0</v>
      </c>
      <c r="M9822" t="s">
        <v>36</v>
      </c>
      <c r="N9822" t="str">
        <f>IF(AND(PESQUISA!$B$3&lt;&gt;"",OR(PESQUISA!$B$4="TODAS",B9822=PESQUISA!$B$4),ISNUMBER(SEARCH(PESQUISA!$B$3,D9822))),ROW()-1,"")</f>
        <v/>
      </c>
    </row>
    <row r="9823" spans="1:14" x14ac:dyDescent="0.3">
      <c r="A9823" t="s">
        <v>29619</v>
      </c>
      <c r="B9823" t="s">
        <v>29</v>
      </c>
      <c r="C9823" t="s">
        <v>29620</v>
      </c>
      <c r="D9823" t="s">
        <v>29621</v>
      </c>
      <c r="E9823" t="s">
        <v>29615</v>
      </c>
      <c r="F9823" s="7">
        <v>0.93</v>
      </c>
      <c r="G9823" t="s">
        <v>33</v>
      </c>
      <c r="H9823" t="s">
        <v>34</v>
      </c>
      <c r="I9823" t="s">
        <v>29607</v>
      </c>
      <c r="L9823" s="8">
        <v>0</v>
      </c>
      <c r="M9823" t="s">
        <v>36</v>
      </c>
      <c r="N9823" t="str">
        <f>IF(AND(PESQUISA!$B$3&lt;&gt;"",OR(PESQUISA!$B$4="TODAS",B9823=PESQUISA!$B$4),ISNUMBER(SEARCH(PESQUISA!$B$3,D9823))),ROW()-1,"")</f>
        <v/>
      </c>
    </row>
    <row r="9824" spans="1:14" x14ac:dyDescent="0.3">
      <c r="A9824" t="s">
        <v>29622</v>
      </c>
      <c r="B9824" t="s">
        <v>29</v>
      </c>
      <c r="C9824" t="s">
        <v>29623</v>
      </c>
      <c r="D9824" t="s">
        <v>29624</v>
      </c>
      <c r="E9824" t="s">
        <v>23818</v>
      </c>
      <c r="F9824" s="7">
        <v>8.09</v>
      </c>
      <c r="G9824" t="s">
        <v>33</v>
      </c>
      <c r="H9824" t="s">
        <v>34</v>
      </c>
      <c r="I9824" t="s">
        <v>29607</v>
      </c>
      <c r="L9824" s="8">
        <v>0</v>
      </c>
      <c r="M9824" t="s">
        <v>36</v>
      </c>
      <c r="N9824" t="str">
        <f>IF(AND(PESQUISA!$B$3&lt;&gt;"",OR(PESQUISA!$B$4="TODAS",B9824=PESQUISA!$B$4),ISNUMBER(SEARCH(PESQUISA!$B$3,D9824))),ROW()-1,"")</f>
        <v/>
      </c>
    </row>
    <row r="9825" spans="1:14" x14ac:dyDescent="0.3">
      <c r="A9825" t="s">
        <v>29625</v>
      </c>
      <c r="B9825" t="s">
        <v>29</v>
      </c>
      <c r="C9825" t="s">
        <v>29626</v>
      </c>
      <c r="D9825" t="s">
        <v>29627</v>
      </c>
      <c r="E9825" t="s">
        <v>23818</v>
      </c>
      <c r="F9825" s="7">
        <v>20.98</v>
      </c>
      <c r="G9825" t="s">
        <v>33</v>
      </c>
      <c r="H9825" t="s">
        <v>34</v>
      </c>
      <c r="I9825" t="s">
        <v>29607</v>
      </c>
      <c r="L9825" s="8">
        <v>0</v>
      </c>
      <c r="M9825" t="s">
        <v>36</v>
      </c>
      <c r="N9825" t="str">
        <f>IF(AND(PESQUISA!$B$3&lt;&gt;"",OR(PESQUISA!$B$4="TODAS",B9825=PESQUISA!$B$4),ISNUMBER(SEARCH(PESQUISA!$B$3,D9825))),ROW()-1,"")</f>
        <v/>
      </c>
    </row>
    <row r="9826" spans="1:14" x14ac:dyDescent="0.3">
      <c r="A9826" t="s">
        <v>29628</v>
      </c>
      <c r="B9826" t="s">
        <v>29</v>
      </c>
      <c r="C9826" t="s">
        <v>29629</v>
      </c>
      <c r="D9826" t="s">
        <v>29630</v>
      </c>
      <c r="E9826" t="s">
        <v>23818</v>
      </c>
      <c r="F9826" s="7">
        <v>1.1299999999999999</v>
      </c>
      <c r="G9826" t="s">
        <v>33</v>
      </c>
      <c r="H9826" t="s">
        <v>34</v>
      </c>
      <c r="I9826" t="s">
        <v>29607</v>
      </c>
      <c r="L9826" s="8">
        <v>0</v>
      </c>
      <c r="M9826" t="s">
        <v>36</v>
      </c>
      <c r="N9826" t="str">
        <f>IF(AND(PESQUISA!$B$3&lt;&gt;"",OR(PESQUISA!$B$4="TODAS",B9826=PESQUISA!$B$4),ISNUMBER(SEARCH(PESQUISA!$B$3,D9826))),ROW()-1,"")</f>
        <v/>
      </c>
    </row>
    <row r="9827" spans="1:14" x14ac:dyDescent="0.3">
      <c r="A9827" t="s">
        <v>29631</v>
      </c>
      <c r="B9827" t="s">
        <v>29</v>
      </c>
      <c r="C9827" t="s">
        <v>29632</v>
      </c>
      <c r="D9827" t="s">
        <v>29633</v>
      </c>
      <c r="E9827" t="s">
        <v>23818</v>
      </c>
      <c r="F9827" s="7">
        <v>4.2300000000000004</v>
      </c>
      <c r="G9827" t="s">
        <v>33</v>
      </c>
      <c r="H9827" t="s">
        <v>34</v>
      </c>
      <c r="I9827" t="s">
        <v>29607</v>
      </c>
      <c r="L9827" s="8">
        <v>0</v>
      </c>
      <c r="M9827" t="s">
        <v>36</v>
      </c>
      <c r="N9827" t="str">
        <f>IF(AND(PESQUISA!$B$3&lt;&gt;"",OR(PESQUISA!$B$4="TODAS",B9827=PESQUISA!$B$4),ISNUMBER(SEARCH(PESQUISA!$B$3,D9827))),ROW()-1,"")</f>
        <v/>
      </c>
    </row>
    <row r="9828" spans="1:14" x14ac:dyDescent="0.3">
      <c r="A9828" t="s">
        <v>29634</v>
      </c>
      <c r="B9828" t="s">
        <v>29</v>
      </c>
      <c r="C9828" t="s">
        <v>29635</v>
      </c>
      <c r="D9828" t="s">
        <v>29636</v>
      </c>
      <c r="E9828" t="s">
        <v>23818</v>
      </c>
      <c r="F9828" s="7">
        <v>4.93</v>
      </c>
      <c r="G9828" t="s">
        <v>33</v>
      </c>
      <c r="H9828" t="s">
        <v>34</v>
      </c>
      <c r="I9828" t="s">
        <v>29607</v>
      </c>
      <c r="L9828" s="8">
        <v>0</v>
      </c>
      <c r="M9828" t="s">
        <v>36</v>
      </c>
      <c r="N9828" t="str">
        <f>IF(AND(PESQUISA!$B$3&lt;&gt;"",OR(PESQUISA!$B$4="TODAS",B9828=PESQUISA!$B$4),ISNUMBER(SEARCH(PESQUISA!$B$3,D9828))),ROW()-1,"")</f>
        <v/>
      </c>
    </row>
    <row r="9829" spans="1:14" x14ac:dyDescent="0.3">
      <c r="A9829" t="s">
        <v>29637</v>
      </c>
      <c r="B9829" t="s">
        <v>29</v>
      </c>
      <c r="C9829" t="s">
        <v>29638</v>
      </c>
      <c r="D9829" t="s">
        <v>29639</v>
      </c>
      <c r="E9829" t="s">
        <v>29611</v>
      </c>
      <c r="F9829" s="7">
        <v>6.58</v>
      </c>
      <c r="G9829" t="s">
        <v>33</v>
      </c>
      <c r="H9829" t="s">
        <v>34</v>
      </c>
      <c r="I9829" t="s">
        <v>29607</v>
      </c>
      <c r="L9829" s="8">
        <v>0</v>
      </c>
      <c r="M9829" t="s">
        <v>36</v>
      </c>
      <c r="N9829" t="str">
        <f>IF(AND(PESQUISA!$B$3&lt;&gt;"",OR(PESQUISA!$B$4="TODAS",B9829=PESQUISA!$B$4),ISNUMBER(SEARCH(PESQUISA!$B$3,D9829))),ROW()-1,"")</f>
        <v/>
      </c>
    </row>
    <row r="9830" spans="1:14" x14ac:dyDescent="0.3">
      <c r="A9830" t="s">
        <v>29640</v>
      </c>
      <c r="B9830" t="s">
        <v>29</v>
      </c>
      <c r="C9830" t="s">
        <v>29641</v>
      </c>
      <c r="D9830" t="s">
        <v>29642</v>
      </c>
      <c r="E9830" t="s">
        <v>23818</v>
      </c>
      <c r="F9830" s="7">
        <v>21.57</v>
      </c>
      <c r="G9830" t="s">
        <v>33</v>
      </c>
      <c r="H9830" t="s">
        <v>34</v>
      </c>
      <c r="I9830" t="s">
        <v>29607</v>
      </c>
      <c r="L9830" s="8">
        <v>0</v>
      </c>
      <c r="M9830" t="s">
        <v>36</v>
      </c>
      <c r="N9830" t="str">
        <f>IF(AND(PESQUISA!$B$3&lt;&gt;"",OR(PESQUISA!$B$4="TODAS",B9830=PESQUISA!$B$4),ISNUMBER(SEARCH(PESQUISA!$B$3,D9830))),ROW()-1,"")</f>
        <v/>
      </c>
    </row>
    <row r="9831" spans="1:14" x14ac:dyDescent="0.3">
      <c r="A9831" t="s">
        <v>29643</v>
      </c>
      <c r="B9831" t="s">
        <v>29</v>
      </c>
      <c r="C9831" t="s">
        <v>29644</v>
      </c>
      <c r="D9831" t="s">
        <v>29645</v>
      </c>
      <c r="E9831" t="s">
        <v>23818</v>
      </c>
      <c r="F9831" s="7">
        <v>73.62</v>
      </c>
      <c r="G9831" t="s">
        <v>33</v>
      </c>
      <c r="H9831" t="s">
        <v>34</v>
      </c>
      <c r="I9831" t="s">
        <v>29607</v>
      </c>
      <c r="L9831" s="8">
        <v>0</v>
      </c>
      <c r="M9831" t="s">
        <v>36</v>
      </c>
      <c r="N9831" t="str">
        <f>IF(AND(PESQUISA!$B$3&lt;&gt;"",OR(PESQUISA!$B$4="TODAS",B9831=PESQUISA!$B$4),ISNUMBER(SEARCH(PESQUISA!$B$3,D9831))),ROW()-1,"")</f>
        <v/>
      </c>
    </row>
    <row r="9832" spans="1:14" x14ac:dyDescent="0.3">
      <c r="A9832" t="s">
        <v>29646</v>
      </c>
      <c r="B9832" t="s">
        <v>29</v>
      </c>
      <c r="C9832" t="s">
        <v>29647</v>
      </c>
      <c r="D9832" t="s">
        <v>29648</v>
      </c>
      <c r="E9832" t="s">
        <v>29649</v>
      </c>
      <c r="F9832" s="7">
        <v>32.229999999999997</v>
      </c>
      <c r="G9832" t="s">
        <v>33</v>
      </c>
      <c r="H9832" t="s">
        <v>34</v>
      </c>
      <c r="I9832" t="s">
        <v>29607</v>
      </c>
      <c r="L9832" s="8">
        <v>0</v>
      </c>
      <c r="M9832" t="s">
        <v>36</v>
      </c>
      <c r="N9832" t="str">
        <f>IF(AND(PESQUISA!$B$3&lt;&gt;"",OR(PESQUISA!$B$4="TODAS",B9832=PESQUISA!$B$4),ISNUMBER(SEARCH(PESQUISA!$B$3,D9832))),ROW()-1,"")</f>
        <v/>
      </c>
    </row>
    <row r="9833" spans="1:14" x14ac:dyDescent="0.3">
      <c r="A9833" t="s">
        <v>29650</v>
      </c>
      <c r="B9833" t="s">
        <v>29</v>
      </c>
      <c r="C9833" t="s">
        <v>29651</v>
      </c>
      <c r="D9833" t="s">
        <v>29652</v>
      </c>
      <c r="E9833" t="s">
        <v>23818</v>
      </c>
      <c r="F9833" s="7">
        <v>3.21</v>
      </c>
      <c r="G9833" t="s">
        <v>33</v>
      </c>
      <c r="H9833" t="s">
        <v>34</v>
      </c>
      <c r="I9833" t="s">
        <v>29607</v>
      </c>
      <c r="L9833" s="8">
        <v>0</v>
      </c>
      <c r="M9833" t="s">
        <v>36</v>
      </c>
      <c r="N9833" t="str">
        <f>IF(AND(PESQUISA!$B$3&lt;&gt;"",OR(PESQUISA!$B$4="TODAS",B9833=PESQUISA!$B$4),ISNUMBER(SEARCH(PESQUISA!$B$3,D9833))),ROW()-1,"")</f>
        <v/>
      </c>
    </row>
    <row r="9834" spans="1:14" x14ac:dyDescent="0.3">
      <c r="A9834" t="s">
        <v>29653</v>
      </c>
      <c r="B9834" t="s">
        <v>29</v>
      </c>
      <c r="C9834" t="s">
        <v>29654</v>
      </c>
      <c r="D9834" t="s">
        <v>29655</v>
      </c>
      <c r="E9834" t="s">
        <v>23818</v>
      </c>
      <c r="F9834" s="7">
        <v>8.94</v>
      </c>
      <c r="G9834" t="s">
        <v>33</v>
      </c>
      <c r="H9834" t="s">
        <v>34</v>
      </c>
      <c r="I9834" t="s">
        <v>29607</v>
      </c>
      <c r="L9834" s="8">
        <v>0</v>
      </c>
      <c r="M9834" t="s">
        <v>36</v>
      </c>
      <c r="N9834" t="str">
        <f>IF(AND(PESQUISA!$B$3&lt;&gt;"",OR(PESQUISA!$B$4="TODAS",B9834=PESQUISA!$B$4),ISNUMBER(SEARCH(PESQUISA!$B$3,D9834))),ROW()-1,"")</f>
        <v/>
      </c>
    </row>
    <row r="9835" spans="1:14" x14ac:dyDescent="0.3">
      <c r="A9835" t="s">
        <v>29656</v>
      </c>
      <c r="B9835" t="s">
        <v>29</v>
      </c>
      <c r="C9835" t="s">
        <v>29657</v>
      </c>
      <c r="D9835" t="s">
        <v>29658</v>
      </c>
      <c r="E9835" t="s">
        <v>29611</v>
      </c>
      <c r="F9835" s="7">
        <v>14.07</v>
      </c>
      <c r="G9835" t="s">
        <v>33</v>
      </c>
      <c r="H9835" t="s">
        <v>34</v>
      </c>
      <c r="I9835" t="s">
        <v>29607</v>
      </c>
      <c r="L9835" s="8">
        <v>0</v>
      </c>
      <c r="M9835" t="s">
        <v>36</v>
      </c>
      <c r="N9835" t="str">
        <f>IF(AND(PESQUISA!$B$3&lt;&gt;"",OR(PESQUISA!$B$4="TODAS",B9835=PESQUISA!$B$4),ISNUMBER(SEARCH(PESQUISA!$B$3,D9835))),ROW()-1,"")</f>
        <v/>
      </c>
    </row>
    <row r="9836" spans="1:14" x14ac:dyDescent="0.3">
      <c r="A9836" t="s">
        <v>29659</v>
      </c>
      <c r="B9836" t="s">
        <v>29</v>
      </c>
      <c r="C9836" t="s">
        <v>29660</v>
      </c>
      <c r="D9836" t="s">
        <v>29661</v>
      </c>
      <c r="E9836" t="s">
        <v>29662</v>
      </c>
      <c r="F9836" s="7">
        <v>0.8</v>
      </c>
      <c r="G9836" t="s">
        <v>33</v>
      </c>
      <c r="H9836" t="s">
        <v>34</v>
      </c>
      <c r="I9836" t="s">
        <v>29607</v>
      </c>
      <c r="L9836" s="8">
        <v>0</v>
      </c>
      <c r="M9836" t="s">
        <v>36</v>
      </c>
      <c r="N9836" t="str">
        <f>IF(AND(PESQUISA!$B$3&lt;&gt;"",OR(PESQUISA!$B$4="TODAS",B9836=PESQUISA!$B$4),ISNUMBER(SEARCH(PESQUISA!$B$3,D9836))),ROW()-1,"")</f>
        <v/>
      </c>
    </row>
    <row r="9837" spans="1:14" x14ac:dyDescent="0.3">
      <c r="A9837" t="s">
        <v>29663</v>
      </c>
      <c r="B9837" t="s">
        <v>29</v>
      </c>
      <c r="C9837" t="s">
        <v>29664</v>
      </c>
      <c r="D9837" t="s">
        <v>29665</v>
      </c>
      <c r="E9837" t="s">
        <v>29615</v>
      </c>
      <c r="F9837" s="7">
        <v>0.47</v>
      </c>
      <c r="G9837" t="s">
        <v>33</v>
      </c>
      <c r="H9837" t="s">
        <v>34</v>
      </c>
      <c r="I9837" t="s">
        <v>29607</v>
      </c>
      <c r="L9837" s="8">
        <v>0</v>
      </c>
      <c r="M9837" t="s">
        <v>36</v>
      </c>
      <c r="N9837" t="str">
        <f>IF(AND(PESQUISA!$B$3&lt;&gt;"",OR(PESQUISA!$B$4="TODAS",B9837=PESQUISA!$B$4),ISNUMBER(SEARCH(PESQUISA!$B$3,D9837))),ROW()-1,"")</f>
        <v/>
      </c>
    </row>
    <row r="9838" spans="1:14" x14ac:dyDescent="0.3">
      <c r="A9838" t="s">
        <v>29666</v>
      </c>
      <c r="B9838" t="s">
        <v>29</v>
      </c>
      <c r="C9838" t="s">
        <v>29667</v>
      </c>
      <c r="D9838" t="s">
        <v>29668</v>
      </c>
      <c r="E9838" t="s">
        <v>29615</v>
      </c>
      <c r="F9838" s="7">
        <v>0.38</v>
      </c>
      <c r="G9838" t="s">
        <v>33</v>
      </c>
      <c r="H9838" t="s">
        <v>34</v>
      </c>
      <c r="I9838" t="s">
        <v>29607</v>
      </c>
      <c r="L9838" s="8">
        <v>0</v>
      </c>
      <c r="M9838" t="s">
        <v>36</v>
      </c>
      <c r="N9838" t="str">
        <f>IF(AND(PESQUISA!$B$3&lt;&gt;"",OR(PESQUISA!$B$4="TODAS",B9838=PESQUISA!$B$4),ISNUMBER(SEARCH(PESQUISA!$B$3,D9838))),ROW()-1,"")</f>
        <v/>
      </c>
    </row>
    <row r="9839" spans="1:14" x14ac:dyDescent="0.3">
      <c r="A9839" t="s">
        <v>29669</v>
      </c>
      <c r="B9839" t="s">
        <v>29</v>
      </c>
      <c r="C9839" t="s">
        <v>29670</v>
      </c>
      <c r="D9839" t="s">
        <v>29671</v>
      </c>
      <c r="E9839" t="s">
        <v>29615</v>
      </c>
      <c r="F9839" s="7">
        <v>0.32</v>
      </c>
      <c r="G9839" t="s">
        <v>33</v>
      </c>
      <c r="H9839" t="s">
        <v>34</v>
      </c>
      <c r="I9839" t="s">
        <v>29607</v>
      </c>
      <c r="L9839" s="8">
        <v>0</v>
      </c>
      <c r="M9839" t="s">
        <v>36</v>
      </c>
      <c r="N9839" t="str">
        <f>IF(AND(PESQUISA!$B$3&lt;&gt;"",OR(PESQUISA!$B$4="TODAS",B9839=PESQUISA!$B$4),ISNUMBER(SEARCH(PESQUISA!$B$3,D9839))),ROW()-1,"")</f>
        <v/>
      </c>
    </row>
    <row r="9840" spans="1:14" x14ac:dyDescent="0.3">
      <c r="A9840" t="s">
        <v>29672</v>
      </c>
      <c r="B9840" t="s">
        <v>29</v>
      </c>
      <c r="C9840" t="s">
        <v>29673</v>
      </c>
      <c r="D9840" t="s">
        <v>29674</v>
      </c>
      <c r="E9840" t="s">
        <v>29611</v>
      </c>
      <c r="F9840" s="7">
        <v>25.8</v>
      </c>
      <c r="G9840" t="s">
        <v>33</v>
      </c>
      <c r="H9840" t="s">
        <v>34</v>
      </c>
      <c r="I9840" t="s">
        <v>29607</v>
      </c>
      <c r="L9840" s="8">
        <v>0</v>
      </c>
      <c r="M9840" t="s">
        <v>36</v>
      </c>
      <c r="N9840" t="str">
        <f>IF(AND(PESQUISA!$B$3&lt;&gt;"",OR(PESQUISA!$B$4="TODAS",B9840=PESQUISA!$B$4),ISNUMBER(SEARCH(PESQUISA!$B$3,D9840))),ROW()-1,"")</f>
        <v/>
      </c>
    </row>
    <row r="9841" spans="1:14" x14ac:dyDescent="0.3">
      <c r="A9841" t="s">
        <v>29675</v>
      </c>
      <c r="B9841" t="s">
        <v>29</v>
      </c>
      <c r="C9841" t="s">
        <v>29676</v>
      </c>
      <c r="D9841" t="s">
        <v>29677</v>
      </c>
      <c r="E9841" t="s">
        <v>23818</v>
      </c>
      <c r="F9841" s="7">
        <v>1.58</v>
      </c>
      <c r="G9841" t="s">
        <v>33</v>
      </c>
      <c r="H9841" t="s">
        <v>34</v>
      </c>
      <c r="I9841" t="s">
        <v>29607</v>
      </c>
      <c r="L9841" s="8">
        <v>0</v>
      </c>
      <c r="M9841" t="s">
        <v>36</v>
      </c>
      <c r="N9841" t="str">
        <f>IF(AND(PESQUISA!$B$3&lt;&gt;"",OR(PESQUISA!$B$4="TODAS",B9841=PESQUISA!$B$4),ISNUMBER(SEARCH(PESQUISA!$B$3,D9841))),ROW()-1,"")</f>
        <v/>
      </c>
    </row>
    <row r="9842" spans="1:14" x14ac:dyDescent="0.3">
      <c r="A9842" t="s">
        <v>29678</v>
      </c>
      <c r="B9842" t="s">
        <v>29</v>
      </c>
      <c r="C9842" t="s">
        <v>29679</v>
      </c>
      <c r="D9842" t="s">
        <v>29680</v>
      </c>
      <c r="E9842" t="s">
        <v>23818</v>
      </c>
      <c r="F9842" s="7">
        <v>6.77</v>
      </c>
      <c r="G9842" t="s">
        <v>33</v>
      </c>
      <c r="H9842" t="s">
        <v>34</v>
      </c>
      <c r="I9842" t="s">
        <v>29607</v>
      </c>
      <c r="L9842" s="8">
        <v>0</v>
      </c>
      <c r="M9842" t="s">
        <v>36</v>
      </c>
      <c r="N9842" t="str">
        <f>IF(AND(PESQUISA!$B$3&lt;&gt;"",OR(PESQUISA!$B$4="TODAS",B9842=PESQUISA!$B$4),ISNUMBER(SEARCH(PESQUISA!$B$3,D9842))),ROW()-1,"")</f>
        <v/>
      </c>
    </row>
    <row r="9843" spans="1:14" x14ac:dyDescent="0.3">
      <c r="A9843" t="s">
        <v>29681</v>
      </c>
      <c r="B9843" t="s">
        <v>29</v>
      </c>
      <c r="C9843" t="s">
        <v>29682</v>
      </c>
      <c r="D9843" t="s">
        <v>29683</v>
      </c>
      <c r="E9843" t="s">
        <v>23818</v>
      </c>
      <c r="F9843" s="7">
        <v>7.3</v>
      </c>
      <c r="G9843" t="s">
        <v>33</v>
      </c>
      <c r="H9843" t="s">
        <v>34</v>
      </c>
      <c r="I9843" t="s">
        <v>29607</v>
      </c>
      <c r="L9843" s="8">
        <v>0</v>
      </c>
      <c r="M9843" t="s">
        <v>36</v>
      </c>
      <c r="N9843" t="str">
        <f>IF(AND(PESQUISA!$B$3&lt;&gt;"",OR(PESQUISA!$B$4="TODAS",B9843=PESQUISA!$B$4),ISNUMBER(SEARCH(PESQUISA!$B$3,D9843))),ROW()-1,"")</f>
        <v/>
      </c>
    </row>
    <row r="9844" spans="1:14" x14ac:dyDescent="0.3">
      <c r="A9844" t="s">
        <v>29684</v>
      </c>
      <c r="B9844" t="s">
        <v>29</v>
      </c>
      <c r="C9844" t="s">
        <v>29685</v>
      </c>
      <c r="D9844" t="s">
        <v>29686</v>
      </c>
      <c r="E9844" t="s">
        <v>29611</v>
      </c>
      <c r="F9844" s="7">
        <v>7.03</v>
      </c>
      <c r="G9844" t="s">
        <v>33</v>
      </c>
      <c r="H9844" t="s">
        <v>34</v>
      </c>
      <c r="I9844" t="s">
        <v>29607</v>
      </c>
      <c r="L9844" s="8">
        <v>0</v>
      </c>
      <c r="M9844" t="s">
        <v>36</v>
      </c>
      <c r="N9844" t="str">
        <f>IF(AND(PESQUISA!$B$3&lt;&gt;"",OR(PESQUISA!$B$4="TODAS",B9844=PESQUISA!$B$4),ISNUMBER(SEARCH(PESQUISA!$B$3,D9844))),ROW()-1,"")</f>
        <v/>
      </c>
    </row>
    <row r="9845" spans="1:14" x14ac:dyDescent="0.3">
      <c r="A9845" t="s">
        <v>29687</v>
      </c>
      <c r="B9845" t="s">
        <v>29</v>
      </c>
      <c r="C9845" t="s">
        <v>29688</v>
      </c>
      <c r="D9845" t="s">
        <v>29689</v>
      </c>
      <c r="E9845" t="s">
        <v>29662</v>
      </c>
      <c r="F9845" s="7">
        <v>1.19</v>
      </c>
      <c r="G9845" t="s">
        <v>33</v>
      </c>
      <c r="H9845" t="s">
        <v>34</v>
      </c>
      <c r="I9845" t="s">
        <v>29607</v>
      </c>
      <c r="L9845" s="8">
        <v>0</v>
      </c>
      <c r="M9845" t="s">
        <v>36</v>
      </c>
      <c r="N9845" t="str">
        <f>IF(AND(PESQUISA!$B$3&lt;&gt;"",OR(PESQUISA!$B$4="TODAS",B9845=PESQUISA!$B$4),ISNUMBER(SEARCH(PESQUISA!$B$3,D9845))),ROW()-1,"")</f>
        <v/>
      </c>
    </row>
    <row r="9846" spans="1:14" x14ac:dyDescent="0.3">
      <c r="A9846" t="s">
        <v>29690</v>
      </c>
      <c r="B9846" t="s">
        <v>29</v>
      </c>
      <c r="C9846" t="s">
        <v>29691</v>
      </c>
      <c r="D9846" t="s">
        <v>29692</v>
      </c>
      <c r="E9846" t="s">
        <v>29606</v>
      </c>
      <c r="F9846" s="7">
        <v>1720.66</v>
      </c>
      <c r="G9846" t="s">
        <v>33</v>
      </c>
      <c r="H9846" t="s">
        <v>34</v>
      </c>
      <c r="I9846" t="s">
        <v>29607</v>
      </c>
      <c r="L9846" s="8">
        <v>0</v>
      </c>
      <c r="M9846" t="s">
        <v>36</v>
      </c>
      <c r="N9846" t="str">
        <f>IF(AND(PESQUISA!$B$3&lt;&gt;"",OR(PESQUISA!$B$4="TODAS",B9846=PESQUISA!$B$4),ISNUMBER(SEARCH(PESQUISA!$B$3,D9846))),ROW()-1,"")</f>
        <v/>
      </c>
    </row>
    <row r="9847" spans="1:14" x14ac:dyDescent="0.3">
      <c r="A9847" t="s">
        <v>29693</v>
      </c>
      <c r="B9847" t="s">
        <v>29</v>
      </c>
      <c r="C9847" t="s">
        <v>29694</v>
      </c>
      <c r="D9847" t="s">
        <v>29695</v>
      </c>
      <c r="E9847" t="s">
        <v>29606</v>
      </c>
      <c r="F9847" s="7">
        <v>1245.83</v>
      </c>
      <c r="G9847" t="s">
        <v>33</v>
      </c>
      <c r="H9847" t="s">
        <v>34</v>
      </c>
      <c r="I9847" t="s">
        <v>29607</v>
      </c>
      <c r="L9847" s="8">
        <v>0</v>
      </c>
      <c r="M9847" t="s">
        <v>36</v>
      </c>
      <c r="N9847" t="str">
        <f>IF(AND(PESQUISA!$B$3&lt;&gt;"",OR(PESQUISA!$B$4="TODAS",B9847=PESQUISA!$B$4),ISNUMBER(SEARCH(PESQUISA!$B$3,D9847))),ROW()-1,"")</f>
        <v/>
      </c>
    </row>
    <row r="9848" spans="1:14" x14ac:dyDescent="0.3">
      <c r="A9848" t="s">
        <v>29696</v>
      </c>
      <c r="B9848" t="s">
        <v>29</v>
      </c>
      <c r="C9848" t="s">
        <v>29697</v>
      </c>
      <c r="D9848" t="s">
        <v>29698</v>
      </c>
      <c r="E9848" t="s">
        <v>23818</v>
      </c>
      <c r="F9848" s="7">
        <v>14.24</v>
      </c>
      <c r="G9848" t="s">
        <v>33</v>
      </c>
      <c r="H9848" t="s">
        <v>34</v>
      </c>
      <c r="I9848" t="s">
        <v>29607</v>
      </c>
      <c r="L9848" s="8">
        <v>0.4768</v>
      </c>
      <c r="M9848" t="s">
        <v>36</v>
      </c>
      <c r="N9848" t="str">
        <f>IF(AND(PESQUISA!$B$3&lt;&gt;"",OR(PESQUISA!$B$4="TODAS",B9848=PESQUISA!$B$4),ISNUMBER(SEARCH(PESQUISA!$B$3,D9848))),ROW()-1,"")</f>
        <v/>
      </c>
    </row>
    <row r="9849" spans="1:14" x14ac:dyDescent="0.3">
      <c r="A9849" t="s">
        <v>29699</v>
      </c>
      <c r="B9849" t="s">
        <v>29</v>
      </c>
      <c r="C9849" t="s">
        <v>29700</v>
      </c>
      <c r="D9849" t="s">
        <v>29701</v>
      </c>
      <c r="E9849" t="s">
        <v>23818</v>
      </c>
      <c r="F9849" s="7">
        <v>1.08</v>
      </c>
      <c r="G9849" t="s">
        <v>33</v>
      </c>
      <c r="H9849" t="s">
        <v>34</v>
      </c>
      <c r="I9849" t="s">
        <v>29607</v>
      </c>
      <c r="L9849" s="8">
        <v>0.48149999999999998</v>
      </c>
      <c r="M9849" t="s">
        <v>36</v>
      </c>
      <c r="N9849" t="str">
        <f>IF(AND(PESQUISA!$B$3&lt;&gt;"",OR(PESQUISA!$B$4="TODAS",B9849=PESQUISA!$B$4),ISNUMBER(SEARCH(PESQUISA!$B$3,D9849))),ROW()-1,"")</f>
        <v/>
      </c>
    </row>
    <row r="9850" spans="1:14" x14ac:dyDescent="0.3">
      <c r="A9850" t="s">
        <v>29702</v>
      </c>
      <c r="B9850" t="s">
        <v>29</v>
      </c>
      <c r="C9850" t="s">
        <v>29703</v>
      </c>
      <c r="D9850" t="s">
        <v>29704</v>
      </c>
      <c r="E9850" t="s">
        <v>23818</v>
      </c>
      <c r="F9850" s="7">
        <v>4.83</v>
      </c>
      <c r="G9850" t="s">
        <v>33</v>
      </c>
      <c r="H9850" t="s">
        <v>34</v>
      </c>
      <c r="I9850" t="s">
        <v>29607</v>
      </c>
      <c r="L9850" s="8">
        <v>0.47620000000000001</v>
      </c>
      <c r="M9850" t="s">
        <v>36</v>
      </c>
      <c r="N9850" t="str">
        <f>IF(AND(PESQUISA!$B$3&lt;&gt;"",OR(PESQUISA!$B$4="TODAS",B9850=PESQUISA!$B$4),ISNUMBER(SEARCH(PESQUISA!$B$3,D9850))),ROW()-1,"")</f>
        <v/>
      </c>
    </row>
    <row r="9851" spans="1:14" x14ac:dyDescent="0.3">
      <c r="A9851" t="s">
        <v>29705</v>
      </c>
      <c r="B9851" t="s">
        <v>29</v>
      </c>
      <c r="C9851" t="s">
        <v>29706</v>
      </c>
      <c r="D9851" t="s">
        <v>29707</v>
      </c>
      <c r="E9851" t="s">
        <v>23818</v>
      </c>
      <c r="F9851" s="7">
        <v>7.06</v>
      </c>
      <c r="G9851" t="s">
        <v>33</v>
      </c>
      <c r="H9851" t="s">
        <v>34</v>
      </c>
      <c r="I9851" t="s">
        <v>29607</v>
      </c>
      <c r="L9851" s="8">
        <v>0.47589999999999999</v>
      </c>
      <c r="M9851" t="s">
        <v>36</v>
      </c>
      <c r="N9851" t="str">
        <f>IF(AND(PESQUISA!$B$3&lt;&gt;"",OR(PESQUISA!$B$4="TODAS",B9851=PESQUISA!$B$4),ISNUMBER(SEARCH(PESQUISA!$B$3,D9851))),ROW()-1,"")</f>
        <v/>
      </c>
    </row>
    <row r="9852" spans="1:14" x14ac:dyDescent="0.3">
      <c r="A9852" t="s">
        <v>29708</v>
      </c>
      <c r="B9852" t="s">
        <v>29</v>
      </c>
      <c r="C9852" t="s">
        <v>29709</v>
      </c>
      <c r="D9852" t="s">
        <v>29710</v>
      </c>
      <c r="E9852" t="s">
        <v>29611</v>
      </c>
      <c r="F9852" s="7">
        <v>7.06</v>
      </c>
      <c r="G9852" t="s">
        <v>33</v>
      </c>
      <c r="H9852" t="s">
        <v>34</v>
      </c>
      <c r="I9852" t="s">
        <v>29607</v>
      </c>
      <c r="L9852" s="8">
        <v>0.47589999999999999</v>
      </c>
      <c r="M9852" t="s">
        <v>36</v>
      </c>
      <c r="N9852" t="str">
        <f>IF(AND(PESQUISA!$B$3&lt;&gt;"",OR(PESQUISA!$B$4="TODAS",B9852=PESQUISA!$B$4),ISNUMBER(SEARCH(PESQUISA!$B$3,D9852))),ROW()-1,"")</f>
        <v/>
      </c>
    </row>
    <row r="9853" spans="1:14" x14ac:dyDescent="0.3">
      <c r="A9853" t="s">
        <v>29711</v>
      </c>
      <c r="B9853" t="s">
        <v>29</v>
      </c>
      <c r="C9853" t="s">
        <v>29712</v>
      </c>
      <c r="D9853" t="s">
        <v>29713</v>
      </c>
      <c r="E9853" t="s">
        <v>29662</v>
      </c>
      <c r="F9853" s="7">
        <v>0.69</v>
      </c>
      <c r="G9853" t="s">
        <v>33</v>
      </c>
      <c r="H9853" t="s">
        <v>34</v>
      </c>
      <c r="I9853" t="s">
        <v>29607</v>
      </c>
      <c r="L9853" s="8">
        <v>0.4783</v>
      </c>
      <c r="M9853" t="s">
        <v>36</v>
      </c>
      <c r="N9853" t="str">
        <f>IF(AND(PESQUISA!$B$3&lt;&gt;"",OR(PESQUISA!$B$4="TODAS",B9853=PESQUISA!$B$4),ISNUMBER(SEARCH(PESQUISA!$B$3,D9853))),ROW()-1,"")</f>
        <v/>
      </c>
    </row>
    <row r="9854" spans="1:14" x14ac:dyDescent="0.3">
      <c r="A9854" t="s">
        <v>29714</v>
      </c>
      <c r="B9854" t="s">
        <v>29</v>
      </c>
      <c r="C9854" t="s">
        <v>29715</v>
      </c>
      <c r="D9854" t="s">
        <v>29716</v>
      </c>
      <c r="E9854" t="s">
        <v>29615</v>
      </c>
      <c r="F9854" s="7">
        <v>0.23</v>
      </c>
      <c r="G9854" t="s">
        <v>33</v>
      </c>
      <c r="H9854" t="s">
        <v>34</v>
      </c>
      <c r="I9854" t="s">
        <v>29607</v>
      </c>
      <c r="L9854" s="8">
        <v>0.4783</v>
      </c>
      <c r="M9854" t="s">
        <v>36</v>
      </c>
      <c r="N9854" t="str">
        <f>IF(AND(PESQUISA!$B$3&lt;&gt;"",OR(PESQUISA!$B$4="TODAS",B9854=PESQUISA!$B$4),ISNUMBER(SEARCH(PESQUISA!$B$3,D9854))),ROW()-1,"")</f>
        <v/>
      </c>
    </row>
    <row r="9855" spans="1:14" x14ac:dyDescent="0.3">
      <c r="A9855" t="s">
        <v>29717</v>
      </c>
      <c r="B9855" t="s">
        <v>29</v>
      </c>
      <c r="C9855" t="s">
        <v>29718</v>
      </c>
      <c r="D9855" t="s">
        <v>29719</v>
      </c>
      <c r="E9855" t="s">
        <v>29611</v>
      </c>
      <c r="F9855" s="7">
        <v>36.01</v>
      </c>
      <c r="G9855" t="s">
        <v>33</v>
      </c>
      <c r="H9855" t="s">
        <v>34</v>
      </c>
      <c r="I9855" t="s">
        <v>29607</v>
      </c>
      <c r="L9855" s="8">
        <v>0.4768</v>
      </c>
      <c r="M9855" t="s">
        <v>36</v>
      </c>
      <c r="N9855" t="str">
        <f>IF(AND(PESQUISA!$B$3&lt;&gt;"",OR(PESQUISA!$B$4="TODAS",B9855=PESQUISA!$B$4),ISNUMBER(SEARCH(PESQUISA!$B$3,D9855))),ROW()-1,"")</f>
        <v/>
      </c>
    </row>
    <row r="9856" spans="1:14" x14ac:dyDescent="0.3">
      <c r="A9856" t="s">
        <v>29720</v>
      </c>
      <c r="B9856" t="s">
        <v>29</v>
      </c>
      <c r="C9856" t="s">
        <v>29721</v>
      </c>
      <c r="D9856" t="s">
        <v>29722</v>
      </c>
      <c r="E9856" t="s">
        <v>29611</v>
      </c>
      <c r="F9856" s="7">
        <v>7.31</v>
      </c>
      <c r="G9856" t="s">
        <v>33</v>
      </c>
      <c r="H9856" t="s">
        <v>34</v>
      </c>
      <c r="I9856" t="s">
        <v>29607</v>
      </c>
      <c r="L9856" s="8">
        <v>0.47610000000000002</v>
      </c>
      <c r="M9856" t="s">
        <v>36</v>
      </c>
      <c r="N9856" t="str">
        <f>IF(AND(PESQUISA!$B$3&lt;&gt;"",OR(PESQUISA!$B$4="TODAS",B9856=PESQUISA!$B$4),ISNUMBER(SEARCH(PESQUISA!$B$3,D9856))),ROW()-1,"")</f>
        <v/>
      </c>
    </row>
    <row r="9857" spans="1:14" x14ac:dyDescent="0.3">
      <c r="A9857" t="s">
        <v>29723</v>
      </c>
      <c r="B9857" t="s">
        <v>29</v>
      </c>
      <c r="C9857" t="s">
        <v>29724</v>
      </c>
      <c r="D9857" t="s">
        <v>29725</v>
      </c>
      <c r="E9857" t="s">
        <v>23818</v>
      </c>
      <c r="F9857" s="7">
        <v>47.24</v>
      </c>
      <c r="G9857" t="s">
        <v>33</v>
      </c>
      <c r="H9857" t="s">
        <v>34</v>
      </c>
      <c r="I9857" t="s">
        <v>29607</v>
      </c>
      <c r="L9857" s="8">
        <v>0</v>
      </c>
      <c r="M9857" t="s">
        <v>36</v>
      </c>
      <c r="N9857" t="str">
        <f>IF(AND(PESQUISA!$B$3&lt;&gt;"",OR(PESQUISA!$B$4="TODAS",B9857=PESQUISA!$B$4),ISNUMBER(SEARCH(PESQUISA!$B$3,D9857))),ROW()-1,"")</f>
        <v/>
      </c>
    </row>
    <row r="9858" spans="1:14" x14ac:dyDescent="0.3">
      <c r="A9858" t="s">
        <v>29726</v>
      </c>
      <c r="B9858" t="s">
        <v>29</v>
      </c>
      <c r="C9858" t="s">
        <v>29727</v>
      </c>
      <c r="D9858" t="s">
        <v>29728</v>
      </c>
      <c r="E9858" t="s">
        <v>23818</v>
      </c>
      <c r="F9858" s="7">
        <v>98.72</v>
      </c>
      <c r="G9858" t="s">
        <v>33</v>
      </c>
      <c r="H9858" t="s">
        <v>34</v>
      </c>
      <c r="I9858" t="s">
        <v>29607</v>
      </c>
      <c r="L9858" s="8">
        <v>0</v>
      </c>
      <c r="M9858" t="s">
        <v>36</v>
      </c>
      <c r="N9858" t="str">
        <f>IF(AND(PESQUISA!$B$3&lt;&gt;"",OR(PESQUISA!$B$4="TODAS",B9858=PESQUISA!$B$4),ISNUMBER(SEARCH(PESQUISA!$B$3,D9858))),ROW()-1,"")</f>
        <v/>
      </c>
    </row>
    <row r="9859" spans="1:14" x14ac:dyDescent="0.3">
      <c r="A9859" t="s">
        <v>29729</v>
      </c>
      <c r="B9859" t="s">
        <v>29</v>
      </c>
      <c r="C9859" t="s">
        <v>29730</v>
      </c>
      <c r="D9859" t="s">
        <v>29731</v>
      </c>
      <c r="E9859" t="s">
        <v>29649</v>
      </c>
      <c r="F9859" s="7">
        <v>49.62</v>
      </c>
      <c r="G9859" t="s">
        <v>33</v>
      </c>
      <c r="H9859" t="s">
        <v>34</v>
      </c>
      <c r="I9859" t="s">
        <v>29607</v>
      </c>
      <c r="L9859" s="8">
        <v>0</v>
      </c>
      <c r="M9859" t="s">
        <v>36</v>
      </c>
      <c r="N9859" t="str">
        <f>IF(AND(PESQUISA!$B$3&lt;&gt;"",OR(PESQUISA!$B$4="TODAS",B9859=PESQUISA!$B$4),ISNUMBER(SEARCH(PESQUISA!$B$3,D9859))),ROW()-1,"")</f>
        <v/>
      </c>
    </row>
    <row r="9860" spans="1:14" x14ac:dyDescent="0.3">
      <c r="A9860" t="s">
        <v>29732</v>
      </c>
      <c r="B9860" t="s">
        <v>29</v>
      </c>
      <c r="C9860" t="s">
        <v>29733</v>
      </c>
      <c r="D9860" t="s">
        <v>29734</v>
      </c>
      <c r="E9860" t="s">
        <v>23818</v>
      </c>
      <c r="F9860" s="7">
        <v>11.45</v>
      </c>
      <c r="G9860" t="s">
        <v>33</v>
      </c>
      <c r="H9860" t="s">
        <v>34</v>
      </c>
      <c r="I9860" t="s">
        <v>29607</v>
      </c>
      <c r="L9860" s="8">
        <v>0</v>
      </c>
      <c r="M9860" t="s">
        <v>36</v>
      </c>
      <c r="N9860" t="str">
        <f>IF(AND(PESQUISA!$B$3&lt;&gt;"",OR(PESQUISA!$B$4="TODAS",B9860=PESQUISA!$B$4),ISNUMBER(SEARCH(PESQUISA!$B$3,D9860))),ROW()-1,"")</f>
        <v/>
      </c>
    </row>
    <row r="9861" spans="1:14" x14ac:dyDescent="0.3">
      <c r="A9861" t="s">
        <v>29735</v>
      </c>
      <c r="B9861" t="s">
        <v>29</v>
      </c>
      <c r="C9861" t="s">
        <v>29736</v>
      </c>
      <c r="D9861" t="s">
        <v>29737</v>
      </c>
      <c r="E9861" t="s">
        <v>23818</v>
      </c>
      <c r="F9861" s="7">
        <v>22.91</v>
      </c>
      <c r="G9861" t="s">
        <v>33</v>
      </c>
      <c r="H9861" t="s">
        <v>34</v>
      </c>
      <c r="I9861" t="s">
        <v>29607</v>
      </c>
      <c r="L9861" s="8">
        <v>0</v>
      </c>
      <c r="M9861" t="s">
        <v>36</v>
      </c>
      <c r="N9861" t="str">
        <f>IF(AND(PESQUISA!$B$3&lt;&gt;"",OR(PESQUISA!$B$4="TODAS",B9861=PESQUISA!$B$4),ISNUMBER(SEARCH(PESQUISA!$B$3,D9861))),ROW()-1,"")</f>
        <v/>
      </c>
    </row>
    <row r="9862" spans="1:14" x14ac:dyDescent="0.3">
      <c r="A9862" t="s">
        <v>29738</v>
      </c>
      <c r="B9862" t="s">
        <v>29</v>
      </c>
      <c r="C9862" t="s">
        <v>29739</v>
      </c>
      <c r="D9862" t="s">
        <v>29740</v>
      </c>
      <c r="E9862" t="s">
        <v>29649</v>
      </c>
      <c r="F9862" s="7">
        <v>10.49</v>
      </c>
      <c r="G9862" t="s">
        <v>33</v>
      </c>
      <c r="H9862" t="s">
        <v>34</v>
      </c>
      <c r="I9862" t="s">
        <v>29607</v>
      </c>
      <c r="L9862" s="8">
        <v>0</v>
      </c>
      <c r="M9862" t="s">
        <v>36</v>
      </c>
      <c r="N9862" t="str">
        <f>IF(AND(PESQUISA!$B$3&lt;&gt;"",OR(PESQUISA!$B$4="TODAS",B9862=PESQUISA!$B$4),ISNUMBER(SEARCH(PESQUISA!$B$3,D9862))),ROW()-1,"")</f>
        <v/>
      </c>
    </row>
    <row r="9863" spans="1:14" x14ac:dyDescent="0.3">
      <c r="A9863" t="s">
        <v>29741</v>
      </c>
      <c r="B9863" t="s">
        <v>29</v>
      </c>
      <c r="C9863" t="s">
        <v>29742</v>
      </c>
      <c r="D9863" t="s">
        <v>29743</v>
      </c>
      <c r="E9863" t="s">
        <v>29611</v>
      </c>
      <c r="F9863" s="7">
        <v>32.9</v>
      </c>
      <c r="G9863" t="s">
        <v>33</v>
      </c>
      <c r="H9863" t="s">
        <v>34</v>
      </c>
      <c r="I9863" t="s">
        <v>29607</v>
      </c>
      <c r="L9863" s="8">
        <v>0</v>
      </c>
      <c r="M9863" t="s">
        <v>36</v>
      </c>
      <c r="N9863" t="str">
        <f>IF(AND(PESQUISA!$B$3&lt;&gt;"",OR(PESQUISA!$B$4="TODAS",B9863=PESQUISA!$B$4),ISNUMBER(SEARCH(PESQUISA!$B$3,D9863))),ROW()-1,"")</f>
        <v/>
      </c>
    </row>
    <row r="9864" spans="1:14" x14ac:dyDescent="0.3">
      <c r="A9864" t="s">
        <v>29744</v>
      </c>
      <c r="B9864" t="s">
        <v>29</v>
      </c>
      <c r="C9864" t="s">
        <v>29745</v>
      </c>
      <c r="D9864" t="s">
        <v>29746</v>
      </c>
      <c r="E9864" t="s">
        <v>29649</v>
      </c>
      <c r="F9864" s="7">
        <v>15.51</v>
      </c>
      <c r="G9864" t="s">
        <v>33</v>
      </c>
      <c r="H9864" t="s">
        <v>34</v>
      </c>
      <c r="I9864" t="s">
        <v>29607</v>
      </c>
      <c r="L9864" s="8">
        <v>0</v>
      </c>
      <c r="M9864" t="s">
        <v>36</v>
      </c>
      <c r="N9864" t="str">
        <f>IF(AND(PESQUISA!$B$3&lt;&gt;"",OR(PESQUISA!$B$4="TODAS",B9864=PESQUISA!$B$4),ISNUMBER(SEARCH(PESQUISA!$B$3,D9864))),ROW()-1,"")</f>
        <v/>
      </c>
    </row>
    <row r="9865" spans="1:14" x14ac:dyDescent="0.3">
      <c r="A9865" t="s">
        <v>29747</v>
      </c>
      <c r="B9865" t="s">
        <v>29</v>
      </c>
      <c r="C9865" t="s">
        <v>29748</v>
      </c>
      <c r="D9865" t="s">
        <v>29749</v>
      </c>
      <c r="E9865" t="s">
        <v>29611</v>
      </c>
      <c r="F9865" s="7">
        <v>32.65</v>
      </c>
      <c r="G9865" t="s">
        <v>33</v>
      </c>
      <c r="H9865" t="s">
        <v>34</v>
      </c>
      <c r="I9865" t="s">
        <v>29607</v>
      </c>
      <c r="L9865" s="8">
        <v>0</v>
      </c>
      <c r="M9865" t="s">
        <v>36</v>
      </c>
      <c r="N9865" t="str">
        <f>IF(AND(PESQUISA!$B$3&lt;&gt;"",OR(PESQUISA!$B$4="TODAS",B9865=PESQUISA!$B$4),ISNUMBER(SEARCH(PESQUISA!$B$3,D9865))),ROW()-1,"")</f>
        <v/>
      </c>
    </row>
    <row r="9866" spans="1:14" x14ac:dyDescent="0.3">
      <c r="A9866" t="s">
        <v>29750</v>
      </c>
      <c r="B9866" t="s">
        <v>29</v>
      </c>
      <c r="C9866" t="s">
        <v>29751</v>
      </c>
      <c r="D9866" t="s">
        <v>29752</v>
      </c>
      <c r="E9866" t="s">
        <v>29611</v>
      </c>
      <c r="F9866" s="7">
        <v>46.42</v>
      </c>
      <c r="G9866" t="s">
        <v>33</v>
      </c>
      <c r="H9866" t="s">
        <v>34</v>
      </c>
      <c r="I9866" t="s">
        <v>29607</v>
      </c>
      <c r="L9866" s="8">
        <v>0</v>
      </c>
      <c r="M9866" t="s">
        <v>36</v>
      </c>
      <c r="N9866" t="str">
        <f>IF(AND(PESQUISA!$B$3&lt;&gt;"",OR(PESQUISA!$B$4="TODAS",B9866=PESQUISA!$B$4),ISNUMBER(SEARCH(PESQUISA!$B$3,D9866))),ROW()-1,"")</f>
        <v/>
      </c>
    </row>
    <row r="9867" spans="1:14" x14ac:dyDescent="0.3">
      <c r="A9867" t="s">
        <v>29753</v>
      </c>
      <c r="B9867" t="s">
        <v>29</v>
      </c>
      <c r="C9867" t="s">
        <v>29754</v>
      </c>
      <c r="D9867" t="s">
        <v>29755</v>
      </c>
      <c r="E9867" t="s">
        <v>29662</v>
      </c>
      <c r="F9867" s="7">
        <v>2.58</v>
      </c>
      <c r="G9867" t="s">
        <v>33</v>
      </c>
      <c r="H9867" t="s">
        <v>34</v>
      </c>
      <c r="I9867" t="s">
        <v>29607</v>
      </c>
      <c r="L9867" s="8">
        <v>0</v>
      </c>
      <c r="M9867" t="s">
        <v>36</v>
      </c>
      <c r="N9867" t="str">
        <f>IF(AND(PESQUISA!$B$3&lt;&gt;"",OR(PESQUISA!$B$4="TODAS",B9867=PESQUISA!$B$4),ISNUMBER(SEARCH(PESQUISA!$B$3,D9867))),ROW()-1,"")</f>
        <v/>
      </c>
    </row>
    <row r="9868" spans="1:14" x14ac:dyDescent="0.3">
      <c r="A9868" t="s">
        <v>29756</v>
      </c>
      <c r="B9868" t="s">
        <v>29</v>
      </c>
      <c r="C9868" t="s">
        <v>29757</v>
      </c>
      <c r="D9868" t="s">
        <v>29758</v>
      </c>
      <c r="E9868" t="s">
        <v>23818</v>
      </c>
      <c r="F9868" s="7">
        <v>98.72</v>
      </c>
      <c r="G9868" t="s">
        <v>33</v>
      </c>
      <c r="H9868" t="s">
        <v>34</v>
      </c>
      <c r="I9868" t="s">
        <v>29607</v>
      </c>
      <c r="L9868" s="8">
        <v>0</v>
      </c>
      <c r="M9868" t="s">
        <v>36</v>
      </c>
      <c r="N9868" t="str">
        <f>IF(AND(PESQUISA!$B$3&lt;&gt;"",OR(PESQUISA!$B$4="TODAS",B9868=PESQUISA!$B$4),ISNUMBER(SEARCH(PESQUISA!$B$3,D9868))),ROW()-1,"")</f>
        <v/>
      </c>
    </row>
    <row r="9869" spans="1:14" x14ac:dyDescent="0.3">
      <c r="A9869" t="s">
        <v>29759</v>
      </c>
      <c r="B9869" t="s">
        <v>29</v>
      </c>
      <c r="C9869" t="s">
        <v>29760</v>
      </c>
      <c r="D9869" t="s">
        <v>29761</v>
      </c>
      <c r="E9869" t="s">
        <v>29649</v>
      </c>
      <c r="F9869" s="7">
        <v>6.29</v>
      </c>
      <c r="G9869" t="s">
        <v>33</v>
      </c>
      <c r="H9869" t="s">
        <v>34</v>
      </c>
      <c r="I9869" t="s">
        <v>29607</v>
      </c>
      <c r="L9869" s="8">
        <v>0</v>
      </c>
      <c r="M9869" t="s">
        <v>36</v>
      </c>
      <c r="N9869" t="str">
        <f>IF(AND(PESQUISA!$B$3&lt;&gt;"",OR(PESQUISA!$B$4="TODAS",B9869=PESQUISA!$B$4),ISNUMBER(SEARCH(PESQUISA!$B$3,D9869))),ROW()-1,"")</f>
        <v/>
      </c>
    </row>
    <row r="9870" spans="1:14" x14ac:dyDescent="0.3">
      <c r="A9870" t="s">
        <v>29762</v>
      </c>
      <c r="B9870" t="s">
        <v>29</v>
      </c>
      <c r="C9870" t="s">
        <v>29763</v>
      </c>
      <c r="D9870" t="s">
        <v>29764</v>
      </c>
      <c r="E9870" t="s">
        <v>29615</v>
      </c>
      <c r="F9870" s="7">
        <v>2.3199999999999998</v>
      </c>
      <c r="G9870" t="s">
        <v>33</v>
      </c>
      <c r="H9870" t="s">
        <v>34</v>
      </c>
      <c r="I9870" t="s">
        <v>29607</v>
      </c>
      <c r="L9870" s="8">
        <v>0</v>
      </c>
      <c r="M9870" t="s">
        <v>36</v>
      </c>
      <c r="N9870" t="str">
        <f>IF(AND(PESQUISA!$B$3&lt;&gt;"",OR(PESQUISA!$B$4="TODAS",B9870=PESQUISA!$B$4),ISNUMBER(SEARCH(PESQUISA!$B$3,D9870))),ROW()-1,"")</f>
        <v/>
      </c>
    </row>
    <row r="9871" spans="1:14" x14ac:dyDescent="0.3">
      <c r="A9871" t="s">
        <v>29765</v>
      </c>
      <c r="B9871" t="s">
        <v>29</v>
      </c>
      <c r="C9871" t="s">
        <v>29766</v>
      </c>
      <c r="D9871" t="s">
        <v>29767</v>
      </c>
      <c r="E9871" t="s">
        <v>29615</v>
      </c>
      <c r="F9871" s="7">
        <v>1.55</v>
      </c>
      <c r="G9871" t="s">
        <v>33</v>
      </c>
      <c r="H9871" t="s">
        <v>34</v>
      </c>
      <c r="I9871" t="s">
        <v>29607</v>
      </c>
      <c r="L9871" s="8">
        <v>0</v>
      </c>
      <c r="M9871" t="s">
        <v>36</v>
      </c>
      <c r="N9871" t="str">
        <f>IF(AND(PESQUISA!$B$3&lt;&gt;"",OR(PESQUISA!$B$4="TODAS",B9871=PESQUISA!$B$4),ISNUMBER(SEARCH(PESQUISA!$B$3,D9871))),ROW()-1,"")</f>
        <v/>
      </c>
    </row>
    <row r="9872" spans="1:14" x14ac:dyDescent="0.3">
      <c r="A9872" t="s">
        <v>29768</v>
      </c>
      <c r="B9872" t="s">
        <v>29</v>
      </c>
      <c r="C9872" t="s">
        <v>29769</v>
      </c>
      <c r="D9872" t="s">
        <v>29770</v>
      </c>
      <c r="E9872" t="s">
        <v>29615</v>
      </c>
      <c r="F9872" s="7">
        <v>0.93</v>
      </c>
      <c r="G9872" t="s">
        <v>33</v>
      </c>
      <c r="H9872" t="s">
        <v>34</v>
      </c>
      <c r="I9872" t="s">
        <v>29607</v>
      </c>
      <c r="L9872" s="8">
        <v>0</v>
      </c>
      <c r="M9872" t="s">
        <v>36</v>
      </c>
      <c r="N9872" t="str">
        <f>IF(AND(PESQUISA!$B$3&lt;&gt;"",OR(PESQUISA!$B$4="TODAS",B9872=PESQUISA!$B$4),ISNUMBER(SEARCH(PESQUISA!$B$3,D9872))),ROW()-1,"")</f>
        <v/>
      </c>
    </row>
    <row r="9873" spans="1:14" x14ac:dyDescent="0.3">
      <c r="A9873" t="s">
        <v>29771</v>
      </c>
      <c r="B9873" t="s">
        <v>29</v>
      </c>
      <c r="C9873" t="s">
        <v>29772</v>
      </c>
      <c r="D9873" t="s">
        <v>29773</v>
      </c>
      <c r="E9873" t="s">
        <v>29615</v>
      </c>
      <c r="F9873" s="7">
        <v>3.85</v>
      </c>
      <c r="G9873" t="s">
        <v>33</v>
      </c>
      <c r="H9873" t="s">
        <v>34</v>
      </c>
      <c r="I9873" t="s">
        <v>29607</v>
      </c>
      <c r="L9873" s="8">
        <v>0</v>
      </c>
      <c r="M9873" t="s">
        <v>36</v>
      </c>
      <c r="N9873" t="str">
        <f>IF(AND(PESQUISA!$B$3&lt;&gt;"",OR(PESQUISA!$B$4="TODAS",B9873=PESQUISA!$B$4),ISNUMBER(SEARCH(PESQUISA!$B$3,D9873))),ROW()-1,"")</f>
        <v/>
      </c>
    </row>
    <row r="9874" spans="1:14" x14ac:dyDescent="0.3">
      <c r="A9874" t="s">
        <v>29774</v>
      </c>
      <c r="B9874" t="s">
        <v>29</v>
      </c>
      <c r="C9874" t="s">
        <v>29775</v>
      </c>
      <c r="D9874" t="s">
        <v>29776</v>
      </c>
      <c r="E9874" t="s">
        <v>29611</v>
      </c>
      <c r="F9874" s="7">
        <v>158.06</v>
      </c>
      <c r="G9874" t="s">
        <v>33</v>
      </c>
      <c r="H9874" t="s">
        <v>34</v>
      </c>
      <c r="I9874" t="s">
        <v>29607</v>
      </c>
      <c r="L9874" s="8">
        <v>0</v>
      </c>
      <c r="M9874" t="s">
        <v>36</v>
      </c>
      <c r="N9874" t="str">
        <f>IF(AND(PESQUISA!$B$3&lt;&gt;"",OR(PESQUISA!$B$4="TODAS",B9874=PESQUISA!$B$4),ISNUMBER(SEARCH(PESQUISA!$B$3,D9874))),ROW()-1,"")</f>
        <v/>
      </c>
    </row>
    <row r="9875" spans="1:14" x14ac:dyDescent="0.3">
      <c r="A9875" t="s">
        <v>29777</v>
      </c>
      <c r="B9875" t="s">
        <v>29</v>
      </c>
      <c r="C9875" t="s">
        <v>29778</v>
      </c>
      <c r="D9875" t="s">
        <v>29779</v>
      </c>
      <c r="E9875" t="s">
        <v>29611</v>
      </c>
      <c r="F9875" s="7">
        <v>38.01</v>
      </c>
      <c r="G9875" t="s">
        <v>33</v>
      </c>
      <c r="H9875" t="s">
        <v>34</v>
      </c>
      <c r="I9875" t="s">
        <v>29607</v>
      </c>
      <c r="L9875" s="8">
        <v>0</v>
      </c>
      <c r="M9875" t="s">
        <v>36</v>
      </c>
      <c r="N9875" t="str">
        <f>IF(AND(PESQUISA!$B$3&lt;&gt;"",OR(PESQUISA!$B$4="TODAS",B9875=PESQUISA!$B$4),ISNUMBER(SEARCH(PESQUISA!$B$3,D9875))),ROW()-1,"")</f>
        <v/>
      </c>
    </row>
    <row r="9876" spans="1:14" x14ac:dyDescent="0.3">
      <c r="A9876" t="s">
        <v>29780</v>
      </c>
      <c r="B9876" t="s">
        <v>29</v>
      </c>
      <c r="C9876" t="s">
        <v>29781</v>
      </c>
      <c r="D9876" t="s">
        <v>29782</v>
      </c>
      <c r="E9876" t="s">
        <v>29611</v>
      </c>
      <c r="F9876" s="7">
        <v>20.95</v>
      </c>
      <c r="G9876" t="s">
        <v>33</v>
      </c>
      <c r="H9876" t="s">
        <v>34</v>
      </c>
      <c r="I9876" t="s">
        <v>29607</v>
      </c>
      <c r="L9876" s="8">
        <v>0</v>
      </c>
      <c r="M9876" t="s">
        <v>36</v>
      </c>
      <c r="N9876" t="str">
        <f>IF(AND(PESQUISA!$B$3&lt;&gt;"",OR(PESQUISA!$B$4="TODAS",B9876=PESQUISA!$B$4),ISNUMBER(SEARCH(PESQUISA!$B$3,D9876))),ROW()-1,"")</f>
        <v/>
      </c>
    </row>
    <row r="9877" spans="1:14" x14ac:dyDescent="0.3">
      <c r="A9877" t="s">
        <v>29783</v>
      </c>
      <c r="B9877" t="s">
        <v>29</v>
      </c>
      <c r="C9877" t="s">
        <v>29784</v>
      </c>
      <c r="D9877" t="s">
        <v>29785</v>
      </c>
      <c r="E9877" t="s">
        <v>29649</v>
      </c>
      <c r="F9877" s="7">
        <v>46.54</v>
      </c>
      <c r="G9877" t="s">
        <v>33</v>
      </c>
      <c r="H9877" t="s">
        <v>34</v>
      </c>
      <c r="I9877" t="s">
        <v>29607</v>
      </c>
      <c r="L9877" s="8">
        <v>0</v>
      </c>
      <c r="M9877" t="s">
        <v>36</v>
      </c>
      <c r="N9877" t="str">
        <f>IF(AND(PESQUISA!$B$3&lt;&gt;"",OR(PESQUISA!$B$4="TODAS",B9877=PESQUISA!$B$4),ISNUMBER(SEARCH(PESQUISA!$B$3,D9877))),ROW()-1,"")</f>
        <v/>
      </c>
    </row>
    <row r="9878" spans="1:14" x14ac:dyDescent="0.3">
      <c r="A9878" t="s">
        <v>29786</v>
      </c>
      <c r="B9878" t="s">
        <v>29</v>
      </c>
      <c r="C9878" t="s">
        <v>29787</v>
      </c>
      <c r="D9878" t="s">
        <v>29788</v>
      </c>
      <c r="E9878" t="s">
        <v>29649</v>
      </c>
      <c r="F9878" s="7">
        <v>5.24</v>
      </c>
      <c r="G9878" t="s">
        <v>33</v>
      </c>
      <c r="H9878" t="s">
        <v>34</v>
      </c>
      <c r="I9878" t="s">
        <v>29607</v>
      </c>
      <c r="L9878" s="8">
        <v>0</v>
      </c>
      <c r="M9878" t="s">
        <v>36</v>
      </c>
      <c r="N9878" t="str">
        <f>IF(AND(PESQUISA!$B$3&lt;&gt;"",OR(PESQUISA!$B$4="TODAS",B9878=PESQUISA!$B$4),ISNUMBER(SEARCH(PESQUISA!$B$3,D9878))),ROW()-1,"")</f>
        <v/>
      </c>
    </row>
    <row r="9879" spans="1:14" x14ac:dyDescent="0.3">
      <c r="A9879" t="s">
        <v>29789</v>
      </c>
      <c r="B9879" t="s">
        <v>29</v>
      </c>
      <c r="C9879" t="s">
        <v>29790</v>
      </c>
      <c r="D9879" t="s">
        <v>29791</v>
      </c>
      <c r="E9879" t="s">
        <v>29649</v>
      </c>
      <c r="F9879" s="7">
        <v>15.51</v>
      </c>
      <c r="G9879" t="s">
        <v>33</v>
      </c>
      <c r="H9879" t="s">
        <v>34</v>
      </c>
      <c r="I9879" t="s">
        <v>29607</v>
      </c>
      <c r="L9879" s="8">
        <v>0</v>
      </c>
      <c r="M9879" t="s">
        <v>36</v>
      </c>
      <c r="N9879" t="str">
        <f>IF(AND(PESQUISA!$B$3&lt;&gt;"",OR(PESQUISA!$B$4="TODAS",B9879=PESQUISA!$B$4),ISNUMBER(SEARCH(PESQUISA!$B$3,D9879))),ROW()-1,"")</f>
        <v/>
      </c>
    </row>
    <row r="9880" spans="1:14" x14ac:dyDescent="0.3">
      <c r="A9880" t="s">
        <v>29792</v>
      </c>
      <c r="B9880" t="s">
        <v>29</v>
      </c>
      <c r="C9880" t="s">
        <v>29793</v>
      </c>
      <c r="D9880" t="s">
        <v>29794</v>
      </c>
      <c r="E9880" t="s">
        <v>29649</v>
      </c>
      <c r="F9880" s="7">
        <v>23.27</v>
      </c>
      <c r="G9880" t="s">
        <v>33</v>
      </c>
      <c r="H9880" t="s">
        <v>34</v>
      </c>
      <c r="I9880" t="s">
        <v>29607</v>
      </c>
      <c r="L9880" s="8">
        <v>0</v>
      </c>
      <c r="M9880" t="s">
        <v>36</v>
      </c>
      <c r="N9880" t="str">
        <f>IF(AND(PESQUISA!$B$3&lt;&gt;"",OR(PESQUISA!$B$4="TODAS",B9880=PESQUISA!$B$4),ISNUMBER(SEARCH(PESQUISA!$B$3,D9880))),ROW()-1,"")</f>
        <v/>
      </c>
    </row>
    <row r="9881" spans="1:14" x14ac:dyDescent="0.3">
      <c r="A9881" t="s">
        <v>29795</v>
      </c>
      <c r="B9881" t="s">
        <v>29</v>
      </c>
      <c r="C9881" t="s">
        <v>29796</v>
      </c>
      <c r="D9881" t="s">
        <v>29797</v>
      </c>
      <c r="E9881" t="s">
        <v>29649</v>
      </c>
      <c r="F9881" s="7">
        <v>31.02</v>
      </c>
      <c r="G9881" t="s">
        <v>33</v>
      </c>
      <c r="H9881" t="s">
        <v>34</v>
      </c>
      <c r="I9881" t="s">
        <v>29607</v>
      </c>
      <c r="L9881" s="8">
        <v>0</v>
      </c>
      <c r="M9881" t="s">
        <v>36</v>
      </c>
      <c r="N9881" t="str">
        <f>IF(AND(PESQUISA!$B$3&lt;&gt;"",OR(PESQUISA!$B$4="TODAS",B9881=PESQUISA!$B$4),ISNUMBER(SEARCH(PESQUISA!$B$3,D9881))),ROW()-1,"")</f>
        <v/>
      </c>
    </row>
    <row r="9882" spans="1:14" x14ac:dyDescent="0.3">
      <c r="A9882" t="s">
        <v>29798</v>
      </c>
      <c r="B9882" t="s">
        <v>29</v>
      </c>
      <c r="C9882" t="s">
        <v>29799</v>
      </c>
      <c r="D9882" t="s">
        <v>29800</v>
      </c>
      <c r="E9882" t="s">
        <v>29649</v>
      </c>
      <c r="F9882" s="7">
        <v>3.14</v>
      </c>
      <c r="G9882" t="s">
        <v>33</v>
      </c>
      <c r="H9882" t="s">
        <v>34</v>
      </c>
      <c r="I9882" t="s">
        <v>29607</v>
      </c>
      <c r="L9882" s="8">
        <v>0</v>
      </c>
      <c r="M9882" t="s">
        <v>36</v>
      </c>
      <c r="N9882" t="str">
        <f>IF(AND(PESQUISA!$B$3&lt;&gt;"",OR(PESQUISA!$B$4="TODAS",B9882=PESQUISA!$B$4),ISNUMBER(SEARCH(PESQUISA!$B$3,D9882))),ROW()-1,"")</f>
        <v/>
      </c>
    </row>
    <row r="9883" spans="1:14" x14ac:dyDescent="0.3">
      <c r="A9883" t="s">
        <v>29801</v>
      </c>
      <c r="B9883" t="s">
        <v>29</v>
      </c>
      <c r="C9883" t="s">
        <v>29802</v>
      </c>
      <c r="D9883" t="s">
        <v>29803</v>
      </c>
      <c r="E9883" t="s">
        <v>29649</v>
      </c>
      <c r="F9883" s="7">
        <v>4.72</v>
      </c>
      <c r="G9883" t="s">
        <v>33</v>
      </c>
      <c r="H9883" t="s">
        <v>34</v>
      </c>
      <c r="I9883" t="s">
        <v>29607</v>
      </c>
      <c r="L9883" s="8">
        <v>0</v>
      </c>
      <c r="M9883" t="s">
        <v>36</v>
      </c>
      <c r="N9883" t="str">
        <f>IF(AND(PESQUISA!$B$3&lt;&gt;"",OR(PESQUISA!$B$4="TODAS",B9883=PESQUISA!$B$4),ISNUMBER(SEARCH(PESQUISA!$B$3,D9883))),ROW()-1,"")</f>
        <v/>
      </c>
    </row>
    <row r="9884" spans="1:14" x14ac:dyDescent="0.3">
      <c r="A9884" t="s">
        <v>29804</v>
      </c>
      <c r="B9884" t="s">
        <v>29</v>
      </c>
      <c r="C9884" t="s">
        <v>29805</v>
      </c>
      <c r="D9884" t="s">
        <v>29806</v>
      </c>
      <c r="E9884" t="s">
        <v>29649</v>
      </c>
      <c r="F9884" s="7">
        <v>9.44</v>
      </c>
      <c r="G9884" t="s">
        <v>33</v>
      </c>
      <c r="H9884" t="s">
        <v>34</v>
      </c>
      <c r="I9884" t="s">
        <v>29607</v>
      </c>
      <c r="L9884" s="8">
        <v>0</v>
      </c>
      <c r="M9884" t="s">
        <v>36</v>
      </c>
      <c r="N9884" t="str">
        <f>IF(AND(PESQUISA!$B$3&lt;&gt;"",OR(PESQUISA!$B$4="TODAS",B9884=PESQUISA!$B$4),ISNUMBER(SEARCH(PESQUISA!$B$3,D9884))),ROW()-1,"")</f>
        <v/>
      </c>
    </row>
    <row r="9885" spans="1:14" x14ac:dyDescent="0.3">
      <c r="A9885" t="s">
        <v>29807</v>
      </c>
      <c r="B9885" t="s">
        <v>29</v>
      </c>
      <c r="C9885" t="s">
        <v>29808</v>
      </c>
      <c r="D9885" t="s">
        <v>29809</v>
      </c>
      <c r="E9885" t="s">
        <v>29649</v>
      </c>
      <c r="F9885" s="7">
        <v>3.77</v>
      </c>
      <c r="G9885" t="s">
        <v>33</v>
      </c>
      <c r="H9885" t="s">
        <v>34</v>
      </c>
      <c r="I9885" t="s">
        <v>29607</v>
      </c>
      <c r="L9885" s="8">
        <v>0</v>
      </c>
      <c r="M9885" t="s">
        <v>36</v>
      </c>
      <c r="N9885" t="str">
        <f>IF(AND(PESQUISA!$B$3&lt;&gt;"",OR(PESQUISA!$B$4="TODAS",B9885=PESQUISA!$B$4),ISNUMBER(SEARCH(PESQUISA!$B$3,D9885))),ROW()-1,"")</f>
        <v/>
      </c>
    </row>
    <row r="9886" spans="1:14" x14ac:dyDescent="0.3">
      <c r="A9886" t="s">
        <v>29810</v>
      </c>
      <c r="B9886" t="s">
        <v>29</v>
      </c>
      <c r="C9886" t="s">
        <v>29811</v>
      </c>
      <c r="D9886" t="s">
        <v>29812</v>
      </c>
      <c r="E9886" t="s">
        <v>29649</v>
      </c>
      <c r="F9886" s="7">
        <v>7.87</v>
      </c>
      <c r="G9886" t="s">
        <v>33</v>
      </c>
      <c r="H9886" t="s">
        <v>34</v>
      </c>
      <c r="I9886" t="s">
        <v>29607</v>
      </c>
      <c r="L9886" s="8">
        <v>0</v>
      </c>
      <c r="M9886" t="s">
        <v>36</v>
      </c>
      <c r="N9886" t="str">
        <f>IF(AND(PESQUISA!$B$3&lt;&gt;"",OR(PESQUISA!$B$4="TODAS",B9886=PESQUISA!$B$4),ISNUMBER(SEARCH(PESQUISA!$B$3,D9886))),ROW()-1,"")</f>
        <v/>
      </c>
    </row>
    <row r="9887" spans="1:14" x14ac:dyDescent="0.3">
      <c r="A9887" t="s">
        <v>29813</v>
      </c>
      <c r="B9887" t="s">
        <v>29</v>
      </c>
      <c r="C9887" t="s">
        <v>29814</v>
      </c>
      <c r="D9887" t="s">
        <v>29815</v>
      </c>
      <c r="E9887" t="s">
        <v>29649</v>
      </c>
      <c r="F9887" s="7">
        <v>6.29</v>
      </c>
      <c r="G9887" t="s">
        <v>33</v>
      </c>
      <c r="H9887" t="s">
        <v>34</v>
      </c>
      <c r="I9887" t="s">
        <v>29607</v>
      </c>
      <c r="L9887" s="8">
        <v>0</v>
      </c>
      <c r="M9887" t="s">
        <v>36</v>
      </c>
      <c r="N9887" t="str">
        <f>IF(AND(PESQUISA!$B$3&lt;&gt;"",OR(PESQUISA!$B$4="TODAS",B9887=PESQUISA!$B$4),ISNUMBER(SEARCH(PESQUISA!$B$3,D9887))),ROW()-1,"")</f>
        <v/>
      </c>
    </row>
    <row r="9888" spans="1:14" x14ac:dyDescent="0.3">
      <c r="A9888" t="s">
        <v>29816</v>
      </c>
      <c r="B9888" t="s">
        <v>29</v>
      </c>
      <c r="C9888" t="s">
        <v>29817</v>
      </c>
      <c r="D9888" t="s">
        <v>29818</v>
      </c>
      <c r="E9888" t="s">
        <v>29649</v>
      </c>
      <c r="F9888" s="7">
        <v>7.87</v>
      </c>
      <c r="G9888" t="s">
        <v>33</v>
      </c>
      <c r="H9888" t="s">
        <v>34</v>
      </c>
      <c r="I9888" t="s">
        <v>29607</v>
      </c>
      <c r="L9888" s="8">
        <v>0</v>
      </c>
      <c r="M9888" t="s">
        <v>36</v>
      </c>
      <c r="N9888" t="str">
        <f>IF(AND(PESQUISA!$B$3&lt;&gt;"",OR(PESQUISA!$B$4="TODAS",B9888=PESQUISA!$B$4),ISNUMBER(SEARCH(PESQUISA!$B$3,D9888))),ROW()-1,"")</f>
        <v/>
      </c>
    </row>
    <row r="9889" spans="1:14" x14ac:dyDescent="0.3">
      <c r="A9889" t="s">
        <v>29819</v>
      </c>
      <c r="B9889" t="s">
        <v>29</v>
      </c>
      <c r="C9889" t="s">
        <v>29820</v>
      </c>
      <c r="D9889" t="s">
        <v>29821</v>
      </c>
      <c r="E9889" t="s">
        <v>29649</v>
      </c>
      <c r="F9889" s="7">
        <v>23.27</v>
      </c>
      <c r="G9889" t="s">
        <v>33</v>
      </c>
      <c r="H9889" t="s">
        <v>34</v>
      </c>
      <c r="I9889" t="s">
        <v>29607</v>
      </c>
      <c r="L9889" s="8">
        <v>0</v>
      </c>
      <c r="M9889" t="s">
        <v>36</v>
      </c>
      <c r="N9889" t="str">
        <f>IF(AND(PESQUISA!$B$3&lt;&gt;"",OR(PESQUISA!$B$4="TODAS",B9889=PESQUISA!$B$4),ISNUMBER(SEARCH(PESQUISA!$B$3,D9889))),ROW()-1,"")</f>
        <v/>
      </c>
    </row>
    <row r="9890" spans="1:14" x14ac:dyDescent="0.3">
      <c r="A9890" t="s">
        <v>29822</v>
      </c>
      <c r="B9890" t="s">
        <v>29</v>
      </c>
      <c r="C9890" t="s">
        <v>29823</v>
      </c>
      <c r="D9890" t="s">
        <v>29824</v>
      </c>
      <c r="E9890" t="s">
        <v>29649</v>
      </c>
      <c r="F9890" s="7">
        <v>4.72</v>
      </c>
      <c r="G9890" t="s">
        <v>33</v>
      </c>
      <c r="H9890" t="s">
        <v>34</v>
      </c>
      <c r="I9890" t="s">
        <v>29607</v>
      </c>
      <c r="L9890" s="8">
        <v>0</v>
      </c>
      <c r="M9890" t="s">
        <v>36</v>
      </c>
      <c r="N9890" t="str">
        <f>IF(AND(PESQUISA!$B$3&lt;&gt;"",OR(PESQUISA!$B$4="TODAS",B9890=PESQUISA!$B$4),ISNUMBER(SEARCH(PESQUISA!$B$3,D9890))),ROW()-1,"")</f>
        <v/>
      </c>
    </row>
    <row r="9891" spans="1:14" x14ac:dyDescent="0.3">
      <c r="A9891" t="s">
        <v>29825</v>
      </c>
      <c r="B9891" t="s">
        <v>29</v>
      </c>
      <c r="C9891" t="s">
        <v>29826</v>
      </c>
      <c r="D9891" t="s">
        <v>29827</v>
      </c>
      <c r="E9891" t="s">
        <v>29649</v>
      </c>
      <c r="F9891" s="7">
        <v>3.93</v>
      </c>
      <c r="G9891" t="s">
        <v>33</v>
      </c>
      <c r="H9891" t="s">
        <v>34</v>
      </c>
      <c r="I9891" t="s">
        <v>29607</v>
      </c>
      <c r="L9891" s="8">
        <v>0</v>
      </c>
      <c r="M9891" t="s">
        <v>36</v>
      </c>
      <c r="N9891" t="str">
        <f>IF(AND(PESQUISA!$B$3&lt;&gt;"",OR(PESQUISA!$B$4="TODAS",B9891=PESQUISA!$B$4),ISNUMBER(SEARCH(PESQUISA!$B$3,D9891))),ROW()-1,"")</f>
        <v/>
      </c>
    </row>
    <row r="9892" spans="1:14" x14ac:dyDescent="0.3">
      <c r="A9892" t="s">
        <v>29828</v>
      </c>
      <c r="B9892" t="s">
        <v>29</v>
      </c>
      <c r="C9892" t="s">
        <v>29829</v>
      </c>
      <c r="D9892" t="s">
        <v>29830</v>
      </c>
      <c r="E9892" t="s">
        <v>29649</v>
      </c>
      <c r="F9892" s="7">
        <v>3.14</v>
      </c>
      <c r="G9892" t="s">
        <v>33</v>
      </c>
      <c r="H9892" t="s">
        <v>34</v>
      </c>
      <c r="I9892" t="s">
        <v>29607</v>
      </c>
      <c r="L9892" s="8">
        <v>0</v>
      </c>
      <c r="M9892" t="s">
        <v>36</v>
      </c>
      <c r="N9892" t="str">
        <f>IF(AND(PESQUISA!$B$3&lt;&gt;"",OR(PESQUISA!$B$4="TODAS",B9892=PESQUISA!$B$4),ISNUMBER(SEARCH(PESQUISA!$B$3,D9892))),ROW()-1,"")</f>
        <v/>
      </c>
    </row>
    <row r="9893" spans="1:14" x14ac:dyDescent="0.3">
      <c r="A9893" t="s">
        <v>29831</v>
      </c>
      <c r="B9893" t="s">
        <v>29</v>
      </c>
      <c r="C9893" t="s">
        <v>29832</v>
      </c>
      <c r="D9893" t="s">
        <v>29833</v>
      </c>
      <c r="E9893" t="s">
        <v>29649</v>
      </c>
      <c r="F9893" s="7">
        <v>15.51</v>
      </c>
      <c r="G9893" t="s">
        <v>33</v>
      </c>
      <c r="H9893" t="s">
        <v>34</v>
      </c>
      <c r="I9893" t="s">
        <v>29607</v>
      </c>
      <c r="L9893" s="8">
        <v>0</v>
      </c>
      <c r="M9893" t="s">
        <v>36</v>
      </c>
      <c r="N9893" t="str">
        <f>IF(AND(PESQUISA!$B$3&lt;&gt;"",OR(PESQUISA!$B$4="TODAS",B9893=PESQUISA!$B$4),ISNUMBER(SEARCH(PESQUISA!$B$3,D9893))),ROW()-1,"")</f>
        <v/>
      </c>
    </row>
    <row r="9894" spans="1:14" x14ac:dyDescent="0.3">
      <c r="A9894" t="s">
        <v>29834</v>
      </c>
      <c r="B9894" t="s">
        <v>29</v>
      </c>
      <c r="C9894" t="s">
        <v>29835</v>
      </c>
      <c r="D9894" t="s">
        <v>29836</v>
      </c>
      <c r="E9894" t="s">
        <v>29649</v>
      </c>
      <c r="F9894" s="7">
        <v>3.93</v>
      </c>
      <c r="G9894" t="s">
        <v>33</v>
      </c>
      <c r="H9894" t="s">
        <v>34</v>
      </c>
      <c r="I9894" t="s">
        <v>29607</v>
      </c>
      <c r="L9894" s="8">
        <v>0</v>
      </c>
      <c r="M9894" t="s">
        <v>36</v>
      </c>
      <c r="N9894" t="str">
        <f>IF(AND(PESQUISA!$B$3&lt;&gt;"",OR(PESQUISA!$B$4="TODAS",B9894=PESQUISA!$B$4),ISNUMBER(SEARCH(PESQUISA!$B$3,D9894))),ROW()-1,"")</f>
        <v/>
      </c>
    </row>
    <row r="9895" spans="1:14" x14ac:dyDescent="0.3">
      <c r="A9895" t="s">
        <v>29837</v>
      </c>
      <c r="B9895" t="s">
        <v>29</v>
      </c>
      <c r="C9895" t="s">
        <v>29838</v>
      </c>
      <c r="D9895" t="s">
        <v>29839</v>
      </c>
      <c r="E9895" t="s">
        <v>29649</v>
      </c>
      <c r="F9895" s="7">
        <v>3.14</v>
      </c>
      <c r="G9895" t="s">
        <v>33</v>
      </c>
      <c r="H9895" t="s">
        <v>34</v>
      </c>
      <c r="I9895" t="s">
        <v>29607</v>
      </c>
      <c r="L9895" s="8">
        <v>0</v>
      </c>
      <c r="M9895" t="s">
        <v>36</v>
      </c>
      <c r="N9895" t="str">
        <f>IF(AND(PESQUISA!$B$3&lt;&gt;"",OR(PESQUISA!$B$4="TODAS",B9895=PESQUISA!$B$4),ISNUMBER(SEARCH(PESQUISA!$B$3,D9895))),ROW()-1,"")</f>
        <v/>
      </c>
    </row>
    <row r="9896" spans="1:14" x14ac:dyDescent="0.3">
      <c r="A9896" t="s">
        <v>29840</v>
      </c>
      <c r="B9896" t="s">
        <v>29</v>
      </c>
      <c r="C9896" t="s">
        <v>29841</v>
      </c>
      <c r="D9896" t="s">
        <v>29842</v>
      </c>
      <c r="E9896" t="s">
        <v>29649</v>
      </c>
      <c r="F9896" s="7">
        <v>15.74</v>
      </c>
      <c r="G9896" t="s">
        <v>33</v>
      </c>
      <c r="H9896" t="s">
        <v>34</v>
      </c>
      <c r="I9896" t="s">
        <v>29607</v>
      </c>
      <c r="L9896" s="8">
        <v>0</v>
      </c>
      <c r="M9896" t="s">
        <v>36</v>
      </c>
      <c r="N9896" t="str">
        <f>IF(AND(PESQUISA!$B$3&lt;&gt;"",OR(PESQUISA!$B$4="TODAS",B9896=PESQUISA!$B$4),ISNUMBER(SEARCH(PESQUISA!$B$3,D9896))),ROW()-1,"")</f>
        <v/>
      </c>
    </row>
    <row r="9897" spans="1:14" x14ac:dyDescent="0.3">
      <c r="A9897" t="s">
        <v>29843</v>
      </c>
      <c r="B9897" t="s">
        <v>29</v>
      </c>
      <c r="C9897" t="s">
        <v>29844</v>
      </c>
      <c r="D9897" t="s">
        <v>29845</v>
      </c>
      <c r="E9897" t="s">
        <v>29615</v>
      </c>
      <c r="F9897" s="7">
        <v>2.5499999999999998</v>
      </c>
      <c r="G9897" t="s">
        <v>33</v>
      </c>
      <c r="H9897" t="s">
        <v>34</v>
      </c>
      <c r="I9897" t="s">
        <v>29607</v>
      </c>
      <c r="L9897" s="8">
        <v>0</v>
      </c>
      <c r="M9897" t="s">
        <v>36</v>
      </c>
      <c r="N9897" t="str">
        <f>IF(AND(PESQUISA!$B$3&lt;&gt;"",OR(PESQUISA!$B$4="TODAS",B9897=PESQUISA!$B$4),ISNUMBER(SEARCH(PESQUISA!$B$3,D9897))),ROW()-1,"")</f>
        <v/>
      </c>
    </row>
    <row r="9898" spans="1:14" x14ac:dyDescent="0.3">
      <c r="A9898" t="s">
        <v>29846</v>
      </c>
      <c r="B9898" t="s">
        <v>29</v>
      </c>
      <c r="C9898" t="s">
        <v>29847</v>
      </c>
      <c r="D9898" t="s">
        <v>29848</v>
      </c>
      <c r="E9898" t="s">
        <v>29615</v>
      </c>
      <c r="F9898" s="7">
        <v>10.220000000000001</v>
      </c>
      <c r="G9898" t="s">
        <v>33</v>
      </c>
      <c r="H9898" t="s">
        <v>34</v>
      </c>
      <c r="I9898" t="s">
        <v>29607</v>
      </c>
      <c r="L9898" s="8">
        <v>0</v>
      </c>
      <c r="M9898" t="s">
        <v>36</v>
      </c>
      <c r="N9898" t="str">
        <f>IF(AND(PESQUISA!$B$3&lt;&gt;"",OR(PESQUISA!$B$4="TODAS",B9898=PESQUISA!$B$4),ISNUMBER(SEARCH(PESQUISA!$B$3,D9898))),ROW()-1,"")</f>
        <v/>
      </c>
    </row>
    <row r="9899" spans="1:14" x14ac:dyDescent="0.3">
      <c r="A9899" t="s">
        <v>29849</v>
      </c>
      <c r="B9899" t="s">
        <v>29</v>
      </c>
      <c r="C9899" t="s">
        <v>29850</v>
      </c>
      <c r="D9899" t="s">
        <v>29851</v>
      </c>
      <c r="E9899" t="s">
        <v>29615</v>
      </c>
      <c r="F9899" s="7">
        <v>6.42</v>
      </c>
      <c r="G9899" t="s">
        <v>33</v>
      </c>
      <c r="H9899" t="s">
        <v>34</v>
      </c>
      <c r="I9899" t="s">
        <v>29607</v>
      </c>
      <c r="L9899" s="8">
        <v>0</v>
      </c>
      <c r="M9899" t="s">
        <v>36</v>
      </c>
      <c r="N9899" t="str">
        <f>IF(AND(PESQUISA!$B$3&lt;&gt;"",OR(PESQUISA!$B$4="TODAS",B9899=PESQUISA!$B$4),ISNUMBER(SEARCH(PESQUISA!$B$3,D9899))),ROW()-1,"")</f>
        <v/>
      </c>
    </row>
    <row r="9900" spans="1:14" x14ac:dyDescent="0.3">
      <c r="A9900" t="s">
        <v>29852</v>
      </c>
      <c r="B9900" t="s">
        <v>29</v>
      </c>
      <c r="C9900" t="s">
        <v>29853</v>
      </c>
      <c r="D9900" t="s">
        <v>29854</v>
      </c>
      <c r="E9900" t="s">
        <v>29615</v>
      </c>
      <c r="F9900" s="7">
        <v>3.98</v>
      </c>
      <c r="G9900" t="s">
        <v>33</v>
      </c>
      <c r="H9900" t="s">
        <v>34</v>
      </c>
      <c r="I9900" t="s">
        <v>29607</v>
      </c>
      <c r="L9900" s="8">
        <v>0</v>
      </c>
      <c r="M9900" t="s">
        <v>36</v>
      </c>
      <c r="N9900" t="str">
        <f>IF(AND(PESQUISA!$B$3&lt;&gt;"",OR(PESQUISA!$B$4="TODAS",B9900=PESQUISA!$B$4),ISNUMBER(SEARCH(PESQUISA!$B$3,D9900))),ROW()-1,"")</f>
        <v/>
      </c>
    </row>
    <row r="9901" spans="1:14" x14ac:dyDescent="0.3">
      <c r="A9901" t="s">
        <v>29855</v>
      </c>
      <c r="B9901" t="s">
        <v>29</v>
      </c>
      <c r="C9901" t="s">
        <v>29856</v>
      </c>
      <c r="D9901" t="s">
        <v>29857</v>
      </c>
      <c r="E9901" t="s">
        <v>29611</v>
      </c>
      <c r="F9901" s="7">
        <v>74.040000000000006</v>
      </c>
      <c r="G9901" t="s">
        <v>33</v>
      </c>
      <c r="H9901" t="s">
        <v>34</v>
      </c>
      <c r="I9901" t="s">
        <v>29607</v>
      </c>
      <c r="L9901" s="8">
        <v>0</v>
      </c>
      <c r="M9901" t="s">
        <v>36</v>
      </c>
      <c r="N9901" t="str">
        <f>IF(AND(PESQUISA!$B$3&lt;&gt;"",OR(PESQUISA!$B$4="TODAS",B9901=PESQUISA!$B$4),ISNUMBER(SEARCH(PESQUISA!$B$3,D9901))),ROW()-1,"")</f>
        <v/>
      </c>
    </row>
    <row r="9902" spans="1:14" x14ac:dyDescent="0.3">
      <c r="A9902" t="s">
        <v>29858</v>
      </c>
      <c r="B9902" t="s">
        <v>29</v>
      </c>
      <c r="C9902" t="s">
        <v>29859</v>
      </c>
      <c r="D9902" t="s">
        <v>29860</v>
      </c>
      <c r="E9902" t="s">
        <v>29649</v>
      </c>
      <c r="F9902" s="7">
        <v>15.74</v>
      </c>
      <c r="G9902" t="s">
        <v>33</v>
      </c>
      <c r="H9902" t="s">
        <v>34</v>
      </c>
      <c r="I9902" t="s">
        <v>29607</v>
      </c>
      <c r="L9902" s="8">
        <v>0</v>
      </c>
      <c r="M9902" t="s">
        <v>36</v>
      </c>
      <c r="N9902" t="str">
        <f>IF(AND(PESQUISA!$B$3&lt;&gt;"",OR(PESQUISA!$B$4="TODAS",B9902=PESQUISA!$B$4),ISNUMBER(SEARCH(PESQUISA!$B$3,D9902))),ROW()-1,"")</f>
        <v/>
      </c>
    </row>
    <row r="9903" spans="1:14" x14ac:dyDescent="0.3">
      <c r="A9903" t="s">
        <v>29861</v>
      </c>
      <c r="B9903" t="s">
        <v>29</v>
      </c>
      <c r="C9903" t="s">
        <v>29862</v>
      </c>
      <c r="D9903" t="s">
        <v>29863</v>
      </c>
      <c r="E9903" t="s">
        <v>29649</v>
      </c>
      <c r="F9903" s="7">
        <v>31.49</v>
      </c>
      <c r="G9903" t="s">
        <v>33</v>
      </c>
      <c r="H9903" t="s">
        <v>34</v>
      </c>
      <c r="I9903" t="s">
        <v>29607</v>
      </c>
      <c r="L9903" s="8">
        <v>0</v>
      </c>
      <c r="M9903" t="s">
        <v>36</v>
      </c>
      <c r="N9903" t="str">
        <f>IF(AND(PESQUISA!$B$3&lt;&gt;"",OR(PESQUISA!$B$4="TODAS",B9903=PESQUISA!$B$4),ISNUMBER(SEARCH(PESQUISA!$B$3,D9903))),ROW()-1,"")</f>
        <v/>
      </c>
    </row>
    <row r="9904" spans="1:14" x14ac:dyDescent="0.3">
      <c r="A9904" t="s">
        <v>29864</v>
      </c>
      <c r="B9904" t="s">
        <v>29</v>
      </c>
      <c r="C9904" t="s">
        <v>29865</v>
      </c>
      <c r="D9904" t="s">
        <v>29866</v>
      </c>
      <c r="E9904" t="s">
        <v>40</v>
      </c>
      <c r="F9904" s="7">
        <v>0.9</v>
      </c>
      <c r="G9904" t="s">
        <v>33</v>
      </c>
      <c r="H9904" t="s">
        <v>34</v>
      </c>
      <c r="I9904" t="s">
        <v>29607</v>
      </c>
      <c r="L9904" s="8">
        <v>0</v>
      </c>
      <c r="M9904" t="s">
        <v>36</v>
      </c>
      <c r="N9904" t="str">
        <f>IF(AND(PESQUISA!$B$3&lt;&gt;"",OR(PESQUISA!$B$4="TODAS",B9904=PESQUISA!$B$4),ISNUMBER(SEARCH(PESQUISA!$B$3,D9904))),ROW()-1,"")</f>
        <v/>
      </c>
    </row>
    <row r="9905" spans="1:14" x14ac:dyDescent="0.3">
      <c r="A9905" t="s">
        <v>29867</v>
      </c>
      <c r="B9905" t="s">
        <v>29</v>
      </c>
      <c r="C9905" t="s">
        <v>29868</v>
      </c>
      <c r="D9905" t="s">
        <v>29869</v>
      </c>
      <c r="E9905" t="s">
        <v>40</v>
      </c>
      <c r="F9905" s="7">
        <v>0.21</v>
      </c>
      <c r="G9905" t="s">
        <v>33</v>
      </c>
      <c r="H9905" t="s">
        <v>34</v>
      </c>
      <c r="I9905" t="s">
        <v>29607</v>
      </c>
      <c r="L9905" s="8">
        <v>0</v>
      </c>
      <c r="M9905" t="s">
        <v>36</v>
      </c>
      <c r="N9905" t="str">
        <f>IF(AND(PESQUISA!$B$3&lt;&gt;"",OR(PESQUISA!$B$4="TODAS",B9905=PESQUISA!$B$4),ISNUMBER(SEARCH(PESQUISA!$B$3,D9905))),ROW()-1,"")</f>
        <v/>
      </c>
    </row>
    <row r="9906" spans="1:14" x14ac:dyDescent="0.3">
      <c r="A9906" t="s">
        <v>29870</v>
      </c>
      <c r="B9906" t="s">
        <v>29</v>
      </c>
      <c r="C9906" t="s">
        <v>29871</v>
      </c>
      <c r="D9906" t="s">
        <v>29872</v>
      </c>
      <c r="E9906" t="s">
        <v>40</v>
      </c>
      <c r="F9906" s="7">
        <v>0.43</v>
      </c>
      <c r="G9906" t="s">
        <v>33</v>
      </c>
      <c r="H9906" t="s">
        <v>34</v>
      </c>
      <c r="I9906" t="s">
        <v>29607</v>
      </c>
      <c r="L9906" s="8">
        <v>0</v>
      </c>
      <c r="M9906" t="s">
        <v>36</v>
      </c>
      <c r="N9906" t="str">
        <f>IF(AND(PESQUISA!$B$3&lt;&gt;"",OR(PESQUISA!$B$4="TODAS",B9906=PESQUISA!$B$4),ISNUMBER(SEARCH(PESQUISA!$B$3,D9906))),ROW()-1,"")</f>
        <v/>
      </c>
    </row>
    <row r="9907" spans="1:14" x14ac:dyDescent="0.3">
      <c r="A9907" t="s">
        <v>29873</v>
      </c>
      <c r="B9907" t="s">
        <v>29</v>
      </c>
      <c r="C9907" t="s">
        <v>29874</v>
      </c>
      <c r="D9907" t="s">
        <v>29875</v>
      </c>
      <c r="E9907" t="s">
        <v>32</v>
      </c>
      <c r="F9907" s="7">
        <v>0.64</v>
      </c>
      <c r="G9907" t="s">
        <v>33</v>
      </c>
      <c r="H9907" t="s">
        <v>34</v>
      </c>
      <c r="I9907" t="s">
        <v>29607</v>
      </c>
      <c r="L9907" s="8">
        <v>0</v>
      </c>
      <c r="M9907" t="s">
        <v>36</v>
      </c>
      <c r="N9907" t="str">
        <f>IF(AND(PESQUISA!$B$3&lt;&gt;"",OR(PESQUISA!$B$4="TODAS",B9907=PESQUISA!$B$4),ISNUMBER(SEARCH(PESQUISA!$B$3,D9907))),ROW()-1,"")</f>
        <v/>
      </c>
    </row>
    <row r="9908" spans="1:14" x14ac:dyDescent="0.3">
      <c r="A9908" t="s">
        <v>29876</v>
      </c>
      <c r="B9908" t="s">
        <v>29</v>
      </c>
      <c r="C9908" t="s">
        <v>29877</v>
      </c>
      <c r="D9908" t="s">
        <v>29878</v>
      </c>
      <c r="E9908" t="s">
        <v>32</v>
      </c>
      <c r="F9908" s="7">
        <v>0.96</v>
      </c>
      <c r="G9908" t="s">
        <v>33</v>
      </c>
      <c r="H9908" t="s">
        <v>34</v>
      </c>
      <c r="I9908" t="s">
        <v>29607</v>
      </c>
      <c r="L9908" s="8">
        <v>0</v>
      </c>
      <c r="M9908" t="s">
        <v>36</v>
      </c>
      <c r="N9908" t="str">
        <f>IF(AND(PESQUISA!$B$3&lt;&gt;"",OR(PESQUISA!$B$4="TODAS",B9908=PESQUISA!$B$4),ISNUMBER(SEARCH(PESQUISA!$B$3,D9908))),ROW()-1,"")</f>
        <v/>
      </c>
    </row>
    <row r="9909" spans="1:14" x14ac:dyDescent="0.3">
      <c r="A9909" t="s">
        <v>29879</v>
      </c>
      <c r="B9909" t="s">
        <v>29</v>
      </c>
      <c r="C9909" t="s">
        <v>29880</v>
      </c>
      <c r="D9909" t="s">
        <v>29881</v>
      </c>
      <c r="E9909" t="s">
        <v>29882</v>
      </c>
      <c r="F9909" s="7">
        <v>0.04</v>
      </c>
      <c r="G9909" t="s">
        <v>33</v>
      </c>
      <c r="H9909" t="s">
        <v>34</v>
      </c>
      <c r="I9909" t="s">
        <v>29607</v>
      </c>
      <c r="L9909" s="8">
        <v>0</v>
      </c>
      <c r="M9909" t="s">
        <v>36</v>
      </c>
      <c r="N9909" t="str">
        <f>IF(AND(PESQUISA!$B$3&lt;&gt;"",OR(PESQUISA!$B$4="TODAS",B9909=PESQUISA!$B$4),ISNUMBER(SEARCH(PESQUISA!$B$3,D9909))),ROW()-1,"")</f>
        <v/>
      </c>
    </row>
    <row r="9910" spans="1:14" x14ac:dyDescent="0.3">
      <c r="A9910" t="s">
        <v>29883</v>
      </c>
      <c r="B9910" t="s">
        <v>29</v>
      </c>
      <c r="C9910" t="s">
        <v>29884</v>
      </c>
      <c r="D9910" t="s">
        <v>29885</v>
      </c>
      <c r="E9910" t="s">
        <v>40</v>
      </c>
      <c r="F9910" s="7">
        <v>1.94</v>
      </c>
      <c r="G9910" t="s">
        <v>33</v>
      </c>
      <c r="H9910" t="s">
        <v>34</v>
      </c>
      <c r="I9910" t="s">
        <v>29607</v>
      </c>
      <c r="L9910" s="8">
        <v>0</v>
      </c>
      <c r="M9910" t="s">
        <v>36</v>
      </c>
      <c r="N9910" t="str">
        <f>IF(AND(PESQUISA!$B$3&lt;&gt;"",OR(PESQUISA!$B$4="TODAS",B9910=PESQUISA!$B$4),ISNUMBER(SEARCH(PESQUISA!$B$3,D9910))),ROW()-1,"")</f>
        <v/>
      </c>
    </row>
    <row r="9911" spans="1:14" x14ac:dyDescent="0.3">
      <c r="A9911" t="s">
        <v>29886</v>
      </c>
      <c r="B9911" t="s">
        <v>29</v>
      </c>
      <c r="C9911" t="s">
        <v>29887</v>
      </c>
      <c r="D9911" t="s">
        <v>29888</v>
      </c>
      <c r="E9911" t="s">
        <v>859</v>
      </c>
      <c r="F9911" s="7">
        <v>0.04</v>
      </c>
      <c r="G9911" t="s">
        <v>33</v>
      </c>
      <c r="H9911" t="s">
        <v>34</v>
      </c>
      <c r="I9911" t="s">
        <v>29607</v>
      </c>
      <c r="L9911" s="8">
        <v>0</v>
      </c>
      <c r="M9911" t="s">
        <v>36</v>
      </c>
      <c r="N9911" t="str">
        <f>IF(AND(PESQUISA!$B$3&lt;&gt;"",OR(PESQUISA!$B$4="TODAS",B9911=PESQUISA!$B$4),ISNUMBER(SEARCH(PESQUISA!$B$3,D9911))),ROW()-1,"")</f>
        <v/>
      </c>
    </row>
    <row r="9912" spans="1:14" x14ac:dyDescent="0.3">
      <c r="A9912" t="s">
        <v>29889</v>
      </c>
      <c r="B9912" t="s">
        <v>29</v>
      </c>
      <c r="C9912" t="s">
        <v>29890</v>
      </c>
      <c r="D9912" t="s">
        <v>29891</v>
      </c>
      <c r="E9912" t="s">
        <v>859</v>
      </c>
      <c r="F9912" s="7">
        <v>0.02</v>
      </c>
      <c r="G9912" t="s">
        <v>33</v>
      </c>
      <c r="H9912" t="s">
        <v>34</v>
      </c>
      <c r="I9912" t="s">
        <v>29607</v>
      </c>
      <c r="L9912" s="8">
        <v>0</v>
      </c>
      <c r="M9912" t="s">
        <v>36</v>
      </c>
      <c r="N9912" t="str">
        <f>IF(AND(PESQUISA!$B$3&lt;&gt;"",OR(PESQUISA!$B$4="TODAS",B9912=PESQUISA!$B$4),ISNUMBER(SEARCH(PESQUISA!$B$3,D9912))),ROW()-1,"")</f>
        <v/>
      </c>
    </row>
    <row r="9913" spans="1:14" x14ac:dyDescent="0.3">
      <c r="A9913" t="s">
        <v>29892</v>
      </c>
      <c r="B9913" t="s">
        <v>29</v>
      </c>
      <c r="C9913" t="s">
        <v>29893</v>
      </c>
      <c r="D9913" t="s">
        <v>29894</v>
      </c>
      <c r="E9913" t="s">
        <v>859</v>
      </c>
      <c r="F9913" s="7">
        <v>0.01</v>
      </c>
      <c r="G9913" t="s">
        <v>33</v>
      </c>
      <c r="H9913" t="s">
        <v>34</v>
      </c>
      <c r="I9913" t="s">
        <v>29607</v>
      </c>
      <c r="L9913" s="8">
        <v>0</v>
      </c>
      <c r="M9913" t="s">
        <v>36</v>
      </c>
      <c r="N9913" t="str">
        <f>IF(AND(PESQUISA!$B$3&lt;&gt;"",OR(PESQUISA!$B$4="TODAS",B9913=PESQUISA!$B$4),ISNUMBER(SEARCH(PESQUISA!$B$3,D9913))),ROW()-1,"")</f>
        <v/>
      </c>
    </row>
    <row r="9914" spans="1:14" x14ac:dyDescent="0.3">
      <c r="A9914" t="s">
        <v>29895</v>
      </c>
      <c r="B9914" t="s">
        <v>29</v>
      </c>
      <c r="C9914" t="s">
        <v>29896</v>
      </c>
      <c r="D9914" t="s">
        <v>29897</v>
      </c>
      <c r="E9914" t="s">
        <v>32</v>
      </c>
      <c r="F9914" s="7">
        <v>1.45</v>
      </c>
      <c r="G9914" t="s">
        <v>33</v>
      </c>
      <c r="H9914" t="s">
        <v>34</v>
      </c>
      <c r="I9914" t="s">
        <v>29607</v>
      </c>
      <c r="L9914" s="8">
        <v>0</v>
      </c>
      <c r="M9914" t="s">
        <v>36</v>
      </c>
      <c r="N9914" t="str">
        <f>IF(AND(PESQUISA!$B$3&lt;&gt;"",OR(PESQUISA!$B$4="TODAS",B9914=PESQUISA!$B$4),ISNUMBER(SEARCH(PESQUISA!$B$3,D9914))),ROW()-1,"")</f>
        <v/>
      </c>
    </row>
    <row r="9915" spans="1:14" x14ac:dyDescent="0.3">
      <c r="A9915" t="s">
        <v>29898</v>
      </c>
      <c r="B9915" t="s">
        <v>29</v>
      </c>
      <c r="C9915" t="s">
        <v>29899</v>
      </c>
      <c r="D9915" t="s">
        <v>29900</v>
      </c>
      <c r="E9915" t="s">
        <v>40</v>
      </c>
      <c r="F9915" s="7">
        <v>1.94</v>
      </c>
      <c r="G9915" t="s">
        <v>33</v>
      </c>
      <c r="H9915" t="s">
        <v>34</v>
      </c>
      <c r="I9915" t="s">
        <v>29607</v>
      </c>
      <c r="L9915" s="8">
        <v>0</v>
      </c>
      <c r="M9915" t="s">
        <v>36</v>
      </c>
      <c r="N9915" t="str">
        <f>IF(AND(PESQUISA!$B$3&lt;&gt;"",OR(PESQUISA!$B$4="TODAS",B9915=PESQUISA!$B$4),ISNUMBER(SEARCH(PESQUISA!$B$3,D9915))),ROW()-1,"")</f>
        <v/>
      </c>
    </row>
    <row r="9916" spans="1:14" x14ac:dyDescent="0.3">
      <c r="A9916" t="s">
        <v>29901</v>
      </c>
      <c r="B9916" t="s">
        <v>29</v>
      </c>
      <c r="C9916" t="s">
        <v>29902</v>
      </c>
      <c r="D9916" t="s">
        <v>29903</v>
      </c>
      <c r="E9916" t="s">
        <v>376</v>
      </c>
      <c r="F9916" s="7">
        <v>9.66</v>
      </c>
      <c r="G9916" t="s">
        <v>33</v>
      </c>
      <c r="H9916" t="s">
        <v>34</v>
      </c>
      <c r="I9916" t="s">
        <v>29904</v>
      </c>
      <c r="L9916" s="8">
        <v>0.39340000000000003</v>
      </c>
      <c r="M9916" t="s">
        <v>36</v>
      </c>
      <c r="N9916" t="str">
        <f>IF(AND(PESQUISA!$B$3&lt;&gt;"",OR(PESQUISA!$B$4="TODAS",B9916=PESQUISA!$B$4),ISNUMBER(SEARCH(PESQUISA!$B$3,D9916))),ROW()-1,"")</f>
        <v/>
      </c>
    </row>
    <row r="9917" spans="1:14" x14ac:dyDescent="0.3">
      <c r="A9917" t="s">
        <v>29905</v>
      </c>
      <c r="B9917" t="s">
        <v>29</v>
      </c>
      <c r="C9917" t="s">
        <v>29906</v>
      </c>
      <c r="D9917" t="s">
        <v>29907</v>
      </c>
      <c r="E9917" t="s">
        <v>29278</v>
      </c>
      <c r="F9917" s="7">
        <v>6.44</v>
      </c>
      <c r="G9917" t="s">
        <v>33</v>
      </c>
      <c r="H9917" t="s">
        <v>34</v>
      </c>
      <c r="I9917" t="s">
        <v>29904</v>
      </c>
      <c r="L9917" s="8">
        <v>0.39290000000000003</v>
      </c>
      <c r="M9917" t="s">
        <v>36</v>
      </c>
      <c r="N9917" t="str">
        <f>IF(AND(PESQUISA!$B$3&lt;&gt;"",OR(PESQUISA!$B$4="TODAS",B9917=PESQUISA!$B$4),ISNUMBER(SEARCH(PESQUISA!$B$3,D9917))),ROW()-1,"")</f>
        <v/>
      </c>
    </row>
    <row r="9918" spans="1:14" x14ac:dyDescent="0.3">
      <c r="A9918" t="s">
        <v>29908</v>
      </c>
      <c r="B9918" t="s">
        <v>29</v>
      </c>
      <c r="C9918" t="s">
        <v>29909</v>
      </c>
      <c r="D9918" t="s">
        <v>29910</v>
      </c>
      <c r="E9918" t="s">
        <v>376</v>
      </c>
      <c r="F9918" s="7">
        <v>10.95</v>
      </c>
      <c r="G9918" t="s">
        <v>33</v>
      </c>
      <c r="H9918" t="s">
        <v>34</v>
      </c>
      <c r="I9918" t="s">
        <v>29904</v>
      </c>
      <c r="L9918" s="8">
        <v>0.40550000000000003</v>
      </c>
      <c r="M9918" t="s">
        <v>36</v>
      </c>
      <c r="N9918" t="str">
        <f>IF(AND(PESQUISA!$B$3&lt;&gt;"",OR(PESQUISA!$B$4="TODAS",B9918=PESQUISA!$B$4),ISNUMBER(SEARCH(PESQUISA!$B$3,D9918))),ROW()-1,"")</f>
        <v/>
      </c>
    </row>
    <row r="9919" spans="1:14" x14ac:dyDescent="0.3">
      <c r="A9919" t="s">
        <v>29911</v>
      </c>
      <c r="B9919" t="s">
        <v>29</v>
      </c>
      <c r="C9919" t="s">
        <v>29912</v>
      </c>
      <c r="D9919" t="s">
        <v>29913</v>
      </c>
      <c r="E9919" t="s">
        <v>29278</v>
      </c>
      <c r="F9919" s="7">
        <v>7.29</v>
      </c>
      <c r="G9919" t="s">
        <v>33</v>
      </c>
      <c r="H9919" t="s">
        <v>34</v>
      </c>
      <c r="I9919" t="s">
        <v>29904</v>
      </c>
      <c r="L9919" s="8">
        <v>0.40600000000000003</v>
      </c>
      <c r="M9919" t="s">
        <v>36</v>
      </c>
      <c r="N9919" t="str">
        <f>IF(AND(PESQUISA!$B$3&lt;&gt;"",OR(PESQUISA!$B$4="TODAS",B9919=PESQUISA!$B$4),ISNUMBER(SEARCH(PESQUISA!$B$3,D9919))),ROW()-1,"")</f>
        <v/>
      </c>
    </row>
    <row r="9920" spans="1:14" x14ac:dyDescent="0.3">
      <c r="A9920" t="s">
        <v>29914</v>
      </c>
      <c r="B9920" t="s">
        <v>29</v>
      </c>
      <c r="C9920" t="s">
        <v>29915</v>
      </c>
      <c r="D9920" t="s">
        <v>29916</v>
      </c>
      <c r="E9920" t="s">
        <v>376</v>
      </c>
      <c r="F9920" s="7">
        <v>11.58</v>
      </c>
      <c r="G9920" t="s">
        <v>33</v>
      </c>
      <c r="H9920" t="s">
        <v>34</v>
      </c>
      <c r="I9920" t="s">
        <v>29904</v>
      </c>
      <c r="L9920" s="8">
        <v>0.39119999999999999</v>
      </c>
      <c r="M9920" t="s">
        <v>36</v>
      </c>
      <c r="N9920" t="str">
        <f>IF(AND(PESQUISA!$B$3&lt;&gt;"",OR(PESQUISA!$B$4="TODAS",B9920=PESQUISA!$B$4),ISNUMBER(SEARCH(PESQUISA!$B$3,D9920))),ROW()-1,"")</f>
        <v/>
      </c>
    </row>
    <row r="9921" spans="1:14" x14ac:dyDescent="0.3">
      <c r="A9921" t="s">
        <v>29917</v>
      </c>
      <c r="B9921" t="s">
        <v>29</v>
      </c>
      <c r="C9921" t="s">
        <v>29918</v>
      </c>
      <c r="D9921" t="s">
        <v>29919</v>
      </c>
      <c r="E9921" t="s">
        <v>29278</v>
      </c>
      <c r="F9921" s="7">
        <v>7.71</v>
      </c>
      <c r="G9921" t="s">
        <v>33</v>
      </c>
      <c r="H9921" t="s">
        <v>34</v>
      </c>
      <c r="I9921" t="s">
        <v>29904</v>
      </c>
      <c r="L9921" s="8">
        <v>0.39040000000000002</v>
      </c>
      <c r="M9921" t="s">
        <v>36</v>
      </c>
      <c r="N9921" t="str">
        <f>IF(AND(PESQUISA!$B$3&lt;&gt;"",OR(PESQUISA!$B$4="TODAS",B9921=PESQUISA!$B$4),ISNUMBER(SEARCH(PESQUISA!$B$3,D9921))),ROW()-1,"")</f>
        <v/>
      </c>
    </row>
    <row r="9922" spans="1:14" x14ac:dyDescent="0.3">
      <c r="A9922" t="s">
        <v>29920</v>
      </c>
      <c r="B9922" t="s">
        <v>29</v>
      </c>
      <c r="C9922" t="s">
        <v>29921</v>
      </c>
      <c r="D9922" t="s">
        <v>29922</v>
      </c>
      <c r="E9922" t="s">
        <v>376</v>
      </c>
      <c r="F9922" s="7">
        <v>8.0500000000000007</v>
      </c>
      <c r="G9922" t="s">
        <v>33</v>
      </c>
      <c r="H9922" t="s">
        <v>34</v>
      </c>
      <c r="I9922" t="s">
        <v>29904</v>
      </c>
      <c r="L9922" s="8">
        <v>0.43109999999999998</v>
      </c>
      <c r="M9922" t="s">
        <v>36</v>
      </c>
      <c r="N9922" t="str">
        <f>IF(AND(PESQUISA!$B$3&lt;&gt;"",OR(PESQUISA!$B$4="TODAS",B9922=PESQUISA!$B$4),ISNUMBER(SEARCH(PESQUISA!$B$3,D9922))),ROW()-1,"")</f>
        <v/>
      </c>
    </row>
    <row r="9923" spans="1:14" x14ac:dyDescent="0.3">
      <c r="A9923" t="s">
        <v>29923</v>
      </c>
      <c r="B9923" t="s">
        <v>29</v>
      </c>
      <c r="C9923" t="s">
        <v>29924</v>
      </c>
      <c r="D9923" t="s">
        <v>29925</v>
      </c>
      <c r="E9923" t="s">
        <v>29278</v>
      </c>
      <c r="F9923" s="7">
        <v>5.36</v>
      </c>
      <c r="G9923" t="s">
        <v>33</v>
      </c>
      <c r="H9923" t="s">
        <v>34</v>
      </c>
      <c r="I9923" t="s">
        <v>29904</v>
      </c>
      <c r="L9923" s="8">
        <v>0.42909999999999998</v>
      </c>
      <c r="M9923" t="s">
        <v>36</v>
      </c>
      <c r="N9923" t="str">
        <f>IF(AND(PESQUISA!$B$3&lt;&gt;"",OR(PESQUISA!$B$4="TODAS",B9923=PESQUISA!$B$4),ISNUMBER(SEARCH(PESQUISA!$B$3,D9923))),ROW()-1,"")</f>
        <v/>
      </c>
    </row>
    <row r="9924" spans="1:14" x14ac:dyDescent="0.3">
      <c r="A9924" t="s">
        <v>29926</v>
      </c>
      <c r="B9924" t="s">
        <v>29</v>
      </c>
      <c r="C9924" t="s">
        <v>29927</v>
      </c>
      <c r="D9924" t="s">
        <v>29928</v>
      </c>
      <c r="E9924" t="s">
        <v>376</v>
      </c>
      <c r="F9924" s="7">
        <v>9.81</v>
      </c>
      <c r="G9924" t="s">
        <v>33</v>
      </c>
      <c r="H9924" t="s">
        <v>34</v>
      </c>
      <c r="I9924" t="s">
        <v>29904</v>
      </c>
      <c r="L9924" s="8">
        <v>0.33129999999999998</v>
      </c>
      <c r="M9924" t="s">
        <v>36</v>
      </c>
      <c r="N9924" t="str">
        <f>IF(AND(PESQUISA!$B$3&lt;&gt;"",OR(PESQUISA!$B$4="TODAS",B9924=PESQUISA!$B$4),ISNUMBER(SEARCH(PESQUISA!$B$3,D9924))),ROW()-1,"")</f>
        <v/>
      </c>
    </row>
    <row r="9925" spans="1:14" x14ac:dyDescent="0.3">
      <c r="A9925" t="s">
        <v>29929</v>
      </c>
      <c r="B9925" t="s">
        <v>29</v>
      </c>
      <c r="C9925" t="s">
        <v>29930</v>
      </c>
      <c r="D9925" t="s">
        <v>29931</v>
      </c>
      <c r="E9925" t="s">
        <v>376</v>
      </c>
      <c r="F9925" s="7">
        <v>6.79</v>
      </c>
      <c r="G9925" t="s">
        <v>33</v>
      </c>
      <c r="H9925" t="s">
        <v>34</v>
      </c>
      <c r="I9925" t="s">
        <v>29904</v>
      </c>
      <c r="L9925" s="8">
        <v>0.36380000000000001</v>
      </c>
      <c r="M9925" t="s">
        <v>36</v>
      </c>
      <c r="N9925" t="str">
        <f>IF(AND(PESQUISA!$B$3&lt;&gt;"",OR(PESQUISA!$B$4="TODAS",B9925=PESQUISA!$B$4),ISNUMBER(SEARCH(PESQUISA!$B$3,D9925))),ROW()-1,"")</f>
        <v/>
      </c>
    </row>
    <row r="9926" spans="1:14" x14ac:dyDescent="0.3">
      <c r="A9926" t="s">
        <v>29932</v>
      </c>
      <c r="B9926" t="s">
        <v>29</v>
      </c>
      <c r="C9926" t="s">
        <v>29933</v>
      </c>
      <c r="D9926" t="s">
        <v>29934</v>
      </c>
      <c r="E9926" t="s">
        <v>376</v>
      </c>
      <c r="F9926" s="7">
        <v>12.14</v>
      </c>
      <c r="G9926" t="s">
        <v>33</v>
      </c>
      <c r="H9926" t="s">
        <v>34</v>
      </c>
      <c r="I9926" t="s">
        <v>29904</v>
      </c>
      <c r="L9926" s="8">
        <v>0.29320000000000002</v>
      </c>
      <c r="M9926" t="s">
        <v>36</v>
      </c>
      <c r="N9926" t="str">
        <f>IF(AND(PESQUISA!$B$3&lt;&gt;"",OR(PESQUISA!$B$4="TODAS",B9926=PESQUISA!$B$4),ISNUMBER(SEARCH(PESQUISA!$B$3,D9926))),ROW()-1,"")</f>
        <v/>
      </c>
    </row>
    <row r="9927" spans="1:14" x14ac:dyDescent="0.3">
      <c r="A9927" t="s">
        <v>29935</v>
      </c>
      <c r="B9927" t="s">
        <v>29</v>
      </c>
      <c r="C9927" t="s">
        <v>29936</v>
      </c>
      <c r="D9927" t="s">
        <v>29937</v>
      </c>
      <c r="E9927" t="s">
        <v>376</v>
      </c>
      <c r="G9927" t="s">
        <v>33</v>
      </c>
      <c r="H9927" t="s">
        <v>34</v>
      </c>
      <c r="I9927" t="s">
        <v>29904</v>
      </c>
      <c r="M9927" t="s">
        <v>53</v>
      </c>
      <c r="N9927" t="str">
        <f>IF(AND(PESQUISA!$B$3&lt;&gt;"",OR(PESQUISA!$B$4="TODAS",B9927=PESQUISA!$B$4),ISNUMBER(SEARCH(PESQUISA!$B$3,D9927))),ROW()-1,"")</f>
        <v/>
      </c>
    </row>
    <row r="9928" spans="1:14" x14ac:dyDescent="0.3">
      <c r="A9928" t="s">
        <v>29938</v>
      </c>
      <c r="B9928" t="s">
        <v>29</v>
      </c>
      <c r="C9928" t="s">
        <v>29939</v>
      </c>
      <c r="D9928" t="s">
        <v>29940</v>
      </c>
      <c r="E9928" t="s">
        <v>29278</v>
      </c>
      <c r="G9928" t="s">
        <v>33</v>
      </c>
      <c r="H9928" t="s">
        <v>34</v>
      </c>
      <c r="I9928" t="s">
        <v>29904</v>
      </c>
      <c r="M9928" t="s">
        <v>53</v>
      </c>
      <c r="N9928" t="str">
        <f>IF(AND(PESQUISA!$B$3&lt;&gt;"",OR(PESQUISA!$B$4="TODAS",B9928=PESQUISA!$B$4),ISNUMBER(SEARCH(PESQUISA!$B$3,D9928))),ROW()-1,"")</f>
        <v/>
      </c>
    </row>
    <row r="9929" spans="1:14" x14ac:dyDescent="0.3">
      <c r="A9929" t="s">
        <v>29941</v>
      </c>
      <c r="B9929" t="s">
        <v>29</v>
      </c>
      <c r="C9929" t="s">
        <v>29942</v>
      </c>
      <c r="D9929" t="s">
        <v>29943</v>
      </c>
      <c r="E9929" t="s">
        <v>29278</v>
      </c>
      <c r="G9929" t="s">
        <v>33</v>
      </c>
      <c r="H9929" t="s">
        <v>34</v>
      </c>
      <c r="I9929" t="s">
        <v>29904</v>
      </c>
      <c r="M9929" t="s">
        <v>53</v>
      </c>
      <c r="N9929" t="str">
        <f>IF(AND(PESQUISA!$B$3&lt;&gt;"",OR(PESQUISA!$B$4="TODAS",B9929=PESQUISA!$B$4),ISNUMBER(SEARCH(PESQUISA!$B$3,D9929))),ROW()-1,"")</f>
        <v/>
      </c>
    </row>
    <row r="9930" spans="1:14" x14ac:dyDescent="0.3">
      <c r="A9930" t="s">
        <v>29944</v>
      </c>
      <c r="B9930" t="s">
        <v>29</v>
      </c>
      <c r="C9930" t="s">
        <v>29945</v>
      </c>
      <c r="D9930" t="s">
        <v>29946</v>
      </c>
      <c r="E9930" t="s">
        <v>376</v>
      </c>
      <c r="F9930" s="7">
        <v>9.4</v>
      </c>
      <c r="G9930" t="s">
        <v>33</v>
      </c>
      <c r="H9930" t="s">
        <v>34</v>
      </c>
      <c r="I9930" t="s">
        <v>29904</v>
      </c>
      <c r="L9930" s="8">
        <v>0.4511</v>
      </c>
      <c r="M9930" t="s">
        <v>36</v>
      </c>
      <c r="N9930" t="str">
        <f>IF(AND(PESQUISA!$B$3&lt;&gt;"",OR(PESQUISA!$B$4="TODAS",B9930=PESQUISA!$B$4),ISNUMBER(SEARCH(PESQUISA!$B$3,D9930))),ROW()-1,"")</f>
        <v/>
      </c>
    </row>
    <row r="9931" spans="1:14" x14ac:dyDescent="0.3">
      <c r="A9931" t="s">
        <v>29947</v>
      </c>
      <c r="B9931" t="s">
        <v>29</v>
      </c>
      <c r="C9931" t="s">
        <v>29948</v>
      </c>
      <c r="D9931" t="s">
        <v>29949</v>
      </c>
      <c r="E9931" t="s">
        <v>29278</v>
      </c>
      <c r="F9931" s="7">
        <v>6.26</v>
      </c>
      <c r="G9931" t="s">
        <v>33</v>
      </c>
      <c r="H9931" t="s">
        <v>34</v>
      </c>
      <c r="I9931" t="s">
        <v>29904</v>
      </c>
      <c r="L9931" s="8">
        <v>0.45050000000000001</v>
      </c>
      <c r="M9931" t="s">
        <v>36</v>
      </c>
      <c r="N9931" t="str">
        <f>IF(AND(PESQUISA!$B$3&lt;&gt;"",OR(PESQUISA!$B$4="TODAS",B9931=PESQUISA!$B$4),ISNUMBER(SEARCH(PESQUISA!$B$3,D9931))),ROW()-1,"")</f>
        <v/>
      </c>
    </row>
    <row r="9932" spans="1:14" x14ac:dyDescent="0.3">
      <c r="A9932" t="s">
        <v>29950</v>
      </c>
      <c r="B9932" t="s">
        <v>29</v>
      </c>
      <c r="C9932" t="s">
        <v>29951</v>
      </c>
      <c r="D9932" t="s">
        <v>29952</v>
      </c>
      <c r="E9932" t="s">
        <v>376</v>
      </c>
      <c r="F9932" s="7">
        <v>9.33</v>
      </c>
      <c r="G9932" t="s">
        <v>33</v>
      </c>
      <c r="H9932" t="s">
        <v>34</v>
      </c>
      <c r="I9932" t="s">
        <v>29904</v>
      </c>
      <c r="L9932" s="8">
        <v>0.45440000000000003</v>
      </c>
      <c r="M9932" t="s">
        <v>36</v>
      </c>
      <c r="N9932" t="str">
        <f>IF(AND(PESQUISA!$B$3&lt;&gt;"",OR(PESQUISA!$B$4="TODAS",B9932=PESQUISA!$B$4),ISNUMBER(SEARCH(PESQUISA!$B$3,D9932))),ROW()-1,"")</f>
        <v/>
      </c>
    </row>
    <row r="9933" spans="1:14" x14ac:dyDescent="0.3">
      <c r="A9933" t="s">
        <v>29953</v>
      </c>
      <c r="B9933" t="s">
        <v>29</v>
      </c>
      <c r="C9933" t="s">
        <v>29954</v>
      </c>
      <c r="D9933" t="s">
        <v>29955</v>
      </c>
      <c r="E9933" t="s">
        <v>29278</v>
      </c>
      <c r="F9933" s="7">
        <v>6.21</v>
      </c>
      <c r="G9933" t="s">
        <v>33</v>
      </c>
      <c r="H9933" t="s">
        <v>34</v>
      </c>
      <c r="I9933" t="s">
        <v>29904</v>
      </c>
      <c r="L9933" s="8">
        <v>0.45569999999999999</v>
      </c>
      <c r="M9933" t="s">
        <v>36</v>
      </c>
      <c r="N9933" t="str">
        <f>IF(AND(PESQUISA!$B$3&lt;&gt;"",OR(PESQUISA!$B$4="TODAS",B9933=PESQUISA!$B$4),ISNUMBER(SEARCH(PESQUISA!$B$3,D9933))),ROW()-1,"")</f>
        <v/>
      </c>
    </row>
    <row r="9934" spans="1:14" x14ac:dyDescent="0.3">
      <c r="A9934" t="s">
        <v>29956</v>
      </c>
      <c r="B9934" t="s">
        <v>29</v>
      </c>
      <c r="C9934" t="s">
        <v>29957</v>
      </c>
      <c r="D9934" t="s">
        <v>29958</v>
      </c>
      <c r="E9934" t="s">
        <v>376</v>
      </c>
      <c r="F9934" s="7">
        <v>9.1199999999999992</v>
      </c>
      <c r="G9934" t="s">
        <v>33</v>
      </c>
      <c r="H9934" t="s">
        <v>34</v>
      </c>
      <c r="I9934" t="s">
        <v>29904</v>
      </c>
      <c r="L9934" s="8">
        <v>0.44409999999999999</v>
      </c>
      <c r="M9934" t="s">
        <v>36</v>
      </c>
      <c r="N9934" t="str">
        <f>IF(AND(PESQUISA!$B$3&lt;&gt;"",OR(PESQUISA!$B$4="TODAS",B9934=PESQUISA!$B$4),ISNUMBER(SEARCH(PESQUISA!$B$3,D9934))),ROW()-1,"")</f>
        <v/>
      </c>
    </row>
    <row r="9935" spans="1:14" x14ac:dyDescent="0.3">
      <c r="A9935" t="s">
        <v>29959</v>
      </c>
      <c r="B9935" t="s">
        <v>29</v>
      </c>
      <c r="C9935" t="s">
        <v>29960</v>
      </c>
      <c r="D9935" t="s">
        <v>29961</v>
      </c>
      <c r="E9935" t="s">
        <v>29278</v>
      </c>
      <c r="F9935" s="7">
        <v>6.08</v>
      </c>
      <c r="G9935" t="s">
        <v>33</v>
      </c>
      <c r="H9935" t="s">
        <v>34</v>
      </c>
      <c r="I9935" t="s">
        <v>29904</v>
      </c>
      <c r="L9935" s="8">
        <v>0.44240000000000002</v>
      </c>
      <c r="M9935" t="s">
        <v>36</v>
      </c>
      <c r="N9935" t="str">
        <f>IF(AND(PESQUISA!$B$3&lt;&gt;"",OR(PESQUISA!$B$4="TODAS",B9935=PESQUISA!$B$4),ISNUMBER(SEARCH(PESQUISA!$B$3,D9935))),ROW()-1,"")</f>
        <v/>
      </c>
    </row>
    <row r="9936" spans="1:14" x14ac:dyDescent="0.3">
      <c r="A9936" t="s">
        <v>29962</v>
      </c>
      <c r="B9936" t="s">
        <v>29</v>
      </c>
      <c r="C9936" t="s">
        <v>29963</v>
      </c>
      <c r="D9936" t="s">
        <v>29964</v>
      </c>
      <c r="E9936" t="s">
        <v>376</v>
      </c>
      <c r="F9936" s="7">
        <v>9.82</v>
      </c>
      <c r="G9936" t="s">
        <v>33</v>
      </c>
      <c r="H9936" t="s">
        <v>34</v>
      </c>
      <c r="I9936" t="s">
        <v>29904</v>
      </c>
      <c r="L9936" s="8">
        <v>0.48270000000000002</v>
      </c>
      <c r="M9936" t="s">
        <v>36</v>
      </c>
      <c r="N9936" t="str">
        <f>IF(AND(PESQUISA!$B$3&lt;&gt;"",OR(PESQUISA!$B$4="TODAS",B9936=PESQUISA!$B$4),ISNUMBER(SEARCH(PESQUISA!$B$3,D9936))),ROW()-1,"")</f>
        <v/>
      </c>
    </row>
    <row r="9937" spans="1:14" x14ac:dyDescent="0.3">
      <c r="A9937" t="s">
        <v>29965</v>
      </c>
      <c r="B9937" t="s">
        <v>29</v>
      </c>
      <c r="C9937" t="s">
        <v>29966</v>
      </c>
      <c r="D9937" t="s">
        <v>29967</v>
      </c>
      <c r="E9937" t="s">
        <v>29278</v>
      </c>
      <c r="F9937" s="7">
        <v>6.53</v>
      </c>
      <c r="G9937" t="s">
        <v>33</v>
      </c>
      <c r="H9937" t="s">
        <v>34</v>
      </c>
      <c r="I9937" t="s">
        <v>29904</v>
      </c>
      <c r="L9937" s="8">
        <v>0.4839</v>
      </c>
      <c r="M9937" t="s">
        <v>36</v>
      </c>
      <c r="N9937" t="str">
        <f>IF(AND(PESQUISA!$B$3&lt;&gt;"",OR(PESQUISA!$B$4="TODAS",B9937=PESQUISA!$B$4),ISNUMBER(SEARCH(PESQUISA!$B$3,D9937))),ROW()-1,"")</f>
        <v/>
      </c>
    </row>
    <row r="9938" spans="1:14" x14ac:dyDescent="0.3">
      <c r="A9938" t="s">
        <v>29968</v>
      </c>
      <c r="B9938" t="s">
        <v>29</v>
      </c>
      <c r="C9938" t="s">
        <v>29969</v>
      </c>
      <c r="D9938" t="s">
        <v>29970</v>
      </c>
      <c r="E9938" t="s">
        <v>29278</v>
      </c>
      <c r="F9938" s="7">
        <v>28.35</v>
      </c>
      <c r="G9938" t="s">
        <v>33</v>
      </c>
      <c r="H9938" t="s">
        <v>34</v>
      </c>
      <c r="I9938" t="s">
        <v>29904</v>
      </c>
      <c r="L9938" s="8">
        <v>0.33789999999999998</v>
      </c>
      <c r="M9938" t="s">
        <v>36</v>
      </c>
      <c r="N9938" t="str">
        <f>IF(AND(PESQUISA!$B$3&lt;&gt;"",OR(PESQUISA!$B$4="TODAS",B9938=PESQUISA!$B$4),ISNUMBER(SEARCH(PESQUISA!$B$3,D9938))),ROW()-1,"")</f>
        <v/>
      </c>
    </row>
    <row r="9939" spans="1:14" x14ac:dyDescent="0.3">
      <c r="A9939" t="s">
        <v>29971</v>
      </c>
      <c r="B9939" t="s">
        <v>29</v>
      </c>
      <c r="C9939" t="s">
        <v>29972</v>
      </c>
      <c r="D9939" t="s">
        <v>29973</v>
      </c>
      <c r="E9939" t="s">
        <v>29278</v>
      </c>
      <c r="F9939" s="7">
        <v>32.090000000000003</v>
      </c>
      <c r="G9939" t="s">
        <v>33</v>
      </c>
      <c r="H9939" t="s">
        <v>34</v>
      </c>
      <c r="I9939" t="s">
        <v>29904</v>
      </c>
      <c r="L9939" s="8">
        <v>0.4466</v>
      </c>
      <c r="M9939" t="s">
        <v>36</v>
      </c>
      <c r="N9939" t="str">
        <f>IF(AND(PESQUISA!$B$3&lt;&gt;"",OR(PESQUISA!$B$4="TODAS",B9939=PESQUISA!$B$4),ISNUMBER(SEARCH(PESQUISA!$B$3,D9939))),ROW()-1,"")</f>
        <v/>
      </c>
    </row>
    <row r="9940" spans="1:14" x14ac:dyDescent="0.3">
      <c r="A9940" t="s">
        <v>29974</v>
      </c>
      <c r="B9940" t="s">
        <v>29</v>
      </c>
      <c r="C9940" t="s">
        <v>29975</v>
      </c>
      <c r="D9940" t="s">
        <v>29976</v>
      </c>
      <c r="E9940" t="s">
        <v>29278</v>
      </c>
      <c r="F9940" s="7">
        <v>44.87</v>
      </c>
      <c r="G9940" t="s">
        <v>33</v>
      </c>
      <c r="H9940" t="s">
        <v>34</v>
      </c>
      <c r="I9940" t="s">
        <v>29904</v>
      </c>
      <c r="L9940" s="8">
        <v>0.33810000000000001</v>
      </c>
      <c r="M9940" t="s">
        <v>36</v>
      </c>
      <c r="N9940" t="str">
        <f>IF(AND(PESQUISA!$B$3&lt;&gt;"",OR(PESQUISA!$B$4="TODAS",B9940=PESQUISA!$B$4),ISNUMBER(SEARCH(PESQUISA!$B$3,D9940))),ROW()-1,"")</f>
        <v/>
      </c>
    </row>
    <row r="9941" spans="1:14" x14ac:dyDescent="0.3">
      <c r="A9941" t="s">
        <v>29977</v>
      </c>
      <c r="B9941" t="s">
        <v>29</v>
      </c>
      <c r="C9941" t="s">
        <v>29978</v>
      </c>
      <c r="D9941" t="s">
        <v>29979</v>
      </c>
      <c r="E9941" t="s">
        <v>29278</v>
      </c>
      <c r="F9941" s="7">
        <v>51.63</v>
      </c>
      <c r="G9941" t="s">
        <v>33</v>
      </c>
      <c r="H9941" t="s">
        <v>34</v>
      </c>
      <c r="I9941" t="s">
        <v>29904</v>
      </c>
      <c r="L9941" s="8">
        <v>0.44640000000000002</v>
      </c>
      <c r="M9941" t="s">
        <v>36</v>
      </c>
      <c r="N9941" t="str">
        <f>IF(AND(PESQUISA!$B$3&lt;&gt;"",OR(PESQUISA!$B$4="TODAS",B9941=PESQUISA!$B$4),ISNUMBER(SEARCH(PESQUISA!$B$3,D9941))),ROW()-1,"")</f>
        <v/>
      </c>
    </row>
    <row r="9942" spans="1:14" x14ac:dyDescent="0.3">
      <c r="A9942" t="s">
        <v>29980</v>
      </c>
      <c r="B9942" t="s">
        <v>29</v>
      </c>
      <c r="C9942" t="s">
        <v>29981</v>
      </c>
      <c r="D9942" t="s">
        <v>29982</v>
      </c>
      <c r="E9942" t="s">
        <v>376</v>
      </c>
      <c r="F9942" s="7">
        <v>7.22</v>
      </c>
      <c r="G9942" t="s">
        <v>33</v>
      </c>
      <c r="H9942" t="s">
        <v>34</v>
      </c>
      <c r="I9942" t="s">
        <v>29904</v>
      </c>
      <c r="L9942" s="8">
        <v>0.44879999999999998</v>
      </c>
      <c r="M9942" t="s">
        <v>36</v>
      </c>
      <c r="N9942" t="str">
        <f>IF(AND(PESQUISA!$B$3&lt;&gt;"",OR(PESQUISA!$B$4="TODAS",B9942=PESQUISA!$B$4),ISNUMBER(SEARCH(PESQUISA!$B$3,D9942))),ROW()-1,"")</f>
        <v/>
      </c>
    </row>
    <row r="9943" spans="1:14" x14ac:dyDescent="0.3">
      <c r="A9943" t="s">
        <v>29983</v>
      </c>
      <c r="B9943" t="s">
        <v>29</v>
      </c>
      <c r="C9943" t="s">
        <v>29984</v>
      </c>
      <c r="D9943" t="s">
        <v>29985</v>
      </c>
      <c r="E9943" t="s">
        <v>29278</v>
      </c>
      <c r="F9943" s="7">
        <v>4.8</v>
      </c>
      <c r="G9943" t="s">
        <v>33</v>
      </c>
      <c r="H9943" t="s">
        <v>34</v>
      </c>
      <c r="I9943" t="s">
        <v>29904</v>
      </c>
      <c r="L9943" s="8">
        <v>0.45</v>
      </c>
      <c r="M9943" t="s">
        <v>36</v>
      </c>
      <c r="N9943" t="str">
        <f>IF(AND(PESQUISA!$B$3&lt;&gt;"",OR(PESQUISA!$B$4="TODAS",B9943=PESQUISA!$B$4),ISNUMBER(SEARCH(PESQUISA!$B$3,D9943))),ROW()-1,"")</f>
        <v/>
      </c>
    </row>
    <row r="9944" spans="1:14" x14ac:dyDescent="0.3">
      <c r="A9944" t="s">
        <v>29986</v>
      </c>
      <c r="B9944" t="s">
        <v>29</v>
      </c>
      <c r="C9944" t="s">
        <v>29987</v>
      </c>
      <c r="D9944" t="s">
        <v>29988</v>
      </c>
      <c r="E9944" t="s">
        <v>376</v>
      </c>
      <c r="F9944" s="7">
        <v>7.96</v>
      </c>
      <c r="G9944" t="s">
        <v>33</v>
      </c>
      <c r="H9944" t="s">
        <v>34</v>
      </c>
      <c r="I9944" t="s">
        <v>29904</v>
      </c>
      <c r="L9944" s="8">
        <v>0.31409999999999999</v>
      </c>
      <c r="M9944" t="s">
        <v>36</v>
      </c>
      <c r="N9944" t="str">
        <f>IF(AND(PESQUISA!$B$3&lt;&gt;"",OR(PESQUISA!$B$4="TODAS",B9944=PESQUISA!$B$4),ISNUMBER(SEARCH(PESQUISA!$B$3,D9944))),ROW()-1,"")</f>
        <v/>
      </c>
    </row>
    <row r="9945" spans="1:14" x14ac:dyDescent="0.3">
      <c r="A9945" t="s">
        <v>29989</v>
      </c>
      <c r="B9945" t="s">
        <v>29</v>
      </c>
      <c r="C9945" t="s">
        <v>29990</v>
      </c>
      <c r="D9945" t="s">
        <v>29991</v>
      </c>
      <c r="E9945" t="s">
        <v>29278</v>
      </c>
      <c r="F9945" s="7">
        <v>5.31</v>
      </c>
      <c r="G9945" t="s">
        <v>33</v>
      </c>
      <c r="H9945" t="s">
        <v>34</v>
      </c>
      <c r="I9945" t="s">
        <v>29904</v>
      </c>
      <c r="L9945" s="8">
        <v>0.31259999999999999</v>
      </c>
      <c r="M9945" t="s">
        <v>36</v>
      </c>
      <c r="N9945" t="str">
        <f>IF(AND(PESQUISA!$B$3&lt;&gt;"",OR(PESQUISA!$B$4="TODAS",B9945=PESQUISA!$B$4),ISNUMBER(SEARCH(PESQUISA!$B$3,D9945))),ROW()-1,"")</f>
        <v/>
      </c>
    </row>
    <row r="9946" spans="1:14" x14ac:dyDescent="0.3">
      <c r="A9946" t="s">
        <v>29992</v>
      </c>
      <c r="B9946" t="s">
        <v>29</v>
      </c>
      <c r="C9946" t="s">
        <v>29993</v>
      </c>
      <c r="D9946" t="s">
        <v>29994</v>
      </c>
      <c r="E9946" t="s">
        <v>376</v>
      </c>
      <c r="F9946" s="7">
        <v>6.85</v>
      </c>
      <c r="G9946" t="s">
        <v>33</v>
      </c>
      <c r="H9946" t="s">
        <v>34</v>
      </c>
      <c r="I9946" t="s">
        <v>29904</v>
      </c>
      <c r="L9946" s="8">
        <v>0.45550000000000002</v>
      </c>
      <c r="M9946" t="s">
        <v>36</v>
      </c>
      <c r="N9946" t="str">
        <f>IF(AND(PESQUISA!$B$3&lt;&gt;"",OR(PESQUISA!$B$4="TODAS",B9946=PESQUISA!$B$4),ISNUMBER(SEARCH(PESQUISA!$B$3,D9946))),ROW()-1,"")</f>
        <v/>
      </c>
    </row>
    <row r="9947" spans="1:14" x14ac:dyDescent="0.3">
      <c r="A9947" t="s">
        <v>29995</v>
      </c>
      <c r="B9947" t="s">
        <v>29</v>
      </c>
      <c r="C9947" t="s">
        <v>29996</v>
      </c>
      <c r="D9947" t="s">
        <v>29997</v>
      </c>
      <c r="E9947" t="s">
        <v>29278</v>
      </c>
      <c r="F9947" s="7">
        <v>4.57</v>
      </c>
      <c r="G9947" t="s">
        <v>33</v>
      </c>
      <c r="H9947" t="s">
        <v>34</v>
      </c>
      <c r="I9947" t="s">
        <v>29904</v>
      </c>
      <c r="L9947" s="8">
        <v>0.45300000000000001</v>
      </c>
      <c r="M9947" t="s">
        <v>36</v>
      </c>
      <c r="N9947" t="str">
        <f>IF(AND(PESQUISA!$B$3&lt;&gt;"",OR(PESQUISA!$B$4="TODAS",B9947=PESQUISA!$B$4),ISNUMBER(SEARCH(PESQUISA!$B$3,D9947))),ROW()-1,"")</f>
        <v/>
      </c>
    </row>
    <row r="9948" spans="1:14" x14ac:dyDescent="0.3">
      <c r="A9948" t="s">
        <v>29998</v>
      </c>
      <c r="B9948" t="s">
        <v>29</v>
      </c>
      <c r="C9948" t="s">
        <v>29999</v>
      </c>
      <c r="D9948" t="s">
        <v>30000</v>
      </c>
      <c r="E9948" t="s">
        <v>376</v>
      </c>
      <c r="F9948" s="7">
        <v>7.87</v>
      </c>
      <c r="G9948" t="s">
        <v>33</v>
      </c>
      <c r="H9948" t="s">
        <v>34</v>
      </c>
      <c r="I9948" t="s">
        <v>29904</v>
      </c>
      <c r="L9948" s="8">
        <v>0.33040000000000003</v>
      </c>
      <c r="M9948" t="s">
        <v>36</v>
      </c>
      <c r="N9948" t="str">
        <f>IF(AND(PESQUISA!$B$3&lt;&gt;"",OR(PESQUISA!$B$4="TODAS",B9948=PESQUISA!$B$4),ISNUMBER(SEARCH(PESQUISA!$B$3,D9948))),ROW()-1,"")</f>
        <v/>
      </c>
    </row>
    <row r="9949" spans="1:14" x14ac:dyDescent="0.3">
      <c r="A9949" t="s">
        <v>30001</v>
      </c>
      <c r="B9949" t="s">
        <v>29</v>
      </c>
      <c r="C9949" t="s">
        <v>30002</v>
      </c>
      <c r="D9949" t="s">
        <v>30003</v>
      </c>
      <c r="E9949" t="s">
        <v>29278</v>
      </c>
      <c r="F9949" s="7">
        <v>5.25</v>
      </c>
      <c r="G9949" t="s">
        <v>33</v>
      </c>
      <c r="H9949" t="s">
        <v>34</v>
      </c>
      <c r="I9949" t="s">
        <v>29904</v>
      </c>
      <c r="L9949" s="8">
        <v>0.3276</v>
      </c>
      <c r="M9949" t="s">
        <v>36</v>
      </c>
      <c r="N9949" t="str">
        <f>IF(AND(PESQUISA!$B$3&lt;&gt;"",OR(PESQUISA!$B$4="TODAS",B9949=PESQUISA!$B$4),ISNUMBER(SEARCH(PESQUISA!$B$3,D9949))),ROW()-1,"")</f>
        <v/>
      </c>
    </row>
    <row r="9950" spans="1:14" x14ac:dyDescent="0.3">
      <c r="A9950" t="s">
        <v>30004</v>
      </c>
      <c r="B9950" t="s">
        <v>29</v>
      </c>
      <c r="C9950" t="s">
        <v>30005</v>
      </c>
      <c r="D9950" t="s">
        <v>30006</v>
      </c>
      <c r="E9950" t="s">
        <v>376</v>
      </c>
      <c r="F9950" s="7">
        <v>6.47</v>
      </c>
      <c r="G9950" t="s">
        <v>33</v>
      </c>
      <c r="H9950" t="s">
        <v>34</v>
      </c>
      <c r="I9950" t="s">
        <v>29904</v>
      </c>
      <c r="L9950" s="8">
        <v>0.4405</v>
      </c>
      <c r="M9950" t="s">
        <v>36</v>
      </c>
      <c r="N9950" t="str">
        <f>IF(AND(PESQUISA!$B$3&lt;&gt;"",OR(PESQUISA!$B$4="TODAS",B9950=PESQUISA!$B$4),ISNUMBER(SEARCH(PESQUISA!$B$3,D9950))),ROW()-1,"")</f>
        <v/>
      </c>
    </row>
    <row r="9951" spans="1:14" x14ac:dyDescent="0.3">
      <c r="A9951" t="s">
        <v>30007</v>
      </c>
      <c r="B9951" t="s">
        <v>29</v>
      </c>
      <c r="C9951" t="s">
        <v>30008</v>
      </c>
      <c r="D9951" t="s">
        <v>30009</v>
      </c>
      <c r="E9951" t="s">
        <v>29278</v>
      </c>
      <c r="F9951" s="7">
        <v>4.3099999999999996</v>
      </c>
      <c r="G9951" t="s">
        <v>33</v>
      </c>
      <c r="H9951" t="s">
        <v>34</v>
      </c>
      <c r="I9951" t="s">
        <v>29904</v>
      </c>
      <c r="L9951" s="8">
        <v>0.44080000000000003</v>
      </c>
      <c r="M9951" t="s">
        <v>36</v>
      </c>
      <c r="N9951" t="str">
        <f>IF(AND(PESQUISA!$B$3&lt;&gt;"",OR(PESQUISA!$B$4="TODAS",B9951=PESQUISA!$B$4),ISNUMBER(SEARCH(PESQUISA!$B$3,D9951))),ROW()-1,"")</f>
        <v/>
      </c>
    </row>
    <row r="9952" spans="1:14" x14ac:dyDescent="0.3">
      <c r="A9952" t="s">
        <v>30010</v>
      </c>
      <c r="B9952" t="s">
        <v>29</v>
      </c>
      <c r="C9952" t="s">
        <v>30011</v>
      </c>
      <c r="D9952" t="s">
        <v>30012</v>
      </c>
      <c r="E9952" t="s">
        <v>376</v>
      </c>
      <c r="F9952" s="7">
        <v>7.64</v>
      </c>
      <c r="G9952" t="s">
        <v>33</v>
      </c>
      <c r="H9952" t="s">
        <v>34</v>
      </c>
      <c r="I9952" t="s">
        <v>29904</v>
      </c>
      <c r="L9952" s="8">
        <v>0.31940000000000002</v>
      </c>
      <c r="M9952" t="s">
        <v>36</v>
      </c>
      <c r="N9952" t="str">
        <f>IF(AND(PESQUISA!$B$3&lt;&gt;"",OR(PESQUISA!$B$4="TODAS",B9952=PESQUISA!$B$4),ISNUMBER(SEARCH(PESQUISA!$B$3,D9952))),ROW()-1,"")</f>
        <v/>
      </c>
    </row>
    <row r="9953" spans="1:14" x14ac:dyDescent="0.3">
      <c r="A9953" t="s">
        <v>30013</v>
      </c>
      <c r="B9953" t="s">
        <v>29</v>
      </c>
      <c r="C9953" t="s">
        <v>30014</v>
      </c>
      <c r="D9953" t="s">
        <v>30015</v>
      </c>
      <c r="E9953" t="s">
        <v>29278</v>
      </c>
      <c r="F9953" s="7">
        <v>5.09</v>
      </c>
      <c r="G9953" t="s">
        <v>33</v>
      </c>
      <c r="H9953" t="s">
        <v>34</v>
      </c>
      <c r="I9953" t="s">
        <v>29904</v>
      </c>
      <c r="L9953" s="8">
        <v>0.32019999999999998</v>
      </c>
      <c r="M9953" t="s">
        <v>36</v>
      </c>
      <c r="N9953" t="str">
        <f>IF(AND(PESQUISA!$B$3&lt;&gt;"",OR(PESQUISA!$B$4="TODAS",B9953=PESQUISA!$B$4),ISNUMBER(SEARCH(PESQUISA!$B$3,D9953))),ROW()-1,"")</f>
        <v/>
      </c>
    </row>
    <row r="9954" spans="1:14" x14ac:dyDescent="0.3">
      <c r="A9954" t="s">
        <v>30016</v>
      </c>
      <c r="B9954" t="s">
        <v>29</v>
      </c>
      <c r="C9954" t="s">
        <v>30017</v>
      </c>
      <c r="D9954" t="s">
        <v>30018</v>
      </c>
      <c r="E9954" t="s">
        <v>376</v>
      </c>
      <c r="F9954" s="7">
        <v>8.0399999999999991</v>
      </c>
      <c r="G9954" t="s">
        <v>33</v>
      </c>
      <c r="H9954" t="s">
        <v>34</v>
      </c>
      <c r="I9954" t="s">
        <v>29904</v>
      </c>
      <c r="L9954" s="8">
        <v>0.48380000000000001</v>
      </c>
      <c r="M9954" t="s">
        <v>36</v>
      </c>
      <c r="N9954" t="str">
        <f>IF(AND(PESQUISA!$B$3&lt;&gt;"",OR(PESQUISA!$B$4="TODAS",B9954=PESQUISA!$B$4),ISNUMBER(SEARCH(PESQUISA!$B$3,D9954))),ROW()-1,"")</f>
        <v/>
      </c>
    </row>
    <row r="9955" spans="1:14" x14ac:dyDescent="0.3">
      <c r="A9955" t="s">
        <v>30019</v>
      </c>
      <c r="B9955" t="s">
        <v>29</v>
      </c>
      <c r="C9955" t="s">
        <v>30020</v>
      </c>
      <c r="D9955" t="s">
        <v>30021</v>
      </c>
      <c r="E9955" t="s">
        <v>29278</v>
      </c>
      <c r="F9955" s="7">
        <v>5.36</v>
      </c>
      <c r="G9955" t="s">
        <v>33</v>
      </c>
      <c r="H9955" t="s">
        <v>34</v>
      </c>
      <c r="I9955" t="s">
        <v>29904</v>
      </c>
      <c r="L9955" s="8">
        <v>0.48320000000000002</v>
      </c>
      <c r="M9955" t="s">
        <v>36</v>
      </c>
      <c r="N9955" t="str">
        <f>IF(AND(PESQUISA!$B$3&lt;&gt;"",OR(PESQUISA!$B$4="TODAS",B9955=PESQUISA!$B$4),ISNUMBER(SEARCH(PESQUISA!$B$3,D9955))),ROW()-1,"")</f>
        <v/>
      </c>
    </row>
    <row r="9956" spans="1:14" x14ac:dyDescent="0.3">
      <c r="A9956" t="s">
        <v>30022</v>
      </c>
      <c r="B9956" t="s">
        <v>29</v>
      </c>
      <c r="C9956" t="s">
        <v>30023</v>
      </c>
      <c r="D9956" t="s">
        <v>30024</v>
      </c>
      <c r="E9956" t="s">
        <v>376</v>
      </c>
      <c r="F9956" s="7">
        <v>8.35</v>
      </c>
      <c r="G9956" t="s">
        <v>33</v>
      </c>
      <c r="H9956" t="s">
        <v>34</v>
      </c>
      <c r="I9956" t="s">
        <v>29904</v>
      </c>
      <c r="L9956" s="8">
        <v>0.32929999999999998</v>
      </c>
      <c r="M9956" t="s">
        <v>36</v>
      </c>
      <c r="N9956" t="str">
        <f>IF(AND(PESQUISA!$B$3&lt;&gt;"",OR(PESQUISA!$B$4="TODAS",B9956=PESQUISA!$B$4),ISNUMBER(SEARCH(PESQUISA!$B$3,D9956))),ROW()-1,"")</f>
        <v/>
      </c>
    </row>
    <row r="9957" spans="1:14" x14ac:dyDescent="0.3">
      <c r="A9957" t="s">
        <v>30025</v>
      </c>
      <c r="B9957" t="s">
        <v>29</v>
      </c>
      <c r="C9957" t="s">
        <v>30026</v>
      </c>
      <c r="D9957" t="s">
        <v>30027</v>
      </c>
      <c r="E9957" t="s">
        <v>29278</v>
      </c>
      <c r="F9957" s="7">
        <v>5.56</v>
      </c>
      <c r="G9957" t="s">
        <v>33</v>
      </c>
      <c r="H9957" t="s">
        <v>34</v>
      </c>
      <c r="I9957" t="s">
        <v>29904</v>
      </c>
      <c r="L9957" s="8">
        <v>0.3291</v>
      </c>
      <c r="M9957" t="s">
        <v>36</v>
      </c>
      <c r="N9957" t="str">
        <f>IF(AND(PESQUISA!$B$3&lt;&gt;"",OR(PESQUISA!$B$4="TODAS",B9957=PESQUISA!$B$4),ISNUMBER(SEARCH(PESQUISA!$B$3,D9957))),ROW()-1,"")</f>
        <v/>
      </c>
    </row>
    <row r="9958" spans="1:14" x14ac:dyDescent="0.3">
      <c r="A9958" t="s">
        <v>30028</v>
      </c>
      <c r="B9958" t="s">
        <v>29</v>
      </c>
      <c r="C9958" t="s">
        <v>30029</v>
      </c>
      <c r="D9958" t="s">
        <v>30030</v>
      </c>
      <c r="E9958" t="s">
        <v>29278</v>
      </c>
      <c r="F9958" s="7">
        <v>20.88</v>
      </c>
      <c r="G9958" t="s">
        <v>33</v>
      </c>
      <c r="H9958" t="s">
        <v>34</v>
      </c>
      <c r="I9958" t="s">
        <v>29904</v>
      </c>
      <c r="L9958" s="8">
        <v>0.28110000000000002</v>
      </c>
      <c r="M9958" t="s">
        <v>36</v>
      </c>
      <c r="N9958" t="str">
        <f>IF(AND(PESQUISA!$B$3&lt;&gt;"",OR(PESQUISA!$B$4="TODAS",B9958=PESQUISA!$B$4),ISNUMBER(SEARCH(PESQUISA!$B$3,D9958))),ROW()-1,"")</f>
        <v/>
      </c>
    </row>
    <row r="9959" spans="1:14" x14ac:dyDescent="0.3">
      <c r="A9959" t="s">
        <v>30031</v>
      </c>
      <c r="B9959" t="s">
        <v>29</v>
      </c>
      <c r="C9959" t="s">
        <v>30032</v>
      </c>
      <c r="D9959" t="s">
        <v>30033</v>
      </c>
      <c r="E9959" t="s">
        <v>29278</v>
      </c>
      <c r="F9959" s="7">
        <v>22.11</v>
      </c>
      <c r="G9959" t="s">
        <v>33</v>
      </c>
      <c r="H9959" t="s">
        <v>34</v>
      </c>
      <c r="I9959" t="s">
        <v>29904</v>
      </c>
      <c r="L9959" s="8">
        <v>0.38129999999999997</v>
      </c>
      <c r="M9959" t="s">
        <v>36</v>
      </c>
      <c r="N9959" t="str">
        <f>IF(AND(PESQUISA!$B$3&lt;&gt;"",OR(PESQUISA!$B$4="TODAS",B9959=PESQUISA!$B$4),ISNUMBER(SEARCH(PESQUISA!$B$3,D9959))),ROW()-1,"")</f>
        <v/>
      </c>
    </row>
    <row r="9960" spans="1:14" x14ac:dyDescent="0.3">
      <c r="A9960" t="s">
        <v>30034</v>
      </c>
      <c r="B9960" t="s">
        <v>29</v>
      </c>
      <c r="C9960" t="s">
        <v>30035</v>
      </c>
      <c r="D9960" t="s">
        <v>30036</v>
      </c>
      <c r="E9960" t="s">
        <v>29278</v>
      </c>
      <c r="F9960" s="7">
        <v>19.010000000000002</v>
      </c>
      <c r="G9960" t="s">
        <v>33</v>
      </c>
      <c r="H9960" t="s">
        <v>34</v>
      </c>
      <c r="I9960" t="s">
        <v>29904</v>
      </c>
      <c r="L9960" s="8">
        <v>0.28089999999999998</v>
      </c>
      <c r="M9960" t="s">
        <v>36</v>
      </c>
      <c r="N9960" t="str">
        <f>IF(AND(PESQUISA!$B$3&lt;&gt;"",OR(PESQUISA!$B$4="TODAS",B9960=PESQUISA!$B$4),ISNUMBER(SEARCH(PESQUISA!$B$3,D9960))),ROW()-1,"")</f>
        <v/>
      </c>
    </row>
    <row r="9961" spans="1:14" x14ac:dyDescent="0.3">
      <c r="A9961" t="s">
        <v>30037</v>
      </c>
      <c r="B9961" t="s">
        <v>29</v>
      </c>
      <c r="C9961" t="s">
        <v>30038</v>
      </c>
      <c r="D9961" t="s">
        <v>30039</v>
      </c>
      <c r="E9961" t="s">
        <v>29278</v>
      </c>
      <c r="F9961" s="7">
        <v>19.579999999999998</v>
      </c>
      <c r="G9961" t="s">
        <v>33</v>
      </c>
      <c r="H9961" t="s">
        <v>34</v>
      </c>
      <c r="I9961" t="s">
        <v>29904</v>
      </c>
      <c r="L9961" s="8">
        <v>0.38200000000000001</v>
      </c>
      <c r="M9961" t="s">
        <v>36</v>
      </c>
      <c r="N9961" t="str">
        <f>IF(AND(PESQUISA!$B$3&lt;&gt;"",OR(PESQUISA!$B$4="TODAS",B9961=PESQUISA!$B$4),ISNUMBER(SEARCH(PESQUISA!$B$3,D9961))),ROW()-1,"")</f>
        <v/>
      </c>
    </row>
    <row r="9962" spans="1:14" x14ac:dyDescent="0.3">
      <c r="A9962" t="s">
        <v>30040</v>
      </c>
      <c r="B9962" t="s">
        <v>29</v>
      </c>
      <c r="C9962" t="s">
        <v>30041</v>
      </c>
      <c r="D9962" t="s">
        <v>30042</v>
      </c>
      <c r="E9962" t="s">
        <v>29278</v>
      </c>
      <c r="F9962" s="7">
        <v>48.45</v>
      </c>
      <c r="G9962" t="s">
        <v>33</v>
      </c>
      <c r="H9962" t="s">
        <v>34</v>
      </c>
      <c r="I9962" t="s">
        <v>29904</v>
      </c>
      <c r="L9962" s="8">
        <v>0.28110000000000002</v>
      </c>
      <c r="M9962" t="s">
        <v>36</v>
      </c>
      <c r="N9962" t="str">
        <f>IF(AND(PESQUISA!$B$3&lt;&gt;"",OR(PESQUISA!$B$4="TODAS",B9962=PESQUISA!$B$4),ISNUMBER(SEARCH(PESQUISA!$B$3,D9962))),ROW()-1,"")</f>
        <v/>
      </c>
    </row>
    <row r="9963" spans="1:14" x14ac:dyDescent="0.3">
      <c r="A9963" t="s">
        <v>30043</v>
      </c>
      <c r="B9963" t="s">
        <v>29</v>
      </c>
      <c r="C9963" t="s">
        <v>30044</v>
      </c>
      <c r="D9963" t="s">
        <v>30045</v>
      </c>
      <c r="E9963" t="s">
        <v>29278</v>
      </c>
      <c r="F9963" s="7">
        <v>54.09</v>
      </c>
      <c r="G9963" t="s">
        <v>33</v>
      </c>
      <c r="H9963" t="s">
        <v>34</v>
      </c>
      <c r="I9963" t="s">
        <v>29904</v>
      </c>
      <c r="L9963" s="8">
        <v>0.38159999999999999</v>
      </c>
      <c r="M9963" t="s">
        <v>36</v>
      </c>
      <c r="N9963" t="str">
        <f>IF(AND(PESQUISA!$B$3&lt;&gt;"",OR(PESQUISA!$B$4="TODAS",B9963=PESQUISA!$B$4),ISNUMBER(SEARCH(PESQUISA!$B$3,D9963))),ROW()-1,"")</f>
        <v/>
      </c>
    </row>
    <row r="9964" spans="1:14" x14ac:dyDescent="0.3">
      <c r="A9964" t="s">
        <v>30046</v>
      </c>
      <c r="B9964" t="s">
        <v>29</v>
      </c>
      <c r="C9964" t="s">
        <v>30047</v>
      </c>
      <c r="D9964" t="s">
        <v>30048</v>
      </c>
      <c r="E9964" t="s">
        <v>29278</v>
      </c>
      <c r="F9964" s="7">
        <v>39.71</v>
      </c>
      <c r="G9964" t="s">
        <v>33</v>
      </c>
      <c r="H9964" t="s">
        <v>34</v>
      </c>
      <c r="I9964" t="s">
        <v>29904</v>
      </c>
      <c r="L9964" s="8">
        <v>0.28129999999999999</v>
      </c>
      <c r="M9964" t="s">
        <v>36</v>
      </c>
      <c r="N9964" t="str">
        <f>IF(AND(PESQUISA!$B$3&lt;&gt;"",OR(PESQUISA!$B$4="TODAS",B9964=PESQUISA!$B$4),ISNUMBER(SEARCH(PESQUISA!$B$3,D9964))),ROW()-1,"")</f>
        <v/>
      </c>
    </row>
    <row r="9965" spans="1:14" x14ac:dyDescent="0.3">
      <c r="A9965" t="s">
        <v>30049</v>
      </c>
      <c r="B9965" t="s">
        <v>29</v>
      </c>
      <c r="C9965" t="s">
        <v>30050</v>
      </c>
      <c r="D9965" t="s">
        <v>30051</v>
      </c>
      <c r="E9965" t="s">
        <v>29278</v>
      </c>
      <c r="F9965" s="7">
        <v>44.04</v>
      </c>
      <c r="G9965" t="s">
        <v>33</v>
      </c>
      <c r="H9965" t="s">
        <v>34</v>
      </c>
      <c r="I9965" t="s">
        <v>29904</v>
      </c>
      <c r="L9965" s="8">
        <v>0.38150000000000001</v>
      </c>
      <c r="M9965" t="s">
        <v>36</v>
      </c>
      <c r="N9965" t="str">
        <f>IF(AND(PESQUISA!$B$3&lt;&gt;"",OR(PESQUISA!$B$4="TODAS",B9965=PESQUISA!$B$4),ISNUMBER(SEARCH(PESQUISA!$B$3,D9965))),ROW()-1,"")</f>
        <v/>
      </c>
    </row>
    <row r="9966" spans="1:14" x14ac:dyDescent="0.3">
      <c r="A9966" t="s">
        <v>30052</v>
      </c>
      <c r="B9966" t="s">
        <v>29</v>
      </c>
      <c r="C9966" t="s">
        <v>30053</v>
      </c>
      <c r="D9966" t="s">
        <v>30054</v>
      </c>
      <c r="E9966" t="s">
        <v>29278</v>
      </c>
      <c r="F9966" s="7">
        <v>53.08</v>
      </c>
      <c r="G9966" t="s">
        <v>33</v>
      </c>
      <c r="H9966" t="s">
        <v>34</v>
      </c>
      <c r="I9966" t="s">
        <v>29904</v>
      </c>
      <c r="L9966" s="8">
        <v>0.28110000000000002</v>
      </c>
      <c r="M9966" t="s">
        <v>36</v>
      </c>
      <c r="N9966" t="str">
        <f>IF(AND(PESQUISA!$B$3&lt;&gt;"",OR(PESQUISA!$B$4="TODAS",B9966=PESQUISA!$B$4),ISNUMBER(SEARCH(PESQUISA!$B$3,D9966))),ROW()-1,"")</f>
        <v/>
      </c>
    </row>
    <row r="9967" spans="1:14" x14ac:dyDescent="0.3">
      <c r="A9967" t="s">
        <v>30055</v>
      </c>
      <c r="B9967" t="s">
        <v>29</v>
      </c>
      <c r="C9967" t="s">
        <v>30056</v>
      </c>
      <c r="D9967" t="s">
        <v>30057</v>
      </c>
      <c r="E9967" t="s">
        <v>29278</v>
      </c>
      <c r="F9967" s="7">
        <v>59.4</v>
      </c>
      <c r="G9967" t="s">
        <v>33</v>
      </c>
      <c r="H9967" t="s">
        <v>34</v>
      </c>
      <c r="I9967" t="s">
        <v>29904</v>
      </c>
      <c r="L9967" s="8">
        <v>0.38150000000000001</v>
      </c>
      <c r="M9967" t="s">
        <v>36</v>
      </c>
      <c r="N9967" t="str">
        <f>IF(AND(PESQUISA!$B$3&lt;&gt;"",OR(PESQUISA!$B$4="TODAS",B9967=PESQUISA!$B$4),ISNUMBER(SEARCH(PESQUISA!$B$3,D9967))),ROW()-1,"")</f>
        <v/>
      </c>
    </row>
    <row r="9968" spans="1:14" x14ac:dyDescent="0.3">
      <c r="A9968" t="s">
        <v>30058</v>
      </c>
      <c r="B9968" t="s">
        <v>29</v>
      </c>
      <c r="C9968" t="s">
        <v>30059</v>
      </c>
      <c r="D9968" t="s">
        <v>30060</v>
      </c>
      <c r="E9968" t="s">
        <v>29278</v>
      </c>
      <c r="F9968" s="7">
        <v>40.659999999999997</v>
      </c>
      <c r="G9968" t="s">
        <v>33</v>
      </c>
      <c r="H9968" t="s">
        <v>34</v>
      </c>
      <c r="I9968" t="s">
        <v>29904</v>
      </c>
      <c r="L9968" s="8">
        <v>0.28110000000000002</v>
      </c>
      <c r="M9968" t="s">
        <v>36</v>
      </c>
      <c r="N9968" t="str">
        <f>IF(AND(PESQUISA!$B$3&lt;&gt;"",OR(PESQUISA!$B$4="TODAS",B9968=PESQUISA!$B$4),ISNUMBER(SEARCH(PESQUISA!$B$3,D9968))),ROW()-1,"")</f>
        <v/>
      </c>
    </row>
    <row r="9969" spans="1:14" x14ac:dyDescent="0.3">
      <c r="A9969" t="s">
        <v>30061</v>
      </c>
      <c r="B9969" t="s">
        <v>29</v>
      </c>
      <c r="C9969" t="s">
        <v>30062</v>
      </c>
      <c r="D9969" t="s">
        <v>30063</v>
      </c>
      <c r="E9969" t="s">
        <v>29278</v>
      </c>
      <c r="F9969" s="7">
        <v>45.21</v>
      </c>
      <c r="G9969" t="s">
        <v>33</v>
      </c>
      <c r="H9969" t="s">
        <v>34</v>
      </c>
      <c r="I9969" t="s">
        <v>29904</v>
      </c>
      <c r="L9969" s="8">
        <v>0.38159999999999999</v>
      </c>
      <c r="M9969" t="s">
        <v>36</v>
      </c>
      <c r="N9969" t="str">
        <f>IF(AND(PESQUISA!$B$3&lt;&gt;"",OR(PESQUISA!$B$4="TODAS",B9969=PESQUISA!$B$4),ISNUMBER(SEARCH(PESQUISA!$B$3,D9969))),ROW()-1,"")</f>
        <v/>
      </c>
    </row>
    <row r="9970" spans="1:14" x14ac:dyDescent="0.3">
      <c r="A9970" t="s">
        <v>30064</v>
      </c>
      <c r="B9970" t="s">
        <v>29</v>
      </c>
      <c r="C9970" t="s">
        <v>30065</v>
      </c>
      <c r="D9970" t="s">
        <v>30066</v>
      </c>
      <c r="E9970" t="s">
        <v>29278</v>
      </c>
      <c r="F9970" s="7">
        <v>30.95</v>
      </c>
      <c r="G9970" t="s">
        <v>33</v>
      </c>
      <c r="H9970" t="s">
        <v>34</v>
      </c>
      <c r="I9970" t="s">
        <v>29904</v>
      </c>
      <c r="L9970" s="8">
        <v>0.28110000000000002</v>
      </c>
      <c r="M9970" t="s">
        <v>36</v>
      </c>
      <c r="N9970" t="str">
        <f>IF(AND(PESQUISA!$B$3&lt;&gt;"",OR(PESQUISA!$B$4="TODAS",B9970=PESQUISA!$B$4),ISNUMBER(SEARCH(PESQUISA!$B$3,D9970))),ROW()-1,"")</f>
        <v/>
      </c>
    </row>
    <row r="9971" spans="1:14" x14ac:dyDescent="0.3">
      <c r="A9971" t="s">
        <v>30067</v>
      </c>
      <c r="B9971" t="s">
        <v>29</v>
      </c>
      <c r="C9971" t="s">
        <v>30068</v>
      </c>
      <c r="D9971" t="s">
        <v>30069</v>
      </c>
      <c r="E9971" t="s">
        <v>29278</v>
      </c>
      <c r="F9971" s="7">
        <v>33.78</v>
      </c>
      <c r="G9971" t="s">
        <v>33</v>
      </c>
      <c r="H9971" t="s">
        <v>34</v>
      </c>
      <c r="I9971" t="s">
        <v>29904</v>
      </c>
      <c r="L9971" s="8">
        <v>0.38159999999999999</v>
      </c>
      <c r="M9971" t="s">
        <v>36</v>
      </c>
      <c r="N9971" t="str">
        <f>IF(AND(PESQUISA!$B$3&lt;&gt;"",OR(PESQUISA!$B$4="TODAS",B9971=PESQUISA!$B$4),ISNUMBER(SEARCH(PESQUISA!$B$3,D9971))),ROW()-1,"")</f>
        <v/>
      </c>
    </row>
    <row r="9972" spans="1:14" x14ac:dyDescent="0.3">
      <c r="A9972" t="s">
        <v>30070</v>
      </c>
      <c r="B9972" t="s">
        <v>29</v>
      </c>
      <c r="C9972" t="s">
        <v>30071</v>
      </c>
      <c r="D9972" t="s">
        <v>30072</v>
      </c>
      <c r="E9972" t="s">
        <v>29278</v>
      </c>
      <c r="F9972" s="7">
        <v>25.08</v>
      </c>
      <c r="G9972" t="s">
        <v>33</v>
      </c>
      <c r="H9972" t="s">
        <v>34</v>
      </c>
      <c r="I9972" t="s">
        <v>29904</v>
      </c>
      <c r="L9972" s="8">
        <v>0.28110000000000002</v>
      </c>
      <c r="M9972" t="s">
        <v>36</v>
      </c>
      <c r="N9972" t="str">
        <f>IF(AND(PESQUISA!$B$3&lt;&gt;"",OR(PESQUISA!$B$4="TODAS",B9972=PESQUISA!$B$4),ISNUMBER(SEARCH(PESQUISA!$B$3,D9972))),ROW()-1,"")</f>
        <v/>
      </c>
    </row>
    <row r="9973" spans="1:14" x14ac:dyDescent="0.3">
      <c r="A9973" t="s">
        <v>30073</v>
      </c>
      <c r="B9973" t="s">
        <v>29</v>
      </c>
      <c r="C9973" t="s">
        <v>30074</v>
      </c>
      <c r="D9973" t="s">
        <v>30075</v>
      </c>
      <c r="E9973" t="s">
        <v>29278</v>
      </c>
      <c r="F9973" s="7">
        <v>27.16</v>
      </c>
      <c r="G9973" t="s">
        <v>33</v>
      </c>
      <c r="H9973" t="s">
        <v>34</v>
      </c>
      <c r="I9973" t="s">
        <v>29904</v>
      </c>
      <c r="L9973" s="8">
        <v>0.38140000000000002</v>
      </c>
      <c r="M9973" t="s">
        <v>36</v>
      </c>
      <c r="N9973" t="str">
        <f>IF(AND(PESQUISA!$B$3&lt;&gt;"",OR(PESQUISA!$B$4="TODAS",B9973=PESQUISA!$B$4),ISNUMBER(SEARCH(PESQUISA!$B$3,D9973))),ROW()-1,"")</f>
        <v/>
      </c>
    </row>
    <row r="9974" spans="1:14" x14ac:dyDescent="0.3">
      <c r="A9974" t="s">
        <v>30076</v>
      </c>
      <c r="B9974" t="s">
        <v>29</v>
      </c>
      <c r="C9974" t="s">
        <v>30077</v>
      </c>
      <c r="D9974" t="s">
        <v>30078</v>
      </c>
      <c r="E9974" t="s">
        <v>29278</v>
      </c>
      <c r="F9974" s="7">
        <v>52.96</v>
      </c>
      <c r="G9974" t="s">
        <v>33</v>
      </c>
      <c r="H9974" t="s">
        <v>34</v>
      </c>
      <c r="I9974" t="s">
        <v>29904</v>
      </c>
      <c r="L9974" s="8">
        <v>0.28120000000000001</v>
      </c>
      <c r="M9974" t="s">
        <v>36</v>
      </c>
      <c r="N9974" t="str">
        <f>IF(AND(PESQUISA!$B$3&lt;&gt;"",OR(PESQUISA!$B$4="TODAS",B9974=PESQUISA!$B$4),ISNUMBER(SEARCH(PESQUISA!$B$3,D9974))),ROW()-1,"")</f>
        <v/>
      </c>
    </row>
    <row r="9975" spans="1:14" x14ac:dyDescent="0.3">
      <c r="A9975" t="s">
        <v>30079</v>
      </c>
      <c r="B9975" t="s">
        <v>29</v>
      </c>
      <c r="C9975" t="s">
        <v>30080</v>
      </c>
      <c r="D9975" t="s">
        <v>30081</v>
      </c>
      <c r="E9975" t="s">
        <v>29278</v>
      </c>
      <c r="F9975" s="7">
        <v>59.4</v>
      </c>
      <c r="G9975" t="s">
        <v>33</v>
      </c>
      <c r="H9975" t="s">
        <v>34</v>
      </c>
      <c r="I9975" t="s">
        <v>29904</v>
      </c>
      <c r="L9975" s="8">
        <v>0.38150000000000001</v>
      </c>
      <c r="M9975" t="s">
        <v>36</v>
      </c>
      <c r="N9975" t="str">
        <f>IF(AND(PESQUISA!$B$3&lt;&gt;"",OR(PESQUISA!$B$4="TODAS",B9975=PESQUISA!$B$4),ISNUMBER(SEARCH(PESQUISA!$B$3,D9975))),ROW()-1,"")</f>
        <v/>
      </c>
    </row>
    <row r="9976" spans="1:14" x14ac:dyDescent="0.3">
      <c r="A9976" t="s">
        <v>30082</v>
      </c>
      <c r="B9976" t="s">
        <v>29</v>
      </c>
      <c r="C9976" t="s">
        <v>30083</v>
      </c>
      <c r="D9976" t="s">
        <v>30084</v>
      </c>
      <c r="E9976" t="s">
        <v>29278</v>
      </c>
      <c r="F9976" s="7">
        <v>14.98</v>
      </c>
      <c r="G9976" t="s">
        <v>33</v>
      </c>
      <c r="H9976" t="s">
        <v>34</v>
      </c>
      <c r="I9976" t="s">
        <v>29904</v>
      </c>
      <c r="L9976" s="8">
        <v>0.28100000000000003</v>
      </c>
      <c r="M9976" t="s">
        <v>36</v>
      </c>
      <c r="N9976" t="str">
        <f>IF(AND(PESQUISA!$B$3&lt;&gt;"",OR(PESQUISA!$B$4="TODAS",B9976=PESQUISA!$B$4),ISNUMBER(SEARCH(PESQUISA!$B$3,D9976))),ROW()-1,"")</f>
        <v/>
      </c>
    </row>
    <row r="9977" spans="1:14" x14ac:dyDescent="0.3">
      <c r="A9977" t="s">
        <v>30085</v>
      </c>
      <c r="B9977" t="s">
        <v>29</v>
      </c>
      <c r="C9977" t="s">
        <v>30086</v>
      </c>
      <c r="D9977" t="s">
        <v>30087</v>
      </c>
      <c r="E9977" t="s">
        <v>29278</v>
      </c>
      <c r="F9977" s="7">
        <v>15.67</v>
      </c>
      <c r="G9977" t="s">
        <v>33</v>
      </c>
      <c r="H9977" t="s">
        <v>34</v>
      </c>
      <c r="I9977" t="s">
        <v>29904</v>
      </c>
      <c r="L9977" s="8">
        <v>0.38159999999999999</v>
      </c>
      <c r="M9977" t="s">
        <v>36</v>
      </c>
      <c r="N9977" t="str">
        <f>IF(AND(PESQUISA!$B$3&lt;&gt;"",OR(PESQUISA!$B$4="TODAS",B9977=PESQUISA!$B$4),ISNUMBER(SEARCH(PESQUISA!$B$3,D9977))),ROW()-1,"")</f>
        <v/>
      </c>
    </row>
    <row r="9978" spans="1:14" x14ac:dyDescent="0.3">
      <c r="A9978" t="s">
        <v>30088</v>
      </c>
      <c r="B9978" t="s">
        <v>29</v>
      </c>
      <c r="C9978" t="s">
        <v>30089</v>
      </c>
      <c r="D9978" t="s">
        <v>30090</v>
      </c>
      <c r="E9978" t="s">
        <v>29278</v>
      </c>
      <c r="F9978" s="7">
        <v>12.64</v>
      </c>
      <c r="G9978" t="s">
        <v>33</v>
      </c>
      <c r="H9978" t="s">
        <v>34</v>
      </c>
      <c r="I9978" t="s">
        <v>29904</v>
      </c>
      <c r="L9978" s="8">
        <v>0.28089999999999998</v>
      </c>
      <c r="M9978" t="s">
        <v>36</v>
      </c>
      <c r="N9978" t="str">
        <f>IF(AND(PESQUISA!$B$3&lt;&gt;"",OR(PESQUISA!$B$4="TODAS",B9978=PESQUISA!$B$4),ISNUMBER(SEARCH(PESQUISA!$B$3,D9978))),ROW()-1,"")</f>
        <v/>
      </c>
    </row>
    <row r="9979" spans="1:14" x14ac:dyDescent="0.3">
      <c r="A9979" t="s">
        <v>30091</v>
      </c>
      <c r="B9979" t="s">
        <v>29</v>
      </c>
      <c r="C9979" t="s">
        <v>30092</v>
      </c>
      <c r="D9979" t="s">
        <v>30093</v>
      </c>
      <c r="E9979" t="s">
        <v>29278</v>
      </c>
      <c r="F9979" s="7">
        <v>12.55</v>
      </c>
      <c r="G9979" t="s">
        <v>33</v>
      </c>
      <c r="H9979" t="s">
        <v>34</v>
      </c>
      <c r="I9979" t="s">
        <v>29904</v>
      </c>
      <c r="L9979" s="8">
        <v>0.38090000000000002</v>
      </c>
      <c r="M9979" t="s">
        <v>36</v>
      </c>
      <c r="N9979" t="str">
        <f>IF(AND(PESQUISA!$B$3&lt;&gt;"",OR(PESQUISA!$B$4="TODAS",B9979=PESQUISA!$B$4),ISNUMBER(SEARCH(PESQUISA!$B$3,D9979))),ROW()-1,"")</f>
        <v/>
      </c>
    </row>
    <row r="9980" spans="1:14" x14ac:dyDescent="0.3">
      <c r="A9980" t="s">
        <v>30094</v>
      </c>
      <c r="B9980" t="s">
        <v>29</v>
      </c>
      <c r="C9980" t="s">
        <v>30095</v>
      </c>
      <c r="D9980" t="s">
        <v>30096</v>
      </c>
      <c r="E9980" t="s">
        <v>29278</v>
      </c>
      <c r="F9980" s="7">
        <v>34.799999999999997</v>
      </c>
      <c r="G9980" t="s">
        <v>33</v>
      </c>
      <c r="H9980" t="s">
        <v>34</v>
      </c>
      <c r="I9980" t="s">
        <v>29904</v>
      </c>
      <c r="L9980" s="8">
        <v>0.28100000000000003</v>
      </c>
      <c r="M9980" t="s">
        <v>36</v>
      </c>
      <c r="N9980" t="str">
        <f>IF(AND(PESQUISA!$B$3&lt;&gt;"",OR(PESQUISA!$B$4="TODAS",B9980=PESQUISA!$B$4),ISNUMBER(SEARCH(PESQUISA!$B$3,D9980))),ROW()-1,"")</f>
        <v/>
      </c>
    </row>
    <row r="9981" spans="1:14" x14ac:dyDescent="0.3">
      <c r="A9981" t="s">
        <v>30097</v>
      </c>
      <c r="B9981" t="s">
        <v>29</v>
      </c>
      <c r="C9981" t="s">
        <v>30098</v>
      </c>
      <c r="D9981" t="s">
        <v>30099</v>
      </c>
      <c r="E9981" t="s">
        <v>29278</v>
      </c>
      <c r="F9981" s="7">
        <v>38.380000000000003</v>
      </c>
      <c r="G9981" t="s">
        <v>33</v>
      </c>
      <c r="H9981" t="s">
        <v>34</v>
      </c>
      <c r="I9981" t="s">
        <v>29904</v>
      </c>
      <c r="L9981" s="8">
        <v>0.38140000000000002</v>
      </c>
      <c r="M9981" t="s">
        <v>36</v>
      </c>
      <c r="N9981" t="str">
        <f>IF(AND(PESQUISA!$B$3&lt;&gt;"",OR(PESQUISA!$B$4="TODAS",B9981=PESQUISA!$B$4),ISNUMBER(SEARCH(PESQUISA!$B$3,D9981))),ROW()-1,"")</f>
        <v/>
      </c>
    </row>
    <row r="9982" spans="1:14" x14ac:dyDescent="0.3">
      <c r="A9982" t="s">
        <v>30100</v>
      </c>
      <c r="B9982" t="s">
        <v>29</v>
      </c>
      <c r="C9982" t="s">
        <v>30101</v>
      </c>
      <c r="D9982" t="s">
        <v>30102</v>
      </c>
      <c r="E9982" t="s">
        <v>29278</v>
      </c>
      <c r="F9982" s="7">
        <v>28.48</v>
      </c>
      <c r="G9982" t="s">
        <v>33</v>
      </c>
      <c r="H9982" t="s">
        <v>34</v>
      </c>
      <c r="I9982" t="s">
        <v>29904</v>
      </c>
      <c r="L9982" s="8">
        <v>0.28089999999999998</v>
      </c>
      <c r="M9982" t="s">
        <v>36</v>
      </c>
      <c r="N9982" t="str">
        <f>IF(AND(PESQUISA!$B$3&lt;&gt;"",OR(PESQUISA!$B$4="TODAS",B9982=PESQUISA!$B$4),ISNUMBER(SEARCH(PESQUISA!$B$3,D9982))),ROW()-1,"")</f>
        <v/>
      </c>
    </row>
    <row r="9983" spans="1:14" x14ac:dyDescent="0.3">
      <c r="A9983" t="s">
        <v>30103</v>
      </c>
      <c r="B9983" t="s">
        <v>29</v>
      </c>
      <c r="C9983" t="s">
        <v>30104</v>
      </c>
      <c r="D9983" t="s">
        <v>30105</v>
      </c>
      <c r="E9983" t="s">
        <v>29278</v>
      </c>
      <c r="F9983" s="7">
        <v>31.01</v>
      </c>
      <c r="G9983" t="s">
        <v>33</v>
      </c>
      <c r="H9983" t="s">
        <v>34</v>
      </c>
      <c r="I9983" t="s">
        <v>29904</v>
      </c>
      <c r="L9983" s="8">
        <v>0.38150000000000001</v>
      </c>
      <c r="M9983" t="s">
        <v>36</v>
      </c>
      <c r="N9983" t="str">
        <f>IF(AND(PESQUISA!$B$3&lt;&gt;"",OR(PESQUISA!$B$4="TODAS",B9983=PESQUISA!$B$4),ISNUMBER(SEARCH(PESQUISA!$B$3,D9983))),ROW()-1,"")</f>
        <v/>
      </c>
    </row>
    <row r="9984" spans="1:14" x14ac:dyDescent="0.3">
      <c r="A9984" t="s">
        <v>30106</v>
      </c>
      <c r="B9984" t="s">
        <v>29</v>
      </c>
      <c r="C9984" t="s">
        <v>30107</v>
      </c>
      <c r="D9984" t="s">
        <v>30108</v>
      </c>
      <c r="E9984" t="s">
        <v>29278</v>
      </c>
      <c r="F9984" s="7">
        <v>43.37</v>
      </c>
      <c r="G9984" t="s">
        <v>33</v>
      </c>
      <c r="H9984" t="s">
        <v>34</v>
      </c>
      <c r="I9984" t="s">
        <v>29904</v>
      </c>
      <c r="L9984" s="8">
        <v>0.28110000000000002</v>
      </c>
      <c r="M9984" t="s">
        <v>36</v>
      </c>
      <c r="N9984" t="str">
        <f>IF(AND(PESQUISA!$B$3&lt;&gt;"",OR(PESQUISA!$B$4="TODAS",B9984=PESQUISA!$B$4),ISNUMBER(SEARCH(PESQUISA!$B$3,D9984))),ROW()-1,"")</f>
        <v/>
      </c>
    </row>
    <row r="9985" spans="1:14" x14ac:dyDescent="0.3">
      <c r="A9985" t="s">
        <v>30109</v>
      </c>
      <c r="B9985" t="s">
        <v>29</v>
      </c>
      <c r="C9985" t="s">
        <v>30110</v>
      </c>
      <c r="D9985" t="s">
        <v>30111</v>
      </c>
      <c r="E9985" t="s">
        <v>29278</v>
      </c>
      <c r="F9985" s="7">
        <v>48.3</v>
      </c>
      <c r="G9985" t="s">
        <v>33</v>
      </c>
      <c r="H9985" t="s">
        <v>34</v>
      </c>
      <c r="I9985" t="s">
        <v>29904</v>
      </c>
      <c r="L9985" s="8">
        <v>0.38159999999999999</v>
      </c>
      <c r="M9985" t="s">
        <v>36</v>
      </c>
      <c r="N9985" t="str">
        <f>IF(AND(PESQUISA!$B$3&lt;&gt;"",OR(PESQUISA!$B$4="TODAS",B9985=PESQUISA!$B$4),ISNUMBER(SEARCH(PESQUISA!$B$3,D9985))),ROW()-1,"")</f>
        <v/>
      </c>
    </row>
    <row r="9986" spans="1:14" x14ac:dyDescent="0.3">
      <c r="A9986" t="s">
        <v>30112</v>
      </c>
      <c r="B9986" t="s">
        <v>29</v>
      </c>
      <c r="C9986" t="s">
        <v>30113</v>
      </c>
      <c r="D9986" t="s">
        <v>30114</v>
      </c>
      <c r="E9986" t="s">
        <v>29278</v>
      </c>
      <c r="F9986" s="7">
        <v>34.31</v>
      </c>
      <c r="G9986" t="s">
        <v>33</v>
      </c>
      <c r="H9986" t="s">
        <v>34</v>
      </c>
      <c r="I9986" t="s">
        <v>29904</v>
      </c>
      <c r="L9986" s="8">
        <v>0.28100000000000003</v>
      </c>
      <c r="M9986" t="s">
        <v>36</v>
      </c>
      <c r="N9986" t="str">
        <f>IF(AND(PESQUISA!$B$3&lt;&gt;"",OR(PESQUISA!$B$4="TODAS",B9986=PESQUISA!$B$4),ISNUMBER(SEARCH(PESQUISA!$B$3,D9986))),ROW()-1,"")</f>
        <v/>
      </c>
    </row>
    <row r="9987" spans="1:14" x14ac:dyDescent="0.3">
      <c r="A9987" t="s">
        <v>30115</v>
      </c>
      <c r="B9987" t="s">
        <v>29</v>
      </c>
      <c r="C9987" t="s">
        <v>30116</v>
      </c>
      <c r="D9987" t="s">
        <v>30117</v>
      </c>
      <c r="E9987" t="s">
        <v>29278</v>
      </c>
      <c r="F9987" s="7">
        <v>37.82</v>
      </c>
      <c r="G9987" t="s">
        <v>33</v>
      </c>
      <c r="H9987" t="s">
        <v>34</v>
      </c>
      <c r="I9987" t="s">
        <v>29904</v>
      </c>
      <c r="L9987" s="8">
        <v>0.38150000000000001</v>
      </c>
      <c r="M9987" t="s">
        <v>36</v>
      </c>
      <c r="N9987" t="str">
        <f>IF(AND(PESQUISA!$B$3&lt;&gt;"",OR(PESQUISA!$B$4="TODAS",B9987=PESQUISA!$B$4),ISNUMBER(SEARCH(PESQUISA!$B$3,D9987))),ROW()-1,"")</f>
        <v/>
      </c>
    </row>
    <row r="9988" spans="1:14" x14ac:dyDescent="0.3">
      <c r="A9988" t="s">
        <v>30118</v>
      </c>
      <c r="B9988" t="s">
        <v>29</v>
      </c>
      <c r="C9988" t="s">
        <v>30119</v>
      </c>
      <c r="D9988" t="s">
        <v>30120</v>
      </c>
      <c r="E9988" t="s">
        <v>29278</v>
      </c>
      <c r="F9988" s="7">
        <v>29.36</v>
      </c>
      <c r="G9988" t="s">
        <v>33</v>
      </c>
      <c r="H9988" t="s">
        <v>34</v>
      </c>
      <c r="I9988" t="s">
        <v>29904</v>
      </c>
      <c r="L9988" s="8">
        <v>0.28100000000000003</v>
      </c>
      <c r="M9988" t="s">
        <v>36</v>
      </c>
      <c r="N9988" t="str">
        <f>IF(AND(PESQUISA!$B$3&lt;&gt;"",OR(PESQUISA!$B$4="TODAS",B9988=PESQUISA!$B$4),ISNUMBER(SEARCH(PESQUISA!$B$3,D9988))),ROW()-1,"")</f>
        <v/>
      </c>
    </row>
    <row r="9989" spans="1:14" x14ac:dyDescent="0.3">
      <c r="A9989" t="s">
        <v>30121</v>
      </c>
      <c r="B9989" t="s">
        <v>29</v>
      </c>
      <c r="C9989" t="s">
        <v>30122</v>
      </c>
      <c r="D9989" t="s">
        <v>30123</v>
      </c>
      <c r="E9989" t="s">
        <v>29278</v>
      </c>
      <c r="F9989" s="7">
        <v>31.98</v>
      </c>
      <c r="G9989" t="s">
        <v>33</v>
      </c>
      <c r="H9989" t="s">
        <v>34</v>
      </c>
      <c r="I9989" t="s">
        <v>29904</v>
      </c>
      <c r="L9989" s="8">
        <v>0.38150000000000001</v>
      </c>
      <c r="M9989" t="s">
        <v>36</v>
      </c>
      <c r="N9989" t="str">
        <f>IF(AND(PESQUISA!$B$3&lt;&gt;"",OR(PESQUISA!$B$4="TODAS",B9989=PESQUISA!$B$4),ISNUMBER(SEARCH(PESQUISA!$B$3,D9989))),ROW()-1,"")</f>
        <v/>
      </c>
    </row>
    <row r="9990" spans="1:14" x14ac:dyDescent="0.3">
      <c r="A9990" t="s">
        <v>30124</v>
      </c>
      <c r="B9990" t="s">
        <v>29</v>
      </c>
      <c r="C9990" t="s">
        <v>30125</v>
      </c>
      <c r="D9990" t="s">
        <v>30126</v>
      </c>
      <c r="E9990" t="s">
        <v>29278</v>
      </c>
      <c r="F9990" s="7">
        <v>22.72</v>
      </c>
      <c r="G9990" t="s">
        <v>33</v>
      </c>
      <c r="H9990" t="s">
        <v>34</v>
      </c>
      <c r="I9990" t="s">
        <v>29904</v>
      </c>
      <c r="L9990" s="8">
        <v>0.28120000000000001</v>
      </c>
      <c r="M9990" t="s">
        <v>36</v>
      </c>
      <c r="N9990" t="str">
        <f>IF(AND(PESQUISA!$B$3&lt;&gt;"",OR(PESQUISA!$B$4="TODAS",B9990=PESQUISA!$B$4),ISNUMBER(SEARCH(PESQUISA!$B$3,D9990))),ROW()-1,"")</f>
        <v/>
      </c>
    </row>
    <row r="9991" spans="1:14" x14ac:dyDescent="0.3">
      <c r="A9991" t="s">
        <v>30127</v>
      </c>
      <c r="B9991" t="s">
        <v>29</v>
      </c>
      <c r="C9991" t="s">
        <v>30128</v>
      </c>
      <c r="D9991" t="s">
        <v>30129</v>
      </c>
      <c r="E9991" t="s">
        <v>29278</v>
      </c>
      <c r="F9991" s="7">
        <v>24.36</v>
      </c>
      <c r="G9991" t="s">
        <v>33</v>
      </c>
      <c r="H9991" t="s">
        <v>34</v>
      </c>
      <c r="I9991" t="s">
        <v>29904</v>
      </c>
      <c r="L9991" s="8">
        <v>0.38179999999999997</v>
      </c>
      <c r="M9991" t="s">
        <v>36</v>
      </c>
      <c r="N9991" t="str">
        <f>IF(AND(PESQUISA!$B$3&lt;&gt;"",OR(PESQUISA!$B$4="TODAS",B9991=PESQUISA!$B$4),ISNUMBER(SEARCH(PESQUISA!$B$3,D9991))),ROW()-1,"")</f>
        <v/>
      </c>
    </row>
    <row r="9992" spans="1:14" x14ac:dyDescent="0.3">
      <c r="A9992" t="s">
        <v>30130</v>
      </c>
      <c r="B9992" t="s">
        <v>29</v>
      </c>
      <c r="C9992" t="s">
        <v>30131</v>
      </c>
      <c r="D9992" t="s">
        <v>30132</v>
      </c>
      <c r="E9992" t="s">
        <v>29278</v>
      </c>
      <c r="F9992" s="7">
        <v>32.92</v>
      </c>
      <c r="G9992" t="s">
        <v>33</v>
      </c>
      <c r="H9992" t="s">
        <v>34</v>
      </c>
      <c r="I9992" t="s">
        <v>29904</v>
      </c>
      <c r="L9992" s="8">
        <v>0.28100000000000003</v>
      </c>
      <c r="M9992" t="s">
        <v>36</v>
      </c>
      <c r="N9992" t="str">
        <f>IF(AND(PESQUISA!$B$3&lt;&gt;"",OR(PESQUISA!$B$4="TODAS",B9992=PESQUISA!$B$4),ISNUMBER(SEARCH(PESQUISA!$B$3,D9992))),ROW()-1,"")</f>
        <v/>
      </c>
    </row>
    <row r="9993" spans="1:14" x14ac:dyDescent="0.3">
      <c r="A9993" t="s">
        <v>30133</v>
      </c>
      <c r="B9993" t="s">
        <v>29</v>
      </c>
      <c r="C9993" t="s">
        <v>30134</v>
      </c>
      <c r="D9993" t="s">
        <v>30135</v>
      </c>
      <c r="E9993" t="s">
        <v>29278</v>
      </c>
      <c r="F9993" s="7">
        <v>35.75</v>
      </c>
      <c r="G9993" t="s">
        <v>33</v>
      </c>
      <c r="H9993" t="s">
        <v>34</v>
      </c>
      <c r="I9993" t="s">
        <v>29904</v>
      </c>
      <c r="L9993" s="8">
        <v>0.38179999999999997</v>
      </c>
      <c r="M9993" t="s">
        <v>36</v>
      </c>
      <c r="N9993" t="str">
        <f>IF(AND(PESQUISA!$B$3&lt;&gt;"",OR(PESQUISA!$B$4="TODAS",B9993=PESQUISA!$B$4),ISNUMBER(SEARCH(PESQUISA!$B$3,D9993))),ROW()-1,"")</f>
        <v/>
      </c>
    </row>
    <row r="9994" spans="1:14" x14ac:dyDescent="0.3">
      <c r="A9994" t="s">
        <v>30136</v>
      </c>
      <c r="B9994" t="s">
        <v>29</v>
      </c>
      <c r="C9994" t="s">
        <v>30137</v>
      </c>
      <c r="D9994" t="s">
        <v>30138</v>
      </c>
      <c r="E9994" t="s">
        <v>29278</v>
      </c>
      <c r="F9994" s="7">
        <v>23.41</v>
      </c>
      <c r="G9994" t="s">
        <v>33</v>
      </c>
      <c r="H9994" t="s">
        <v>34</v>
      </c>
      <c r="I9994" t="s">
        <v>29904</v>
      </c>
      <c r="L9994" s="8">
        <v>0.28110000000000002</v>
      </c>
      <c r="M9994" t="s">
        <v>36</v>
      </c>
      <c r="N9994" t="str">
        <f>IF(AND(PESQUISA!$B$3&lt;&gt;"",OR(PESQUISA!$B$4="TODAS",B9994=PESQUISA!$B$4),ISNUMBER(SEARCH(PESQUISA!$B$3,D9994))),ROW()-1,"")</f>
        <v/>
      </c>
    </row>
    <row r="9995" spans="1:14" x14ac:dyDescent="0.3">
      <c r="A9995" t="s">
        <v>30139</v>
      </c>
      <c r="B9995" t="s">
        <v>29</v>
      </c>
      <c r="C9995" t="s">
        <v>30140</v>
      </c>
      <c r="D9995" t="s">
        <v>30141</v>
      </c>
      <c r="E9995" t="s">
        <v>29278</v>
      </c>
      <c r="F9995" s="7">
        <v>24.96</v>
      </c>
      <c r="G9995" t="s">
        <v>33</v>
      </c>
      <c r="H9995" t="s">
        <v>34</v>
      </c>
      <c r="I9995" t="s">
        <v>29904</v>
      </c>
      <c r="L9995" s="8">
        <v>0.38140000000000002</v>
      </c>
      <c r="M9995" t="s">
        <v>36</v>
      </c>
      <c r="N9995" t="str">
        <f>IF(AND(PESQUISA!$B$3&lt;&gt;"",OR(PESQUISA!$B$4="TODAS",B9995=PESQUISA!$B$4),ISNUMBER(SEARCH(PESQUISA!$B$3,D9995))),ROW()-1,"")</f>
        <v/>
      </c>
    </row>
    <row r="9996" spans="1:14" x14ac:dyDescent="0.3">
      <c r="A9996" t="s">
        <v>30142</v>
      </c>
      <c r="B9996" t="s">
        <v>29</v>
      </c>
      <c r="C9996" t="s">
        <v>30143</v>
      </c>
      <c r="D9996" t="s">
        <v>30144</v>
      </c>
      <c r="E9996" t="s">
        <v>29278</v>
      </c>
      <c r="F9996" s="7">
        <v>20.6</v>
      </c>
      <c r="G9996" t="s">
        <v>33</v>
      </c>
      <c r="H9996" t="s">
        <v>34</v>
      </c>
      <c r="I9996" t="s">
        <v>29904</v>
      </c>
      <c r="L9996" s="8">
        <v>0.28110000000000002</v>
      </c>
      <c r="M9996" t="s">
        <v>36</v>
      </c>
      <c r="N9996" t="str">
        <f>IF(AND(PESQUISA!$B$3&lt;&gt;"",OR(PESQUISA!$B$4="TODAS",B9996=PESQUISA!$B$4),ISNUMBER(SEARCH(PESQUISA!$B$3,D9996))),ROW()-1,"")</f>
        <v/>
      </c>
    </row>
    <row r="9997" spans="1:14" x14ac:dyDescent="0.3">
      <c r="A9997" t="s">
        <v>30145</v>
      </c>
      <c r="B9997" t="s">
        <v>29</v>
      </c>
      <c r="C9997" t="s">
        <v>30146</v>
      </c>
      <c r="D9997" t="s">
        <v>30147</v>
      </c>
      <c r="E9997" t="s">
        <v>29278</v>
      </c>
      <c r="F9997" s="7">
        <v>21.21</v>
      </c>
      <c r="G9997" t="s">
        <v>33</v>
      </c>
      <c r="H9997" t="s">
        <v>34</v>
      </c>
      <c r="I9997" t="s">
        <v>29904</v>
      </c>
      <c r="L9997" s="8">
        <v>0.38140000000000002</v>
      </c>
      <c r="M9997" t="s">
        <v>36</v>
      </c>
      <c r="N9997" t="str">
        <f>IF(AND(PESQUISA!$B$3&lt;&gt;"",OR(PESQUISA!$B$4="TODAS",B9997=PESQUISA!$B$4),ISNUMBER(SEARCH(PESQUISA!$B$3,D9997))),ROW()-1,"")</f>
        <v/>
      </c>
    </row>
    <row r="9998" spans="1:14" x14ac:dyDescent="0.3">
      <c r="A9998" t="s">
        <v>30148</v>
      </c>
      <c r="B9998" t="s">
        <v>29</v>
      </c>
      <c r="C9998" t="s">
        <v>30149</v>
      </c>
      <c r="D9998" t="s">
        <v>30150</v>
      </c>
      <c r="E9998" t="s">
        <v>29278</v>
      </c>
      <c r="F9998" s="7">
        <v>18.260000000000002</v>
      </c>
      <c r="G9998" t="s">
        <v>33</v>
      </c>
      <c r="H9998" t="s">
        <v>34</v>
      </c>
      <c r="I9998" t="s">
        <v>29904</v>
      </c>
      <c r="L9998" s="8">
        <v>0.28089999999999998</v>
      </c>
      <c r="M9998" t="s">
        <v>36</v>
      </c>
      <c r="N9998" t="str">
        <f>IF(AND(PESQUISA!$B$3&lt;&gt;"",OR(PESQUISA!$B$4="TODAS",B9998=PESQUISA!$B$4),ISNUMBER(SEARCH(PESQUISA!$B$3,D9998))),ROW()-1,"")</f>
        <v/>
      </c>
    </row>
    <row r="9999" spans="1:14" x14ac:dyDescent="0.3">
      <c r="A9999" t="s">
        <v>30151</v>
      </c>
      <c r="B9999" t="s">
        <v>29</v>
      </c>
      <c r="C9999" t="s">
        <v>30152</v>
      </c>
      <c r="D9999" t="s">
        <v>30153</v>
      </c>
      <c r="E9999" t="s">
        <v>29278</v>
      </c>
      <c r="F9999" s="7">
        <v>18.04</v>
      </c>
      <c r="G9999" t="s">
        <v>33</v>
      </c>
      <c r="H9999" t="s">
        <v>34</v>
      </c>
      <c r="I9999" t="s">
        <v>29904</v>
      </c>
      <c r="L9999" s="8">
        <v>0.38190000000000002</v>
      </c>
      <c r="M9999" t="s">
        <v>36</v>
      </c>
      <c r="N9999" t="str">
        <f>IF(AND(PESQUISA!$B$3&lt;&gt;"",OR(PESQUISA!$B$4="TODAS",B9999=PESQUISA!$B$4),ISNUMBER(SEARCH(PESQUISA!$B$3,D9999))),ROW()-1,"")</f>
        <v/>
      </c>
    </row>
    <row r="10000" spans="1:14" x14ac:dyDescent="0.3">
      <c r="A10000" t="s">
        <v>30154</v>
      </c>
      <c r="B10000" t="s">
        <v>29</v>
      </c>
      <c r="C10000" t="s">
        <v>30155</v>
      </c>
      <c r="D10000" t="s">
        <v>30156</v>
      </c>
      <c r="E10000" t="s">
        <v>29278</v>
      </c>
      <c r="F10000" s="7">
        <v>46.04</v>
      </c>
      <c r="G10000" t="s">
        <v>33</v>
      </c>
      <c r="H10000" t="s">
        <v>34</v>
      </c>
      <c r="I10000" t="s">
        <v>29904</v>
      </c>
      <c r="L10000" s="8">
        <v>0.28129999999999999</v>
      </c>
      <c r="M10000" t="s">
        <v>36</v>
      </c>
      <c r="N10000" t="str">
        <f>IF(AND(PESQUISA!$B$3&lt;&gt;"",OR(PESQUISA!$B$4="TODAS",B10000=PESQUISA!$B$4),ISNUMBER(SEARCH(PESQUISA!$B$3,D10000))),ROW()-1,"")</f>
        <v/>
      </c>
    </row>
    <row r="10001" spans="1:14" x14ac:dyDescent="0.3">
      <c r="A10001" t="s">
        <v>30157</v>
      </c>
      <c r="B10001" t="s">
        <v>29</v>
      </c>
      <c r="C10001" t="s">
        <v>30158</v>
      </c>
      <c r="D10001" t="s">
        <v>30159</v>
      </c>
      <c r="E10001" t="s">
        <v>29278</v>
      </c>
      <c r="F10001" s="7">
        <v>51.4</v>
      </c>
      <c r="G10001" t="s">
        <v>33</v>
      </c>
      <c r="H10001" t="s">
        <v>34</v>
      </c>
      <c r="I10001" t="s">
        <v>29904</v>
      </c>
      <c r="L10001" s="8">
        <v>0.38150000000000001</v>
      </c>
      <c r="M10001" t="s">
        <v>36</v>
      </c>
      <c r="N10001" t="str">
        <f>IF(AND(PESQUISA!$B$3&lt;&gt;"",OR(PESQUISA!$B$4="TODAS",B10001=PESQUISA!$B$4),ISNUMBER(SEARCH(PESQUISA!$B$3,D10001))),ROW()-1,"")</f>
        <v/>
      </c>
    </row>
    <row r="10002" spans="1:14" x14ac:dyDescent="0.3">
      <c r="A10002" t="s">
        <v>30160</v>
      </c>
      <c r="B10002" t="s">
        <v>29</v>
      </c>
      <c r="C10002" t="s">
        <v>30161</v>
      </c>
      <c r="D10002" t="s">
        <v>30162</v>
      </c>
      <c r="E10002" t="s">
        <v>29278</v>
      </c>
      <c r="F10002" s="7">
        <v>112.95</v>
      </c>
      <c r="G10002" t="s">
        <v>33</v>
      </c>
      <c r="H10002" t="s">
        <v>34</v>
      </c>
      <c r="I10002" t="s">
        <v>29904</v>
      </c>
      <c r="L10002" s="8">
        <v>0.28120000000000001</v>
      </c>
      <c r="M10002" t="s">
        <v>36</v>
      </c>
      <c r="N10002" t="str">
        <f>IF(AND(PESQUISA!$B$3&lt;&gt;"",OR(PESQUISA!$B$4="TODAS",B10002=PESQUISA!$B$4),ISNUMBER(SEARCH(PESQUISA!$B$3,D10002))),ROW()-1,"")</f>
        <v/>
      </c>
    </row>
    <row r="10003" spans="1:14" x14ac:dyDescent="0.3">
      <c r="A10003" t="s">
        <v>30163</v>
      </c>
      <c r="B10003" t="s">
        <v>29</v>
      </c>
      <c r="C10003" t="s">
        <v>30164</v>
      </c>
      <c r="D10003" t="s">
        <v>30165</v>
      </c>
      <c r="E10003" t="s">
        <v>29278</v>
      </c>
      <c r="F10003" s="7">
        <v>115.81</v>
      </c>
      <c r="G10003" t="s">
        <v>33</v>
      </c>
      <c r="H10003" t="s">
        <v>34</v>
      </c>
      <c r="I10003" t="s">
        <v>29904</v>
      </c>
      <c r="L10003" s="8">
        <v>0.38169999999999998</v>
      </c>
      <c r="M10003" t="s">
        <v>36</v>
      </c>
      <c r="N10003" t="str">
        <f>IF(AND(PESQUISA!$B$3&lt;&gt;"",OR(PESQUISA!$B$4="TODAS",B10003=PESQUISA!$B$4),ISNUMBER(SEARCH(PESQUISA!$B$3,D10003))),ROW()-1,"")</f>
        <v/>
      </c>
    </row>
    <row r="10004" spans="1:14" x14ac:dyDescent="0.3">
      <c r="A10004" t="s">
        <v>30166</v>
      </c>
      <c r="B10004" t="s">
        <v>29</v>
      </c>
      <c r="C10004" t="s">
        <v>30167</v>
      </c>
      <c r="D10004" t="s">
        <v>30168</v>
      </c>
      <c r="E10004" t="s">
        <v>29278</v>
      </c>
      <c r="F10004" s="7">
        <v>97.19</v>
      </c>
      <c r="G10004" t="s">
        <v>33</v>
      </c>
      <c r="H10004" t="s">
        <v>34</v>
      </c>
      <c r="I10004" t="s">
        <v>29904</v>
      </c>
      <c r="L10004" s="8">
        <v>0.28120000000000001</v>
      </c>
      <c r="M10004" t="s">
        <v>36</v>
      </c>
      <c r="N10004" t="str">
        <f>IF(AND(PESQUISA!$B$3&lt;&gt;"",OR(PESQUISA!$B$4="TODAS",B10004=PESQUISA!$B$4),ISNUMBER(SEARCH(PESQUISA!$B$3,D10004))),ROW()-1,"")</f>
        <v/>
      </c>
    </row>
    <row r="10005" spans="1:14" x14ac:dyDescent="0.3">
      <c r="A10005" t="s">
        <v>30169</v>
      </c>
      <c r="B10005" t="s">
        <v>29</v>
      </c>
      <c r="C10005" t="s">
        <v>30170</v>
      </c>
      <c r="D10005" t="s">
        <v>30171</v>
      </c>
      <c r="E10005" t="s">
        <v>29278</v>
      </c>
      <c r="F10005" s="7">
        <v>95.38</v>
      </c>
      <c r="G10005" t="s">
        <v>33</v>
      </c>
      <c r="H10005" t="s">
        <v>34</v>
      </c>
      <c r="I10005" t="s">
        <v>29904</v>
      </c>
      <c r="L10005" s="8">
        <v>0.38169999999999998</v>
      </c>
      <c r="M10005" t="s">
        <v>36</v>
      </c>
      <c r="N10005" t="str">
        <f>IF(AND(PESQUISA!$B$3&lt;&gt;"",OR(PESQUISA!$B$4="TODAS",B10005=PESQUISA!$B$4),ISNUMBER(SEARCH(PESQUISA!$B$3,D10005))),ROW()-1,"")</f>
        <v/>
      </c>
    </row>
    <row r="10006" spans="1:14" x14ac:dyDescent="0.3">
      <c r="A10006" t="s">
        <v>30172</v>
      </c>
      <c r="B10006" t="s">
        <v>29</v>
      </c>
      <c r="C10006" t="s">
        <v>30173</v>
      </c>
      <c r="D10006" t="s">
        <v>30174</v>
      </c>
      <c r="E10006" t="s">
        <v>29278</v>
      </c>
      <c r="F10006" s="7">
        <v>77.989999999999995</v>
      </c>
      <c r="G10006" t="s">
        <v>33</v>
      </c>
      <c r="H10006" t="s">
        <v>34</v>
      </c>
      <c r="I10006" t="s">
        <v>29904</v>
      </c>
      <c r="L10006" s="8">
        <v>0.28120000000000001</v>
      </c>
      <c r="M10006" t="s">
        <v>36</v>
      </c>
      <c r="N10006" t="str">
        <f>IF(AND(PESQUISA!$B$3&lt;&gt;"",OR(PESQUISA!$B$4="TODAS",B10006=PESQUISA!$B$4),ISNUMBER(SEARCH(PESQUISA!$B$3,D10006))),ROW()-1,"")</f>
        <v/>
      </c>
    </row>
    <row r="10007" spans="1:14" x14ac:dyDescent="0.3">
      <c r="A10007" t="s">
        <v>30175</v>
      </c>
      <c r="B10007" t="s">
        <v>29</v>
      </c>
      <c r="C10007" t="s">
        <v>30176</v>
      </c>
      <c r="D10007" t="s">
        <v>30177</v>
      </c>
      <c r="E10007" t="s">
        <v>29278</v>
      </c>
      <c r="F10007" s="7">
        <v>88.5</v>
      </c>
      <c r="G10007" t="s">
        <v>33</v>
      </c>
      <c r="H10007" t="s">
        <v>34</v>
      </c>
      <c r="I10007" t="s">
        <v>29904</v>
      </c>
      <c r="L10007" s="8">
        <v>0.38159999999999999</v>
      </c>
      <c r="M10007" t="s">
        <v>36</v>
      </c>
      <c r="N10007" t="str">
        <f>IF(AND(PESQUISA!$B$3&lt;&gt;"",OR(PESQUISA!$B$4="TODAS",B10007=PESQUISA!$B$4),ISNUMBER(SEARCH(PESQUISA!$B$3,D10007))),ROW()-1,"")</f>
        <v/>
      </c>
    </row>
    <row r="10008" spans="1:14" x14ac:dyDescent="0.3">
      <c r="A10008" t="s">
        <v>30178</v>
      </c>
      <c r="B10008" t="s">
        <v>29</v>
      </c>
      <c r="C10008" t="s">
        <v>30179</v>
      </c>
      <c r="D10008" t="s">
        <v>30180</v>
      </c>
      <c r="E10008" t="s">
        <v>29278</v>
      </c>
      <c r="F10008" s="7">
        <v>56.19</v>
      </c>
      <c r="G10008" t="s">
        <v>33</v>
      </c>
      <c r="H10008" t="s">
        <v>34</v>
      </c>
      <c r="I10008" t="s">
        <v>29904</v>
      </c>
      <c r="L10008" s="8">
        <v>0.28100000000000003</v>
      </c>
      <c r="M10008" t="s">
        <v>36</v>
      </c>
      <c r="N10008" t="str">
        <f>IF(AND(PESQUISA!$B$3&lt;&gt;"",OR(PESQUISA!$B$4="TODAS",B10008=PESQUISA!$B$4),ISNUMBER(SEARCH(PESQUISA!$B$3,D10008))),ROW()-1,"")</f>
        <v/>
      </c>
    </row>
    <row r="10009" spans="1:14" x14ac:dyDescent="0.3">
      <c r="A10009" t="s">
        <v>30181</v>
      </c>
      <c r="B10009" t="s">
        <v>29</v>
      </c>
      <c r="C10009" t="s">
        <v>30182</v>
      </c>
      <c r="D10009" t="s">
        <v>30183</v>
      </c>
      <c r="E10009" t="s">
        <v>29278</v>
      </c>
      <c r="F10009" s="7">
        <v>63.2</v>
      </c>
      <c r="G10009" t="s">
        <v>33</v>
      </c>
      <c r="H10009" t="s">
        <v>34</v>
      </c>
      <c r="I10009" t="s">
        <v>29904</v>
      </c>
      <c r="L10009" s="8">
        <v>0.38159999999999999</v>
      </c>
      <c r="M10009" t="s">
        <v>36</v>
      </c>
      <c r="N10009" t="str">
        <f>IF(AND(PESQUISA!$B$3&lt;&gt;"",OR(PESQUISA!$B$4="TODAS",B10009=PESQUISA!$B$4),ISNUMBER(SEARCH(PESQUISA!$B$3,D10009))),ROW()-1,"")</f>
        <v/>
      </c>
    </row>
    <row r="10010" spans="1:14" x14ac:dyDescent="0.3">
      <c r="A10010" t="s">
        <v>30184</v>
      </c>
      <c r="B10010" t="s">
        <v>29</v>
      </c>
      <c r="C10010" t="s">
        <v>30185</v>
      </c>
      <c r="D10010" t="s">
        <v>30186</v>
      </c>
      <c r="E10010" t="s">
        <v>29278</v>
      </c>
      <c r="F10010" s="7">
        <v>41.84</v>
      </c>
      <c r="G10010" t="s">
        <v>33</v>
      </c>
      <c r="H10010" t="s">
        <v>34</v>
      </c>
      <c r="I10010" t="s">
        <v>29904</v>
      </c>
      <c r="L10010" s="8">
        <v>0.28129999999999999</v>
      </c>
      <c r="M10010" t="s">
        <v>36</v>
      </c>
      <c r="N10010" t="str">
        <f>IF(AND(PESQUISA!$B$3&lt;&gt;"",OR(PESQUISA!$B$4="TODAS",B10010=PESQUISA!$B$4),ISNUMBER(SEARCH(PESQUISA!$B$3,D10010))),ROW()-1,"")</f>
        <v/>
      </c>
    </row>
    <row r="10011" spans="1:14" x14ac:dyDescent="0.3">
      <c r="A10011" t="s">
        <v>30187</v>
      </c>
      <c r="B10011" t="s">
        <v>29</v>
      </c>
      <c r="C10011" t="s">
        <v>30188</v>
      </c>
      <c r="D10011" t="s">
        <v>30189</v>
      </c>
      <c r="E10011" t="s">
        <v>29278</v>
      </c>
      <c r="F10011" s="7">
        <v>46.48</v>
      </c>
      <c r="G10011" t="s">
        <v>33</v>
      </c>
      <c r="H10011" t="s">
        <v>34</v>
      </c>
      <c r="I10011" t="s">
        <v>29904</v>
      </c>
      <c r="L10011" s="8">
        <v>0.38169999999999998</v>
      </c>
      <c r="M10011" t="s">
        <v>36</v>
      </c>
      <c r="N10011" t="str">
        <f>IF(AND(PESQUISA!$B$3&lt;&gt;"",OR(PESQUISA!$B$4="TODAS",B10011=PESQUISA!$B$4),ISNUMBER(SEARCH(PESQUISA!$B$3,D10011))),ROW()-1,"")</f>
        <v/>
      </c>
    </row>
    <row r="10012" spans="1:14" x14ac:dyDescent="0.3">
      <c r="A10012" t="s">
        <v>30190</v>
      </c>
      <c r="B10012" t="s">
        <v>29</v>
      </c>
      <c r="C10012" t="s">
        <v>30191</v>
      </c>
      <c r="D10012" t="s">
        <v>30192</v>
      </c>
      <c r="E10012" t="s">
        <v>29278</v>
      </c>
      <c r="F10012" s="7">
        <v>43.44</v>
      </c>
      <c r="G10012" t="s">
        <v>33</v>
      </c>
      <c r="H10012" t="s">
        <v>34</v>
      </c>
      <c r="I10012" t="s">
        <v>29904</v>
      </c>
      <c r="L10012" s="8">
        <v>0.28110000000000002</v>
      </c>
      <c r="M10012" t="s">
        <v>36</v>
      </c>
      <c r="N10012" t="str">
        <f>IF(AND(PESQUISA!$B$3&lt;&gt;"",OR(PESQUISA!$B$4="TODAS",B10012=PESQUISA!$B$4),ISNUMBER(SEARCH(PESQUISA!$B$3,D10012))),ROW()-1,"")</f>
        <v/>
      </c>
    </row>
    <row r="10013" spans="1:14" x14ac:dyDescent="0.3">
      <c r="A10013" t="s">
        <v>30193</v>
      </c>
      <c r="B10013" t="s">
        <v>29</v>
      </c>
      <c r="C10013" t="s">
        <v>30194</v>
      </c>
      <c r="D10013" t="s">
        <v>30195</v>
      </c>
      <c r="E10013" t="s">
        <v>29278</v>
      </c>
      <c r="F10013" s="7">
        <v>48.4</v>
      </c>
      <c r="G10013" t="s">
        <v>33</v>
      </c>
      <c r="H10013" t="s">
        <v>34</v>
      </c>
      <c r="I10013" t="s">
        <v>29904</v>
      </c>
      <c r="L10013" s="8">
        <v>0.38159999999999999</v>
      </c>
      <c r="M10013" t="s">
        <v>36</v>
      </c>
      <c r="N10013" t="str">
        <f>IF(AND(PESQUISA!$B$3&lt;&gt;"",OR(PESQUISA!$B$4="TODAS",B10013=PESQUISA!$B$4),ISNUMBER(SEARCH(PESQUISA!$B$3,D10013))),ROW()-1,"")</f>
        <v/>
      </c>
    </row>
    <row r="10014" spans="1:14" x14ac:dyDescent="0.3">
      <c r="A10014" t="s">
        <v>30196</v>
      </c>
      <c r="B10014" t="s">
        <v>29</v>
      </c>
      <c r="C10014" t="s">
        <v>30197</v>
      </c>
      <c r="D10014" t="s">
        <v>30198</v>
      </c>
      <c r="E10014" t="s">
        <v>29278</v>
      </c>
      <c r="F10014" s="7">
        <v>226.42</v>
      </c>
      <c r="G10014" t="s">
        <v>33</v>
      </c>
      <c r="H10014" t="s">
        <v>34</v>
      </c>
      <c r="I10014" t="s">
        <v>29904</v>
      </c>
      <c r="L10014" s="8">
        <v>0.28120000000000001</v>
      </c>
      <c r="M10014" t="s">
        <v>36</v>
      </c>
      <c r="N10014" t="str">
        <f>IF(AND(PESQUISA!$B$3&lt;&gt;"",OR(PESQUISA!$B$4="TODAS",B10014=PESQUISA!$B$4),ISNUMBER(SEARCH(PESQUISA!$B$3,D10014))),ROW()-1,"")</f>
        <v/>
      </c>
    </row>
    <row r="10015" spans="1:14" x14ac:dyDescent="0.3">
      <c r="A10015" t="s">
        <v>30199</v>
      </c>
      <c r="B10015" t="s">
        <v>29</v>
      </c>
      <c r="C10015" t="s">
        <v>30200</v>
      </c>
      <c r="D10015" t="s">
        <v>30201</v>
      </c>
      <c r="E10015" t="s">
        <v>29278</v>
      </c>
      <c r="F10015" s="7">
        <v>253.11</v>
      </c>
      <c r="G10015" t="s">
        <v>33</v>
      </c>
      <c r="H10015" t="s">
        <v>34</v>
      </c>
      <c r="I10015" t="s">
        <v>29904</v>
      </c>
      <c r="L10015" s="8">
        <v>0.38169999999999998</v>
      </c>
      <c r="M10015" t="s">
        <v>36</v>
      </c>
      <c r="N10015" t="str">
        <f>IF(AND(PESQUISA!$B$3&lt;&gt;"",OR(PESQUISA!$B$4="TODAS",B10015=PESQUISA!$B$4),ISNUMBER(SEARCH(PESQUISA!$B$3,D10015))),ROW()-1,"")</f>
        <v/>
      </c>
    </row>
    <row r="10016" spans="1:14" x14ac:dyDescent="0.3">
      <c r="A10016" t="s">
        <v>30202</v>
      </c>
      <c r="B10016" t="s">
        <v>29</v>
      </c>
      <c r="C10016" t="s">
        <v>30203</v>
      </c>
      <c r="D10016" t="s">
        <v>30204</v>
      </c>
      <c r="E10016" t="s">
        <v>29278</v>
      </c>
      <c r="F10016" s="7">
        <v>172.82</v>
      </c>
      <c r="G10016" t="s">
        <v>33</v>
      </c>
      <c r="H10016" t="s">
        <v>34</v>
      </c>
      <c r="I10016" t="s">
        <v>29904</v>
      </c>
      <c r="L10016" s="8">
        <v>0.28120000000000001</v>
      </c>
      <c r="M10016" t="s">
        <v>36</v>
      </c>
      <c r="N10016" t="str">
        <f>IF(AND(PESQUISA!$B$3&lt;&gt;"",OR(PESQUISA!$B$4="TODAS",B10016=PESQUISA!$B$4),ISNUMBER(SEARCH(PESQUISA!$B$3,D10016))),ROW()-1,"")</f>
        <v/>
      </c>
    </row>
    <row r="10017" spans="1:14" x14ac:dyDescent="0.3">
      <c r="A10017" t="s">
        <v>30205</v>
      </c>
      <c r="B10017" t="s">
        <v>29</v>
      </c>
      <c r="C10017" t="s">
        <v>30206</v>
      </c>
      <c r="D10017" t="s">
        <v>30207</v>
      </c>
      <c r="E10017" t="s">
        <v>29278</v>
      </c>
      <c r="F10017" s="7">
        <v>186.62</v>
      </c>
      <c r="G10017" t="s">
        <v>33</v>
      </c>
      <c r="H10017" t="s">
        <v>34</v>
      </c>
      <c r="I10017" t="s">
        <v>29904</v>
      </c>
      <c r="L10017" s="8">
        <v>0.38159999999999999</v>
      </c>
      <c r="M10017" t="s">
        <v>36</v>
      </c>
      <c r="N10017" t="str">
        <f>IF(AND(PESQUISA!$B$3&lt;&gt;"",OR(PESQUISA!$B$4="TODAS",B10017=PESQUISA!$B$4),ISNUMBER(SEARCH(PESQUISA!$B$3,D10017))),ROW()-1,"")</f>
        <v/>
      </c>
    </row>
    <row r="10018" spans="1:14" x14ac:dyDescent="0.3">
      <c r="A10018" t="s">
        <v>30208</v>
      </c>
      <c r="B10018" t="s">
        <v>29</v>
      </c>
      <c r="C10018" t="s">
        <v>30209</v>
      </c>
      <c r="D10018" t="s">
        <v>30210</v>
      </c>
      <c r="E10018" t="s">
        <v>29278</v>
      </c>
      <c r="F10018" s="7">
        <v>154.29</v>
      </c>
      <c r="G10018" t="s">
        <v>33</v>
      </c>
      <c r="H10018" t="s">
        <v>34</v>
      </c>
      <c r="I10018" t="s">
        <v>29904</v>
      </c>
      <c r="L10018" s="8">
        <v>0.28120000000000001</v>
      </c>
      <c r="M10018" t="s">
        <v>36</v>
      </c>
      <c r="N10018" t="str">
        <f>IF(AND(PESQUISA!$B$3&lt;&gt;"",OR(PESQUISA!$B$4="TODAS",B10018=PESQUISA!$B$4),ISNUMBER(SEARCH(PESQUISA!$B$3,D10018))),ROW()-1,"")</f>
        <v/>
      </c>
    </row>
    <row r="10019" spans="1:14" x14ac:dyDescent="0.3">
      <c r="A10019" t="s">
        <v>30211</v>
      </c>
      <c r="B10019" t="s">
        <v>29</v>
      </c>
      <c r="C10019" t="s">
        <v>30212</v>
      </c>
      <c r="D10019" t="s">
        <v>30213</v>
      </c>
      <c r="E10019" t="s">
        <v>29278</v>
      </c>
      <c r="F10019" s="7">
        <v>157.38999999999999</v>
      </c>
      <c r="G10019" t="s">
        <v>33</v>
      </c>
      <c r="H10019" t="s">
        <v>34</v>
      </c>
      <c r="I10019" t="s">
        <v>29904</v>
      </c>
      <c r="L10019" s="8">
        <v>0.38169999999999998</v>
      </c>
      <c r="M10019" t="s">
        <v>36</v>
      </c>
      <c r="N10019" t="str">
        <f>IF(AND(PESQUISA!$B$3&lt;&gt;"",OR(PESQUISA!$B$4="TODAS",B10019=PESQUISA!$B$4),ISNUMBER(SEARCH(PESQUISA!$B$3,D10019))),ROW()-1,"")</f>
        <v/>
      </c>
    </row>
    <row r="10020" spans="1:14" x14ac:dyDescent="0.3">
      <c r="A10020" t="s">
        <v>30214</v>
      </c>
      <c r="B10020" t="s">
        <v>29</v>
      </c>
      <c r="C10020" t="s">
        <v>30215</v>
      </c>
      <c r="D10020" t="s">
        <v>30216</v>
      </c>
      <c r="E10020" t="s">
        <v>376</v>
      </c>
      <c r="F10020" s="7">
        <v>24.89</v>
      </c>
      <c r="G10020" t="s">
        <v>33</v>
      </c>
      <c r="H10020" t="s">
        <v>34</v>
      </c>
      <c r="I10020" t="s">
        <v>29904</v>
      </c>
      <c r="L10020" s="8">
        <v>0.33150000000000002</v>
      </c>
      <c r="M10020" t="s">
        <v>36</v>
      </c>
      <c r="N10020" t="str">
        <f>IF(AND(PESQUISA!$B$3&lt;&gt;"",OR(PESQUISA!$B$4="TODAS",B10020=PESQUISA!$B$4),ISNUMBER(SEARCH(PESQUISA!$B$3,D10020))),ROW()-1,"")</f>
        <v/>
      </c>
    </row>
    <row r="10021" spans="1:14" x14ac:dyDescent="0.3">
      <c r="A10021" t="s">
        <v>30217</v>
      </c>
      <c r="B10021" t="s">
        <v>29</v>
      </c>
      <c r="C10021" t="s">
        <v>30218</v>
      </c>
      <c r="D10021" t="s">
        <v>30219</v>
      </c>
      <c r="E10021" t="s">
        <v>376</v>
      </c>
      <c r="F10021" s="7">
        <v>19.850000000000001</v>
      </c>
      <c r="G10021" t="s">
        <v>33</v>
      </c>
      <c r="H10021" t="s">
        <v>34</v>
      </c>
      <c r="I10021" t="s">
        <v>29904</v>
      </c>
      <c r="L10021" s="8">
        <v>0.36470000000000002</v>
      </c>
      <c r="M10021" t="s">
        <v>36</v>
      </c>
      <c r="N10021" t="str">
        <f>IF(AND(PESQUISA!$B$3&lt;&gt;"",OR(PESQUISA!$B$4="TODAS",B10021=PESQUISA!$B$4),ISNUMBER(SEARCH(PESQUISA!$B$3,D10021))),ROW()-1,"")</f>
        <v/>
      </c>
    </row>
    <row r="10022" spans="1:14" x14ac:dyDescent="0.3">
      <c r="A10022" t="s">
        <v>30220</v>
      </c>
      <c r="B10022" t="s">
        <v>29</v>
      </c>
      <c r="C10022" t="s">
        <v>30221</v>
      </c>
      <c r="D10022" t="s">
        <v>30222</v>
      </c>
      <c r="E10022" t="s">
        <v>376</v>
      </c>
      <c r="F10022" s="7">
        <v>25.32</v>
      </c>
      <c r="G10022" t="s">
        <v>33</v>
      </c>
      <c r="H10022" t="s">
        <v>34</v>
      </c>
      <c r="I10022" t="s">
        <v>29904</v>
      </c>
      <c r="L10022" s="8">
        <v>0.29380000000000001</v>
      </c>
      <c r="M10022" t="s">
        <v>36</v>
      </c>
      <c r="N10022" t="str">
        <f>IF(AND(PESQUISA!$B$3&lt;&gt;"",OR(PESQUISA!$B$4="TODAS",B10022=PESQUISA!$B$4),ISNUMBER(SEARCH(PESQUISA!$B$3,D10022))),ROW()-1,"")</f>
        <v/>
      </c>
    </row>
    <row r="10023" spans="1:14" x14ac:dyDescent="0.3">
      <c r="A10023" t="s">
        <v>30223</v>
      </c>
      <c r="B10023" t="s">
        <v>29</v>
      </c>
      <c r="C10023" t="s">
        <v>30224</v>
      </c>
      <c r="D10023" t="s">
        <v>30225</v>
      </c>
      <c r="E10023" t="s">
        <v>29278</v>
      </c>
      <c r="F10023" s="7">
        <v>100.87</v>
      </c>
      <c r="G10023" t="s">
        <v>33</v>
      </c>
      <c r="H10023" t="s">
        <v>34</v>
      </c>
      <c r="I10023" t="s">
        <v>29904</v>
      </c>
      <c r="L10023" s="8">
        <v>0.32229999999999998</v>
      </c>
      <c r="M10023" t="s">
        <v>36</v>
      </c>
      <c r="N10023" t="str">
        <f>IF(AND(PESQUISA!$B$3&lt;&gt;"",OR(PESQUISA!$B$4="TODAS",B10023=PESQUISA!$B$4),ISNUMBER(SEARCH(PESQUISA!$B$3,D10023))),ROW()-1,"")</f>
        <v/>
      </c>
    </row>
    <row r="10024" spans="1:14" x14ac:dyDescent="0.3">
      <c r="A10024" t="s">
        <v>30226</v>
      </c>
      <c r="B10024" t="s">
        <v>29</v>
      </c>
      <c r="C10024" t="s">
        <v>30227</v>
      </c>
      <c r="D10024" t="s">
        <v>30228</v>
      </c>
      <c r="E10024" t="s">
        <v>29278</v>
      </c>
      <c r="F10024" s="7">
        <v>81.37</v>
      </c>
      <c r="G10024" t="s">
        <v>33</v>
      </c>
      <c r="H10024" t="s">
        <v>34</v>
      </c>
      <c r="I10024" t="s">
        <v>29904</v>
      </c>
      <c r="L10024" s="8">
        <v>0.27900000000000003</v>
      </c>
      <c r="M10024" t="s">
        <v>36</v>
      </c>
      <c r="N10024" t="str">
        <f>IF(AND(PESQUISA!$B$3&lt;&gt;"",OR(PESQUISA!$B$4="TODAS",B10024=PESQUISA!$B$4),ISNUMBER(SEARCH(PESQUISA!$B$3,D10024))),ROW()-1,"")</f>
        <v/>
      </c>
    </row>
    <row r="10025" spans="1:14" x14ac:dyDescent="0.3">
      <c r="A10025" t="s">
        <v>30229</v>
      </c>
      <c r="B10025" t="s">
        <v>29</v>
      </c>
      <c r="C10025" t="s">
        <v>30230</v>
      </c>
      <c r="D10025" t="s">
        <v>30231</v>
      </c>
      <c r="E10025" t="s">
        <v>29278</v>
      </c>
      <c r="F10025" s="7">
        <v>72.83</v>
      </c>
      <c r="G10025" t="s">
        <v>33</v>
      </c>
      <c r="H10025" t="s">
        <v>34</v>
      </c>
      <c r="I10025" t="s">
        <v>29904</v>
      </c>
      <c r="L10025" s="8">
        <v>0.32240000000000002</v>
      </c>
      <c r="M10025" t="s">
        <v>36</v>
      </c>
      <c r="N10025" t="str">
        <f>IF(AND(PESQUISA!$B$3&lt;&gt;"",OR(PESQUISA!$B$4="TODAS",B10025=PESQUISA!$B$4),ISNUMBER(SEARCH(PESQUISA!$B$3,D10025))),ROW()-1,"")</f>
        <v/>
      </c>
    </row>
    <row r="10026" spans="1:14" x14ac:dyDescent="0.3">
      <c r="A10026" t="s">
        <v>30232</v>
      </c>
      <c r="B10026" t="s">
        <v>29</v>
      </c>
      <c r="C10026" t="s">
        <v>30233</v>
      </c>
      <c r="D10026" t="s">
        <v>30234</v>
      </c>
      <c r="E10026" t="s">
        <v>29278</v>
      </c>
      <c r="F10026" s="7">
        <v>59.16</v>
      </c>
      <c r="G10026" t="s">
        <v>33</v>
      </c>
      <c r="H10026" t="s">
        <v>34</v>
      </c>
      <c r="I10026" t="s">
        <v>29904</v>
      </c>
      <c r="L10026" s="8">
        <v>0.27889999999999998</v>
      </c>
      <c r="M10026" t="s">
        <v>36</v>
      </c>
      <c r="N10026" t="str">
        <f>IF(AND(PESQUISA!$B$3&lt;&gt;"",OR(PESQUISA!$B$4="TODAS",B10026=PESQUISA!$B$4),ISNUMBER(SEARCH(PESQUISA!$B$3,D10026))),ROW()-1,"")</f>
        <v/>
      </c>
    </row>
    <row r="10027" spans="1:14" x14ac:dyDescent="0.3">
      <c r="A10027" t="s">
        <v>30235</v>
      </c>
      <c r="B10027" t="s">
        <v>29</v>
      </c>
      <c r="C10027" t="s">
        <v>30236</v>
      </c>
      <c r="D10027" t="s">
        <v>30237</v>
      </c>
      <c r="E10027" t="s">
        <v>29278</v>
      </c>
      <c r="F10027" s="7">
        <v>41.99</v>
      </c>
      <c r="G10027" t="s">
        <v>33</v>
      </c>
      <c r="H10027" t="s">
        <v>34</v>
      </c>
      <c r="I10027" t="s">
        <v>29904</v>
      </c>
      <c r="L10027" s="8">
        <v>0.32219999999999999</v>
      </c>
      <c r="M10027" t="s">
        <v>36</v>
      </c>
      <c r="N10027" t="str">
        <f>IF(AND(PESQUISA!$B$3&lt;&gt;"",OR(PESQUISA!$B$4="TODAS",B10027=PESQUISA!$B$4),ISNUMBER(SEARCH(PESQUISA!$B$3,D10027))),ROW()-1,"")</f>
        <v/>
      </c>
    </row>
    <row r="10028" spans="1:14" x14ac:dyDescent="0.3">
      <c r="A10028" t="s">
        <v>30238</v>
      </c>
      <c r="B10028" t="s">
        <v>29</v>
      </c>
      <c r="C10028" t="s">
        <v>30239</v>
      </c>
      <c r="D10028" t="s">
        <v>30240</v>
      </c>
      <c r="E10028" t="s">
        <v>29278</v>
      </c>
      <c r="F10028" s="7">
        <v>34.72</v>
      </c>
      <c r="G10028" t="s">
        <v>33</v>
      </c>
      <c r="H10028" t="s">
        <v>34</v>
      </c>
      <c r="I10028" t="s">
        <v>29904</v>
      </c>
      <c r="L10028" s="8">
        <v>0.27910000000000001</v>
      </c>
      <c r="M10028" t="s">
        <v>36</v>
      </c>
      <c r="N10028" t="str">
        <f>IF(AND(PESQUISA!$B$3&lt;&gt;"",OR(PESQUISA!$B$4="TODAS",B10028=PESQUISA!$B$4),ISNUMBER(SEARCH(PESQUISA!$B$3,D10028))),ROW()-1,"")</f>
        <v/>
      </c>
    </row>
    <row r="10029" spans="1:14" x14ac:dyDescent="0.3">
      <c r="A10029" t="s">
        <v>30241</v>
      </c>
      <c r="B10029" t="s">
        <v>29</v>
      </c>
      <c r="C10029" t="s">
        <v>30242</v>
      </c>
      <c r="D10029" t="s">
        <v>30243</v>
      </c>
      <c r="E10029" t="s">
        <v>29278</v>
      </c>
      <c r="F10029" s="7">
        <v>286.39999999999998</v>
      </c>
      <c r="G10029" t="s">
        <v>33</v>
      </c>
      <c r="H10029" t="s">
        <v>34</v>
      </c>
      <c r="I10029" t="s">
        <v>29904</v>
      </c>
      <c r="L10029" s="8">
        <v>0.32240000000000002</v>
      </c>
      <c r="M10029" t="s">
        <v>36</v>
      </c>
      <c r="N10029" t="str">
        <f>IF(AND(PESQUISA!$B$3&lt;&gt;"",OR(PESQUISA!$B$4="TODAS",B10029=PESQUISA!$B$4),ISNUMBER(SEARCH(PESQUISA!$B$3,D10029))),ROW()-1,"")</f>
        <v/>
      </c>
    </row>
    <row r="10030" spans="1:14" x14ac:dyDescent="0.3">
      <c r="A10030" t="s">
        <v>30244</v>
      </c>
      <c r="B10030" t="s">
        <v>29</v>
      </c>
      <c r="C10030" t="s">
        <v>30245</v>
      </c>
      <c r="D10030" t="s">
        <v>30246</v>
      </c>
      <c r="E10030" t="s">
        <v>29278</v>
      </c>
      <c r="F10030" s="7">
        <v>228.36</v>
      </c>
      <c r="G10030" t="s">
        <v>33</v>
      </c>
      <c r="H10030" t="s">
        <v>34</v>
      </c>
      <c r="I10030" t="s">
        <v>29904</v>
      </c>
      <c r="L10030" s="8">
        <v>0.27900000000000003</v>
      </c>
      <c r="M10030" t="s">
        <v>36</v>
      </c>
      <c r="N10030" t="str">
        <f>IF(AND(PESQUISA!$B$3&lt;&gt;"",OR(PESQUISA!$B$4="TODAS",B10030=PESQUISA!$B$4),ISNUMBER(SEARCH(PESQUISA!$B$3,D10030))),ROW()-1,"")</f>
        <v/>
      </c>
    </row>
    <row r="10031" spans="1:14" x14ac:dyDescent="0.3">
      <c r="A10031" t="s">
        <v>30247</v>
      </c>
      <c r="B10031" t="s">
        <v>29</v>
      </c>
      <c r="C10031" t="s">
        <v>30248</v>
      </c>
      <c r="D10031" t="s">
        <v>30249</v>
      </c>
      <c r="E10031" t="s">
        <v>29278</v>
      </c>
      <c r="F10031" s="7">
        <v>357.31</v>
      </c>
      <c r="G10031" t="s">
        <v>33</v>
      </c>
      <c r="H10031" t="s">
        <v>34</v>
      </c>
      <c r="I10031" t="s">
        <v>29904</v>
      </c>
      <c r="L10031" s="8">
        <v>0.32240000000000002</v>
      </c>
      <c r="M10031" t="s">
        <v>36</v>
      </c>
      <c r="N10031" t="str">
        <f>IF(AND(PESQUISA!$B$3&lt;&gt;"",OR(PESQUISA!$B$4="TODAS",B10031=PESQUISA!$B$4),ISNUMBER(SEARCH(PESQUISA!$B$3,D10031))),ROW()-1,"")</f>
        <v/>
      </c>
    </row>
    <row r="10032" spans="1:14" x14ac:dyDescent="0.3">
      <c r="A10032" t="s">
        <v>30250</v>
      </c>
      <c r="B10032" t="s">
        <v>29</v>
      </c>
      <c r="C10032" t="s">
        <v>30251</v>
      </c>
      <c r="D10032" t="s">
        <v>30252</v>
      </c>
      <c r="E10032" t="s">
        <v>29278</v>
      </c>
      <c r="F10032" s="7">
        <v>284.55</v>
      </c>
      <c r="G10032" t="s">
        <v>33</v>
      </c>
      <c r="H10032" t="s">
        <v>34</v>
      </c>
      <c r="I10032" t="s">
        <v>29904</v>
      </c>
      <c r="L10032" s="8">
        <v>0.27900000000000003</v>
      </c>
      <c r="M10032" t="s">
        <v>36</v>
      </c>
      <c r="N10032" t="str">
        <f>IF(AND(PESQUISA!$B$3&lt;&gt;"",OR(PESQUISA!$B$4="TODAS",B10032=PESQUISA!$B$4),ISNUMBER(SEARCH(PESQUISA!$B$3,D10032))),ROW()-1,"")</f>
        <v/>
      </c>
    </row>
    <row r="10033" spans="1:14" x14ac:dyDescent="0.3">
      <c r="A10033" t="s">
        <v>30253</v>
      </c>
      <c r="B10033" t="s">
        <v>29</v>
      </c>
      <c r="C10033" t="s">
        <v>30254</v>
      </c>
      <c r="D10033" t="s">
        <v>30255</v>
      </c>
      <c r="E10033" t="s">
        <v>29278</v>
      </c>
      <c r="F10033" s="7">
        <v>144.57</v>
      </c>
      <c r="G10033" t="s">
        <v>33</v>
      </c>
      <c r="H10033" t="s">
        <v>34</v>
      </c>
      <c r="I10033" t="s">
        <v>29904</v>
      </c>
      <c r="L10033" s="8">
        <v>0.32229999999999998</v>
      </c>
      <c r="M10033" t="s">
        <v>36</v>
      </c>
      <c r="N10033" t="str">
        <f>IF(AND(PESQUISA!$B$3&lt;&gt;"",OR(PESQUISA!$B$4="TODAS",B10033=PESQUISA!$B$4),ISNUMBER(SEARCH(PESQUISA!$B$3,D10033))),ROW()-1,"")</f>
        <v/>
      </c>
    </row>
    <row r="10034" spans="1:14" x14ac:dyDescent="0.3">
      <c r="A10034" t="s">
        <v>30256</v>
      </c>
      <c r="B10034" t="s">
        <v>29</v>
      </c>
      <c r="C10034" t="s">
        <v>30257</v>
      </c>
      <c r="D10034" t="s">
        <v>30258</v>
      </c>
      <c r="E10034" t="s">
        <v>29278</v>
      </c>
      <c r="F10034" s="7">
        <v>116</v>
      </c>
      <c r="G10034" t="s">
        <v>33</v>
      </c>
      <c r="H10034" t="s">
        <v>34</v>
      </c>
      <c r="I10034" t="s">
        <v>29904</v>
      </c>
      <c r="L10034" s="8">
        <v>0.27889999999999998</v>
      </c>
      <c r="M10034" t="s">
        <v>36</v>
      </c>
      <c r="N10034" t="str">
        <f>IF(AND(PESQUISA!$B$3&lt;&gt;"",OR(PESQUISA!$B$4="TODAS",B10034=PESQUISA!$B$4),ISNUMBER(SEARCH(PESQUISA!$B$3,D10034))),ROW()-1,"")</f>
        <v/>
      </c>
    </row>
    <row r="10035" spans="1:14" x14ac:dyDescent="0.3">
      <c r="A10035" t="s">
        <v>30259</v>
      </c>
      <c r="B10035" t="s">
        <v>29</v>
      </c>
      <c r="C10035" t="s">
        <v>30260</v>
      </c>
      <c r="D10035" t="s">
        <v>30261</v>
      </c>
      <c r="E10035" t="s">
        <v>29278</v>
      </c>
      <c r="F10035" s="7">
        <v>329.81</v>
      </c>
      <c r="G10035" t="s">
        <v>33</v>
      </c>
      <c r="H10035" t="s">
        <v>34</v>
      </c>
      <c r="I10035" t="s">
        <v>29904</v>
      </c>
      <c r="L10035" s="8">
        <v>0.32240000000000002</v>
      </c>
      <c r="M10035" t="s">
        <v>36</v>
      </c>
      <c r="N10035" t="str">
        <f>IF(AND(PESQUISA!$B$3&lt;&gt;"",OR(PESQUISA!$B$4="TODAS",B10035=PESQUISA!$B$4),ISNUMBER(SEARCH(PESQUISA!$B$3,D10035))),ROW()-1,"")</f>
        <v/>
      </c>
    </row>
    <row r="10036" spans="1:14" x14ac:dyDescent="0.3">
      <c r="A10036" t="s">
        <v>30262</v>
      </c>
      <c r="B10036" t="s">
        <v>29</v>
      </c>
      <c r="C10036" t="s">
        <v>30263</v>
      </c>
      <c r="D10036" t="s">
        <v>30264</v>
      </c>
      <c r="E10036" t="s">
        <v>29278</v>
      </c>
      <c r="F10036" s="7">
        <v>262.75</v>
      </c>
      <c r="G10036" t="s">
        <v>33</v>
      </c>
      <c r="H10036" t="s">
        <v>34</v>
      </c>
      <c r="I10036" t="s">
        <v>29904</v>
      </c>
      <c r="L10036" s="8">
        <v>0.27900000000000003</v>
      </c>
      <c r="M10036" t="s">
        <v>36</v>
      </c>
      <c r="N10036" t="str">
        <f>IF(AND(PESQUISA!$B$3&lt;&gt;"",OR(PESQUISA!$B$4="TODAS",B10036=PESQUISA!$B$4),ISNUMBER(SEARCH(PESQUISA!$B$3,D10036))),ROW()-1,"")</f>
        <v/>
      </c>
    </row>
    <row r="10037" spans="1:14" x14ac:dyDescent="0.3">
      <c r="A10037" t="s">
        <v>30265</v>
      </c>
      <c r="B10037" t="s">
        <v>29</v>
      </c>
      <c r="C10037" t="s">
        <v>30266</v>
      </c>
      <c r="D10037" t="s">
        <v>30267</v>
      </c>
      <c r="E10037" t="s">
        <v>29278</v>
      </c>
      <c r="F10037" s="7">
        <v>468.79</v>
      </c>
      <c r="G10037" t="s">
        <v>33</v>
      </c>
      <c r="H10037" t="s">
        <v>34</v>
      </c>
      <c r="I10037" t="s">
        <v>29904</v>
      </c>
      <c r="L10037" s="8">
        <v>0.29830000000000001</v>
      </c>
      <c r="M10037" t="s">
        <v>36</v>
      </c>
      <c r="N10037" t="str">
        <f>IF(AND(PESQUISA!$B$3&lt;&gt;"",OR(PESQUISA!$B$4="TODAS",B10037=PESQUISA!$B$4),ISNUMBER(SEARCH(PESQUISA!$B$3,D10037))),ROW()-1,"")</f>
        <v/>
      </c>
    </row>
    <row r="10038" spans="1:14" x14ac:dyDescent="0.3">
      <c r="A10038" t="s">
        <v>30268</v>
      </c>
      <c r="B10038" t="s">
        <v>29</v>
      </c>
      <c r="C10038" t="s">
        <v>30269</v>
      </c>
      <c r="D10038" t="s">
        <v>30270</v>
      </c>
      <c r="E10038" t="s">
        <v>29278</v>
      </c>
      <c r="F10038" s="7">
        <v>380.28</v>
      </c>
      <c r="G10038" t="s">
        <v>33</v>
      </c>
      <c r="H10038" t="s">
        <v>34</v>
      </c>
      <c r="I10038" t="s">
        <v>29904</v>
      </c>
      <c r="L10038" s="8">
        <v>0.25319999999999998</v>
      </c>
      <c r="M10038" t="s">
        <v>36</v>
      </c>
      <c r="N10038" t="str">
        <f>IF(AND(PESQUISA!$B$3&lt;&gt;"",OR(PESQUISA!$B$4="TODAS",B10038=PESQUISA!$B$4),ISNUMBER(SEARCH(PESQUISA!$B$3,D10038))),ROW()-1,"")</f>
        <v/>
      </c>
    </row>
    <row r="10039" spans="1:14" x14ac:dyDescent="0.3">
      <c r="A10039" t="s">
        <v>30271</v>
      </c>
      <c r="B10039" t="s">
        <v>29</v>
      </c>
      <c r="C10039" t="s">
        <v>30272</v>
      </c>
      <c r="D10039" t="s">
        <v>30273</v>
      </c>
      <c r="E10039" t="s">
        <v>29278</v>
      </c>
      <c r="F10039" s="7">
        <v>273.81</v>
      </c>
      <c r="G10039" t="s">
        <v>33</v>
      </c>
      <c r="H10039" t="s">
        <v>34</v>
      </c>
      <c r="I10039" t="s">
        <v>29904</v>
      </c>
      <c r="L10039" s="8">
        <v>0.29830000000000001</v>
      </c>
      <c r="M10039" t="s">
        <v>36</v>
      </c>
      <c r="N10039" t="str">
        <f>IF(AND(PESQUISA!$B$3&lt;&gt;"",OR(PESQUISA!$B$4="TODAS",B10039=PESQUISA!$B$4),ISNUMBER(SEARCH(PESQUISA!$B$3,D10039))),ROW()-1,"")</f>
        <v/>
      </c>
    </row>
    <row r="10040" spans="1:14" x14ac:dyDescent="0.3">
      <c r="A10040" t="s">
        <v>30274</v>
      </c>
      <c r="B10040" t="s">
        <v>29</v>
      </c>
      <c r="C10040" t="s">
        <v>30275</v>
      </c>
      <c r="D10040" t="s">
        <v>30276</v>
      </c>
      <c r="E10040" t="s">
        <v>29278</v>
      </c>
      <c r="F10040" s="7">
        <v>222.79</v>
      </c>
      <c r="G10040" t="s">
        <v>33</v>
      </c>
      <c r="H10040" t="s">
        <v>34</v>
      </c>
      <c r="I10040" t="s">
        <v>29904</v>
      </c>
      <c r="L10040" s="8">
        <v>0.25319999999999998</v>
      </c>
      <c r="M10040" t="s">
        <v>36</v>
      </c>
      <c r="N10040" t="str">
        <f>IF(AND(PESQUISA!$B$3&lt;&gt;"",OR(PESQUISA!$B$4="TODAS",B10040=PESQUISA!$B$4),ISNUMBER(SEARCH(PESQUISA!$B$3,D10040))),ROW()-1,"")</f>
        <v/>
      </c>
    </row>
    <row r="10041" spans="1:14" x14ac:dyDescent="0.3">
      <c r="A10041" t="s">
        <v>30277</v>
      </c>
      <c r="B10041" t="s">
        <v>29</v>
      </c>
      <c r="C10041" t="s">
        <v>30278</v>
      </c>
      <c r="D10041" t="s">
        <v>30279</v>
      </c>
      <c r="E10041" t="s">
        <v>29278</v>
      </c>
      <c r="F10041" s="7">
        <v>947.93</v>
      </c>
      <c r="G10041" t="s">
        <v>33</v>
      </c>
      <c r="H10041" t="s">
        <v>34</v>
      </c>
      <c r="I10041" t="s">
        <v>29904</v>
      </c>
      <c r="L10041" s="8">
        <v>0.29830000000000001</v>
      </c>
      <c r="M10041" t="s">
        <v>36</v>
      </c>
      <c r="N10041" t="str">
        <f>IF(AND(PESQUISA!$B$3&lt;&gt;"",OR(PESQUISA!$B$4="TODAS",B10041=PESQUISA!$B$4),ISNUMBER(SEARCH(PESQUISA!$B$3,D10041))),ROW()-1,"")</f>
        <v/>
      </c>
    </row>
    <row r="10042" spans="1:14" x14ac:dyDescent="0.3">
      <c r="A10042" t="s">
        <v>30280</v>
      </c>
      <c r="B10042" t="s">
        <v>29</v>
      </c>
      <c r="C10042" t="s">
        <v>30281</v>
      </c>
      <c r="D10042" t="s">
        <v>30282</v>
      </c>
      <c r="E10042" t="s">
        <v>29278</v>
      </c>
      <c r="F10042" s="7">
        <v>767.31</v>
      </c>
      <c r="G10042" t="s">
        <v>33</v>
      </c>
      <c r="H10042" t="s">
        <v>34</v>
      </c>
      <c r="I10042" t="s">
        <v>29904</v>
      </c>
      <c r="L10042" s="8">
        <v>0.25319999999999998</v>
      </c>
      <c r="M10042" t="s">
        <v>36</v>
      </c>
      <c r="N10042" t="str">
        <f>IF(AND(PESQUISA!$B$3&lt;&gt;"",OR(PESQUISA!$B$4="TODAS",B10042=PESQUISA!$B$4),ISNUMBER(SEARCH(PESQUISA!$B$3,D10042))),ROW()-1,"")</f>
        <v/>
      </c>
    </row>
    <row r="10043" spans="1:14" x14ac:dyDescent="0.3">
      <c r="A10043" t="s">
        <v>30283</v>
      </c>
      <c r="B10043" t="s">
        <v>29</v>
      </c>
      <c r="C10043" t="s">
        <v>30284</v>
      </c>
      <c r="D10043" t="s">
        <v>30285</v>
      </c>
      <c r="E10043" t="s">
        <v>29278</v>
      </c>
      <c r="F10043" s="7">
        <v>89.43</v>
      </c>
      <c r="G10043" t="s">
        <v>33</v>
      </c>
      <c r="H10043" t="s">
        <v>34</v>
      </c>
      <c r="I10043" t="s">
        <v>29904</v>
      </c>
      <c r="L10043" s="8">
        <v>0.3599</v>
      </c>
      <c r="M10043" t="s">
        <v>36</v>
      </c>
      <c r="N10043" t="str">
        <f>IF(AND(PESQUISA!$B$3&lt;&gt;"",OR(PESQUISA!$B$4="TODAS",B10043=PESQUISA!$B$4),ISNUMBER(SEARCH(PESQUISA!$B$3,D10043))),ROW()-1,"")</f>
        <v/>
      </c>
    </row>
    <row r="10044" spans="1:14" x14ac:dyDescent="0.3">
      <c r="A10044" t="s">
        <v>30286</v>
      </c>
      <c r="B10044" t="s">
        <v>29</v>
      </c>
      <c r="C10044" t="s">
        <v>30287</v>
      </c>
      <c r="D10044" t="s">
        <v>30288</v>
      </c>
      <c r="E10044" t="s">
        <v>29278</v>
      </c>
      <c r="F10044" s="7">
        <v>78.81</v>
      </c>
      <c r="G10044" t="s">
        <v>33</v>
      </c>
      <c r="H10044" t="s">
        <v>34</v>
      </c>
      <c r="I10044" t="s">
        <v>29904</v>
      </c>
      <c r="L10044" s="8">
        <v>0.3382</v>
      </c>
      <c r="M10044" t="s">
        <v>36</v>
      </c>
      <c r="N10044" t="str">
        <f>IF(AND(PESQUISA!$B$3&lt;&gt;"",OR(PESQUISA!$B$4="TODAS",B10044=PESQUISA!$B$4),ISNUMBER(SEARCH(PESQUISA!$B$3,D10044))),ROW()-1,"")</f>
        <v/>
      </c>
    </row>
    <row r="10045" spans="1:14" x14ac:dyDescent="0.3">
      <c r="A10045" t="s">
        <v>30289</v>
      </c>
      <c r="B10045" t="s">
        <v>29</v>
      </c>
      <c r="C10045" t="s">
        <v>30290</v>
      </c>
      <c r="D10045" t="s">
        <v>30291</v>
      </c>
      <c r="E10045" t="s">
        <v>29606</v>
      </c>
      <c r="F10045" s="7">
        <v>7.81</v>
      </c>
      <c r="G10045" t="s">
        <v>33</v>
      </c>
      <c r="H10045" t="s">
        <v>34</v>
      </c>
      <c r="I10045" t="s">
        <v>29904</v>
      </c>
      <c r="L10045" s="8">
        <v>0.38540000000000002</v>
      </c>
      <c r="M10045" t="s">
        <v>36</v>
      </c>
      <c r="N10045" t="str">
        <f>IF(AND(PESQUISA!$B$3&lt;&gt;"",OR(PESQUISA!$B$4="TODAS",B10045=PESQUISA!$B$4),ISNUMBER(SEARCH(PESQUISA!$B$3,D10045))),ROW()-1,"")</f>
        <v/>
      </c>
    </row>
    <row r="10046" spans="1:14" x14ac:dyDescent="0.3">
      <c r="A10046" t="s">
        <v>30292</v>
      </c>
      <c r="B10046" t="s">
        <v>29</v>
      </c>
      <c r="C10046" t="s">
        <v>30293</v>
      </c>
      <c r="D10046" t="s">
        <v>30294</v>
      </c>
      <c r="E10046" t="s">
        <v>29580</v>
      </c>
      <c r="F10046" s="7">
        <v>5.2</v>
      </c>
      <c r="G10046" t="s">
        <v>33</v>
      </c>
      <c r="H10046" t="s">
        <v>34</v>
      </c>
      <c r="I10046" t="s">
        <v>29904</v>
      </c>
      <c r="L10046" s="8">
        <v>0.3846</v>
      </c>
      <c r="M10046" t="s">
        <v>36</v>
      </c>
      <c r="N10046" t="str">
        <f>IF(AND(PESQUISA!$B$3&lt;&gt;"",OR(PESQUISA!$B$4="TODAS",B10046=PESQUISA!$B$4),ISNUMBER(SEARCH(PESQUISA!$B$3,D10046))),ROW()-1,"")</f>
        <v/>
      </c>
    </row>
    <row r="10047" spans="1:14" x14ac:dyDescent="0.3">
      <c r="A10047" t="s">
        <v>30295</v>
      </c>
      <c r="B10047" t="s">
        <v>29</v>
      </c>
      <c r="C10047" t="s">
        <v>30296</v>
      </c>
      <c r="D10047" t="s">
        <v>30297</v>
      </c>
      <c r="E10047" t="s">
        <v>29606</v>
      </c>
      <c r="F10047" s="7">
        <v>3.9</v>
      </c>
      <c r="G10047" t="s">
        <v>33</v>
      </c>
      <c r="H10047" t="s">
        <v>34</v>
      </c>
      <c r="I10047" t="s">
        <v>29904</v>
      </c>
      <c r="L10047" s="8">
        <v>0.3846</v>
      </c>
      <c r="M10047" t="s">
        <v>36</v>
      </c>
      <c r="N10047" t="str">
        <f>IF(AND(PESQUISA!$B$3&lt;&gt;"",OR(PESQUISA!$B$4="TODAS",B10047=PESQUISA!$B$4),ISNUMBER(SEARCH(PESQUISA!$B$3,D10047))),ROW()-1,"")</f>
        <v/>
      </c>
    </row>
    <row r="10048" spans="1:14" x14ac:dyDescent="0.3">
      <c r="A10048" t="s">
        <v>30298</v>
      </c>
      <c r="B10048" t="s">
        <v>29</v>
      </c>
      <c r="C10048" t="s">
        <v>30299</v>
      </c>
      <c r="D10048" t="s">
        <v>30300</v>
      </c>
      <c r="E10048" t="s">
        <v>29580</v>
      </c>
      <c r="F10048" s="7">
        <v>2.6</v>
      </c>
      <c r="G10048" t="s">
        <v>33</v>
      </c>
      <c r="H10048" t="s">
        <v>34</v>
      </c>
      <c r="I10048" t="s">
        <v>29904</v>
      </c>
      <c r="L10048" s="8">
        <v>0.38080000000000003</v>
      </c>
      <c r="M10048" t="s">
        <v>36</v>
      </c>
      <c r="N10048" t="str">
        <f>IF(AND(PESQUISA!$B$3&lt;&gt;"",OR(PESQUISA!$B$4="TODAS",B10048=PESQUISA!$B$4),ISNUMBER(SEARCH(PESQUISA!$B$3,D10048))),ROW()-1,"")</f>
        <v/>
      </c>
    </row>
    <row r="10049" spans="1:14" x14ac:dyDescent="0.3">
      <c r="A10049" t="s">
        <v>30301</v>
      </c>
      <c r="B10049" t="s">
        <v>29</v>
      </c>
      <c r="C10049" t="s">
        <v>30302</v>
      </c>
      <c r="D10049" t="s">
        <v>30303</v>
      </c>
      <c r="E10049" t="s">
        <v>29606</v>
      </c>
      <c r="F10049" s="7">
        <v>2.97</v>
      </c>
      <c r="G10049" t="s">
        <v>33</v>
      </c>
      <c r="H10049" t="s">
        <v>34</v>
      </c>
      <c r="I10049" t="s">
        <v>29904</v>
      </c>
      <c r="L10049" s="8">
        <v>0.3805</v>
      </c>
      <c r="M10049" t="s">
        <v>36</v>
      </c>
      <c r="N10049" t="str">
        <f>IF(AND(PESQUISA!$B$3&lt;&gt;"",OR(PESQUISA!$B$4="TODAS",B10049=PESQUISA!$B$4),ISNUMBER(SEARCH(PESQUISA!$B$3,D10049))),ROW()-1,"")</f>
        <v/>
      </c>
    </row>
    <row r="10050" spans="1:14" x14ac:dyDescent="0.3">
      <c r="A10050" t="s">
        <v>30304</v>
      </c>
      <c r="B10050" t="s">
        <v>29</v>
      </c>
      <c r="C10050" t="s">
        <v>30305</v>
      </c>
      <c r="D10050" t="s">
        <v>30306</v>
      </c>
      <c r="E10050" t="s">
        <v>29580</v>
      </c>
      <c r="F10050" s="7">
        <v>1.98</v>
      </c>
      <c r="G10050" t="s">
        <v>33</v>
      </c>
      <c r="H10050" t="s">
        <v>34</v>
      </c>
      <c r="I10050" t="s">
        <v>29904</v>
      </c>
      <c r="L10050" s="8">
        <v>0.38379999999999997</v>
      </c>
      <c r="M10050" t="s">
        <v>36</v>
      </c>
      <c r="N10050" t="str">
        <f>IF(AND(PESQUISA!$B$3&lt;&gt;"",OR(PESQUISA!$B$4="TODAS",B10050=PESQUISA!$B$4),ISNUMBER(SEARCH(PESQUISA!$B$3,D10050))),ROW()-1,"")</f>
        <v/>
      </c>
    </row>
    <row r="10051" spans="1:14" x14ac:dyDescent="0.3">
      <c r="A10051" t="s">
        <v>30307</v>
      </c>
      <c r="B10051" t="s">
        <v>29</v>
      </c>
      <c r="C10051" t="s">
        <v>30308</v>
      </c>
      <c r="D10051" t="s">
        <v>30309</v>
      </c>
      <c r="E10051" t="s">
        <v>29606</v>
      </c>
      <c r="F10051" s="7">
        <v>1.04</v>
      </c>
      <c r="G10051" t="s">
        <v>33</v>
      </c>
      <c r="H10051" t="s">
        <v>34</v>
      </c>
      <c r="I10051" t="s">
        <v>29904</v>
      </c>
      <c r="L10051" s="8">
        <v>0.375</v>
      </c>
      <c r="M10051" t="s">
        <v>36</v>
      </c>
      <c r="N10051" t="str">
        <f>IF(AND(PESQUISA!$B$3&lt;&gt;"",OR(PESQUISA!$B$4="TODAS",B10051=PESQUISA!$B$4),ISNUMBER(SEARCH(PESQUISA!$B$3,D10051))),ROW()-1,"")</f>
        <v/>
      </c>
    </row>
    <row r="10052" spans="1:14" x14ac:dyDescent="0.3">
      <c r="A10052" t="s">
        <v>30310</v>
      </c>
      <c r="B10052" t="s">
        <v>29</v>
      </c>
      <c r="C10052" t="s">
        <v>30311</v>
      </c>
      <c r="D10052" t="s">
        <v>30312</v>
      </c>
      <c r="E10052" t="s">
        <v>29580</v>
      </c>
      <c r="F10052" s="7">
        <v>0.68</v>
      </c>
      <c r="G10052" t="s">
        <v>33</v>
      </c>
      <c r="H10052" t="s">
        <v>34</v>
      </c>
      <c r="I10052" t="s">
        <v>29904</v>
      </c>
      <c r="L10052" s="8">
        <v>0.36759999999999998</v>
      </c>
      <c r="M10052" t="s">
        <v>36</v>
      </c>
      <c r="N10052" t="str">
        <f>IF(AND(PESQUISA!$B$3&lt;&gt;"",OR(PESQUISA!$B$4="TODAS",B10052=PESQUISA!$B$4),ISNUMBER(SEARCH(PESQUISA!$B$3,D10052))),ROW()-1,"")</f>
        <v/>
      </c>
    </row>
    <row r="10053" spans="1:14" x14ac:dyDescent="0.3">
      <c r="A10053" t="s">
        <v>30313</v>
      </c>
      <c r="B10053" t="s">
        <v>29</v>
      </c>
      <c r="C10053" t="s">
        <v>30314</v>
      </c>
      <c r="D10053" t="s">
        <v>30315</v>
      </c>
      <c r="E10053" t="s">
        <v>29606</v>
      </c>
      <c r="F10053" s="7">
        <v>2.71</v>
      </c>
      <c r="G10053" t="s">
        <v>33</v>
      </c>
      <c r="H10053" t="s">
        <v>34</v>
      </c>
      <c r="I10053" t="s">
        <v>29904</v>
      </c>
      <c r="L10053" s="8">
        <v>0.38379999999999997</v>
      </c>
      <c r="M10053" t="s">
        <v>36</v>
      </c>
      <c r="N10053" t="str">
        <f>IF(AND(PESQUISA!$B$3&lt;&gt;"",OR(PESQUISA!$B$4="TODAS",B10053=PESQUISA!$B$4),ISNUMBER(SEARCH(PESQUISA!$B$3,D10053))),ROW()-1,"")</f>
        <v/>
      </c>
    </row>
    <row r="10054" spans="1:14" x14ac:dyDescent="0.3">
      <c r="A10054" t="s">
        <v>30316</v>
      </c>
      <c r="B10054" t="s">
        <v>29</v>
      </c>
      <c r="C10054" t="s">
        <v>30317</v>
      </c>
      <c r="D10054" t="s">
        <v>30318</v>
      </c>
      <c r="E10054" t="s">
        <v>29580</v>
      </c>
      <c r="F10054" s="7">
        <v>1.8</v>
      </c>
      <c r="G10054" t="s">
        <v>33</v>
      </c>
      <c r="H10054" t="s">
        <v>34</v>
      </c>
      <c r="I10054" t="s">
        <v>29904</v>
      </c>
      <c r="L10054" s="8">
        <v>0.38329999999999997</v>
      </c>
      <c r="M10054" t="s">
        <v>36</v>
      </c>
      <c r="N10054" t="str">
        <f>IF(AND(PESQUISA!$B$3&lt;&gt;"",OR(PESQUISA!$B$4="TODAS",B10054=PESQUISA!$B$4),ISNUMBER(SEARCH(PESQUISA!$B$3,D10054))),ROW()-1,"")</f>
        <v/>
      </c>
    </row>
    <row r="10055" spans="1:14" x14ac:dyDescent="0.3">
      <c r="A10055" t="s">
        <v>30319</v>
      </c>
      <c r="B10055" t="s">
        <v>29</v>
      </c>
      <c r="C10055" t="s">
        <v>30320</v>
      </c>
      <c r="D10055" t="s">
        <v>30321</v>
      </c>
      <c r="E10055" t="s">
        <v>29580</v>
      </c>
      <c r="F10055" s="7">
        <v>4.49</v>
      </c>
      <c r="G10055" t="s">
        <v>33</v>
      </c>
      <c r="H10055" t="s">
        <v>34</v>
      </c>
      <c r="I10055" t="s">
        <v>29904</v>
      </c>
      <c r="L10055" s="8">
        <v>0.39639999999999997</v>
      </c>
      <c r="M10055" t="s">
        <v>36</v>
      </c>
      <c r="N10055" t="str">
        <f>IF(AND(PESQUISA!$B$3&lt;&gt;"",OR(PESQUISA!$B$4="TODAS",B10055=PESQUISA!$B$4),ISNUMBER(SEARCH(PESQUISA!$B$3,D10055))),ROW()-1,"")</f>
        <v/>
      </c>
    </row>
    <row r="10056" spans="1:14" x14ac:dyDescent="0.3">
      <c r="A10056" t="s">
        <v>30322</v>
      </c>
      <c r="B10056" t="s">
        <v>29</v>
      </c>
      <c r="C10056" t="s">
        <v>30323</v>
      </c>
      <c r="D10056" t="s">
        <v>30324</v>
      </c>
      <c r="E10056" t="s">
        <v>29606</v>
      </c>
      <c r="F10056" s="7">
        <v>6.75</v>
      </c>
      <c r="G10056" t="s">
        <v>33</v>
      </c>
      <c r="H10056" t="s">
        <v>34</v>
      </c>
      <c r="I10056" t="s">
        <v>29904</v>
      </c>
      <c r="L10056" s="8">
        <v>0.39850000000000002</v>
      </c>
      <c r="M10056" t="s">
        <v>36</v>
      </c>
      <c r="N10056" t="str">
        <f>IF(AND(PESQUISA!$B$3&lt;&gt;"",OR(PESQUISA!$B$4="TODAS",B10056=PESQUISA!$B$4),ISNUMBER(SEARCH(PESQUISA!$B$3,D10056))),ROW()-1,"")</f>
        <v/>
      </c>
    </row>
    <row r="10057" spans="1:14" x14ac:dyDescent="0.3">
      <c r="A10057" t="s">
        <v>30325</v>
      </c>
      <c r="B10057" t="s">
        <v>29</v>
      </c>
      <c r="C10057" t="s">
        <v>30326</v>
      </c>
      <c r="D10057" t="s">
        <v>30327</v>
      </c>
      <c r="E10057" t="s">
        <v>29606</v>
      </c>
      <c r="F10057" s="7">
        <v>3.37</v>
      </c>
      <c r="G10057" t="s">
        <v>33</v>
      </c>
      <c r="H10057" t="s">
        <v>34</v>
      </c>
      <c r="I10057" t="s">
        <v>29904</v>
      </c>
      <c r="L10057" s="8">
        <v>0.39760000000000001</v>
      </c>
      <c r="M10057" t="s">
        <v>36</v>
      </c>
      <c r="N10057" t="str">
        <f>IF(AND(PESQUISA!$B$3&lt;&gt;"",OR(PESQUISA!$B$4="TODAS",B10057=PESQUISA!$B$4),ISNUMBER(SEARCH(PESQUISA!$B$3,D10057))),ROW()-1,"")</f>
        <v/>
      </c>
    </row>
    <row r="10058" spans="1:14" x14ac:dyDescent="0.3">
      <c r="A10058" t="s">
        <v>30328</v>
      </c>
      <c r="B10058" t="s">
        <v>29</v>
      </c>
      <c r="C10058" t="s">
        <v>30329</v>
      </c>
      <c r="D10058" t="s">
        <v>30330</v>
      </c>
      <c r="E10058" t="s">
        <v>29580</v>
      </c>
      <c r="F10058" s="7">
        <v>2.2400000000000002</v>
      </c>
      <c r="G10058" t="s">
        <v>33</v>
      </c>
      <c r="H10058" t="s">
        <v>34</v>
      </c>
      <c r="I10058" t="s">
        <v>29904</v>
      </c>
      <c r="L10058" s="8">
        <v>0.39729999999999999</v>
      </c>
      <c r="M10058" t="s">
        <v>36</v>
      </c>
      <c r="N10058" t="str">
        <f>IF(AND(PESQUISA!$B$3&lt;&gt;"",OR(PESQUISA!$B$4="TODAS",B10058=PESQUISA!$B$4),ISNUMBER(SEARCH(PESQUISA!$B$3,D10058))),ROW()-1,"")</f>
        <v/>
      </c>
    </row>
    <row r="10059" spans="1:14" x14ac:dyDescent="0.3">
      <c r="A10059" t="s">
        <v>30331</v>
      </c>
      <c r="B10059" t="s">
        <v>29</v>
      </c>
      <c r="C10059" t="s">
        <v>30332</v>
      </c>
      <c r="D10059" t="s">
        <v>30333</v>
      </c>
      <c r="E10059" t="s">
        <v>29606</v>
      </c>
      <c r="F10059" s="7">
        <v>2.56</v>
      </c>
      <c r="G10059" t="s">
        <v>33</v>
      </c>
      <c r="H10059" t="s">
        <v>34</v>
      </c>
      <c r="I10059" t="s">
        <v>29904</v>
      </c>
      <c r="L10059" s="8">
        <v>0.39839999999999998</v>
      </c>
      <c r="M10059" t="s">
        <v>36</v>
      </c>
      <c r="N10059" t="str">
        <f>IF(AND(PESQUISA!$B$3&lt;&gt;"",OR(PESQUISA!$B$4="TODAS",B10059=PESQUISA!$B$4),ISNUMBER(SEARCH(PESQUISA!$B$3,D10059))),ROW()-1,"")</f>
        <v/>
      </c>
    </row>
    <row r="10060" spans="1:14" x14ac:dyDescent="0.3">
      <c r="A10060" t="s">
        <v>30334</v>
      </c>
      <c r="B10060" t="s">
        <v>29</v>
      </c>
      <c r="C10060" t="s">
        <v>30335</v>
      </c>
      <c r="D10060" t="s">
        <v>30336</v>
      </c>
      <c r="E10060" t="s">
        <v>29580</v>
      </c>
      <c r="F10060" s="7">
        <v>1.7</v>
      </c>
      <c r="G10060" t="s">
        <v>33</v>
      </c>
      <c r="H10060" t="s">
        <v>34</v>
      </c>
      <c r="I10060" t="s">
        <v>29904</v>
      </c>
      <c r="L10060" s="8">
        <v>0.4</v>
      </c>
      <c r="M10060" t="s">
        <v>36</v>
      </c>
      <c r="N10060" t="str">
        <f>IF(AND(PESQUISA!$B$3&lt;&gt;"",OR(PESQUISA!$B$4="TODAS",B10060=PESQUISA!$B$4),ISNUMBER(SEARCH(PESQUISA!$B$3,D10060))),ROW()-1,"")</f>
        <v/>
      </c>
    </row>
    <row r="10061" spans="1:14" x14ac:dyDescent="0.3">
      <c r="A10061" t="s">
        <v>30337</v>
      </c>
      <c r="B10061" t="s">
        <v>29</v>
      </c>
      <c r="C10061" t="s">
        <v>30338</v>
      </c>
      <c r="D10061" t="s">
        <v>30339</v>
      </c>
      <c r="E10061" t="s">
        <v>29606</v>
      </c>
      <c r="F10061" s="7">
        <v>0.89</v>
      </c>
      <c r="G10061" t="s">
        <v>33</v>
      </c>
      <c r="H10061" t="s">
        <v>34</v>
      </c>
      <c r="I10061" t="s">
        <v>29904</v>
      </c>
      <c r="L10061" s="8">
        <v>0.39329999999999998</v>
      </c>
      <c r="M10061" t="s">
        <v>36</v>
      </c>
      <c r="N10061" t="str">
        <f>IF(AND(PESQUISA!$B$3&lt;&gt;"",OR(PESQUISA!$B$4="TODAS",B10061=PESQUISA!$B$4),ISNUMBER(SEARCH(PESQUISA!$B$3,D10061))),ROW()-1,"")</f>
        <v/>
      </c>
    </row>
    <row r="10062" spans="1:14" x14ac:dyDescent="0.3">
      <c r="A10062" t="s">
        <v>30340</v>
      </c>
      <c r="B10062" t="s">
        <v>29</v>
      </c>
      <c r="C10062" t="s">
        <v>30341</v>
      </c>
      <c r="D10062" t="s">
        <v>30342</v>
      </c>
      <c r="E10062" t="s">
        <v>29580</v>
      </c>
      <c r="F10062" s="7">
        <v>0.59</v>
      </c>
      <c r="G10062" t="s">
        <v>33</v>
      </c>
      <c r="H10062" t="s">
        <v>34</v>
      </c>
      <c r="I10062" t="s">
        <v>29904</v>
      </c>
      <c r="L10062" s="8">
        <v>0.38979999999999998</v>
      </c>
      <c r="M10062" t="s">
        <v>36</v>
      </c>
      <c r="N10062" t="str">
        <f>IF(AND(PESQUISA!$B$3&lt;&gt;"",OR(PESQUISA!$B$4="TODAS",B10062=PESQUISA!$B$4),ISNUMBER(SEARCH(PESQUISA!$B$3,D10062))),ROW()-1,"")</f>
        <v/>
      </c>
    </row>
    <row r="10063" spans="1:14" x14ac:dyDescent="0.3">
      <c r="A10063" t="s">
        <v>30343</v>
      </c>
      <c r="B10063" t="s">
        <v>29</v>
      </c>
      <c r="C10063" t="s">
        <v>30344</v>
      </c>
      <c r="D10063" t="s">
        <v>30345</v>
      </c>
      <c r="E10063" t="s">
        <v>29606</v>
      </c>
      <c r="F10063" s="7">
        <v>2.34</v>
      </c>
      <c r="G10063" t="s">
        <v>33</v>
      </c>
      <c r="H10063" t="s">
        <v>34</v>
      </c>
      <c r="I10063" t="s">
        <v>29904</v>
      </c>
      <c r="L10063" s="8">
        <v>0.39319999999999999</v>
      </c>
      <c r="M10063" t="s">
        <v>36</v>
      </c>
      <c r="N10063" t="str">
        <f>IF(AND(PESQUISA!$B$3&lt;&gt;"",OR(PESQUISA!$B$4="TODAS",B10063=PESQUISA!$B$4),ISNUMBER(SEARCH(PESQUISA!$B$3,D10063))),ROW()-1,"")</f>
        <v/>
      </c>
    </row>
    <row r="10064" spans="1:14" x14ac:dyDescent="0.3">
      <c r="A10064" t="s">
        <v>30346</v>
      </c>
      <c r="B10064" t="s">
        <v>29</v>
      </c>
      <c r="C10064" t="s">
        <v>30347</v>
      </c>
      <c r="D10064" t="s">
        <v>30348</v>
      </c>
      <c r="E10064" t="s">
        <v>29580</v>
      </c>
      <c r="F10064" s="7">
        <v>1.56</v>
      </c>
      <c r="G10064" t="s">
        <v>33</v>
      </c>
      <c r="H10064" t="s">
        <v>34</v>
      </c>
      <c r="I10064" t="s">
        <v>29904</v>
      </c>
      <c r="L10064" s="8">
        <v>0.39739999999999998</v>
      </c>
      <c r="M10064" t="s">
        <v>36</v>
      </c>
      <c r="N10064" t="str">
        <f>IF(AND(PESQUISA!$B$3&lt;&gt;"",OR(PESQUISA!$B$4="TODAS",B10064=PESQUISA!$B$4),ISNUMBER(SEARCH(PESQUISA!$B$3,D10064))),ROW()-1,"")</f>
        <v/>
      </c>
    </row>
    <row r="10065" spans="1:14" x14ac:dyDescent="0.3">
      <c r="A10065" t="s">
        <v>30349</v>
      </c>
      <c r="B10065" t="s">
        <v>29</v>
      </c>
      <c r="C10065" t="s">
        <v>30350</v>
      </c>
      <c r="D10065" t="s">
        <v>30351</v>
      </c>
      <c r="E10065" t="s">
        <v>29606</v>
      </c>
      <c r="F10065" s="7">
        <v>5.77</v>
      </c>
      <c r="G10065" t="s">
        <v>33</v>
      </c>
      <c r="H10065" t="s">
        <v>34</v>
      </c>
      <c r="I10065" t="s">
        <v>29904</v>
      </c>
      <c r="L10065" s="8">
        <v>0.38469999999999999</v>
      </c>
      <c r="M10065" t="s">
        <v>36</v>
      </c>
      <c r="N10065" t="str">
        <f>IF(AND(PESQUISA!$B$3&lt;&gt;"",OR(PESQUISA!$B$4="TODAS",B10065=PESQUISA!$B$4),ISNUMBER(SEARCH(PESQUISA!$B$3,D10065))),ROW()-1,"")</f>
        <v/>
      </c>
    </row>
    <row r="10066" spans="1:14" x14ac:dyDescent="0.3">
      <c r="A10066" t="s">
        <v>30352</v>
      </c>
      <c r="B10066" t="s">
        <v>29</v>
      </c>
      <c r="C10066" t="s">
        <v>30353</v>
      </c>
      <c r="D10066" t="s">
        <v>30354</v>
      </c>
      <c r="E10066" t="s">
        <v>29580</v>
      </c>
      <c r="F10066" s="7">
        <v>3.84</v>
      </c>
      <c r="G10066" t="s">
        <v>33</v>
      </c>
      <c r="H10066" t="s">
        <v>34</v>
      </c>
      <c r="I10066" t="s">
        <v>29904</v>
      </c>
      <c r="L10066" s="8">
        <v>0.38540000000000002</v>
      </c>
      <c r="M10066" t="s">
        <v>36</v>
      </c>
      <c r="N10066" t="str">
        <f>IF(AND(PESQUISA!$B$3&lt;&gt;"",OR(PESQUISA!$B$4="TODAS",B10066=PESQUISA!$B$4),ISNUMBER(SEARCH(PESQUISA!$B$3,D10066))),ROW()-1,"")</f>
        <v/>
      </c>
    </row>
    <row r="10067" spans="1:14" x14ac:dyDescent="0.3">
      <c r="A10067" t="s">
        <v>30355</v>
      </c>
      <c r="B10067" t="s">
        <v>29</v>
      </c>
      <c r="C10067" t="s">
        <v>30356</v>
      </c>
      <c r="D10067" t="s">
        <v>30357</v>
      </c>
      <c r="E10067" t="s">
        <v>29606</v>
      </c>
      <c r="F10067" s="7">
        <v>2.88</v>
      </c>
      <c r="G10067" t="s">
        <v>33</v>
      </c>
      <c r="H10067" t="s">
        <v>34</v>
      </c>
      <c r="I10067" t="s">
        <v>29904</v>
      </c>
      <c r="L10067" s="8">
        <v>0.38190000000000002</v>
      </c>
      <c r="M10067" t="s">
        <v>36</v>
      </c>
      <c r="N10067" t="str">
        <f>IF(AND(PESQUISA!$B$3&lt;&gt;"",OR(PESQUISA!$B$4="TODAS",B10067=PESQUISA!$B$4),ISNUMBER(SEARCH(PESQUISA!$B$3,D10067))),ROW()-1,"")</f>
        <v/>
      </c>
    </row>
    <row r="10068" spans="1:14" x14ac:dyDescent="0.3">
      <c r="A10068" t="s">
        <v>30358</v>
      </c>
      <c r="B10068" t="s">
        <v>29</v>
      </c>
      <c r="C10068" t="s">
        <v>30359</v>
      </c>
      <c r="D10068" t="s">
        <v>30360</v>
      </c>
      <c r="E10068" t="s">
        <v>29580</v>
      </c>
      <c r="F10068" s="7">
        <v>1.91</v>
      </c>
      <c r="G10068" t="s">
        <v>33</v>
      </c>
      <c r="H10068" t="s">
        <v>34</v>
      </c>
      <c r="I10068" t="s">
        <v>29904</v>
      </c>
      <c r="L10068" s="8">
        <v>0.38740000000000002</v>
      </c>
      <c r="M10068" t="s">
        <v>36</v>
      </c>
      <c r="N10068" t="str">
        <f>IF(AND(PESQUISA!$B$3&lt;&gt;"",OR(PESQUISA!$B$4="TODAS",B10068=PESQUISA!$B$4),ISNUMBER(SEARCH(PESQUISA!$B$3,D10068))),ROW()-1,"")</f>
        <v/>
      </c>
    </row>
    <row r="10069" spans="1:14" x14ac:dyDescent="0.3">
      <c r="A10069" t="s">
        <v>30361</v>
      </c>
      <c r="B10069" t="s">
        <v>29</v>
      </c>
      <c r="C10069" t="s">
        <v>30362</v>
      </c>
      <c r="D10069" t="s">
        <v>30363</v>
      </c>
      <c r="E10069" t="s">
        <v>29606</v>
      </c>
      <c r="F10069" s="7">
        <v>2.19</v>
      </c>
      <c r="G10069" t="s">
        <v>33</v>
      </c>
      <c r="H10069" t="s">
        <v>34</v>
      </c>
      <c r="I10069" t="s">
        <v>29904</v>
      </c>
      <c r="L10069" s="8">
        <v>0.3836</v>
      </c>
      <c r="M10069" t="s">
        <v>36</v>
      </c>
      <c r="N10069" t="str">
        <f>IF(AND(PESQUISA!$B$3&lt;&gt;"",OR(PESQUISA!$B$4="TODAS",B10069=PESQUISA!$B$4),ISNUMBER(SEARCH(PESQUISA!$B$3,D10069))),ROW()-1,"")</f>
        <v/>
      </c>
    </row>
    <row r="10070" spans="1:14" x14ac:dyDescent="0.3">
      <c r="A10070" t="s">
        <v>30364</v>
      </c>
      <c r="B10070" t="s">
        <v>29</v>
      </c>
      <c r="C10070" t="s">
        <v>30365</v>
      </c>
      <c r="D10070" t="s">
        <v>30366</v>
      </c>
      <c r="E10070" t="s">
        <v>29580</v>
      </c>
      <c r="F10070" s="7">
        <v>1.45</v>
      </c>
      <c r="G10070" t="s">
        <v>33</v>
      </c>
      <c r="H10070" t="s">
        <v>34</v>
      </c>
      <c r="I10070" t="s">
        <v>29904</v>
      </c>
      <c r="L10070" s="8">
        <v>0.38619999999999999</v>
      </c>
      <c r="M10070" t="s">
        <v>36</v>
      </c>
      <c r="N10070" t="str">
        <f>IF(AND(PESQUISA!$B$3&lt;&gt;"",OR(PESQUISA!$B$4="TODAS",B10070=PESQUISA!$B$4),ISNUMBER(SEARCH(PESQUISA!$B$3,D10070))),ROW()-1,"")</f>
        <v/>
      </c>
    </row>
    <row r="10071" spans="1:14" x14ac:dyDescent="0.3">
      <c r="A10071" t="s">
        <v>30367</v>
      </c>
      <c r="B10071" t="s">
        <v>29</v>
      </c>
      <c r="C10071" t="s">
        <v>30368</v>
      </c>
      <c r="D10071" t="s">
        <v>30369</v>
      </c>
      <c r="E10071" t="s">
        <v>29606</v>
      </c>
      <c r="F10071" s="7">
        <v>0.76</v>
      </c>
      <c r="G10071" t="s">
        <v>33</v>
      </c>
      <c r="H10071" t="s">
        <v>34</v>
      </c>
      <c r="I10071" t="s">
        <v>29904</v>
      </c>
      <c r="L10071" s="8">
        <v>0.38159999999999999</v>
      </c>
      <c r="M10071" t="s">
        <v>36</v>
      </c>
      <c r="N10071" t="str">
        <f>IF(AND(PESQUISA!$B$3&lt;&gt;"",OR(PESQUISA!$B$4="TODAS",B10071=PESQUISA!$B$4),ISNUMBER(SEARCH(PESQUISA!$B$3,D10071))),ROW()-1,"")</f>
        <v/>
      </c>
    </row>
    <row r="10072" spans="1:14" x14ac:dyDescent="0.3">
      <c r="A10072" t="s">
        <v>30370</v>
      </c>
      <c r="B10072" t="s">
        <v>29</v>
      </c>
      <c r="C10072" t="s">
        <v>30371</v>
      </c>
      <c r="D10072" t="s">
        <v>30372</v>
      </c>
      <c r="E10072" t="s">
        <v>29580</v>
      </c>
      <c r="F10072" s="7">
        <v>0.5</v>
      </c>
      <c r="G10072" t="s">
        <v>33</v>
      </c>
      <c r="H10072" t="s">
        <v>34</v>
      </c>
      <c r="I10072" t="s">
        <v>29904</v>
      </c>
      <c r="L10072" s="8">
        <v>0.36</v>
      </c>
      <c r="M10072" t="s">
        <v>36</v>
      </c>
      <c r="N10072" t="str">
        <f>IF(AND(PESQUISA!$B$3&lt;&gt;"",OR(PESQUISA!$B$4="TODAS",B10072=PESQUISA!$B$4),ISNUMBER(SEARCH(PESQUISA!$B$3,D10072))),ROW()-1,"")</f>
        <v/>
      </c>
    </row>
    <row r="10073" spans="1:14" x14ac:dyDescent="0.3">
      <c r="A10073" t="s">
        <v>30373</v>
      </c>
      <c r="B10073" t="s">
        <v>29</v>
      </c>
      <c r="C10073" t="s">
        <v>30374</v>
      </c>
      <c r="D10073" t="s">
        <v>30375</v>
      </c>
      <c r="E10073" t="s">
        <v>29606</v>
      </c>
      <c r="F10073" s="7">
        <v>2</v>
      </c>
      <c r="G10073" t="s">
        <v>33</v>
      </c>
      <c r="H10073" t="s">
        <v>34</v>
      </c>
      <c r="I10073" t="s">
        <v>29904</v>
      </c>
      <c r="L10073" s="8">
        <v>0.38</v>
      </c>
      <c r="M10073" t="s">
        <v>36</v>
      </c>
      <c r="N10073" t="str">
        <f>IF(AND(PESQUISA!$B$3&lt;&gt;"",OR(PESQUISA!$B$4="TODAS",B10073=PESQUISA!$B$4),ISNUMBER(SEARCH(PESQUISA!$B$3,D10073))),ROW()-1,"")</f>
        <v/>
      </c>
    </row>
    <row r="10074" spans="1:14" x14ac:dyDescent="0.3">
      <c r="A10074" t="s">
        <v>30376</v>
      </c>
      <c r="B10074" t="s">
        <v>29</v>
      </c>
      <c r="C10074" t="s">
        <v>30377</v>
      </c>
      <c r="D10074" t="s">
        <v>30378</v>
      </c>
      <c r="E10074" t="s">
        <v>29580</v>
      </c>
      <c r="F10074" s="7">
        <v>1.33</v>
      </c>
      <c r="G10074" t="s">
        <v>33</v>
      </c>
      <c r="H10074" t="s">
        <v>34</v>
      </c>
      <c r="I10074" t="s">
        <v>29904</v>
      </c>
      <c r="L10074" s="8">
        <v>0.37590000000000001</v>
      </c>
      <c r="M10074" t="s">
        <v>36</v>
      </c>
      <c r="N10074" t="str">
        <f>IF(AND(PESQUISA!$B$3&lt;&gt;"",OR(PESQUISA!$B$4="TODAS",B10074=PESQUISA!$B$4),ISNUMBER(SEARCH(PESQUISA!$B$3,D10074))),ROW()-1,"")</f>
        <v/>
      </c>
    </row>
    <row r="10075" spans="1:14" x14ac:dyDescent="0.3">
      <c r="A10075" t="s">
        <v>30379</v>
      </c>
      <c r="B10075" t="s">
        <v>29</v>
      </c>
      <c r="C10075" t="s">
        <v>30380</v>
      </c>
      <c r="D10075" t="s">
        <v>30381</v>
      </c>
      <c r="E10075" t="s">
        <v>29606</v>
      </c>
      <c r="F10075" s="7">
        <v>9.36</v>
      </c>
      <c r="G10075" t="s">
        <v>33</v>
      </c>
      <c r="H10075" t="s">
        <v>34</v>
      </c>
      <c r="I10075" t="s">
        <v>29904</v>
      </c>
      <c r="L10075" s="8">
        <v>0.42199999999999999</v>
      </c>
      <c r="M10075" t="s">
        <v>36</v>
      </c>
      <c r="N10075" t="str">
        <f>IF(AND(PESQUISA!$B$3&lt;&gt;"",OR(PESQUISA!$B$4="TODAS",B10075=PESQUISA!$B$4),ISNUMBER(SEARCH(PESQUISA!$B$3,D10075))),ROW()-1,"")</f>
        <v/>
      </c>
    </row>
    <row r="10076" spans="1:14" x14ac:dyDescent="0.3">
      <c r="A10076" t="s">
        <v>30382</v>
      </c>
      <c r="B10076" t="s">
        <v>29</v>
      </c>
      <c r="C10076" t="s">
        <v>30383</v>
      </c>
      <c r="D10076" t="s">
        <v>30384</v>
      </c>
      <c r="E10076" t="s">
        <v>29580</v>
      </c>
      <c r="F10076" s="7">
        <v>6.23</v>
      </c>
      <c r="G10076" t="s">
        <v>33</v>
      </c>
      <c r="H10076" t="s">
        <v>34</v>
      </c>
      <c r="I10076" t="s">
        <v>29904</v>
      </c>
      <c r="L10076" s="8">
        <v>0.42220000000000002</v>
      </c>
      <c r="M10076" t="s">
        <v>36</v>
      </c>
      <c r="N10076" t="str">
        <f>IF(AND(PESQUISA!$B$3&lt;&gt;"",OR(PESQUISA!$B$4="TODAS",B10076=PESQUISA!$B$4),ISNUMBER(SEARCH(PESQUISA!$B$3,D10076))),ROW()-1,"")</f>
        <v/>
      </c>
    </row>
    <row r="10077" spans="1:14" x14ac:dyDescent="0.3">
      <c r="A10077" t="s">
        <v>30385</v>
      </c>
      <c r="B10077" t="s">
        <v>29</v>
      </c>
      <c r="C10077" t="s">
        <v>30386</v>
      </c>
      <c r="D10077" t="s">
        <v>30387</v>
      </c>
      <c r="E10077" t="s">
        <v>29606</v>
      </c>
      <c r="F10077" s="7">
        <v>4.68</v>
      </c>
      <c r="G10077" t="s">
        <v>33</v>
      </c>
      <c r="H10077" t="s">
        <v>34</v>
      </c>
      <c r="I10077" t="s">
        <v>29904</v>
      </c>
      <c r="L10077" s="8">
        <v>0.4209</v>
      </c>
      <c r="M10077" t="s">
        <v>36</v>
      </c>
      <c r="N10077" t="str">
        <f>IF(AND(PESQUISA!$B$3&lt;&gt;"",OR(PESQUISA!$B$4="TODAS",B10077=PESQUISA!$B$4),ISNUMBER(SEARCH(PESQUISA!$B$3,D10077))),ROW()-1,"")</f>
        <v/>
      </c>
    </row>
    <row r="10078" spans="1:14" x14ac:dyDescent="0.3">
      <c r="A10078" t="s">
        <v>30388</v>
      </c>
      <c r="B10078" t="s">
        <v>29</v>
      </c>
      <c r="C10078" t="s">
        <v>30389</v>
      </c>
      <c r="D10078" t="s">
        <v>30390</v>
      </c>
      <c r="E10078" t="s">
        <v>29580</v>
      </c>
      <c r="F10078" s="7">
        <v>3.11</v>
      </c>
      <c r="G10078" t="s">
        <v>33</v>
      </c>
      <c r="H10078" t="s">
        <v>34</v>
      </c>
      <c r="I10078" t="s">
        <v>29904</v>
      </c>
      <c r="L10078" s="8">
        <v>0.42120000000000002</v>
      </c>
      <c r="M10078" t="s">
        <v>36</v>
      </c>
      <c r="N10078" t="str">
        <f>IF(AND(PESQUISA!$B$3&lt;&gt;"",OR(PESQUISA!$B$4="TODAS",B10078=PESQUISA!$B$4),ISNUMBER(SEARCH(PESQUISA!$B$3,D10078))),ROW()-1,"")</f>
        <v/>
      </c>
    </row>
    <row r="10079" spans="1:14" x14ac:dyDescent="0.3">
      <c r="A10079" t="s">
        <v>30391</v>
      </c>
      <c r="B10079" t="s">
        <v>29</v>
      </c>
      <c r="C10079" t="s">
        <v>30392</v>
      </c>
      <c r="D10079" t="s">
        <v>30393</v>
      </c>
      <c r="E10079" t="s">
        <v>29606</v>
      </c>
      <c r="F10079" s="7">
        <v>3.56</v>
      </c>
      <c r="G10079" t="s">
        <v>33</v>
      </c>
      <c r="H10079" t="s">
        <v>34</v>
      </c>
      <c r="I10079" t="s">
        <v>29904</v>
      </c>
      <c r="L10079" s="8">
        <v>0.42130000000000001</v>
      </c>
      <c r="M10079" t="s">
        <v>36</v>
      </c>
      <c r="N10079" t="str">
        <f>IF(AND(PESQUISA!$B$3&lt;&gt;"",OR(PESQUISA!$B$4="TODAS",B10079=PESQUISA!$B$4),ISNUMBER(SEARCH(PESQUISA!$B$3,D10079))),ROW()-1,"")</f>
        <v/>
      </c>
    </row>
    <row r="10080" spans="1:14" x14ac:dyDescent="0.3">
      <c r="A10080" t="s">
        <v>30394</v>
      </c>
      <c r="B10080" t="s">
        <v>29</v>
      </c>
      <c r="C10080" t="s">
        <v>30395</v>
      </c>
      <c r="D10080" t="s">
        <v>30396</v>
      </c>
      <c r="E10080" t="s">
        <v>29580</v>
      </c>
      <c r="F10080" s="7">
        <v>2.37</v>
      </c>
      <c r="G10080" t="s">
        <v>33</v>
      </c>
      <c r="H10080" t="s">
        <v>34</v>
      </c>
      <c r="I10080" t="s">
        <v>29904</v>
      </c>
      <c r="L10080" s="8">
        <v>0.41770000000000002</v>
      </c>
      <c r="M10080" t="s">
        <v>36</v>
      </c>
      <c r="N10080" t="str">
        <f>IF(AND(PESQUISA!$B$3&lt;&gt;"",OR(PESQUISA!$B$4="TODAS",B10080=PESQUISA!$B$4),ISNUMBER(SEARCH(PESQUISA!$B$3,D10080))),ROW()-1,"")</f>
        <v/>
      </c>
    </row>
    <row r="10081" spans="1:14" x14ac:dyDescent="0.3">
      <c r="A10081" t="s">
        <v>30397</v>
      </c>
      <c r="B10081" t="s">
        <v>29</v>
      </c>
      <c r="C10081" t="s">
        <v>30398</v>
      </c>
      <c r="D10081" t="s">
        <v>30399</v>
      </c>
      <c r="E10081" t="s">
        <v>29606</v>
      </c>
      <c r="F10081" s="7">
        <v>1.24</v>
      </c>
      <c r="G10081" t="s">
        <v>33</v>
      </c>
      <c r="H10081" t="s">
        <v>34</v>
      </c>
      <c r="I10081" t="s">
        <v>29904</v>
      </c>
      <c r="L10081" s="8">
        <v>0.4194</v>
      </c>
      <c r="M10081" t="s">
        <v>36</v>
      </c>
      <c r="N10081" t="str">
        <f>IF(AND(PESQUISA!$B$3&lt;&gt;"",OR(PESQUISA!$B$4="TODAS",B10081=PESQUISA!$B$4),ISNUMBER(SEARCH(PESQUISA!$B$3,D10081))),ROW()-1,"")</f>
        <v/>
      </c>
    </row>
    <row r="10082" spans="1:14" x14ac:dyDescent="0.3">
      <c r="A10082" t="s">
        <v>30400</v>
      </c>
      <c r="B10082" t="s">
        <v>29</v>
      </c>
      <c r="C10082" t="s">
        <v>30401</v>
      </c>
      <c r="D10082" t="s">
        <v>30402</v>
      </c>
      <c r="E10082" t="s">
        <v>29580</v>
      </c>
      <c r="F10082" s="7">
        <v>0.82</v>
      </c>
      <c r="G10082" t="s">
        <v>33</v>
      </c>
      <c r="H10082" t="s">
        <v>34</v>
      </c>
      <c r="I10082" t="s">
        <v>29904</v>
      </c>
      <c r="L10082" s="8">
        <v>0.42680000000000001</v>
      </c>
      <c r="M10082" t="s">
        <v>36</v>
      </c>
      <c r="N10082" t="str">
        <f>IF(AND(PESQUISA!$B$3&lt;&gt;"",OR(PESQUISA!$B$4="TODAS",B10082=PESQUISA!$B$4),ISNUMBER(SEARCH(PESQUISA!$B$3,D10082))),ROW()-1,"")</f>
        <v/>
      </c>
    </row>
    <row r="10083" spans="1:14" x14ac:dyDescent="0.3">
      <c r="A10083" t="s">
        <v>30403</v>
      </c>
      <c r="B10083" t="s">
        <v>29</v>
      </c>
      <c r="C10083" t="s">
        <v>30404</v>
      </c>
      <c r="D10083" t="s">
        <v>30405</v>
      </c>
      <c r="E10083" t="s">
        <v>29606</v>
      </c>
      <c r="F10083" s="7">
        <v>3.25</v>
      </c>
      <c r="G10083" t="s">
        <v>33</v>
      </c>
      <c r="H10083" t="s">
        <v>34</v>
      </c>
      <c r="I10083" t="s">
        <v>29904</v>
      </c>
      <c r="L10083" s="8">
        <v>0.42149999999999999</v>
      </c>
      <c r="M10083" t="s">
        <v>36</v>
      </c>
      <c r="N10083" t="str">
        <f>IF(AND(PESQUISA!$B$3&lt;&gt;"",OR(PESQUISA!$B$4="TODAS",B10083=PESQUISA!$B$4),ISNUMBER(SEARCH(PESQUISA!$B$3,D10083))),ROW()-1,"")</f>
        <v/>
      </c>
    </row>
    <row r="10084" spans="1:14" x14ac:dyDescent="0.3">
      <c r="A10084" t="s">
        <v>30406</v>
      </c>
      <c r="B10084" t="s">
        <v>29</v>
      </c>
      <c r="C10084" t="s">
        <v>30407</v>
      </c>
      <c r="D10084" t="s">
        <v>30408</v>
      </c>
      <c r="E10084" t="s">
        <v>29580</v>
      </c>
      <c r="F10084" s="7">
        <v>2.16</v>
      </c>
      <c r="G10084" t="s">
        <v>33</v>
      </c>
      <c r="H10084" t="s">
        <v>34</v>
      </c>
      <c r="I10084" t="s">
        <v>29904</v>
      </c>
      <c r="L10084" s="8">
        <v>0.42130000000000001</v>
      </c>
      <c r="M10084" t="s">
        <v>36</v>
      </c>
      <c r="N10084" t="str">
        <f>IF(AND(PESQUISA!$B$3&lt;&gt;"",OR(PESQUISA!$B$4="TODAS",B10084=PESQUISA!$B$4),ISNUMBER(SEARCH(PESQUISA!$B$3,D10084))),ROW()-1,"")</f>
        <v/>
      </c>
    </row>
    <row r="10085" spans="1:14" x14ac:dyDescent="0.3">
      <c r="A10085" t="s">
        <v>30409</v>
      </c>
      <c r="B10085" t="s">
        <v>29</v>
      </c>
      <c r="C10085" t="s">
        <v>30410</v>
      </c>
      <c r="D10085" t="s">
        <v>30411</v>
      </c>
      <c r="E10085" t="s">
        <v>29580</v>
      </c>
      <c r="F10085" s="7">
        <v>5.6</v>
      </c>
      <c r="G10085" t="s">
        <v>33</v>
      </c>
      <c r="H10085" t="s">
        <v>34</v>
      </c>
      <c r="I10085" t="s">
        <v>29904</v>
      </c>
      <c r="L10085" s="8">
        <v>0.38390000000000002</v>
      </c>
      <c r="M10085" t="s">
        <v>36</v>
      </c>
      <c r="N10085" t="str">
        <f>IF(AND(PESQUISA!$B$3&lt;&gt;"",OR(PESQUISA!$B$4="TODAS",B10085=PESQUISA!$B$4),ISNUMBER(SEARCH(PESQUISA!$B$3,D10085))),ROW()-1,"")</f>
        <v/>
      </c>
    </row>
    <row r="10086" spans="1:14" x14ac:dyDescent="0.3">
      <c r="A10086" t="s">
        <v>30412</v>
      </c>
      <c r="B10086" t="s">
        <v>29</v>
      </c>
      <c r="C10086" t="s">
        <v>30413</v>
      </c>
      <c r="D10086" t="s">
        <v>30414</v>
      </c>
      <c r="E10086" t="s">
        <v>29580</v>
      </c>
      <c r="F10086" s="7">
        <v>2.79</v>
      </c>
      <c r="G10086" t="s">
        <v>33</v>
      </c>
      <c r="H10086" t="s">
        <v>34</v>
      </c>
      <c r="I10086" t="s">
        <v>29904</v>
      </c>
      <c r="L10086" s="8">
        <v>0.38350000000000001</v>
      </c>
      <c r="M10086" t="s">
        <v>36</v>
      </c>
      <c r="N10086" t="str">
        <f>IF(AND(PESQUISA!$B$3&lt;&gt;"",OR(PESQUISA!$B$4="TODAS",B10086=PESQUISA!$B$4),ISNUMBER(SEARCH(PESQUISA!$B$3,D10086))),ROW()-1,"")</f>
        <v/>
      </c>
    </row>
    <row r="10087" spans="1:14" x14ac:dyDescent="0.3">
      <c r="A10087" t="s">
        <v>30415</v>
      </c>
      <c r="B10087" t="s">
        <v>29</v>
      </c>
      <c r="C10087" t="s">
        <v>30416</v>
      </c>
      <c r="D10087" t="s">
        <v>30417</v>
      </c>
      <c r="E10087" t="s">
        <v>29580</v>
      </c>
      <c r="F10087" s="7">
        <v>2.13</v>
      </c>
      <c r="G10087" t="s">
        <v>33</v>
      </c>
      <c r="H10087" t="s">
        <v>34</v>
      </c>
      <c r="I10087" t="s">
        <v>29904</v>
      </c>
      <c r="L10087" s="8">
        <v>0.38500000000000001</v>
      </c>
      <c r="M10087" t="s">
        <v>36</v>
      </c>
      <c r="N10087" t="str">
        <f>IF(AND(PESQUISA!$B$3&lt;&gt;"",OR(PESQUISA!$B$4="TODAS",B10087=PESQUISA!$B$4),ISNUMBER(SEARCH(PESQUISA!$B$3,D10087))),ROW()-1,"")</f>
        <v/>
      </c>
    </row>
    <row r="10088" spans="1:14" x14ac:dyDescent="0.3">
      <c r="A10088" t="s">
        <v>30418</v>
      </c>
      <c r="B10088" t="s">
        <v>29</v>
      </c>
      <c r="C10088" t="s">
        <v>30419</v>
      </c>
      <c r="D10088" t="s">
        <v>30420</v>
      </c>
      <c r="E10088" t="s">
        <v>29580</v>
      </c>
      <c r="F10088" s="7">
        <v>0.73</v>
      </c>
      <c r="G10088" t="s">
        <v>33</v>
      </c>
      <c r="H10088" t="s">
        <v>34</v>
      </c>
      <c r="I10088" t="s">
        <v>29904</v>
      </c>
      <c r="L10088" s="8">
        <v>0.3836</v>
      </c>
      <c r="M10088" t="s">
        <v>36</v>
      </c>
      <c r="N10088" t="str">
        <f>IF(AND(PESQUISA!$B$3&lt;&gt;"",OR(PESQUISA!$B$4="TODAS",B10088=PESQUISA!$B$4),ISNUMBER(SEARCH(PESQUISA!$B$3,D10088))),ROW()-1,"")</f>
        <v/>
      </c>
    </row>
    <row r="10089" spans="1:14" x14ac:dyDescent="0.3">
      <c r="A10089" t="s">
        <v>30421</v>
      </c>
      <c r="B10089" t="s">
        <v>29</v>
      </c>
      <c r="C10089" t="s">
        <v>30422</v>
      </c>
      <c r="D10089" t="s">
        <v>30423</v>
      </c>
      <c r="E10089" t="s">
        <v>29580</v>
      </c>
      <c r="F10089" s="7">
        <v>1.94</v>
      </c>
      <c r="G10089" t="s">
        <v>33</v>
      </c>
      <c r="H10089" t="s">
        <v>34</v>
      </c>
      <c r="I10089" t="s">
        <v>29904</v>
      </c>
      <c r="L10089" s="8">
        <v>0.38140000000000002</v>
      </c>
      <c r="M10089" t="s">
        <v>36</v>
      </c>
      <c r="N10089" t="str">
        <f>IF(AND(PESQUISA!$B$3&lt;&gt;"",OR(PESQUISA!$B$4="TODAS",B10089=PESQUISA!$B$4),ISNUMBER(SEARCH(PESQUISA!$B$3,D10089))),ROW()-1,"")</f>
        <v/>
      </c>
    </row>
    <row r="10090" spans="1:14" x14ac:dyDescent="0.3">
      <c r="A10090" t="s">
        <v>30424</v>
      </c>
      <c r="B10090" t="s">
        <v>29</v>
      </c>
      <c r="C10090" t="s">
        <v>30425</v>
      </c>
      <c r="D10090" t="s">
        <v>30426</v>
      </c>
      <c r="E10090" t="s">
        <v>29580</v>
      </c>
      <c r="F10090" s="7">
        <v>7.02</v>
      </c>
      <c r="G10090" t="s">
        <v>33</v>
      </c>
      <c r="H10090" t="s">
        <v>34</v>
      </c>
      <c r="I10090" t="s">
        <v>29904</v>
      </c>
      <c r="L10090" s="8">
        <v>0.35039999999999999</v>
      </c>
      <c r="M10090" t="s">
        <v>36</v>
      </c>
      <c r="N10090" t="str">
        <f>IF(AND(PESQUISA!$B$3&lt;&gt;"",OR(PESQUISA!$B$4="TODAS",B10090=PESQUISA!$B$4),ISNUMBER(SEARCH(PESQUISA!$B$3,D10090))),ROW()-1,"")</f>
        <v/>
      </c>
    </row>
    <row r="10091" spans="1:14" x14ac:dyDescent="0.3">
      <c r="A10091" t="s">
        <v>30427</v>
      </c>
      <c r="B10091" t="s">
        <v>29</v>
      </c>
      <c r="C10091" t="s">
        <v>30428</v>
      </c>
      <c r="D10091" t="s">
        <v>30429</v>
      </c>
      <c r="E10091" t="s">
        <v>29580</v>
      </c>
      <c r="F10091" s="7">
        <v>3.5</v>
      </c>
      <c r="G10091" t="s">
        <v>33</v>
      </c>
      <c r="H10091" t="s">
        <v>34</v>
      </c>
      <c r="I10091" t="s">
        <v>29904</v>
      </c>
      <c r="L10091" s="8">
        <v>0.35139999999999999</v>
      </c>
      <c r="M10091" t="s">
        <v>36</v>
      </c>
      <c r="N10091" t="str">
        <f>IF(AND(PESQUISA!$B$3&lt;&gt;"",OR(PESQUISA!$B$4="TODAS",B10091=PESQUISA!$B$4),ISNUMBER(SEARCH(PESQUISA!$B$3,D10091))),ROW()-1,"")</f>
        <v/>
      </c>
    </row>
    <row r="10092" spans="1:14" x14ac:dyDescent="0.3">
      <c r="A10092" t="s">
        <v>30430</v>
      </c>
      <c r="B10092" t="s">
        <v>29</v>
      </c>
      <c r="C10092" t="s">
        <v>30431</v>
      </c>
      <c r="D10092" t="s">
        <v>30432</v>
      </c>
      <c r="E10092" t="s">
        <v>29580</v>
      </c>
      <c r="F10092" s="7">
        <v>2.67</v>
      </c>
      <c r="G10092" t="s">
        <v>33</v>
      </c>
      <c r="H10092" t="s">
        <v>34</v>
      </c>
      <c r="I10092" t="s">
        <v>29904</v>
      </c>
      <c r="L10092" s="8">
        <v>0.3483</v>
      </c>
      <c r="M10092" t="s">
        <v>36</v>
      </c>
      <c r="N10092" t="str">
        <f>IF(AND(PESQUISA!$B$3&lt;&gt;"",OR(PESQUISA!$B$4="TODAS",B10092=PESQUISA!$B$4),ISNUMBER(SEARCH(PESQUISA!$B$3,D10092))),ROW()-1,"")</f>
        <v/>
      </c>
    </row>
    <row r="10093" spans="1:14" x14ac:dyDescent="0.3">
      <c r="A10093" t="s">
        <v>30433</v>
      </c>
      <c r="B10093" t="s">
        <v>29</v>
      </c>
      <c r="C10093" t="s">
        <v>30434</v>
      </c>
      <c r="D10093" t="s">
        <v>30435</v>
      </c>
      <c r="E10093" t="s">
        <v>29580</v>
      </c>
      <c r="F10093" s="7">
        <v>0.93</v>
      </c>
      <c r="G10093" t="s">
        <v>33</v>
      </c>
      <c r="H10093" t="s">
        <v>34</v>
      </c>
      <c r="I10093" t="s">
        <v>29904</v>
      </c>
      <c r="L10093" s="8">
        <v>0.34410000000000002</v>
      </c>
      <c r="M10093" t="s">
        <v>36</v>
      </c>
      <c r="N10093" t="str">
        <f>IF(AND(PESQUISA!$B$3&lt;&gt;"",OR(PESQUISA!$B$4="TODAS",B10093=PESQUISA!$B$4),ISNUMBER(SEARCH(PESQUISA!$B$3,D10093))),ROW()-1,"")</f>
        <v/>
      </c>
    </row>
    <row r="10094" spans="1:14" x14ac:dyDescent="0.3">
      <c r="A10094" t="s">
        <v>30436</v>
      </c>
      <c r="B10094" t="s">
        <v>29</v>
      </c>
      <c r="C10094" t="s">
        <v>30437</v>
      </c>
      <c r="D10094" t="s">
        <v>30438</v>
      </c>
      <c r="E10094" t="s">
        <v>29580</v>
      </c>
      <c r="F10094" s="7">
        <v>2.44</v>
      </c>
      <c r="G10094" t="s">
        <v>33</v>
      </c>
      <c r="H10094" t="s">
        <v>34</v>
      </c>
      <c r="I10094" t="s">
        <v>29904</v>
      </c>
      <c r="L10094" s="8">
        <v>0.34839999999999999</v>
      </c>
      <c r="M10094" t="s">
        <v>36</v>
      </c>
      <c r="N10094" t="str">
        <f>IF(AND(PESQUISA!$B$3&lt;&gt;"",OR(PESQUISA!$B$4="TODAS",B10094=PESQUISA!$B$4),ISNUMBER(SEARCH(PESQUISA!$B$3,D10094))),ROW()-1,"")</f>
        <v/>
      </c>
    </row>
    <row r="10095" spans="1:14" x14ac:dyDescent="0.3">
      <c r="A10095" t="s">
        <v>30439</v>
      </c>
      <c r="B10095" t="s">
        <v>29</v>
      </c>
      <c r="C10095" t="s">
        <v>30440</v>
      </c>
      <c r="D10095" t="s">
        <v>30441</v>
      </c>
      <c r="E10095" t="s">
        <v>29580</v>
      </c>
      <c r="F10095" s="7">
        <v>8.86</v>
      </c>
      <c r="G10095" t="s">
        <v>33</v>
      </c>
      <c r="H10095" t="s">
        <v>34</v>
      </c>
      <c r="I10095" t="s">
        <v>29904</v>
      </c>
      <c r="L10095" s="8">
        <v>0.33750000000000002</v>
      </c>
      <c r="M10095" t="s">
        <v>36</v>
      </c>
      <c r="N10095" t="str">
        <f>IF(AND(PESQUISA!$B$3&lt;&gt;"",OR(PESQUISA!$B$4="TODAS",B10095=PESQUISA!$B$4),ISNUMBER(SEARCH(PESQUISA!$B$3,D10095))),ROW()-1,"")</f>
        <v/>
      </c>
    </row>
    <row r="10096" spans="1:14" x14ac:dyDescent="0.3">
      <c r="A10096" t="s">
        <v>30442</v>
      </c>
      <c r="B10096" t="s">
        <v>29</v>
      </c>
      <c r="C10096" t="s">
        <v>30443</v>
      </c>
      <c r="D10096" t="s">
        <v>30444</v>
      </c>
      <c r="E10096" t="s">
        <v>29580</v>
      </c>
      <c r="F10096" s="7">
        <v>4.42</v>
      </c>
      <c r="G10096" t="s">
        <v>33</v>
      </c>
      <c r="H10096" t="s">
        <v>34</v>
      </c>
      <c r="I10096" t="s">
        <v>29904</v>
      </c>
      <c r="L10096" s="8">
        <v>0.33710000000000001</v>
      </c>
      <c r="M10096" t="s">
        <v>36</v>
      </c>
      <c r="N10096" t="str">
        <f>IF(AND(PESQUISA!$B$3&lt;&gt;"",OR(PESQUISA!$B$4="TODAS",B10096=PESQUISA!$B$4),ISNUMBER(SEARCH(PESQUISA!$B$3,D10096))),ROW()-1,"")</f>
        <v/>
      </c>
    </row>
    <row r="10097" spans="1:14" x14ac:dyDescent="0.3">
      <c r="A10097" t="s">
        <v>30445</v>
      </c>
      <c r="B10097" t="s">
        <v>29</v>
      </c>
      <c r="C10097" t="s">
        <v>30446</v>
      </c>
      <c r="D10097" t="s">
        <v>30447</v>
      </c>
      <c r="E10097" t="s">
        <v>29580</v>
      </c>
      <c r="F10097" s="7">
        <v>3.37</v>
      </c>
      <c r="G10097" t="s">
        <v>33</v>
      </c>
      <c r="H10097" t="s">
        <v>34</v>
      </c>
      <c r="I10097" t="s">
        <v>29904</v>
      </c>
      <c r="L10097" s="8">
        <v>0.33829999999999999</v>
      </c>
      <c r="M10097" t="s">
        <v>36</v>
      </c>
      <c r="N10097" t="str">
        <f>IF(AND(PESQUISA!$B$3&lt;&gt;"",OR(PESQUISA!$B$4="TODAS",B10097=PESQUISA!$B$4),ISNUMBER(SEARCH(PESQUISA!$B$3,D10097))),ROW()-1,"")</f>
        <v/>
      </c>
    </row>
    <row r="10098" spans="1:14" x14ac:dyDescent="0.3">
      <c r="A10098" t="s">
        <v>30448</v>
      </c>
      <c r="B10098" t="s">
        <v>29</v>
      </c>
      <c r="C10098" t="s">
        <v>30449</v>
      </c>
      <c r="D10098" t="s">
        <v>30450</v>
      </c>
      <c r="E10098" t="s">
        <v>29580</v>
      </c>
      <c r="F10098" s="7">
        <v>1.17</v>
      </c>
      <c r="G10098" t="s">
        <v>33</v>
      </c>
      <c r="H10098" t="s">
        <v>34</v>
      </c>
      <c r="I10098" t="s">
        <v>29904</v>
      </c>
      <c r="L10098" s="8">
        <v>0.33329999999999999</v>
      </c>
      <c r="M10098" t="s">
        <v>36</v>
      </c>
      <c r="N10098" t="str">
        <f>IF(AND(PESQUISA!$B$3&lt;&gt;"",OR(PESQUISA!$B$4="TODAS",B10098=PESQUISA!$B$4),ISNUMBER(SEARCH(PESQUISA!$B$3,D10098))),ROW()-1,"")</f>
        <v/>
      </c>
    </row>
    <row r="10099" spans="1:14" x14ac:dyDescent="0.3">
      <c r="A10099" t="s">
        <v>30451</v>
      </c>
      <c r="B10099" t="s">
        <v>29</v>
      </c>
      <c r="C10099" t="s">
        <v>30452</v>
      </c>
      <c r="D10099" t="s">
        <v>30453</v>
      </c>
      <c r="E10099" t="s">
        <v>29580</v>
      </c>
      <c r="F10099" s="7">
        <v>3.08</v>
      </c>
      <c r="G10099" t="s">
        <v>33</v>
      </c>
      <c r="H10099" t="s">
        <v>34</v>
      </c>
      <c r="I10099" t="s">
        <v>29904</v>
      </c>
      <c r="L10099" s="8">
        <v>0.33439999999999998</v>
      </c>
      <c r="M10099" t="s">
        <v>36</v>
      </c>
      <c r="N10099" t="str">
        <f>IF(AND(PESQUISA!$B$3&lt;&gt;"",OR(PESQUISA!$B$4="TODAS",B10099=PESQUISA!$B$4),ISNUMBER(SEARCH(PESQUISA!$B$3,D10099))),ROW()-1,"")</f>
        <v/>
      </c>
    </row>
    <row r="10100" spans="1:14" x14ac:dyDescent="0.3">
      <c r="A10100" t="s">
        <v>30454</v>
      </c>
      <c r="B10100" t="s">
        <v>29</v>
      </c>
      <c r="C10100" t="s">
        <v>30455</v>
      </c>
      <c r="D10100" t="s">
        <v>30456</v>
      </c>
      <c r="E10100" t="s">
        <v>29580</v>
      </c>
      <c r="F10100" s="7">
        <v>6.34</v>
      </c>
      <c r="G10100" t="s">
        <v>33</v>
      </c>
      <c r="H10100" t="s">
        <v>34</v>
      </c>
      <c r="I10100" t="s">
        <v>29904</v>
      </c>
      <c r="L10100" s="8">
        <v>0.44479999999999997</v>
      </c>
      <c r="M10100" t="s">
        <v>36</v>
      </c>
      <c r="N10100" t="str">
        <f>IF(AND(PESQUISA!$B$3&lt;&gt;"",OR(PESQUISA!$B$4="TODAS",B10100=PESQUISA!$B$4),ISNUMBER(SEARCH(PESQUISA!$B$3,D10100))),ROW()-1,"")</f>
        <v/>
      </c>
    </row>
    <row r="10101" spans="1:14" x14ac:dyDescent="0.3">
      <c r="A10101" t="s">
        <v>30457</v>
      </c>
      <c r="B10101" t="s">
        <v>29</v>
      </c>
      <c r="C10101" t="s">
        <v>30458</v>
      </c>
      <c r="D10101" t="s">
        <v>30459</v>
      </c>
      <c r="E10101" t="s">
        <v>29580</v>
      </c>
      <c r="F10101" s="7">
        <v>3.16</v>
      </c>
      <c r="G10101" t="s">
        <v>33</v>
      </c>
      <c r="H10101" t="s">
        <v>34</v>
      </c>
      <c r="I10101" t="s">
        <v>29904</v>
      </c>
      <c r="L10101" s="8">
        <v>0.443</v>
      </c>
      <c r="M10101" t="s">
        <v>36</v>
      </c>
      <c r="N10101" t="str">
        <f>IF(AND(PESQUISA!$B$3&lt;&gt;"",OR(PESQUISA!$B$4="TODAS",B10101=PESQUISA!$B$4),ISNUMBER(SEARCH(PESQUISA!$B$3,D10101))),ROW()-1,"")</f>
        <v/>
      </c>
    </row>
    <row r="10102" spans="1:14" x14ac:dyDescent="0.3">
      <c r="A10102" t="s">
        <v>30460</v>
      </c>
      <c r="B10102" t="s">
        <v>29</v>
      </c>
      <c r="C10102" t="s">
        <v>30461</v>
      </c>
      <c r="D10102" t="s">
        <v>30462</v>
      </c>
      <c r="E10102" t="s">
        <v>29580</v>
      </c>
      <c r="F10102" s="7">
        <v>2.4</v>
      </c>
      <c r="G10102" t="s">
        <v>33</v>
      </c>
      <c r="H10102" t="s">
        <v>34</v>
      </c>
      <c r="I10102" t="s">
        <v>29904</v>
      </c>
      <c r="L10102" s="8">
        <v>0.44579999999999997</v>
      </c>
      <c r="M10102" t="s">
        <v>36</v>
      </c>
      <c r="N10102" t="str">
        <f>IF(AND(PESQUISA!$B$3&lt;&gt;"",OR(PESQUISA!$B$4="TODAS",B10102=PESQUISA!$B$4),ISNUMBER(SEARCH(PESQUISA!$B$3,D10102))),ROW()-1,"")</f>
        <v/>
      </c>
    </row>
    <row r="10103" spans="1:14" x14ac:dyDescent="0.3">
      <c r="A10103" t="s">
        <v>30463</v>
      </c>
      <c r="B10103" t="s">
        <v>29</v>
      </c>
      <c r="C10103" t="s">
        <v>30464</v>
      </c>
      <c r="D10103" t="s">
        <v>30465</v>
      </c>
      <c r="E10103" t="s">
        <v>29580</v>
      </c>
      <c r="F10103" s="7">
        <v>0.83</v>
      </c>
      <c r="G10103" t="s">
        <v>33</v>
      </c>
      <c r="H10103" t="s">
        <v>34</v>
      </c>
      <c r="I10103" t="s">
        <v>29904</v>
      </c>
      <c r="L10103" s="8">
        <v>0.43369999999999997</v>
      </c>
      <c r="M10103" t="s">
        <v>36</v>
      </c>
      <c r="N10103" t="str">
        <f>IF(AND(PESQUISA!$B$3&lt;&gt;"",OR(PESQUISA!$B$4="TODAS",B10103=PESQUISA!$B$4),ISNUMBER(SEARCH(PESQUISA!$B$3,D10103))),ROW()-1,"")</f>
        <v/>
      </c>
    </row>
    <row r="10104" spans="1:14" x14ac:dyDescent="0.3">
      <c r="A10104" t="s">
        <v>30466</v>
      </c>
      <c r="B10104" t="s">
        <v>29</v>
      </c>
      <c r="C10104" t="s">
        <v>30467</v>
      </c>
      <c r="D10104" t="s">
        <v>30468</v>
      </c>
      <c r="E10104" t="s">
        <v>29580</v>
      </c>
      <c r="F10104" s="7">
        <v>2.2000000000000002</v>
      </c>
      <c r="G10104" t="s">
        <v>33</v>
      </c>
      <c r="H10104" t="s">
        <v>34</v>
      </c>
      <c r="I10104" t="s">
        <v>29904</v>
      </c>
      <c r="L10104" s="8">
        <v>0.44550000000000001</v>
      </c>
      <c r="M10104" t="s">
        <v>36</v>
      </c>
      <c r="N10104" t="str">
        <f>IF(AND(PESQUISA!$B$3&lt;&gt;"",OR(PESQUISA!$B$4="TODAS",B10104=PESQUISA!$B$4),ISNUMBER(SEARCH(PESQUISA!$B$3,D10104))),ROW()-1,"")</f>
        <v/>
      </c>
    </row>
    <row r="10105" spans="1:14" x14ac:dyDescent="0.3">
      <c r="A10105" t="s">
        <v>30469</v>
      </c>
      <c r="B10105" t="s">
        <v>29</v>
      </c>
      <c r="C10105" t="s">
        <v>30470</v>
      </c>
      <c r="D10105" t="s">
        <v>30471</v>
      </c>
      <c r="E10105" t="s">
        <v>29606</v>
      </c>
      <c r="F10105" s="7">
        <v>9.09</v>
      </c>
      <c r="G10105" t="s">
        <v>33</v>
      </c>
      <c r="H10105" t="s">
        <v>34</v>
      </c>
      <c r="I10105" t="s">
        <v>29904</v>
      </c>
      <c r="L10105" s="8">
        <v>0.33</v>
      </c>
      <c r="M10105" t="s">
        <v>36</v>
      </c>
      <c r="N10105" t="str">
        <f>IF(AND(PESQUISA!$B$3&lt;&gt;"",OR(PESQUISA!$B$4="TODAS",B10105=PESQUISA!$B$4),ISNUMBER(SEARCH(PESQUISA!$B$3,D10105))),ROW()-1,"")</f>
        <v/>
      </c>
    </row>
    <row r="10106" spans="1:14" x14ac:dyDescent="0.3">
      <c r="A10106" t="s">
        <v>30472</v>
      </c>
      <c r="B10106" t="s">
        <v>29</v>
      </c>
      <c r="C10106" t="s">
        <v>30473</v>
      </c>
      <c r="D10106" t="s">
        <v>30474</v>
      </c>
      <c r="E10106" t="s">
        <v>29606</v>
      </c>
      <c r="F10106" s="7">
        <v>4.54</v>
      </c>
      <c r="G10106" t="s">
        <v>33</v>
      </c>
      <c r="H10106" t="s">
        <v>34</v>
      </c>
      <c r="I10106" t="s">
        <v>29904</v>
      </c>
      <c r="L10106" s="8">
        <v>0.33040000000000003</v>
      </c>
      <c r="M10106" t="s">
        <v>36</v>
      </c>
      <c r="N10106" t="str">
        <f>IF(AND(PESQUISA!$B$3&lt;&gt;"",OR(PESQUISA!$B$4="TODAS",B10106=PESQUISA!$B$4),ISNUMBER(SEARCH(PESQUISA!$B$3,D10106))),ROW()-1,"")</f>
        <v/>
      </c>
    </row>
    <row r="10107" spans="1:14" x14ac:dyDescent="0.3">
      <c r="A10107" t="s">
        <v>30475</v>
      </c>
      <c r="B10107" t="s">
        <v>29</v>
      </c>
      <c r="C10107" t="s">
        <v>30476</v>
      </c>
      <c r="D10107" t="s">
        <v>30477</v>
      </c>
      <c r="E10107" t="s">
        <v>29606</v>
      </c>
      <c r="F10107" s="7">
        <v>3.45</v>
      </c>
      <c r="G10107" t="s">
        <v>33</v>
      </c>
      <c r="H10107" t="s">
        <v>34</v>
      </c>
      <c r="I10107" t="s">
        <v>29904</v>
      </c>
      <c r="L10107" s="8">
        <v>0.33040000000000003</v>
      </c>
      <c r="M10107" t="s">
        <v>36</v>
      </c>
      <c r="N10107" t="str">
        <f>IF(AND(PESQUISA!$B$3&lt;&gt;"",OR(PESQUISA!$B$4="TODAS",B10107=PESQUISA!$B$4),ISNUMBER(SEARCH(PESQUISA!$B$3,D10107))),ROW()-1,"")</f>
        <v/>
      </c>
    </row>
    <row r="10108" spans="1:14" x14ac:dyDescent="0.3">
      <c r="A10108" t="s">
        <v>30478</v>
      </c>
      <c r="B10108" t="s">
        <v>29</v>
      </c>
      <c r="C10108" t="s">
        <v>30479</v>
      </c>
      <c r="D10108" t="s">
        <v>30480</v>
      </c>
      <c r="E10108" t="s">
        <v>29606</v>
      </c>
      <c r="F10108" s="7">
        <v>1.21</v>
      </c>
      <c r="G10108" t="s">
        <v>33</v>
      </c>
      <c r="H10108" t="s">
        <v>34</v>
      </c>
      <c r="I10108" t="s">
        <v>29904</v>
      </c>
      <c r="L10108" s="8">
        <v>0.32229999999999998</v>
      </c>
      <c r="M10108" t="s">
        <v>36</v>
      </c>
      <c r="N10108" t="str">
        <f>IF(AND(PESQUISA!$B$3&lt;&gt;"",OR(PESQUISA!$B$4="TODAS",B10108=PESQUISA!$B$4),ISNUMBER(SEARCH(PESQUISA!$B$3,D10108))),ROW()-1,"")</f>
        <v/>
      </c>
    </row>
    <row r="10109" spans="1:14" x14ac:dyDescent="0.3">
      <c r="A10109" t="s">
        <v>30481</v>
      </c>
      <c r="B10109" t="s">
        <v>29</v>
      </c>
      <c r="C10109" t="s">
        <v>30482</v>
      </c>
      <c r="D10109" t="s">
        <v>30483</v>
      </c>
      <c r="E10109" t="s">
        <v>29606</v>
      </c>
      <c r="F10109" s="7">
        <v>3.16</v>
      </c>
      <c r="G10109" t="s">
        <v>33</v>
      </c>
      <c r="H10109" t="s">
        <v>34</v>
      </c>
      <c r="I10109" t="s">
        <v>29904</v>
      </c>
      <c r="L10109" s="8">
        <v>0.3291</v>
      </c>
      <c r="M10109" t="s">
        <v>36</v>
      </c>
      <c r="N10109" t="str">
        <f>IF(AND(PESQUISA!$B$3&lt;&gt;"",OR(PESQUISA!$B$4="TODAS",B10109=PESQUISA!$B$4),ISNUMBER(SEARCH(PESQUISA!$B$3,D10109))),ROW()-1,"")</f>
        <v/>
      </c>
    </row>
    <row r="10110" spans="1:14" x14ac:dyDescent="0.3">
      <c r="A10110" t="s">
        <v>30484</v>
      </c>
      <c r="B10110" t="s">
        <v>29</v>
      </c>
      <c r="C10110" t="s">
        <v>30485</v>
      </c>
      <c r="D10110" t="s">
        <v>30486</v>
      </c>
      <c r="E10110" t="s">
        <v>29606</v>
      </c>
      <c r="F10110" s="7">
        <v>5.82</v>
      </c>
      <c r="G10110" t="s">
        <v>33</v>
      </c>
      <c r="H10110" t="s">
        <v>34</v>
      </c>
      <c r="I10110" t="s">
        <v>29904</v>
      </c>
      <c r="L10110" s="8">
        <v>0.36249999999999999</v>
      </c>
      <c r="M10110" t="s">
        <v>36</v>
      </c>
      <c r="N10110" t="str">
        <f>IF(AND(PESQUISA!$B$3&lt;&gt;"",OR(PESQUISA!$B$4="TODAS",B10110=PESQUISA!$B$4),ISNUMBER(SEARCH(PESQUISA!$B$3,D10110))),ROW()-1,"")</f>
        <v/>
      </c>
    </row>
    <row r="10111" spans="1:14" x14ac:dyDescent="0.3">
      <c r="A10111" t="s">
        <v>30487</v>
      </c>
      <c r="B10111" t="s">
        <v>29</v>
      </c>
      <c r="C10111" t="s">
        <v>30488</v>
      </c>
      <c r="D10111" t="s">
        <v>30489</v>
      </c>
      <c r="E10111" t="s">
        <v>29606</v>
      </c>
      <c r="F10111" s="7">
        <v>2.9</v>
      </c>
      <c r="G10111" t="s">
        <v>33</v>
      </c>
      <c r="H10111" t="s">
        <v>34</v>
      </c>
      <c r="I10111" t="s">
        <v>29904</v>
      </c>
      <c r="L10111" s="8">
        <v>0.36209999999999998</v>
      </c>
      <c r="M10111" t="s">
        <v>36</v>
      </c>
      <c r="N10111" t="str">
        <f>IF(AND(PESQUISA!$B$3&lt;&gt;"",OR(PESQUISA!$B$4="TODAS",B10111=PESQUISA!$B$4),ISNUMBER(SEARCH(PESQUISA!$B$3,D10111))),ROW()-1,"")</f>
        <v/>
      </c>
    </row>
    <row r="10112" spans="1:14" x14ac:dyDescent="0.3">
      <c r="A10112" t="s">
        <v>30490</v>
      </c>
      <c r="B10112" t="s">
        <v>29</v>
      </c>
      <c r="C10112" t="s">
        <v>30491</v>
      </c>
      <c r="D10112" t="s">
        <v>30492</v>
      </c>
      <c r="E10112" t="s">
        <v>29606</v>
      </c>
      <c r="F10112" s="7">
        <v>2.21</v>
      </c>
      <c r="G10112" t="s">
        <v>33</v>
      </c>
      <c r="H10112" t="s">
        <v>34</v>
      </c>
      <c r="I10112" t="s">
        <v>29904</v>
      </c>
      <c r="L10112" s="8">
        <v>0.36199999999999999</v>
      </c>
      <c r="M10112" t="s">
        <v>36</v>
      </c>
      <c r="N10112" t="str">
        <f>IF(AND(PESQUISA!$B$3&lt;&gt;"",OR(PESQUISA!$B$4="TODAS",B10112=PESQUISA!$B$4),ISNUMBER(SEARCH(PESQUISA!$B$3,D10112))),ROW()-1,"")</f>
        <v/>
      </c>
    </row>
    <row r="10113" spans="1:14" x14ac:dyDescent="0.3">
      <c r="A10113" t="s">
        <v>30493</v>
      </c>
      <c r="B10113" t="s">
        <v>29</v>
      </c>
      <c r="C10113" t="s">
        <v>30494</v>
      </c>
      <c r="D10113" t="s">
        <v>30495</v>
      </c>
      <c r="E10113" t="s">
        <v>29606</v>
      </c>
      <c r="F10113" s="7">
        <v>0.77</v>
      </c>
      <c r="G10113" t="s">
        <v>33</v>
      </c>
      <c r="H10113" t="s">
        <v>34</v>
      </c>
      <c r="I10113" t="s">
        <v>29904</v>
      </c>
      <c r="L10113" s="8">
        <v>0.36359999999999998</v>
      </c>
      <c r="M10113" t="s">
        <v>36</v>
      </c>
      <c r="N10113" t="str">
        <f>IF(AND(PESQUISA!$B$3&lt;&gt;"",OR(PESQUISA!$B$4="TODAS",B10113=PESQUISA!$B$4),ISNUMBER(SEARCH(PESQUISA!$B$3,D10113))),ROW()-1,"")</f>
        <v/>
      </c>
    </row>
    <row r="10114" spans="1:14" x14ac:dyDescent="0.3">
      <c r="A10114" t="s">
        <v>30496</v>
      </c>
      <c r="B10114" t="s">
        <v>29</v>
      </c>
      <c r="C10114" t="s">
        <v>30497</v>
      </c>
      <c r="D10114" t="s">
        <v>30498</v>
      </c>
      <c r="E10114" t="s">
        <v>29606</v>
      </c>
      <c r="F10114" s="7">
        <v>2.02</v>
      </c>
      <c r="G10114" t="s">
        <v>33</v>
      </c>
      <c r="H10114" t="s">
        <v>34</v>
      </c>
      <c r="I10114" t="s">
        <v>29904</v>
      </c>
      <c r="L10114" s="8">
        <v>0.3614</v>
      </c>
      <c r="M10114" t="s">
        <v>36</v>
      </c>
      <c r="N10114" t="str">
        <f>IF(AND(PESQUISA!$B$3&lt;&gt;"",OR(PESQUISA!$B$4="TODAS",B10114=PESQUISA!$B$4),ISNUMBER(SEARCH(PESQUISA!$B$3,D10114))),ROW()-1,"")</f>
        <v/>
      </c>
    </row>
    <row r="10115" spans="1:14" x14ac:dyDescent="0.3">
      <c r="A10115" t="s">
        <v>30499</v>
      </c>
      <c r="B10115" t="s">
        <v>29</v>
      </c>
      <c r="C10115" t="s">
        <v>30500</v>
      </c>
      <c r="D10115" t="s">
        <v>30501</v>
      </c>
      <c r="E10115" t="s">
        <v>29606</v>
      </c>
      <c r="F10115" s="7">
        <v>12.25</v>
      </c>
      <c r="G10115" t="s">
        <v>33</v>
      </c>
      <c r="H10115" t="s">
        <v>34</v>
      </c>
      <c r="I10115" t="s">
        <v>29904</v>
      </c>
      <c r="L10115" s="8">
        <v>0.29310000000000003</v>
      </c>
      <c r="M10115" t="s">
        <v>36</v>
      </c>
      <c r="N10115" t="str">
        <f>IF(AND(PESQUISA!$B$3&lt;&gt;"",OR(PESQUISA!$B$4="TODAS",B10115=PESQUISA!$B$4),ISNUMBER(SEARCH(PESQUISA!$B$3,D10115))),ROW()-1,"")</f>
        <v/>
      </c>
    </row>
    <row r="10116" spans="1:14" x14ac:dyDescent="0.3">
      <c r="A10116" t="s">
        <v>30502</v>
      </c>
      <c r="B10116" t="s">
        <v>29</v>
      </c>
      <c r="C10116" t="s">
        <v>30503</v>
      </c>
      <c r="D10116" t="s">
        <v>30504</v>
      </c>
      <c r="E10116" t="s">
        <v>29606</v>
      </c>
      <c r="F10116" s="7">
        <v>6.12</v>
      </c>
      <c r="G10116" t="s">
        <v>33</v>
      </c>
      <c r="H10116" t="s">
        <v>34</v>
      </c>
      <c r="I10116" t="s">
        <v>29904</v>
      </c>
      <c r="L10116" s="8">
        <v>0.29249999999999998</v>
      </c>
      <c r="M10116" t="s">
        <v>36</v>
      </c>
      <c r="N10116" t="str">
        <f>IF(AND(PESQUISA!$B$3&lt;&gt;"",OR(PESQUISA!$B$4="TODAS",B10116=PESQUISA!$B$4),ISNUMBER(SEARCH(PESQUISA!$B$3,D10116))),ROW()-1,"")</f>
        <v/>
      </c>
    </row>
    <row r="10117" spans="1:14" x14ac:dyDescent="0.3">
      <c r="A10117" t="s">
        <v>30505</v>
      </c>
      <c r="B10117" t="s">
        <v>29</v>
      </c>
      <c r="C10117" t="s">
        <v>30506</v>
      </c>
      <c r="D10117" t="s">
        <v>30507</v>
      </c>
      <c r="E10117" t="s">
        <v>29606</v>
      </c>
      <c r="F10117" s="7">
        <v>4.66</v>
      </c>
      <c r="G10117" t="s">
        <v>33</v>
      </c>
      <c r="H10117" t="s">
        <v>34</v>
      </c>
      <c r="I10117" t="s">
        <v>29904</v>
      </c>
      <c r="L10117" s="8">
        <v>0.2918</v>
      </c>
      <c r="M10117" t="s">
        <v>36</v>
      </c>
      <c r="N10117" t="str">
        <f>IF(AND(PESQUISA!$B$3&lt;&gt;"",OR(PESQUISA!$B$4="TODAS",B10117=PESQUISA!$B$4),ISNUMBER(SEARCH(PESQUISA!$B$3,D10117))),ROW()-1,"")</f>
        <v/>
      </c>
    </row>
    <row r="10118" spans="1:14" x14ac:dyDescent="0.3">
      <c r="A10118" t="s">
        <v>30508</v>
      </c>
      <c r="B10118" t="s">
        <v>29</v>
      </c>
      <c r="C10118" t="s">
        <v>30509</v>
      </c>
      <c r="D10118" t="s">
        <v>30510</v>
      </c>
      <c r="E10118" t="s">
        <v>29606</v>
      </c>
      <c r="F10118" s="7">
        <v>1.62</v>
      </c>
      <c r="G10118" t="s">
        <v>33</v>
      </c>
      <c r="H10118" t="s">
        <v>34</v>
      </c>
      <c r="I10118" t="s">
        <v>29904</v>
      </c>
      <c r="L10118" s="8">
        <v>0.29010000000000002</v>
      </c>
      <c r="M10118" t="s">
        <v>36</v>
      </c>
      <c r="N10118" t="str">
        <f>IF(AND(PESQUISA!$B$3&lt;&gt;"",OR(PESQUISA!$B$4="TODAS",B10118=PESQUISA!$B$4),ISNUMBER(SEARCH(PESQUISA!$B$3,D10118))),ROW()-1,"")</f>
        <v/>
      </c>
    </row>
    <row r="10119" spans="1:14" x14ac:dyDescent="0.3">
      <c r="A10119" t="s">
        <v>30511</v>
      </c>
      <c r="B10119" t="s">
        <v>29</v>
      </c>
      <c r="C10119" t="s">
        <v>30512</v>
      </c>
      <c r="D10119" t="s">
        <v>30513</v>
      </c>
      <c r="E10119" t="s">
        <v>29606</v>
      </c>
      <c r="F10119" s="7">
        <v>4.25</v>
      </c>
      <c r="G10119" t="s">
        <v>33</v>
      </c>
      <c r="H10119" t="s">
        <v>34</v>
      </c>
      <c r="I10119" t="s">
        <v>29904</v>
      </c>
      <c r="L10119" s="8">
        <v>0.2918</v>
      </c>
      <c r="M10119" t="s">
        <v>36</v>
      </c>
      <c r="N10119" t="str">
        <f>IF(AND(PESQUISA!$B$3&lt;&gt;"",OR(PESQUISA!$B$4="TODAS",B10119=PESQUISA!$B$4),ISNUMBER(SEARCH(PESQUISA!$B$3,D10119))),ROW()-1,"")</f>
        <v/>
      </c>
    </row>
    <row r="10120" spans="1:14" x14ac:dyDescent="0.3">
      <c r="A10120" t="s">
        <v>30514</v>
      </c>
      <c r="B10120" t="s">
        <v>29</v>
      </c>
      <c r="C10120" t="s">
        <v>30515</v>
      </c>
      <c r="D10120" t="s">
        <v>30516</v>
      </c>
      <c r="E10120" t="s">
        <v>29606</v>
      </c>
      <c r="G10120" t="s">
        <v>33</v>
      </c>
      <c r="H10120" t="s">
        <v>34</v>
      </c>
      <c r="I10120" t="s">
        <v>29904</v>
      </c>
      <c r="M10120" t="s">
        <v>53</v>
      </c>
      <c r="N10120" t="str">
        <f>IF(AND(PESQUISA!$B$3&lt;&gt;"",OR(PESQUISA!$B$4="TODAS",B10120=PESQUISA!$B$4),ISNUMBER(SEARCH(PESQUISA!$B$3,D10120))),ROW()-1,"")</f>
        <v/>
      </c>
    </row>
    <row r="10121" spans="1:14" x14ac:dyDescent="0.3">
      <c r="A10121" t="s">
        <v>30517</v>
      </c>
      <c r="B10121" t="s">
        <v>29</v>
      </c>
      <c r="C10121" t="s">
        <v>30518</v>
      </c>
      <c r="D10121" t="s">
        <v>30519</v>
      </c>
      <c r="E10121" t="s">
        <v>29606</v>
      </c>
      <c r="G10121" t="s">
        <v>33</v>
      </c>
      <c r="H10121" t="s">
        <v>34</v>
      </c>
      <c r="I10121" t="s">
        <v>29904</v>
      </c>
      <c r="M10121" t="s">
        <v>53</v>
      </c>
      <c r="N10121" t="str">
        <f>IF(AND(PESQUISA!$B$3&lt;&gt;"",OR(PESQUISA!$B$4="TODAS",B10121=PESQUISA!$B$4),ISNUMBER(SEARCH(PESQUISA!$B$3,D10121))),ROW()-1,"")</f>
        <v/>
      </c>
    </row>
    <row r="10122" spans="1:14" x14ac:dyDescent="0.3">
      <c r="A10122" t="s">
        <v>30520</v>
      </c>
      <c r="B10122" t="s">
        <v>29</v>
      </c>
      <c r="C10122" t="s">
        <v>30521</v>
      </c>
      <c r="D10122" t="s">
        <v>30522</v>
      </c>
      <c r="E10122" t="s">
        <v>29606</v>
      </c>
      <c r="G10122" t="s">
        <v>33</v>
      </c>
      <c r="H10122" t="s">
        <v>34</v>
      </c>
      <c r="I10122" t="s">
        <v>29904</v>
      </c>
      <c r="M10122" t="s">
        <v>53</v>
      </c>
      <c r="N10122" t="str">
        <f>IF(AND(PESQUISA!$B$3&lt;&gt;"",OR(PESQUISA!$B$4="TODAS",B10122=PESQUISA!$B$4),ISNUMBER(SEARCH(PESQUISA!$B$3,D10122))),ROW()-1,"")</f>
        <v/>
      </c>
    </row>
    <row r="10123" spans="1:14" x14ac:dyDescent="0.3">
      <c r="A10123" t="s">
        <v>30523</v>
      </c>
      <c r="B10123" t="s">
        <v>29</v>
      </c>
      <c r="C10123" t="s">
        <v>30524</v>
      </c>
      <c r="D10123" t="s">
        <v>30525</v>
      </c>
      <c r="E10123" t="s">
        <v>29606</v>
      </c>
      <c r="G10123" t="s">
        <v>33</v>
      </c>
      <c r="H10123" t="s">
        <v>34</v>
      </c>
      <c r="I10123" t="s">
        <v>29904</v>
      </c>
      <c r="M10123" t="s">
        <v>53</v>
      </c>
      <c r="N10123" t="str">
        <f>IF(AND(PESQUISA!$B$3&lt;&gt;"",OR(PESQUISA!$B$4="TODAS",B10123=PESQUISA!$B$4),ISNUMBER(SEARCH(PESQUISA!$B$3,D10123))),ROW()-1,"")</f>
        <v/>
      </c>
    </row>
    <row r="10124" spans="1:14" x14ac:dyDescent="0.3">
      <c r="A10124" t="s">
        <v>30526</v>
      </c>
      <c r="B10124" t="s">
        <v>29</v>
      </c>
      <c r="C10124" t="s">
        <v>30527</v>
      </c>
      <c r="D10124" t="s">
        <v>30528</v>
      </c>
      <c r="E10124" t="s">
        <v>29606</v>
      </c>
      <c r="G10124" t="s">
        <v>33</v>
      </c>
      <c r="H10124" t="s">
        <v>34</v>
      </c>
      <c r="I10124" t="s">
        <v>29904</v>
      </c>
      <c r="M10124" t="s">
        <v>53</v>
      </c>
      <c r="N10124" t="str">
        <f>IF(AND(PESQUISA!$B$3&lt;&gt;"",OR(PESQUISA!$B$4="TODAS",B10124=PESQUISA!$B$4),ISNUMBER(SEARCH(PESQUISA!$B$3,D10124))),ROW()-1,"")</f>
        <v/>
      </c>
    </row>
    <row r="10125" spans="1:14" x14ac:dyDescent="0.3">
      <c r="A10125" t="s">
        <v>30529</v>
      </c>
      <c r="B10125" t="s">
        <v>29</v>
      </c>
      <c r="C10125" t="s">
        <v>30530</v>
      </c>
      <c r="D10125" t="s">
        <v>30531</v>
      </c>
      <c r="E10125" t="s">
        <v>29580</v>
      </c>
      <c r="F10125" s="7">
        <v>2.85</v>
      </c>
      <c r="G10125" t="s">
        <v>33</v>
      </c>
      <c r="H10125" t="s">
        <v>34</v>
      </c>
      <c r="I10125" t="s">
        <v>29904</v>
      </c>
      <c r="L10125" s="8">
        <v>0.2596</v>
      </c>
      <c r="M10125" t="s">
        <v>36</v>
      </c>
      <c r="N10125" t="str">
        <f>IF(AND(PESQUISA!$B$3&lt;&gt;"",OR(PESQUISA!$B$4="TODAS",B10125=PESQUISA!$B$4),ISNUMBER(SEARCH(PESQUISA!$B$3,D10125))),ROW()-1,"")</f>
        <v/>
      </c>
    </row>
    <row r="10126" spans="1:14" x14ac:dyDescent="0.3">
      <c r="A10126" t="s">
        <v>30532</v>
      </c>
      <c r="B10126" t="s">
        <v>29</v>
      </c>
      <c r="C10126" t="s">
        <v>30533</v>
      </c>
      <c r="D10126" t="s">
        <v>30534</v>
      </c>
      <c r="E10126" t="s">
        <v>29580</v>
      </c>
      <c r="F10126" s="7">
        <v>2.17</v>
      </c>
      <c r="G10126" t="s">
        <v>33</v>
      </c>
      <c r="H10126" t="s">
        <v>34</v>
      </c>
      <c r="I10126" t="s">
        <v>29904</v>
      </c>
      <c r="L10126" s="8">
        <v>0.2581</v>
      </c>
      <c r="M10126" t="s">
        <v>36</v>
      </c>
      <c r="N10126" t="str">
        <f>IF(AND(PESQUISA!$B$3&lt;&gt;"",OR(PESQUISA!$B$4="TODAS",B10126=PESQUISA!$B$4),ISNUMBER(SEARCH(PESQUISA!$B$3,D10126))),ROW()-1,"")</f>
        <v/>
      </c>
    </row>
    <row r="10127" spans="1:14" x14ac:dyDescent="0.3">
      <c r="A10127" t="s">
        <v>30535</v>
      </c>
      <c r="B10127" t="s">
        <v>29</v>
      </c>
      <c r="C10127" t="s">
        <v>30536</v>
      </c>
      <c r="D10127" t="s">
        <v>30537</v>
      </c>
      <c r="E10127" t="s">
        <v>29580</v>
      </c>
      <c r="F10127" s="7">
        <v>0.75</v>
      </c>
      <c r="G10127" t="s">
        <v>33</v>
      </c>
      <c r="H10127" t="s">
        <v>34</v>
      </c>
      <c r="I10127" t="s">
        <v>29904</v>
      </c>
      <c r="L10127" s="8">
        <v>0.24</v>
      </c>
      <c r="M10127" t="s">
        <v>36</v>
      </c>
      <c r="N10127" t="str">
        <f>IF(AND(PESQUISA!$B$3&lt;&gt;"",OR(PESQUISA!$B$4="TODAS",B10127=PESQUISA!$B$4),ISNUMBER(SEARCH(PESQUISA!$B$3,D10127))),ROW()-1,"")</f>
        <v/>
      </c>
    </row>
    <row r="10128" spans="1:14" x14ac:dyDescent="0.3">
      <c r="A10128" t="s">
        <v>30538</v>
      </c>
      <c r="B10128" t="s">
        <v>29</v>
      </c>
      <c r="C10128" t="s">
        <v>30539</v>
      </c>
      <c r="D10128" t="s">
        <v>30540</v>
      </c>
      <c r="E10128" t="s">
        <v>29580</v>
      </c>
      <c r="F10128" s="7">
        <v>1.97</v>
      </c>
      <c r="G10128" t="s">
        <v>33</v>
      </c>
      <c r="H10128" t="s">
        <v>34</v>
      </c>
      <c r="I10128" t="s">
        <v>29904</v>
      </c>
      <c r="L10128" s="8">
        <v>0.25890000000000002</v>
      </c>
      <c r="M10128" t="s">
        <v>36</v>
      </c>
      <c r="N10128" t="str">
        <f>IF(AND(PESQUISA!$B$3&lt;&gt;"",OR(PESQUISA!$B$4="TODAS",B10128=PESQUISA!$B$4),ISNUMBER(SEARCH(PESQUISA!$B$3,D10128))),ROW()-1,"")</f>
        <v/>
      </c>
    </row>
    <row r="10129" spans="1:14" x14ac:dyDescent="0.3">
      <c r="A10129" t="s">
        <v>30541</v>
      </c>
      <c r="B10129" t="s">
        <v>29</v>
      </c>
      <c r="C10129" t="s">
        <v>30542</v>
      </c>
      <c r="D10129" t="s">
        <v>30543</v>
      </c>
      <c r="E10129" t="s">
        <v>29580</v>
      </c>
      <c r="F10129" s="7">
        <v>2.19</v>
      </c>
      <c r="G10129" t="s">
        <v>33</v>
      </c>
      <c r="H10129" t="s">
        <v>34</v>
      </c>
      <c r="I10129" t="s">
        <v>29904</v>
      </c>
      <c r="L10129" s="8">
        <v>0.3105</v>
      </c>
      <c r="M10129" t="s">
        <v>36</v>
      </c>
      <c r="N10129" t="str">
        <f>IF(AND(PESQUISA!$B$3&lt;&gt;"",OR(PESQUISA!$B$4="TODAS",B10129=PESQUISA!$B$4),ISNUMBER(SEARCH(PESQUISA!$B$3,D10129))),ROW()-1,"")</f>
        <v/>
      </c>
    </row>
    <row r="10130" spans="1:14" x14ac:dyDescent="0.3">
      <c r="A10130" t="s">
        <v>30544</v>
      </c>
      <c r="B10130" t="s">
        <v>29</v>
      </c>
      <c r="C10130" t="s">
        <v>30545</v>
      </c>
      <c r="D10130" t="s">
        <v>30546</v>
      </c>
      <c r="E10130" t="s">
        <v>29580</v>
      </c>
      <c r="F10130" s="7">
        <v>1.67</v>
      </c>
      <c r="G10130" t="s">
        <v>33</v>
      </c>
      <c r="H10130" t="s">
        <v>34</v>
      </c>
      <c r="I10130" t="s">
        <v>29904</v>
      </c>
      <c r="L10130" s="8">
        <v>0.3054</v>
      </c>
      <c r="M10130" t="s">
        <v>36</v>
      </c>
      <c r="N10130" t="str">
        <f>IF(AND(PESQUISA!$B$3&lt;&gt;"",OR(PESQUISA!$B$4="TODAS",B10130=PESQUISA!$B$4),ISNUMBER(SEARCH(PESQUISA!$B$3,D10130))),ROW()-1,"")</f>
        <v/>
      </c>
    </row>
    <row r="10131" spans="1:14" x14ac:dyDescent="0.3">
      <c r="A10131" t="s">
        <v>30547</v>
      </c>
      <c r="B10131" t="s">
        <v>29</v>
      </c>
      <c r="C10131" t="s">
        <v>30548</v>
      </c>
      <c r="D10131" t="s">
        <v>30549</v>
      </c>
      <c r="E10131" t="s">
        <v>29580</v>
      </c>
      <c r="F10131" s="7">
        <v>0.57999999999999996</v>
      </c>
      <c r="G10131" t="s">
        <v>33</v>
      </c>
      <c r="H10131" t="s">
        <v>34</v>
      </c>
      <c r="I10131" t="s">
        <v>29904</v>
      </c>
      <c r="L10131" s="8">
        <v>0.29310000000000003</v>
      </c>
      <c r="M10131" t="s">
        <v>36</v>
      </c>
      <c r="N10131" t="str">
        <f>IF(AND(PESQUISA!$B$3&lt;&gt;"",OR(PESQUISA!$B$4="TODAS",B10131=PESQUISA!$B$4),ISNUMBER(SEARCH(PESQUISA!$B$3,D10131))),ROW()-1,"")</f>
        <v/>
      </c>
    </row>
    <row r="10132" spans="1:14" x14ac:dyDescent="0.3">
      <c r="A10132" t="s">
        <v>30550</v>
      </c>
      <c r="B10132" t="s">
        <v>29</v>
      </c>
      <c r="C10132" t="s">
        <v>30551</v>
      </c>
      <c r="D10132" t="s">
        <v>30552</v>
      </c>
      <c r="E10132" t="s">
        <v>29580</v>
      </c>
      <c r="F10132" s="7">
        <v>1.52</v>
      </c>
      <c r="G10132" t="s">
        <v>33</v>
      </c>
      <c r="H10132" t="s">
        <v>34</v>
      </c>
      <c r="I10132" t="s">
        <v>29904</v>
      </c>
      <c r="L10132" s="8">
        <v>0.30919999999999997</v>
      </c>
      <c r="M10132" t="s">
        <v>36</v>
      </c>
      <c r="N10132" t="str">
        <f>IF(AND(PESQUISA!$B$3&lt;&gt;"",OR(PESQUISA!$B$4="TODAS",B10132=PESQUISA!$B$4),ISNUMBER(SEARCH(PESQUISA!$B$3,D10132))),ROW()-1,"")</f>
        <v/>
      </c>
    </row>
    <row r="10133" spans="1:14" x14ac:dyDescent="0.3">
      <c r="A10133" t="s">
        <v>30553</v>
      </c>
      <c r="B10133" t="s">
        <v>29</v>
      </c>
      <c r="C10133" t="s">
        <v>30554</v>
      </c>
      <c r="D10133" t="s">
        <v>30555</v>
      </c>
      <c r="E10133" t="s">
        <v>29580</v>
      </c>
      <c r="G10133" t="s">
        <v>33</v>
      </c>
      <c r="H10133" t="s">
        <v>34</v>
      </c>
      <c r="I10133" t="s">
        <v>29904</v>
      </c>
      <c r="M10133" t="s">
        <v>53</v>
      </c>
      <c r="N10133" t="str">
        <f>IF(AND(PESQUISA!$B$3&lt;&gt;"",OR(PESQUISA!$B$4="TODAS",B10133=PESQUISA!$B$4),ISNUMBER(SEARCH(PESQUISA!$B$3,D10133))),ROW()-1,"")</f>
        <v/>
      </c>
    </row>
    <row r="10134" spans="1:14" x14ac:dyDescent="0.3">
      <c r="A10134" t="s">
        <v>30556</v>
      </c>
      <c r="B10134" t="s">
        <v>29</v>
      </c>
      <c r="C10134" t="s">
        <v>30557</v>
      </c>
      <c r="D10134" t="s">
        <v>30558</v>
      </c>
      <c r="E10134" t="s">
        <v>29580</v>
      </c>
      <c r="G10134" t="s">
        <v>33</v>
      </c>
      <c r="H10134" t="s">
        <v>34</v>
      </c>
      <c r="I10134" t="s">
        <v>29904</v>
      </c>
      <c r="M10134" t="s">
        <v>53</v>
      </c>
      <c r="N10134" t="str">
        <f>IF(AND(PESQUISA!$B$3&lt;&gt;"",OR(PESQUISA!$B$4="TODAS",B10134=PESQUISA!$B$4),ISNUMBER(SEARCH(PESQUISA!$B$3,D10134))),ROW()-1,"")</f>
        <v/>
      </c>
    </row>
    <row r="10135" spans="1:14" x14ac:dyDescent="0.3">
      <c r="A10135" t="s">
        <v>30559</v>
      </c>
      <c r="B10135" t="s">
        <v>29</v>
      </c>
      <c r="C10135" t="s">
        <v>30560</v>
      </c>
      <c r="D10135" t="s">
        <v>30561</v>
      </c>
      <c r="E10135" t="s">
        <v>29580</v>
      </c>
      <c r="G10135" t="s">
        <v>33</v>
      </c>
      <c r="H10135" t="s">
        <v>34</v>
      </c>
      <c r="I10135" t="s">
        <v>29904</v>
      </c>
      <c r="M10135" t="s">
        <v>53</v>
      </c>
      <c r="N10135" t="str">
        <f>IF(AND(PESQUISA!$B$3&lt;&gt;"",OR(PESQUISA!$B$4="TODAS",B10135=PESQUISA!$B$4),ISNUMBER(SEARCH(PESQUISA!$B$3,D10135))),ROW()-1,"")</f>
        <v/>
      </c>
    </row>
    <row r="10136" spans="1:14" x14ac:dyDescent="0.3">
      <c r="A10136" t="s">
        <v>30562</v>
      </c>
      <c r="B10136" t="s">
        <v>29</v>
      </c>
      <c r="C10136" t="s">
        <v>30563</v>
      </c>
      <c r="D10136" t="s">
        <v>30564</v>
      </c>
      <c r="E10136" t="s">
        <v>29580</v>
      </c>
      <c r="G10136" t="s">
        <v>33</v>
      </c>
      <c r="H10136" t="s">
        <v>34</v>
      </c>
      <c r="I10136" t="s">
        <v>29904</v>
      </c>
      <c r="M10136" t="s">
        <v>53</v>
      </c>
      <c r="N10136" t="str">
        <f>IF(AND(PESQUISA!$B$3&lt;&gt;"",OR(PESQUISA!$B$4="TODAS",B10136=PESQUISA!$B$4),ISNUMBER(SEARCH(PESQUISA!$B$3,D10136))),ROW()-1,"")</f>
        <v/>
      </c>
    </row>
    <row r="10137" spans="1:14" x14ac:dyDescent="0.3">
      <c r="A10137" t="s">
        <v>30565</v>
      </c>
      <c r="B10137" t="s">
        <v>29</v>
      </c>
      <c r="C10137" t="s">
        <v>30566</v>
      </c>
      <c r="D10137" t="s">
        <v>30567</v>
      </c>
      <c r="E10137" t="s">
        <v>29580</v>
      </c>
      <c r="G10137" t="s">
        <v>33</v>
      </c>
      <c r="H10137" t="s">
        <v>34</v>
      </c>
      <c r="I10137" t="s">
        <v>29904</v>
      </c>
      <c r="M10137" t="s">
        <v>53</v>
      </c>
      <c r="N10137" t="str">
        <f>IF(AND(PESQUISA!$B$3&lt;&gt;"",OR(PESQUISA!$B$4="TODAS",B10137=PESQUISA!$B$4),ISNUMBER(SEARCH(PESQUISA!$B$3,D10137))),ROW()-1,"")</f>
        <v/>
      </c>
    </row>
    <row r="10138" spans="1:14" x14ac:dyDescent="0.3">
      <c r="A10138" t="s">
        <v>30568</v>
      </c>
      <c r="B10138" t="s">
        <v>29</v>
      </c>
      <c r="C10138" t="s">
        <v>30569</v>
      </c>
      <c r="D10138" t="s">
        <v>30570</v>
      </c>
      <c r="E10138" t="s">
        <v>32</v>
      </c>
      <c r="G10138" t="s">
        <v>33</v>
      </c>
      <c r="H10138" t="s">
        <v>34</v>
      </c>
      <c r="I10138" t="s">
        <v>30571</v>
      </c>
      <c r="M10138" t="s">
        <v>53</v>
      </c>
      <c r="N10138" t="str">
        <f>IF(AND(PESQUISA!$B$3&lt;&gt;"",OR(PESQUISA!$B$4="TODAS",B10138=PESQUISA!$B$4),ISNUMBER(SEARCH(PESQUISA!$B$3,D10138))),ROW()-1,"")</f>
        <v/>
      </c>
    </row>
    <row r="10139" spans="1:14" x14ac:dyDescent="0.3">
      <c r="A10139" t="s">
        <v>30572</v>
      </c>
      <c r="B10139" t="s">
        <v>29</v>
      </c>
      <c r="C10139" t="s">
        <v>30573</v>
      </c>
      <c r="D10139" t="s">
        <v>30574</v>
      </c>
      <c r="E10139" t="s">
        <v>32</v>
      </c>
      <c r="G10139" t="s">
        <v>33</v>
      </c>
      <c r="H10139" t="s">
        <v>34</v>
      </c>
      <c r="I10139" t="s">
        <v>30571</v>
      </c>
      <c r="M10139" t="s">
        <v>53</v>
      </c>
      <c r="N10139" t="str">
        <f>IF(AND(PESQUISA!$B$3&lt;&gt;"",OR(PESQUISA!$B$4="TODAS",B10139=PESQUISA!$B$4),ISNUMBER(SEARCH(PESQUISA!$B$3,D10139))),ROW()-1,"")</f>
        <v/>
      </c>
    </row>
    <row r="10140" spans="1:14" x14ac:dyDescent="0.3">
      <c r="A10140" t="s">
        <v>30575</v>
      </c>
      <c r="B10140" t="s">
        <v>29</v>
      </c>
      <c r="C10140" t="s">
        <v>30576</v>
      </c>
      <c r="D10140" t="s">
        <v>30577</v>
      </c>
      <c r="E10140" t="s">
        <v>32</v>
      </c>
      <c r="G10140" t="s">
        <v>33</v>
      </c>
      <c r="H10140" t="s">
        <v>34</v>
      </c>
      <c r="I10140" t="s">
        <v>30571</v>
      </c>
      <c r="M10140" t="s">
        <v>53</v>
      </c>
      <c r="N10140" t="str">
        <f>IF(AND(PESQUISA!$B$3&lt;&gt;"",OR(PESQUISA!$B$4="TODAS",B10140=PESQUISA!$B$4),ISNUMBER(SEARCH(PESQUISA!$B$3,D10140))),ROW()-1,"")</f>
        <v/>
      </c>
    </row>
    <row r="10141" spans="1:14" x14ac:dyDescent="0.3">
      <c r="A10141" t="s">
        <v>30578</v>
      </c>
      <c r="B10141" t="s">
        <v>29</v>
      </c>
      <c r="C10141" t="s">
        <v>30579</v>
      </c>
      <c r="D10141" t="s">
        <v>30580</v>
      </c>
      <c r="E10141" t="s">
        <v>32</v>
      </c>
      <c r="G10141" t="s">
        <v>33</v>
      </c>
      <c r="H10141" t="s">
        <v>34</v>
      </c>
      <c r="I10141" t="s">
        <v>30571</v>
      </c>
      <c r="M10141" t="s">
        <v>53</v>
      </c>
      <c r="N10141" t="str">
        <f>IF(AND(PESQUISA!$B$3&lt;&gt;"",OR(PESQUISA!$B$4="TODAS",B10141=PESQUISA!$B$4),ISNUMBER(SEARCH(PESQUISA!$B$3,D10141))),ROW()-1,"")</f>
        <v/>
      </c>
    </row>
    <row r="10142" spans="1:14" x14ac:dyDescent="0.3">
      <c r="A10142" t="s">
        <v>30581</v>
      </c>
      <c r="B10142" t="s">
        <v>29</v>
      </c>
      <c r="C10142" t="s">
        <v>30582</v>
      </c>
      <c r="D10142" t="s">
        <v>30583</v>
      </c>
      <c r="E10142" t="s">
        <v>32</v>
      </c>
      <c r="G10142" t="s">
        <v>33</v>
      </c>
      <c r="H10142" t="s">
        <v>34</v>
      </c>
      <c r="I10142" t="s">
        <v>30571</v>
      </c>
      <c r="M10142" t="s">
        <v>53</v>
      </c>
      <c r="N10142" t="str">
        <f>IF(AND(PESQUISA!$B$3&lt;&gt;"",OR(PESQUISA!$B$4="TODAS",B10142=PESQUISA!$B$4),ISNUMBER(SEARCH(PESQUISA!$B$3,D10142))),ROW()-1,"")</f>
        <v/>
      </c>
    </row>
    <row r="10143" spans="1:14" x14ac:dyDescent="0.3">
      <c r="A10143" t="s">
        <v>30584</v>
      </c>
      <c r="B10143" t="s">
        <v>29</v>
      </c>
      <c r="C10143" t="s">
        <v>30585</v>
      </c>
      <c r="D10143" t="s">
        <v>30586</v>
      </c>
      <c r="E10143" t="s">
        <v>32</v>
      </c>
      <c r="G10143" t="s">
        <v>33</v>
      </c>
      <c r="H10143" t="s">
        <v>34</v>
      </c>
      <c r="I10143" t="s">
        <v>30571</v>
      </c>
      <c r="M10143" t="s">
        <v>53</v>
      </c>
      <c r="N10143" t="str">
        <f>IF(AND(PESQUISA!$B$3&lt;&gt;"",OR(PESQUISA!$B$4="TODAS",B10143=PESQUISA!$B$4),ISNUMBER(SEARCH(PESQUISA!$B$3,D10143))),ROW()-1,"")</f>
        <v/>
      </c>
    </row>
    <row r="10144" spans="1:14" x14ac:dyDescent="0.3">
      <c r="A10144" t="s">
        <v>30587</v>
      </c>
      <c r="B10144" t="s">
        <v>29</v>
      </c>
      <c r="C10144" t="s">
        <v>30588</v>
      </c>
      <c r="D10144" t="s">
        <v>30589</v>
      </c>
      <c r="E10144" t="s">
        <v>32</v>
      </c>
      <c r="G10144" t="s">
        <v>33</v>
      </c>
      <c r="H10144" t="s">
        <v>34</v>
      </c>
      <c r="I10144" t="s">
        <v>30571</v>
      </c>
      <c r="M10144" t="s">
        <v>53</v>
      </c>
      <c r="N10144" t="str">
        <f>IF(AND(PESQUISA!$B$3&lt;&gt;"",OR(PESQUISA!$B$4="TODAS",B10144=PESQUISA!$B$4),ISNUMBER(SEARCH(PESQUISA!$B$3,D10144))),ROW()-1,"")</f>
        <v/>
      </c>
    </row>
    <row r="10145" spans="1:14" x14ac:dyDescent="0.3">
      <c r="A10145" t="s">
        <v>30590</v>
      </c>
      <c r="B10145" t="s">
        <v>29</v>
      </c>
      <c r="C10145" t="s">
        <v>30591</v>
      </c>
      <c r="D10145" t="s">
        <v>30592</v>
      </c>
      <c r="E10145" t="s">
        <v>32</v>
      </c>
      <c r="G10145" t="s">
        <v>33</v>
      </c>
      <c r="H10145" t="s">
        <v>34</v>
      </c>
      <c r="I10145" t="s">
        <v>30571</v>
      </c>
      <c r="M10145" t="s">
        <v>53</v>
      </c>
      <c r="N10145" t="str">
        <f>IF(AND(PESQUISA!$B$3&lt;&gt;"",OR(PESQUISA!$B$4="TODAS",B10145=PESQUISA!$B$4),ISNUMBER(SEARCH(PESQUISA!$B$3,D10145))),ROW()-1,"")</f>
        <v/>
      </c>
    </row>
    <row r="10146" spans="1:14" x14ac:dyDescent="0.3">
      <c r="A10146" t="s">
        <v>30593</v>
      </c>
      <c r="B10146" t="s">
        <v>29</v>
      </c>
      <c r="C10146" t="s">
        <v>30594</v>
      </c>
      <c r="D10146" t="s">
        <v>30595</v>
      </c>
      <c r="E10146" t="s">
        <v>32</v>
      </c>
      <c r="G10146" t="s">
        <v>33</v>
      </c>
      <c r="H10146" t="s">
        <v>34</v>
      </c>
      <c r="I10146" t="s">
        <v>30571</v>
      </c>
      <c r="M10146" t="s">
        <v>53</v>
      </c>
      <c r="N10146" t="str">
        <f>IF(AND(PESQUISA!$B$3&lt;&gt;"",OR(PESQUISA!$B$4="TODAS",B10146=PESQUISA!$B$4),ISNUMBER(SEARCH(PESQUISA!$B$3,D10146))),ROW()-1,"")</f>
        <v/>
      </c>
    </row>
    <row r="10147" spans="1:14" x14ac:dyDescent="0.3">
      <c r="A10147" t="s">
        <v>30596</v>
      </c>
      <c r="B10147" t="s">
        <v>29</v>
      </c>
      <c r="C10147" t="s">
        <v>30597</v>
      </c>
      <c r="D10147" t="s">
        <v>30598</v>
      </c>
      <c r="E10147" t="s">
        <v>32</v>
      </c>
      <c r="G10147" t="s">
        <v>33</v>
      </c>
      <c r="H10147" t="s">
        <v>34</v>
      </c>
      <c r="I10147" t="s">
        <v>30571</v>
      </c>
      <c r="M10147" t="s">
        <v>53</v>
      </c>
      <c r="N10147" t="str">
        <f>IF(AND(PESQUISA!$B$3&lt;&gt;"",OR(PESQUISA!$B$4="TODAS",B10147=PESQUISA!$B$4),ISNUMBER(SEARCH(PESQUISA!$B$3,D10147))),ROW()-1,"")</f>
        <v/>
      </c>
    </row>
    <row r="10148" spans="1:14" x14ac:dyDescent="0.3">
      <c r="A10148" t="s">
        <v>30599</v>
      </c>
      <c r="B10148" t="s">
        <v>29</v>
      </c>
      <c r="C10148" t="s">
        <v>30600</v>
      </c>
      <c r="D10148" t="s">
        <v>30601</v>
      </c>
      <c r="E10148" t="s">
        <v>32</v>
      </c>
      <c r="G10148" t="s">
        <v>33</v>
      </c>
      <c r="H10148" t="s">
        <v>34</v>
      </c>
      <c r="I10148" t="s">
        <v>30571</v>
      </c>
      <c r="M10148" t="s">
        <v>53</v>
      </c>
      <c r="N10148" t="str">
        <f>IF(AND(PESQUISA!$B$3&lt;&gt;"",OR(PESQUISA!$B$4="TODAS",B10148=PESQUISA!$B$4),ISNUMBER(SEARCH(PESQUISA!$B$3,D10148))),ROW()-1,"")</f>
        <v/>
      </c>
    </row>
    <row r="10149" spans="1:14" x14ac:dyDescent="0.3">
      <c r="A10149" t="s">
        <v>30602</v>
      </c>
      <c r="B10149" t="s">
        <v>29</v>
      </c>
      <c r="C10149" t="s">
        <v>30603</v>
      </c>
      <c r="D10149" t="s">
        <v>30604</v>
      </c>
      <c r="E10149" t="s">
        <v>32</v>
      </c>
      <c r="G10149" t="s">
        <v>33</v>
      </c>
      <c r="H10149" t="s">
        <v>34</v>
      </c>
      <c r="I10149" t="s">
        <v>30571</v>
      </c>
      <c r="M10149" t="s">
        <v>53</v>
      </c>
      <c r="N10149" t="str">
        <f>IF(AND(PESQUISA!$B$3&lt;&gt;"",OR(PESQUISA!$B$4="TODAS",B10149=PESQUISA!$B$4),ISNUMBER(SEARCH(PESQUISA!$B$3,D10149))),ROW()-1,"")</f>
        <v/>
      </c>
    </row>
    <row r="10150" spans="1:14" x14ac:dyDescent="0.3">
      <c r="A10150" t="s">
        <v>30605</v>
      </c>
      <c r="B10150" t="s">
        <v>29</v>
      </c>
      <c r="C10150" t="s">
        <v>30606</v>
      </c>
      <c r="D10150" t="s">
        <v>30607</v>
      </c>
      <c r="E10150" t="s">
        <v>32</v>
      </c>
      <c r="G10150" t="s">
        <v>33</v>
      </c>
      <c r="H10150" t="s">
        <v>34</v>
      </c>
      <c r="I10150" t="s">
        <v>30571</v>
      </c>
      <c r="M10150" t="s">
        <v>53</v>
      </c>
      <c r="N10150" t="str">
        <f>IF(AND(PESQUISA!$B$3&lt;&gt;"",OR(PESQUISA!$B$4="TODAS",B10150=PESQUISA!$B$4),ISNUMBER(SEARCH(PESQUISA!$B$3,D10150))),ROW()-1,"")</f>
        <v/>
      </c>
    </row>
    <row r="10151" spans="1:14" x14ac:dyDescent="0.3">
      <c r="A10151" t="s">
        <v>30608</v>
      </c>
      <c r="B10151" t="s">
        <v>29</v>
      </c>
      <c r="C10151" t="s">
        <v>30609</v>
      </c>
      <c r="D10151" t="s">
        <v>30610</v>
      </c>
      <c r="E10151" t="s">
        <v>32</v>
      </c>
      <c r="G10151" t="s">
        <v>33</v>
      </c>
      <c r="H10151" t="s">
        <v>34</v>
      </c>
      <c r="I10151" t="s">
        <v>30571</v>
      </c>
      <c r="M10151" t="s">
        <v>53</v>
      </c>
      <c r="N10151" t="str">
        <f>IF(AND(PESQUISA!$B$3&lt;&gt;"",OR(PESQUISA!$B$4="TODAS",B10151=PESQUISA!$B$4),ISNUMBER(SEARCH(PESQUISA!$B$3,D10151))),ROW()-1,"")</f>
        <v/>
      </c>
    </row>
    <row r="10152" spans="1:14" x14ac:dyDescent="0.3">
      <c r="A10152" t="s">
        <v>30611</v>
      </c>
      <c r="B10152" t="s">
        <v>29</v>
      </c>
      <c r="C10152" t="s">
        <v>30612</v>
      </c>
      <c r="D10152" t="s">
        <v>30613</v>
      </c>
      <c r="E10152" t="s">
        <v>32</v>
      </c>
      <c r="G10152" t="s">
        <v>33</v>
      </c>
      <c r="H10152" t="s">
        <v>34</v>
      </c>
      <c r="I10152" t="s">
        <v>30571</v>
      </c>
      <c r="M10152" t="s">
        <v>53</v>
      </c>
      <c r="N10152" t="str">
        <f>IF(AND(PESQUISA!$B$3&lt;&gt;"",OR(PESQUISA!$B$4="TODAS",B10152=PESQUISA!$B$4),ISNUMBER(SEARCH(PESQUISA!$B$3,D10152))),ROW()-1,"")</f>
        <v/>
      </c>
    </row>
    <row r="10153" spans="1:14" x14ac:dyDescent="0.3">
      <c r="A10153" t="s">
        <v>30614</v>
      </c>
      <c r="B10153" t="s">
        <v>29</v>
      </c>
      <c r="C10153" t="s">
        <v>30615</v>
      </c>
      <c r="D10153" t="s">
        <v>30616</v>
      </c>
      <c r="E10153" t="s">
        <v>32</v>
      </c>
      <c r="G10153" t="s">
        <v>33</v>
      </c>
      <c r="H10153" t="s">
        <v>34</v>
      </c>
      <c r="I10153" t="s">
        <v>30571</v>
      </c>
      <c r="M10153" t="s">
        <v>53</v>
      </c>
      <c r="N10153" t="str">
        <f>IF(AND(PESQUISA!$B$3&lt;&gt;"",OR(PESQUISA!$B$4="TODAS",B10153=PESQUISA!$B$4),ISNUMBER(SEARCH(PESQUISA!$B$3,D10153))),ROW()-1,"")</f>
        <v/>
      </c>
    </row>
    <row r="10154" spans="1:14" x14ac:dyDescent="0.3">
      <c r="A10154" t="s">
        <v>30617</v>
      </c>
      <c r="B10154" t="s">
        <v>29</v>
      </c>
      <c r="C10154" t="s">
        <v>30618</v>
      </c>
      <c r="D10154" t="s">
        <v>30619</v>
      </c>
      <c r="E10154" t="s">
        <v>32</v>
      </c>
      <c r="G10154" t="s">
        <v>33</v>
      </c>
      <c r="H10154" t="s">
        <v>34</v>
      </c>
      <c r="I10154" t="s">
        <v>30571</v>
      </c>
      <c r="M10154" t="s">
        <v>53</v>
      </c>
      <c r="N10154" t="str">
        <f>IF(AND(PESQUISA!$B$3&lt;&gt;"",OR(PESQUISA!$B$4="TODAS",B10154=PESQUISA!$B$4),ISNUMBER(SEARCH(PESQUISA!$B$3,D10154))),ROW()-1,"")</f>
        <v/>
      </c>
    </row>
    <row r="10155" spans="1:14" x14ac:dyDescent="0.3">
      <c r="A10155" t="s">
        <v>30620</v>
      </c>
      <c r="B10155" t="s">
        <v>29</v>
      </c>
      <c r="C10155" t="s">
        <v>30621</v>
      </c>
      <c r="D10155" t="s">
        <v>30622</v>
      </c>
      <c r="E10155" t="s">
        <v>32</v>
      </c>
      <c r="G10155" t="s">
        <v>33</v>
      </c>
      <c r="H10155" t="s">
        <v>34</v>
      </c>
      <c r="I10155" t="s">
        <v>30571</v>
      </c>
      <c r="M10155" t="s">
        <v>53</v>
      </c>
      <c r="N10155" t="str">
        <f>IF(AND(PESQUISA!$B$3&lt;&gt;"",OR(PESQUISA!$B$4="TODAS",B10155=PESQUISA!$B$4),ISNUMBER(SEARCH(PESQUISA!$B$3,D10155))),ROW()-1,"")</f>
        <v/>
      </c>
    </row>
    <row r="10156" spans="1:14" x14ac:dyDescent="0.3">
      <c r="A10156" t="s">
        <v>30623</v>
      </c>
      <c r="B10156" t="s">
        <v>29</v>
      </c>
      <c r="C10156" t="s">
        <v>30624</v>
      </c>
      <c r="D10156" t="s">
        <v>30625</v>
      </c>
      <c r="E10156" t="s">
        <v>32</v>
      </c>
      <c r="G10156" t="s">
        <v>33</v>
      </c>
      <c r="H10156" t="s">
        <v>34</v>
      </c>
      <c r="I10156" t="s">
        <v>30571</v>
      </c>
      <c r="M10156" t="s">
        <v>53</v>
      </c>
      <c r="N10156" t="str">
        <f>IF(AND(PESQUISA!$B$3&lt;&gt;"",OR(PESQUISA!$B$4="TODAS",B10156=PESQUISA!$B$4),ISNUMBER(SEARCH(PESQUISA!$B$3,D10156))),ROW()-1,"")</f>
        <v/>
      </c>
    </row>
    <row r="10157" spans="1:14" x14ac:dyDescent="0.3">
      <c r="A10157" t="s">
        <v>30626</v>
      </c>
      <c r="B10157" t="s">
        <v>29</v>
      </c>
      <c r="C10157" t="s">
        <v>30627</v>
      </c>
      <c r="D10157" t="s">
        <v>30628</v>
      </c>
      <c r="E10157" t="s">
        <v>32</v>
      </c>
      <c r="G10157" t="s">
        <v>33</v>
      </c>
      <c r="H10157" t="s">
        <v>34</v>
      </c>
      <c r="I10157" t="s">
        <v>30571</v>
      </c>
      <c r="M10157" t="s">
        <v>53</v>
      </c>
      <c r="N10157" t="str">
        <f>IF(AND(PESQUISA!$B$3&lt;&gt;"",OR(PESQUISA!$B$4="TODAS",B10157=PESQUISA!$B$4),ISNUMBER(SEARCH(PESQUISA!$B$3,D10157))),ROW()-1,"")</f>
        <v/>
      </c>
    </row>
    <row r="10158" spans="1:14" x14ac:dyDescent="0.3">
      <c r="A10158" t="s">
        <v>30629</v>
      </c>
      <c r="B10158" t="s">
        <v>29</v>
      </c>
      <c r="C10158" t="s">
        <v>30630</v>
      </c>
      <c r="D10158" t="s">
        <v>30631</v>
      </c>
      <c r="E10158" t="s">
        <v>32</v>
      </c>
      <c r="G10158" t="s">
        <v>33</v>
      </c>
      <c r="H10158" t="s">
        <v>34</v>
      </c>
      <c r="I10158" t="s">
        <v>30571</v>
      </c>
      <c r="M10158" t="s">
        <v>53</v>
      </c>
      <c r="N10158" t="str">
        <f>IF(AND(PESQUISA!$B$3&lt;&gt;"",OR(PESQUISA!$B$4="TODAS",B10158=PESQUISA!$B$4),ISNUMBER(SEARCH(PESQUISA!$B$3,D10158))),ROW()-1,"")</f>
        <v/>
      </c>
    </row>
    <row r="10159" spans="1:14" x14ac:dyDescent="0.3">
      <c r="A10159" t="s">
        <v>30632</v>
      </c>
      <c r="B10159" t="s">
        <v>29</v>
      </c>
      <c r="C10159" t="s">
        <v>30633</v>
      </c>
      <c r="D10159" t="s">
        <v>30634</v>
      </c>
      <c r="E10159" t="s">
        <v>32</v>
      </c>
      <c r="G10159" t="s">
        <v>33</v>
      </c>
      <c r="H10159" t="s">
        <v>34</v>
      </c>
      <c r="I10159" t="s">
        <v>30571</v>
      </c>
      <c r="M10159" t="s">
        <v>53</v>
      </c>
      <c r="N10159" t="str">
        <f>IF(AND(PESQUISA!$B$3&lt;&gt;"",OR(PESQUISA!$B$4="TODAS",B10159=PESQUISA!$B$4),ISNUMBER(SEARCH(PESQUISA!$B$3,D10159))),ROW()-1,"")</f>
        <v/>
      </c>
    </row>
    <row r="10160" spans="1:14" x14ac:dyDescent="0.3">
      <c r="A10160" t="s">
        <v>30635</v>
      </c>
      <c r="B10160" t="s">
        <v>29</v>
      </c>
      <c r="C10160" t="s">
        <v>30636</v>
      </c>
      <c r="D10160" t="s">
        <v>30637</v>
      </c>
      <c r="E10160" t="s">
        <v>40</v>
      </c>
      <c r="F10160" s="7">
        <v>41.41</v>
      </c>
      <c r="G10160" t="s">
        <v>33</v>
      </c>
      <c r="H10160" t="s">
        <v>34</v>
      </c>
      <c r="I10160" t="s">
        <v>30638</v>
      </c>
      <c r="L10160" s="8">
        <v>0.3125</v>
      </c>
      <c r="M10160" t="s">
        <v>36</v>
      </c>
      <c r="N10160" t="str">
        <f>IF(AND(PESQUISA!$B$3&lt;&gt;"",OR(PESQUISA!$B$4="TODAS",B10160=PESQUISA!$B$4),ISNUMBER(SEARCH(PESQUISA!$B$3,D10160))),ROW()-1,"")</f>
        <v/>
      </c>
    </row>
    <row r="10161" spans="1:14" x14ac:dyDescent="0.3">
      <c r="A10161" t="s">
        <v>30639</v>
      </c>
      <c r="B10161" t="s">
        <v>29</v>
      </c>
      <c r="C10161" t="s">
        <v>30640</v>
      </c>
      <c r="D10161" t="s">
        <v>30641</v>
      </c>
      <c r="E10161" t="s">
        <v>40</v>
      </c>
      <c r="F10161" s="7">
        <v>398.94</v>
      </c>
      <c r="G10161" t="s">
        <v>33</v>
      </c>
      <c r="H10161" t="s">
        <v>34</v>
      </c>
      <c r="I10161" t="s">
        <v>30638</v>
      </c>
      <c r="L10161" s="8">
        <v>0.24479999999999999</v>
      </c>
      <c r="M10161" t="s">
        <v>36</v>
      </c>
      <c r="N10161" t="str">
        <f>IF(AND(PESQUISA!$B$3&lt;&gt;"",OR(PESQUISA!$B$4="TODAS",B10161=PESQUISA!$B$4),ISNUMBER(SEARCH(PESQUISA!$B$3,D10161))),ROW()-1,"")</f>
        <v/>
      </c>
    </row>
    <row r="10162" spans="1:14" x14ac:dyDescent="0.3">
      <c r="A10162" t="s">
        <v>30642</v>
      </c>
      <c r="B10162" t="s">
        <v>29</v>
      </c>
      <c r="C10162" t="s">
        <v>30643</v>
      </c>
      <c r="D10162" t="s">
        <v>30644</v>
      </c>
      <c r="E10162" t="s">
        <v>40</v>
      </c>
      <c r="F10162" s="7">
        <v>475.67</v>
      </c>
      <c r="G10162" t="s">
        <v>33</v>
      </c>
      <c r="H10162" t="s">
        <v>34</v>
      </c>
      <c r="I10162" t="s">
        <v>30638</v>
      </c>
      <c r="L10162" s="8">
        <v>0.24349999999999999</v>
      </c>
      <c r="M10162" t="s">
        <v>36</v>
      </c>
      <c r="N10162" t="str">
        <f>IF(AND(PESQUISA!$B$3&lt;&gt;"",OR(PESQUISA!$B$4="TODAS",B10162=PESQUISA!$B$4),ISNUMBER(SEARCH(PESQUISA!$B$3,D10162))),ROW()-1,"")</f>
        <v/>
      </c>
    </row>
    <row r="10163" spans="1:14" x14ac:dyDescent="0.3">
      <c r="A10163" t="s">
        <v>30645</v>
      </c>
      <c r="B10163" t="s">
        <v>29</v>
      </c>
      <c r="C10163" t="s">
        <v>30646</v>
      </c>
      <c r="D10163" t="s">
        <v>30647</v>
      </c>
      <c r="E10163" t="s">
        <v>40</v>
      </c>
      <c r="F10163" s="7">
        <v>54.47</v>
      </c>
      <c r="G10163" t="s">
        <v>33</v>
      </c>
      <c r="H10163" t="s">
        <v>34</v>
      </c>
      <c r="I10163" t="s">
        <v>30638</v>
      </c>
      <c r="L10163" s="8">
        <v>0.29449999999999998</v>
      </c>
      <c r="M10163" t="s">
        <v>36</v>
      </c>
      <c r="N10163" t="str">
        <f>IF(AND(PESQUISA!$B$3&lt;&gt;"",OR(PESQUISA!$B$4="TODAS",B10163=PESQUISA!$B$4),ISNUMBER(SEARCH(PESQUISA!$B$3,D10163))),ROW()-1,"")</f>
        <v/>
      </c>
    </row>
    <row r="10164" spans="1:14" x14ac:dyDescent="0.3">
      <c r="A10164" t="s">
        <v>30648</v>
      </c>
      <c r="B10164" t="s">
        <v>29</v>
      </c>
      <c r="C10164" t="s">
        <v>30649</v>
      </c>
      <c r="D10164" t="s">
        <v>30650</v>
      </c>
      <c r="E10164" t="s">
        <v>40</v>
      </c>
      <c r="F10164" s="7">
        <v>67.5</v>
      </c>
      <c r="G10164" t="s">
        <v>33</v>
      </c>
      <c r="H10164" t="s">
        <v>34</v>
      </c>
      <c r="I10164" t="s">
        <v>30638</v>
      </c>
      <c r="L10164" s="8">
        <v>0.28360000000000002</v>
      </c>
      <c r="M10164" t="s">
        <v>36</v>
      </c>
      <c r="N10164" t="str">
        <f>IF(AND(PESQUISA!$B$3&lt;&gt;"",OR(PESQUISA!$B$4="TODAS",B10164=PESQUISA!$B$4),ISNUMBER(SEARCH(PESQUISA!$B$3,D10164))),ROW()-1,"")</f>
        <v/>
      </c>
    </row>
    <row r="10165" spans="1:14" x14ac:dyDescent="0.3">
      <c r="A10165" t="s">
        <v>30651</v>
      </c>
      <c r="B10165" t="s">
        <v>29</v>
      </c>
      <c r="C10165" t="s">
        <v>30652</v>
      </c>
      <c r="D10165" t="s">
        <v>30653</v>
      </c>
      <c r="E10165" t="s">
        <v>40</v>
      </c>
      <c r="F10165" s="7">
        <v>105.09</v>
      </c>
      <c r="G10165" t="s">
        <v>33</v>
      </c>
      <c r="H10165" t="s">
        <v>34</v>
      </c>
      <c r="I10165" t="s">
        <v>30638</v>
      </c>
      <c r="L10165" s="8">
        <v>0.26679999999999998</v>
      </c>
      <c r="M10165" t="s">
        <v>36</v>
      </c>
      <c r="N10165" t="str">
        <f>IF(AND(PESQUISA!$B$3&lt;&gt;"",OR(PESQUISA!$B$4="TODAS",B10165=PESQUISA!$B$4),ISNUMBER(SEARCH(PESQUISA!$B$3,D10165))),ROW()-1,"")</f>
        <v/>
      </c>
    </row>
    <row r="10166" spans="1:14" x14ac:dyDescent="0.3">
      <c r="A10166" t="s">
        <v>30654</v>
      </c>
      <c r="B10166" t="s">
        <v>29</v>
      </c>
      <c r="C10166" t="s">
        <v>30655</v>
      </c>
      <c r="D10166" t="s">
        <v>30656</v>
      </c>
      <c r="E10166" t="s">
        <v>40</v>
      </c>
      <c r="F10166" s="7">
        <v>118.13</v>
      </c>
      <c r="G10166" t="s">
        <v>33</v>
      </c>
      <c r="H10166" t="s">
        <v>34</v>
      </c>
      <c r="I10166" t="s">
        <v>30638</v>
      </c>
      <c r="L10166" s="8">
        <v>0.26350000000000001</v>
      </c>
      <c r="M10166" t="s">
        <v>36</v>
      </c>
      <c r="N10166" t="str">
        <f>IF(AND(PESQUISA!$B$3&lt;&gt;"",OR(PESQUISA!$B$4="TODAS",B10166=PESQUISA!$B$4),ISNUMBER(SEARCH(PESQUISA!$B$3,D10166))),ROW()-1,"")</f>
        <v/>
      </c>
    </row>
    <row r="10167" spans="1:14" x14ac:dyDescent="0.3">
      <c r="A10167" t="s">
        <v>30657</v>
      </c>
      <c r="B10167" t="s">
        <v>29</v>
      </c>
      <c r="C10167" t="s">
        <v>30658</v>
      </c>
      <c r="D10167" t="s">
        <v>30659</v>
      </c>
      <c r="E10167" t="s">
        <v>40</v>
      </c>
      <c r="F10167" s="7">
        <v>155.71</v>
      </c>
      <c r="G10167" t="s">
        <v>33</v>
      </c>
      <c r="H10167" t="s">
        <v>34</v>
      </c>
      <c r="I10167" t="s">
        <v>30638</v>
      </c>
      <c r="L10167" s="8">
        <v>0.2571</v>
      </c>
      <c r="M10167" t="s">
        <v>36</v>
      </c>
      <c r="N10167" t="str">
        <f>IF(AND(PESQUISA!$B$3&lt;&gt;"",OR(PESQUISA!$B$4="TODAS",B10167=PESQUISA!$B$4),ISNUMBER(SEARCH(PESQUISA!$B$3,D10167))),ROW()-1,"")</f>
        <v/>
      </c>
    </row>
    <row r="10168" spans="1:14" x14ac:dyDescent="0.3">
      <c r="A10168" t="s">
        <v>30660</v>
      </c>
      <c r="B10168" t="s">
        <v>29</v>
      </c>
      <c r="C10168" t="s">
        <v>30661</v>
      </c>
      <c r="D10168" t="s">
        <v>30662</v>
      </c>
      <c r="E10168" t="s">
        <v>40</v>
      </c>
      <c r="F10168" s="7">
        <v>168.76</v>
      </c>
      <c r="G10168" t="s">
        <v>33</v>
      </c>
      <c r="H10168" t="s">
        <v>34</v>
      </c>
      <c r="I10168" t="s">
        <v>30638</v>
      </c>
      <c r="L10168" s="8">
        <v>0.2555</v>
      </c>
      <c r="M10168" t="s">
        <v>36</v>
      </c>
      <c r="N10168" t="str">
        <f>IF(AND(PESQUISA!$B$3&lt;&gt;"",OR(PESQUISA!$B$4="TODAS",B10168=PESQUISA!$B$4),ISNUMBER(SEARCH(PESQUISA!$B$3,D10168))),ROW()-1,"")</f>
        <v/>
      </c>
    </row>
    <row r="10169" spans="1:14" x14ac:dyDescent="0.3">
      <c r="A10169" t="s">
        <v>30663</v>
      </c>
      <c r="B10169" t="s">
        <v>29</v>
      </c>
      <c r="C10169" t="s">
        <v>30664</v>
      </c>
      <c r="D10169" t="s">
        <v>30665</v>
      </c>
      <c r="E10169" t="s">
        <v>40</v>
      </c>
      <c r="F10169" s="7">
        <v>206.35</v>
      </c>
      <c r="G10169" t="s">
        <v>33</v>
      </c>
      <c r="H10169" t="s">
        <v>34</v>
      </c>
      <c r="I10169" t="s">
        <v>30638</v>
      </c>
      <c r="L10169" s="8">
        <v>0.25209999999999999</v>
      </c>
      <c r="M10169" t="s">
        <v>36</v>
      </c>
      <c r="N10169" t="str">
        <f>IF(AND(PESQUISA!$B$3&lt;&gt;"",OR(PESQUISA!$B$4="TODAS",B10169=PESQUISA!$B$4),ISNUMBER(SEARCH(PESQUISA!$B$3,D10169))),ROW()-1,"")</f>
        <v/>
      </c>
    </row>
    <row r="10170" spans="1:14" x14ac:dyDescent="0.3">
      <c r="A10170" t="s">
        <v>30666</v>
      </c>
      <c r="B10170" t="s">
        <v>29</v>
      </c>
      <c r="C10170" t="s">
        <v>30667</v>
      </c>
      <c r="D10170" t="s">
        <v>30668</v>
      </c>
      <c r="E10170" t="s">
        <v>40</v>
      </c>
      <c r="F10170" s="7">
        <v>219.37</v>
      </c>
      <c r="G10170" t="s">
        <v>33</v>
      </c>
      <c r="H10170" t="s">
        <v>34</v>
      </c>
      <c r="I10170" t="s">
        <v>30638</v>
      </c>
      <c r="L10170" s="8">
        <v>0.25119999999999998</v>
      </c>
      <c r="M10170" t="s">
        <v>36</v>
      </c>
      <c r="N10170" t="str">
        <f>IF(AND(PESQUISA!$B$3&lt;&gt;"",OR(PESQUISA!$B$4="TODAS",B10170=PESQUISA!$B$4),ISNUMBER(SEARCH(PESQUISA!$B$3,D10170))),ROW()-1,"")</f>
        <v/>
      </c>
    </row>
    <row r="10171" spans="1:14" x14ac:dyDescent="0.3">
      <c r="A10171" t="s">
        <v>30669</v>
      </c>
      <c r="B10171" t="s">
        <v>29</v>
      </c>
      <c r="C10171" t="s">
        <v>30670</v>
      </c>
      <c r="D10171" t="s">
        <v>30671</v>
      </c>
      <c r="E10171" t="s">
        <v>40</v>
      </c>
      <c r="F10171" s="7">
        <v>245.49</v>
      </c>
      <c r="G10171" t="s">
        <v>33</v>
      </c>
      <c r="H10171" t="s">
        <v>34</v>
      </c>
      <c r="I10171" t="s">
        <v>30638</v>
      </c>
      <c r="L10171" s="8">
        <v>0.24970000000000001</v>
      </c>
      <c r="M10171" t="s">
        <v>36</v>
      </c>
      <c r="N10171" t="str">
        <f>IF(AND(PESQUISA!$B$3&lt;&gt;"",OR(PESQUISA!$B$4="TODAS",B10171=PESQUISA!$B$4),ISNUMBER(SEARCH(PESQUISA!$B$3,D10171))),ROW()-1,"")</f>
        <v/>
      </c>
    </row>
    <row r="10172" spans="1:14" x14ac:dyDescent="0.3">
      <c r="A10172" t="s">
        <v>30672</v>
      </c>
      <c r="B10172" t="s">
        <v>29</v>
      </c>
      <c r="C10172" t="s">
        <v>30673</v>
      </c>
      <c r="D10172" t="s">
        <v>30674</v>
      </c>
      <c r="E10172" t="s">
        <v>40</v>
      </c>
      <c r="F10172" s="7">
        <v>296.11</v>
      </c>
      <c r="G10172" t="s">
        <v>33</v>
      </c>
      <c r="H10172" t="s">
        <v>34</v>
      </c>
      <c r="I10172" t="s">
        <v>30638</v>
      </c>
      <c r="L10172" s="8">
        <v>0.2475</v>
      </c>
      <c r="M10172" t="s">
        <v>36</v>
      </c>
      <c r="N10172" t="str">
        <f>IF(AND(PESQUISA!$B$3&lt;&gt;"",OR(PESQUISA!$B$4="TODAS",B10172=PESQUISA!$B$4),ISNUMBER(SEARCH(PESQUISA!$B$3,D10172))),ROW()-1,"")</f>
        <v/>
      </c>
    </row>
    <row r="10173" spans="1:14" x14ac:dyDescent="0.3">
      <c r="A10173" t="s">
        <v>30675</v>
      </c>
      <c r="B10173" t="s">
        <v>29</v>
      </c>
      <c r="C10173" t="s">
        <v>30676</v>
      </c>
      <c r="D10173" t="s">
        <v>30677</v>
      </c>
      <c r="E10173" t="s">
        <v>40</v>
      </c>
      <c r="F10173" s="7">
        <v>36.200000000000003</v>
      </c>
      <c r="G10173" t="s">
        <v>33</v>
      </c>
      <c r="H10173" t="s">
        <v>34</v>
      </c>
      <c r="I10173" t="s">
        <v>30638</v>
      </c>
      <c r="L10173" s="8">
        <v>0.32350000000000001</v>
      </c>
      <c r="M10173" t="s">
        <v>36</v>
      </c>
      <c r="N10173" t="str">
        <f>IF(AND(PESQUISA!$B$3&lt;&gt;"",OR(PESQUISA!$B$4="TODAS",B10173=PESQUISA!$B$4),ISNUMBER(SEARCH(PESQUISA!$B$3,D10173))),ROW()-1,"")</f>
        <v/>
      </c>
    </row>
    <row r="10174" spans="1:14" x14ac:dyDescent="0.3">
      <c r="A10174" t="s">
        <v>30678</v>
      </c>
      <c r="B10174" t="s">
        <v>29</v>
      </c>
      <c r="C10174" t="s">
        <v>30679</v>
      </c>
      <c r="D10174" t="s">
        <v>30680</v>
      </c>
      <c r="E10174" t="s">
        <v>40</v>
      </c>
      <c r="F10174" s="7">
        <v>322.20999999999998</v>
      </c>
      <c r="G10174" t="s">
        <v>33</v>
      </c>
      <c r="H10174" t="s">
        <v>34</v>
      </c>
      <c r="I10174" t="s">
        <v>30638</v>
      </c>
      <c r="L10174" s="8">
        <v>0.24660000000000001</v>
      </c>
      <c r="M10174" t="s">
        <v>36</v>
      </c>
      <c r="N10174" t="str">
        <f>IF(AND(PESQUISA!$B$3&lt;&gt;"",OR(PESQUISA!$B$4="TODAS",B10174=PESQUISA!$B$4),ISNUMBER(SEARCH(PESQUISA!$B$3,D10174))),ROW()-1,"")</f>
        <v/>
      </c>
    </row>
    <row r="10175" spans="1:14" x14ac:dyDescent="0.3">
      <c r="A10175" t="s">
        <v>30681</v>
      </c>
      <c r="B10175" t="s">
        <v>29</v>
      </c>
      <c r="C10175" t="s">
        <v>30682</v>
      </c>
      <c r="D10175" t="s">
        <v>30683</v>
      </c>
      <c r="E10175" t="s">
        <v>40</v>
      </c>
      <c r="F10175" s="7">
        <v>372.78</v>
      </c>
      <c r="G10175" t="s">
        <v>33</v>
      </c>
      <c r="H10175" t="s">
        <v>34</v>
      </c>
      <c r="I10175" t="s">
        <v>30638</v>
      </c>
      <c r="L10175" s="8">
        <v>0.24529999999999999</v>
      </c>
      <c r="M10175" t="s">
        <v>36</v>
      </c>
      <c r="N10175" t="str">
        <f>IF(AND(PESQUISA!$B$3&lt;&gt;"",OR(PESQUISA!$B$4="TODAS",B10175=PESQUISA!$B$4),ISNUMBER(SEARCH(PESQUISA!$B$3,D10175))),ROW()-1,"")</f>
        <v/>
      </c>
    </row>
    <row r="10176" spans="1:14" x14ac:dyDescent="0.3">
      <c r="A10176" t="s">
        <v>30684</v>
      </c>
      <c r="B10176" t="s">
        <v>29</v>
      </c>
      <c r="C10176" t="s">
        <v>30685</v>
      </c>
      <c r="D10176" t="s">
        <v>30686</v>
      </c>
      <c r="E10176" t="s">
        <v>40</v>
      </c>
      <c r="F10176" s="7">
        <v>63.52</v>
      </c>
      <c r="G10176" t="s">
        <v>33</v>
      </c>
      <c r="H10176" t="s">
        <v>34</v>
      </c>
      <c r="I10176" t="s">
        <v>30638</v>
      </c>
      <c r="L10176" s="8">
        <v>0.28639999999999999</v>
      </c>
      <c r="M10176" t="s">
        <v>36</v>
      </c>
      <c r="N10176" t="str">
        <f>IF(AND(PESQUISA!$B$3&lt;&gt;"",OR(PESQUISA!$B$4="TODAS",B10176=PESQUISA!$B$4),ISNUMBER(SEARCH(PESQUISA!$B$3,D10176))),ROW()-1,"")</f>
        <v/>
      </c>
    </row>
    <row r="10177" spans="1:14" x14ac:dyDescent="0.3">
      <c r="A10177" t="s">
        <v>30687</v>
      </c>
      <c r="B10177" t="s">
        <v>29</v>
      </c>
      <c r="C10177" t="s">
        <v>30688</v>
      </c>
      <c r="D10177" t="s">
        <v>30689</v>
      </c>
      <c r="E10177" t="s">
        <v>40</v>
      </c>
      <c r="F10177" s="7">
        <v>778.59</v>
      </c>
      <c r="G10177" t="s">
        <v>33</v>
      </c>
      <c r="H10177" t="s">
        <v>34</v>
      </c>
      <c r="I10177" t="s">
        <v>30638</v>
      </c>
      <c r="L10177" s="8">
        <v>0.2409</v>
      </c>
      <c r="M10177" t="s">
        <v>36</v>
      </c>
      <c r="N10177" t="str">
        <f>IF(AND(PESQUISA!$B$3&lt;&gt;"",OR(PESQUISA!$B$4="TODAS",B10177=PESQUISA!$B$4),ISNUMBER(SEARCH(PESQUISA!$B$3,D10177))),ROW()-1,"")</f>
        <v/>
      </c>
    </row>
    <row r="10178" spans="1:14" x14ac:dyDescent="0.3">
      <c r="A10178" t="s">
        <v>30690</v>
      </c>
      <c r="B10178" t="s">
        <v>29</v>
      </c>
      <c r="C10178" t="s">
        <v>30691</v>
      </c>
      <c r="D10178" t="s">
        <v>30692</v>
      </c>
      <c r="E10178" t="s">
        <v>40</v>
      </c>
      <c r="F10178" s="7">
        <v>932.05</v>
      </c>
      <c r="G10178" t="s">
        <v>33</v>
      </c>
      <c r="H10178" t="s">
        <v>34</v>
      </c>
      <c r="I10178" t="s">
        <v>30638</v>
      </c>
      <c r="L10178" s="8">
        <v>0.24030000000000001</v>
      </c>
      <c r="M10178" t="s">
        <v>36</v>
      </c>
      <c r="N10178" t="str">
        <f>IF(AND(PESQUISA!$B$3&lt;&gt;"",OR(PESQUISA!$B$4="TODAS",B10178=PESQUISA!$B$4),ISNUMBER(SEARCH(PESQUISA!$B$3,D10178))),ROW()-1,"")</f>
        <v/>
      </c>
    </row>
    <row r="10179" spans="1:14" x14ac:dyDescent="0.3">
      <c r="A10179" t="s">
        <v>30693</v>
      </c>
      <c r="B10179" t="s">
        <v>29</v>
      </c>
      <c r="C10179" t="s">
        <v>30694</v>
      </c>
      <c r="D10179" t="s">
        <v>30695</v>
      </c>
      <c r="E10179" t="s">
        <v>40</v>
      </c>
      <c r="F10179" s="7">
        <v>89.64</v>
      </c>
      <c r="G10179" t="s">
        <v>33</v>
      </c>
      <c r="H10179" t="s">
        <v>34</v>
      </c>
      <c r="I10179" t="s">
        <v>30638</v>
      </c>
      <c r="L10179" s="8">
        <v>0.27189999999999998</v>
      </c>
      <c r="M10179" t="s">
        <v>36</v>
      </c>
      <c r="N10179" t="str">
        <f>IF(AND(PESQUISA!$B$3&lt;&gt;"",OR(PESQUISA!$B$4="TODAS",B10179=PESQUISA!$B$4),ISNUMBER(SEARCH(PESQUISA!$B$3,D10179))),ROW()-1,"")</f>
        <v/>
      </c>
    </row>
    <row r="10180" spans="1:14" x14ac:dyDescent="0.3">
      <c r="A10180" t="s">
        <v>30696</v>
      </c>
      <c r="B10180" t="s">
        <v>29</v>
      </c>
      <c r="C10180" t="s">
        <v>30697</v>
      </c>
      <c r="D10180" t="s">
        <v>30698</v>
      </c>
      <c r="E10180" t="s">
        <v>40</v>
      </c>
      <c r="F10180" s="7">
        <v>115.72</v>
      </c>
      <c r="G10180" t="s">
        <v>33</v>
      </c>
      <c r="H10180" t="s">
        <v>34</v>
      </c>
      <c r="I10180" t="s">
        <v>30638</v>
      </c>
      <c r="L10180" s="8">
        <v>0.26400000000000001</v>
      </c>
      <c r="M10180" t="s">
        <v>36</v>
      </c>
      <c r="N10180" t="str">
        <f>IF(AND(PESQUISA!$B$3&lt;&gt;"",OR(PESQUISA!$B$4="TODAS",B10180=PESQUISA!$B$4),ISNUMBER(SEARCH(PESQUISA!$B$3,D10180))),ROW()-1,"")</f>
        <v/>
      </c>
    </row>
    <row r="10181" spans="1:14" x14ac:dyDescent="0.3">
      <c r="A10181" t="s">
        <v>30699</v>
      </c>
      <c r="B10181" t="s">
        <v>29</v>
      </c>
      <c r="C10181" t="s">
        <v>30700</v>
      </c>
      <c r="D10181" t="s">
        <v>30701</v>
      </c>
      <c r="E10181" t="s">
        <v>40</v>
      </c>
      <c r="F10181" s="7">
        <v>190.88</v>
      </c>
      <c r="G10181" t="s">
        <v>33</v>
      </c>
      <c r="H10181" t="s">
        <v>34</v>
      </c>
      <c r="I10181" t="s">
        <v>30638</v>
      </c>
      <c r="L10181" s="8">
        <v>0.25340000000000001</v>
      </c>
      <c r="M10181" t="s">
        <v>36</v>
      </c>
      <c r="N10181" t="str">
        <f>IF(AND(PESQUISA!$B$3&lt;&gt;"",OR(PESQUISA!$B$4="TODAS",B10181=PESQUISA!$B$4),ISNUMBER(SEARCH(PESQUISA!$B$3,D10181))),ROW()-1,"")</f>
        <v/>
      </c>
    </row>
    <row r="10182" spans="1:14" x14ac:dyDescent="0.3">
      <c r="A10182" t="s">
        <v>30702</v>
      </c>
      <c r="B10182" t="s">
        <v>29</v>
      </c>
      <c r="C10182" t="s">
        <v>30703</v>
      </c>
      <c r="D10182" t="s">
        <v>30704</v>
      </c>
      <c r="E10182" t="s">
        <v>40</v>
      </c>
      <c r="F10182" s="7">
        <v>216.97</v>
      </c>
      <c r="G10182" t="s">
        <v>33</v>
      </c>
      <c r="H10182" t="s">
        <v>34</v>
      </c>
      <c r="I10182" t="s">
        <v>30638</v>
      </c>
      <c r="L10182" s="8">
        <v>0.25140000000000001</v>
      </c>
      <c r="M10182" t="s">
        <v>36</v>
      </c>
      <c r="N10182" t="str">
        <f>IF(AND(PESQUISA!$B$3&lt;&gt;"",OR(PESQUISA!$B$4="TODAS",B10182=PESQUISA!$B$4),ISNUMBER(SEARCH(PESQUISA!$B$3,D10182))),ROW()-1,"")</f>
        <v/>
      </c>
    </row>
    <row r="10183" spans="1:14" x14ac:dyDescent="0.3">
      <c r="A10183" t="s">
        <v>30705</v>
      </c>
      <c r="B10183" t="s">
        <v>29</v>
      </c>
      <c r="C10183" t="s">
        <v>30706</v>
      </c>
      <c r="D10183" t="s">
        <v>30707</v>
      </c>
      <c r="E10183" t="s">
        <v>40</v>
      </c>
      <c r="F10183" s="7">
        <v>292.12</v>
      </c>
      <c r="G10183" t="s">
        <v>33</v>
      </c>
      <c r="H10183" t="s">
        <v>34</v>
      </c>
      <c r="I10183" t="s">
        <v>30638</v>
      </c>
      <c r="L10183" s="8">
        <v>0.24759999999999999</v>
      </c>
      <c r="M10183" t="s">
        <v>36</v>
      </c>
      <c r="N10183" t="str">
        <f>IF(AND(PESQUISA!$B$3&lt;&gt;"",OR(PESQUISA!$B$4="TODAS",B10183=PESQUISA!$B$4),ISNUMBER(SEARCH(PESQUISA!$B$3,D10183))),ROW()-1,"")</f>
        <v/>
      </c>
    </row>
    <row r="10184" spans="1:14" x14ac:dyDescent="0.3">
      <c r="A10184" t="s">
        <v>30708</v>
      </c>
      <c r="B10184" t="s">
        <v>29</v>
      </c>
      <c r="C10184" t="s">
        <v>30709</v>
      </c>
      <c r="D10184" t="s">
        <v>30710</v>
      </c>
      <c r="E10184" t="s">
        <v>40</v>
      </c>
      <c r="F10184" s="7">
        <v>318.23</v>
      </c>
      <c r="G10184" t="s">
        <v>33</v>
      </c>
      <c r="H10184" t="s">
        <v>34</v>
      </c>
      <c r="I10184" t="s">
        <v>30638</v>
      </c>
      <c r="L10184" s="8">
        <v>0.24679999999999999</v>
      </c>
      <c r="M10184" t="s">
        <v>36</v>
      </c>
      <c r="N10184" t="str">
        <f>IF(AND(PESQUISA!$B$3&lt;&gt;"",OR(PESQUISA!$B$4="TODAS",B10184=PESQUISA!$B$4),ISNUMBER(SEARCH(PESQUISA!$B$3,D10184))),ROW()-1,"")</f>
        <v/>
      </c>
    </row>
    <row r="10185" spans="1:14" x14ac:dyDescent="0.3">
      <c r="A10185" t="s">
        <v>30711</v>
      </c>
      <c r="B10185" t="s">
        <v>29</v>
      </c>
      <c r="C10185" t="s">
        <v>30712</v>
      </c>
      <c r="D10185" t="s">
        <v>30713</v>
      </c>
      <c r="E10185" t="s">
        <v>40</v>
      </c>
      <c r="F10185" s="7">
        <v>393.36</v>
      </c>
      <c r="G10185" t="s">
        <v>33</v>
      </c>
      <c r="H10185" t="s">
        <v>34</v>
      </c>
      <c r="I10185" t="s">
        <v>30638</v>
      </c>
      <c r="L10185" s="8">
        <v>0.24490000000000001</v>
      </c>
      <c r="M10185" t="s">
        <v>36</v>
      </c>
      <c r="N10185" t="str">
        <f>IF(AND(PESQUISA!$B$3&lt;&gt;"",OR(PESQUISA!$B$4="TODAS",B10185=PESQUISA!$B$4),ISNUMBER(SEARCH(PESQUISA!$B$3,D10185))),ROW()-1,"")</f>
        <v/>
      </c>
    </row>
    <row r="10186" spans="1:14" x14ac:dyDescent="0.3">
      <c r="A10186" t="s">
        <v>30714</v>
      </c>
      <c r="B10186" t="s">
        <v>29</v>
      </c>
      <c r="C10186" t="s">
        <v>30715</v>
      </c>
      <c r="D10186" t="s">
        <v>30716</v>
      </c>
      <c r="E10186" t="s">
        <v>40</v>
      </c>
      <c r="F10186" s="7">
        <v>419.48</v>
      </c>
      <c r="G10186" t="s">
        <v>33</v>
      </c>
      <c r="H10186" t="s">
        <v>34</v>
      </c>
      <c r="I10186" t="s">
        <v>30638</v>
      </c>
      <c r="L10186" s="8">
        <v>0.24440000000000001</v>
      </c>
      <c r="M10186" t="s">
        <v>36</v>
      </c>
      <c r="N10186" t="str">
        <f>IF(AND(PESQUISA!$B$3&lt;&gt;"",OR(PESQUISA!$B$4="TODAS",B10186=PESQUISA!$B$4),ISNUMBER(SEARCH(PESQUISA!$B$3,D10186))),ROW()-1,"")</f>
        <v/>
      </c>
    </row>
    <row r="10187" spans="1:14" x14ac:dyDescent="0.3">
      <c r="A10187" t="s">
        <v>30717</v>
      </c>
      <c r="B10187" t="s">
        <v>29</v>
      </c>
      <c r="C10187" t="s">
        <v>30718</v>
      </c>
      <c r="D10187" t="s">
        <v>30719</v>
      </c>
      <c r="E10187" t="s">
        <v>40</v>
      </c>
      <c r="F10187" s="7">
        <v>471.67</v>
      </c>
      <c r="G10187" t="s">
        <v>33</v>
      </c>
      <c r="H10187" t="s">
        <v>34</v>
      </c>
      <c r="I10187" t="s">
        <v>30638</v>
      </c>
      <c r="L10187" s="8">
        <v>0.24360000000000001</v>
      </c>
      <c r="M10187" t="s">
        <v>36</v>
      </c>
      <c r="N10187" t="str">
        <f>IF(AND(PESQUISA!$B$3&lt;&gt;"",OR(PESQUISA!$B$4="TODAS",B10187=PESQUISA!$B$4),ISNUMBER(SEARCH(PESQUISA!$B$3,D10187))),ROW()-1,"")</f>
        <v/>
      </c>
    </row>
    <row r="10188" spans="1:14" x14ac:dyDescent="0.3">
      <c r="A10188" t="s">
        <v>30720</v>
      </c>
      <c r="B10188" t="s">
        <v>29</v>
      </c>
      <c r="C10188" t="s">
        <v>30721</v>
      </c>
      <c r="D10188" t="s">
        <v>30722</v>
      </c>
      <c r="E10188" t="s">
        <v>40</v>
      </c>
      <c r="F10188" s="7">
        <v>572.92999999999995</v>
      </c>
      <c r="G10188" t="s">
        <v>33</v>
      </c>
      <c r="H10188" t="s">
        <v>34</v>
      </c>
      <c r="I10188" t="s">
        <v>30638</v>
      </c>
      <c r="L10188" s="8">
        <v>0.2424</v>
      </c>
      <c r="M10188" t="s">
        <v>36</v>
      </c>
      <c r="N10188" t="str">
        <f>IF(AND(PESQUISA!$B$3&lt;&gt;"",OR(PESQUISA!$B$4="TODAS",B10188=PESQUISA!$B$4),ISNUMBER(SEARCH(PESQUISA!$B$3,D10188))),ROW()-1,"")</f>
        <v/>
      </c>
    </row>
    <row r="10189" spans="1:14" x14ac:dyDescent="0.3">
      <c r="A10189" t="s">
        <v>30723</v>
      </c>
      <c r="B10189" t="s">
        <v>29</v>
      </c>
      <c r="C10189" t="s">
        <v>30724</v>
      </c>
      <c r="D10189" t="s">
        <v>30725</v>
      </c>
      <c r="E10189" t="s">
        <v>40</v>
      </c>
      <c r="F10189" s="7">
        <v>53.07</v>
      </c>
      <c r="G10189" t="s">
        <v>33</v>
      </c>
      <c r="H10189" t="s">
        <v>34</v>
      </c>
      <c r="I10189" t="s">
        <v>30638</v>
      </c>
      <c r="L10189" s="8">
        <v>0.29580000000000001</v>
      </c>
      <c r="M10189" t="s">
        <v>36</v>
      </c>
      <c r="N10189" t="str">
        <f>IF(AND(PESQUISA!$B$3&lt;&gt;"",OR(PESQUISA!$B$4="TODAS",B10189=PESQUISA!$B$4),ISNUMBER(SEARCH(PESQUISA!$B$3,D10189))),ROW()-1,"")</f>
        <v/>
      </c>
    </row>
    <row r="10190" spans="1:14" x14ac:dyDescent="0.3">
      <c r="A10190" t="s">
        <v>30726</v>
      </c>
      <c r="B10190" t="s">
        <v>29</v>
      </c>
      <c r="C10190" t="s">
        <v>30727</v>
      </c>
      <c r="D10190" t="s">
        <v>30728</v>
      </c>
      <c r="E10190" t="s">
        <v>40</v>
      </c>
      <c r="F10190" s="7">
        <v>625.13</v>
      </c>
      <c r="G10190" t="s">
        <v>33</v>
      </c>
      <c r="H10190" t="s">
        <v>34</v>
      </c>
      <c r="I10190" t="s">
        <v>30638</v>
      </c>
      <c r="L10190" s="8">
        <v>0.2419</v>
      </c>
      <c r="M10190" t="s">
        <v>36</v>
      </c>
      <c r="N10190" t="str">
        <f>IF(AND(PESQUISA!$B$3&lt;&gt;"",OR(PESQUISA!$B$4="TODAS",B10190=PESQUISA!$B$4),ISNUMBER(SEARCH(PESQUISA!$B$3,D10190))),ROW()-1,"")</f>
        <v/>
      </c>
    </row>
    <row r="10191" spans="1:14" x14ac:dyDescent="0.3">
      <c r="A10191" t="s">
        <v>30729</v>
      </c>
      <c r="B10191" t="s">
        <v>29</v>
      </c>
      <c r="C10191" t="s">
        <v>30730</v>
      </c>
      <c r="D10191" t="s">
        <v>30731</v>
      </c>
      <c r="E10191" t="s">
        <v>40</v>
      </c>
      <c r="F10191" s="7">
        <v>726.38</v>
      </c>
      <c r="G10191" t="s">
        <v>33</v>
      </c>
      <c r="H10191" t="s">
        <v>34</v>
      </c>
      <c r="I10191" t="s">
        <v>30638</v>
      </c>
      <c r="L10191" s="8">
        <v>0.2412</v>
      </c>
      <c r="M10191" t="s">
        <v>36</v>
      </c>
      <c r="N10191" t="str">
        <f>IF(AND(PESQUISA!$B$3&lt;&gt;"",OR(PESQUISA!$B$4="TODAS",B10191=PESQUISA!$B$4),ISNUMBER(SEARCH(PESQUISA!$B$3,D10191))),ROW()-1,"")</f>
        <v/>
      </c>
    </row>
    <row r="10192" spans="1:14" x14ac:dyDescent="0.3">
      <c r="A10192" t="s">
        <v>30732</v>
      </c>
      <c r="B10192" t="s">
        <v>29</v>
      </c>
      <c r="C10192" t="s">
        <v>30733</v>
      </c>
      <c r="D10192" t="s">
        <v>30734</v>
      </c>
      <c r="E10192" t="s">
        <v>40</v>
      </c>
      <c r="F10192" s="7">
        <v>85.64</v>
      </c>
      <c r="G10192" t="s">
        <v>33</v>
      </c>
      <c r="H10192" t="s">
        <v>34</v>
      </c>
      <c r="I10192" t="s">
        <v>30638</v>
      </c>
      <c r="L10192" s="8">
        <v>0.27360000000000001</v>
      </c>
      <c r="M10192" t="s">
        <v>36</v>
      </c>
      <c r="N10192" t="str">
        <f>IF(AND(PESQUISA!$B$3&lt;&gt;"",OR(PESQUISA!$B$4="TODAS",B10192=PESQUISA!$B$4),ISNUMBER(SEARCH(PESQUISA!$B$3,D10192))),ROW()-1,"")</f>
        <v/>
      </c>
    </row>
    <row r="10193" spans="1:14" x14ac:dyDescent="0.3">
      <c r="A10193" t="s">
        <v>30735</v>
      </c>
      <c r="B10193" t="s">
        <v>29</v>
      </c>
      <c r="C10193" t="s">
        <v>30736</v>
      </c>
      <c r="D10193" t="s">
        <v>30737</v>
      </c>
      <c r="E10193" t="s">
        <v>40</v>
      </c>
      <c r="F10193" s="7">
        <v>1158.24</v>
      </c>
      <c r="G10193" t="s">
        <v>33</v>
      </c>
      <c r="H10193" t="s">
        <v>34</v>
      </c>
      <c r="I10193" t="s">
        <v>30638</v>
      </c>
      <c r="L10193" s="8">
        <v>0.23960000000000001</v>
      </c>
      <c r="M10193" t="s">
        <v>36</v>
      </c>
      <c r="N10193" t="str">
        <f>IF(AND(PESQUISA!$B$3&lt;&gt;"",OR(PESQUISA!$B$4="TODAS",B10193=PESQUISA!$B$4),ISNUMBER(SEARCH(PESQUISA!$B$3,D10193))),ROW()-1,"")</f>
        <v/>
      </c>
    </row>
    <row r="10194" spans="1:14" x14ac:dyDescent="0.3">
      <c r="A10194" t="s">
        <v>30738</v>
      </c>
      <c r="B10194" t="s">
        <v>29</v>
      </c>
      <c r="C10194" t="s">
        <v>30739</v>
      </c>
      <c r="D10194" t="s">
        <v>30740</v>
      </c>
      <c r="E10194" t="s">
        <v>40</v>
      </c>
      <c r="F10194" s="7">
        <v>1388.42</v>
      </c>
      <c r="G10194" t="s">
        <v>33</v>
      </c>
      <c r="H10194" t="s">
        <v>34</v>
      </c>
      <c r="I10194" t="s">
        <v>30638</v>
      </c>
      <c r="L10194" s="8">
        <v>0.2392</v>
      </c>
      <c r="M10194" t="s">
        <v>36</v>
      </c>
      <c r="N10194" t="str">
        <f>IF(AND(PESQUISA!$B$3&lt;&gt;"",OR(PESQUISA!$B$4="TODAS",B10194=PESQUISA!$B$4),ISNUMBER(SEARCH(PESQUISA!$B$3,D10194))),ROW()-1,"")</f>
        <v/>
      </c>
    </row>
    <row r="10195" spans="1:14" x14ac:dyDescent="0.3">
      <c r="A10195" t="s">
        <v>30741</v>
      </c>
      <c r="B10195" t="s">
        <v>29</v>
      </c>
      <c r="C10195" t="s">
        <v>30742</v>
      </c>
      <c r="D10195" t="s">
        <v>30743</v>
      </c>
      <c r="E10195" t="s">
        <v>40</v>
      </c>
      <c r="F10195" s="7">
        <v>124.8</v>
      </c>
      <c r="G10195" t="s">
        <v>33</v>
      </c>
      <c r="H10195" t="s">
        <v>34</v>
      </c>
      <c r="I10195" t="s">
        <v>30638</v>
      </c>
      <c r="L10195" s="8">
        <v>0.26200000000000001</v>
      </c>
      <c r="M10195" t="s">
        <v>36</v>
      </c>
      <c r="N10195" t="str">
        <f>IF(AND(PESQUISA!$B$3&lt;&gt;"",OR(PESQUISA!$B$4="TODAS",B10195=PESQUISA!$B$4),ISNUMBER(SEARCH(PESQUISA!$B$3,D10195))),ROW()-1,"")</f>
        <v/>
      </c>
    </row>
    <row r="10196" spans="1:14" x14ac:dyDescent="0.3">
      <c r="A10196" t="s">
        <v>30744</v>
      </c>
      <c r="B10196" t="s">
        <v>29</v>
      </c>
      <c r="C10196" t="s">
        <v>30745</v>
      </c>
      <c r="D10196" t="s">
        <v>30746</v>
      </c>
      <c r="E10196" t="s">
        <v>40</v>
      </c>
      <c r="F10196" s="7">
        <v>163.94</v>
      </c>
      <c r="G10196" t="s">
        <v>33</v>
      </c>
      <c r="H10196" t="s">
        <v>34</v>
      </c>
      <c r="I10196" t="s">
        <v>30638</v>
      </c>
      <c r="L10196" s="8">
        <v>0.25600000000000001</v>
      </c>
      <c r="M10196" t="s">
        <v>36</v>
      </c>
      <c r="N10196" t="str">
        <f>IF(AND(PESQUISA!$B$3&lt;&gt;"",OR(PESQUISA!$B$4="TODAS",B10196=PESQUISA!$B$4),ISNUMBER(SEARCH(PESQUISA!$B$3,D10196))),ROW()-1,"")</f>
        <v/>
      </c>
    </row>
    <row r="10197" spans="1:14" x14ac:dyDescent="0.3">
      <c r="A10197" t="s">
        <v>30747</v>
      </c>
      <c r="B10197" t="s">
        <v>29</v>
      </c>
      <c r="C10197" t="s">
        <v>30748</v>
      </c>
      <c r="D10197" t="s">
        <v>30749</v>
      </c>
      <c r="E10197" t="s">
        <v>40</v>
      </c>
      <c r="F10197" s="7">
        <v>276.68</v>
      </c>
      <c r="G10197" t="s">
        <v>33</v>
      </c>
      <c r="H10197" t="s">
        <v>34</v>
      </c>
      <c r="I10197" t="s">
        <v>30638</v>
      </c>
      <c r="L10197" s="8">
        <v>0.24829999999999999</v>
      </c>
      <c r="M10197" t="s">
        <v>36</v>
      </c>
      <c r="N10197" t="str">
        <f>IF(AND(PESQUISA!$B$3&lt;&gt;"",OR(PESQUISA!$B$4="TODAS",B10197=PESQUISA!$B$4),ISNUMBER(SEARCH(PESQUISA!$B$3,D10197))),ROW()-1,"")</f>
        <v/>
      </c>
    </row>
    <row r="10198" spans="1:14" x14ac:dyDescent="0.3">
      <c r="A10198" t="s">
        <v>30750</v>
      </c>
      <c r="B10198" t="s">
        <v>29</v>
      </c>
      <c r="C10198" t="s">
        <v>30751</v>
      </c>
      <c r="D10198" t="s">
        <v>30752</v>
      </c>
      <c r="E10198" t="s">
        <v>40</v>
      </c>
      <c r="F10198" s="7">
        <v>315.82</v>
      </c>
      <c r="G10198" t="s">
        <v>33</v>
      </c>
      <c r="H10198" t="s">
        <v>34</v>
      </c>
      <c r="I10198" t="s">
        <v>30638</v>
      </c>
      <c r="L10198" s="8">
        <v>0.24679999999999999</v>
      </c>
      <c r="M10198" t="s">
        <v>36</v>
      </c>
      <c r="N10198" t="str">
        <f>IF(AND(PESQUISA!$B$3&lt;&gt;"",OR(PESQUISA!$B$4="TODAS",B10198=PESQUISA!$B$4),ISNUMBER(SEARCH(PESQUISA!$B$3,D10198))),ROW()-1,"")</f>
        <v/>
      </c>
    </row>
    <row r="10199" spans="1:14" x14ac:dyDescent="0.3">
      <c r="A10199" t="s">
        <v>30753</v>
      </c>
      <c r="B10199" t="s">
        <v>29</v>
      </c>
      <c r="C10199" t="s">
        <v>30754</v>
      </c>
      <c r="D10199" t="s">
        <v>30755</v>
      </c>
      <c r="E10199" t="s">
        <v>40</v>
      </c>
      <c r="F10199" s="7">
        <v>428.56</v>
      </c>
      <c r="G10199" t="s">
        <v>33</v>
      </c>
      <c r="H10199" t="s">
        <v>34</v>
      </c>
      <c r="I10199" t="s">
        <v>30638</v>
      </c>
      <c r="L10199" s="8">
        <v>0.2442</v>
      </c>
      <c r="M10199" t="s">
        <v>36</v>
      </c>
      <c r="N10199" t="str">
        <f>IF(AND(PESQUISA!$B$3&lt;&gt;"",OR(PESQUISA!$B$4="TODAS",B10199=PESQUISA!$B$4),ISNUMBER(SEARCH(PESQUISA!$B$3,D10199))),ROW()-1,"")</f>
        <v/>
      </c>
    </row>
    <row r="10200" spans="1:14" x14ac:dyDescent="0.3">
      <c r="A10200" t="s">
        <v>30756</v>
      </c>
      <c r="B10200" t="s">
        <v>29</v>
      </c>
      <c r="C10200" t="s">
        <v>30757</v>
      </c>
      <c r="D10200" t="s">
        <v>30758</v>
      </c>
      <c r="E10200" t="s">
        <v>40</v>
      </c>
      <c r="F10200" s="7">
        <v>467.69</v>
      </c>
      <c r="G10200" t="s">
        <v>33</v>
      </c>
      <c r="H10200" t="s">
        <v>34</v>
      </c>
      <c r="I10200" t="s">
        <v>30638</v>
      </c>
      <c r="L10200" s="8">
        <v>0.24360000000000001</v>
      </c>
      <c r="M10200" t="s">
        <v>36</v>
      </c>
      <c r="N10200" t="str">
        <f>IF(AND(PESQUISA!$B$3&lt;&gt;"",OR(PESQUISA!$B$4="TODAS",B10200=PESQUISA!$B$4),ISNUMBER(SEARCH(PESQUISA!$B$3,D10200))),ROW()-1,"")</f>
        <v/>
      </c>
    </row>
    <row r="10201" spans="1:14" x14ac:dyDescent="0.3">
      <c r="A10201" t="s">
        <v>30759</v>
      </c>
      <c r="B10201" t="s">
        <v>29</v>
      </c>
      <c r="C10201" t="s">
        <v>30760</v>
      </c>
      <c r="D10201" t="s">
        <v>30761</v>
      </c>
      <c r="E10201" t="s">
        <v>40</v>
      </c>
      <c r="F10201" s="7">
        <v>580.42999999999995</v>
      </c>
      <c r="G10201" t="s">
        <v>33</v>
      </c>
      <c r="H10201" t="s">
        <v>34</v>
      </c>
      <c r="I10201" t="s">
        <v>30638</v>
      </c>
      <c r="L10201" s="8">
        <v>0.24229999999999999</v>
      </c>
      <c r="M10201" t="s">
        <v>36</v>
      </c>
      <c r="N10201" t="str">
        <f>IF(AND(PESQUISA!$B$3&lt;&gt;"",OR(PESQUISA!$B$4="TODAS",B10201=PESQUISA!$B$4),ISNUMBER(SEARCH(PESQUISA!$B$3,D10201))),ROW()-1,"")</f>
        <v/>
      </c>
    </row>
    <row r="10202" spans="1:14" x14ac:dyDescent="0.3">
      <c r="A10202" t="s">
        <v>30762</v>
      </c>
      <c r="B10202" t="s">
        <v>29</v>
      </c>
      <c r="C10202" t="s">
        <v>30763</v>
      </c>
      <c r="D10202" t="s">
        <v>30764</v>
      </c>
      <c r="E10202" t="s">
        <v>40</v>
      </c>
      <c r="F10202" s="7">
        <v>619.57000000000005</v>
      </c>
      <c r="G10202" t="s">
        <v>33</v>
      </c>
      <c r="H10202" t="s">
        <v>34</v>
      </c>
      <c r="I10202" t="s">
        <v>30638</v>
      </c>
      <c r="L10202" s="8">
        <v>0.24199999999999999</v>
      </c>
      <c r="M10202" t="s">
        <v>36</v>
      </c>
      <c r="N10202" t="str">
        <f>IF(AND(PESQUISA!$B$3&lt;&gt;"",OR(PESQUISA!$B$4="TODAS",B10202=PESQUISA!$B$4),ISNUMBER(SEARCH(PESQUISA!$B$3,D10202))),ROW()-1,"")</f>
        <v/>
      </c>
    </row>
    <row r="10203" spans="1:14" x14ac:dyDescent="0.3">
      <c r="A10203" t="s">
        <v>30765</v>
      </c>
      <c r="B10203" t="s">
        <v>29</v>
      </c>
      <c r="C10203" t="s">
        <v>30766</v>
      </c>
      <c r="D10203" t="s">
        <v>30767</v>
      </c>
      <c r="E10203" t="s">
        <v>40</v>
      </c>
      <c r="F10203" s="7">
        <v>697.87</v>
      </c>
      <c r="G10203" t="s">
        <v>33</v>
      </c>
      <c r="H10203" t="s">
        <v>34</v>
      </c>
      <c r="I10203" t="s">
        <v>30638</v>
      </c>
      <c r="L10203" s="8">
        <v>0.2414</v>
      </c>
      <c r="M10203" t="s">
        <v>36</v>
      </c>
      <c r="N10203" t="str">
        <f>IF(AND(PESQUISA!$B$3&lt;&gt;"",OR(PESQUISA!$B$4="TODAS",B10203=PESQUISA!$B$4),ISNUMBER(SEARCH(PESQUISA!$B$3,D10203))),ROW()-1,"")</f>
        <v/>
      </c>
    </row>
    <row r="10204" spans="1:14" x14ac:dyDescent="0.3">
      <c r="A10204" t="s">
        <v>30768</v>
      </c>
      <c r="B10204" t="s">
        <v>29</v>
      </c>
      <c r="C10204" t="s">
        <v>30769</v>
      </c>
      <c r="D10204" t="s">
        <v>30770</v>
      </c>
      <c r="E10204" t="s">
        <v>40</v>
      </c>
      <c r="F10204" s="7">
        <v>849.76</v>
      </c>
      <c r="G10204" t="s">
        <v>33</v>
      </c>
      <c r="H10204" t="s">
        <v>34</v>
      </c>
      <c r="I10204" t="s">
        <v>30638</v>
      </c>
      <c r="L10204" s="8">
        <v>0.24060000000000001</v>
      </c>
      <c r="M10204" t="s">
        <v>36</v>
      </c>
      <c r="N10204" t="str">
        <f>IF(AND(PESQUISA!$B$3&lt;&gt;"",OR(PESQUISA!$B$4="TODAS",B10204=PESQUISA!$B$4),ISNUMBER(SEARCH(PESQUISA!$B$3,D10204))),ROW()-1,"")</f>
        <v/>
      </c>
    </row>
    <row r="10205" spans="1:14" x14ac:dyDescent="0.3">
      <c r="A10205" t="s">
        <v>30771</v>
      </c>
      <c r="B10205" t="s">
        <v>29</v>
      </c>
      <c r="C10205" t="s">
        <v>30772</v>
      </c>
      <c r="D10205" t="s">
        <v>30773</v>
      </c>
      <c r="E10205" t="s">
        <v>40</v>
      </c>
      <c r="F10205" s="7">
        <v>69.97</v>
      </c>
      <c r="G10205" t="s">
        <v>33</v>
      </c>
      <c r="H10205" t="s">
        <v>34</v>
      </c>
      <c r="I10205" t="s">
        <v>30638</v>
      </c>
      <c r="L10205" s="8">
        <v>0.28179999999999999</v>
      </c>
      <c r="M10205" t="s">
        <v>36</v>
      </c>
      <c r="N10205" t="str">
        <f>IF(AND(PESQUISA!$B$3&lt;&gt;"",OR(PESQUISA!$B$4="TODAS",B10205=PESQUISA!$B$4),ISNUMBER(SEARCH(PESQUISA!$B$3,D10205))),ROW()-1,"")</f>
        <v/>
      </c>
    </row>
    <row r="10206" spans="1:14" x14ac:dyDescent="0.3">
      <c r="A10206" t="s">
        <v>30774</v>
      </c>
      <c r="B10206" t="s">
        <v>29</v>
      </c>
      <c r="C10206" t="s">
        <v>30775</v>
      </c>
      <c r="D10206" t="s">
        <v>30776</v>
      </c>
      <c r="E10206" t="s">
        <v>40</v>
      </c>
      <c r="F10206" s="7">
        <v>928.06</v>
      </c>
      <c r="G10206" t="s">
        <v>33</v>
      </c>
      <c r="H10206" t="s">
        <v>34</v>
      </c>
      <c r="I10206" t="s">
        <v>30638</v>
      </c>
      <c r="L10206" s="8">
        <v>0.24030000000000001</v>
      </c>
      <c r="M10206" t="s">
        <v>36</v>
      </c>
      <c r="N10206" t="str">
        <f>IF(AND(PESQUISA!$B$3&lt;&gt;"",OR(PESQUISA!$B$4="TODAS",B10206=PESQUISA!$B$4),ISNUMBER(SEARCH(PESQUISA!$B$3,D10206))),ROW()-1,"")</f>
        <v/>
      </c>
    </row>
    <row r="10207" spans="1:14" x14ac:dyDescent="0.3">
      <c r="A10207" t="s">
        <v>30777</v>
      </c>
      <c r="B10207" t="s">
        <v>29</v>
      </c>
      <c r="C10207" t="s">
        <v>30778</v>
      </c>
      <c r="D10207" t="s">
        <v>30779</v>
      </c>
      <c r="E10207" t="s">
        <v>40</v>
      </c>
      <c r="F10207" s="7">
        <v>1079.94</v>
      </c>
      <c r="G10207" t="s">
        <v>33</v>
      </c>
      <c r="H10207" t="s">
        <v>34</v>
      </c>
      <c r="I10207" t="s">
        <v>30638</v>
      </c>
      <c r="L10207" s="8">
        <v>0.23980000000000001</v>
      </c>
      <c r="M10207" t="s">
        <v>36</v>
      </c>
      <c r="N10207" t="str">
        <f>IF(AND(PESQUISA!$B$3&lt;&gt;"",OR(PESQUISA!$B$4="TODAS",B10207=PESQUISA!$B$4),ISNUMBER(SEARCH(PESQUISA!$B$3,D10207))),ROW()-1,"")</f>
        <v/>
      </c>
    </row>
    <row r="10208" spans="1:14" x14ac:dyDescent="0.3">
      <c r="A10208" t="s">
        <v>30780</v>
      </c>
      <c r="B10208" t="s">
        <v>29</v>
      </c>
      <c r="C10208" t="s">
        <v>30781</v>
      </c>
      <c r="D10208" t="s">
        <v>30782</v>
      </c>
      <c r="E10208" t="s">
        <v>60</v>
      </c>
      <c r="F10208" s="7">
        <v>15.3</v>
      </c>
      <c r="G10208" t="s">
        <v>33</v>
      </c>
      <c r="H10208" t="s">
        <v>34</v>
      </c>
      <c r="I10208" t="s">
        <v>30638</v>
      </c>
      <c r="L10208" s="8">
        <v>0.2412</v>
      </c>
      <c r="M10208" t="s">
        <v>36</v>
      </c>
      <c r="N10208" t="str">
        <f>IF(AND(PESQUISA!$B$3&lt;&gt;"",OR(PESQUISA!$B$4="TODAS",B10208=PESQUISA!$B$4),ISNUMBER(SEARCH(PESQUISA!$B$3,D10208))),ROW()-1,"")</f>
        <v/>
      </c>
    </row>
    <row r="10209" spans="1:14" x14ac:dyDescent="0.3">
      <c r="A10209" t="s">
        <v>30783</v>
      </c>
      <c r="B10209" t="s">
        <v>29</v>
      </c>
      <c r="C10209" t="s">
        <v>30784</v>
      </c>
      <c r="D10209" t="s">
        <v>30785</v>
      </c>
      <c r="E10209" t="s">
        <v>60</v>
      </c>
      <c r="F10209" s="7">
        <v>151.22</v>
      </c>
      <c r="G10209" t="s">
        <v>33</v>
      </c>
      <c r="H10209" t="s">
        <v>34</v>
      </c>
      <c r="I10209" t="s">
        <v>30638</v>
      </c>
      <c r="L10209" s="8">
        <v>0.22459999999999999</v>
      </c>
      <c r="M10209" t="s">
        <v>36</v>
      </c>
      <c r="N10209" t="str">
        <f>IF(AND(PESQUISA!$B$3&lt;&gt;"",OR(PESQUISA!$B$4="TODAS",B10209=PESQUISA!$B$4),ISNUMBER(SEARCH(PESQUISA!$B$3,D10209))),ROW()-1,"")</f>
        <v/>
      </c>
    </row>
    <row r="10210" spans="1:14" x14ac:dyDescent="0.3">
      <c r="A10210" t="s">
        <v>30786</v>
      </c>
      <c r="B10210" t="s">
        <v>29</v>
      </c>
      <c r="C10210" t="s">
        <v>30787</v>
      </c>
      <c r="D10210" t="s">
        <v>30788</v>
      </c>
      <c r="E10210" t="s">
        <v>60</v>
      </c>
      <c r="F10210" s="7">
        <v>180.87</v>
      </c>
      <c r="G10210" t="s">
        <v>33</v>
      </c>
      <c r="H10210" t="s">
        <v>34</v>
      </c>
      <c r="I10210" t="s">
        <v>30638</v>
      </c>
      <c r="L10210" s="8">
        <v>0.22420000000000001</v>
      </c>
      <c r="M10210" t="s">
        <v>36</v>
      </c>
      <c r="N10210" t="str">
        <f>IF(AND(PESQUISA!$B$3&lt;&gt;"",OR(PESQUISA!$B$4="TODAS",B10210=PESQUISA!$B$4),ISNUMBER(SEARCH(PESQUISA!$B$3,D10210))),ROW()-1,"")</f>
        <v/>
      </c>
    </row>
    <row r="10211" spans="1:14" x14ac:dyDescent="0.3">
      <c r="A10211" t="s">
        <v>30789</v>
      </c>
      <c r="B10211" t="s">
        <v>29</v>
      </c>
      <c r="C10211" t="s">
        <v>30790</v>
      </c>
      <c r="D10211" t="s">
        <v>30791</v>
      </c>
      <c r="E10211" t="s">
        <v>60</v>
      </c>
      <c r="F10211" s="7">
        <v>21.57</v>
      </c>
      <c r="G10211" t="s">
        <v>33</v>
      </c>
      <c r="H10211" t="s">
        <v>34</v>
      </c>
      <c r="I10211" t="s">
        <v>30638</v>
      </c>
      <c r="L10211" s="8">
        <v>0.23499999999999999</v>
      </c>
      <c r="M10211" t="s">
        <v>36</v>
      </c>
      <c r="N10211" t="str">
        <f>IF(AND(PESQUISA!$B$3&lt;&gt;"",OR(PESQUISA!$B$4="TODAS",B10211=PESQUISA!$B$4),ISNUMBER(SEARCH(PESQUISA!$B$3,D10211))),ROW()-1,"")</f>
        <v/>
      </c>
    </row>
    <row r="10212" spans="1:14" x14ac:dyDescent="0.3">
      <c r="A10212" t="s">
        <v>30792</v>
      </c>
      <c r="B10212" t="s">
        <v>29</v>
      </c>
      <c r="C10212" t="s">
        <v>30793</v>
      </c>
      <c r="D10212" t="s">
        <v>30794</v>
      </c>
      <c r="E10212" t="s">
        <v>60</v>
      </c>
      <c r="F10212" s="7">
        <v>27.83</v>
      </c>
      <c r="G10212" t="s">
        <v>33</v>
      </c>
      <c r="H10212" t="s">
        <v>34</v>
      </c>
      <c r="I10212" t="s">
        <v>30638</v>
      </c>
      <c r="L10212" s="8">
        <v>0.23180000000000001</v>
      </c>
      <c r="M10212" t="s">
        <v>36</v>
      </c>
      <c r="N10212" t="str">
        <f>IF(AND(PESQUISA!$B$3&lt;&gt;"",OR(PESQUISA!$B$4="TODAS",B10212=PESQUISA!$B$4),ISNUMBER(SEARCH(PESQUISA!$B$3,D10212))),ROW()-1,"")</f>
        <v/>
      </c>
    </row>
    <row r="10213" spans="1:14" x14ac:dyDescent="0.3">
      <c r="A10213" t="s">
        <v>30795</v>
      </c>
      <c r="B10213" t="s">
        <v>29</v>
      </c>
      <c r="C10213" t="s">
        <v>30796</v>
      </c>
      <c r="D10213" t="s">
        <v>30797</v>
      </c>
      <c r="E10213" t="s">
        <v>60</v>
      </c>
      <c r="F10213" s="7">
        <v>42.56</v>
      </c>
      <c r="G10213" t="s">
        <v>33</v>
      </c>
      <c r="H10213" t="s">
        <v>34</v>
      </c>
      <c r="I10213" t="s">
        <v>30638</v>
      </c>
      <c r="L10213" s="8">
        <v>0.23100000000000001</v>
      </c>
      <c r="M10213" t="s">
        <v>36</v>
      </c>
      <c r="N10213" t="str">
        <f>IF(AND(PESQUISA!$B$3&lt;&gt;"",OR(PESQUISA!$B$4="TODAS",B10213=PESQUISA!$B$4),ISNUMBER(SEARCH(PESQUISA!$B$3,D10213))),ROW()-1,"")</f>
        <v/>
      </c>
    </row>
    <row r="10214" spans="1:14" x14ac:dyDescent="0.3">
      <c r="A10214" t="s">
        <v>30798</v>
      </c>
      <c r="B10214" t="s">
        <v>29</v>
      </c>
      <c r="C10214" t="s">
        <v>30799</v>
      </c>
      <c r="D10214" t="s">
        <v>30800</v>
      </c>
      <c r="E10214" t="s">
        <v>60</v>
      </c>
      <c r="F10214" s="7">
        <v>48.85</v>
      </c>
      <c r="G10214" t="s">
        <v>33</v>
      </c>
      <c r="H10214" t="s">
        <v>34</v>
      </c>
      <c r="I10214" t="s">
        <v>30638</v>
      </c>
      <c r="L10214" s="8">
        <v>0.22950000000000001</v>
      </c>
      <c r="M10214" t="s">
        <v>36</v>
      </c>
      <c r="N10214" t="str">
        <f>IF(AND(PESQUISA!$B$3&lt;&gt;"",OR(PESQUISA!$B$4="TODAS",B10214=PESQUISA!$B$4),ISNUMBER(SEARCH(PESQUISA!$B$3,D10214))),ROW()-1,"")</f>
        <v/>
      </c>
    </row>
    <row r="10215" spans="1:14" x14ac:dyDescent="0.3">
      <c r="A10215" t="s">
        <v>30801</v>
      </c>
      <c r="B10215" t="s">
        <v>29</v>
      </c>
      <c r="C10215" t="s">
        <v>30802</v>
      </c>
      <c r="D10215" t="s">
        <v>30803</v>
      </c>
      <c r="E10215" t="s">
        <v>60</v>
      </c>
      <c r="F10215" s="7">
        <v>63.56</v>
      </c>
      <c r="G10215" t="s">
        <v>33</v>
      </c>
      <c r="H10215" t="s">
        <v>34</v>
      </c>
      <c r="I10215" t="s">
        <v>30638</v>
      </c>
      <c r="L10215" s="8">
        <v>0.22950000000000001</v>
      </c>
      <c r="M10215" t="s">
        <v>36</v>
      </c>
      <c r="N10215" t="str">
        <f>IF(AND(PESQUISA!$B$3&lt;&gt;"",OR(PESQUISA!$B$4="TODAS",B10215=PESQUISA!$B$4),ISNUMBER(SEARCH(PESQUISA!$B$3,D10215))),ROW()-1,"")</f>
        <v/>
      </c>
    </row>
    <row r="10216" spans="1:14" x14ac:dyDescent="0.3">
      <c r="A10216" t="s">
        <v>30804</v>
      </c>
      <c r="B10216" t="s">
        <v>29</v>
      </c>
      <c r="C10216" t="s">
        <v>30805</v>
      </c>
      <c r="D10216" t="s">
        <v>30806</v>
      </c>
      <c r="E10216" t="s">
        <v>60</v>
      </c>
      <c r="F10216" s="7">
        <v>69.849999999999994</v>
      </c>
      <c r="G10216" t="s">
        <v>33</v>
      </c>
      <c r="H10216" t="s">
        <v>34</v>
      </c>
      <c r="I10216" t="s">
        <v>30638</v>
      </c>
      <c r="L10216" s="8">
        <v>0.2286</v>
      </c>
      <c r="M10216" t="s">
        <v>36</v>
      </c>
      <c r="N10216" t="str">
        <f>IF(AND(PESQUISA!$B$3&lt;&gt;"",OR(PESQUISA!$B$4="TODAS",B10216=PESQUISA!$B$4),ISNUMBER(SEARCH(PESQUISA!$B$3,D10216))),ROW()-1,"")</f>
        <v/>
      </c>
    </row>
    <row r="10217" spans="1:14" x14ac:dyDescent="0.3">
      <c r="A10217" t="s">
        <v>30807</v>
      </c>
      <c r="B10217" t="s">
        <v>29</v>
      </c>
      <c r="C10217" t="s">
        <v>30808</v>
      </c>
      <c r="D10217" t="s">
        <v>30809</v>
      </c>
      <c r="E10217" t="s">
        <v>60</v>
      </c>
      <c r="F10217" s="7">
        <v>84.56</v>
      </c>
      <c r="G10217" t="s">
        <v>33</v>
      </c>
      <c r="H10217" t="s">
        <v>34</v>
      </c>
      <c r="I10217" t="s">
        <v>30638</v>
      </c>
      <c r="L10217" s="8">
        <v>0.2288</v>
      </c>
      <c r="M10217" t="s">
        <v>36</v>
      </c>
      <c r="N10217" t="str">
        <f>IF(AND(PESQUISA!$B$3&lt;&gt;"",OR(PESQUISA!$B$4="TODAS",B10217=PESQUISA!$B$4),ISNUMBER(SEARCH(PESQUISA!$B$3,D10217))),ROW()-1,"")</f>
        <v/>
      </c>
    </row>
    <row r="10218" spans="1:14" x14ac:dyDescent="0.3">
      <c r="A10218" t="s">
        <v>30810</v>
      </c>
      <c r="B10218" t="s">
        <v>29</v>
      </c>
      <c r="C10218" t="s">
        <v>30811</v>
      </c>
      <c r="D10218" t="s">
        <v>30812</v>
      </c>
      <c r="E10218" t="s">
        <v>60</v>
      </c>
      <c r="F10218" s="7">
        <v>90.84</v>
      </c>
      <c r="G10218" t="s">
        <v>33</v>
      </c>
      <c r="H10218" t="s">
        <v>34</v>
      </c>
      <c r="I10218" t="s">
        <v>30638</v>
      </c>
      <c r="L10218" s="8">
        <v>0.22819999999999999</v>
      </c>
      <c r="M10218" t="s">
        <v>36</v>
      </c>
      <c r="N10218" t="str">
        <f>IF(AND(PESQUISA!$B$3&lt;&gt;"",OR(PESQUISA!$B$4="TODAS",B10218=PESQUISA!$B$4),ISNUMBER(SEARCH(PESQUISA!$B$3,D10218))),ROW()-1,"")</f>
        <v/>
      </c>
    </row>
    <row r="10219" spans="1:14" x14ac:dyDescent="0.3">
      <c r="A10219" t="s">
        <v>30813</v>
      </c>
      <c r="B10219" t="s">
        <v>29</v>
      </c>
      <c r="C10219" t="s">
        <v>30814</v>
      </c>
      <c r="D10219" t="s">
        <v>30815</v>
      </c>
      <c r="E10219" t="s">
        <v>60</v>
      </c>
      <c r="F10219" s="7">
        <v>103.38</v>
      </c>
      <c r="G10219" t="s">
        <v>33</v>
      </c>
      <c r="H10219" t="s">
        <v>34</v>
      </c>
      <c r="I10219" t="s">
        <v>30638</v>
      </c>
      <c r="L10219" s="8">
        <v>0.2271</v>
      </c>
      <c r="M10219" t="s">
        <v>36</v>
      </c>
      <c r="N10219" t="str">
        <f>IF(AND(PESQUISA!$B$3&lt;&gt;"",OR(PESQUISA!$B$4="TODAS",B10219=PESQUISA!$B$4),ISNUMBER(SEARCH(PESQUISA!$B$3,D10219))),ROW()-1,"")</f>
        <v/>
      </c>
    </row>
    <row r="10220" spans="1:14" x14ac:dyDescent="0.3">
      <c r="A10220" t="s">
        <v>30816</v>
      </c>
      <c r="B10220" t="s">
        <v>29</v>
      </c>
      <c r="C10220" t="s">
        <v>30817</v>
      </c>
      <c r="D10220" t="s">
        <v>30818</v>
      </c>
      <c r="E10220" t="s">
        <v>60</v>
      </c>
      <c r="F10220" s="7">
        <v>110.35</v>
      </c>
      <c r="G10220" t="s">
        <v>33</v>
      </c>
      <c r="H10220" t="s">
        <v>34</v>
      </c>
      <c r="I10220" t="s">
        <v>30638</v>
      </c>
      <c r="L10220" s="8">
        <v>0.22589999999999999</v>
      </c>
      <c r="M10220" t="s">
        <v>36</v>
      </c>
      <c r="N10220" t="str">
        <f>IF(AND(PESQUISA!$B$3&lt;&gt;"",OR(PESQUISA!$B$4="TODAS",B10220=PESQUISA!$B$4),ISNUMBER(SEARCH(PESQUISA!$B$3,D10220))),ROW()-1,"")</f>
        <v/>
      </c>
    </row>
    <row r="10221" spans="1:14" x14ac:dyDescent="0.3">
      <c r="A10221" t="s">
        <v>30819</v>
      </c>
      <c r="B10221" t="s">
        <v>29</v>
      </c>
      <c r="C10221" t="s">
        <v>30820</v>
      </c>
      <c r="D10221" t="s">
        <v>30821</v>
      </c>
      <c r="E10221" t="s">
        <v>60</v>
      </c>
      <c r="F10221" s="7">
        <v>12.81</v>
      </c>
      <c r="G10221" t="s">
        <v>33</v>
      </c>
      <c r="H10221" t="s">
        <v>34</v>
      </c>
      <c r="I10221" t="s">
        <v>30638</v>
      </c>
      <c r="L10221" s="8">
        <v>0.24590000000000001</v>
      </c>
      <c r="M10221" t="s">
        <v>36</v>
      </c>
      <c r="N10221" t="str">
        <f>IF(AND(PESQUISA!$B$3&lt;&gt;"",OR(PESQUISA!$B$4="TODAS",B10221=PESQUISA!$B$4),ISNUMBER(SEARCH(PESQUISA!$B$3,D10221))),ROW()-1,"")</f>
        <v/>
      </c>
    </row>
    <row r="10222" spans="1:14" x14ac:dyDescent="0.3">
      <c r="A10222" t="s">
        <v>30822</v>
      </c>
      <c r="B10222" t="s">
        <v>29</v>
      </c>
      <c r="C10222" t="s">
        <v>30823</v>
      </c>
      <c r="D10222" t="s">
        <v>30824</v>
      </c>
      <c r="E10222" t="s">
        <v>60</v>
      </c>
      <c r="F10222" s="7">
        <v>121.57</v>
      </c>
      <c r="G10222" t="s">
        <v>33</v>
      </c>
      <c r="H10222" t="s">
        <v>34</v>
      </c>
      <c r="I10222" t="s">
        <v>30638</v>
      </c>
      <c r="L10222" s="8">
        <v>0.22509999999999999</v>
      </c>
      <c r="M10222" t="s">
        <v>36</v>
      </c>
      <c r="N10222" t="str">
        <f>IF(AND(PESQUISA!$B$3&lt;&gt;"",OR(PESQUISA!$B$4="TODAS",B10222=PESQUISA!$B$4),ISNUMBER(SEARCH(PESQUISA!$B$3,D10222))),ROW()-1,"")</f>
        <v/>
      </c>
    </row>
    <row r="10223" spans="1:14" x14ac:dyDescent="0.3">
      <c r="A10223" t="s">
        <v>30825</v>
      </c>
      <c r="B10223" t="s">
        <v>29</v>
      </c>
      <c r="C10223" t="s">
        <v>30826</v>
      </c>
      <c r="D10223" t="s">
        <v>30827</v>
      </c>
      <c r="E10223" t="s">
        <v>60</v>
      </c>
      <c r="F10223" s="7">
        <v>140.02000000000001</v>
      </c>
      <c r="G10223" t="s">
        <v>33</v>
      </c>
      <c r="H10223" t="s">
        <v>34</v>
      </c>
      <c r="I10223" t="s">
        <v>30638</v>
      </c>
      <c r="L10223" s="8">
        <v>0.22509999999999999</v>
      </c>
      <c r="M10223" t="s">
        <v>36</v>
      </c>
      <c r="N10223" t="str">
        <f>IF(AND(PESQUISA!$B$3&lt;&gt;"",OR(PESQUISA!$B$4="TODAS",B10223=PESQUISA!$B$4),ISNUMBER(SEARCH(PESQUISA!$B$3,D10223))),ROW()-1,"")</f>
        <v/>
      </c>
    </row>
    <row r="10224" spans="1:14" x14ac:dyDescent="0.3">
      <c r="A10224" t="s">
        <v>30828</v>
      </c>
      <c r="B10224" t="s">
        <v>29</v>
      </c>
      <c r="C10224" t="s">
        <v>30829</v>
      </c>
      <c r="D10224" t="s">
        <v>30830</v>
      </c>
      <c r="E10224" t="s">
        <v>376</v>
      </c>
      <c r="F10224" s="7">
        <v>1136.58</v>
      </c>
      <c r="G10224" t="s">
        <v>33</v>
      </c>
      <c r="H10224" t="s">
        <v>34</v>
      </c>
      <c r="I10224" t="s">
        <v>30831</v>
      </c>
      <c r="L10224" s="8">
        <v>3.5000000000000001E-3</v>
      </c>
      <c r="M10224" t="s">
        <v>36</v>
      </c>
      <c r="N10224" t="str">
        <f>IF(AND(PESQUISA!$B$3&lt;&gt;"",OR(PESQUISA!$B$4="TODAS",B10224=PESQUISA!$B$4),ISNUMBER(SEARCH(PESQUISA!$B$3,D10224))),ROW()-1,"")</f>
        <v/>
      </c>
    </row>
    <row r="10225" spans="1:14" x14ac:dyDescent="0.3">
      <c r="A10225" t="s">
        <v>30832</v>
      </c>
      <c r="B10225" t="s">
        <v>29</v>
      </c>
      <c r="C10225" t="s">
        <v>30833</v>
      </c>
      <c r="D10225" t="s">
        <v>30834</v>
      </c>
      <c r="E10225" t="s">
        <v>376</v>
      </c>
      <c r="F10225" s="7">
        <v>1114.24</v>
      </c>
      <c r="G10225" t="s">
        <v>33</v>
      </c>
      <c r="H10225" t="s">
        <v>34</v>
      </c>
      <c r="I10225" t="s">
        <v>30831</v>
      </c>
      <c r="L10225" s="8">
        <v>3.5999999999999999E-3</v>
      </c>
      <c r="M10225" t="s">
        <v>36</v>
      </c>
      <c r="N10225" t="str">
        <f>IF(AND(PESQUISA!$B$3&lt;&gt;"",OR(PESQUISA!$B$4="TODAS",B10225=PESQUISA!$B$4),ISNUMBER(SEARCH(PESQUISA!$B$3,D10225))),ROW()-1,"")</f>
        <v/>
      </c>
    </row>
    <row r="10226" spans="1:14" x14ac:dyDescent="0.3">
      <c r="A10226" t="s">
        <v>30835</v>
      </c>
      <c r="B10226" t="s">
        <v>29</v>
      </c>
      <c r="C10226" t="s">
        <v>30836</v>
      </c>
      <c r="D10226" t="s">
        <v>30837</v>
      </c>
      <c r="E10226" t="s">
        <v>376</v>
      </c>
      <c r="F10226" s="7">
        <v>1322.71</v>
      </c>
      <c r="G10226" t="s">
        <v>33</v>
      </c>
      <c r="H10226" t="s">
        <v>34</v>
      </c>
      <c r="I10226" t="s">
        <v>30831</v>
      </c>
      <c r="L10226" s="8">
        <v>3.3999999999999998E-3</v>
      </c>
      <c r="M10226" t="s">
        <v>36</v>
      </c>
      <c r="N10226" t="str">
        <f>IF(AND(PESQUISA!$B$3&lt;&gt;"",OR(PESQUISA!$B$4="TODAS",B10226=PESQUISA!$B$4),ISNUMBER(SEARCH(PESQUISA!$B$3,D10226))),ROW()-1,"")</f>
        <v/>
      </c>
    </row>
    <row r="10227" spans="1:14" x14ac:dyDescent="0.3">
      <c r="A10227" t="s">
        <v>30838</v>
      </c>
      <c r="B10227" t="s">
        <v>29</v>
      </c>
      <c r="C10227" t="s">
        <v>30839</v>
      </c>
      <c r="D10227" t="s">
        <v>30840</v>
      </c>
      <c r="E10227" t="s">
        <v>376</v>
      </c>
      <c r="F10227" s="7">
        <v>1297.67</v>
      </c>
      <c r="G10227" t="s">
        <v>33</v>
      </c>
      <c r="H10227" t="s">
        <v>34</v>
      </c>
      <c r="I10227" t="s">
        <v>30831</v>
      </c>
      <c r="L10227" s="8">
        <v>3.5000000000000001E-3</v>
      </c>
      <c r="M10227" t="s">
        <v>36</v>
      </c>
      <c r="N10227" t="str">
        <f>IF(AND(PESQUISA!$B$3&lt;&gt;"",OR(PESQUISA!$B$4="TODAS",B10227=PESQUISA!$B$4),ISNUMBER(SEARCH(PESQUISA!$B$3,D10227))),ROW()-1,"")</f>
        <v/>
      </c>
    </row>
    <row r="10228" spans="1:14" x14ac:dyDescent="0.3">
      <c r="A10228" t="s">
        <v>30841</v>
      </c>
      <c r="B10228" t="s">
        <v>29</v>
      </c>
      <c r="C10228" t="s">
        <v>30842</v>
      </c>
      <c r="D10228" t="s">
        <v>30843</v>
      </c>
      <c r="E10228" t="s">
        <v>376</v>
      </c>
      <c r="F10228" s="7">
        <v>1069.52</v>
      </c>
      <c r="G10228" t="s">
        <v>33</v>
      </c>
      <c r="H10228" t="s">
        <v>34</v>
      </c>
      <c r="I10228" t="s">
        <v>30831</v>
      </c>
      <c r="L10228" s="8">
        <v>6.1199999999999997E-2</v>
      </c>
      <c r="M10228" t="s">
        <v>36</v>
      </c>
      <c r="N10228" t="str">
        <f>IF(AND(PESQUISA!$B$3&lt;&gt;"",OR(PESQUISA!$B$4="TODAS",B10228=PESQUISA!$B$4),ISNUMBER(SEARCH(PESQUISA!$B$3,D10228))),ROW()-1,"")</f>
        <v/>
      </c>
    </row>
    <row r="10229" spans="1:14" x14ac:dyDescent="0.3">
      <c r="A10229" t="s">
        <v>30844</v>
      </c>
      <c r="B10229" t="s">
        <v>29</v>
      </c>
      <c r="C10229" t="s">
        <v>30845</v>
      </c>
      <c r="D10229" t="s">
        <v>30846</v>
      </c>
      <c r="E10229" t="s">
        <v>376</v>
      </c>
      <c r="F10229" s="7">
        <v>1038.75</v>
      </c>
      <c r="G10229" t="s">
        <v>33</v>
      </c>
      <c r="H10229" t="s">
        <v>34</v>
      </c>
      <c r="I10229" t="s">
        <v>30831</v>
      </c>
      <c r="L10229" s="8">
        <v>6.3E-2</v>
      </c>
      <c r="M10229" t="s">
        <v>36</v>
      </c>
      <c r="N10229" t="str">
        <f>IF(AND(PESQUISA!$B$3&lt;&gt;"",OR(PESQUISA!$B$4="TODAS",B10229=PESQUISA!$B$4),ISNUMBER(SEARCH(PESQUISA!$B$3,D10229))),ROW()-1,"")</f>
        <v/>
      </c>
    </row>
    <row r="10230" spans="1:14" x14ac:dyDescent="0.3">
      <c r="A10230" t="s">
        <v>30847</v>
      </c>
      <c r="B10230" t="s">
        <v>29</v>
      </c>
      <c r="C10230" t="s">
        <v>30848</v>
      </c>
      <c r="D10230" t="s">
        <v>30849</v>
      </c>
      <c r="E10230" t="s">
        <v>376</v>
      </c>
      <c r="F10230" s="7">
        <v>1219.83</v>
      </c>
      <c r="G10230" t="s">
        <v>33</v>
      </c>
      <c r="H10230" t="s">
        <v>34</v>
      </c>
      <c r="I10230" t="s">
        <v>30831</v>
      </c>
      <c r="L10230" s="8">
        <v>3.5999999999999999E-3</v>
      </c>
      <c r="M10230" t="s">
        <v>36</v>
      </c>
      <c r="N10230" t="str">
        <f>IF(AND(PESQUISA!$B$3&lt;&gt;"",OR(PESQUISA!$B$4="TODAS",B10230=PESQUISA!$B$4),ISNUMBER(SEARCH(PESQUISA!$B$3,D10230))),ROW()-1,"")</f>
        <v/>
      </c>
    </row>
    <row r="10231" spans="1:14" x14ac:dyDescent="0.3">
      <c r="A10231" t="s">
        <v>30850</v>
      </c>
      <c r="B10231" t="s">
        <v>29</v>
      </c>
      <c r="C10231" t="s">
        <v>30851</v>
      </c>
      <c r="D10231" t="s">
        <v>30852</v>
      </c>
      <c r="E10231" t="s">
        <v>376</v>
      </c>
      <c r="F10231" s="7">
        <v>1196.1199999999999</v>
      </c>
      <c r="G10231" t="s">
        <v>33</v>
      </c>
      <c r="H10231" t="s">
        <v>34</v>
      </c>
      <c r="I10231" t="s">
        <v>30831</v>
      </c>
      <c r="L10231" s="8">
        <v>3.7000000000000002E-3</v>
      </c>
      <c r="M10231" t="s">
        <v>36</v>
      </c>
      <c r="N10231" t="str">
        <f>IF(AND(PESQUISA!$B$3&lt;&gt;"",OR(PESQUISA!$B$4="TODAS",B10231=PESQUISA!$B$4),ISNUMBER(SEARCH(PESQUISA!$B$3,D10231))),ROW()-1,"")</f>
        <v/>
      </c>
    </row>
    <row r="10232" spans="1:14" x14ac:dyDescent="0.3">
      <c r="A10232" t="s">
        <v>30853</v>
      </c>
      <c r="B10232" t="s">
        <v>29</v>
      </c>
      <c r="C10232" t="s">
        <v>30854</v>
      </c>
      <c r="D10232" t="s">
        <v>30855</v>
      </c>
      <c r="E10232" t="s">
        <v>376</v>
      </c>
      <c r="F10232" s="7">
        <v>1012.06</v>
      </c>
      <c r="G10232" t="s">
        <v>33</v>
      </c>
      <c r="H10232" t="s">
        <v>34</v>
      </c>
      <c r="I10232" t="s">
        <v>30831</v>
      </c>
      <c r="L10232" s="8">
        <v>5.9200000000000003E-2</v>
      </c>
      <c r="M10232" t="s">
        <v>36</v>
      </c>
      <c r="N10232" t="str">
        <f>IF(AND(PESQUISA!$B$3&lt;&gt;"",OR(PESQUISA!$B$4="TODAS",B10232=PESQUISA!$B$4),ISNUMBER(SEARCH(PESQUISA!$B$3,D10232))),ROW()-1,"")</f>
        <v/>
      </c>
    </row>
    <row r="10233" spans="1:14" x14ac:dyDescent="0.3">
      <c r="A10233" t="s">
        <v>30856</v>
      </c>
      <c r="B10233" t="s">
        <v>29</v>
      </c>
      <c r="C10233" t="s">
        <v>30857</v>
      </c>
      <c r="D10233" t="s">
        <v>30858</v>
      </c>
      <c r="E10233" t="s">
        <v>376</v>
      </c>
      <c r="F10233" s="7">
        <v>983.4</v>
      </c>
      <c r="G10233" t="s">
        <v>33</v>
      </c>
      <c r="H10233" t="s">
        <v>34</v>
      </c>
      <c r="I10233" t="s">
        <v>30831</v>
      </c>
      <c r="L10233" s="8">
        <v>6.0900000000000003E-2</v>
      </c>
      <c r="M10233" t="s">
        <v>36</v>
      </c>
      <c r="N10233" t="str">
        <f>IF(AND(PESQUISA!$B$3&lt;&gt;"",OR(PESQUISA!$B$4="TODAS",B10233=PESQUISA!$B$4),ISNUMBER(SEARCH(PESQUISA!$B$3,D10233))),ROW()-1,"")</f>
        <v/>
      </c>
    </row>
    <row r="10234" spans="1:14" x14ac:dyDescent="0.3">
      <c r="A10234" t="s">
        <v>30859</v>
      </c>
      <c r="B10234" t="s">
        <v>29</v>
      </c>
      <c r="C10234" t="s">
        <v>30860</v>
      </c>
      <c r="D10234" t="s">
        <v>30861</v>
      </c>
      <c r="E10234" t="s">
        <v>376</v>
      </c>
      <c r="F10234" s="7">
        <v>1506.34</v>
      </c>
      <c r="G10234" t="s">
        <v>33</v>
      </c>
      <c r="H10234" t="s">
        <v>34</v>
      </c>
      <c r="I10234" t="s">
        <v>30831</v>
      </c>
      <c r="L10234" s="8">
        <v>3.2000000000000002E-3</v>
      </c>
      <c r="M10234" t="s">
        <v>36</v>
      </c>
      <c r="N10234" t="str">
        <f>IF(AND(PESQUISA!$B$3&lt;&gt;"",OR(PESQUISA!$B$4="TODAS",B10234=PESQUISA!$B$4),ISNUMBER(SEARCH(PESQUISA!$B$3,D10234))),ROW()-1,"")</f>
        <v/>
      </c>
    </row>
    <row r="10235" spans="1:14" x14ac:dyDescent="0.3">
      <c r="A10235" t="s">
        <v>30862</v>
      </c>
      <c r="B10235" t="s">
        <v>29</v>
      </c>
      <c r="C10235" t="s">
        <v>30863</v>
      </c>
      <c r="D10235" t="s">
        <v>30864</v>
      </c>
      <c r="E10235" t="s">
        <v>376</v>
      </c>
      <c r="F10235" s="7">
        <v>1479.2</v>
      </c>
      <c r="G10235" t="s">
        <v>33</v>
      </c>
      <c r="H10235" t="s">
        <v>34</v>
      </c>
      <c r="I10235" t="s">
        <v>30831</v>
      </c>
      <c r="L10235" s="8">
        <v>3.3E-3</v>
      </c>
      <c r="M10235" t="s">
        <v>36</v>
      </c>
      <c r="N10235" t="str">
        <f>IF(AND(PESQUISA!$B$3&lt;&gt;"",OR(PESQUISA!$B$4="TODAS",B10235=PESQUISA!$B$4),ISNUMBER(SEARCH(PESQUISA!$B$3,D10235))),ROW()-1,"")</f>
        <v/>
      </c>
    </row>
    <row r="10236" spans="1:14" x14ac:dyDescent="0.3">
      <c r="A10236" t="s">
        <v>30865</v>
      </c>
      <c r="B10236" t="s">
        <v>29</v>
      </c>
      <c r="C10236" t="s">
        <v>30866</v>
      </c>
      <c r="D10236" t="s">
        <v>30867</v>
      </c>
      <c r="E10236" t="s">
        <v>376</v>
      </c>
      <c r="F10236" s="7">
        <v>1132.46</v>
      </c>
      <c r="G10236" t="s">
        <v>33</v>
      </c>
      <c r="H10236" t="s">
        <v>34</v>
      </c>
      <c r="I10236" t="s">
        <v>30831</v>
      </c>
      <c r="L10236" s="8">
        <v>7.1400000000000005E-2</v>
      </c>
      <c r="M10236" t="s">
        <v>36</v>
      </c>
      <c r="N10236" t="str">
        <f>IF(AND(PESQUISA!$B$3&lt;&gt;"",OR(PESQUISA!$B$4="TODAS",B10236=PESQUISA!$B$4),ISNUMBER(SEARCH(PESQUISA!$B$3,D10236))),ROW()-1,"")</f>
        <v/>
      </c>
    </row>
    <row r="10237" spans="1:14" x14ac:dyDescent="0.3">
      <c r="A10237" t="s">
        <v>30868</v>
      </c>
      <c r="B10237" t="s">
        <v>29</v>
      </c>
      <c r="C10237" t="s">
        <v>30869</v>
      </c>
      <c r="D10237" t="s">
        <v>30870</v>
      </c>
      <c r="E10237" t="s">
        <v>376</v>
      </c>
      <c r="F10237" s="7">
        <v>1098.44</v>
      </c>
      <c r="G10237" t="s">
        <v>33</v>
      </c>
      <c r="H10237" t="s">
        <v>34</v>
      </c>
      <c r="I10237" t="s">
        <v>30831</v>
      </c>
      <c r="L10237" s="8">
        <v>7.3599999999999999E-2</v>
      </c>
      <c r="M10237" t="s">
        <v>36</v>
      </c>
      <c r="N10237" t="str">
        <f>IF(AND(PESQUISA!$B$3&lt;&gt;"",OR(PESQUISA!$B$4="TODAS",B10237=PESQUISA!$B$4),ISNUMBER(SEARCH(PESQUISA!$B$3,D10237))),ROW()-1,"")</f>
        <v/>
      </c>
    </row>
    <row r="10238" spans="1:14" x14ac:dyDescent="0.3">
      <c r="A10238" t="s">
        <v>30871</v>
      </c>
      <c r="B10238" t="s">
        <v>29</v>
      </c>
      <c r="C10238" t="s">
        <v>30872</v>
      </c>
      <c r="D10238" t="s">
        <v>30873</v>
      </c>
      <c r="E10238" t="s">
        <v>376</v>
      </c>
      <c r="F10238" s="7">
        <v>1428.27</v>
      </c>
      <c r="G10238" t="s">
        <v>33</v>
      </c>
      <c r="H10238" t="s">
        <v>34</v>
      </c>
      <c r="I10238" t="s">
        <v>30831</v>
      </c>
      <c r="L10238" s="8">
        <v>3.3999999999999998E-3</v>
      </c>
      <c r="M10238" t="s">
        <v>36</v>
      </c>
      <c r="N10238" t="str">
        <f>IF(AND(PESQUISA!$B$3&lt;&gt;"",OR(PESQUISA!$B$4="TODAS",B10238=PESQUISA!$B$4),ISNUMBER(SEARCH(PESQUISA!$B$3,D10238))),ROW()-1,"")</f>
        <v/>
      </c>
    </row>
    <row r="10239" spans="1:14" x14ac:dyDescent="0.3">
      <c r="A10239" t="s">
        <v>30874</v>
      </c>
      <c r="B10239" t="s">
        <v>29</v>
      </c>
      <c r="C10239" t="s">
        <v>30875</v>
      </c>
      <c r="D10239" t="s">
        <v>30876</v>
      </c>
      <c r="E10239" t="s">
        <v>376</v>
      </c>
      <c r="F10239" s="7">
        <v>1401.75</v>
      </c>
      <c r="G10239" t="s">
        <v>33</v>
      </c>
      <c r="H10239" t="s">
        <v>34</v>
      </c>
      <c r="I10239" t="s">
        <v>30831</v>
      </c>
      <c r="L10239" s="8">
        <v>3.5000000000000001E-3</v>
      </c>
      <c r="M10239" t="s">
        <v>36</v>
      </c>
      <c r="N10239" t="str">
        <f>IF(AND(PESQUISA!$B$3&lt;&gt;"",OR(PESQUISA!$B$4="TODAS",B10239=PESQUISA!$B$4),ISNUMBER(SEARCH(PESQUISA!$B$3,D10239))),ROW()-1,"")</f>
        <v/>
      </c>
    </row>
    <row r="10240" spans="1:14" x14ac:dyDescent="0.3">
      <c r="A10240" t="s">
        <v>30877</v>
      </c>
      <c r="B10240" t="s">
        <v>29</v>
      </c>
      <c r="C10240" t="s">
        <v>30878</v>
      </c>
      <c r="D10240" t="s">
        <v>30879</v>
      </c>
      <c r="E10240" t="s">
        <v>376</v>
      </c>
      <c r="F10240" s="7">
        <v>1105.1400000000001</v>
      </c>
      <c r="G10240" t="s">
        <v>33</v>
      </c>
      <c r="H10240" t="s">
        <v>34</v>
      </c>
      <c r="I10240" t="s">
        <v>30831</v>
      </c>
      <c r="L10240" s="8">
        <v>6.7199999999999996E-2</v>
      </c>
      <c r="M10240" t="s">
        <v>36</v>
      </c>
      <c r="N10240" t="str">
        <f>IF(AND(PESQUISA!$B$3&lt;&gt;"",OR(PESQUISA!$B$4="TODAS",B10240=PESQUISA!$B$4),ISNUMBER(SEARCH(PESQUISA!$B$3,D10240))),ROW()-1,"")</f>
        <v/>
      </c>
    </row>
    <row r="10241" spans="1:14" x14ac:dyDescent="0.3">
      <c r="A10241" t="s">
        <v>30880</v>
      </c>
      <c r="B10241" t="s">
        <v>29</v>
      </c>
      <c r="C10241" t="s">
        <v>30881</v>
      </c>
      <c r="D10241" t="s">
        <v>30882</v>
      </c>
      <c r="E10241" t="s">
        <v>376</v>
      </c>
      <c r="F10241" s="7">
        <v>1072.1099999999999</v>
      </c>
      <c r="G10241" t="s">
        <v>33</v>
      </c>
      <c r="H10241" t="s">
        <v>34</v>
      </c>
      <c r="I10241" t="s">
        <v>30831</v>
      </c>
      <c r="L10241" s="8">
        <v>6.9199999999999998E-2</v>
      </c>
      <c r="M10241" t="s">
        <v>36</v>
      </c>
      <c r="N10241" t="str">
        <f>IF(AND(PESQUISA!$B$3&lt;&gt;"",OR(PESQUISA!$B$4="TODAS",B10241=PESQUISA!$B$4),ISNUMBER(SEARCH(PESQUISA!$B$3,D10241))),ROW()-1,"")</f>
        <v/>
      </c>
    </row>
    <row r="10242" spans="1:14" x14ac:dyDescent="0.3">
      <c r="A10242" t="s">
        <v>30883</v>
      </c>
      <c r="B10242" t="s">
        <v>29</v>
      </c>
      <c r="C10242" t="s">
        <v>30884</v>
      </c>
      <c r="D10242" t="s">
        <v>30885</v>
      </c>
      <c r="E10242" t="s">
        <v>40</v>
      </c>
      <c r="G10242" t="s">
        <v>33</v>
      </c>
      <c r="H10242" t="s">
        <v>34</v>
      </c>
      <c r="I10242" t="s">
        <v>30886</v>
      </c>
      <c r="M10242" t="s">
        <v>53</v>
      </c>
      <c r="N10242" t="str">
        <f>IF(AND(PESQUISA!$B$3&lt;&gt;"",OR(PESQUISA!$B$4="TODAS",B10242=PESQUISA!$B$4),ISNUMBER(SEARCH(PESQUISA!$B$3,D10242))),ROW()-1,"")</f>
        <v/>
      </c>
    </row>
    <row r="10243" spans="1:14" x14ac:dyDescent="0.3">
      <c r="A10243" t="s">
        <v>30887</v>
      </c>
      <c r="B10243" t="s">
        <v>29</v>
      </c>
      <c r="C10243" t="s">
        <v>30888</v>
      </c>
      <c r="D10243" t="s">
        <v>30889</v>
      </c>
      <c r="E10243" t="s">
        <v>60</v>
      </c>
      <c r="G10243" t="s">
        <v>33</v>
      </c>
      <c r="H10243" t="s">
        <v>34</v>
      </c>
      <c r="I10243" t="s">
        <v>30886</v>
      </c>
      <c r="M10243" t="s">
        <v>53</v>
      </c>
      <c r="N10243" t="str">
        <f>IF(AND(PESQUISA!$B$3&lt;&gt;"",OR(PESQUISA!$B$4="TODAS",B10243=PESQUISA!$B$4),ISNUMBER(SEARCH(PESQUISA!$B$3,D10243))),ROW()-1,"")</f>
        <v/>
      </c>
    </row>
    <row r="10244" spans="1:14" x14ac:dyDescent="0.3">
      <c r="A10244" t="s">
        <v>30890</v>
      </c>
      <c r="B10244" t="s">
        <v>29</v>
      </c>
      <c r="C10244" t="s">
        <v>30891</v>
      </c>
      <c r="D10244" t="s">
        <v>30892</v>
      </c>
      <c r="E10244" t="s">
        <v>60</v>
      </c>
      <c r="G10244" t="s">
        <v>33</v>
      </c>
      <c r="H10244" t="s">
        <v>34</v>
      </c>
      <c r="I10244" t="s">
        <v>30886</v>
      </c>
      <c r="M10244" t="s">
        <v>53</v>
      </c>
      <c r="N10244" t="str">
        <f>IF(AND(PESQUISA!$B$3&lt;&gt;"",OR(PESQUISA!$B$4="TODAS",B10244=PESQUISA!$B$4),ISNUMBER(SEARCH(PESQUISA!$B$3,D10244))),ROW()-1,"")</f>
        <v/>
      </c>
    </row>
    <row r="10245" spans="1:14" x14ac:dyDescent="0.3">
      <c r="A10245" t="s">
        <v>30893</v>
      </c>
      <c r="B10245" t="s">
        <v>29</v>
      </c>
      <c r="C10245" t="s">
        <v>30894</v>
      </c>
      <c r="D10245" t="s">
        <v>30895</v>
      </c>
      <c r="E10245" t="s">
        <v>60</v>
      </c>
      <c r="G10245" t="s">
        <v>33</v>
      </c>
      <c r="H10245" t="s">
        <v>34</v>
      </c>
      <c r="I10245" t="s">
        <v>30886</v>
      </c>
      <c r="M10245" t="s">
        <v>53</v>
      </c>
      <c r="N10245" t="str">
        <f>IF(AND(PESQUISA!$B$3&lt;&gt;"",OR(PESQUISA!$B$4="TODAS",B10245=PESQUISA!$B$4),ISNUMBER(SEARCH(PESQUISA!$B$3,D10245))),ROW()-1,"")</f>
        <v/>
      </c>
    </row>
    <row r="10246" spans="1:14" x14ac:dyDescent="0.3">
      <c r="A10246" t="s">
        <v>30896</v>
      </c>
      <c r="B10246" t="s">
        <v>29</v>
      </c>
      <c r="C10246" t="s">
        <v>30897</v>
      </c>
      <c r="D10246" t="s">
        <v>30898</v>
      </c>
      <c r="E10246" t="s">
        <v>60</v>
      </c>
      <c r="G10246" t="s">
        <v>33</v>
      </c>
      <c r="H10246" t="s">
        <v>34</v>
      </c>
      <c r="I10246" t="s">
        <v>30886</v>
      </c>
      <c r="M10246" t="s">
        <v>53</v>
      </c>
      <c r="N10246" t="str">
        <f>IF(AND(PESQUISA!$B$3&lt;&gt;"",OR(PESQUISA!$B$4="TODAS",B10246=PESQUISA!$B$4),ISNUMBER(SEARCH(PESQUISA!$B$3,D10246))),ROW()-1,"")</f>
        <v/>
      </c>
    </row>
    <row r="10247" spans="1:14" x14ac:dyDescent="0.3">
      <c r="A10247" t="s">
        <v>30899</v>
      </c>
      <c r="B10247" t="s">
        <v>29</v>
      </c>
      <c r="C10247" t="s">
        <v>30900</v>
      </c>
      <c r="D10247" t="s">
        <v>30901</v>
      </c>
      <c r="E10247" t="s">
        <v>60</v>
      </c>
      <c r="G10247" t="s">
        <v>33</v>
      </c>
      <c r="H10247" t="s">
        <v>34</v>
      </c>
      <c r="I10247" t="s">
        <v>30886</v>
      </c>
      <c r="M10247" t="s">
        <v>53</v>
      </c>
      <c r="N10247" t="str">
        <f>IF(AND(PESQUISA!$B$3&lt;&gt;"",OR(PESQUISA!$B$4="TODAS",B10247=PESQUISA!$B$4),ISNUMBER(SEARCH(PESQUISA!$B$3,D10247))),ROW()-1,"")</f>
        <v/>
      </c>
    </row>
    <row r="10248" spans="1:14" x14ac:dyDescent="0.3">
      <c r="A10248" t="s">
        <v>30902</v>
      </c>
      <c r="B10248" t="s">
        <v>29</v>
      </c>
      <c r="C10248" t="s">
        <v>30903</v>
      </c>
      <c r="D10248" t="s">
        <v>30904</v>
      </c>
      <c r="E10248" t="s">
        <v>60</v>
      </c>
      <c r="G10248" t="s">
        <v>33</v>
      </c>
      <c r="H10248" t="s">
        <v>34</v>
      </c>
      <c r="I10248" t="s">
        <v>30886</v>
      </c>
      <c r="M10248" t="s">
        <v>53</v>
      </c>
      <c r="N10248" t="str">
        <f>IF(AND(PESQUISA!$B$3&lt;&gt;"",OR(PESQUISA!$B$4="TODAS",B10248=PESQUISA!$B$4),ISNUMBER(SEARCH(PESQUISA!$B$3,D10248))),ROW()-1,"")</f>
        <v/>
      </c>
    </row>
    <row r="10249" spans="1:14" x14ac:dyDescent="0.3">
      <c r="A10249" t="s">
        <v>30905</v>
      </c>
      <c r="B10249" t="s">
        <v>29</v>
      </c>
      <c r="C10249" t="s">
        <v>30906</v>
      </c>
      <c r="D10249" t="s">
        <v>30907</v>
      </c>
      <c r="E10249" t="s">
        <v>60</v>
      </c>
      <c r="G10249" t="s">
        <v>33</v>
      </c>
      <c r="H10249" t="s">
        <v>34</v>
      </c>
      <c r="I10249" t="s">
        <v>30886</v>
      </c>
      <c r="M10249" t="s">
        <v>53</v>
      </c>
      <c r="N10249" t="str">
        <f>IF(AND(PESQUISA!$B$3&lt;&gt;"",OR(PESQUISA!$B$4="TODAS",B10249=PESQUISA!$B$4),ISNUMBER(SEARCH(PESQUISA!$B$3,D10249))),ROW()-1,"")</f>
        <v/>
      </c>
    </row>
    <row r="10250" spans="1:14" x14ac:dyDescent="0.3">
      <c r="A10250" t="s">
        <v>30908</v>
      </c>
      <c r="B10250" t="s">
        <v>29</v>
      </c>
      <c r="C10250" t="s">
        <v>30909</v>
      </c>
      <c r="D10250" t="s">
        <v>30910</v>
      </c>
      <c r="E10250" t="s">
        <v>60</v>
      </c>
      <c r="G10250" t="s">
        <v>33</v>
      </c>
      <c r="H10250" t="s">
        <v>34</v>
      </c>
      <c r="I10250" t="s">
        <v>30886</v>
      </c>
      <c r="M10250" t="s">
        <v>53</v>
      </c>
      <c r="N10250" t="str">
        <f>IF(AND(PESQUISA!$B$3&lt;&gt;"",OR(PESQUISA!$B$4="TODAS",B10250=PESQUISA!$B$4),ISNUMBER(SEARCH(PESQUISA!$B$3,D10250))),ROW()-1,"")</f>
        <v/>
      </c>
    </row>
    <row r="10251" spans="1:14" x14ac:dyDescent="0.3">
      <c r="A10251" t="s">
        <v>30911</v>
      </c>
      <c r="B10251" t="s">
        <v>29</v>
      </c>
      <c r="C10251" t="s">
        <v>30912</v>
      </c>
      <c r="D10251" t="s">
        <v>30913</v>
      </c>
      <c r="E10251" t="s">
        <v>60</v>
      </c>
      <c r="G10251" t="s">
        <v>33</v>
      </c>
      <c r="H10251" t="s">
        <v>34</v>
      </c>
      <c r="I10251" t="s">
        <v>30886</v>
      </c>
      <c r="M10251" t="s">
        <v>53</v>
      </c>
      <c r="N10251" t="str">
        <f>IF(AND(PESQUISA!$B$3&lt;&gt;"",OR(PESQUISA!$B$4="TODAS",B10251=PESQUISA!$B$4),ISNUMBER(SEARCH(PESQUISA!$B$3,D10251))),ROW()-1,"")</f>
        <v/>
      </c>
    </row>
    <row r="10252" spans="1:14" x14ac:dyDescent="0.3">
      <c r="A10252" t="s">
        <v>30914</v>
      </c>
      <c r="B10252" t="s">
        <v>29</v>
      </c>
      <c r="C10252" t="s">
        <v>30915</v>
      </c>
      <c r="D10252" t="s">
        <v>30916</v>
      </c>
      <c r="E10252" t="s">
        <v>60</v>
      </c>
      <c r="G10252" t="s">
        <v>33</v>
      </c>
      <c r="H10252" t="s">
        <v>34</v>
      </c>
      <c r="I10252" t="s">
        <v>30886</v>
      </c>
      <c r="M10252" t="s">
        <v>53</v>
      </c>
      <c r="N10252" t="str">
        <f>IF(AND(PESQUISA!$B$3&lt;&gt;"",OR(PESQUISA!$B$4="TODAS",B10252=PESQUISA!$B$4),ISNUMBER(SEARCH(PESQUISA!$B$3,D10252))),ROW()-1,"")</f>
        <v/>
      </c>
    </row>
    <row r="10253" spans="1:14" x14ac:dyDescent="0.3">
      <c r="A10253" t="s">
        <v>30917</v>
      </c>
      <c r="B10253" t="s">
        <v>29</v>
      </c>
      <c r="C10253" t="s">
        <v>30918</v>
      </c>
      <c r="D10253" t="s">
        <v>30919</v>
      </c>
      <c r="E10253" t="s">
        <v>60</v>
      </c>
      <c r="G10253" t="s">
        <v>33</v>
      </c>
      <c r="H10253" t="s">
        <v>34</v>
      </c>
      <c r="I10253" t="s">
        <v>30886</v>
      </c>
      <c r="M10253" t="s">
        <v>53</v>
      </c>
      <c r="N10253" t="str">
        <f>IF(AND(PESQUISA!$B$3&lt;&gt;"",OR(PESQUISA!$B$4="TODAS",B10253=PESQUISA!$B$4),ISNUMBER(SEARCH(PESQUISA!$B$3,D10253))),ROW()-1,"")</f>
        <v/>
      </c>
    </row>
    <row r="10254" spans="1:14" x14ac:dyDescent="0.3">
      <c r="A10254" t="s">
        <v>30920</v>
      </c>
      <c r="B10254" t="s">
        <v>29</v>
      </c>
      <c r="C10254" t="s">
        <v>30921</v>
      </c>
      <c r="D10254" t="s">
        <v>30922</v>
      </c>
      <c r="E10254" t="s">
        <v>60</v>
      </c>
      <c r="G10254" t="s">
        <v>33</v>
      </c>
      <c r="H10254" t="s">
        <v>34</v>
      </c>
      <c r="I10254" t="s">
        <v>30886</v>
      </c>
      <c r="M10254" t="s">
        <v>53</v>
      </c>
      <c r="N10254" t="str">
        <f>IF(AND(PESQUISA!$B$3&lt;&gt;"",OR(PESQUISA!$B$4="TODAS",B10254=PESQUISA!$B$4),ISNUMBER(SEARCH(PESQUISA!$B$3,D10254))),ROW()-1,"")</f>
        <v/>
      </c>
    </row>
    <row r="10255" spans="1:14" x14ac:dyDescent="0.3">
      <c r="A10255" t="s">
        <v>30923</v>
      </c>
      <c r="B10255" t="s">
        <v>29</v>
      </c>
      <c r="C10255" t="s">
        <v>30924</v>
      </c>
      <c r="D10255" t="s">
        <v>30925</v>
      </c>
      <c r="E10255" t="s">
        <v>60</v>
      </c>
      <c r="G10255" t="s">
        <v>33</v>
      </c>
      <c r="H10255" t="s">
        <v>34</v>
      </c>
      <c r="I10255" t="s">
        <v>30886</v>
      </c>
      <c r="M10255" t="s">
        <v>53</v>
      </c>
      <c r="N10255" t="str">
        <f>IF(AND(PESQUISA!$B$3&lt;&gt;"",OR(PESQUISA!$B$4="TODAS",B10255=PESQUISA!$B$4),ISNUMBER(SEARCH(PESQUISA!$B$3,D10255))),ROW()-1,"")</f>
        <v/>
      </c>
    </row>
    <row r="10256" spans="1:14" x14ac:dyDescent="0.3">
      <c r="A10256" t="s">
        <v>30926</v>
      </c>
      <c r="B10256" t="s">
        <v>29</v>
      </c>
      <c r="C10256" t="s">
        <v>30927</v>
      </c>
      <c r="D10256" t="s">
        <v>30928</v>
      </c>
      <c r="E10256" t="s">
        <v>60</v>
      </c>
      <c r="G10256" t="s">
        <v>33</v>
      </c>
      <c r="H10256" t="s">
        <v>34</v>
      </c>
      <c r="I10256" t="s">
        <v>30886</v>
      </c>
      <c r="M10256" t="s">
        <v>53</v>
      </c>
      <c r="N10256" t="str">
        <f>IF(AND(PESQUISA!$B$3&lt;&gt;"",OR(PESQUISA!$B$4="TODAS",B10256=PESQUISA!$B$4),ISNUMBER(SEARCH(PESQUISA!$B$3,D10256))),ROW()-1,"")</f>
        <v/>
      </c>
    </row>
    <row r="10257" spans="1:14" x14ac:dyDescent="0.3">
      <c r="A10257" t="s">
        <v>30929</v>
      </c>
      <c r="B10257" t="s">
        <v>29</v>
      </c>
      <c r="C10257" t="s">
        <v>30930</v>
      </c>
      <c r="D10257" t="s">
        <v>30931</v>
      </c>
      <c r="E10257" t="s">
        <v>60</v>
      </c>
      <c r="G10257" t="s">
        <v>33</v>
      </c>
      <c r="H10257" t="s">
        <v>34</v>
      </c>
      <c r="I10257" t="s">
        <v>30886</v>
      </c>
      <c r="M10257" t="s">
        <v>53</v>
      </c>
      <c r="N10257" t="str">
        <f>IF(AND(PESQUISA!$B$3&lt;&gt;"",OR(PESQUISA!$B$4="TODAS",B10257=PESQUISA!$B$4),ISNUMBER(SEARCH(PESQUISA!$B$3,D10257))),ROW()-1,"")</f>
        <v/>
      </c>
    </row>
    <row r="10258" spans="1:14" x14ac:dyDescent="0.3">
      <c r="A10258" t="s">
        <v>30932</v>
      </c>
      <c r="B10258" t="s">
        <v>29</v>
      </c>
      <c r="C10258" t="s">
        <v>30933</v>
      </c>
      <c r="D10258" t="s">
        <v>30934</v>
      </c>
      <c r="E10258" t="s">
        <v>60</v>
      </c>
      <c r="G10258" t="s">
        <v>33</v>
      </c>
      <c r="H10258" t="s">
        <v>34</v>
      </c>
      <c r="I10258" t="s">
        <v>30886</v>
      </c>
      <c r="M10258" t="s">
        <v>53</v>
      </c>
      <c r="N10258" t="str">
        <f>IF(AND(PESQUISA!$B$3&lt;&gt;"",OR(PESQUISA!$B$4="TODAS",B10258=PESQUISA!$B$4),ISNUMBER(SEARCH(PESQUISA!$B$3,D10258))),ROW()-1,"")</f>
        <v/>
      </c>
    </row>
    <row r="10259" spans="1:14" x14ac:dyDescent="0.3">
      <c r="A10259" t="s">
        <v>30935</v>
      </c>
      <c r="B10259" t="s">
        <v>29</v>
      </c>
      <c r="C10259" t="s">
        <v>30936</v>
      </c>
      <c r="D10259" t="s">
        <v>30937</v>
      </c>
      <c r="E10259" t="s">
        <v>60</v>
      </c>
      <c r="G10259" t="s">
        <v>33</v>
      </c>
      <c r="H10259" t="s">
        <v>34</v>
      </c>
      <c r="I10259" t="s">
        <v>30886</v>
      </c>
      <c r="M10259" t="s">
        <v>53</v>
      </c>
      <c r="N10259" t="str">
        <f>IF(AND(PESQUISA!$B$3&lt;&gt;"",OR(PESQUISA!$B$4="TODAS",B10259=PESQUISA!$B$4),ISNUMBER(SEARCH(PESQUISA!$B$3,D10259))),ROW()-1,"")</f>
        <v/>
      </c>
    </row>
    <row r="10260" spans="1:14" x14ac:dyDescent="0.3">
      <c r="A10260" t="s">
        <v>30938</v>
      </c>
      <c r="B10260" t="s">
        <v>29</v>
      </c>
      <c r="C10260" t="s">
        <v>30939</v>
      </c>
      <c r="D10260" t="s">
        <v>30940</v>
      </c>
      <c r="E10260" t="s">
        <v>60</v>
      </c>
      <c r="G10260" t="s">
        <v>33</v>
      </c>
      <c r="H10260" t="s">
        <v>34</v>
      </c>
      <c r="I10260" t="s">
        <v>30886</v>
      </c>
      <c r="M10260" t="s">
        <v>53</v>
      </c>
      <c r="N10260" t="str">
        <f>IF(AND(PESQUISA!$B$3&lt;&gt;"",OR(PESQUISA!$B$4="TODAS",B10260=PESQUISA!$B$4),ISNUMBER(SEARCH(PESQUISA!$B$3,D10260))),ROW()-1,"")</f>
        <v/>
      </c>
    </row>
    <row r="10261" spans="1:14" x14ac:dyDescent="0.3">
      <c r="A10261" t="s">
        <v>30941</v>
      </c>
      <c r="B10261" t="s">
        <v>29</v>
      </c>
      <c r="C10261" t="s">
        <v>30942</v>
      </c>
      <c r="D10261" t="s">
        <v>30943</v>
      </c>
      <c r="E10261" t="s">
        <v>60</v>
      </c>
      <c r="G10261" t="s">
        <v>33</v>
      </c>
      <c r="H10261" t="s">
        <v>34</v>
      </c>
      <c r="I10261" t="s">
        <v>30886</v>
      </c>
      <c r="M10261" t="s">
        <v>53</v>
      </c>
      <c r="N10261" t="str">
        <f>IF(AND(PESQUISA!$B$3&lt;&gt;"",OR(PESQUISA!$B$4="TODAS",B10261=PESQUISA!$B$4),ISNUMBER(SEARCH(PESQUISA!$B$3,D10261))),ROW()-1,"")</f>
        <v/>
      </c>
    </row>
    <row r="10262" spans="1:14" x14ac:dyDescent="0.3">
      <c r="A10262" t="s">
        <v>30944</v>
      </c>
      <c r="B10262" t="s">
        <v>29</v>
      </c>
      <c r="C10262" t="s">
        <v>30945</v>
      </c>
      <c r="D10262" t="s">
        <v>30946</v>
      </c>
      <c r="E10262" t="s">
        <v>60</v>
      </c>
      <c r="G10262" t="s">
        <v>33</v>
      </c>
      <c r="H10262" t="s">
        <v>34</v>
      </c>
      <c r="I10262" t="s">
        <v>30886</v>
      </c>
      <c r="M10262" t="s">
        <v>53</v>
      </c>
      <c r="N10262" t="str">
        <f>IF(AND(PESQUISA!$B$3&lt;&gt;"",OR(PESQUISA!$B$4="TODAS",B10262=PESQUISA!$B$4),ISNUMBER(SEARCH(PESQUISA!$B$3,D10262))),ROW()-1,"")</f>
        <v/>
      </c>
    </row>
    <row r="10263" spans="1:14" x14ac:dyDescent="0.3">
      <c r="A10263" t="s">
        <v>30947</v>
      </c>
      <c r="B10263" t="s">
        <v>29</v>
      </c>
      <c r="C10263" t="s">
        <v>30948</v>
      </c>
      <c r="D10263" t="s">
        <v>30949</v>
      </c>
      <c r="E10263" t="s">
        <v>60</v>
      </c>
      <c r="G10263" t="s">
        <v>33</v>
      </c>
      <c r="H10263" t="s">
        <v>34</v>
      </c>
      <c r="I10263" t="s">
        <v>30886</v>
      </c>
      <c r="M10263" t="s">
        <v>53</v>
      </c>
      <c r="N10263" t="str">
        <f>IF(AND(PESQUISA!$B$3&lt;&gt;"",OR(PESQUISA!$B$4="TODAS",B10263=PESQUISA!$B$4),ISNUMBER(SEARCH(PESQUISA!$B$3,D10263))),ROW()-1,"")</f>
        <v/>
      </c>
    </row>
    <row r="10264" spans="1:14" x14ac:dyDescent="0.3">
      <c r="A10264" t="s">
        <v>30950</v>
      </c>
      <c r="B10264" t="s">
        <v>29</v>
      </c>
      <c r="C10264" t="s">
        <v>30951</v>
      </c>
      <c r="D10264" t="s">
        <v>30952</v>
      </c>
      <c r="E10264" t="s">
        <v>60</v>
      </c>
      <c r="G10264" t="s">
        <v>33</v>
      </c>
      <c r="H10264" t="s">
        <v>34</v>
      </c>
      <c r="I10264" t="s">
        <v>30886</v>
      </c>
      <c r="M10264" t="s">
        <v>53</v>
      </c>
      <c r="N10264" t="str">
        <f>IF(AND(PESQUISA!$B$3&lt;&gt;"",OR(PESQUISA!$B$4="TODAS",B10264=PESQUISA!$B$4),ISNUMBER(SEARCH(PESQUISA!$B$3,D10264))),ROW()-1,"")</f>
        <v/>
      </c>
    </row>
    <row r="10265" spans="1:14" x14ac:dyDescent="0.3">
      <c r="A10265" t="s">
        <v>30953</v>
      </c>
      <c r="B10265" t="s">
        <v>29</v>
      </c>
      <c r="C10265" t="s">
        <v>30954</v>
      </c>
      <c r="D10265" t="s">
        <v>30955</v>
      </c>
      <c r="E10265" t="s">
        <v>60</v>
      </c>
      <c r="G10265" t="s">
        <v>33</v>
      </c>
      <c r="H10265" t="s">
        <v>34</v>
      </c>
      <c r="I10265" t="s">
        <v>30886</v>
      </c>
      <c r="M10265" t="s">
        <v>53</v>
      </c>
      <c r="N10265" t="str">
        <f>IF(AND(PESQUISA!$B$3&lt;&gt;"",OR(PESQUISA!$B$4="TODAS",B10265=PESQUISA!$B$4),ISNUMBER(SEARCH(PESQUISA!$B$3,D10265))),ROW()-1,"")</f>
        <v/>
      </c>
    </row>
    <row r="10266" spans="1:14" x14ac:dyDescent="0.3">
      <c r="A10266" t="s">
        <v>30956</v>
      </c>
      <c r="B10266" t="s">
        <v>29</v>
      </c>
      <c r="C10266" t="s">
        <v>30957</v>
      </c>
      <c r="D10266" t="s">
        <v>30958</v>
      </c>
      <c r="E10266" t="s">
        <v>60</v>
      </c>
      <c r="G10266" t="s">
        <v>33</v>
      </c>
      <c r="H10266" t="s">
        <v>34</v>
      </c>
      <c r="I10266" t="s">
        <v>30886</v>
      </c>
      <c r="M10266" t="s">
        <v>53</v>
      </c>
      <c r="N10266" t="str">
        <f>IF(AND(PESQUISA!$B$3&lt;&gt;"",OR(PESQUISA!$B$4="TODAS",B10266=PESQUISA!$B$4),ISNUMBER(SEARCH(PESQUISA!$B$3,D10266))),ROW()-1,"")</f>
        <v/>
      </c>
    </row>
    <row r="10267" spans="1:14" x14ac:dyDescent="0.3">
      <c r="A10267" t="s">
        <v>30959</v>
      </c>
      <c r="B10267" t="s">
        <v>29</v>
      </c>
      <c r="C10267" t="s">
        <v>30960</v>
      </c>
      <c r="D10267" t="s">
        <v>30961</v>
      </c>
      <c r="E10267" t="s">
        <v>60</v>
      </c>
      <c r="G10267" t="s">
        <v>33</v>
      </c>
      <c r="H10267" t="s">
        <v>34</v>
      </c>
      <c r="I10267" t="s">
        <v>30886</v>
      </c>
      <c r="M10267" t="s">
        <v>53</v>
      </c>
      <c r="N10267" t="str">
        <f>IF(AND(PESQUISA!$B$3&lt;&gt;"",OR(PESQUISA!$B$4="TODAS",B10267=PESQUISA!$B$4),ISNUMBER(SEARCH(PESQUISA!$B$3,D10267))),ROW()-1,"")</f>
        <v/>
      </c>
    </row>
    <row r="10268" spans="1:14" x14ac:dyDescent="0.3">
      <c r="A10268" t="s">
        <v>30962</v>
      </c>
      <c r="B10268" t="s">
        <v>29</v>
      </c>
      <c r="C10268" t="s">
        <v>30963</v>
      </c>
      <c r="D10268" t="s">
        <v>30964</v>
      </c>
      <c r="E10268" t="s">
        <v>60</v>
      </c>
      <c r="G10268" t="s">
        <v>33</v>
      </c>
      <c r="H10268" t="s">
        <v>34</v>
      </c>
      <c r="I10268" t="s">
        <v>30886</v>
      </c>
      <c r="M10268" t="s">
        <v>53</v>
      </c>
      <c r="N10268" t="str">
        <f>IF(AND(PESQUISA!$B$3&lt;&gt;"",OR(PESQUISA!$B$4="TODAS",B10268=PESQUISA!$B$4),ISNUMBER(SEARCH(PESQUISA!$B$3,D10268))),ROW()-1,"")</f>
        <v/>
      </c>
    </row>
    <row r="10269" spans="1:14" x14ac:dyDescent="0.3">
      <c r="A10269" t="s">
        <v>30965</v>
      </c>
      <c r="B10269" t="s">
        <v>29</v>
      </c>
      <c r="C10269" t="s">
        <v>30966</v>
      </c>
      <c r="D10269" t="s">
        <v>30967</v>
      </c>
      <c r="E10269" t="s">
        <v>60</v>
      </c>
      <c r="G10269" t="s">
        <v>33</v>
      </c>
      <c r="H10269" t="s">
        <v>34</v>
      </c>
      <c r="I10269" t="s">
        <v>30886</v>
      </c>
      <c r="M10269" t="s">
        <v>53</v>
      </c>
      <c r="N10269" t="str">
        <f>IF(AND(PESQUISA!$B$3&lt;&gt;"",OR(PESQUISA!$B$4="TODAS",B10269=PESQUISA!$B$4),ISNUMBER(SEARCH(PESQUISA!$B$3,D10269))),ROW()-1,"")</f>
        <v/>
      </c>
    </row>
    <row r="10270" spans="1:14" x14ac:dyDescent="0.3">
      <c r="A10270" t="s">
        <v>30968</v>
      </c>
      <c r="B10270" t="s">
        <v>29</v>
      </c>
      <c r="C10270" t="s">
        <v>30969</v>
      </c>
      <c r="D10270" t="s">
        <v>30970</v>
      </c>
      <c r="E10270" t="s">
        <v>60</v>
      </c>
      <c r="G10270" t="s">
        <v>33</v>
      </c>
      <c r="H10270" t="s">
        <v>34</v>
      </c>
      <c r="I10270" t="s">
        <v>30886</v>
      </c>
      <c r="M10270" t="s">
        <v>53</v>
      </c>
      <c r="N10270" t="str">
        <f>IF(AND(PESQUISA!$B$3&lt;&gt;"",OR(PESQUISA!$B$4="TODAS",B10270=PESQUISA!$B$4),ISNUMBER(SEARCH(PESQUISA!$B$3,D10270))),ROW()-1,"")</f>
        <v/>
      </c>
    </row>
    <row r="10271" spans="1:14" x14ac:dyDescent="0.3">
      <c r="A10271" t="s">
        <v>30971</v>
      </c>
      <c r="B10271" t="s">
        <v>29</v>
      </c>
      <c r="C10271" t="s">
        <v>30972</v>
      </c>
      <c r="D10271" t="s">
        <v>30973</v>
      </c>
      <c r="E10271" t="s">
        <v>60</v>
      </c>
      <c r="G10271" t="s">
        <v>33</v>
      </c>
      <c r="H10271" t="s">
        <v>34</v>
      </c>
      <c r="I10271" t="s">
        <v>30886</v>
      </c>
      <c r="M10271" t="s">
        <v>53</v>
      </c>
      <c r="N10271" t="str">
        <f>IF(AND(PESQUISA!$B$3&lt;&gt;"",OR(PESQUISA!$B$4="TODAS",B10271=PESQUISA!$B$4),ISNUMBER(SEARCH(PESQUISA!$B$3,D10271))),ROW()-1,"")</f>
        <v/>
      </c>
    </row>
    <row r="10272" spans="1:14" x14ac:dyDescent="0.3">
      <c r="A10272" t="s">
        <v>30974</v>
      </c>
      <c r="B10272" t="s">
        <v>29</v>
      </c>
      <c r="C10272" t="s">
        <v>30975</v>
      </c>
      <c r="D10272" t="s">
        <v>30976</v>
      </c>
      <c r="E10272" t="s">
        <v>60</v>
      </c>
      <c r="G10272" t="s">
        <v>33</v>
      </c>
      <c r="H10272" t="s">
        <v>34</v>
      </c>
      <c r="I10272" t="s">
        <v>30886</v>
      </c>
      <c r="M10272" t="s">
        <v>53</v>
      </c>
      <c r="N10272" t="str">
        <f>IF(AND(PESQUISA!$B$3&lt;&gt;"",OR(PESQUISA!$B$4="TODAS",B10272=PESQUISA!$B$4),ISNUMBER(SEARCH(PESQUISA!$B$3,D10272))),ROW()-1,"")</f>
        <v/>
      </c>
    </row>
    <row r="10273" spans="1:14" x14ac:dyDescent="0.3">
      <c r="A10273" t="s">
        <v>30977</v>
      </c>
      <c r="B10273" t="s">
        <v>29</v>
      </c>
      <c r="C10273" t="s">
        <v>30978</v>
      </c>
      <c r="D10273" t="s">
        <v>30979</v>
      </c>
      <c r="E10273" t="s">
        <v>60</v>
      </c>
      <c r="G10273" t="s">
        <v>33</v>
      </c>
      <c r="H10273" t="s">
        <v>34</v>
      </c>
      <c r="I10273" t="s">
        <v>30886</v>
      </c>
      <c r="M10273" t="s">
        <v>53</v>
      </c>
      <c r="N10273" t="str">
        <f>IF(AND(PESQUISA!$B$3&lt;&gt;"",OR(PESQUISA!$B$4="TODAS",B10273=PESQUISA!$B$4),ISNUMBER(SEARCH(PESQUISA!$B$3,D10273))),ROW()-1,"")</f>
        <v/>
      </c>
    </row>
    <row r="10274" spans="1:14" x14ac:dyDescent="0.3">
      <c r="A10274" t="s">
        <v>30980</v>
      </c>
      <c r="B10274" t="s">
        <v>29</v>
      </c>
      <c r="C10274" t="s">
        <v>30981</v>
      </c>
      <c r="D10274" t="s">
        <v>30982</v>
      </c>
      <c r="E10274" t="s">
        <v>60</v>
      </c>
      <c r="G10274" t="s">
        <v>33</v>
      </c>
      <c r="H10274" t="s">
        <v>34</v>
      </c>
      <c r="I10274" t="s">
        <v>30886</v>
      </c>
      <c r="M10274" t="s">
        <v>53</v>
      </c>
      <c r="N10274" t="str">
        <f>IF(AND(PESQUISA!$B$3&lt;&gt;"",OR(PESQUISA!$B$4="TODAS",B10274=PESQUISA!$B$4),ISNUMBER(SEARCH(PESQUISA!$B$3,D10274))),ROW()-1,"")</f>
        <v/>
      </c>
    </row>
    <row r="10275" spans="1:14" x14ac:dyDescent="0.3">
      <c r="A10275" t="s">
        <v>30983</v>
      </c>
      <c r="B10275" t="s">
        <v>29</v>
      </c>
      <c r="C10275" t="s">
        <v>30984</v>
      </c>
      <c r="D10275" t="s">
        <v>30985</v>
      </c>
      <c r="E10275" t="s">
        <v>60</v>
      </c>
      <c r="G10275" t="s">
        <v>33</v>
      </c>
      <c r="H10275" t="s">
        <v>34</v>
      </c>
      <c r="I10275" t="s">
        <v>30886</v>
      </c>
      <c r="M10275" t="s">
        <v>53</v>
      </c>
      <c r="N10275" t="str">
        <f>IF(AND(PESQUISA!$B$3&lt;&gt;"",OR(PESQUISA!$B$4="TODAS",B10275=PESQUISA!$B$4),ISNUMBER(SEARCH(PESQUISA!$B$3,D10275))),ROW()-1,"")</f>
        <v/>
      </c>
    </row>
    <row r="10276" spans="1:14" x14ac:dyDescent="0.3">
      <c r="A10276" t="s">
        <v>30986</v>
      </c>
      <c r="B10276" t="s">
        <v>29</v>
      </c>
      <c r="C10276" t="s">
        <v>30987</v>
      </c>
      <c r="D10276" t="s">
        <v>30988</v>
      </c>
      <c r="E10276" t="s">
        <v>376</v>
      </c>
      <c r="F10276" s="7">
        <v>108.22</v>
      </c>
      <c r="G10276" t="s">
        <v>33</v>
      </c>
      <c r="H10276" t="s">
        <v>34</v>
      </c>
      <c r="I10276" t="s">
        <v>30886</v>
      </c>
      <c r="L10276" s="8">
        <v>0</v>
      </c>
      <c r="M10276" t="s">
        <v>36</v>
      </c>
      <c r="N10276" t="str">
        <f>IF(AND(PESQUISA!$B$3&lt;&gt;"",OR(PESQUISA!$B$4="TODAS",B10276=PESQUISA!$B$4),ISNUMBER(SEARCH(PESQUISA!$B$3,D10276))),ROW()-1,"")</f>
        <v/>
      </c>
    </row>
    <row r="10277" spans="1:14" x14ac:dyDescent="0.3">
      <c r="A10277" t="s">
        <v>30989</v>
      </c>
      <c r="B10277" t="s">
        <v>29</v>
      </c>
      <c r="C10277" t="s">
        <v>30990</v>
      </c>
      <c r="D10277" t="s">
        <v>30991</v>
      </c>
      <c r="E10277" t="s">
        <v>376</v>
      </c>
      <c r="F10277" s="7">
        <v>123.74</v>
      </c>
      <c r="G10277" t="s">
        <v>33</v>
      </c>
      <c r="H10277" t="s">
        <v>34</v>
      </c>
      <c r="I10277" t="s">
        <v>30886</v>
      </c>
      <c r="L10277" s="8">
        <v>0</v>
      </c>
      <c r="M10277" t="s">
        <v>36</v>
      </c>
      <c r="N10277" t="str">
        <f>IF(AND(PESQUISA!$B$3&lt;&gt;"",OR(PESQUISA!$B$4="TODAS",B10277=PESQUISA!$B$4),ISNUMBER(SEARCH(PESQUISA!$B$3,D10277))),ROW()-1,"")</f>
        <v/>
      </c>
    </row>
    <row r="10278" spans="1:14" x14ac:dyDescent="0.3">
      <c r="A10278" t="s">
        <v>30992</v>
      </c>
      <c r="B10278" t="s">
        <v>29</v>
      </c>
      <c r="C10278" t="s">
        <v>30993</v>
      </c>
      <c r="D10278" t="s">
        <v>30994</v>
      </c>
      <c r="E10278" t="s">
        <v>376</v>
      </c>
      <c r="G10278" t="s">
        <v>33</v>
      </c>
      <c r="H10278" t="s">
        <v>34</v>
      </c>
      <c r="I10278" t="s">
        <v>30886</v>
      </c>
      <c r="M10278" t="s">
        <v>53</v>
      </c>
      <c r="N10278" t="str">
        <f>IF(AND(PESQUISA!$B$3&lt;&gt;"",OR(PESQUISA!$B$4="TODAS",B10278=PESQUISA!$B$4),ISNUMBER(SEARCH(PESQUISA!$B$3,D10278))),ROW()-1,"")</f>
        <v/>
      </c>
    </row>
    <row r="10279" spans="1:14" x14ac:dyDescent="0.3">
      <c r="A10279" t="s">
        <v>30995</v>
      </c>
      <c r="B10279" t="s">
        <v>29</v>
      </c>
      <c r="C10279" t="s">
        <v>30996</v>
      </c>
      <c r="D10279" t="s">
        <v>30997</v>
      </c>
      <c r="E10279" t="s">
        <v>60</v>
      </c>
      <c r="G10279" t="s">
        <v>33</v>
      </c>
      <c r="H10279" t="s">
        <v>34</v>
      </c>
      <c r="I10279" t="s">
        <v>30886</v>
      </c>
      <c r="M10279" t="s">
        <v>53</v>
      </c>
      <c r="N10279" t="str">
        <f>IF(AND(PESQUISA!$B$3&lt;&gt;"",OR(PESQUISA!$B$4="TODAS",B10279=PESQUISA!$B$4),ISNUMBER(SEARCH(PESQUISA!$B$3,D10279))),ROW()-1,"")</f>
        <v/>
      </c>
    </row>
    <row r="10280" spans="1:14" x14ac:dyDescent="0.3">
      <c r="A10280" t="s">
        <v>30998</v>
      </c>
      <c r="B10280" t="s">
        <v>29</v>
      </c>
      <c r="C10280" t="s">
        <v>30999</v>
      </c>
      <c r="D10280" t="s">
        <v>31000</v>
      </c>
      <c r="E10280" t="s">
        <v>376</v>
      </c>
      <c r="F10280" s="7">
        <v>256.04000000000002</v>
      </c>
      <c r="G10280" t="s">
        <v>33</v>
      </c>
      <c r="H10280" t="s">
        <v>34</v>
      </c>
      <c r="I10280" t="s">
        <v>31001</v>
      </c>
      <c r="L10280" s="8">
        <v>7.3000000000000001E-3</v>
      </c>
      <c r="M10280" t="s">
        <v>36</v>
      </c>
      <c r="N10280" t="str">
        <f>IF(AND(PESQUISA!$B$3&lt;&gt;"",OR(PESQUISA!$B$4="TODAS",B10280=PESQUISA!$B$4),ISNUMBER(SEARCH(PESQUISA!$B$3,D10280))),ROW()-1,"")</f>
        <v/>
      </c>
    </row>
    <row r="10281" spans="1:14" x14ac:dyDescent="0.3">
      <c r="A10281" t="s">
        <v>31002</v>
      </c>
      <c r="B10281" t="s">
        <v>29</v>
      </c>
      <c r="C10281" t="s">
        <v>31003</v>
      </c>
      <c r="D10281" t="s">
        <v>31004</v>
      </c>
      <c r="E10281" t="s">
        <v>376</v>
      </c>
      <c r="F10281" s="7">
        <v>324.72000000000003</v>
      </c>
      <c r="G10281" t="s">
        <v>33</v>
      </c>
      <c r="H10281" t="s">
        <v>34</v>
      </c>
      <c r="I10281" t="s">
        <v>31001</v>
      </c>
      <c r="L10281" s="8">
        <v>5.7000000000000002E-3</v>
      </c>
      <c r="M10281" t="s">
        <v>36</v>
      </c>
      <c r="N10281" t="str">
        <f>IF(AND(PESQUISA!$B$3&lt;&gt;"",OR(PESQUISA!$B$4="TODAS",B10281=PESQUISA!$B$4),ISNUMBER(SEARCH(PESQUISA!$B$3,D10281))),ROW()-1,"")</f>
        <v/>
      </c>
    </row>
    <row r="10282" spans="1:14" x14ac:dyDescent="0.3">
      <c r="A10282" t="s">
        <v>31005</v>
      </c>
      <c r="B10282" t="s">
        <v>29</v>
      </c>
      <c r="C10282" t="s">
        <v>31006</v>
      </c>
      <c r="D10282" t="s">
        <v>31007</v>
      </c>
      <c r="E10282" t="s">
        <v>29278</v>
      </c>
      <c r="G10282" t="s">
        <v>33</v>
      </c>
      <c r="H10282" t="s">
        <v>34</v>
      </c>
      <c r="I10282" t="s">
        <v>31001</v>
      </c>
      <c r="M10282" t="s">
        <v>53</v>
      </c>
      <c r="N10282" t="str">
        <f>IF(AND(PESQUISA!$B$3&lt;&gt;"",OR(PESQUISA!$B$4="TODAS",B10282=PESQUISA!$B$4),ISNUMBER(SEARCH(PESQUISA!$B$3,D10282))),ROW()-1,"")</f>
        <v/>
      </c>
    </row>
    <row r="10283" spans="1:14" x14ac:dyDescent="0.3">
      <c r="A10283" t="s">
        <v>31008</v>
      </c>
      <c r="B10283" t="s">
        <v>29</v>
      </c>
      <c r="C10283" t="s">
        <v>31009</v>
      </c>
      <c r="D10283" t="s">
        <v>31010</v>
      </c>
      <c r="E10283" t="s">
        <v>29278</v>
      </c>
      <c r="G10283" t="s">
        <v>33</v>
      </c>
      <c r="H10283" t="s">
        <v>34</v>
      </c>
      <c r="I10283" t="s">
        <v>31001</v>
      </c>
      <c r="M10283" t="s">
        <v>53</v>
      </c>
      <c r="N10283" t="str">
        <f>IF(AND(PESQUISA!$B$3&lt;&gt;"",OR(PESQUISA!$B$4="TODAS",B10283=PESQUISA!$B$4),ISNUMBER(SEARCH(PESQUISA!$B$3,D10283))),ROW()-1,"")</f>
        <v/>
      </c>
    </row>
    <row r="10284" spans="1:14" x14ac:dyDescent="0.3">
      <c r="A10284" t="s">
        <v>31011</v>
      </c>
      <c r="B10284" t="s">
        <v>29</v>
      </c>
      <c r="C10284" t="s">
        <v>31012</v>
      </c>
      <c r="D10284" t="s">
        <v>31013</v>
      </c>
      <c r="E10284" t="s">
        <v>29278</v>
      </c>
      <c r="G10284" t="s">
        <v>33</v>
      </c>
      <c r="H10284" t="s">
        <v>34</v>
      </c>
      <c r="I10284" t="s">
        <v>31001</v>
      </c>
      <c r="M10284" t="s">
        <v>53</v>
      </c>
      <c r="N10284" t="str">
        <f>IF(AND(PESQUISA!$B$3&lt;&gt;"",OR(PESQUISA!$B$4="TODAS",B10284=PESQUISA!$B$4),ISNUMBER(SEARCH(PESQUISA!$B$3,D10284))),ROW()-1,"")</f>
        <v/>
      </c>
    </row>
    <row r="10285" spans="1:14" x14ac:dyDescent="0.3">
      <c r="A10285" t="s">
        <v>31014</v>
      </c>
      <c r="B10285" t="s">
        <v>29</v>
      </c>
      <c r="C10285" t="s">
        <v>31015</v>
      </c>
      <c r="D10285" t="s">
        <v>31016</v>
      </c>
      <c r="E10285" t="s">
        <v>29278</v>
      </c>
      <c r="G10285" t="s">
        <v>33</v>
      </c>
      <c r="H10285" t="s">
        <v>34</v>
      </c>
      <c r="I10285" t="s">
        <v>31001</v>
      </c>
      <c r="M10285" t="s">
        <v>53</v>
      </c>
      <c r="N10285" t="str">
        <f>IF(AND(PESQUISA!$B$3&lt;&gt;"",OR(PESQUISA!$B$4="TODAS",B10285=PESQUISA!$B$4),ISNUMBER(SEARCH(PESQUISA!$B$3,D10285))),ROW()-1,"")</f>
        <v/>
      </c>
    </row>
    <row r="10286" spans="1:14" x14ac:dyDescent="0.3">
      <c r="A10286" t="s">
        <v>31017</v>
      </c>
      <c r="B10286" t="s">
        <v>29</v>
      </c>
      <c r="C10286" t="s">
        <v>31018</v>
      </c>
      <c r="D10286" t="s">
        <v>31019</v>
      </c>
      <c r="E10286" t="s">
        <v>29278</v>
      </c>
      <c r="G10286" t="s">
        <v>33</v>
      </c>
      <c r="H10286" t="s">
        <v>34</v>
      </c>
      <c r="I10286" t="s">
        <v>31001</v>
      </c>
      <c r="M10286" t="s">
        <v>53</v>
      </c>
      <c r="N10286" t="str">
        <f>IF(AND(PESQUISA!$B$3&lt;&gt;"",OR(PESQUISA!$B$4="TODAS",B10286=PESQUISA!$B$4),ISNUMBER(SEARCH(PESQUISA!$B$3,D10286))),ROW()-1,"")</f>
        <v/>
      </c>
    </row>
    <row r="10287" spans="1:14" x14ac:dyDescent="0.3">
      <c r="A10287" t="s">
        <v>31020</v>
      </c>
      <c r="B10287" t="s">
        <v>29</v>
      </c>
      <c r="C10287" t="s">
        <v>31021</v>
      </c>
      <c r="D10287" t="s">
        <v>31022</v>
      </c>
      <c r="E10287" t="s">
        <v>29278</v>
      </c>
      <c r="G10287" t="s">
        <v>33</v>
      </c>
      <c r="H10287" t="s">
        <v>34</v>
      </c>
      <c r="I10287" t="s">
        <v>31001</v>
      </c>
      <c r="M10287" t="s">
        <v>53</v>
      </c>
      <c r="N10287" t="str">
        <f>IF(AND(PESQUISA!$B$3&lt;&gt;"",OR(PESQUISA!$B$4="TODAS",B10287=PESQUISA!$B$4),ISNUMBER(SEARCH(PESQUISA!$B$3,D10287))),ROW()-1,"")</f>
        <v/>
      </c>
    </row>
    <row r="10288" spans="1:14" x14ac:dyDescent="0.3">
      <c r="A10288" t="s">
        <v>31023</v>
      </c>
      <c r="B10288" t="s">
        <v>29</v>
      </c>
      <c r="C10288" t="s">
        <v>31024</v>
      </c>
      <c r="D10288" t="s">
        <v>31025</v>
      </c>
      <c r="E10288" t="s">
        <v>376</v>
      </c>
      <c r="F10288" s="7">
        <v>422</v>
      </c>
      <c r="G10288" t="s">
        <v>33</v>
      </c>
      <c r="H10288" t="s">
        <v>34</v>
      </c>
      <c r="I10288" t="s">
        <v>31001</v>
      </c>
      <c r="L10288" s="8">
        <v>3.3999999999999998E-3</v>
      </c>
      <c r="M10288" t="s">
        <v>36</v>
      </c>
      <c r="N10288" t="str">
        <f>IF(AND(PESQUISA!$B$3&lt;&gt;"",OR(PESQUISA!$B$4="TODAS",B10288=PESQUISA!$B$4),ISNUMBER(SEARCH(PESQUISA!$B$3,D10288))),ROW()-1,"")</f>
        <v/>
      </c>
    </row>
    <row r="10289" spans="1:14" x14ac:dyDescent="0.3">
      <c r="A10289" t="s">
        <v>31026</v>
      </c>
      <c r="B10289" t="s">
        <v>29</v>
      </c>
      <c r="C10289" t="s">
        <v>31027</v>
      </c>
      <c r="D10289" t="s">
        <v>31028</v>
      </c>
      <c r="E10289" t="s">
        <v>29278</v>
      </c>
      <c r="G10289" t="s">
        <v>33</v>
      </c>
      <c r="H10289" t="s">
        <v>34</v>
      </c>
      <c r="I10289" t="s">
        <v>31001</v>
      </c>
      <c r="M10289" t="s">
        <v>53</v>
      </c>
      <c r="N10289" t="str">
        <f>IF(AND(PESQUISA!$B$3&lt;&gt;"",OR(PESQUISA!$B$4="TODAS",B10289=PESQUISA!$B$4),ISNUMBER(SEARCH(PESQUISA!$B$3,D10289))),ROW()-1,"")</f>
        <v/>
      </c>
    </row>
    <row r="10290" spans="1:14" x14ac:dyDescent="0.3">
      <c r="A10290" t="s">
        <v>31029</v>
      </c>
      <c r="B10290" t="s">
        <v>29</v>
      </c>
      <c r="C10290" t="s">
        <v>31030</v>
      </c>
      <c r="D10290" t="s">
        <v>31031</v>
      </c>
      <c r="E10290" t="s">
        <v>29278</v>
      </c>
      <c r="G10290" t="s">
        <v>33</v>
      </c>
      <c r="H10290" t="s">
        <v>34</v>
      </c>
      <c r="I10290" t="s">
        <v>31001</v>
      </c>
      <c r="M10290" t="s">
        <v>53</v>
      </c>
      <c r="N10290" t="str">
        <f>IF(AND(PESQUISA!$B$3&lt;&gt;"",OR(PESQUISA!$B$4="TODAS",B10290=PESQUISA!$B$4),ISNUMBER(SEARCH(PESQUISA!$B$3,D10290))),ROW()-1,"")</f>
        <v/>
      </c>
    </row>
    <row r="10291" spans="1:14" x14ac:dyDescent="0.3">
      <c r="A10291" t="s">
        <v>31032</v>
      </c>
      <c r="B10291" t="s">
        <v>29</v>
      </c>
      <c r="C10291" t="s">
        <v>31033</v>
      </c>
      <c r="D10291" t="s">
        <v>31034</v>
      </c>
      <c r="E10291" t="s">
        <v>29278</v>
      </c>
      <c r="G10291" t="s">
        <v>33</v>
      </c>
      <c r="H10291" t="s">
        <v>34</v>
      </c>
      <c r="I10291" t="s">
        <v>31001</v>
      </c>
      <c r="M10291" t="s">
        <v>53</v>
      </c>
      <c r="N10291" t="str">
        <f>IF(AND(PESQUISA!$B$3&lt;&gt;"",OR(PESQUISA!$B$4="TODAS",B10291=PESQUISA!$B$4),ISNUMBER(SEARCH(PESQUISA!$B$3,D10291))),ROW()-1,"")</f>
        <v/>
      </c>
    </row>
    <row r="10292" spans="1:14" x14ac:dyDescent="0.3">
      <c r="A10292" t="s">
        <v>31035</v>
      </c>
      <c r="B10292" t="s">
        <v>29</v>
      </c>
      <c r="C10292" t="s">
        <v>31036</v>
      </c>
      <c r="D10292" t="s">
        <v>31037</v>
      </c>
      <c r="E10292" t="s">
        <v>29278</v>
      </c>
      <c r="G10292" t="s">
        <v>33</v>
      </c>
      <c r="H10292" t="s">
        <v>34</v>
      </c>
      <c r="I10292" t="s">
        <v>31001</v>
      </c>
      <c r="M10292" t="s">
        <v>53</v>
      </c>
      <c r="N10292" t="str">
        <f>IF(AND(PESQUISA!$B$3&lt;&gt;"",OR(PESQUISA!$B$4="TODAS",B10292=PESQUISA!$B$4),ISNUMBER(SEARCH(PESQUISA!$B$3,D10292))),ROW()-1,"")</f>
        <v/>
      </c>
    </row>
    <row r="10293" spans="1:14" x14ac:dyDescent="0.3">
      <c r="A10293" t="s">
        <v>31038</v>
      </c>
      <c r="B10293" t="s">
        <v>29</v>
      </c>
      <c r="C10293" t="s">
        <v>31039</v>
      </c>
      <c r="D10293" t="s">
        <v>31040</v>
      </c>
      <c r="E10293" t="s">
        <v>376</v>
      </c>
      <c r="F10293" s="7">
        <v>275.12</v>
      </c>
      <c r="G10293" t="s">
        <v>33</v>
      </c>
      <c r="H10293" t="s">
        <v>34</v>
      </c>
      <c r="I10293" t="s">
        <v>31001</v>
      </c>
      <c r="L10293" s="8">
        <v>6.7999999999999996E-3</v>
      </c>
      <c r="M10293" t="s">
        <v>36</v>
      </c>
      <c r="N10293" t="str">
        <f>IF(AND(PESQUISA!$B$3&lt;&gt;"",OR(PESQUISA!$B$4="TODAS",B10293=PESQUISA!$B$4),ISNUMBER(SEARCH(PESQUISA!$B$3,D10293))),ROW()-1,"")</f>
        <v/>
      </c>
    </row>
    <row r="10294" spans="1:14" x14ac:dyDescent="0.3">
      <c r="A10294" t="s">
        <v>31041</v>
      </c>
      <c r="B10294" t="s">
        <v>29</v>
      </c>
      <c r="C10294" t="s">
        <v>31042</v>
      </c>
      <c r="D10294" t="s">
        <v>31043</v>
      </c>
      <c r="E10294" t="s">
        <v>376</v>
      </c>
      <c r="F10294" s="7">
        <v>306.31</v>
      </c>
      <c r="G10294" t="s">
        <v>33</v>
      </c>
      <c r="H10294" t="s">
        <v>34</v>
      </c>
      <c r="I10294" t="s">
        <v>31001</v>
      </c>
      <c r="L10294" s="8">
        <v>6.1000000000000004E-3</v>
      </c>
      <c r="M10294" t="s">
        <v>36</v>
      </c>
      <c r="N10294" t="str">
        <f>IF(AND(PESQUISA!$B$3&lt;&gt;"",OR(PESQUISA!$B$4="TODAS",B10294=PESQUISA!$B$4),ISNUMBER(SEARCH(PESQUISA!$B$3,D10294))),ROW()-1,"")</f>
        <v/>
      </c>
    </row>
    <row r="10295" spans="1:14" x14ac:dyDescent="0.3">
      <c r="A10295" t="s">
        <v>31044</v>
      </c>
      <c r="B10295" t="s">
        <v>29</v>
      </c>
      <c r="C10295" t="s">
        <v>31045</v>
      </c>
      <c r="D10295" t="s">
        <v>31046</v>
      </c>
      <c r="E10295" t="s">
        <v>376</v>
      </c>
      <c r="F10295" s="7">
        <v>337.49</v>
      </c>
      <c r="G10295" t="s">
        <v>33</v>
      </c>
      <c r="H10295" t="s">
        <v>34</v>
      </c>
      <c r="I10295" t="s">
        <v>31001</v>
      </c>
      <c r="L10295" s="8">
        <v>5.4999999999999997E-3</v>
      </c>
      <c r="M10295" t="s">
        <v>36</v>
      </c>
      <c r="N10295" t="str">
        <f>IF(AND(PESQUISA!$B$3&lt;&gt;"",OR(PESQUISA!$B$4="TODAS",B10295=PESQUISA!$B$4),ISNUMBER(SEARCH(PESQUISA!$B$3,D10295))),ROW()-1,"")</f>
        <v/>
      </c>
    </row>
    <row r="10296" spans="1:14" x14ac:dyDescent="0.3">
      <c r="A10296" t="s">
        <v>31047</v>
      </c>
      <c r="B10296" t="s">
        <v>29</v>
      </c>
      <c r="C10296" t="s">
        <v>31048</v>
      </c>
      <c r="D10296" t="s">
        <v>31049</v>
      </c>
      <c r="E10296" t="s">
        <v>376</v>
      </c>
      <c r="F10296" s="7">
        <v>212.77</v>
      </c>
      <c r="G10296" t="s">
        <v>33</v>
      </c>
      <c r="H10296" t="s">
        <v>34</v>
      </c>
      <c r="I10296" t="s">
        <v>31001</v>
      </c>
      <c r="L10296" s="8">
        <v>8.6999999999999994E-3</v>
      </c>
      <c r="M10296" t="s">
        <v>36</v>
      </c>
      <c r="N10296" t="str">
        <f>IF(AND(PESQUISA!$B$3&lt;&gt;"",OR(PESQUISA!$B$4="TODAS",B10296=PESQUISA!$B$4),ISNUMBER(SEARCH(PESQUISA!$B$3,D10296))),ROW()-1,"")</f>
        <v/>
      </c>
    </row>
    <row r="10297" spans="1:14" x14ac:dyDescent="0.3">
      <c r="A10297" t="s">
        <v>31050</v>
      </c>
      <c r="B10297" t="s">
        <v>29</v>
      </c>
      <c r="C10297" t="s">
        <v>31051</v>
      </c>
      <c r="D10297" t="s">
        <v>31052</v>
      </c>
      <c r="E10297" t="s">
        <v>376</v>
      </c>
      <c r="F10297" s="7">
        <v>242.5</v>
      </c>
      <c r="G10297" t="s">
        <v>33</v>
      </c>
      <c r="H10297" t="s">
        <v>34</v>
      </c>
      <c r="I10297" t="s">
        <v>31001</v>
      </c>
      <c r="L10297" s="8">
        <v>7.7000000000000002E-3</v>
      </c>
      <c r="M10297" t="s">
        <v>36</v>
      </c>
      <c r="N10297" t="str">
        <f>IF(AND(PESQUISA!$B$3&lt;&gt;"",OR(PESQUISA!$B$4="TODAS",B10297=PESQUISA!$B$4),ISNUMBER(SEARCH(PESQUISA!$B$3,D10297))),ROW()-1,"")</f>
        <v/>
      </c>
    </row>
    <row r="10298" spans="1:14" x14ac:dyDescent="0.3">
      <c r="A10298" t="s">
        <v>31053</v>
      </c>
      <c r="B10298" t="s">
        <v>29</v>
      </c>
      <c r="C10298" t="s">
        <v>31054</v>
      </c>
      <c r="D10298" t="s">
        <v>31055</v>
      </c>
      <c r="E10298" t="s">
        <v>376</v>
      </c>
      <c r="F10298" s="7">
        <v>274.35000000000002</v>
      </c>
      <c r="G10298" t="s">
        <v>33</v>
      </c>
      <c r="H10298" t="s">
        <v>34</v>
      </c>
      <c r="I10298" t="s">
        <v>31001</v>
      </c>
      <c r="L10298" s="8">
        <v>6.7999999999999996E-3</v>
      </c>
      <c r="M10298" t="s">
        <v>36</v>
      </c>
      <c r="N10298" t="str">
        <f>IF(AND(PESQUISA!$B$3&lt;&gt;"",OR(PESQUISA!$B$4="TODAS",B10298=PESQUISA!$B$4),ISNUMBER(SEARCH(PESQUISA!$B$3,D10298))),ROW()-1,"")</f>
        <v/>
      </c>
    </row>
    <row r="10299" spans="1:14" x14ac:dyDescent="0.3">
      <c r="A10299" t="s">
        <v>31056</v>
      </c>
      <c r="B10299" t="s">
        <v>29</v>
      </c>
      <c r="C10299" t="s">
        <v>31057</v>
      </c>
      <c r="D10299" t="s">
        <v>31058</v>
      </c>
      <c r="E10299" t="s">
        <v>376</v>
      </c>
      <c r="F10299" s="7">
        <v>306.22000000000003</v>
      </c>
      <c r="G10299" t="s">
        <v>33</v>
      </c>
      <c r="H10299" t="s">
        <v>34</v>
      </c>
      <c r="I10299" t="s">
        <v>31001</v>
      </c>
      <c r="L10299" s="8">
        <v>6.1000000000000004E-3</v>
      </c>
      <c r="M10299" t="s">
        <v>36</v>
      </c>
      <c r="N10299" t="str">
        <f>IF(AND(PESQUISA!$B$3&lt;&gt;"",OR(PESQUISA!$B$4="TODAS",B10299=PESQUISA!$B$4),ISNUMBER(SEARCH(PESQUISA!$B$3,D10299))),ROW()-1,"")</f>
        <v/>
      </c>
    </row>
    <row r="10300" spans="1:14" x14ac:dyDescent="0.3">
      <c r="A10300" t="s">
        <v>31059</v>
      </c>
      <c r="B10300" t="s">
        <v>29</v>
      </c>
      <c r="C10300" t="s">
        <v>31060</v>
      </c>
      <c r="D10300" t="s">
        <v>31061</v>
      </c>
      <c r="E10300" t="s">
        <v>376</v>
      </c>
      <c r="F10300" s="7">
        <v>178.77</v>
      </c>
      <c r="G10300" t="s">
        <v>33</v>
      </c>
      <c r="H10300" t="s">
        <v>34</v>
      </c>
      <c r="I10300" t="s">
        <v>31001</v>
      </c>
      <c r="L10300" s="8">
        <v>1.04E-2</v>
      </c>
      <c r="M10300" t="s">
        <v>36</v>
      </c>
      <c r="N10300" t="str">
        <f>IF(AND(PESQUISA!$B$3&lt;&gt;"",OR(PESQUISA!$B$4="TODAS",B10300=PESQUISA!$B$4),ISNUMBER(SEARCH(PESQUISA!$B$3,D10300))),ROW()-1,"")</f>
        <v/>
      </c>
    </row>
    <row r="10301" spans="1:14" x14ac:dyDescent="0.3">
      <c r="A10301" t="s">
        <v>31062</v>
      </c>
      <c r="B10301" t="s">
        <v>29</v>
      </c>
      <c r="C10301" t="s">
        <v>31063</v>
      </c>
      <c r="D10301" t="s">
        <v>31064</v>
      </c>
      <c r="E10301" t="s">
        <v>376</v>
      </c>
      <c r="F10301" s="7">
        <v>44.08</v>
      </c>
      <c r="G10301" t="s">
        <v>33</v>
      </c>
      <c r="H10301" t="s">
        <v>34</v>
      </c>
      <c r="I10301" t="s">
        <v>31001</v>
      </c>
      <c r="L10301" s="8">
        <v>4.2200000000000001E-2</v>
      </c>
      <c r="M10301" t="s">
        <v>36</v>
      </c>
      <c r="N10301" t="str">
        <f>IF(AND(PESQUISA!$B$3&lt;&gt;"",OR(PESQUISA!$B$4="TODAS",B10301=PESQUISA!$B$4),ISNUMBER(SEARCH(PESQUISA!$B$3,D10301))),ROW()-1,"")</f>
        <v/>
      </c>
    </row>
    <row r="10302" spans="1:14" x14ac:dyDescent="0.3">
      <c r="A10302" t="s">
        <v>31065</v>
      </c>
      <c r="B10302" t="s">
        <v>29</v>
      </c>
      <c r="C10302" t="s">
        <v>31066</v>
      </c>
      <c r="D10302" t="s">
        <v>31067</v>
      </c>
      <c r="E10302" t="s">
        <v>376</v>
      </c>
      <c r="F10302" s="7">
        <v>61.71</v>
      </c>
      <c r="G10302" t="s">
        <v>33</v>
      </c>
      <c r="H10302" t="s">
        <v>34</v>
      </c>
      <c r="I10302" t="s">
        <v>31001</v>
      </c>
      <c r="L10302" s="8">
        <v>3.0099999999999998E-2</v>
      </c>
      <c r="M10302" t="s">
        <v>36</v>
      </c>
      <c r="N10302" t="str">
        <f>IF(AND(PESQUISA!$B$3&lt;&gt;"",OR(PESQUISA!$B$4="TODAS",B10302=PESQUISA!$B$4),ISNUMBER(SEARCH(PESQUISA!$B$3,D10302))),ROW()-1,"")</f>
        <v/>
      </c>
    </row>
    <row r="10303" spans="1:14" x14ac:dyDescent="0.3">
      <c r="A10303" t="s">
        <v>31068</v>
      </c>
      <c r="B10303" t="s">
        <v>29</v>
      </c>
      <c r="C10303" t="s">
        <v>31069</v>
      </c>
      <c r="D10303" t="s">
        <v>31070</v>
      </c>
      <c r="E10303" t="s">
        <v>376</v>
      </c>
      <c r="F10303" s="7">
        <v>79.349999999999994</v>
      </c>
      <c r="G10303" t="s">
        <v>33</v>
      </c>
      <c r="H10303" t="s">
        <v>34</v>
      </c>
      <c r="I10303" t="s">
        <v>31001</v>
      </c>
      <c r="L10303" s="8">
        <v>2.3400000000000001E-2</v>
      </c>
      <c r="M10303" t="s">
        <v>36</v>
      </c>
      <c r="N10303" t="str">
        <f>IF(AND(PESQUISA!$B$3&lt;&gt;"",OR(PESQUISA!$B$4="TODAS",B10303=PESQUISA!$B$4),ISNUMBER(SEARCH(PESQUISA!$B$3,D10303))),ROW()-1,"")</f>
        <v/>
      </c>
    </row>
    <row r="10304" spans="1:14" x14ac:dyDescent="0.3">
      <c r="A10304" t="s">
        <v>31071</v>
      </c>
      <c r="B10304" t="s">
        <v>29</v>
      </c>
      <c r="C10304" t="s">
        <v>31072</v>
      </c>
      <c r="D10304" t="s">
        <v>31073</v>
      </c>
      <c r="E10304" t="s">
        <v>376</v>
      </c>
      <c r="F10304" s="7">
        <v>114.6</v>
      </c>
      <c r="G10304" t="s">
        <v>33</v>
      </c>
      <c r="H10304" t="s">
        <v>34</v>
      </c>
      <c r="I10304" t="s">
        <v>31001</v>
      </c>
      <c r="L10304" s="8">
        <v>1.6199999999999999E-2</v>
      </c>
      <c r="M10304" t="s">
        <v>36</v>
      </c>
      <c r="N10304" t="str">
        <f>IF(AND(PESQUISA!$B$3&lt;&gt;"",OR(PESQUISA!$B$4="TODAS",B10304=PESQUISA!$B$4),ISNUMBER(SEARCH(PESQUISA!$B$3,D10304))),ROW()-1,"")</f>
        <v/>
      </c>
    </row>
    <row r="10305" spans="1:14" x14ac:dyDescent="0.3">
      <c r="A10305" t="s">
        <v>31074</v>
      </c>
      <c r="B10305" t="s">
        <v>29</v>
      </c>
      <c r="C10305" t="s">
        <v>31075</v>
      </c>
      <c r="D10305" t="s">
        <v>31076</v>
      </c>
      <c r="E10305" t="s">
        <v>376</v>
      </c>
      <c r="F10305" s="7">
        <v>149.87</v>
      </c>
      <c r="G10305" t="s">
        <v>33</v>
      </c>
      <c r="H10305" t="s">
        <v>34</v>
      </c>
      <c r="I10305" t="s">
        <v>31001</v>
      </c>
      <c r="L10305" s="8">
        <v>1.24E-2</v>
      </c>
      <c r="M10305" t="s">
        <v>36</v>
      </c>
      <c r="N10305" t="str">
        <f>IF(AND(PESQUISA!$B$3&lt;&gt;"",OR(PESQUISA!$B$4="TODAS",B10305=PESQUISA!$B$4),ISNUMBER(SEARCH(PESQUISA!$B$3,D10305))),ROW()-1,"")</f>
        <v/>
      </c>
    </row>
    <row r="10306" spans="1:14" x14ac:dyDescent="0.3">
      <c r="A10306" t="s">
        <v>31077</v>
      </c>
      <c r="B10306" t="s">
        <v>29</v>
      </c>
      <c r="C10306" t="s">
        <v>31078</v>
      </c>
      <c r="D10306" t="s">
        <v>31079</v>
      </c>
      <c r="E10306" t="s">
        <v>60</v>
      </c>
      <c r="F10306" s="7">
        <v>53.81</v>
      </c>
      <c r="G10306" t="s">
        <v>33</v>
      </c>
      <c r="H10306" t="s">
        <v>34</v>
      </c>
      <c r="I10306" t="s">
        <v>31080</v>
      </c>
      <c r="L10306" s="8">
        <v>0</v>
      </c>
      <c r="M10306" t="s">
        <v>36</v>
      </c>
      <c r="N10306" t="str">
        <f>IF(AND(PESQUISA!$B$3&lt;&gt;"",OR(PESQUISA!$B$4="TODAS",B10306=PESQUISA!$B$4),ISNUMBER(SEARCH(PESQUISA!$B$3,D10306))),ROW()-1,"")</f>
        <v/>
      </c>
    </row>
    <row r="10307" spans="1:14" x14ac:dyDescent="0.3">
      <c r="A10307" t="s">
        <v>31081</v>
      </c>
      <c r="B10307" t="s">
        <v>29</v>
      </c>
      <c r="C10307" t="s">
        <v>31082</v>
      </c>
      <c r="D10307" t="s">
        <v>31083</v>
      </c>
      <c r="E10307" t="s">
        <v>60</v>
      </c>
      <c r="F10307" s="7">
        <v>79.64</v>
      </c>
      <c r="G10307" t="s">
        <v>33</v>
      </c>
      <c r="H10307" t="s">
        <v>34</v>
      </c>
      <c r="I10307" t="s">
        <v>31080</v>
      </c>
      <c r="L10307" s="8">
        <v>0</v>
      </c>
      <c r="M10307" t="s">
        <v>36</v>
      </c>
      <c r="N10307" t="str">
        <f>IF(AND(PESQUISA!$B$3&lt;&gt;"",OR(PESQUISA!$B$4="TODAS",B10307=PESQUISA!$B$4),ISNUMBER(SEARCH(PESQUISA!$B$3,D10307))),ROW()-1,"")</f>
        <v/>
      </c>
    </row>
    <row r="10308" spans="1:14" x14ac:dyDescent="0.3">
      <c r="A10308" t="s">
        <v>31084</v>
      </c>
      <c r="B10308" t="s">
        <v>29</v>
      </c>
      <c r="C10308" t="s">
        <v>31085</v>
      </c>
      <c r="D10308" t="s">
        <v>31086</v>
      </c>
      <c r="E10308" t="s">
        <v>60</v>
      </c>
      <c r="F10308" s="7">
        <v>98.18</v>
      </c>
      <c r="G10308" t="s">
        <v>33</v>
      </c>
      <c r="H10308" t="s">
        <v>34</v>
      </c>
      <c r="I10308" t="s">
        <v>31080</v>
      </c>
      <c r="L10308" s="8">
        <v>0</v>
      </c>
      <c r="M10308" t="s">
        <v>36</v>
      </c>
      <c r="N10308" t="str">
        <f>IF(AND(PESQUISA!$B$3&lt;&gt;"",OR(PESQUISA!$B$4="TODAS",B10308=PESQUISA!$B$4),ISNUMBER(SEARCH(PESQUISA!$B$3,D10308))),ROW()-1,"")</f>
        <v/>
      </c>
    </row>
    <row r="10309" spans="1:14" x14ac:dyDescent="0.3">
      <c r="A10309" t="s">
        <v>31087</v>
      </c>
      <c r="B10309" t="s">
        <v>29</v>
      </c>
      <c r="C10309" t="s">
        <v>31088</v>
      </c>
      <c r="D10309" t="s">
        <v>31089</v>
      </c>
      <c r="E10309" t="s">
        <v>60</v>
      </c>
      <c r="F10309" s="7">
        <v>43.31</v>
      </c>
      <c r="G10309" t="s">
        <v>33</v>
      </c>
      <c r="H10309" t="s">
        <v>34</v>
      </c>
      <c r="I10309" t="s">
        <v>31080</v>
      </c>
      <c r="L10309" s="8">
        <v>0</v>
      </c>
      <c r="M10309" t="s">
        <v>36</v>
      </c>
      <c r="N10309" t="str">
        <f>IF(AND(PESQUISA!$B$3&lt;&gt;"",OR(PESQUISA!$B$4="TODAS",B10309=PESQUISA!$B$4),ISNUMBER(SEARCH(PESQUISA!$B$3,D10309))),ROW()-1,"")</f>
        <v/>
      </c>
    </row>
    <row r="10310" spans="1:14" x14ac:dyDescent="0.3">
      <c r="A10310" t="s">
        <v>31090</v>
      </c>
      <c r="B10310" t="s">
        <v>29</v>
      </c>
      <c r="C10310" t="s">
        <v>31091</v>
      </c>
      <c r="D10310" t="s">
        <v>31092</v>
      </c>
      <c r="E10310" t="s">
        <v>60</v>
      </c>
      <c r="F10310" s="7">
        <v>67.81</v>
      </c>
      <c r="G10310" t="s">
        <v>33</v>
      </c>
      <c r="H10310" t="s">
        <v>34</v>
      </c>
      <c r="I10310" t="s">
        <v>31080</v>
      </c>
      <c r="L10310" s="8">
        <v>0</v>
      </c>
      <c r="M10310" t="s">
        <v>36</v>
      </c>
      <c r="N10310" t="str">
        <f>IF(AND(PESQUISA!$B$3&lt;&gt;"",OR(PESQUISA!$B$4="TODAS",B10310=PESQUISA!$B$4),ISNUMBER(SEARCH(PESQUISA!$B$3,D10310))),ROW()-1,"")</f>
        <v/>
      </c>
    </row>
    <row r="10311" spans="1:14" x14ac:dyDescent="0.3">
      <c r="A10311" t="s">
        <v>31093</v>
      </c>
      <c r="B10311" t="s">
        <v>29</v>
      </c>
      <c r="C10311" t="s">
        <v>31094</v>
      </c>
      <c r="D10311" t="s">
        <v>31095</v>
      </c>
      <c r="E10311" t="s">
        <v>60</v>
      </c>
      <c r="F10311" s="7">
        <v>75.47</v>
      </c>
      <c r="G10311" t="s">
        <v>33</v>
      </c>
      <c r="H10311" t="s">
        <v>34</v>
      </c>
      <c r="I10311" t="s">
        <v>31080</v>
      </c>
      <c r="L10311" s="8">
        <v>0</v>
      </c>
      <c r="M10311" t="s">
        <v>36</v>
      </c>
      <c r="N10311" t="str">
        <f>IF(AND(PESQUISA!$B$3&lt;&gt;"",OR(PESQUISA!$B$4="TODAS",B10311=PESQUISA!$B$4),ISNUMBER(SEARCH(PESQUISA!$B$3,D10311))),ROW()-1,"")</f>
        <v/>
      </c>
    </row>
    <row r="10312" spans="1:14" x14ac:dyDescent="0.3">
      <c r="A10312" t="s">
        <v>31096</v>
      </c>
      <c r="B10312" t="s">
        <v>29</v>
      </c>
      <c r="C10312" t="s">
        <v>31097</v>
      </c>
      <c r="D10312" t="s">
        <v>31098</v>
      </c>
      <c r="E10312" t="s">
        <v>60</v>
      </c>
      <c r="F10312" s="7">
        <v>43.66</v>
      </c>
      <c r="G10312" t="s">
        <v>33</v>
      </c>
      <c r="H10312" t="s">
        <v>34</v>
      </c>
      <c r="I10312" t="s">
        <v>31080</v>
      </c>
      <c r="L10312" s="8">
        <v>3.0200000000000001E-2</v>
      </c>
      <c r="M10312" t="s">
        <v>36</v>
      </c>
      <c r="N10312" t="str">
        <f>IF(AND(PESQUISA!$B$3&lt;&gt;"",OR(PESQUISA!$B$4="TODAS",B10312=PESQUISA!$B$4),ISNUMBER(SEARCH(PESQUISA!$B$3,D10312))),ROW()-1,"")</f>
        <v/>
      </c>
    </row>
    <row r="10313" spans="1:14" x14ac:dyDescent="0.3">
      <c r="A10313" t="s">
        <v>31099</v>
      </c>
      <c r="B10313" t="s">
        <v>29</v>
      </c>
      <c r="C10313" t="s">
        <v>31100</v>
      </c>
      <c r="D10313" t="s">
        <v>31101</v>
      </c>
      <c r="E10313" t="s">
        <v>60</v>
      </c>
      <c r="F10313" s="7">
        <v>53.36</v>
      </c>
      <c r="G10313" t="s">
        <v>33</v>
      </c>
      <c r="H10313" t="s">
        <v>34</v>
      </c>
      <c r="I10313" t="s">
        <v>31080</v>
      </c>
      <c r="L10313" s="8">
        <v>2.47E-2</v>
      </c>
      <c r="M10313" t="s">
        <v>36</v>
      </c>
      <c r="N10313" t="str">
        <f>IF(AND(PESQUISA!$B$3&lt;&gt;"",OR(PESQUISA!$B$4="TODAS",B10313=PESQUISA!$B$4),ISNUMBER(SEARCH(PESQUISA!$B$3,D10313))),ROW()-1,"")</f>
        <v/>
      </c>
    </row>
    <row r="10314" spans="1:14" x14ac:dyDescent="0.3">
      <c r="A10314" t="s">
        <v>31102</v>
      </c>
      <c r="B10314" t="s">
        <v>29</v>
      </c>
      <c r="C10314" t="s">
        <v>31103</v>
      </c>
      <c r="D10314" t="s">
        <v>31104</v>
      </c>
      <c r="E10314" t="s">
        <v>60</v>
      </c>
      <c r="F10314" s="7">
        <v>63.09</v>
      </c>
      <c r="G10314" t="s">
        <v>33</v>
      </c>
      <c r="H10314" t="s">
        <v>34</v>
      </c>
      <c r="I10314" t="s">
        <v>31080</v>
      </c>
      <c r="L10314" s="8">
        <v>2.0899999999999998E-2</v>
      </c>
      <c r="M10314" t="s">
        <v>36</v>
      </c>
      <c r="N10314" t="str">
        <f>IF(AND(PESQUISA!$B$3&lt;&gt;"",OR(PESQUISA!$B$4="TODAS",B10314=PESQUISA!$B$4),ISNUMBER(SEARCH(PESQUISA!$B$3,D10314))),ROW()-1,"")</f>
        <v/>
      </c>
    </row>
    <row r="10315" spans="1:14" x14ac:dyDescent="0.3">
      <c r="A10315" t="s">
        <v>31105</v>
      </c>
      <c r="B10315" t="s">
        <v>29</v>
      </c>
      <c r="C10315" t="s">
        <v>31106</v>
      </c>
      <c r="D10315" t="s">
        <v>31107</v>
      </c>
      <c r="E10315" t="s">
        <v>60</v>
      </c>
      <c r="F10315" s="7">
        <v>36.71</v>
      </c>
      <c r="G10315" t="s">
        <v>33</v>
      </c>
      <c r="H10315" t="s">
        <v>34</v>
      </c>
      <c r="I10315" t="s">
        <v>31080</v>
      </c>
      <c r="L10315" s="8">
        <v>4.5999999999999999E-3</v>
      </c>
      <c r="M10315" t="s">
        <v>36</v>
      </c>
      <c r="N10315" t="str">
        <f>IF(AND(PESQUISA!$B$3&lt;&gt;"",OR(PESQUISA!$B$4="TODAS",B10315=PESQUISA!$B$4),ISNUMBER(SEARCH(PESQUISA!$B$3,D10315))),ROW()-1,"")</f>
        <v/>
      </c>
    </row>
    <row r="10316" spans="1:14" x14ac:dyDescent="0.3">
      <c r="A10316" t="s">
        <v>31108</v>
      </c>
      <c r="B10316" t="s">
        <v>29</v>
      </c>
      <c r="C10316" t="s">
        <v>31109</v>
      </c>
      <c r="D10316" t="s">
        <v>31110</v>
      </c>
      <c r="E10316" t="s">
        <v>60</v>
      </c>
      <c r="F10316" s="7">
        <v>54.17</v>
      </c>
      <c r="G10316" t="s">
        <v>33</v>
      </c>
      <c r="H10316" t="s">
        <v>34</v>
      </c>
      <c r="I10316" t="s">
        <v>31080</v>
      </c>
      <c r="L10316" s="8">
        <v>4.5999999999999999E-3</v>
      </c>
      <c r="M10316" t="s">
        <v>36</v>
      </c>
      <c r="N10316" t="str">
        <f>IF(AND(PESQUISA!$B$3&lt;&gt;"",OR(PESQUISA!$B$4="TODAS",B10316=PESQUISA!$B$4),ISNUMBER(SEARCH(PESQUISA!$B$3,D10316))),ROW()-1,"")</f>
        <v/>
      </c>
    </row>
    <row r="10317" spans="1:14" x14ac:dyDescent="0.3">
      <c r="A10317" t="s">
        <v>31111</v>
      </c>
      <c r="B10317" t="s">
        <v>29</v>
      </c>
      <c r="C10317" t="s">
        <v>31112</v>
      </c>
      <c r="D10317" t="s">
        <v>31113</v>
      </c>
      <c r="E10317" t="s">
        <v>60</v>
      </c>
      <c r="F10317" s="7">
        <v>75.239999999999995</v>
      </c>
      <c r="G10317" t="s">
        <v>33</v>
      </c>
      <c r="H10317" t="s">
        <v>34</v>
      </c>
      <c r="I10317" t="s">
        <v>31080</v>
      </c>
      <c r="L10317" s="8">
        <v>4.7000000000000002E-3</v>
      </c>
      <c r="M10317" t="s">
        <v>36</v>
      </c>
      <c r="N10317" t="str">
        <f>IF(AND(PESQUISA!$B$3&lt;&gt;"",OR(PESQUISA!$B$4="TODAS",B10317=PESQUISA!$B$4),ISNUMBER(SEARCH(PESQUISA!$B$3,D10317))),ROW()-1,"")</f>
        <v/>
      </c>
    </row>
    <row r="10318" spans="1:14" x14ac:dyDescent="0.3">
      <c r="A10318" t="s">
        <v>31114</v>
      </c>
      <c r="B10318" t="s">
        <v>29</v>
      </c>
      <c r="C10318" t="s">
        <v>31115</v>
      </c>
      <c r="D10318" t="s">
        <v>31116</v>
      </c>
      <c r="E10318" t="s">
        <v>60</v>
      </c>
      <c r="F10318" s="7">
        <v>22.38</v>
      </c>
      <c r="G10318" t="s">
        <v>33</v>
      </c>
      <c r="H10318" t="s">
        <v>34</v>
      </c>
      <c r="I10318" t="s">
        <v>31080</v>
      </c>
      <c r="L10318" s="8">
        <v>5.8999999999999997E-2</v>
      </c>
      <c r="M10318" t="s">
        <v>36</v>
      </c>
      <c r="N10318" t="str">
        <f>IF(AND(PESQUISA!$B$3&lt;&gt;"",OR(PESQUISA!$B$4="TODAS",B10318=PESQUISA!$B$4),ISNUMBER(SEARCH(PESQUISA!$B$3,D10318))),ROW()-1,"")</f>
        <v/>
      </c>
    </row>
    <row r="10319" spans="1:14" x14ac:dyDescent="0.3">
      <c r="A10319" t="s">
        <v>31117</v>
      </c>
      <c r="B10319" t="s">
        <v>29</v>
      </c>
      <c r="C10319" t="s">
        <v>31118</v>
      </c>
      <c r="D10319" t="s">
        <v>31119</v>
      </c>
      <c r="E10319" t="s">
        <v>60</v>
      </c>
      <c r="F10319" s="7">
        <v>26.19</v>
      </c>
      <c r="G10319" t="s">
        <v>33</v>
      </c>
      <c r="H10319" t="s">
        <v>34</v>
      </c>
      <c r="I10319" t="s">
        <v>31080</v>
      </c>
      <c r="L10319" s="8">
        <v>5.04E-2</v>
      </c>
      <c r="M10319" t="s">
        <v>36</v>
      </c>
      <c r="N10319" t="str">
        <f>IF(AND(PESQUISA!$B$3&lt;&gt;"",OR(PESQUISA!$B$4="TODAS",B10319=PESQUISA!$B$4),ISNUMBER(SEARCH(PESQUISA!$B$3,D10319))),ROW()-1,"")</f>
        <v/>
      </c>
    </row>
    <row r="10320" spans="1:14" x14ac:dyDescent="0.3">
      <c r="A10320" t="s">
        <v>31120</v>
      </c>
      <c r="B10320" t="s">
        <v>29</v>
      </c>
      <c r="C10320" t="s">
        <v>31121</v>
      </c>
      <c r="D10320" t="s">
        <v>31122</v>
      </c>
      <c r="E10320" t="s">
        <v>60</v>
      </c>
      <c r="F10320" s="7">
        <v>30.61</v>
      </c>
      <c r="G10320" t="s">
        <v>33</v>
      </c>
      <c r="H10320" t="s">
        <v>34</v>
      </c>
      <c r="I10320" t="s">
        <v>31080</v>
      </c>
      <c r="L10320" s="8">
        <v>4.3099999999999999E-2</v>
      </c>
      <c r="M10320" t="s">
        <v>36</v>
      </c>
      <c r="N10320" t="str">
        <f>IF(AND(PESQUISA!$B$3&lt;&gt;"",OR(PESQUISA!$B$4="TODAS",B10320=PESQUISA!$B$4),ISNUMBER(SEARCH(PESQUISA!$B$3,D10320))),ROW()-1,"")</f>
        <v/>
      </c>
    </row>
    <row r="10321" spans="1:14" x14ac:dyDescent="0.3">
      <c r="A10321" t="s">
        <v>31123</v>
      </c>
      <c r="B10321" t="s">
        <v>29</v>
      </c>
      <c r="C10321" t="s">
        <v>31124</v>
      </c>
      <c r="D10321" t="s">
        <v>31125</v>
      </c>
      <c r="E10321" t="s">
        <v>60</v>
      </c>
      <c r="F10321" s="7">
        <v>14.17</v>
      </c>
      <c r="G10321" t="s">
        <v>33</v>
      </c>
      <c r="H10321" t="s">
        <v>34</v>
      </c>
      <c r="I10321" t="s">
        <v>31080</v>
      </c>
      <c r="L10321" s="8">
        <v>0</v>
      </c>
      <c r="M10321" t="s">
        <v>36</v>
      </c>
      <c r="N10321" t="str">
        <f>IF(AND(PESQUISA!$B$3&lt;&gt;"",OR(PESQUISA!$B$4="TODAS",B10321=PESQUISA!$B$4),ISNUMBER(SEARCH(PESQUISA!$B$3,D10321))),ROW()-1,"")</f>
        <v/>
      </c>
    </row>
    <row r="10322" spans="1:14" x14ac:dyDescent="0.3">
      <c r="A10322" t="s">
        <v>31126</v>
      </c>
      <c r="B10322" t="s">
        <v>29</v>
      </c>
      <c r="C10322" t="s">
        <v>31127</v>
      </c>
      <c r="D10322" t="s">
        <v>31128</v>
      </c>
      <c r="E10322" t="s">
        <v>60</v>
      </c>
      <c r="F10322" s="7">
        <v>12.9</v>
      </c>
      <c r="G10322" t="s">
        <v>33</v>
      </c>
      <c r="H10322" t="s">
        <v>34</v>
      </c>
      <c r="I10322" t="s">
        <v>31080</v>
      </c>
      <c r="L10322" s="8">
        <v>0</v>
      </c>
      <c r="M10322" t="s">
        <v>36</v>
      </c>
      <c r="N10322" t="str">
        <f>IF(AND(PESQUISA!$B$3&lt;&gt;"",OR(PESQUISA!$B$4="TODAS",B10322=PESQUISA!$B$4),ISNUMBER(SEARCH(PESQUISA!$B$3,D10322))),ROW()-1,"")</f>
        <v/>
      </c>
    </row>
    <row r="10323" spans="1:14" x14ac:dyDescent="0.3">
      <c r="A10323" t="s">
        <v>31129</v>
      </c>
      <c r="B10323" t="s">
        <v>29</v>
      </c>
      <c r="C10323" t="s">
        <v>31130</v>
      </c>
      <c r="D10323" t="s">
        <v>31131</v>
      </c>
      <c r="E10323" t="s">
        <v>60</v>
      </c>
      <c r="F10323" s="7">
        <v>36.51</v>
      </c>
      <c r="G10323" t="s">
        <v>33</v>
      </c>
      <c r="H10323" t="s">
        <v>34</v>
      </c>
      <c r="I10323" t="s">
        <v>31080</v>
      </c>
      <c r="L10323" s="8">
        <v>0</v>
      </c>
      <c r="M10323" t="s">
        <v>36</v>
      </c>
      <c r="N10323" t="str">
        <f>IF(AND(PESQUISA!$B$3&lt;&gt;"",OR(PESQUISA!$B$4="TODAS",B10323=PESQUISA!$B$4),ISNUMBER(SEARCH(PESQUISA!$B$3,D10323))),ROW()-1,"")</f>
        <v/>
      </c>
    </row>
    <row r="10324" spans="1:14" x14ac:dyDescent="0.3">
      <c r="A10324" t="s">
        <v>31132</v>
      </c>
      <c r="B10324" t="s">
        <v>29</v>
      </c>
      <c r="C10324" t="s">
        <v>31133</v>
      </c>
      <c r="D10324" t="s">
        <v>31134</v>
      </c>
      <c r="E10324" t="s">
        <v>60</v>
      </c>
      <c r="F10324" s="7">
        <v>45.8</v>
      </c>
      <c r="G10324" t="s">
        <v>33</v>
      </c>
      <c r="H10324" t="s">
        <v>34</v>
      </c>
      <c r="I10324" t="s">
        <v>31080</v>
      </c>
      <c r="L10324" s="8">
        <v>0</v>
      </c>
      <c r="M10324" t="s">
        <v>36</v>
      </c>
      <c r="N10324" t="str">
        <f>IF(AND(PESQUISA!$B$3&lt;&gt;"",OR(PESQUISA!$B$4="TODAS",B10324=PESQUISA!$B$4),ISNUMBER(SEARCH(PESQUISA!$B$3,D10324))),ROW()-1,"")</f>
        <v/>
      </c>
    </row>
    <row r="10325" spans="1:14" x14ac:dyDescent="0.3">
      <c r="A10325" t="s">
        <v>31135</v>
      </c>
      <c r="B10325" t="s">
        <v>29</v>
      </c>
      <c r="C10325" t="s">
        <v>31136</v>
      </c>
      <c r="D10325" t="s">
        <v>31137</v>
      </c>
      <c r="E10325" t="s">
        <v>60</v>
      </c>
      <c r="F10325" s="7">
        <v>66.33</v>
      </c>
      <c r="G10325" t="s">
        <v>33</v>
      </c>
      <c r="H10325" t="s">
        <v>34</v>
      </c>
      <c r="I10325" t="s">
        <v>31080</v>
      </c>
      <c r="L10325" s="8">
        <v>0</v>
      </c>
      <c r="M10325" t="s">
        <v>36</v>
      </c>
      <c r="N10325" t="str">
        <f>IF(AND(PESQUISA!$B$3&lt;&gt;"",OR(PESQUISA!$B$4="TODAS",B10325=PESQUISA!$B$4),ISNUMBER(SEARCH(PESQUISA!$B$3,D10325))),ROW()-1,"")</f>
        <v/>
      </c>
    </row>
    <row r="10326" spans="1:14" x14ac:dyDescent="0.3">
      <c r="A10326" t="s">
        <v>31138</v>
      </c>
      <c r="B10326" t="s">
        <v>29</v>
      </c>
      <c r="C10326" t="s">
        <v>31139</v>
      </c>
      <c r="D10326" t="s">
        <v>31140</v>
      </c>
      <c r="E10326" t="s">
        <v>60</v>
      </c>
      <c r="F10326" s="7">
        <v>80.97</v>
      </c>
      <c r="G10326" t="s">
        <v>33</v>
      </c>
      <c r="H10326" t="s">
        <v>34</v>
      </c>
      <c r="I10326" t="s">
        <v>31080</v>
      </c>
      <c r="L10326" s="8">
        <v>0</v>
      </c>
      <c r="M10326" t="s">
        <v>36</v>
      </c>
      <c r="N10326" t="str">
        <f>IF(AND(PESQUISA!$B$3&lt;&gt;"",OR(PESQUISA!$B$4="TODAS",B10326=PESQUISA!$B$4),ISNUMBER(SEARCH(PESQUISA!$B$3,D10326))),ROW()-1,"")</f>
        <v/>
      </c>
    </row>
    <row r="10327" spans="1:14" x14ac:dyDescent="0.3">
      <c r="A10327" t="s">
        <v>31141</v>
      </c>
      <c r="B10327" t="s">
        <v>29</v>
      </c>
      <c r="C10327" t="s">
        <v>31142</v>
      </c>
      <c r="D10327" t="s">
        <v>31143</v>
      </c>
      <c r="E10327" t="s">
        <v>60</v>
      </c>
      <c r="F10327" s="7">
        <v>56.5</v>
      </c>
      <c r="G10327" t="s">
        <v>33</v>
      </c>
      <c r="H10327" t="s">
        <v>34</v>
      </c>
      <c r="I10327" t="s">
        <v>31080</v>
      </c>
      <c r="L10327" s="8">
        <v>2.3400000000000001E-2</v>
      </c>
      <c r="M10327" t="s">
        <v>36</v>
      </c>
      <c r="N10327" t="str">
        <f>IF(AND(PESQUISA!$B$3&lt;&gt;"",OR(PESQUISA!$B$4="TODAS",B10327=PESQUISA!$B$4),ISNUMBER(SEARCH(PESQUISA!$B$3,D10327))),ROW()-1,"")</f>
        <v/>
      </c>
    </row>
    <row r="10328" spans="1:14" x14ac:dyDescent="0.3">
      <c r="A10328" t="s">
        <v>31144</v>
      </c>
      <c r="B10328" t="s">
        <v>29</v>
      </c>
      <c r="C10328" t="s">
        <v>31145</v>
      </c>
      <c r="D10328" t="s">
        <v>31146</v>
      </c>
      <c r="E10328" t="s">
        <v>60</v>
      </c>
      <c r="F10328" s="7">
        <v>70.13</v>
      </c>
      <c r="G10328" t="s">
        <v>33</v>
      </c>
      <c r="H10328" t="s">
        <v>34</v>
      </c>
      <c r="I10328" t="s">
        <v>31080</v>
      </c>
      <c r="L10328" s="8">
        <v>1.8800000000000001E-2</v>
      </c>
      <c r="M10328" t="s">
        <v>36</v>
      </c>
      <c r="N10328" t="str">
        <f>IF(AND(PESQUISA!$B$3&lt;&gt;"",OR(PESQUISA!$B$4="TODAS",B10328=PESQUISA!$B$4),ISNUMBER(SEARCH(PESQUISA!$B$3,D10328))),ROW()-1,"")</f>
        <v/>
      </c>
    </row>
    <row r="10329" spans="1:14" x14ac:dyDescent="0.3">
      <c r="A10329" t="s">
        <v>31147</v>
      </c>
      <c r="B10329" t="s">
        <v>29</v>
      </c>
      <c r="C10329" t="s">
        <v>31148</v>
      </c>
      <c r="D10329" t="s">
        <v>31149</v>
      </c>
      <c r="E10329" t="s">
        <v>60</v>
      </c>
      <c r="F10329" s="7">
        <v>83.76</v>
      </c>
      <c r="G10329" t="s">
        <v>33</v>
      </c>
      <c r="H10329" t="s">
        <v>34</v>
      </c>
      <c r="I10329" t="s">
        <v>31080</v>
      </c>
      <c r="L10329" s="8">
        <v>1.5800000000000002E-2</v>
      </c>
      <c r="M10329" t="s">
        <v>36</v>
      </c>
      <c r="N10329" t="str">
        <f>IF(AND(PESQUISA!$B$3&lt;&gt;"",OR(PESQUISA!$B$4="TODAS",B10329=PESQUISA!$B$4),ISNUMBER(SEARCH(PESQUISA!$B$3,D10329))),ROW()-1,"")</f>
        <v/>
      </c>
    </row>
    <row r="10330" spans="1:14" x14ac:dyDescent="0.3">
      <c r="A10330" t="s">
        <v>31150</v>
      </c>
      <c r="B10330" t="s">
        <v>29</v>
      </c>
      <c r="C10330" t="s">
        <v>31151</v>
      </c>
      <c r="D10330" t="s">
        <v>31152</v>
      </c>
      <c r="E10330" t="s">
        <v>60</v>
      </c>
      <c r="F10330" s="7">
        <v>36.89</v>
      </c>
      <c r="G10330" t="s">
        <v>33</v>
      </c>
      <c r="H10330" t="s">
        <v>34</v>
      </c>
      <c r="I10330" t="s">
        <v>31080</v>
      </c>
      <c r="L10330" s="8">
        <v>4.5999999999999999E-3</v>
      </c>
      <c r="M10330" t="s">
        <v>36</v>
      </c>
      <c r="N10330" t="str">
        <f>IF(AND(PESQUISA!$B$3&lt;&gt;"",OR(PESQUISA!$B$4="TODAS",B10330=PESQUISA!$B$4),ISNUMBER(SEARCH(PESQUISA!$B$3,D10330))),ROW()-1,"")</f>
        <v/>
      </c>
    </row>
    <row r="10331" spans="1:14" x14ac:dyDescent="0.3">
      <c r="A10331" t="s">
        <v>31153</v>
      </c>
      <c r="B10331" t="s">
        <v>29</v>
      </c>
      <c r="C10331" t="s">
        <v>31154</v>
      </c>
      <c r="D10331" t="s">
        <v>31155</v>
      </c>
      <c r="E10331" t="s">
        <v>60</v>
      </c>
      <c r="F10331" s="7">
        <v>54.41</v>
      </c>
      <c r="G10331" t="s">
        <v>33</v>
      </c>
      <c r="H10331" t="s">
        <v>34</v>
      </c>
      <c r="I10331" t="s">
        <v>31080</v>
      </c>
      <c r="L10331" s="8">
        <v>4.5999999999999999E-3</v>
      </c>
      <c r="M10331" t="s">
        <v>36</v>
      </c>
      <c r="N10331" t="str">
        <f>IF(AND(PESQUISA!$B$3&lt;&gt;"",OR(PESQUISA!$B$4="TODAS",B10331=PESQUISA!$B$4),ISNUMBER(SEARCH(PESQUISA!$B$3,D10331))),ROW()-1,"")</f>
        <v/>
      </c>
    </row>
    <row r="10332" spans="1:14" x14ac:dyDescent="0.3">
      <c r="A10332" t="s">
        <v>31156</v>
      </c>
      <c r="B10332" t="s">
        <v>29</v>
      </c>
      <c r="C10332" t="s">
        <v>31157</v>
      </c>
      <c r="D10332" t="s">
        <v>31158</v>
      </c>
      <c r="E10332" t="s">
        <v>60</v>
      </c>
      <c r="F10332" s="7">
        <v>75.45</v>
      </c>
      <c r="G10332" t="s">
        <v>33</v>
      </c>
      <c r="H10332" t="s">
        <v>34</v>
      </c>
      <c r="I10332" t="s">
        <v>31080</v>
      </c>
      <c r="L10332" s="8">
        <v>4.5999999999999999E-3</v>
      </c>
      <c r="M10332" t="s">
        <v>36</v>
      </c>
      <c r="N10332" t="str">
        <f>IF(AND(PESQUISA!$B$3&lt;&gt;"",OR(PESQUISA!$B$4="TODAS",B10332=PESQUISA!$B$4),ISNUMBER(SEARCH(PESQUISA!$B$3,D10332))),ROW()-1,"")</f>
        <v/>
      </c>
    </row>
    <row r="10333" spans="1:14" x14ac:dyDescent="0.3">
      <c r="A10333" t="s">
        <v>31159</v>
      </c>
      <c r="B10333" t="s">
        <v>29</v>
      </c>
      <c r="C10333" t="s">
        <v>31160</v>
      </c>
      <c r="D10333" t="s">
        <v>31161</v>
      </c>
      <c r="E10333" t="s">
        <v>60</v>
      </c>
      <c r="F10333" s="7">
        <v>22.73</v>
      </c>
      <c r="G10333" t="s">
        <v>33</v>
      </c>
      <c r="H10333" t="s">
        <v>34</v>
      </c>
      <c r="I10333" t="s">
        <v>31080</v>
      </c>
      <c r="L10333" s="8">
        <v>5.8099999999999999E-2</v>
      </c>
      <c r="M10333" t="s">
        <v>36</v>
      </c>
      <c r="N10333" t="str">
        <f>IF(AND(PESQUISA!$B$3&lt;&gt;"",OR(PESQUISA!$B$4="TODAS",B10333=PESQUISA!$B$4),ISNUMBER(SEARCH(PESQUISA!$B$3,D10333))),ROW()-1,"")</f>
        <v/>
      </c>
    </row>
    <row r="10334" spans="1:14" x14ac:dyDescent="0.3">
      <c r="A10334" t="s">
        <v>31162</v>
      </c>
      <c r="B10334" t="s">
        <v>29</v>
      </c>
      <c r="C10334" t="s">
        <v>31163</v>
      </c>
      <c r="D10334" t="s">
        <v>31164</v>
      </c>
      <c r="E10334" t="s">
        <v>60</v>
      </c>
      <c r="F10334" s="7">
        <v>26.57</v>
      </c>
      <c r="G10334" t="s">
        <v>33</v>
      </c>
      <c r="H10334" t="s">
        <v>34</v>
      </c>
      <c r="I10334" t="s">
        <v>31080</v>
      </c>
      <c r="L10334" s="8">
        <v>4.9700000000000001E-2</v>
      </c>
      <c r="M10334" t="s">
        <v>36</v>
      </c>
      <c r="N10334" t="str">
        <f>IF(AND(PESQUISA!$B$3&lt;&gt;"",OR(PESQUISA!$B$4="TODAS",B10334=PESQUISA!$B$4),ISNUMBER(SEARCH(PESQUISA!$B$3,D10334))),ROW()-1,"")</f>
        <v/>
      </c>
    </row>
    <row r="10335" spans="1:14" x14ac:dyDescent="0.3">
      <c r="A10335" t="s">
        <v>31165</v>
      </c>
      <c r="B10335" t="s">
        <v>29</v>
      </c>
      <c r="C10335" t="s">
        <v>31166</v>
      </c>
      <c r="D10335" t="s">
        <v>31167</v>
      </c>
      <c r="E10335" t="s">
        <v>60</v>
      </c>
      <c r="F10335" s="7">
        <v>31.34</v>
      </c>
      <c r="G10335" t="s">
        <v>33</v>
      </c>
      <c r="H10335" t="s">
        <v>34</v>
      </c>
      <c r="I10335" t="s">
        <v>31080</v>
      </c>
      <c r="L10335" s="8">
        <v>4.2099999999999999E-2</v>
      </c>
      <c r="M10335" t="s">
        <v>36</v>
      </c>
      <c r="N10335" t="str">
        <f>IF(AND(PESQUISA!$B$3&lt;&gt;"",OR(PESQUISA!$B$4="TODAS",B10335=PESQUISA!$B$4),ISNUMBER(SEARCH(PESQUISA!$B$3,D10335))),ROW()-1,"")</f>
        <v/>
      </c>
    </row>
    <row r="10336" spans="1:14" x14ac:dyDescent="0.3">
      <c r="A10336" t="s">
        <v>31168</v>
      </c>
      <c r="B10336" t="s">
        <v>29</v>
      </c>
      <c r="C10336" t="s">
        <v>31169</v>
      </c>
      <c r="D10336" t="s">
        <v>31170</v>
      </c>
      <c r="E10336" t="s">
        <v>32</v>
      </c>
      <c r="G10336" t="s">
        <v>33</v>
      </c>
      <c r="H10336" t="s">
        <v>34</v>
      </c>
      <c r="I10336" t="s">
        <v>31171</v>
      </c>
      <c r="M10336" t="s">
        <v>53</v>
      </c>
      <c r="N10336" t="str">
        <f>IF(AND(PESQUISA!$B$3&lt;&gt;"",OR(PESQUISA!$B$4="TODAS",B10336=PESQUISA!$B$4),ISNUMBER(SEARCH(PESQUISA!$B$3,D10336))),ROW()-1,"")</f>
        <v/>
      </c>
    </row>
    <row r="10337" spans="1:14" x14ac:dyDescent="0.3">
      <c r="A10337" t="s">
        <v>31172</v>
      </c>
      <c r="B10337" t="s">
        <v>29</v>
      </c>
      <c r="C10337" t="s">
        <v>31173</v>
      </c>
      <c r="D10337" t="s">
        <v>31174</v>
      </c>
      <c r="E10337" t="s">
        <v>32</v>
      </c>
      <c r="G10337" t="s">
        <v>33</v>
      </c>
      <c r="H10337" t="s">
        <v>34</v>
      </c>
      <c r="I10337" t="s">
        <v>31171</v>
      </c>
      <c r="M10337" t="s">
        <v>53</v>
      </c>
      <c r="N10337" t="str">
        <f>IF(AND(PESQUISA!$B$3&lt;&gt;"",OR(PESQUISA!$B$4="TODAS",B10337=PESQUISA!$B$4),ISNUMBER(SEARCH(PESQUISA!$B$3,D10337))),ROW()-1,"")</f>
        <v/>
      </c>
    </row>
    <row r="10338" spans="1:14" x14ac:dyDescent="0.3">
      <c r="A10338" t="s">
        <v>31175</v>
      </c>
      <c r="B10338" t="s">
        <v>29</v>
      </c>
      <c r="C10338" t="s">
        <v>31176</v>
      </c>
      <c r="D10338" t="s">
        <v>31177</v>
      </c>
      <c r="E10338" t="s">
        <v>32</v>
      </c>
      <c r="G10338" t="s">
        <v>33</v>
      </c>
      <c r="H10338" t="s">
        <v>34</v>
      </c>
      <c r="I10338" t="s">
        <v>31171</v>
      </c>
      <c r="M10338" t="s">
        <v>53</v>
      </c>
      <c r="N10338" t="str">
        <f>IF(AND(PESQUISA!$B$3&lt;&gt;"",OR(PESQUISA!$B$4="TODAS",B10338=PESQUISA!$B$4),ISNUMBER(SEARCH(PESQUISA!$B$3,D10338))),ROW()-1,"")</f>
        <v/>
      </c>
    </row>
    <row r="10339" spans="1:14" x14ac:dyDescent="0.3">
      <c r="A10339" t="s">
        <v>31178</v>
      </c>
      <c r="B10339" t="s">
        <v>29</v>
      </c>
      <c r="C10339" t="s">
        <v>31179</v>
      </c>
      <c r="D10339" t="s">
        <v>31180</v>
      </c>
      <c r="E10339" t="s">
        <v>32</v>
      </c>
      <c r="G10339" t="s">
        <v>33</v>
      </c>
      <c r="H10339" t="s">
        <v>34</v>
      </c>
      <c r="I10339" t="s">
        <v>31171</v>
      </c>
      <c r="M10339" t="s">
        <v>53</v>
      </c>
      <c r="N10339" t="str">
        <f>IF(AND(PESQUISA!$B$3&lt;&gt;"",OR(PESQUISA!$B$4="TODAS",B10339=PESQUISA!$B$4),ISNUMBER(SEARCH(PESQUISA!$B$3,D10339))),ROW()-1,"")</f>
        <v/>
      </c>
    </row>
    <row r="10340" spans="1:14" x14ac:dyDescent="0.3">
      <c r="A10340" t="s">
        <v>31181</v>
      </c>
      <c r="B10340" t="s">
        <v>29</v>
      </c>
      <c r="C10340" t="s">
        <v>31182</v>
      </c>
      <c r="D10340" t="s">
        <v>31183</v>
      </c>
      <c r="E10340" t="s">
        <v>32</v>
      </c>
      <c r="G10340" t="s">
        <v>33</v>
      </c>
      <c r="H10340" t="s">
        <v>34</v>
      </c>
      <c r="I10340" t="s">
        <v>31171</v>
      </c>
      <c r="M10340" t="s">
        <v>53</v>
      </c>
      <c r="N10340" t="str">
        <f>IF(AND(PESQUISA!$B$3&lt;&gt;"",OR(PESQUISA!$B$4="TODAS",B10340=PESQUISA!$B$4),ISNUMBER(SEARCH(PESQUISA!$B$3,D10340))),ROW()-1,"")</f>
        <v/>
      </c>
    </row>
    <row r="10341" spans="1:14" x14ac:dyDescent="0.3">
      <c r="A10341" t="s">
        <v>31184</v>
      </c>
      <c r="B10341" t="s">
        <v>29</v>
      </c>
      <c r="C10341" t="s">
        <v>31185</v>
      </c>
      <c r="D10341" t="s">
        <v>31186</v>
      </c>
      <c r="E10341" t="s">
        <v>32</v>
      </c>
      <c r="G10341" t="s">
        <v>33</v>
      </c>
      <c r="H10341" t="s">
        <v>34</v>
      </c>
      <c r="I10341" t="s">
        <v>31171</v>
      </c>
      <c r="M10341" t="s">
        <v>53</v>
      </c>
      <c r="N10341" t="str">
        <f>IF(AND(PESQUISA!$B$3&lt;&gt;"",OR(PESQUISA!$B$4="TODAS",B10341=PESQUISA!$B$4),ISNUMBER(SEARCH(PESQUISA!$B$3,D10341))),ROW()-1,"")</f>
        <v/>
      </c>
    </row>
    <row r="10342" spans="1:14" x14ac:dyDescent="0.3">
      <c r="A10342" t="s">
        <v>31187</v>
      </c>
      <c r="B10342" t="s">
        <v>29</v>
      </c>
      <c r="C10342" t="s">
        <v>31188</v>
      </c>
      <c r="D10342" t="s">
        <v>31189</v>
      </c>
      <c r="E10342" t="s">
        <v>32</v>
      </c>
      <c r="G10342" t="s">
        <v>33</v>
      </c>
      <c r="H10342" t="s">
        <v>34</v>
      </c>
      <c r="I10342" t="s">
        <v>31171</v>
      </c>
      <c r="M10342" t="s">
        <v>53</v>
      </c>
      <c r="N10342" t="str">
        <f>IF(AND(PESQUISA!$B$3&lt;&gt;"",OR(PESQUISA!$B$4="TODAS",B10342=PESQUISA!$B$4),ISNUMBER(SEARCH(PESQUISA!$B$3,D10342))),ROW()-1,"")</f>
        <v/>
      </c>
    </row>
    <row r="10343" spans="1:14" x14ac:dyDescent="0.3">
      <c r="A10343" t="s">
        <v>31190</v>
      </c>
      <c r="B10343" t="s">
        <v>29</v>
      </c>
      <c r="C10343" t="s">
        <v>31191</v>
      </c>
      <c r="D10343" t="s">
        <v>31192</v>
      </c>
      <c r="E10343" t="s">
        <v>32</v>
      </c>
      <c r="G10343" t="s">
        <v>33</v>
      </c>
      <c r="H10343" t="s">
        <v>34</v>
      </c>
      <c r="I10343" t="s">
        <v>31171</v>
      </c>
      <c r="M10343" t="s">
        <v>53</v>
      </c>
      <c r="N10343" t="str">
        <f>IF(AND(PESQUISA!$B$3&lt;&gt;"",OR(PESQUISA!$B$4="TODAS",B10343=PESQUISA!$B$4),ISNUMBER(SEARCH(PESQUISA!$B$3,D10343))),ROW()-1,"")</f>
        <v/>
      </c>
    </row>
    <row r="10344" spans="1:14" x14ac:dyDescent="0.3">
      <c r="A10344" t="s">
        <v>31193</v>
      </c>
      <c r="B10344" t="s">
        <v>29</v>
      </c>
      <c r="C10344" t="s">
        <v>31194</v>
      </c>
      <c r="D10344" t="s">
        <v>31195</v>
      </c>
      <c r="E10344" t="s">
        <v>32</v>
      </c>
      <c r="G10344" t="s">
        <v>33</v>
      </c>
      <c r="H10344" t="s">
        <v>34</v>
      </c>
      <c r="I10344" t="s">
        <v>31171</v>
      </c>
      <c r="M10344" t="s">
        <v>53</v>
      </c>
      <c r="N10344" t="str">
        <f>IF(AND(PESQUISA!$B$3&lt;&gt;"",OR(PESQUISA!$B$4="TODAS",B10344=PESQUISA!$B$4),ISNUMBER(SEARCH(PESQUISA!$B$3,D10344))),ROW()-1,"")</f>
        <v/>
      </c>
    </row>
    <row r="10345" spans="1:14" x14ac:dyDescent="0.3">
      <c r="A10345" t="s">
        <v>31196</v>
      </c>
      <c r="B10345" t="s">
        <v>29</v>
      </c>
      <c r="C10345" t="s">
        <v>31197</v>
      </c>
      <c r="D10345" t="s">
        <v>31198</v>
      </c>
      <c r="E10345" t="s">
        <v>32</v>
      </c>
      <c r="F10345" s="7">
        <v>400.84</v>
      </c>
      <c r="G10345" t="s">
        <v>33</v>
      </c>
      <c r="H10345" t="s">
        <v>34</v>
      </c>
      <c r="I10345" t="s">
        <v>31171</v>
      </c>
      <c r="L10345" s="8">
        <v>0.20630000000000001</v>
      </c>
      <c r="M10345" t="s">
        <v>36</v>
      </c>
      <c r="N10345" t="str">
        <f>IF(AND(PESQUISA!$B$3&lt;&gt;"",OR(PESQUISA!$B$4="TODAS",B10345=PESQUISA!$B$4),ISNUMBER(SEARCH(PESQUISA!$B$3,D10345))),ROW()-1,"")</f>
        <v/>
      </c>
    </row>
    <row r="10346" spans="1:14" x14ac:dyDescent="0.3">
      <c r="A10346" t="s">
        <v>31199</v>
      </c>
      <c r="B10346" t="s">
        <v>29</v>
      </c>
      <c r="C10346" t="s">
        <v>31200</v>
      </c>
      <c r="D10346" t="s">
        <v>31201</v>
      </c>
      <c r="E10346" t="s">
        <v>32</v>
      </c>
      <c r="F10346" s="7">
        <v>381.49</v>
      </c>
      <c r="G10346" t="s">
        <v>33</v>
      </c>
      <c r="H10346" t="s">
        <v>34</v>
      </c>
      <c r="I10346" t="s">
        <v>31171</v>
      </c>
      <c r="L10346" s="8">
        <v>0.16789999999999999</v>
      </c>
      <c r="M10346" t="s">
        <v>36</v>
      </c>
      <c r="N10346" t="str">
        <f>IF(AND(PESQUISA!$B$3&lt;&gt;"",OR(PESQUISA!$B$4="TODAS",B10346=PESQUISA!$B$4),ISNUMBER(SEARCH(PESQUISA!$B$3,D10346))),ROW()-1,"")</f>
        <v/>
      </c>
    </row>
    <row r="10347" spans="1:14" x14ac:dyDescent="0.3">
      <c r="A10347" t="s">
        <v>31202</v>
      </c>
      <c r="B10347" t="s">
        <v>29</v>
      </c>
      <c r="C10347" t="s">
        <v>31203</v>
      </c>
      <c r="D10347" t="s">
        <v>31204</v>
      </c>
      <c r="E10347" t="s">
        <v>32</v>
      </c>
      <c r="F10347" s="7">
        <v>246.15</v>
      </c>
      <c r="G10347" t="s">
        <v>33</v>
      </c>
      <c r="H10347" t="s">
        <v>34</v>
      </c>
      <c r="I10347" t="s">
        <v>31171</v>
      </c>
      <c r="L10347" s="8">
        <v>0.41149999999999998</v>
      </c>
      <c r="M10347" t="s">
        <v>36</v>
      </c>
      <c r="N10347" t="str">
        <f>IF(AND(PESQUISA!$B$3&lt;&gt;"",OR(PESQUISA!$B$4="TODAS",B10347=PESQUISA!$B$4),ISNUMBER(SEARCH(PESQUISA!$B$3,D10347))),ROW()-1,"")</f>
        <v/>
      </c>
    </row>
    <row r="10348" spans="1:14" x14ac:dyDescent="0.3">
      <c r="A10348" t="s">
        <v>31205</v>
      </c>
      <c r="B10348" t="s">
        <v>29</v>
      </c>
      <c r="C10348" t="s">
        <v>31206</v>
      </c>
      <c r="D10348" t="s">
        <v>31207</v>
      </c>
      <c r="E10348" t="s">
        <v>32</v>
      </c>
      <c r="F10348" s="7">
        <v>135.94999999999999</v>
      </c>
      <c r="G10348" t="s">
        <v>33</v>
      </c>
      <c r="H10348" t="s">
        <v>34</v>
      </c>
      <c r="I10348" t="s">
        <v>31171</v>
      </c>
      <c r="L10348" s="8">
        <v>0</v>
      </c>
      <c r="M10348" t="s">
        <v>36</v>
      </c>
      <c r="N10348" t="str">
        <f>IF(AND(PESQUISA!$B$3&lt;&gt;"",OR(PESQUISA!$B$4="TODAS",B10348=PESQUISA!$B$4),ISNUMBER(SEARCH(PESQUISA!$B$3,D10348))),ROW()-1,"")</f>
        <v/>
      </c>
    </row>
    <row r="10349" spans="1:14" x14ac:dyDescent="0.3">
      <c r="A10349" t="s">
        <v>31208</v>
      </c>
      <c r="B10349" t="s">
        <v>29</v>
      </c>
      <c r="C10349" t="s">
        <v>31209</v>
      </c>
      <c r="D10349" t="s">
        <v>31210</v>
      </c>
      <c r="E10349" t="s">
        <v>32</v>
      </c>
      <c r="G10349" t="s">
        <v>33</v>
      </c>
      <c r="H10349" t="s">
        <v>34</v>
      </c>
      <c r="I10349" t="s">
        <v>31171</v>
      </c>
      <c r="M10349" t="s">
        <v>53</v>
      </c>
      <c r="N10349" t="str">
        <f>IF(AND(PESQUISA!$B$3&lt;&gt;"",OR(PESQUISA!$B$4="TODAS",B10349=PESQUISA!$B$4),ISNUMBER(SEARCH(PESQUISA!$B$3,D10349))),ROW()-1,"")</f>
        <v/>
      </c>
    </row>
    <row r="10350" spans="1:14" x14ac:dyDescent="0.3">
      <c r="A10350" t="s">
        <v>31211</v>
      </c>
      <c r="B10350" t="s">
        <v>29</v>
      </c>
      <c r="C10350" t="s">
        <v>31212</v>
      </c>
      <c r="D10350" t="s">
        <v>31213</v>
      </c>
      <c r="E10350" t="s">
        <v>32</v>
      </c>
      <c r="G10350" t="s">
        <v>33</v>
      </c>
      <c r="H10350" t="s">
        <v>34</v>
      </c>
      <c r="I10350" t="s">
        <v>31171</v>
      </c>
      <c r="M10350" t="s">
        <v>53</v>
      </c>
      <c r="N10350" t="str">
        <f>IF(AND(PESQUISA!$B$3&lt;&gt;"",OR(PESQUISA!$B$4="TODAS",B10350=PESQUISA!$B$4),ISNUMBER(SEARCH(PESQUISA!$B$3,D10350))),ROW()-1,"")</f>
        <v/>
      </c>
    </row>
    <row r="10351" spans="1:14" x14ac:dyDescent="0.3">
      <c r="A10351" t="s">
        <v>31214</v>
      </c>
      <c r="B10351" t="s">
        <v>29</v>
      </c>
      <c r="C10351" t="s">
        <v>31215</v>
      </c>
      <c r="D10351" t="s">
        <v>31216</v>
      </c>
      <c r="E10351" t="s">
        <v>32</v>
      </c>
      <c r="G10351" t="s">
        <v>33</v>
      </c>
      <c r="H10351" t="s">
        <v>34</v>
      </c>
      <c r="I10351" t="s">
        <v>31171</v>
      </c>
      <c r="M10351" t="s">
        <v>53</v>
      </c>
      <c r="N10351" t="str">
        <f>IF(AND(PESQUISA!$B$3&lt;&gt;"",OR(PESQUISA!$B$4="TODAS",B10351=PESQUISA!$B$4),ISNUMBER(SEARCH(PESQUISA!$B$3,D10351))),ROW()-1,"")</f>
        <v/>
      </c>
    </row>
    <row r="10352" spans="1:14" x14ac:dyDescent="0.3">
      <c r="A10352" t="s">
        <v>31217</v>
      </c>
      <c r="B10352" t="s">
        <v>29</v>
      </c>
      <c r="C10352" t="s">
        <v>31218</v>
      </c>
      <c r="D10352" t="s">
        <v>31219</v>
      </c>
      <c r="E10352" t="s">
        <v>32</v>
      </c>
      <c r="G10352" t="s">
        <v>33</v>
      </c>
      <c r="H10352" t="s">
        <v>34</v>
      </c>
      <c r="I10352" t="s">
        <v>31171</v>
      </c>
      <c r="M10352" t="s">
        <v>53</v>
      </c>
      <c r="N10352" t="str">
        <f>IF(AND(PESQUISA!$B$3&lt;&gt;"",OR(PESQUISA!$B$4="TODAS",B10352=PESQUISA!$B$4),ISNUMBER(SEARCH(PESQUISA!$B$3,D10352))),ROW()-1,"")</f>
        <v/>
      </c>
    </row>
    <row r="10353" spans="1:14" x14ac:dyDescent="0.3">
      <c r="A10353" t="s">
        <v>31220</v>
      </c>
      <c r="B10353" t="s">
        <v>29</v>
      </c>
      <c r="C10353" t="s">
        <v>31221</v>
      </c>
      <c r="D10353" t="s">
        <v>31222</v>
      </c>
      <c r="E10353" t="s">
        <v>32</v>
      </c>
      <c r="G10353" t="s">
        <v>33</v>
      </c>
      <c r="H10353" t="s">
        <v>34</v>
      </c>
      <c r="I10353" t="s">
        <v>31171</v>
      </c>
      <c r="M10353" t="s">
        <v>53</v>
      </c>
      <c r="N10353" t="str">
        <f>IF(AND(PESQUISA!$B$3&lt;&gt;"",OR(PESQUISA!$B$4="TODAS",B10353=PESQUISA!$B$4),ISNUMBER(SEARCH(PESQUISA!$B$3,D10353))),ROW()-1,"")</f>
        <v/>
      </c>
    </row>
    <row r="10354" spans="1:14" x14ac:dyDescent="0.3">
      <c r="A10354" t="s">
        <v>31223</v>
      </c>
      <c r="B10354" t="s">
        <v>29</v>
      </c>
      <c r="C10354" t="s">
        <v>31224</v>
      </c>
      <c r="D10354" t="s">
        <v>31225</v>
      </c>
      <c r="E10354" t="s">
        <v>32</v>
      </c>
      <c r="G10354" t="s">
        <v>33</v>
      </c>
      <c r="H10354" t="s">
        <v>34</v>
      </c>
      <c r="I10354" t="s">
        <v>31171</v>
      </c>
      <c r="M10354" t="s">
        <v>53</v>
      </c>
      <c r="N10354" t="str">
        <f>IF(AND(PESQUISA!$B$3&lt;&gt;"",OR(PESQUISA!$B$4="TODAS",B10354=PESQUISA!$B$4),ISNUMBER(SEARCH(PESQUISA!$B$3,D10354))),ROW()-1,"")</f>
        <v/>
      </c>
    </row>
    <row r="10355" spans="1:14" x14ac:dyDescent="0.3">
      <c r="A10355" t="s">
        <v>31226</v>
      </c>
      <c r="B10355" t="s">
        <v>29</v>
      </c>
      <c r="C10355" t="s">
        <v>31227</v>
      </c>
      <c r="D10355" t="s">
        <v>31228</v>
      </c>
      <c r="E10355" t="s">
        <v>32</v>
      </c>
      <c r="F10355" s="7">
        <v>301.14999999999998</v>
      </c>
      <c r="G10355" t="s">
        <v>33</v>
      </c>
      <c r="H10355" t="s">
        <v>34</v>
      </c>
      <c r="I10355" t="s">
        <v>31171</v>
      </c>
      <c r="L10355" s="8">
        <v>0.33629999999999999</v>
      </c>
      <c r="M10355" t="s">
        <v>36</v>
      </c>
      <c r="N10355" t="str">
        <f>IF(AND(PESQUISA!$B$3&lt;&gt;"",OR(PESQUISA!$B$4="TODAS",B10355=PESQUISA!$B$4),ISNUMBER(SEARCH(PESQUISA!$B$3,D10355))),ROW()-1,"")</f>
        <v/>
      </c>
    </row>
    <row r="10356" spans="1:14" x14ac:dyDescent="0.3">
      <c r="A10356" t="s">
        <v>31229</v>
      </c>
      <c r="B10356" t="s">
        <v>29</v>
      </c>
      <c r="C10356" t="s">
        <v>31230</v>
      </c>
      <c r="D10356" t="s">
        <v>31231</v>
      </c>
      <c r="E10356" t="s">
        <v>32</v>
      </c>
      <c r="F10356" s="7">
        <v>190.95</v>
      </c>
      <c r="G10356" t="s">
        <v>33</v>
      </c>
      <c r="H10356" t="s">
        <v>34</v>
      </c>
      <c r="I10356" t="s">
        <v>31171</v>
      </c>
      <c r="L10356" s="8">
        <v>0</v>
      </c>
      <c r="M10356" t="s">
        <v>36</v>
      </c>
      <c r="N10356" t="str">
        <f>IF(AND(PESQUISA!$B$3&lt;&gt;"",OR(PESQUISA!$B$4="TODAS",B10356=PESQUISA!$B$4),ISNUMBER(SEARCH(PESQUISA!$B$3,D10356))),ROW()-1,"")</f>
        <v/>
      </c>
    </row>
    <row r="10357" spans="1:14" x14ac:dyDescent="0.3">
      <c r="A10357" t="s">
        <v>31232</v>
      </c>
      <c r="B10357" t="s">
        <v>29</v>
      </c>
      <c r="C10357" t="s">
        <v>31233</v>
      </c>
      <c r="D10357" t="s">
        <v>31234</v>
      </c>
      <c r="E10357" t="s">
        <v>32</v>
      </c>
      <c r="F10357" s="7">
        <v>284.16000000000003</v>
      </c>
      <c r="G10357" t="s">
        <v>33</v>
      </c>
      <c r="H10357" t="s">
        <v>34</v>
      </c>
      <c r="I10357" t="s">
        <v>31171</v>
      </c>
      <c r="L10357" s="8">
        <v>0.29099999999999998</v>
      </c>
      <c r="M10357" t="s">
        <v>36</v>
      </c>
      <c r="N10357" t="str">
        <f>IF(AND(PESQUISA!$B$3&lt;&gt;"",OR(PESQUISA!$B$4="TODAS",B10357=PESQUISA!$B$4),ISNUMBER(SEARCH(PESQUISA!$B$3,D10357))),ROW()-1,"")</f>
        <v/>
      </c>
    </row>
    <row r="10358" spans="1:14" x14ac:dyDescent="0.3">
      <c r="A10358" t="s">
        <v>31235</v>
      </c>
      <c r="B10358" t="s">
        <v>29</v>
      </c>
      <c r="C10358" t="s">
        <v>31236</v>
      </c>
      <c r="D10358" t="s">
        <v>31237</v>
      </c>
      <c r="E10358" t="s">
        <v>32</v>
      </c>
      <c r="F10358" s="7">
        <v>193.94</v>
      </c>
      <c r="G10358" t="s">
        <v>33</v>
      </c>
      <c r="H10358" t="s">
        <v>34</v>
      </c>
      <c r="I10358" t="s">
        <v>31171</v>
      </c>
      <c r="L10358" s="8">
        <v>0</v>
      </c>
      <c r="M10358" t="s">
        <v>36</v>
      </c>
      <c r="N10358" t="str">
        <f>IF(AND(PESQUISA!$B$3&lt;&gt;"",OR(PESQUISA!$B$4="TODAS",B10358=PESQUISA!$B$4),ISNUMBER(SEARCH(PESQUISA!$B$3,D10358))),ROW()-1,"")</f>
        <v/>
      </c>
    </row>
    <row r="10359" spans="1:14" x14ac:dyDescent="0.3">
      <c r="A10359" t="s">
        <v>31238</v>
      </c>
      <c r="B10359" t="s">
        <v>29</v>
      </c>
      <c r="C10359" t="s">
        <v>31239</v>
      </c>
      <c r="D10359" t="s">
        <v>31240</v>
      </c>
      <c r="E10359" t="s">
        <v>32</v>
      </c>
      <c r="F10359" s="7">
        <v>317.33</v>
      </c>
      <c r="G10359" t="s">
        <v>33</v>
      </c>
      <c r="H10359" t="s">
        <v>34</v>
      </c>
      <c r="I10359" t="s">
        <v>31171</v>
      </c>
      <c r="L10359" s="8">
        <v>0.2019</v>
      </c>
      <c r="M10359" t="s">
        <v>36</v>
      </c>
      <c r="N10359" t="str">
        <f>IF(AND(PESQUISA!$B$3&lt;&gt;"",OR(PESQUISA!$B$4="TODAS",B10359=PESQUISA!$B$4),ISNUMBER(SEARCH(PESQUISA!$B$3,D10359))),ROW()-1,"")</f>
        <v/>
      </c>
    </row>
    <row r="10360" spans="1:14" x14ac:dyDescent="0.3">
      <c r="A10360" t="s">
        <v>31241</v>
      </c>
      <c r="B10360" t="s">
        <v>29</v>
      </c>
      <c r="C10360" t="s">
        <v>31242</v>
      </c>
      <c r="D10360" t="s">
        <v>31243</v>
      </c>
      <c r="E10360" t="s">
        <v>32</v>
      </c>
      <c r="F10360" s="7">
        <v>247.32</v>
      </c>
      <c r="G10360" t="s">
        <v>33</v>
      </c>
      <c r="H10360" t="s">
        <v>34</v>
      </c>
      <c r="I10360" t="s">
        <v>31171</v>
      </c>
      <c r="L10360" s="8">
        <v>0</v>
      </c>
      <c r="M10360" t="s">
        <v>36</v>
      </c>
      <c r="N10360" t="str">
        <f>IF(AND(PESQUISA!$B$3&lt;&gt;"",OR(PESQUISA!$B$4="TODAS",B10360=PESQUISA!$B$4),ISNUMBER(SEARCH(PESQUISA!$B$3,D10360))),ROW()-1,"")</f>
        <v/>
      </c>
    </row>
    <row r="10361" spans="1:14" x14ac:dyDescent="0.3">
      <c r="A10361" t="s">
        <v>31244</v>
      </c>
      <c r="B10361" t="s">
        <v>29</v>
      </c>
      <c r="C10361" t="s">
        <v>31245</v>
      </c>
      <c r="D10361" t="s">
        <v>31246</v>
      </c>
      <c r="E10361" t="s">
        <v>32</v>
      </c>
      <c r="F10361" s="7">
        <v>337.88</v>
      </c>
      <c r="G10361" t="s">
        <v>33</v>
      </c>
      <c r="H10361" t="s">
        <v>34</v>
      </c>
      <c r="I10361" t="s">
        <v>31171</v>
      </c>
      <c r="L10361" s="8">
        <v>0.12239999999999999</v>
      </c>
      <c r="M10361" t="s">
        <v>36</v>
      </c>
      <c r="N10361" t="str">
        <f>IF(AND(PESQUISA!$B$3&lt;&gt;"",OR(PESQUISA!$B$4="TODAS",B10361=PESQUISA!$B$4),ISNUMBER(SEARCH(PESQUISA!$B$3,D10361))),ROW()-1,"")</f>
        <v/>
      </c>
    </row>
    <row r="10362" spans="1:14" x14ac:dyDescent="0.3">
      <c r="A10362" t="s">
        <v>31247</v>
      </c>
      <c r="B10362" t="s">
        <v>29</v>
      </c>
      <c r="C10362" t="s">
        <v>31248</v>
      </c>
      <c r="D10362" t="s">
        <v>31249</v>
      </c>
      <c r="E10362" t="s">
        <v>32</v>
      </c>
      <c r="F10362" s="7">
        <v>292.73</v>
      </c>
      <c r="G10362" t="s">
        <v>33</v>
      </c>
      <c r="H10362" t="s">
        <v>34</v>
      </c>
      <c r="I10362" t="s">
        <v>31171</v>
      </c>
      <c r="L10362" s="8">
        <v>0</v>
      </c>
      <c r="M10362" t="s">
        <v>36</v>
      </c>
      <c r="N10362" t="str">
        <f>IF(AND(PESQUISA!$B$3&lt;&gt;"",OR(PESQUISA!$B$4="TODAS",B10362=PESQUISA!$B$4),ISNUMBER(SEARCH(PESQUISA!$B$3,D10362))),ROW()-1,"")</f>
        <v/>
      </c>
    </row>
    <row r="10363" spans="1:14" x14ac:dyDescent="0.3">
      <c r="A10363" t="s">
        <v>31250</v>
      </c>
      <c r="B10363" t="s">
        <v>29</v>
      </c>
      <c r="C10363" t="s">
        <v>31251</v>
      </c>
      <c r="D10363" t="s">
        <v>31252</v>
      </c>
      <c r="E10363" t="s">
        <v>32</v>
      </c>
      <c r="F10363" s="7">
        <v>250.74</v>
      </c>
      <c r="G10363" t="s">
        <v>33</v>
      </c>
      <c r="H10363" t="s">
        <v>34</v>
      </c>
      <c r="I10363" t="s">
        <v>31171</v>
      </c>
      <c r="L10363" s="8">
        <v>0.40389999999999998</v>
      </c>
      <c r="M10363" t="s">
        <v>36</v>
      </c>
      <c r="N10363" t="str">
        <f>IF(AND(PESQUISA!$B$3&lt;&gt;"",OR(PESQUISA!$B$4="TODAS",B10363=PESQUISA!$B$4),ISNUMBER(SEARCH(PESQUISA!$B$3,D10363))),ROW()-1,"")</f>
        <v/>
      </c>
    </row>
    <row r="10364" spans="1:14" x14ac:dyDescent="0.3">
      <c r="A10364" t="s">
        <v>31253</v>
      </c>
      <c r="B10364" t="s">
        <v>29</v>
      </c>
      <c r="C10364" t="s">
        <v>31254</v>
      </c>
      <c r="D10364" t="s">
        <v>31255</v>
      </c>
      <c r="E10364" t="s">
        <v>32</v>
      </c>
      <c r="F10364" s="7">
        <v>140.54</v>
      </c>
      <c r="G10364" t="s">
        <v>33</v>
      </c>
      <c r="H10364" t="s">
        <v>34</v>
      </c>
      <c r="I10364" t="s">
        <v>31171</v>
      </c>
      <c r="L10364" s="8">
        <v>0</v>
      </c>
      <c r="M10364" t="s">
        <v>36</v>
      </c>
      <c r="N10364" t="str">
        <f>IF(AND(PESQUISA!$B$3&lt;&gt;"",OR(PESQUISA!$B$4="TODAS",B10364=PESQUISA!$B$4),ISNUMBER(SEARCH(PESQUISA!$B$3,D10364))),ROW()-1,"")</f>
        <v/>
      </c>
    </row>
    <row r="10365" spans="1:14" x14ac:dyDescent="0.3">
      <c r="A10365" t="s">
        <v>31256</v>
      </c>
      <c r="B10365" t="s">
        <v>29</v>
      </c>
      <c r="C10365" t="s">
        <v>31257</v>
      </c>
      <c r="D10365" t="s">
        <v>31258</v>
      </c>
      <c r="E10365" t="s">
        <v>32</v>
      </c>
      <c r="F10365" s="7">
        <v>264.49</v>
      </c>
      <c r="G10365" t="s">
        <v>33</v>
      </c>
      <c r="H10365" t="s">
        <v>34</v>
      </c>
      <c r="I10365" t="s">
        <v>31171</v>
      </c>
      <c r="L10365" s="8">
        <v>0.38290000000000002</v>
      </c>
      <c r="M10365" t="s">
        <v>36</v>
      </c>
      <c r="N10365" t="str">
        <f>IF(AND(PESQUISA!$B$3&lt;&gt;"",OR(PESQUISA!$B$4="TODAS",B10365=PESQUISA!$B$4),ISNUMBER(SEARCH(PESQUISA!$B$3,D10365))),ROW()-1,"")</f>
        <v/>
      </c>
    </row>
    <row r="10366" spans="1:14" x14ac:dyDescent="0.3">
      <c r="A10366" t="s">
        <v>31259</v>
      </c>
      <c r="B10366" t="s">
        <v>29</v>
      </c>
      <c r="C10366" t="s">
        <v>31260</v>
      </c>
      <c r="D10366" t="s">
        <v>31261</v>
      </c>
      <c r="E10366" t="s">
        <v>32</v>
      </c>
      <c r="F10366" s="7">
        <v>154.29</v>
      </c>
      <c r="G10366" t="s">
        <v>33</v>
      </c>
      <c r="H10366" t="s">
        <v>34</v>
      </c>
      <c r="I10366" t="s">
        <v>31171</v>
      </c>
      <c r="L10366" s="8">
        <v>0</v>
      </c>
      <c r="M10366" t="s">
        <v>36</v>
      </c>
      <c r="N10366" t="str">
        <f>IF(AND(PESQUISA!$B$3&lt;&gt;"",OR(PESQUISA!$B$4="TODAS",B10366=PESQUISA!$B$4),ISNUMBER(SEARCH(PESQUISA!$B$3,D10366))),ROW()-1,"")</f>
        <v/>
      </c>
    </row>
    <row r="10367" spans="1:14" x14ac:dyDescent="0.3">
      <c r="A10367" t="s">
        <v>31262</v>
      </c>
      <c r="B10367" t="s">
        <v>29</v>
      </c>
      <c r="C10367" t="s">
        <v>31263</v>
      </c>
      <c r="D10367" t="s">
        <v>31264</v>
      </c>
      <c r="E10367" t="s">
        <v>32</v>
      </c>
      <c r="F10367" s="7">
        <v>254.17</v>
      </c>
      <c r="G10367" t="s">
        <v>33</v>
      </c>
      <c r="H10367" t="s">
        <v>34</v>
      </c>
      <c r="I10367" t="s">
        <v>31171</v>
      </c>
      <c r="L10367" s="8">
        <v>0.32540000000000002</v>
      </c>
      <c r="M10367" t="s">
        <v>36</v>
      </c>
      <c r="N10367" t="str">
        <f>IF(AND(PESQUISA!$B$3&lt;&gt;"",OR(PESQUISA!$B$4="TODAS",B10367=PESQUISA!$B$4),ISNUMBER(SEARCH(PESQUISA!$B$3,D10367))),ROW()-1,"")</f>
        <v/>
      </c>
    </row>
    <row r="10368" spans="1:14" x14ac:dyDescent="0.3">
      <c r="A10368" t="s">
        <v>31265</v>
      </c>
      <c r="B10368" t="s">
        <v>29</v>
      </c>
      <c r="C10368" t="s">
        <v>31266</v>
      </c>
      <c r="D10368" t="s">
        <v>31267</v>
      </c>
      <c r="E10368" t="s">
        <v>32</v>
      </c>
      <c r="F10368" s="7">
        <v>163.95</v>
      </c>
      <c r="G10368" t="s">
        <v>33</v>
      </c>
      <c r="H10368" t="s">
        <v>34</v>
      </c>
      <c r="I10368" t="s">
        <v>31171</v>
      </c>
      <c r="L10368" s="8">
        <v>0</v>
      </c>
      <c r="M10368" t="s">
        <v>36</v>
      </c>
      <c r="N10368" t="str">
        <f>IF(AND(PESQUISA!$B$3&lt;&gt;"",OR(PESQUISA!$B$4="TODAS",B10368=PESQUISA!$B$4),ISNUMBER(SEARCH(PESQUISA!$B$3,D10368))),ROW()-1,"")</f>
        <v/>
      </c>
    </row>
    <row r="10369" spans="1:14" x14ac:dyDescent="0.3">
      <c r="A10369" t="s">
        <v>31268</v>
      </c>
      <c r="B10369" t="s">
        <v>29</v>
      </c>
      <c r="C10369" t="s">
        <v>31269</v>
      </c>
      <c r="D10369" t="s">
        <v>31270</v>
      </c>
      <c r="E10369" t="s">
        <v>32</v>
      </c>
      <c r="F10369" s="7">
        <v>253.16</v>
      </c>
      <c r="G10369" t="s">
        <v>33</v>
      </c>
      <c r="H10369" t="s">
        <v>34</v>
      </c>
      <c r="I10369" t="s">
        <v>31171</v>
      </c>
      <c r="L10369" s="8">
        <v>0.253</v>
      </c>
      <c r="M10369" t="s">
        <v>36</v>
      </c>
      <c r="N10369" t="str">
        <f>IF(AND(PESQUISA!$B$3&lt;&gt;"",OR(PESQUISA!$B$4="TODAS",B10369=PESQUISA!$B$4),ISNUMBER(SEARCH(PESQUISA!$B$3,D10369))),ROW()-1,"")</f>
        <v/>
      </c>
    </row>
    <row r="10370" spans="1:14" x14ac:dyDescent="0.3">
      <c r="A10370" t="s">
        <v>31271</v>
      </c>
      <c r="B10370" t="s">
        <v>29</v>
      </c>
      <c r="C10370" t="s">
        <v>31272</v>
      </c>
      <c r="D10370" t="s">
        <v>31273</v>
      </c>
      <c r="E10370" t="s">
        <v>32</v>
      </c>
      <c r="F10370" s="7">
        <v>183.15</v>
      </c>
      <c r="G10370" t="s">
        <v>33</v>
      </c>
      <c r="H10370" t="s">
        <v>34</v>
      </c>
      <c r="I10370" t="s">
        <v>31171</v>
      </c>
      <c r="L10370" s="8">
        <v>0</v>
      </c>
      <c r="M10370" t="s">
        <v>36</v>
      </c>
      <c r="N10370" t="str">
        <f>IF(AND(PESQUISA!$B$3&lt;&gt;"",OR(PESQUISA!$B$4="TODAS",B10370=PESQUISA!$B$4),ISNUMBER(SEARCH(PESQUISA!$B$3,D10370))),ROW()-1,"")</f>
        <v/>
      </c>
    </row>
    <row r="10371" spans="1:14" x14ac:dyDescent="0.3">
      <c r="A10371" t="s">
        <v>31274</v>
      </c>
      <c r="B10371" t="s">
        <v>29</v>
      </c>
      <c r="C10371" t="s">
        <v>31275</v>
      </c>
      <c r="D10371" t="s">
        <v>31276</v>
      </c>
      <c r="E10371" t="s">
        <v>32</v>
      </c>
      <c r="F10371" s="7">
        <v>299.48</v>
      </c>
      <c r="G10371" t="s">
        <v>33</v>
      </c>
      <c r="H10371" t="s">
        <v>34</v>
      </c>
      <c r="I10371" t="s">
        <v>31171</v>
      </c>
      <c r="L10371" s="8">
        <v>0.1585</v>
      </c>
      <c r="M10371" t="s">
        <v>36</v>
      </c>
      <c r="N10371" t="str">
        <f>IF(AND(PESQUISA!$B$3&lt;&gt;"",OR(PESQUISA!$B$4="TODAS",B10371=PESQUISA!$B$4),ISNUMBER(SEARCH(PESQUISA!$B$3,D10371))),ROW()-1,"")</f>
        <v/>
      </c>
    </row>
    <row r="10372" spans="1:14" x14ac:dyDescent="0.3">
      <c r="A10372" t="s">
        <v>31277</v>
      </c>
      <c r="B10372" t="s">
        <v>29</v>
      </c>
      <c r="C10372" t="s">
        <v>31278</v>
      </c>
      <c r="D10372" t="s">
        <v>31279</v>
      </c>
      <c r="E10372" t="s">
        <v>32</v>
      </c>
      <c r="F10372" s="7">
        <v>247.6</v>
      </c>
      <c r="G10372" t="s">
        <v>33</v>
      </c>
      <c r="H10372" t="s">
        <v>34</v>
      </c>
      <c r="I10372" t="s">
        <v>31171</v>
      </c>
      <c r="L10372" s="8">
        <v>0</v>
      </c>
      <c r="M10372" t="s">
        <v>36</v>
      </c>
      <c r="N10372" t="str">
        <f>IF(AND(PESQUISA!$B$3&lt;&gt;"",OR(PESQUISA!$B$4="TODAS",B10372=PESQUISA!$B$4),ISNUMBER(SEARCH(PESQUISA!$B$3,D10372))),ROW()-1,"")</f>
        <v/>
      </c>
    </row>
    <row r="10373" spans="1:14" x14ac:dyDescent="0.3">
      <c r="A10373" t="s">
        <v>31280</v>
      </c>
      <c r="B10373" t="s">
        <v>29</v>
      </c>
      <c r="C10373" t="s">
        <v>31281</v>
      </c>
      <c r="D10373" t="s">
        <v>31282</v>
      </c>
      <c r="E10373" t="s">
        <v>32</v>
      </c>
      <c r="F10373" s="7">
        <v>309.14999999999998</v>
      </c>
      <c r="G10373" t="s">
        <v>33</v>
      </c>
      <c r="H10373" t="s">
        <v>34</v>
      </c>
      <c r="I10373" t="s">
        <v>31171</v>
      </c>
      <c r="L10373" s="8">
        <v>0.1147</v>
      </c>
      <c r="M10373" t="s">
        <v>36</v>
      </c>
      <c r="N10373" t="str">
        <f>IF(AND(PESQUISA!$B$3&lt;&gt;"",OR(PESQUISA!$B$4="TODAS",B10373=PESQUISA!$B$4),ISNUMBER(SEARCH(PESQUISA!$B$3,D10373))),ROW()-1,"")</f>
        <v/>
      </c>
    </row>
    <row r="10374" spans="1:14" x14ac:dyDescent="0.3">
      <c r="A10374" t="s">
        <v>31283</v>
      </c>
      <c r="B10374" t="s">
        <v>29</v>
      </c>
      <c r="C10374" t="s">
        <v>31284</v>
      </c>
      <c r="D10374" t="s">
        <v>31285</v>
      </c>
      <c r="E10374" t="s">
        <v>32</v>
      </c>
      <c r="F10374" s="7">
        <v>246.56</v>
      </c>
      <c r="G10374" t="s">
        <v>33</v>
      </c>
      <c r="H10374" t="s">
        <v>34</v>
      </c>
      <c r="I10374" t="s">
        <v>31171</v>
      </c>
      <c r="L10374" s="8">
        <v>0.18540000000000001</v>
      </c>
      <c r="M10374" t="s">
        <v>36</v>
      </c>
      <c r="N10374" t="str">
        <f>IF(AND(PESQUISA!$B$3&lt;&gt;"",OR(PESQUISA!$B$4="TODAS",B10374=PESQUISA!$B$4),ISNUMBER(SEARCH(PESQUISA!$B$3,D10374))),ROW()-1,"")</f>
        <v/>
      </c>
    </row>
    <row r="10375" spans="1:14" x14ac:dyDescent="0.3">
      <c r="A10375" t="s">
        <v>31286</v>
      </c>
      <c r="B10375" t="s">
        <v>29</v>
      </c>
      <c r="C10375" t="s">
        <v>31287</v>
      </c>
      <c r="D10375" t="s">
        <v>31288</v>
      </c>
      <c r="E10375" t="s">
        <v>32</v>
      </c>
      <c r="F10375" s="7">
        <v>272.19</v>
      </c>
      <c r="G10375" t="s">
        <v>33</v>
      </c>
      <c r="H10375" t="s">
        <v>34</v>
      </c>
      <c r="I10375" t="s">
        <v>31171</v>
      </c>
      <c r="L10375" s="8">
        <v>0.14610000000000001</v>
      </c>
      <c r="M10375" t="s">
        <v>36</v>
      </c>
      <c r="N10375" t="str">
        <f>IF(AND(PESQUISA!$B$3&lt;&gt;"",OR(PESQUISA!$B$4="TODAS",B10375=PESQUISA!$B$4),ISNUMBER(SEARCH(PESQUISA!$B$3,D10375))),ROW()-1,"")</f>
        <v/>
      </c>
    </row>
    <row r="10376" spans="1:14" x14ac:dyDescent="0.3">
      <c r="A10376" t="s">
        <v>31289</v>
      </c>
      <c r="B10376" t="s">
        <v>29</v>
      </c>
      <c r="C10376" t="s">
        <v>31290</v>
      </c>
      <c r="D10376" t="s">
        <v>31291</v>
      </c>
      <c r="E10376" t="s">
        <v>40</v>
      </c>
      <c r="F10376" s="7">
        <v>278.01</v>
      </c>
      <c r="G10376" t="s">
        <v>33</v>
      </c>
      <c r="H10376" t="s">
        <v>34</v>
      </c>
      <c r="I10376" t="s">
        <v>31171</v>
      </c>
      <c r="L10376" s="8">
        <v>0</v>
      </c>
      <c r="M10376" t="s">
        <v>36</v>
      </c>
      <c r="N10376" t="str">
        <f>IF(AND(PESQUISA!$B$3&lt;&gt;"",OR(PESQUISA!$B$4="TODAS",B10376=PESQUISA!$B$4),ISNUMBER(SEARCH(PESQUISA!$B$3,D10376))),ROW()-1,"")</f>
        <v/>
      </c>
    </row>
    <row r="10377" spans="1:14" x14ac:dyDescent="0.3">
      <c r="A10377" t="s">
        <v>31292</v>
      </c>
      <c r="B10377" t="s">
        <v>29</v>
      </c>
      <c r="C10377" t="s">
        <v>31293</v>
      </c>
      <c r="D10377" t="s">
        <v>31294</v>
      </c>
      <c r="E10377" t="s">
        <v>40</v>
      </c>
      <c r="F10377" s="7">
        <v>1092.03</v>
      </c>
      <c r="G10377" t="s">
        <v>33</v>
      </c>
      <c r="H10377" t="s">
        <v>34</v>
      </c>
      <c r="I10377" t="s">
        <v>31171</v>
      </c>
      <c r="L10377" s="8">
        <v>0</v>
      </c>
      <c r="M10377" t="s">
        <v>36</v>
      </c>
      <c r="N10377" t="str">
        <f>IF(AND(PESQUISA!$B$3&lt;&gt;"",OR(PESQUISA!$B$4="TODAS",B10377=PESQUISA!$B$4),ISNUMBER(SEARCH(PESQUISA!$B$3,D10377))),ROW()-1,"")</f>
        <v/>
      </c>
    </row>
    <row r="10378" spans="1:14" x14ac:dyDescent="0.3">
      <c r="A10378" t="s">
        <v>31295</v>
      </c>
      <c r="B10378" t="s">
        <v>29</v>
      </c>
      <c r="C10378" t="s">
        <v>31296</v>
      </c>
      <c r="D10378" t="s">
        <v>31297</v>
      </c>
      <c r="E10378" t="s">
        <v>40</v>
      </c>
      <c r="F10378" s="7">
        <v>1912.43</v>
      </c>
      <c r="G10378" t="s">
        <v>33</v>
      </c>
      <c r="H10378" t="s">
        <v>34</v>
      </c>
      <c r="I10378" t="s">
        <v>31171</v>
      </c>
      <c r="L10378" s="8">
        <v>0</v>
      </c>
      <c r="M10378" t="s">
        <v>36</v>
      </c>
      <c r="N10378" t="str">
        <f>IF(AND(PESQUISA!$B$3&lt;&gt;"",OR(PESQUISA!$B$4="TODAS",B10378=PESQUISA!$B$4),ISNUMBER(SEARCH(PESQUISA!$B$3,D10378))),ROW()-1,"")</f>
        <v/>
      </c>
    </row>
    <row r="10379" spans="1:14" x14ac:dyDescent="0.3">
      <c r="A10379" t="s">
        <v>31298</v>
      </c>
      <c r="B10379" t="s">
        <v>29</v>
      </c>
      <c r="C10379" t="s">
        <v>31299</v>
      </c>
      <c r="D10379" t="s">
        <v>31300</v>
      </c>
      <c r="E10379" t="s">
        <v>40</v>
      </c>
      <c r="F10379" s="7">
        <v>3534.11</v>
      </c>
      <c r="G10379" t="s">
        <v>33</v>
      </c>
      <c r="H10379" t="s">
        <v>34</v>
      </c>
      <c r="I10379" t="s">
        <v>31171</v>
      </c>
      <c r="L10379" s="8">
        <v>0</v>
      </c>
      <c r="M10379" t="s">
        <v>36</v>
      </c>
      <c r="N10379" t="str">
        <f>IF(AND(PESQUISA!$B$3&lt;&gt;"",OR(PESQUISA!$B$4="TODAS",B10379=PESQUISA!$B$4),ISNUMBER(SEARCH(PESQUISA!$B$3,D10379))),ROW()-1,"")</f>
        <v/>
      </c>
    </row>
    <row r="10380" spans="1:14" x14ac:dyDescent="0.3">
      <c r="A10380" t="s">
        <v>31301</v>
      </c>
      <c r="B10380" t="s">
        <v>29</v>
      </c>
      <c r="C10380" t="s">
        <v>31302</v>
      </c>
      <c r="D10380" t="s">
        <v>31303</v>
      </c>
      <c r="E10380" t="s">
        <v>40</v>
      </c>
      <c r="F10380" s="7">
        <v>1659.52</v>
      </c>
      <c r="G10380" t="s">
        <v>33</v>
      </c>
      <c r="H10380" t="s">
        <v>34</v>
      </c>
      <c r="I10380" t="s">
        <v>31171</v>
      </c>
      <c r="L10380" s="8">
        <v>0</v>
      </c>
      <c r="M10380" t="s">
        <v>36</v>
      </c>
      <c r="N10380" t="str">
        <f>IF(AND(PESQUISA!$B$3&lt;&gt;"",OR(PESQUISA!$B$4="TODAS",B10380=PESQUISA!$B$4),ISNUMBER(SEARCH(PESQUISA!$B$3,D10380))),ROW()-1,"")</f>
        <v/>
      </c>
    </row>
    <row r="10381" spans="1:14" x14ac:dyDescent="0.3">
      <c r="A10381" t="s">
        <v>31304</v>
      </c>
      <c r="B10381" t="s">
        <v>29</v>
      </c>
      <c r="C10381" t="s">
        <v>31305</v>
      </c>
      <c r="D10381" t="s">
        <v>31306</v>
      </c>
      <c r="E10381" t="s">
        <v>40</v>
      </c>
      <c r="F10381" s="7">
        <v>1710.1</v>
      </c>
      <c r="G10381" t="s">
        <v>33</v>
      </c>
      <c r="H10381" t="s">
        <v>34</v>
      </c>
      <c r="I10381" t="s">
        <v>31171</v>
      </c>
      <c r="L10381" s="8">
        <v>0</v>
      </c>
      <c r="M10381" t="s">
        <v>36</v>
      </c>
      <c r="N10381" t="str">
        <f>IF(AND(PESQUISA!$B$3&lt;&gt;"",OR(PESQUISA!$B$4="TODAS",B10381=PESQUISA!$B$4),ISNUMBER(SEARCH(PESQUISA!$B$3,D10381))),ROW()-1,"")</f>
        <v/>
      </c>
    </row>
    <row r="10382" spans="1:14" x14ac:dyDescent="0.3">
      <c r="A10382" t="s">
        <v>31307</v>
      </c>
      <c r="B10382" t="s">
        <v>29</v>
      </c>
      <c r="C10382" t="s">
        <v>31308</v>
      </c>
      <c r="D10382" t="s">
        <v>31309</v>
      </c>
      <c r="E10382" t="s">
        <v>40</v>
      </c>
      <c r="F10382" s="7">
        <v>1760.68</v>
      </c>
      <c r="G10382" t="s">
        <v>33</v>
      </c>
      <c r="H10382" t="s">
        <v>34</v>
      </c>
      <c r="I10382" t="s">
        <v>31171</v>
      </c>
      <c r="L10382" s="8">
        <v>0</v>
      </c>
      <c r="M10382" t="s">
        <v>36</v>
      </c>
      <c r="N10382" t="str">
        <f>IF(AND(PESQUISA!$B$3&lt;&gt;"",OR(PESQUISA!$B$4="TODAS",B10382=PESQUISA!$B$4),ISNUMBER(SEARCH(PESQUISA!$B$3,D10382))),ROW()-1,"")</f>
        <v/>
      </c>
    </row>
    <row r="10383" spans="1:14" x14ac:dyDescent="0.3">
      <c r="A10383" t="s">
        <v>31310</v>
      </c>
      <c r="B10383" t="s">
        <v>29</v>
      </c>
      <c r="C10383" t="s">
        <v>31311</v>
      </c>
      <c r="D10383" t="s">
        <v>31312</v>
      </c>
      <c r="E10383" t="s">
        <v>40</v>
      </c>
      <c r="G10383" t="s">
        <v>33</v>
      </c>
      <c r="H10383" t="s">
        <v>34</v>
      </c>
      <c r="I10383" t="s">
        <v>31171</v>
      </c>
      <c r="M10383" t="s">
        <v>53</v>
      </c>
      <c r="N10383" t="str">
        <f>IF(AND(PESQUISA!$B$3&lt;&gt;"",OR(PESQUISA!$B$4="TODAS",B10383=PESQUISA!$B$4),ISNUMBER(SEARCH(PESQUISA!$B$3,D10383))),ROW()-1,"")</f>
        <v/>
      </c>
    </row>
    <row r="10384" spans="1:14" x14ac:dyDescent="0.3">
      <c r="A10384" t="s">
        <v>31313</v>
      </c>
      <c r="B10384" t="s">
        <v>29</v>
      </c>
      <c r="C10384" t="s">
        <v>31314</v>
      </c>
      <c r="D10384" t="s">
        <v>31315</v>
      </c>
      <c r="E10384" t="s">
        <v>40</v>
      </c>
      <c r="G10384" t="s">
        <v>33</v>
      </c>
      <c r="H10384" t="s">
        <v>34</v>
      </c>
      <c r="I10384" t="s">
        <v>31171</v>
      </c>
      <c r="M10384" t="s">
        <v>53</v>
      </c>
      <c r="N10384" t="str">
        <f>IF(AND(PESQUISA!$B$3&lt;&gt;"",OR(PESQUISA!$B$4="TODAS",B10384=PESQUISA!$B$4),ISNUMBER(SEARCH(PESQUISA!$B$3,D10384))),ROW()-1,"")</f>
        <v/>
      </c>
    </row>
    <row r="10385" spans="1:14" x14ac:dyDescent="0.3">
      <c r="A10385" t="s">
        <v>31316</v>
      </c>
      <c r="B10385" t="s">
        <v>29</v>
      </c>
      <c r="C10385" t="s">
        <v>31317</v>
      </c>
      <c r="D10385" t="s">
        <v>31318</v>
      </c>
      <c r="E10385" t="s">
        <v>40</v>
      </c>
      <c r="F10385" s="7">
        <v>1211.47</v>
      </c>
      <c r="G10385" t="s">
        <v>33</v>
      </c>
      <c r="H10385" t="s">
        <v>34</v>
      </c>
      <c r="I10385" t="s">
        <v>31171</v>
      </c>
      <c r="L10385" s="8">
        <v>0</v>
      </c>
      <c r="M10385" t="s">
        <v>36</v>
      </c>
      <c r="N10385" t="str">
        <f>IF(AND(PESQUISA!$B$3&lt;&gt;"",OR(PESQUISA!$B$4="TODAS",B10385=PESQUISA!$B$4),ISNUMBER(SEARCH(PESQUISA!$B$3,D10385))),ROW()-1,"")</f>
        <v/>
      </c>
    </row>
    <row r="10386" spans="1:14" x14ac:dyDescent="0.3">
      <c r="A10386" t="s">
        <v>31319</v>
      </c>
      <c r="B10386" t="s">
        <v>29</v>
      </c>
      <c r="C10386" t="s">
        <v>31320</v>
      </c>
      <c r="D10386" t="s">
        <v>31321</v>
      </c>
      <c r="E10386" t="s">
        <v>40</v>
      </c>
      <c r="F10386" s="7">
        <v>692.42</v>
      </c>
      <c r="G10386" t="s">
        <v>33</v>
      </c>
      <c r="H10386" t="s">
        <v>34</v>
      </c>
      <c r="I10386" t="s">
        <v>31171</v>
      </c>
      <c r="L10386" s="8">
        <v>0</v>
      </c>
      <c r="M10386" t="s">
        <v>36</v>
      </c>
      <c r="N10386" t="str">
        <f>IF(AND(PESQUISA!$B$3&lt;&gt;"",OR(PESQUISA!$B$4="TODAS",B10386=PESQUISA!$B$4),ISNUMBER(SEARCH(PESQUISA!$B$3,D10386))),ROW()-1,"")</f>
        <v/>
      </c>
    </row>
    <row r="10387" spans="1:14" x14ac:dyDescent="0.3">
      <c r="A10387" t="s">
        <v>31322</v>
      </c>
      <c r="B10387" t="s">
        <v>29</v>
      </c>
      <c r="C10387" t="s">
        <v>31323</v>
      </c>
      <c r="D10387" t="s">
        <v>31324</v>
      </c>
      <c r="E10387" t="s">
        <v>32</v>
      </c>
      <c r="F10387" s="7">
        <v>21.28</v>
      </c>
      <c r="G10387" t="s">
        <v>33</v>
      </c>
      <c r="H10387" t="s">
        <v>34</v>
      </c>
      <c r="I10387" t="s">
        <v>31171</v>
      </c>
      <c r="L10387" s="8">
        <v>0</v>
      </c>
      <c r="M10387" t="s">
        <v>36</v>
      </c>
      <c r="N10387" t="str">
        <f>IF(AND(PESQUISA!$B$3&lt;&gt;"",OR(PESQUISA!$B$4="TODAS",B10387=PESQUISA!$B$4),ISNUMBER(SEARCH(PESQUISA!$B$3,D10387))),ROW()-1,"")</f>
        <v/>
      </c>
    </row>
    <row r="10388" spans="1:14" x14ac:dyDescent="0.3">
      <c r="A10388" t="s">
        <v>31325</v>
      </c>
      <c r="B10388" t="s">
        <v>29</v>
      </c>
      <c r="C10388" t="s">
        <v>31326</v>
      </c>
      <c r="D10388" t="s">
        <v>31327</v>
      </c>
      <c r="E10388" t="s">
        <v>32</v>
      </c>
      <c r="F10388" s="7">
        <v>19.649999999999999</v>
      </c>
      <c r="G10388" t="s">
        <v>33</v>
      </c>
      <c r="H10388" t="s">
        <v>34</v>
      </c>
      <c r="I10388" t="s">
        <v>31171</v>
      </c>
      <c r="L10388" s="8">
        <v>0</v>
      </c>
      <c r="M10388" t="s">
        <v>36</v>
      </c>
      <c r="N10388" t="str">
        <f>IF(AND(PESQUISA!$B$3&lt;&gt;"",OR(PESQUISA!$B$4="TODAS",B10388=PESQUISA!$B$4),ISNUMBER(SEARCH(PESQUISA!$B$3,D10388))),ROW()-1,"")</f>
        <v/>
      </c>
    </row>
    <row r="10389" spans="1:14" x14ac:dyDescent="0.3">
      <c r="A10389" t="s">
        <v>31328</v>
      </c>
      <c r="B10389" t="s">
        <v>29</v>
      </c>
      <c r="C10389" t="s">
        <v>31329</v>
      </c>
      <c r="D10389" t="s">
        <v>31330</v>
      </c>
      <c r="E10389" t="s">
        <v>32</v>
      </c>
      <c r="F10389" s="7">
        <v>18.79</v>
      </c>
      <c r="G10389" t="s">
        <v>33</v>
      </c>
      <c r="H10389" t="s">
        <v>34</v>
      </c>
      <c r="I10389" t="s">
        <v>31171</v>
      </c>
      <c r="L10389" s="8">
        <v>0</v>
      </c>
      <c r="M10389" t="s">
        <v>36</v>
      </c>
      <c r="N10389" t="str">
        <f>IF(AND(PESQUISA!$B$3&lt;&gt;"",OR(PESQUISA!$B$4="TODAS",B10389=PESQUISA!$B$4),ISNUMBER(SEARCH(PESQUISA!$B$3,D10389))),ROW()-1,"")</f>
        <v/>
      </c>
    </row>
    <row r="10390" spans="1:14" x14ac:dyDescent="0.3">
      <c r="A10390" t="s">
        <v>31331</v>
      </c>
      <c r="B10390" t="s">
        <v>29</v>
      </c>
      <c r="C10390" t="s">
        <v>31332</v>
      </c>
      <c r="D10390" t="s">
        <v>31333</v>
      </c>
      <c r="E10390" t="s">
        <v>40</v>
      </c>
      <c r="F10390" s="7">
        <v>598.59</v>
      </c>
      <c r="G10390" t="s">
        <v>33</v>
      </c>
      <c r="H10390" t="s">
        <v>34</v>
      </c>
      <c r="I10390" t="s">
        <v>31334</v>
      </c>
      <c r="L10390" s="8">
        <v>0</v>
      </c>
      <c r="M10390" t="s">
        <v>36</v>
      </c>
      <c r="N10390" t="str">
        <f>IF(AND(PESQUISA!$B$3&lt;&gt;"",OR(PESQUISA!$B$4="TODAS",B10390=PESQUISA!$B$4),ISNUMBER(SEARCH(PESQUISA!$B$3,D10390))),ROW()-1,"")</f>
        <v/>
      </c>
    </row>
    <row r="10391" spans="1:14" x14ac:dyDescent="0.3">
      <c r="A10391" t="s">
        <v>31335</v>
      </c>
      <c r="B10391" t="s">
        <v>29</v>
      </c>
      <c r="C10391" t="s">
        <v>31336</v>
      </c>
      <c r="D10391" t="s">
        <v>31337</v>
      </c>
      <c r="E10391" t="s">
        <v>40</v>
      </c>
      <c r="F10391" s="7">
        <v>19.02</v>
      </c>
      <c r="G10391" t="s">
        <v>33</v>
      </c>
      <c r="H10391" t="s">
        <v>34</v>
      </c>
      <c r="I10391" t="s">
        <v>31334</v>
      </c>
      <c r="L10391" s="8">
        <v>0</v>
      </c>
      <c r="M10391" t="s">
        <v>36</v>
      </c>
      <c r="N10391" t="str">
        <f>IF(AND(PESQUISA!$B$3&lt;&gt;"",OR(PESQUISA!$B$4="TODAS",B10391=PESQUISA!$B$4),ISNUMBER(SEARCH(PESQUISA!$B$3,D10391))),ROW()-1,"")</f>
        <v/>
      </c>
    </row>
    <row r="10392" spans="1:14" x14ac:dyDescent="0.3">
      <c r="A10392" t="s">
        <v>31338</v>
      </c>
      <c r="B10392" t="s">
        <v>29</v>
      </c>
      <c r="C10392" t="s">
        <v>31339</v>
      </c>
      <c r="D10392" t="s">
        <v>31340</v>
      </c>
      <c r="E10392" t="s">
        <v>40</v>
      </c>
      <c r="F10392" s="7">
        <v>23.83</v>
      </c>
      <c r="G10392" t="s">
        <v>33</v>
      </c>
      <c r="H10392" t="s">
        <v>34</v>
      </c>
      <c r="I10392" t="s">
        <v>31334</v>
      </c>
      <c r="L10392" s="8">
        <v>0</v>
      </c>
      <c r="M10392" t="s">
        <v>36</v>
      </c>
      <c r="N10392" t="str">
        <f>IF(AND(PESQUISA!$B$3&lt;&gt;"",OR(PESQUISA!$B$4="TODAS",B10392=PESQUISA!$B$4),ISNUMBER(SEARCH(PESQUISA!$B$3,D10392))),ROW()-1,"")</f>
        <v/>
      </c>
    </row>
    <row r="10393" spans="1:14" x14ac:dyDescent="0.3">
      <c r="A10393" t="s">
        <v>31341</v>
      </c>
      <c r="B10393" t="s">
        <v>29</v>
      </c>
      <c r="C10393" t="s">
        <v>31342</v>
      </c>
      <c r="D10393" t="s">
        <v>31343</v>
      </c>
      <c r="E10393" t="s">
        <v>40</v>
      </c>
      <c r="F10393" s="7">
        <v>21.8</v>
      </c>
      <c r="G10393" t="s">
        <v>33</v>
      </c>
      <c r="H10393" t="s">
        <v>34</v>
      </c>
      <c r="I10393" t="s">
        <v>31334</v>
      </c>
      <c r="L10393" s="8">
        <v>0</v>
      </c>
      <c r="M10393" t="s">
        <v>36</v>
      </c>
      <c r="N10393" t="str">
        <f>IF(AND(PESQUISA!$B$3&lt;&gt;"",OR(PESQUISA!$B$4="TODAS",B10393=PESQUISA!$B$4),ISNUMBER(SEARCH(PESQUISA!$B$3,D10393))),ROW()-1,"")</f>
        <v/>
      </c>
    </row>
    <row r="10394" spans="1:14" x14ac:dyDescent="0.3">
      <c r="A10394" t="s">
        <v>31344</v>
      </c>
      <c r="B10394" t="s">
        <v>29</v>
      </c>
      <c r="C10394" t="s">
        <v>31345</v>
      </c>
      <c r="D10394" t="s">
        <v>31346</v>
      </c>
      <c r="E10394" t="s">
        <v>40</v>
      </c>
      <c r="F10394" s="7">
        <v>29.62</v>
      </c>
      <c r="G10394" t="s">
        <v>33</v>
      </c>
      <c r="H10394" t="s">
        <v>34</v>
      </c>
      <c r="I10394" t="s">
        <v>31334</v>
      </c>
      <c r="L10394" s="8">
        <v>0</v>
      </c>
      <c r="M10394" t="s">
        <v>36</v>
      </c>
      <c r="N10394" t="str">
        <f>IF(AND(PESQUISA!$B$3&lt;&gt;"",OR(PESQUISA!$B$4="TODAS",B10394=PESQUISA!$B$4),ISNUMBER(SEARCH(PESQUISA!$B$3,D10394))),ROW()-1,"")</f>
        <v/>
      </c>
    </row>
    <row r="10395" spans="1:14" x14ac:dyDescent="0.3">
      <c r="A10395" t="s">
        <v>31347</v>
      </c>
      <c r="B10395" t="s">
        <v>29</v>
      </c>
      <c r="C10395" t="s">
        <v>31348</v>
      </c>
      <c r="D10395" t="s">
        <v>31349</v>
      </c>
      <c r="E10395" t="s">
        <v>40</v>
      </c>
      <c r="F10395" s="7">
        <v>65.72</v>
      </c>
      <c r="G10395" t="s">
        <v>33</v>
      </c>
      <c r="H10395" t="s">
        <v>34</v>
      </c>
      <c r="I10395" t="s">
        <v>31334</v>
      </c>
      <c r="L10395" s="8">
        <v>0</v>
      </c>
      <c r="M10395" t="s">
        <v>36</v>
      </c>
      <c r="N10395" t="str">
        <f>IF(AND(PESQUISA!$B$3&lt;&gt;"",OR(PESQUISA!$B$4="TODAS",B10395=PESQUISA!$B$4),ISNUMBER(SEARCH(PESQUISA!$B$3,D10395))),ROW()-1,"")</f>
        <v/>
      </c>
    </row>
    <row r="10396" spans="1:14" x14ac:dyDescent="0.3">
      <c r="A10396" t="s">
        <v>31350</v>
      </c>
      <c r="B10396" t="s">
        <v>29</v>
      </c>
      <c r="C10396" t="s">
        <v>31351</v>
      </c>
      <c r="D10396" t="s">
        <v>31352</v>
      </c>
      <c r="E10396" t="s">
        <v>40</v>
      </c>
      <c r="F10396" s="7">
        <v>59.81</v>
      </c>
      <c r="G10396" t="s">
        <v>33</v>
      </c>
      <c r="H10396" t="s">
        <v>34</v>
      </c>
      <c r="I10396" t="s">
        <v>31334</v>
      </c>
      <c r="L10396" s="8">
        <v>0</v>
      </c>
      <c r="M10396" t="s">
        <v>36</v>
      </c>
      <c r="N10396" t="str">
        <f>IF(AND(PESQUISA!$B$3&lt;&gt;"",OR(PESQUISA!$B$4="TODAS",B10396=PESQUISA!$B$4),ISNUMBER(SEARCH(PESQUISA!$B$3,D10396))),ROW()-1,"")</f>
        <v/>
      </c>
    </row>
    <row r="10397" spans="1:14" x14ac:dyDescent="0.3">
      <c r="A10397" t="s">
        <v>31353</v>
      </c>
      <c r="B10397" t="s">
        <v>29</v>
      </c>
      <c r="C10397" t="s">
        <v>31354</v>
      </c>
      <c r="D10397" t="s">
        <v>31355</v>
      </c>
      <c r="E10397" t="s">
        <v>40</v>
      </c>
      <c r="F10397" s="7">
        <v>44.64</v>
      </c>
      <c r="G10397" t="s">
        <v>33</v>
      </c>
      <c r="H10397" t="s">
        <v>34</v>
      </c>
      <c r="I10397" t="s">
        <v>31334</v>
      </c>
      <c r="L10397" s="8">
        <v>0</v>
      </c>
      <c r="M10397" t="s">
        <v>36</v>
      </c>
      <c r="N10397" t="str">
        <f>IF(AND(PESQUISA!$B$3&lt;&gt;"",OR(PESQUISA!$B$4="TODAS",B10397=PESQUISA!$B$4),ISNUMBER(SEARCH(PESQUISA!$B$3,D10397))),ROW()-1,"")</f>
        <v/>
      </c>
    </row>
    <row r="10398" spans="1:14" x14ac:dyDescent="0.3">
      <c r="A10398" t="s">
        <v>31356</v>
      </c>
      <c r="B10398" t="s">
        <v>29</v>
      </c>
      <c r="C10398" t="s">
        <v>31357</v>
      </c>
      <c r="D10398" t="s">
        <v>31358</v>
      </c>
      <c r="E10398" t="s">
        <v>40</v>
      </c>
      <c r="F10398" s="7">
        <v>22.61</v>
      </c>
      <c r="G10398" t="s">
        <v>33</v>
      </c>
      <c r="H10398" t="s">
        <v>34</v>
      </c>
      <c r="I10398" t="s">
        <v>31334</v>
      </c>
      <c r="L10398" s="8">
        <v>0</v>
      </c>
      <c r="M10398" t="s">
        <v>36</v>
      </c>
      <c r="N10398" t="str">
        <f>IF(AND(PESQUISA!$B$3&lt;&gt;"",OR(PESQUISA!$B$4="TODAS",B10398=PESQUISA!$B$4),ISNUMBER(SEARCH(PESQUISA!$B$3,D10398))),ROW()-1,"")</f>
        <v/>
      </c>
    </row>
    <row r="10399" spans="1:14" x14ac:dyDescent="0.3">
      <c r="A10399" t="s">
        <v>31359</v>
      </c>
      <c r="B10399" t="s">
        <v>29</v>
      </c>
      <c r="C10399" t="s">
        <v>31360</v>
      </c>
      <c r="D10399" t="s">
        <v>31361</v>
      </c>
      <c r="E10399" t="s">
        <v>40</v>
      </c>
      <c r="F10399" s="7">
        <v>96.94</v>
      </c>
      <c r="G10399" t="s">
        <v>33</v>
      </c>
      <c r="H10399" t="s">
        <v>34</v>
      </c>
      <c r="I10399" t="s">
        <v>31334</v>
      </c>
      <c r="L10399" s="8">
        <v>0</v>
      </c>
      <c r="M10399" t="s">
        <v>36</v>
      </c>
      <c r="N10399" t="str">
        <f>IF(AND(PESQUISA!$B$3&lt;&gt;"",OR(PESQUISA!$B$4="TODAS",B10399=PESQUISA!$B$4),ISNUMBER(SEARCH(PESQUISA!$B$3,D10399))),ROW()-1,"")</f>
        <v/>
      </c>
    </row>
    <row r="10400" spans="1:14" x14ac:dyDescent="0.3">
      <c r="A10400" t="s">
        <v>31362</v>
      </c>
      <c r="B10400" t="s">
        <v>29</v>
      </c>
      <c r="C10400" t="s">
        <v>31363</v>
      </c>
      <c r="D10400" t="s">
        <v>31364</v>
      </c>
      <c r="E10400" t="s">
        <v>40</v>
      </c>
      <c r="F10400" s="7">
        <v>28.48</v>
      </c>
      <c r="G10400" t="s">
        <v>33</v>
      </c>
      <c r="H10400" t="s">
        <v>34</v>
      </c>
      <c r="I10400" t="s">
        <v>31334</v>
      </c>
      <c r="L10400" s="8">
        <v>0</v>
      </c>
      <c r="M10400" t="s">
        <v>36</v>
      </c>
      <c r="N10400" t="str">
        <f>IF(AND(PESQUISA!$B$3&lt;&gt;"",OR(PESQUISA!$B$4="TODAS",B10400=PESQUISA!$B$4),ISNUMBER(SEARCH(PESQUISA!$B$3,D10400))),ROW()-1,"")</f>
        <v/>
      </c>
    </row>
    <row r="10401" spans="1:14" x14ac:dyDescent="0.3">
      <c r="A10401" t="s">
        <v>31365</v>
      </c>
      <c r="B10401" t="s">
        <v>29</v>
      </c>
      <c r="C10401" t="s">
        <v>31366</v>
      </c>
      <c r="D10401" t="s">
        <v>31367</v>
      </c>
      <c r="E10401" t="s">
        <v>40</v>
      </c>
      <c r="F10401" s="7">
        <v>23.47</v>
      </c>
      <c r="G10401" t="s">
        <v>33</v>
      </c>
      <c r="H10401" t="s">
        <v>34</v>
      </c>
      <c r="I10401" t="s">
        <v>31334</v>
      </c>
      <c r="L10401" s="8">
        <v>0</v>
      </c>
      <c r="M10401" t="s">
        <v>36</v>
      </c>
      <c r="N10401" t="str">
        <f>IF(AND(PESQUISA!$B$3&lt;&gt;"",OR(PESQUISA!$B$4="TODAS",B10401=PESQUISA!$B$4),ISNUMBER(SEARCH(PESQUISA!$B$3,D10401))),ROW()-1,"")</f>
        <v/>
      </c>
    </row>
    <row r="10402" spans="1:14" x14ac:dyDescent="0.3">
      <c r="A10402" t="s">
        <v>31368</v>
      </c>
      <c r="B10402" t="s">
        <v>29</v>
      </c>
      <c r="C10402" t="s">
        <v>31369</v>
      </c>
      <c r="D10402" t="s">
        <v>31370</v>
      </c>
      <c r="E10402" t="s">
        <v>40</v>
      </c>
      <c r="F10402" s="7">
        <v>28.6</v>
      </c>
      <c r="G10402" t="s">
        <v>33</v>
      </c>
      <c r="H10402" t="s">
        <v>34</v>
      </c>
      <c r="I10402" t="s">
        <v>31334</v>
      </c>
      <c r="L10402" s="8">
        <v>0</v>
      </c>
      <c r="M10402" t="s">
        <v>36</v>
      </c>
      <c r="N10402" t="str">
        <f>IF(AND(PESQUISA!$B$3&lt;&gt;"",OR(PESQUISA!$B$4="TODAS",B10402=PESQUISA!$B$4),ISNUMBER(SEARCH(PESQUISA!$B$3,D10402))),ROW()-1,"")</f>
        <v/>
      </c>
    </row>
    <row r="10403" spans="1:14" x14ac:dyDescent="0.3">
      <c r="A10403" t="s">
        <v>31371</v>
      </c>
      <c r="B10403" t="s">
        <v>29</v>
      </c>
      <c r="C10403" t="s">
        <v>31372</v>
      </c>
      <c r="D10403" t="s">
        <v>31373</v>
      </c>
      <c r="E10403" t="s">
        <v>40</v>
      </c>
      <c r="F10403" s="7">
        <v>41.77</v>
      </c>
      <c r="G10403" t="s">
        <v>33</v>
      </c>
      <c r="H10403" t="s">
        <v>34</v>
      </c>
      <c r="I10403" t="s">
        <v>31334</v>
      </c>
      <c r="L10403" s="8">
        <v>0</v>
      </c>
      <c r="M10403" t="s">
        <v>36</v>
      </c>
      <c r="N10403" t="str">
        <f>IF(AND(PESQUISA!$B$3&lt;&gt;"",OR(PESQUISA!$B$4="TODAS",B10403=PESQUISA!$B$4),ISNUMBER(SEARCH(PESQUISA!$B$3,D10403))),ROW()-1,"")</f>
        <v/>
      </c>
    </row>
    <row r="10404" spans="1:14" x14ac:dyDescent="0.3">
      <c r="A10404" t="s">
        <v>31374</v>
      </c>
      <c r="B10404" t="s">
        <v>29</v>
      </c>
      <c r="C10404" t="s">
        <v>31375</v>
      </c>
      <c r="D10404" t="s">
        <v>31376</v>
      </c>
      <c r="E10404" t="s">
        <v>40</v>
      </c>
      <c r="F10404" s="7">
        <v>57.11</v>
      </c>
      <c r="G10404" t="s">
        <v>33</v>
      </c>
      <c r="H10404" t="s">
        <v>34</v>
      </c>
      <c r="I10404" t="s">
        <v>31334</v>
      </c>
      <c r="L10404" s="8">
        <v>0</v>
      </c>
      <c r="M10404" t="s">
        <v>36</v>
      </c>
      <c r="N10404" t="str">
        <f>IF(AND(PESQUISA!$B$3&lt;&gt;"",OR(PESQUISA!$B$4="TODAS",B10404=PESQUISA!$B$4),ISNUMBER(SEARCH(PESQUISA!$B$3,D10404))),ROW()-1,"")</f>
        <v/>
      </c>
    </row>
    <row r="10405" spans="1:14" x14ac:dyDescent="0.3">
      <c r="A10405" t="s">
        <v>31377</v>
      </c>
      <c r="B10405" t="s">
        <v>29</v>
      </c>
      <c r="C10405" t="s">
        <v>31378</v>
      </c>
      <c r="D10405" t="s">
        <v>31379</v>
      </c>
      <c r="E10405" t="s">
        <v>40</v>
      </c>
      <c r="F10405" s="7">
        <v>58.67</v>
      </c>
      <c r="G10405" t="s">
        <v>33</v>
      </c>
      <c r="H10405" t="s">
        <v>34</v>
      </c>
      <c r="I10405" t="s">
        <v>31334</v>
      </c>
      <c r="L10405" s="8">
        <v>0</v>
      </c>
      <c r="M10405" t="s">
        <v>36</v>
      </c>
      <c r="N10405" t="str">
        <f>IF(AND(PESQUISA!$B$3&lt;&gt;"",OR(PESQUISA!$B$4="TODAS",B10405=PESQUISA!$B$4),ISNUMBER(SEARCH(PESQUISA!$B$3,D10405))),ROW()-1,"")</f>
        <v/>
      </c>
    </row>
    <row r="10406" spans="1:14" x14ac:dyDescent="0.3">
      <c r="A10406" t="s">
        <v>31380</v>
      </c>
      <c r="B10406" t="s">
        <v>29</v>
      </c>
      <c r="C10406" t="s">
        <v>31381</v>
      </c>
      <c r="D10406" t="s">
        <v>31382</v>
      </c>
      <c r="E10406" t="s">
        <v>40</v>
      </c>
      <c r="F10406" s="7">
        <v>107.33</v>
      </c>
      <c r="G10406" t="s">
        <v>33</v>
      </c>
      <c r="H10406" t="s">
        <v>34</v>
      </c>
      <c r="I10406" t="s">
        <v>31334</v>
      </c>
      <c r="L10406" s="8">
        <v>0</v>
      </c>
      <c r="M10406" t="s">
        <v>36</v>
      </c>
      <c r="N10406" t="str">
        <f>IF(AND(PESQUISA!$B$3&lt;&gt;"",OR(PESQUISA!$B$4="TODAS",B10406=PESQUISA!$B$4),ISNUMBER(SEARCH(PESQUISA!$B$3,D10406))),ROW()-1,"")</f>
        <v/>
      </c>
    </row>
    <row r="10407" spans="1:14" x14ac:dyDescent="0.3">
      <c r="A10407" t="s">
        <v>31383</v>
      </c>
      <c r="B10407" t="s">
        <v>29</v>
      </c>
      <c r="C10407" t="s">
        <v>31384</v>
      </c>
      <c r="D10407" t="s">
        <v>31385</v>
      </c>
      <c r="E10407" t="s">
        <v>40</v>
      </c>
      <c r="F10407" s="7">
        <v>113.13</v>
      </c>
      <c r="G10407" t="s">
        <v>33</v>
      </c>
      <c r="H10407" t="s">
        <v>34</v>
      </c>
      <c r="I10407" t="s">
        <v>31334</v>
      </c>
      <c r="L10407" s="8">
        <v>0</v>
      </c>
      <c r="M10407" t="s">
        <v>36</v>
      </c>
      <c r="N10407" t="str">
        <f>IF(AND(PESQUISA!$B$3&lt;&gt;"",OR(PESQUISA!$B$4="TODAS",B10407=PESQUISA!$B$4),ISNUMBER(SEARCH(PESQUISA!$B$3,D10407))),ROW()-1,"")</f>
        <v/>
      </c>
    </row>
    <row r="10408" spans="1:14" x14ac:dyDescent="0.3">
      <c r="A10408" t="s">
        <v>31386</v>
      </c>
      <c r="B10408" t="s">
        <v>29</v>
      </c>
      <c r="C10408" t="s">
        <v>31387</v>
      </c>
      <c r="D10408" t="s">
        <v>31388</v>
      </c>
      <c r="E10408" t="s">
        <v>40</v>
      </c>
      <c r="F10408" s="7">
        <v>178.08</v>
      </c>
      <c r="G10408" t="s">
        <v>33</v>
      </c>
      <c r="H10408" t="s">
        <v>34</v>
      </c>
      <c r="I10408" t="s">
        <v>31334</v>
      </c>
      <c r="L10408" s="8">
        <v>0</v>
      </c>
      <c r="M10408" t="s">
        <v>36</v>
      </c>
      <c r="N10408" t="str">
        <f>IF(AND(PESQUISA!$B$3&lt;&gt;"",OR(PESQUISA!$B$4="TODAS",B10408=PESQUISA!$B$4),ISNUMBER(SEARCH(PESQUISA!$B$3,D10408))),ROW()-1,"")</f>
        <v/>
      </c>
    </row>
    <row r="10409" spans="1:14" x14ac:dyDescent="0.3">
      <c r="A10409" t="s">
        <v>31389</v>
      </c>
      <c r="B10409" t="s">
        <v>29</v>
      </c>
      <c r="C10409" t="s">
        <v>31390</v>
      </c>
      <c r="D10409" t="s">
        <v>31391</v>
      </c>
      <c r="E10409" t="s">
        <v>40</v>
      </c>
      <c r="F10409" s="7">
        <v>89.26</v>
      </c>
      <c r="G10409" t="s">
        <v>33</v>
      </c>
      <c r="H10409" t="s">
        <v>34</v>
      </c>
      <c r="I10409" t="s">
        <v>31334</v>
      </c>
      <c r="L10409" s="8">
        <v>0</v>
      </c>
      <c r="M10409" t="s">
        <v>36</v>
      </c>
      <c r="N10409" t="str">
        <f>IF(AND(PESQUISA!$B$3&lt;&gt;"",OR(PESQUISA!$B$4="TODAS",B10409=PESQUISA!$B$4),ISNUMBER(SEARCH(PESQUISA!$B$3,D10409))),ROW()-1,"")</f>
        <v/>
      </c>
    </row>
    <row r="10410" spans="1:14" x14ac:dyDescent="0.3">
      <c r="A10410" t="s">
        <v>31392</v>
      </c>
      <c r="B10410" t="s">
        <v>29</v>
      </c>
      <c r="C10410" t="s">
        <v>31393</v>
      </c>
      <c r="D10410" t="s">
        <v>31394</v>
      </c>
      <c r="E10410" t="s">
        <v>40</v>
      </c>
      <c r="F10410" s="7">
        <v>167.71</v>
      </c>
      <c r="G10410" t="s">
        <v>33</v>
      </c>
      <c r="H10410" t="s">
        <v>34</v>
      </c>
      <c r="I10410" t="s">
        <v>31334</v>
      </c>
      <c r="L10410" s="8">
        <v>0</v>
      </c>
      <c r="M10410" t="s">
        <v>36</v>
      </c>
      <c r="N10410" t="str">
        <f>IF(AND(PESQUISA!$B$3&lt;&gt;"",OR(PESQUISA!$B$4="TODAS",B10410=PESQUISA!$B$4),ISNUMBER(SEARCH(PESQUISA!$B$3,D10410))),ROW()-1,"")</f>
        <v/>
      </c>
    </row>
    <row r="10411" spans="1:14" x14ac:dyDescent="0.3">
      <c r="A10411" t="s">
        <v>31395</v>
      </c>
      <c r="B10411" t="s">
        <v>29</v>
      </c>
      <c r="C10411" t="s">
        <v>31396</v>
      </c>
      <c r="D10411" t="s">
        <v>31397</v>
      </c>
      <c r="E10411" t="s">
        <v>40</v>
      </c>
      <c r="F10411" s="7">
        <v>65.52</v>
      </c>
      <c r="G10411" t="s">
        <v>33</v>
      </c>
      <c r="H10411" t="s">
        <v>34</v>
      </c>
      <c r="I10411" t="s">
        <v>31334</v>
      </c>
      <c r="L10411" s="8">
        <v>0</v>
      </c>
      <c r="M10411" t="s">
        <v>36</v>
      </c>
      <c r="N10411" t="str">
        <f>IF(AND(PESQUISA!$B$3&lt;&gt;"",OR(PESQUISA!$B$4="TODAS",B10411=PESQUISA!$B$4),ISNUMBER(SEARCH(PESQUISA!$B$3,D10411))),ROW()-1,"")</f>
        <v/>
      </c>
    </row>
    <row r="10412" spans="1:14" x14ac:dyDescent="0.3">
      <c r="A10412" t="s">
        <v>31398</v>
      </c>
      <c r="B10412" t="s">
        <v>29</v>
      </c>
      <c r="C10412" t="s">
        <v>31399</v>
      </c>
      <c r="D10412" t="s">
        <v>31400</v>
      </c>
      <c r="E10412" t="s">
        <v>40</v>
      </c>
      <c r="F10412" s="7">
        <v>122.58</v>
      </c>
      <c r="G10412" t="s">
        <v>33</v>
      </c>
      <c r="H10412" t="s">
        <v>34</v>
      </c>
      <c r="I10412" t="s">
        <v>31334</v>
      </c>
      <c r="L10412" s="8">
        <v>0</v>
      </c>
      <c r="M10412" t="s">
        <v>36</v>
      </c>
      <c r="N10412" t="str">
        <f>IF(AND(PESQUISA!$B$3&lt;&gt;"",OR(PESQUISA!$B$4="TODAS",B10412=PESQUISA!$B$4),ISNUMBER(SEARCH(PESQUISA!$B$3,D10412))),ROW()-1,"")</f>
        <v/>
      </c>
    </row>
    <row r="10413" spans="1:14" x14ac:dyDescent="0.3">
      <c r="A10413" t="s">
        <v>31401</v>
      </c>
      <c r="B10413" t="s">
        <v>29</v>
      </c>
      <c r="C10413" t="s">
        <v>31402</v>
      </c>
      <c r="D10413" t="s">
        <v>31403</v>
      </c>
      <c r="E10413" t="s">
        <v>40</v>
      </c>
      <c r="F10413" s="7">
        <v>38.369999999999997</v>
      </c>
      <c r="G10413" t="s">
        <v>33</v>
      </c>
      <c r="H10413" t="s">
        <v>34</v>
      </c>
      <c r="I10413" t="s">
        <v>31334</v>
      </c>
      <c r="L10413" s="8">
        <v>0</v>
      </c>
      <c r="M10413" t="s">
        <v>36</v>
      </c>
      <c r="N10413" t="str">
        <f>IF(AND(PESQUISA!$B$3&lt;&gt;"",OR(PESQUISA!$B$4="TODAS",B10413=PESQUISA!$B$4),ISNUMBER(SEARCH(PESQUISA!$B$3,D10413))),ROW()-1,"")</f>
        <v/>
      </c>
    </row>
    <row r="10414" spans="1:14" x14ac:dyDescent="0.3">
      <c r="A10414" t="s">
        <v>31404</v>
      </c>
      <c r="B10414" t="s">
        <v>29</v>
      </c>
      <c r="C10414" t="s">
        <v>31405</v>
      </c>
      <c r="D10414" t="s">
        <v>31406</v>
      </c>
      <c r="E10414" t="s">
        <v>40</v>
      </c>
      <c r="F10414" s="7">
        <v>88.46</v>
      </c>
      <c r="G10414" t="s">
        <v>33</v>
      </c>
      <c r="H10414" t="s">
        <v>34</v>
      </c>
      <c r="I10414" t="s">
        <v>31334</v>
      </c>
      <c r="L10414" s="8">
        <v>0</v>
      </c>
      <c r="M10414" t="s">
        <v>36</v>
      </c>
      <c r="N10414" t="str">
        <f>IF(AND(PESQUISA!$B$3&lt;&gt;"",OR(PESQUISA!$B$4="TODAS",B10414=PESQUISA!$B$4),ISNUMBER(SEARCH(PESQUISA!$B$3,D10414))),ROW()-1,"")</f>
        <v/>
      </c>
    </row>
    <row r="10415" spans="1:14" x14ac:dyDescent="0.3">
      <c r="A10415" t="s">
        <v>31407</v>
      </c>
      <c r="B10415" t="s">
        <v>29</v>
      </c>
      <c r="C10415" t="s">
        <v>31408</v>
      </c>
      <c r="D10415" t="s">
        <v>31409</v>
      </c>
      <c r="E10415" t="s">
        <v>40</v>
      </c>
      <c r="F10415" s="7">
        <v>309.14999999999998</v>
      </c>
      <c r="G10415" t="s">
        <v>33</v>
      </c>
      <c r="H10415" t="s">
        <v>34</v>
      </c>
      <c r="I10415" t="s">
        <v>31334</v>
      </c>
      <c r="L10415" s="8">
        <v>0</v>
      </c>
      <c r="M10415" t="s">
        <v>36</v>
      </c>
      <c r="N10415" t="str">
        <f>IF(AND(PESQUISA!$B$3&lt;&gt;"",OR(PESQUISA!$B$4="TODAS",B10415=PESQUISA!$B$4),ISNUMBER(SEARCH(PESQUISA!$B$3,D10415))),ROW()-1,"")</f>
        <v/>
      </c>
    </row>
    <row r="10416" spans="1:14" x14ac:dyDescent="0.3">
      <c r="A10416" t="s">
        <v>31410</v>
      </c>
      <c r="B10416" t="s">
        <v>29</v>
      </c>
      <c r="C10416" t="s">
        <v>31411</v>
      </c>
      <c r="D10416" t="s">
        <v>31412</v>
      </c>
      <c r="E10416" t="s">
        <v>40</v>
      </c>
      <c r="F10416" s="7">
        <v>156.01</v>
      </c>
      <c r="G10416" t="s">
        <v>33</v>
      </c>
      <c r="H10416" t="s">
        <v>34</v>
      </c>
      <c r="I10416" t="s">
        <v>31334</v>
      </c>
      <c r="L10416" s="8">
        <v>0</v>
      </c>
      <c r="M10416" t="s">
        <v>36</v>
      </c>
      <c r="N10416" t="str">
        <f>IF(AND(PESQUISA!$B$3&lt;&gt;"",OR(PESQUISA!$B$4="TODAS",B10416=PESQUISA!$B$4),ISNUMBER(SEARCH(PESQUISA!$B$3,D10416))),ROW()-1,"")</f>
        <v/>
      </c>
    </row>
    <row r="10417" spans="1:14" x14ac:dyDescent="0.3">
      <c r="A10417" t="s">
        <v>31413</v>
      </c>
      <c r="B10417" t="s">
        <v>29</v>
      </c>
      <c r="C10417" t="s">
        <v>31414</v>
      </c>
      <c r="D10417" t="s">
        <v>31415</v>
      </c>
      <c r="E10417" t="s">
        <v>40</v>
      </c>
      <c r="F10417" s="7">
        <v>375.33</v>
      </c>
      <c r="G10417" t="s">
        <v>33</v>
      </c>
      <c r="H10417" t="s">
        <v>34</v>
      </c>
      <c r="I10417" t="s">
        <v>31334</v>
      </c>
      <c r="L10417" s="8">
        <v>0</v>
      </c>
      <c r="M10417" t="s">
        <v>36</v>
      </c>
      <c r="N10417" t="str">
        <f>IF(AND(PESQUISA!$B$3&lt;&gt;"",OR(PESQUISA!$B$4="TODAS",B10417=PESQUISA!$B$4),ISNUMBER(SEARCH(PESQUISA!$B$3,D10417))),ROW()-1,"")</f>
        <v/>
      </c>
    </row>
    <row r="10418" spans="1:14" x14ac:dyDescent="0.3">
      <c r="A10418" t="s">
        <v>31416</v>
      </c>
      <c r="B10418" t="s">
        <v>29</v>
      </c>
      <c r="C10418" t="s">
        <v>31417</v>
      </c>
      <c r="D10418" t="s">
        <v>31418</v>
      </c>
      <c r="E10418" t="s">
        <v>40</v>
      </c>
      <c r="F10418" s="7">
        <v>42.45</v>
      </c>
      <c r="G10418" t="s">
        <v>33</v>
      </c>
      <c r="H10418" t="s">
        <v>34</v>
      </c>
      <c r="I10418" t="s">
        <v>31334</v>
      </c>
      <c r="L10418" s="8">
        <v>0</v>
      </c>
      <c r="M10418" t="s">
        <v>36</v>
      </c>
      <c r="N10418" t="str">
        <f>IF(AND(PESQUISA!$B$3&lt;&gt;"",OR(PESQUISA!$B$4="TODAS",B10418=PESQUISA!$B$4),ISNUMBER(SEARCH(PESQUISA!$B$3,D10418))),ROW()-1,"")</f>
        <v/>
      </c>
    </row>
    <row r="10419" spans="1:14" x14ac:dyDescent="0.3">
      <c r="A10419" t="s">
        <v>31419</v>
      </c>
      <c r="B10419" t="s">
        <v>29</v>
      </c>
      <c r="C10419" t="s">
        <v>31420</v>
      </c>
      <c r="D10419" t="s">
        <v>31421</v>
      </c>
      <c r="E10419" t="s">
        <v>40</v>
      </c>
      <c r="F10419" s="7">
        <v>100.65</v>
      </c>
      <c r="G10419" t="s">
        <v>33</v>
      </c>
      <c r="H10419" t="s">
        <v>34</v>
      </c>
      <c r="I10419" t="s">
        <v>31334</v>
      </c>
      <c r="L10419" s="8">
        <v>0</v>
      </c>
      <c r="M10419" t="s">
        <v>36</v>
      </c>
      <c r="N10419" t="str">
        <f>IF(AND(PESQUISA!$B$3&lt;&gt;"",OR(PESQUISA!$B$4="TODAS",B10419=PESQUISA!$B$4),ISNUMBER(SEARCH(PESQUISA!$B$3,D10419))),ROW()-1,"")</f>
        <v/>
      </c>
    </row>
    <row r="10420" spans="1:14" x14ac:dyDescent="0.3">
      <c r="A10420" t="s">
        <v>31422</v>
      </c>
      <c r="B10420" t="s">
        <v>29</v>
      </c>
      <c r="C10420" t="s">
        <v>31423</v>
      </c>
      <c r="D10420" t="s">
        <v>31424</v>
      </c>
      <c r="E10420" t="s">
        <v>40</v>
      </c>
      <c r="F10420" s="7">
        <v>755.4</v>
      </c>
      <c r="G10420" t="s">
        <v>33</v>
      </c>
      <c r="H10420" t="s">
        <v>34</v>
      </c>
      <c r="I10420" t="s">
        <v>31334</v>
      </c>
      <c r="L10420" s="8">
        <v>0</v>
      </c>
      <c r="M10420" t="s">
        <v>36</v>
      </c>
      <c r="N10420" t="str">
        <f>IF(AND(PESQUISA!$B$3&lt;&gt;"",OR(PESQUISA!$B$4="TODAS",B10420=PESQUISA!$B$4),ISNUMBER(SEARCH(PESQUISA!$B$3,D10420))),ROW()-1,"")</f>
        <v/>
      </c>
    </row>
    <row r="10421" spans="1:14" x14ac:dyDescent="0.3">
      <c r="A10421" t="s">
        <v>31425</v>
      </c>
      <c r="B10421" t="s">
        <v>29</v>
      </c>
      <c r="C10421" t="s">
        <v>31426</v>
      </c>
      <c r="D10421" t="s">
        <v>31427</v>
      </c>
      <c r="E10421" t="s">
        <v>40</v>
      </c>
      <c r="F10421" s="7">
        <v>28.4</v>
      </c>
      <c r="G10421" t="s">
        <v>33</v>
      </c>
      <c r="H10421" t="s">
        <v>34</v>
      </c>
      <c r="I10421" t="s">
        <v>31334</v>
      </c>
      <c r="L10421" s="8">
        <v>0</v>
      </c>
      <c r="M10421" t="s">
        <v>36</v>
      </c>
      <c r="N10421" t="str">
        <f>IF(AND(PESQUISA!$B$3&lt;&gt;"",OR(PESQUISA!$B$4="TODAS",B10421=PESQUISA!$B$4),ISNUMBER(SEARCH(PESQUISA!$B$3,D10421))),ROW()-1,"")</f>
        <v/>
      </c>
    </row>
    <row r="10422" spans="1:14" x14ac:dyDescent="0.3">
      <c r="A10422" t="s">
        <v>31428</v>
      </c>
      <c r="B10422" t="s">
        <v>29</v>
      </c>
      <c r="C10422" t="s">
        <v>31429</v>
      </c>
      <c r="D10422" t="s">
        <v>31430</v>
      </c>
      <c r="E10422" t="s">
        <v>40</v>
      </c>
      <c r="F10422" s="7">
        <v>90.74</v>
      </c>
      <c r="G10422" t="s">
        <v>33</v>
      </c>
      <c r="H10422" t="s">
        <v>34</v>
      </c>
      <c r="I10422" t="s">
        <v>31334</v>
      </c>
      <c r="L10422" s="8">
        <v>0</v>
      </c>
      <c r="M10422" t="s">
        <v>36</v>
      </c>
      <c r="N10422" t="str">
        <f>IF(AND(PESQUISA!$B$3&lt;&gt;"",OR(PESQUISA!$B$4="TODAS",B10422=PESQUISA!$B$4),ISNUMBER(SEARCH(PESQUISA!$B$3,D10422))),ROW()-1,"")</f>
        <v/>
      </c>
    </row>
    <row r="10423" spans="1:14" x14ac:dyDescent="0.3">
      <c r="A10423" t="s">
        <v>31431</v>
      </c>
      <c r="B10423" t="s">
        <v>29</v>
      </c>
      <c r="C10423" t="s">
        <v>31432</v>
      </c>
      <c r="D10423" t="s">
        <v>31433</v>
      </c>
      <c r="E10423" t="s">
        <v>40</v>
      </c>
      <c r="F10423" s="7">
        <v>95.65</v>
      </c>
      <c r="G10423" t="s">
        <v>33</v>
      </c>
      <c r="H10423" t="s">
        <v>34</v>
      </c>
      <c r="I10423" t="s">
        <v>31334</v>
      </c>
      <c r="L10423" s="8">
        <v>0</v>
      </c>
      <c r="M10423" t="s">
        <v>36</v>
      </c>
      <c r="N10423" t="str">
        <f>IF(AND(PESQUISA!$B$3&lt;&gt;"",OR(PESQUISA!$B$4="TODAS",B10423=PESQUISA!$B$4),ISNUMBER(SEARCH(PESQUISA!$B$3,D10423))),ROW()-1,"")</f>
        <v/>
      </c>
    </row>
    <row r="10424" spans="1:14" x14ac:dyDescent="0.3">
      <c r="A10424" t="s">
        <v>31434</v>
      </c>
      <c r="B10424" t="s">
        <v>29</v>
      </c>
      <c r="C10424" t="s">
        <v>31435</v>
      </c>
      <c r="D10424" t="s">
        <v>31436</v>
      </c>
      <c r="E10424" t="s">
        <v>40</v>
      </c>
      <c r="F10424" s="7">
        <v>35.31</v>
      </c>
      <c r="G10424" t="s">
        <v>33</v>
      </c>
      <c r="H10424" t="s">
        <v>34</v>
      </c>
      <c r="I10424" t="s">
        <v>31334</v>
      </c>
      <c r="L10424" s="8">
        <v>0</v>
      </c>
      <c r="M10424" t="s">
        <v>36</v>
      </c>
      <c r="N10424" t="str">
        <f>IF(AND(PESQUISA!$B$3&lt;&gt;"",OR(PESQUISA!$B$4="TODAS",B10424=PESQUISA!$B$4),ISNUMBER(SEARCH(PESQUISA!$B$3,D10424))),ROW()-1,"")</f>
        <v/>
      </c>
    </row>
    <row r="10425" spans="1:14" x14ac:dyDescent="0.3">
      <c r="A10425" t="s">
        <v>31437</v>
      </c>
      <c r="B10425" t="s">
        <v>29</v>
      </c>
      <c r="C10425" t="s">
        <v>31438</v>
      </c>
      <c r="D10425" t="s">
        <v>31439</v>
      </c>
      <c r="E10425" t="s">
        <v>40</v>
      </c>
      <c r="F10425" s="7">
        <v>9.8800000000000008</v>
      </c>
      <c r="G10425" t="s">
        <v>33</v>
      </c>
      <c r="H10425" t="s">
        <v>34</v>
      </c>
      <c r="I10425" t="s">
        <v>31334</v>
      </c>
      <c r="L10425" s="8">
        <v>0</v>
      </c>
      <c r="M10425" t="s">
        <v>36</v>
      </c>
      <c r="N10425" t="str">
        <f>IF(AND(PESQUISA!$B$3&lt;&gt;"",OR(PESQUISA!$B$4="TODAS",B10425=PESQUISA!$B$4),ISNUMBER(SEARCH(PESQUISA!$B$3,D10425))),ROW()-1,"")</f>
        <v/>
      </c>
    </row>
    <row r="10426" spans="1:14" x14ac:dyDescent="0.3">
      <c r="A10426" t="s">
        <v>31440</v>
      </c>
      <c r="B10426" t="s">
        <v>29</v>
      </c>
      <c r="C10426" t="s">
        <v>31441</v>
      </c>
      <c r="D10426" t="s">
        <v>31442</v>
      </c>
      <c r="E10426" t="s">
        <v>40</v>
      </c>
      <c r="F10426" s="7">
        <v>22.66</v>
      </c>
      <c r="G10426" t="s">
        <v>33</v>
      </c>
      <c r="H10426" t="s">
        <v>34</v>
      </c>
      <c r="I10426" t="s">
        <v>31334</v>
      </c>
      <c r="L10426" s="8">
        <v>0</v>
      </c>
      <c r="M10426" t="s">
        <v>36</v>
      </c>
      <c r="N10426" t="str">
        <f>IF(AND(PESQUISA!$B$3&lt;&gt;"",OR(PESQUISA!$B$4="TODAS",B10426=PESQUISA!$B$4),ISNUMBER(SEARCH(PESQUISA!$B$3,D10426))),ROW()-1,"")</f>
        <v/>
      </c>
    </row>
    <row r="10427" spans="1:14" x14ac:dyDescent="0.3">
      <c r="A10427" t="s">
        <v>31443</v>
      </c>
      <c r="B10427" t="s">
        <v>29</v>
      </c>
      <c r="C10427" t="s">
        <v>31444</v>
      </c>
      <c r="D10427" t="s">
        <v>31445</v>
      </c>
      <c r="E10427" t="s">
        <v>40</v>
      </c>
      <c r="F10427" s="7">
        <v>17.95</v>
      </c>
      <c r="G10427" t="s">
        <v>33</v>
      </c>
      <c r="H10427" t="s">
        <v>34</v>
      </c>
      <c r="I10427" t="s">
        <v>31334</v>
      </c>
      <c r="L10427" s="8">
        <v>0</v>
      </c>
      <c r="M10427" t="s">
        <v>36</v>
      </c>
      <c r="N10427" t="str">
        <f>IF(AND(PESQUISA!$B$3&lt;&gt;"",OR(PESQUISA!$B$4="TODAS",B10427=PESQUISA!$B$4),ISNUMBER(SEARCH(PESQUISA!$B$3,D10427))),ROW()-1,"")</f>
        <v/>
      </c>
    </row>
    <row r="10428" spans="1:14" x14ac:dyDescent="0.3">
      <c r="A10428" t="s">
        <v>31446</v>
      </c>
      <c r="B10428" t="s">
        <v>29</v>
      </c>
      <c r="C10428" t="s">
        <v>31447</v>
      </c>
      <c r="D10428" t="s">
        <v>31448</v>
      </c>
      <c r="E10428" t="s">
        <v>40</v>
      </c>
      <c r="F10428" s="7">
        <v>19.399999999999999</v>
      </c>
      <c r="G10428" t="s">
        <v>33</v>
      </c>
      <c r="H10428" t="s">
        <v>34</v>
      </c>
      <c r="I10428" t="s">
        <v>31334</v>
      </c>
      <c r="L10428" s="8">
        <v>0</v>
      </c>
      <c r="M10428" t="s">
        <v>36</v>
      </c>
      <c r="N10428" t="str">
        <f>IF(AND(PESQUISA!$B$3&lt;&gt;"",OR(PESQUISA!$B$4="TODAS",B10428=PESQUISA!$B$4),ISNUMBER(SEARCH(PESQUISA!$B$3,D10428))),ROW()-1,"")</f>
        <v/>
      </c>
    </row>
    <row r="10429" spans="1:14" x14ac:dyDescent="0.3">
      <c r="A10429" t="s">
        <v>31449</v>
      </c>
      <c r="B10429" t="s">
        <v>29</v>
      </c>
      <c r="C10429" t="s">
        <v>31450</v>
      </c>
      <c r="D10429" t="s">
        <v>31451</v>
      </c>
      <c r="E10429" t="s">
        <v>40</v>
      </c>
      <c r="F10429" s="7">
        <v>48.41</v>
      </c>
      <c r="G10429" t="s">
        <v>33</v>
      </c>
      <c r="H10429" t="s">
        <v>34</v>
      </c>
      <c r="I10429" t="s">
        <v>31334</v>
      </c>
      <c r="L10429" s="8">
        <v>0</v>
      </c>
      <c r="M10429" t="s">
        <v>36</v>
      </c>
      <c r="N10429" t="str">
        <f>IF(AND(PESQUISA!$B$3&lt;&gt;"",OR(PESQUISA!$B$4="TODAS",B10429=PESQUISA!$B$4),ISNUMBER(SEARCH(PESQUISA!$B$3,D10429))),ROW()-1,"")</f>
        <v/>
      </c>
    </row>
    <row r="10430" spans="1:14" x14ac:dyDescent="0.3">
      <c r="A10430" t="s">
        <v>31452</v>
      </c>
      <c r="B10430" t="s">
        <v>29</v>
      </c>
      <c r="C10430" t="s">
        <v>31453</v>
      </c>
      <c r="D10430" t="s">
        <v>31454</v>
      </c>
      <c r="E10430" t="s">
        <v>40</v>
      </c>
      <c r="F10430" s="7">
        <v>403.15</v>
      </c>
      <c r="G10430" t="s">
        <v>33</v>
      </c>
      <c r="H10430" t="s">
        <v>34</v>
      </c>
      <c r="I10430" t="s">
        <v>31334</v>
      </c>
      <c r="L10430" s="8">
        <v>0.93510000000000004</v>
      </c>
      <c r="M10430" t="s">
        <v>36</v>
      </c>
      <c r="N10430" t="str">
        <f>IF(AND(PESQUISA!$B$3&lt;&gt;"",OR(PESQUISA!$B$4="TODAS",B10430=PESQUISA!$B$4),ISNUMBER(SEARCH(PESQUISA!$B$3,D10430))),ROW()-1,"")</f>
        <v/>
      </c>
    </row>
    <row r="10431" spans="1:14" x14ac:dyDescent="0.3">
      <c r="A10431" t="s">
        <v>31455</v>
      </c>
      <c r="B10431" t="s">
        <v>29</v>
      </c>
      <c r="C10431" t="s">
        <v>31456</v>
      </c>
      <c r="D10431" t="s">
        <v>31457</v>
      </c>
      <c r="E10431" t="s">
        <v>40</v>
      </c>
      <c r="F10431" s="7">
        <v>28.5</v>
      </c>
      <c r="G10431" t="s">
        <v>33</v>
      </c>
      <c r="H10431" t="s">
        <v>34</v>
      </c>
      <c r="I10431" t="s">
        <v>31334</v>
      </c>
      <c r="L10431" s="8">
        <v>0</v>
      </c>
      <c r="M10431" t="s">
        <v>36</v>
      </c>
      <c r="N10431" t="str">
        <f>IF(AND(PESQUISA!$B$3&lt;&gt;"",OR(PESQUISA!$B$4="TODAS",B10431=PESQUISA!$B$4),ISNUMBER(SEARCH(PESQUISA!$B$3,D10431))),ROW()-1,"")</f>
        <v/>
      </c>
    </row>
    <row r="10432" spans="1:14" x14ac:dyDescent="0.3">
      <c r="A10432" t="s">
        <v>31458</v>
      </c>
      <c r="B10432" t="s">
        <v>29</v>
      </c>
      <c r="C10432" t="s">
        <v>31459</v>
      </c>
      <c r="D10432" t="s">
        <v>31460</v>
      </c>
      <c r="E10432" t="s">
        <v>40</v>
      </c>
      <c r="F10432" s="7">
        <v>34.369999999999997</v>
      </c>
      <c r="G10432" t="s">
        <v>33</v>
      </c>
      <c r="H10432" t="s">
        <v>34</v>
      </c>
      <c r="I10432" t="s">
        <v>31334</v>
      </c>
      <c r="L10432" s="8">
        <v>0</v>
      </c>
      <c r="M10432" t="s">
        <v>36</v>
      </c>
      <c r="N10432" t="str">
        <f>IF(AND(PESQUISA!$B$3&lt;&gt;"",OR(PESQUISA!$B$4="TODAS",B10432=PESQUISA!$B$4),ISNUMBER(SEARCH(PESQUISA!$B$3,D10432))),ROW()-1,"")</f>
        <v/>
      </c>
    </row>
    <row r="10433" spans="1:14" x14ac:dyDescent="0.3">
      <c r="A10433" t="s">
        <v>31461</v>
      </c>
      <c r="B10433" t="s">
        <v>29</v>
      </c>
      <c r="C10433" t="s">
        <v>31462</v>
      </c>
      <c r="D10433" t="s">
        <v>31463</v>
      </c>
      <c r="E10433" t="s">
        <v>40</v>
      </c>
      <c r="F10433" s="7">
        <v>46.58</v>
      </c>
      <c r="G10433" t="s">
        <v>33</v>
      </c>
      <c r="H10433" t="s">
        <v>34</v>
      </c>
      <c r="I10433" t="s">
        <v>31334</v>
      </c>
      <c r="L10433" s="8">
        <v>0</v>
      </c>
      <c r="M10433" t="s">
        <v>36</v>
      </c>
      <c r="N10433" t="str">
        <f>IF(AND(PESQUISA!$B$3&lt;&gt;"",OR(PESQUISA!$B$4="TODAS",B10433=PESQUISA!$B$4),ISNUMBER(SEARCH(PESQUISA!$B$3,D10433))),ROW()-1,"")</f>
        <v/>
      </c>
    </row>
    <row r="10434" spans="1:14" x14ac:dyDescent="0.3">
      <c r="A10434" t="s">
        <v>31464</v>
      </c>
      <c r="B10434" t="s">
        <v>29</v>
      </c>
      <c r="C10434" t="s">
        <v>31465</v>
      </c>
      <c r="D10434" t="s">
        <v>31466</v>
      </c>
      <c r="E10434" t="s">
        <v>40</v>
      </c>
      <c r="F10434" s="7">
        <v>180.9</v>
      </c>
      <c r="G10434" t="s">
        <v>33</v>
      </c>
      <c r="H10434" t="s">
        <v>34</v>
      </c>
      <c r="I10434" t="s">
        <v>31334</v>
      </c>
      <c r="L10434" s="8">
        <v>0</v>
      </c>
      <c r="M10434" t="s">
        <v>36</v>
      </c>
      <c r="N10434" t="str">
        <f>IF(AND(PESQUISA!$B$3&lt;&gt;"",OR(PESQUISA!$B$4="TODAS",B10434=PESQUISA!$B$4),ISNUMBER(SEARCH(PESQUISA!$B$3,D10434))),ROW()-1,"")</f>
        <v/>
      </c>
    </row>
    <row r="10435" spans="1:14" x14ac:dyDescent="0.3">
      <c r="A10435" t="s">
        <v>31467</v>
      </c>
      <c r="B10435" t="s">
        <v>29</v>
      </c>
      <c r="C10435" t="s">
        <v>31468</v>
      </c>
      <c r="D10435" t="s">
        <v>31469</v>
      </c>
      <c r="E10435" t="s">
        <v>40</v>
      </c>
      <c r="F10435" s="7">
        <v>147.06</v>
      </c>
      <c r="G10435" t="s">
        <v>33</v>
      </c>
      <c r="H10435" t="s">
        <v>34</v>
      </c>
      <c r="I10435" t="s">
        <v>31334</v>
      </c>
      <c r="L10435" s="8">
        <v>0</v>
      </c>
      <c r="M10435" t="s">
        <v>36</v>
      </c>
      <c r="N10435" t="str">
        <f>IF(AND(PESQUISA!$B$3&lt;&gt;"",OR(PESQUISA!$B$4="TODAS",B10435=PESQUISA!$B$4),ISNUMBER(SEARCH(PESQUISA!$B$3,D10435))),ROW()-1,"")</f>
        <v/>
      </c>
    </row>
    <row r="10436" spans="1:14" x14ac:dyDescent="0.3">
      <c r="A10436" t="s">
        <v>31470</v>
      </c>
      <c r="B10436" t="s">
        <v>29</v>
      </c>
      <c r="C10436" t="s">
        <v>31471</v>
      </c>
      <c r="D10436" t="s">
        <v>31472</v>
      </c>
      <c r="E10436" t="s">
        <v>40</v>
      </c>
      <c r="F10436" s="7">
        <v>89.28</v>
      </c>
      <c r="G10436" t="s">
        <v>33</v>
      </c>
      <c r="H10436" t="s">
        <v>34</v>
      </c>
      <c r="I10436" t="s">
        <v>31334</v>
      </c>
      <c r="L10436" s="8">
        <v>0</v>
      </c>
      <c r="M10436" t="s">
        <v>36</v>
      </c>
      <c r="N10436" t="str">
        <f>IF(AND(PESQUISA!$B$3&lt;&gt;"",OR(PESQUISA!$B$4="TODAS",B10436=PESQUISA!$B$4),ISNUMBER(SEARCH(PESQUISA!$B$3,D10436))),ROW()-1,"")</f>
        <v/>
      </c>
    </row>
    <row r="10437" spans="1:14" x14ac:dyDescent="0.3">
      <c r="A10437" t="s">
        <v>31473</v>
      </c>
      <c r="B10437" t="s">
        <v>29</v>
      </c>
      <c r="C10437" t="s">
        <v>31474</v>
      </c>
      <c r="D10437" t="s">
        <v>31475</v>
      </c>
      <c r="E10437" t="s">
        <v>40</v>
      </c>
      <c r="F10437" s="7">
        <v>37.82</v>
      </c>
      <c r="G10437" t="s">
        <v>33</v>
      </c>
      <c r="H10437" t="s">
        <v>34</v>
      </c>
      <c r="I10437" t="s">
        <v>31334</v>
      </c>
      <c r="L10437" s="8">
        <v>0</v>
      </c>
      <c r="M10437" t="s">
        <v>36</v>
      </c>
      <c r="N10437" t="str">
        <f>IF(AND(PESQUISA!$B$3&lt;&gt;"",OR(PESQUISA!$B$4="TODAS",B10437=PESQUISA!$B$4),ISNUMBER(SEARCH(PESQUISA!$B$3,D10437))),ROW()-1,"")</f>
        <v/>
      </c>
    </row>
    <row r="10438" spans="1:14" x14ac:dyDescent="0.3">
      <c r="A10438" t="s">
        <v>31476</v>
      </c>
      <c r="B10438" t="s">
        <v>29</v>
      </c>
      <c r="C10438" t="s">
        <v>31477</v>
      </c>
      <c r="D10438" t="s">
        <v>31478</v>
      </c>
      <c r="E10438" t="s">
        <v>40</v>
      </c>
      <c r="F10438" s="7">
        <v>232.32</v>
      </c>
      <c r="G10438" t="s">
        <v>33</v>
      </c>
      <c r="H10438" t="s">
        <v>34</v>
      </c>
      <c r="I10438" t="s">
        <v>31334</v>
      </c>
      <c r="L10438" s="8">
        <v>0</v>
      </c>
      <c r="M10438" t="s">
        <v>36</v>
      </c>
      <c r="N10438" t="str">
        <f>IF(AND(PESQUISA!$B$3&lt;&gt;"",OR(PESQUISA!$B$4="TODAS",B10438=PESQUISA!$B$4),ISNUMBER(SEARCH(PESQUISA!$B$3,D10438))),ROW()-1,"")</f>
        <v/>
      </c>
    </row>
    <row r="10439" spans="1:14" x14ac:dyDescent="0.3">
      <c r="A10439" t="s">
        <v>31479</v>
      </c>
      <c r="B10439" t="s">
        <v>29</v>
      </c>
      <c r="C10439" t="s">
        <v>31480</v>
      </c>
      <c r="D10439" t="s">
        <v>31481</v>
      </c>
      <c r="E10439" t="s">
        <v>40</v>
      </c>
      <c r="F10439" s="7">
        <v>44.04</v>
      </c>
      <c r="G10439" t="s">
        <v>33</v>
      </c>
      <c r="H10439" t="s">
        <v>34</v>
      </c>
      <c r="I10439" t="s">
        <v>31334</v>
      </c>
      <c r="L10439" s="8">
        <v>0</v>
      </c>
      <c r="M10439" t="s">
        <v>36</v>
      </c>
      <c r="N10439" t="str">
        <f>IF(AND(PESQUISA!$B$3&lt;&gt;"",OR(PESQUISA!$B$4="TODAS",B10439=PESQUISA!$B$4),ISNUMBER(SEARCH(PESQUISA!$B$3,D10439))),ROW()-1,"")</f>
        <v/>
      </c>
    </row>
    <row r="10440" spans="1:14" x14ac:dyDescent="0.3">
      <c r="A10440" t="s">
        <v>31482</v>
      </c>
      <c r="B10440" t="s">
        <v>29</v>
      </c>
      <c r="C10440" t="s">
        <v>31483</v>
      </c>
      <c r="D10440" t="s">
        <v>31484</v>
      </c>
      <c r="E10440" t="s">
        <v>40</v>
      </c>
      <c r="F10440" s="7">
        <v>380.56</v>
      </c>
      <c r="G10440" t="s">
        <v>33</v>
      </c>
      <c r="H10440" t="s">
        <v>34</v>
      </c>
      <c r="I10440" t="s">
        <v>31334</v>
      </c>
      <c r="L10440" s="8">
        <v>0</v>
      </c>
      <c r="M10440" t="s">
        <v>36</v>
      </c>
      <c r="N10440" t="str">
        <f>IF(AND(PESQUISA!$B$3&lt;&gt;"",OR(PESQUISA!$B$4="TODAS",B10440=PESQUISA!$B$4),ISNUMBER(SEARCH(PESQUISA!$B$3,D10440))),ROW()-1,"")</f>
        <v/>
      </c>
    </row>
    <row r="10441" spans="1:14" x14ac:dyDescent="0.3">
      <c r="A10441" t="s">
        <v>31485</v>
      </c>
      <c r="B10441" t="s">
        <v>29</v>
      </c>
      <c r="C10441" t="s">
        <v>31486</v>
      </c>
      <c r="D10441" t="s">
        <v>31487</v>
      </c>
      <c r="E10441" t="s">
        <v>40</v>
      </c>
      <c r="F10441" s="7">
        <v>311.32</v>
      </c>
      <c r="G10441" t="s">
        <v>33</v>
      </c>
      <c r="H10441" t="s">
        <v>34</v>
      </c>
      <c r="I10441" t="s">
        <v>31334</v>
      </c>
      <c r="L10441" s="8">
        <v>0</v>
      </c>
      <c r="M10441" t="s">
        <v>36</v>
      </c>
      <c r="N10441" t="str">
        <f>IF(AND(PESQUISA!$B$3&lt;&gt;"",OR(PESQUISA!$B$4="TODAS",B10441=PESQUISA!$B$4),ISNUMBER(SEARCH(PESQUISA!$B$3,D10441))),ROW()-1,"")</f>
        <v/>
      </c>
    </row>
    <row r="10442" spans="1:14" x14ac:dyDescent="0.3">
      <c r="A10442" t="s">
        <v>31488</v>
      </c>
      <c r="B10442" t="s">
        <v>29</v>
      </c>
      <c r="C10442" t="s">
        <v>31489</v>
      </c>
      <c r="D10442" t="s">
        <v>31490</v>
      </c>
      <c r="E10442" t="s">
        <v>40</v>
      </c>
      <c r="F10442" s="7">
        <v>158.63</v>
      </c>
      <c r="G10442" t="s">
        <v>33</v>
      </c>
      <c r="H10442" t="s">
        <v>34</v>
      </c>
      <c r="I10442" t="s">
        <v>31334</v>
      </c>
      <c r="L10442" s="8">
        <v>0</v>
      </c>
      <c r="M10442" t="s">
        <v>36</v>
      </c>
      <c r="N10442" t="str">
        <f>IF(AND(PESQUISA!$B$3&lt;&gt;"",OR(PESQUISA!$B$4="TODAS",B10442=PESQUISA!$B$4),ISNUMBER(SEARCH(PESQUISA!$B$3,D10442))),ROW()-1,"")</f>
        <v/>
      </c>
    </row>
    <row r="10443" spans="1:14" x14ac:dyDescent="0.3">
      <c r="A10443" t="s">
        <v>31491</v>
      </c>
      <c r="B10443" t="s">
        <v>29</v>
      </c>
      <c r="C10443" t="s">
        <v>31492</v>
      </c>
      <c r="D10443" t="s">
        <v>31493</v>
      </c>
      <c r="E10443" t="s">
        <v>40</v>
      </c>
      <c r="F10443" s="7">
        <v>130.72</v>
      </c>
      <c r="G10443" t="s">
        <v>33</v>
      </c>
      <c r="H10443" t="s">
        <v>34</v>
      </c>
      <c r="I10443" t="s">
        <v>31334</v>
      </c>
      <c r="L10443" s="8">
        <v>0</v>
      </c>
      <c r="M10443" t="s">
        <v>36</v>
      </c>
      <c r="N10443" t="str">
        <f>IF(AND(PESQUISA!$B$3&lt;&gt;"",OR(PESQUISA!$B$4="TODAS",B10443=PESQUISA!$B$4),ISNUMBER(SEARCH(PESQUISA!$B$3,D10443))),ROW()-1,"")</f>
        <v/>
      </c>
    </row>
    <row r="10444" spans="1:14" x14ac:dyDescent="0.3">
      <c r="A10444" t="s">
        <v>31494</v>
      </c>
      <c r="B10444" t="s">
        <v>29</v>
      </c>
      <c r="C10444" t="s">
        <v>31495</v>
      </c>
      <c r="D10444" t="s">
        <v>31496</v>
      </c>
      <c r="E10444" t="s">
        <v>40</v>
      </c>
      <c r="F10444" s="7">
        <v>88.46</v>
      </c>
      <c r="G10444" t="s">
        <v>33</v>
      </c>
      <c r="H10444" t="s">
        <v>34</v>
      </c>
      <c r="I10444" t="s">
        <v>31334</v>
      </c>
      <c r="L10444" s="8">
        <v>0</v>
      </c>
      <c r="M10444" t="s">
        <v>36</v>
      </c>
      <c r="N10444" t="str">
        <f>IF(AND(PESQUISA!$B$3&lt;&gt;"",OR(PESQUISA!$B$4="TODAS",B10444=PESQUISA!$B$4),ISNUMBER(SEARCH(PESQUISA!$B$3,D10444))),ROW()-1,"")</f>
        <v/>
      </c>
    </row>
    <row r="10445" spans="1:14" x14ac:dyDescent="0.3">
      <c r="A10445" t="s">
        <v>31497</v>
      </c>
      <c r="B10445" t="s">
        <v>29</v>
      </c>
      <c r="C10445" t="s">
        <v>31498</v>
      </c>
      <c r="D10445" t="s">
        <v>31499</v>
      </c>
      <c r="E10445" t="s">
        <v>40</v>
      </c>
      <c r="F10445" s="7">
        <v>55.43</v>
      </c>
      <c r="G10445" t="s">
        <v>33</v>
      </c>
      <c r="H10445" t="s">
        <v>34</v>
      </c>
      <c r="I10445" t="s">
        <v>31334</v>
      </c>
      <c r="L10445" s="8">
        <v>0</v>
      </c>
      <c r="M10445" t="s">
        <v>36</v>
      </c>
      <c r="N10445" t="str">
        <f>IF(AND(PESQUISA!$B$3&lt;&gt;"",OR(PESQUISA!$B$4="TODAS",B10445=PESQUISA!$B$4),ISNUMBER(SEARCH(PESQUISA!$B$3,D10445))),ROW()-1,"")</f>
        <v/>
      </c>
    </row>
    <row r="10446" spans="1:14" x14ac:dyDescent="0.3">
      <c r="A10446" t="s">
        <v>31500</v>
      </c>
      <c r="B10446" t="s">
        <v>29</v>
      </c>
      <c r="C10446" t="s">
        <v>31501</v>
      </c>
      <c r="D10446" t="s">
        <v>31502</v>
      </c>
      <c r="E10446" t="s">
        <v>40</v>
      </c>
      <c r="F10446" s="7">
        <v>240.8</v>
      </c>
      <c r="G10446" t="s">
        <v>33</v>
      </c>
      <c r="H10446" t="s">
        <v>34</v>
      </c>
      <c r="I10446" t="s">
        <v>31334</v>
      </c>
      <c r="L10446" s="8">
        <v>0</v>
      </c>
      <c r="M10446" t="s">
        <v>36</v>
      </c>
      <c r="N10446" t="str">
        <f>IF(AND(PESQUISA!$B$3&lt;&gt;"",OR(PESQUISA!$B$4="TODAS",B10446=PESQUISA!$B$4),ISNUMBER(SEARCH(PESQUISA!$B$3,D10446))),ROW()-1,"")</f>
        <v/>
      </c>
    </row>
    <row r="10447" spans="1:14" x14ac:dyDescent="0.3">
      <c r="A10447" t="s">
        <v>31503</v>
      </c>
      <c r="B10447" t="s">
        <v>29</v>
      </c>
      <c r="C10447" t="s">
        <v>31504</v>
      </c>
      <c r="D10447" t="s">
        <v>31505</v>
      </c>
      <c r="E10447" t="s">
        <v>40</v>
      </c>
      <c r="F10447" s="7">
        <v>65.55</v>
      </c>
      <c r="G10447" t="s">
        <v>33</v>
      </c>
      <c r="H10447" t="s">
        <v>34</v>
      </c>
      <c r="I10447" t="s">
        <v>31334</v>
      </c>
      <c r="L10447" s="8">
        <v>0</v>
      </c>
      <c r="M10447" t="s">
        <v>36</v>
      </c>
      <c r="N10447" t="str">
        <f>IF(AND(PESQUISA!$B$3&lt;&gt;"",OR(PESQUISA!$B$4="TODAS",B10447=PESQUISA!$B$4),ISNUMBER(SEARCH(PESQUISA!$B$3,D10447))),ROW()-1,"")</f>
        <v/>
      </c>
    </row>
    <row r="10448" spans="1:14" x14ac:dyDescent="0.3">
      <c r="A10448" t="s">
        <v>31506</v>
      </c>
      <c r="B10448" t="s">
        <v>29</v>
      </c>
      <c r="C10448" t="s">
        <v>31507</v>
      </c>
      <c r="D10448" t="s">
        <v>31508</v>
      </c>
      <c r="E10448" t="s">
        <v>40</v>
      </c>
      <c r="F10448" s="7">
        <v>215.05</v>
      </c>
      <c r="G10448" t="s">
        <v>33</v>
      </c>
      <c r="H10448" t="s">
        <v>34</v>
      </c>
      <c r="I10448" t="s">
        <v>31334</v>
      </c>
      <c r="L10448" s="8">
        <v>0</v>
      </c>
      <c r="M10448" t="s">
        <v>36</v>
      </c>
      <c r="N10448" t="str">
        <f>IF(AND(PESQUISA!$B$3&lt;&gt;"",OR(PESQUISA!$B$4="TODAS",B10448=PESQUISA!$B$4),ISNUMBER(SEARCH(PESQUISA!$B$3,D10448))),ROW()-1,"")</f>
        <v/>
      </c>
    </row>
    <row r="10449" spans="1:14" x14ac:dyDescent="0.3">
      <c r="A10449" t="s">
        <v>31509</v>
      </c>
      <c r="B10449" t="s">
        <v>29</v>
      </c>
      <c r="C10449" t="s">
        <v>31510</v>
      </c>
      <c r="D10449" t="s">
        <v>31511</v>
      </c>
      <c r="E10449" t="s">
        <v>40</v>
      </c>
      <c r="F10449" s="7">
        <v>190.52</v>
      </c>
      <c r="G10449" t="s">
        <v>33</v>
      </c>
      <c r="H10449" t="s">
        <v>34</v>
      </c>
      <c r="I10449" t="s">
        <v>31334</v>
      </c>
      <c r="L10449" s="8">
        <v>0</v>
      </c>
      <c r="M10449" t="s">
        <v>36</v>
      </c>
      <c r="N10449" t="str">
        <f>IF(AND(PESQUISA!$B$3&lt;&gt;"",OR(PESQUISA!$B$4="TODAS",B10449=PESQUISA!$B$4),ISNUMBER(SEARCH(PESQUISA!$B$3,D10449))),ROW()-1,"")</f>
        <v/>
      </c>
    </row>
    <row r="10450" spans="1:14" x14ac:dyDescent="0.3">
      <c r="A10450" t="s">
        <v>31512</v>
      </c>
      <c r="B10450" t="s">
        <v>29</v>
      </c>
      <c r="C10450" t="s">
        <v>31513</v>
      </c>
      <c r="D10450" t="s">
        <v>31514</v>
      </c>
      <c r="E10450" t="s">
        <v>40</v>
      </c>
      <c r="F10450" s="7">
        <v>128.06</v>
      </c>
      <c r="G10450" t="s">
        <v>33</v>
      </c>
      <c r="H10450" t="s">
        <v>34</v>
      </c>
      <c r="I10450" t="s">
        <v>31334</v>
      </c>
      <c r="L10450" s="8">
        <v>0</v>
      </c>
      <c r="M10450" t="s">
        <v>36</v>
      </c>
      <c r="N10450" t="str">
        <f>IF(AND(PESQUISA!$B$3&lt;&gt;"",OR(PESQUISA!$B$4="TODAS",B10450=PESQUISA!$B$4),ISNUMBER(SEARCH(PESQUISA!$B$3,D10450))),ROW()-1,"")</f>
        <v/>
      </c>
    </row>
    <row r="10451" spans="1:14" x14ac:dyDescent="0.3">
      <c r="A10451" t="s">
        <v>31515</v>
      </c>
      <c r="B10451" t="s">
        <v>29</v>
      </c>
      <c r="C10451" t="s">
        <v>31516</v>
      </c>
      <c r="D10451" t="s">
        <v>31517</v>
      </c>
      <c r="E10451" t="s">
        <v>40</v>
      </c>
      <c r="F10451" s="7">
        <v>76.709999999999994</v>
      </c>
      <c r="G10451" t="s">
        <v>33</v>
      </c>
      <c r="H10451" t="s">
        <v>34</v>
      </c>
      <c r="I10451" t="s">
        <v>31334</v>
      </c>
      <c r="L10451" s="8">
        <v>0</v>
      </c>
      <c r="M10451" t="s">
        <v>36</v>
      </c>
      <c r="N10451" t="str">
        <f>IF(AND(PESQUISA!$B$3&lt;&gt;"",OR(PESQUISA!$B$4="TODAS",B10451=PESQUISA!$B$4),ISNUMBER(SEARCH(PESQUISA!$B$3,D10451))),ROW()-1,"")</f>
        <v/>
      </c>
    </row>
    <row r="10452" spans="1:14" x14ac:dyDescent="0.3">
      <c r="A10452" t="s">
        <v>31518</v>
      </c>
      <c r="B10452" t="s">
        <v>29</v>
      </c>
      <c r="C10452" t="s">
        <v>31519</v>
      </c>
      <c r="D10452" t="s">
        <v>31520</v>
      </c>
      <c r="E10452" t="s">
        <v>40</v>
      </c>
      <c r="F10452" s="7">
        <v>426.63</v>
      </c>
      <c r="G10452" t="s">
        <v>33</v>
      </c>
      <c r="H10452" t="s">
        <v>34</v>
      </c>
      <c r="I10452" t="s">
        <v>31334</v>
      </c>
      <c r="L10452" s="8">
        <v>0</v>
      </c>
      <c r="M10452" t="s">
        <v>36</v>
      </c>
      <c r="N10452" t="str">
        <f>IF(AND(PESQUISA!$B$3&lt;&gt;"",OR(PESQUISA!$B$4="TODAS",B10452=PESQUISA!$B$4),ISNUMBER(SEARCH(PESQUISA!$B$3,D10452))),ROW()-1,"")</f>
        <v/>
      </c>
    </row>
    <row r="10453" spans="1:14" x14ac:dyDescent="0.3">
      <c r="A10453" t="s">
        <v>31521</v>
      </c>
      <c r="B10453" t="s">
        <v>29</v>
      </c>
      <c r="C10453" t="s">
        <v>31522</v>
      </c>
      <c r="D10453" t="s">
        <v>31523</v>
      </c>
      <c r="E10453" t="s">
        <v>40</v>
      </c>
      <c r="F10453" s="7">
        <v>299.61</v>
      </c>
      <c r="G10453" t="s">
        <v>33</v>
      </c>
      <c r="H10453" t="s">
        <v>34</v>
      </c>
      <c r="I10453" t="s">
        <v>31334</v>
      </c>
      <c r="L10453" s="8">
        <v>0</v>
      </c>
      <c r="M10453" t="s">
        <v>36</v>
      </c>
      <c r="N10453" t="str">
        <f>IF(AND(PESQUISA!$B$3&lt;&gt;"",OR(PESQUISA!$B$4="TODAS",B10453=PESQUISA!$B$4),ISNUMBER(SEARCH(PESQUISA!$B$3,D10453))),ROW()-1,"")</f>
        <v/>
      </c>
    </row>
    <row r="10454" spans="1:14" x14ac:dyDescent="0.3">
      <c r="A10454" t="s">
        <v>31524</v>
      </c>
      <c r="B10454" t="s">
        <v>29</v>
      </c>
      <c r="C10454" t="s">
        <v>31525</v>
      </c>
      <c r="D10454" t="s">
        <v>31526</v>
      </c>
      <c r="E10454" t="s">
        <v>40</v>
      </c>
      <c r="F10454" s="7">
        <v>585.87</v>
      </c>
      <c r="G10454" t="s">
        <v>33</v>
      </c>
      <c r="H10454" t="s">
        <v>34</v>
      </c>
      <c r="I10454" t="s">
        <v>31334</v>
      </c>
      <c r="L10454" s="8">
        <v>0</v>
      </c>
      <c r="M10454" t="s">
        <v>36</v>
      </c>
      <c r="N10454" t="str">
        <f>IF(AND(PESQUISA!$B$3&lt;&gt;"",OR(PESQUISA!$B$4="TODAS",B10454=PESQUISA!$B$4),ISNUMBER(SEARCH(PESQUISA!$B$3,D10454))),ROW()-1,"")</f>
        <v/>
      </c>
    </row>
    <row r="10455" spans="1:14" x14ac:dyDescent="0.3">
      <c r="A10455" t="s">
        <v>31527</v>
      </c>
      <c r="B10455" t="s">
        <v>29</v>
      </c>
      <c r="C10455" t="s">
        <v>31528</v>
      </c>
      <c r="D10455" t="s">
        <v>31529</v>
      </c>
      <c r="E10455" t="s">
        <v>40</v>
      </c>
      <c r="F10455" s="7">
        <v>94.29</v>
      </c>
      <c r="G10455" t="s">
        <v>33</v>
      </c>
      <c r="H10455" t="s">
        <v>34</v>
      </c>
      <c r="I10455" t="s">
        <v>31334</v>
      </c>
      <c r="L10455" s="8">
        <v>0</v>
      </c>
      <c r="M10455" t="s">
        <v>36</v>
      </c>
      <c r="N10455" t="str">
        <f>IF(AND(PESQUISA!$B$3&lt;&gt;"",OR(PESQUISA!$B$4="TODAS",B10455=PESQUISA!$B$4),ISNUMBER(SEARCH(PESQUISA!$B$3,D10455))),ROW()-1,"")</f>
        <v/>
      </c>
    </row>
    <row r="10456" spans="1:14" x14ac:dyDescent="0.3">
      <c r="A10456" t="s">
        <v>31530</v>
      </c>
      <c r="B10456" t="s">
        <v>29</v>
      </c>
      <c r="C10456" t="s">
        <v>31531</v>
      </c>
      <c r="D10456" t="s">
        <v>31532</v>
      </c>
      <c r="E10456" t="s">
        <v>40</v>
      </c>
      <c r="F10456" s="7">
        <v>899.45</v>
      </c>
      <c r="G10456" t="s">
        <v>33</v>
      </c>
      <c r="H10456" t="s">
        <v>34</v>
      </c>
      <c r="I10456" t="s">
        <v>31334</v>
      </c>
      <c r="L10456" s="8">
        <v>0</v>
      </c>
      <c r="M10456" t="s">
        <v>36</v>
      </c>
      <c r="N10456" t="str">
        <f>IF(AND(PESQUISA!$B$3&lt;&gt;"",OR(PESQUISA!$B$4="TODAS",B10456=PESQUISA!$B$4),ISNUMBER(SEARCH(PESQUISA!$B$3,D10456))),ROW()-1,"")</f>
        <v/>
      </c>
    </row>
    <row r="10457" spans="1:14" x14ac:dyDescent="0.3">
      <c r="A10457" t="s">
        <v>31533</v>
      </c>
      <c r="B10457" t="s">
        <v>29</v>
      </c>
      <c r="C10457" t="s">
        <v>31534</v>
      </c>
      <c r="D10457" t="s">
        <v>31535</v>
      </c>
      <c r="E10457" t="s">
        <v>40</v>
      </c>
      <c r="F10457" s="7">
        <v>121.58</v>
      </c>
      <c r="G10457" t="s">
        <v>33</v>
      </c>
      <c r="H10457" t="s">
        <v>34</v>
      </c>
      <c r="I10457" t="s">
        <v>31334</v>
      </c>
      <c r="L10457" s="8">
        <v>0</v>
      </c>
      <c r="M10457" t="s">
        <v>36</v>
      </c>
      <c r="N10457" t="str">
        <f>IF(AND(PESQUISA!$B$3&lt;&gt;"",OR(PESQUISA!$B$4="TODAS",B10457=PESQUISA!$B$4),ISNUMBER(SEARCH(PESQUISA!$B$3,D10457))),ROW()-1,"")</f>
        <v/>
      </c>
    </row>
    <row r="10458" spans="1:14" x14ac:dyDescent="0.3">
      <c r="A10458" t="s">
        <v>31536</v>
      </c>
      <c r="B10458" t="s">
        <v>29</v>
      </c>
      <c r="C10458" t="s">
        <v>31537</v>
      </c>
      <c r="D10458" t="s">
        <v>31538</v>
      </c>
      <c r="E10458" t="s">
        <v>40</v>
      </c>
      <c r="F10458" s="7">
        <v>104.03</v>
      </c>
      <c r="G10458" t="s">
        <v>33</v>
      </c>
      <c r="H10458" t="s">
        <v>34</v>
      </c>
      <c r="I10458" t="s">
        <v>31334</v>
      </c>
      <c r="L10458" s="8">
        <v>0</v>
      </c>
      <c r="M10458" t="s">
        <v>36</v>
      </c>
      <c r="N10458" t="str">
        <f>IF(AND(PESQUISA!$B$3&lt;&gt;"",OR(PESQUISA!$B$4="TODAS",B10458=PESQUISA!$B$4),ISNUMBER(SEARCH(PESQUISA!$B$3,D10458))),ROW()-1,"")</f>
        <v/>
      </c>
    </row>
    <row r="10459" spans="1:14" x14ac:dyDescent="0.3">
      <c r="A10459" t="s">
        <v>31539</v>
      </c>
      <c r="B10459" t="s">
        <v>29</v>
      </c>
      <c r="C10459" t="s">
        <v>31540</v>
      </c>
      <c r="D10459" t="s">
        <v>31541</v>
      </c>
      <c r="E10459" t="s">
        <v>40</v>
      </c>
      <c r="F10459" s="7">
        <v>70.150000000000006</v>
      </c>
      <c r="G10459" t="s">
        <v>33</v>
      </c>
      <c r="H10459" t="s">
        <v>34</v>
      </c>
      <c r="I10459" t="s">
        <v>31334</v>
      </c>
      <c r="L10459" s="8">
        <v>0</v>
      </c>
      <c r="M10459" t="s">
        <v>36</v>
      </c>
      <c r="N10459" t="str">
        <f>IF(AND(PESQUISA!$B$3&lt;&gt;"",OR(PESQUISA!$B$4="TODAS",B10459=PESQUISA!$B$4),ISNUMBER(SEARCH(PESQUISA!$B$3,D10459))),ROW()-1,"")</f>
        <v/>
      </c>
    </row>
    <row r="10460" spans="1:14" x14ac:dyDescent="0.3">
      <c r="A10460" t="s">
        <v>31542</v>
      </c>
      <c r="B10460" t="s">
        <v>29</v>
      </c>
      <c r="C10460" t="s">
        <v>31543</v>
      </c>
      <c r="D10460" t="s">
        <v>31544</v>
      </c>
      <c r="E10460" t="s">
        <v>40</v>
      </c>
      <c r="F10460" s="7">
        <v>56.98</v>
      </c>
      <c r="G10460" t="s">
        <v>33</v>
      </c>
      <c r="H10460" t="s">
        <v>34</v>
      </c>
      <c r="I10460" t="s">
        <v>31334</v>
      </c>
      <c r="L10460" s="8">
        <v>0</v>
      </c>
      <c r="M10460" t="s">
        <v>36</v>
      </c>
      <c r="N10460" t="str">
        <f>IF(AND(PESQUISA!$B$3&lt;&gt;"",OR(PESQUISA!$B$4="TODAS",B10460=PESQUISA!$B$4),ISNUMBER(SEARCH(PESQUISA!$B$3,D10460))),ROW()-1,"")</f>
        <v/>
      </c>
    </row>
    <row r="10461" spans="1:14" x14ac:dyDescent="0.3">
      <c r="A10461" t="s">
        <v>31545</v>
      </c>
      <c r="B10461" t="s">
        <v>29</v>
      </c>
      <c r="C10461" t="s">
        <v>31546</v>
      </c>
      <c r="D10461" t="s">
        <v>31547</v>
      </c>
      <c r="E10461" t="s">
        <v>40</v>
      </c>
      <c r="F10461" s="7">
        <v>274.61</v>
      </c>
      <c r="G10461" t="s">
        <v>33</v>
      </c>
      <c r="H10461" t="s">
        <v>34</v>
      </c>
      <c r="I10461" t="s">
        <v>31334</v>
      </c>
      <c r="L10461" s="8">
        <v>0</v>
      </c>
      <c r="M10461" t="s">
        <v>36</v>
      </c>
      <c r="N10461" t="str">
        <f>IF(AND(PESQUISA!$B$3&lt;&gt;"",OR(PESQUISA!$B$4="TODAS",B10461=PESQUISA!$B$4),ISNUMBER(SEARCH(PESQUISA!$B$3,D10461))),ROW()-1,"")</f>
        <v/>
      </c>
    </row>
    <row r="10462" spans="1:14" x14ac:dyDescent="0.3">
      <c r="A10462" t="s">
        <v>31548</v>
      </c>
      <c r="B10462" t="s">
        <v>29</v>
      </c>
      <c r="C10462" t="s">
        <v>31549</v>
      </c>
      <c r="D10462" t="s">
        <v>31550</v>
      </c>
      <c r="E10462" t="s">
        <v>40</v>
      </c>
      <c r="F10462" s="7">
        <v>174.61</v>
      </c>
      <c r="G10462" t="s">
        <v>33</v>
      </c>
      <c r="H10462" t="s">
        <v>34</v>
      </c>
      <c r="I10462" t="s">
        <v>31334</v>
      </c>
      <c r="L10462" s="8">
        <v>0</v>
      </c>
      <c r="M10462" t="s">
        <v>36</v>
      </c>
      <c r="N10462" t="str">
        <f>IF(AND(PESQUISA!$B$3&lt;&gt;"",OR(PESQUISA!$B$4="TODAS",B10462=PESQUISA!$B$4),ISNUMBER(SEARCH(PESQUISA!$B$3,D10462))),ROW()-1,"")</f>
        <v/>
      </c>
    </row>
    <row r="10463" spans="1:14" x14ac:dyDescent="0.3">
      <c r="A10463" t="s">
        <v>31551</v>
      </c>
      <c r="B10463" t="s">
        <v>29</v>
      </c>
      <c r="C10463" t="s">
        <v>31552</v>
      </c>
      <c r="D10463" t="s">
        <v>31553</v>
      </c>
      <c r="E10463" t="s">
        <v>40</v>
      </c>
      <c r="F10463" s="7">
        <v>372.01</v>
      </c>
      <c r="G10463" t="s">
        <v>33</v>
      </c>
      <c r="H10463" t="s">
        <v>34</v>
      </c>
      <c r="I10463" t="s">
        <v>31334</v>
      </c>
      <c r="L10463" s="8">
        <v>0</v>
      </c>
      <c r="M10463" t="s">
        <v>36</v>
      </c>
      <c r="N10463" t="str">
        <f>IF(AND(PESQUISA!$B$3&lt;&gt;"",OR(PESQUISA!$B$4="TODAS",B10463=PESQUISA!$B$4),ISNUMBER(SEARCH(PESQUISA!$B$3,D10463))),ROW()-1,"")</f>
        <v/>
      </c>
    </row>
    <row r="10464" spans="1:14" x14ac:dyDescent="0.3">
      <c r="A10464" t="s">
        <v>31554</v>
      </c>
      <c r="B10464" t="s">
        <v>29</v>
      </c>
      <c r="C10464" t="s">
        <v>31555</v>
      </c>
      <c r="D10464" t="s">
        <v>31556</v>
      </c>
      <c r="E10464" t="s">
        <v>40</v>
      </c>
      <c r="F10464" s="7">
        <v>62.73</v>
      </c>
      <c r="G10464" t="s">
        <v>33</v>
      </c>
      <c r="H10464" t="s">
        <v>34</v>
      </c>
      <c r="I10464" t="s">
        <v>31334</v>
      </c>
      <c r="L10464" s="8">
        <v>0</v>
      </c>
      <c r="M10464" t="s">
        <v>36</v>
      </c>
      <c r="N10464" t="str">
        <f>IF(AND(PESQUISA!$B$3&lt;&gt;"",OR(PESQUISA!$B$4="TODAS",B10464=PESQUISA!$B$4),ISNUMBER(SEARCH(PESQUISA!$B$3,D10464))),ROW()-1,"")</f>
        <v/>
      </c>
    </row>
    <row r="10465" spans="1:14" x14ac:dyDescent="0.3">
      <c r="A10465" t="s">
        <v>31557</v>
      </c>
      <c r="B10465" t="s">
        <v>29</v>
      </c>
      <c r="C10465" t="s">
        <v>31558</v>
      </c>
      <c r="D10465" t="s">
        <v>31559</v>
      </c>
      <c r="E10465" t="s">
        <v>40</v>
      </c>
      <c r="F10465" s="7">
        <v>630.37</v>
      </c>
      <c r="G10465" t="s">
        <v>33</v>
      </c>
      <c r="H10465" t="s">
        <v>34</v>
      </c>
      <c r="I10465" t="s">
        <v>31334</v>
      </c>
      <c r="L10465" s="8">
        <v>0</v>
      </c>
      <c r="M10465" t="s">
        <v>36</v>
      </c>
      <c r="N10465" t="str">
        <f>IF(AND(PESQUISA!$B$3&lt;&gt;"",OR(PESQUISA!$B$4="TODAS",B10465=PESQUISA!$B$4),ISNUMBER(SEARCH(PESQUISA!$B$3,D10465))),ROW()-1,"")</f>
        <v/>
      </c>
    </row>
    <row r="10466" spans="1:14" x14ac:dyDescent="0.3">
      <c r="A10466" t="s">
        <v>31560</v>
      </c>
      <c r="B10466" t="s">
        <v>29</v>
      </c>
      <c r="C10466" t="s">
        <v>31561</v>
      </c>
      <c r="D10466" t="s">
        <v>31562</v>
      </c>
      <c r="E10466" t="s">
        <v>40</v>
      </c>
      <c r="F10466" s="7">
        <v>110.59</v>
      </c>
      <c r="G10466" t="s">
        <v>33</v>
      </c>
      <c r="H10466" t="s">
        <v>34</v>
      </c>
      <c r="I10466" t="s">
        <v>31334</v>
      </c>
      <c r="L10466" s="8">
        <v>0</v>
      </c>
      <c r="M10466" t="s">
        <v>36</v>
      </c>
      <c r="N10466" t="str">
        <f>IF(AND(PESQUISA!$B$3&lt;&gt;"",OR(PESQUISA!$B$4="TODAS",B10466=PESQUISA!$B$4),ISNUMBER(SEARCH(PESQUISA!$B$3,D10466))),ROW()-1,"")</f>
        <v/>
      </c>
    </row>
    <row r="10467" spans="1:14" x14ac:dyDescent="0.3">
      <c r="A10467" t="s">
        <v>31563</v>
      </c>
      <c r="B10467" t="s">
        <v>29</v>
      </c>
      <c r="C10467" t="s">
        <v>31564</v>
      </c>
      <c r="D10467" t="s">
        <v>31565</v>
      </c>
      <c r="E10467" t="s">
        <v>40</v>
      </c>
      <c r="F10467" s="7">
        <v>102.36</v>
      </c>
      <c r="G10467" t="s">
        <v>33</v>
      </c>
      <c r="H10467" t="s">
        <v>34</v>
      </c>
      <c r="I10467" t="s">
        <v>31334</v>
      </c>
      <c r="L10467" s="8">
        <v>0</v>
      </c>
      <c r="M10467" t="s">
        <v>36</v>
      </c>
      <c r="N10467" t="str">
        <f>IF(AND(PESQUISA!$B$3&lt;&gt;"",OR(PESQUISA!$B$4="TODAS",B10467=PESQUISA!$B$4),ISNUMBER(SEARCH(PESQUISA!$B$3,D10467))),ROW()-1,"")</f>
        <v/>
      </c>
    </row>
    <row r="10468" spans="1:14" x14ac:dyDescent="0.3">
      <c r="A10468" t="s">
        <v>31566</v>
      </c>
      <c r="B10468" t="s">
        <v>29</v>
      </c>
      <c r="C10468" t="s">
        <v>31567</v>
      </c>
      <c r="D10468" t="s">
        <v>31568</v>
      </c>
      <c r="E10468" t="s">
        <v>40</v>
      </c>
      <c r="F10468" s="7">
        <v>65.09</v>
      </c>
      <c r="G10468" t="s">
        <v>33</v>
      </c>
      <c r="H10468" t="s">
        <v>34</v>
      </c>
      <c r="I10468" t="s">
        <v>31334</v>
      </c>
      <c r="L10468" s="8">
        <v>0</v>
      </c>
      <c r="M10468" t="s">
        <v>36</v>
      </c>
      <c r="N10468" t="str">
        <f>IF(AND(PESQUISA!$B$3&lt;&gt;"",OR(PESQUISA!$B$4="TODAS",B10468=PESQUISA!$B$4),ISNUMBER(SEARCH(PESQUISA!$B$3,D10468))),ROW()-1,"")</f>
        <v/>
      </c>
    </row>
    <row r="10469" spans="1:14" x14ac:dyDescent="0.3">
      <c r="A10469" t="s">
        <v>31569</v>
      </c>
      <c r="B10469" t="s">
        <v>29</v>
      </c>
      <c r="C10469" t="s">
        <v>31570</v>
      </c>
      <c r="D10469" t="s">
        <v>31571</v>
      </c>
      <c r="E10469" t="s">
        <v>40</v>
      </c>
      <c r="F10469" s="7">
        <v>291.95</v>
      </c>
      <c r="G10469" t="s">
        <v>33</v>
      </c>
      <c r="H10469" t="s">
        <v>34</v>
      </c>
      <c r="I10469" t="s">
        <v>31334</v>
      </c>
      <c r="L10469" s="8">
        <v>0</v>
      </c>
      <c r="M10469" t="s">
        <v>36</v>
      </c>
      <c r="N10469" t="str">
        <f>IF(AND(PESQUISA!$B$3&lt;&gt;"",OR(PESQUISA!$B$4="TODAS",B10469=PESQUISA!$B$4),ISNUMBER(SEARCH(PESQUISA!$B$3,D10469))),ROW()-1,"")</f>
        <v/>
      </c>
    </row>
    <row r="10470" spans="1:14" x14ac:dyDescent="0.3">
      <c r="A10470" t="s">
        <v>31572</v>
      </c>
      <c r="B10470" t="s">
        <v>29</v>
      </c>
      <c r="C10470" t="s">
        <v>31573</v>
      </c>
      <c r="D10470" t="s">
        <v>31574</v>
      </c>
      <c r="E10470" t="s">
        <v>40</v>
      </c>
      <c r="F10470" s="7">
        <v>165.83</v>
      </c>
      <c r="G10470" t="s">
        <v>33</v>
      </c>
      <c r="H10470" t="s">
        <v>34</v>
      </c>
      <c r="I10470" t="s">
        <v>31334</v>
      </c>
      <c r="L10470" s="8">
        <v>0</v>
      </c>
      <c r="M10470" t="s">
        <v>36</v>
      </c>
      <c r="N10470" t="str">
        <f>IF(AND(PESQUISA!$B$3&lt;&gt;"",OR(PESQUISA!$B$4="TODAS",B10470=PESQUISA!$B$4),ISNUMBER(SEARCH(PESQUISA!$B$3,D10470))),ROW()-1,"")</f>
        <v/>
      </c>
    </row>
    <row r="10471" spans="1:14" x14ac:dyDescent="0.3">
      <c r="A10471" t="s">
        <v>31575</v>
      </c>
      <c r="B10471" t="s">
        <v>29</v>
      </c>
      <c r="C10471" t="s">
        <v>31576</v>
      </c>
      <c r="D10471" t="s">
        <v>31577</v>
      </c>
      <c r="E10471" t="s">
        <v>40</v>
      </c>
      <c r="F10471" s="7">
        <v>398.67</v>
      </c>
      <c r="G10471" t="s">
        <v>33</v>
      </c>
      <c r="H10471" t="s">
        <v>34</v>
      </c>
      <c r="I10471" t="s">
        <v>31334</v>
      </c>
      <c r="L10471" s="8">
        <v>0</v>
      </c>
      <c r="M10471" t="s">
        <v>36</v>
      </c>
      <c r="N10471" t="str">
        <f>IF(AND(PESQUISA!$B$3&lt;&gt;"",OR(PESQUISA!$B$4="TODAS",B10471=PESQUISA!$B$4),ISNUMBER(SEARCH(PESQUISA!$B$3,D10471))),ROW()-1,"")</f>
        <v/>
      </c>
    </row>
    <row r="10472" spans="1:14" x14ac:dyDescent="0.3">
      <c r="A10472" t="s">
        <v>31578</v>
      </c>
      <c r="B10472" t="s">
        <v>29</v>
      </c>
      <c r="C10472" t="s">
        <v>31579</v>
      </c>
      <c r="D10472" t="s">
        <v>31580</v>
      </c>
      <c r="E10472" t="s">
        <v>40</v>
      </c>
      <c r="F10472" s="7">
        <v>58.19</v>
      </c>
      <c r="G10472" t="s">
        <v>33</v>
      </c>
      <c r="H10472" t="s">
        <v>34</v>
      </c>
      <c r="I10472" t="s">
        <v>31334</v>
      </c>
      <c r="L10472" s="8">
        <v>0</v>
      </c>
      <c r="M10472" t="s">
        <v>36</v>
      </c>
      <c r="N10472" t="str">
        <f>IF(AND(PESQUISA!$B$3&lt;&gt;"",OR(PESQUISA!$B$4="TODAS",B10472=PESQUISA!$B$4),ISNUMBER(SEARCH(PESQUISA!$B$3,D10472))),ROW()-1,"")</f>
        <v/>
      </c>
    </row>
    <row r="10473" spans="1:14" x14ac:dyDescent="0.3">
      <c r="A10473" t="s">
        <v>31581</v>
      </c>
      <c r="B10473" t="s">
        <v>29</v>
      </c>
      <c r="C10473" t="s">
        <v>31582</v>
      </c>
      <c r="D10473" t="s">
        <v>31583</v>
      </c>
      <c r="E10473" t="s">
        <v>40</v>
      </c>
      <c r="F10473" s="7">
        <v>693.59</v>
      </c>
      <c r="G10473" t="s">
        <v>33</v>
      </c>
      <c r="H10473" t="s">
        <v>34</v>
      </c>
      <c r="I10473" t="s">
        <v>31334</v>
      </c>
      <c r="L10473" s="8">
        <v>0</v>
      </c>
      <c r="M10473" t="s">
        <v>36</v>
      </c>
      <c r="N10473" t="str">
        <f>IF(AND(PESQUISA!$B$3&lt;&gt;"",OR(PESQUISA!$B$4="TODAS",B10473=PESQUISA!$B$4),ISNUMBER(SEARCH(PESQUISA!$B$3,D10473))),ROW()-1,"")</f>
        <v/>
      </c>
    </row>
    <row r="10474" spans="1:14" x14ac:dyDescent="0.3">
      <c r="A10474" t="s">
        <v>31584</v>
      </c>
      <c r="B10474" t="s">
        <v>29</v>
      </c>
      <c r="C10474" t="s">
        <v>31585</v>
      </c>
      <c r="D10474" t="s">
        <v>31586</v>
      </c>
      <c r="E10474" t="s">
        <v>40</v>
      </c>
      <c r="G10474" t="s">
        <v>33</v>
      </c>
      <c r="H10474" t="s">
        <v>34</v>
      </c>
      <c r="I10474" t="s">
        <v>31334</v>
      </c>
      <c r="M10474" t="s">
        <v>53</v>
      </c>
      <c r="N10474" t="str">
        <f>IF(AND(PESQUISA!$B$3&lt;&gt;"",OR(PESQUISA!$B$4="TODAS",B10474=PESQUISA!$B$4),ISNUMBER(SEARCH(PESQUISA!$B$3,D10474))),ROW()-1,"")</f>
        <v/>
      </c>
    </row>
    <row r="10475" spans="1:14" x14ac:dyDescent="0.3">
      <c r="A10475" t="s">
        <v>31587</v>
      </c>
      <c r="B10475" t="s">
        <v>29</v>
      </c>
      <c r="C10475" t="s">
        <v>31588</v>
      </c>
      <c r="D10475" t="s">
        <v>31589</v>
      </c>
      <c r="E10475" t="s">
        <v>40</v>
      </c>
      <c r="G10475" t="s">
        <v>33</v>
      </c>
      <c r="H10475" t="s">
        <v>34</v>
      </c>
      <c r="I10475" t="s">
        <v>31334</v>
      </c>
      <c r="M10475" t="s">
        <v>53</v>
      </c>
      <c r="N10475" t="str">
        <f>IF(AND(PESQUISA!$B$3&lt;&gt;"",OR(PESQUISA!$B$4="TODAS",B10475=PESQUISA!$B$4),ISNUMBER(SEARCH(PESQUISA!$B$3,D10475))),ROW()-1,"")</f>
        <v/>
      </c>
    </row>
    <row r="10476" spans="1:14" x14ac:dyDescent="0.3">
      <c r="A10476" t="s">
        <v>31590</v>
      </c>
      <c r="B10476" t="s">
        <v>29</v>
      </c>
      <c r="C10476" t="s">
        <v>31591</v>
      </c>
      <c r="D10476" t="s">
        <v>31592</v>
      </c>
      <c r="E10476" t="s">
        <v>40</v>
      </c>
      <c r="G10476" t="s">
        <v>33</v>
      </c>
      <c r="H10476" t="s">
        <v>34</v>
      </c>
      <c r="I10476" t="s">
        <v>31334</v>
      </c>
      <c r="M10476" t="s">
        <v>53</v>
      </c>
      <c r="N10476" t="str">
        <f>IF(AND(PESQUISA!$B$3&lt;&gt;"",OR(PESQUISA!$B$4="TODAS",B10476=PESQUISA!$B$4),ISNUMBER(SEARCH(PESQUISA!$B$3,D10476))),ROW()-1,"")</f>
        <v/>
      </c>
    </row>
    <row r="10477" spans="1:14" x14ac:dyDescent="0.3">
      <c r="A10477" t="s">
        <v>31593</v>
      </c>
      <c r="B10477" t="s">
        <v>29</v>
      </c>
      <c r="C10477" t="s">
        <v>31594</v>
      </c>
      <c r="D10477" t="s">
        <v>31595</v>
      </c>
      <c r="E10477" t="s">
        <v>40</v>
      </c>
      <c r="G10477" t="s">
        <v>33</v>
      </c>
      <c r="H10477" t="s">
        <v>34</v>
      </c>
      <c r="I10477" t="s">
        <v>31334</v>
      </c>
      <c r="M10477" t="s">
        <v>53</v>
      </c>
      <c r="N10477" t="str">
        <f>IF(AND(PESQUISA!$B$3&lt;&gt;"",OR(PESQUISA!$B$4="TODAS",B10477=PESQUISA!$B$4),ISNUMBER(SEARCH(PESQUISA!$B$3,D10477))),ROW()-1,"")</f>
        <v/>
      </c>
    </row>
    <row r="10478" spans="1:14" x14ac:dyDescent="0.3">
      <c r="A10478" t="s">
        <v>31596</v>
      </c>
      <c r="B10478" t="s">
        <v>29</v>
      </c>
      <c r="C10478" t="s">
        <v>31597</v>
      </c>
      <c r="D10478" t="s">
        <v>31598</v>
      </c>
      <c r="E10478" t="s">
        <v>40</v>
      </c>
      <c r="G10478" t="s">
        <v>33</v>
      </c>
      <c r="H10478" t="s">
        <v>34</v>
      </c>
      <c r="I10478" t="s">
        <v>31334</v>
      </c>
      <c r="M10478" t="s">
        <v>53</v>
      </c>
      <c r="N10478" t="str">
        <f>IF(AND(PESQUISA!$B$3&lt;&gt;"",OR(PESQUISA!$B$4="TODAS",B10478=PESQUISA!$B$4),ISNUMBER(SEARCH(PESQUISA!$B$3,D10478))),ROW()-1,"")</f>
        <v/>
      </c>
    </row>
    <row r="10479" spans="1:14" x14ac:dyDescent="0.3">
      <c r="A10479" t="s">
        <v>31599</v>
      </c>
      <c r="B10479" t="s">
        <v>29</v>
      </c>
      <c r="C10479" t="s">
        <v>31600</v>
      </c>
      <c r="D10479" t="s">
        <v>31601</v>
      </c>
      <c r="E10479" t="s">
        <v>40</v>
      </c>
      <c r="G10479" t="s">
        <v>33</v>
      </c>
      <c r="H10479" t="s">
        <v>34</v>
      </c>
      <c r="I10479" t="s">
        <v>31334</v>
      </c>
      <c r="M10479" t="s">
        <v>53</v>
      </c>
      <c r="N10479" t="str">
        <f>IF(AND(PESQUISA!$B$3&lt;&gt;"",OR(PESQUISA!$B$4="TODAS",B10479=PESQUISA!$B$4),ISNUMBER(SEARCH(PESQUISA!$B$3,D10479))),ROW()-1,"")</f>
        <v/>
      </c>
    </row>
    <row r="10480" spans="1:14" x14ac:dyDescent="0.3">
      <c r="A10480" t="s">
        <v>31602</v>
      </c>
      <c r="B10480" t="s">
        <v>29</v>
      </c>
      <c r="C10480" t="s">
        <v>31603</v>
      </c>
      <c r="D10480" t="s">
        <v>31604</v>
      </c>
      <c r="E10480" t="s">
        <v>40</v>
      </c>
      <c r="G10480" t="s">
        <v>33</v>
      </c>
      <c r="H10480" t="s">
        <v>34</v>
      </c>
      <c r="I10480" t="s">
        <v>31334</v>
      </c>
      <c r="M10480" t="s">
        <v>53</v>
      </c>
      <c r="N10480" t="str">
        <f>IF(AND(PESQUISA!$B$3&lt;&gt;"",OR(PESQUISA!$B$4="TODAS",B10480=PESQUISA!$B$4),ISNUMBER(SEARCH(PESQUISA!$B$3,D10480))),ROW()-1,"")</f>
        <v/>
      </c>
    </row>
    <row r="10481" spans="1:14" x14ac:dyDescent="0.3">
      <c r="A10481" t="s">
        <v>31605</v>
      </c>
      <c r="B10481" t="s">
        <v>29</v>
      </c>
      <c r="C10481" t="s">
        <v>31606</v>
      </c>
      <c r="D10481" t="s">
        <v>31607</v>
      </c>
      <c r="E10481" t="s">
        <v>40</v>
      </c>
      <c r="G10481" t="s">
        <v>33</v>
      </c>
      <c r="H10481" t="s">
        <v>34</v>
      </c>
      <c r="I10481" t="s">
        <v>31334</v>
      </c>
      <c r="M10481" t="s">
        <v>53</v>
      </c>
      <c r="N10481" t="str">
        <f>IF(AND(PESQUISA!$B$3&lt;&gt;"",OR(PESQUISA!$B$4="TODAS",B10481=PESQUISA!$B$4),ISNUMBER(SEARCH(PESQUISA!$B$3,D10481))),ROW()-1,"")</f>
        <v/>
      </c>
    </row>
    <row r="10482" spans="1:14" x14ac:dyDescent="0.3">
      <c r="A10482" t="s">
        <v>31608</v>
      </c>
      <c r="B10482" t="s">
        <v>29</v>
      </c>
      <c r="C10482" t="s">
        <v>31609</v>
      </c>
      <c r="D10482" t="s">
        <v>31610</v>
      </c>
      <c r="E10482" t="s">
        <v>40</v>
      </c>
      <c r="G10482" t="s">
        <v>33</v>
      </c>
      <c r="H10482" t="s">
        <v>34</v>
      </c>
      <c r="I10482" t="s">
        <v>31334</v>
      </c>
      <c r="M10482" t="s">
        <v>53</v>
      </c>
      <c r="N10482" t="str">
        <f>IF(AND(PESQUISA!$B$3&lt;&gt;"",OR(PESQUISA!$B$4="TODAS",B10482=PESQUISA!$B$4),ISNUMBER(SEARCH(PESQUISA!$B$3,D10482))),ROW()-1,"")</f>
        <v/>
      </c>
    </row>
    <row r="10483" spans="1:14" x14ac:dyDescent="0.3">
      <c r="A10483" t="s">
        <v>31611</v>
      </c>
      <c r="B10483" t="s">
        <v>29</v>
      </c>
      <c r="C10483" t="s">
        <v>31612</v>
      </c>
      <c r="D10483" t="s">
        <v>31613</v>
      </c>
      <c r="E10483" t="s">
        <v>40</v>
      </c>
      <c r="G10483" t="s">
        <v>33</v>
      </c>
      <c r="H10483" t="s">
        <v>34</v>
      </c>
      <c r="I10483" t="s">
        <v>31334</v>
      </c>
      <c r="M10483" t="s">
        <v>53</v>
      </c>
      <c r="N10483" t="str">
        <f>IF(AND(PESQUISA!$B$3&lt;&gt;"",OR(PESQUISA!$B$4="TODAS",B10483=PESQUISA!$B$4),ISNUMBER(SEARCH(PESQUISA!$B$3,D10483))),ROW()-1,"")</f>
        <v/>
      </c>
    </row>
    <row r="10484" spans="1:14" x14ac:dyDescent="0.3">
      <c r="A10484" t="s">
        <v>31614</v>
      </c>
      <c r="B10484" t="s">
        <v>29</v>
      </c>
      <c r="C10484" t="s">
        <v>31615</v>
      </c>
      <c r="D10484" t="s">
        <v>31616</v>
      </c>
      <c r="E10484" t="s">
        <v>40</v>
      </c>
      <c r="G10484" t="s">
        <v>33</v>
      </c>
      <c r="H10484" t="s">
        <v>34</v>
      </c>
      <c r="I10484" t="s">
        <v>31334</v>
      </c>
      <c r="M10484" t="s">
        <v>53</v>
      </c>
      <c r="N10484" t="str">
        <f>IF(AND(PESQUISA!$B$3&lt;&gt;"",OR(PESQUISA!$B$4="TODAS",B10484=PESQUISA!$B$4),ISNUMBER(SEARCH(PESQUISA!$B$3,D10484))),ROW()-1,"")</f>
        <v/>
      </c>
    </row>
    <row r="10485" spans="1:14" x14ac:dyDescent="0.3">
      <c r="A10485" t="s">
        <v>31617</v>
      </c>
      <c r="B10485" t="s">
        <v>29</v>
      </c>
      <c r="C10485" t="s">
        <v>31618</v>
      </c>
      <c r="D10485" t="s">
        <v>31619</v>
      </c>
      <c r="E10485" t="s">
        <v>40</v>
      </c>
      <c r="G10485" t="s">
        <v>33</v>
      </c>
      <c r="H10485" t="s">
        <v>34</v>
      </c>
      <c r="I10485" t="s">
        <v>31334</v>
      </c>
      <c r="M10485" t="s">
        <v>53</v>
      </c>
      <c r="N10485" t="str">
        <f>IF(AND(PESQUISA!$B$3&lt;&gt;"",OR(PESQUISA!$B$4="TODAS",B10485=PESQUISA!$B$4),ISNUMBER(SEARCH(PESQUISA!$B$3,D10485))),ROW()-1,"")</f>
        <v/>
      </c>
    </row>
    <row r="10486" spans="1:14" x14ac:dyDescent="0.3">
      <c r="A10486" t="s">
        <v>31620</v>
      </c>
      <c r="B10486" t="s">
        <v>29</v>
      </c>
      <c r="C10486" t="s">
        <v>31621</v>
      </c>
      <c r="D10486" t="s">
        <v>31622</v>
      </c>
      <c r="E10486" t="s">
        <v>40</v>
      </c>
      <c r="G10486" t="s">
        <v>33</v>
      </c>
      <c r="H10486" t="s">
        <v>34</v>
      </c>
      <c r="I10486" t="s">
        <v>31334</v>
      </c>
      <c r="M10486" t="s">
        <v>53</v>
      </c>
      <c r="N10486" t="str">
        <f>IF(AND(PESQUISA!$B$3&lt;&gt;"",OR(PESQUISA!$B$4="TODAS",B10486=PESQUISA!$B$4),ISNUMBER(SEARCH(PESQUISA!$B$3,D10486))),ROW()-1,"")</f>
        <v/>
      </c>
    </row>
    <row r="10487" spans="1:14" x14ac:dyDescent="0.3">
      <c r="A10487" t="s">
        <v>31623</v>
      </c>
      <c r="B10487" t="s">
        <v>29</v>
      </c>
      <c r="C10487" t="s">
        <v>31624</v>
      </c>
      <c r="D10487" t="s">
        <v>31625</v>
      </c>
      <c r="E10487" t="s">
        <v>40</v>
      </c>
      <c r="G10487" t="s">
        <v>33</v>
      </c>
      <c r="H10487" t="s">
        <v>34</v>
      </c>
      <c r="I10487" t="s">
        <v>31334</v>
      </c>
      <c r="M10487" t="s">
        <v>53</v>
      </c>
      <c r="N10487" t="str">
        <f>IF(AND(PESQUISA!$B$3&lt;&gt;"",OR(PESQUISA!$B$4="TODAS",B10487=PESQUISA!$B$4),ISNUMBER(SEARCH(PESQUISA!$B$3,D10487))),ROW()-1,"")</f>
        <v/>
      </c>
    </row>
    <row r="10488" spans="1:14" x14ac:dyDescent="0.3">
      <c r="A10488" t="s">
        <v>31626</v>
      </c>
      <c r="B10488" t="s">
        <v>29</v>
      </c>
      <c r="C10488" t="s">
        <v>31627</v>
      </c>
      <c r="D10488" t="s">
        <v>31628</v>
      </c>
      <c r="E10488" t="s">
        <v>40</v>
      </c>
      <c r="G10488" t="s">
        <v>33</v>
      </c>
      <c r="H10488" t="s">
        <v>34</v>
      </c>
      <c r="I10488" t="s">
        <v>31334</v>
      </c>
      <c r="M10488" t="s">
        <v>53</v>
      </c>
      <c r="N10488" t="str">
        <f>IF(AND(PESQUISA!$B$3&lt;&gt;"",OR(PESQUISA!$B$4="TODAS",B10488=PESQUISA!$B$4),ISNUMBER(SEARCH(PESQUISA!$B$3,D10488))),ROW()-1,"")</f>
        <v/>
      </c>
    </row>
    <row r="10489" spans="1:14" x14ac:dyDescent="0.3">
      <c r="A10489" t="s">
        <v>31629</v>
      </c>
      <c r="B10489" t="s">
        <v>29</v>
      </c>
      <c r="C10489" t="s">
        <v>31630</v>
      </c>
      <c r="D10489" t="s">
        <v>31631</v>
      </c>
      <c r="E10489" t="s">
        <v>40</v>
      </c>
      <c r="G10489" t="s">
        <v>33</v>
      </c>
      <c r="H10489" t="s">
        <v>34</v>
      </c>
      <c r="I10489" t="s">
        <v>31632</v>
      </c>
      <c r="M10489" t="s">
        <v>53</v>
      </c>
      <c r="N10489" t="str">
        <f>IF(AND(PESQUISA!$B$3&lt;&gt;"",OR(PESQUISA!$B$4="TODAS",B10489=PESQUISA!$B$4),ISNUMBER(SEARCH(PESQUISA!$B$3,D10489))),ROW()-1,"")</f>
        <v/>
      </c>
    </row>
    <row r="10490" spans="1:14" x14ac:dyDescent="0.3">
      <c r="A10490" t="s">
        <v>31633</v>
      </c>
      <c r="B10490" t="s">
        <v>29</v>
      </c>
      <c r="C10490" t="s">
        <v>31634</v>
      </c>
      <c r="D10490" t="s">
        <v>31635</v>
      </c>
      <c r="E10490" t="s">
        <v>40</v>
      </c>
      <c r="G10490" t="s">
        <v>33</v>
      </c>
      <c r="H10490" t="s">
        <v>34</v>
      </c>
      <c r="I10490" t="s">
        <v>31632</v>
      </c>
      <c r="M10490" t="s">
        <v>53</v>
      </c>
      <c r="N10490" t="str">
        <f>IF(AND(PESQUISA!$B$3&lt;&gt;"",OR(PESQUISA!$B$4="TODAS",B10490=PESQUISA!$B$4),ISNUMBER(SEARCH(PESQUISA!$B$3,D10490))),ROW()-1,"")</f>
        <v/>
      </c>
    </row>
    <row r="10491" spans="1:14" x14ac:dyDescent="0.3">
      <c r="A10491" t="s">
        <v>31636</v>
      </c>
      <c r="B10491" t="s">
        <v>29</v>
      </c>
      <c r="C10491" t="s">
        <v>31637</v>
      </c>
      <c r="D10491" t="s">
        <v>31638</v>
      </c>
      <c r="E10491" t="s">
        <v>40</v>
      </c>
      <c r="G10491" t="s">
        <v>33</v>
      </c>
      <c r="H10491" t="s">
        <v>34</v>
      </c>
      <c r="I10491" t="s">
        <v>31632</v>
      </c>
      <c r="M10491" t="s">
        <v>53</v>
      </c>
      <c r="N10491" t="str">
        <f>IF(AND(PESQUISA!$B$3&lt;&gt;"",OR(PESQUISA!$B$4="TODAS",B10491=PESQUISA!$B$4),ISNUMBER(SEARCH(PESQUISA!$B$3,D10491))),ROW()-1,"")</f>
        <v/>
      </c>
    </row>
    <row r="10492" spans="1:14" x14ac:dyDescent="0.3">
      <c r="A10492" t="s">
        <v>31639</v>
      </c>
      <c r="B10492" t="s">
        <v>29</v>
      </c>
      <c r="C10492" t="s">
        <v>31640</v>
      </c>
      <c r="D10492" t="s">
        <v>31641</v>
      </c>
      <c r="E10492" t="s">
        <v>40</v>
      </c>
      <c r="G10492" t="s">
        <v>33</v>
      </c>
      <c r="H10492" t="s">
        <v>34</v>
      </c>
      <c r="I10492" t="s">
        <v>31632</v>
      </c>
      <c r="M10492" t="s">
        <v>53</v>
      </c>
      <c r="N10492" t="str">
        <f>IF(AND(PESQUISA!$B$3&lt;&gt;"",OR(PESQUISA!$B$4="TODAS",B10492=PESQUISA!$B$4),ISNUMBER(SEARCH(PESQUISA!$B$3,D10492))),ROW()-1,"")</f>
        <v/>
      </c>
    </row>
    <row r="10493" spans="1:14" x14ac:dyDescent="0.3">
      <c r="A10493" t="s">
        <v>31642</v>
      </c>
      <c r="B10493" t="s">
        <v>29</v>
      </c>
      <c r="C10493" t="s">
        <v>31643</v>
      </c>
      <c r="D10493" t="s">
        <v>31644</v>
      </c>
      <c r="E10493" t="s">
        <v>40</v>
      </c>
      <c r="G10493" t="s">
        <v>33</v>
      </c>
      <c r="H10493" t="s">
        <v>34</v>
      </c>
      <c r="I10493" t="s">
        <v>31632</v>
      </c>
      <c r="M10493" t="s">
        <v>53</v>
      </c>
      <c r="N10493" t="str">
        <f>IF(AND(PESQUISA!$B$3&lt;&gt;"",OR(PESQUISA!$B$4="TODAS",B10493=PESQUISA!$B$4),ISNUMBER(SEARCH(PESQUISA!$B$3,D10493))),ROW()-1,"")</f>
        <v/>
      </c>
    </row>
    <row r="10494" spans="1:14" x14ac:dyDescent="0.3">
      <c r="A10494" t="s">
        <v>31645</v>
      </c>
      <c r="B10494" t="s">
        <v>29</v>
      </c>
      <c r="C10494" t="s">
        <v>31646</v>
      </c>
      <c r="D10494" t="s">
        <v>31647</v>
      </c>
      <c r="E10494" t="s">
        <v>40</v>
      </c>
      <c r="G10494" t="s">
        <v>33</v>
      </c>
      <c r="H10494" t="s">
        <v>34</v>
      </c>
      <c r="I10494" t="s">
        <v>31632</v>
      </c>
      <c r="M10494" t="s">
        <v>53</v>
      </c>
      <c r="N10494" t="str">
        <f>IF(AND(PESQUISA!$B$3&lt;&gt;"",OR(PESQUISA!$B$4="TODAS",B10494=PESQUISA!$B$4),ISNUMBER(SEARCH(PESQUISA!$B$3,D10494))),ROW()-1,"")</f>
        <v/>
      </c>
    </row>
    <row r="10495" spans="1:14" x14ac:dyDescent="0.3">
      <c r="A10495" t="s">
        <v>31648</v>
      </c>
      <c r="B10495" t="s">
        <v>29</v>
      </c>
      <c r="C10495" t="s">
        <v>31649</v>
      </c>
      <c r="D10495" t="s">
        <v>31650</v>
      </c>
      <c r="E10495" t="s">
        <v>40</v>
      </c>
      <c r="G10495" t="s">
        <v>33</v>
      </c>
      <c r="H10495" t="s">
        <v>34</v>
      </c>
      <c r="I10495" t="s">
        <v>31632</v>
      </c>
      <c r="M10495" t="s">
        <v>53</v>
      </c>
      <c r="N10495" t="str">
        <f>IF(AND(PESQUISA!$B$3&lt;&gt;"",OR(PESQUISA!$B$4="TODAS",B10495=PESQUISA!$B$4),ISNUMBER(SEARCH(PESQUISA!$B$3,D10495))),ROW()-1,"")</f>
        <v/>
      </c>
    </row>
    <row r="10496" spans="1:14" x14ac:dyDescent="0.3">
      <c r="A10496" t="s">
        <v>31651</v>
      </c>
      <c r="B10496" t="s">
        <v>29</v>
      </c>
      <c r="C10496" t="s">
        <v>31652</v>
      </c>
      <c r="D10496" t="s">
        <v>31653</v>
      </c>
      <c r="E10496" t="s">
        <v>40</v>
      </c>
      <c r="G10496" t="s">
        <v>33</v>
      </c>
      <c r="H10496" t="s">
        <v>34</v>
      </c>
      <c r="I10496" t="s">
        <v>31632</v>
      </c>
      <c r="M10496" t="s">
        <v>53</v>
      </c>
      <c r="N10496" t="str">
        <f>IF(AND(PESQUISA!$B$3&lt;&gt;"",OR(PESQUISA!$B$4="TODAS",B10496=PESQUISA!$B$4),ISNUMBER(SEARCH(PESQUISA!$B$3,D10496))),ROW()-1,"")</f>
        <v/>
      </c>
    </row>
    <row r="10497" spans="1:14" x14ac:dyDescent="0.3">
      <c r="A10497" t="s">
        <v>31654</v>
      </c>
      <c r="B10497" t="s">
        <v>29</v>
      </c>
      <c r="C10497" t="s">
        <v>31655</v>
      </c>
      <c r="D10497" t="s">
        <v>31656</v>
      </c>
      <c r="E10497" t="s">
        <v>40</v>
      </c>
      <c r="G10497" t="s">
        <v>33</v>
      </c>
      <c r="H10497" t="s">
        <v>34</v>
      </c>
      <c r="I10497" t="s">
        <v>31632</v>
      </c>
      <c r="M10497" t="s">
        <v>53</v>
      </c>
      <c r="N10497" t="str">
        <f>IF(AND(PESQUISA!$B$3&lt;&gt;"",OR(PESQUISA!$B$4="TODAS",B10497=PESQUISA!$B$4),ISNUMBER(SEARCH(PESQUISA!$B$3,D10497))),ROW()-1,"")</f>
        <v/>
      </c>
    </row>
    <row r="10498" spans="1:14" x14ac:dyDescent="0.3">
      <c r="A10498" t="s">
        <v>31657</v>
      </c>
      <c r="B10498" t="s">
        <v>29</v>
      </c>
      <c r="C10498" t="s">
        <v>31658</v>
      </c>
      <c r="D10498" t="s">
        <v>31659</v>
      </c>
      <c r="E10498" t="s">
        <v>40</v>
      </c>
      <c r="G10498" t="s">
        <v>33</v>
      </c>
      <c r="H10498" t="s">
        <v>34</v>
      </c>
      <c r="I10498" t="s">
        <v>31632</v>
      </c>
      <c r="M10498" t="s">
        <v>53</v>
      </c>
      <c r="N10498" t="str">
        <f>IF(AND(PESQUISA!$B$3&lt;&gt;"",OR(PESQUISA!$B$4="TODAS",B10498=PESQUISA!$B$4),ISNUMBER(SEARCH(PESQUISA!$B$3,D10498))),ROW()-1,"")</f>
        <v/>
      </c>
    </row>
    <row r="10499" spans="1:14" x14ac:dyDescent="0.3">
      <c r="A10499" t="s">
        <v>31660</v>
      </c>
      <c r="B10499" t="s">
        <v>29</v>
      </c>
      <c r="C10499" t="s">
        <v>31661</v>
      </c>
      <c r="D10499" t="s">
        <v>31662</v>
      </c>
      <c r="E10499" t="s">
        <v>40</v>
      </c>
      <c r="G10499" t="s">
        <v>33</v>
      </c>
      <c r="H10499" t="s">
        <v>34</v>
      </c>
      <c r="I10499" t="s">
        <v>31632</v>
      </c>
      <c r="M10499" t="s">
        <v>53</v>
      </c>
      <c r="N10499" t="str">
        <f>IF(AND(PESQUISA!$B$3&lt;&gt;"",OR(PESQUISA!$B$4="TODAS",B10499=PESQUISA!$B$4),ISNUMBER(SEARCH(PESQUISA!$B$3,D10499))),ROW()-1,"")</f>
        <v/>
      </c>
    </row>
    <row r="10500" spans="1:14" x14ac:dyDescent="0.3">
      <c r="A10500" t="s">
        <v>31663</v>
      </c>
      <c r="B10500" t="s">
        <v>29</v>
      </c>
      <c r="C10500" t="s">
        <v>31664</v>
      </c>
      <c r="D10500" t="s">
        <v>31665</v>
      </c>
      <c r="E10500" t="s">
        <v>40</v>
      </c>
      <c r="G10500" t="s">
        <v>33</v>
      </c>
      <c r="H10500" t="s">
        <v>34</v>
      </c>
      <c r="I10500" t="s">
        <v>31632</v>
      </c>
      <c r="M10500" t="s">
        <v>53</v>
      </c>
      <c r="N10500" t="str">
        <f>IF(AND(PESQUISA!$B$3&lt;&gt;"",OR(PESQUISA!$B$4="TODAS",B10500=PESQUISA!$B$4),ISNUMBER(SEARCH(PESQUISA!$B$3,D10500))),ROW()-1,"")</f>
        <v/>
      </c>
    </row>
    <row r="10501" spans="1:14" x14ac:dyDescent="0.3">
      <c r="A10501" t="s">
        <v>31666</v>
      </c>
      <c r="B10501" t="s">
        <v>29</v>
      </c>
      <c r="C10501" t="s">
        <v>31667</v>
      </c>
      <c r="D10501" t="s">
        <v>31668</v>
      </c>
      <c r="E10501" t="s">
        <v>40</v>
      </c>
      <c r="G10501" t="s">
        <v>33</v>
      </c>
      <c r="H10501" t="s">
        <v>34</v>
      </c>
      <c r="I10501" t="s">
        <v>31632</v>
      </c>
      <c r="M10501" t="s">
        <v>53</v>
      </c>
      <c r="N10501" t="str">
        <f>IF(AND(PESQUISA!$B$3&lt;&gt;"",OR(PESQUISA!$B$4="TODAS",B10501=PESQUISA!$B$4),ISNUMBER(SEARCH(PESQUISA!$B$3,D10501))),ROW()-1,"")</f>
        <v/>
      </c>
    </row>
    <row r="10502" spans="1:14" x14ac:dyDescent="0.3">
      <c r="A10502" t="s">
        <v>31669</v>
      </c>
      <c r="B10502" t="s">
        <v>29</v>
      </c>
      <c r="C10502" t="s">
        <v>31670</v>
      </c>
      <c r="D10502" t="s">
        <v>31671</v>
      </c>
      <c r="E10502" t="s">
        <v>40</v>
      </c>
      <c r="G10502" t="s">
        <v>33</v>
      </c>
      <c r="H10502" t="s">
        <v>34</v>
      </c>
      <c r="I10502" t="s">
        <v>31632</v>
      </c>
      <c r="M10502" t="s">
        <v>53</v>
      </c>
      <c r="N10502" t="str">
        <f>IF(AND(PESQUISA!$B$3&lt;&gt;"",OR(PESQUISA!$B$4="TODAS",B10502=PESQUISA!$B$4),ISNUMBER(SEARCH(PESQUISA!$B$3,D10502))),ROW()-1,"")</f>
        <v/>
      </c>
    </row>
    <row r="10503" spans="1:14" x14ac:dyDescent="0.3">
      <c r="A10503" t="s">
        <v>31672</v>
      </c>
      <c r="B10503" t="s">
        <v>29</v>
      </c>
      <c r="C10503" t="s">
        <v>31673</v>
      </c>
      <c r="D10503" t="s">
        <v>31674</v>
      </c>
      <c r="E10503" t="s">
        <v>40</v>
      </c>
      <c r="G10503" t="s">
        <v>33</v>
      </c>
      <c r="H10503" t="s">
        <v>34</v>
      </c>
      <c r="I10503" t="s">
        <v>31632</v>
      </c>
      <c r="M10503" t="s">
        <v>53</v>
      </c>
      <c r="N10503" t="str">
        <f>IF(AND(PESQUISA!$B$3&lt;&gt;"",OR(PESQUISA!$B$4="TODAS",B10503=PESQUISA!$B$4),ISNUMBER(SEARCH(PESQUISA!$B$3,D10503))),ROW()-1,"")</f>
        <v/>
      </c>
    </row>
    <row r="10504" spans="1:14" x14ac:dyDescent="0.3">
      <c r="A10504" t="s">
        <v>31675</v>
      </c>
      <c r="B10504" t="s">
        <v>29</v>
      </c>
      <c r="C10504" t="s">
        <v>31676</v>
      </c>
      <c r="D10504" t="s">
        <v>31677</v>
      </c>
      <c r="E10504" t="s">
        <v>40</v>
      </c>
      <c r="G10504" t="s">
        <v>33</v>
      </c>
      <c r="H10504" t="s">
        <v>34</v>
      </c>
      <c r="I10504" t="s">
        <v>31632</v>
      </c>
      <c r="M10504" t="s">
        <v>53</v>
      </c>
      <c r="N10504" t="str">
        <f>IF(AND(PESQUISA!$B$3&lt;&gt;"",OR(PESQUISA!$B$4="TODAS",B10504=PESQUISA!$B$4),ISNUMBER(SEARCH(PESQUISA!$B$3,D10504))),ROW()-1,"")</f>
        <v/>
      </c>
    </row>
    <row r="10505" spans="1:14" x14ac:dyDescent="0.3">
      <c r="A10505" t="s">
        <v>31678</v>
      </c>
      <c r="B10505" t="s">
        <v>29</v>
      </c>
      <c r="C10505" t="s">
        <v>31679</v>
      </c>
      <c r="D10505" t="s">
        <v>31680</v>
      </c>
      <c r="E10505" t="s">
        <v>40</v>
      </c>
      <c r="G10505" t="s">
        <v>33</v>
      </c>
      <c r="H10505" t="s">
        <v>34</v>
      </c>
      <c r="I10505" t="s">
        <v>31632</v>
      </c>
      <c r="M10505" t="s">
        <v>53</v>
      </c>
      <c r="N10505" t="str">
        <f>IF(AND(PESQUISA!$B$3&lt;&gt;"",OR(PESQUISA!$B$4="TODAS",B10505=PESQUISA!$B$4),ISNUMBER(SEARCH(PESQUISA!$B$3,D10505))),ROW()-1,"")</f>
        <v/>
      </c>
    </row>
    <row r="10506" spans="1:14" x14ac:dyDescent="0.3">
      <c r="A10506" t="s">
        <v>31681</v>
      </c>
      <c r="B10506" t="s">
        <v>29</v>
      </c>
      <c r="C10506" t="s">
        <v>31682</v>
      </c>
      <c r="D10506" t="s">
        <v>31683</v>
      </c>
      <c r="E10506" t="s">
        <v>40</v>
      </c>
      <c r="G10506" t="s">
        <v>33</v>
      </c>
      <c r="H10506" t="s">
        <v>34</v>
      </c>
      <c r="I10506" t="s">
        <v>31632</v>
      </c>
      <c r="M10506" t="s">
        <v>53</v>
      </c>
      <c r="N10506" t="str">
        <f>IF(AND(PESQUISA!$B$3&lt;&gt;"",OR(PESQUISA!$B$4="TODAS",B10506=PESQUISA!$B$4),ISNUMBER(SEARCH(PESQUISA!$B$3,D10506))),ROW()-1,"")</f>
        <v/>
      </c>
    </row>
    <row r="10507" spans="1:14" x14ac:dyDescent="0.3">
      <c r="A10507" t="s">
        <v>31684</v>
      </c>
      <c r="B10507" t="s">
        <v>29</v>
      </c>
      <c r="C10507" t="s">
        <v>31685</v>
      </c>
      <c r="D10507" t="s">
        <v>31686</v>
      </c>
      <c r="E10507" t="s">
        <v>40</v>
      </c>
      <c r="G10507" t="s">
        <v>33</v>
      </c>
      <c r="H10507" t="s">
        <v>34</v>
      </c>
      <c r="I10507" t="s">
        <v>31632</v>
      </c>
      <c r="M10507" t="s">
        <v>53</v>
      </c>
      <c r="N10507" t="str">
        <f>IF(AND(PESQUISA!$B$3&lt;&gt;"",OR(PESQUISA!$B$4="TODAS",B10507=PESQUISA!$B$4),ISNUMBER(SEARCH(PESQUISA!$B$3,D10507))),ROW()-1,"")</f>
        <v/>
      </c>
    </row>
    <row r="10508" spans="1:14" x14ac:dyDescent="0.3">
      <c r="A10508" t="s">
        <v>31687</v>
      </c>
      <c r="B10508" t="s">
        <v>29</v>
      </c>
      <c r="C10508" t="s">
        <v>31688</v>
      </c>
      <c r="D10508" t="s">
        <v>31689</v>
      </c>
      <c r="E10508" t="s">
        <v>40</v>
      </c>
      <c r="G10508" t="s">
        <v>33</v>
      </c>
      <c r="H10508" t="s">
        <v>34</v>
      </c>
      <c r="I10508" t="s">
        <v>31632</v>
      </c>
      <c r="M10508" t="s">
        <v>53</v>
      </c>
      <c r="N10508" t="str">
        <f>IF(AND(PESQUISA!$B$3&lt;&gt;"",OR(PESQUISA!$B$4="TODAS",B10508=PESQUISA!$B$4),ISNUMBER(SEARCH(PESQUISA!$B$3,D10508))),ROW()-1,"")</f>
        <v/>
      </c>
    </row>
    <row r="10509" spans="1:14" x14ac:dyDescent="0.3">
      <c r="A10509" t="s">
        <v>31690</v>
      </c>
      <c r="B10509" t="s">
        <v>29</v>
      </c>
      <c r="C10509" t="s">
        <v>31691</v>
      </c>
      <c r="D10509" t="s">
        <v>31692</v>
      </c>
      <c r="E10509" t="s">
        <v>40</v>
      </c>
      <c r="G10509" t="s">
        <v>33</v>
      </c>
      <c r="H10509" t="s">
        <v>34</v>
      </c>
      <c r="I10509" t="s">
        <v>31632</v>
      </c>
      <c r="M10509" t="s">
        <v>53</v>
      </c>
      <c r="N10509" t="str">
        <f>IF(AND(PESQUISA!$B$3&lt;&gt;"",OR(PESQUISA!$B$4="TODAS",B10509=PESQUISA!$B$4),ISNUMBER(SEARCH(PESQUISA!$B$3,D10509))),ROW()-1,"")</f>
        <v/>
      </c>
    </row>
    <row r="10510" spans="1:14" x14ac:dyDescent="0.3">
      <c r="A10510" t="s">
        <v>31693</v>
      </c>
      <c r="B10510" t="s">
        <v>29</v>
      </c>
      <c r="C10510" t="s">
        <v>31694</v>
      </c>
      <c r="D10510" t="s">
        <v>31695</v>
      </c>
      <c r="E10510" t="s">
        <v>40</v>
      </c>
      <c r="G10510" t="s">
        <v>33</v>
      </c>
      <c r="H10510" t="s">
        <v>34</v>
      </c>
      <c r="I10510" t="s">
        <v>31632</v>
      </c>
      <c r="M10510" t="s">
        <v>53</v>
      </c>
      <c r="N10510" t="str">
        <f>IF(AND(PESQUISA!$B$3&lt;&gt;"",OR(PESQUISA!$B$4="TODAS",B10510=PESQUISA!$B$4),ISNUMBER(SEARCH(PESQUISA!$B$3,D10510))),ROW()-1,"")</f>
        <v/>
      </c>
    </row>
    <row r="10511" spans="1:14" x14ac:dyDescent="0.3">
      <c r="A10511" t="s">
        <v>31696</v>
      </c>
      <c r="B10511" t="s">
        <v>29</v>
      </c>
      <c r="C10511" t="s">
        <v>31697</v>
      </c>
      <c r="D10511" t="s">
        <v>31698</v>
      </c>
      <c r="E10511" t="s">
        <v>40</v>
      </c>
      <c r="G10511" t="s">
        <v>33</v>
      </c>
      <c r="H10511" t="s">
        <v>34</v>
      </c>
      <c r="I10511" t="s">
        <v>31632</v>
      </c>
      <c r="M10511" t="s">
        <v>53</v>
      </c>
      <c r="N10511" t="str">
        <f>IF(AND(PESQUISA!$B$3&lt;&gt;"",OR(PESQUISA!$B$4="TODAS",B10511=PESQUISA!$B$4),ISNUMBER(SEARCH(PESQUISA!$B$3,D10511))),ROW()-1,"")</f>
        <v/>
      </c>
    </row>
    <row r="10512" spans="1:14" x14ac:dyDescent="0.3">
      <c r="A10512" t="s">
        <v>31699</v>
      </c>
      <c r="B10512" t="s">
        <v>29</v>
      </c>
      <c r="C10512" t="s">
        <v>31700</v>
      </c>
      <c r="D10512" t="s">
        <v>31701</v>
      </c>
      <c r="E10512" t="s">
        <v>40</v>
      </c>
      <c r="G10512" t="s">
        <v>33</v>
      </c>
      <c r="H10512" t="s">
        <v>34</v>
      </c>
      <c r="I10512" t="s">
        <v>31632</v>
      </c>
      <c r="M10512" t="s">
        <v>53</v>
      </c>
      <c r="N10512" t="str">
        <f>IF(AND(PESQUISA!$B$3&lt;&gt;"",OR(PESQUISA!$B$4="TODAS",B10512=PESQUISA!$B$4),ISNUMBER(SEARCH(PESQUISA!$B$3,D10512))),ROW()-1,"")</f>
        <v/>
      </c>
    </row>
    <row r="10513" spans="1:14" x14ac:dyDescent="0.3">
      <c r="A10513" t="s">
        <v>31702</v>
      </c>
      <c r="B10513" t="s">
        <v>29</v>
      </c>
      <c r="C10513" t="s">
        <v>31703</v>
      </c>
      <c r="D10513" t="s">
        <v>31704</v>
      </c>
      <c r="E10513" t="s">
        <v>40</v>
      </c>
      <c r="G10513" t="s">
        <v>33</v>
      </c>
      <c r="H10513" t="s">
        <v>34</v>
      </c>
      <c r="I10513" t="s">
        <v>31632</v>
      </c>
      <c r="M10513" t="s">
        <v>53</v>
      </c>
      <c r="N10513" t="str">
        <f>IF(AND(PESQUISA!$B$3&lt;&gt;"",OR(PESQUISA!$B$4="TODAS",B10513=PESQUISA!$B$4),ISNUMBER(SEARCH(PESQUISA!$B$3,D10513))),ROW()-1,"")</f>
        <v/>
      </c>
    </row>
    <row r="10514" spans="1:14" x14ac:dyDescent="0.3">
      <c r="A10514" t="s">
        <v>31705</v>
      </c>
      <c r="B10514" t="s">
        <v>29</v>
      </c>
      <c r="C10514" t="s">
        <v>31706</v>
      </c>
      <c r="D10514" t="s">
        <v>31707</v>
      </c>
      <c r="E10514" t="s">
        <v>40</v>
      </c>
      <c r="G10514" t="s">
        <v>33</v>
      </c>
      <c r="H10514" t="s">
        <v>34</v>
      </c>
      <c r="I10514" t="s">
        <v>31632</v>
      </c>
      <c r="M10514" t="s">
        <v>53</v>
      </c>
      <c r="N10514" t="str">
        <f>IF(AND(PESQUISA!$B$3&lt;&gt;"",OR(PESQUISA!$B$4="TODAS",B10514=PESQUISA!$B$4),ISNUMBER(SEARCH(PESQUISA!$B$3,D10514))),ROW()-1,"")</f>
        <v/>
      </c>
    </row>
    <row r="10515" spans="1:14" x14ac:dyDescent="0.3">
      <c r="A10515" t="s">
        <v>31708</v>
      </c>
      <c r="B10515" t="s">
        <v>29</v>
      </c>
      <c r="C10515" t="s">
        <v>31709</v>
      </c>
      <c r="D10515" t="s">
        <v>31710</v>
      </c>
      <c r="E10515" t="s">
        <v>40</v>
      </c>
      <c r="G10515" t="s">
        <v>33</v>
      </c>
      <c r="H10515" t="s">
        <v>34</v>
      </c>
      <c r="I10515" t="s">
        <v>31632</v>
      </c>
      <c r="M10515" t="s">
        <v>53</v>
      </c>
      <c r="N10515" t="str">
        <f>IF(AND(PESQUISA!$B$3&lt;&gt;"",OR(PESQUISA!$B$4="TODAS",B10515=PESQUISA!$B$4),ISNUMBER(SEARCH(PESQUISA!$B$3,D10515))),ROW()-1,"")</f>
        <v/>
      </c>
    </row>
    <row r="10516" spans="1:14" x14ac:dyDescent="0.3">
      <c r="A10516" t="s">
        <v>31711</v>
      </c>
      <c r="B10516" t="s">
        <v>29</v>
      </c>
      <c r="C10516" t="s">
        <v>31712</v>
      </c>
      <c r="D10516" t="s">
        <v>31713</v>
      </c>
      <c r="E10516" t="s">
        <v>40</v>
      </c>
      <c r="G10516" t="s">
        <v>33</v>
      </c>
      <c r="H10516" t="s">
        <v>34</v>
      </c>
      <c r="I10516" t="s">
        <v>31632</v>
      </c>
      <c r="M10516" t="s">
        <v>53</v>
      </c>
      <c r="N10516" t="str">
        <f>IF(AND(PESQUISA!$B$3&lt;&gt;"",OR(PESQUISA!$B$4="TODAS",B10516=PESQUISA!$B$4),ISNUMBER(SEARCH(PESQUISA!$B$3,D10516))),ROW()-1,"")</f>
        <v/>
      </c>
    </row>
    <row r="10517" spans="1:14" x14ac:dyDescent="0.3">
      <c r="A10517" t="s">
        <v>31714</v>
      </c>
      <c r="B10517" t="s">
        <v>29</v>
      </c>
      <c r="C10517" t="s">
        <v>31715</v>
      </c>
      <c r="D10517" t="s">
        <v>31716</v>
      </c>
      <c r="E10517" t="s">
        <v>40</v>
      </c>
      <c r="G10517" t="s">
        <v>33</v>
      </c>
      <c r="H10517" t="s">
        <v>34</v>
      </c>
      <c r="I10517" t="s">
        <v>31632</v>
      </c>
      <c r="M10517" t="s">
        <v>53</v>
      </c>
      <c r="N10517" t="str">
        <f>IF(AND(PESQUISA!$B$3&lt;&gt;"",OR(PESQUISA!$B$4="TODAS",B10517=PESQUISA!$B$4),ISNUMBER(SEARCH(PESQUISA!$B$3,D10517))),ROW()-1,"")</f>
        <v/>
      </c>
    </row>
    <row r="10518" spans="1:14" x14ac:dyDescent="0.3">
      <c r="A10518" t="s">
        <v>31717</v>
      </c>
      <c r="B10518" t="s">
        <v>29</v>
      </c>
      <c r="C10518" t="s">
        <v>31718</v>
      </c>
      <c r="D10518" t="s">
        <v>31719</v>
      </c>
      <c r="E10518" t="s">
        <v>40</v>
      </c>
      <c r="G10518" t="s">
        <v>33</v>
      </c>
      <c r="H10518" t="s">
        <v>34</v>
      </c>
      <c r="I10518" t="s">
        <v>31632</v>
      </c>
      <c r="M10518" t="s">
        <v>53</v>
      </c>
      <c r="N10518" t="str">
        <f>IF(AND(PESQUISA!$B$3&lt;&gt;"",OR(PESQUISA!$B$4="TODAS",B10518=PESQUISA!$B$4),ISNUMBER(SEARCH(PESQUISA!$B$3,D10518))),ROW()-1,"")</f>
        <v/>
      </c>
    </row>
    <row r="10519" spans="1:14" x14ac:dyDescent="0.3">
      <c r="A10519" t="s">
        <v>31720</v>
      </c>
      <c r="B10519" t="s">
        <v>29</v>
      </c>
      <c r="C10519" t="s">
        <v>31721</v>
      </c>
      <c r="D10519" t="s">
        <v>31722</v>
      </c>
      <c r="E10519" t="s">
        <v>40</v>
      </c>
      <c r="G10519" t="s">
        <v>33</v>
      </c>
      <c r="H10519" t="s">
        <v>34</v>
      </c>
      <c r="I10519" t="s">
        <v>31632</v>
      </c>
      <c r="M10519" t="s">
        <v>53</v>
      </c>
      <c r="N10519" t="str">
        <f>IF(AND(PESQUISA!$B$3&lt;&gt;"",OR(PESQUISA!$B$4="TODAS",B10519=PESQUISA!$B$4),ISNUMBER(SEARCH(PESQUISA!$B$3,D10519))),ROW()-1,"")</f>
        <v/>
      </c>
    </row>
    <row r="10520" spans="1:14" x14ac:dyDescent="0.3">
      <c r="A10520" t="s">
        <v>31723</v>
      </c>
      <c r="B10520" t="s">
        <v>29</v>
      </c>
      <c r="C10520" t="s">
        <v>31724</v>
      </c>
      <c r="D10520" t="s">
        <v>31725</v>
      </c>
      <c r="E10520" t="s">
        <v>40</v>
      </c>
      <c r="G10520" t="s">
        <v>33</v>
      </c>
      <c r="H10520" t="s">
        <v>34</v>
      </c>
      <c r="I10520" t="s">
        <v>31632</v>
      </c>
      <c r="M10520" t="s">
        <v>53</v>
      </c>
      <c r="N10520" t="str">
        <f>IF(AND(PESQUISA!$B$3&lt;&gt;"",OR(PESQUISA!$B$4="TODAS",B10520=PESQUISA!$B$4),ISNUMBER(SEARCH(PESQUISA!$B$3,D10520))),ROW()-1,"")</f>
        <v/>
      </c>
    </row>
    <row r="10521" spans="1:14" x14ac:dyDescent="0.3">
      <c r="A10521" t="s">
        <v>31726</v>
      </c>
      <c r="B10521" t="s">
        <v>29</v>
      </c>
      <c r="C10521" t="s">
        <v>31727</v>
      </c>
      <c r="D10521" t="s">
        <v>31728</v>
      </c>
      <c r="E10521" t="s">
        <v>40</v>
      </c>
      <c r="G10521" t="s">
        <v>33</v>
      </c>
      <c r="H10521" t="s">
        <v>34</v>
      </c>
      <c r="I10521" t="s">
        <v>31632</v>
      </c>
      <c r="M10521" t="s">
        <v>53</v>
      </c>
      <c r="N10521" t="str">
        <f>IF(AND(PESQUISA!$B$3&lt;&gt;"",OR(PESQUISA!$B$4="TODAS",B10521=PESQUISA!$B$4),ISNUMBER(SEARCH(PESQUISA!$B$3,D10521))),ROW()-1,"")</f>
        <v/>
      </c>
    </row>
    <row r="10522" spans="1:14" x14ac:dyDescent="0.3">
      <c r="A10522" t="s">
        <v>31729</v>
      </c>
      <c r="B10522" t="s">
        <v>29</v>
      </c>
      <c r="C10522" t="s">
        <v>31730</v>
      </c>
      <c r="D10522" t="s">
        <v>31731</v>
      </c>
      <c r="E10522" t="s">
        <v>40</v>
      </c>
      <c r="G10522" t="s">
        <v>33</v>
      </c>
      <c r="H10522" t="s">
        <v>34</v>
      </c>
      <c r="I10522" t="s">
        <v>31632</v>
      </c>
      <c r="M10522" t="s">
        <v>53</v>
      </c>
      <c r="N10522" t="str">
        <f>IF(AND(PESQUISA!$B$3&lt;&gt;"",OR(PESQUISA!$B$4="TODAS",B10522=PESQUISA!$B$4),ISNUMBER(SEARCH(PESQUISA!$B$3,D10522))),ROW()-1,"")</f>
        <v/>
      </c>
    </row>
    <row r="10523" spans="1:14" x14ac:dyDescent="0.3">
      <c r="A10523" t="s">
        <v>31732</v>
      </c>
      <c r="B10523" t="s">
        <v>29</v>
      </c>
      <c r="C10523" t="s">
        <v>31733</v>
      </c>
      <c r="D10523" t="s">
        <v>31734</v>
      </c>
      <c r="E10523" t="s">
        <v>40</v>
      </c>
      <c r="G10523" t="s">
        <v>33</v>
      </c>
      <c r="H10523" t="s">
        <v>34</v>
      </c>
      <c r="I10523" t="s">
        <v>31632</v>
      </c>
      <c r="M10523" t="s">
        <v>53</v>
      </c>
      <c r="N10523" t="str">
        <f>IF(AND(PESQUISA!$B$3&lt;&gt;"",OR(PESQUISA!$B$4="TODAS",B10523=PESQUISA!$B$4),ISNUMBER(SEARCH(PESQUISA!$B$3,D10523))),ROW()-1,"")</f>
        <v/>
      </c>
    </row>
    <row r="10524" spans="1:14" x14ac:dyDescent="0.3">
      <c r="A10524" t="s">
        <v>31735</v>
      </c>
      <c r="B10524" t="s">
        <v>29</v>
      </c>
      <c r="C10524" t="s">
        <v>31736</v>
      </c>
      <c r="D10524" t="s">
        <v>31737</v>
      </c>
      <c r="E10524" t="s">
        <v>40</v>
      </c>
      <c r="G10524" t="s">
        <v>33</v>
      </c>
      <c r="H10524" t="s">
        <v>34</v>
      </c>
      <c r="I10524" t="s">
        <v>31632</v>
      </c>
      <c r="M10524" t="s">
        <v>53</v>
      </c>
      <c r="N10524" t="str">
        <f>IF(AND(PESQUISA!$B$3&lt;&gt;"",OR(PESQUISA!$B$4="TODAS",B10524=PESQUISA!$B$4),ISNUMBER(SEARCH(PESQUISA!$B$3,D10524))),ROW()-1,"")</f>
        <v/>
      </c>
    </row>
    <row r="10525" spans="1:14" x14ac:dyDescent="0.3">
      <c r="A10525" t="s">
        <v>31738</v>
      </c>
      <c r="B10525" t="s">
        <v>29</v>
      </c>
      <c r="C10525" t="s">
        <v>31739</v>
      </c>
      <c r="D10525" t="s">
        <v>31740</v>
      </c>
      <c r="E10525" t="s">
        <v>40</v>
      </c>
      <c r="G10525" t="s">
        <v>33</v>
      </c>
      <c r="H10525" t="s">
        <v>34</v>
      </c>
      <c r="I10525" t="s">
        <v>31632</v>
      </c>
      <c r="M10525" t="s">
        <v>53</v>
      </c>
      <c r="N10525" t="str">
        <f>IF(AND(PESQUISA!$B$3&lt;&gt;"",OR(PESQUISA!$B$4="TODAS",B10525=PESQUISA!$B$4),ISNUMBER(SEARCH(PESQUISA!$B$3,D10525))),ROW()-1,"")</f>
        <v/>
      </c>
    </row>
    <row r="10526" spans="1:14" x14ac:dyDescent="0.3">
      <c r="A10526" t="s">
        <v>31741</v>
      </c>
      <c r="B10526" t="s">
        <v>29</v>
      </c>
      <c r="C10526" t="s">
        <v>31742</v>
      </c>
      <c r="D10526" t="s">
        <v>31743</v>
      </c>
      <c r="E10526" t="s">
        <v>40</v>
      </c>
      <c r="G10526" t="s">
        <v>33</v>
      </c>
      <c r="H10526" t="s">
        <v>34</v>
      </c>
      <c r="I10526" t="s">
        <v>31632</v>
      </c>
      <c r="M10526" t="s">
        <v>53</v>
      </c>
      <c r="N10526" t="str">
        <f>IF(AND(PESQUISA!$B$3&lt;&gt;"",OR(PESQUISA!$B$4="TODAS",B10526=PESQUISA!$B$4),ISNUMBER(SEARCH(PESQUISA!$B$3,D10526))),ROW()-1,"")</f>
        <v/>
      </c>
    </row>
    <row r="10527" spans="1:14" x14ac:dyDescent="0.3">
      <c r="A10527" t="s">
        <v>31744</v>
      </c>
      <c r="B10527" t="s">
        <v>29</v>
      </c>
      <c r="C10527" t="s">
        <v>31745</v>
      </c>
      <c r="D10527" t="s">
        <v>31746</v>
      </c>
      <c r="E10527" t="s">
        <v>40</v>
      </c>
      <c r="G10527" t="s">
        <v>33</v>
      </c>
      <c r="H10527" t="s">
        <v>34</v>
      </c>
      <c r="I10527" t="s">
        <v>31632</v>
      </c>
      <c r="M10527" t="s">
        <v>53</v>
      </c>
      <c r="N10527" t="str">
        <f>IF(AND(PESQUISA!$B$3&lt;&gt;"",OR(PESQUISA!$B$4="TODAS",B10527=PESQUISA!$B$4),ISNUMBER(SEARCH(PESQUISA!$B$3,D10527))),ROW()-1,"")</f>
        <v/>
      </c>
    </row>
    <row r="10528" spans="1:14" x14ac:dyDescent="0.3">
      <c r="A10528" t="s">
        <v>31747</v>
      </c>
      <c r="B10528" t="s">
        <v>29</v>
      </c>
      <c r="C10528" t="s">
        <v>31748</v>
      </c>
      <c r="D10528" t="s">
        <v>31749</v>
      </c>
      <c r="E10528" t="s">
        <v>40</v>
      </c>
      <c r="G10528" t="s">
        <v>33</v>
      </c>
      <c r="H10528" t="s">
        <v>34</v>
      </c>
      <c r="I10528" t="s">
        <v>31632</v>
      </c>
      <c r="M10528" t="s">
        <v>53</v>
      </c>
      <c r="N10528" t="str">
        <f>IF(AND(PESQUISA!$B$3&lt;&gt;"",OR(PESQUISA!$B$4="TODAS",B10528=PESQUISA!$B$4),ISNUMBER(SEARCH(PESQUISA!$B$3,D10528))),ROW()-1,"")</f>
        <v/>
      </c>
    </row>
    <row r="10529" spans="1:14" x14ac:dyDescent="0.3">
      <c r="A10529" t="s">
        <v>31750</v>
      </c>
      <c r="B10529" t="s">
        <v>29</v>
      </c>
      <c r="C10529" t="s">
        <v>31751</v>
      </c>
      <c r="D10529" t="s">
        <v>31752</v>
      </c>
      <c r="E10529" t="s">
        <v>40</v>
      </c>
      <c r="G10529" t="s">
        <v>33</v>
      </c>
      <c r="H10529" t="s">
        <v>34</v>
      </c>
      <c r="I10529" t="s">
        <v>31632</v>
      </c>
      <c r="M10529" t="s">
        <v>53</v>
      </c>
      <c r="N10529" t="str">
        <f>IF(AND(PESQUISA!$B$3&lt;&gt;"",OR(PESQUISA!$B$4="TODAS",B10529=PESQUISA!$B$4),ISNUMBER(SEARCH(PESQUISA!$B$3,D10529))),ROW()-1,"")</f>
        <v/>
      </c>
    </row>
    <row r="10530" spans="1:14" x14ac:dyDescent="0.3">
      <c r="A10530" t="s">
        <v>31753</v>
      </c>
      <c r="B10530" t="s">
        <v>29</v>
      </c>
      <c r="C10530" t="s">
        <v>31754</v>
      </c>
      <c r="D10530" t="s">
        <v>31755</v>
      </c>
      <c r="E10530" t="s">
        <v>40</v>
      </c>
      <c r="G10530" t="s">
        <v>33</v>
      </c>
      <c r="H10530" t="s">
        <v>34</v>
      </c>
      <c r="I10530" t="s">
        <v>31632</v>
      </c>
      <c r="M10530" t="s">
        <v>53</v>
      </c>
      <c r="N10530" t="str">
        <f>IF(AND(PESQUISA!$B$3&lt;&gt;"",OR(PESQUISA!$B$4="TODAS",B10530=PESQUISA!$B$4),ISNUMBER(SEARCH(PESQUISA!$B$3,D10530))),ROW()-1,"")</f>
        <v/>
      </c>
    </row>
    <row r="10531" spans="1:14" x14ac:dyDescent="0.3">
      <c r="A10531" t="s">
        <v>31756</v>
      </c>
      <c r="B10531" t="s">
        <v>29</v>
      </c>
      <c r="C10531" t="s">
        <v>31757</v>
      </c>
      <c r="D10531" t="s">
        <v>31758</v>
      </c>
      <c r="E10531" t="s">
        <v>40</v>
      </c>
      <c r="G10531" t="s">
        <v>33</v>
      </c>
      <c r="H10531" t="s">
        <v>34</v>
      </c>
      <c r="I10531" t="s">
        <v>31632</v>
      </c>
      <c r="M10531" t="s">
        <v>53</v>
      </c>
      <c r="N10531" t="str">
        <f>IF(AND(PESQUISA!$B$3&lt;&gt;"",OR(PESQUISA!$B$4="TODAS",B10531=PESQUISA!$B$4),ISNUMBER(SEARCH(PESQUISA!$B$3,D10531))),ROW()-1,"")</f>
        <v/>
      </c>
    </row>
    <row r="10532" spans="1:14" x14ac:dyDescent="0.3">
      <c r="A10532" t="s">
        <v>31759</v>
      </c>
      <c r="B10532" t="s">
        <v>29</v>
      </c>
      <c r="C10532" t="s">
        <v>31760</v>
      </c>
      <c r="D10532" t="s">
        <v>31761</v>
      </c>
      <c r="E10532" t="s">
        <v>40</v>
      </c>
      <c r="G10532" t="s">
        <v>33</v>
      </c>
      <c r="H10532" t="s">
        <v>34</v>
      </c>
      <c r="I10532" t="s">
        <v>31632</v>
      </c>
      <c r="M10532" t="s">
        <v>53</v>
      </c>
      <c r="N10532" t="str">
        <f>IF(AND(PESQUISA!$B$3&lt;&gt;"",OR(PESQUISA!$B$4="TODAS",B10532=PESQUISA!$B$4),ISNUMBER(SEARCH(PESQUISA!$B$3,D10532))),ROW()-1,"")</f>
        <v/>
      </c>
    </row>
    <row r="10533" spans="1:14" x14ac:dyDescent="0.3">
      <c r="A10533" t="s">
        <v>31762</v>
      </c>
      <c r="B10533" t="s">
        <v>29</v>
      </c>
      <c r="C10533" t="s">
        <v>31763</v>
      </c>
      <c r="D10533" t="s">
        <v>31764</v>
      </c>
      <c r="E10533" t="s">
        <v>40</v>
      </c>
      <c r="G10533" t="s">
        <v>33</v>
      </c>
      <c r="H10533" t="s">
        <v>34</v>
      </c>
      <c r="I10533" t="s">
        <v>31632</v>
      </c>
      <c r="M10533" t="s">
        <v>53</v>
      </c>
      <c r="N10533" t="str">
        <f>IF(AND(PESQUISA!$B$3&lt;&gt;"",OR(PESQUISA!$B$4="TODAS",B10533=PESQUISA!$B$4),ISNUMBER(SEARCH(PESQUISA!$B$3,D10533))),ROW()-1,"")</f>
        <v/>
      </c>
    </row>
    <row r="10534" spans="1:14" x14ac:dyDescent="0.3">
      <c r="A10534" t="s">
        <v>31765</v>
      </c>
      <c r="B10534" t="s">
        <v>29</v>
      </c>
      <c r="C10534" t="s">
        <v>31766</v>
      </c>
      <c r="D10534" t="s">
        <v>31767</v>
      </c>
      <c r="E10534" t="s">
        <v>40</v>
      </c>
      <c r="G10534" t="s">
        <v>33</v>
      </c>
      <c r="H10534" t="s">
        <v>34</v>
      </c>
      <c r="I10534" t="s">
        <v>31632</v>
      </c>
      <c r="M10534" t="s">
        <v>53</v>
      </c>
      <c r="N10534" t="str">
        <f>IF(AND(PESQUISA!$B$3&lt;&gt;"",OR(PESQUISA!$B$4="TODAS",B10534=PESQUISA!$B$4),ISNUMBER(SEARCH(PESQUISA!$B$3,D10534))),ROW()-1,"")</f>
        <v/>
      </c>
    </row>
    <row r="10535" spans="1:14" x14ac:dyDescent="0.3">
      <c r="A10535" t="s">
        <v>31768</v>
      </c>
      <c r="B10535" t="s">
        <v>29</v>
      </c>
      <c r="C10535" t="s">
        <v>31769</v>
      </c>
      <c r="D10535" t="s">
        <v>31770</v>
      </c>
      <c r="E10535" t="s">
        <v>40</v>
      </c>
      <c r="G10535" t="s">
        <v>33</v>
      </c>
      <c r="H10535" t="s">
        <v>34</v>
      </c>
      <c r="I10535" t="s">
        <v>31632</v>
      </c>
      <c r="M10535" t="s">
        <v>53</v>
      </c>
      <c r="N10535" t="str">
        <f>IF(AND(PESQUISA!$B$3&lt;&gt;"",OR(PESQUISA!$B$4="TODAS",B10535=PESQUISA!$B$4),ISNUMBER(SEARCH(PESQUISA!$B$3,D10535))),ROW()-1,"")</f>
        <v/>
      </c>
    </row>
    <row r="10536" spans="1:14" x14ac:dyDescent="0.3">
      <c r="A10536" t="s">
        <v>31771</v>
      </c>
      <c r="B10536" t="s">
        <v>29</v>
      </c>
      <c r="C10536" t="s">
        <v>31772</v>
      </c>
      <c r="D10536" t="s">
        <v>31773</v>
      </c>
      <c r="E10536" t="s">
        <v>40</v>
      </c>
      <c r="G10536" t="s">
        <v>33</v>
      </c>
      <c r="H10536" t="s">
        <v>34</v>
      </c>
      <c r="I10536" t="s">
        <v>31632</v>
      </c>
      <c r="M10536" t="s">
        <v>53</v>
      </c>
      <c r="N10536" t="str">
        <f>IF(AND(PESQUISA!$B$3&lt;&gt;"",OR(PESQUISA!$B$4="TODAS",B10536=PESQUISA!$B$4),ISNUMBER(SEARCH(PESQUISA!$B$3,D10536))),ROW()-1,"")</f>
        <v/>
      </c>
    </row>
    <row r="10537" spans="1:14" x14ac:dyDescent="0.3">
      <c r="A10537" t="s">
        <v>31774</v>
      </c>
      <c r="B10537" t="s">
        <v>29</v>
      </c>
      <c r="C10537" t="s">
        <v>31775</v>
      </c>
      <c r="D10537" t="s">
        <v>31776</v>
      </c>
      <c r="E10537" t="s">
        <v>40</v>
      </c>
      <c r="G10537" t="s">
        <v>33</v>
      </c>
      <c r="H10537" t="s">
        <v>34</v>
      </c>
      <c r="I10537" t="s">
        <v>31632</v>
      </c>
      <c r="M10537" t="s">
        <v>53</v>
      </c>
      <c r="N10537" t="str">
        <f>IF(AND(PESQUISA!$B$3&lt;&gt;"",OR(PESQUISA!$B$4="TODAS",B10537=PESQUISA!$B$4),ISNUMBER(SEARCH(PESQUISA!$B$3,D10537))),ROW()-1,"")</f>
        <v/>
      </c>
    </row>
    <row r="10538" spans="1:14" x14ac:dyDescent="0.3">
      <c r="A10538" t="s">
        <v>31777</v>
      </c>
      <c r="B10538" t="s">
        <v>29</v>
      </c>
      <c r="C10538" t="s">
        <v>31778</v>
      </c>
      <c r="D10538" t="s">
        <v>31779</v>
      </c>
      <c r="E10538" t="s">
        <v>40</v>
      </c>
      <c r="G10538" t="s">
        <v>33</v>
      </c>
      <c r="H10538" t="s">
        <v>34</v>
      </c>
      <c r="I10538" t="s">
        <v>31632</v>
      </c>
      <c r="M10538" t="s">
        <v>53</v>
      </c>
      <c r="N10538" t="str">
        <f>IF(AND(PESQUISA!$B$3&lt;&gt;"",OR(PESQUISA!$B$4="TODAS",B10538=PESQUISA!$B$4),ISNUMBER(SEARCH(PESQUISA!$B$3,D10538))),ROW()-1,"")</f>
        <v/>
      </c>
    </row>
    <row r="10539" spans="1:14" x14ac:dyDescent="0.3">
      <c r="A10539" t="s">
        <v>31780</v>
      </c>
      <c r="B10539" t="s">
        <v>29</v>
      </c>
      <c r="C10539" t="s">
        <v>31781</v>
      </c>
      <c r="D10539" t="s">
        <v>31782</v>
      </c>
      <c r="E10539" t="s">
        <v>40</v>
      </c>
      <c r="G10539" t="s">
        <v>33</v>
      </c>
      <c r="H10539" t="s">
        <v>34</v>
      </c>
      <c r="I10539" t="s">
        <v>31632</v>
      </c>
      <c r="M10539" t="s">
        <v>53</v>
      </c>
      <c r="N10539" t="str">
        <f>IF(AND(PESQUISA!$B$3&lt;&gt;"",OR(PESQUISA!$B$4="TODAS",B10539=PESQUISA!$B$4),ISNUMBER(SEARCH(PESQUISA!$B$3,D10539))),ROW()-1,"")</f>
        <v/>
      </c>
    </row>
    <row r="10540" spans="1:14" x14ac:dyDescent="0.3">
      <c r="A10540" t="s">
        <v>31783</v>
      </c>
      <c r="B10540" t="s">
        <v>29</v>
      </c>
      <c r="C10540" t="s">
        <v>31784</v>
      </c>
      <c r="D10540" t="s">
        <v>31785</v>
      </c>
      <c r="E10540" t="s">
        <v>40</v>
      </c>
      <c r="G10540" t="s">
        <v>33</v>
      </c>
      <c r="H10540" t="s">
        <v>34</v>
      </c>
      <c r="I10540" t="s">
        <v>31632</v>
      </c>
      <c r="M10540" t="s">
        <v>53</v>
      </c>
      <c r="N10540" t="str">
        <f>IF(AND(PESQUISA!$B$3&lt;&gt;"",OR(PESQUISA!$B$4="TODAS",B10540=PESQUISA!$B$4),ISNUMBER(SEARCH(PESQUISA!$B$3,D10540))),ROW()-1,"")</f>
        <v/>
      </c>
    </row>
    <row r="10541" spans="1:14" x14ac:dyDescent="0.3">
      <c r="A10541" t="s">
        <v>31786</v>
      </c>
      <c r="B10541" t="s">
        <v>29</v>
      </c>
      <c r="C10541" t="s">
        <v>31787</v>
      </c>
      <c r="D10541" t="s">
        <v>31788</v>
      </c>
      <c r="E10541" t="s">
        <v>40</v>
      </c>
      <c r="G10541" t="s">
        <v>33</v>
      </c>
      <c r="H10541" t="s">
        <v>34</v>
      </c>
      <c r="I10541" t="s">
        <v>31632</v>
      </c>
      <c r="M10541" t="s">
        <v>53</v>
      </c>
      <c r="N10541" t="str">
        <f>IF(AND(PESQUISA!$B$3&lt;&gt;"",OR(PESQUISA!$B$4="TODAS",B10541=PESQUISA!$B$4),ISNUMBER(SEARCH(PESQUISA!$B$3,D10541))),ROW()-1,"")</f>
        <v/>
      </c>
    </row>
    <row r="10542" spans="1:14" x14ac:dyDescent="0.3">
      <c r="A10542" t="s">
        <v>31789</v>
      </c>
      <c r="B10542" t="s">
        <v>29</v>
      </c>
      <c r="C10542" t="s">
        <v>31790</v>
      </c>
      <c r="D10542" t="s">
        <v>31791</v>
      </c>
      <c r="E10542" t="s">
        <v>40</v>
      </c>
      <c r="G10542" t="s">
        <v>33</v>
      </c>
      <c r="H10542" t="s">
        <v>34</v>
      </c>
      <c r="I10542" t="s">
        <v>31632</v>
      </c>
      <c r="M10542" t="s">
        <v>53</v>
      </c>
      <c r="N10542" t="str">
        <f>IF(AND(PESQUISA!$B$3&lt;&gt;"",OR(PESQUISA!$B$4="TODAS",B10542=PESQUISA!$B$4),ISNUMBER(SEARCH(PESQUISA!$B$3,D10542))),ROW()-1,"")</f>
        <v/>
      </c>
    </row>
    <row r="10543" spans="1:14" x14ac:dyDescent="0.3">
      <c r="A10543" t="s">
        <v>31792</v>
      </c>
      <c r="B10543" t="s">
        <v>29</v>
      </c>
      <c r="C10543" t="s">
        <v>31793</v>
      </c>
      <c r="D10543" t="s">
        <v>31794</v>
      </c>
      <c r="E10543" t="s">
        <v>40</v>
      </c>
      <c r="G10543" t="s">
        <v>33</v>
      </c>
      <c r="H10543" t="s">
        <v>34</v>
      </c>
      <c r="I10543" t="s">
        <v>31632</v>
      </c>
      <c r="M10543" t="s">
        <v>53</v>
      </c>
      <c r="N10543" t="str">
        <f>IF(AND(PESQUISA!$B$3&lt;&gt;"",OR(PESQUISA!$B$4="TODAS",B10543=PESQUISA!$B$4),ISNUMBER(SEARCH(PESQUISA!$B$3,D10543))),ROW()-1,"")</f>
        <v/>
      </c>
    </row>
    <row r="10544" spans="1:14" x14ac:dyDescent="0.3">
      <c r="A10544" t="s">
        <v>31795</v>
      </c>
      <c r="B10544" t="s">
        <v>29</v>
      </c>
      <c r="C10544" t="s">
        <v>31796</v>
      </c>
      <c r="D10544" t="s">
        <v>31797</v>
      </c>
      <c r="E10544" t="s">
        <v>40</v>
      </c>
      <c r="G10544" t="s">
        <v>33</v>
      </c>
      <c r="H10544" t="s">
        <v>34</v>
      </c>
      <c r="I10544" t="s">
        <v>31632</v>
      </c>
      <c r="M10544" t="s">
        <v>53</v>
      </c>
      <c r="N10544" t="str">
        <f>IF(AND(PESQUISA!$B$3&lt;&gt;"",OR(PESQUISA!$B$4="TODAS",B10544=PESQUISA!$B$4),ISNUMBER(SEARCH(PESQUISA!$B$3,D10544))),ROW()-1,"")</f>
        <v/>
      </c>
    </row>
    <row r="10545" spans="1:14" x14ac:dyDescent="0.3">
      <c r="A10545" t="s">
        <v>31798</v>
      </c>
      <c r="B10545" t="s">
        <v>29</v>
      </c>
      <c r="C10545" t="s">
        <v>31799</v>
      </c>
      <c r="D10545" t="s">
        <v>31800</v>
      </c>
      <c r="E10545" t="s">
        <v>40</v>
      </c>
      <c r="G10545" t="s">
        <v>33</v>
      </c>
      <c r="H10545" t="s">
        <v>34</v>
      </c>
      <c r="I10545" t="s">
        <v>31632</v>
      </c>
      <c r="M10545" t="s">
        <v>53</v>
      </c>
      <c r="N10545" t="str">
        <f>IF(AND(PESQUISA!$B$3&lt;&gt;"",OR(PESQUISA!$B$4="TODAS",B10545=PESQUISA!$B$4),ISNUMBER(SEARCH(PESQUISA!$B$3,D10545))),ROW()-1,"")</f>
        <v/>
      </c>
    </row>
    <row r="10546" spans="1:14" x14ac:dyDescent="0.3">
      <c r="A10546" t="s">
        <v>31801</v>
      </c>
      <c r="B10546" t="s">
        <v>29</v>
      </c>
      <c r="C10546" t="s">
        <v>31802</v>
      </c>
      <c r="D10546" t="s">
        <v>31803</v>
      </c>
      <c r="E10546" t="s">
        <v>40</v>
      </c>
      <c r="G10546" t="s">
        <v>33</v>
      </c>
      <c r="H10546" t="s">
        <v>34</v>
      </c>
      <c r="I10546" t="s">
        <v>31632</v>
      </c>
      <c r="M10546" t="s">
        <v>53</v>
      </c>
      <c r="N10546" t="str">
        <f>IF(AND(PESQUISA!$B$3&lt;&gt;"",OR(PESQUISA!$B$4="TODAS",B10546=PESQUISA!$B$4),ISNUMBER(SEARCH(PESQUISA!$B$3,D10546))),ROW()-1,"")</f>
        <v/>
      </c>
    </row>
    <row r="10547" spans="1:14" x14ac:dyDescent="0.3">
      <c r="A10547" t="s">
        <v>31804</v>
      </c>
      <c r="B10547" t="s">
        <v>29</v>
      </c>
      <c r="C10547" t="s">
        <v>31805</v>
      </c>
      <c r="D10547" t="s">
        <v>31806</v>
      </c>
      <c r="E10547" t="s">
        <v>40</v>
      </c>
      <c r="G10547" t="s">
        <v>33</v>
      </c>
      <c r="H10547" t="s">
        <v>34</v>
      </c>
      <c r="I10547" t="s">
        <v>31632</v>
      </c>
      <c r="M10547" t="s">
        <v>53</v>
      </c>
      <c r="N10547" t="str">
        <f>IF(AND(PESQUISA!$B$3&lt;&gt;"",OR(PESQUISA!$B$4="TODAS",B10547=PESQUISA!$B$4),ISNUMBER(SEARCH(PESQUISA!$B$3,D10547))),ROW()-1,"")</f>
        <v/>
      </c>
    </row>
    <row r="10548" spans="1:14" x14ac:dyDescent="0.3">
      <c r="A10548" t="s">
        <v>31807</v>
      </c>
      <c r="B10548" t="s">
        <v>29</v>
      </c>
      <c r="C10548" t="s">
        <v>31808</v>
      </c>
      <c r="D10548" t="s">
        <v>31809</v>
      </c>
      <c r="E10548" t="s">
        <v>40</v>
      </c>
      <c r="G10548" t="s">
        <v>33</v>
      </c>
      <c r="H10548" t="s">
        <v>34</v>
      </c>
      <c r="I10548" t="s">
        <v>31632</v>
      </c>
      <c r="M10548" t="s">
        <v>53</v>
      </c>
      <c r="N10548" t="str">
        <f>IF(AND(PESQUISA!$B$3&lt;&gt;"",OR(PESQUISA!$B$4="TODAS",B10548=PESQUISA!$B$4),ISNUMBER(SEARCH(PESQUISA!$B$3,D10548))),ROW()-1,"")</f>
        <v/>
      </c>
    </row>
    <row r="10549" spans="1:14" x14ac:dyDescent="0.3">
      <c r="A10549" t="s">
        <v>31810</v>
      </c>
      <c r="B10549" t="s">
        <v>31811</v>
      </c>
      <c r="C10549" t="s">
        <v>31812</v>
      </c>
      <c r="D10549" t="s">
        <v>31813</v>
      </c>
      <c r="E10549" t="s">
        <v>40</v>
      </c>
      <c r="F10549" s="7">
        <v>173.84</v>
      </c>
      <c r="G10549" t="s">
        <v>33</v>
      </c>
      <c r="H10549" t="s">
        <v>31814</v>
      </c>
      <c r="I10549" t="s">
        <v>31815</v>
      </c>
      <c r="M10549" t="s">
        <v>36</v>
      </c>
      <c r="N10549" t="str">
        <f>IF(AND(PESQUISA!$B$3&lt;&gt;"",OR(PESQUISA!$B$4="TODAS",B10549=PESQUISA!$B$4),ISNUMBER(SEARCH(PESQUISA!$B$3,D10549))),ROW()-1,"")</f>
        <v/>
      </c>
    </row>
    <row r="10550" spans="1:14" x14ac:dyDescent="0.3">
      <c r="A10550" t="s">
        <v>31816</v>
      </c>
      <c r="B10550" t="s">
        <v>31811</v>
      </c>
      <c r="C10550" t="s">
        <v>31817</v>
      </c>
      <c r="D10550" t="s">
        <v>31818</v>
      </c>
      <c r="E10550" t="s">
        <v>40</v>
      </c>
      <c r="F10550" s="7">
        <v>2.37</v>
      </c>
      <c r="G10550" t="s">
        <v>33</v>
      </c>
      <c r="H10550" t="s">
        <v>31814</v>
      </c>
      <c r="I10550" t="s">
        <v>31819</v>
      </c>
      <c r="M10550" t="s">
        <v>36</v>
      </c>
      <c r="N10550" t="str">
        <f>IF(AND(PESQUISA!$B$3&lt;&gt;"",OR(PESQUISA!$B$4="TODAS",B10550=PESQUISA!$B$4),ISNUMBER(SEARCH(PESQUISA!$B$3,D10550))),ROW()-1,"")</f>
        <v/>
      </c>
    </row>
    <row r="10551" spans="1:14" x14ac:dyDescent="0.3">
      <c r="A10551" t="s">
        <v>31820</v>
      </c>
      <c r="B10551" t="s">
        <v>31811</v>
      </c>
      <c r="C10551" t="s">
        <v>31821</v>
      </c>
      <c r="D10551" t="s">
        <v>31822</v>
      </c>
      <c r="E10551" t="s">
        <v>40</v>
      </c>
      <c r="F10551" s="7">
        <v>0.82</v>
      </c>
      <c r="G10551" t="s">
        <v>33</v>
      </c>
      <c r="H10551" t="s">
        <v>31814</v>
      </c>
      <c r="I10551" t="s">
        <v>31819</v>
      </c>
      <c r="M10551" t="s">
        <v>36</v>
      </c>
      <c r="N10551" t="str">
        <f>IF(AND(PESQUISA!$B$3&lt;&gt;"",OR(PESQUISA!$B$4="TODAS",B10551=PESQUISA!$B$4),ISNUMBER(SEARCH(PESQUISA!$B$3,D10551))),ROW()-1,"")</f>
        <v/>
      </c>
    </row>
    <row r="10552" spans="1:14" x14ac:dyDescent="0.3">
      <c r="A10552" t="s">
        <v>31823</v>
      </c>
      <c r="B10552" t="s">
        <v>31811</v>
      </c>
      <c r="C10552" t="s">
        <v>31824</v>
      </c>
      <c r="D10552" t="s">
        <v>31825</v>
      </c>
      <c r="E10552" t="s">
        <v>40</v>
      </c>
      <c r="F10552" s="7">
        <v>0.05</v>
      </c>
      <c r="G10552" t="s">
        <v>33</v>
      </c>
      <c r="H10552" t="s">
        <v>31814</v>
      </c>
      <c r="I10552" t="s">
        <v>31819</v>
      </c>
      <c r="M10552" t="s">
        <v>36</v>
      </c>
      <c r="N10552" t="str">
        <f>IF(AND(PESQUISA!$B$3&lt;&gt;"",OR(PESQUISA!$B$4="TODAS",B10552=PESQUISA!$B$4),ISNUMBER(SEARCH(PESQUISA!$B$3,D10552))),ROW()-1,"")</f>
        <v/>
      </c>
    </row>
    <row r="10553" spans="1:14" x14ac:dyDescent="0.3">
      <c r="A10553" t="s">
        <v>31826</v>
      </c>
      <c r="B10553" t="s">
        <v>31811</v>
      </c>
      <c r="C10553" t="s">
        <v>31827</v>
      </c>
      <c r="D10553" t="s">
        <v>31828</v>
      </c>
      <c r="E10553" t="s">
        <v>40</v>
      </c>
      <c r="F10553" s="7">
        <v>0.12</v>
      </c>
      <c r="G10553" t="s">
        <v>33</v>
      </c>
      <c r="H10553" t="s">
        <v>31814</v>
      </c>
      <c r="I10553" t="s">
        <v>31819</v>
      </c>
      <c r="M10553" t="s">
        <v>36</v>
      </c>
      <c r="N10553" t="str">
        <f>IF(AND(PESQUISA!$B$3&lt;&gt;"",OR(PESQUISA!$B$4="TODAS",B10553=PESQUISA!$B$4),ISNUMBER(SEARCH(PESQUISA!$B$3,D10553))),ROW()-1,"")</f>
        <v/>
      </c>
    </row>
    <row r="10554" spans="1:14" x14ac:dyDescent="0.3">
      <c r="A10554" t="s">
        <v>31829</v>
      </c>
      <c r="B10554" t="s">
        <v>31811</v>
      </c>
      <c r="C10554" t="s">
        <v>31830</v>
      </c>
      <c r="D10554" t="s">
        <v>31831</v>
      </c>
      <c r="E10554" t="s">
        <v>40</v>
      </c>
      <c r="F10554" s="7">
        <v>0.16</v>
      </c>
      <c r="G10554" t="s">
        <v>33</v>
      </c>
      <c r="H10554" t="s">
        <v>31814</v>
      </c>
      <c r="I10554" t="s">
        <v>31819</v>
      </c>
      <c r="M10554" t="s">
        <v>36</v>
      </c>
      <c r="N10554" t="str">
        <f>IF(AND(PESQUISA!$B$3&lt;&gt;"",OR(PESQUISA!$B$4="TODAS",B10554=PESQUISA!$B$4),ISNUMBER(SEARCH(PESQUISA!$B$3,D10554))),ROW()-1,"")</f>
        <v/>
      </c>
    </row>
    <row r="10555" spans="1:14" x14ac:dyDescent="0.3">
      <c r="A10555" t="s">
        <v>31832</v>
      </c>
      <c r="B10555" t="s">
        <v>31811</v>
      </c>
      <c r="C10555" t="s">
        <v>31833</v>
      </c>
      <c r="D10555" t="s">
        <v>31834</v>
      </c>
      <c r="E10555" t="s">
        <v>40</v>
      </c>
      <c r="F10555" s="7">
        <v>0.79</v>
      </c>
      <c r="G10555" t="s">
        <v>33</v>
      </c>
      <c r="H10555" t="s">
        <v>31814</v>
      </c>
      <c r="I10555" t="s">
        <v>31819</v>
      </c>
      <c r="M10555" t="s">
        <v>36</v>
      </c>
      <c r="N10555" t="str">
        <f>IF(AND(PESQUISA!$B$3&lt;&gt;"",OR(PESQUISA!$B$4="TODAS",B10555=PESQUISA!$B$4),ISNUMBER(SEARCH(PESQUISA!$B$3,D10555))),ROW()-1,"")</f>
        <v/>
      </c>
    </row>
    <row r="10556" spans="1:14" x14ac:dyDescent="0.3">
      <c r="A10556" t="s">
        <v>31835</v>
      </c>
      <c r="B10556" t="s">
        <v>31811</v>
      </c>
      <c r="C10556" t="s">
        <v>31836</v>
      </c>
      <c r="D10556" t="s">
        <v>31837</v>
      </c>
      <c r="E10556" t="s">
        <v>40</v>
      </c>
      <c r="F10556" s="7">
        <v>3.13</v>
      </c>
      <c r="G10556" t="s">
        <v>33</v>
      </c>
      <c r="H10556" t="s">
        <v>31814</v>
      </c>
      <c r="I10556" t="s">
        <v>31819</v>
      </c>
      <c r="M10556" t="s">
        <v>36</v>
      </c>
      <c r="N10556" t="str">
        <f>IF(AND(PESQUISA!$B$3&lt;&gt;"",OR(PESQUISA!$B$4="TODAS",B10556=PESQUISA!$B$4),ISNUMBER(SEARCH(PESQUISA!$B$3,D10556))),ROW()-1,"")</f>
        <v/>
      </c>
    </row>
    <row r="10557" spans="1:14" x14ac:dyDescent="0.3">
      <c r="A10557" t="s">
        <v>31838</v>
      </c>
      <c r="B10557" t="s">
        <v>31811</v>
      </c>
      <c r="C10557" t="s">
        <v>31839</v>
      </c>
      <c r="D10557" t="s">
        <v>31840</v>
      </c>
      <c r="E10557" t="s">
        <v>40</v>
      </c>
      <c r="F10557" s="7">
        <v>3.17</v>
      </c>
      <c r="G10557" t="s">
        <v>33</v>
      </c>
      <c r="H10557" t="s">
        <v>31814</v>
      </c>
      <c r="I10557" t="s">
        <v>31819</v>
      </c>
      <c r="M10557" t="s">
        <v>36</v>
      </c>
      <c r="N10557" t="str">
        <f>IF(AND(PESQUISA!$B$3&lt;&gt;"",OR(PESQUISA!$B$4="TODAS",B10557=PESQUISA!$B$4),ISNUMBER(SEARCH(PESQUISA!$B$3,D10557))),ROW()-1,"")</f>
        <v/>
      </c>
    </row>
    <row r="10558" spans="1:14" x14ac:dyDescent="0.3">
      <c r="A10558" t="s">
        <v>31841</v>
      </c>
      <c r="B10558" t="s">
        <v>31811</v>
      </c>
      <c r="C10558" t="s">
        <v>31842</v>
      </c>
      <c r="D10558" t="s">
        <v>31843</v>
      </c>
      <c r="E10558" t="s">
        <v>40</v>
      </c>
      <c r="F10558" s="7">
        <v>2.85</v>
      </c>
      <c r="G10558" t="s">
        <v>33</v>
      </c>
      <c r="H10558" t="s">
        <v>31814</v>
      </c>
      <c r="I10558" t="s">
        <v>31819</v>
      </c>
      <c r="M10558" t="s">
        <v>36</v>
      </c>
      <c r="N10558" t="str">
        <f>IF(AND(PESQUISA!$B$3&lt;&gt;"",OR(PESQUISA!$B$4="TODAS",B10558=PESQUISA!$B$4),ISNUMBER(SEARCH(PESQUISA!$B$3,D10558))),ROW()-1,"")</f>
        <v/>
      </c>
    </row>
    <row r="10559" spans="1:14" x14ac:dyDescent="0.3">
      <c r="A10559" t="s">
        <v>31844</v>
      </c>
      <c r="B10559" t="s">
        <v>31811</v>
      </c>
      <c r="C10559" t="s">
        <v>31845</v>
      </c>
      <c r="D10559" t="s">
        <v>31846</v>
      </c>
      <c r="E10559" t="s">
        <v>40</v>
      </c>
      <c r="F10559" s="7">
        <v>3.05</v>
      </c>
      <c r="G10559" t="s">
        <v>33</v>
      </c>
      <c r="H10559" t="s">
        <v>31814</v>
      </c>
      <c r="I10559" t="s">
        <v>31819</v>
      </c>
      <c r="M10559" t="s">
        <v>36</v>
      </c>
      <c r="N10559" t="str">
        <f>IF(AND(PESQUISA!$B$3&lt;&gt;"",OR(PESQUISA!$B$4="TODAS",B10559=PESQUISA!$B$4),ISNUMBER(SEARCH(PESQUISA!$B$3,D10559))),ROW()-1,"")</f>
        <v/>
      </c>
    </row>
    <row r="10560" spans="1:14" x14ac:dyDescent="0.3">
      <c r="A10560" t="s">
        <v>31847</v>
      </c>
      <c r="B10560" t="s">
        <v>31811</v>
      </c>
      <c r="C10560" t="s">
        <v>31848</v>
      </c>
      <c r="D10560" t="s">
        <v>31849</v>
      </c>
      <c r="E10560" t="s">
        <v>40</v>
      </c>
      <c r="F10560" s="7">
        <v>1.76</v>
      </c>
      <c r="G10560" t="s">
        <v>33</v>
      </c>
      <c r="H10560" t="s">
        <v>31814</v>
      </c>
      <c r="I10560" t="s">
        <v>31819</v>
      </c>
      <c r="M10560" t="s">
        <v>36</v>
      </c>
      <c r="N10560" t="str">
        <f>IF(AND(PESQUISA!$B$3&lt;&gt;"",OR(PESQUISA!$B$4="TODAS",B10560=PESQUISA!$B$4),ISNUMBER(SEARCH(PESQUISA!$B$3,D10560))),ROW()-1,"")</f>
        <v/>
      </c>
    </row>
    <row r="10561" spans="1:14" x14ac:dyDescent="0.3">
      <c r="A10561" t="s">
        <v>31850</v>
      </c>
      <c r="B10561" t="s">
        <v>31811</v>
      </c>
      <c r="C10561" t="s">
        <v>31851</v>
      </c>
      <c r="D10561" t="s">
        <v>31852</v>
      </c>
      <c r="E10561" t="s">
        <v>40</v>
      </c>
      <c r="F10561" s="7">
        <v>1.84</v>
      </c>
      <c r="G10561" t="s">
        <v>33</v>
      </c>
      <c r="H10561" t="s">
        <v>31814</v>
      </c>
      <c r="I10561" t="s">
        <v>31819</v>
      </c>
      <c r="M10561" t="s">
        <v>36</v>
      </c>
      <c r="N10561" t="str">
        <f>IF(AND(PESQUISA!$B$3&lt;&gt;"",OR(PESQUISA!$B$4="TODAS",B10561=PESQUISA!$B$4),ISNUMBER(SEARCH(PESQUISA!$B$3,D10561))),ROW()-1,"")</f>
        <v/>
      </c>
    </row>
    <row r="10562" spans="1:14" x14ac:dyDescent="0.3">
      <c r="A10562" t="s">
        <v>31853</v>
      </c>
      <c r="B10562" t="s">
        <v>31811</v>
      </c>
      <c r="C10562" t="s">
        <v>31854</v>
      </c>
      <c r="D10562" t="s">
        <v>31855</v>
      </c>
      <c r="E10562" t="s">
        <v>40</v>
      </c>
      <c r="F10562" s="7">
        <v>1.5</v>
      </c>
      <c r="G10562" t="s">
        <v>33</v>
      </c>
      <c r="H10562" t="s">
        <v>31814</v>
      </c>
      <c r="I10562" t="s">
        <v>31819</v>
      </c>
      <c r="M10562" t="s">
        <v>36</v>
      </c>
      <c r="N10562" t="str">
        <f>IF(AND(PESQUISA!$B$3&lt;&gt;"",OR(PESQUISA!$B$4="TODAS",B10562=PESQUISA!$B$4),ISNUMBER(SEARCH(PESQUISA!$B$3,D10562))),ROW()-1,"")</f>
        <v/>
      </c>
    </row>
    <row r="10563" spans="1:14" x14ac:dyDescent="0.3">
      <c r="A10563" t="s">
        <v>31856</v>
      </c>
      <c r="B10563" t="s">
        <v>31811</v>
      </c>
      <c r="C10563" t="s">
        <v>31857</v>
      </c>
      <c r="D10563" t="s">
        <v>31858</v>
      </c>
      <c r="E10563" t="s">
        <v>40</v>
      </c>
      <c r="F10563" s="7">
        <v>1.54</v>
      </c>
      <c r="G10563" t="s">
        <v>33</v>
      </c>
      <c r="H10563" t="s">
        <v>31814</v>
      </c>
      <c r="I10563" t="s">
        <v>31819</v>
      </c>
      <c r="M10563" t="s">
        <v>36</v>
      </c>
      <c r="N10563" t="str">
        <f>IF(AND(PESQUISA!$B$3&lt;&gt;"",OR(PESQUISA!$B$4="TODAS",B10563=PESQUISA!$B$4),ISNUMBER(SEARCH(PESQUISA!$B$3,D10563))),ROW()-1,"")</f>
        <v/>
      </c>
    </row>
    <row r="10564" spans="1:14" x14ac:dyDescent="0.3">
      <c r="A10564" t="s">
        <v>31859</v>
      </c>
      <c r="B10564" t="s">
        <v>31811</v>
      </c>
      <c r="C10564" t="s">
        <v>31860</v>
      </c>
      <c r="D10564" t="s">
        <v>31861</v>
      </c>
      <c r="E10564" t="s">
        <v>40</v>
      </c>
      <c r="F10564" s="7">
        <v>4.1100000000000003</v>
      </c>
      <c r="G10564" t="s">
        <v>33</v>
      </c>
      <c r="H10564" t="s">
        <v>31814</v>
      </c>
      <c r="I10564" t="s">
        <v>31819</v>
      </c>
      <c r="M10564" t="s">
        <v>36</v>
      </c>
      <c r="N10564" t="str">
        <f>IF(AND(PESQUISA!$B$3&lt;&gt;"",OR(PESQUISA!$B$4="TODAS",B10564=PESQUISA!$B$4),ISNUMBER(SEARCH(PESQUISA!$B$3,D10564))),ROW()-1,"")</f>
        <v/>
      </c>
    </row>
    <row r="10565" spans="1:14" x14ac:dyDescent="0.3">
      <c r="A10565" t="s">
        <v>31862</v>
      </c>
      <c r="B10565" t="s">
        <v>31811</v>
      </c>
      <c r="C10565" t="s">
        <v>31863</v>
      </c>
      <c r="D10565" t="s">
        <v>31864</v>
      </c>
      <c r="E10565" t="s">
        <v>40</v>
      </c>
      <c r="F10565" s="7">
        <v>4.54</v>
      </c>
      <c r="G10565" t="s">
        <v>33</v>
      </c>
      <c r="H10565" t="s">
        <v>31814</v>
      </c>
      <c r="I10565" t="s">
        <v>31819</v>
      </c>
      <c r="M10565" t="s">
        <v>36</v>
      </c>
      <c r="N10565" t="str">
        <f>IF(AND(PESQUISA!$B$3&lt;&gt;"",OR(PESQUISA!$B$4="TODAS",B10565=PESQUISA!$B$4),ISNUMBER(SEARCH(PESQUISA!$B$3,D10565))),ROW()-1,"")</f>
        <v/>
      </c>
    </row>
    <row r="10566" spans="1:14" x14ac:dyDescent="0.3">
      <c r="A10566" t="s">
        <v>31865</v>
      </c>
      <c r="B10566" t="s">
        <v>31811</v>
      </c>
      <c r="C10566" t="s">
        <v>31866</v>
      </c>
      <c r="D10566" t="s">
        <v>31867</v>
      </c>
      <c r="E10566" t="s">
        <v>40</v>
      </c>
      <c r="F10566" s="7">
        <v>3.28</v>
      </c>
      <c r="G10566" t="s">
        <v>33</v>
      </c>
      <c r="H10566" t="s">
        <v>31814</v>
      </c>
      <c r="I10566" t="s">
        <v>31819</v>
      </c>
      <c r="M10566" t="s">
        <v>36</v>
      </c>
      <c r="N10566" t="str">
        <f>IF(AND(PESQUISA!$B$3&lt;&gt;"",OR(PESQUISA!$B$4="TODAS",B10566=PESQUISA!$B$4),ISNUMBER(SEARCH(PESQUISA!$B$3,D10566))),ROW()-1,"")</f>
        <v/>
      </c>
    </row>
    <row r="10567" spans="1:14" x14ac:dyDescent="0.3">
      <c r="A10567" t="s">
        <v>31868</v>
      </c>
      <c r="B10567" t="s">
        <v>31811</v>
      </c>
      <c r="C10567" t="s">
        <v>31869</v>
      </c>
      <c r="D10567" t="s">
        <v>31870</v>
      </c>
      <c r="E10567" t="s">
        <v>40</v>
      </c>
      <c r="F10567" s="7">
        <v>3.52</v>
      </c>
      <c r="G10567" t="s">
        <v>33</v>
      </c>
      <c r="H10567" t="s">
        <v>31814</v>
      </c>
      <c r="I10567" t="s">
        <v>31819</v>
      </c>
      <c r="M10567" t="s">
        <v>36</v>
      </c>
      <c r="N10567" t="str">
        <f>IF(AND(PESQUISA!$B$3&lt;&gt;"",OR(PESQUISA!$B$4="TODAS",B10567=PESQUISA!$B$4),ISNUMBER(SEARCH(PESQUISA!$B$3,D10567))),ROW()-1,"")</f>
        <v/>
      </c>
    </row>
    <row r="10568" spans="1:14" x14ac:dyDescent="0.3">
      <c r="A10568" t="s">
        <v>31871</v>
      </c>
      <c r="B10568" t="s">
        <v>31811</v>
      </c>
      <c r="C10568" t="s">
        <v>31872</v>
      </c>
      <c r="D10568" t="s">
        <v>31873</v>
      </c>
      <c r="E10568" t="s">
        <v>40</v>
      </c>
      <c r="F10568" s="7">
        <v>6.57</v>
      </c>
      <c r="G10568" t="s">
        <v>33</v>
      </c>
      <c r="H10568" t="s">
        <v>31814</v>
      </c>
      <c r="I10568" t="s">
        <v>31819</v>
      </c>
      <c r="M10568" t="s">
        <v>36</v>
      </c>
      <c r="N10568" t="str">
        <f>IF(AND(PESQUISA!$B$3&lt;&gt;"",OR(PESQUISA!$B$4="TODAS",B10568=PESQUISA!$B$4),ISNUMBER(SEARCH(PESQUISA!$B$3,D10568))),ROW()-1,"")</f>
        <v/>
      </c>
    </row>
    <row r="10569" spans="1:14" x14ac:dyDescent="0.3">
      <c r="A10569" t="s">
        <v>31874</v>
      </c>
      <c r="B10569" t="s">
        <v>31811</v>
      </c>
      <c r="C10569" t="s">
        <v>31875</v>
      </c>
      <c r="D10569" t="s">
        <v>31876</v>
      </c>
      <c r="E10569" t="s">
        <v>40</v>
      </c>
      <c r="F10569" s="7">
        <v>5.48</v>
      </c>
      <c r="G10569" t="s">
        <v>33</v>
      </c>
      <c r="H10569" t="s">
        <v>31814</v>
      </c>
      <c r="I10569" t="s">
        <v>31819</v>
      </c>
      <c r="M10569" t="s">
        <v>36</v>
      </c>
      <c r="N10569" t="str">
        <f>IF(AND(PESQUISA!$B$3&lt;&gt;"",OR(PESQUISA!$B$4="TODAS",B10569=PESQUISA!$B$4),ISNUMBER(SEARCH(PESQUISA!$B$3,D10569))),ROW()-1,"")</f>
        <v/>
      </c>
    </row>
    <row r="10570" spans="1:14" x14ac:dyDescent="0.3">
      <c r="A10570" t="s">
        <v>31877</v>
      </c>
      <c r="B10570" t="s">
        <v>31811</v>
      </c>
      <c r="C10570" t="s">
        <v>31878</v>
      </c>
      <c r="D10570" t="s">
        <v>31879</v>
      </c>
      <c r="E10570" t="s">
        <v>40</v>
      </c>
      <c r="F10570" s="7">
        <v>5.05</v>
      </c>
      <c r="G10570" t="s">
        <v>33</v>
      </c>
      <c r="H10570" t="s">
        <v>31814</v>
      </c>
      <c r="I10570" t="s">
        <v>31819</v>
      </c>
      <c r="M10570" t="s">
        <v>36</v>
      </c>
      <c r="N10570" t="str">
        <f>IF(AND(PESQUISA!$B$3&lt;&gt;"",OR(PESQUISA!$B$4="TODAS",B10570=PESQUISA!$B$4),ISNUMBER(SEARCH(PESQUISA!$B$3,D10570))),ROW()-1,"")</f>
        <v/>
      </c>
    </row>
    <row r="10571" spans="1:14" x14ac:dyDescent="0.3">
      <c r="A10571" t="s">
        <v>31880</v>
      </c>
      <c r="B10571" t="s">
        <v>31811</v>
      </c>
      <c r="C10571" t="s">
        <v>31881</v>
      </c>
      <c r="D10571" t="s">
        <v>31882</v>
      </c>
      <c r="E10571" t="s">
        <v>40</v>
      </c>
      <c r="F10571" s="7">
        <v>1.64</v>
      </c>
      <c r="G10571" t="s">
        <v>33</v>
      </c>
      <c r="H10571" t="s">
        <v>31814</v>
      </c>
      <c r="I10571" t="s">
        <v>31819</v>
      </c>
      <c r="M10571" t="s">
        <v>36</v>
      </c>
      <c r="N10571" t="str">
        <f>IF(AND(PESQUISA!$B$3&lt;&gt;"",OR(PESQUISA!$B$4="TODAS",B10571=PESQUISA!$B$4),ISNUMBER(SEARCH(PESQUISA!$B$3,D10571))),ROW()-1,"")</f>
        <v/>
      </c>
    </row>
    <row r="10572" spans="1:14" x14ac:dyDescent="0.3">
      <c r="A10572" t="s">
        <v>31883</v>
      </c>
      <c r="B10572" t="s">
        <v>31811</v>
      </c>
      <c r="C10572" t="s">
        <v>31884</v>
      </c>
      <c r="D10572" t="s">
        <v>31885</v>
      </c>
      <c r="E10572" t="s">
        <v>40</v>
      </c>
      <c r="F10572" s="7">
        <v>1.6</v>
      </c>
      <c r="G10572" t="s">
        <v>33</v>
      </c>
      <c r="H10572" t="s">
        <v>31814</v>
      </c>
      <c r="I10572" t="s">
        <v>31819</v>
      </c>
      <c r="M10572" t="s">
        <v>36</v>
      </c>
      <c r="N10572" t="str">
        <f>IF(AND(PESQUISA!$B$3&lt;&gt;"",OR(PESQUISA!$B$4="TODAS",B10572=PESQUISA!$B$4),ISNUMBER(SEARCH(PESQUISA!$B$3,D10572))),ROW()-1,"")</f>
        <v/>
      </c>
    </row>
    <row r="10573" spans="1:14" x14ac:dyDescent="0.3">
      <c r="A10573" t="s">
        <v>31886</v>
      </c>
      <c r="B10573" t="s">
        <v>31811</v>
      </c>
      <c r="C10573" t="s">
        <v>31887</v>
      </c>
      <c r="D10573" t="s">
        <v>31888</v>
      </c>
      <c r="E10573" t="s">
        <v>40</v>
      </c>
      <c r="F10573" s="7">
        <v>1.64</v>
      </c>
      <c r="G10573" t="s">
        <v>33</v>
      </c>
      <c r="H10573" t="s">
        <v>31814</v>
      </c>
      <c r="I10573" t="s">
        <v>31819</v>
      </c>
      <c r="M10573" t="s">
        <v>36</v>
      </c>
      <c r="N10573" t="str">
        <f>IF(AND(PESQUISA!$B$3&lt;&gt;"",OR(PESQUISA!$B$4="TODAS",B10573=PESQUISA!$B$4),ISNUMBER(SEARCH(PESQUISA!$B$3,D10573))),ROW()-1,"")</f>
        <v/>
      </c>
    </row>
    <row r="10574" spans="1:14" x14ac:dyDescent="0.3">
      <c r="A10574" t="s">
        <v>31889</v>
      </c>
      <c r="B10574" t="s">
        <v>31811</v>
      </c>
      <c r="C10574" t="s">
        <v>31890</v>
      </c>
      <c r="D10574" t="s">
        <v>31891</v>
      </c>
      <c r="E10574" t="s">
        <v>40</v>
      </c>
      <c r="F10574" s="7">
        <v>7.39</v>
      </c>
      <c r="G10574" t="s">
        <v>33</v>
      </c>
      <c r="H10574" t="s">
        <v>31814</v>
      </c>
      <c r="I10574" t="s">
        <v>31819</v>
      </c>
      <c r="M10574" t="s">
        <v>36</v>
      </c>
      <c r="N10574" t="str">
        <f>IF(AND(PESQUISA!$B$3&lt;&gt;"",OR(PESQUISA!$B$4="TODAS",B10574=PESQUISA!$B$4),ISNUMBER(SEARCH(PESQUISA!$B$3,D10574))),ROW()-1,"")</f>
        <v/>
      </c>
    </row>
    <row r="10575" spans="1:14" x14ac:dyDescent="0.3">
      <c r="A10575" t="s">
        <v>31892</v>
      </c>
      <c r="B10575" t="s">
        <v>31811</v>
      </c>
      <c r="C10575" t="s">
        <v>31893</v>
      </c>
      <c r="D10575" t="s">
        <v>31894</v>
      </c>
      <c r="E10575" t="s">
        <v>40</v>
      </c>
      <c r="F10575" s="7">
        <v>6.51</v>
      </c>
      <c r="G10575" t="s">
        <v>33</v>
      </c>
      <c r="H10575" t="s">
        <v>31814</v>
      </c>
      <c r="I10575" t="s">
        <v>31819</v>
      </c>
      <c r="M10575" t="s">
        <v>36</v>
      </c>
      <c r="N10575" t="str">
        <f>IF(AND(PESQUISA!$B$3&lt;&gt;"",OR(PESQUISA!$B$4="TODAS",B10575=PESQUISA!$B$4),ISNUMBER(SEARCH(PESQUISA!$B$3,D10575))),ROW()-1,"")</f>
        <v/>
      </c>
    </row>
    <row r="10576" spans="1:14" x14ac:dyDescent="0.3">
      <c r="A10576" t="s">
        <v>31895</v>
      </c>
      <c r="B10576" t="s">
        <v>31811</v>
      </c>
      <c r="C10576" t="s">
        <v>31896</v>
      </c>
      <c r="D10576" t="s">
        <v>31897</v>
      </c>
      <c r="E10576" t="s">
        <v>40</v>
      </c>
      <c r="F10576" s="7">
        <v>17.489999999999998</v>
      </c>
      <c r="G10576" t="s">
        <v>33</v>
      </c>
      <c r="H10576" t="s">
        <v>31814</v>
      </c>
      <c r="I10576" t="s">
        <v>31819</v>
      </c>
      <c r="M10576" t="s">
        <v>36</v>
      </c>
      <c r="N10576" t="str">
        <f>IF(AND(PESQUISA!$B$3&lt;&gt;"",OR(PESQUISA!$B$4="TODAS",B10576=PESQUISA!$B$4),ISNUMBER(SEARCH(PESQUISA!$B$3,D10576))),ROW()-1,"")</f>
        <v/>
      </c>
    </row>
    <row r="10577" spans="1:14" x14ac:dyDescent="0.3">
      <c r="A10577" t="s">
        <v>31898</v>
      </c>
      <c r="B10577" t="s">
        <v>31811</v>
      </c>
      <c r="C10577" t="s">
        <v>31899</v>
      </c>
      <c r="D10577" t="s">
        <v>31900</v>
      </c>
      <c r="E10577" t="s">
        <v>40</v>
      </c>
      <c r="F10577" s="7">
        <v>1.27</v>
      </c>
      <c r="G10577" t="s">
        <v>33</v>
      </c>
      <c r="H10577" t="s">
        <v>31814</v>
      </c>
      <c r="I10577" t="s">
        <v>31819</v>
      </c>
      <c r="M10577" t="s">
        <v>36</v>
      </c>
      <c r="N10577" t="str">
        <f>IF(AND(PESQUISA!$B$3&lt;&gt;"",OR(PESQUISA!$B$4="TODAS",B10577=PESQUISA!$B$4),ISNUMBER(SEARCH(PESQUISA!$B$3,D10577))),ROW()-1,"")</f>
        <v/>
      </c>
    </row>
    <row r="10578" spans="1:14" x14ac:dyDescent="0.3">
      <c r="A10578" t="s">
        <v>31901</v>
      </c>
      <c r="B10578" t="s">
        <v>31811</v>
      </c>
      <c r="C10578" t="s">
        <v>31902</v>
      </c>
      <c r="D10578" t="s">
        <v>31903</v>
      </c>
      <c r="E10578" t="s">
        <v>40</v>
      </c>
      <c r="F10578" s="7">
        <v>1.1499999999999999</v>
      </c>
      <c r="G10578" t="s">
        <v>33</v>
      </c>
      <c r="H10578" t="s">
        <v>31814</v>
      </c>
      <c r="I10578" t="s">
        <v>31819</v>
      </c>
      <c r="M10578" t="s">
        <v>36</v>
      </c>
      <c r="N10578" t="str">
        <f>IF(AND(PESQUISA!$B$3&lt;&gt;"",OR(PESQUISA!$B$4="TODAS",B10578=PESQUISA!$B$4),ISNUMBER(SEARCH(PESQUISA!$B$3,D10578))),ROW()-1,"")</f>
        <v/>
      </c>
    </row>
    <row r="10579" spans="1:14" x14ac:dyDescent="0.3">
      <c r="A10579" t="s">
        <v>31904</v>
      </c>
      <c r="B10579" t="s">
        <v>31811</v>
      </c>
      <c r="C10579" t="s">
        <v>31905</v>
      </c>
      <c r="D10579" t="s">
        <v>31906</v>
      </c>
      <c r="E10579" t="s">
        <v>40</v>
      </c>
      <c r="F10579" s="7">
        <v>0.95</v>
      </c>
      <c r="G10579" t="s">
        <v>33</v>
      </c>
      <c r="H10579" t="s">
        <v>31814</v>
      </c>
      <c r="I10579" t="s">
        <v>31819</v>
      </c>
      <c r="M10579" t="s">
        <v>36</v>
      </c>
      <c r="N10579" t="str">
        <f>IF(AND(PESQUISA!$B$3&lt;&gt;"",OR(PESQUISA!$B$4="TODAS",B10579=PESQUISA!$B$4),ISNUMBER(SEARCH(PESQUISA!$B$3,D10579))),ROW()-1,"")</f>
        <v/>
      </c>
    </row>
    <row r="10580" spans="1:14" x14ac:dyDescent="0.3">
      <c r="A10580" t="s">
        <v>31907</v>
      </c>
      <c r="B10580" t="s">
        <v>31811</v>
      </c>
      <c r="C10580" t="s">
        <v>31908</v>
      </c>
      <c r="D10580" t="s">
        <v>31909</v>
      </c>
      <c r="E10580" t="s">
        <v>40</v>
      </c>
      <c r="F10580" s="7">
        <v>0.66</v>
      </c>
      <c r="G10580" t="s">
        <v>33</v>
      </c>
      <c r="H10580" t="s">
        <v>31814</v>
      </c>
      <c r="I10580" t="s">
        <v>31819</v>
      </c>
      <c r="M10580" t="s">
        <v>36</v>
      </c>
      <c r="N10580" t="str">
        <f>IF(AND(PESQUISA!$B$3&lt;&gt;"",OR(PESQUISA!$B$4="TODAS",B10580=PESQUISA!$B$4),ISNUMBER(SEARCH(PESQUISA!$B$3,D10580))),ROW()-1,"")</f>
        <v/>
      </c>
    </row>
    <row r="10581" spans="1:14" x14ac:dyDescent="0.3">
      <c r="A10581" t="s">
        <v>31910</v>
      </c>
      <c r="B10581" t="s">
        <v>31811</v>
      </c>
      <c r="C10581" t="s">
        <v>31911</v>
      </c>
      <c r="D10581" t="s">
        <v>31912</v>
      </c>
      <c r="E10581" t="s">
        <v>40</v>
      </c>
      <c r="F10581" s="7">
        <v>2.62</v>
      </c>
      <c r="G10581" t="s">
        <v>33</v>
      </c>
      <c r="H10581" t="s">
        <v>31814</v>
      </c>
      <c r="I10581" t="s">
        <v>31819</v>
      </c>
      <c r="M10581" t="s">
        <v>36</v>
      </c>
      <c r="N10581" t="str">
        <f>IF(AND(PESQUISA!$B$3&lt;&gt;"",OR(PESQUISA!$B$4="TODAS",B10581=PESQUISA!$B$4),ISNUMBER(SEARCH(PESQUISA!$B$3,D10581))),ROW()-1,"")</f>
        <v/>
      </c>
    </row>
    <row r="10582" spans="1:14" x14ac:dyDescent="0.3">
      <c r="A10582" t="s">
        <v>31913</v>
      </c>
      <c r="B10582" t="s">
        <v>31811</v>
      </c>
      <c r="C10582" t="s">
        <v>31914</v>
      </c>
      <c r="D10582" t="s">
        <v>31915</v>
      </c>
      <c r="E10582" t="s">
        <v>40</v>
      </c>
      <c r="F10582" s="7">
        <v>1.87</v>
      </c>
      <c r="G10582" t="s">
        <v>33</v>
      </c>
      <c r="H10582" t="s">
        <v>31814</v>
      </c>
      <c r="I10582" t="s">
        <v>31819</v>
      </c>
      <c r="M10582" t="s">
        <v>36</v>
      </c>
      <c r="N10582" t="str">
        <f>IF(AND(PESQUISA!$B$3&lt;&gt;"",OR(PESQUISA!$B$4="TODAS",B10582=PESQUISA!$B$4),ISNUMBER(SEARCH(PESQUISA!$B$3,D10582))),ROW()-1,"")</f>
        <v/>
      </c>
    </row>
    <row r="10583" spans="1:14" x14ac:dyDescent="0.3">
      <c r="A10583" t="s">
        <v>31916</v>
      </c>
      <c r="B10583" t="s">
        <v>31811</v>
      </c>
      <c r="C10583" t="s">
        <v>31917</v>
      </c>
      <c r="D10583" t="s">
        <v>31918</v>
      </c>
      <c r="E10583" t="s">
        <v>40</v>
      </c>
      <c r="F10583" s="7">
        <v>3.05</v>
      </c>
      <c r="G10583" t="s">
        <v>33</v>
      </c>
      <c r="H10583" t="s">
        <v>31814</v>
      </c>
      <c r="I10583" t="s">
        <v>31819</v>
      </c>
      <c r="M10583" t="s">
        <v>36</v>
      </c>
      <c r="N10583" t="str">
        <f>IF(AND(PESQUISA!$B$3&lt;&gt;"",OR(PESQUISA!$B$4="TODAS",B10583=PESQUISA!$B$4),ISNUMBER(SEARCH(PESQUISA!$B$3,D10583))),ROW()-1,"")</f>
        <v/>
      </c>
    </row>
    <row r="10584" spans="1:14" x14ac:dyDescent="0.3">
      <c r="A10584" t="s">
        <v>31919</v>
      </c>
      <c r="B10584" t="s">
        <v>31811</v>
      </c>
      <c r="C10584" t="s">
        <v>31920</v>
      </c>
      <c r="D10584" t="s">
        <v>31921</v>
      </c>
      <c r="E10584" t="s">
        <v>40</v>
      </c>
      <c r="F10584" s="7">
        <v>0.7</v>
      </c>
      <c r="G10584" t="s">
        <v>33</v>
      </c>
      <c r="H10584" t="s">
        <v>31814</v>
      </c>
      <c r="I10584" t="s">
        <v>31819</v>
      </c>
      <c r="M10584" t="s">
        <v>36</v>
      </c>
      <c r="N10584" t="str">
        <f>IF(AND(PESQUISA!$B$3&lt;&gt;"",OR(PESQUISA!$B$4="TODAS",B10584=PESQUISA!$B$4),ISNUMBER(SEARCH(PESQUISA!$B$3,D10584))),ROW()-1,"")</f>
        <v/>
      </c>
    </row>
    <row r="10585" spans="1:14" x14ac:dyDescent="0.3">
      <c r="A10585" t="s">
        <v>31922</v>
      </c>
      <c r="B10585" t="s">
        <v>31811</v>
      </c>
      <c r="C10585" t="s">
        <v>31923</v>
      </c>
      <c r="D10585" t="s">
        <v>31924</v>
      </c>
      <c r="E10585" t="s">
        <v>40</v>
      </c>
      <c r="F10585" s="7">
        <v>0.46</v>
      </c>
      <c r="G10585" t="s">
        <v>33</v>
      </c>
      <c r="H10585" t="s">
        <v>31814</v>
      </c>
      <c r="I10585" t="s">
        <v>31819</v>
      </c>
      <c r="M10585" t="s">
        <v>36</v>
      </c>
      <c r="N10585" t="str">
        <f>IF(AND(PESQUISA!$B$3&lt;&gt;"",OR(PESQUISA!$B$4="TODAS",B10585=PESQUISA!$B$4),ISNUMBER(SEARCH(PESQUISA!$B$3,D10585))),ROW()-1,"")</f>
        <v/>
      </c>
    </row>
    <row r="10586" spans="1:14" x14ac:dyDescent="0.3">
      <c r="A10586" t="s">
        <v>31925</v>
      </c>
      <c r="B10586" t="s">
        <v>31811</v>
      </c>
      <c r="C10586" t="s">
        <v>31926</v>
      </c>
      <c r="D10586" t="s">
        <v>31927</v>
      </c>
      <c r="E10586" t="s">
        <v>40</v>
      </c>
      <c r="F10586" s="7">
        <v>5.03</v>
      </c>
      <c r="G10586" t="s">
        <v>33</v>
      </c>
      <c r="H10586" t="s">
        <v>31814</v>
      </c>
      <c r="I10586" t="s">
        <v>31819</v>
      </c>
      <c r="M10586" t="s">
        <v>36</v>
      </c>
      <c r="N10586" t="str">
        <f>IF(AND(PESQUISA!$B$3&lt;&gt;"",OR(PESQUISA!$B$4="TODAS",B10586=PESQUISA!$B$4),ISNUMBER(SEARCH(PESQUISA!$B$3,D10586))),ROW()-1,"")</f>
        <v/>
      </c>
    </row>
    <row r="10587" spans="1:14" x14ac:dyDescent="0.3">
      <c r="A10587" t="s">
        <v>31928</v>
      </c>
      <c r="B10587" t="s">
        <v>31811</v>
      </c>
      <c r="C10587" t="s">
        <v>31929</v>
      </c>
      <c r="D10587" t="s">
        <v>31930</v>
      </c>
      <c r="E10587" t="s">
        <v>40</v>
      </c>
      <c r="F10587" s="7">
        <v>14.98</v>
      </c>
      <c r="G10587" t="s">
        <v>33</v>
      </c>
      <c r="H10587" t="s">
        <v>31814</v>
      </c>
      <c r="I10587" t="s">
        <v>31819</v>
      </c>
      <c r="M10587" t="s">
        <v>36</v>
      </c>
      <c r="N10587" t="str">
        <f>IF(AND(PESQUISA!$B$3&lt;&gt;"",OR(PESQUISA!$B$4="TODAS",B10587=PESQUISA!$B$4),ISNUMBER(SEARCH(PESQUISA!$B$3,D10587))),ROW()-1,"")</f>
        <v/>
      </c>
    </row>
    <row r="10588" spans="1:14" x14ac:dyDescent="0.3">
      <c r="A10588" t="s">
        <v>31931</v>
      </c>
      <c r="B10588" t="s">
        <v>31811</v>
      </c>
      <c r="C10588" t="s">
        <v>31932</v>
      </c>
      <c r="D10588" t="s">
        <v>31933</v>
      </c>
      <c r="E10588" t="s">
        <v>40</v>
      </c>
      <c r="F10588" s="7">
        <v>7.09</v>
      </c>
      <c r="G10588" t="s">
        <v>33</v>
      </c>
      <c r="H10588" t="s">
        <v>31814</v>
      </c>
      <c r="I10588" t="s">
        <v>31819</v>
      </c>
      <c r="M10588" t="s">
        <v>36</v>
      </c>
      <c r="N10588" t="str">
        <f>IF(AND(PESQUISA!$B$3&lt;&gt;"",OR(PESQUISA!$B$4="TODAS",B10588=PESQUISA!$B$4),ISNUMBER(SEARCH(PESQUISA!$B$3,D10588))),ROW()-1,"")</f>
        <v/>
      </c>
    </row>
    <row r="10589" spans="1:14" x14ac:dyDescent="0.3">
      <c r="A10589" t="s">
        <v>31934</v>
      </c>
      <c r="B10589" t="s">
        <v>31811</v>
      </c>
      <c r="C10589" t="s">
        <v>31935</v>
      </c>
      <c r="D10589" t="s">
        <v>31936</v>
      </c>
      <c r="E10589" t="s">
        <v>40</v>
      </c>
      <c r="F10589" s="7">
        <v>8.1199999999999992</v>
      </c>
      <c r="G10589" t="s">
        <v>33</v>
      </c>
      <c r="H10589" t="s">
        <v>31814</v>
      </c>
      <c r="I10589" t="s">
        <v>31819</v>
      </c>
      <c r="M10589" t="s">
        <v>36</v>
      </c>
      <c r="N10589" t="str">
        <f>IF(AND(PESQUISA!$B$3&lt;&gt;"",OR(PESQUISA!$B$4="TODAS",B10589=PESQUISA!$B$4),ISNUMBER(SEARCH(PESQUISA!$B$3,D10589))),ROW()-1,"")</f>
        <v/>
      </c>
    </row>
    <row r="10590" spans="1:14" x14ac:dyDescent="0.3">
      <c r="A10590" t="s">
        <v>31937</v>
      </c>
      <c r="B10590" t="s">
        <v>31811</v>
      </c>
      <c r="C10590" t="s">
        <v>31938</v>
      </c>
      <c r="D10590" t="s">
        <v>31939</v>
      </c>
      <c r="E10590" t="s">
        <v>40</v>
      </c>
      <c r="F10590" s="7">
        <v>12.56</v>
      </c>
      <c r="G10590" t="s">
        <v>33</v>
      </c>
      <c r="H10590" t="s">
        <v>31814</v>
      </c>
      <c r="I10590" t="s">
        <v>31819</v>
      </c>
      <c r="M10590" t="s">
        <v>36</v>
      </c>
      <c r="N10590" t="str">
        <f>IF(AND(PESQUISA!$B$3&lt;&gt;"",OR(PESQUISA!$B$4="TODAS",B10590=PESQUISA!$B$4),ISNUMBER(SEARCH(PESQUISA!$B$3,D10590))),ROW()-1,"")</f>
        <v/>
      </c>
    </row>
    <row r="10591" spans="1:14" x14ac:dyDescent="0.3">
      <c r="A10591" t="s">
        <v>31940</v>
      </c>
      <c r="B10591" t="s">
        <v>31811</v>
      </c>
      <c r="C10591" t="s">
        <v>31941</v>
      </c>
      <c r="D10591" t="s">
        <v>31942</v>
      </c>
      <c r="E10591" t="s">
        <v>40</v>
      </c>
      <c r="F10591" s="7">
        <v>1.53</v>
      </c>
      <c r="G10591" t="s">
        <v>33</v>
      </c>
      <c r="H10591" t="s">
        <v>31814</v>
      </c>
      <c r="I10591" t="s">
        <v>31819</v>
      </c>
      <c r="M10591" t="s">
        <v>36</v>
      </c>
      <c r="N10591" t="str">
        <f>IF(AND(PESQUISA!$B$3&lt;&gt;"",OR(PESQUISA!$B$4="TODAS",B10591=PESQUISA!$B$4),ISNUMBER(SEARCH(PESQUISA!$B$3,D10591))),ROW()-1,"")</f>
        <v/>
      </c>
    </row>
    <row r="10592" spans="1:14" x14ac:dyDescent="0.3">
      <c r="A10592" t="s">
        <v>31943</v>
      </c>
      <c r="B10592" t="s">
        <v>31811</v>
      </c>
      <c r="C10592" t="s">
        <v>31944</v>
      </c>
      <c r="D10592" t="s">
        <v>31945</v>
      </c>
      <c r="E10592" t="s">
        <v>40</v>
      </c>
      <c r="F10592" s="7">
        <v>38.21</v>
      </c>
      <c r="G10592" t="s">
        <v>33</v>
      </c>
      <c r="H10592" t="s">
        <v>31814</v>
      </c>
      <c r="I10592" t="s">
        <v>31819</v>
      </c>
      <c r="M10592" t="s">
        <v>36</v>
      </c>
      <c r="N10592" t="str">
        <f>IF(AND(PESQUISA!$B$3&lt;&gt;"",OR(PESQUISA!$B$4="TODAS",B10592=PESQUISA!$B$4),ISNUMBER(SEARCH(PESQUISA!$B$3,D10592))),ROW()-1,"")</f>
        <v/>
      </c>
    </row>
    <row r="10593" spans="1:14" x14ac:dyDescent="0.3">
      <c r="A10593" t="s">
        <v>31946</v>
      </c>
      <c r="B10593" t="s">
        <v>31811</v>
      </c>
      <c r="C10593" t="s">
        <v>31947</v>
      </c>
      <c r="D10593" t="s">
        <v>31948</v>
      </c>
      <c r="E10593" t="s">
        <v>60</v>
      </c>
      <c r="F10593" s="7">
        <v>3.89</v>
      </c>
      <c r="G10593" t="s">
        <v>33</v>
      </c>
      <c r="H10593" t="s">
        <v>31814</v>
      </c>
      <c r="I10593" t="s">
        <v>31819</v>
      </c>
      <c r="M10593" t="s">
        <v>36</v>
      </c>
      <c r="N10593" t="str">
        <f>IF(AND(PESQUISA!$B$3&lt;&gt;"",OR(PESQUISA!$B$4="TODAS",B10593=PESQUISA!$B$4),ISNUMBER(SEARCH(PESQUISA!$B$3,D10593))),ROW()-1,"")</f>
        <v/>
      </c>
    </row>
    <row r="10594" spans="1:14" x14ac:dyDescent="0.3">
      <c r="A10594" t="s">
        <v>31949</v>
      </c>
      <c r="B10594" t="s">
        <v>31811</v>
      </c>
      <c r="C10594" t="s">
        <v>31950</v>
      </c>
      <c r="D10594" t="s">
        <v>31951</v>
      </c>
      <c r="E10594" t="s">
        <v>40</v>
      </c>
      <c r="G10594" t="s">
        <v>33</v>
      </c>
      <c r="H10594" t="s">
        <v>31814</v>
      </c>
      <c r="I10594" t="s">
        <v>31819</v>
      </c>
      <c r="M10594" t="s">
        <v>53</v>
      </c>
      <c r="N10594" t="str">
        <f>IF(AND(PESQUISA!$B$3&lt;&gt;"",OR(PESQUISA!$B$4="TODAS",B10594=PESQUISA!$B$4),ISNUMBER(SEARCH(PESQUISA!$B$3,D10594))),ROW()-1,"")</f>
        <v/>
      </c>
    </row>
    <row r="10595" spans="1:14" x14ac:dyDescent="0.3">
      <c r="A10595" t="s">
        <v>31952</v>
      </c>
      <c r="B10595" t="s">
        <v>31811</v>
      </c>
      <c r="C10595" t="s">
        <v>31953</v>
      </c>
      <c r="D10595" t="s">
        <v>31954</v>
      </c>
      <c r="E10595" t="s">
        <v>40</v>
      </c>
      <c r="G10595" t="s">
        <v>33</v>
      </c>
      <c r="H10595" t="s">
        <v>31814</v>
      </c>
      <c r="I10595" t="s">
        <v>31819</v>
      </c>
      <c r="M10595" t="s">
        <v>53</v>
      </c>
      <c r="N10595" t="str">
        <f>IF(AND(PESQUISA!$B$3&lt;&gt;"",OR(PESQUISA!$B$4="TODAS",B10595=PESQUISA!$B$4),ISNUMBER(SEARCH(PESQUISA!$B$3,D10595))),ROW()-1,"")</f>
        <v/>
      </c>
    </row>
    <row r="10596" spans="1:14" x14ac:dyDescent="0.3">
      <c r="A10596" t="s">
        <v>31955</v>
      </c>
      <c r="B10596" t="s">
        <v>31811</v>
      </c>
      <c r="C10596" t="s">
        <v>31956</v>
      </c>
      <c r="D10596" t="s">
        <v>31957</v>
      </c>
      <c r="E10596" t="s">
        <v>859</v>
      </c>
      <c r="F10596" s="7">
        <v>89.99</v>
      </c>
      <c r="G10596" t="s">
        <v>33</v>
      </c>
      <c r="H10596" t="s">
        <v>31814</v>
      </c>
      <c r="I10596" t="s">
        <v>31819</v>
      </c>
      <c r="M10596" t="s">
        <v>36</v>
      </c>
      <c r="N10596" t="str">
        <f>IF(AND(PESQUISA!$B$3&lt;&gt;"",OR(PESQUISA!$B$4="TODAS",B10596=PESQUISA!$B$4),ISNUMBER(SEARCH(PESQUISA!$B$3,D10596))),ROW()-1,"")</f>
        <v/>
      </c>
    </row>
    <row r="10597" spans="1:14" x14ac:dyDescent="0.3">
      <c r="A10597" t="s">
        <v>31958</v>
      </c>
      <c r="B10597" t="s">
        <v>31811</v>
      </c>
      <c r="C10597" t="s">
        <v>31959</v>
      </c>
      <c r="D10597" t="s">
        <v>31960</v>
      </c>
      <c r="E10597" t="s">
        <v>29882</v>
      </c>
      <c r="F10597" s="7">
        <v>19.73</v>
      </c>
      <c r="G10597" t="s">
        <v>33</v>
      </c>
      <c r="H10597" t="s">
        <v>31814</v>
      </c>
      <c r="I10597" t="s">
        <v>31819</v>
      </c>
      <c r="M10597" t="s">
        <v>36</v>
      </c>
      <c r="N10597" t="str">
        <f>IF(AND(PESQUISA!$B$3&lt;&gt;"",OR(PESQUISA!$B$4="TODAS",B10597=PESQUISA!$B$4),ISNUMBER(SEARCH(PESQUISA!$B$3,D10597))),ROW()-1,"")</f>
        <v/>
      </c>
    </row>
    <row r="10598" spans="1:14" x14ac:dyDescent="0.3">
      <c r="A10598" t="s">
        <v>31961</v>
      </c>
      <c r="B10598" t="s">
        <v>31811</v>
      </c>
      <c r="C10598" t="s">
        <v>31962</v>
      </c>
      <c r="D10598" t="s">
        <v>31963</v>
      </c>
      <c r="E10598" t="s">
        <v>859</v>
      </c>
      <c r="F10598" s="7">
        <v>7.48</v>
      </c>
      <c r="G10598" t="s">
        <v>33</v>
      </c>
      <c r="H10598" t="s">
        <v>31814</v>
      </c>
      <c r="I10598" t="s">
        <v>31819</v>
      </c>
      <c r="M10598" t="s">
        <v>36</v>
      </c>
      <c r="N10598" t="str">
        <f>IF(AND(PESQUISA!$B$3&lt;&gt;"",OR(PESQUISA!$B$4="TODAS",B10598=PESQUISA!$B$4),ISNUMBER(SEARCH(PESQUISA!$B$3,D10598))),ROW()-1,"")</f>
        <v/>
      </c>
    </row>
    <row r="10599" spans="1:14" x14ac:dyDescent="0.3">
      <c r="A10599" t="s">
        <v>31964</v>
      </c>
      <c r="B10599" t="s">
        <v>31811</v>
      </c>
      <c r="C10599" t="s">
        <v>31965</v>
      </c>
      <c r="D10599" t="s">
        <v>31966</v>
      </c>
      <c r="E10599" t="s">
        <v>859</v>
      </c>
      <c r="F10599" s="7">
        <v>7.15</v>
      </c>
      <c r="G10599" t="s">
        <v>33</v>
      </c>
      <c r="H10599" t="s">
        <v>31814</v>
      </c>
      <c r="I10599" t="s">
        <v>31819</v>
      </c>
      <c r="M10599" t="s">
        <v>36</v>
      </c>
      <c r="N10599" t="str">
        <f>IF(AND(PESQUISA!$B$3&lt;&gt;"",OR(PESQUISA!$B$4="TODAS",B10599=PESQUISA!$B$4),ISNUMBER(SEARCH(PESQUISA!$B$3,D10599))),ROW()-1,"")</f>
        <v/>
      </c>
    </row>
    <row r="10600" spans="1:14" x14ac:dyDescent="0.3">
      <c r="A10600" t="s">
        <v>31967</v>
      </c>
      <c r="B10600" t="s">
        <v>31811</v>
      </c>
      <c r="C10600" t="s">
        <v>31968</v>
      </c>
      <c r="D10600" t="s">
        <v>31969</v>
      </c>
      <c r="E10600" t="s">
        <v>859</v>
      </c>
      <c r="F10600" s="7">
        <v>9.17</v>
      </c>
      <c r="G10600" t="s">
        <v>33</v>
      </c>
      <c r="H10600" t="s">
        <v>31814</v>
      </c>
      <c r="I10600" t="s">
        <v>31819</v>
      </c>
      <c r="M10600" t="s">
        <v>36</v>
      </c>
      <c r="N10600" t="str">
        <f>IF(AND(PESQUISA!$B$3&lt;&gt;"",OR(PESQUISA!$B$4="TODAS",B10600=PESQUISA!$B$4),ISNUMBER(SEARCH(PESQUISA!$B$3,D10600))),ROW()-1,"")</f>
        <v/>
      </c>
    </row>
    <row r="10601" spans="1:14" x14ac:dyDescent="0.3">
      <c r="A10601" t="s">
        <v>31970</v>
      </c>
      <c r="B10601" t="s">
        <v>31811</v>
      </c>
      <c r="C10601" t="s">
        <v>31971</v>
      </c>
      <c r="D10601" t="s">
        <v>31972</v>
      </c>
      <c r="E10601" t="s">
        <v>859</v>
      </c>
      <c r="F10601" s="7">
        <v>9.1199999999999992</v>
      </c>
      <c r="G10601" t="s">
        <v>33</v>
      </c>
      <c r="H10601" t="s">
        <v>31814</v>
      </c>
      <c r="I10601" t="s">
        <v>31819</v>
      </c>
      <c r="M10601" t="s">
        <v>36</v>
      </c>
      <c r="N10601" t="str">
        <f>IF(AND(PESQUISA!$B$3&lt;&gt;"",OR(PESQUISA!$B$4="TODAS",B10601=PESQUISA!$B$4),ISNUMBER(SEARCH(PESQUISA!$B$3,D10601))),ROW()-1,"")</f>
        <v/>
      </c>
    </row>
    <row r="10602" spans="1:14" x14ac:dyDescent="0.3">
      <c r="A10602" t="s">
        <v>31973</v>
      </c>
      <c r="B10602" t="s">
        <v>31811</v>
      </c>
      <c r="C10602" t="s">
        <v>31974</v>
      </c>
      <c r="D10602" t="s">
        <v>31975</v>
      </c>
      <c r="E10602" t="s">
        <v>859</v>
      </c>
      <c r="F10602" s="7">
        <v>9.7100000000000009</v>
      </c>
      <c r="G10602" t="s">
        <v>33</v>
      </c>
      <c r="H10602" t="s">
        <v>31814</v>
      </c>
      <c r="I10602" t="s">
        <v>31819</v>
      </c>
      <c r="M10602" t="s">
        <v>36</v>
      </c>
      <c r="N10602" t="str">
        <f>IF(AND(PESQUISA!$B$3&lt;&gt;"",OR(PESQUISA!$B$4="TODAS",B10602=PESQUISA!$B$4),ISNUMBER(SEARCH(PESQUISA!$B$3,D10602))),ROW()-1,"")</f>
        <v/>
      </c>
    </row>
    <row r="10603" spans="1:14" x14ac:dyDescent="0.3">
      <c r="A10603" t="s">
        <v>31976</v>
      </c>
      <c r="B10603" t="s">
        <v>31811</v>
      </c>
      <c r="C10603" t="s">
        <v>31977</v>
      </c>
      <c r="D10603" t="s">
        <v>31978</v>
      </c>
      <c r="E10603" t="s">
        <v>859</v>
      </c>
      <c r="F10603" s="7">
        <v>8.43</v>
      </c>
      <c r="G10603" t="s">
        <v>33</v>
      </c>
      <c r="H10603" t="s">
        <v>31814</v>
      </c>
      <c r="I10603" t="s">
        <v>31819</v>
      </c>
      <c r="M10603" t="s">
        <v>36</v>
      </c>
      <c r="N10603" t="str">
        <f>IF(AND(PESQUISA!$B$3&lt;&gt;"",OR(PESQUISA!$B$4="TODAS",B10603=PESQUISA!$B$4),ISNUMBER(SEARCH(PESQUISA!$B$3,D10603))),ROW()-1,"")</f>
        <v/>
      </c>
    </row>
    <row r="10604" spans="1:14" x14ac:dyDescent="0.3">
      <c r="A10604" t="s">
        <v>31979</v>
      </c>
      <c r="B10604" t="s">
        <v>31811</v>
      </c>
      <c r="C10604" t="s">
        <v>31980</v>
      </c>
      <c r="D10604" t="s">
        <v>31981</v>
      </c>
      <c r="E10604" t="s">
        <v>859</v>
      </c>
      <c r="F10604" s="7">
        <v>6.68</v>
      </c>
      <c r="G10604" t="s">
        <v>33</v>
      </c>
      <c r="H10604" t="s">
        <v>31814</v>
      </c>
      <c r="I10604" t="s">
        <v>31819</v>
      </c>
      <c r="M10604" t="s">
        <v>36</v>
      </c>
      <c r="N10604" t="str">
        <f>IF(AND(PESQUISA!$B$3&lt;&gt;"",OR(PESQUISA!$B$4="TODAS",B10604=PESQUISA!$B$4),ISNUMBER(SEARCH(PESQUISA!$B$3,D10604))),ROW()-1,"")</f>
        <v/>
      </c>
    </row>
    <row r="10605" spans="1:14" x14ac:dyDescent="0.3">
      <c r="A10605" t="s">
        <v>31982</v>
      </c>
      <c r="B10605" t="s">
        <v>31811</v>
      </c>
      <c r="C10605" t="s">
        <v>31983</v>
      </c>
      <c r="D10605" t="s">
        <v>31984</v>
      </c>
      <c r="E10605" t="s">
        <v>859</v>
      </c>
      <c r="F10605" s="7">
        <v>6.93</v>
      </c>
      <c r="G10605" t="s">
        <v>33</v>
      </c>
      <c r="H10605" t="s">
        <v>31814</v>
      </c>
      <c r="I10605" t="s">
        <v>31819</v>
      </c>
      <c r="M10605" t="s">
        <v>36</v>
      </c>
      <c r="N10605" t="str">
        <f>IF(AND(PESQUISA!$B$3&lt;&gt;"",OR(PESQUISA!$B$4="TODAS",B10605=PESQUISA!$B$4),ISNUMBER(SEARCH(PESQUISA!$B$3,D10605))),ROW()-1,"")</f>
        <v/>
      </c>
    </row>
    <row r="10606" spans="1:14" x14ac:dyDescent="0.3">
      <c r="A10606" t="s">
        <v>31985</v>
      </c>
      <c r="B10606" t="s">
        <v>31811</v>
      </c>
      <c r="C10606" t="s">
        <v>31986</v>
      </c>
      <c r="D10606" t="s">
        <v>31987</v>
      </c>
      <c r="E10606" t="s">
        <v>859</v>
      </c>
      <c r="F10606" s="7">
        <v>6.96</v>
      </c>
      <c r="G10606" t="s">
        <v>33</v>
      </c>
      <c r="H10606" t="s">
        <v>31814</v>
      </c>
      <c r="I10606" t="s">
        <v>31819</v>
      </c>
      <c r="M10606" t="s">
        <v>36</v>
      </c>
      <c r="N10606" t="str">
        <f>IF(AND(PESQUISA!$B$3&lt;&gt;"",OR(PESQUISA!$B$4="TODAS",B10606=PESQUISA!$B$4),ISNUMBER(SEARCH(PESQUISA!$B$3,D10606))),ROW()-1,"")</f>
        <v/>
      </c>
    </row>
    <row r="10607" spans="1:14" x14ac:dyDescent="0.3">
      <c r="A10607" t="s">
        <v>31988</v>
      </c>
      <c r="B10607" t="s">
        <v>31811</v>
      </c>
      <c r="C10607" t="s">
        <v>31989</v>
      </c>
      <c r="D10607" t="s">
        <v>31990</v>
      </c>
      <c r="E10607" t="s">
        <v>859</v>
      </c>
      <c r="F10607" s="7">
        <v>6.03</v>
      </c>
      <c r="G10607" t="s">
        <v>33</v>
      </c>
      <c r="H10607" t="s">
        <v>31814</v>
      </c>
      <c r="I10607" t="s">
        <v>31819</v>
      </c>
      <c r="M10607" t="s">
        <v>36</v>
      </c>
      <c r="N10607" t="str">
        <f>IF(AND(PESQUISA!$B$3&lt;&gt;"",OR(PESQUISA!$B$4="TODAS",B10607=PESQUISA!$B$4),ISNUMBER(SEARCH(PESQUISA!$B$3,D10607))),ROW()-1,"")</f>
        <v/>
      </c>
    </row>
    <row r="10608" spans="1:14" x14ac:dyDescent="0.3">
      <c r="A10608" t="s">
        <v>31991</v>
      </c>
      <c r="B10608" t="s">
        <v>31811</v>
      </c>
      <c r="C10608" t="s">
        <v>31992</v>
      </c>
      <c r="D10608" t="s">
        <v>31993</v>
      </c>
      <c r="E10608" t="s">
        <v>859</v>
      </c>
      <c r="F10608" s="7">
        <v>6.95</v>
      </c>
      <c r="G10608" t="s">
        <v>33</v>
      </c>
      <c r="H10608" t="s">
        <v>31814</v>
      </c>
      <c r="I10608" t="s">
        <v>31819</v>
      </c>
      <c r="M10608" t="s">
        <v>36</v>
      </c>
      <c r="N10608" t="str">
        <f>IF(AND(PESQUISA!$B$3&lt;&gt;"",OR(PESQUISA!$B$4="TODAS",B10608=PESQUISA!$B$4),ISNUMBER(SEARCH(PESQUISA!$B$3,D10608))),ROW()-1,"")</f>
        <v/>
      </c>
    </row>
    <row r="10609" spans="1:14" x14ac:dyDescent="0.3">
      <c r="A10609" t="s">
        <v>31994</v>
      </c>
      <c r="B10609" t="s">
        <v>31811</v>
      </c>
      <c r="C10609" t="s">
        <v>31995</v>
      </c>
      <c r="D10609" t="s">
        <v>31996</v>
      </c>
      <c r="E10609" t="s">
        <v>859</v>
      </c>
      <c r="F10609" s="7">
        <v>7.64</v>
      </c>
      <c r="G10609" t="s">
        <v>33</v>
      </c>
      <c r="H10609" t="s">
        <v>31814</v>
      </c>
      <c r="I10609" t="s">
        <v>31819</v>
      </c>
      <c r="M10609" t="s">
        <v>36</v>
      </c>
      <c r="N10609" t="str">
        <f>IF(AND(PESQUISA!$B$3&lt;&gt;"",OR(PESQUISA!$B$4="TODAS",B10609=PESQUISA!$B$4),ISNUMBER(SEARCH(PESQUISA!$B$3,D10609))),ROW()-1,"")</f>
        <v/>
      </c>
    </row>
    <row r="10610" spans="1:14" x14ac:dyDescent="0.3">
      <c r="A10610" t="s">
        <v>31997</v>
      </c>
      <c r="B10610" t="s">
        <v>31811</v>
      </c>
      <c r="C10610" t="s">
        <v>31998</v>
      </c>
      <c r="D10610" t="s">
        <v>31999</v>
      </c>
      <c r="E10610" t="s">
        <v>859</v>
      </c>
      <c r="F10610" s="7">
        <v>8.17</v>
      </c>
      <c r="G10610" t="s">
        <v>33</v>
      </c>
      <c r="H10610" t="s">
        <v>31814</v>
      </c>
      <c r="I10610" t="s">
        <v>31819</v>
      </c>
      <c r="M10610" t="s">
        <v>36</v>
      </c>
      <c r="N10610" t="str">
        <f>IF(AND(PESQUISA!$B$3&lt;&gt;"",OR(PESQUISA!$B$4="TODAS",B10610=PESQUISA!$B$4),ISNUMBER(SEARCH(PESQUISA!$B$3,D10610))),ROW()-1,"")</f>
        <v/>
      </c>
    </row>
    <row r="10611" spans="1:14" x14ac:dyDescent="0.3">
      <c r="A10611" t="s">
        <v>32000</v>
      </c>
      <c r="B10611" t="s">
        <v>31811</v>
      </c>
      <c r="C10611" t="s">
        <v>32001</v>
      </c>
      <c r="D10611" t="s">
        <v>32002</v>
      </c>
      <c r="E10611" t="s">
        <v>859</v>
      </c>
      <c r="F10611" s="7">
        <v>7.34</v>
      </c>
      <c r="G10611" t="s">
        <v>33</v>
      </c>
      <c r="H10611" t="s">
        <v>31814</v>
      </c>
      <c r="I10611" t="s">
        <v>31819</v>
      </c>
      <c r="M10611" t="s">
        <v>36</v>
      </c>
      <c r="N10611" t="str">
        <f>IF(AND(PESQUISA!$B$3&lt;&gt;"",OR(PESQUISA!$B$4="TODAS",B10611=PESQUISA!$B$4),ISNUMBER(SEARCH(PESQUISA!$B$3,D10611))),ROW()-1,"")</f>
        <v/>
      </c>
    </row>
    <row r="10612" spans="1:14" x14ac:dyDescent="0.3">
      <c r="A10612" t="s">
        <v>32003</v>
      </c>
      <c r="B10612" t="s">
        <v>31811</v>
      </c>
      <c r="C10612" t="s">
        <v>32004</v>
      </c>
      <c r="D10612" t="s">
        <v>32005</v>
      </c>
      <c r="E10612" t="s">
        <v>859</v>
      </c>
      <c r="F10612" s="7">
        <v>7.38</v>
      </c>
      <c r="G10612" t="s">
        <v>33</v>
      </c>
      <c r="H10612" t="s">
        <v>31814</v>
      </c>
      <c r="I10612" t="s">
        <v>31819</v>
      </c>
      <c r="M10612" t="s">
        <v>36</v>
      </c>
      <c r="N10612" t="str">
        <f>IF(AND(PESQUISA!$B$3&lt;&gt;"",OR(PESQUISA!$B$4="TODAS",B10612=PESQUISA!$B$4),ISNUMBER(SEARCH(PESQUISA!$B$3,D10612))),ROW()-1,"")</f>
        <v/>
      </c>
    </row>
    <row r="10613" spans="1:14" x14ac:dyDescent="0.3">
      <c r="A10613" t="s">
        <v>32006</v>
      </c>
      <c r="B10613" t="s">
        <v>31811</v>
      </c>
      <c r="C10613" t="s">
        <v>32007</v>
      </c>
      <c r="D10613" t="s">
        <v>32008</v>
      </c>
      <c r="E10613" t="s">
        <v>859</v>
      </c>
      <c r="F10613" s="7">
        <v>6.9</v>
      </c>
      <c r="G10613" t="s">
        <v>33</v>
      </c>
      <c r="H10613" t="s">
        <v>31814</v>
      </c>
      <c r="I10613" t="s">
        <v>31819</v>
      </c>
      <c r="M10613" t="s">
        <v>36</v>
      </c>
      <c r="N10613" t="str">
        <f>IF(AND(PESQUISA!$B$3&lt;&gt;"",OR(PESQUISA!$B$4="TODAS",B10613=PESQUISA!$B$4),ISNUMBER(SEARCH(PESQUISA!$B$3,D10613))),ROW()-1,"")</f>
        <v/>
      </c>
    </row>
    <row r="10614" spans="1:14" x14ac:dyDescent="0.3">
      <c r="A10614" t="s">
        <v>32009</v>
      </c>
      <c r="B10614" t="s">
        <v>31811</v>
      </c>
      <c r="C10614" t="s">
        <v>32010</v>
      </c>
      <c r="D10614" t="s">
        <v>32011</v>
      </c>
      <c r="E10614" t="s">
        <v>859</v>
      </c>
      <c r="F10614" s="7">
        <v>6.59</v>
      </c>
      <c r="G10614" t="s">
        <v>33</v>
      </c>
      <c r="H10614" t="s">
        <v>31814</v>
      </c>
      <c r="I10614" t="s">
        <v>31819</v>
      </c>
      <c r="M10614" t="s">
        <v>36</v>
      </c>
      <c r="N10614" t="str">
        <f>IF(AND(PESQUISA!$B$3&lt;&gt;"",OR(PESQUISA!$B$4="TODAS",B10614=PESQUISA!$B$4),ISNUMBER(SEARCH(PESQUISA!$B$3,D10614))),ROW()-1,"")</f>
        <v/>
      </c>
    </row>
    <row r="10615" spans="1:14" x14ac:dyDescent="0.3">
      <c r="A10615" t="s">
        <v>32012</v>
      </c>
      <c r="B10615" t="s">
        <v>31811</v>
      </c>
      <c r="C10615" t="s">
        <v>32013</v>
      </c>
      <c r="D10615" t="s">
        <v>32014</v>
      </c>
      <c r="E10615" t="s">
        <v>859</v>
      </c>
      <c r="F10615" s="7">
        <v>7.3</v>
      </c>
      <c r="G10615" t="s">
        <v>33</v>
      </c>
      <c r="H10615" t="s">
        <v>31814</v>
      </c>
      <c r="I10615" t="s">
        <v>31819</v>
      </c>
      <c r="M10615" t="s">
        <v>36</v>
      </c>
      <c r="N10615" t="str">
        <f>IF(AND(PESQUISA!$B$3&lt;&gt;"",OR(PESQUISA!$B$4="TODAS",B10615=PESQUISA!$B$4),ISNUMBER(SEARCH(PESQUISA!$B$3,D10615))),ROW()-1,"")</f>
        <v/>
      </c>
    </row>
    <row r="10616" spans="1:14" x14ac:dyDescent="0.3">
      <c r="A10616" t="s">
        <v>32015</v>
      </c>
      <c r="B10616" t="s">
        <v>31811</v>
      </c>
      <c r="C10616" t="s">
        <v>32016</v>
      </c>
      <c r="D10616" t="s">
        <v>32017</v>
      </c>
      <c r="E10616" t="s">
        <v>859</v>
      </c>
      <c r="F10616" s="7">
        <v>5.74</v>
      </c>
      <c r="G10616" t="s">
        <v>33</v>
      </c>
      <c r="H10616" t="s">
        <v>31814</v>
      </c>
      <c r="I10616" t="s">
        <v>31819</v>
      </c>
      <c r="M10616" t="s">
        <v>36</v>
      </c>
      <c r="N10616" t="str">
        <f>IF(AND(PESQUISA!$B$3&lt;&gt;"",OR(PESQUISA!$B$4="TODAS",B10616=PESQUISA!$B$4),ISNUMBER(SEARCH(PESQUISA!$B$3,D10616))),ROW()-1,"")</f>
        <v/>
      </c>
    </row>
    <row r="10617" spans="1:14" x14ac:dyDescent="0.3">
      <c r="A10617" t="s">
        <v>32018</v>
      </c>
      <c r="B10617" t="s">
        <v>31811</v>
      </c>
      <c r="C10617" t="s">
        <v>32019</v>
      </c>
      <c r="D10617" t="s">
        <v>32020</v>
      </c>
      <c r="E10617" t="s">
        <v>40</v>
      </c>
      <c r="G10617" t="s">
        <v>33</v>
      </c>
      <c r="H10617" t="s">
        <v>31814</v>
      </c>
      <c r="I10617" t="s">
        <v>31819</v>
      </c>
      <c r="M10617" t="s">
        <v>53</v>
      </c>
      <c r="N10617" t="str">
        <f>IF(AND(PESQUISA!$B$3&lt;&gt;"",OR(PESQUISA!$B$4="TODAS",B10617=PESQUISA!$B$4),ISNUMBER(SEARCH(PESQUISA!$B$3,D10617))),ROW()-1,"")</f>
        <v/>
      </c>
    </row>
    <row r="10618" spans="1:14" x14ac:dyDescent="0.3">
      <c r="A10618" t="s">
        <v>32021</v>
      </c>
      <c r="B10618" t="s">
        <v>31811</v>
      </c>
      <c r="C10618" t="s">
        <v>32022</v>
      </c>
      <c r="D10618" t="s">
        <v>32023</v>
      </c>
      <c r="E10618" t="s">
        <v>40</v>
      </c>
      <c r="G10618" t="s">
        <v>33</v>
      </c>
      <c r="H10618" t="s">
        <v>31814</v>
      </c>
      <c r="I10618" t="s">
        <v>31819</v>
      </c>
      <c r="M10618" t="s">
        <v>53</v>
      </c>
      <c r="N10618" t="str">
        <f>IF(AND(PESQUISA!$B$3&lt;&gt;"",OR(PESQUISA!$B$4="TODAS",B10618=PESQUISA!$B$4),ISNUMBER(SEARCH(PESQUISA!$B$3,D10618))),ROW()-1,"")</f>
        <v/>
      </c>
    </row>
    <row r="10619" spans="1:14" x14ac:dyDescent="0.3">
      <c r="A10619" t="s">
        <v>32024</v>
      </c>
      <c r="B10619" t="s">
        <v>31811</v>
      </c>
      <c r="C10619" t="s">
        <v>32025</v>
      </c>
      <c r="D10619" t="s">
        <v>32026</v>
      </c>
      <c r="E10619" t="s">
        <v>40</v>
      </c>
      <c r="G10619" t="s">
        <v>33</v>
      </c>
      <c r="H10619" t="s">
        <v>31814</v>
      </c>
      <c r="I10619" t="s">
        <v>31819</v>
      </c>
      <c r="M10619" t="s">
        <v>53</v>
      </c>
      <c r="N10619" t="str">
        <f>IF(AND(PESQUISA!$B$3&lt;&gt;"",OR(PESQUISA!$B$4="TODAS",B10619=PESQUISA!$B$4),ISNUMBER(SEARCH(PESQUISA!$B$3,D10619))),ROW()-1,"")</f>
        <v/>
      </c>
    </row>
    <row r="10620" spans="1:14" x14ac:dyDescent="0.3">
      <c r="A10620" t="s">
        <v>32027</v>
      </c>
      <c r="B10620" t="s">
        <v>31811</v>
      </c>
      <c r="C10620" t="s">
        <v>32028</v>
      </c>
      <c r="D10620" t="s">
        <v>32029</v>
      </c>
      <c r="E10620" t="s">
        <v>40</v>
      </c>
      <c r="F10620" s="7">
        <v>49.95</v>
      </c>
      <c r="G10620" t="s">
        <v>33</v>
      </c>
      <c r="H10620" t="s">
        <v>31814</v>
      </c>
      <c r="I10620" t="s">
        <v>31819</v>
      </c>
      <c r="M10620" t="s">
        <v>36</v>
      </c>
      <c r="N10620" t="str">
        <f>IF(AND(PESQUISA!$B$3&lt;&gt;"",OR(PESQUISA!$B$4="TODAS",B10620=PESQUISA!$B$4),ISNUMBER(SEARCH(PESQUISA!$B$3,D10620))),ROW()-1,"")</f>
        <v/>
      </c>
    </row>
    <row r="10621" spans="1:14" x14ac:dyDescent="0.3">
      <c r="A10621" t="s">
        <v>32030</v>
      </c>
      <c r="B10621" t="s">
        <v>31811</v>
      </c>
      <c r="C10621" t="s">
        <v>32031</v>
      </c>
      <c r="D10621" t="s">
        <v>32032</v>
      </c>
      <c r="E10621" t="s">
        <v>40</v>
      </c>
      <c r="F10621" s="7">
        <v>55.37</v>
      </c>
      <c r="G10621" t="s">
        <v>33</v>
      </c>
      <c r="H10621" t="s">
        <v>31814</v>
      </c>
      <c r="I10621" t="s">
        <v>31819</v>
      </c>
      <c r="M10621" t="s">
        <v>36</v>
      </c>
      <c r="N10621" t="str">
        <f>IF(AND(PESQUISA!$B$3&lt;&gt;"",OR(PESQUISA!$B$4="TODAS",B10621=PESQUISA!$B$4),ISNUMBER(SEARCH(PESQUISA!$B$3,D10621))),ROW()-1,"")</f>
        <v/>
      </c>
    </row>
    <row r="10622" spans="1:14" x14ac:dyDescent="0.3">
      <c r="A10622" t="s">
        <v>32033</v>
      </c>
      <c r="B10622" t="s">
        <v>31811</v>
      </c>
      <c r="C10622" t="s">
        <v>32034</v>
      </c>
      <c r="D10622" t="s">
        <v>32035</v>
      </c>
      <c r="E10622" t="s">
        <v>40</v>
      </c>
      <c r="F10622" s="7">
        <v>62.54</v>
      </c>
      <c r="G10622" t="s">
        <v>33</v>
      </c>
      <c r="H10622" t="s">
        <v>31814</v>
      </c>
      <c r="I10622" t="s">
        <v>31819</v>
      </c>
      <c r="M10622" t="s">
        <v>36</v>
      </c>
      <c r="N10622" t="str">
        <f>IF(AND(PESQUISA!$B$3&lt;&gt;"",OR(PESQUISA!$B$4="TODAS",B10622=PESQUISA!$B$4),ISNUMBER(SEARCH(PESQUISA!$B$3,D10622))),ROW()-1,"")</f>
        <v/>
      </c>
    </row>
    <row r="10623" spans="1:14" x14ac:dyDescent="0.3">
      <c r="A10623" t="s">
        <v>32036</v>
      </c>
      <c r="B10623" t="s">
        <v>31811</v>
      </c>
      <c r="C10623" t="s">
        <v>32037</v>
      </c>
      <c r="D10623" t="s">
        <v>32038</v>
      </c>
      <c r="E10623" t="s">
        <v>40</v>
      </c>
      <c r="F10623" s="7">
        <v>98.93</v>
      </c>
      <c r="G10623" t="s">
        <v>33</v>
      </c>
      <c r="H10623" t="s">
        <v>31814</v>
      </c>
      <c r="I10623" t="s">
        <v>31819</v>
      </c>
      <c r="M10623" t="s">
        <v>36</v>
      </c>
      <c r="N10623" t="str">
        <f>IF(AND(PESQUISA!$B$3&lt;&gt;"",OR(PESQUISA!$B$4="TODAS",B10623=PESQUISA!$B$4),ISNUMBER(SEARCH(PESQUISA!$B$3,D10623))),ROW()-1,"")</f>
        <v/>
      </c>
    </row>
    <row r="10624" spans="1:14" x14ac:dyDescent="0.3">
      <c r="A10624" t="s">
        <v>32039</v>
      </c>
      <c r="B10624" t="s">
        <v>31811</v>
      </c>
      <c r="C10624" t="s">
        <v>32040</v>
      </c>
      <c r="D10624" t="s">
        <v>32041</v>
      </c>
      <c r="E10624" t="s">
        <v>40</v>
      </c>
      <c r="F10624" s="7">
        <v>113.07</v>
      </c>
      <c r="G10624" t="s">
        <v>33</v>
      </c>
      <c r="H10624" t="s">
        <v>31814</v>
      </c>
      <c r="I10624" t="s">
        <v>31819</v>
      </c>
      <c r="M10624" t="s">
        <v>36</v>
      </c>
      <c r="N10624" t="str">
        <f>IF(AND(PESQUISA!$B$3&lt;&gt;"",OR(PESQUISA!$B$4="TODAS",B10624=PESQUISA!$B$4),ISNUMBER(SEARCH(PESQUISA!$B$3,D10624))),ROW()-1,"")</f>
        <v/>
      </c>
    </row>
    <row r="10625" spans="1:14" x14ac:dyDescent="0.3">
      <c r="A10625" t="s">
        <v>32042</v>
      </c>
      <c r="B10625" t="s">
        <v>31811</v>
      </c>
      <c r="C10625" t="s">
        <v>32043</v>
      </c>
      <c r="D10625" t="s">
        <v>32044</v>
      </c>
      <c r="E10625" t="s">
        <v>40</v>
      </c>
      <c r="F10625" s="7">
        <v>155.19</v>
      </c>
      <c r="G10625" t="s">
        <v>33</v>
      </c>
      <c r="H10625" t="s">
        <v>31814</v>
      </c>
      <c r="I10625" t="s">
        <v>31819</v>
      </c>
      <c r="M10625" t="s">
        <v>36</v>
      </c>
      <c r="N10625" t="str">
        <f>IF(AND(PESQUISA!$B$3&lt;&gt;"",OR(PESQUISA!$B$4="TODAS",B10625=PESQUISA!$B$4),ISNUMBER(SEARCH(PESQUISA!$B$3,D10625))),ROW()-1,"")</f>
        <v/>
      </c>
    </row>
    <row r="10626" spans="1:14" x14ac:dyDescent="0.3">
      <c r="A10626" t="s">
        <v>32045</v>
      </c>
      <c r="B10626" t="s">
        <v>31811</v>
      </c>
      <c r="C10626" t="s">
        <v>32046</v>
      </c>
      <c r="D10626" t="s">
        <v>32047</v>
      </c>
      <c r="E10626" t="s">
        <v>40</v>
      </c>
      <c r="F10626" s="7">
        <v>29.77</v>
      </c>
      <c r="G10626" t="s">
        <v>33</v>
      </c>
      <c r="H10626" t="s">
        <v>31814</v>
      </c>
      <c r="I10626" t="s">
        <v>31819</v>
      </c>
      <c r="M10626" t="s">
        <v>36</v>
      </c>
      <c r="N10626" t="str">
        <f>IF(AND(PESQUISA!$B$3&lt;&gt;"",OR(PESQUISA!$B$4="TODAS",B10626=PESQUISA!$B$4),ISNUMBER(SEARCH(PESQUISA!$B$3,D10626))),ROW()-1,"")</f>
        <v/>
      </c>
    </row>
    <row r="10627" spans="1:14" x14ac:dyDescent="0.3">
      <c r="A10627" t="s">
        <v>32048</v>
      </c>
      <c r="B10627" t="s">
        <v>31811</v>
      </c>
      <c r="C10627" t="s">
        <v>32049</v>
      </c>
      <c r="D10627" t="s">
        <v>32050</v>
      </c>
      <c r="E10627" t="s">
        <v>40</v>
      </c>
      <c r="F10627" s="7">
        <v>39.840000000000003</v>
      </c>
      <c r="G10627" t="s">
        <v>33</v>
      </c>
      <c r="H10627" t="s">
        <v>31814</v>
      </c>
      <c r="I10627" t="s">
        <v>31819</v>
      </c>
      <c r="M10627" t="s">
        <v>36</v>
      </c>
      <c r="N10627" t="str">
        <f>IF(AND(PESQUISA!$B$3&lt;&gt;"",OR(PESQUISA!$B$4="TODAS",B10627=PESQUISA!$B$4),ISNUMBER(SEARCH(PESQUISA!$B$3,D10627))),ROW()-1,"")</f>
        <v/>
      </c>
    </row>
    <row r="10628" spans="1:14" x14ac:dyDescent="0.3">
      <c r="A10628" t="s">
        <v>32051</v>
      </c>
      <c r="B10628" t="s">
        <v>31811</v>
      </c>
      <c r="C10628" t="s">
        <v>32052</v>
      </c>
      <c r="D10628" t="s">
        <v>32053</v>
      </c>
      <c r="E10628" t="s">
        <v>40</v>
      </c>
      <c r="G10628" t="s">
        <v>33</v>
      </c>
      <c r="H10628" t="s">
        <v>31814</v>
      </c>
      <c r="I10628" t="s">
        <v>31819</v>
      </c>
      <c r="M10628" t="s">
        <v>53</v>
      </c>
      <c r="N10628" t="str">
        <f>IF(AND(PESQUISA!$B$3&lt;&gt;"",OR(PESQUISA!$B$4="TODAS",B10628=PESQUISA!$B$4),ISNUMBER(SEARCH(PESQUISA!$B$3,D10628))),ROW()-1,"")</f>
        <v/>
      </c>
    </row>
    <row r="10629" spans="1:14" x14ac:dyDescent="0.3">
      <c r="A10629" t="s">
        <v>32054</v>
      </c>
      <c r="B10629" t="s">
        <v>31811</v>
      </c>
      <c r="C10629" t="s">
        <v>32055</v>
      </c>
      <c r="D10629" t="s">
        <v>32056</v>
      </c>
      <c r="E10629" t="s">
        <v>40</v>
      </c>
      <c r="G10629" t="s">
        <v>33</v>
      </c>
      <c r="H10629" t="s">
        <v>31814</v>
      </c>
      <c r="I10629" t="s">
        <v>31819</v>
      </c>
      <c r="M10629" t="s">
        <v>53</v>
      </c>
      <c r="N10629" t="str">
        <f>IF(AND(PESQUISA!$B$3&lt;&gt;"",OR(PESQUISA!$B$4="TODAS",B10629=PESQUISA!$B$4),ISNUMBER(SEARCH(PESQUISA!$B$3,D10629))),ROW()-1,"")</f>
        <v/>
      </c>
    </row>
    <row r="10630" spans="1:14" x14ac:dyDescent="0.3">
      <c r="A10630" t="s">
        <v>32057</v>
      </c>
      <c r="B10630" t="s">
        <v>31811</v>
      </c>
      <c r="C10630" t="s">
        <v>32058</v>
      </c>
      <c r="D10630" t="s">
        <v>32059</v>
      </c>
      <c r="E10630" t="s">
        <v>40</v>
      </c>
      <c r="G10630" t="s">
        <v>33</v>
      </c>
      <c r="H10630" t="s">
        <v>31814</v>
      </c>
      <c r="I10630" t="s">
        <v>31819</v>
      </c>
      <c r="M10630" t="s">
        <v>53</v>
      </c>
      <c r="N10630" t="str">
        <f>IF(AND(PESQUISA!$B$3&lt;&gt;"",OR(PESQUISA!$B$4="TODAS",B10630=PESQUISA!$B$4),ISNUMBER(SEARCH(PESQUISA!$B$3,D10630))),ROW()-1,"")</f>
        <v/>
      </c>
    </row>
    <row r="10631" spans="1:14" x14ac:dyDescent="0.3">
      <c r="A10631" t="s">
        <v>32060</v>
      </c>
      <c r="B10631" t="s">
        <v>31811</v>
      </c>
      <c r="C10631" t="s">
        <v>32061</v>
      </c>
      <c r="D10631" t="s">
        <v>32062</v>
      </c>
      <c r="E10631" t="s">
        <v>40</v>
      </c>
      <c r="G10631" t="s">
        <v>33</v>
      </c>
      <c r="H10631" t="s">
        <v>31814</v>
      </c>
      <c r="I10631" t="s">
        <v>31819</v>
      </c>
      <c r="M10631" t="s">
        <v>53</v>
      </c>
      <c r="N10631" t="str">
        <f>IF(AND(PESQUISA!$B$3&lt;&gt;"",OR(PESQUISA!$B$4="TODAS",B10631=PESQUISA!$B$4),ISNUMBER(SEARCH(PESQUISA!$B$3,D10631))),ROW()-1,"")</f>
        <v/>
      </c>
    </row>
    <row r="10632" spans="1:14" x14ac:dyDescent="0.3">
      <c r="A10632" t="s">
        <v>32063</v>
      </c>
      <c r="B10632" t="s">
        <v>31811</v>
      </c>
      <c r="C10632" t="s">
        <v>32064</v>
      </c>
      <c r="D10632" t="s">
        <v>32065</v>
      </c>
      <c r="E10632" t="s">
        <v>40</v>
      </c>
      <c r="G10632" t="s">
        <v>33</v>
      </c>
      <c r="H10632" t="s">
        <v>31814</v>
      </c>
      <c r="I10632" t="s">
        <v>31819</v>
      </c>
      <c r="M10632" t="s">
        <v>53</v>
      </c>
      <c r="N10632" t="str">
        <f>IF(AND(PESQUISA!$B$3&lt;&gt;"",OR(PESQUISA!$B$4="TODAS",B10632=PESQUISA!$B$4),ISNUMBER(SEARCH(PESQUISA!$B$3,D10632))),ROW()-1,"")</f>
        <v/>
      </c>
    </row>
    <row r="10633" spans="1:14" x14ac:dyDescent="0.3">
      <c r="A10633" t="s">
        <v>32066</v>
      </c>
      <c r="B10633" t="s">
        <v>31811</v>
      </c>
      <c r="C10633" t="s">
        <v>32067</v>
      </c>
      <c r="D10633" t="s">
        <v>32068</v>
      </c>
      <c r="E10633" t="s">
        <v>40</v>
      </c>
      <c r="F10633" s="7">
        <v>74.19</v>
      </c>
      <c r="G10633" t="s">
        <v>33</v>
      </c>
      <c r="H10633" t="s">
        <v>31814</v>
      </c>
      <c r="I10633" t="s">
        <v>31819</v>
      </c>
      <c r="M10633" t="s">
        <v>36</v>
      </c>
      <c r="N10633" t="str">
        <f>IF(AND(PESQUISA!$B$3&lt;&gt;"",OR(PESQUISA!$B$4="TODAS",B10633=PESQUISA!$B$4),ISNUMBER(SEARCH(PESQUISA!$B$3,D10633))),ROW()-1,"")</f>
        <v/>
      </c>
    </row>
    <row r="10634" spans="1:14" x14ac:dyDescent="0.3">
      <c r="A10634" t="s">
        <v>32069</v>
      </c>
      <c r="B10634" t="s">
        <v>31811</v>
      </c>
      <c r="C10634" t="s">
        <v>32070</v>
      </c>
      <c r="D10634" t="s">
        <v>32071</v>
      </c>
      <c r="E10634" t="s">
        <v>40</v>
      </c>
      <c r="F10634" s="7">
        <v>19.350000000000001</v>
      </c>
      <c r="G10634" t="s">
        <v>33</v>
      </c>
      <c r="H10634" t="s">
        <v>31814</v>
      </c>
      <c r="I10634" t="s">
        <v>31819</v>
      </c>
      <c r="M10634" t="s">
        <v>36</v>
      </c>
      <c r="N10634" t="str">
        <f>IF(AND(PESQUISA!$B$3&lt;&gt;"",OR(PESQUISA!$B$4="TODAS",B10634=PESQUISA!$B$4),ISNUMBER(SEARCH(PESQUISA!$B$3,D10634))),ROW()-1,"")</f>
        <v/>
      </c>
    </row>
    <row r="10635" spans="1:14" x14ac:dyDescent="0.3">
      <c r="A10635" t="s">
        <v>32072</v>
      </c>
      <c r="B10635" t="s">
        <v>31811</v>
      </c>
      <c r="C10635" t="s">
        <v>32073</v>
      </c>
      <c r="D10635" t="s">
        <v>32074</v>
      </c>
      <c r="E10635" t="s">
        <v>40</v>
      </c>
      <c r="F10635" s="7">
        <v>43.39</v>
      </c>
      <c r="G10635" t="s">
        <v>33</v>
      </c>
      <c r="H10635" t="s">
        <v>31814</v>
      </c>
      <c r="I10635" t="s">
        <v>31819</v>
      </c>
      <c r="M10635" t="s">
        <v>36</v>
      </c>
      <c r="N10635" t="str">
        <f>IF(AND(PESQUISA!$B$3&lt;&gt;"",OR(PESQUISA!$B$4="TODAS",B10635=PESQUISA!$B$4),ISNUMBER(SEARCH(PESQUISA!$B$3,D10635))),ROW()-1,"")</f>
        <v/>
      </c>
    </row>
    <row r="10636" spans="1:14" x14ac:dyDescent="0.3">
      <c r="A10636" t="s">
        <v>32075</v>
      </c>
      <c r="B10636" t="s">
        <v>31811</v>
      </c>
      <c r="C10636" t="s">
        <v>32076</v>
      </c>
      <c r="D10636" t="s">
        <v>32077</v>
      </c>
      <c r="E10636" t="s">
        <v>40</v>
      </c>
      <c r="F10636" s="7">
        <v>14.7</v>
      </c>
      <c r="G10636" t="s">
        <v>33</v>
      </c>
      <c r="H10636" t="s">
        <v>31814</v>
      </c>
      <c r="I10636" t="s">
        <v>31819</v>
      </c>
      <c r="M10636" t="s">
        <v>36</v>
      </c>
      <c r="N10636" t="str">
        <f>IF(AND(PESQUISA!$B$3&lt;&gt;"",OR(PESQUISA!$B$4="TODAS",B10636=PESQUISA!$B$4),ISNUMBER(SEARCH(PESQUISA!$B$3,D10636))),ROW()-1,"")</f>
        <v/>
      </c>
    </row>
    <row r="10637" spans="1:14" x14ac:dyDescent="0.3">
      <c r="A10637" t="s">
        <v>32078</v>
      </c>
      <c r="B10637" t="s">
        <v>31811</v>
      </c>
      <c r="C10637" t="s">
        <v>32079</v>
      </c>
      <c r="D10637" t="s">
        <v>32080</v>
      </c>
      <c r="E10637" t="s">
        <v>40</v>
      </c>
      <c r="F10637" s="7">
        <v>49.62</v>
      </c>
      <c r="G10637" t="s">
        <v>33</v>
      </c>
      <c r="H10637" t="s">
        <v>31814</v>
      </c>
      <c r="I10637" t="s">
        <v>31819</v>
      </c>
      <c r="M10637" t="s">
        <v>36</v>
      </c>
      <c r="N10637" t="str">
        <f>IF(AND(PESQUISA!$B$3&lt;&gt;"",OR(PESQUISA!$B$4="TODAS",B10637=PESQUISA!$B$4),ISNUMBER(SEARCH(PESQUISA!$B$3,D10637))),ROW()-1,"")</f>
        <v/>
      </c>
    </row>
    <row r="10638" spans="1:14" x14ac:dyDescent="0.3">
      <c r="A10638" t="s">
        <v>32081</v>
      </c>
      <c r="B10638" t="s">
        <v>31811</v>
      </c>
      <c r="C10638" t="s">
        <v>32082</v>
      </c>
      <c r="D10638" t="s">
        <v>32083</v>
      </c>
      <c r="E10638" t="s">
        <v>40</v>
      </c>
      <c r="F10638" s="7">
        <v>56.56</v>
      </c>
      <c r="G10638" t="s">
        <v>33</v>
      </c>
      <c r="H10638" t="s">
        <v>31814</v>
      </c>
      <c r="I10638" t="s">
        <v>31819</v>
      </c>
      <c r="M10638" t="s">
        <v>36</v>
      </c>
      <c r="N10638" t="str">
        <f>IF(AND(PESQUISA!$B$3&lt;&gt;"",OR(PESQUISA!$B$4="TODAS",B10638=PESQUISA!$B$4),ISNUMBER(SEARCH(PESQUISA!$B$3,D10638))),ROW()-1,"")</f>
        <v/>
      </c>
    </row>
    <row r="10639" spans="1:14" x14ac:dyDescent="0.3">
      <c r="A10639" t="s">
        <v>32084</v>
      </c>
      <c r="B10639" t="s">
        <v>31811</v>
      </c>
      <c r="C10639" t="s">
        <v>32085</v>
      </c>
      <c r="D10639" t="s">
        <v>32086</v>
      </c>
      <c r="E10639" t="s">
        <v>40</v>
      </c>
      <c r="F10639" s="7">
        <v>1.06</v>
      </c>
      <c r="G10639" t="s">
        <v>33</v>
      </c>
      <c r="H10639" t="s">
        <v>31814</v>
      </c>
      <c r="I10639" t="s">
        <v>31819</v>
      </c>
      <c r="M10639" t="s">
        <v>36</v>
      </c>
      <c r="N10639" t="str">
        <f>IF(AND(PESQUISA!$B$3&lt;&gt;"",OR(PESQUISA!$B$4="TODAS",B10639=PESQUISA!$B$4),ISNUMBER(SEARCH(PESQUISA!$B$3,D10639))),ROW()-1,"")</f>
        <v/>
      </c>
    </row>
    <row r="10640" spans="1:14" x14ac:dyDescent="0.3">
      <c r="A10640" t="s">
        <v>32087</v>
      </c>
      <c r="B10640" t="s">
        <v>31811</v>
      </c>
      <c r="C10640" t="s">
        <v>32088</v>
      </c>
      <c r="D10640" t="s">
        <v>32089</v>
      </c>
      <c r="E10640" t="s">
        <v>40</v>
      </c>
      <c r="F10640" s="7">
        <v>1.1599999999999999</v>
      </c>
      <c r="G10640" t="s">
        <v>33</v>
      </c>
      <c r="H10640" t="s">
        <v>31814</v>
      </c>
      <c r="I10640" t="s">
        <v>31819</v>
      </c>
      <c r="M10640" t="s">
        <v>36</v>
      </c>
      <c r="N10640" t="str">
        <f>IF(AND(PESQUISA!$B$3&lt;&gt;"",OR(PESQUISA!$B$4="TODAS",B10640=PESQUISA!$B$4),ISNUMBER(SEARCH(PESQUISA!$B$3,D10640))),ROW()-1,"")</f>
        <v/>
      </c>
    </row>
    <row r="10641" spans="1:14" x14ac:dyDescent="0.3">
      <c r="A10641" t="s">
        <v>32090</v>
      </c>
      <c r="B10641" t="s">
        <v>31811</v>
      </c>
      <c r="C10641" t="s">
        <v>32091</v>
      </c>
      <c r="D10641" t="s">
        <v>32092</v>
      </c>
      <c r="E10641" t="s">
        <v>40</v>
      </c>
      <c r="F10641" s="7">
        <v>2.34</v>
      </c>
      <c r="G10641" t="s">
        <v>33</v>
      </c>
      <c r="H10641" t="s">
        <v>31814</v>
      </c>
      <c r="I10641" t="s">
        <v>31819</v>
      </c>
      <c r="M10641" t="s">
        <v>36</v>
      </c>
      <c r="N10641" t="str">
        <f>IF(AND(PESQUISA!$B$3&lt;&gt;"",OR(PESQUISA!$B$4="TODAS",B10641=PESQUISA!$B$4),ISNUMBER(SEARCH(PESQUISA!$B$3,D10641))),ROW()-1,"")</f>
        <v/>
      </c>
    </row>
    <row r="10642" spans="1:14" x14ac:dyDescent="0.3">
      <c r="A10642" t="s">
        <v>32093</v>
      </c>
      <c r="B10642" t="s">
        <v>31811</v>
      </c>
      <c r="C10642" t="s">
        <v>32094</v>
      </c>
      <c r="D10642" t="s">
        <v>32095</v>
      </c>
      <c r="E10642" t="s">
        <v>40</v>
      </c>
      <c r="F10642" s="7">
        <v>8.14</v>
      </c>
      <c r="G10642" t="s">
        <v>33</v>
      </c>
      <c r="H10642" t="s">
        <v>31814</v>
      </c>
      <c r="I10642" t="s">
        <v>31819</v>
      </c>
      <c r="M10642" t="s">
        <v>36</v>
      </c>
      <c r="N10642" t="str">
        <f>IF(AND(PESQUISA!$B$3&lt;&gt;"",OR(PESQUISA!$B$4="TODAS",B10642=PESQUISA!$B$4),ISNUMBER(SEARCH(PESQUISA!$B$3,D10642))),ROW()-1,"")</f>
        <v/>
      </c>
    </row>
    <row r="10643" spans="1:14" x14ac:dyDescent="0.3">
      <c r="A10643" t="s">
        <v>32096</v>
      </c>
      <c r="B10643" t="s">
        <v>31811</v>
      </c>
      <c r="C10643" t="s">
        <v>32097</v>
      </c>
      <c r="D10643" t="s">
        <v>32098</v>
      </c>
      <c r="E10643" t="s">
        <v>40</v>
      </c>
      <c r="F10643" s="7">
        <v>4.84</v>
      </c>
      <c r="G10643" t="s">
        <v>33</v>
      </c>
      <c r="H10643" t="s">
        <v>31814</v>
      </c>
      <c r="I10643" t="s">
        <v>31819</v>
      </c>
      <c r="M10643" t="s">
        <v>36</v>
      </c>
      <c r="N10643" t="str">
        <f>IF(AND(PESQUISA!$B$3&lt;&gt;"",OR(PESQUISA!$B$4="TODAS",B10643=PESQUISA!$B$4),ISNUMBER(SEARCH(PESQUISA!$B$3,D10643))),ROW()-1,"")</f>
        <v/>
      </c>
    </row>
    <row r="10644" spans="1:14" x14ac:dyDescent="0.3">
      <c r="A10644" t="s">
        <v>32099</v>
      </c>
      <c r="B10644" t="s">
        <v>31811</v>
      </c>
      <c r="C10644" t="s">
        <v>32100</v>
      </c>
      <c r="D10644" t="s">
        <v>32101</v>
      </c>
      <c r="E10644" t="s">
        <v>40</v>
      </c>
      <c r="F10644" s="7">
        <v>11.01</v>
      </c>
      <c r="G10644" t="s">
        <v>33</v>
      </c>
      <c r="H10644" t="s">
        <v>31814</v>
      </c>
      <c r="I10644" t="s">
        <v>31819</v>
      </c>
      <c r="M10644" t="s">
        <v>36</v>
      </c>
      <c r="N10644" t="str">
        <f>IF(AND(PESQUISA!$B$3&lt;&gt;"",OR(PESQUISA!$B$4="TODAS",B10644=PESQUISA!$B$4),ISNUMBER(SEARCH(PESQUISA!$B$3,D10644))),ROW()-1,"")</f>
        <v/>
      </c>
    </row>
    <row r="10645" spans="1:14" x14ac:dyDescent="0.3">
      <c r="A10645" t="s">
        <v>32102</v>
      </c>
      <c r="B10645" t="s">
        <v>31811</v>
      </c>
      <c r="C10645" t="s">
        <v>32103</v>
      </c>
      <c r="D10645" t="s">
        <v>32104</v>
      </c>
      <c r="E10645" t="s">
        <v>40</v>
      </c>
      <c r="F10645" s="7">
        <v>5.83</v>
      </c>
      <c r="G10645" t="s">
        <v>33</v>
      </c>
      <c r="H10645" t="s">
        <v>31814</v>
      </c>
      <c r="I10645" t="s">
        <v>31819</v>
      </c>
      <c r="M10645" t="s">
        <v>36</v>
      </c>
      <c r="N10645" t="str">
        <f>IF(AND(PESQUISA!$B$3&lt;&gt;"",OR(PESQUISA!$B$4="TODAS",B10645=PESQUISA!$B$4),ISNUMBER(SEARCH(PESQUISA!$B$3,D10645))),ROW()-1,"")</f>
        <v/>
      </c>
    </row>
    <row r="10646" spans="1:14" x14ac:dyDescent="0.3">
      <c r="A10646" t="s">
        <v>32105</v>
      </c>
      <c r="B10646" t="s">
        <v>31811</v>
      </c>
      <c r="C10646" t="s">
        <v>32106</v>
      </c>
      <c r="D10646" t="s">
        <v>32107</v>
      </c>
      <c r="E10646" t="s">
        <v>40</v>
      </c>
      <c r="F10646" s="7">
        <v>14.6</v>
      </c>
      <c r="G10646" t="s">
        <v>33</v>
      </c>
      <c r="H10646" t="s">
        <v>31814</v>
      </c>
      <c r="I10646" t="s">
        <v>31819</v>
      </c>
      <c r="M10646" t="s">
        <v>36</v>
      </c>
      <c r="N10646" t="str">
        <f>IF(AND(PESQUISA!$B$3&lt;&gt;"",OR(PESQUISA!$B$4="TODAS",B10646=PESQUISA!$B$4),ISNUMBER(SEARCH(PESQUISA!$B$3,D10646))),ROW()-1,"")</f>
        <v/>
      </c>
    </row>
    <row r="10647" spans="1:14" x14ac:dyDescent="0.3">
      <c r="A10647" t="s">
        <v>32108</v>
      </c>
      <c r="B10647" t="s">
        <v>31811</v>
      </c>
      <c r="C10647" t="s">
        <v>32109</v>
      </c>
      <c r="D10647" t="s">
        <v>32110</v>
      </c>
      <c r="E10647" t="s">
        <v>40</v>
      </c>
      <c r="F10647" s="7">
        <v>25.42</v>
      </c>
      <c r="G10647" t="s">
        <v>33</v>
      </c>
      <c r="H10647" t="s">
        <v>31814</v>
      </c>
      <c r="I10647" t="s">
        <v>31819</v>
      </c>
      <c r="M10647" t="s">
        <v>36</v>
      </c>
      <c r="N10647" t="str">
        <f>IF(AND(PESQUISA!$B$3&lt;&gt;"",OR(PESQUISA!$B$4="TODAS",B10647=PESQUISA!$B$4),ISNUMBER(SEARCH(PESQUISA!$B$3,D10647))),ROW()-1,"")</f>
        <v/>
      </c>
    </row>
    <row r="10648" spans="1:14" x14ac:dyDescent="0.3">
      <c r="A10648" t="s">
        <v>32111</v>
      </c>
      <c r="B10648" t="s">
        <v>31811</v>
      </c>
      <c r="C10648" t="s">
        <v>32112</v>
      </c>
      <c r="D10648" t="s">
        <v>32113</v>
      </c>
      <c r="E10648" t="s">
        <v>40</v>
      </c>
      <c r="F10648" s="7">
        <v>35.04</v>
      </c>
      <c r="G10648" t="s">
        <v>33</v>
      </c>
      <c r="H10648" t="s">
        <v>31814</v>
      </c>
      <c r="I10648" t="s">
        <v>31819</v>
      </c>
      <c r="M10648" t="s">
        <v>36</v>
      </c>
      <c r="N10648" t="str">
        <f>IF(AND(PESQUISA!$B$3&lt;&gt;"",OR(PESQUISA!$B$4="TODAS",B10648=PESQUISA!$B$4),ISNUMBER(SEARCH(PESQUISA!$B$3,D10648))),ROW()-1,"")</f>
        <v/>
      </c>
    </row>
    <row r="10649" spans="1:14" x14ac:dyDescent="0.3">
      <c r="A10649" t="s">
        <v>32114</v>
      </c>
      <c r="B10649" t="s">
        <v>31811</v>
      </c>
      <c r="C10649" t="s">
        <v>32115</v>
      </c>
      <c r="D10649" t="s">
        <v>32116</v>
      </c>
      <c r="E10649" t="s">
        <v>40</v>
      </c>
      <c r="F10649" s="7">
        <v>14.81</v>
      </c>
      <c r="G10649" t="s">
        <v>33</v>
      </c>
      <c r="H10649" t="s">
        <v>31814</v>
      </c>
      <c r="I10649" t="s">
        <v>31819</v>
      </c>
      <c r="M10649" t="s">
        <v>36</v>
      </c>
      <c r="N10649" t="str">
        <f>IF(AND(PESQUISA!$B$3&lt;&gt;"",OR(PESQUISA!$B$4="TODAS",B10649=PESQUISA!$B$4),ISNUMBER(SEARCH(PESQUISA!$B$3,D10649))),ROW()-1,"")</f>
        <v/>
      </c>
    </row>
    <row r="10650" spans="1:14" x14ac:dyDescent="0.3">
      <c r="A10650" t="s">
        <v>32117</v>
      </c>
      <c r="B10650" t="s">
        <v>31811</v>
      </c>
      <c r="C10650" t="s">
        <v>32118</v>
      </c>
      <c r="D10650" t="s">
        <v>32119</v>
      </c>
      <c r="E10650" t="s">
        <v>40</v>
      </c>
      <c r="F10650" s="7">
        <v>16.11</v>
      </c>
      <c r="G10650" t="s">
        <v>33</v>
      </c>
      <c r="H10650" t="s">
        <v>31814</v>
      </c>
      <c r="I10650" t="s">
        <v>31819</v>
      </c>
      <c r="M10650" t="s">
        <v>36</v>
      </c>
      <c r="N10650" t="str">
        <f>IF(AND(PESQUISA!$B$3&lt;&gt;"",OR(PESQUISA!$B$4="TODAS",B10650=PESQUISA!$B$4),ISNUMBER(SEARCH(PESQUISA!$B$3,D10650))),ROW()-1,"")</f>
        <v/>
      </c>
    </row>
    <row r="10651" spans="1:14" x14ac:dyDescent="0.3">
      <c r="A10651" t="s">
        <v>32120</v>
      </c>
      <c r="B10651" t="s">
        <v>31811</v>
      </c>
      <c r="C10651" t="s">
        <v>32121</v>
      </c>
      <c r="D10651" t="s">
        <v>32122</v>
      </c>
      <c r="E10651" t="s">
        <v>40</v>
      </c>
      <c r="F10651" s="7">
        <v>24.24</v>
      </c>
      <c r="G10651" t="s">
        <v>33</v>
      </c>
      <c r="H10651" t="s">
        <v>31814</v>
      </c>
      <c r="I10651" t="s">
        <v>31819</v>
      </c>
      <c r="M10651" t="s">
        <v>36</v>
      </c>
      <c r="N10651" t="str">
        <f>IF(AND(PESQUISA!$B$3&lt;&gt;"",OR(PESQUISA!$B$4="TODAS",B10651=PESQUISA!$B$4),ISNUMBER(SEARCH(PESQUISA!$B$3,D10651))),ROW()-1,"")</f>
        <v/>
      </c>
    </row>
    <row r="10652" spans="1:14" x14ac:dyDescent="0.3">
      <c r="A10652" t="s">
        <v>32123</v>
      </c>
      <c r="B10652" t="s">
        <v>31811</v>
      </c>
      <c r="C10652" t="s">
        <v>32124</v>
      </c>
      <c r="D10652" t="s">
        <v>32125</v>
      </c>
      <c r="E10652" t="s">
        <v>40</v>
      </c>
      <c r="F10652" s="7">
        <v>36.28</v>
      </c>
      <c r="G10652" t="s">
        <v>33</v>
      </c>
      <c r="H10652" t="s">
        <v>31814</v>
      </c>
      <c r="I10652" t="s">
        <v>31819</v>
      </c>
      <c r="M10652" t="s">
        <v>36</v>
      </c>
      <c r="N10652" t="str">
        <f>IF(AND(PESQUISA!$B$3&lt;&gt;"",OR(PESQUISA!$B$4="TODAS",B10652=PESQUISA!$B$4),ISNUMBER(SEARCH(PESQUISA!$B$3,D10652))),ROW()-1,"")</f>
        <v/>
      </c>
    </row>
    <row r="10653" spans="1:14" x14ac:dyDescent="0.3">
      <c r="A10653" t="s">
        <v>32126</v>
      </c>
      <c r="B10653" t="s">
        <v>31811</v>
      </c>
      <c r="C10653" t="s">
        <v>32127</v>
      </c>
      <c r="D10653" t="s">
        <v>32128</v>
      </c>
      <c r="E10653" t="s">
        <v>40</v>
      </c>
      <c r="F10653" s="7">
        <v>34.29</v>
      </c>
      <c r="G10653" t="s">
        <v>33</v>
      </c>
      <c r="H10653" t="s">
        <v>31814</v>
      </c>
      <c r="I10653" t="s">
        <v>31819</v>
      </c>
      <c r="M10653" t="s">
        <v>36</v>
      </c>
      <c r="N10653" t="str">
        <f>IF(AND(PESQUISA!$B$3&lt;&gt;"",OR(PESQUISA!$B$4="TODAS",B10653=PESQUISA!$B$4),ISNUMBER(SEARCH(PESQUISA!$B$3,D10653))),ROW()-1,"")</f>
        <v/>
      </c>
    </row>
    <row r="10654" spans="1:14" x14ac:dyDescent="0.3">
      <c r="A10654" t="s">
        <v>32129</v>
      </c>
      <c r="B10654" t="s">
        <v>31811</v>
      </c>
      <c r="C10654" t="s">
        <v>32130</v>
      </c>
      <c r="D10654" t="s">
        <v>32131</v>
      </c>
      <c r="E10654" t="s">
        <v>40</v>
      </c>
      <c r="G10654" t="s">
        <v>33</v>
      </c>
      <c r="H10654" t="s">
        <v>31814</v>
      </c>
      <c r="I10654" t="s">
        <v>31819</v>
      </c>
      <c r="M10654" t="s">
        <v>53</v>
      </c>
      <c r="N10654" t="str">
        <f>IF(AND(PESQUISA!$B$3&lt;&gt;"",OR(PESQUISA!$B$4="TODAS",B10654=PESQUISA!$B$4),ISNUMBER(SEARCH(PESQUISA!$B$3,D10654))),ROW()-1,"")</f>
        <v/>
      </c>
    </row>
    <row r="10655" spans="1:14" x14ac:dyDescent="0.3">
      <c r="A10655" t="s">
        <v>32132</v>
      </c>
      <c r="B10655" t="s">
        <v>31811</v>
      </c>
      <c r="C10655" t="s">
        <v>32133</v>
      </c>
      <c r="D10655" t="s">
        <v>32134</v>
      </c>
      <c r="E10655" t="s">
        <v>40</v>
      </c>
      <c r="F10655" s="7">
        <v>65.760000000000005</v>
      </c>
      <c r="G10655" t="s">
        <v>33</v>
      </c>
      <c r="H10655" t="s">
        <v>31814</v>
      </c>
      <c r="I10655" t="s">
        <v>31819</v>
      </c>
      <c r="M10655" t="s">
        <v>36</v>
      </c>
      <c r="N10655" t="str">
        <f>IF(AND(PESQUISA!$B$3&lt;&gt;"",OR(PESQUISA!$B$4="TODAS",B10655=PESQUISA!$B$4),ISNUMBER(SEARCH(PESQUISA!$B$3,D10655))),ROW()-1,"")</f>
        <v/>
      </c>
    </row>
    <row r="10656" spans="1:14" x14ac:dyDescent="0.3">
      <c r="A10656" t="s">
        <v>32135</v>
      </c>
      <c r="B10656" t="s">
        <v>31811</v>
      </c>
      <c r="C10656" t="s">
        <v>32136</v>
      </c>
      <c r="D10656" t="s">
        <v>32137</v>
      </c>
      <c r="E10656" t="s">
        <v>40</v>
      </c>
      <c r="F10656" s="7">
        <v>40.61</v>
      </c>
      <c r="G10656" t="s">
        <v>33</v>
      </c>
      <c r="H10656" t="s">
        <v>31814</v>
      </c>
      <c r="I10656" t="s">
        <v>31819</v>
      </c>
      <c r="M10656" t="s">
        <v>36</v>
      </c>
      <c r="N10656" t="str">
        <f>IF(AND(PESQUISA!$B$3&lt;&gt;"",OR(PESQUISA!$B$4="TODAS",B10656=PESQUISA!$B$4),ISNUMBER(SEARCH(PESQUISA!$B$3,D10656))),ROW()-1,"")</f>
        <v/>
      </c>
    </row>
    <row r="10657" spans="1:14" x14ac:dyDescent="0.3">
      <c r="A10657" t="s">
        <v>32138</v>
      </c>
      <c r="B10657" t="s">
        <v>31811</v>
      </c>
      <c r="C10657" t="s">
        <v>32139</v>
      </c>
      <c r="D10657" t="s">
        <v>32140</v>
      </c>
      <c r="E10657" t="s">
        <v>40</v>
      </c>
      <c r="F10657" s="7">
        <v>21.26</v>
      </c>
      <c r="G10657" t="s">
        <v>33</v>
      </c>
      <c r="H10657" t="s">
        <v>31814</v>
      </c>
      <c r="I10657" t="s">
        <v>31819</v>
      </c>
      <c r="M10657" t="s">
        <v>36</v>
      </c>
      <c r="N10657" t="str">
        <f>IF(AND(PESQUISA!$B$3&lt;&gt;"",OR(PESQUISA!$B$4="TODAS",B10657=PESQUISA!$B$4),ISNUMBER(SEARCH(PESQUISA!$B$3,D10657))),ROW()-1,"")</f>
        <v/>
      </c>
    </row>
    <row r="10658" spans="1:14" x14ac:dyDescent="0.3">
      <c r="A10658" t="s">
        <v>32141</v>
      </c>
      <c r="B10658" t="s">
        <v>31811</v>
      </c>
      <c r="C10658" t="s">
        <v>32142</v>
      </c>
      <c r="D10658" t="s">
        <v>32143</v>
      </c>
      <c r="E10658" t="s">
        <v>40</v>
      </c>
      <c r="F10658" s="7">
        <v>20.350000000000001</v>
      </c>
      <c r="G10658" t="s">
        <v>33</v>
      </c>
      <c r="H10658" t="s">
        <v>31814</v>
      </c>
      <c r="I10658" t="s">
        <v>31819</v>
      </c>
      <c r="M10658" t="s">
        <v>36</v>
      </c>
      <c r="N10658" t="str">
        <f>IF(AND(PESQUISA!$B$3&lt;&gt;"",OR(PESQUISA!$B$4="TODAS",B10658=PESQUISA!$B$4),ISNUMBER(SEARCH(PESQUISA!$B$3,D10658))),ROW()-1,"")</f>
        <v/>
      </c>
    </row>
    <row r="10659" spans="1:14" x14ac:dyDescent="0.3">
      <c r="A10659" t="s">
        <v>32144</v>
      </c>
      <c r="B10659" t="s">
        <v>31811</v>
      </c>
      <c r="C10659" t="s">
        <v>32145</v>
      </c>
      <c r="D10659" t="s">
        <v>32146</v>
      </c>
      <c r="E10659" t="s">
        <v>40</v>
      </c>
      <c r="F10659" s="7">
        <v>59.91</v>
      </c>
      <c r="G10659" t="s">
        <v>33</v>
      </c>
      <c r="H10659" t="s">
        <v>31814</v>
      </c>
      <c r="I10659" t="s">
        <v>31819</v>
      </c>
      <c r="M10659" t="s">
        <v>36</v>
      </c>
      <c r="N10659" t="str">
        <f>IF(AND(PESQUISA!$B$3&lt;&gt;"",OR(PESQUISA!$B$4="TODAS",B10659=PESQUISA!$B$4),ISNUMBER(SEARCH(PESQUISA!$B$3,D10659))),ROW()-1,"")</f>
        <v/>
      </c>
    </row>
    <row r="10660" spans="1:14" x14ac:dyDescent="0.3">
      <c r="A10660" t="s">
        <v>32147</v>
      </c>
      <c r="B10660" t="s">
        <v>31811</v>
      </c>
      <c r="C10660" t="s">
        <v>32148</v>
      </c>
      <c r="D10660" t="s">
        <v>32149</v>
      </c>
      <c r="E10660" t="s">
        <v>40</v>
      </c>
      <c r="F10660" s="7">
        <v>349.26</v>
      </c>
      <c r="G10660" t="s">
        <v>33</v>
      </c>
      <c r="H10660" t="s">
        <v>31814</v>
      </c>
      <c r="I10660" t="s">
        <v>31819</v>
      </c>
      <c r="M10660" t="s">
        <v>36</v>
      </c>
      <c r="N10660" t="str">
        <f>IF(AND(PESQUISA!$B$3&lt;&gt;"",OR(PESQUISA!$B$4="TODAS",B10660=PESQUISA!$B$4),ISNUMBER(SEARCH(PESQUISA!$B$3,D10660))),ROW()-1,"")</f>
        <v/>
      </c>
    </row>
    <row r="10661" spans="1:14" x14ac:dyDescent="0.3">
      <c r="A10661" t="s">
        <v>32150</v>
      </c>
      <c r="B10661" t="s">
        <v>31811</v>
      </c>
      <c r="C10661" t="s">
        <v>32151</v>
      </c>
      <c r="D10661" t="s">
        <v>32152</v>
      </c>
      <c r="E10661" t="s">
        <v>40</v>
      </c>
      <c r="F10661" s="7">
        <v>279.22000000000003</v>
      </c>
      <c r="G10661" t="s">
        <v>33</v>
      </c>
      <c r="H10661" t="s">
        <v>31814</v>
      </c>
      <c r="I10661" t="s">
        <v>31819</v>
      </c>
      <c r="M10661" t="s">
        <v>36</v>
      </c>
      <c r="N10661" t="str">
        <f>IF(AND(PESQUISA!$B$3&lt;&gt;"",OR(PESQUISA!$B$4="TODAS",B10661=PESQUISA!$B$4),ISNUMBER(SEARCH(PESQUISA!$B$3,D10661))),ROW()-1,"")</f>
        <v/>
      </c>
    </row>
    <row r="10662" spans="1:14" x14ac:dyDescent="0.3">
      <c r="A10662" t="s">
        <v>32153</v>
      </c>
      <c r="B10662" t="s">
        <v>31811</v>
      </c>
      <c r="C10662" t="s">
        <v>32154</v>
      </c>
      <c r="D10662" t="s">
        <v>32155</v>
      </c>
      <c r="E10662" t="s">
        <v>40</v>
      </c>
      <c r="F10662" s="7">
        <v>399.21</v>
      </c>
      <c r="G10662" t="s">
        <v>33</v>
      </c>
      <c r="H10662" t="s">
        <v>31814</v>
      </c>
      <c r="I10662" t="s">
        <v>31819</v>
      </c>
      <c r="M10662" t="s">
        <v>36</v>
      </c>
      <c r="N10662" t="str">
        <f>IF(AND(PESQUISA!$B$3&lt;&gt;"",OR(PESQUISA!$B$4="TODAS",B10662=PESQUISA!$B$4),ISNUMBER(SEARCH(PESQUISA!$B$3,D10662))),ROW()-1,"")</f>
        <v/>
      </c>
    </row>
    <row r="10663" spans="1:14" x14ac:dyDescent="0.3">
      <c r="A10663" t="s">
        <v>32156</v>
      </c>
      <c r="B10663" t="s">
        <v>31811</v>
      </c>
      <c r="C10663" t="s">
        <v>32157</v>
      </c>
      <c r="D10663" t="s">
        <v>32158</v>
      </c>
      <c r="E10663" t="s">
        <v>40</v>
      </c>
      <c r="F10663" s="7">
        <v>504.82</v>
      </c>
      <c r="G10663" t="s">
        <v>33</v>
      </c>
      <c r="H10663" t="s">
        <v>31814</v>
      </c>
      <c r="I10663" t="s">
        <v>31819</v>
      </c>
      <c r="M10663" t="s">
        <v>36</v>
      </c>
      <c r="N10663" t="str">
        <f>IF(AND(PESQUISA!$B$3&lt;&gt;"",OR(PESQUISA!$B$4="TODAS",B10663=PESQUISA!$B$4),ISNUMBER(SEARCH(PESQUISA!$B$3,D10663))),ROW()-1,"")</f>
        <v/>
      </c>
    </row>
    <row r="10664" spans="1:14" x14ac:dyDescent="0.3">
      <c r="A10664" t="s">
        <v>32159</v>
      </c>
      <c r="B10664" t="s">
        <v>31811</v>
      </c>
      <c r="C10664" t="s">
        <v>32160</v>
      </c>
      <c r="D10664" t="s">
        <v>32161</v>
      </c>
      <c r="E10664" t="s">
        <v>40</v>
      </c>
      <c r="F10664" s="7">
        <v>14.19</v>
      </c>
      <c r="G10664" t="s">
        <v>33</v>
      </c>
      <c r="H10664" t="s">
        <v>31814</v>
      </c>
      <c r="I10664" t="s">
        <v>31819</v>
      </c>
      <c r="M10664" t="s">
        <v>36</v>
      </c>
      <c r="N10664" t="str">
        <f>IF(AND(PESQUISA!$B$3&lt;&gt;"",OR(PESQUISA!$B$4="TODAS",B10664=PESQUISA!$B$4),ISNUMBER(SEARCH(PESQUISA!$B$3,D10664))),ROW()-1,"")</f>
        <v/>
      </c>
    </row>
    <row r="10665" spans="1:14" x14ac:dyDescent="0.3">
      <c r="A10665" t="s">
        <v>32162</v>
      </c>
      <c r="B10665" t="s">
        <v>31811</v>
      </c>
      <c r="C10665" t="s">
        <v>32163</v>
      </c>
      <c r="D10665" t="s">
        <v>32164</v>
      </c>
      <c r="E10665" t="s">
        <v>40</v>
      </c>
      <c r="F10665" s="7">
        <v>265.66000000000003</v>
      </c>
      <c r="G10665" t="s">
        <v>33</v>
      </c>
      <c r="H10665" t="s">
        <v>31814</v>
      </c>
      <c r="I10665" t="s">
        <v>31819</v>
      </c>
      <c r="M10665" t="s">
        <v>36</v>
      </c>
      <c r="N10665" t="str">
        <f>IF(AND(PESQUISA!$B$3&lt;&gt;"",OR(PESQUISA!$B$4="TODAS",B10665=PESQUISA!$B$4),ISNUMBER(SEARCH(PESQUISA!$B$3,D10665))),ROW()-1,"")</f>
        <v/>
      </c>
    </row>
    <row r="10666" spans="1:14" x14ac:dyDescent="0.3">
      <c r="A10666" t="s">
        <v>32165</v>
      </c>
      <c r="B10666" t="s">
        <v>31811</v>
      </c>
      <c r="C10666" t="s">
        <v>32166</v>
      </c>
      <c r="D10666" t="s">
        <v>32167</v>
      </c>
      <c r="E10666" t="s">
        <v>40</v>
      </c>
      <c r="F10666" s="7">
        <v>376.43</v>
      </c>
      <c r="G10666" t="s">
        <v>33</v>
      </c>
      <c r="H10666" t="s">
        <v>31814</v>
      </c>
      <c r="I10666" t="s">
        <v>31819</v>
      </c>
      <c r="M10666" t="s">
        <v>36</v>
      </c>
      <c r="N10666" t="str">
        <f>IF(AND(PESQUISA!$B$3&lt;&gt;"",OR(PESQUISA!$B$4="TODAS",B10666=PESQUISA!$B$4),ISNUMBER(SEARCH(PESQUISA!$B$3,D10666))),ROW()-1,"")</f>
        <v/>
      </c>
    </row>
    <row r="10667" spans="1:14" x14ac:dyDescent="0.3">
      <c r="A10667" t="s">
        <v>32168</v>
      </c>
      <c r="B10667" t="s">
        <v>31811</v>
      </c>
      <c r="C10667" t="s">
        <v>32169</v>
      </c>
      <c r="D10667" t="s">
        <v>32170</v>
      </c>
      <c r="E10667" t="s">
        <v>29882</v>
      </c>
      <c r="F10667" s="7">
        <v>185.94</v>
      </c>
      <c r="G10667" t="s">
        <v>33</v>
      </c>
      <c r="H10667" t="s">
        <v>31814</v>
      </c>
      <c r="I10667" t="s">
        <v>31819</v>
      </c>
      <c r="M10667" t="s">
        <v>36</v>
      </c>
      <c r="N10667" t="str">
        <f>IF(AND(PESQUISA!$B$3&lt;&gt;"",OR(PESQUISA!$B$4="TODAS",B10667=PESQUISA!$B$4),ISNUMBER(SEARCH(PESQUISA!$B$3,D10667))),ROW()-1,"")</f>
        <v/>
      </c>
    </row>
    <row r="10668" spans="1:14" x14ac:dyDescent="0.3">
      <c r="A10668" t="s">
        <v>32171</v>
      </c>
      <c r="B10668" t="s">
        <v>31811</v>
      </c>
      <c r="C10668" t="s">
        <v>32172</v>
      </c>
      <c r="D10668" t="s">
        <v>32173</v>
      </c>
      <c r="E10668" t="s">
        <v>859</v>
      </c>
      <c r="F10668" s="7">
        <v>41.82</v>
      </c>
      <c r="G10668" t="s">
        <v>33</v>
      </c>
      <c r="H10668" t="s">
        <v>31814</v>
      </c>
      <c r="I10668" t="s">
        <v>31819</v>
      </c>
      <c r="M10668" t="s">
        <v>36</v>
      </c>
      <c r="N10668" t="str">
        <f>IF(AND(PESQUISA!$B$3&lt;&gt;"",OR(PESQUISA!$B$4="TODAS",B10668=PESQUISA!$B$4),ISNUMBER(SEARCH(PESQUISA!$B$3,D10668))),ROW()-1,"")</f>
        <v/>
      </c>
    </row>
    <row r="10669" spans="1:14" x14ac:dyDescent="0.3">
      <c r="A10669" t="s">
        <v>32174</v>
      </c>
      <c r="B10669" t="s">
        <v>31811</v>
      </c>
      <c r="C10669" t="s">
        <v>32175</v>
      </c>
      <c r="D10669" t="s">
        <v>32176</v>
      </c>
      <c r="E10669" t="s">
        <v>859</v>
      </c>
      <c r="F10669" s="7">
        <v>43.6</v>
      </c>
      <c r="G10669" t="s">
        <v>33</v>
      </c>
      <c r="H10669" t="s">
        <v>31814</v>
      </c>
      <c r="I10669" t="s">
        <v>31819</v>
      </c>
      <c r="M10669" t="s">
        <v>36</v>
      </c>
      <c r="N10669" t="str">
        <f>IF(AND(PESQUISA!$B$3&lt;&gt;"",OR(PESQUISA!$B$4="TODAS",B10669=PESQUISA!$B$4),ISNUMBER(SEARCH(PESQUISA!$B$3,D10669))),ROW()-1,"")</f>
        <v/>
      </c>
    </row>
    <row r="10670" spans="1:14" x14ac:dyDescent="0.3">
      <c r="A10670" t="s">
        <v>32177</v>
      </c>
      <c r="B10670" t="s">
        <v>31811</v>
      </c>
      <c r="C10670" t="s">
        <v>32178</v>
      </c>
      <c r="D10670" t="s">
        <v>32179</v>
      </c>
      <c r="E10670" t="s">
        <v>859</v>
      </c>
      <c r="F10670" s="7">
        <v>139.88</v>
      </c>
      <c r="G10670" t="s">
        <v>33</v>
      </c>
      <c r="H10670" t="s">
        <v>31814</v>
      </c>
      <c r="I10670" t="s">
        <v>31819</v>
      </c>
      <c r="M10670" t="s">
        <v>36</v>
      </c>
      <c r="N10670" t="str">
        <f>IF(AND(PESQUISA!$B$3&lt;&gt;"",OR(PESQUISA!$B$4="TODAS",B10670=PESQUISA!$B$4),ISNUMBER(SEARCH(PESQUISA!$B$3,D10670))),ROW()-1,"")</f>
        <v/>
      </c>
    </row>
    <row r="10671" spans="1:14" x14ac:dyDescent="0.3">
      <c r="A10671" t="s">
        <v>32180</v>
      </c>
      <c r="B10671" t="s">
        <v>31811</v>
      </c>
      <c r="C10671" t="s">
        <v>32181</v>
      </c>
      <c r="D10671" t="s">
        <v>32182</v>
      </c>
      <c r="E10671" t="s">
        <v>859</v>
      </c>
      <c r="F10671" s="7">
        <v>49.8</v>
      </c>
      <c r="G10671" t="s">
        <v>33</v>
      </c>
      <c r="H10671" t="s">
        <v>31814</v>
      </c>
      <c r="I10671" t="s">
        <v>31819</v>
      </c>
      <c r="M10671" t="s">
        <v>36</v>
      </c>
      <c r="N10671" t="str">
        <f>IF(AND(PESQUISA!$B$3&lt;&gt;"",OR(PESQUISA!$B$4="TODAS",B10671=PESQUISA!$B$4),ISNUMBER(SEARCH(PESQUISA!$B$3,D10671))),ROW()-1,"")</f>
        <v/>
      </c>
    </row>
    <row r="10672" spans="1:14" x14ac:dyDescent="0.3">
      <c r="A10672" t="s">
        <v>32183</v>
      </c>
      <c r="B10672" t="s">
        <v>31811</v>
      </c>
      <c r="C10672" t="s">
        <v>32184</v>
      </c>
      <c r="D10672" t="s">
        <v>32185</v>
      </c>
      <c r="E10672" t="s">
        <v>859</v>
      </c>
      <c r="F10672" s="7">
        <v>42.59</v>
      </c>
      <c r="G10672" t="s">
        <v>33</v>
      </c>
      <c r="H10672" t="s">
        <v>31814</v>
      </c>
      <c r="I10672" t="s">
        <v>31819</v>
      </c>
      <c r="M10672" t="s">
        <v>36</v>
      </c>
      <c r="N10672" t="str">
        <f>IF(AND(PESQUISA!$B$3&lt;&gt;"",OR(PESQUISA!$B$4="TODAS",B10672=PESQUISA!$B$4),ISNUMBER(SEARCH(PESQUISA!$B$3,D10672))),ROW()-1,"")</f>
        <v/>
      </c>
    </row>
    <row r="10673" spans="1:14" x14ac:dyDescent="0.3">
      <c r="A10673" t="s">
        <v>32186</v>
      </c>
      <c r="B10673" t="s">
        <v>31811</v>
      </c>
      <c r="C10673" t="s">
        <v>32187</v>
      </c>
      <c r="D10673" t="s">
        <v>32188</v>
      </c>
      <c r="E10673" t="s">
        <v>40</v>
      </c>
      <c r="F10673" s="7">
        <v>36.65</v>
      </c>
      <c r="G10673" t="s">
        <v>33</v>
      </c>
      <c r="H10673" t="s">
        <v>31814</v>
      </c>
      <c r="I10673" t="s">
        <v>31819</v>
      </c>
      <c r="M10673" t="s">
        <v>36</v>
      </c>
      <c r="N10673" t="str">
        <f>IF(AND(PESQUISA!$B$3&lt;&gt;"",OR(PESQUISA!$B$4="TODAS",B10673=PESQUISA!$B$4),ISNUMBER(SEARCH(PESQUISA!$B$3,D10673))),ROW()-1,"")</f>
        <v/>
      </c>
    </row>
    <row r="10674" spans="1:14" x14ac:dyDescent="0.3">
      <c r="A10674" t="s">
        <v>32189</v>
      </c>
      <c r="B10674" t="s">
        <v>31811</v>
      </c>
      <c r="C10674" t="s">
        <v>32190</v>
      </c>
      <c r="D10674" t="s">
        <v>32191</v>
      </c>
      <c r="E10674" t="s">
        <v>40</v>
      </c>
      <c r="F10674" s="7">
        <v>9.2899999999999991</v>
      </c>
      <c r="G10674" t="s">
        <v>33</v>
      </c>
      <c r="H10674" t="s">
        <v>31814</v>
      </c>
      <c r="I10674" t="s">
        <v>31819</v>
      </c>
      <c r="M10674" t="s">
        <v>36</v>
      </c>
      <c r="N10674" t="str">
        <f>IF(AND(PESQUISA!$B$3&lt;&gt;"",OR(PESQUISA!$B$4="TODAS",B10674=PESQUISA!$B$4),ISNUMBER(SEARCH(PESQUISA!$B$3,D10674))),ROW()-1,"")</f>
        <v/>
      </c>
    </row>
    <row r="10675" spans="1:14" x14ac:dyDescent="0.3">
      <c r="A10675" t="s">
        <v>32192</v>
      </c>
      <c r="B10675" t="s">
        <v>31811</v>
      </c>
      <c r="C10675" t="s">
        <v>32193</v>
      </c>
      <c r="D10675" t="s">
        <v>32194</v>
      </c>
      <c r="E10675" t="s">
        <v>40</v>
      </c>
      <c r="F10675" s="7">
        <v>71.48</v>
      </c>
      <c r="G10675" t="s">
        <v>33</v>
      </c>
      <c r="H10675" t="s">
        <v>31814</v>
      </c>
      <c r="I10675" t="s">
        <v>31819</v>
      </c>
      <c r="M10675" t="s">
        <v>36</v>
      </c>
      <c r="N10675" t="str">
        <f>IF(AND(PESQUISA!$B$3&lt;&gt;"",OR(PESQUISA!$B$4="TODAS",B10675=PESQUISA!$B$4),ISNUMBER(SEARCH(PESQUISA!$B$3,D10675))),ROW()-1,"")</f>
        <v/>
      </c>
    </row>
    <row r="10676" spans="1:14" x14ac:dyDescent="0.3">
      <c r="A10676" t="s">
        <v>32195</v>
      </c>
      <c r="B10676" t="s">
        <v>31811</v>
      </c>
      <c r="C10676" t="s">
        <v>32196</v>
      </c>
      <c r="D10676" t="s">
        <v>32197</v>
      </c>
      <c r="E10676" t="s">
        <v>40</v>
      </c>
      <c r="F10676" s="7">
        <v>23.33</v>
      </c>
      <c r="G10676" t="s">
        <v>33</v>
      </c>
      <c r="H10676" t="s">
        <v>31814</v>
      </c>
      <c r="I10676" t="s">
        <v>31819</v>
      </c>
      <c r="M10676" t="s">
        <v>36</v>
      </c>
      <c r="N10676" t="str">
        <f>IF(AND(PESQUISA!$B$3&lt;&gt;"",OR(PESQUISA!$B$4="TODAS",B10676=PESQUISA!$B$4),ISNUMBER(SEARCH(PESQUISA!$B$3,D10676))),ROW()-1,"")</f>
        <v/>
      </c>
    </row>
    <row r="10677" spans="1:14" x14ac:dyDescent="0.3">
      <c r="A10677" t="s">
        <v>32198</v>
      </c>
      <c r="B10677" t="s">
        <v>31811</v>
      </c>
      <c r="C10677" t="s">
        <v>32199</v>
      </c>
      <c r="D10677" t="s">
        <v>32200</v>
      </c>
      <c r="E10677" t="s">
        <v>29882</v>
      </c>
      <c r="F10677" s="7">
        <v>16.420000000000002</v>
      </c>
      <c r="G10677" t="s">
        <v>33</v>
      </c>
      <c r="H10677" t="s">
        <v>31814</v>
      </c>
      <c r="I10677" t="s">
        <v>31819</v>
      </c>
      <c r="M10677" t="s">
        <v>36</v>
      </c>
      <c r="N10677" t="str">
        <f>IF(AND(PESQUISA!$B$3&lt;&gt;"",OR(PESQUISA!$B$4="TODAS",B10677=PESQUISA!$B$4),ISNUMBER(SEARCH(PESQUISA!$B$3,D10677))),ROW()-1,"")</f>
        <v/>
      </c>
    </row>
    <row r="10678" spans="1:14" x14ac:dyDescent="0.3">
      <c r="A10678" t="s">
        <v>32201</v>
      </c>
      <c r="B10678" t="s">
        <v>31811</v>
      </c>
      <c r="C10678" t="s">
        <v>32202</v>
      </c>
      <c r="D10678" t="s">
        <v>32203</v>
      </c>
      <c r="E10678" t="s">
        <v>29882</v>
      </c>
      <c r="F10678" s="7">
        <v>11.22</v>
      </c>
      <c r="G10678" t="s">
        <v>33</v>
      </c>
      <c r="H10678" t="s">
        <v>31814</v>
      </c>
      <c r="I10678" t="s">
        <v>31819</v>
      </c>
      <c r="M10678" t="s">
        <v>36</v>
      </c>
      <c r="N10678" t="str">
        <f>IF(AND(PESQUISA!$B$3&lt;&gt;"",OR(PESQUISA!$B$4="TODAS",B10678=PESQUISA!$B$4),ISNUMBER(SEARCH(PESQUISA!$B$3,D10678))),ROW()-1,"")</f>
        <v/>
      </c>
    </row>
    <row r="10679" spans="1:14" x14ac:dyDescent="0.3">
      <c r="A10679" t="s">
        <v>32204</v>
      </c>
      <c r="B10679" t="s">
        <v>31811</v>
      </c>
      <c r="C10679" t="s">
        <v>32205</v>
      </c>
      <c r="D10679" t="s">
        <v>32206</v>
      </c>
      <c r="E10679" t="s">
        <v>859</v>
      </c>
      <c r="F10679" s="7">
        <v>31.49</v>
      </c>
      <c r="G10679" t="s">
        <v>33</v>
      </c>
      <c r="H10679" t="s">
        <v>31814</v>
      </c>
      <c r="I10679" t="s">
        <v>31819</v>
      </c>
      <c r="M10679" t="s">
        <v>36</v>
      </c>
      <c r="N10679" t="str">
        <f>IF(AND(PESQUISA!$B$3&lt;&gt;"",OR(PESQUISA!$B$4="TODAS",B10679=PESQUISA!$B$4),ISNUMBER(SEARCH(PESQUISA!$B$3,D10679))),ROW()-1,"")</f>
        <v/>
      </c>
    </row>
    <row r="10680" spans="1:14" x14ac:dyDescent="0.3">
      <c r="A10680" t="s">
        <v>32207</v>
      </c>
      <c r="B10680" t="s">
        <v>31811</v>
      </c>
      <c r="C10680" t="s">
        <v>32208</v>
      </c>
      <c r="D10680" t="s">
        <v>32209</v>
      </c>
      <c r="E10680" t="s">
        <v>29882</v>
      </c>
      <c r="F10680" s="7">
        <v>6.72</v>
      </c>
      <c r="G10680" t="s">
        <v>33</v>
      </c>
      <c r="H10680" t="s">
        <v>31814</v>
      </c>
      <c r="I10680" t="s">
        <v>31819</v>
      </c>
      <c r="M10680" t="s">
        <v>36</v>
      </c>
      <c r="N10680" t="str">
        <f>IF(AND(PESQUISA!$B$3&lt;&gt;"",OR(PESQUISA!$B$4="TODAS",B10680=PESQUISA!$B$4),ISNUMBER(SEARCH(PESQUISA!$B$3,D10680))),ROW()-1,"")</f>
        <v/>
      </c>
    </row>
    <row r="10681" spans="1:14" x14ac:dyDescent="0.3">
      <c r="A10681" t="s">
        <v>32210</v>
      </c>
      <c r="B10681" t="s">
        <v>31811</v>
      </c>
      <c r="C10681" t="s">
        <v>32211</v>
      </c>
      <c r="D10681" t="s">
        <v>32212</v>
      </c>
      <c r="E10681" t="s">
        <v>29882</v>
      </c>
      <c r="F10681" s="7">
        <v>16.04</v>
      </c>
      <c r="G10681" t="s">
        <v>33</v>
      </c>
      <c r="H10681" t="s">
        <v>31814</v>
      </c>
      <c r="I10681" t="s">
        <v>31819</v>
      </c>
      <c r="M10681" t="s">
        <v>36</v>
      </c>
      <c r="N10681" t="str">
        <f>IF(AND(PESQUISA!$B$3&lt;&gt;"",OR(PESQUISA!$B$4="TODAS",B10681=PESQUISA!$B$4),ISNUMBER(SEARCH(PESQUISA!$B$3,D10681))),ROW()-1,"")</f>
        <v/>
      </c>
    </row>
    <row r="10682" spans="1:14" x14ac:dyDescent="0.3">
      <c r="A10682" t="s">
        <v>32213</v>
      </c>
      <c r="B10682" t="s">
        <v>31811</v>
      </c>
      <c r="C10682" t="s">
        <v>32214</v>
      </c>
      <c r="D10682" t="s">
        <v>32215</v>
      </c>
      <c r="E10682" t="s">
        <v>29882</v>
      </c>
      <c r="F10682" s="7">
        <v>6.66</v>
      </c>
      <c r="G10682" t="s">
        <v>33</v>
      </c>
      <c r="H10682" t="s">
        <v>31814</v>
      </c>
      <c r="I10682" t="s">
        <v>31819</v>
      </c>
      <c r="M10682" t="s">
        <v>36</v>
      </c>
      <c r="N10682" t="str">
        <f>IF(AND(PESQUISA!$B$3&lt;&gt;"",OR(PESQUISA!$B$4="TODAS",B10682=PESQUISA!$B$4),ISNUMBER(SEARCH(PESQUISA!$B$3,D10682))),ROW()-1,"")</f>
        <v/>
      </c>
    </row>
    <row r="10683" spans="1:14" x14ac:dyDescent="0.3">
      <c r="A10683" t="s">
        <v>32216</v>
      </c>
      <c r="B10683" t="s">
        <v>31811</v>
      </c>
      <c r="C10683" t="s">
        <v>32217</v>
      </c>
      <c r="D10683" t="s">
        <v>32218</v>
      </c>
      <c r="E10683" t="s">
        <v>29882</v>
      </c>
      <c r="F10683" s="7">
        <v>7.44</v>
      </c>
      <c r="G10683" t="s">
        <v>33</v>
      </c>
      <c r="H10683" t="s">
        <v>31814</v>
      </c>
      <c r="I10683" t="s">
        <v>31819</v>
      </c>
      <c r="M10683" t="s">
        <v>36</v>
      </c>
      <c r="N10683" t="str">
        <f>IF(AND(PESQUISA!$B$3&lt;&gt;"",OR(PESQUISA!$B$4="TODAS",B10683=PESQUISA!$B$4),ISNUMBER(SEARCH(PESQUISA!$B$3,D10683))),ROW()-1,"")</f>
        <v/>
      </c>
    </row>
    <row r="10684" spans="1:14" x14ac:dyDescent="0.3">
      <c r="A10684" t="s">
        <v>32219</v>
      </c>
      <c r="B10684" t="s">
        <v>31811</v>
      </c>
      <c r="C10684" t="s">
        <v>32220</v>
      </c>
      <c r="D10684" t="s">
        <v>32221</v>
      </c>
      <c r="E10684" t="s">
        <v>29882</v>
      </c>
      <c r="F10684" s="7">
        <v>6.91</v>
      </c>
      <c r="G10684" t="s">
        <v>33</v>
      </c>
      <c r="H10684" t="s">
        <v>31814</v>
      </c>
      <c r="I10684" t="s">
        <v>31819</v>
      </c>
      <c r="M10684" t="s">
        <v>36</v>
      </c>
      <c r="N10684" t="str">
        <f>IF(AND(PESQUISA!$B$3&lt;&gt;"",OR(PESQUISA!$B$4="TODAS",B10684=PESQUISA!$B$4),ISNUMBER(SEARCH(PESQUISA!$B$3,D10684))),ROW()-1,"")</f>
        <v/>
      </c>
    </row>
    <row r="10685" spans="1:14" x14ac:dyDescent="0.3">
      <c r="A10685" t="s">
        <v>32222</v>
      </c>
      <c r="B10685" t="s">
        <v>31811</v>
      </c>
      <c r="C10685" t="s">
        <v>32223</v>
      </c>
      <c r="D10685" t="s">
        <v>32224</v>
      </c>
      <c r="E10685" t="s">
        <v>859</v>
      </c>
      <c r="F10685" s="7">
        <v>17.39</v>
      </c>
      <c r="G10685" t="s">
        <v>33</v>
      </c>
      <c r="H10685" t="s">
        <v>31814</v>
      </c>
      <c r="I10685" t="s">
        <v>31819</v>
      </c>
      <c r="M10685" t="s">
        <v>36</v>
      </c>
      <c r="N10685" t="str">
        <f>IF(AND(PESQUISA!$B$3&lt;&gt;"",OR(PESQUISA!$B$4="TODAS",B10685=PESQUISA!$B$4),ISNUMBER(SEARCH(PESQUISA!$B$3,D10685))),ROW()-1,"")</f>
        <v/>
      </c>
    </row>
    <row r="10686" spans="1:14" x14ac:dyDescent="0.3">
      <c r="A10686" t="s">
        <v>32225</v>
      </c>
      <c r="B10686" t="s">
        <v>31811</v>
      </c>
      <c r="C10686" t="s">
        <v>32226</v>
      </c>
      <c r="D10686" t="s">
        <v>32227</v>
      </c>
      <c r="E10686" t="s">
        <v>40</v>
      </c>
      <c r="G10686" t="s">
        <v>33</v>
      </c>
      <c r="H10686" t="s">
        <v>31814</v>
      </c>
      <c r="I10686" t="s">
        <v>31819</v>
      </c>
      <c r="M10686" t="s">
        <v>53</v>
      </c>
      <c r="N10686" t="str">
        <f>IF(AND(PESQUISA!$B$3&lt;&gt;"",OR(PESQUISA!$B$4="TODAS",B10686=PESQUISA!$B$4),ISNUMBER(SEARCH(PESQUISA!$B$3,D10686))),ROW()-1,"")</f>
        <v/>
      </c>
    </row>
    <row r="10687" spans="1:14" x14ac:dyDescent="0.3">
      <c r="A10687" t="s">
        <v>32228</v>
      </c>
      <c r="B10687" t="s">
        <v>31811</v>
      </c>
      <c r="C10687" t="s">
        <v>32229</v>
      </c>
      <c r="D10687" t="s">
        <v>32230</v>
      </c>
      <c r="E10687" t="s">
        <v>40</v>
      </c>
      <c r="G10687" t="s">
        <v>33</v>
      </c>
      <c r="H10687" t="s">
        <v>31814</v>
      </c>
      <c r="I10687" t="s">
        <v>31819</v>
      </c>
      <c r="M10687" t="s">
        <v>53</v>
      </c>
      <c r="N10687" t="str">
        <f>IF(AND(PESQUISA!$B$3&lt;&gt;"",OR(PESQUISA!$B$4="TODAS",B10687=PESQUISA!$B$4),ISNUMBER(SEARCH(PESQUISA!$B$3,D10687))),ROW()-1,"")</f>
        <v/>
      </c>
    </row>
    <row r="10688" spans="1:14" x14ac:dyDescent="0.3">
      <c r="A10688" t="s">
        <v>32231</v>
      </c>
      <c r="B10688" t="s">
        <v>31811</v>
      </c>
      <c r="C10688" t="s">
        <v>32232</v>
      </c>
      <c r="D10688" t="s">
        <v>32233</v>
      </c>
      <c r="E10688" t="s">
        <v>40</v>
      </c>
      <c r="G10688" t="s">
        <v>33</v>
      </c>
      <c r="H10688" t="s">
        <v>31814</v>
      </c>
      <c r="I10688" t="s">
        <v>31819</v>
      </c>
      <c r="M10688" t="s">
        <v>53</v>
      </c>
      <c r="N10688" t="str">
        <f>IF(AND(PESQUISA!$B$3&lt;&gt;"",OR(PESQUISA!$B$4="TODAS",B10688=PESQUISA!$B$4),ISNUMBER(SEARCH(PESQUISA!$B$3,D10688))),ROW()-1,"")</f>
        <v/>
      </c>
    </row>
    <row r="10689" spans="1:14" x14ac:dyDescent="0.3">
      <c r="A10689" t="s">
        <v>32234</v>
      </c>
      <c r="B10689" t="s">
        <v>31811</v>
      </c>
      <c r="C10689" t="s">
        <v>32235</v>
      </c>
      <c r="D10689" t="s">
        <v>32236</v>
      </c>
      <c r="E10689" t="s">
        <v>40</v>
      </c>
      <c r="G10689" t="s">
        <v>33</v>
      </c>
      <c r="H10689" t="s">
        <v>31814</v>
      </c>
      <c r="I10689" t="s">
        <v>31819</v>
      </c>
      <c r="M10689" t="s">
        <v>53</v>
      </c>
      <c r="N10689" t="str">
        <f>IF(AND(PESQUISA!$B$3&lt;&gt;"",OR(PESQUISA!$B$4="TODAS",B10689=PESQUISA!$B$4),ISNUMBER(SEARCH(PESQUISA!$B$3,D10689))),ROW()-1,"")</f>
        <v/>
      </c>
    </row>
    <row r="10690" spans="1:14" x14ac:dyDescent="0.3">
      <c r="A10690" t="s">
        <v>32237</v>
      </c>
      <c r="B10690" t="s">
        <v>31811</v>
      </c>
      <c r="C10690" t="s">
        <v>32238</v>
      </c>
      <c r="D10690" t="s">
        <v>32239</v>
      </c>
      <c r="E10690" t="s">
        <v>40</v>
      </c>
      <c r="F10690" s="7">
        <v>1.65</v>
      </c>
      <c r="G10690" t="s">
        <v>33</v>
      </c>
      <c r="H10690" t="s">
        <v>31814</v>
      </c>
      <c r="I10690" t="s">
        <v>31819</v>
      </c>
      <c r="M10690" t="s">
        <v>36</v>
      </c>
      <c r="N10690" t="str">
        <f>IF(AND(PESQUISA!$B$3&lt;&gt;"",OR(PESQUISA!$B$4="TODAS",B10690=PESQUISA!$B$4),ISNUMBER(SEARCH(PESQUISA!$B$3,D10690))),ROW()-1,"")</f>
        <v/>
      </c>
    </row>
    <row r="10691" spans="1:14" x14ac:dyDescent="0.3">
      <c r="A10691" t="s">
        <v>32240</v>
      </c>
      <c r="B10691" t="s">
        <v>31811</v>
      </c>
      <c r="C10691" t="s">
        <v>32241</v>
      </c>
      <c r="D10691" t="s">
        <v>32242</v>
      </c>
      <c r="E10691" t="s">
        <v>859</v>
      </c>
      <c r="F10691" s="7">
        <v>10.95</v>
      </c>
      <c r="G10691" t="s">
        <v>33</v>
      </c>
      <c r="H10691" t="s">
        <v>31814</v>
      </c>
      <c r="I10691" t="s">
        <v>31819</v>
      </c>
      <c r="M10691" t="s">
        <v>36</v>
      </c>
      <c r="N10691" t="str">
        <f>IF(AND(PESQUISA!$B$3&lt;&gt;"",OR(PESQUISA!$B$4="TODAS",B10691=PESQUISA!$B$4),ISNUMBER(SEARCH(PESQUISA!$B$3,D10691))),ROW()-1,"")</f>
        <v/>
      </c>
    </row>
    <row r="10692" spans="1:14" x14ac:dyDescent="0.3">
      <c r="A10692" t="s">
        <v>32243</v>
      </c>
      <c r="B10692" t="s">
        <v>31811</v>
      </c>
      <c r="C10692" t="s">
        <v>32244</v>
      </c>
      <c r="D10692" t="s">
        <v>32245</v>
      </c>
      <c r="E10692" t="s">
        <v>376</v>
      </c>
      <c r="G10692" t="s">
        <v>33</v>
      </c>
      <c r="H10692" t="s">
        <v>31814</v>
      </c>
      <c r="I10692" t="s">
        <v>31819</v>
      </c>
      <c r="M10692" t="s">
        <v>53</v>
      </c>
      <c r="N10692" t="str">
        <f>IF(AND(PESQUISA!$B$3&lt;&gt;"",OR(PESQUISA!$B$4="TODAS",B10692=PESQUISA!$B$4),ISNUMBER(SEARCH(PESQUISA!$B$3,D10692))),ROW()-1,"")</f>
        <v/>
      </c>
    </row>
    <row r="10693" spans="1:14" x14ac:dyDescent="0.3">
      <c r="A10693" t="s">
        <v>32246</v>
      </c>
      <c r="B10693" t="s">
        <v>31811</v>
      </c>
      <c r="C10693" t="s">
        <v>32247</v>
      </c>
      <c r="D10693" t="s">
        <v>32248</v>
      </c>
      <c r="E10693" t="s">
        <v>6144</v>
      </c>
      <c r="F10693" s="7">
        <v>15.97</v>
      </c>
      <c r="G10693" t="s">
        <v>33</v>
      </c>
      <c r="H10693" t="s">
        <v>31814</v>
      </c>
      <c r="I10693" t="s">
        <v>32249</v>
      </c>
      <c r="M10693" t="s">
        <v>36</v>
      </c>
      <c r="N10693" t="str">
        <f>IF(AND(PESQUISA!$B$3&lt;&gt;"",OR(PESQUISA!$B$4="TODAS",B10693=PESQUISA!$B$4),ISNUMBER(SEARCH(PESQUISA!$B$3,D10693))),ROW()-1,"")</f>
        <v/>
      </c>
    </row>
    <row r="10694" spans="1:14" x14ac:dyDescent="0.3">
      <c r="A10694" t="s">
        <v>32250</v>
      </c>
      <c r="B10694" t="s">
        <v>31811</v>
      </c>
      <c r="C10694" t="s">
        <v>32251</v>
      </c>
      <c r="D10694" t="s">
        <v>32252</v>
      </c>
      <c r="E10694" t="s">
        <v>21689</v>
      </c>
      <c r="F10694" s="7">
        <v>2865.8</v>
      </c>
      <c r="G10694" t="s">
        <v>33</v>
      </c>
      <c r="H10694" t="s">
        <v>31814</v>
      </c>
      <c r="I10694" t="s">
        <v>32249</v>
      </c>
      <c r="M10694" t="s">
        <v>36</v>
      </c>
      <c r="N10694" t="str">
        <f>IF(AND(PESQUISA!$B$3&lt;&gt;"",OR(PESQUISA!$B$4="TODAS",B10694=PESQUISA!$B$4),ISNUMBER(SEARCH(PESQUISA!$B$3,D10694))),ROW()-1,"")</f>
        <v/>
      </c>
    </row>
    <row r="10695" spans="1:14" x14ac:dyDescent="0.3">
      <c r="A10695" t="s">
        <v>32253</v>
      </c>
      <c r="B10695" t="s">
        <v>31811</v>
      </c>
      <c r="C10695" t="s">
        <v>32254</v>
      </c>
      <c r="D10695" t="s">
        <v>32255</v>
      </c>
      <c r="E10695" t="s">
        <v>6144</v>
      </c>
      <c r="F10695" s="7">
        <v>15.97</v>
      </c>
      <c r="G10695" t="s">
        <v>33</v>
      </c>
      <c r="H10695" t="s">
        <v>31814</v>
      </c>
      <c r="I10695" t="s">
        <v>32249</v>
      </c>
      <c r="M10695" t="s">
        <v>36</v>
      </c>
      <c r="N10695" t="str">
        <f>IF(AND(PESQUISA!$B$3&lt;&gt;"",OR(PESQUISA!$B$4="TODAS",B10695=PESQUISA!$B$4),ISNUMBER(SEARCH(PESQUISA!$B$3,D10695))),ROW()-1,"")</f>
        <v/>
      </c>
    </row>
    <row r="10696" spans="1:14" x14ac:dyDescent="0.3">
      <c r="A10696" t="s">
        <v>32256</v>
      </c>
      <c r="B10696" t="s">
        <v>31811</v>
      </c>
      <c r="C10696" t="s">
        <v>32257</v>
      </c>
      <c r="D10696" t="s">
        <v>32258</v>
      </c>
      <c r="E10696" t="s">
        <v>21689</v>
      </c>
      <c r="F10696" s="7">
        <v>2865.8</v>
      </c>
      <c r="G10696" t="s">
        <v>33</v>
      </c>
      <c r="H10696" t="s">
        <v>31814</v>
      </c>
      <c r="I10696" t="s">
        <v>32249</v>
      </c>
      <c r="M10696" t="s">
        <v>36</v>
      </c>
      <c r="N10696" t="str">
        <f>IF(AND(PESQUISA!$B$3&lt;&gt;"",OR(PESQUISA!$B$4="TODAS",B10696=PESQUISA!$B$4),ISNUMBER(SEARCH(PESQUISA!$B$3,D10696))),ROW()-1,"")</f>
        <v/>
      </c>
    </row>
    <row r="10697" spans="1:14" x14ac:dyDescent="0.3">
      <c r="A10697" t="s">
        <v>32259</v>
      </c>
      <c r="B10697" t="s">
        <v>31811</v>
      </c>
      <c r="C10697" t="s">
        <v>32260</v>
      </c>
      <c r="D10697" t="s">
        <v>32261</v>
      </c>
      <c r="E10697" t="s">
        <v>6144</v>
      </c>
      <c r="F10697" s="7">
        <v>15.97</v>
      </c>
      <c r="G10697" t="s">
        <v>33</v>
      </c>
      <c r="H10697" t="s">
        <v>31814</v>
      </c>
      <c r="I10697" t="s">
        <v>32249</v>
      </c>
      <c r="M10697" t="s">
        <v>36</v>
      </c>
      <c r="N10697" t="str">
        <f>IF(AND(PESQUISA!$B$3&lt;&gt;"",OR(PESQUISA!$B$4="TODAS",B10697=PESQUISA!$B$4),ISNUMBER(SEARCH(PESQUISA!$B$3,D10697))),ROW()-1,"")</f>
        <v/>
      </c>
    </row>
    <row r="10698" spans="1:14" x14ac:dyDescent="0.3">
      <c r="A10698" t="s">
        <v>32262</v>
      </c>
      <c r="B10698" t="s">
        <v>31811</v>
      </c>
      <c r="C10698" t="s">
        <v>32263</v>
      </c>
      <c r="D10698" t="s">
        <v>32264</v>
      </c>
      <c r="E10698" t="s">
        <v>21689</v>
      </c>
      <c r="F10698" s="7">
        <v>2865.8</v>
      </c>
      <c r="G10698" t="s">
        <v>33</v>
      </c>
      <c r="H10698" t="s">
        <v>31814</v>
      </c>
      <c r="I10698" t="s">
        <v>32249</v>
      </c>
      <c r="M10698" t="s">
        <v>36</v>
      </c>
      <c r="N10698" t="str">
        <f>IF(AND(PESQUISA!$B$3&lt;&gt;"",OR(PESQUISA!$B$4="TODAS",B10698=PESQUISA!$B$4),ISNUMBER(SEARCH(PESQUISA!$B$3,D10698))),ROW()-1,"")</f>
        <v/>
      </c>
    </row>
    <row r="10699" spans="1:14" x14ac:dyDescent="0.3">
      <c r="A10699" t="s">
        <v>32265</v>
      </c>
      <c r="B10699" t="s">
        <v>31811</v>
      </c>
      <c r="C10699" t="s">
        <v>32266</v>
      </c>
      <c r="D10699" t="s">
        <v>32267</v>
      </c>
      <c r="E10699" t="s">
        <v>6144</v>
      </c>
      <c r="F10699" s="7">
        <v>16.399999999999999</v>
      </c>
      <c r="G10699" t="s">
        <v>33</v>
      </c>
      <c r="H10699" t="s">
        <v>31814</v>
      </c>
      <c r="I10699" t="s">
        <v>32249</v>
      </c>
      <c r="M10699" t="s">
        <v>36</v>
      </c>
      <c r="N10699" t="str">
        <f>IF(AND(PESQUISA!$B$3&lt;&gt;"",OR(PESQUISA!$B$4="TODAS",B10699=PESQUISA!$B$4),ISNUMBER(SEARCH(PESQUISA!$B$3,D10699))),ROW()-1,"")</f>
        <v/>
      </c>
    </row>
    <row r="10700" spans="1:14" x14ac:dyDescent="0.3">
      <c r="A10700" t="s">
        <v>32268</v>
      </c>
      <c r="B10700" t="s">
        <v>31811</v>
      </c>
      <c r="C10700" t="s">
        <v>32269</v>
      </c>
      <c r="D10700" t="s">
        <v>32270</v>
      </c>
      <c r="E10700" t="s">
        <v>21689</v>
      </c>
      <c r="F10700" s="7">
        <v>2944.99</v>
      </c>
      <c r="G10700" t="s">
        <v>33</v>
      </c>
      <c r="H10700" t="s">
        <v>31814</v>
      </c>
      <c r="I10700" t="s">
        <v>32249</v>
      </c>
      <c r="M10700" t="s">
        <v>36</v>
      </c>
      <c r="N10700" t="str">
        <f>IF(AND(PESQUISA!$B$3&lt;&gt;"",OR(PESQUISA!$B$4="TODAS",B10700=PESQUISA!$B$4),ISNUMBER(SEARCH(PESQUISA!$B$3,D10700))),ROW()-1,"")</f>
        <v/>
      </c>
    </row>
    <row r="10701" spans="1:14" x14ac:dyDescent="0.3">
      <c r="A10701" t="s">
        <v>32271</v>
      </c>
      <c r="B10701" t="s">
        <v>31811</v>
      </c>
      <c r="C10701" t="s">
        <v>32272</v>
      </c>
      <c r="D10701" t="s">
        <v>32273</v>
      </c>
      <c r="E10701" t="s">
        <v>6144</v>
      </c>
      <c r="F10701" s="7">
        <v>15.97</v>
      </c>
      <c r="G10701" t="s">
        <v>33</v>
      </c>
      <c r="H10701" t="s">
        <v>31814</v>
      </c>
      <c r="I10701" t="s">
        <v>32249</v>
      </c>
      <c r="M10701" t="s">
        <v>36</v>
      </c>
      <c r="N10701" t="str">
        <f>IF(AND(PESQUISA!$B$3&lt;&gt;"",OR(PESQUISA!$B$4="TODAS",B10701=PESQUISA!$B$4),ISNUMBER(SEARCH(PESQUISA!$B$3,D10701))),ROW()-1,"")</f>
        <v/>
      </c>
    </row>
    <row r="10702" spans="1:14" x14ac:dyDescent="0.3">
      <c r="A10702" t="s">
        <v>32274</v>
      </c>
      <c r="B10702" t="s">
        <v>31811</v>
      </c>
      <c r="C10702" t="s">
        <v>32275</v>
      </c>
      <c r="D10702" t="s">
        <v>32276</v>
      </c>
      <c r="E10702" t="s">
        <v>21689</v>
      </c>
      <c r="F10702" s="7">
        <v>2865.8</v>
      </c>
      <c r="G10702" t="s">
        <v>33</v>
      </c>
      <c r="H10702" t="s">
        <v>31814</v>
      </c>
      <c r="I10702" t="s">
        <v>32249</v>
      </c>
      <c r="M10702" t="s">
        <v>36</v>
      </c>
      <c r="N10702" t="str">
        <f>IF(AND(PESQUISA!$B$3&lt;&gt;"",OR(PESQUISA!$B$4="TODAS",B10702=PESQUISA!$B$4),ISNUMBER(SEARCH(PESQUISA!$B$3,D10702))),ROW()-1,"")</f>
        <v/>
      </c>
    </row>
    <row r="10703" spans="1:14" x14ac:dyDescent="0.3">
      <c r="A10703" t="s">
        <v>32277</v>
      </c>
      <c r="B10703" t="s">
        <v>31811</v>
      </c>
      <c r="C10703" t="s">
        <v>32278</v>
      </c>
      <c r="D10703" t="s">
        <v>32279</v>
      </c>
      <c r="E10703" t="s">
        <v>6144</v>
      </c>
      <c r="F10703" s="7">
        <v>15.97</v>
      </c>
      <c r="G10703" t="s">
        <v>33</v>
      </c>
      <c r="H10703" t="s">
        <v>31814</v>
      </c>
      <c r="I10703" t="s">
        <v>32249</v>
      </c>
      <c r="M10703" t="s">
        <v>36</v>
      </c>
      <c r="N10703" t="str">
        <f>IF(AND(PESQUISA!$B$3&lt;&gt;"",OR(PESQUISA!$B$4="TODAS",B10703=PESQUISA!$B$4),ISNUMBER(SEARCH(PESQUISA!$B$3,D10703))),ROW()-1,"")</f>
        <v/>
      </c>
    </row>
    <row r="10704" spans="1:14" x14ac:dyDescent="0.3">
      <c r="A10704" t="s">
        <v>32280</v>
      </c>
      <c r="B10704" t="s">
        <v>31811</v>
      </c>
      <c r="C10704" t="s">
        <v>32281</v>
      </c>
      <c r="D10704" t="s">
        <v>32282</v>
      </c>
      <c r="E10704" t="s">
        <v>21689</v>
      </c>
      <c r="F10704" s="7">
        <v>2865.8</v>
      </c>
      <c r="G10704" t="s">
        <v>33</v>
      </c>
      <c r="H10704" t="s">
        <v>31814</v>
      </c>
      <c r="I10704" t="s">
        <v>32249</v>
      </c>
      <c r="M10704" t="s">
        <v>36</v>
      </c>
      <c r="N10704" t="str">
        <f>IF(AND(PESQUISA!$B$3&lt;&gt;"",OR(PESQUISA!$B$4="TODAS",B10704=PESQUISA!$B$4),ISNUMBER(SEARCH(PESQUISA!$B$3,D10704))),ROW()-1,"")</f>
        <v/>
      </c>
    </row>
    <row r="10705" spans="1:14" x14ac:dyDescent="0.3">
      <c r="A10705" t="s">
        <v>32283</v>
      </c>
      <c r="B10705" t="s">
        <v>31811</v>
      </c>
      <c r="C10705" t="s">
        <v>32284</v>
      </c>
      <c r="D10705" t="s">
        <v>32285</v>
      </c>
      <c r="E10705" t="s">
        <v>6144</v>
      </c>
      <c r="F10705" s="7">
        <v>16.399999999999999</v>
      </c>
      <c r="G10705" t="s">
        <v>33</v>
      </c>
      <c r="H10705" t="s">
        <v>31814</v>
      </c>
      <c r="I10705" t="s">
        <v>32249</v>
      </c>
      <c r="M10705" t="s">
        <v>36</v>
      </c>
      <c r="N10705" t="str">
        <f>IF(AND(PESQUISA!$B$3&lt;&gt;"",OR(PESQUISA!$B$4="TODAS",B10705=PESQUISA!$B$4),ISNUMBER(SEARCH(PESQUISA!$B$3,D10705))),ROW()-1,"")</f>
        <v/>
      </c>
    </row>
    <row r="10706" spans="1:14" x14ac:dyDescent="0.3">
      <c r="A10706" t="s">
        <v>32286</v>
      </c>
      <c r="B10706" t="s">
        <v>31811</v>
      </c>
      <c r="C10706" t="s">
        <v>32287</v>
      </c>
      <c r="D10706" t="s">
        <v>32288</v>
      </c>
      <c r="E10706" t="s">
        <v>21689</v>
      </c>
      <c r="F10706" s="7">
        <v>2944.99</v>
      </c>
      <c r="G10706" t="s">
        <v>33</v>
      </c>
      <c r="H10706" t="s">
        <v>31814</v>
      </c>
      <c r="I10706" t="s">
        <v>32249</v>
      </c>
      <c r="M10706" t="s">
        <v>36</v>
      </c>
      <c r="N10706" t="str">
        <f>IF(AND(PESQUISA!$B$3&lt;&gt;"",OR(PESQUISA!$B$4="TODAS",B10706=PESQUISA!$B$4),ISNUMBER(SEARCH(PESQUISA!$B$3,D10706))),ROW()-1,"")</f>
        <v/>
      </c>
    </row>
    <row r="10707" spans="1:14" x14ac:dyDescent="0.3">
      <c r="A10707" t="s">
        <v>32289</v>
      </c>
      <c r="B10707" t="s">
        <v>31811</v>
      </c>
      <c r="C10707" t="s">
        <v>32290</v>
      </c>
      <c r="D10707" t="s">
        <v>32291</v>
      </c>
      <c r="E10707" t="s">
        <v>40</v>
      </c>
      <c r="F10707" s="7">
        <v>10.17</v>
      </c>
      <c r="G10707" t="s">
        <v>33</v>
      </c>
      <c r="H10707" t="s">
        <v>31814</v>
      </c>
      <c r="I10707" t="s">
        <v>31819</v>
      </c>
      <c r="M10707" t="s">
        <v>36</v>
      </c>
      <c r="N10707" t="str">
        <f>IF(AND(PESQUISA!$B$3&lt;&gt;"",OR(PESQUISA!$B$4="TODAS",B10707=PESQUISA!$B$4),ISNUMBER(SEARCH(PESQUISA!$B$3,D10707))),ROW()-1,"")</f>
        <v/>
      </c>
    </row>
    <row r="10708" spans="1:14" x14ac:dyDescent="0.3">
      <c r="A10708" t="s">
        <v>32292</v>
      </c>
      <c r="B10708" t="s">
        <v>31811</v>
      </c>
      <c r="C10708" t="s">
        <v>32293</v>
      </c>
      <c r="D10708" t="s">
        <v>32294</v>
      </c>
      <c r="E10708" t="s">
        <v>40</v>
      </c>
      <c r="F10708" s="7">
        <v>4.79</v>
      </c>
      <c r="G10708" t="s">
        <v>33</v>
      </c>
      <c r="H10708" t="s">
        <v>31814</v>
      </c>
      <c r="I10708" t="s">
        <v>31819</v>
      </c>
      <c r="M10708" t="s">
        <v>36</v>
      </c>
      <c r="N10708" t="str">
        <f>IF(AND(PESQUISA!$B$3&lt;&gt;"",OR(PESQUISA!$B$4="TODAS",B10708=PESQUISA!$B$4),ISNUMBER(SEARCH(PESQUISA!$B$3,D10708))),ROW()-1,"")</f>
        <v/>
      </c>
    </row>
    <row r="10709" spans="1:14" x14ac:dyDescent="0.3">
      <c r="A10709" t="s">
        <v>32295</v>
      </c>
      <c r="B10709" t="s">
        <v>31811</v>
      </c>
      <c r="C10709" t="s">
        <v>32296</v>
      </c>
      <c r="D10709" t="s">
        <v>32297</v>
      </c>
      <c r="E10709" t="s">
        <v>40</v>
      </c>
      <c r="F10709" s="7">
        <v>14.87</v>
      </c>
      <c r="G10709" t="s">
        <v>33</v>
      </c>
      <c r="H10709" t="s">
        <v>31814</v>
      </c>
      <c r="I10709" t="s">
        <v>31819</v>
      </c>
      <c r="M10709" t="s">
        <v>36</v>
      </c>
      <c r="N10709" t="str">
        <f>IF(AND(PESQUISA!$B$3&lt;&gt;"",OR(PESQUISA!$B$4="TODAS",B10709=PESQUISA!$B$4),ISNUMBER(SEARCH(PESQUISA!$B$3,D10709))),ROW()-1,"")</f>
        <v/>
      </c>
    </row>
    <row r="10710" spans="1:14" x14ac:dyDescent="0.3">
      <c r="A10710" t="s">
        <v>32298</v>
      </c>
      <c r="B10710" t="s">
        <v>31811</v>
      </c>
      <c r="C10710" t="s">
        <v>32299</v>
      </c>
      <c r="D10710" t="s">
        <v>32300</v>
      </c>
      <c r="E10710" t="s">
        <v>40</v>
      </c>
      <c r="F10710" s="7">
        <v>8.98</v>
      </c>
      <c r="G10710" t="s">
        <v>33</v>
      </c>
      <c r="H10710" t="s">
        <v>31814</v>
      </c>
      <c r="I10710" t="s">
        <v>31819</v>
      </c>
      <c r="M10710" t="s">
        <v>36</v>
      </c>
      <c r="N10710" t="str">
        <f>IF(AND(PESQUISA!$B$3&lt;&gt;"",OR(PESQUISA!$B$4="TODAS",B10710=PESQUISA!$B$4),ISNUMBER(SEARCH(PESQUISA!$B$3,D10710))),ROW()-1,"")</f>
        <v/>
      </c>
    </row>
    <row r="10711" spans="1:14" x14ac:dyDescent="0.3">
      <c r="A10711" t="s">
        <v>32301</v>
      </c>
      <c r="B10711" t="s">
        <v>31811</v>
      </c>
      <c r="C10711" t="s">
        <v>32302</v>
      </c>
      <c r="D10711" t="s">
        <v>32303</v>
      </c>
      <c r="E10711" t="s">
        <v>40</v>
      </c>
      <c r="F10711" s="7">
        <v>3.6</v>
      </c>
      <c r="G10711" t="s">
        <v>33</v>
      </c>
      <c r="H10711" t="s">
        <v>31814</v>
      </c>
      <c r="I10711" t="s">
        <v>31819</v>
      </c>
      <c r="M10711" t="s">
        <v>36</v>
      </c>
      <c r="N10711" t="str">
        <f>IF(AND(PESQUISA!$B$3&lt;&gt;"",OR(PESQUISA!$B$4="TODAS",B10711=PESQUISA!$B$4),ISNUMBER(SEARCH(PESQUISA!$B$3,D10711))),ROW()-1,"")</f>
        <v/>
      </c>
    </row>
    <row r="10712" spans="1:14" x14ac:dyDescent="0.3">
      <c r="A10712" t="s">
        <v>32304</v>
      </c>
      <c r="B10712" t="s">
        <v>31811</v>
      </c>
      <c r="C10712" t="s">
        <v>32305</v>
      </c>
      <c r="D10712" t="s">
        <v>32306</v>
      </c>
      <c r="E10712" t="s">
        <v>40</v>
      </c>
      <c r="F10712" s="7">
        <v>2.74</v>
      </c>
      <c r="G10712" t="s">
        <v>33</v>
      </c>
      <c r="H10712" t="s">
        <v>31814</v>
      </c>
      <c r="I10712" t="s">
        <v>31819</v>
      </c>
      <c r="M10712" t="s">
        <v>36</v>
      </c>
      <c r="N10712" t="str">
        <f>IF(AND(PESQUISA!$B$3&lt;&gt;"",OR(PESQUISA!$B$4="TODAS",B10712=PESQUISA!$B$4),ISNUMBER(SEARCH(PESQUISA!$B$3,D10712))),ROW()-1,"")</f>
        <v/>
      </c>
    </row>
    <row r="10713" spans="1:14" x14ac:dyDescent="0.3">
      <c r="A10713" t="s">
        <v>32307</v>
      </c>
      <c r="B10713" t="s">
        <v>31811</v>
      </c>
      <c r="C10713" t="s">
        <v>32308</v>
      </c>
      <c r="D10713" t="s">
        <v>32309</v>
      </c>
      <c r="E10713" t="s">
        <v>40</v>
      </c>
      <c r="F10713" s="7">
        <v>218.9</v>
      </c>
      <c r="G10713" t="s">
        <v>33</v>
      </c>
      <c r="H10713" t="s">
        <v>31814</v>
      </c>
      <c r="I10713" t="s">
        <v>31819</v>
      </c>
      <c r="M10713" t="s">
        <v>36</v>
      </c>
      <c r="N10713" t="str">
        <f>IF(AND(PESQUISA!$B$3&lt;&gt;"",OR(PESQUISA!$B$4="TODAS",B10713=PESQUISA!$B$4),ISNUMBER(SEARCH(PESQUISA!$B$3,D10713))),ROW()-1,"")</f>
        <v/>
      </c>
    </row>
    <row r="10714" spans="1:14" x14ac:dyDescent="0.3">
      <c r="A10714" t="s">
        <v>32310</v>
      </c>
      <c r="B10714" t="s">
        <v>31811</v>
      </c>
      <c r="C10714" t="s">
        <v>32311</v>
      </c>
      <c r="D10714" t="s">
        <v>32312</v>
      </c>
      <c r="E10714" t="s">
        <v>40</v>
      </c>
      <c r="F10714" s="7">
        <v>37.39</v>
      </c>
      <c r="G10714" t="s">
        <v>33</v>
      </c>
      <c r="H10714" t="s">
        <v>31814</v>
      </c>
      <c r="I10714" t="s">
        <v>31819</v>
      </c>
      <c r="M10714" t="s">
        <v>36</v>
      </c>
      <c r="N10714" t="str">
        <f>IF(AND(PESQUISA!$B$3&lt;&gt;"",OR(PESQUISA!$B$4="TODAS",B10714=PESQUISA!$B$4),ISNUMBER(SEARCH(PESQUISA!$B$3,D10714))),ROW()-1,"")</f>
        <v/>
      </c>
    </row>
    <row r="10715" spans="1:14" x14ac:dyDescent="0.3">
      <c r="A10715" t="s">
        <v>32313</v>
      </c>
      <c r="B10715" t="s">
        <v>31811</v>
      </c>
      <c r="C10715" t="s">
        <v>32314</v>
      </c>
      <c r="D10715" t="s">
        <v>32315</v>
      </c>
      <c r="E10715" t="s">
        <v>40</v>
      </c>
      <c r="F10715" s="7">
        <v>38.28</v>
      </c>
      <c r="G10715" t="s">
        <v>33</v>
      </c>
      <c r="H10715" t="s">
        <v>31814</v>
      </c>
      <c r="I10715" t="s">
        <v>31819</v>
      </c>
      <c r="M10715" t="s">
        <v>36</v>
      </c>
      <c r="N10715" t="str">
        <f>IF(AND(PESQUISA!$B$3&lt;&gt;"",OR(PESQUISA!$B$4="TODAS",B10715=PESQUISA!$B$4),ISNUMBER(SEARCH(PESQUISA!$B$3,D10715))),ROW()-1,"")</f>
        <v/>
      </c>
    </row>
    <row r="10716" spans="1:14" x14ac:dyDescent="0.3">
      <c r="A10716" t="s">
        <v>32316</v>
      </c>
      <c r="B10716" t="s">
        <v>31811</v>
      </c>
      <c r="C10716" t="s">
        <v>32317</v>
      </c>
      <c r="D10716" t="s">
        <v>32318</v>
      </c>
      <c r="E10716" t="s">
        <v>40</v>
      </c>
      <c r="F10716" s="7">
        <v>254.11</v>
      </c>
      <c r="G10716" t="s">
        <v>33</v>
      </c>
      <c r="H10716" t="s">
        <v>31814</v>
      </c>
      <c r="I10716" t="s">
        <v>31819</v>
      </c>
      <c r="M10716" t="s">
        <v>36</v>
      </c>
      <c r="N10716" t="str">
        <f>IF(AND(PESQUISA!$B$3&lt;&gt;"",OR(PESQUISA!$B$4="TODAS",B10716=PESQUISA!$B$4),ISNUMBER(SEARCH(PESQUISA!$B$3,D10716))),ROW()-1,"")</f>
        <v/>
      </c>
    </row>
    <row r="10717" spans="1:14" x14ac:dyDescent="0.3">
      <c r="A10717" t="s">
        <v>32319</v>
      </c>
      <c r="B10717" t="s">
        <v>31811</v>
      </c>
      <c r="C10717" t="s">
        <v>32320</v>
      </c>
      <c r="D10717" t="s">
        <v>32321</v>
      </c>
      <c r="E10717" t="s">
        <v>40</v>
      </c>
      <c r="F10717" s="7">
        <v>166.21</v>
      </c>
      <c r="G10717" t="s">
        <v>33</v>
      </c>
      <c r="H10717" t="s">
        <v>31814</v>
      </c>
      <c r="I10717" t="s">
        <v>31819</v>
      </c>
      <c r="M10717" t="s">
        <v>36</v>
      </c>
      <c r="N10717" t="str">
        <f>IF(AND(PESQUISA!$B$3&lt;&gt;"",OR(PESQUISA!$B$4="TODAS",B10717=PESQUISA!$B$4),ISNUMBER(SEARCH(PESQUISA!$B$3,D10717))),ROW()-1,"")</f>
        <v/>
      </c>
    </row>
    <row r="10718" spans="1:14" x14ac:dyDescent="0.3">
      <c r="A10718" t="s">
        <v>32322</v>
      </c>
      <c r="B10718" t="s">
        <v>31811</v>
      </c>
      <c r="C10718" t="s">
        <v>32323</v>
      </c>
      <c r="D10718" t="s">
        <v>32324</v>
      </c>
      <c r="E10718" t="s">
        <v>40</v>
      </c>
      <c r="F10718" s="7">
        <v>207.48</v>
      </c>
      <c r="G10718" t="s">
        <v>33</v>
      </c>
      <c r="H10718" t="s">
        <v>31814</v>
      </c>
      <c r="I10718" t="s">
        <v>31819</v>
      </c>
      <c r="M10718" t="s">
        <v>36</v>
      </c>
      <c r="N10718" t="str">
        <f>IF(AND(PESQUISA!$B$3&lt;&gt;"",OR(PESQUISA!$B$4="TODAS",B10718=PESQUISA!$B$4),ISNUMBER(SEARCH(PESQUISA!$B$3,D10718))),ROW()-1,"")</f>
        <v/>
      </c>
    </row>
    <row r="10719" spans="1:14" x14ac:dyDescent="0.3">
      <c r="A10719" t="s">
        <v>32325</v>
      </c>
      <c r="B10719" t="s">
        <v>31811</v>
      </c>
      <c r="C10719" t="s">
        <v>32326</v>
      </c>
      <c r="D10719" t="s">
        <v>32327</v>
      </c>
      <c r="E10719" t="s">
        <v>40</v>
      </c>
      <c r="F10719" s="7">
        <v>242.64</v>
      </c>
      <c r="G10719" t="s">
        <v>33</v>
      </c>
      <c r="H10719" t="s">
        <v>31814</v>
      </c>
      <c r="I10719" t="s">
        <v>31819</v>
      </c>
      <c r="M10719" t="s">
        <v>36</v>
      </c>
      <c r="N10719" t="str">
        <f>IF(AND(PESQUISA!$B$3&lt;&gt;"",OR(PESQUISA!$B$4="TODAS",B10719=PESQUISA!$B$4),ISNUMBER(SEARCH(PESQUISA!$B$3,D10719))),ROW()-1,"")</f>
        <v/>
      </c>
    </row>
    <row r="10720" spans="1:14" x14ac:dyDescent="0.3">
      <c r="A10720" t="s">
        <v>32328</v>
      </c>
      <c r="B10720" t="s">
        <v>31811</v>
      </c>
      <c r="C10720" t="s">
        <v>32329</v>
      </c>
      <c r="D10720" t="s">
        <v>32330</v>
      </c>
      <c r="E10720" t="s">
        <v>40</v>
      </c>
      <c r="F10720" s="7">
        <v>193.51</v>
      </c>
      <c r="G10720" t="s">
        <v>33</v>
      </c>
      <c r="H10720" t="s">
        <v>31814</v>
      </c>
      <c r="I10720" t="s">
        <v>31819</v>
      </c>
      <c r="M10720" t="s">
        <v>36</v>
      </c>
      <c r="N10720" t="str">
        <f>IF(AND(PESQUISA!$B$3&lt;&gt;"",OR(PESQUISA!$B$4="TODAS",B10720=PESQUISA!$B$4),ISNUMBER(SEARCH(PESQUISA!$B$3,D10720))),ROW()-1,"")</f>
        <v/>
      </c>
    </row>
    <row r="10721" spans="1:14" x14ac:dyDescent="0.3">
      <c r="A10721" t="s">
        <v>32331</v>
      </c>
      <c r="B10721" t="s">
        <v>31811</v>
      </c>
      <c r="C10721" t="s">
        <v>32332</v>
      </c>
      <c r="D10721" t="s">
        <v>32333</v>
      </c>
      <c r="E10721" t="s">
        <v>40</v>
      </c>
      <c r="F10721" s="7">
        <v>259.51</v>
      </c>
      <c r="G10721" t="s">
        <v>33</v>
      </c>
      <c r="H10721" t="s">
        <v>31814</v>
      </c>
      <c r="I10721" t="s">
        <v>31819</v>
      </c>
      <c r="M10721" t="s">
        <v>36</v>
      </c>
      <c r="N10721" t="str">
        <f>IF(AND(PESQUISA!$B$3&lt;&gt;"",OR(PESQUISA!$B$4="TODAS",B10721=PESQUISA!$B$4),ISNUMBER(SEARCH(PESQUISA!$B$3,D10721))),ROW()-1,"")</f>
        <v/>
      </c>
    </row>
    <row r="10722" spans="1:14" x14ac:dyDescent="0.3">
      <c r="A10722" t="s">
        <v>32334</v>
      </c>
      <c r="B10722" t="s">
        <v>31811</v>
      </c>
      <c r="C10722" t="s">
        <v>32335</v>
      </c>
      <c r="D10722" t="s">
        <v>32336</v>
      </c>
      <c r="E10722" t="s">
        <v>40</v>
      </c>
      <c r="F10722" s="7">
        <v>51.27</v>
      </c>
      <c r="G10722" t="s">
        <v>33</v>
      </c>
      <c r="H10722" t="s">
        <v>31814</v>
      </c>
      <c r="I10722" t="s">
        <v>31819</v>
      </c>
      <c r="M10722" t="s">
        <v>36</v>
      </c>
      <c r="N10722" t="str">
        <f>IF(AND(PESQUISA!$B$3&lt;&gt;"",OR(PESQUISA!$B$4="TODAS",B10722=PESQUISA!$B$4),ISNUMBER(SEARCH(PESQUISA!$B$3,D10722))),ROW()-1,"")</f>
        <v/>
      </c>
    </row>
    <row r="10723" spans="1:14" x14ac:dyDescent="0.3">
      <c r="A10723" t="s">
        <v>32337</v>
      </c>
      <c r="B10723" t="s">
        <v>31811</v>
      </c>
      <c r="C10723" t="s">
        <v>32338</v>
      </c>
      <c r="D10723" t="s">
        <v>32339</v>
      </c>
      <c r="E10723" t="s">
        <v>6144</v>
      </c>
      <c r="F10723" s="7">
        <v>3.61</v>
      </c>
      <c r="G10723" t="s">
        <v>33</v>
      </c>
      <c r="H10723" t="s">
        <v>31814</v>
      </c>
      <c r="I10723" t="s">
        <v>32340</v>
      </c>
      <c r="M10723" t="s">
        <v>36</v>
      </c>
      <c r="N10723" t="str">
        <f>IF(AND(PESQUISA!$B$3&lt;&gt;"",OR(PESQUISA!$B$4="TODAS",B10723=PESQUISA!$B$4),ISNUMBER(SEARCH(PESQUISA!$B$3,D10723))),ROW()-1,"")</f>
        <v/>
      </c>
    </row>
    <row r="10724" spans="1:14" x14ac:dyDescent="0.3">
      <c r="A10724" t="s">
        <v>32341</v>
      </c>
      <c r="B10724" t="s">
        <v>31811</v>
      </c>
      <c r="C10724" t="s">
        <v>32342</v>
      </c>
      <c r="D10724" t="s">
        <v>32343</v>
      </c>
      <c r="E10724" t="s">
        <v>21689</v>
      </c>
      <c r="F10724" s="7">
        <v>646.5</v>
      </c>
      <c r="G10724" t="s">
        <v>33</v>
      </c>
      <c r="H10724" t="s">
        <v>31814</v>
      </c>
      <c r="I10724" t="s">
        <v>32340</v>
      </c>
      <c r="M10724" t="s">
        <v>36</v>
      </c>
      <c r="N10724" t="str">
        <f>IF(AND(PESQUISA!$B$3&lt;&gt;"",OR(PESQUISA!$B$4="TODAS",B10724=PESQUISA!$B$4),ISNUMBER(SEARCH(PESQUISA!$B$3,D10724))),ROW()-1,"")</f>
        <v/>
      </c>
    </row>
    <row r="10725" spans="1:14" x14ac:dyDescent="0.3">
      <c r="A10725" t="s">
        <v>32344</v>
      </c>
      <c r="B10725" t="s">
        <v>31811</v>
      </c>
      <c r="C10725" t="s">
        <v>32345</v>
      </c>
      <c r="D10725" t="s">
        <v>32346</v>
      </c>
      <c r="E10725" t="s">
        <v>40</v>
      </c>
      <c r="G10725" t="s">
        <v>33</v>
      </c>
      <c r="H10725" t="s">
        <v>31814</v>
      </c>
      <c r="I10725" t="s">
        <v>32347</v>
      </c>
      <c r="M10725" t="s">
        <v>53</v>
      </c>
      <c r="N10725" t="str">
        <f>IF(AND(PESQUISA!$B$3&lt;&gt;"",OR(PESQUISA!$B$4="TODAS",B10725=PESQUISA!$B$4),ISNUMBER(SEARCH(PESQUISA!$B$3,D10725))),ROW()-1,"")</f>
        <v/>
      </c>
    </row>
    <row r="10726" spans="1:14" x14ac:dyDescent="0.3">
      <c r="A10726" t="s">
        <v>32348</v>
      </c>
      <c r="B10726" t="s">
        <v>31811</v>
      </c>
      <c r="C10726" t="s">
        <v>32349</v>
      </c>
      <c r="D10726" t="s">
        <v>32350</v>
      </c>
      <c r="E10726" t="s">
        <v>6144</v>
      </c>
      <c r="F10726" s="7">
        <v>27.91</v>
      </c>
      <c r="G10726" t="s">
        <v>33</v>
      </c>
      <c r="H10726" t="s">
        <v>31814</v>
      </c>
      <c r="I10726" t="s">
        <v>32249</v>
      </c>
      <c r="M10726" t="s">
        <v>36</v>
      </c>
      <c r="N10726" t="str">
        <f>IF(AND(PESQUISA!$B$3&lt;&gt;"",OR(PESQUISA!$B$4="TODAS",B10726=PESQUISA!$B$4),ISNUMBER(SEARCH(PESQUISA!$B$3,D10726))),ROW()-1,"")</f>
        <v/>
      </c>
    </row>
    <row r="10727" spans="1:14" x14ac:dyDescent="0.3">
      <c r="A10727" t="s">
        <v>32351</v>
      </c>
      <c r="B10727" t="s">
        <v>31811</v>
      </c>
      <c r="C10727" t="s">
        <v>32352</v>
      </c>
      <c r="D10727" t="s">
        <v>32353</v>
      </c>
      <c r="E10727" t="s">
        <v>21689</v>
      </c>
      <c r="F10727" s="7">
        <v>5005.2700000000004</v>
      </c>
      <c r="G10727" t="s">
        <v>33</v>
      </c>
      <c r="H10727" t="s">
        <v>31814</v>
      </c>
      <c r="I10727" t="s">
        <v>32249</v>
      </c>
      <c r="M10727" t="s">
        <v>36</v>
      </c>
      <c r="N10727" t="str">
        <f>IF(AND(PESQUISA!$B$3&lt;&gt;"",OR(PESQUISA!$B$4="TODAS",B10727=PESQUISA!$B$4),ISNUMBER(SEARCH(PESQUISA!$B$3,D10727))),ROW()-1,"")</f>
        <v/>
      </c>
    </row>
    <row r="10728" spans="1:14" x14ac:dyDescent="0.3">
      <c r="A10728" t="s">
        <v>32354</v>
      </c>
      <c r="B10728" t="s">
        <v>31811</v>
      </c>
      <c r="C10728" t="s">
        <v>32355</v>
      </c>
      <c r="D10728" t="s">
        <v>32356</v>
      </c>
      <c r="E10728" t="s">
        <v>40</v>
      </c>
      <c r="G10728" t="s">
        <v>33</v>
      </c>
      <c r="H10728" t="s">
        <v>31814</v>
      </c>
      <c r="I10728" t="s">
        <v>31819</v>
      </c>
      <c r="M10728" t="s">
        <v>53</v>
      </c>
      <c r="N10728" t="str">
        <f>IF(AND(PESQUISA!$B$3&lt;&gt;"",OR(PESQUISA!$B$4="TODAS",B10728=PESQUISA!$B$4),ISNUMBER(SEARCH(PESQUISA!$B$3,D10728))),ROW()-1,"")</f>
        <v/>
      </c>
    </row>
    <row r="10729" spans="1:14" x14ac:dyDescent="0.3">
      <c r="A10729" t="s">
        <v>32357</v>
      </c>
      <c r="B10729" t="s">
        <v>31811</v>
      </c>
      <c r="C10729" t="s">
        <v>32358</v>
      </c>
      <c r="D10729" t="s">
        <v>32359</v>
      </c>
      <c r="E10729" t="s">
        <v>40</v>
      </c>
      <c r="F10729" s="7">
        <v>3.14</v>
      </c>
      <c r="G10729" t="s">
        <v>33</v>
      </c>
      <c r="H10729" t="s">
        <v>31814</v>
      </c>
      <c r="I10729" t="s">
        <v>31819</v>
      </c>
      <c r="M10729" t="s">
        <v>36</v>
      </c>
      <c r="N10729" t="str">
        <f>IF(AND(PESQUISA!$B$3&lt;&gt;"",OR(PESQUISA!$B$4="TODAS",B10729=PESQUISA!$B$4),ISNUMBER(SEARCH(PESQUISA!$B$3,D10729))),ROW()-1,"")</f>
        <v/>
      </c>
    </row>
    <row r="10730" spans="1:14" x14ac:dyDescent="0.3">
      <c r="A10730" t="s">
        <v>32360</v>
      </c>
      <c r="B10730" t="s">
        <v>31811</v>
      </c>
      <c r="C10730" t="s">
        <v>32361</v>
      </c>
      <c r="D10730" t="s">
        <v>32362</v>
      </c>
      <c r="E10730" t="s">
        <v>40</v>
      </c>
      <c r="F10730" s="7">
        <v>1.77</v>
      </c>
      <c r="G10730" t="s">
        <v>33</v>
      </c>
      <c r="H10730" t="s">
        <v>31814</v>
      </c>
      <c r="I10730" t="s">
        <v>31819</v>
      </c>
      <c r="M10730" t="s">
        <v>36</v>
      </c>
      <c r="N10730" t="str">
        <f>IF(AND(PESQUISA!$B$3&lt;&gt;"",OR(PESQUISA!$B$4="TODAS",B10730=PESQUISA!$B$4),ISNUMBER(SEARCH(PESQUISA!$B$3,D10730))),ROW()-1,"")</f>
        <v/>
      </c>
    </row>
    <row r="10731" spans="1:14" x14ac:dyDescent="0.3">
      <c r="A10731" t="s">
        <v>32363</v>
      </c>
      <c r="B10731" t="s">
        <v>31811</v>
      </c>
      <c r="C10731" t="s">
        <v>32364</v>
      </c>
      <c r="D10731" t="s">
        <v>32365</v>
      </c>
      <c r="E10731" t="s">
        <v>40</v>
      </c>
      <c r="F10731" s="7">
        <v>2.61</v>
      </c>
      <c r="G10731" t="s">
        <v>33</v>
      </c>
      <c r="H10731" t="s">
        <v>31814</v>
      </c>
      <c r="I10731" t="s">
        <v>31819</v>
      </c>
      <c r="M10731" t="s">
        <v>36</v>
      </c>
      <c r="N10731" t="str">
        <f>IF(AND(PESQUISA!$B$3&lt;&gt;"",OR(PESQUISA!$B$4="TODAS",B10731=PESQUISA!$B$4),ISNUMBER(SEARCH(PESQUISA!$B$3,D10731))),ROW()-1,"")</f>
        <v/>
      </c>
    </row>
    <row r="10732" spans="1:14" x14ac:dyDescent="0.3">
      <c r="A10732" t="s">
        <v>32366</v>
      </c>
      <c r="B10732" t="s">
        <v>31811</v>
      </c>
      <c r="C10732" t="s">
        <v>32367</v>
      </c>
      <c r="D10732" t="s">
        <v>32368</v>
      </c>
      <c r="E10732" t="s">
        <v>40</v>
      </c>
      <c r="F10732" s="7">
        <v>3.68</v>
      </c>
      <c r="G10732" t="s">
        <v>33</v>
      </c>
      <c r="H10732" t="s">
        <v>31814</v>
      </c>
      <c r="I10732" t="s">
        <v>31819</v>
      </c>
      <c r="M10732" t="s">
        <v>36</v>
      </c>
      <c r="N10732" t="str">
        <f>IF(AND(PESQUISA!$B$3&lt;&gt;"",OR(PESQUISA!$B$4="TODAS",B10732=PESQUISA!$B$4),ISNUMBER(SEARCH(PESQUISA!$B$3,D10732))),ROW()-1,"")</f>
        <v/>
      </c>
    </row>
    <row r="10733" spans="1:14" x14ac:dyDescent="0.3">
      <c r="A10733" t="s">
        <v>32369</v>
      </c>
      <c r="B10733" t="s">
        <v>31811</v>
      </c>
      <c r="C10733" t="s">
        <v>32370</v>
      </c>
      <c r="D10733" t="s">
        <v>32371</v>
      </c>
      <c r="E10733" t="s">
        <v>40</v>
      </c>
      <c r="F10733" s="7">
        <v>12.74</v>
      </c>
      <c r="G10733" t="s">
        <v>33</v>
      </c>
      <c r="H10733" t="s">
        <v>31814</v>
      </c>
      <c r="I10733" t="s">
        <v>31819</v>
      </c>
      <c r="M10733" t="s">
        <v>36</v>
      </c>
      <c r="N10733" t="str">
        <f>IF(AND(PESQUISA!$B$3&lt;&gt;"",OR(PESQUISA!$B$4="TODAS",B10733=PESQUISA!$B$4),ISNUMBER(SEARCH(PESQUISA!$B$3,D10733))),ROW()-1,"")</f>
        <v/>
      </c>
    </row>
    <row r="10734" spans="1:14" x14ac:dyDescent="0.3">
      <c r="A10734" t="s">
        <v>32372</v>
      </c>
      <c r="B10734" t="s">
        <v>31811</v>
      </c>
      <c r="C10734" t="s">
        <v>32373</v>
      </c>
      <c r="D10734" t="s">
        <v>32374</v>
      </c>
      <c r="E10734" t="s">
        <v>40</v>
      </c>
      <c r="F10734" s="7">
        <v>2.33</v>
      </c>
      <c r="G10734" t="s">
        <v>33</v>
      </c>
      <c r="H10734" t="s">
        <v>31814</v>
      </c>
      <c r="I10734" t="s">
        <v>31819</v>
      </c>
      <c r="M10734" t="s">
        <v>36</v>
      </c>
      <c r="N10734" t="str">
        <f>IF(AND(PESQUISA!$B$3&lt;&gt;"",OR(PESQUISA!$B$4="TODAS",B10734=PESQUISA!$B$4),ISNUMBER(SEARCH(PESQUISA!$B$3,D10734))),ROW()-1,"")</f>
        <v/>
      </c>
    </row>
    <row r="10735" spans="1:14" x14ac:dyDescent="0.3">
      <c r="A10735" t="s">
        <v>32375</v>
      </c>
      <c r="B10735" t="s">
        <v>31811</v>
      </c>
      <c r="C10735" t="s">
        <v>32376</v>
      </c>
      <c r="D10735" t="s">
        <v>32377</v>
      </c>
      <c r="E10735" t="s">
        <v>40</v>
      </c>
      <c r="F10735" s="7">
        <v>2.83</v>
      </c>
      <c r="G10735" t="s">
        <v>33</v>
      </c>
      <c r="H10735" t="s">
        <v>31814</v>
      </c>
      <c r="I10735" t="s">
        <v>31819</v>
      </c>
      <c r="M10735" t="s">
        <v>36</v>
      </c>
      <c r="N10735" t="str">
        <f>IF(AND(PESQUISA!$B$3&lt;&gt;"",OR(PESQUISA!$B$4="TODAS",B10735=PESQUISA!$B$4),ISNUMBER(SEARCH(PESQUISA!$B$3,D10735))),ROW()-1,"")</f>
        <v/>
      </c>
    </row>
    <row r="10736" spans="1:14" x14ac:dyDescent="0.3">
      <c r="A10736" t="s">
        <v>32378</v>
      </c>
      <c r="B10736" t="s">
        <v>31811</v>
      </c>
      <c r="C10736" t="s">
        <v>32379</v>
      </c>
      <c r="D10736" t="s">
        <v>32380</v>
      </c>
      <c r="E10736" t="s">
        <v>40</v>
      </c>
      <c r="F10736" s="7">
        <v>10.51</v>
      </c>
      <c r="G10736" t="s">
        <v>33</v>
      </c>
      <c r="H10736" t="s">
        <v>31814</v>
      </c>
      <c r="I10736" t="s">
        <v>31819</v>
      </c>
      <c r="M10736" t="s">
        <v>36</v>
      </c>
      <c r="N10736" t="str">
        <f>IF(AND(PESQUISA!$B$3&lt;&gt;"",OR(PESQUISA!$B$4="TODAS",B10736=PESQUISA!$B$4),ISNUMBER(SEARCH(PESQUISA!$B$3,D10736))),ROW()-1,"")</f>
        <v/>
      </c>
    </row>
    <row r="10737" spans="1:14" x14ac:dyDescent="0.3">
      <c r="A10737" t="s">
        <v>32381</v>
      </c>
      <c r="B10737" t="s">
        <v>31811</v>
      </c>
      <c r="C10737" t="s">
        <v>32382</v>
      </c>
      <c r="D10737" t="s">
        <v>32383</v>
      </c>
      <c r="E10737" t="s">
        <v>40</v>
      </c>
      <c r="F10737" s="7">
        <v>21.17</v>
      </c>
      <c r="G10737" t="s">
        <v>33</v>
      </c>
      <c r="H10737" t="s">
        <v>31814</v>
      </c>
      <c r="I10737" t="s">
        <v>31819</v>
      </c>
      <c r="M10737" t="s">
        <v>36</v>
      </c>
      <c r="N10737" t="str">
        <f>IF(AND(PESQUISA!$B$3&lt;&gt;"",OR(PESQUISA!$B$4="TODAS",B10737=PESQUISA!$B$4),ISNUMBER(SEARCH(PESQUISA!$B$3,D10737))),ROW()-1,"")</f>
        <v/>
      </c>
    </row>
    <row r="10738" spans="1:14" x14ac:dyDescent="0.3">
      <c r="A10738" t="s">
        <v>32384</v>
      </c>
      <c r="B10738" t="s">
        <v>31811</v>
      </c>
      <c r="C10738" t="s">
        <v>32385</v>
      </c>
      <c r="D10738" t="s">
        <v>32386</v>
      </c>
      <c r="E10738" t="s">
        <v>40</v>
      </c>
      <c r="F10738" s="7">
        <v>33.19</v>
      </c>
      <c r="G10738" t="s">
        <v>33</v>
      </c>
      <c r="H10738" t="s">
        <v>31814</v>
      </c>
      <c r="I10738" t="s">
        <v>31819</v>
      </c>
      <c r="M10738" t="s">
        <v>36</v>
      </c>
      <c r="N10738" t="str">
        <f>IF(AND(PESQUISA!$B$3&lt;&gt;"",OR(PESQUISA!$B$4="TODAS",B10738=PESQUISA!$B$4),ISNUMBER(SEARCH(PESQUISA!$B$3,D10738))),ROW()-1,"")</f>
        <v/>
      </c>
    </row>
    <row r="10739" spans="1:14" x14ac:dyDescent="0.3">
      <c r="A10739" t="s">
        <v>32387</v>
      </c>
      <c r="B10739" t="s">
        <v>31811</v>
      </c>
      <c r="C10739" t="s">
        <v>32388</v>
      </c>
      <c r="D10739" t="s">
        <v>32389</v>
      </c>
      <c r="E10739" t="s">
        <v>40</v>
      </c>
      <c r="F10739" s="7">
        <v>3.48</v>
      </c>
      <c r="G10739" t="s">
        <v>33</v>
      </c>
      <c r="H10739" t="s">
        <v>31814</v>
      </c>
      <c r="I10739" t="s">
        <v>31819</v>
      </c>
      <c r="M10739" t="s">
        <v>36</v>
      </c>
      <c r="N10739" t="str">
        <f>IF(AND(PESQUISA!$B$3&lt;&gt;"",OR(PESQUISA!$B$4="TODAS",B10739=PESQUISA!$B$4),ISNUMBER(SEARCH(PESQUISA!$B$3,D10739))),ROW()-1,"")</f>
        <v/>
      </c>
    </row>
    <row r="10740" spans="1:14" x14ac:dyDescent="0.3">
      <c r="A10740" t="s">
        <v>32390</v>
      </c>
      <c r="B10740" t="s">
        <v>31811</v>
      </c>
      <c r="C10740" t="s">
        <v>32391</v>
      </c>
      <c r="D10740" t="s">
        <v>32392</v>
      </c>
      <c r="E10740" t="s">
        <v>40</v>
      </c>
      <c r="F10740" s="7">
        <v>10.94</v>
      </c>
      <c r="G10740" t="s">
        <v>33</v>
      </c>
      <c r="H10740" t="s">
        <v>31814</v>
      </c>
      <c r="I10740" t="s">
        <v>31819</v>
      </c>
      <c r="M10740" t="s">
        <v>36</v>
      </c>
      <c r="N10740" t="str">
        <f>IF(AND(PESQUISA!$B$3&lt;&gt;"",OR(PESQUISA!$B$4="TODAS",B10740=PESQUISA!$B$4),ISNUMBER(SEARCH(PESQUISA!$B$3,D10740))),ROW()-1,"")</f>
        <v/>
      </c>
    </row>
    <row r="10741" spans="1:14" x14ac:dyDescent="0.3">
      <c r="A10741" t="s">
        <v>32393</v>
      </c>
      <c r="B10741" t="s">
        <v>31811</v>
      </c>
      <c r="C10741" t="s">
        <v>32394</v>
      </c>
      <c r="D10741" t="s">
        <v>32395</v>
      </c>
      <c r="E10741" t="s">
        <v>40</v>
      </c>
      <c r="F10741" s="7">
        <v>16.59</v>
      </c>
      <c r="G10741" t="s">
        <v>33</v>
      </c>
      <c r="H10741" t="s">
        <v>31814</v>
      </c>
      <c r="I10741" t="s">
        <v>31819</v>
      </c>
      <c r="M10741" t="s">
        <v>36</v>
      </c>
      <c r="N10741" t="str">
        <f>IF(AND(PESQUISA!$B$3&lt;&gt;"",OR(PESQUISA!$B$4="TODAS",B10741=PESQUISA!$B$4),ISNUMBER(SEARCH(PESQUISA!$B$3,D10741))),ROW()-1,"")</f>
        <v/>
      </c>
    </row>
    <row r="10742" spans="1:14" x14ac:dyDescent="0.3">
      <c r="A10742" t="s">
        <v>32396</v>
      </c>
      <c r="B10742" t="s">
        <v>31811</v>
      </c>
      <c r="C10742" t="s">
        <v>32397</v>
      </c>
      <c r="D10742" t="s">
        <v>32398</v>
      </c>
      <c r="E10742" t="s">
        <v>40</v>
      </c>
      <c r="F10742" s="7">
        <v>41.93</v>
      </c>
      <c r="G10742" t="s">
        <v>33</v>
      </c>
      <c r="H10742" t="s">
        <v>31814</v>
      </c>
      <c r="I10742" t="s">
        <v>31819</v>
      </c>
      <c r="M10742" t="s">
        <v>36</v>
      </c>
      <c r="N10742" t="str">
        <f>IF(AND(PESQUISA!$B$3&lt;&gt;"",OR(PESQUISA!$B$4="TODAS",B10742=PESQUISA!$B$4),ISNUMBER(SEARCH(PESQUISA!$B$3,D10742))),ROW()-1,"")</f>
        <v/>
      </c>
    </row>
    <row r="10743" spans="1:14" x14ac:dyDescent="0.3">
      <c r="A10743" t="s">
        <v>32399</v>
      </c>
      <c r="B10743" t="s">
        <v>31811</v>
      </c>
      <c r="C10743" t="s">
        <v>32400</v>
      </c>
      <c r="D10743" t="s">
        <v>32401</v>
      </c>
      <c r="E10743" t="s">
        <v>40</v>
      </c>
      <c r="F10743" s="7">
        <v>68.680000000000007</v>
      </c>
      <c r="G10743" t="s">
        <v>33</v>
      </c>
      <c r="H10743" t="s">
        <v>31814</v>
      </c>
      <c r="I10743" t="s">
        <v>31819</v>
      </c>
      <c r="M10743" t="s">
        <v>36</v>
      </c>
      <c r="N10743" t="str">
        <f>IF(AND(PESQUISA!$B$3&lt;&gt;"",OR(PESQUISA!$B$4="TODAS",B10743=PESQUISA!$B$4),ISNUMBER(SEARCH(PESQUISA!$B$3,D10743))),ROW()-1,"")</f>
        <v/>
      </c>
    </row>
    <row r="10744" spans="1:14" x14ac:dyDescent="0.3">
      <c r="A10744" t="s">
        <v>32402</v>
      </c>
      <c r="B10744" t="s">
        <v>31811</v>
      </c>
      <c r="C10744" t="s">
        <v>32403</v>
      </c>
      <c r="D10744" t="s">
        <v>32404</v>
      </c>
      <c r="E10744" t="s">
        <v>40</v>
      </c>
      <c r="F10744" s="7">
        <v>95.19</v>
      </c>
      <c r="G10744" t="s">
        <v>33</v>
      </c>
      <c r="H10744" t="s">
        <v>31814</v>
      </c>
      <c r="I10744" t="s">
        <v>31819</v>
      </c>
      <c r="M10744" t="s">
        <v>36</v>
      </c>
      <c r="N10744" t="str">
        <f>IF(AND(PESQUISA!$B$3&lt;&gt;"",OR(PESQUISA!$B$4="TODAS",B10744=PESQUISA!$B$4),ISNUMBER(SEARCH(PESQUISA!$B$3,D10744))),ROW()-1,"")</f>
        <v/>
      </c>
    </row>
    <row r="10745" spans="1:14" x14ac:dyDescent="0.3">
      <c r="A10745" t="s">
        <v>32405</v>
      </c>
      <c r="B10745" t="s">
        <v>31811</v>
      </c>
      <c r="C10745" t="s">
        <v>32406</v>
      </c>
      <c r="D10745" t="s">
        <v>32407</v>
      </c>
      <c r="E10745" t="s">
        <v>40</v>
      </c>
      <c r="F10745" s="7">
        <v>93.58</v>
      </c>
      <c r="G10745" t="s">
        <v>33</v>
      </c>
      <c r="H10745" t="s">
        <v>31814</v>
      </c>
      <c r="I10745" t="s">
        <v>31819</v>
      </c>
      <c r="M10745" t="s">
        <v>36</v>
      </c>
      <c r="N10745" t="str">
        <f>IF(AND(PESQUISA!$B$3&lt;&gt;"",OR(PESQUISA!$B$4="TODAS",B10745=PESQUISA!$B$4),ISNUMBER(SEARCH(PESQUISA!$B$3,D10745))),ROW()-1,"")</f>
        <v/>
      </c>
    </row>
    <row r="10746" spans="1:14" x14ac:dyDescent="0.3">
      <c r="A10746" t="s">
        <v>32408</v>
      </c>
      <c r="B10746" t="s">
        <v>31811</v>
      </c>
      <c r="C10746" t="s">
        <v>32409</v>
      </c>
      <c r="D10746" t="s">
        <v>32410</v>
      </c>
      <c r="E10746" t="s">
        <v>40</v>
      </c>
      <c r="F10746" s="7">
        <v>8.32</v>
      </c>
      <c r="G10746" t="s">
        <v>33</v>
      </c>
      <c r="H10746" t="s">
        <v>31814</v>
      </c>
      <c r="I10746" t="s">
        <v>31819</v>
      </c>
      <c r="M10746" t="s">
        <v>36</v>
      </c>
      <c r="N10746" t="str">
        <f>IF(AND(PESQUISA!$B$3&lt;&gt;"",OR(PESQUISA!$B$4="TODAS",B10746=PESQUISA!$B$4),ISNUMBER(SEARCH(PESQUISA!$B$3,D10746))),ROW()-1,"")</f>
        <v/>
      </c>
    </row>
    <row r="10747" spans="1:14" x14ac:dyDescent="0.3">
      <c r="A10747" t="s">
        <v>32411</v>
      </c>
      <c r="B10747" t="s">
        <v>31811</v>
      </c>
      <c r="C10747" t="s">
        <v>32412</v>
      </c>
      <c r="D10747" t="s">
        <v>32413</v>
      </c>
      <c r="E10747" t="s">
        <v>40</v>
      </c>
      <c r="F10747" s="7">
        <v>2.4500000000000002</v>
      </c>
      <c r="G10747" t="s">
        <v>33</v>
      </c>
      <c r="H10747" t="s">
        <v>31814</v>
      </c>
      <c r="I10747" t="s">
        <v>31819</v>
      </c>
      <c r="M10747" t="s">
        <v>36</v>
      </c>
      <c r="N10747" t="str">
        <f>IF(AND(PESQUISA!$B$3&lt;&gt;"",OR(PESQUISA!$B$4="TODAS",B10747=PESQUISA!$B$4),ISNUMBER(SEARCH(PESQUISA!$B$3,D10747))),ROW()-1,"")</f>
        <v/>
      </c>
    </row>
    <row r="10748" spans="1:14" x14ac:dyDescent="0.3">
      <c r="A10748" t="s">
        <v>32414</v>
      </c>
      <c r="B10748" t="s">
        <v>31811</v>
      </c>
      <c r="C10748" t="s">
        <v>32415</v>
      </c>
      <c r="D10748" t="s">
        <v>32416</v>
      </c>
      <c r="E10748" t="s">
        <v>40</v>
      </c>
      <c r="F10748" s="7">
        <v>4.49</v>
      </c>
      <c r="G10748" t="s">
        <v>33</v>
      </c>
      <c r="H10748" t="s">
        <v>31814</v>
      </c>
      <c r="I10748" t="s">
        <v>31819</v>
      </c>
      <c r="M10748" t="s">
        <v>36</v>
      </c>
      <c r="N10748" t="str">
        <f>IF(AND(PESQUISA!$B$3&lt;&gt;"",OR(PESQUISA!$B$4="TODAS",B10748=PESQUISA!$B$4),ISNUMBER(SEARCH(PESQUISA!$B$3,D10748))),ROW()-1,"")</f>
        <v/>
      </c>
    </row>
    <row r="10749" spans="1:14" x14ac:dyDescent="0.3">
      <c r="A10749" t="s">
        <v>32417</v>
      </c>
      <c r="B10749" t="s">
        <v>31811</v>
      </c>
      <c r="C10749" t="s">
        <v>32418</v>
      </c>
      <c r="D10749" t="s">
        <v>32419</v>
      </c>
      <c r="E10749" t="s">
        <v>40</v>
      </c>
      <c r="F10749" s="7">
        <v>6.96</v>
      </c>
      <c r="G10749" t="s">
        <v>33</v>
      </c>
      <c r="H10749" t="s">
        <v>31814</v>
      </c>
      <c r="I10749" t="s">
        <v>31819</v>
      </c>
      <c r="M10749" t="s">
        <v>36</v>
      </c>
      <c r="N10749" t="str">
        <f>IF(AND(PESQUISA!$B$3&lt;&gt;"",OR(PESQUISA!$B$4="TODAS",B10749=PESQUISA!$B$4),ISNUMBER(SEARCH(PESQUISA!$B$3,D10749))),ROW()-1,"")</f>
        <v/>
      </c>
    </row>
    <row r="10750" spans="1:14" x14ac:dyDescent="0.3">
      <c r="A10750" t="s">
        <v>32420</v>
      </c>
      <c r="B10750" t="s">
        <v>31811</v>
      </c>
      <c r="C10750" t="s">
        <v>32421</v>
      </c>
      <c r="D10750" t="s">
        <v>32422</v>
      </c>
      <c r="E10750" t="s">
        <v>40</v>
      </c>
      <c r="F10750" s="7">
        <v>3.08</v>
      </c>
      <c r="G10750" t="s">
        <v>33</v>
      </c>
      <c r="H10750" t="s">
        <v>31814</v>
      </c>
      <c r="I10750" t="s">
        <v>31819</v>
      </c>
      <c r="M10750" t="s">
        <v>36</v>
      </c>
      <c r="N10750" t="str">
        <f>IF(AND(PESQUISA!$B$3&lt;&gt;"",OR(PESQUISA!$B$4="TODAS",B10750=PESQUISA!$B$4),ISNUMBER(SEARCH(PESQUISA!$B$3,D10750))),ROW()-1,"")</f>
        <v/>
      </c>
    </row>
    <row r="10751" spans="1:14" x14ac:dyDescent="0.3">
      <c r="A10751" t="s">
        <v>32423</v>
      </c>
      <c r="B10751" t="s">
        <v>31811</v>
      </c>
      <c r="C10751" t="s">
        <v>32424</v>
      </c>
      <c r="D10751" t="s">
        <v>32425</v>
      </c>
      <c r="E10751" t="s">
        <v>40</v>
      </c>
      <c r="F10751" s="7">
        <v>2.7</v>
      </c>
      <c r="G10751" t="s">
        <v>33</v>
      </c>
      <c r="H10751" t="s">
        <v>31814</v>
      </c>
      <c r="I10751" t="s">
        <v>31819</v>
      </c>
      <c r="M10751" t="s">
        <v>36</v>
      </c>
      <c r="N10751" t="str">
        <f>IF(AND(PESQUISA!$B$3&lt;&gt;"",OR(PESQUISA!$B$4="TODAS",B10751=PESQUISA!$B$4),ISNUMBER(SEARCH(PESQUISA!$B$3,D10751))),ROW()-1,"")</f>
        <v/>
      </c>
    </row>
    <row r="10752" spans="1:14" x14ac:dyDescent="0.3">
      <c r="A10752" t="s">
        <v>32426</v>
      </c>
      <c r="B10752" t="s">
        <v>31811</v>
      </c>
      <c r="C10752" t="s">
        <v>32427</v>
      </c>
      <c r="D10752" t="s">
        <v>32428</v>
      </c>
      <c r="E10752" t="s">
        <v>40</v>
      </c>
      <c r="F10752" s="7">
        <v>3.62</v>
      </c>
      <c r="G10752" t="s">
        <v>33</v>
      </c>
      <c r="H10752" t="s">
        <v>31814</v>
      </c>
      <c r="I10752" t="s">
        <v>31819</v>
      </c>
      <c r="M10752" t="s">
        <v>36</v>
      </c>
      <c r="N10752" t="str">
        <f>IF(AND(PESQUISA!$B$3&lt;&gt;"",OR(PESQUISA!$B$4="TODAS",B10752=PESQUISA!$B$4),ISNUMBER(SEARCH(PESQUISA!$B$3,D10752))),ROW()-1,"")</f>
        <v/>
      </c>
    </row>
    <row r="10753" spans="1:14" x14ac:dyDescent="0.3">
      <c r="A10753" t="s">
        <v>32429</v>
      </c>
      <c r="B10753" t="s">
        <v>31811</v>
      </c>
      <c r="C10753" t="s">
        <v>32430</v>
      </c>
      <c r="D10753" t="s">
        <v>32431</v>
      </c>
      <c r="E10753" t="s">
        <v>40</v>
      </c>
      <c r="F10753" s="7">
        <v>5.61</v>
      </c>
      <c r="G10753" t="s">
        <v>33</v>
      </c>
      <c r="H10753" t="s">
        <v>31814</v>
      </c>
      <c r="I10753" t="s">
        <v>31819</v>
      </c>
      <c r="M10753" t="s">
        <v>36</v>
      </c>
      <c r="N10753" t="str">
        <f>IF(AND(PESQUISA!$B$3&lt;&gt;"",OR(PESQUISA!$B$4="TODAS",B10753=PESQUISA!$B$4),ISNUMBER(SEARCH(PESQUISA!$B$3,D10753))),ROW()-1,"")</f>
        <v/>
      </c>
    </row>
    <row r="10754" spans="1:14" x14ac:dyDescent="0.3">
      <c r="A10754" t="s">
        <v>32432</v>
      </c>
      <c r="B10754" t="s">
        <v>31811</v>
      </c>
      <c r="C10754" t="s">
        <v>32433</v>
      </c>
      <c r="D10754" t="s">
        <v>32434</v>
      </c>
      <c r="E10754" t="s">
        <v>40</v>
      </c>
      <c r="F10754" s="7">
        <v>6.15</v>
      </c>
      <c r="G10754" t="s">
        <v>33</v>
      </c>
      <c r="H10754" t="s">
        <v>31814</v>
      </c>
      <c r="I10754" t="s">
        <v>31819</v>
      </c>
      <c r="M10754" t="s">
        <v>36</v>
      </c>
      <c r="N10754" t="str">
        <f>IF(AND(PESQUISA!$B$3&lt;&gt;"",OR(PESQUISA!$B$4="TODAS",B10754=PESQUISA!$B$4),ISNUMBER(SEARCH(PESQUISA!$B$3,D10754))),ROW()-1,"")</f>
        <v/>
      </c>
    </row>
    <row r="10755" spans="1:14" x14ac:dyDescent="0.3">
      <c r="A10755" t="s">
        <v>32435</v>
      </c>
      <c r="B10755" t="s">
        <v>31811</v>
      </c>
      <c r="C10755" t="s">
        <v>32436</v>
      </c>
      <c r="D10755" t="s">
        <v>32437</v>
      </c>
      <c r="E10755" t="s">
        <v>40</v>
      </c>
      <c r="G10755" t="s">
        <v>33</v>
      </c>
      <c r="H10755" t="s">
        <v>31814</v>
      </c>
      <c r="I10755" t="s">
        <v>31819</v>
      </c>
      <c r="M10755" t="s">
        <v>53</v>
      </c>
      <c r="N10755" t="str">
        <f>IF(AND(PESQUISA!$B$3&lt;&gt;"",OR(PESQUISA!$B$4="TODAS",B10755=PESQUISA!$B$4),ISNUMBER(SEARCH(PESQUISA!$B$3,D10755))),ROW()-1,"")</f>
        <v/>
      </c>
    </row>
    <row r="10756" spans="1:14" x14ac:dyDescent="0.3">
      <c r="A10756" t="s">
        <v>32438</v>
      </c>
      <c r="B10756" t="s">
        <v>31811</v>
      </c>
      <c r="C10756" t="s">
        <v>32439</v>
      </c>
      <c r="D10756" t="s">
        <v>32440</v>
      </c>
      <c r="E10756" t="s">
        <v>40</v>
      </c>
      <c r="G10756" t="s">
        <v>33</v>
      </c>
      <c r="H10756" t="s">
        <v>31814</v>
      </c>
      <c r="I10756" t="s">
        <v>31819</v>
      </c>
      <c r="M10756" t="s">
        <v>53</v>
      </c>
      <c r="N10756" t="str">
        <f>IF(AND(PESQUISA!$B$3&lt;&gt;"",OR(PESQUISA!$B$4="TODAS",B10756=PESQUISA!$B$4),ISNUMBER(SEARCH(PESQUISA!$B$3,D10756))),ROW()-1,"")</f>
        <v/>
      </c>
    </row>
    <row r="10757" spans="1:14" x14ac:dyDescent="0.3">
      <c r="A10757" t="s">
        <v>32441</v>
      </c>
      <c r="B10757" t="s">
        <v>31811</v>
      </c>
      <c r="C10757" t="s">
        <v>32442</v>
      </c>
      <c r="D10757" t="s">
        <v>32443</v>
      </c>
      <c r="E10757" t="s">
        <v>40</v>
      </c>
      <c r="G10757" t="s">
        <v>33</v>
      </c>
      <c r="H10757" t="s">
        <v>31814</v>
      </c>
      <c r="I10757" t="s">
        <v>31819</v>
      </c>
      <c r="M10757" t="s">
        <v>53</v>
      </c>
      <c r="N10757" t="str">
        <f>IF(AND(PESQUISA!$B$3&lt;&gt;"",OR(PESQUISA!$B$4="TODAS",B10757=PESQUISA!$B$4),ISNUMBER(SEARCH(PESQUISA!$B$3,D10757))),ROW()-1,"")</f>
        <v/>
      </c>
    </row>
    <row r="10758" spans="1:14" x14ac:dyDescent="0.3">
      <c r="A10758" t="s">
        <v>32444</v>
      </c>
      <c r="B10758" t="s">
        <v>31811</v>
      </c>
      <c r="C10758" t="s">
        <v>32445</v>
      </c>
      <c r="D10758" t="s">
        <v>32446</v>
      </c>
      <c r="E10758" t="s">
        <v>40</v>
      </c>
      <c r="G10758" t="s">
        <v>33</v>
      </c>
      <c r="H10758" t="s">
        <v>31814</v>
      </c>
      <c r="I10758" t="s">
        <v>31819</v>
      </c>
      <c r="M10758" t="s">
        <v>53</v>
      </c>
      <c r="N10758" t="str">
        <f>IF(AND(PESQUISA!$B$3&lt;&gt;"",OR(PESQUISA!$B$4="TODAS",B10758=PESQUISA!$B$4),ISNUMBER(SEARCH(PESQUISA!$B$3,D10758))),ROW()-1,"")</f>
        <v/>
      </c>
    </row>
    <row r="10759" spans="1:14" x14ac:dyDescent="0.3">
      <c r="A10759" t="s">
        <v>32447</v>
      </c>
      <c r="B10759" t="s">
        <v>31811</v>
      </c>
      <c r="C10759" t="s">
        <v>32448</v>
      </c>
      <c r="D10759" t="s">
        <v>32449</v>
      </c>
      <c r="E10759" t="s">
        <v>40</v>
      </c>
      <c r="G10759" t="s">
        <v>33</v>
      </c>
      <c r="H10759" t="s">
        <v>31814</v>
      </c>
      <c r="I10759" t="s">
        <v>31819</v>
      </c>
      <c r="M10759" t="s">
        <v>53</v>
      </c>
      <c r="N10759" t="str">
        <f>IF(AND(PESQUISA!$B$3&lt;&gt;"",OR(PESQUISA!$B$4="TODAS",B10759=PESQUISA!$B$4),ISNUMBER(SEARCH(PESQUISA!$B$3,D10759))),ROW()-1,"")</f>
        <v/>
      </c>
    </row>
    <row r="10760" spans="1:14" x14ac:dyDescent="0.3">
      <c r="A10760" t="s">
        <v>32450</v>
      </c>
      <c r="B10760" t="s">
        <v>31811</v>
      </c>
      <c r="C10760" t="s">
        <v>32451</v>
      </c>
      <c r="D10760" t="s">
        <v>32452</v>
      </c>
      <c r="E10760" t="s">
        <v>40</v>
      </c>
      <c r="G10760" t="s">
        <v>33</v>
      </c>
      <c r="H10760" t="s">
        <v>31814</v>
      </c>
      <c r="I10760" t="s">
        <v>31819</v>
      </c>
      <c r="M10760" t="s">
        <v>53</v>
      </c>
      <c r="N10760" t="str">
        <f>IF(AND(PESQUISA!$B$3&lt;&gt;"",OR(PESQUISA!$B$4="TODAS",B10760=PESQUISA!$B$4),ISNUMBER(SEARCH(PESQUISA!$B$3,D10760))),ROW()-1,"")</f>
        <v/>
      </c>
    </row>
    <row r="10761" spans="1:14" x14ac:dyDescent="0.3">
      <c r="A10761" t="s">
        <v>32453</v>
      </c>
      <c r="B10761" t="s">
        <v>31811</v>
      </c>
      <c r="C10761" t="s">
        <v>32454</v>
      </c>
      <c r="D10761" t="s">
        <v>32455</v>
      </c>
      <c r="E10761" t="s">
        <v>40</v>
      </c>
      <c r="F10761" s="7">
        <v>1.35</v>
      </c>
      <c r="G10761" t="s">
        <v>33</v>
      </c>
      <c r="H10761" t="s">
        <v>31814</v>
      </c>
      <c r="I10761" t="s">
        <v>31819</v>
      </c>
      <c r="M10761" t="s">
        <v>36</v>
      </c>
      <c r="N10761" t="str">
        <f>IF(AND(PESQUISA!$B$3&lt;&gt;"",OR(PESQUISA!$B$4="TODAS",B10761=PESQUISA!$B$4),ISNUMBER(SEARCH(PESQUISA!$B$3,D10761))),ROW()-1,"")</f>
        <v/>
      </c>
    </row>
    <row r="10762" spans="1:14" x14ac:dyDescent="0.3">
      <c r="A10762" t="s">
        <v>32456</v>
      </c>
      <c r="B10762" t="s">
        <v>31811</v>
      </c>
      <c r="C10762" t="s">
        <v>32457</v>
      </c>
      <c r="D10762" t="s">
        <v>32458</v>
      </c>
      <c r="E10762" t="s">
        <v>40</v>
      </c>
      <c r="G10762" t="s">
        <v>33</v>
      </c>
      <c r="H10762" t="s">
        <v>31814</v>
      </c>
      <c r="I10762" t="s">
        <v>31819</v>
      </c>
      <c r="M10762" t="s">
        <v>53</v>
      </c>
      <c r="N10762" t="str">
        <f>IF(AND(PESQUISA!$B$3&lt;&gt;"",OR(PESQUISA!$B$4="TODAS",B10762=PESQUISA!$B$4),ISNUMBER(SEARCH(PESQUISA!$B$3,D10762))),ROW()-1,"")</f>
        <v/>
      </c>
    </row>
    <row r="10763" spans="1:14" x14ac:dyDescent="0.3">
      <c r="A10763" t="s">
        <v>32459</v>
      </c>
      <c r="B10763" t="s">
        <v>31811</v>
      </c>
      <c r="C10763" t="s">
        <v>32460</v>
      </c>
      <c r="D10763" t="s">
        <v>32461</v>
      </c>
      <c r="E10763" t="s">
        <v>40</v>
      </c>
      <c r="G10763" t="s">
        <v>33</v>
      </c>
      <c r="H10763" t="s">
        <v>31814</v>
      </c>
      <c r="I10763" t="s">
        <v>31819</v>
      </c>
      <c r="M10763" t="s">
        <v>53</v>
      </c>
      <c r="N10763" t="str">
        <f>IF(AND(PESQUISA!$B$3&lt;&gt;"",OR(PESQUISA!$B$4="TODAS",B10763=PESQUISA!$B$4),ISNUMBER(SEARCH(PESQUISA!$B$3,D10763))),ROW()-1,"")</f>
        <v/>
      </c>
    </row>
    <row r="10764" spans="1:14" x14ac:dyDescent="0.3">
      <c r="A10764" t="s">
        <v>32462</v>
      </c>
      <c r="B10764" t="s">
        <v>31811</v>
      </c>
      <c r="C10764" t="s">
        <v>32463</v>
      </c>
      <c r="D10764" t="s">
        <v>32464</v>
      </c>
      <c r="E10764" t="s">
        <v>40</v>
      </c>
      <c r="F10764" s="7">
        <v>15.69</v>
      </c>
      <c r="G10764" t="s">
        <v>33</v>
      </c>
      <c r="H10764" t="s">
        <v>31814</v>
      </c>
      <c r="I10764" t="s">
        <v>31819</v>
      </c>
      <c r="M10764" t="s">
        <v>36</v>
      </c>
      <c r="N10764" t="str">
        <f>IF(AND(PESQUISA!$B$3&lt;&gt;"",OR(PESQUISA!$B$4="TODAS",B10764=PESQUISA!$B$4),ISNUMBER(SEARCH(PESQUISA!$B$3,D10764))),ROW()-1,"")</f>
        <v/>
      </c>
    </row>
    <row r="10765" spans="1:14" x14ac:dyDescent="0.3">
      <c r="A10765" t="s">
        <v>32465</v>
      </c>
      <c r="B10765" t="s">
        <v>31811</v>
      </c>
      <c r="C10765" t="s">
        <v>32466</v>
      </c>
      <c r="D10765" t="s">
        <v>32467</v>
      </c>
      <c r="E10765" t="s">
        <v>40</v>
      </c>
      <c r="F10765" s="7">
        <v>23.1</v>
      </c>
      <c r="G10765" t="s">
        <v>33</v>
      </c>
      <c r="H10765" t="s">
        <v>31814</v>
      </c>
      <c r="I10765" t="s">
        <v>31819</v>
      </c>
      <c r="M10765" t="s">
        <v>36</v>
      </c>
      <c r="N10765" t="str">
        <f>IF(AND(PESQUISA!$B$3&lt;&gt;"",OR(PESQUISA!$B$4="TODAS",B10765=PESQUISA!$B$4),ISNUMBER(SEARCH(PESQUISA!$B$3,D10765))),ROW()-1,"")</f>
        <v/>
      </c>
    </row>
    <row r="10766" spans="1:14" x14ac:dyDescent="0.3">
      <c r="A10766" t="s">
        <v>32468</v>
      </c>
      <c r="B10766" t="s">
        <v>31811</v>
      </c>
      <c r="C10766" t="s">
        <v>32469</v>
      </c>
      <c r="D10766" t="s">
        <v>32470</v>
      </c>
      <c r="E10766" t="s">
        <v>40</v>
      </c>
      <c r="F10766" s="7">
        <v>27.56</v>
      </c>
      <c r="G10766" t="s">
        <v>33</v>
      </c>
      <c r="H10766" t="s">
        <v>31814</v>
      </c>
      <c r="I10766" t="s">
        <v>31819</v>
      </c>
      <c r="M10766" t="s">
        <v>36</v>
      </c>
      <c r="N10766" t="str">
        <f>IF(AND(PESQUISA!$B$3&lt;&gt;"",OR(PESQUISA!$B$4="TODAS",B10766=PESQUISA!$B$4),ISNUMBER(SEARCH(PESQUISA!$B$3,D10766))),ROW()-1,"")</f>
        <v/>
      </c>
    </row>
    <row r="10767" spans="1:14" x14ac:dyDescent="0.3">
      <c r="A10767" t="s">
        <v>32471</v>
      </c>
      <c r="B10767" t="s">
        <v>31811</v>
      </c>
      <c r="C10767" t="s">
        <v>32472</v>
      </c>
      <c r="D10767" t="s">
        <v>32473</v>
      </c>
      <c r="E10767" t="s">
        <v>40</v>
      </c>
      <c r="F10767" s="7">
        <v>32.880000000000003</v>
      </c>
      <c r="G10767" t="s">
        <v>33</v>
      </c>
      <c r="H10767" t="s">
        <v>31814</v>
      </c>
      <c r="I10767" t="s">
        <v>31819</v>
      </c>
      <c r="M10767" t="s">
        <v>36</v>
      </c>
      <c r="N10767" t="str">
        <f>IF(AND(PESQUISA!$B$3&lt;&gt;"",OR(PESQUISA!$B$4="TODAS",B10767=PESQUISA!$B$4),ISNUMBER(SEARCH(PESQUISA!$B$3,D10767))),ROW()-1,"")</f>
        <v/>
      </c>
    </row>
    <row r="10768" spans="1:14" x14ac:dyDescent="0.3">
      <c r="A10768" t="s">
        <v>32474</v>
      </c>
      <c r="B10768" t="s">
        <v>31811</v>
      </c>
      <c r="C10768" t="s">
        <v>32475</v>
      </c>
      <c r="D10768" t="s">
        <v>32476</v>
      </c>
      <c r="E10768" t="s">
        <v>40</v>
      </c>
      <c r="F10768" s="7">
        <v>38.99</v>
      </c>
      <c r="G10768" t="s">
        <v>33</v>
      </c>
      <c r="H10768" t="s">
        <v>31814</v>
      </c>
      <c r="I10768" t="s">
        <v>31819</v>
      </c>
      <c r="M10768" t="s">
        <v>36</v>
      </c>
      <c r="N10768" t="str">
        <f>IF(AND(PESQUISA!$B$3&lt;&gt;"",OR(PESQUISA!$B$4="TODAS",B10768=PESQUISA!$B$4),ISNUMBER(SEARCH(PESQUISA!$B$3,D10768))),ROW()-1,"")</f>
        <v/>
      </c>
    </row>
    <row r="10769" spans="1:14" x14ac:dyDescent="0.3">
      <c r="A10769" t="s">
        <v>32477</v>
      </c>
      <c r="B10769" t="s">
        <v>31811</v>
      </c>
      <c r="C10769" t="s">
        <v>32478</v>
      </c>
      <c r="D10769" t="s">
        <v>32479</v>
      </c>
      <c r="E10769" t="s">
        <v>40</v>
      </c>
      <c r="F10769" s="7">
        <v>53.16</v>
      </c>
      <c r="G10769" t="s">
        <v>33</v>
      </c>
      <c r="H10769" t="s">
        <v>31814</v>
      </c>
      <c r="I10769" t="s">
        <v>31819</v>
      </c>
      <c r="M10769" t="s">
        <v>36</v>
      </c>
      <c r="N10769" t="str">
        <f>IF(AND(PESQUISA!$B$3&lt;&gt;"",OR(PESQUISA!$B$4="TODAS",B10769=PESQUISA!$B$4),ISNUMBER(SEARCH(PESQUISA!$B$3,D10769))),ROW()-1,"")</f>
        <v/>
      </c>
    </row>
    <row r="10770" spans="1:14" x14ac:dyDescent="0.3">
      <c r="A10770" t="s">
        <v>32480</v>
      </c>
      <c r="B10770" t="s">
        <v>31811</v>
      </c>
      <c r="C10770" t="s">
        <v>32481</v>
      </c>
      <c r="D10770" t="s">
        <v>32482</v>
      </c>
      <c r="E10770" t="s">
        <v>40</v>
      </c>
      <c r="F10770" s="7">
        <v>65.5</v>
      </c>
      <c r="G10770" t="s">
        <v>33</v>
      </c>
      <c r="H10770" t="s">
        <v>31814</v>
      </c>
      <c r="I10770" t="s">
        <v>31819</v>
      </c>
      <c r="M10770" t="s">
        <v>36</v>
      </c>
      <c r="N10770" t="str">
        <f>IF(AND(PESQUISA!$B$3&lt;&gt;"",OR(PESQUISA!$B$4="TODAS",B10770=PESQUISA!$B$4),ISNUMBER(SEARCH(PESQUISA!$B$3,D10770))),ROW()-1,"")</f>
        <v/>
      </c>
    </row>
    <row r="10771" spans="1:14" x14ac:dyDescent="0.3">
      <c r="A10771" t="s">
        <v>32483</v>
      </c>
      <c r="B10771" t="s">
        <v>31811</v>
      </c>
      <c r="C10771" t="s">
        <v>32484</v>
      </c>
      <c r="D10771" t="s">
        <v>32485</v>
      </c>
      <c r="E10771" t="s">
        <v>40</v>
      </c>
      <c r="F10771" s="7">
        <v>75.98</v>
      </c>
      <c r="G10771" t="s">
        <v>33</v>
      </c>
      <c r="H10771" t="s">
        <v>31814</v>
      </c>
      <c r="I10771" t="s">
        <v>31819</v>
      </c>
      <c r="M10771" t="s">
        <v>36</v>
      </c>
      <c r="N10771" t="str">
        <f>IF(AND(PESQUISA!$B$3&lt;&gt;"",OR(PESQUISA!$B$4="TODAS",B10771=PESQUISA!$B$4),ISNUMBER(SEARCH(PESQUISA!$B$3,D10771))),ROW()-1,"")</f>
        <v/>
      </c>
    </row>
    <row r="10772" spans="1:14" x14ac:dyDescent="0.3">
      <c r="A10772" t="s">
        <v>32486</v>
      </c>
      <c r="B10772" t="s">
        <v>31811</v>
      </c>
      <c r="C10772" t="s">
        <v>32487</v>
      </c>
      <c r="D10772" t="s">
        <v>32488</v>
      </c>
      <c r="E10772" t="s">
        <v>40</v>
      </c>
      <c r="F10772" s="7">
        <v>95.47</v>
      </c>
      <c r="G10772" t="s">
        <v>33</v>
      </c>
      <c r="H10772" t="s">
        <v>31814</v>
      </c>
      <c r="I10772" t="s">
        <v>31819</v>
      </c>
      <c r="M10772" t="s">
        <v>36</v>
      </c>
      <c r="N10772" t="str">
        <f>IF(AND(PESQUISA!$B$3&lt;&gt;"",OR(PESQUISA!$B$4="TODAS",B10772=PESQUISA!$B$4),ISNUMBER(SEARCH(PESQUISA!$B$3,D10772))),ROW()-1,"")</f>
        <v/>
      </c>
    </row>
    <row r="10773" spans="1:14" x14ac:dyDescent="0.3">
      <c r="A10773" t="s">
        <v>32489</v>
      </c>
      <c r="B10773" t="s">
        <v>31811</v>
      </c>
      <c r="C10773" t="s">
        <v>32490</v>
      </c>
      <c r="D10773" t="s">
        <v>32491</v>
      </c>
      <c r="E10773" t="s">
        <v>40</v>
      </c>
      <c r="G10773" t="s">
        <v>33</v>
      </c>
      <c r="H10773" t="s">
        <v>31814</v>
      </c>
      <c r="I10773" t="s">
        <v>31819</v>
      </c>
      <c r="M10773" t="s">
        <v>53</v>
      </c>
      <c r="N10773" t="str">
        <f>IF(AND(PESQUISA!$B$3&lt;&gt;"",OR(PESQUISA!$B$4="TODAS",B10773=PESQUISA!$B$4),ISNUMBER(SEARCH(PESQUISA!$B$3,D10773))),ROW()-1,"")</f>
        <v/>
      </c>
    </row>
    <row r="10774" spans="1:14" x14ac:dyDescent="0.3">
      <c r="A10774" t="s">
        <v>32492</v>
      </c>
      <c r="B10774" t="s">
        <v>31811</v>
      </c>
      <c r="C10774" t="s">
        <v>32493</v>
      </c>
      <c r="D10774" t="s">
        <v>32494</v>
      </c>
      <c r="E10774" t="s">
        <v>40</v>
      </c>
      <c r="G10774" t="s">
        <v>33</v>
      </c>
      <c r="H10774" t="s">
        <v>31814</v>
      </c>
      <c r="I10774" t="s">
        <v>31819</v>
      </c>
      <c r="M10774" t="s">
        <v>53</v>
      </c>
      <c r="N10774" t="str">
        <f>IF(AND(PESQUISA!$B$3&lt;&gt;"",OR(PESQUISA!$B$4="TODAS",B10774=PESQUISA!$B$4),ISNUMBER(SEARCH(PESQUISA!$B$3,D10774))),ROW()-1,"")</f>
        <v/>
      </c>
    </row>
    <row r="10775" spans="1:14" x14ac:dyDescent="0.3">
      <c r="A10775" t="s">
        <v>32495</v>
      </c>
      <c r="B10775" t="s">
        <v>31811</v>
      </c>
      <c r="C10775" t="s">
        <v>32496</v>
      </c>
      <c r="D10775" t="s">
        <v>32497</v>
      </c>
      <c r="E10775" t="s">
        <v>40</v>
      </c>
      <c r="G10775" t="s">
        <v>33</v>
      </c>
      <c r="H10775" t="s">
        <v>31814</v>
      </c>
      <c r="I10775" t="s">
        <v>31819</v>
      </c>
      <c r="M10775" t="s">
        <v>53</v>
      </c>
      <c r="N10775" t="str">
        <f>IF(AND(PESQUISA!$B$3&lt;&gt;"",OR(PESQUISA!$B$4="TODAS",B10775=PESQUISA!$B$4),ISNUMBER(SEARCH(PESQUISA!$B$3,D10775))),ROW()-1,"")</f>
        <v/>
      </c>
    </row>
    <row r="10776" spans="1:14" x14ac:dyDescent="0.3">
      <c r="A10776" t="s">
        <v>32498</v>
      </c>
      <c r="B10776" t="s">
        <v>31811</v>
      </c>
      <c r="C10776" t="s">
        <v>32499</v>
      </c>
      <c r="D10776" t="s">
        <v>32500</v>
      </c>
      <c r="E10776" t="s">
        <v>40</v>
      </c>
      <c r="G10776" t="s">
        <v>33</v>
      </c>
      <c r="H10776" t="s">
        <v>31814</v>
      </c>
      <c r="I10776" t="s">
        <v>31819</v>
      </c>
      <c r="M10776" t="s">
        <v>53</v>
      </c>
      <c r="N10776" t="str">
        <f>IF(AND(PESQUISA!$B$3&lt;&gt;"",OR(PESQUISA!$B$4="TODAS",B10776=PESQUISA!$B$4),ISNUMBER(SEARCH(PESQUISA!$B$3,D10776))),ROW()-1,"")</f>
        <v/>
      </c>
    </row>
    <row r="10777" spans="1:14" x14ac:dyDescent="0.3">
      <c r="A10777" t="s">
        <v>32501</v>
      </c>
      <c r="B10777" t="s">
        <v>31811</v>
      </c>
      <c r="C10777" t="s">
        <v>32502</v>
      </c>
      <c r="D10777" t="s">
        <v>32503</v>
      </c>
      <c r="E10777" t="s">
        <v>40</v>
      </c>
      <c r="G10777" t="s">
        <v>33</v>
      </c>
      <c r="H10777" t="s">
        <v>31814</v>
      </c>
      <c r="I10777" t="s">
        <v>31819</v>
      </c>
      <c r="M10777" t="s">
        <v>53</v>
      </c>
      <c r="N10777" t="str">
        <f>IF(AND(PESQUISA!$B$3&lt;&gt;"",OR(PESQUISA!$B$4="TODAS",B10777=PESQUISA!$B$4),ISNUMBER(SEARCH(PESQUISA!$B$3,D10777))),ROW()-1,"")</f>
        <v/>
      </c>
    </row>
    <row r="10778" spans="1:14" x14ac:dyDescent="0.3">
      <c r="A10778" t="s">
        <v>32504</v>
      </c>
      <c r="B10778" t="s">
        <v>31811</v>
      </c>
      <c r="C10778" t="s">
        <v>32505</v>
      </c>
      <c r="D10778" t="s">
        <v>32506</v>
      </c>
      <c r="E10778" t="s">
        <v>40</v>
      </c>
      <c r="G10778" t="s">
        <v>33</v>
      </c>
      <c r="H10778" t="s">
        <v>31814</v>
      </c>
      <c r="I10778" t="s">
        <v>31819</v>
      </c>
      <c r="M10778" t="s">
        <v>53</v>
      </c>
      <c r="N10778" t="str">
        <f>IF(AND(PESQUISA!$B$3&lt;&gt;"",OR(PESQUISA!$B$4="TODAS",B10778=PESQUISA!$B$4),ISNUMBER(SEARCH(PESQUISA!$B$3,D10778))),ROW()-1,"")</f>
        <v/>
      </c>
    </row>
    <row r="10779" spans="1:14" x14ac:dyDescent="0.3">
      <c r="A10779" t="s">
        <v>32507</v>
      </c>
      <c r="B10779" t="s">
        <v>31811</v>
      </c>
      <c r="C10779" t="s">
        <v>32508</v>
      </c>
      <c r="D10779" t="s">
        <v>32509</v>
      </c>
      <c r="E10779" t="s">
        <v>40</v>
      </c>
      <c r="G10779" t="s">
        <v>33</v>
      </c>
      <c r="H10779" t="s">
        <v>31814</v>
      </c>
      <c r="I10779" t="s">
        <v>31819</v>
      </c>
      <c r="M10779" t="s">
        <v>53</v>
      </c>
      <c r="N10779" t="str">
        <f>IF(AND(PESQUISA!$B$3&lt;&gt;"",OR(PESQUISA!$B$4="TODAS",B10779=PESQUISA!$B$4),ISNUMBER(SEARCH(PESQUISA!$B$3,D10779))),ROW()-1,"")</f>
        <v/>
      </c>
    </row>
    <row r="10780" spans="1:14" x14ac:dyDescent="0.3">
      <c r="A10780" t="s">
        <v>32510</v>
      </c>
      <c r="B10780" t="s">
        <v>31811</v>
      </c>
      <c r="C10780" t="s">
        <v>32511</v>
      </c>
      <c r="D10780" t="s">
        <v>32512</v>
      </c>
      <c r="E10780" t="s">
        <v>40</v>
      </c>
      <c r="G10780" t="s">
        <v>33</v>
      </c>
      <c r="H10780" t="s">
        <v>31814</v>
      </c>
      <c r="I10780" t="s">
        <v>31819</v>
      </c>
      <c r="M10780" t="s">
        <v>53</v>
      </c>
      <c r="N10780" t="str">
        <f>IF(AND(PESQUISA!$B$3&lt;&gt;"",OR(PESQUISA!$B$4="TODAS",B10780=PESQUISA!$B$4),ISNUMBER(SEARCH(PESQUISA!$B$3,D10780))),ROW()-1,"")</f>
        <v/>
      </c>
    </row>
    <row r="10781" spans="1:14" x14ac:dyDescent="0.3">
      <c r="A10781" t="s">
        <v>32513</v>
      </c>
      <c r="B10781" t="s">
        <v>31811</v>
      </c>
      <c r="C10781" t="s">
        <v>32514</v>
      </c>
      <c r="D10781" t="s">
        <v>32515</v>
      </c>
      <c r="E10781" t="s">
        <v>40</v>
      </c>
      <c r="G10781" t="s">
        <v>33</v>
      </c>
      <c r="H10781" t="s">
        <v>31814</v>
      </c>
      <c r="I10781" t="s">
        <v>31819</v>
      </c>
      <c r="M10781" t="s">
        <v>53</v>
      </c>
      <c r="N10781" t="str">
        <f>IF(AND(PESQUISA!$B$3&lt;&gt;"",OR(PESQUISA!$B$4="TODAS",B10781=PESQUISA!$B$4),ISNUMBER(SEARCH(PESQUISA!$B$3,D10781))),ROW()-1,"")</f>
        <v/>
      </c>
    </row>
    <row r="10782" spans="1:14" x14ac:dyDescent="0.3">
      <c r="A10782" t="s">
        <v>32516</v>
      </c>
      <c r="B10782" t="s">
        <v>31811</v>
      </c>
      <c r="C10782" t="s">
        <v>32517</v>
      </c>
      <c r="D10782" t="s">
        <v>32518</v>
      </c>
      <c r="E10782" t="s">
        <v>40</v>
      </c>
      <c r="G10782" t="s">
        <v>33</v>
      </c>
      <c r="H10782" t="s">
        <v>31814</v>
      </c>
      <c r="I10782" t="s">
        <v>31819</v>
      </c>
      <c r="M10782" t="s">
        <v>53</v>
      </c>
      <c r="N10782" t="str">
        <f>IF(AND(PESQUISA!$B$3&lt;&gt;"",OR(PESQUISA!$B$4="TODAS",B10782=PESQUISA!$B$4),ISNUMBER(SEARCH(PESQUISA!$B$3,D10782))),ROW()-1,"")</f>
        <v/>
      </c>
    </row>
    <row r="10783" spans="1:14" x14ac:dyDescent="0.3">
      <c r="A10783" t="s">
        <v>32519</v>
      </c>
      <c r="B10783" t="s">
        <v>31811</v>
      </c>
      <c r="C10783" t="s">
        <v>32520</v>
      </c>
      <c r="D10783" t="s">
        <v>32521</v>
      </c>
      <c r="E10783" t="s">
        <v>40</v>
      </c>
      <c r="G10783" t="s">
        <v>33</v>
      </c>
      <c r="H10783" t="s">
        <v>31814</v>
      </c>
      <c r="I10783" t="s">
        <v>31819</v>
      </c>
      <c r="M10783" t="s">
        <v>53</v>
      </c>
      <c r="N10783" t="str">
        <f>IF(AND(PESQUISA!$B$3&lt;&gt;"",OR(PESQUISA!$B$4="TODAS",B10783=PESQUISA!$B$4),ISNUMBER(SEARCH(PESQUISA!$B$3,D10783))),ROW()-1,"")</f>
        <v/>
      </c>
    </row>
    <row r="10784" spans="1:14" x14ac:dyDescent="0.3">
      <c r="A10784" t="s">
        <v>32522</v>
      </c>
      <c r="B10784" t="s">
        <v>31811</v>
      </c>
      <c r="C10784" t="s">
        <v>32523</v>
      </c>
      <c r="D10784" t="s">
        <v>32524</v>
      </c>
      <c r="E10784" t="s">
        <v>40</v>
      </c>
      <c r="G10784" t="s">
        <v>33</v>
      </c>
      <c r="H10784" t="s">
        <v>31814</v>
      </c>
      <c r="I10784" t="s">
        <v>31819</v>
      </c>
      <c r="M10784" t="s">
        <v>53</v>
      </c>
      <c r="N10784" t="str">
        <f>IF(AND(PESQUISA!$B$3&lt;&gt;"",OR(PESQUISA!$B$4="TODAS",B10784=PESQUISA!$B$4),ISNUMBER(SEARCH(PESQUISA!$B$3,D10784))),ROW()-1,"")</f>
        <v/>
      </c>
    </row>
    <row r="10785" spans="1:14" x14ac:dyDescent="0.3">
      <c r="A10785" t="s">
        <v>32525</v>
      </c>
      <c r="B10785" t="s">
        <v>31811</v>
      </c>
      <c r="C10785" t="s">
        <v>32526</v>
      </c>
      <c r="D10785" t="s">
        <v>32527</v>
      </c>
      <c r="E10785" t="s">
        <v>40</v>
      </c>
      <c r="G10785" t="s">
        <v>33</v>
      </c>
      <c r="H10785" t="s">
        <v>31814</v>
      </c>
      <c r="I10785" t="s">
        <v>31819</v>
      </c>
      <c r="M10785" t="s">
        <v>53</v>
      </c>
      <c r="N10785" t="str">
        <f>IF(AND(PESQUISA!$B$3&lt;&gt;"",OR(PESQUISA!$B$4="TODAS",B10785=PESQUISA!$B$4),ISNUMBER(SEARCH(PESQUISA!$B$3,D10785))),ROW()-1,"")</f>
        <v/>
      </c>
    </row>
    <row r="10786" spans="1:14" x14ac:dyDescent="0.3">
      <c r="A10786" t="s">
        <v>32528</v>
      </c>
      <c r="B10786" t="s">
        <v>31811</v>
      </c>
      <c r="C10786" t="s">
        <v>32529</v>
      </c>
      <c r="D10786" t="s">
        <v>32530</v>
      </c>
      <c r="E10786" t="s">
        <v>40</v>
      </c>
      <c r="G10786" t="s">
        <v>33</v>
      </c>
      <c r="H10786" t="s">
        <v>31814</v>
      </c>
      <c r="I10786" t="s">
        <v>31819</v>
      </c>
      <c r="M10786" t="s">
        <v>53</v>
      </c>
      <c r="N10786" t="str">
        <f>IF(AND(PESQUISA!$B$3&lt;&gt;"",OR(PESQUISA!$B$4="TODAS",B10786=PESQUISA!$B$4),ISNUMBER(SEARCH(PESQUISA!$B$3,D10786))),ROW()-1,"")</f>
        <v/>
      </c>
    </row>
    <row r="10787" spans="1:14" x14ac:dyDescent="0.3">
      <c r="A10787" t="s">
        <v>32531</v>
      </c>
      <c r="B10787" t="s">
        <v>31811</v>
      </c>
      <c r="C10787" t="s">
        <v>32532</v>
      </c>
      <c r="D10787" t="s">
        <v>32533</v>
      </c>
      <c r="E10787" t="s">
        <v>40</v>
      </c>
      <c r="G10787" t="s">
        <v>33</v>
      </c>
      <c r="H10787" t="s">
        <v>31814</v>
      </c>
      <c r="I10787" t="s">
        <v>31819</v>
      </c>
      <c r="M10787" t="s">
        <v>53</v>
      </c>
      <c r="N10787" t="str">
        <f>IF(AND(PESQUISA!$B$3&lt;&gt;"",OR(PESQUISA!$B$4="TODAS",B10787=PESQUISA!$B$4),ISNUMBER(SEARCH(PESQUISA!$B$3,D10787))),ROW()-1,"")</f>
        <v/>
      </c>
    </row>
    <row r="10788" spans="1:14" x14ac:dyDescent="0.3">
      <c r="A10788" t="s">
        <v>32534</v>
      </c>
      <c r="B10788" t="s">
        <v>31811</v>
      </c>
      <c r="C10788" t="s">
        <v>32535</v>
      </c>
      <c r="D10788" t="s">
        <v>32536</v>
      </c>
      <c r="E10788" t="s">
        <v>40</v>
      </c>
      <c r="G10788" t="s">
        <v>33</v>
      </c>
      <c r="H10788" t="s">
        <v>31814</v>
      </c>
      <c r="I10788" t="s">
        <v>31819</v>
      </c>
      <c r="M10788" t="s">
        <v>53</v>
      </c>
      <c r="N10788" t="str">
        <f>IF(AND(PESQUISA!$B$3&lt;&gt;"",OR(PESQUISA!$B$4="TODAS",B10788=PESQUISA!$B$4),ISNUMBER(SEARCH(PESQUISA!$B$3,D10788))),ROW()-1,"")</f>
        <v/>
      </c>
    </row>
    <row r="10789" spans="1:14" x14ac:dyDescent="0.3">
      <c r="A10789" t="s">
        <v>32537</v>
      </c>
      <c r="B10789" t="s">
        <v>31811</v>
      </c>
      <c r="C10789" t="s">
        <v>32538</v>
      </c>
      <c r="D10789" t="s">
        <v>32539</v>
      </c>
      <c r="E10789" t="s">
        <v>40</v>
      </c>
      <c r="G10789" t="s">
        <v>33</v>
      </c>
      <c r="H10789" t="s">
        <v>31814</v>
      </c>
      <c r="I10789" t="s">
        <v>31819</v>
      </c>
      <c r="M10789" t="s">
        <v>53</v>
      </c>
      <c r="N10789" t="str">
        <f>IF(AND(PESQUISA!$B$3&lt;&gt;"",OR(PESQUISA!$B$4="TODAS",B10789=PESQUISA!$B$4),ISNUMBER(SEARCH(PESQUISA!$B$3,D10789))),ROW()-1,"")</f>
        <v/>
      </c>
    </row>
    <row r="10790" spans="1:14" x14ac:dyDescent="0.3">
      <c r="A10790" t="s">
        <v>32540</v>
      </c>
      <c r="B10790" t="s">
        <v>31811</v>
      </c>
      <c r="C10790" t="s">
        <v>32541</v>
      </c>
      <c r="D10790" t="s">
        <v>32542</v>
      </c>
      <c r="E10790" t="s">
        <v>40</v>
      </c>
      <c r="G10790" t="s">
        <v>33</v>
      </c>
      <c r="H10790" t="s">
        <v>31814</v>
      </c>
      <c r="I10790" t="s">
        <v>31819</v>
      </c>
      <c r="M10790" t="s">
        <v>53</v>
      </c>
      <c r="N10790" t="str">
        <f>IF(AND(PESQUISA!$B$3&lt;&gt;"",OR(PESQUISA!$B$4="TODAS",B10790=PESQUISA!$B$4),ISNUMBER(SEARCH(PESQUISA!$B$3,D10790))),ROW()-1,"")</f>
        <v/>
      </c>
    </row>
    <row r="10791" spans="1:14" x14ac:dyDescent="0.3">
      <c r="A10791" t="s">
        <v>32543</v>
      </c>
      <c r="B10791" t="s">
        <v>31811</v>
      </c>
      <c r="C10791" t="s">
        <v>32544</v>
      </c>
      <c r="D10791" t="s">
        <v>32545</v>
      </c>
      <c r="E10791" t="s">
        <v>40</v>
      </c>
      <c r="G10791" t="s">
        <v>33</v>
      </c>
      <c r="H10791" t="s">
        <v>31814</v>
      </c>
      <c r="I10791" t="s">
        <v>31819</v>
      </c>
      <c r="M10791" t="s">
        <v>53</v>
      </c>
      <c r="N10791" t="str">
        <f>IF(AND(PESQUISA!$B$3&lt;&gt;"",OR(PESQUISA!$B$4="TODAS",B10791=PESQUISA!$B$4),ISNUMBER(SEARCH(PESQUISA!$B$3,D10791))),ROW()-1,"")</f>
        <v/>
      </c>
    </row>
    <row r="10792" spans="1:14" x14ac:dyDescent="0.3">
      <c r="A10792" t="s">
        <v>32546</v>
      </c>
      <c r="B10792" t="s">
        <v>31811</v>
      </c>
      <c r="C10792" t="s">
        <v>32547</v>
      </c>
      <c r="D10792" t="s">
        <v>32548</v>
      </c>
      <c r="E10792" t="s">
        <v>40</v>
      </c>
      <c r="G10792" t="s">
        <v>33</v>
      </c>
      <c r="H10792" t="s">
        <v>31814</v>
      </c>
      <c r="I10792" t="s">
        <v>31819</v>
      </c>
      <c r="M10792" t="s">
        <v>53</v>
      </c>
      <c r="N10792" t="str">
        <f>IF(AND(PESQUISA!$B$3&lt;&gt;"",OR(PESQUISA!$B$4="TODAS",B10792=PESQUISA!$B$4),ISNUMBER(SEARCH(PESQUISA!$B$3,D10792))),ROW()-1,"")</f>
        <v/>
      </c>
    </row>
    <row r="10793" spans="1:14" x14ac:dyDescent="0.3">
      <c r="A10793" t="s">
        <v>32549</v>
      </c>
      <c r="B10793" t="s">
        <v>31811</v>
      </c>
      <c r="C10793" t="s">
        <v>32550</v>
      </c>
      <c r="D10793" t="s">
        <v>32551</v>
      </c>
      <c r="E10793" t="s">
        <v>40</v>
      </c>
      <c r="F10793" s="7">
        <v>4188.87</v>
      </c>
      <c r="G10793" t="s">
        <v>33</v>
      </c>
      <c r="H10793" t="s">
        <v>31814</v>
      </c>
      <c r="I10793" t="s">
        <v>32347</v>
      </c>
      <c r="M10793" t="s">
        <v>36</v>
      </c>
      <c r="N10793" t="str">
        <f>IF(AND(PESQUISA!$B$3&lt;&gt;"",OR(PESQUISA!$B$4="TODAS",B10793=PESQUISA!$B$4),ISNUMBER(SEARCH(PESQUISA!$B$3,D10793))),ROW()-1,"")</f>
        <v/>
      </c>
    </row>
    <row r="10794" spans="1:14" x14ac:dyDescent="0.3">
      <c r="A10794" t="s">
        <v>32552</v>
      </c>
      <c r="B10794" t="s">
        <v>31811</v>
      </c>
      <c r="C10794" t="s">
        <v>32553</v>
      </c>
      <c r="D10794" t="s">
        <v>32554</v>
      </c>
      <c r="E10794" t="s">
        <v>40</v>
      </c>
      <c r="F10794" s="7">
        <v>46.98</v>
      </c>
      <c r="G10794" t="s">
        <v>33</v>
      </c>
      <c r="H10794" t="s">
        <v>31814</v>
      </c>
      <c r="I10794" t="s">
        <v>31819</v>
      </c>
      <c r="M10794" t="s">
        <v>36</v>
      </c>
      <c r="N10794" t="str">
        <f>IF(AND(PESQUISA!$B$3&lt;&gt;"",OR(PESQUISA!$B$4="TODAS",B10794=PESQUISA!$B$4),ISNUMBER(SEARCH(PESQUISA!$B$3,D10794))),ROW()-1,"")</f>
        <v/>
      </c>
    </row>
    <row r="10795" spans="1:14" x14ac:dyDescent="0.3">
      <c r="A10795" t="s">
        <v>32555</v>
      </c>
      <c r="B10795" t="s">
        <v>31811</v>
      </c>
      <c r="C10795" t="s">
        <v>32556</v>
      </c>
      <c r="D10795" t="s">
        <v>32557</v>
      </c>
      <c r="E10795" t="s">
        <v>40</v>
      </c>
      <c r="G10795" t="s">
        <v>33</v>
      </c>
      <c r="H10795" t="s">
        <v>31814</v>
      </c>
      <c r="I10795" t="s">
        <v>32347</v>
      </c>
      <c r="M10795" t="s">
        <v>53</v>
      </c>
      <c r="N10795" t="str">
        <f>IF(AND(PESQUISA!$B$3&lt;&gt;"",OR(PESQUISA!$B$4="TODAS",B10795=PESQUISA!$B$4),ISNUMBER(SEARCH(PESQUISA!$B$3,D10795))),ROW()-1,"")</f>
        <v/>
      </c>
    </row>
    <row r="10796" spans="1:14" x14ac:dyDescent="0.3">
      <c r="A10796" t="s">
        <v>32558</v>
      </c>
      <c r="B10796" t="s">
        <v>31811</v>
      </c>
      <c r="C10796" t="s">
        <v>32559</v>
      </c>
      <c r="D10796" t="s">
        <v>32560</v>
      </c>
      <c r="E10796" t="s">
        <v>6144</v>
      </c>
      <c r="F10796" s="7">
        <v>28.24</v>
      </c>
      <c r="G10796" t="s">
        <v>33</v>
      </c>
      <c r="H10796" t="s">
        <v>31814</v>
      </c>
      <c r="I10796" t="s">
        <v>32249</v>
      </c>
      <c r="M10796" t="s">
        <v>36</v>
      </c>
      <c r="N10796" t="str">
        <f>IF(AND(PESQUISA!$B$3&lt;&gt;"",OR(PESQUISA!$B$4="TODAS",B10796=PESQUISA!$B$4),ISNUMBER(SEARCH(PESQUISA!$B$3,D10796))),ROW()-1,"")</f>
        <v/>
      </c>
    </row>
    <row r="10797" spans="1:14" x14ac:dyDescent="0.3">
      <c r="A10797" t="s">
        <v>32561</v>
      </c>
      <c r="B10797" t="s">
        <v>31811</v>
      </c>
      <c r="C10797" t="s">
        <v>32562</v>
      </c>
      <c r="D10797" t="s">
        <v>32563</v>
      </c>
      <c r="E10797" t="s">
        <v>21689</v>
      </c>
      <c r="F10797" s="7">
        <v>5065.58</v>
      </c>
      <c r="G10797" t="s">
        <v>33</v>
      </c>
      <c r="H10797" t="s">
        <v>31814</v>
      </c>
      <c r="I10797" t="s">
        <v>32249</v>
      </c>
      <c r="M10797" t="s">
        <v>36</v>
      </c>
      <c r="N10797" t="str">
        <f>IF(AND(PESQUISA!$B$3&lt;&gt;"",OR(PESQUISA!$B$4="TODAS",B10797=PESQUISA!$B$4),ISNUMBER(SEARCH(PESQUISA!$B$3,D10797))),ROW()-1,"")</f>
        <v/>
      </c>
    </row>
    <row r="10798" spans="1:14" x14ac:dyDescent="0.3">
      <c r="A10798" t="s">
        <v>32564</v>
      </c>
      <c r="B10798" t="s">
        <v>31811</v>
      </c>
      <c r="C10798" t="s">
        <v>32565</v>
      </c>
      <c r="D10798" t="s">
        <v>32566</v>
      </c>
      <c r="E10798" t="s">
        <v>40</v>
      </c>
      <c r="F10798" s="7">
        <v>10813.52</v>
      </c>
      <c r="G10798" t="s">
        <v>33</v>
      </c>
      <c r="H10798" t="s">
        <v>31814</v>
      </c>
      <c r="I10798" t="s">
        <v>32347</v>
      </c>
      <c r="M10798" t="s">
        <v>36</v>
      </c>
      <c r="N10798" t="str">
        <f>IF(AND(PESQUISA!$B$3&lt;&gt;"",OR(PESQUISA!$B$4="TODAS",B10798=PESQUISA!$B$4),ISNUMBER(SEARCH(PESQUISA!$B$3,D10798))),ROW()-1,"")</f>
        <v/>
      </c>
    </row>
    <row r="10799" spans="1:14" x14ac:dyDescent="0.3">
      <c r="A10799" t="s">
        <v>32567</v>
      </c>
      <c r="B10799" t="s">
        <v>31811</v>
      </c>
      <c r="C10799" t="s">
        <v>32568</v>
      </c>
      <c r="D10799" t="s">
        <v>32569</v>
      </c>
      <c r="E10799" t="s">
        <v>40</v>
      </c>
      <c r="F10799" s="7">
        <v>5639.7</v>
      </c>
      <c r="G10799" t="s">
        <v>33</v>
      </c>
      <c r="H10799" t="s">
        <v>31814</v>
      </c>
      <c r="I10799" t="s">
        <v>32347</v>
      </c>
      <c r="M10799" t="s">
        <v>36</v>
      </c>
      <c r="N10799" t="str">
        <f>IF(AND(PESQUISA!$B$3&lt;&gt;"",OR(PESQUISA!$B$4="TODAS",B10799=PESQUISA!$B$4),ISNUMBER(SEARCH(PESQUISA!$B$3,D10799))),ROW()-1,"")</f>
        <v/>
      </c>
    </row>
    <row r="10800" spans="1:14" x14ac:dyDescent="0.3">
      <c r="A10800" t="s">
        <v>32570</v>
      </c>
      <c r="B10800" t="s">
        <v>31811</v>
      </c>
      <c r="C10800" t="s">
        <v>32571</v>
      </c>
      <c r="D10800" t="s">
        <v>32572</v>
      </c>
      <c r="E10800" t="s">
        <v>40</v>
      </c>
      <c r="F10800" s="7">
        <v>7484.98</v>
      </c>
      <c r="G10800" t="s">
        <v>33</v>
      </c>
      <c r="H10800" t="s">
        <v>31814</v>
      </c>
      <c r="I10800" t="s">
        <v>32347</v>
      </c>
      <c r="M10800" t="s">
        <v>36</v>
      </c>
      <c r="N10800" t="str">
        <f>IF(AND(PESQUISA!$B$3&lt;&gt;"",OR(PESQUISA!$B$4="TODAS",B10800=PESQUISA!$B$4),ISNUMBER(SEARCH(PESQUISA!$B$3,D10800))),ROW()-1,"")</f>
        <v/>
      </c>
    </row>
    <row r="10801" spans="1:14" x14ac:dyDescent="0.3">
      <c r="A10801" t="s">
        <v>32573</v>
      </c>
      <c r="B10801" t="s">
        <v>31811</v>
      </c>
      <c r="C10801" t="s">
        <v>32574</v>
      </c>
      <c r="D10801" t="s">
        <v>32575</v>
      </c>
      <c r="E10801" t="s">
        <v>40</v>
      </c>
      <c r="F10801" s="7">
        <v>6990.55</v>
      </c>
      <c r="G10801" t="s">
        <v>33</v>
      </c>
      <c r="H10801" t="s">
        <v>31814</v>
      </c>
      <c r="I10801" t="s">
        <v>32347</v>
      </c>
      <c r="M10801" t="s">
        <v>36</v>
      </c>
      <c r="N10801" t="str">
        <f>IF(AND(PESQUISA!$B$3&lt;&gt;"",OR(PESQUISA!$B$4="TODAS",B10801=PESQUISA!$B$4),ISNUMBER(SEARCH(PESQUISA!$B$3,D10801))),ROW()-1,"")</f>
        <v/>
      </c>
    </row>
    <row r="10802" spans="1:14" x14ac:dyDescent="0.3">
      <c r="A10802" t="s">
        <v>32576</v>
      </c>
      <c r="B10802" t="s">
        <v>31811</v>
      </c>
      <c r="C10802" t="s">
        <v>32577</v>
      </c>
      <c r="D10802" t="s">
        <v>32578</v>
      </c>
      <c r="E10802" t="s">
        <v>40</v>
      </c>
      <c r="F10802" s="7">
        <v>3326.98</v>
      </c>
      <c r="G10802" t="s">
        <v>33</v>
      </c>
      <c r="H10802" t="s">
        <v>31814</v>
      </c>
      <c r="I10802" t="s">
        <v>32347</v>
      </c>
      <c r="M10802" t="s">
        <v>36</v>
      </c>
      <c r="N10802" t="str">
        <f>IF(AND(PESQUISA!$B$3&lt;&gt;"",OR(PESQUISA!$B$4="TODAS",B10802=PESQUISA!$B$4),ISNUMBER(SEARCH(PESQUISA!$B$3,D10802))),ROW()-1,"")</f>
        <v/>
      </c>
    </row>
    <row r="10803" spans="1:14" x14ac:dyDescent="0.3">
      <c r="A10803" t="s">
        <v>32579</v>
      </c>
      <c r="B10803" t="s">
        <v>31811</v>
      </c>
      <c r="C10803" t="s">
        <v>32580</v>
      </c>
      <c r="D10803" t="s">
        <v>32581</v>
      </c>
      <c r="E10803" t="s">
        <v>40</v>
      </c>
      <c r="F10803" s="7">
        <v>27272.41</v>
      </c>
      <c r="G10803" t="s">
        <v>33</v>
      </c>
      <c r="H10803" t="s">
        <v>31814</v>
      </c>
      <c r="I10803" t="s">
        <v>32347</v>
      </c>
      <c r="M10803" t="s">
        <v>36</v>
      </c>
      <c r="N10803" t="str">
        <f>IF(AND(PESQUISA!$B$3&lt;&gt;"",OR(PESQUISA!$B$4="TODAS",B10803=PESQUISA!$B$4),ISNUMBER(SEARCH(PESQUISA!$B$3,D10803))),ROW()-1,"")</f>
        <v/>
      </c>
    </row>
    <row r="10804" spans="1:14" x14ac:dyDescent="0.3">
      <c r="A10804" t="s">
        <v>32582</v>
      </c>
      <c r="B10804" t="s">
        <v>31811</v>
      </c>
      <c r="C10804" t="s">
        <v>32583</v>
      </c>
      <c r="D10804" t="s">
        <v>32584</v>
      </c>
      <c r="E10804" t="s">
        <v>40</v>
      </c>
      <c r="F10804" s="7">
        <v>35195.58</v>
      </c>
      <c r="G10804" t="s">
        <v>33</v>
      </c>
      <c r="H10804" t="s">
        <v>31814</v>
      </c>
      <c r="I10804" t="s">
        <v>32347</v>
      </c>
      <c r="M10804" t="s">
        <v>36</v>
      </c>
      <c r="N10804" t="str">
        <f>IF(AND(PESQUISA!$B$3&lt;&gt;"",OR(PESQUISA!$B$4="TODAS",B10804=PESQUISA!$B$4),ISNUMBER(SEARCH(PESQUISA!$B$3,D10804))),ROW()-1,"")</f>
        <v/>
      </c>
    </row>
    <row r="10805" spans="1:14" x14ac:dyDescent="0.3">
      <c r="A10805" t="s">
        <v>32585</v>
      </c>
      <c r="B10805" t="s">
        <v>31811</v>
      </c>
      <c r="C10805" t="s">
        <v>32586</v>
      </c>
      <c r="D10805" t="s">
        <v>32587</v>
      </c>
      <c r="E10805" t="s">
        <v>40</v>
      </c>
      <c r="F10805" s="7">
        <v>51206.82</v>
      </c>
      <c r="G10805" t="s">
        <v>33</v>
      </c>
      <c r="H10805" t="s">
        <v>31814</v>
      </c>
      <c r="I10805" t="s">
        <v>32347</v>
      </c>
      <c r="M10805" t="s">
        <v>36</v>
      </c>
      <c r="N10805" t="str">
        <f>IF(AND(PESQUISA!$B$3&lt;&gt;"",OR(PESQUISA!$B$4="TODAS",B10805=PESQUISA!$B$4),ISNUMBER(SEARCH(PESQUISA!$B$3,D10805))),ROW()-1,"")</f>
        <v/>
      </c>
    </row>
    <row r="10806" spans="1:14" x14ac:dyDescent="0.3">
      <c r="A10806" t="s">
        <v>32588</v>
      </c>
      <c r="B10806" t="s">
        <v>31811</v>
      </c>
      <c r="C10806" t="s">
        <v>32589</v>
      </c>
      <c r="D10806" t="s">
        <v>32590</v>
      </c>
      <c r="E10806" t="s">
        <v>40</v>
      </c>
      <c r="F10806" s="7">
        <v>2694.08</v>
      </c>
      <c r="G10806" t="s">
        <v>33</v>
      </c>
      <c r="H10806" t="s">
        <v>31814</v>
      </c>
      <c r="I10806" t="s">
        <v>32347</v>
      </c>
      <c r="M10806" t="s">
        <v>36</v>
      </c>
      <c r="N10806" t="str">
        <f>IF(AND(PESQUISA!$B$3&lt;&gt;"",OR(PESQUISA!$B$4="TODAS",B10806=PESQUISA!$B$4),ISNUMBER(SEARCH(PESQUISA!$B$3,D10806))),ROW()-1,"")</f>
        <v/>
      </c>
    </row>
    <row r="10807" spans="1:14" x14ac:dyDescent="0.3">
      <c r="A10807" t="s">
        <v>32591</v>
      </c>
      <c r="B10807" t="s">
        <v>31811</v>
      </c>
      <c r="C10807" t="s">
        <v>32592</v>
      </c>
      <c r="D10807" t="s">
        <v>32593</v>
      </c>
      <c r="E10807" t="s">
        <v>40</v>
      </c>
      <c r="F10807" s="7">
        <v>3999.45</v>
      </c>
      <c r="G10807" t="s">
        <v>33</v>
      </c>
      <c r="H10807" t="s">
        <v>31814</v>
      </c>
      <c r="I10807" t="s">
        <v>32347</v>
      </c>
      <c r="M10807" t="s">
        <v>36</v>
      </c>
      <c r="N10807" t="str">
        <f>IF(AND(PESQUISA!$B$3&lt;&gt;"",OR(PESQUISA!$B$4="TODAS",B10807=PESQUISA!$B$4),ISNUMBER(SEARCH(PESQUISA!$B$3,D10807))),ROW()-1,"")</f>
        <v/>
      </c>
    </row>
    <row r="10808" spans="1:14" x14ac:dyDescent="0.3">
      <c r="A10808" t="s">
        <v>32594</v>
      </c>
      <c r="B10808" t="s">
        <v>31811</v>
      </c>
      <c r="C10808" t="s">
        <v>32595</v>
      </c>
      <c r="D10808" t="s">
        <v>32596</v>
      </c>
      <c r="E10808" t="s">
        <v>40</v>
      </c>
      <c r="F10808" s="7">
        <v>5527.62</v>
      </c>
      <c r="G10808" t="s">
        <v>33</v>
      </c>
      <c r="H10808" t="s">
        <v>31814</v>
      </c>
      <c r="I10808" t="s">
        <v>32347</v>
      </c>
      <c r="M10808" t="s">
        <v>36</v>
      </c>
      <c r="N10808" t="str">
        <f>IF(AND(PESQUISA!$B$3&lt;&gt;"",OR(PESQUISA!$B$4="TODAS",B10808=PESQUISA!$B$4),ISNUMBER(SEARCH(PESQUISA!$B$3,D10808))),ROW()-1,"")</f>
        <v/>
      </c>
    </row>
    <row r="10809" spans="1:14" x14ac:dyDescent="0.3">
      <c r="A10809" t="s">
        <v>32597</v>
      </c>
      <c r="B10809" t="s">
        <v>31811</v>
      </c>
      <c r="C10809" t="s">
        <v>32598</v>
      </c>
      <c r="D10809" t="s">
        <v>32599</v>
      </c>
      <c r="E10809" t="s">
        <v>40</v>
      </c>
      <c r="F10809" s="7">
        <v>2406.0500000000002</v>
      </c>
      <c r="G10809" t="s">
        <v>33</v>
      </c>
      <c r="H10809" t="s">
        <v>31814</v>
      </c>
      <c r="I10809" t="s">
        <v>32347</v>
      </c>
      <c r="M10809" t="s">
        <v>36</v>
      </c>
      <c r="N10809" t="str">
        <f>IF(AND(PESQUISA!$B$3&lt;&gt;"",OR(PESQUISA!$B$4="TODAS",B10809=PESQUISA!$B$4),ISNUMBER(SEARCH(PESQUISA!$B$3,D10809))),ROW()-1,"")</f>
        <v/>
      </c>
    </row>
    <row r="10810" spans="1:14" x14ac:dyDescent="0.3">
      <c r="A10810" t="s">
        <v>32600</v>
      </c>
      <c r="B10810" t="s">
        <v>31811</v>
      </c>
      <c r="C10810" t="s">
        <v>32601</v>
      </c>
      <c r="D10810" t="s">
        <v>32602</v>
      </c>
      <c r="E10810" t="s">
        <v>40</v>
      </c>
      <c r="F10810" s="7">
        <v>10372.19</v>
      </c>
      <c r="G10810" t="s">
        <v>33</v>
      </c>
      <c r="H10810" t="s">
        <v>31814</v>
      </c>
      <c r="I10810" t="s">
        <v>32347</v>
      </c>
      <c r="M10810" t="s">
        <v>36</v>
      </c>
      <c r="N10810" t="str">
        <f>IF(AND(PESQUISA!$B$3&lt;&gt;"",OR(PESQUISA!$B$4="TODAS",B10810=PESQUISA!$B$4),ISNUMBER(SEARCH(PESQUISA!$B$3,D10810))),ROW()-1,"")</f>
        <v/>
      </c>
    </row>
    <row r="10811" spans="1:14" x14ac:dyDescent="0.3">
      <c r="A10811" t="s">
        <v>32603</v>
      </c>
      <c r="B10811" t="s">
        <v>31811</v>
      </c>
      <c r="C10811" t="s">
        <v>32604</v>
      </c>
      <c r="D10811" t="s">
        <v>32605</v>
      </c>
      <c r="E10811" t="s">
        <v>40</v>
      </c>
      <c r="F10811" s="7">
        <v>11628.07</v>
      </c>
      <c r="G10811" t="s">
        <v>33</v>
      </c>
      <c r="H10811" t="s">
        <v>31814</v>
      </c>
      <c r="I10811" t="s">
        <v>32347</v>
      </c>
      <c r="M10811" t="s">
        <v>36</v>
      </c>
      <c r="N10811" t="str">
        <f>IF(AND(PESQUISA!$B$3&lt;&gt;"",OR(PESQUISA!$B$4="TODAS",B10811=PESQUISA!$B$4),ISNUMBER(SEARCH(PESQUISA!$B$3,D10811))),ROW()-1,"")</f>
        <v/>
      </c>
    </row>
    <row r="10812" spans="1:14" x14ac:dyDescent="0.3">
      <c r="A10812" t="s">
        <v>32606</v>
      </c>
      <c r="B10812" t="s">
        <v>31811</v>
      </c>
      <c r="C10812" t="s">
        <v>32607</v>
      </c>
      <c r="D10812" t="s">
        <v>32608</v>
      </c>
      <c r="E10812" t="s">
        <v>40</v>
      </c>
      <c r="F10812" s="7">
        <v>6289.13</v>
      </c>
      <c r="G10812" t="s">
        <v>33</v>
      </c>
      <c r="H10812" t="s">
        <v>31814</v>
      </c>
      <c r="I10812" t="s">
        <v>32347</v>
      </c>
      <c r="M10812" t="s">
        <v>36</v>
      </c>
      <c r="N10812" t="str">
        <f>IF(AND(PESQUISA!$B$3&lt;&gt;"",OR(PESQUISA!$B$4="TODAS",B10812=PESQUISA!$B$4),ISNUMBER(SEARCH(PESQUISA!$B$3,D10812))),ROW()-1,"")</f>
        <v/>
      </c>
    </row>
    <row r="10813" spans="1:14" x14ac:dyDescent="0.3">
      <c r="A10813" t="s">
        <v>32609</v>
      </c>
      <c r="B10813" t="s">
        <v>31811</v>
      </c>
      <c r="C10813" t="s">
        <v>32610</v>
      </c>
      <c r="D10813" t="s">
        <v>32611</v>
      </c>
      <c r="E10813" t="s">
        <v>40</v>
      </c>
      <c r="F10813" s="7">
        <v>13137.26</v>
      </c>
      <c r="G10813" t="s">
        <v>33</v>
      </c>
      <c r="H10813" t="s">
        <v>31814</v>
      </c>
      <c r="I10813" t="s">
        <v>32347</v>
      </c>
      <c r="M10813" t="s">
        <v>36</v>
      </c>
      <c r="N10813" t="str">
        <f>IF(AND(PESQUISA!$B$3&lt;&gt;"",OR(PESQUISA!$B$4="TODAS",B10813=PESQUISA!$B$4),ISNUMBER(SEARCH(PESQUISA!$B$3,D10813))),ROW()-1,"")</f>
        <v/>
      </c>
    </row>
    <row r="10814" spans="1:14" x14ac:dyDescent="0.3">
      <c r="A10814" t="s">
        <v>32612</v>
      </c>
      <c r="B10814" t="s">
        <v>31811</v>
      </c>
      <c r="C10814" t="s">
        <v>32613</v>
      </c>
      <c r="D10814" t="s">
        <v>32614</v>
      </c>
      <c r="E10814" t="s">
        <v>40</v>
      </c>
      <c r="F10814" s="7">
        <v>18056.189999999999</v>
      </c>
      <c r="G10814" t="s">
        <v>33</v>
      </c>
      <c r="H10814" t="s">
        <v>31814</v>
      </c>
      <c r="I10814" t="s">
        <v>32347</v>
      </c>
      <c r="M10814" t="s">
        <v>36</v>
      </c>
      <c r="N10814" t="str">
        <f>IF(AND(PESQUISA!$B$3&lt;&gt;"",OR(PESQUISA!$B$4="TODAS",B10814=PESQUISA!$B$4),ISNUMBER(SEARCH(PESQUISA!$B$3,D10814))),ROW()-1,"")</f>
        <v/>
      </c>
    </row>
    <row r="10815" spans="1:14" x14ac:dyDescent="0.3">
      <c r="A10815" t="s">
        <v>32615</v>
      </c>
      <c r="B10815" t="s">
        <v>31811</v>
      </c>
      <c r="C10815" t="s">
        <v>32616</v>
      </c>
      <c r="D10815" t="s">
        <v>32617</v>
      </c>
      <c r="E10815" t="s">
        <v>40</v>
      </c>
      <c r="F10815" s="7">
        <v>21906.79</v>
      </c>
      <c r="G10815" t="s">
        <v>33</v>
      </c>
      <c r="H10815" t="s">
        <v>31814</v>
      </c>
      <c r="I10815" t="s">
        <v>32347</v>
      </c>
      <c r="M10815" t="s">
        <v>36</v>
      </c>
      <c r="N10815" t="str">
        <f>IF(AND(PESQUISA!$B$3&lt;&gt;"",OR(PESQUISA!$B$4="TODAS",B10815=PESQUISA!$B$4),ISNUMBER(SEARCH(PESQUISA!$B$3,D10815))),ROW()-1,"")</f>
        <v/>
      </c>
    </row>
    <row r="10816" spans="1:14" x14ac:dyDescent="0.3">
      <c r="A10816" t="s">
        <v>32618</v>
      </c>
      <c r="B10816" t="s">
        <v>31811</v>
      </c>
      <c r="C10816" t="s">
        <v>32619</v>
      </c>
      <c r="D10816" t="s">
        <v>32620</v>
      </c>
      <c r="E10816" t="s">
        <v>40</v>
      </c>
      <c r="F10816" s="7">
        <v>7607.74</v>
      </c>
      <c r="G10816" t="s">
        <v>33</v>
      </c>
      <c r="H10816" t="s">
        <v>31814</v>
      </c>
      <c r="I10816" t="s">
        <v>32347</v>
      </c>
      <c r="M10816" t="s">
        <v>36</v>
      </c>
      <c r="N10816" t="str">
        <f>IF(AND(PESQUISA!$B$3&lt;&gt;"",OR(PESQUISA!$B$4="TODAS",B10816=PESQUISA!$B$4),ISNUMBER(SEARCH(PESQUISA!$B$3,D10816))),ROW()-1,"")</f>
        <v/>
      </c>
    </row>
    <row r="10817" spans="1:14" x14ac:dyDescent="0.3">
      <c r="A10817" t="s">
        <v>32621</v>
      </c>
      <c r="B10817" t="s">
        <v>31811</v>
      </c>
      <c r="C10817" t="s">
        <v>32622</v>
      </c>
      <c r="D10817" t="s">
        <v>32623</v>
      </c>
      <c r="E10817" t="s">
        <v>40</v>
      </c>
      <c r="F10817" s="7">
        <v>8191.87</v>
      </c>
      <c r="G10817" t="s">
        <v>33</v>
      </c>
      <c r="H10817" t="s">
        <v>31814</v>
      </c>
      <c r="I10817" t="s">
        <v>32347</v>
      </c>
      <c r="M10817" t="s">
        <v>36</v>
      </c>
      <c r="N10817" t="str">
        <f>IF(AND(PESQUISA!$B$3&lt;&gt;"",OR(PESQUISA!$B$4="TODAS",B10817=PESQUISA!$B$4),ISNUMBER(SEARCH(PESQUISA!$B$3,D10817))),ROW()-1,"")</f>
        <v/>
      </c>
    </row>
    <row r="10818" spans="1:14" x14ac:dyDescent="0.3">
      <c r="A10818" t="s">
        <v>32624</v>
      </c>
      <c r="B10818" t="s">
        <v>31811</v>
      </c>
      <c r="C10818" t="s">
        <v>32625</v>
      </c>
      <c r="D10818" t="s">
        <v>32626</v>
      </c>
      <c r="E10818" t="s">
        <v>40</v>
      </c>
      <c r="F10818" s="7">
        <v>12106.01</v>
      </c>
      <c r="G10818" t="s">
        <v>33</v>
      </c>
      <c r="H10818" t="s">
        <v>31814</v>
      </c>
      <c r="I10818" t="s">
        <v>32347</v>
      </c>
      <c r="M10818" t="s">
        <v>36</v>
      </c>
      <c r="N10818" t="str">
        <f>IF(AND(PESQUISA!$B$3&lt;&gt;"",OR(PESQUISA!$B$4="TODAS",B10818=PESQUISA!$B$4),ISNUMBER(SEARCH(PESQUISA!$B$3,D10818))),ROW()-1,"")</f>
        <v/>
      </c>
    </row>
    <row r="10819" spans="1:14" x14ac:dyDescent="0.3">
      <c r="A10819" t="s">
        <v>32627</v>
      </c>
      <c r="B10819" t="s">
        <v>31811</v>
      </c>
      <c r="C10819" t="s">
        <v>32628</v>
      </c>
      <c r="D10819" t="s">
        <v>32629</v>
      </c>
      <c r="E10819" t="s">
        <v>40</v>
      </c>
      <c r="F10819" s="7">
        <v>14005.48</v>
      </c>
      <c r="G10819" t="s">
        <v>33</v>
      </c>
      <c r="H10819" t="s">
        <v>31814</v>
      </c>
      <c r="I10819" t="s">
        <v>32347</v>
      </c>
      <c r="M10819" t="s">
        <v>36</v>
      </c>
      <c r="N10819" t="str">
        <f>IF(AND(PESQUISA!$B$3&lt;&gt;"",OR(PESQUISA!$B$4="TODAS",B10819=PESQUISA!$B$4),ISNUMBER(SEARCH(PESQUISA!$B$3,D10819))),ROW()-1,"")</f>
        <v/>
      </c>
    </row>
    <row r="10820" spans="1:14" x14ac:dyDescent="0.3">
      <c r="A10820" t="s">
        <v>32630</v>
      </c>
      <c r="B10820" t="s">
        <v>31811</v>
      </c>
      <c r="C10820" t="s">
        <v>32631</v>
      </c>
      <c r="D10820" t="s">
        <v>32632</v>
      </c>
      <c r="E10820" t="s">
        <v>40</v>
      </c>
      <c r="F10820" s="7">
        <v>14651.51</v>
      </c>
      <c r="G10820" t="s">
        <v>33</v>
      </c>
      <c r="H10820" t="s">
        <v>31814</v>
      </c>
      <c r="I10820" t="s">
        <v>32347</v>
      </c>
      <c r="M10820" t="s">
        <v>36</v>
      </c>
      <c r="N10820" t="str">
        <f>IF(AND(PESQUISA!$B$3&lt;&gt;"",OR(PESQUISA!$B$4="TODAS",B10820=PESQUISA!$B$4),ISNUMBER(SEARCH(PESQUISA!$B$3,D10820))),ROW()-1,"")</f>
        <v/>
      </c>
    </row>
    <row r="10821" spans="1:14" x14ac:dyDescent="0.3">
      <c r="A10821" t="s">
        <v>32633</v>
      </c>
      <c r="B10821" t="s">
        <v>31811</v>
      </c>
      <c r="C10821" t="s">
        <v>32634</v>
      </c>
      <c r="D10821" t="s">
        <v>32635</v>
      </c>
      <c r="E10821" t="s">
        <v>40</v>
      </c>
      <c r="F10821" s="7">
        <v>6357.84</v>
      </c>
      <c r="G10821" t="s">
        <v>33</v>
      </c>
      <c r="H10821" t="s">
        <v>31814</v>
      </c>
      <c r="I10821" t="s">
        <v>32347</v>
      </c>
      <c r="M10821" t="s">
        <v>36</v>
      </c>
      <c r="N10821" t="str">
        <f>IF(AND(PESQUISA!$B$3&lt;&gt;"",OR(PESQUISA!$B$4="TODAS",B10821=PESQUISA!$B$4),ISNUMBER(SEARCH(PESQUISA!$B$3,D10821))),ROW()-1,"")</f>
        <v/>
      </c>
    </row>
    <row r="10822" spans="1:14" x14ac:dyDescent="0.3">
      <c r="A10822" t="s">
        <v>32636</v>
      </c>
      <c r="B10822" t="s">
        <v>31811</v>
      </c>
      <c r="C10822" t="s">
        <v>32637</v>
      </c>
      <c r="D10822" t="s">
        <v>32638</v>
      </c>
      <c r="E10822" t="s">
        <v>40</v>
      </c>
      <c r="F10822" s="7">
        <v>7879.63</v>
      </c>
      <c r="G10822" t="s">
        <v>33</v>
      </c>
      <c r="H10822" t="s">
        <v>31814</v>
      </c>
      <c r="I10822" t="s">
        <v>32347</v>
      </c>
      <c r="M10822" t="s">
        <v>36</v>
      </c>
      <c r="N10822" t="str">
        <f>IF(AND(PESQUISA!$B$3&lt;&gt;"",OR(PESQUISA!$B$4="TODAS",B10822=PESQUISA!$B$4),ISNUMBER(SEARCH(PESQUISA!$B$3,D10822))),ROW()-1,"")</f>
        <v/>
      </c>
    </row>
    <row r="10823" spans="1:14" x14ac:dyDescent="0.3">
      <c r="A10823" t="s">
        <v>32639</v>
      </c>
      <c r="B10823" t="s">
        <v>31811</v>
      </c>
      <c r="C10823" t="s">
        <v>32640</v>
      </c>
      <c r="D10823" t="s">
        <v>32641</v>
      </c>
      <c r="E10823" t="s">
        <v>40</v>
      </c>
      <c r="F10823" s="7">
        <v>11708.94</v>
      </c>
      <c r="G10823" t="s">
        <v>33</v>
      </c>
      <c r="H10823" t="s">
        <v>31814</v>
      </c>
      <c r="I10823" t="s">
        <v>32347</v>
      </c>
      <c r="M10823" t="s">
        <v>36</v>
      </c>
      <c r="N10823" t="str">
        <f>IF(AND(PESQUISA!$B$3&lt;&gt;"",OR(PESQUISA!$B$4="TODAS",B10823=PESQUISA!$B$4),ISNUMBER(SEARCH(PESQUISA!$B$3,D10823))),ROW()-1,"")</f>
        <v/>
      </c>
    </row>
    <row r="10824" spans="1:14" x14ac:dyDescent="0.3">
      <c r="A10824" t="s">
        <v>32642</v>
      </c>
      <c r="B10824" t="s">
        <v>31811</v>
      </c>
      <c r="C10824" t="s">
        <v>32643</v>
      </c>
      <c r="D10824" t="s">
        <v>32644</v>
      </c>
      <c r="E10824" t="s">
        <v>40</v>
      </c>
      <c r="F10824" s="7">
        <v>12138</v>
      </c>
      <c r="G10824" t="s">
        <v>33</v>
      </c>
      <c r="H10824" t="s">
        <v>31814</v>
      </c>
      <c r="I10824" t="s">
        <v>32347</v>
      </c>
      <c r="M10824" t="s">
        <v>36</v>
      </c>
      <c r="N10824" t="str">
        <f>IF(AND(PESQUISA!$B$3&lt;&gt;"",OR(PESQUISA!$B$4="TODAS",B10824=PESQUISA!$B$4),ISNUMBER(SEARCH(PESQUISA!$B$3,D10824))),ROW()-1,"")</f>
        <v/>
      </c>
    </row>
    <row r="10825" spans="1:14" x14ac:dyDescent="0.3">
      <c r="A10825" t="s">
        <v>32645</v>
      </c>
      <c r="B10825" t="s">
        <v>31811</v>
      </c>
      <c r="C10825" t="s">
        <v>32646</v>
      </c>
      <c r="D10825" t="s">
        <v>32647</v>
      </c>
      <c r="E10825" t="s">
        <v>40</v>
      </c>
      <c r="F10825" s="7">
        <v>13929.23</v>
      </c>
      <c r="G10825" t="s">
        <v>33</v>
      </c>
      <c r="H10825" t="s">
        <v>31814</v>
      </c>
      <c r="I10825" t="s">
        <v>32347</v>
      </c>
      <c r="M10825" t="s">
        <v>36</v>
      </c>
      <c r="N10825" t="str">
        <f>IF(AND(PESQUISA!$B$3&lt;&gt;"",OR(PESQUISA!$B$4="TODAS",B10825=PESQUISA!$B$4),ISNUMBER(SEARCH(PESQUISA!$B$3,D10825))),ROW()-1,"")</f>
        <v/>
      </c>
    </row>
    <row r="10826" spans="1:14" x14ac:dyDescent="0.3">
      <c r="A10826" t="s">
        <v>32648</v>
      </c>
      <c r="B10826" t="s">
        <v>31811</v>
      </c>
      <c r="C10826" t="s">
        <v>32649</v>
      </c>
      <c r="D10826" t="s">
        <v>32650</v>
      </c>
      <c r="E10826" t="s">
        <v>40</v>
      </c>
      <c r="F10826" s="7">
        <v>2162.17</v>
      </c>
      <c r="G10826" t="s">
        <v>33</v>
      </c>
      <c r="H10826" t="s">
        <v>31814</v>
      </c>
      <c r="I10826" t="s">
        <v>32347</v>
      </c>
      <c r="M10826" t="s">
        <v>36</v>
      </c>
      <c r="N10826" t="str">
        <f>IF(AND(PESQUISA!$B$3&lt;&gt;"",OR(PESQUISA!$B$4="TODAS",B10826=PESQUISA!$B$4),ISNUMBER(SEARCH(PESQUISA!$B$3,D10826))),ROW()-1,"")</f>
        <v/>
      </c>
    </row>
    <row r="10827" spans="1:14" x14ac:dyDescent="0.3">
      <c r="A10827" t="s">
        <v>32651</v>
      </c>
      <c r="B10827" t="s">
        <v>31811</v>
      </c>
      <c r="C10827" t="s">
        <v>32652</v>
      </c>
      <c r="D10827" t="s">
        <v>32653</v>
      </c>
      <c r="E10827" t="s">
        <v>40</v>
      </c>
      <c r="F10827" s="7">
        <v>2338.92</v>
      </c>
      <c r="G10827" t="s">
        <v>33</v>
      </c>
      <c r="H10827" t="s">
        <v>31814</v>
      </c>
      <c r="I10827" t="s">
        <v>32347</v>
      </c>
      <c r="M10827" t="s">
        <v>36</v>
      </c>
      <c r="N10827" t="str">
        <f>IF(AND(PESQUISA!$B$3&lt;&gt;"",OR(PESQUISA!$B$4="TODAS",B10827=PESQUISA!$B$4),ISNUMBER(SEARCH(PESQUISA!$B$3,D10827))),ROW()-1,"")</f>
        <v/>
      </c>
    </row>
    <row r="10828" spans="1:14" x14ac:dyDescent="0.3">
      <c r="A10828" t="s">
        <v>32654</v>
      </c>
      <c r="B10828" t="s">
        <v>31811</v>
      </c>
      <c r="C10828" t="s">
        <v>32655</v>
      </c>
      <c r="D10828" t="s">
        <v>32656</v>
      </c>
      <c r="E10828" t="s">
        <v>40</v>
      </c>
      <c r="F10828" s="7">
        <v>3111.08</v>
      </c>
      <c r="G10828" t="s">
        <v>33</v>
      </c>
      <c r="H10828" t="s">
        <v>31814</v>
      </c>
      <c r="I10828" t="s">
        <v>32347</v>
      </c>
      <c r="M10828" t="s">
        <v>36</v>
      </c>
      <c r="N10828" t="str">
        <f>IF(AND(PESQUISA!$B$3&lt;&gt;"",OR(PESQUISA!$B$4="TODAS",B10828=PESQUISA!$B$4),ISNUMBER(SEARCH(PESQUISA!$B$3,D10828))),ROW()-1,"")</f>
        <v/>
      </c>
    </row>
    <row r="10829" spans="1:14" x14ac:dyDescent="0.3">
      <c r="A10829" t="s">
        <v>32657</v>
      </c>
      <c r="B10829" t="s">
        <v>31811</v>
      </c>
      <c r="C10829" t="s">
        <v>32658</v>
      </c>
      <c r="D10829" t="s">
        <v>32659</v>
      </c>
      <c r="E10829" t="s">
        <v>40</v>
      </c>
      <c r="F10829" s="7">
        <v>3469.34</v>
      </c>
      <c r="G10829" t="s">
        <v>33</v>
      </c>
      <c r="H10829" t="s">
        <v>31814</v>
      </c>
      <c r="I10829" t="s">
        <v>32347</v>
      </c>
      <c r="M10829" t="s">
        <v>36</v>
      </c>
      <c r="N10829" t="str">
        <f>IF(AND(PESQUISA!$B$3&lt;&gt;"",OR(PESQUISA!$B$4="TODAS",B10829=PESQUISA!$B$4),ISNUMBER(SEARCH(PESQUISA!$B$3,D10829))),ROW()-1,"")</f>
        <v/>
      </c>
    </row>
    <row r="10830" spans="1:14" x14ac:dyDescent="0.3">
      <c r="A10830" t="s">
        <v>32660</v>
      </c>
      <c r="B10830" t="s">
        <v>31811</v>
      </c>
      <c r="C10830" t="s">
        <v>32661</v>
      </c>
      <c r="D10830" t="s">
        <v>32662</v>
      </c>
      <c r="E10830" t="s">
        <v>40</v>
      </c>
      <c r="F10830" s="7">
        <v>4075.24</v>
      </c>
      <c r="G10830" t="s">
        <v>33</v>
      </c>
      <c r="H10830" t="s">
        <v>31814</v>
      </c>
      <c r="I10830" t="s">
        <v>32347</v>
      </c>
      <c r="M10830" t="s">
        <v>36</v>
      </c>
      <c r="N10830" t="str">
        <f>IF(AND(PESQUISA!$B$3&lt;&gt;"",OR(PESQUISA!$B$4="TODAS",B10830=PESQUISA!$B$4),ISNUMBER(SEARCH(PESQUISA!$B$3,D10830))),ROW()-1,"")</f>
        <v/>
      </c>
    </row>
    <row r="10831" spans="1:14" x14ac:dyDescent="0.3">
      <c r="A10831" t="s">
        <v>32663</v>
      </c>
      <c r="B10831" t="s">
        <v>31811</v>
      </c>
      <c r="C10831" t="s">
        <v>32664</v>
      </c>
      <c r="D10831" t="s">
        <v>32665</v>
      </c>
      <c r="E10831" t="s">
        <v>40</v>
      </c>
      <c r="F10831" s="7">
        <v>4587.68</v>
      </c>
      <c r="G10831" t="s">
        <v>33</v>
      </c>
      <c r="H10831" t="s">
        <v>31814</v>
      </c>
      <c r="I10831" t="s">
        <v>32347</v>
      </c>
      <c r="M10831" t="s">
        <v>36</v>
      </c>
      <c r="N10831" t="str">
        <f>IF(AND(PESQUISA!$B$3&lt;&gt;"",OR(PESQUISA!$B$4="TODAS",B10831=PESQUISA!$B$4),ISNUMBER(SEARCH(PESQUISA!$B$3,D10831))),ROW()-1,"")</f>
        <v/>
      </c>
    </row>
    <row r="10832" spans="1:14" x14ac:dyDescent="0.3">
      <c r="A10832" t="s">
        <v>32666</v>
      </c>
      <c r="B10832" t="s">
        <v>31811</v>
      </c>
      <c r="C10832" t="s">
        <v>32667</v>
      </c>
      <c r="D10832" t="s">
        <v>32668</v>
      </c>
      <c r="E10832" t="s">
        <v>40</v>
      </c>
      <c r="F10832" s="7">
        <v>1852.27</v>
      </c>
      <c r="G10832" t="s">
        <v>33</v>
      </c>
      <c r="H10832" t="s">
        <v>31814</v>
      </c>
      <c r="I10832" t="s">
        <v>32347</v>
      </c>
      <c r="M10832" t="s">
        <v>36</v>
      </c>
      <c r="N10832" t="str">
        <f>IF(AND(PESQUISA!$B$3&lt;&gt;"",OR(PESQUISA!$B$4="TODAS",B10832=PESQUISA!$B$4),ISNUMBER(SEARCH(PESQUISA!$B$3,D10832))),ROW()-1,"")</f>
        <v/>
      </c>
    </row>
    <row r="10833" spans="1:14" x14ac:dyDescent="0.3">
      <c r="A10833" t="s">
        <v>32669</v>
      </c>
      <c r="B10833" t="s">
        <v>31811</v>
      </c>
      <c r="C10833" t="s">
        <v>32670</v>
      </c>
      <c r="D10833" t="s">
        <v>32671</v>
      </c>
      <c r="E10833" t="s">
        <v>40</v>
      </c>
      <c r="F10833" s="7">
        <v>2039.55</v>
      </c>
      <c r="G10833" t="s">
        <v>33</v>
      </c>
      <c r="H10833" t="s">
        <v>31814</v>
      </c>
      <c r="I10833" t="s">
        <v>32347</v>
      </c>
      <c r="M10833" t="s">
        <v>36</v>
      </c>
      <c r="N10833" t="str">
        <f>IF(AND(PESQUISA!$B$3&lt;&gt;"",OR(PESQUISA!$B$4="TODAS",B10833=PESQUISA!$B$4),ISNUMBER(SEARCH(PESQUISA!$B$3,D10833))),ROW()-1,"")</f>
        <v/>
      </c>
    </row>
    <row r="10834" spans="1:14" x14ac:dyDescent="0.3">
      <c r="A10834" t="s">
        <v>32672</v>
      </c>
      <c r="B10834" t="s">
        <v>31811</v>
      </c>
      <c r="C10834" t="s">
        <v>32673</v>
      </c>
      <c r="D10834" t="s">
        <v>32674</v>
      </c>
      <c r="E10834" t="s">
        <v>40</v>
      </c>
      <c r="F10834" s="7">
        <v>5796.03</v>
      </c>
      <c r="G10834" t="s">
        <v>33</v>
      </c>
      <c r="H10834" t="s">
        <v>31814</v>
      </c>
      <c r="I10834" t="s">
        <v>32347</v>
      </c>
      <c r="M10834" t="s">
        <v>36</v>
      </c>
      <c r="N10834" t="str">
        <f>IF(AND(PESQUISA!$B$3&lt;&gt;"",OR(PESQUISA!$B$4="TODAS",B10834=PESQUISA!$B$4),ISNUMBER(SEARCH(PESQUISA!$B$3,D10834))),ROW()-1,"")</f>
        <v/>
      </c>
    </row>
    <row r="10835" spans="1:14" x14ac:dyDescent="0.3">
      <c r="A10835" t="s">
        <v>32675</v>
      </c>
      <c r="B10835" t="s">
        <v>31811</v>
      </c>
      <c r="C10835" t="s">
        <v>32676</v>
      </c>
      <c r="D10835" t="s">
        <v>32677</v>
      </c>
      <c r="E10835" t="s">
        <v>40</v>
      </c>
      <c r="F10835" s="7">
        <v>6113.64</v>
      </c>
      <c r="G10835" t="s">
        <v>33</v>
      </c>
      <c r="H10835" t="s">
        <v>31814</v>
      </c>
      <c r="I10835" t="s">
        <v>32347</v>
      </c>
      <c r="M10835" t="s">
        <v>36</v>
      </c>
      <c r="N10835" t="str">
        <f>IF(AND(PESQUISA!$B$3&lt;&gt;"",OR(PESQUISA!$B$4="TODAS",B10835=PESQUISA!$B$4),ISNUMBER(SEARCH(PESQUISA!$B$3,D10835))),ROW()-1,"")</f>
        <v/>
      </c>
    </row>
    <row r="10836" spans="1:14" x14ac:dyDescent="0.3">
      <c r="A10836" t="s">
        <v>32678</v>
      </c>
      <c r="B10836" t="s">
        <v>31811</v>
      </c>
      <c r="C10836" t="s">
        <v>32679</v>
      </c>
      <c r="D10836" t="s">
        <v>32680</v>
      </c>
      <c r="E10836" t="s">
        <v>40</v>
      </c>
      <c r="F10836" s="7">
        <v>8112.86</v>
      </c>
      <c r="G10836" t="s">
        <v>33</v>
      </c>
      <c r="H10836" t="s">
        <v>31814</v>
      </c>
      <c r="I10836" t="s">
        <v>32347</v>
      </c>
      <c r="M10836" t="s">
        <v>36</v>
      </c>
      <c r="N10836" t="str">
        <f>IF(AND(PESQUISA!$B$3&lt;&gt;"",OR(PESQUISA!$B$4="TODAS",B10836=PESQUISA!$B$4),ISNUMBER(SEARCH(PESQUISA!$B$3,D10836))),ROW()-1,"")</f>
        <v/>
      </c>
    </row>
    <row r="10837" spans="1:14" x14ac:dyDescent="0.3">
      <c r="A10837" t="s">
        <v>32681</v>
      </c>
      <c r="B10837" t="s">
        <v>31811</v>
      </c>
      <c r="C10837" t="s">
        <v>32682</v>
      </c>
      <c r="D10837" t="s">
        <v>32683</v>
      </c>
      <c r="E10837" t="s">
        <v>40</v>
      </c>
      <c r="F10837" s="7">
        <v>9829.81</v>
      </c>
      <c r="G10837" t="s">
        <v>33</v>
      </c>
      <c r="H10837" t="s">
        <v>31814</v>
      </c>
      <c r="I10837" t="s">
        <v>32347</v>
      </c>
      <c r="M10837" t="s">
        <v>36</v>
      </c>
      <c r="N10837" t="str">
        <f>IF(AND(PESQUISA!$B$3&lt;&gt;"",OR(PESQUISA!$B$4="TODAS",B10837=PESQUISA!$B$4),ISNUMBER(SEARCH(PESQUISA!$B$3,D10837))),ROW()-1,"")</f>
        <v/>
      </c>
    </row>
    <row r="10838" spans="1:14" x14ac:dyDescent="0.3">
      <c r="A10838" t="s">
        <v>32684</v>
      </c>
      <c r="B10838" t="s">
        <v>31811</v>
      </c>
      <c r="C10838" t="s">
        <v>32685</v>
      </c>
      <c r="D10838" t="s">
        <v>32686</v>
      </c>
      <c r="E10838" t="s">
        <v>40</v>
      </c>
      <c r="F10838" s="7">
        <v>11056.9</v>
      </c>
      <c r="G10838" t="s">
        <v>33</v>
      </c>
      <c r="H10838" t="s">
        <v>31814</v>
      </c>
      <c r="I10838" t="s">
        <v>32347</v>
      </c>
      <c r="M10838" t="s">
        <v>36</v>
      </c>
      <c r="N10838" t="str">
        <f>IF(AND(PESQUISA!$B$3&lt;&gt;"",OR(PESQUISA!$B$4="TODAS",B10838=PESQUISA!$B$4),ISNUMBER(SEARCH(PESQUISA!$B$3,D10838))),ROW()-1,"")</f>
        <v/>
      </c>
    </row>
    <row r="10839" spans="1:14" x14ac:dyDescent="0.3">
      <c r="A10839" t="s">
        <v>32687</v>
      </c>
      <c r="B10839" t="s">
        <v>31811</v>
      </c>
      <c r="C10839" t="s">
        <v>32688</v>
      </c>
      <c r="D10839" t="s">
        <v>32689</v>
      </c>
      <c r="E10839" t="s">
        <v>859</v>
      </c>
      <c r="F10839" s="7">
        <v>25.47</v>
      </c>
      <c r="G10839" t="s">
        <v>33</v>
      </c>
      <c r="H10839" t="s">
        <v>31814</v>
      </c>
      <c r="I10839" t="s">
        <v>31819</v>
      </c>
      <c r="M10839" t="s">
        <v>36</v>
      </c>
      <c r="N10839" t="str">
        <f>IF(AND(PESQUISA!$B$3&lt;&gt;"",OR(PESQUISA!$B$4="TODAS",B10839=PESQUISA!$B$4),ISNUMBER(SEARCH(PESQUISA!$B$3,D10839))),ROW()-1,"")</f>
        <v/>
      </c>
    </row>
    <row r="10840" spans="1:14" x14ac:dyDescent="0.3">
      <c r="A10840" t="s">
        <v>32690</v>
      </c>
      <c r="B10840" t="s">
        <v>31811</v>
      </c>
      <c r="C10840" t="s">
        <v>32691</v>
      </c>
      <c r="D10840" t="s">
        <v>32692</v>
      </c>
      <c r="E10840" t="s">
        <v>859</v>
      </c>
      <c r="F10840" s="7">
        <v>22.55</v>
      </c>
      <c r="G10840" t="s">
        <v>33</v>
      </c>
      <c r="H10840" t="s">
        <v>31814</v>
      </c>
      <c r="I10840" t="s">
        <v>31819</v>
      </c>
      <c r="M10840" t="s">
        <v>36</v>
      </c>
      <c r="N10840" t="str">
        <f>IF(AND(PESQUISA!$B$3&lt;&gt;"",OR(PESQUISA!$B$4="TODAS",B10840=PESQUISA!$B$4),ISNUMBER(SEARCH(PESQUISA!$B$3,D10840))),ROW()-1,"")</f>
        <v/>
      </c>
    </row>
    <row r="10841" spans="1:14" x14ac:dyDescent="0.3">
      <c r="A10841" t="s">
        <v>32693</v>
      </c>
      <c r="B10841" t="s">
        <v>31811</v>
      </c>
      <c r="C10841" t="s">
        <v>32694</v>
      </c>
      <c r="D10841" t="s">
        <v>32695</v>
      </c>
      <c r="E10841" t="s">
        <v>60</v>
      </c>
      <c r="F10841" s="7">
        <v>1.31</v>
      </c>
      <c r="G10841" t="s">
        <v>33</v>
      </c>
      <c r="H10841" t="s">
        <v>31814</v>
      </c>
      <c r="I10841" t="s">
        <v>31819</v>
      </c>
      <c r="M10841" t="s">
        <v>36</v>
      </c>
      <c r="N10841" t="str">
        <f>IF(AND(PESQUISA!$B$3&lt;&gt;"",OR(PESQUISA!$B$4="TODAS",B10841=PESQUISA!$B$4),ISNUMBER(SEARCH(PESQUISA!$B$3,D10841))),ROW()-1,"")</f>
        <v/>
      </c>
    </row>
    <row r="10842" spans="1:14" x14ac:dyDescent="0.3">
      <c r="A10842" t="s">
        <v>32696</v>
      </c>
      <c r="B10842" t="s">
        <v>31811</v>
      </c>
      <c r="C10842" t="s">
        <v>32697</v>
      </c>
      <c r="D10842" t="s">
        <v>32698</v>
      </c>
      <c r="E10842" t="s">
        <v>60</v>
      </c>
      <c r="F10842" s="7">
        <v>1.18</v>
      </c>
      <c r="G10842" t="s">
        <v>33</v>
      </c>
      <c r="H10842" t="s">
        <v>31814</v>
      </c>
      <c r="I10842" t="s">
        <v>31819</v>
      </c>
      <c r="M10842" t="s">
        <v>36</v>
      </c>
      <c r="N10842" t="str">
        <f>IF(AND(PESQUISA!$B$3&lt;&gt;"",OR(PESQUISA!$B$4="TODAS",B10842=PESQUISA!$B$4),ISNUMBER(SEARCH(PESQUISA!$B$3,D10842))),ROW()-1,"")</f>
        <v/>
      </c>
    </row>
    <row r="10843" spans="1:14" x14ac:dyDescent="0.3">
      <c r="A10843" t="s">
        <v>32699</v>
      </c>
      <c r="B10843" t="s">
        <v>31811</v>
      </c>
      <c r="C10843" t="s">
        <v>32700</v>
      </c>
      <c r="D10843" t="s">
        <v>32701</v>
      </c>
      <c r="E10843" t="s">
        <v>859</v>
      </c>
      <c r="F10843" s="7">
        <v>21.5</v>
      </c>
      <c r="G10843" t="s">
        <v>33</v>
      </c>
      <c r="H10843" t="s">
        <v>31814</v>
      </c>
      <c r="I10843" t="s">
        <v>31819</v>
      </c>
      <c r="M10843" t="s">
        <v>36</v>
      </c>
      <c r="N10843" t="str">
        <f>IF(AND(PESQUISA!$B$3&lt;&gt;"",OR(PESQUISA!$B$4="TODAS",B10843=PESQUISA!$B$4),ISNUMBER(SEARCH(PESQUISA!$B$3,D10843))),ROW()-1,"")</f>
        <v/>
      </c>
    </row>
    <row r="10844" spans="1:14" x14ac:dyDescent="0.3">
      <c r="A10844" t="s">
        <v>32702</v>
      </c>
      <c r="B10844" t="s">
        <v>31811</v>
      </c>
      <c r="C10844" t="s">
        <v>32703</v>
      </c>
      <c r="D10844" t="s">
        <v>32704</v>
      </c>
      <c r="E10844" t="s">
        <v>859</v>
      </c>
      <c r="F10844" s="7">
        <v>28.26</v>
      </c>
      <c r="G10844" t="s">
        <v>33</v>
      </c>
      <c r="H10844" t="s">
        <v>31814</v>
      </c>
      <c r="I10844" t="s">
        <v>31819</v>
      </c>
      <c r="M10844" t="s">
        <v>36</v>
      </c>
      <c r="N10844" t="str">
        <f>IF(AND(PESQUISA!$B$3&lt;&gt;"",OR(PESQUISA!$B$4="TODAS",B10844=PESQUISA!$B$4),ISNUMBER(SEARCH(PESQUISA!$B$3,D10844))),ROW()-1,"")</f>
        <v/>
      </c>
    </row>
    <row r="10845" spans="1:14" x14ac:dyDescent="0.3">
      <c r="A10845" t="s">
        <v>32705</v>
      </c>
      <c r="B10845" t="s">
        <v>31811</v>
      </c>
      <c r="C10845" t="s">
        <v>32706</v>
      </c>
      <c r="D10845" t="s">
        <v>32707</v>
      </c>
      <c r="E10845" t="s">
        <v>859</v>
      </c>
      <c r="F10845" s="7">
        <v>30.66</v>
      </c>
      <c r="G10845" t="s">
        <v>33</v>
      </c>
      <c r="H10845" t="s">
        <v>31814</v>
      </c>
      <c r="I10845" t="s">
        <v>31819</v>
      </c>
      <c r="M10845" t="s">
        <v>36</v>
      </c>
      <c r="N10845" t="str">
        <f>IF(AND(PESQUISA!$B$3&lt;&gt;"",OR(PESQUISA!$B$4="TODAS",B10845=PESQUISA!$B$4),ISNUMBER(SEARCH(PESQUISA!$B$3,D10845))),ROW()-1,"")</f>
        <v/>
      </c>
    </row>
    <row r="10846" spans="1:14" x14ac:dyDescent="0.3">
      <c r="A10846" t="s">
        <v>32708</v>
      </c>
      <c r="B10846" t="s">
        <v>31811</v>
      </c>
      <c r="C10846" t="s">
        <v>32709</v>
      </c>
      <c r="D10846" t="s">
        <v>32710</v>
      </c>
      <c r="E10846" t="s">
        <v>859</v>
      </c>
      <c r="F10846" s="7">
        <v>24.97</v>
      </c>
      <c r="G10846" t="s">
        <v>33</v>
      </c>
      <c r="H10846" t="s">
        <v>31814</v>
      </c>
      <c r="I10846" t="s">
        <v>31819</v>
      </c>
      <c r="M10846" t="s">
        <v>36</v>
      </c>
      <c r="N10846" t="str">
        <f>IF(AND(PESQUISA!$B$3&lt;&gt;"",OR(PESQUISA!$B$4="TODAS",B10846=PESQUISA!$B$4),ISNUMBER(SEARCH(PESQUISA!$B$3,D10846))),ROW()-1,"")</f>
        <v/>
      </c>
    </row>
    <row r="10847" spans="1:14" x14ac:dyDescent="0.3">
      <c r="A10847" t="s">
        <v>32711</v>
      </c>
      <c r="B10847" t="s">
        <v>31811</v>
      </c>
      <c r="C10847" t="s">
        <v>32712</v>
      </c>
      <c r="D10847" t="s">
        <v>32713</v>
      </c>
      <c r="E10847" t="s">
        <v>859</v>
      </c>
      <c r="F10847" s="7">
        <v>29.02</v>
      </c>
      <c r="G10847" t="s">
        <v>33</v>
      </c>
      <c r="H10847" t="s">
        <v>31814</v>
      </c>
      <c r="I10847" t="s">
        <v>31819</v>
      </c>
      <c r="M10847" t="s">
        <v>36</v>
      </c>
      <c r="N10847" t="str">
        <f>IF(AND(PESQUISA!$B$3&lt;&gt;"",OR(PESQUISA!$B$4="TODAS",B10847=PESQUISA!$B$4),ISNUMBER(SEARCH(PESQUISA!$B$3,D10847))),ROW()-1,"")</f>
        <v/>
      </c>
    </row>
    <row r="10848" spans="1:14" x14ac:dyDescent="0.3">
      <c r="A10848" t="s">
        <v>32714</v>
      </c>
      <c r="B10848" t="s">
        <v>31811</v>
      </c>
      <c r="C10848" t="s">
        <v>32715</v>
      </c>
      <c r="D10848" t="s">
        <v>32716</v>
      </c>
      <c r="E10848" t="s">
        <v>859</v>
      </c>
      <c r="F10848" s="7">
        <v>21.5</v>
      </c>
      <c r="G10848" t="s">
        <v>33</v>
      </c>
      <c r="H10848" t="s">
        <v>31814</v>
      </c>
      <c r="I10848" t="s">
        <v>31819</v>
      </c>
      <c r="M10848" t="s">
        <v>36</v>
      </c>
      <c r="N10848" t="str">
        <f>IF(AND(PESQUISA!$B$3&lt;&gt;"",OR(PESQUISA!$B$4="TODAS",B10848=PESQUISA!$B$4),ISNUMBER(SEARCH(PESQUISA!$B$3,D10848))),ROW()-1,"")</f>
        <v/>
      </c>
    </row>
    <row r="10849" spans="1:14" x14ac:dyDescent="0.3">
      <c r="A10849" t="s">
        <v>32717</v>
      </c>
      <c r="B10849" t="s">
        <v>31811</v>
      </c>
      <c r="C10849" t="s">
        <v>32718</v>
      </c>
      <c r="D10849" t="s">
        <v>32719</v>
      </c>
      <c r="E10849" t="s">
        <v>40</v>
      </c>
      <c r="F10849" s="7">
        <v>41.11</v>
      </c>
      <c r="G10849" t="s">
        <v>33</v>
      </c>
      <c r="H10849" t="s">
        <v>31814</v>
      </c>
      <c r="I10849" t="s">
        <v>31819</v>
      </c>
      <c r="M10849" t="s">
        <v>36</v>
      </c>
      <c r="N10849" t="str">
        <f>IF(AND(PESQUISA!$B$3&lt;&gt;"",OR(PESQUISA!$B$4="TODAS",B10849=PESQUISA!$B$4),ISNUMBER(SEARCH(PESQUISA!$B$3,D10849))),ROW()-1,"")</f>
        <v/>
      </c>
    </row>
    <row r="10850" spans="1:14" x14ac:dyDescent="0.3">
      <c r="A10850" t="s">
        <v>32720</v>
      </c>
      <c r="B10850" t="s">
        <v>31811</v>
      </c>
      <c r="C10850" t="s">
        <v>32721</v>
      </c>
      <c r="D10850" t="s">
        <v>32722</v>
      </c>
      <c r="E10850" t="s">
        <v>376</v>
      </c>
      <c r="F10850" s="7">
        <v>222.45</v>
      </c>
      <c r="G10850" t="s">
        <v>33</v>
      </c>
      <c r="H10850" t="s">
        <v>31814</v>
      </c>
      <c r="I10850" t="s">
        <v>31819</v>
      </c>
      <c r="M10850" t="s">
        <v>36</v>
      </c>
      <c r="N10850" t="str">
        <f>IF(AND(PESQUISA!$B$3&lt;&gt;"",OR(PESQUISA!$B$4="TODAS",B10850=PESQUISA!$B$4),ISNUMBER(SEARCH(PESQUISA!$B$3,D10850))),ROW()-1,"")</f>
        <v/>
      </c>
    </row>
    <row r="10851" spans="1:14" x14ac:dyDescent="0.3">
      <c r="A10851" t="s">
        <v>32723</v>
      </c>
      <c r="B10851" t="s">
        <v>31811</v>
      </c>
      <c r="C10851" t="s">
        <v>32724</v>
      </c>
      <c r="D10851" t="s">
        <v>32725</v>
      </c>
      <c r="E10851" t="s">
        <v>376</v>
      </c>
      <c r="F10851" s="7">
        <v>225.35</v>
      </c>
      <c r="G10851" t="s">
        <v>33</v>
      </c>
      <c r="H10851" t="s">
        <v>31814</v>
      </c>
      <c r="I10851" t="s">
        <v>31819</v>
      </c>
      <c r="M10851" t="s">
        <v>36</v>
      </c>
      <c r="N10851" t="str">
        <f>IF(AND(PESQUISA!$B$3&lt;&gt;"",OR(PESQUISA!$B$4="TODAS",B10851=PESQUISA!$B$4),ISNUMBER(SEARCH(PESQUISA!$B$3,D10851))),ROW()-1,"")</f>
        <v/>
      </c>
    </row>
    <row r="10852" spans="1:14" x14ac:dyDescent="0.3">
      <c r="A10852" t="s">
        <v>32726</v>
      </c>
      <c r="B10852" t="s">
        <v>31811</v>
      </c>
      <c r="C10852" t="s">
        <v>32727</v>
      </c>
      <c r="D10852" t="s">
        <v>32728</v>
      </c>
      <c r="E10852" t="s">
        <v>376</v>
      </c>
      <c r="F10852" s="7">
        <v>222.45</v>
      </c>
      <c r="G10852" t="s">
        <v>33</v>
      </c>
      <c r="H10852" t="s">
        <v>31814</v>
      </c>
      <c r="I10852" t="s">
        <v>31819</v>
      </c>
      <c r="M10852" t="s">
        <v>36</v>
      </c>
      <c r="N10852" t="str">
        <f>IF(AND(PESQUISA!$B$3&lt;&gt;"",OR(PESQUISA!$B$4="TODAS",B10852=PESQUISA!$B$4),ISNUMBER(SEARCH(PESQUISA!$B$3,D10852))),ROW()-1,"")</f>
        <v/>
      </c>
    </row>
    <row r="10853" spans="1:14" x14ac:dyDescent="0.3">
      <c r="A10853" t="s">
        <v>32729</v>
      </c>
      <c r="B10853" t="s">
        <v>31811</v>
      </c>
      <c r="C10853" t="s">
        <v>32730</v>
      </c>
      <c r="D10853" t="s">
        <v>32731</v>
      </c>
      <c r="E10853" t="s">
        <v>376</v>
      </c>
      <c r="F10853" s="7">
        <v>111.22</v>
      </c>
      <c r="G10853" t="s">
        <v>33</v>
      </c>
      <c r="H10853" t="s">
        <v>31814</v>
      </c>
      <c r="I10853" t="s">
        <v>31819</v>
      </c>
      <c r="M10853" t="s">
        <v>36</v>
      </c>
      <c r="N10853" t="str">
        <f>IF(AND(PESQUISA!$B$3&lt;&gt;"",OR(PESQUISA!$B$4="TODAS",B10853=PESQUISA!$B$4),ISNUMBER(SEARCH(PESQUISA!$B$3,D10853))),ROW()-1,"")</f>
        <v/>
      </c>
    </row>
    <row r="10854" spans="1:14" x14ac:dyDescent="0.3">
      <c r="A10854" t="s">
        <v>32732</v>
      </c>
      <c r="B10854" t="s">
        <v>31811</v>
      </c>
      <c r="C10854" t="s">
        <v>32733</v>
      </c>
      <c r="D10854" t="s">
        <v>32734</v>
      </c>
      <c r="E10854" t="s">
        <v>376</v>
      </c>
      <c r="F10854" s="7">
        <v>2553.04</v>
      </c>
      <c r="G10854" t="s">
        <v>33</v>
      </c>
      <c r="H10854" t="s">
        <v>31814</v>
      </c>
      <c r="I10854" t="s">
        <v>31819</v>
      </c>
      <c r="M10854" t="s">
        <v>36</v>
      </c>
      <c r="N10854" t="str">
        <f>IF(AND(PESQUISA!$B$3&lt;&gt;"",OR(PESQUISA!$B$4="TODAS",B10854=PESQUISA!$B$4),ISNUMBER(SEARCH(PESQUISA!$B$3,D10854))),ROW()-1,"")</f>
        <v/>
      </c>
    </row>
    <row r="10855" spans="1:14" x14ac:dyDescent="0.3">
      <c r="A10855" t="s">
        <v>32735</v>
      </c>
      <c r="B10855" t="s">
        <v>31811</v>
      </c>
      <c r="C10855" t="s">
        <v>32736</v>
      </c>
      <c r="D10855" t="s">
        <v>32737</v>
      </c>
      <c r="E10855" t="s">
        <v>859</v>
      </c>
      <c r="F10855" s="7">
        <v>0.85</v>
      </c>
      <c r="G10855" t="s">
        <v>33</v>
      </c>
      <c r="H10855" t="s">
        <v>31814</v>
      </c>
      <c r="I10855" t="s">
        <v>31819</v>
      </c>
      <c r="M10855" t="s">
        <v>36</v>
      </c>
      <c r="N10855" t="str">
        <f>IF(AND(PESQUISA!$B$3&lt;&gt;"",OR(PESQUISA!$B$4="TODAS",B10855=PESQUISA!$B$4),ISNUMBER(SEARCH(PESQUISA!$B$3,D10855))),ROW()-1,"")</f>
        <v/>
      </c>
    </row>
    <row r="10856" spans="1:14" x14ac:dyDescent="0.3">
      <c r="A10856" t="s">
        <v>32738</v>
      </c>
      <c r="B10856" t="s">
        <v>31811</v>
      </c>
      <c r="C10856" t="s">
        <v>32739</v>
      </c>
      <c r="D10856" t="s">
        <v>32740</v>
      </c>
      <c r="E10856" t="s">
        <v>859</v>
      </c>
      <c r="F10856" s="7">
        <v>1.58</v>
      </c>
      <c r="G10856" t="s">
        <v>33</v>
      </c>
      <c r="H10856" t="s">
        <v>31814</v>
      </c>
      <c r="I10856" t="s">
        <v>31819</v>
      </c>
      <c r="M10856" t="s">
        <v>36</v>
      </c>
      <c r="N10856" t="str">
        <f>IF(AND(PESQUISA!$B$3&lt;&gt;"",OR(PESQUISA!$B$4="TODAS",B10856=PESQUISA!$B$4),ISNUMBER(SEARCH(PESQUISA!$B$3,D10856))),ROW()-1,"")</f>
        <v/>
      </c>
    </row>
    <row r="10857" spans="1:14" x14ac:dyDescent="0.3">
      <c r="A10857" t="s">
        <v>32741</v>
      </c>
      <c r="B10857" t="s">
        <v>31811</v>
      </c>
      <c r="C10857" t="s">
        <v>32742</v>
      </c>
      <c r="D10857" t="s">
        <v>32743</v>
      </c>
      <c r="E10857" t="s">
        <v>859</v>
      </c>
      <c r="F10857" s="7">
        <v>2.61</v>
      </c>
      <c r="G10857" t="s">
        <v>33</v>
      </c>
      <c r="H10857" t="s">
        <v>31814</v>
      </c>
      <c r="I10857" t="s">
        <v>31819</v>
      </c>
      <c r="M10857" t="s">
        <v>36</v>
      </c>
      <c r="N10857" t="str">
        <f>IF(AND(PESQUISA!$B$3&lt;&gt;"",OR(PESQUISA!$B$4="TODAS",B10857=PESQUISA!$B$4),ISNUMBER(SEARCH(PESQUISA!$B$3,D10857))),ROW()-1,"")</f>
        <v/>
      </c>
    </row>
    <row r="10858" spans="1:14" x14ac:dyDescent="0.3">
      <c r="A10858" t="s">
        <v>32744</v>
      </c>
      <c r="B10858" t="s">
        <v>31811</v>
      </c>
      <c r="C10858" t="s">
        <v>32745</v>
      </c>
      <c r="D10858" t="s">
        <v>32746</v>
      </c>
      <c r="E10858" t="s">
        <v>859</v>
      </c>
      <c r="F10858" s="7">
        <v>2.99</v>
      </c>
      <c r="G10858" t="s">
        <v>33</v>
      </c>
      <c r="H10858" t="s">
        <v>31814</v>
      </c>
      <c r="I10858" t="s">
        <v>31819</v>
      </c>
      <c r="M10858" t="s">
        <v>36</v>
      </c>
      <c r="N10858" t="str">
        <f>IF(AND(PESQUISA!$B$3&lt;&gt;"",OR(PESQUISA!$B$4="TODAS",B10858=PESQUISA!$B$4),ISNUMBER(SEARCH(PESQUISA!$B$3,D10858))),ROW()-1,"")</f>
        <v/>
      </c>
    </row>
    <row r="10859" spans="1:14" x14ac:dyDescent="0.3">
      <c r="A10859" t="s">
        <v>32747</v>
      </c>
      <c r="B10859" t="s">
        <v>31811</v>
      </c>
      <c r="C10859" t="s">
        <v>32748</v>
      </c>
      <c r="D10859" t="s">
        <v>32749</v>
      </c>
      <c r="E10859" t="s">
        <v>859</v>
      </c>
      <c r="F10859" s="7">
        <v>0.92</v>
      </c>
      <c r="G10859" t="s">
        <v>33</v>
      </c>
      <c r="H10859" t="s">
        <v>31814</v>
      </c>
      <c r="I10859" t="s">
        <v>31819</v>
      </c>
      <c r="M10859" t="s">
        <v>36</v>
      </c>
      <c r="N10859" t="str">
        <f>IF(AND(PESQUISA!$B$3&lt;&gt;"",OR(PESQUISA!$B$4="TODAS",B10859=PESQUISA!$B$4),ISNUMBER(SEARCH(PESQUISA!$B$3,D10859))),ROW()-1,"")</f>
        <v/>
      </c>
    </row>
    <row r="10860" spans="1:14" x14ac:dyDescent="0.3">
      <c r="A10860" t="s">
        <v>32750</v>
      </c>
      <c r="B10860" t="s">
        <v>31811</v>
      </c>
      <c r="C10860" t="s">
        <v>32751</v>
      </c>
      <c r="D10860" t="s">
        <v>32752</v>
      </c>
      <c r="E10860" t="s">
        <v>859</v>
      </c>
      <c r="F10860" s="7">
        <v>1.73</v>
      </c>
      <c r="G10860" t="s">
        <v>33</v>
      </c>
      <c r="H10860" t="s">
        <v>31814</v>
      </c>
      <c r="I10860" t="s">
        <v>31819</v>
      </c>
      <c r="M10860" t="s">
        <v>36</v>
      </c>
      <c r="N10860" t="str">
        <f>IF(AND(PESQUISA!$B$3&lt;&gt;"",OR(PESQUISA!$B$4="TODAS",B10860=PESQUISA!$B$4),ISNUMBER(SEARCH(PESQUISA!$B$3,D10860))),ROW()-1,"")</f>
        <v/>
      </c>
    </row>
    <row r="10861" spans="1:14" x14ac:dyDescent="0.3">
      <c r="A10861" t="s">
        <v>32753</v>
      </c>
      <c r="B10861" t="s">
        <v>31811</v>
      </c>
      <c r="C10861" t="s">
        <v>32754</v>
      </c>
      <c r="D10861" t="s">
        <v>32755</v>
      </c>
      <c r="E10861" t="s">
        <v>859</v>
      </c>
      <c r="F10861" s="7">
        <v>2.79</v>
      </c>
      <c r="G10861" t="s">
        <v>33</v>
      </c>
      <c r="H10861" t="s">
        <v>31814</v>
      </c>
      <c r="I10861" t="s">
        <v>31819</v>
      </c>
      <c r="M10861" t="s">
        <v>36</v>
      </c>
      <c r="N10861" t="str">
        <f>IF(AND(PESQUISA!$B$3&lt;&gt;"",OR(PESQUISA!$B$4="TODAS",B10861=PESQUISA!$B$4),ISNUMBER(SEARCH(PESQUISA!$B$3,D10861))),ROW()-1,"")</f>
        <v/>
      </c>
    </row>
    <row r="10862" spans="1:14" x14ac:dyDescent="0.3">
      <c r="A10862" t="s">
        <v>32756</v>
      </c>
      <c r="B10862" t="s">
        <v>31811</v>
      </c>
      <c r="C10862" t="s">
        <v>32757</v>
      </c>
      <c r="D10862" t="s">
        <v>32758</v>
      </c>
      <c r="E10862" t="s">
        <v>859</v>
      </c>
      <c r="F10862" s="7">
        <v>2.83</v>
      </c>
      <c r="G10862" t="s">
        <v>33</v>
      </c>
      <c r="H10862" t="s">
        <v>31814</v>
      </c>
      <c r="I10862" t="s">
        <v>31819</v>
      </c>
      <c r="M10862" t="s">
        <v>36</v>
      </c>
      <c r="N10862" t="str">
        <f>IF(AND(PESQUISA!$B$3&lt;&gt;"",OR(PESQUISA!$B$4="TODAS",B10862=PESQUISA!$B$4),ISNUMBER(SEARCH(PESQUISA!$B$3,D10862))),ROW()-1,"")</f>
        <v/>
      </c>
    </row>
    <row r="10863" spans="1:14" x14ac:dyDescent="0.3">
      <c r="A10863" t="s">
        <v>32759</v>
      </c>
      <c r="B10863" t="s">
        <v>31811</v>
      </c>
      <c r="C10863" t="s">
        <v>32760</v>
      </c>
      <c r="D10863" t="s">
        <v>32761</v>
      </c>
      <c r="E10863" t="s">
        <v>859</v>
      </c>
      <c r="F10863" s="7">
        <v>2.44</v>
      </c>
      <c r="G10863" t="s">
        <v>33</v>
      </c>
      <c r="H10863" t="s">
        <v>31814</v>
      </c>
      <c r="I10863" t="s">
        <v>31819</v>
      </c>
      <c r="M10863" t="s">
        <v>36</v>
      </c>
      <c r="N10863" t="str">
        <f>IF(AND(PESQUISA!$B$3&lt;&gt;"",OR(PESQUISA!$B$4="TODAS",B10863=PESQUISA!$B$4),ISNUMBER(SEARCH(PESQUISA!$B$3,D10863))),ROW()-1,"")</f>
        <v/>
      </c>
    </row>
    <row r="10864" spans="1:14" x14ac:dyDescent="0.3">
      <c r="A10864" t="s">
        <v>32762</v>
      </c>
      <c r="B10864" t="s">
        <v>31811</v>
      </c>
      <c r="C10864" t="s">
        <v>32763</v>
      </c>
      <c r="D10864" t="s">
        <v>32764</v>
      </c>
      <c r="E10864" t="s">
        <v>859</v>
      </c>
      <c r="F10864" s="7">
        <v>3.83</v>
      </c>
      <c r="G10864" t="s">
        <v>33</v>
      </c>
      <c r="H10864" t="s">
        <v>31814</v>
      </c>
      <c r="I10864" t="s">
        <v>31819</v>
      </c>
      <c r="M10864" t="s">
        <v>36</v>
      </c>
      <c r="N10864" t="str">
        <f>IF(AND(PESQUISA!$B$3&lt;&gt;"",OR(PESQUISA!$B$4="TODAS",B10864=PESQUISA!$B$4),ISNUMBER(SEARCH(PESQUISA!$B$3,D10864))),ROW()-1,"")</f>
        <v/>
      </c>
    </row>
    <row r="10865" spans="1:14" x14ac:dyDescent="0.3">
      <c r="A10865" t="s">
        <v>32765</v>
      </c>
      <c r="B10865" t="s">
        <v>31811</v>
      </c>
      <c r="C10865" t="s">
        <v>32766</v>
      </c>
      <c r="D10865" t="s">
        <v>32767</v>
      </c>
      <c r="E10865" t="s">
        <v>859</v>
      </c>
      <c r="F10865" s="7">
        <v>3.08</v>
      </c>
      <c r="G10865" t="s">
        <v>33</v>
      </c>
      <c r="H10865" t="s">
        <v>31814</v>
      </c>
      <c r="I10865" t="s">
        <v>31819</v>
      </c>
      <c r="M10865" t="s">
        <v>36</v>
      </c>
      <c r="N10865" t="str">
        <f>IF(AND(PESQUISA!$B$3&lt;&gt;"",OR(PESQUISA!$B$4="TODAS",B10865=PESQUISA!$B$4),ISNUMBER(SEARCH(PESQUISA!$B$3,D10865))),ROW()-1,"")</f>
        <v/>
      </c>
    </row>
    <row r="10866" spans="1:14" x14ac:dyDescent="0.3">
      <c r="A10866" t="s">
        <v>32768</v>
      </c>
      <c r="B10866" t="s">
        <v>31811</v>
      </c>
      <c r="C10866" t="s">
        <v>32769</v>
      </c>
      <c r="D10866" t="s">
        <v>32770</v>
      </c>
      <c r="E10866" t="s">
        <v>859</v>
      </c>
      <c r="F10866" s="7">
        <v>0.88</v>
      </c>
      <c r="G10866" t="s">
        <v>33</v>
      </c>
      <c r="H10866" t="s">
        <v>31814</v>
      </c>
      <c r="I10866" t="s">
        <v>31819</v>
      </c>
      <c r="M10866" t="s">
        <v>36</v>
      </c>
      <c r="N10866" t="str">
        <f>IF(AND(PESQUISA!$B$3&lt;&gt;"",OR(PESQUISA!$B$4="TODAS",B10866=PESQUISA!$B$4),ISNUMBER(SEARCH(PESQUISA!$B$3,D10866))),ROW()-1,"")</f>
        <v/>
      </c>
    </row>
    <row r="10867" spans="1:14" x14ac:dyDescent="0.3">
      <c r="A10867" t="s">
        <v>32771</v>
      </c>
      <c r="B10867" t="s">
        <v>31811</v>
      </c>
      <c r="C10867" t="s">
        <v>32772</v>
      </c>
      <c r="D10867" t="s">
        <v>32773</v>
      </c>
      <c r="E10867" t="s">
        <v>376</v>
      </c>
      <c r="F10867" s="7">
        <v>665.6</v>
      </c>
      <c r="G10867" t="s">
        <v>33</v>
      </c>
      <c r="H10867" t="s">
        <v>31814</v>
      </c>
      <c r="I10867" t="s">
        <v>31819</v>
      </c>
      <c r="M10867" t="s">
        <v>36</v>
      </c>
      <c r="N10867" t="str">
        <f>IF(AND(PESQUISA!$B$3&lt;&gt;"",OR(PESQUISA!$B$4="TODAS",B10867=PESQUISA!$B$4),ISNUMBER(SEARCH(PESQUISA!$B$3,D10867))),ROW()-1,"")</f>
        <v/>
      </c>
    </row>
    <row r="10868" spans="1:14" x14ac:dyDescent="0.3">
      <c r="A10868" t="s">
        <v>32774</v>
      </c>
      <c r="B10868" t="s">
        <v>31811</v>
      </c>
      <c r="C10868" t="s">
        <v>32775</v>
      </c>
      <c r="D10868" t="s">
        <v>32776</v>
      </c>
      <c r="E10868" t="s">
        <v>376</v>
      </c>
      <c r="G10868" t="s">
        <v>33</v>
      </c>
      <c r="H10868" t="s">
        <v>31814</v>
      </c>
      <c r="I10868" t="s">
        <v>31819</v>
      </c>
      <c r="M10868" t="s">
        <v>53</v>
      </c>
      <c r="N10868" t="str">
        <f>IF(AND(PESQUISA!$B$3&lt;&gt;"",OR(PESQUISA!$B$4="TODAS",B10868=PESQUISA!$B$4),ISNUMBER(SEARCH(PESQUISA!$B$3,D10868))),ROW()-1,"")</f>
        <v/>
      </c>
    </row>
    <row r="10869" spans="1:14" x14ac:dyDescent="0.3">
      <c r="A10869" t="s">
        <v>32777</v>
      </c>
      <c r="B10869" t="s">
        <v>31811</v>
      </c>
      <c r="C10869" t="s">
        <v>32778</v>
      </c>
      <c r="D10869" t="s">
        <v>32779</v>
      </c>
      <c r="E10869" t="s">
        <v>376</v>
      </c>
      <c r="G10869" t="s">
        <v>33</v>
      </c>
      <c r="H10869" t="s">
        <v>31814</v>
      </c>
      <c r="I10869" t="s">
        <v>31819</v>
      </c>
      <c r="M10869" t="s">
        <v>53</v>
      </c>
      <c r="N10869" t="str">
        <f>IF(AND(PESQUISA!$B$3&lt;&gt;"",OR(PESQUISA!$B$4="TODAS",B10869=PESQUISA!$B$4),ISNUMBER(SEARCH(PESQUISA!$B$3,D10869))),ROW()-1,"")</f>
        <v/>
      </c>
    </row>
    <row r="10870" spans="1:14" x14ac:dyDescent="0.3">
      <c r="A10870" t="s">
        <v>32780</v>
      </c>
      <c r="B10870" t="s">
        <v>31811</v>
      </c>
      <c r="C10870" t="s">
        <v>32781</v>
      </c>
      <c r="D10870" t="s">
        <v>32782</v>
      </c>
      <c r="E10870" t="s">
        <v>376</v>
      </c>
      <c r="G10870" t="s">
        <v>33</v>
      </c>
      <c r="H10870" t="s">
        <v>31814</v>
      </c>
      <c r="I10870" t="s">
        <v>31819</v>
      </c>
      <c r="M10870" t="s">
        <v>53</v>
      </c>
      <c r="N10870" t="str">
        <f>IF(AND(PESQUISA!$B$3&lt;&gt;"",OR(PESQUISA!$B$4="TODAS",B10870=PESQUISA!$B$4),ISNUMBER(SEARCH(PESQUISA!$B$3,D10870))),ROW()-1,"")</f>
        <v/>
      </c>
    </row>
    <row r="10871" spans="1:14" x14ac:dyDescent="0.3">
      <c r="A10871" t="s">
        <v>32783</v>
      </c>
      <c r="B10871" t="s">
        <v>31811</v>
      </c>
      <c r="C10871" t="s">
        <v>32784</v>
      </c>
      <c r="D10871" t="s">
        <v>32785</v>
      </c>
      <c r="E10871" t="s">
        <v>376</v>
      </c>
      <c r="G10871" t="s">
        <v>33</v>
      </c>
      <c r="H10871" t="s">
        <v>31814</v>
      </c>
      <c r="I10871" t="s">
        <v>31819</v>
      </c>
      <c r="M10871" t="s">
        <v>53</v>
      </c>
      <c r="N10871" t="str">
        <f>IF(AND(PESQUISA!$B$3&lt;&gt;"",OR(PESQUISA!$B$4="TODAS",B10871=PESQUISA!$B$4),ISNUMBER(SEARCH(PESQUISA!$B$3,D10871))),ROW()-1,"")</f>
        <v/>
      </c>
    </row>
    <row r="10872" spans="1:14" x14ac:dyDescent="0.3">
      <c r="A10872" t="s">
        <v>32786</v>
      </c>
      <c r="B10872" t="s">
        <v>31811</v>
      </c>
      <c r="C10872" t="s">
        <v>32787</v>
      </c>
      <c r="D10872" t="s">
        <v>32788</v>
      </c>
      <c r="E10872" t="s">
        <v>40</v>
      </c>
      <c r="F10872" s="7">
        <v>40.5</v>
      </c>
      <c r="G10872" t="s">
        <v>33</v>
      </c>
      <c r="H10872" t="s">
        <v>31814</v>
      </c>
      <c r="I10872" t="s">
        <v>31819</v>
      </c>
      <c r="M10872" t="s">
        <v>36</v>
      </c>
      <c r="N10872" t="str">
        <f>IF(AND(PESQUISA!$B$3&lt;&gt;"",OR(PESQUISA!$B$4="TODAS",B10872=PESQUISA!$B$4),ISNUMBER(SEARCH(PESQUISA!$B$3,D10872))),ROW()-1,"")</f>
        <v/>
      </c>
    </row>
    <row r="10873" spans="1:14" x14ac:dyDescent="0.3">
      <c r="A10873" t="s">
        <v>32789</v>
      </c>
      <c r="B10873" t="s">
        <v>31811</v>
      </c>
      <c r="C10873" t="s">
        <v>32790</v>
      </c>
      <c r="D10873" t="s">
        <v>32791</v>
      </c>
      <c r="E10873" t="s">
        <v>40</v>
      </c>
      <c r="F10873" s="7">
        <v>28.32</v>
      </c>
      <c r="G10873" t="s">
        <v>33</v>
      </c>
      <c r="H10873" t="s">
        <v>31814</v>
      </c>
      <c r="I10873" t="s">
        <v>31819</v>
      </c>
      <c r="M10873" t="s">
        <v>36</v>
      </c>
      <c r="N10873" t="str">
        <f>IF(AND(PESQUISA!$B$3&lt;&gt;"",OR(PESQUISA!$B$4="TODAS",B10873=PESQUISA!$B$4),ISNUMBER(SEARCH(PESQUISA!$B$3,D10873))),ROW()-1,"")</f>
        <v/>
      </c>
    </row>
    <row r="10874" spans="1:14" x14ac:dyDescent="0.3">
      <c r="A10874" t="s">
        <v>32792</v>
      </c>
      <c r="B10874" t="s">
        <v>31811</v>
      </c>
      <c r="C10874" t="s">
        <v>32793</v>
      </c>
      <c r="D10874" t="s">
        <v>32794</v>
      </c>
      <c r="E10874" t="s">
        <v>40</v>
      </c>
      <c r="F10874" s="7">
        <v>60.2</v>
      </c>
      <c r="G10874" t="s">
        <v>33</v>
      </c>
      <c r="H10874" t="s">
        <v>31814</v>
      </c>
      <c r="I10874" t="s">
        <v>31819</v>
      </c>
      <c r="M10874" t="s">
        <v>36</v>
      </c>
      <c r="N10874" t="str">
        <f>IF(AND(PESQUISA!$B$3&lt;&gt;"",OR(PESQUISA!$B$4="TODAS",B10874=PESQUISA!$B$4),ISNUMBER(SEARCH(PESQUISA!$B$3,D10874))),ROW()-1,"")</f>
        <v/>
      </c>
    </row>
    <row r="10875" spans="1:14" x14ac:dyDescent="0.3">
      <c r="A10875" t="s">
        <v>32795</v>
      </c>
      <c r="B10875" t="s">
        <v>31811</v>
      </c>
      <c r="C10875" t="s">
        <v>32796</v>
      </c>
      <c r="D10875" t="s">
        <v>32797</v>
      </c>
      <c r="E10875" t="s">
        <v>40</v>
      </c>
      <c r="F10875" s="7">
        <v>46.58</v>
      </c>
      <c r="G10875" t="s">
        <v>33</v>
      </c>
      <c r="H10875" t="s">
        <v>31814</v>
      </c>
      <c r="I10875" t="s">
        <v>31819</v>
      </c>
      <c r="M10875" t="s">
        <v>36</v>
      </c>
      <c r="N10875" t="str">
        <f>IF(AND(PESQUISA!$B$3&lt;&gt;"",OR(PESQUISA!$B$4="TODAS",B10875=PESQUISA!$B$4),ISNUMBER(SEARCH(PESQUISA!$B$3,D10875))),ROW()-1,"")</f>
        <v/>
      </c>
    </row>
    <row r="10876" spans="1:14" x14ac:dyDescent="0.3">
      <c r="A10876" t="s">
        <v>32798</v>
      </c>
      <c r="B10876" t="s">
        <v>31811</v>
      </c>
      <c r="C10876" t="s">
        <v>32799</v>
      </c>
      <c r="D10876" t="s">
        <v>32800</v>
      </c>
      <c r="E10876" t="s">
        <v>40</v>
      </c>
      <c r="F10876" s="7">
        <v>108.78</v>
      </c>
      <c r="G10876" t="s">
        <v>33</v>
      </c>
      <c r="H10876" t="s">
        <v>31814</v>
      </c>
      <c r="I10876" t="s">
        <v>31819</v>
      </c>
      <c r="M10876" t="s">
        <v>36</v>
      </c>
      <c r="N10876" t="str">
        <f>IF(AND(PESQUISA!$B$3&lt;&gt;"",OR(PESQUISA!$B$4="TODAS",B10876=PESQUISA!$B$4),ISNUMBER(SEARCH(PESQUISA!$B$3,D10876))),ROW()-1,"")</f>
        <v/>
      </c>
    </row>
    <row r="10877" spans="1:14" x14ac:dyDescent="0.3">
      <c r="A10877" t="s">
        <v>32801</v>
      </c>
      <c r="B10877" t="s">
        <v>31811</v>
      </c>
      <c r="C10877" t="s">
        <v>32802</v>
      </c>
      <c r="D10877" t="s">
        <v>32803</v>
      </c>
      <c r="E10877" t="s">
        <v>40</v>
      </c>
      <c r="F10877" s="7">
        <v>77.88</v>
      </c>
      <c r="G10877" t="s">
        <v>33</v>
      </c>
      <c r="H10877" t="s">
        <v>31814</v>
      </c>
      <c r="I10877" t="s">
        <v>31819</v>
      </c>
      <c r="M10877" t="s">
        <v>36</v>
      </c>
      <c r="N10877" t="str">
        <f>IF(AND(PESQUISA!$B$3&lt;&gt;"",OR(PESQUISA!$B$4="TODAS",B10877=PESQUISA!$B$4),ISNUMBER(SEARCH(PESQUISA!$B$3,D10877))),ROW()-1,"")</f>
        <v/>
      </c>
    </row>
    <row r="10878" spans="1:14" x14ac:dyDescent="0.3">
      <c r="A10878" t="s">
        <v>32804</v>
      </c>
      <c r="B10878" t="s">
        <v>31811</v>
      </c>
      <c r="C10878" t="s">
        <v>32805</v>
      </c>
      <c r="D10878" t="s">
        <v>32806</v>
      </c>
      <c r="E10878" t="s">
        <v>40</v>
      </c>
      <c r="F10878" s="7">
        <v>140.16</v>
      </c>
      <c r="G10878" t="s">
        <v>33</v>
      </c>
      <c r="H10878" t="s">
        <v>31814</v>
      </c>
      <c r="I10878" t="s">
        <v>31819</v>
      </c>
      <c r="M10878" t="s">
        <v>36</v>
      </c>
      <c r="N10878" t="str">
        <f>IF(AND(PESQUISA!$B$3&lt;&gt;"",OR(PESQUISA!$B$4="TODAS",B10878=PESQUISA!$B$4),ISNUMBER(SEARCH(PESQUISA!$B$3,D10878))),ROW()-1,"")</f>
        <v/>
      </c>
    </row>
    <row r="10879" spans="1:14" x14ac:dyDescent="0.3">
      <c r="A10879" t="s">
        <v>32807</v>
      </c>
      <c r="B10879" t="s">
        <v>31811</v>
      </c>
      <c r="C10879" t="s">
        <v>32808</v>
      </c>
      <c r="D10879" t="s">
        <v>32809</v>
      </c>
      <c r="E10879" t="s">
        <v>40</v>
      </c>
      <c r="F10879" s="7">
        <v>118.98</v>
      </c>
      <c r="G10879" t="s">
        <v>33</v>
      </c>
      <c r="H10879" t="s">
        <v>31814</v>
      </c>
      <c r="I10879" t="s">
        <v>31819</v>
      </c>
      <c r="M10879" t="s">
        <v>36</v>
      </c>
      <c r="N10879" t="str">
        <f>IF(AND(PESQUISA!$B$3&lt;&gt;"",OR(PESQUISA!$B$4="TODAS",B10879=PESQUISA!$B$4),ISNUMBER(SEARCH(PESQUISA!$B$3,D10879))),ROW()-1,"")</f>
        <v/>
      </c>
    </row>
    <row r="10880" spans="1:14" x14ac:dyDescent="0.3">
      <c r="A10880" t="s">
        <v>32810</v>
      </c>
      <c r="B10880" t="s">
        <v>31811</v>
      </c>
      <c r="C10880" t="s">
        <v>32811</v>
      </c>
      <c r="D10880" t="s">
        <v>32812</v>
      </c>
      <c r="E10880" t="s">
        <v>6144</v>
      </c>
      <c r="F10880" s="7">
        <v>25.46</v>
      </c>
      <c r="G10880" t="s">
        <v>33</v>
      </c>
      <c r="H10880" t="s">
        <v>31814</v>
      </c>
      <c r="I10880" t="s">
        <v>32249</v>
      </c>
      <c r="M10880" t="s">
        <v>36</v>
      </c>
      <c r="N10880" t="str">
        <f>IF(AND(PESQUISA!$B$3&lt;&gt;"",OR(PESQUISA!$B$4="TODAS",B10880=PESQUISA!$B$4),ISNUMBER(SEARCH(PESQUISA!$B$3,D10880))),ROW()-1,"")</f>
        <v/>
      </c>
    </row>
    <row r="10881" spans="1:14" x14ac:dyDescent="0.3">
      <c r="A10881" t="s">
        <v>32813</v>
      </c>
      <c r="B10881" t="s">
        <v>31811</v>
      </c>
      <c r="C10881" t="s">
        <v>32814</v>
      </c>
      <c r="D10881" t="s">
        <v>32815</v>
      </c>
      <c r="E10881" t="s">
        <v>21689</v>
      </c>
      <c r="F10881" s="7">
        <v>4565.82</v>
      </c>
      <c r="G10881" t="s">
        <v>33</v>
      </c>
      <c r="H10881" t="s">
        <v>31814</v>
      </c>
      <c r="I10881" t="s">
        <v>32249</v>
      </c>
      <c r="M10881" t="s">
        <v>36</v>
      </c>
      <c r="N10881" t="str">
        <f>IF(AND(PESQUISA!$B$3&lt;&gt;"",OR(PESQUISA!$B$4="TODAS",B10881=PESQUISA!$B$4),ISNUMBER(SEARCH(PESQUISA!$B$3,D10881))),ROW()-1,"")</f>
        <v/>
      </c>
    </row>
    <row r="10882" spans="1:14" x14ac:dyDescent="0.3">
      <c r="A10882" t="s">
        <v>32816</v>
      </c>
      <c r="B10882" t="s">
        <v>31811</v>
      </c>
      <c r="C10882" t="s">
        <v>32817</v>
      </c>
      <c r="D10882" t="s">
        <v>32818</v>
      </c>
      <c r="E10882" t="s">
        <v>6144</v>
      </c>
      <c r="F10882" s="7">
        <v>127.68</v>
      </c>
      <c r="G10882" t="s">
        <v>33</v>
      </c>
      <c r="H10882" t="s">
        <v>31814</v>
      </c>
      <c r="I10882" t="s">
        <v>32249</v>
      </c>
      <c r="M10882" t="s">
        <v>36</v>
      </c>
      <c r="N10882" t="str">
        <f>IF(AND(PESQUISA!$B$3&lt;&gt;"",OR(PESQUISA!$B$4="TODAS",B10882=PESQUISA!$B$4),ISNUMBER(SEARCH(PESQUISA!$B$3,D10882))),ROW()-1,"")</f>
        <v/>
      </c>
    </row>
    <row r="10883" spans="1:14" x14ac:dyDescent="0.3">
      <c r="A10883" t="s">
        <v>32819</v>
      </c>
      <c r="B10883" t="s">
        <v>31811</v>
      </c>
      <c r="C10883" t="s">
        <v>32820</v>
      </c>
      <c r="D10883" t="s">
        <v>32821</v>
      </c>
      <c r="E10883" t="s">
        <v>21689</v>
      </c>
      <c r="F10883" s="7">
        <v>22893.32</v>
      </c>
      <c r="G10883" t="s">
        <v>33</v>
      </c>
      <c r="H10883" t="s">
        <v>31814</v>
      </c>
      <c r="I10883" t="s">
        <v>32249</v>
      </c>
      <c r="M10883" t="s">
        <v>36</v>
      </c>
      <c r="N10883" t="str">
        <f>IF(AND(PESQUISA!$B$3&lt;&gt;"",OR(PESQUISA!$B$4="TODAS",B10883=PESQUISA!$B$4),ISNUMBER(SEARCH(PESQUISA!$B$3,D10883))),ROW()-1,"")</f>
        <v/>
      </c>
    </row>
    <row r="10884" spans="1:14" x14ac:dyDescent="0.3">
      <c r="A10884" t="s">
        <v>32822</v>
      </c>
      <c r="B10884" t="s">
        <v>31811</v>
      </c>
      <c r="C10884" t="s">
        <v>32823</v>
      </c>
      <c r="D10884" t="s">
        <v>32824</v>
      </c>
      <c r="E10884" t="s">
        <v>6144</v>
      </c>
      <c r="F10884" s="7">
        <v>135.26</v>
      </c>
      <c r="G10884" t="s">
        <v>33</v>
      </c>
      <c r="H10884" t="s">
        <v>31814</v>
      </c>
      <c r="I10884" t="s">
        <v>32249</v>
      </c>
      <c r="M10884" t="s">
        <v>36</v>
      </c>
      <c r="N10884" t="str">
        <f>IF(AND(PESQUISA!$B$3&lt;&gt;"",OR(PESQUISA!$B$4="TODAS",B10884=PESQUISA!$B$4),ISNUMBER(SEARCH(PESQUISA!$B$3,D10884))),ROW()-1,"")</f>
        <v/>
      </c>
    </row>
    <row r="10885" spans="1:14" x14ac:dyDescent="0.3">
      <c r="A10885" t="s">
        <v>32825</v>
      </c>
      <c r="B10885" t="s">
        <v>31811</v>
      </c>
      <c r="C10885" t="s">
        <v>32826</v>
      </c>
      <c r="D10885" t="s">
        <v>32827</v>
      </c>
      <c r="E10885" t="s">
        <v>21689</v>
      </c>
      <c r="F10885" s="7">
        <v>24253.27</v>
      </c>
      <c r="G10885" t="s">
        <v>33</v>
      </c>
      <c r="H10885" t="s">
        <v>31814</v>
      </c>
      <c r="I10885" t="s">
        <v>32249</v>
      </c>
      <c r="M10885" t="s">
        <v>36</v>
      </c>
      <c r="N10885" t="str">
        <f>IF(AND(PESQUISA!$B$3&lt;&gt;"",OR(PESQUISA!$B$4="TODAS",B10885=PESQUISA!$B$4),ISNUMBER(SEARCH(PESQUISA!$B$3,D10885))),ROW()-1,"")</f>
        <v/>
      </c>
    </row>
    <row r="10886" spans="1:14" x14ac:dyDescent="0.3">
      <c r="A10886" t="s">
        <v>32828</v>
      </c>
      <c r="B10886" t="s">
        <v>31811</v>
      </c>
      <c r="C10886" t="s">
        <v>32829</v>
      </c>
      <c r="D10886" t="s">
        <v>32830</v>
      </c>
      <c r="E10886" t="s">
        <v>6144</v>
      </c>
      <c r="F10886" s="7">
        <v>141.76</v>
      </c>
      <c r="G10886" t="s">
        <v>33</v>
      </c>
      <c r="H10886" t="s">
        <v>31814</v>
      </c>
      <c r="I10886" t="s">
        <v>32249</v>
      </c>
      <c r="M10886" t="s">
        <v>36</v>
      </c>
      <c r="N10886" t="str">
        <f>IF(AND(PESQUISA!$B$3&lt;&gt;"",OR(PESQUISA!$B$4="TODAS",B10886=PESQUISA!$B$4),ISNUMBER(SEARCH(PESQUISA!$B$3,D10886))),ROW()-1,"")</f>
        <v/>
      </c>
    </row>
    <row r="10887" spans="1:14" x14ac:dyDescent="0.3">
      <c r="A10887" t="s">
        <v>32831</v>
      </c>
      <c r="B10887" t="s">
        <v>31811</v>
      </c>
      <c r="C10887" t="s">
        <v>32832</v>
      </c>
      <c r="D10887" t="s">
        <v>32833</v>
      </c>
      <c r="E10887" t="s">
        <v>21689</v>
      </c>
      <c r="F10887" s="7">
        <v>25418.22</v>
      </c>
      <c r="G10887" t="s">
        <v>33</v>
      </c>
      <c r="H10887" t="s">
        <v>31814</v>
      </c>
      <c r="I10887" t="s">
        <v>32249</v>
      </c>
      <c r="M10887" t="s">
        <v>36</v>
      </c>
      <c r="N10887" t="str">
        <f>IF(AND(PESQUISA!$B$3&lt;&gt;"",OR(PESQUISA!$B$4="TODAS",B10887=PESQUISA!$B$4),ISNUMBER(SEARCH(PESQUISA!$B$3,D10887))),ROW()-1,"")</f>
        <v/>
      </c>
    </row>
    <row r="10888" spans="1:14" x14ac:dyDescent="0.3">
      <c r="A10888" t="s">
        <v>32834</v>
      </c>
      <c r="B10888" t="s">
        <v>31811</v>
      </c>
      <c r="C10888" t="s">
        <v>32835</v>
      </c>
      <c r="D10888" t="s">
        <v>32836</v>
      </c>
      <c r="E10888" t="s">
        <v>40</v>
      </c>
      <c r="G10888" t="s">
        <v>33</v>
      </c>
      <c r="H10888" t="s">
        <v>31814</v>
      </c>
      <c r="I10888" t="s">
        <v>31819</v>
      </c>
      <c r="M10888" t="s">
        <v>53</v>
      </c>
      <c r="N10888" t="str">
        <f>IF(AND(PESQUISA!$B$3&lt;&gt;"",OR(PESQUISA!$B$4="TODAS",B10888=PESQUISA!$B$4),ISNUMBER(SEARCH(PESQUISA!$B$3,D10888))),ROW()-1,"")</f>
        <v/>
      </c>
    </row>
    <row r="10889" spans="1:14" x14ac:dyDescent="0.3">
      <c r="A10889" t="s">
        <v>32837</v>
      </c>
      <c r="B10889" t="s">
        <v>31811</v>
      </c>
      <c r="C10889" t="s">
        <v>32838</v>
      </c>
      <c r="D10889" t="s">
        <v>32839</v>
      </c>
      <c r="E10889" t="s">
        <v>40</v>
      </c>
      <c r="F10889" s="7">
        <v>2.06</v>
      </c>
      <c r="G10889" t="s">
        <v>33</v>
      </c>
      <c r="H10889" t="s">
        <v>31814</v>
      </c>
      <c r="I10889" t="s">
        <v>31819</v>
      </c>
      <c r="M10889" t="s">
        <v>36</v>
      </c>
      <c r="N10889" t="str">
        <f>IF(AND(PESQUISA!$B$3&lt;&gt;"",OR(PESQUISA!$B$4="TODAS",B10889=PESQUISA!$B$4),ISNUMBER(SEARCH(PESQUISA!$B$3,D10889))),ROW()-1,"")</f>
        <v/>
      </c>
    </row>
    <row r="10890" spans="1:14" x14ac:dyDescent="0.3">
      <c r="A10890" t="s">
        <v>32840</v>
      </c>
      <c r="B10890" t="s">
        <v>31811</v>
      </c>
      <c r="C10890" t="s">
        <v>32841</v>
      </c>
      <c r="D10890" t="s">
        <v>32842</v>
      </c>
      <c r="E10890" t="s">
        <v>40</v>
      </c>
      <c r="F10890" s="7">
        <v>1.85</v>
      </c>
      <c r="G10890" t="s">
        <v>33</v>
      </c>
      <c r="H10890" t="s">
        <v>31814</v>
      </c>
      <c r="I10890" t="s">
        <v>31819</v>
      </c>
      <c r="M10890" t="s">
        <v>36</v>
      </c>
      <c r="N10890" t="str">
        <f>IF(AND(PESQUISA!$B$3&lt;&gt;"",OR(PESQUISA!$B$4="TODAS",B10890=PESQUISA!$B$4),ISNUMBER(SEARCH(PESQUISA!$B$3,D10890))),ROW()-1,"")</f>
        <v/>
      </c>
    </row>
    <row r="10891" spans="1:14" x14ac:dyDescent="0.3">
      <c r="A10891" t="s">
        <v>32843</v>
      </c>
      <c r="B10891" t="s">
        <v>31811</v>
      </c>
      <c r="C10891" t="s">
        <v>32844</v>
      </c>
      <c r="D10891" t="s">
        <v>32845</v>
      </c>
      <c r="E10891" t="s">
        <v>40</v>
      </c>
      <c r="F10891" s="7">
        <v>1.03</v>
      </c>
      <c r="G10891" t="s">
        <v>33</v>
      </c>
      <c r="H10891" t="s">
        <v>31814</v>
      </c>
      <c r="I10891" t="s">
        <v>31819</v>
      </c>
      <c r="M10891" t="s">
        <v>36</v>
      </c>
      <c r="N10891" t="str">
        <f>IF(AND(PESQUISA!$B$3&lt;&gt;"",OR(PESQUISA!$B$4="TODAS",B10891=PESQUISA!$B$4),ISNUMBER(SEARCH(PESQUISA!$B$3,D10891))),ROW()-1,"")</f>
        <v/>
      </c>
    </row>
    <row r="10892" spans="1:14" x14ac:dyDescent="0.3">
      <c r="A10892" t="s">
        <v>32846</v>
      </c>
      <c r="B10892" t="s">
        <v>31811</v>
      </c>
      <c r="C10892" t="s">
        <v>32847</v>
      </c>
      <c r="D10892" t="s">
        <v>32848</v>
      </c>
      <c r="E10892" t="s">
        <v>40</v>
      </c>
      <c r="F10892" s="7">
        <v>0.56000000000000005</v>
      </c>
      <c r="G10892" t="s">
        <v>33</v>
      </c>
      <c r="H10892" t="s">
        <v>31814</v>
      </c>
      <c r="I10892" t="s">
        <v>31819</v>
      </c>
      <c r="M10892" t="s">
        <v>36</v>
      </c>
      <c r="N10892" t="str">
        <f>IF(AND(PESQUISA!$B$3&lt;&gt;"",OR(PESQUISA!$B$4="TODAS",B10892=PESQUISA!$B$4),ISNUMBER(SEARCH(PESQUISA!$B$3,D10892))),ROW()-1,"")</f>
        <v/>
      </c>
    </row>
    <row r="10893" spans="1:14" x14ac:dyDescent="0.3">
      <c r="A10893" t="s">
        <v>32849</v>
      </c>
      <c r="B10893" t="s">
        <v>31811</v>
      </c>
      <c r="C10893" t="s">
        <v>32850</v>
      </c>
      <c r="D10893" t="s">
        <v>32851</v>
      </c>
      <c r="E10893" t="s">
        <v>40</v>
      </c>
      <c r="F10893" s="7">
        <v>3.82</v>
      </c>
      <c r="G10893" t="s">
        <v>33</v>
      </c>
      <c r="H10893" t="s">
        <v>31814</v>
      </c>
      <c r="I10893" t="s">
        <v>31819</v>
      </c>
      <c r="M10893" t="s">
        <v>36</v>
      </c>
      <c r="N10893" t="str">
        <f>IF(AND(PESQUISA!$B$3&lt;&gt;"",OR(PESQUISA!$B$4="TODAS",B10893=PESQUISA!$B$4),ISNUMBER(SEARCH(PESQUISA!$B$3,D10893))),ROW()-1,"")</f>
        <v/>
      </c>
    </row>
    <row r="10894" spans="1:14" x14ac:dyDescent="0.3">
      <c r="A10894" t="s">
        <v>32852</v>
      </c>
      <c r="B10894" t="s">
        <v>31811</v>
      </c>
      <c r="C10894" t="s">
        <v>32853</v>
      </c>
      <c r="D10894" t="s">
        <v>32854</v>
      </c>
      <c r="E10894" t="s">
        <v>40</v>
      </c>
      <c r="F10894" s="7">
        <v>2.7</v>
      </c>
      <c r="G10894" t="s">
        <v>33</v>
      </c>
      <c r="H10894" t="s">
        <v>31814</v>
      </c>
      <c r="I10894" t="s">
        <v>31819</v>
      </c>
      <c r="M10894" t="s">
        <v>36</v>
      </c>
      <c r="N10894" t="str">
        <f>IF(AND(PESQUISA!$B$3&lt;&gt;"",OR(PESQUISA!$B$4="TODAS",B10894=PESQUISA!$B$4),ISNUMBER(SEARCH(PESQUISA!$B$3,D10894))),ROW()-1,"")</f>
        <v/>
      </c>
    </row>
    <row r="10895" spans="1:14" x14ac:dyDescent="0.3">
      <c r="A10895" t="s">
        <v>32855</v>
      </c>
      <c r="B10895" t="s">
        <v>31811</v>
      </c>
      <c r="C10895" t="s">
        <v>32856</v>
      </c>
      <c r="D10895" t="s">
        <v>32857</v>
      </c>
      <c r="E10895" t="s">
        <v>40</v>
      </c>
      <c r="F10895" s="7">
        <v>6.95</v>
      </c>
      <c r="G10895" t="s">
        <v>33</v>
      </c>
      <c r="H10895" t="s">
        <v>31814</v>
      </c>
      <c r="I10895" t="s">
        <v>31819</v>
      </c>
      <c r="M10895" t="s">
        <v>36</v>
      </c>
      <c r="N10895" t="str">
        <f>IF(AND(PESQUISA!$B$3&lt;&gt;"",OR(PESQUISA!$B$4="TODAS",B10895=PESQUISA!$B$4),ISNUMBER(SEARCH(PESQUISA!$B$3,D10895))),ROW()-1,"")</f>
        <v/>
      </c>
    </row>
    <row r="10896" spans="1:14" x14ac:dyDescent="0.3">
      <c r="A10896" t="s">
        <v>32858</v>
      </c>
      <c r="B10896" t="s">
        <v>31811</v>
      </c>
      <c r="C10896" t="s">
        <v>32859</v>
      </c>
      <c r="D10896" t="s">
        <v>32860</v>
      </c>
      <c r="E10896" t="s">
        <v>40</v>
      </c>
      <c r="F10896" s="7">
        <v>0.67</v>
      </c>
      <c r="G10896" t="s">
        <v>33</v>
      </c>
      <c r="H10896" t="s">
        <v>31814</v>
      </c>
      <c r="I10896" t="s">
        <v>31819</v>
      </c>
      <c r="M10896" t="s">
        <v>36</v>
      </c>
      <c r="N10896" t="str">
        <f>IF(AND(PESQUISA!$B$3&lt;&gt;"",OR(PESQUISA!$B$4="TODAS",B10896=PESQUISA!$B$4),ISNUMBER(SEARCH(PESQUISA!$B$3,D10896))),ROW()-1,"")</f>
        <v/>
      </c>
    </row>
    <row r="10897" spans="1:14" x14ac:dyDescent="0.3">
      <c r="A10897" t="s">
        <v>32861</v>
      </c>
      <c r="B10897" t="s">
        <v>31811</v>
      </c>
      <c r="C10897" t="s">
        <v>32862</v>
      </c>
      <c r="D10897" t="s">
        <v>32863</v>
      </c>
      <c r="E10897" t="s">
        <v>40</v>
      </c>
      <c r="F10897" s="7">
        <v>1.03</v>
      </c>
      <c r="G10897" t="s">
        <v>33</v>
      </c>
      <c r="H10897" t="s">
        <v>31814</v>
      </c>
      <c r="I10897" t="s">
        <v>31819</v>
      </c>
      <c r="M10897" t="s">
        <v>36</v>
      </c>
      <c r="N10897" t="str">
        <f>IF(AND(PESQUISA!$B$3&lt;&gt;"",OR(PESQUISA!$B$4="TODAS",B10897=PESQUISA!$B$4),ISNUMBER(SEARCH(PESQUISA!$B$3,D10897))),ROW()-1,"")</f>
        <v/>
      </c>
    </row>
    <row r="10898" spans="1:14" x14ac:dyDescent="0.3">
      <c r="A10898" t="s">
        <v>32864</v>
      </c>
      <c r="B10898" t="s">
        <v>31811</v>
      </c>
      <c r="C10898" t="s">
        <v>32865</v>
      </c>
      <c r="D10898" t="s">
        <v>32866</v>
      </c>
      <c r="E10898" t="s">
        <v>40</v>
      </c>
      <c r="F10898" s="7">
        <v>9.6999999999999993</v>
      </c>
      <c r="G10898" t="s">
        <v>33</v>
      </c>
      <c r="H10898" t="s">
        <v>31814</v>
      </c>
      <c r="I10898" t="s">
        <v>31819</v>
      </c>
      <c r="M10898" t="s">
        <v>36</v>
      </c>
      <c r="N10898" t="str">
        <f>IF(AND(PESQUISA!$B$3&lt;&gt;"",OR(PESQUISA!$B$4="TODAS",B10898=PESQUISA!$B$4),ISNUMBER(SEARCH(PESQUISA!$B$3,D10898))),ROW()-1,"")</f>
        <v/>
      </c>
    </row>
    <row r="10899" spans="1:14" x14ac:dyDescent="0.3">
      <c r="A10899" t="s">
        <v>32867</v>
      </c>
      <c r="B10899" t="s">
        <v>31811</v>
      </c>
      <c r="C10899" t="s">
        <v>32868</v>
      </c>
      <c r="D10899" t="s">
        <v>32869</v>
      </c>
      <c r="E10899" t="s">
        <v>40</v>
      </c>
      <c r="F10899" s="7">
        <v>0.08</v>
      </c>
      <c r="G10899" t="s">
        <v>33</v>
      </c>
      <c r="H10899" t="s">
        <v>31814</v>
      </c>
      <c r="I10899" t="s">
        <v>31819</v>
      </c>
      <c r="M10899" t="s">
        <v>36</v>
      </c>
      <c r="N10899" t="str">
        <f>IF(AND(PESQUISA!$B$3&lt;&gt;"",OR(PESQUISA!$B$4="TODAS",B10899=PESQUISA!$B$4),ISNUMBER(SEARCH(PESQUISA!$B$3,D10899))),ROW()-1,"")</f>
        <v/>
      </c>
    </row>
    <row r="10900" spans="1:14" x14ac:dyDescent="0.3">
      <c r="A10900" t="s">
        <v>32870</v>
      </c>
      <c r="B10900" t="s">
        <v>31811</v>
      </c>
      <c r="C10900" t="s">
        <v>32871</v>
      </c>
      <c r="D10900" t="s">
        <v>32872</v>
      </c>
      <c r="E10900" t="s">
        <v>40</v>
      </c>
      <c r="G10900" t="s">
        <v>33</v>
      </c>
      <c r="H10900" t="s">
        <v>31814</v>
      </c>
      <c r="I10900" t="s">
        <v>31819</v>
      </c>
      <c r="M10900" t="s">
        <v>53</v>
      </c>
      <c r="N10900" t="str">
        <f>IF(AND(PESQUISA!$B$3&lt;&gt;"",OR(PESQUISA!$B$4="TODAS",B10900=PESQUISA!$B$4),ISNUMBER(SEARCH(PESQUISA!$B$3,D10900))),ROW()-1,"")</f>
        <v/>
      </c>
    </row>
    <row r="10901" spans="1:14" x14ac:dyDescent="0.3">
      <c r="A10901" t="s">
        <v>32873</v>
      </c>
      <c r="B10901" t="s">
        <v>31811</v>
      </c>
      <c r="C10901" t="s">
        <v>32874</v>
      </c>
      <c r="D10901" t="s">
        <v>32875</v>
      </c>
      <c r="E10901" t="s">
        <v>40</v>
      </c>
      <c r="G10901" t="s">
        <v>33</v>
      </c>
      <c r="H10901" t="s">
        <v>31814</v>
      </c>
      <c r="I10901" t="s">
        <v>31819</v>
      </c>
      <c r="M10901" t="s">
        <v>53</v>
      </c>
      <c r="N10901" t="str">
        <f>IF(AND(PESQUISA!$B$3&lt;&gt;"",OR(PESQUISA!$B$4="TODAS",B10901=PESQUISA!$B$4),ISNUMBER(SEARCH(PESQUISA!$B$3,D10901))),ROW()-1,"")</f>
        <v/>
      </c>
    </row>
    <row r="10902" spans="1:14" x14ac:dyDescent="0.3">
      <c r="A10902" t="s">
        <v>32876</v>
      </c>
      <c r="B10902" t="s">
        <v>31811</v>
      </c>
      <c r="C10902" t="s">
        <v>32877</v>
      </c>
      <c r="D10902" t="s">
        <v>32878</v>
      </c>
      <c r="E10902" t="s">
        <v>859</v>
      </c>
      <c r="F10902" s="7">
        <v>13.63</v>
      </c>
      <c r="G10902" t="s">
        <v>33</v>
      </c>
      <c r="H10902" t="s">
        <v>31814</v>
      </c>
      <c r="I10902" t="s">
        <v>31819</v>
      </c>
      <c r="M10902" t="s">
        <v>36</v>
      </c>
      <c r="N10902" t="str">
        <f>IF(AND(PESQUISA!$B$3&lt;&gt;"",OR(PESQUISA!$B$4="TODAS",B10902=PESQUISA!$B$4),ISNUMBER(SEARCH(PESQUISA!$B$3,D10902))),ROW()-1,"")</f>
        <v/>
      </c>
    </row>
    <row r="10903" spans="1:14" x14ac:dyDescent="0.3">
      <c r="A10903" t="s">
        <v>32879</v>
      </c>
      <c r="B10903" t="s">
        <v>31811</v>
      </c>
      <c r="C10903" t="s">
        <v>32880</v>
      </c>
      <c r="D10903" t="s">
        <v>32881</v>
      </c>
      <c r="E10903" t="s">
        <v>859</v>
      </c>
      <c r="F10903" s="7">
        <v>16.149999999999999</v>
      </c>
      <c r="G10903" t="s">
        <v>33</v>
      </c>
      <c r="H10903" t="s">
        <v>31814</v>
      </c>
      <c r="I10903" t="s">
        <v>31819</v>
      </c>
      <c r="M10903" t="s">
        <v>36</v>
      </c>
      <c r="N10903" t="str">
        <f>IF(AND(PESQUISA!$B$3&lt;&gt;"",OR(PESQUISA!$B$4="TODAS",B10903=PESQUISA!$B$4),ISNUMBER(SEARCH(PESQUISA!$B$3,D10903))),ROW()-1,"")</f>
        <v/>
      </c>
    </row>
    <row r="10904" spans="1:14" x14ac:dyDescent="0.3">
      <c r="A10904" t="s">
        <v>32882</v>
      </c>
      <c r="B10904" t="s">
        <v>31811</v>
      </c>
      <c r="C10904" t="s">
        <v>32883</v>
      </c>
      <c r="D10904" t="s">
        <v>32884</v>
      </c>
      <c r="E10904" t="s">
        <v>859</v>
      </c>
      <c r="F10904" s="7">
        <v>18.12</v>
      </c>
      <c r="G10904" t="s">
        <v>33</v>
      </c>
      <c r="H10904" t="s">
        <v>31814</v>
      </c>
      <c r="I10904" t="s">
        <v>31819</v>
      </c>
      <c r="M10904" t="s">
        <v>36</v>
      </c>
      <c r="N10904" t="str">
        <f>IF(AND(PESQUISA!$B$3&lt;&gt;"",OR(PESQUISA!$B$4="TODAS",B10904=PESQUISA!$B$4),ISNUMBER(SEARCH(PESQUISA!$B$3,D10904))),ROW()-1,"")</f>
        <v/>
      </c>
    </row>
    <row r="10905" spans="1:14" x14ac:dyDescent="0.3">
      <c r="A10905" t="s">
        <v>32885</v>
      </c>
      <c r="B10905" t="s">
        <v>31811</v>
      </c>
      <c r="C10905" t="s">
        <v>32886</v>
      </c>
      <c r="D10905" t="s">
        <v>32887</v>
      </c>
      <c r="E10905" t="s">
        <v>6144</v>
      </c>
      <c r="F10905" s="7">
        <v>12.85</v>
      </c>
      <c r="G10905" t="s">
        <v>33</v>
      </c>
      <c r="H10905" t="s">
        <v>31814</v>
      </c>
      <c r="I10905" t="s">
        <v>32249</v>
      </c>
      <c r="M10905" t="s">
        <v>36</v>
      </c>
      <c r="N10905" t="str">
        <f>IF(AND(PESQUISA!$B$3&lt;&gt;"",OR(PESQUISA!$B$4="TODAS",B10905=PESQUISA!$B$4),ISNUMBER(SEARCH(PESQUISA!$B$3,D10905))),ROW()-1,"")</f>
        <v/>
      </c>
    </row>
    <row r="10906" spans="1:14" x14ac:dyDescent="0.3">
      <c r="A10906" t="s">
        <v>32888</v>
      </c>
      <c r="B10906" t="s">
        <v>31811</v>
      </c>
      <c r="C10906" t="s">
        <v>32889</v>
      </c>
      <c r="D10906" t="s">
        <v>32890</v>
      </c>
      <c r="E10906" t="s">
        <v>21689</v>
      </c>
      <c r="F10906" s="7">
        <v>2308.14</v>
      </c>
      <c r="G10906" t="s">
        <v>33</v>
      </c>
      <c r="H10906" t="s">
        <v>31814</v>
      </c>
      <c r="I10906" t="s">
        <v>32249</v>
      </c>
      <c r="M10906" t="s">
        <v>36</v>
      </c>
      <c r="N10906" t="str">
        <f>IF(AND(PESQUISA!$B$3&lt;&gt;"",OR(PESQUISA!$B$4="TODAS",B10906=PESQUISA!$B$4),ISNUMBER(SEARCH(PESQUISA!$B$3,D10906))),ROW()-1,"")</f>
        <v/>
      </c>
    </row>
    <row r="10907" spans="1:14" x14ac:dyDescent="0.3">
      <c r="A10907" t="s">
        <v>32891</v>
      </c>
      <c r="B10907" t="s">
        <v>31811</v>
      </c>
      <c r="C10907" t="s">
        <v>32892</v>
      </c>
      <c r="D10907" t="s">
        <v>32893</v>
      </c>
      <c r="E10907" t="s">
        <v>40</v>
      </c>
      <c r="F10907" s="7">
        <v>36</v>
      </c>
      <c r="G10907" t="s">
        <v>33</v>
      </c>
      <c r="H10907" t="s">
        <v>31814</v>
      </c>
      <c r="I10907" t="s">
        <v>31819</v>
      </c>
      <c r="M10907" t="s">
        <v>36</v>
      </c>
      <c r="N10907" t="str">
        <f>IF(AND(PESQUISA!$B$3&lt;&gt;"",OR(PESQUISA!$B$4="TODAS",B10907=PESQUISA!$B$4),ISNUMBER(SEARCH(PESQUISA!$B$3,D10907))),ROW()-1,"")</f>
        <v/>
      </c>
    </row>
    <row r="10908" spans="1:14" x14ac:dyDescent="0.3">
      <c r="A10908" t="s">
        <v>32894</v>
      </c>
      <c r="B10908" t="s">
        <v>31811</v>
      </c>
      <c r="C10908" t="s">
        <v>32895</v>
      </c>
      <c r="D10908" t="s">
        <v>32896</v>
      </c>
      <c r="E10908" t="s">
        <v>40</v>
      </c>
      <c r="F10908" s="7">
        <v>76.61</v>
      </c>
      <c r="G10908" t="s">
        <v>33</v>
      </c>
      <c r="H10908" t="s">
        <v>31814</v>
      </c>
      <c r="I10908" t="s">
        <v>31819</v>
      </c>
      <c r="M10908" t="s">
        <v>36</v>
      </c>
      <c r="N10908" t="str">
        <f>IF(AND(PESQUISA!$B$3&lt;&gt;"",OR(PESQUISA!$B$4="TODAS",B10908=PESQUISA!$B$4),ISNUMBER(SEARCH(PESQUISA!$B$3,D10908))),ROW()-1,"")</f>
        <v/>
      </c>
    </row>
    <row r="10909" spans="1:14" x14ac:dyDescent="0.3">
      <c r="A10909" t="s">
        <v>32897</v>
      </c>
      <c r="B10909" t="s">
        <v>31811</v>
      </c>
      <c r="C10909" t="s">
        <v>32898</v>
      </c>
      <c r="D10909" t="s">
        <v>32899</v>
      </c>
      <c r="E10909" t="s">
        <v>40</v>
      </c>
      <c r="F10909" s="7">
        <v>50.49</v>
      </c>
      <c r="G10909" t="s">
        <v>33</v>
      </c>
      <c r="H10909" t="s">
        <v>31814</v>
      </c>
      <c r="I10909" t="s">
        <v>31819</v>
      </c>
      <c r="M10909" t="s">
        <v>36</v>
      </c>
      <c r="N10909" t="str">
        <f>IF(AND(PESQUISA!$B$3&lt;&gt;"",OR(PESQUISA!$B$4="TODAS",B10909=PESQUISA!$B$4),ISNUMBER(SEARCH(PESQUISA!$B$3,D10909))),ROW()-1,"")</f>
        <v/>
      </c>
    </row>
    <row r="10910" spans="1:14" x14ac:dyDescent="0.3">
      <c r="A10910" t="s">
        <v>32900</v>
      </c>
      <c r="B10910" t="s">
        <v>31811</v>
      </c>
      <c r="C10910" t="s">
        <v>32901</v>
      </c>
      <c r="D10910" t="s">
        <v>32902</v>
      </c>
      <c r="E10910" t="s">
        <v>6144</v>
      </c>
      <c r="F10910" s="7">
        <v>16.28</v>
      </c>
      <c r="G10910" t="s">
        <v>33</v>
      </c>
      <c r="H10910" t="s">
        <v>31814</v>
      </c>
      <c r="I10910" t="s">
        <v>32249</v>
      </c>
      <c r="M10910" t="s">
        <v>36</v>
      </c>
      <c r="N10910" t="str">
        <f>IF(AND(PESQUISA!$B$3&lt;&gt;"",OR(PESQUISA!$B$4="TODAS",B10910=PESQUISA!$B$4),ISNUMBER(SEARCH(PESQUISA!$B$3,D10910))),ROW()-1,"")</f>
        <v/>
      </c>
    </row>
    <row r="10911" spans="1:14" x14ac:dyDescent="0.3">
      <c r="A10911" t="s">
        <v>32903</v>
      </c>
      <c r="B10911" t="s">
        <v>31811</v>
      </c>
      <c r="C10911" t="s">
        <v>32904</v>
      </c>
      <c r="D10911" t="s">
        <v>32905</v>
      </c>
      <c r="E10911" t="s">
        <v>21689</v>
      </c>
      <c r="F10911" s="7">
        <v>2920.13</v>
      </c>
      <c r="G10911" t="s">
        <v>33</v>
      </c>
      <c r="H10911" t="s">
        <v>31814</v>
      </c>
      <c r="I10911" t="s">
        <v>32249</v>
      </c>
      <c r="M10911" t="s">
        <v>36</v>
      </c>
      <c r="N10911" t="str">
        <f>IF(AND(PESQUISA!$B$3&lt;&gt;"",OR(PESQUISA!$B$4="TODAS",B10911=PESQUISA!$B$4),ISNUMBER(SEARCH(PESQUISA!$B$3,D10911))),ROW()-1,"")</f>
        <v/>
      </c>
    </row>
    <row r="10912" spans="1:14" x14ac:dyDescent="0.3">
      <c r="A10912" t="s">
        <v>32906</v>
      </c>
      <c r="B10912" t="s">
        <v>31811</v>
      </c>
      <c r="C10912" t="s">
        <v>32907</v>
      </c>
      <c r="D10912" t="s">
        <v>32908</v>
      </c>
      <c r="E10912" t="s">
        <v>6144</v>
      </c>
      <c r="F10912" s="7">
        <v>15.97</v>
      </c>
      <c r="G10912" t="s">
        <v>33</v>
      </c>
      <c r="H10912" t="s">
        <v>31814</v>
      </c>
      <c r="I10912" t="s">
        <v>32249</v>
      </c>
      <c r="M10912" t="s">
        <v>36</v>
      </c>
      <c r="N10912" t="str">
        <f>IF(AND(PESQUISA!$B$3&lt;&gt;"",OR(PESQUISA!$B$4="TODAS",B10912=PESQUISA!$B$4),ISNUMBER(SEARCH(PESQUISA!$B$3,D10912))),ROW()-1,"")</f>
        <v/>
      </c>
    </row>
    <row r="10913" spans="1:14" x14ac:dyDescent="0.3">
      <c r="A10913" t="s">
        <v>32909</v>
      </c>
      <c r="B10913" t="s">
        <v>31811</v>
      </c>
      <c r="C10913" t="s">
        <v>32910</v>
      </c>
      <c r="D10913" t="s">
        <v>32911</v>
      </c>
      <c r="E10913" t="s">
        <v>21689</v>
      </c>
      <c r="F10913" s="7">
        <v>2865.8</v>
      </c>
      <c r="G10913" t="s">
        <v>33</v>
      </c>
      <c r="H10913" t="s">
        <v>31814</v>
      </c>
      <c r="I10913" t="s">
        <v>32249</v>
      </c>
      <c r="M10913" t="s">
        <v>36</v>
      </c>
      <c r="N10913" t="str">
        <f>IF(AND(PESQUISA!$B$3&lt;&gt;"",OR(PESQUISA!$B$4="TODAS",B10913=PESQUISA!$B$4),ISNUMBER(SEARCH(PESQUISA!$B$3,D10913))),ROW()-1,"")</f>
        <v/>
      </c>
    </row>
    <row r="10914" spans="1:14" x14ac:dyDescent="0.3">
      <c r="A10914" t="s">
        <v>32912</v>
      </c>
      <c r="B10914" t="s">
        <v>31811</v>
      </c>
      <c r="C10914" t="s">
        <v>32913</v>
      </c>
      <c r="D10914" t="s">
        <v>32914</v>
      </c>
      <c r="E10914" t="s">
        <v>6144</v>
      </c>
      <c r="F10914" s="7">
        <v>23.2</v>
      </c>
      <c r="G10914" t="s">
        <v>33</v>
      </c>
      <c r="H10914" t="s">
        <v>31814</v>
      </c>
      <c r="I10914" t="s">
        <v>32249</v>
      </c>
      <c r="M10914" t="s">
        <v>36</v>
      </c>
      <c r="N10914" t="str">
        <f>IF(AND(PESQUISA!$B$3&lt;&gt;"",OR(PESQUISA!$B$4="TODAS",B10914=PESQUISA!$B$4),ISNUMBER(SEARCH(PESQUISA!$B$3,D10914))),ROW()-1,"")</f>
        <v/>
      </c>
    </row>
    <row r="10915" spans="1:14" x14ac:dyDescent="0.3">
      <c r="A10915" t="s">
        <v>32915</v>
      </c>
      <c r="B10915" t="s">
        <v>31811</v>
      </c>
      <c r="C10915" t="s">
        <v>32916</v>
      </c>
      <c r="D10915" t="s">
        <v>32917</v>
      </c>
      <c r="E10915" t="s">
        <v>21689</v>
      </c>
      <c r="F10915" s="7">
        <v>4163.13</v>
      </c>
      <c r="G10915" t="s">
        <v>33</v>
      </c>
      <c r="H10915" t="s">
        <v>31814</v>
      </c>
      <c r="I10915" t="s">
        <v>32249</v>
      </c>
      <c r="M10915" t="s">
        <v>36</v>
      </c>
      <c r="N10915" t="str">
        <f>IF(AND(PESQUISA!$B$3&lt;&gt;"",OR(PESQUISA!$B$4="TODAS",B10915=PESQUISA!$B$4),ISNUMBER(SEARCH(PESQUISA!$B$3,D10915))),ROW()-1,"")</f>
        <v/>
      </c>
    </row>
    <row r="10916" spans="1:14" x14ac:dyDescent="0.3">
      <c r="A10916" t="s">
        <v>32918</v>
      </c>
      <c r="B10916" t="s">
        <v>31811</v>
      </c>
      <c r="C10916" t="s">
        <v>32919</v>
      </c>
      <c r="D10916" t="s">
        <v>32920</v>
      </c>
      <c r="E10916" t="s">
        <v>6144</v>
      </c>
      <c r="F10916" s="7">
        <v>31.76</v>
      </c>
      <c r="G10916" t="s">
        <v>33</v>
      </c>
      <c r="H10916" t="s">
        <v>31814</v>
      </c>
      <c r="I10916" t="s">
        <v>32249</v>
      </c>
      <c r="M10916" t="s">
        <v>36</v>
      </c>
      <c r="N10916" t="str">
        <f>IF(AND(PESQUISA!$B$3&lt;&gt;"",OR(PESQUISA!$B$4="TODAS",B10916=PESQUISA!$B$4),ISNUMBER(SEARCH(PESQUISA!$B$3,D10916))),ROW()-1,"")</f>
        <v/>
      </c>
    </row>
    <row r="10917" spans="1:14" x14ac:dyDescent="0.3">
      <c r="A10917" t="s">
        <v>32921</v>
      </c>
      <c r="B10917" t="s">
        <v>31811</v>
      </c>
      <c r="C10917" t="s">
        <v>32922</v>
      </c>
      <c r="D10917" t="s">
        <v>32923</v>
      </c>
      <c r="E10917" t="s">
        <v>21689</v>
      </c>
      <c r="F10917" s="7">
        <v>5695.81</v>
      </c>
      <c r="G10917" t="s">
        <v>33</v>
      </c>
      <c r="H10917" t="s">
        <v>31814</v>
      </c>
      <c r="I10917" t="s">
        <v>32249</v>
      </c>
      <c r="M10917" t="s">
        <v>36</v>
      </c>
      <c r="N10917" t="str">
        <f>IF(AND(PESQUISA!$B$3&lt;&gt;"",OR(PESQUISA!$B$4="TODAS",B10917=PESQUISA!$B$4),ISNUMBER(SEARCH(PESQUISA!$B$3,D10917))),ROW()-1,"")</f>
        <v/>
      </c>
    </row>
    <row r="10918" spans="1:14" x14ac:dyDescent="0.3">
      <c r="A10918" t="s">
        <v>32924</v>
      </c>
      <c r="B10918" t="s">
        <v>31811</v>
      </c>
      <c r="C10918" t="s">
        <v>32925</v>
      </c>
      <c r="D10918" t="s">
        <v>32926</v>
      </c>
      <c r="E10918" t="s">
        <v>6144</v>
      </c>
      <c r="F10918" s="7">
        <v>15.97</v>
      </c>
      <c r="G10918" t="s">
        <v>33</v>
      </c>
      <c r="H10918" t="s">
        <v>31814</v>
      </c>
      <c r="I10918" t="s">
        <v>32249</v>
      </c>
      <c r="M10918" t="s">
        <v>36</v>
      </c>
      <c r="N10918" t="str">
        <f>IF(AND(PESQUISA!$B$3&lt;&gt;"",OR(PESQUISA!$B$4="TODAS",B10918=PESQUISA!$B$4),ISNUMBER(SEARCH(PESQUISA!$B$3,D10918))),ROW()-1,"")</f>
        <v/>
      </c>
    </row>
    <row r="10919" spans="1:14" x14ac:dyDescent="0.3">
      <c r="A10919" t="s">
        <v>32927</v>
      </c>
      <c r="B10919" t="s">
        <v>31811</v>
      </c>
      <c r="C10919" t="s">
        <v>32928</v>
      </c>
      <c r="D10919" t="s">
        <v>32929</v>
      </c>
      <c r="E10919" t="s">
        <v>21689</v>
      </c>
      <c r="F10919" s="7">
        <v>2865.8</v>
      </c>
      <c r="G10919" t="s">
        <v>33</v>
      </c>
      <c r="H10919" t="s">
        <v>31814</v>
      </c>
      <c r="I10919" t="s">
        <v>32249</v>
      </c>
      <c r="M10919" t="s">
        <v>36</v>
      </c>
      <c r="N10919" t="str">
        <f>IF(AND(PESQUISA!$B$3&lt;&gt;"",OR(PESQUISA!$B$4="TODAS",B10919=PESQUISA!$B$4),ISNUMBER(SEARCH(PESQUISA!$B$3,D10919))),ROW()-1,"")</f>
        <v/>
      </c>
    </row>
    <row r="10920" spans="1:14" x14ac:dyDescent="0.3">
      <c r="A10920" t="s">
        <v>32930</v>
      </c>
      <c r="B10920" t="s">
        <v>31811</v>
      </c>
      <c r="C10920" t="s">
        <v>32931</v>
      </c>
      <c r="D10920" t="s">
        <v>32932</v>
      </c>
      <c r="E10920" t="s">
        <v>6144</v>
      </c>
      <c r="F10920" s="7">
        <v>15.97</v>
      </c>
      <c r="G10920" t="s">
        <v>33</v>
      </c>
      <c r="H10920" t="s">
        <v>31814</v>
      </c>
      <c r="I10920" t="s">
        <v>32249</v>
      </c>
      <c r="M10920" t="s">
        <v>36</v>
      </c>
      <c r="N10920" t="str">
        <f>IF(AND(PESQUISA!$B$3&lt;&gt;"",OR(PESQUISA!$B$4="TODAS",B10920=PESQUISA!$B$4),ISNUMBER(SEARCH(PESQUISA!$B$3,D10920))),ROW()-1,"")</f>
        <v/>
      </c>
    </row>
    <row r="10921" spans="1:14" x14ac:dyDescent="0.3">
      <c r="A10921" t="s">
        <v>32933</v>
      </c>
      <c r="B10921" t="s">
        <v>31811</v>
      </c>
      <c r="C10921" t="s">
        <v>32934</v>
      </c>
      <c r="D10921" t="s">
        <v>32935</v>
      </c>
      <c r="E10921" t="s">
        <v>21689</v>
      </c>
      <c r="F10921" s="7">
        <v>2865.8</v>
      </c>
      <c r="G10921" t="s">
        <v>33</v>
      </c>
      <c r="H10921" t="s">
        <v>31814</v>
      </c>
      <c r="I10921" t="s">
        <v>32249</v>
      </c>
      <c r="M10921" t="s">
        <v>36</v>
      </c>
      <c r="N10921" t="str">
        <f>IF(AND(PESQUISA!$B$3&lt;&gt;"",OR(PESQUISA!$B$4="TODAS",B10921=PESQUISA!$B$4),ISNUMBER(SEARCH(PESQUISA!$B$3,D10921))),ROW()-1,"")</f>
        <v/>
      </c>
    </row>
    <row r="10922" spans="1:14" x14ac:dyDescent="0.3">
      <c r="A10922" t="s">
        <v>32936</v>
      </c>
      <c r="B10922" t="s">
        <v>31811</v>
      </c>
      <c r="C10922" t="s">
        <v>32937</v>
      </c>
      <c r="D10922" t="s">
        <v>32938</v>
      </c>
      <c r="E10922" t="s">
        <v>6144</v>
      </c>
      <c r="F10922" s="7">
        <v>15.62</v>
      </c>
      <c r="G10922" t="s">
        <v>33</v>
      </c>
      <c r="H10922" t="s">
        <v>31814</v>
      </c>
      <c r="I10922" t="s">
        <v>32249</v>
      </c>
      <c r="M10922" t="s">
        <v>36</v>
      </c>
      <c r="N10922" t="str">
        <f>IF(AND(PESQUISA!$B$3&lt;&gt;"",OR(PESQUISA!$B$4="TODAS",B10922=PESQUISA!$B$4),ISNUMBER(SEARCH(PESQUISA!$B$3,D10922))),ROW()-1,"")</f>
        <v/>
      </c>
    </row>
    <row r="10923" spans="1:14" x14ac:dyDescent="0.3">
      <c r="A10923" t="s">
        <v>32939</v>
      </c>
      <c r="B10923" t="s">
        <v>31811</v>
      </c>
      <c r="C10923" t="s">
        <v>32940</v>
      </c>
      <c r="D10923" t="s">
        <v>32941</v>
      </c>
      <c r="E10923" t="s">
        <v>21689</v>
      </c>
      <c r="F10923" s="7">
        <v>2800.56</v>
      </c>
      <c r="G10923" t="s">
        <v>33</v>
      </c>
      <c r="H10923" t="s">
        <v>31814</v>
      </c>
      <c r="I10923" t="s">
        <v>32249</v>
      </c>
      <c r="M10923" t="s">
        <v>36</v>
      </c>
      <c r="N10923" t="str">
        <f>IF(AND(PESQUISA!$B$3&lt;&gt;"",OR(PESQUISA!$B$4="TODAS",B10923=PESQUISA!$B$4),ISNUMBER(SEARCH(PESQUISA!$B$3,D10923))),ROW()-1,"")</f>
        <v/>
      </c>
    </row>
    <row r="10924" spans="1:14" x14ac:dyDescent="0.3">
      <c r="A10924" t="s">
        <v>32942</v>
      </c>
      <c r="B10924" t="s">
        <v>31811</v>
      </c>
      <c r="C10924" t="s">
        <v>32943</v>
      </c>
      <c r="D10924" t="s">
        <v>32944</v>
      </c>
      <c r="E10924" t="s">
        <v>6144</v>
      </c>
      <c r="F10924" s="7">
        <v>16.489999999999998</v>
      </c>
      <c r="G10924" t="s">
        <v>33</v>
      </c>
      <c r="H10924" t="s">
        <v>31814</v>
      </c>
      <c r="I10924" t="s">
        <v>32249</v>
      </c>
      <c r="M10924" t="s">
        <v>36</v>
      </c>
      <c r="N10924" t="str">
        <f>IF(AND(PESQUISA!$B$3&lt;&gt;"",OR(PESQUISA!$B$4="TODAS",B10924=PESQUISA!$B$4),ISNUMBER(SEARCH(PESQUISA!$B$3,D10924))),ROW()-1,"")</f>
        <v/>
      </c>
    </row>
    <row r="10925" spans="1:14" x14ac:dyDescent="0.3">
      <c r="A10925" t="s">
        <v>32945</v>
      </c>
      <c r="B10925" t="s">
        <v>31811</v>
      </c>
      <c r="C10925" t="s">
        <v>32946</v>
      </c>
      <c r="D10925" t="s">
        <v>32947</v>
      </c>
      <c r="E10925" t="s">
        <v>21689</v>
      </c>
      <c r="F10925" s="7">
        <v>2958.1</v>
      </c>
      <c r="G10925" t="s">
        <v>33</v>
      </c>
      <c r="H10925" t="s">
        <v>31814</v>
      </c>
      <c r="I10925" t="s">
        <v>32249</v>
      </c>
      <c r="M10925" t="s">
        <v>36</v>
      </c>
      <c r="N10925" t="str">
        <f>IF(AND(PESQUISA!$B$3&lt;&gt;"",OR(PESQUISA!$B$4="TODAS",B10925=PESQUISA!$B$4),ISNUMBER(SEARCH(PESQUISA!$B$3,D10925))),ROW()-1,"")</f>
        <v/>
      </c>
    </row>
    <row r="10926" spans="1:14" x14ac:dyDescent="0.3">
      <c r="A10926" t="s">
        <v>32948</v>
      </c>
      <c r="B10926" t="s">
        <v>31811</v>
      </c>
      <c r="C10926" t="s">
        <v>32949</v>
      </c>
      <c r="D10926" t="s">
        <v>32950</v>
      </c>
      <c r="E10926" t="s">
        <v>6144</v>
      </c>
      <c r="F10926" s="7">
        <v>31.61</v>
      </c>
      <c r="G10926" t="s">
        <v>33</v>
      </c>
      <c r="H10926" t="s">
        <v>31814</v>
      </c>
      <c r="I10926" t="s">
        <v>32249</v>
      </c>
      <c r="M10926" t="s">
        <v>36</v>
      </c>
      <c r="N10926" t="str">
        <f>IF(AND(PESQUISA!$B$3&lt;&gt;"",OR(PESQUISA!$B$4="TODAS",B10926=PESQUISA!$B$4),ISNUMBER(SEARCH(PESQUISA!$B$3,D10926))),ROW()-1,"")</f>
        <v/>
      </c>
    </row>
    <row r="10927" spans="1:14" x14ac:dyDescent="0.3">
      <c r="A10927" t="s">
        <v>32951</v>
      </c>
      <c r="B10927" t="s">
        <v>31811</v>
      </c>
      <c r="C10927" t="s">
        <v>32952</v>
      </c>
      <c r="D10927" t="s">
        <v>32953</v>
      </c>
      <c r="E10927" t="s">
        <v>21689</v>
      </c>
      <c r="F10927" s="7">
        <v>5670.42</v>
      </c>
      <c r="G10927" t="s">
        <v>33</v>
      </c>
      <c r="H10927" t="s">
        <v>31814</v>
      </c>
      <c r="I10927" t="s">
        <v>32249</v>
      </c>
      <c r="M10927" t="s">
        <v>36</v>
      </c>
      <c r="N10927" t="str">
        <f>IF(AND(PESQUISA!$B$3&lt;&gt;"",OR(PESQUISA!$B$4="TODAS",B10927=PESQUISA!$B$4),ISNUMBER(SEARCH(PESQUISA!$B$3,D10927))),ROW()-1,"")</f>
        <v/>
      </c>
    </row>
    <row r="10928" spans="1:14" x14ac:dyDescent="0.3">
      <c r="A10928" t="s">
        <v>32954</v>
      </c>
      <c r="B10928" t="s">
        <v>31811</v>
      </c>
      <c r="C10928" t="s">
        <v>32955</v>
      </c>
      <c r="D10928" t="s">
        <v>32956</v>
      </c>
      <c r="E10928" t="s">
        <v>40</v>
      </c>
      <c r="F10928" s="7">
        <v>44.23</v>
      </c>
      <c r="G10928" t="s">
        <v>33</v>
      </c>
      <c r="H10928" t="s">
        <v>31814</v>
      </c>
      <c r="I10928" t="s">
        <v>31819</v>
      </c>
      <c r="M10928" t="s">
        <v>36</v>
      </c>
      <c r="N10928" t="str">
        <f>IF(AND(PESQUISA!$B$3&lt;&gt;"",OR(PESQUISA!$B$4="TODAS",B10928=PESQUISA!$B$4),ISNUMBER(SEARCH(PESQUISA!$B$3,D10928))),ROW()-1,"")</f>
        <v/>
      </c>
    </row>
    <row r="10929" spans="1:14" x14ac:dyDescent="0.3">
      <c r="A10929" t="s">
        <v>32957</v>
      </c>
      <c r="B10929" t="s">
        <v>31811</v>
      </c>
      <c r="C10929" t="s">
        <v>32958</v>
      </c>
      <c r="D10929" t="s">
        <v>32959</v>
      </c>
      <c r="E10929" t="s">
        <v>40</v>
      </c>
      <c r="F10929" s="7">
        <v>13.17</v>
      </c>
      <c r="G10929" t="s">
        <v>33</v>
      </c>
      <c r="H10929" t="s">
        <v>31814</v>
      </c>
      <c r="I10929" t="s">
        <v>31819</v>
      </c>
      <c r="M10929" t="s">
        <v>36</v>
      </c>
      <c r="N10929" t="str">
        <f>IF(AND(PESQUISA!$B$3&lt;&gt;"",OR(PESQUISA!$B$4="TODAS",B10929=PESQUISA!$B$4),ISNUMBER(SEARCH(PESQUISA!$B$3,D10929))),ROW()-1,"")</f>
        <v/>
      </c>
    </row>
    <row r="10930" spans="1:14" x14ac:dyDescent="0.3">
      <c r="A10930" t="s">
        <v>32960</v>
      </c>
      <c r="B10930" t="s">
        <v>31811</v>
      </c>
      <c r="C10930" t="s">
        <v>32961</v>
      </c>
      <c r="D10930" t="s">
        <v>32962</v>
      </c>
      <c r="E10930" t="s">
        <v>6144</v>
      </c>
      <c r="F10930" s="7">
        <v>26.17</v>
      </c>
      <c r="G10930" t="s">
        <v>33</v>
      </c>
      <c r="H10930" t="s">
        <v>31814</v>
      </c>
      <c r="I10930" t="s">
        <v>32249</v>
      </c>
      <c r="M10930" t="s">
        <v>36</v>
      </c>
      <c r="N10930" t="str">
        <f>IF(AND(PESQUISA!$B$3&lt;&gt;"",OR(PESQUISA!$B$4="TODAS",B10930=PESQUISA!$B$4),ISNUMBER(SEARCH(PESQUISA!$B$3,D10930))),ROW()-1,"")</f>
        <v/>
      </c>
    </row>
    <row r="10931" spans="1:14" x14ac:dyDescent="0.3">
      <c r="A10931" t="s">
        <v>32963</v>
      </c>
      <c r="B10931" t="s">
        <v>31811</v>
      </c>
      <c r="C10931" t="s">
        <v>32964</v>
      </c>
      <c r="D10931" t="s">
        <v>32965</v>
      </c>
      <c r="E10931" t="s">
        <v>21689</v>
      </c>
      <c r="F10931" s="7">
        <v>4695.72</v>
      </c>
      <c r="G10931" t="s">
        <v>33</v>
      </c>
      <c r="H10931" t="s">
        <v>31814</v>
      </c>
      <c r="I10931" t="s">
        <v>32249</v>
      </c>
      <c r="M10931" t="s">
        <v>36</v>
      </c>
      <c r="N10931" t="str">
        <f>IF(AND(PESQUISA!$B$3&lt;&gt;"",OR(PESQUISA!$B$4="TODAS",B10931=PESQUISA!$B$4),ISNUMBER(SEARCH(PESQUISA!$B$3,D10931))),ROW()-1,"")</f>
        <v/>
      </c>
    </row>
    <row r="10932" spans="1:14" x14ac:dyDescent="0.3">
      <c r="A10932" t="s">
        <v>32966</v>
      </c>
      <c r="B10932" t="s">
        <v>31811</v>
      </c>
      <c r="C10932" t="s">
        <v>32967</v>
      </c>
      <c r="D10932" t="s">
        <v>32968</v>
      </c>
      <c r="E10932" t="s">
        <v>40</v>
      </c>
      <c r="F10932" s="7">
        <v>433.56</v>
      </c>
      <c r="G10932" t="s">
        <v>33</v>
      </c>
      <c r="H10932" t="s">
        <v>31814</v>
      </c>
      <c r="I10932" t="s">
        <v>31819</v>
      </c>
      <c r="M10932" t="s">
        <v>36</v>
      </c>
      <c r="N10932" t="str">
        <f>IF(AND(PESQUISA!$B$3&lt;&gt;"",OR(PESQUISA!$B$4="TODAS",B10932=PESQUISA!$B$4),ISNUMBER(SEARCH(PESQUISA!$B$3,D10932))),ROW()-1,"")</f>
        <v/>
      </c>
    </row>
    <row r="10933" spans="1:14" x14ac:dyDescent="0.3">
      <c r="A10933" t="s">
        <v>32969</v>
      </c>
      <c r="B10933" t="s">
        <v>31811</v>
      </c>
      <c r="C10933" t="s">
        <v>32970</v>
      </c>
      <c r="D10933" t="s">
        <v>32971</v>
      </c>
      <c r="E10933" t="s">
        <v>40</v>
      </c>
      <c r="F10933" s="7">
        <v>600.15</v>
      </c>
      <c r="G10933" t="s">
        <v>33</v>
      </c>
      <c r="H10933" t="s">
        <v>31814</v>
      </c>
      <c r="I10933" t="s">
        <v>31819</v>
      </c>
      <c r="M10933" t="s">
        <v>36</v>
      </c>
      <c r="N10933" t="str">
        <f>IF(AND(PESQUISA!$B$3&lt;&gt;"",OR(PESQUISA!$B$4="TODAS",B10933=PESQUISA!$B$4),ISNUMBER(SEARCH(PESQUISA!$B$3,D10933))),ROW()-1,"")</f>
        <v/>
      </c>
    </row>
    <row r="10934" spans="1:14" x14ac:dyDescent="0.3">
      <c r="A10934" t="s">
        <v>32972</v>
      </c>
      <c r="B10934" t="s">
        <v>31811</v>
      </c>
      <c r="C10934" t="s">
        <v>32973</v>
      </c>
      <c r="D10934" t="s">
        <v>32974</v>
      </c>
      <c r="E10934" t="s">
        <v>40</v>
      </c>
      <c r="F10934" s="7">
        <v>729.72</v>
      </c>
      <c r="G10934" t="s">
        <v>33</v>
      </c>
      <c r="H10934" t="s">
        <v>31814</v>
      </c>
      <c r="I10934" t="s">
        <v>31819</v>
      </c>
      <c r="M10934" t="s">
        <v>36</v>
      </c>
      <c r="N10934" t="str">
        <f>IF(AND(PESQUISA!$B$3&lt;&gt;"",OR(PESQUISA!$B$4="TODAS",B10934=PESQUISA!$B$4),ISNUMBER(SEARCH(PESQUISA!$B$3,D10934))),ROW()-1,"")</f>
        <v/>
      </c>
    </row>
    <row r="10935" spans="1:14" x14ac:dyDescent="0.3">
      <c r="A10935" t="s">
        <v>32975</v>
      </c>
      <c r="B10935" t="s">
        <v>31811</v>
      </c>
      <c r="C10935" t="s">
        <v>32976</v>
      </c>
      <c r="D10935" t="s">
        <v>32977</v>
      </c>
      <c r="E10935" t="s">
        <v>40</v>
      </c>
      <c r="F10935" s="7">
        <v>653.87</v>
      </c>
      <c r="G10935" t="s">
        <v>33</v>
      </c>
      <c r="H10935" t="s">
        <v>31814</v>
      </c>
      <c r="I10935" t="s">
        <v>31819</v>
      </c>
      <c r="M10935" t="s">
        <v>36</v>
      </c>
      <c r="N10935" t="str">
        <f>IF(AND(PESQUISA!$B$3&lt;&gt;"",OR(PESQUISA!$B$4="TODAS",B10935=PESQUISA!$B$4),ISNUMBER(SEARCH(PESQUISA!$B$3,D10935))),ROW()-1,"")</f>
        <v/>
      </c>
    </row>
    <row r="10936" spans="1:14" x14ac:dyDescent="0.3">
      <c r="A10936" t="s">
        <v>32978</v>
      </c>
      <c r="B10936" t="s">
        <v>31811</v>
      </c>
      <c r="C10936" t="s">
        <v>32979</v>
      </c>
      <c r="D10936" t="s">
        <v>32980</v>
      </c>
      <c r="E10936" t="s">
        <v>40</v>
      </c>
      <c r="F10936" s="7">
        <v>231.95</v>
      </c>
      <c r="G10936" t="s">
        <v>33</v>
      </c>
      <c r="H10936" t="s">
        <v>31814</v>
      </c>
      <c r="I10936" t="s">
        <v>31819</v>
      </c>
      <c r="M10936" t="s">
        <v>36</v>
      </c>
      <c r="N10936" t="str">
        <f>IF(AND(PESQUISA!$B$3&lt;&gt;"",OR(PESQUISA!$B$4="TODAS",B10936=PESQUISA!$B$4),ISNUMBER(SEARCH(PESQUISA!$B$3,D10936))),ROW()-1,"")</f>
        <v/>
      </c>
    </row>
    <row r="10937" spans="1:14" x14ac:dyDescent="0.3">
      <c r="A10937" t="s">
        <v>32981</v>
      </c>
      <c r="B10937" t="s">
        <v>31811</v>
      </c>
      <c r="C10937" t="s">
        <v>32982</v>
      </c>
      <c r="D10937" t="s">
        <v>32983</v>
      </c>
      <c r="E10937" t="s">
        <v>40</v>
      </c>
      <c r="F10937" s="7">
        <v>254.88</v>
      </c>
      <c r="G10937" t="s">
        <v>33</v>
      </c>
      <c r="H10937" t="s">
        <v>31814</v>
      </c>
      <c r="I10937" t="s">
        <v>31819</v>
      </c>
      <c r="M10937" t="s">
        <v>36</v>
      </c>
      <c r="N10937" t="str">
        <f>IF(AND(PESQUISA!$B$3&lt;&gt;"",OR(PESQUISA!$B$4="TODAS",B10937=PESQUISA!$B$4),ISNUMBER(SEARCH(PESQUISA!$B$3,D10937))),ROW()-1,"")</f>
        <v/>
      </c>
    </row>
    <row r="10938" spans="1:14" x14ac:dyDescent="0.3">
      <c r="A10938" t="s">
        <v>32984</v>
      </c>
      <c r="B10938" t="s">
        <v>31811</v>
      </c>
      <c r="C10938" t="s">
        <v>32985</v>
      </c>
      <c r="D10938" t="s">
        <v>32986</v>
      </c>
      <c r="E10938" t="s">
        <v>40</v>
      </c>
      <c r="F10938" s="7">
        <v>513.94000000000005</v>
      </c>
      <c r="G10938" t="s">
        <v>33</v>
      </c>
      <c r="H10938" t="s">
        <v>31814</v>
      </c>
      <c r="I10938" t="s">
        <v>31819</v>
      </c>
      <c r="M10938" t="s">
        <v>36</v>
      </c>
      <c r="N10938" t="str">
        <f>IF(AND(PESQUISA!$B$3&lt;&gt;"",OR(PESQUISA!$B$4="TODAS",B10938=PESQUISA!$B$4),ISNUMBER(SEARCH(PESQUISA!$B$3,D10938))),ROW()-1,"")</f>
        <v/>
      </c>
    </row>
    <row r="10939" spans="1:14" x14ac:dyDescent="0.3">
      <c r="A10939" t="s">
        <v>32987</v>
      </c>
      <c r="B10939" t="s">
        <v>31811</v>
      </c>
      <c r="C10939" t="s">
        <v>32988</v>
      </c>
      <c r="D10939" t="s">
        <v>32989</v>
      </c>
      <c r="E10939" t="s">
        <v>40</v>
      </c>
      <c r="F10939" s="7">
        <v>4877.7299999999996</v>
      </c>
      <c r="G10939" t="s">
        <v>33</v>
      </c>
      <c r="H10939" t="s">
        <v>31814</v>
      </c>
      <c r="I10939" t="s">
        <v>31819</v>
      </c>
      <c r="M10939" t="s">
        <v>36</v>
      </c>
      <c r="N10939" t="str">
        <f>IF(AND(PESQUISA!$B$3&lt;&gt;"",OR(PESQUISA!$B$4="TODAS",B10939=PESQUISA!$B$4),ISNUMBER(SEARCH(PESQUISA!$B$3,D10939))),ROW()-1,"")</f>
        <v/>
      </c>
    </row>
    <row r="10940" spans="1:14" x14ac:dyDescent="0.3">
      <c r="A10940" t="s">
        <v>32990</v>
      </c>
      <c r="B10940" t="s">
        <v>31811</v>
      </c>
      <c r="C10940" t="s">
        <v>32991</v>
      </c>
      <c r="D10940" t="s">
        <v>32992</v>
      </c>
      <c r="E10940" t="s">
        <v>40</v>
      </c>
      <c r="F10940" s="7">
        <v>17.3</v>
      </c>
      <c r="G10940" t="s">
        <v>33</v>
      </c>
      <c r="H10940" t="s">
        <v>31814</v>
      </c>
      <c r="I10940" t="s">
        <v>31819</v>
      </c>
      <c r="M10940" t="s">
        <v>36</v>
      </c>
      <c r="N10940" t="str">
        <f>IF(AND(PESQUISA!$B$3&lt;&gt;"",OR(PESQUISA!$B$4="TODAS",B10940=PESQUISA!$B$4),ISNUMBER(SEARCH(PESQUISA!$B$3,D10940))),ROW()-1,"")</f>
        <v/>
      </c>
    </row>
    <row r="10941" spans="1:14" x14ac:dyDescent="0.3">
      <c r="A10941" t="s">
        <v>32993</v>
      </c>
      <c r="B10941" t="s">
        <v>31811</v>
      </c>
      <c r="C10941" t="s">
        <v>32994</v>
      </c>
      <c r="D10941" t="s">
        <v>32995</v>
      </c>
      <c r="E10941" t="s">
        <v>40</v>
      </c>
      <c r="F10941" s="7">
        <v>10.83</v>
      </c>
      <c r="G10941" t="s">
        <v>33</v>
      </c>
      <c r="H10941" t="s">
        <v>31814</v>
      </c>
      <c r="I10941" t="s">
        <v>31819</v>
      </c>
      <c r="M10941" t="s">
        <v>36</v>
      </c>
      <c r="N10941" t="str">
        <f>IF(AND(PESQUISA!$B$3&lt;&gt;"",OR(PESQUISA!$B$4="TODAS",B10941=PESQUISA!$B$4),ISNUMBER(SEARCH(PESQUISA!$B$3,D10941))),ROW()-1,"")</f>
        <v/>
      </c>
    </row>
    <row r="10942" spans="1:14" x14ac:dyDescent="0.3">
      <c r="A10942" t="s">
        <v>32996</v>
      </c>
      <c r="B10942" t="s">
        <v>31811</v>
      </c>
      <c r="C10942" t="s">
        <v>32997</v>
      </c>
      <c r="D10942" t="s">
        <v>32998</v>
      </c>
      <c r="E10942" t="s">
        <v>40</v>
      </c>
      <c r="F10942" s="7">
        <v>258.33</v>
      </c>
      <c r="G10942" t="s">
        <v>33</v>
      </c>
      <c r="H10942" t="s">
        <v>31814</v>
      </c>
      <c r="I10942" t="s">
        <v>31819</v>
      </c>
      <c r="M10942" t="s">
        <v>36</v>
      </c>
      <c r="N10942" t="str">
        <f>IF(AND(PESQUISA!$B$3&lt;&gt;"",OR(PESQUISA!$B$4="TODAS",B10942=PESQUISA!$B$4),ISNUMBER(SEARCH(PESQUISA!$B$3,D10942))),ROW()-1,"")</f>
        <v/>
      </c>
    </row>
    <row r="10943" spans="1:14" x14ac:dyDescent="0.3">
      <c r="A10943" t="s">
        <v>32999</v>
      </c>
      <c r="B10943" t="s">
        <v>31811</v>
      </c>
      <c r="C10943" t="s">
        <v>33000</v>
      </c>
      <c r="D10943" t="s">
        <v>33001</v>
      </c>
      <c r="E10943" t="s">
        <v>40</v>
      </c>
      <c r="F10943" s="7">
        <v>323.82</v>
      </c>
      <c r="G10943" t="s">
        <v>33</v>
      </c>
      <c r="H10943" t="s">
        <v>31814</v>
      </c>
      <c r="I10943" t="s">
        <v>31819</v>
      </c>
      <c r="M10943" t="s">
        <v>36</v>
      </c>
      <c r="N10943" t="str">
        <f>IF(AND(PESQUISA!$B$3&lt;&gt;"",OR(PESQUISA!$B$4="TODAS",B10943=PESQUISA!$B$4),ISNUMBER(SEARCH(PESQUISA!$B$3,D10943))),ROW()-1,"")</f>
        <v/>
      </c>
    </row>
    <row r="10944" spans="1:14" x14ac:dyDescent="0.3">
      <c r="A10944" t="s">
        <v>33002</v>
      </c>
      <c r="B10944" t="s">
        <v>31811</v>
      </c>
      <c r="C10944" t="s">
        <v>33003</v>
      </c>
      <c r="D10944" t="s">
        <v>33004</v>
      </c>
      <c r="E10944" t="s">
        <v>40</v>
      </c>
      <c r="F10944" s="7">
        <v>729.72</v>
      </c>
      <c r="G10944" t="s">
        <v>33</v>
      </c>
      <c r="H10944" t="s">
        <v>31814</v>
      </c>
      <c r="I10944" t="s">
        <v>31819</v>
      </c>
      <c r="M10944" t="s">
        <v>36</v>
      </c>
      <c r="N10944" t="str">
        <f>IF(AND(PESQUISA!$B$3&lt;&gt;"",OR(PESQUISA!$B$4="TODAS",B10944=PESQUISA!$B$4),ISNUMBER(SEARCH(PESQUISA!$B$3,D10944))),ROW()-1,"")</f>
        <v/>
      </c>
    </row>
    <row r="10945" spans="1:14" x14ac:dyDescent="0.3">
      <c r="A10945" t="s">
        <v>33005</v>
      </c>
      <c r="B10945" t="s">
        <v>31811</v>
      </c>
      <c r="C10945" t="s">
        <v>33006</v>
      </c>
      <c r="D10945" t="s">
        <v>33007</v>
      </c>
      <c r="E10945" t="s">
        <v>40</v>
      </c>
      <c r="F10945" s="7">
        <v>1009.64</v>
      </c>
      <c r="G10945" t="s">
        <v>33</v>
      </c>
      <c r="H10945" t="s">
        <v>31814</v>
      </c>
      <c r="I10945" t="s">
        <v>31819</v>
      </c>
      <c r="M10945" t="s">
        <v>36</v>
      </c>
      <c r="N10945" t="str">
        <f>IF(AND(PESQUISA!$B$3&lt;&gt;"",OR(PESQUISA!$B$4="TODAS",B10945=PESQUISA!$B$4),ISNUMBER(SEARCH(PESQUISA!$B$3,D10945))),ROW()-1,"")</f>
        <v/>
      </c>
    </row>
    <row r="10946" spans="1:14" x14ac:dyDescent="0.3">
      <c r="A10946" t="s">
        <v>33008</v>
      </c>
      <c r="B10946" t="s">
        <v>31811</v>
      </c>
      <c r="C10946" t="s">
        <v>33009</v>
      </c>
      <c r="D10946" t="s">
        <v>33010</v>
      </c>
      <c r="E10946" t="s">
        <v>32</v>
      </c>
      <c r="F10946" s="7">
        <v>588.38</v>
      </c>
      <c r="G10946" t="s">
        <v>33</v>
      </c>
      <c r="H10946" t="s">
        <v>31814</v>
      </c>
      <c r="I10946" t="s">
        <v>31819</v>
      </c>
      <c r="M10946" t="s">
        <v>36</v>
      </c>
      <c r="N10946" t="str">
        <f>IF(AND(PESQUISA!$B$3&lt;&gt;"",OR(PESQUISA!$B$4="TODAS",B10946=PESQUISA!$B$4),ISNUMBER(SEARCH(PESQUISA!$B$3,D10946))),ROW()-1,"")</f>
        <v/>
      </c>
    </row>
    <row r="10947" spans="1:14" x14ac:dyDescent="0.3">
      <c r="A10947" t="s">
        <v>33011</v>
      </c>
      <c r="B10947" t="s">
        <v>31811</v>
      </c>
      <c r="C10947" t="s">
        <v>33012</v>
      </c>
      <c r="D10947" t="s">
        <v>33013</v>
      </c>
      <c r="E10947" t="s">
        <v>40</v>
      </c>
      <c r="F10947" s="7">
        <v>230.63</v>
      </c>
      <c r="G10947" t="s">
        <v>33</v>
      </c>
      <c r="H10947" t="s">
        <v>31814</v>
      </c>
      <c r="I10947" t="s">
        <v>31819</v>
      </c>
      <c r="M10947" t="s">
        <v>36</v>
      </c>
      <c r="N10947" t="str">
        <f>IF(AND(PESQUISA!$B$3&lt;&gt;"",OR(PESQUISA!$B$4="TODAS",B10947=PESQUISA!$B$4),ISNUMBER(SEARCH(PESQUISA!$B$3,D10947))),ROW()-1,"")</f>
        <v/>
      </c>
    </row>
    <row r="10948" spans="1:14" x14ac:dyDescent="0.3">
      <c r="A10948" t="s">
        <v>33014</v>
      </c>
      <c r="B10948" t="s">
        <v>31811</v>
      </c>
      <c r="C10948" t="s">
        <v>33015</v>
      </c>
      <c r="D10948" t="s">
        <v>33016</v>
      </c>
      <c r="E10948" t="s">
        <v>40</v>
      </c>
      <c r="F10948" s="7">
        <v>306.68</v>
      </c>
      <c r="G10948" t="s">
        <v>33</v>
      </c>
      <c r="H10948" t="s">
        <v>31814</v>
      </c>
      <c r="I10948" t="s">
        <v>31819</v>
      </c>
      <c r="M10948" t="s">
        <v>36</v>
      </c>
      <c r="N10948" t="str">
        <f>IF(AND(PESQUISA!$B$3&lt;&gt;"",OR(PESQUISA!$B$4="TODAS",B10948=PESQUISA!$B$4),ISNUMBER(SEARCH(PESQUISA!$B$3,D10948))),ROW()-1,"")</f>
        <v/>
      </c>
    </row>
    <row r="10949" spans="1:14" x14ac:dyDescent="0.3">
      <c r="A10949" t="s">
        <v>33017</v>
      </c>
      <c r="B10949" t="s">
        <v>31811</v>
      </c>
      <c r="C10949" t="s">
        <v>33018</v>
      </c>
      <c r="D10949" t="s">
        <v>33019</v>
      </c>
      <c r="E10949" t="s">
        <v>40</v>
      </c>
      <c r="F10949" s="7">
        <v>444.33</v>
      </c>
      <c r="G10949" t="s">
        <v>33</v>
      </c>
      <c r="H10949" t="s">
        <v>31814</v>
      </c>
      <c r="I10949" t="s">
        <v>31819</v>
      </c>
      <c r="M10949" t="s">
        <v>36</v>
      </c>
      <c r="N10949" t="str">
        <f>IF(AND(PESQUISA!$B$3&lt;&gt;"",OR(PESQUISA!$B$4="TODAS",B10949=PESQUISA!$B$4),ISNUMBER(SEARCH(PESQUISA!$B$3,D10949))),ROW()-1,"")</f>
        <v/>
      </c>
    </row>
    <row r="10950" spans="1:14" x14ac:dyDescent="0.3">
      <c r="A10950" t="s">
        <v>33020</v>
      </c>
      <c r="B10950" t="s">
        <v>31811</v>
      </c>
      <c r="C10950" t="s">
        <v>33021</v>
      </c>
      <c r="D10950" t="s">
        <v>33022</v>
      </c>
      <c r="E10950" t="s">
        <v>40</v>
      </c>
      <c r="F10950" s="7">
        <v>225.44</v>
      </c>
      <c r="G10950" t="s">
        <v>33</v>
      </c>
      <c r="H10950" t="s">
        <v>31814</v>
      </c>
      <c r="I10950" t="s">
        <v>31819</v>
      </c>
      <c r="M10950" t="s">
        <v>36</v>
      </c>
      <c r="N10950" t="str">
        <f>IF(AND(PESQUISA!$B$3&lt;&gt;"",OR(PESQUISA!$B$4="TODAS",B10950=PESQUISA!$B$4),ISNUMBER(SEARCH(PESQUISA!$B$3,D10950))),ROW()-1,"")</f>
        <v/>
      </c>
    </row>
    <row r="10951" spans="1:14" x14ac:dyDescent="0.3">
      <c r="A10951" t="s">
        <v>33023</v>
      </c>
      <c r="B10951" t="s">
        <v>31811</v>
      </c>
      <c r="C10951" t="s">
        <v>33024</v>
      </c>
      <c r="D10951" t="s">
        <v>33025</v>
      </c>
      <c r="E10951" t="s">
        <v>40</v>
      </c>
      <c r="F10951" s="7">
        <v>268.07</v>
      </c>
      <c r="G10951" t="s">
        <v>33</v>
      </c>
      <c r="H10951" t="s">
        <v>31814</v>
      </c>
      <c r="I10951" t="s">
        <v>31819</v>
      </c>
      <c r="M10951" t="s">
        <v>36</v>
      </c>
      <c r="N10951" t="str">
        <f>IF(AND(PESQUISA!$B$3&lt;&gt;"",OR(PESQUISA!$B$4="TODAS",B10951=PESQUISA!$B$4),ISNUMBER(SEARCH(PESQUISA!$B$3,D10951))),ROW()-1,"")</f>
        <v/>
      </c>
    </row>
    <row r="10952" spans="1:14" x14ac:dyDescent="0.3">
      <c r="A10952" t="s">
        <v>33026</v>
      </c>
      <c r="B10952" t="s">
        <v>31811</v>
      </c>
      <c r="C10952" t="s">
        <v>33027</v>
      </c>
      <c r="D10952" t="s">
        <v>33028</v>
      </c>
      <c r="E10952" t="s">
        <v>40</v>
      </c>
      <c r="F10952" s="7">
        <v>626.46</v>
      </c>
      <c r="G10952" t="s">
        <v>33</v>
      </c>
      <c r="H10952" t="s">
        <v>31814</v>
      </c>
      <c r="I10952" t="s">
        <v>31819</v>
      </c>
      <c r="M10952" t="s">
        <v>36</v>
      </c>
      <c r="N10952" t="str">
        <f>IF(AND(PESQUISA!$B$3&lt;&gt;"",OR(PESQUISA!$B$4="TODAS",B10952=PESQUISA!$B$4),ISNUMBER(SEARCH(PESQUISA!$B$3,D10952))),ROW()-1,"")</f>
        <v/>
      </c>
    </row>
    <row r="10953" spans="1:14" x14ac:dyDescent="0.3">
      <c r="A10953" t="s">
        <v>33029</v>
      </c>
      <c r="B10953" t="s">
        <v>31811</v>
      </c>
      <c r="C10953" t="s">
        <v>33030</v>
      </c>
      <c r="D10953" t="s">
        <v>33031</v>
      </c>
      <c r="E10953" t="s">
        <v>60</v>
      </c>
      <c r="F10953" s="7">
        <v>998.14</v>
      </c>
      <c r="G10953" t="s">
        <v>33</v>
      </c>
      <c r="H10953" t="s">
        <v>31814</v>
      </c>
      <c r="I10953" t="s">
        <v>31819</v>
      </c>
      <c r="M10953" t="s">
        <v>36</v>
      </c>
      <c r="N10953" t="str">
        <f>IF(AND(PESQUISA!$B$3&lt;&gt;"",OR(PESQUISA!$B$4="TODAS",B10953=PESQUISA!$B$4),ISNUMBER(SEARCH(PESQUISA!$B$3,D10953))),ROW()-1,"")</f>
        <v/>
      </c>
    </row>
    <row r="10954" spans="1:14" x14ac:dyDescent="0.3">
      <c r="A10954" t="s">
        <v>33032</v>
      </c>
      <c r="B10954" t="s">
        <v>31811</v>
      </c>
      <c r="C10954" t="s">
        <v>33033</v>
      </c>
      <c r="D10954" t="s">
        <v>33034</v>
      </c>
      <c r="E10954" t="s">
        <v>60</v>
      </c>
      <c r="F10954" s="7">
        <v>1250.6099999999999</v>
      </c>
      <c r="G10954" t="s">
        <v>33</v>
      </c>
      <c r="H10954" t="s">
        <v>31814</v>
      </c>
      <c r="I10954" t="s">
        <v>31819</v>
      </c>
      <c r="M10954" t="s">
        <v>36</v>
      </c>
      <c r="N10954" t="str">
        <f>IF(AND(PESQUISA!$B$3&lt;&gt;"",OR(PESQUISA!$B$4="TODAS",B10954=PESQUISA!$B$4),ISNUMBER(SEARCH(PESQUISA!$B$3,D10954))),ROW()-1,"")</f>
        <v/>
      </c>
    </row>
    <row r="10955" spans="1:14" x14ac:dyDescent="0.3">
      <c r="A10955" t="s">
        <v>33035</v>
      </c>
      <c r="B10955" t="s">
        <v>31811</v>
      </c>
      <c r="C10955" t="s">
        <v>33036</v>
      </c>
      <c r="D10955" t="s">
        <v>33037</v>
      </c>
      <c r="E10955" t="s">
        <v>32</v>
      </c>
      <c r="F10955" s="7">
        <v>286.43</v>
      </c>
      <c r="G10955" t="s">
        <v>33</v>
      </c>
      <c r="H10955" t="s">
        <v>31814</v>
      </c>
      <c r="I10955" t="s">
        <v>31819</v>
      </c>
      <c r="M10955" t="s">
        <v>36</v>
      </c>
      <c r="N10955" t="str">
        <f>IF(AND(PESQUISA!$B$3&lt;&gt;"",OR(PESQUISA!$B$4="TODAS",B10955=PESQUISA!$B$4),ISNUMBER(SEARCH(PESQUISA!$B$3,D10955))),ROW()-1,"")</f>
        <v/>
      </c>
    </row>
    <row r="10956" spans="1:14" x14ac:dyDescent="0.3">
      <c r="A10956" t="s">
        <v>33038</v>
      </c>
      <c r="B10956" t="s">
        <v>31811</v>
      </c>
      <c r="C10956" t="s">
        <v>33039</v>
      </c>
      <c r="D10956" t="s">
        <v>33040</v>
      </c>
      <c r="E10956" t="s">
        <v>40</v>
      </c>
      <c r="G10956" t="s">
        <v>33</v>
      </c>
      <c r="H10956" t="s">
        <v>31814</v>
      </c>
      <c r="I10956" t="s">
        <v>31819</v>
      </c>
      <c r="M10956" t="s">
        <v>53</v>
      </c>
      <c r="N10956" t="str">
        <f>IF(AND(PESQUISA!$B$3&lt;&gt;"",OR(PESQUISA!$B$4="TODAS",B10956=PESQUISA!$B$4),ISNUMBER(SEARCH(PESQUISA!$B$3,D10956))),ROW()-1,"")</f>
        <v/>
      </c>
    </row>
    <row r="10957" spans="1:14" x14ac:dyDescent="0.3">
      <c r="A10957" t="s">
        <v>33041</v>
      </c>
      <c r="B10957" t="s">
        <v>31811</v>
      </c>
      <c r="C10957" t="s">
        <v>33042</v>
      </c>
      <c r="D10957" t="s">
        <v>33043</v>
      </c>
      <c r="E10957" t="s">
        <v>40</v>
      </c>
      <c r="G10957" t="s">
        <v>33</v>
      </c>
      <c r="H10957" t="s">
        <v>31814</v>
      </c>
      <c r="I10957" t="s">
        <v>31819</v>
      </c>
      <c r="M10957" t="s">
        <v>53</v>
      </c>
      <c r="N10957" t="str">
        <f>IF(AND(PESQUISA!$B$3&lt;&gt;"",OR(PESQUISA!$B$4="TODAS",B10957=PESQUISA!$B$4),ISNUMBER(SEARCH(PESQUISA!$B$3,D10957))),ROW()-1,"")</f>
        <v/>
      </c>
    </row>
    <row r="10958" spans="1:14" x14ac:dyDescent="0.3">
      <c r="A10958" t="s">
        <v>33044</v>
      </c>
      <c r="B10958" t="s">
        <v>31811</v>
      </c>
      <c r="C10958" t="s">
        <v>33045</v>
      </c>
      <c r="D10958" t="s">
        <v>33046</v>
      </c>
      <c r="E10958" t="s">
        <v>40</v>
      </c>
      <c r="F10958" s="7">
        <v>13.84</v>
      </c>
      <c r="G10958" t="s">
        <v>33</v>
      </c>
      <c r="H10958" t="s">
        <v>31814</v>
      </c>
      <c r="I10958" t="s">
        <v>31819</v>
      </c>
      <c r="M10958" t="s">
        <v>36</v>
      </c>
      <c r="N10958" t="str">
        <f>IF(AND(PESQUISA!$B$3&lt;&gt;"",OR(PESQUISA!$B$4="TODAS",B10958=PESQUISA!$B$4),ISNUMBER(SEARCH(PESQUISA!$B$3,D10958))),ROW()-1,"")</f>
        <v/>
      </c>
    </row>
    <row r="10959" spans="1:14" x14ac:dyDescent="0.3">
      <c r="A10959" t="s">
        <v>33047</v>
      </c>
      <c r="B10959" t="s">
        <v>31811</v>
      </c>
      <c r="C10959" t="s">
        <v>33048</v>
      </c>
      <c r="D10959" t="s">
        <v>33049</v>
      </c>
      <c r="E10959" t="s">
        <v>33050</v>
      </c>
      <c r="F10959" s="7">
        <v>1402.75</v>
      </c>
      <c r="G10959" t="s">
        <v>33</v>
      </c>
      <c r="H10959" t="s">
        <v>31814</v>
      </c>
      <c r="I10959" t="s">
        <v>31819</v>
      </c>
      <c r="M10959" t="s">
        <v>36</v>
      </c>
      <c r="N10959" t="str">
        <f>IF(AND(PESQUISA!$B$3&lt;&gt;"",OR(PESQUISA!$B$4="TODAS",B10959=PESQUISA!$B$4),ISNUMBER(SEARCH(PESQUISA!$B$3,D10959))),ROW()-1,"")</f>
        <v/>
      </c>
    </row>
    <row r="10960" spans="1:14" x14ac:dyDescent="0.3">
      <c r="A10960" t="s">
        <v>33051</v>
      </c>
      <c r="B10960" t="s">
        <v>31811</v>
      </c>
      <c r="C10960" t="s">
        <v>33052</v>
      </c>
      <c r="D10960" t="s">
        <v>33053</v>
      </c>
      <c r="E10960" t="s">
        <v>33050</v>
      </c>
      <c r="F10960" s="7">
        <v>1547.39</v>
      </c>
      <c r="G10960" t="s">
        <v>33</v>
      </c>
      <c r="H10960" t="s">
        <v>31814</v>
      </c>
      <c r="I10960" t="s">
        <v>31819</v>
      </c>
      <c r="M10960" t="s">
        <v>36</v>
      </c>
      <c r="N10960" t="str">
        <f>IF(AND(PESQUISA!$B$3&lt;&gt;"",OR(PESQUISA!$B$4="TODAS",B10960=PESQUISA!$B$4),ISNUMBER(SEARCH(PESQUISA!$B$3,D10960))),ROW()-1,"")</f>
        <v/>
      </c>
    </row>
    <row r="10961" spans="1:14" x14ac:dyDescent="0.3">
      <c r="A10961" t="s">
        <v>33054</v>
      </c>
      <c r="B10961" t="s">
        <v>31811</v>
      </c>
      <c r="C10961" t="s">
        <v>33055</v>
      </c>
      <c r="D10961" t="s">
        <v>33056</v>
      </c>
      <c r="E10961" t="s">
        <v>40</v>
      </c>
      <c r="F10961" s="7">
        <v>625.29</v>
      </c>
      <c r="G10961" t="s">
        <v>33</v>
      </c>
      <c r="H10961" t="s">
        <v>31814</v>
      </c>
      <c r="I10961" t="s">
        <v>31819</v>
      </c>
      <c r="M10961" t="s">
        <v>36</v>
      </c>
      <c r="N10961" t="str">
        <f>IF(AND(PESQUISA!$B$3&lt;&gt;"",OR(PESQUISA!$B$4="TODAS",B10961=PESQUISA!$B$4),ISNUMBER(SEARCH(PESQUISA!$B$3,D10961))),ROW()-1,"")</f>
        <v/>
      </c>
    </row>
    <row r="10962" spans="1:14" x14ac:dyDescent="0.3">
      <c r="A10962" t="s">
        <v>33057</v>
      </c>
      <c r="B10962" t="s">
        <v>31811</v>
      </c>
      <c r="C10962" t="s">
        <v>33058</v>
      </c>
      <c r="D10962" t="s">
        <v>33059</v>
      </c>
      <c r="E10962" t="s">
        <v>40</v>
      </c>
      <c r="F10962" s="7">
        <v>954.98</v>
      </c>
      <c r="G10962" t="s">
        <v>33</v>
      </c>
      <c r="H10962" t="s">
        <v>31814</v>
      </c>
      <c r="I10962" t="s">
        <v>31819</v>
      </c>
      <c r="M10962" t="s">
        <v>36</v>
      </c>
      <c r="N10962" t="str">
        <f>IF(AND(PESQUISA!$B$3&lt;&gt;"",OR(PESQUISA!$B$4="TODAS",B10962=PESQUISA!$B$4),ISNUMBER(SEARCH(PESQUISA!$B$3,D10962))),ROW()-1,"")</f>
        <v/>
      </c>
    </row>
    <row r="10963" spans="1:14" x14ac:dyDescent="0.3">
      <c r="A10963" t="s">
        <v>33060</v>
      </c>
      <c r="B10963" t="s">
        <v>31811</v>
      </c>
      <c r="C10963" t="s">
        <v>33061</v>
      </c>
      <c r="D10963" t="s">
        <v>33062</v>
      </c>
      <c r="E10963" t="s">
        <v>40</v>
      </c>
      <c r="F10963" s="7">
        <v>1022.87</v>
      </c>
      <c r="G10963" t="s">
        <v>33</v>
      </c>
      <c r="H10963" t="s">
        <v>31814</v>
      </c>
      <c r="I10963" t="s">
        <v>31819</v>
      </c>
      <c r="M10963" t="s">
        <v>36</v>
      </c>
      <c r="N10963" t="str">
        <f>IF(AND(PESQUISA!$B$3&lt;&gt;"",OR(PESQUISA!$B$4="TODAS",B10963=PESQUISA!$B$4),ISNUMBER(SEARCH(PESQUISA!$B$3,D10963))),ROW()-1,"")</f>
        <v/>
      </c>
    </row>
    <row r="10964" spans="1:14" x14ac:dyDescent="0.3">
      <c r="A10964" t="s">
        <v>33063</v>
      </c>
      <c r="B10964" t="s">
        <v>31811</v>
      </c>
      <c r="C10964" t="s">
        <v>33064</v>
      </c>
      <c r="D10964" t="s">
        <v>33065</v>
      </c>
      <c r="E10964" t="s">
        <v>859</v>
      </c>
      <c r="F10964" s="7">
        <v>9.7799999999999994</v>
      </c>
      <c r="G10964" t="s">
        <v>33</v>
      </c>
      <c r="H10964" t="s">
        <v>31814</v>
      </c>
      <c r="I10964" t="s">
        <v>31819</v>
      </c>
      <c r="M10964" t="s">
        <v>36</v>
      </c>
      <c r="N10964" t="str">
        <f>IF(AND(PESQUISA!$B$3&lt;&gt;"",OR(PESQUISA!$B$4="TODAS",B10964=PESQUISA!$B$4),ISNUMBER(SEARCH(PESQUISA!$B$3,D10964))),ROW()-1,"")</f>
        <v/>
      </c>
    </row>
    <row r="10965" spans="1:14" x14ac:dyDescent="0.3">
      <c r="A10965" t="s">
        <v>33066</v>
      </c>
      <c r="B10965" t="s">
        <v>31811</v>
      </c>
      <c r="C10965" t="s">
        <v>33067</v>
      </c>
      <c r="D10965" t="s">
        <v>33068</v>
      </c>
      <c r="E10965" t="s">
        <v>60</v>
      </c>
      <c r="F10965" s="7">
        <v>4.6399999999999997</v>
      </c>
      <c r="G10965" t="s">
        <v>33</v>
      </c>
      <c r="H10965" t="s">
        <v>31814</v>
      </c>
      <c r="I10965" t="s">
        <v>31819</v>
      </c>
      <c r="M10965" t="s">
        <v>36</v>
      </c>
      <c r="N10965" t="str">
        <f>IF(AND(PESQUISA!$B$3&lt;&gt;"",OR(PESQUISA!$B$4="TODAS",B10965=PESQUISA!$B$4),ISNUMBER(SEARCH(PESQUISA!$B$3,D10965))),ROW()-1,"")</f>
        <v/>
      </c>
    </row>
    <row r="10966" spans="1:14" x14ac:dyDescent="0.3">
      <c r="A10966" t="s">
        <v>33069</v>
      </c>
      <c r="B10966" t="s">
        <v>31811</v>
      </c>
      <c r="C10966" t="s">
        <v>33070</v>
      </c>
      <c r="D10966" t="s">
        <v>33071</v>
      </c>
      <c r="E10966" t="s">
        <v>60</v>
      </c>
      <c r="F10966" s="7">
        <v>9.1999999999999993</v>
      </c>
      <c r="G10966" t="s">
        <v>33</v>
      </c>
      <c r="H10966" t="s">
        <v>31814</v>
      </c>
      <c r="I10966" t="s">
        <v>31819</v>
      </c>
      <c r="M10966" t="s">
        <v>36</v>
      </c>
      <c r="N10966" t="str">
        <f>IF(AND(PESQUISA!$B$3&lt;&gt;"",OR(PESQUISA!$B$4="TODAS",B10966=PESQUISA!$B$4),ISNUMBER(SEARCH(PESQUISA!$B$3,D10966))),ROW()-1,"")</f>
        <v/>
      </c>
    </row>
    <row r="10967" spans="1:14" x14ac:dyDescent="0.3">
      <c r="A10967" t="s">
        <v>33072</v>
      </c>
      <c r="B10967" t="s">
        <v>31811</v>
      </c>
      <c r="C10967" t="s">
        <v>33073</v>
      </c>
      <c r="D10967" t="s">
        <v>33074</v>
      </c>
      <c r="E10967" t="s">
        <v>60</v>
      </c>
      <c r="F10967" s="7">
        <v>11.99</v>
      </c>
      <c r="G10967" t="s">
        <v>33</v>
      </c>
      <c r="H10967" t="s">
        <v>31814</v>
      </c>
      <c r="I10967" t="s">
        <v>31819</v>
      </c>
      <c r="M10967" t="s">
        <v>36</v>
      </c>
      <c r="N10967" t="str">
        <f>IF(AND(PESQUISA!$B$3&lt;&gt;"",OR(PESQUISA!$B$4="TODAS",B10967=PESQUISA!$B$4),ISNUMBER(SEARCH(PESQUISA!$B$3,D10967))),ROW()-1,"")</f>
        <v/>
      </c>
    </row>
    <row r="10968" spans="1:14" x14ac:dyDescent="0.3">
      <c r="A10968" t="s">
        <v>33075</v>
      </c>
      <c r="B10968" t="s">
        <v>31811</v>
      </c>
      <c r="C10968" t="s">
        <v>33076</v>
      </c>
      <c r="D10968" t="s">
        <v>33077</v>
      </c>
      <c r="E10968" t="s">
        <v>60</v>
      </c>
      <c r="F10968" s="7">
        <v>37.630000000000003</v>
      </c>
      <c r="G10968" t="s">
        <v>33</v>
      </c>
      <c r="H10968" t="s">
        <v>31814</v>
      </c>
      <c r="I10968" t="s">
        <v>31819</v>
      </c>
      <c r="M10968" t="s">
        <v>36</v>
      </c>
      <c r="N10968" t="str">
        <f>IF(AND(PESQUISA!$B$3&lt;&gt;"",OR(PESQUISA!$B$4="TODAS",B10968=PESQUISA!$B$4),ISNUMBER(SEARCH(PESQUISA!$B$3,D10968))),ROW()-1,"")</f>
        <v/>
      </c>
    </row>
    <row r="10969" spans="1:14" x14ac:dyDescent="0.3">
      <c r="A10969" t="s">
        <v>33078</v>
      </c>
      <c r="B10969" t="s">
        <v>31811</v>
      </c>
      <c r="C10969" t="s">
        <v>33079</v>
      </c>
      <c r="D10969" t="s">
        <v>33080</v>
      </c>
      <c r="E10969" t="s">
        <v>60</v>
      </c>
      <c r="F10969" s="7">
        <v>18.670000000000002</v>
      </c>
      <c r="G10969" t="s">
        <v>33</v>
      </c>
      <c r="H10969" t="s">
        <v>31814</v>
      </c>
      <c r="I10969" t="s">
        <v>31819</v>
      </c>
      <c r="M10969" t="s">
        <v>36</v>
      </c>
      <c r="N10969" t="str">
        <f>IF(AND(PESQUISA!$B$3&lt;&gt;"",OR(PESQUISA!$B$4="TODAS",B10969=PESQUISA!$B$4),ISNUMBER(SEARCH(PESQUISA!$B$3,D10969))),ROW()-1,"")</f>
        <v/>
      </c>
    </row>
    <row r="10970" spans="1:14" x14ac:dyDescent="0.3">
      <c r="A10970" t="s">
        <v>33081</v>
      </c>
      <c r="B10970" t="s">
        <v>31811</v>
      </c>
      <c r="C10970" t="s">
        <v>33082</v>
      </c>
      <c r="D10970" t="s">
        <v>33083</v>
      </c>
      <c r="E10970" t="s">
        <v>60</v>
      </c>
      <c r="F10970" s="7">
        <v>28.05</v>
      </c>
      <c r="G10970" t="s">
        <v>33</v>
      </c>
      <c r="H10970" t="s">
        <v>31814</v>
      </c>
      <c r="I10970" t="s">
        <v>31819</v>
      </c>
      <c r="M10970" t="s">
        <v>36</v>
      </c>
      <c r="N10970" t="str">
        <f>IF(AND(PESQUISA!$B$3&lt;&gt;"",OR(PESQUISA!$B$4="TODAS",B10970=PESQUISA!$B$4),ISNUMBER(SEARCH(PESQUISA!$B$3,D10970))),ROW()-1,"")</f>
        <v/>
      </c>
    </row>
    <row r="10971" spans="1:14" x14ac:dyDescent="0.3">
      <c r="A10971" t="s">
        <v>33084</v>
      </c>
      <c r="B10971" t="s">
        <v>31811</v>
      </c>
      <c r="C10971" t="s">
        <v>33085</v>
      </c>
      <c r="D10971" t="s">
        <v>33086</v>
      </c>
      <c r="E10971" t="s">
        <v>60</v>
      </c>
      <c r="F10971" s="7">
        <v>50.49</v>
      </c>
      <c r="G10971" t="s">
        <v>33</v>
      </c>
      <c r="H10971" t="s">
        <v>31814</v>
      </c>
      <c r="I10971" t="s">
        <v>31819</v>
      </c>
      <c r="M10971" t="s">
        <v>36</v>
      </c>
      <c r="N10971" t="str">
        <f>IF(AND(PESQUISA!$B$3&lt;&gt;"",OR(PESQUISA!$B$4="TODAS",B10971=PESQUISA!$B$4),ISNUMBER(SEARCH(PESQUISA!$B$3,D10971))),ROW()-1,"")</f>
        <v/>
      </c>
    </row>
    <row r="10972" spans="1:14" x14ac:dyDescent="0.3">
      <c r="A10972" t="s">
        <v>33087</v>
      </c>
      <c r="B10972" t="s">
        <v>31811</v>
      </c>
      <c r="C10972" t="s">
        <v>33088</v>
      </c>
      <c r="D10972" t="s">
        <v>33089</v>
      </c>
      <c r="E10972" t="s">
        <v>60</v>
      </c>
      <c r="F10972" s="7">
        <v>99.98</v>
      </c>
      <c r="G10972" t="s">
        <v>33</v>
      </c>
      <c r="H10972" t="s">
        <v>31814</v>
      </c>
      <c r="I10972" t="s">
        <v>31819</v>
      </c>
      <c r="M10972" t="s">
        <v>36</v>
      </c>
      <c r="N10972" t="str">
        <f>IF(AND(PESQUISA!$B$3&lt;&gt;"",OR(PESQUISA!$B$4="TODAS",B10972=PESQUISA!$B$4),ISNUMBER(SEARCH(PESQUISA!$B$3,D10972))),ROW()-1,"")</f>
        <v/>
      </c>
    </row>
    <row r="10973" spans="1:14" x14ac:dyDescent="0.3">
      <c r="A10973" t="s">
        <v>33090</v>
      </c>
      <c r="B10973" t="s">
        <v>31811</v>
      </c>
      <c r="C10973" t="s">
        <v>33091</v>
      </c>
      <c r="D10973" t="s">
        <v>33092</v>
      </c>
      <c r="E10973" t="s">
        <v>60</v>
      </c>
      <c r="F10973" s="7">
        <v>24.99</v>
      </c>
      <c r="G10973" t="s">
        <v>33</v>
      </c>
      <c r="H10973" t="s">
        <v>31814</v>
      </c>
      <c r="I10973" t="s">
        <v>31819</v>
      </c>
      <c r="M10973" t="s">
        <v>36</v>
      </c>
      <c r="N10973" t="str">
        <f>IF(AND(PESQUISA!$B$3&lt;&gt;"",OR(PESQUISA!$B$4="TODAS",B10973=PESQUISA!$B$4),ISNUMBER(SEARCH(PESQUISA!$B$3,D10973))),ROW()-1,"")</f>
        <v/>
      </c>
    </row>
    <row r="10974" spans="1:14" x14ac:dyDescent="0.3">
      <c r="A10974" t="s">
        <v>33093</v>
      </c>
      <c r="B10974" t="s">
        <v>31811</v>
      </c>
      <c r="C10974" t="s">
        <v>33094</v>
      </c>
      <c r="D10974" t="s">
        <v>33095</v>
      </c>
      <c r="E10974" t="s">
        <v>60</v>
      </c>
      <c r="F10974" s="7">
        <v>31.27</v>
      </c>
      <c r="G10974" t="s">
        <v>33</v>
      </c>
      <c r="H10974" t="s">
        <v>31814</v>
      </c>
      <c r="I10974" t="s">
        <v>31819</v>
      </c>
      <c r="M10974" t="s">
        <v>36</v>
      </c>
      <c r="N10974" t="str">
        <f>IF(AND(PESQUISA!$B$3&lt;&gt;"",OR(PESQUISA!$B$4="TODAS",B10974=PESQUISA!$B$4),ISNUMBER(SEARCH(PESQUISA!$B$3,D10974))),ROW()-1,"")</f>
        <v/>
      </c>
    </row>
    <row r="10975" spans="1:14" x14ac:dyDescent="0.3">
      <c r="A10975" t="s">
        <v>33096</v>
      </c>
      <c r="B10975" t="s">
        <v>31811</v>
      </c>
      <c r="C10975" t="s">
        <v>33097</v>
      </c>
      <c r="D10975" t="s">
        <v>33098</v>
      </c>
      <c r="E10975" t="s">
        <v>60</v>
      </c>
      <c r="F10975" s="7">
        <v>37.44</v>
      </c>
      <c r="G10975" t="s">
        <v>33</v>
      </c>
      <c r="H10975" t="s">
        <v>31814</v>
      </c>
      <c r="I10975" t="s">
        <v>31819</v>
      </c>
      <c r="M10975" t="s">
        <v>36</v>
      </c>
      <c r="N10975" t="str">
        <f>IF(AND(PESQUISA!$B$3&lt;&gt;"",OR(PESQUISA!$B$4="TODAS",B10975=PESQUISA!$B$4),ISNUMBER(SEARCH(PESQUISA!$B$3,D10975))),ROW()-1,"")</f>
        <v/>
      </c>
    </row>
    <row r="10976" spans="1:14" x14ac:dyDescent="0.3">
      <c r="A10976" t="s">
        <v>33099</v>
      </c>
      <c r="B10976" t="s">
        <v>31811</v>
      </c>
      <c r="C10976" t="s">
        <v>33100</v>
      </c>
      <c r="D10976" t="s">
        <v>33101</v>
      </c>
      <c r="E10976" t="s">
        <v>40</v>
      </c>
      <c r="G10976" t="s">
        <v>33</v>
      </c>
      <c r="H10976" t="s">
        <v>31814</v>
      </c>
      <c r="I10976" t="s">
        <v>31819</v>
      </c>
      <c r="M10976" t="s">
        <v>53</v>
      </c>
      <c r="N10976" t="str">
        <f>IF(AND(PESQUISA!$B$3&lt;&gt;"",OR(PESQUISA!$B$4="TODAS",B10976=PESQUISA!$B$4),ISNUMBER(SEARCH(PESQUISA!$B$3,D10976))),ROW()-1,"")</f>
        <v/>
      </c>
    </row>
    <row r="10977" spans="1:14" x14ac:dyDescent="0.3">
      <c r="A10977" t="s">
        <v>33102</v>
      </c>
      <c r="B10977" t="s">
        <v>31811</v>
      </c>
      <c r="C10977" t="s">
        <v>33103</v>
      </c>
      <c r="D10977" t="s">
        <v>33104</v>
      </c>
      <c r="E10977" t="s">
        <v>40</v>
      </c>
      <c r="G10977" t="s">
        <v>33</v>
      </c>
      <c r="H10977" t="s">
        <v>31814</v>
      </c>
      <c r="I10977" t="s">
        <v>31819</v>
      </c>
      <c r="M10977" t="s">
        <v>53</v>
      </c>
      <c r="N10977" t="str">
        <f>IF(AND(PESQUISA!$B$3&lt;&gt;"",OR(PESQUISA!$B$4="TODAS",B10977=PESQUISA!$B$4),ISNUMBER(SEARCH(PESQUISA!$B$3,D10977))),ROW()-1,"")</f>
        <v/>
      </c>
    </row>
    <row r="10978" spans="1:14" x14ac:dyDescent="0.3">
      <c r="A10978" t="s">
        <v>33105</v>
      </c>
      <c r="B10978" t="s">
        <v>31811</v>
      </c>
      <c r="C10978" t="s">
        <v>33106</v>
      </c>
      <c r="D10978" t="s">
        <v>33107</v>
      </c>
      <c r="E10978" t="s">
        <v>40</v>
      </c>
      <c r="G10978" t="s">
        <v>33</v>
      </c>
      <c r="H10978" t="s">
        <v>31814</v>
      </c>
      <c r="I10978" t="s">
        <v>31819</v>
      </c>
      <c r="M10978" t="s">
        <v>53</v>
      </c>
      <c r="N10978" t="str">
        <f>IF(AND(PESQUISA!$B$3&lt;&gt;"",OR(PESQUISA!$B$4="TODAS",B10978=PESQUISA!$B$4),ISNUMBER(SEARCH(PESQUISA!$B$3,D10978))),ROW()-1,"")</f>
        <v/>
      </c>
    </row>
    <row r="10979" spans="1:14" x14ac:dyDescent="0.3">
      <c r="A10979" t="s">
        <v>33108</v>
      </c>
      <c r="B10979" t="s">
        <v>31811</v>
      </c>
      <c r="C10979" t="s">
        <v>33109</v>
      </c>
      <c r="D10979" t="s">
        <v>33110</v>
      </c>
      <c r="E10979" t="s">
        <v>40</v>
      </c>
      <c r="G10979" t="s">
        <v>33</v>
      </c>
      <c r="H10979" t="s">
        <v>31814</v>
      </c>
      <c r="I10979" t="s">
        <v>31819</v>
      </c>
      <c r="M10979" t="s">
        <v>53</v>
      </c>
      <c r="N10979" t="str">
        <f>IF(AND(PESQUISA!$B$3&lt;&gt;"",OR(PESQUISA!$B$4="TODAS",B10979=PESQUISA!$B$4),ISNUMBER(SEARCH(PESQUISA!$B$3,D10979))),ROW()-1,"")</f>
        <v/>
      </c>
    </row>
    <row r="10980" spans="1:14" x14ac:dyDescent="0.3">
      <c r="A10980" t="s">
        <v>33111</v>
      </c>
      <c r="B10980" t="s">
        <v>31811</v>
      </c>
      <c r="C10980" t="s">
        <v>33112</v>
      </c>
      <c r="D10980" t="s">
        <v>33113</v>
      </c>
      <c r="E10980" t="s">
        <v>40</v>
      </c>
      <c r="G10980" t="s">
        <v>33</v>
      </c>
      <c r="H10980" t="s">
        <v>31814</v>
      </c>
      <c r="I10980" t="s">
        <v>31819</v>
      </c>
      <c r="M10980" t="s">
        <v>53</v>
      </c>
      <c r="N10980" t="str">
        <f>IF(AND(PESQUISA!$B$3&lt;&gt;"",OR(PESQUISA!$B$4="TODAS",B10980=PESQUISA!$B$4),ISNUMBER(SEARCH(PESQUISA!$B$3,D10980))),ROW()-1,"")</f>
        <v/>
      </c>
    </row>
    <row r="10981" spans="1:14" x14ac:dyDescent="0.3">
      <c r="A10981" t="s">
        <v>33114</v>
      </c>
      <c r="B10981" t="s">
        <v>31811</v>
      </c>
      <c r="C10981" t="s">
        <v>33115</v>
      </c>
      <c r="D10981" t="s">
        <v>33116</v>
      </c>
      <c r="E10981" t="s">
        <v>40</v>
      </c>
      <c r="G10981" t="s">
        <v>33</v>
      </c>
      <c r="H10981" t="s">
        <v>31814</v>
      </c>
      <c r="I10981" t="s">
        <v>31819</v>
      </c>
      <c r="M10981" t="s">
        <v>53</v>
      </c>
      <c r="N10981" t="str">
        <f>IF(AND(PESQUISA!$B$3&lt;&gt;"",OR(PESQUISA!$B$4="TODAS",B10981=PESQUISA!$B$4),ISNUMBER(SEARCH(PESQUISA!$B$3,D10981))),ROW()-1,"")</f>
        <v/>
      </c>
    </row>
    <row r="10982" spans="1:14" x14ac:dyDescent="0.3">
      <c r="A10982" t="s">
        <v>33117</v>
      </c>
      <c r="B10982" t="s">
        <v>31811</v>
      </c>
      <c r="C10982" t="s">
        <v>33118</v>
      </c>
      <c r="D10982" t="s">
        <v>33119</v>
      </c>
      <c r="E10982" t="s">
        <v>40</v>
      </c>
      <c r="G10982" t="s">
        <v>33</v>
      </c>
      <c r="H10982" t="s">
        <v>31814</v>
      </c>
      <c r="I10982" t="s">
        <v>31819</v>
      </c>
      <c r="M10982" t="s">
        <v>53</v>
      </c>
      <c r="N10982" t="str">
        <f>IF(AND(PESQUISA!$B$3&lt;&gt;"",OR(PESQUISA!$B$4="TODAS",B10982=PESQUISA!$B$4),ISNUMBER(SEARCH(PESQUISA!$B$3,D10982))),ROW()-1,"")</f>
        <v/>
      </c>
    </row>
    <row r="10983" spans="1:14" x14ac:dyDescent="0.3">
      <c r="A10983" t="s">
        <v>33120</v>
      </c>
      <c r="B10983" t="s">
        <v>31811</v>
      </c>
      <c r="C10983" t="s">
        <v>33121</v>
      </c>
      <c r="D10983" t="s">
        <v>33122</v>
      </c>
      <c r="E10983" t="s">
        <v>40</v>
      </c>
      <c r="F10983" s="7">
        <v>107.5</v>
      </c>
      <c r="G10983" t="s">
        <v>33</v>
      </c>
      <c r="H10983" t="s">
        <v>31814</v>
      </c>
      <c r="I10983" t="s">
        <v>31819</v>
      </c>
      <c r="M10983" t="s">
        <v>36</v>
      </c>
      <c r="N10983" t="str">
        <f>IF(AND(PESQUISA!$B$3&lt;&gt;"",OR(PESQUISA!$B$4="TODAS",B10983=PESQUISA!$B$4),ISNUMBER(SEARCH(PESQUISA!$B$3,D10983))),ROW()-1,"")</f>
        <v/>
      </c>
    </row>
    <row r="10984" spans="1:14" x14ac:dyDescent="0.3">
      <c r="A10984" t="s">
        <v>33123</v>
      </c>
      <c r="B10984" t="s">
        <v>31811</v>
      </c>
      <c r="C10984" t="s">
        <v>33124</v>
      </c>
      <c r="D10984" t="s">
        <v>33125</v>
      </c>
      <c r="E10984" t="s">
        <v>40</v>
      </c>
      <c r="F10984" s="7">
        <v>123.26</v>
      </c>
      <c r="G10984" t="s">
        <v>33</v>
      </c>
      <c r="H10984" t="s">
        <v>31814</v>
      </c>
      <c r="I10984" t="s">
        <v>31819</v>
      </c>
      <c r="M10984" t="s">
        <v>36</v>
      </c>
      <c r="N10984" t="str">
        <f>IF(AND(PESQUISA!$B$3&lt;&gt;"",OR(PESQUISA!$B$4="TODAS",B10984=PESQUISA!$B$4),ISNUMBER(SEARCH(PESQUISA!$B$3,D10984))),ROW()-1,"")</f>
        <v/>
      </c>
    </row>
    <row r="10985" spans="1:14" x14ac:dyDescent="0.3">
      <c r="A10985" t="s">
        <v>33126</v>
      </c>
      <c r="B10985" t="s">
        <v>31811</v>
      </c>
      <c r="C10985" t="s">
        <v>33127</v>
      </c>
      <c r="D10985" t="s">
        <v>33128</v>
      </c>
      <c r="E10985" t="s">
        <v>40</v>
      </c>
      <c r="F10985" s="7">
        <v>133.33000000000001</v>
      </c>
      <c r="G10985" t="s">
        <v>33</v>
      </c>
      <c r="H10985" t="s">
        <v>31814</v>
      </c>
      <c r="I10985" t="s">
        <v>31819</v>
      </c>
      <c r="M10985" t="s">
        <v>36</v>
      </c>
      <c r="N10985" t="str">
        <f>IF(AND(PESQUISA!$B$3&lt;&gt;"",OR(PESQUISA!$B$4="TODAS",B10985=PESQUISA!$B$4),ISNUMBER(SEARCH(PESQUISA!$B$3,D10985))),ROW()-1,"")</f>
        <v/>
      </c>
    </row>
    <row r="10986" spans="1:14" x14ac:dyDescent="0.3">
      <c r="A10986" t="s">
        <v>33129</v>
      </c>
      <c r="B10986" t="s">
        <v>31811</v>
      </c>
      <c r="C10986" t="s">
        <v>33130</v>
      </c>
      <c r="D10986" t="s">
        <v>33131</v>
      </c>
      <c r="E10986" t="s">
        <v>40</v>
      </c>
      <c r="F10986" s="7">
        <v>139.61000000000001</v>
      </c>
      <c r="G10986" t="s">
        <v>33</v>
      </c>
      <c r="H10986" t="s">
        <v>31814</v>
      </c>
      <c r="I10986" t="s">
        <v>31819</v>
      </c>
      <c r="M10986" t="s">
        <v>36</v>
      </c>
      <c r="N10986" t="str">
        <f>IF(AND(PESQUISA!$B$3&lt;&gt;"",OR(PESQUISA!$B$4="TODAS",B10986=PESQUISA!$B$4),ISNUMBER(SEARCH(PESQUISA!$B$3,D10986))),ROW()-1,"")</f>
        <v/>
      </c>
    </row>
    <row r="10987" spans="1:14" x14ac:dyDescent="0.3">
      <c r="A10987" t="s">
        <v>33132</v>
      </c>
      <c r="B10987" t="s">
        <v>31811</v>
      </c>
      <c r="C10987" t="s">
        <v>33133</v>
      </c>
      <c r="D10987" t="s">
        <v>33134</v>
      </c>
      <c r="E10987" t="s">
        <v>40</v>
      </c>
      <c r="F10987" s="7">
        <v>486.47</v>
      </c>
      <c r="G10987" t="s">
        <v>33</v>
      </c>
      <c r="H10987" t="s">
        <v>31814</v>
      </c>
      <c r="I10987" t="s">
        <v>31819</v>
      </c>
      <c r="M10987" t="s">
        <v>36</v>
      </c>
      <c r="N10987" t="str">
        <f>IF(AND(PESQUISA!$B$3&lt;&gt;"",OR(PESQUISA!$B$4="TODAS",B10987=PESQUISA!$B$4),ISNUMBER(SEARCH(PESQUISA!$B$3,D10987))),ROW()-1,"")</f>
        <v/>
      </c>
    </row>
    <row r="10988" spans="1:14" x14ac:dyDescent="0.3">
      <c r="A10988" t="s">
        <v>33135</v>
      </c>
      <c r="B10988" t="s">
        <v>31811</v>
      </c>
      <c r="C10988" t="s">
        <v>33136</v>
      </c>
      <c r="D10988" t="s">
        <v>33137</v>
      </c>
      <c r="E10988" t="s">
        <v>40</v>
      </c>
      <c r="F10988" s="7">
        <v>60.66</v>
      </c>
      <c r="G10988" t="s">
        <v>33</v>
      </c>
      <c r="H10988" t="s">
        <v>31814</v>
      </c>
      <c r="I10988" t="s">
        <v>31819</v>
      </c>
      <c r="M10988" t="s">
        <v>36</v>
      </c>
      <c r="N10988" t="str">
        <f>IF(AND(PESQUISA!$B$3&lt;&gt;"",OR(PESQUISA!$B$4="TODAS",B10988=PESQUISA!$B$4),ISNUMBER(SEARCH(PESQUISA!$B$3,D10988))),ROW()-1,"")</f>
        <v/>
      </c>
    </row>
    <row r="10989" spans="1:14" x14ac:dyDescent="0.3">
      <c r="A10989" t="s">
        <v>33138</v>
      </c>
      <c r="B10989" t="s">
        <v>31811</v>
      </c>
      <c r="C10989" t="s">
        <v>33139</v>
      </c>
      <c r="D10989" t="s">
        <v>33140</v>
      </c>
      <c r="E10989" t="s">
        <v>40</v>
      </c>
      <c r="F10989" s="7">
        <v>66.52</v>
      </c>
      <c r="G10989" t="s">
        <v>33</v>
      </c>
      <c r="H10989" t="s">
        <v>31814</v>
      </c>
      <c r="I10989" t="s">
        <v>31819</v>
      </c>
      <c r="M10989" t="s">
        <v>36</v>
      </c>
      <c r="N10989" t="str">
        <f>IF(AND(PESQUISA!$B$3&lt;&gt;"",OR(PESQUISA!$B$4="TODAS",B10989=PESQUISA!$B$4),ISNUMBER(SEARCH(PESQUISA!$B$3,D10989))),ROW()-1,"")</f>
        <v/>
      </c>
    </row>
    <row r="10990" spans="1:14" x14ac:dyDescent="0.3">
      <c r="A10990" t="s">
        <v>33141</v>
      </c>
      <c r="B10990" t="s">
        <v>31811</v>
      </c>
      <c r="C10990" t="s">
        <v>33142</v>
      </c>
      <c r="D10990" t="s">
        <v>33143</v>
      </c>
      <c r="E10990" t="s">
        <v>40</v>
      </c>
      <c r="F10990" s="7">
        <v>18.32</v>
      </c>
      <c r="G10990" t="s">
        <v>33</v>
      </c>
      <c r="H10990" t="s">
        <v>31814</v>
      </c>
      <c r="I10990" t="s">
        <v>31819</v>
      </c>
      <c r="M10990" t="s">
        <v>36</v>
      </c>
      <c r="N10990" t="str">
        <f>IF(AND(PESQUISA!$B$3&lt;&gt;"",OR(PESQUISA!$B$4="TODAS",B10990=PESQUISA!$B$4),ISNUMBER(SEARCH(PESQUISA!$B$3,D10990))),ROW()-1,"")</f>
        <v/>
      </c>
    </row>
    <row r="10991" spans="1:14" x14ac:dyDescent="0.3">
      <c r="A10991" t="s">
        <v>33144</v>
      </c>
      <c r="B10991" t="s">
        <v>31811</v>
      </c>
      <c r="C10991" t="s">
        <v>33145</v>
      </c>
      <c r="D10991" t="s">
        <v>33146</v>
      </c>
      <c r="E10991" t="s">
        <v>40</v>
      </c>
      <c r="F10991" s="7">
        <v>9.33</v>
      </c>
      <c r="G10991" t="s">
        <v>33</v>
      </c>
      <c r="H10991" t="s">
        <v>31814</v>
      </c>
      <c r="I10991" t="s">
        <v>31819</v>
      </c>
      <c r="M10991" t="s">
        <v>36</v>
      </c>
      <c r="N10991" t="str">
        <f>IF(AND(PESQUISA!$B$3&lt;&gt;"",OR(PESQUISA!$B$4="TODAS",B10991=PESQUISA!$B$4),ISNUMBER(SEARCH(PESQUISA!$B$3,D10991))),ROW()-1,"")</f>
        <v/>
      </c>
    </row>
    <row r="10992" spans="1:14" x14ac:dyDescent="0.3">
      <c r="A10992" t="s">
        <v>33147</v>
      </c>
      <c r="B10992" t="s">
        <v>31811</v>
      </c>
      <c r="C10992" t="s">
        <v>33148</v>
      </c>
      <c r="D10992" t="s">
        <v>33149</v>
      </c>
      <c r="E10992" t="s">
        <v>40</v>
      </c>
      <c r="G10992" t="s">
        <v>33</v>
      </c>
      <c r="H10992" t="s">
        <v>31814</v>
      </c>
      <c r="I10992" t="s">
        <v>32347</v>
      </c>
      <c r="M10992" t="s">
        <v>53</v>
      </c>
      <c r="N10992" t="str">
        <f>IF(AND(PESQUISA!$B$3&lt;&gt;"",OR(PESQUISA!$B$4="TODAS",B10992=PESQUISA!$B$4),ISNUMBER(SEARCH(PESQUISA!$B$3,D10992))),ROW()-1,"")</f>
        <v/>
      </c>
    </row>
    <row r="10993" spans="1:14" x14ac:dyDescent="0.3">
      <c r="A10993" t="s">
        <v>33150</v>
      </c>
      <c r="B10993" t="s">
        <v>31811</v>
      </c>
      <c r="C10993" t="s">
        <v>33151</v>
      </c>
      <c r="D10993" t="s">
        <v>33152</v>
      </c>
      <c r="E10993" t="s">
        <v>33153</v>
      </c>
      <c r="F10993" s="7">
        <v>190</v>
      </c>
      <c r="G10993" t="s">
        <v>33</v>
      </c>
      <c r="H10993" t="s">
        <v>31814</v>
      </c>
      <c r="I10993" t="s">
        <v>31819</v>
      </c>
      <c r="M10993" t="s">
        <v>36</v>
      </c>
      <c r="N10993" t="str">
        <f>IF(AND(PESQUISA!$B$3&lt;&gt;"",OR(PESQUISA!$B$4="TODAS",B10993=PESQUISA!$B$4),ISNUMBER(SEARCH(PESQUISA!$B$3,D10993))),ROW()-1,"")</f>
        <v/>
      </c>
    </row>
    <row r="10994" spans="1:14" x14ac:dyDescent="0.3">
      <c r="A10994" t="s">
        <v>33154</v>
      </c>
      <c r="B10994" t="s">
        <v>31811</v>
      </c>
      <c r="C10994" t="s">
        <v>33155</v>
      </c>
      <c r="D10994" t="s">
        <v>33156</v>
      </c>
      <c r="E10994" t="s">
        <v>33153</v>
      </c>
      <c r="F10994" s="7">
        <v>117.67</v>
      </c>
      <c r="G10994" t="s">
        <v>33</v>
      </c>
      <c r="H10994" t="s">
        <v>31814</v>
      </c>
      <c r="I10994" t="s">
        <v>31819</v>
      </c>
      <c r="M10994" t="s">
        <v>36</v>
      </c>
      <c r="N10994" t="str">
        <f>IF(AND(PESQUISA!$B$3&lt;&gt;"",OR(PESQUISA!$B$4="TODAS",B10994=PESQUISA!$B$4),ISNUMBER(SEARCH(PESQUISA!$B$3,D10994))),ROW()-1,"")</f>
        <v/>
      </c>
    </row>
    <row r="10995" spans="1:14" x14ac:dyDescent="0.3">
      <c r="A10995" t="s">
        <v>33157</v>
      </c>
      <c r="B10995" t="s">
        <v>31811</v>
      </c>
      <c r="C10995" t="s">
        <v>33158</v>
      </c>
      <c r="D10995" t="s">
        <v>33159</v>
      </c>
      <c r="E10995" t="s">
        <v>33153</v>
      </c>
      <c r="F10995" s="7">
        <v>253.74</v>
      </c>
      <c r="G10995" t="s">
        <v>33</v>
      </c>
      <c r="H10995" t="s">
        <v>31814</v>
      </c>
      <c r="I10995" t="s">
        <v>31819</v>
      </c>
      <c r="M10995" t="s">
        <v>36</v>
      </c>
      <c r="N10995" t="str">
        <f>IF(AND(PESQUISA!$B$3&lt;&gt;"",OR(PESQUISA!$B$4="TODAS",B10995=PESQUISA!$B$4),ISNUMBER(SEARCH(PESQUISA!$B$3,D10995))),ROW()-1,"")</f>
        <v/>
      </c>
    </row>
    <row r="10996" spans="1:14" x14ac:dyDescent="0.3">
      <c r="A10996" t="s">
        <v>33160</v>
      </c>
      <c r="B10996" t="s">
        <v>31811</v>
      </c>
      <c r="C10996" t="s">
        <v>33161</v>
      </c>
      <c r="D10996" t="s">
        <v>33162</v>
      </c>
      <c r="E10996" t="s">
        <v>33153</v>
      </c>
      <c r="F10996" s="7">
        <v>147.09</v>
      </c>
      <c r="G10996" t="s">
        <v>33</v>
      </c>
      <c r="H10996" t="s">
        <v>31814</v>
      </c>
      <c r="I10996" t="s">
        <v>31819</v>
      </c>
      <c r="M10996" t="s">
        <v>36</v>
      </c>
      <c r="N10996" t="str">
        <f>IF(AND(PESQUISA!$B$3&lt;&gt;"",OR(PESQUISA!$B$4="TODAS",B10996=PESQUISA!$B$4),ISNUMBER(SEARCH(PESQUISA!$B$3,D10996))),ROW()-1,"")</f>
        <v/>
      </c>
    </row>
    <row r="10997" spans="1:14" x14ac:dyDescent="0.3">
      <c r="A10997" t="s">
        <v>33163</v>
      </c>
      <c r="B10997" t="s">
        <v>31811</v>
      </c>
      <c r="C10997" t="s">
        <v>33164</v>
      </c>
      <c r="D10997" t="s">
        <v>33165</v>
      </c>
      <c r="E10997" t="s">
        <v>33153</v>
      </c>
      <c r="F10997" s="7">
        <v>405.54</v>
      </c>
      <c r="G10997" t="s">
        <v>33</v>
      </c>
      <c r="H10997" t="s">
        <v>31814</v>
      </c>
      <c r="I10997" t="s">
        <v>31819</v>
      </c>
      <c r="M10997" t="s">
        <v>36</v>
      </c>
      <c r="N10997" t="str">
        <f>IF(AND(PESQUISA!$B$3&lt;&gt;"",OR(PESQUISA!$B$4="TODAS",B10997=PESQUISA!$B$4),ISNUMBER(SEARCH(PESQUISA!$B$3,D10997))),ROW()-1,"")</f>
        <v/>
      </c>
    </row>
    <row r="10998" spans="1:14" x14ac:dyDescent="0.3">
      <c r="A10998" t="s">
        <v>33166</v>
      </c>
      <c r="B10998" t="s">
        <v>31811</v>
      </c>
      <c r="C10998" t="s">
        <v>33167</v>
      </c>
      <c r="D10998" t="s">
        <v>33168</v>
      </c>
      <c r="E10998" t="s">
        <v>859</v>
      </c>
      <c r="G10998" t="s">
        <v>33</v>
      </c>
      <c r="H10998" t="s">
        <v>31814</v>
      </c>
      <c r="I10998" t="s">
        <v>31819</v>
      </c>
      <c r="M10998" t="s">
        <v>53</v>
      </c>
      <c r="N10998" t="str">
        <f>IF(AND(PESQUISA!$B$3&lt;&gt;"",OR(PESQUISA!$B$4="TODAS",B10998=PESQUISA!$B$4),ISNUMBER(SEARCH(PESQUISA!$B$3,D10998))),ROW()-1,"")</f>
        <v/>
      </c>
    </row>
    <row r="10999" spans="1:14" x14ac:dyDescent="0.3">
      <c r="A10999" t="s">
        <v>33169</v>
      </c>
      <c r="B10999" t="s">
        <v>31811</v>
      </c>
      <c r="C10999" t="s">
        <v>33170</v>
      </c>
      <c r="D10999" t="s">
        <v>33171</v>
      </c>
      <c r="E10999" t="s">
        <v>40</v>
      </c>
      <c r="F10999" s="7">
        <v>5800</v>
      </c>
      <c r="G10999" t="s">
        <v>33</v>
      </c>
      <c r="H10999" t="s">
        <v>31814</v>
      </c>
      <c r="I10999" t="s">
        <v>32347</v>
      </c>
      <c r="M10999" t="s">
        <v>36</v>
      </c>
      <c r="N10999" t="str">
        <f>IF(AND(PESQUISA!$B$3&lt;&gt;"",OR(PESQUISA!$B$4="TODAS",B10999=PESQUISA!$B$4),ISNUMBER(SEARCH(PESQUISA!$B$3,D10999))),ROW()-1,"")</f>
        <v/>
      </c>
    </row>
    <row r="11000" spans="1:14" x14ac:dyDescent="0.3">
      <c r="A11000" t="s">
        <v>33172</v>
      </c>
      <c r="B11000" t="s">
        <v>31811</v>
      </c>
      <c r="C11000" t="s">
        <v>33173</v>
      </c>
      <c r="D11000" t="s">
        <v>33174</v>
      </c>
      <c r="E11000" t="s">
        <v>40</v>
      </c>
      <c r="F11000" s="7">
        <v>7909.62</v>
      </c>
      <c r="G11000" t="s">
        <v>33</v>
      </c>
      <c r="H11000" t="s">
        <v>31814</v>
      </c>
      <c r="I11000" t="s">
        <v>32347</v>
      </c>
      <c r="M11000" t="s">
        <v>36</v>
      </c>
      <c r="N11000" t="str">
        <f>IF(AND(PESQUISA!$B$3&lt;&gt;"",OR(PESQUISA!$B$4="TODAS",B11000=PESQUISA!$B$4),ISNUMBER(SEARCH(PESQUISA!$B$3,D11000))),ROW()-1,"")</f>
        <v/>
      </c>
    </row>
    <row r="11001" spans="1:14" x14ac:dyDescent="0.3">
      <c r="A11001" t="s">
        <v>33175</v>
      </c>
      <c r="B11001" t="s">
        <v>31811</v>
      </c>
      <c r="C11001" t="s">
        <v>33176</v>
      </c>
      <c r="D11001" t="s">
        <v>33177</v>
      </c>
      <c r="E11001" t="s">
        <v>40</v>
      </c>
      <c r="F11001" s="7">
        <v>7254.91</v>
      </c>
      <c r="G11001" t="s">
        <v>33</v>
      </c>
      <c r="H11001" t="s">
        <v>31814</v>
      </c>
      <c r="I11001" t="s">
        <v>32347</v>
      </c>
      <c r="M11001" t="s">
        <v>36</v>
      </c>
      <c r="N11001" t="str">
        <f>IF(AND(PESQUISA!$B$3&lt;&gt;"",OR(PESQUISA!$B$4="TODAS",B11001=PESQUISA!$B$4),ISNUMBER(SEARCH(PESQUISA!$B$3,D11001))),ROW()-1,"")</f>
        <v/>
      </c>
    </row>
    <row r="11002" spans="1:14" x14ac:dyDescent="0.3">
      <c r="A11002" t="s">
        <v>33178</v>
      </c>
      <c r="B11002" t="s">
        <v>31811</v>
      </c>
      <c r="C11002" t="s">
        <v>33179</v>
      </c>
      <c r="D11002" t="s">
        <v>33180</v>
      </c>
      <c r="E11002" t="s">
        <v>40</v>
      </c>
      <c r="F11002" s="7">
        <v>23593.22</v>
      </c>
      <c r="G11002" t="s">
        <v>33</v>
      </c>
      <c r="H11002" t="s">
        <v>31814</v>
      </c>
      <c r="I11002" t="s">
        <v>32347</v>
      </c>
      <c r="M11002" t="s">
        <v>36</v>
      </c>
      <c r="N11002" t="str">
        <f>IF(AND(PESQUISA!$B$3&lt;&gt;"",OR(PESQUISA!$B$4="TODAS",B11002=PESQUISA!$B$4),ISNUMBER(SEARCH(PESQUISA!$B$3,D11002))),ROW()-1,"")</f>
        <v/>
      </c>
    </row>
    <row r="11003" spans="1:14" x14ac:dyDescent="0.3">
      <c r="A11003" t="s">
        <v>33181</v>
      </c>
      <c r="B11003" t="s">
        <v>31811</v>
      </c>
      <c r="C11003" t="s">
        <v>33182</v>
      </c>
      <c r="D11003" t="s">
        <v>33183</v>
      </c>
      <c r="E11003" t="s">
        <v>40</v>
      </c>
      <c r="F11003" s="7">
        <v>28675.59</v>
      </c>
      <c r="G11003" t="s">
        <v>33</v>
      </c>
      <c r="H11003" t="s">
        <v>31814</v>
      </c>
      <c r="I11003" t="s">
        <v>32347</v>
      </c>
      <c r="M11003" t="s">
        <v>36</v>
      </c>
      <c r="N11003" t="str">
        <f>IF(AND(PESQUISA!$B$3&lt;&gt;"",OR(PESQUISA!$B$4="TODAS",B11003=PESQUISA!$B$4),ISNUMBER(SEARCH(PESQUISA!$B$3,D11003))),ROW()-1,"")</f>
        <v/>
      </c>
    </row>
    <row r="11004" spans="1:14" x14ac:dyDescent="0.3">
      <c r="A11004" t="s">
        <v>33184</v>
      </c>
      <c r="B11004" t="s">
        <v>31811</v>
      </c>
      <c r="C11004" t="s">
        <v>33185</v>
      </c>
      <c r="D11004" t="s">
        <v>33186</v>
      </c>
      <c r="E11004" t="s">
        <v>6144</v>
      </c>
      <c r="F11004" s="7">
        <v>18.09</v>
      </c>
      <c r="G11004" t="s">
        <v>33</v>
      </c>
      <c r="H11004" t="s">
        <v>31814</v>
      </c>
      <c r="I11004" t="s">
        <v>32249</v>
      </c>
      <c r="M11004" t="s">
        <v>36</v>
      </c>
      <c r="N11004" t="str">
        <f>IF(AND(PESQUISA!$B$3&lt;&gt;"",OR(PESQUISA!$B$4="TODAS",B11004=PESQUISA!$B$4),ISNUMBER(SEARCH(PESQUISA!$B$3,D11004))),ROW()-1,"")</f>
        <v/>
      </c>
    </row>
    <row r="11005" spans="1:14" x14ac:dyDescent="0.3">
      <c r="A11005" t="s">
        <v>33187</v>
      </c>
      <c r="B11005" t="s">
        <v>31811</v>
      </c>
      <c r="C11005" t="s">
        <v>33188</v>
      </c>
      <c r="D11005" t="s">
        <v>33189</v>
      </c>
      <c r="E11005" t="s">
        <v>21689</v>
      </c>
      <c r="F11005" s="7">
        <v>3245.92</v>
      </c>
      <c r="G11005" t="s">
        <v>33</v>
      </c>
      <c r="H11005" t="s">
        <v>31814</v>
      </c>
      <c r="I11005" t="s">
        <v>32249</v>
      </c>
      <c r="M11005" t="s">
        <v>36</v>
      </c>
      <c r="N11005" t="str">
        <f>IF(AND(PESQUISA!$B$3&lt;&gt;"",OR(PESQUISA!$B$4="TODAS",B11005=PESQUISA!$B$4),ISNUMBER(SEARCH(PESQUISA!$B$3,D11005))),ROW()-1,"")</f>
        <v/>
      </c>
    </row>
    <row r="11006" spans="1:14" x14ac:dyDescent="0.3">
      <c r="A11006" t="s">
        <v>33190</v>
      </c>
      <c r="B11006" t="s">
        <v>31811</v>
      </c>
      <c r="C11006" t="s">
        <v>33191</v>
      </c>
      <c r="D11006" t="s">
        <v>33192</v>
      </c>
      <c r="E11006" t="s">
        <v>40</v>
      </c>
      <c r="F11006" s="7">
        <v>19.899999999999999</v>
      </c>
      <c r="G11006" t="s">
        <v>33</v>
      </c>
      <c r="H11006" t="s">
        <v>31814</v>
      </c>
      <c r="I11006" t="s">
        <v>31819</v>
      </c>
      <c r="M11006" t="s">
        <v>36</v>
      </c>
      <c r="N11006" t="str">
        <f>IF(AND(PESQUISA!$B$3&lt;&gt;"",OR(PESQUISA!$B$4="TODAS",B11006=PESQUISA!$B$4),ISNUMBER(SEARCH(PESQUISA!$B$3,D11006))),ROW()-1,"")</f>
        <v/>
      </c>
    </row>
    <row r="11007" spans="1:14" x14ac:dyDescent="0.3">
      <c r="A11007" t="s">
        <v>33193</v>
      </c>
      <c r="B11007" t="s">
        <v>31811</v>
      </c>
      <c r="C11007" t="s">
        <v>33194</v>
      </c>
      <c r="D11007" t="s">
        <v>33195</v>
      </c>
      <c r="E11007" t="s">
        <v>40</v>
      </c>
      <c r="F11007" s="7">
        <v>22.5</v>
      </c>
      <c r="G11007" t="s">
        <v>33</v>
      </c>
      <c r="H11007" t="s">
        <v>31814</v>
      </c>
      <c r="I11007" t="s">
        <v>31819</v>
      </c>
      <c r="M11007" t="s">
        <v>36</v>
      </c>
      <c r="N11007" t="str">
        <f>IF(AND(PESQUISA!$B$3&lt;&gt;"",OR(PESQUISA!$B$4="TODAS",B11007=PESQUISA!$B$4),ISNUMBER(SEARCH(PESQUISA!$B$3,D11007))),ROW()-1,"")</f>
        <v/>
      </c>
    </row>
    <row r="11008" spans="1:14" x14ac:dyDescent="0.3">
      <c r="A11008" t="s">
        <v>33196</v>
      </c>
      <c r="B11008" t="s">
        <v>31811</v>
      </c>
      <c r="C11008" t="s">
        <v>33197</v>
      </c>
      <c r="D11008" t="s">
        <v>33198</v>
      </c>
      <c r="E11008" t="s">
        <v>40</v>
      </c>
      <c r="F11008" s="7">
        <v>1.32</v>
      </c>
      <c r="G11008" t="s">
        <v>33</v>
      </c>
      <c r="H11008" t="s">
        <v>31814</v>
      </c>
      <c r="I11008" t="s">
        <v>31819</v>
      </c>
      <c r="M11008" t="s">
        <v>36</v>
      </c>
      <c r="N11008" t="str">
        <f>IF(AND(PESQUISA!$B$3&lt;&gt;"",OR(PESQUISA!$B$4="TODAS",B11008=PESQUISA!$B$4),ISNUMBER(SEARCH(PESQUISA!$B$3,D11008))),ROW()-1,"")</f>
        <v/>
      </c>
    </row>
    <row r="11009" spans="1:14" x14ac:dyDescent="0.3">
      <c r="A11009" t="s">
        <v>33199</v>
      </c>
      <c r="B11009" t="s">
        <v>31811</v>
      </c>
      <c r="C11009" t="s">
        <v>33200</v>
      </c>
      <c r="D11009" t="s">
        <v>33201</v>
      </c>
      <c r="E11009" t="s">
        <v>40</v>
      </c>
      <c r="F11009" s="7">
        <v>2.21</v>
      </c>
      <c r="G11009" t="s">
        <v>33</v>
      </c>
      <c r="H11009" t="s">
        <v>31814</v>
      </c>
      <c r="I11009" t="s">
        <v>31819</v>
      </c>
      <c r="M11009" t="s">
        <v>36</v>
      </c>
      <c r="N11009" t="str">
        <f>IF(AND(PESQUISA!$B$3&lt;&gt;"",OR(PESQUISA!$B$4="TODAS",B11009=PESQUISA!$B$4),ISNUMBER(SEARCH(PESQUISA!$B$3,D11009))),ROW()-1,"")</f>
        <v/>
      </c>
    </row>
    <row r="11010" spans="1:14" x14ac:dyDescent="0.3">
      <c r="A11010" t="s">
        <v>33202</v>
      </c>
      <c r="B11010" t="s">
        <v>31811</v>
      </c>
      <c r="C11010" t="s">
        <v>33203</v>
      </c>
      <c r="D11010" t="s">
        <v>33204</v>
      </c>
      <c r="E11010" t="s">
        <v>40</v>
      </c>
      <c r="F11010" s="7">
        <v>3.02</v>
      </c>
      <c r="G11010" t="s">
        <v>33</v>
      </c>
      <c r="H11010" t="s">
        <v>31814</v>
      </c>
      <c r="I11010" t="s">
        <v>31819</v>
      </c>
      <c r="M11010" t="s">
        <v>36</v>
      </c>
      <c r="N11010" t="str">
        <f>IF(AND(PESQUISA!$B$3&lt;&gt;"",OR(PESQUISA!$B$4="TODAS",B11010=PESQUISA!$B$4),ISNUMBER(SEARCH(PESQUISA!$B$3,D11010))),ROW()-1,"")</f>
        <v/>
      </c>
    </row>
    <row r="11011" spans="1:14" x14ac:dyDescent="0.3">
      <c r="A11011" t="s">
        <v>33205</v>
      </c>
      <c r="B11011" t="s">
        <v>31811</v>
      </c>
      <c r="C11011" t="s">
        <v>33206</v>
      </c>
      <c r="D11011" t="s">
        <v>33207</v>
      </c>
      <c r="E11011" t="s">
        <v>40</v>
      </c>
      <c r="F11011" s="7">
        <v>1.1100000000000001</v>
      </c>
      <c r="G11011" t="s">
        <v>33</v>
      </c>
      <c r="H11011" t="s">
        <v>31814</v>
      </c>
      <c r="I11011" t="s">
        <v>31819</v>
      </c>
      <c r="M11011" t="s">
        <v>36</v>
      </c>
      <c r="N11011" t="str">
        <f>IF(AND(PESQUISA!$B$3&lt;&gt;"",OR(PESQUISA!$B$4="TODAS",B11011=PESQUISA!$B$4),ISNUMBER(SEARCH(PESQUISA!$B$3,D11011))),ROW()-1,"")</f>
        <v/>
      </c>
    </row>
    <row r="11012" spans="1:14" x14ac:dyDescent="0.3">
      <c r="A11012" t="s">
        <v>33208</v>
      </c>
      <c r="B11012" t="s">
        <v>31811</v>
      </c>
      <c r="C11012" t="s">
        <v>33209</v>
      </c>
      <c r="D11012" t="s">
        <v>33210</v>
      </c>
      <c r="E11012" t="s">
        <v>40</v>
      </c>
      <c r="F11012" s="7">
        <v>1.35</v>
      </c>
      <c r="G11012" t="s">
        <v>33</v>
      </c>
      <c r="H11012" t="s">
        <v>31814</v>
      </c>
      <c r="I11012" t="s">
        <v>31819</v>
      </c>
      <c r="M11012" t="s">
        <v>36</v>
      </c>
      <c r="N11012" t="str">
        <f>IF(AND(PESQUISA!$B$3&lt;&gt;"",OR(PESQUISA!$B$4="TODAS",B11012=PESQUISA!$B$4),ISNUMBER(SEARCH(PESQUISA!$B$3,D11012))),ROW()-1,"")</f>
        <v/>
      </c>
    </row>
    <row r="11013" spans="1:14" x14ac:dyDescent="0.3">
      <c r="A11013" t="s">
        <v>33211</v>
      </c>
      <c r="B11013" t="s">
        <v>31811</v>
      </c>
      <c r="C11013" t="s">
        <v>33212</v>
      </c>
      <c r="D11013" t="s">
        <v>33213</v>
      </c>
      <c r="E11013" t="s">
        <v>40</v>
      </c>
      <c r="F11013" s="7">
        <v>2.61</v>
      </c>
      <c r="G11013" t="s">
        <v>33</v>
      </c>
      <c r="H11013" t="s">
        <v>31814</v>
      </c>
      <c r="I11013" t="s">
        <v>31819</v>
      </c>
      <c r="M11013" t="s">
        <v>36</v>
      </c>
      <c r="N11013" t="str">
        <f>IF(AND(PESQUISA!$B$3&lt;&gt;"",OR(PESQUISA!$B$4="TODAS",B11013=PESQUISA!$B$4),ISNUMBER(SEARCH(PESQUISA!$B$3,D11013))),ROW()-1,"")</f>
        <v/>
      </c>
    </row>
    <row r="11014" spans="1:14" x14ac:dyDescent="0.3">
      <c r="A11014" t="s">
        <v>33214</v>
      </c>
      <c r="B11014" t="s">
        <v>31811</v>
      </c>
      <c r="C11014" t="s">
        <v>33215</v>
      </c>
      <c r="D11014" t="s">
        <v>33216</v>
      </c>
      <c r="E11014" t="s">
        <v>40</v>
      </c>
      <c r="F11014" s="7">
        <v>1.41</v>
      </c>
      <c r="G11014" t="s">
        <v>33</v>
      </c>
      <c r="H11014" t="s">
        <v>31814</v>
      </c>
      <c r="I11014" t="s">
        <v>31819</v>
      </c>
      <c r="M11014" t="s">
        <v>36</v>
      </c>
      <c r="N11014" t="str">
        <f>IF(AND(PESQUISA!$B$3&lt;&gt;"",OR(PESQUISA!$B$4="TODAS",B11014=PESQUISA!$B$4),ISNUMBER(SEARCH(PESQUISA!$B$3,D11014))),ROW()-1,"")</f>
        <v/>
      </c>
    </row>
    <row r="11015" spans="1:14" x14ac:dyDescent="0.3">
      <c r="A11015" t="s">
        <v>33217</v>
      </c>
      <c r="B11015" t="s">
        <v>31811</v>
      </c>
      <c r="C11015" t="s">
        <v>33218</v>
      </c>
      <c r="D11015" t="s">
        <v>33219</v>
      </c>
      <c r="E11015" t="s">
        <v>40</v>
      </c>
      <c r="F11015" s="7">
        <v>2.2000000000000002</v>
      </c>
      <c r="G11015" t="s">
        <v>33</v>
      </c>
      <c r="H11015" t="s">
        <v>31814</v>
      </c>
      <c r="I11015" t="s">
        <v>31819</v>
      </c>
      <c r="M11015" t="s">
        <v>36</v>
      </c>
      <c r="N11015" t="str">
        <f>IF(AND(PESQUISA!$B$3&lt;&gt;"",OR(PESQUISA!$B$4="TODAS",B11015=PESQUISA!$B$4),ISNUMBER(SEARCH(PESQUISA!$B$3,D11015))),ROW()-1,"")</f>
        <v/>
      </c>
    </row>
    <row r="11016" spans="1:14" x14ac:dyDescent="0.3">
      <c r="A11016" t="s">
        <v>33220</v>
      </c>
      <c r="B11016" t="s">
        <v>31811</v>
      </c>
      <c r="C11016" t="s">
        <v>33221</v>
      </c>
      <c r="D11016" t="s">
        <v>33222</v>
      </c>
      <c r="E11016" t="s">
        <v>40</v>
      </c>
      <c r="F11016" s="7">
        <v>1.42</v>
      </c>
      <c r="G11016" t="s">
        <v>33</v>
      </c>
      <c r="H11016" t="s">
        <v>31814</v>
      </c>
      <c r="I11016" t="s">
        <v>31819</v>
      </c>
      <c r="M11016" t="s">
        <v>36</v>
      </c>
      <c r="N11016" t="str">
        <f>IF(AND(PESQUISA!$B$3&lt;&gt;"",OR(PESQUISA!$B$4="TODAS",B11016=PESQUISA!$B$4),ISNUMBER(SEARCH(PESQUISA!$B$3,D11016))),ROW()-1,"")</f>
        <v/>
      </c>
    </row>
    <row r="11017" spans="1:14" x14ac:dyDescent="0.3">
      <c r="A11017" t="s">
        <v>33223</v>
      </c>
      <c r="B11017" t="s">
        <v>31811</v>
      </c>
      <c r="C11017" t="s">
        <v>33224</v>
      </c>
      <c r="D11017" t="s">
        <v>33225</v>
      </c>
      <c r="E11017" t="s">
        <v>40</v>
      </c>
      <c r="F11017" s="7">
        <v>2.5099999999999998</v>
      </c>
      <c r="G11017" t="s">
        <v>33</v>
      </c>
      <c r="H11017" t="s">
        <v>31814</v>
      </c>
      <c r="I11017" t="s">
        <v>31819</v>
      </c>
      <c r="M11017" t="s">
        <v>36</v>
      </c>
      <c r="N11017" t="str">
        <f>IF(AND(PESQUISA!$B$3&lt;&gt;"",OR(PESQUISA!$B$4="TODAS",B11017=PESQUISA!$B$4),ISNUMBER(SEARCH(PESQUISA!$B$3,D11017))),ROW()-1,"")</f>
        <v/>
      </c>
    </row>
    <row r="11018" spans="1:14" x14ac:dyDescent="0.3">
      <c r="A11018" t="s">
        <v>33226</v>
      </c>
      <c r="B11018" t="s">
        <v>31811</v>
      </c>
      <c r="C11018" t="s">
        <v>33227</v>
      </c>
      <c r="D11018" t="s">
        <v>33228</v>
      </c>
      <c r="E11018" t="s">
        <v>40</v>
      </c>
      <c r="F11018" s="7">
        <v>3.24</v>
      </c>
      <c r="G11018" t="s">
        <v>33</v>
      </c>
      <c r="H11018" t="s">
        <v>31814</v>
      </c>
      <c r="I11018" t="s">
        <v>31819</v>
      </c>
      <c r="M11018" t="s">
        <v>36</v>
      </c>
      <c r="N11018" t="str">
        <f>IF(AND(PESQUISA!$B$3&lt;&gt;"",OR(PESQUISA!$B$4="TODAS",B11018=PESQUISA!$B$4),ISNUMBER(SEARCH(PESQUISA!$B$3,D11018))),ROW()-1,"")</f>
        <v/>
      </c>
    </row>
    <row r="11019" spans="1:14" x14ac:dyDescent="0.3">
      <c r="A11019" t="s">
        <v>33229</v>
      </c>
      <c r="B11019" t="s">
        <v>31811</v>
      </c>
      <c r="C11019" t="s">
        <v>33230</v>
      </c>
      <c r="D11019" t="s">
        <v>33231</v>
      </c>
      <c r="E11019" t="s">
        <v>40</v>
      </c>
      <c r="F11019" s="7">
        <v>3.35</v>
      </c>
      <c r="G11019" t="s">
        <v>33</v>
      </c>
      <c r="H11019" t="s">
        <v>31814</v>
      </c>
      <c r="I11019" t="s">
        <v>31819</v>
      </c>
      <c r="M11019" t="s">
        <v>36</v>
      </c>
      <c r="N11019" t="str">
        <f>IF(AND(PESQUISA!$B$3&lt;&gt;"",OR(PESQUISA!$B$4="TODAS",B11019=PESQUISA!$B$4),ISNUMBER(SEARCH(PESQUISA!$B$3,D11019))),ROW()-1,"")</f>
        <v/>
      </c>
    </row>
    <row r="11020" spans="1:14" x14ac:dyDescent="0.3">
      <c r="A11020" t="s">
        <v>33232</v>
      </c>
      <c r="B11020" t="s">
        <v>31811</v>
      </c>
      <c r="C11020" t="s">
        <v>33233</v>
      </c>
      <c r="D11020" t="s">
        <v>33234</v>
      </c>
      <c r="E11020" t="s">
        <v>40</v>
      </c>
      <c r="F11020" s="7">
        <v>4.6100000000000003</v>
      </c>
      <c r="G11020" t="s">
        <v>33</v>
      </c>
      <c r="H11020" t="s">
        <v>31814</v>
      </c>
      <c r="I11020" t="s">
        <v>31819</v>
      </c>
      <c r="M11020" t="s">
        <v>36</v>
      </c>
      <c r="N11020" t="str">
        <f>IF(AND(PESQUISA!$B$3&lt;&gt;"",OR(PESQUISA!$B$4="TODAS",B11020=PESQUISA!$B$4),ISNUMBER(SEARCH(PESQUISA!$B$3,D11020))),ROW()-1,"")</f>
        <v/>
      </c>
    </row>
    <row r="11021" spans="1:14" x14ac:dyDescent="0.3">
      <c r="A11021" t="s">
        <v>33235</v>
      </c>
      <c r="B11021" t="s">
        <v>31811</v>
      </c>
      <c r="C11021" t="s">
        <v>33236</v>
      </c>
      <c r="D11021" t="s">
        <v>33237</v>
      </c>
      <c r="E11021" t="s">
        <v>40</v>
      </c>
      <c r="F11021" s="7">
        <v>1.61</v>
      </c>
      <c r="G11021" t="s">
        <v>33</v>
      </c>
      <c r="H11021" t="s">
        <v>31814</v>
      </c>
      <c r="I11021" t="s">
        <v>31819</v>
      </c>
      <c r="M11021" t="s">
        <v>36</v>
      </c>
      <c r="N11021" t="str">
        <f>IF(AND(PESQUISA!$B$3&lt;&gt;"",OR(PESQUISA!$B$4="TODAS",B11021=PESQUISA!$B$4),ISNUMBER(SEARCH(PESQUISA!$B$3,D11021))),ROW()-1,"")</f>
        <v/>
      </c>
    </row>
    <row r="11022" spans="1:14" x14ac:dyDescent="0.3">
      <c r="A11022" t="s">
        <v>33238</v>
      </c>
      <c r="B11022" t="s">
        <v>31811</v>
      </c>
      <c r="C11022" t="s">
        <v>33239</v>
      </c>
      <c r="D11022" t="s">
        <v>33240</v>
      </c>
      <c r="E11022" t="s">
        <v>40</v>
      </c>
      <c r="F11022" s="7">
        <v>3.27</v>
      </c>
      <c r="G11022" t="s">
        <v>33</v>
      </c>
      <c r="H11022" t="s">
        <v>31814</v>
      </c>
      <c r="I11022" t="s">
        <v>31819</v>
      </c>
      <c r="M11022" t="s">
        <v>36</v>
      </c>
      <c r="N11022" t="str">
        <f>IF(AND(PESQUISA!$B$3&lt;&gt;"",OR(PESQUISA!$B$4="TODAS",B11022=PESQUISA!$B$4),ISNUMBER(SEARCH(PESQUISA!$B$3,D11022))),ROW()-1,"")</f>
        <v/>
      </c>
    </row>
    <row r="11023" spans="1:14" x14ac:dyDescent="0.3">
      <c r="A11023" t="s">
        <v>33241</v>
      </c>
      <c r="B11023" t="s">
        <v>31811</v>
      </c>
      <c r="C11023" t="s">
        <v>33242</v>
      </c>
      <c r="D11023" t="s">
        <v>33243</v>
      </c>
      <c r="E11023" t="s">
        <v>40</v>
      </c>
      <c r="F11023" s="7">
        <v>3.94</v>
      </c>
      <c r="G11023" t="s">
        <v>33</v>
      </c>
      <c r="H11023" t="s">
        <v>31814</v>
      </c>
      <c r="I11023" t="s">
        <v>31819</v>
      </c>
      <c r="M11023" t="s">
        <v>36</v>
      </c>
      <c r="N11023" t="str">
        <f>IF(AND(PESQUISA!$B$3&lt;&gt;"",OR(PESQUISA!$B$4="TODAS",B11023=PESQUISA!$B$4),ISNUMBER(SEARCH(PESQUISA!$B$3,D11023))),ROW()-1,"")</f>
        <v/>
      </c>
    </row>
    <row r="11024" spans="1:14" x14ac:dyDescent="0.3">
      <c r="A11024" t="s">
        <v>33244</v>
      </c>
      <c r="B11024" t="s">
        <v>31811</v>
      </c>
      <c r="C11024" t="s">
        <v>33245</v>
      </c>
      <c r="D11024" t="s">
        <v>33246</v>
      </c>
      <c r="E11024" t="s">
        <v>40</v>
      </c>
      <c r="F11024" s="7">
        <v>3.42</v>
      </c>
      <c r="G11024" t="s">
        <v>33</v>
      </c>
      <c r="H11024" t="s">
        <v>31814</v>
      </c>
      <c r="I11024" t="s">
        <v>31819</v>
      </c>
      <c r="M11024" t="s">
        <v>36</v>
      </c>
      <c r="N11024" t="str">
        <f>IF(AND(PESQUISA!$B$3&lt;&gt;"",OR(PESQUISA!$B$4="TODAS",B11024=PESQUISA!$B$4),ISNUMBER(SEARCH(PESQUISA!$B$3,D11024))),ROW()-1,"")</f>
        <v/>
      </c>
    </row>
    <row r="11025" spans="1:14" x14ac:dyDescent="0.3">
      <c r="A11025" t="s">
        <v>33247</v>
      </c>
      <c r="B11025" t="s">
        <v>31811</v>
      </c>
      <c r="C11025" t="s">
        <v>33248</v>
      </c>
      <c r="D11025" t="s">
        <v>33249</v>
      </c>
      <c r="E11025" t="s">
        <v>40</v>
      </c>
      <c r="F11025" s="7">
        <v>4.4000000000000004</v>
      </c>
      <c r="G11025" t="s">
        <v>33</v>
      </c>
      <c r="H11025" t="s">
        <v>31814</v>
      </c>
      <c r="I11025" t="s">
        <v>31819</v>
      </c>
      <c r="M11025" t="s">
        <v>36</v>
      </c>
      <c r="N11025" t="str">
        <f>IF(AND(PESQUISA!$B$3&lt;&gt;"",OR(PESQUISA!$B$4="TODAS",B11025=PESQUISA!$B$4),ISNUMBER(SEARCH(PESQUISA!$B$3,D11025))),ROW()-1,"")</f>
        <v/>
      </c>
    </row>
    <row r="11026" spans="1:14" x14ac:dyDescent="0.3">
      <c r="A11026" t="s">
        <v>33250</v>
      </c>
      <c r="B11026" t="s">
        <v>31811</v>
      </c>
      <c r="C11026" t="s">
        <v>33251</v>
      </c>
      <c r="D11026" t="s">
        <v>33252</v>
      </c>
      <c r="E11026" t="s">
        <v>40</v>
      </c>
      <c r="F11026" s="7">
        <v>5.22</v>
      </c>
      <c r="G11026" t="s">
        <v>33</v>
      </c>
      <c r="H11026" t="s">
        <v>31814</v>
      </c>
      <c r="I11026" t="s">
        <v>31819</v>
      </c>
      <c r="M11026" t="s">
        <v>36</v>
      </c>
      <c r="N11026" t="str">
        <f>IF(AND(PESQUISA!$B$3&lt;&gt;"",OR(PESQUISA!$B$4="TODAS",B11026=PESQUISA!$B$4),ISNUMBER(SEARCH(PESQUISA!$B$3,D11026))),ROW()-1,"")</f>
        <v/>
      </c>
    </row>
    <row r="11027" spans="1:14" x14ac:dyDescent="0.3">
      <c r="A11027" t="s">
        <v>33253</v>
      </c>
      <c r="B11027" t="s">
        <v>31811</v>
      </c>
      <c r="C11027" t="s">
        <v>33254</v>
      </c>
      <c r="D11027" t="s">
        <v>33255</v>
      </c>
      <c r="E11027" t="s">
        <v>40</v>
      </c>
      <c r="F11027" s="7">
        <v>3.48</v>
      </c>
      <c r="G11027" t="s">
        <v>33</v>
      </c>
      <c r="H11027" t="s">
        <v>31814</v>
      </c>
      <c r="I11027" t="s">
        <v>31819</v>
      </c>
      <c r="M11027" t="s">
        <v>36</v>
      </c>
      <c r="N11027" t="str">
        <f>IF(AND(PESQUISA!$B$3&lt;&gt;"",OR(PESQUISA!$B$4="TODAS",B11027=PESQUISA!$B$4),ISNUMBER(SEARCH(PESQUISA!$B$3,D11027))),ROW()-1,"")</f>
        <v/>
      </c>
    </row>
    <row r="11028" spans="1:14" x14ac:dyDescent="0.3">
      <c r="A11028" t="s">
        <v>33256</v>
      </c>
      <c r="B11028" t="s">
        <v>31811</v>
      </c>
      <c r="C11028" t="s">
        <v>33257</v>
      </c>
      <c r="D11028" t="s">
        <v>33258</v>
      </c>
      <c r="E11028" t="s">
        <v>32</v>
      </c>
      <c r="G11028" t="s">
        <v>33</v>
      </c>
      <c r="H11028" t="s">
        <v>31814</v>
      </c>
      <c r="I11028" t="s">
        <v>31819</v>
      </c>
      <c r="M11028" t="s">
        <v>53</v>
      </c>
      <c r="N11028" t="str">
        <f>IF(AND(PESQUISA!$B$3&lt;&gt;"",OR(PESQUISA!$B$4="TODAS",B11028=PESQUISA!$B$4),ISNUMBER(SEARCH(PESQUISA!$B$3,D11028))),ROW()-1,"")</f>
        <v/>
      </c>
    </row>
    <row r="11029" spans="1:14" x14ac:dyDescent="0.3">
      <c r="A11029" t="s">
        <v>33259</v>
      </c>
      <c r="B11029" t="s">
        <v>31811</v>
      </c>
      <c r="C11029" t="s">
        <v>33260</v>
      </c>
      <c r="D11029" t="s">
        <v>33261</v>
      </c>
      <c r="E11029" t="s">
        <v>32</v>
      </c>
      <c r="G11029" t="s">
        <v>33</v>
      </c>
      <c r="H11029" t="s">
        <v>31814</v>
      </c>
      <c r="I11029" t="s">
        <v>31819</v>
      </c>
      <c r="M11029" t="s">
        <v>53</v>
      </c>
      <c r="N11029" t="str">
        <f>IF(AND(PESQUISA!$B$3&lt;&gt;"",OR(PESQUISA!$B$4="TODAS",B11029=PESQUISA!$B$4),ISNUMBER(SEARCH(PESQUISA!$B$3,D11029))),ROW()-1,"")</f>
        <v/>
      </c>
    </row>
    <row r="11030" spans="1:14" x14ac:dyDescent="0.3">
      <c r="A11030" t="s">
        <v>33262</v>
      </c>
      <c r="B11030" t="s">
        <v>31811</v>
      </c>
      <c r="C11030" t="s">
        <v>33263</v>
      </c>
      <c r="D11030" t="s">
        <v>33264</v>
      </c>
      <c r="E11030" t="s">
        <v>40</v>
      </c>
      <c r="F11030" s="7">
        <v>5.73</v>
      </c>
      <c r="G11030" t="s">
        <v>33</v>
      </c>
      <c r="H11030" t="s">
        <v>31814</v>
      </c>
      <c r="I11030" t="s">
        <v>31819</v>
      </c>
      <c r="M11030" t="s">
        <v>36</v>
      </c>
      <c r="N11030" t="str">
        <f>IF(AND(PESQUISA!$B$3&lt;&gt;"",OR(PESQUISA!$B$4="TODAS",B11030=PESQUISA!$B$4),ISNUMBER(SEARCH(PESQUISA!$B$3,D11030))),ROW()-1,"")</f>
        <v/>
      </c>
    </row>
    <row r="11031" spans="1:14" x14ac:dyDescent="0.3">
      <c r="A11031" t="s">
        <v>33265</v>
      </c>
      <c r="B11031" t="s">
        <v>31811</v>
      </c>
      <c r="C11031" t="s">
        <v>33266</v>
      </c>
      <c r="D11031" t="s">
        <v>33267</v>
      </c>
      <c r="E11031" t="s">
        <v>40</v>
      </c>
      <c r="F11031" s="7">
        <v>5.83</v>
      </c>
      <c r="G11031" t="s">
        <v>33</v>
      </c>
      <c r="H11031" t="s">
        <v>31814</v>
      </c>
      <c r="I11031" t="s">
        <v>31819</v>
      </c>
      <c r="M11031" t="s">
        <v>36</v>
      </c>
      <c r="N11031" t="str">
        <f>IF(AND(PESQUISA!$B$3&lt;&gt;"",OR(PESQUISA!$B$4="TODAS",B11031=PESQUISA!$B$4),ISNUMBER(SEARCH(PESQUISA!$B$3,D11031))),ROW()-1,"")</f>
        <v/>
      </c>
    </row>
    <row r="11032" spans="1:14" x14ac:dyDescent="0.3">
      <c r="A11032" t="s">
        <v>33268</v>
      </c>
      <c r="B11032" t="s">
        <v>31811</v>
      </c>
      <c r="C11032" t="s">
        <v>33269</v>
      </c>
      <c r="D11032" t="s">
        <v>33270</v>
      </c>
      <c r="E11032" t="s">
        <v>40</v>
      </c>
      <c r="F11032" s="7">
        <v>6.46</v>
      </c>
      <c r="G11032" t="s">
        <v>33</v>
      </c>
      <c r="H11032" t="s">
        <v>31814</v>
      </c>
      <c r="I11032" t="s">
        <v>31819</v>
      </c>
      <c r="M11032" t="s">
        <v>36</v>
      </c>
      <c r="N11032" t="str">
        <f>IF(AND(PESQUISA!$B$3&lt;&gt;"",OR(PESQUISA!$B$4="TODAS",B11032=PESQUISA!$B$4),ISNUMBER(SEARCH(PESQUISA!$B$3,D11032))),ROW()-1,"")</f>
        <v/>
      </c>
    </row>
    <row r="11033" spans="1:14" x14ac:dyDescent="0.3">
      <c r="A11033" t="s">
        <v>33271</v>
      </c>
      <c r="B11033" t="s">
        <v>31811</v>
      </c>
      <c r="C11033" t="s">
        <v>33272</v>
      </c>
      <c r="D11033" t="s">
        <v>33273</v>
      </c>
      <c r="E11033" t="s">
        <v>40</v>
      </c>
      <c r="F11033" s="7">
        <v>5.0199999999999996</v>
      </c>
      <c r="G11033" t="s">
        <v>33</v>
      </c>
      <c r="H11033" t="s">
        <v>31814</v>
      </c>
      <c r="I11033" t="s">
        <v>31819</v>
      </c>
      <c r="M11033" t="s">
        <v>36</v>
      </c>
      <c r="N11033" t="str">
        <f>IF(AND(PESQUISA!$B$3&lt;&gt;"",OR(PESQUISA!$B$4="TODAS",B11033=PESQUISA!$B$4),ISNUMBER(SEARCH(PESQUISA!$B$3,D11033))),ROW()-1,"")</f>
        <v/>
      </c>
    </row>
    <row r="11034" spans="1:14" x14ac:dyDescent="0.3">
      <c r="A11034" t="s">
        <v>33274</v>
      </c>
      <c r="B11034" t="s">
        <v>31811</v>
      </c>
      <c r="C11034" t="s">
        <v>33275</v>
      </c>
      <c r="D11034" t="s">
        <v>33276</v>
      </c>
      <c r="E11034" t="s">
        <v>40</v>
      </c>
      <c r="F11034" s="7">
        <v>6.11</v>
      </c>
      <c r="G11034" t="s">
        <v>33</v>
      </c>
      <c r="H11034" t="s">
        <v>31814</v>
      </c>
      <c r="I11034" t="s">
        <v>31819</v>
      </c>
      <c r="M11034" t="s">
        <v>36</v>
      </c>
      <c r="N11034" t="str">
        <f>IF(AND(PESQUISA!$B$3&lt;&gt;"",OR(PESQUISA!$B$4="TODAS",B11034=PESQUISA!$B$4),ISNUMBER(SEARCH(PESQUISA!$B$3,D11034))),ROW()-1,"")</f>
        <v/>
      </c>
    </row>
    <row r="11035" spans="1:14" x14ac:dyDescent="0.3">
      <c r="A11035" t="s">
        <v>33277</v>
      </c>
      <c r="B11035" t="s">
        <v>31811</v>
      </c>
      <c r="C11035" t="s">
        <v>33278</v>
      </c>
      <c r="D11035" t="s">
        <v>33279</v>
      </c>
      <c r="E11035" t="s">
        <v>40</v>
      </c>
      <c r="F11035" s="7">
        <v>4.78</v>
      </c>
      <c r="G11035" t="s">
        <v>33</v>
      </c>
      <c r="H11035" t="s">
        <v>31814</v>
      </c>
      <c r="I11035" t="s">
        <v>31819</v>
      </c>
      <c r="M11035" t="s">
        <v>36</v>
      </c>
      <c r="N11035" t="str">
        <f>IF(AND(PESQUISA!$B$3&lt;&gt;"",OR(PESQUISA!$B$4="TODAS",B11035=PESQUISA!$B$4),ISNUMBER(SEARCH(PESQUISA!$B$3,D11035))),ROW()-1,"")</f>
        <v/>
      </c>
    </row>
    <row r="11036" spans="1:14" x14ac:dyDescent="0.3">
      <c r="A11036" t="s">
        <v>33280</v>
      </c>
      <c r="B11036" t="s">
        <v>31811</v>
      </c>
      <c r="C11036" t="s">
        <v>33281</v>
      </c>
      <c r="D11036" t="s">
        <v>33282</v>
      </c>
      <c r="E11036" t="s">
        <v>40</v>
      </c>
      <c r="F11036" s="7">
        <v>5.32</v>
      </c>
      <c r="G11036" t="s">
        <v>33</v>
      </c>
      <c r="H11036" t="s">
        <v>31814</v>
      </c>
      <c r="I11036" t="s">
        <v>31819</v>
      </c>
      <c r="M11036" t="s">
        <v>36</v>
      </c>
      <c r="N11036" t="str">
        <f>IF(AND(PESQUISA!$B$3&lt;&gt;"",OR(PESQUISA!$B$4="TODAS",B11036=PESQUISA!$B$4),ISNUMBER(SEARCH(PESQUISA!$B$3,D11036))),ROW()-1,"")</f>
        <v/>
      </c>
    </row>
    <row r="11037" spans="1:14" x14ac:dyDescent="0.3">
      <c r="A11037" t="s">
        <v>33283</v>
      </c>
      <c r="B11037" t="s">
        <v>31811</v>
      </c>
      <c r="C11037" t="s">
        <v>33284</v>
      </c>
      <c r="D11037" t="s">
        <v>33285</v>
      </c>
      <c r="E11037" t="s">
        <v>40</v>
      </c>
      <c r="F11037" s="7">
        <v>4.83</v>
      </c>
      <c r="G11037" t="s">
        <v>33</v>
      </c>
      <c r="H11037" t="s">
        <v>31814</v>
      </c>
      <c r="I11037" t="s">
        <v>31819</v>
      </c>
      <c r="M11037" t="s">
        <v>36</v>
      </c>
      <c r="N11037" t="str">
        <f>IF(AND(PESQUISA!$B$3&lt;&gt;"",OR(PESQUISA!$B$4="TODAS",B11037=PESQUISA!$B$4),ISNUMBER(SEARCH(PESQUISA!$B$3,D11037))),ROW()-1,"")</f>
        <v/>
      </c>
    </row>
    <row r="11038" spans="1:14" x14ac:dyDescent="0.3">
      <c r="A11038" t="s">
        <v>33286</v>
      </c>
      <c r="B11038" t="s">
        <v>31811</v>
      </c>
      <c r="C11038" t="s">
        <v>33287</v>
      </c>
      <c r="D11038" t="s">
        <v>33288</v>
      </c>
      <c r="E11038" t="s">
        <v>40</v>
      </c>
      <c r="F11038" s="7">
        <v>6.29</v>
      </c>
      <c r="G11038" t="s">
        <v>33</v>
      </c>
      <c r="H11038" t="s">
        <v>31814</v>
      </c>
      <c r="I11038" t="s">
        <v>31819</v>
      </c>
      <c r="M11038" t="s">
        <v>36</v>
      </c>
      <c r="N11038" t="str">
        <f>IF(AND(PESQUISA!$B$3&lt;&gt;"",OR(PESQUISA!$B$4="TODAS",B11038=PESQUISA!$B$4),ISNUMBER(SEARCH(PESQUISA!$B$3,D11038))),ROW()-1,"")</f>
        <v/>
      </c>
    </row>
    <row r="11039" spans="1:14" x14ac:dyDescent="0.3">
      <c r="A11039" t="s">
        <v>33289</v>
      </c>
      <c r="B11039" t="s">
        <v>31811</v>
      </c>
      <c r="C11039" t="s">
        <v>33290</v>
      </c>
      <c r="D11039" t="s">
        <v>33291</v>
      </c>
      <c r="E11039" t="s">
        <v>40</v>
      </c>
      <c r="F11039" s="7">
        <v>6.46</v>
      </c>
      <c r="G11039" t="s">
        <v>33</v>
      </c>
      <c r="H11039" t="s">
        <v>31814</v>
      </c>
      <c r="I11039" t="s">
        <v>31819</v>
      </c>
      <c r="M11039" t="s">
        <v>36</v>
      </c>
      <c r="N11039" t="str">
        <f>IF(AND(PESQUISA!$B$3&lt;&gt;"",OR(PESQUISA!$B$4="TODAS",B11039=PESQUISA!$B$4),ISNUMBER(SEARCH(PESQUISA!$B$3,D11039))),ROW()-1,"")</f>
        <v/>
      </c>
    </row>
    <row r="11040" spans="1:14" x14ac:dyDescent="0.3">
      <c r="A11040" t="s">
        <v>33292</v>
      </c>
      <c r="B11040" t="s">
        <v>31811</v>
      </c>
      <c r="C11040" t="s">
        <v>33293</v>
      </c>
      <c r="D11040" t="s">
        <v>33294</v>
      </c>
      <c r="E11040" t="s">
        <v>40</v>
      </c>
      <c r="F11040" s="7">
        <v>7.41</v>
      </c>
      <c r="G11040" t="s">
        <v>33</v>
      </c>
      <c r="H11040" t="s">
        <v>31814</v>
      </c>
      <c r="I11040" t="s">
        <v>31819</v>
      </c>
      <c r="M11040" t="s">
        <v>36</v>
      </c>
      <c r="N11040" t="str">
        <f>IF(AND(PESQUISA!$B$3&lt;&gt;"",OR(PESQUISA!$B$4="TODAS",B11040=PESQUISA!$B$4),ISNUMBER(SEARCH(PESQUISA!$B$3,D11040))),ROW()-1,"")</f>
        <v/>
      </c>
    </row>
    <row r="11041" spans="1:14" x14ac:dyDescent="0.3">
      <c r="A11041" t="s">
        <v>33295</v>
      </c>
      <c r="B11041" t="s">
        <v>31811</v>
      </c>
      <c r="C11041" t="s">
        <v>33296</v>
      </c>
      <c r="D11041" t="s">
        <v>33297</v>
      </c>
      <c r="E11041" t="s">
        <v>40</v>
      </c>
      <c r="F11041" s="7">
        <v>5.33</v>
      </c>
      <c r="G11041" t="s">
        <v>33</v>
      </c>
      <c r="H11041" t="s">
        <v>31814</v>
      </c>
      <c r="I11041" t="s">
        <v>31819</v>
      </c>
      <c r="M11041" t="s">
        <v>36</v>
      </c>
      <c r="N11041" t="str">
        <f>IF(AND(PESQUISA!$B$3&lt;&gt;"",OR(PESQUISA!$B$4="TODAS",B11041=PESQUISA!$B$4),ISNUMBER(SEARCH(PESQUISA!$B$3,D11041))),ROW()-1,"")</f>
        <v/>
      </c>
    </row>
    <row r="11042" spans="1:14" x14ac:dyDescent="0.3">
      <c r="A11042" t="s">
        <v>33298</v>
      </c>
      <c r="B11042" t="s">
        <v>31811</v>
      </c>
      <c r="C11042" t="s">
        <v>33299</v>
      </c>
      <c r="D11042" t="s">
        <v>33300</v>
      </c>
      <c r="E11042" t="s">
        <v>40</v>
      </c>
      <c r="F11042" s="7">
        <v>7.02</v>
      </c>
      <c r="G11042" t="s">
        <v>33</v>
      </c>
      <c r="H11042" t="s">
        <v>31814</v>
      </c>
      <c r="I11042" t="s">
        <v>31819</v>
      </c>
      <c r="M11042" t="s">
        <v>36</v>
      </c>
      <c r="N11042" t="str">
        <f>IF(AND(PESQUISA!$B$3&lt;&gt;"",OR(PESQUISA!$B$4="TODAS",B11042=PESQUISA!$B$4),ISNUMBER(SEARCH(PESQUISA!$B$3,D11042))),ROW()-1,"")</f>
        <v/>
      </c>
    </row>
    <row r="11043" spans="1:14" x14ac:dyDescent="0.3">
      <c r="A11043" t="s">
        <v>33301</v>
      </c>
      <c r="B11043" t="s">
        <v>31811</v>
      </c>
      <c r="C11043" t="s">
        <v>33302</v>
      </c>
      <c r="D11043" t="s">
        <v>33303</v>
      </c>
      <c r="E11043" t="s">
        <v>40</v>
      </c>
      <c r="F11043" s="7">
        <v>5.28</v>
      </c>
      <c r="G11043" t="s">
        <v>33</v>
      </c>
      <c r="H11043" t="s">
        <v>31814</v>
      </c>
      <c r="I11043" t="s">
        <v>31819</v>
      </c>
      <c r="M11043" t="s">
        <v>36</v>
      </c>
      <c r="N11043" t="str">
        <f>IF(AND(PESQUISA!$B$3&lt;&gt;"",OR(PESQUISA!$B$4="TODAS",B11043=PESQUISA!$B$4),ISNUMBER(SEARCH(PESQUISA!$B$3,D11043))),ROW()-1,"")</f>
        <v/>
      </c>
    </row>
    <row r="11044" spans="1:14" x14ac:dyDescent="0.3">
      <c r="A11044" t="s">
        <v>33304</v>
      </c>
      <c r="B11044" t="s">
        <v>31811</v>
      </c>
      <c r="C11044" t="s">
        <v>33305</v>
      </c>
      <c r="D11044" t="s">
        <v>33306</v>
      </c>
      <c r="E11044" t="s">
        <v>40</v>
      </c>
      <c r="F11044" s="7">
        <v>5.61</v>
      </c>
      <c r="G11044" t="s">
        <v>33</v>
      </c>
      <c r="H11044" t="s">
        <v>31814</v>
      </c>
      <c r="I11044" t="s">
        <v>31819</v>
      </c>
      <c r="M11044" t="s">
        <v>36</v>
      </c>
      <c r="N11044" t="str">
        <f>IF(AND(PESQUISA!$B$3&lt;&gt;"",OR(PESQUISA!$B$4="TODAS",B11044=PESQUISA!$B$4),ISNUMBER(SEARCH(PESQUISA!$B$3,D11044))),ROW()-1,"")</f>
        <v/>
      </c>
    </row>
    <row r="11045" spans="1:14" x14ac:dyDescent="0.3">
      <c r="A11045" t="s">
        <v>33307</v>
      </c>
      <c r="B11045" t="s">
        <v>31811</v>
      </c>
      <c r="C11045" t="s">
        <v>33308</v>
      </c>
      <c r="D11045" t="s">
        <v>33309</v>
      </c>
      <c r="E11045" t="s">
        <v>40</v>
      </c>
      <c r="F11045" s="7">
        <v>8.18</v>
      </c>
      <c r="G11045" t="s">
        <v>33</v>
      </c>
      <c r="H11045" t="s">
        <v>31814</v>
      </c>
      <c r="I11045" t="s">
        <v>31819</v>
      </c>
      <c r="M11045" t="s">
        <v>36</v>
      </c>
      <c r="N11045" t="str">
        <f>IF(AND(PESQUISA!$B$3&lt;&gt;"",OR(PESQUISA!$B$4="TODAS",B11045=PESQUISA!$B$4),ISNUMBER(SEARCH(PESQUISA!$B$3,D11045))),ROW()-1,"")</f>
        <v/>
      </c>
    </row>
    <row r="11046" spans="1:14" x14ac:dyDescent="0.3">
      <c r="A11046" t="s">
        <v>33310</v>
      </c>
      <c r="B11046" t="s">
        <v>31811</v>
      </c>
      <c r="C11046" t="s">
        <v>33311</v>
      </c>
      <c r="D11046" t="s">
        <v>33312</v>
      </c>
      <c r="E11046" t="s">
        <v>40</v>
      </c>
      <c r="F11046" s="7">
        <v>8.5299999999999994</v>
      </c>
      <c r="G11046" t="s">
        <v>33</v>
      </c>
      <c r="H11046" t="s">
        <v>31814</v>
      </c>
      <c r="I11046" t="s">
        <v>31819</v>
      </c>
      <c r="M11046" t="s">
        <v>36</v>
      </c>
      <c r="N11046" t="str">
        <f>IF(AND(PESQUISA!$B$3&lt;&gt;"",OR(PESQUISA!$B$4="TODAS",B11046=PESQUISA!$B$4),ISNUMBER(SEARCH(PESQUISA!$B$3,D11046))),ROW()-1,"")</f>
        <v/>
      </c>
    </row>
    <row r="11047" spans="1:14" x14ac:dyDescent="0.3">
      <c r="A11047" t="s">
        <v>33313</v>
      </c>
      <c r="B11047" t="s">
        <v>31811</v>
      </c>
      <c r="C11047" t="s">
        <v>33314</v>
      </c>
      <c r="D11047" t="s">
        <v>33315</v>
      </c>
      <c r="E11047" t="s">
        <v>40</v>
      </c>
      <c r="F11047" s="7">
        <v>9.25</v>
      </c>
      <c r="G11047" t="s">
        <v>33</v>
      </c>
      <c r="H11047" t="s">
        <v>31814</v>
      </c>
      <c r="I11047" t="s">
        <v>31819</v>
      </c>
      <c r="M11047" t="s">
        <v>36</v>
      </c>
      <c r="N11047" t="str">
        <f>IF(AND(PESQUISA!$B$3&lt;&gt;"",OR(PESQUISA!$B$4="TODAS",B11047=PESQUISA!$B$4),ISNUMBER(SEARCH(PESQUISA!$B$3,D11047))),ROW()-1,"")</f>
        <v/>
      </c>
    </row>
    <row r="11048" spans="1:14" x14ac:dyDescent="0.3">
      <c r="A11048" t="s">
        <v>33316</v>
      </c>
      <c r="B11048" t="s">
        <v>31811</v>
      </c>
      <c r="C11048" t="s">
        <v>33317</v>
      </c>
      <c r="D11048" t="s">
        <v>33318</v>
      </c>
      <c r="E11048" t="s">
        <v>40</v>
      </c>
      <c r="F11048" s="7">
        <v>9.86</v>
      </c>
      <c r="G11048" t="s">
        <v>33</v>
      </c>
      <c r="H11048" t="s">
        <v>31814</v>
      </c>
      <c r="I11048" t="s">
        <v>31819</v>
      </c>
      <c r="M11048" t="s">
        <v>36</v>
      </c>
      <c r="N11048" t="str">
        <f>IF(AND(PESQUISA!$B$3&lt;&gt;"",OR(PESQUISA!$B$4="TODAS",B11048=PESQUISA!$B$4),ISNUMBER(SEARCH(PESQUISA!$B$3,D11048))),ROW()-1,"")</f>
        <v/>
      </c>
    </row>
    <row r="11049" spans="1:14" x14ac:dyDescent="0.3">
      <c r="A11049" t="s">
        <v>33319</v>
      </c>
      <c r="B11049" t="s">
        <v>31811</v>
      </c>
      <c r="C11049" t="s">
        <v>33320</v>
      </c>
      <c r="D11049" t="s">
        <v>33321</v>
      </c>
      <c r="E11049" t="s">
        <v>40</v>
      </c>
      <c r="F11049" s="7">
        <v>6.6</v>
      </c>
      <c r="G11049" t="s">
        <v>33</v>
      </c>
      <c r="H11049" t="s">
        <v>31814</v>
      </c>
      <c r="I11049" t="s">
        <v>31819</v>
      </c>
      <c r="M11049" t="s">
        <v>36</v>
      </c>
      <c r="N11049" t="str">
        <f>IF(AND(PESQUISA!$B$3&lt;&gt;"",OR(PESQUISA!$B$4="TODAS",B11049=PESQUISA!$B$4),ISNUMBER(SEARCH(PESQUISA!$B$3,D11049))),ROW()-1,"")</f>
        <v/>
      </c>
    </row>
    <row r="11050" spans="1:14" x14ac:dyDescent="0.3">
      <c r="A11050" t="s">
        <v>33322</v>
      </c>
      <c r="B11050" t="s">
        <v>31811</v>
      </c>
      <c r="C11050" t="s">
        <v>33323</v>
      </c>
      <c r="D11050" t="s">
        <v>33324</v>
      </c>
      <c r="E11050" t="s">
        <v>40</v>
      </c>
      <c r="F11050" s="7">
        <v>7.37</v>
      </c>
      <c r="G11050" t="s">
        <v>33</v>
      </c>
      <c r="H11050" t="s">
        <v>31814</v>
      </c>
      <c r="I11050" t="s">
        <v>31819</v>
      </c>
      <c r="M11050" t="s">
        <v>36</v>
      </c>
      <c r="N11050" t="str">
        <f>IF(AND(PESQUISA!$B$3&lt;&gt;"",OR(PESQUISA!$B$4="TODAS",B11050=PESQUISA!$B$4),ISNUMBER(SEARCH(PESQUISA!$B$3,D11050))),ROW()-1,"")</f>
        <v/>
      </c>
    </row>
    <row r="11051" spans="1:14" x14ac:dyDescent="0.3">
      <c r="A11051" t="s">
        <v>33325</v>
      </c>
      <c r="B11051" t="s">
        <v>31811</v>
      </c>
      <c r="C11051" t="s">
        <v>33326</v>
      </c>
      <c r="D11051" t="s">
        <v>33327</v>
      </c>
      <c r="E11051" t="s">
        <v>40</v>
      </c>
      <c r="F11051" s="7">
        <v>3.67</v>
      </c>
      <c r="G11051" t="s">
        <v>33</v>
      </c>
      <c r="H11051" t="s">
        <v>31814</v>
      </c>
      <c r="I11051" t="s">
        <v>31819</v>
      </c>
      <c r="M11051" t="s">
        <v>36</v>
      </c>
      <c r="N11051" t="str">
        <f>IF(AND(PESQUISA!$B$3&lt;&gt;"",OR(PESQUISA!$B$4="TODAS",B11051=PESQUISA!$B$4),ISNUMBER(SEARCH(PESQUISA!$B$3,D11051))),ROW()-1,"")</f>
        <v/>
      </c>
    </row>
    <row r="11052" spans="1:14" x14ac:dyDescent="0.3">
      <c r="A11052" t="s">
        <v>33328</v>
      </c>
      <c r="B11052" t="s">
        <v>31811</v>
      </c>
      <c r="C11052" t="s">
        <v>33329</v>
      </c>
      <c r="D11052" t="s">
        <v>33330</v>
      </c>
      <c r="E11052" t="s">
        <v>40</v>
      </c>
      <c r="F11052" s="7">
        <v>26.63</v>
      </c>
      <c r="G11052" t="s">
        <v>33</v>
      </c>
      <c r="H11052" t="s">
        <v>31814</v>
      </c>
      <c r="I11052" t="s">
        <v>31819</v>
      </c>
      <c r="M11052" t="s">
        <v>36</v>
      </c>
      <c r="N11052" t="str">
        <f>IF(AND(PESQUISA!$B$3&lt;&gt;"",OR(PESQUISA!$B$4="TODAS",B11052=PESQUISA!$B$4),ISNUMBER(SEARCH(PESQUISA!$B$3,D11052))),ROW()-1,"")</f>
        <v/>
      </c>
    </row>
    <row r="11053" spans="1:14" x14ac:dyDescent="0.3">
      <c r="A11053" t="s">
        <v>33331</v>
      </c>
      <c r="B11053" t="s">
        <v>31811</v>
      </c>
      <c r="C11053" t="s">
        <v>33332</v>
      </c>
      <c r="D11053" t="s">
        <v>33333</v>
      </c>
      <c r="E11053" t="s">
        <v>40</v>
      </c>
      <c r="F11053" s="7">
        <v>8.4700000000000006</v>
      </c>
      <c r="G11053" t="s">
        <v>33</v>
      </c>
      <c r="H11053" t="s">
        <v>31814</v>
      </c>
      <c r="I11053" t="s">
        <v>31819</v>
      </c>
      <c r="M11053" t="s">
        <v>36</v>
      </c>
      <c r="N11053" t="str">
        <f>IF(AND(PESQUISA!$B$3&lt;&gt;"",OR(PESQUISA!$B$4="TODAS",B11053=PESQUISA!$B$4),ISNUMBER(SEARCH(PESQUISA!$B$3,D11053))),ROW()-1,"")</f>
        <v/>
      </c>
    </row>
    <row r="11054" spans="1:14" x14ac:dyDescent="0.3">
      <c r="A11054" t="s">
        <v>33334</v>
      </c>
      <c r="B11054" t="s">
        <v>31811</v>
      </c>
      <c r="C11054" t="s">
        <v>33335</v>
      </c>
      <c r="D11054" t="s">
        <v>33336</v>
      </c>
      <c r="E11054" t="s">
        <v>32</v>
      </c>
      <c r="F11054" s="7">
        <v>62.53</v>
      </c>
      <c r="G11054" t="s">
        <v>33</v>
      </c>
      <c r="H11054" t="s">
        <v>31814</v>
      </c>
      <c r="I11054" t="s">
        <v>31819</v>
      </c>
      <c r="M11054" t="s">
        <v>36</v>
      </c>
      <c r="N11054" t="str">
        <f>IF(AND(PESQUISA!$B$3&lt;&gt;"",OR(PESQUISA!$B$4="TODAS",B11054=PESQUISA!$B$4),ISNUMBER(SEARCH(PESQUISA!$B$3,D11054))),ROW()-1,"")</f>
        <v/>
      </c>
    </row>
    <row r="11055" spans="1:14" x14ac:dyDescent="0.3">
      <c r="A11055" t="s">
        <v>33337</v>
      </c>
      <c r="B11055" t="s">
        <v>31811</v>
      </c>
      <c r="C11055" t="s">
        <v>33338</v>
      </c>
      <c r="D11055" t="s">
        <v>33339</v>
      </c>
      <c r="E11055" t="s">
        <v>32</v>
      </c>
      <c r="F11055" s="7">
        <v>45.85</v>
      </c>
      <c r="G11055" t="s">
        <v>33</v>
      </c>
      <c r="H11055" t="s">
        <v>31814</v>
      </c>
      <c r="I11055" t="s">
        <v>31819</v>
      </c>
      <c r="M11055" t="s">
        <v>36</v>
      </c>
      <c r="N11055" t="str">
        <f>IF(AND(PESQUISA!$B$3&lt;&gt;"",OR(PESQUISA!$B$4="TODAS",B11055=PESQUISA!$B$4),ISNUMBER(SEARCH(PESQUISA!$B$3,D11055))),ROW()-1,"")</f>
        <v/>
      </c>
    </row>
    <row r="11056" spans="1:14" x14ac:dyDescent="0.3">
      <c r="A11056" t="s">
        <v>33340</v>
      </c>
      <c r="B11056" t="s">
        <v>31811</v>
      </c>
      <c r="C11056" t="s">
        <v>33341</v>
      </c>
      <c r="D11056" t="s">
        <v>33342</v>
      </c>
      <c r="E11056" t="s">
        <v>32</v>
      </c>
      <c r="G11056" t="s">
        <v>33</v>
      </c>
      <c r="H11056" t="s">
        <v>31814</v>
      </c>
      <c r="I11056" t="s">
        <v>31819</v>
      </c>
      <c r="M11056" t="s">
        <v>53</v>
      </c>
      <c r="N11056" t="str">
        <f>IF(AND(PESQUISA!$B$3&lt;&gt;"",OR(PESQUISA!$B$4="TODAS",B11056=PESQUISA!$B$4),ISNUMBER(SEARCH(PESQUISA!$B$3,D11056))),ROW()-1,"")</f>
        <v/>
      </c>
    </row>
    <row r="11057" spans="1:14" x14ac:dyDescent="0.3">
      <c r="A11057" t="s">
        <v>33343</v>
      </c>
      <c r="B11057" t="s">
        <v>31811</v>
      </c>
      <c r="C11057" t="s">
        <v>33344</v>
      </c>
      <c r="D11057" t="s">
        <v>33345</v>
      </c>
      <c r="E11057" t="s">
        <v>40</v>
      </c>
      <c r="F11057" s="7">
        <v>4.2</v>
      </c>
      <c r="G11057" t="s">
        <v>33</v>
      </c>
      <c r="H11057" t="s">
        <v>31814</v>
      </c>
      <c r="I11057" t="s">
        <v>31819</v>
      </c>
      <c r="M11057" t="s">
        <v>36</v>
      </c>
      <c r="N11057" t="str">
        <f>IF(AND(PESQUISA!$B$3&lt;&gt;"",OR(PESQUISA!$B$4="TODAS",B11057=PESQUISA!$B$4),ISNUMBER(SEARCH(PESQUISA!$B$3,D11057))),ROW()-1,"")</f>
        <v/>
      </c>
    </row>
    <row r="11058" spans="1:14" x14ac:dyDescent="0.3">
      <c r="A11058" t="s">
        <v>33346</v>
      </c>
      <c r="B11058" t="s">
        <v>31811</v>
      </c>
      <c r="C11058" t="s">
        <v>33347</v>
      </c>
      <c r="D11058" t="s">
        <v>33348</v>
      </c>
      <c r="E11058" t="s">
        <v>40</v>
      </c>
      <c r="F11058" s="7">
        <v>3.77</v>
      </c>
      <c r="G11058" t="s">
        <v>33</v>
      </c>
      <c r="H11058" t="s">
        <v>31814</v>
      </c>
      <c r="I11058" t="s">
        <v>31819</v>
      </c>
      <c r="M11058" t="s">
        <v>36</v>
      </c>
      <c r="N11058" t="str">
        <f>IF(AND(PESQUISA!$B$3&lt;&gt;"",OR(PESQUISA!$B$4="TODAS",B11058=PESQUISA!$B$4),ISNUMBER(SEARCH(PESQUISA!$B$3,D11058))),ROW()-1,"")</f>
        <v/>
      </c>
    </row>
    <row r="11059" spans="1:14" x14ac:dyDescent="0.3">
      <c r="A11059" t="s">
        <v>33349</v>
      </c>
      <c r="B11059" t="s">
        <v>31811</v>
      </c>
      <c r="C11059" t="s">
        <v>33350</v>
      </c>
      <c r="D11059" t="s">
        <v>33351</v>
      </c>
      <c r="E11059" t="s">
        <v>40</v>
      </c>
      <c r="F11059" s="7">
        <v>4.63</v>
      </c>
      <c r="G11059" t="s">
        <v>33</v>
      </c>
      <c r="H11059" t="s">
        <v>31814</v>
      </c>
      <c r="I11059" t="s">
        <v>31819</v>
      </c>
      <c r="M11059" t="s">
        <v>36</v>
      </c>
      <c r="N11059" t="str">
        <f>IF(AND(PESQUISA!$B$3&lt;&gt;"",OR(PESQUISA!$B$4="TODAS",B11059=PESQUISA!$B$4),ISNUMBER(SEARCH(PESQUISA!$B$3,D11059))),ROW()-1,"")</f>
        <v/>
      </c>
    </row>
    <row r="11060" spans="1:14" x14ac:dyDescent="0.3">
      <c r="A11060" t="s">
        <v>33352</v>
      </c>
      <c r="B11060" t="s">
        <v>31811</v>
      </c>
      <c r="C11060" t="s">
        <v>33353</v>
      </c>
      <c r="D11060" t="s">
        <v>33354</v>
      </c>
      <c r="E11060" t="s">
        <v>40</v>
      </c>
      <c r="F11060" s="7">
        <v>5.73</v>
      </c>
      <c r="G11060" t="s">
        <v>33</v>
      </c>
      <c r="H11060" t="s">
        <v>31814</v>
      </c>
      <c r="I11060" t="s">
        <v>31819</v>
      </c>
      <c r="M11060" t="s">
        <v>36</v>
      </c>
      <c r="N11060" t="str">
        <f>IF(AND(PESQUISA!$B$3&lt;&gt;"",OR(PESQUISA!$B$4="TODAS",B11060=PESQUISA!$B$4),ISNUMBER(SEARCH(PESQUISA!$B$3,D11060))),ROW()-1,"")</f>
        <v/>
      </c>
    </row>
    <row r="11061" spans="1:14" x14ac:dyDescent="0.3">
      <c r="A11061" t="s">
        <v>33355</v>
      </c>
      <c r="B11061" t="s">
        <v>31811</v>
      </c>
      <c r="C11061" t="s">
        <v>33356</v>
      </c>
      <c r="D11061" t="s">
        <v>33357</v>
      </c>
      <c r="E11061" t="s">
        <v>40</v>
      </c>
      <c r="F11061" s="7">
        <v>4.8</v>
      </c>
      <c r="G11061" t="s">
        <v>33</v>
      </c>
      <c r="H11061" t="s">
        <v>31814</v>
      </c>
      <c r="I11061" t="s">
        <v>31819</v>
      </c>
      <c r="M11061" t="s">
        <v>36</v>
      </c>
      <c r="N11061" t="str">
        <f>IF(AND(PESQUISA!$B$3&lt;&gt;"",OR(PESQUISA!$B$4="TODAS",B11061=PESQUISA!$B$4),ISNUMBER(SEARCH(PESQUISA!$B$3,D11061))),ROW()-1,"")</f>
        <v/>
      </c>
    </row>
    <row r="11062" spans="1:14" x14ac:dyDescent="0.3">
      <c r="A11062" t="s">
        <v>33358</v>
      </c>
      <c r="B11062" t="s">
        <v>31811</v>
      </c>
      <c r="C11062" t="s">
        <v>33359</v>
      </c>
      <c r="D11062" t="s">
        <v>33360</v>
      </c>
      <c r="E11062" t="s">
        <v>40</v>
      </c>
      <c r="F11062" s="7">
        <v>6.1</v>
      </c>
      <c r="G11062" t="s">
        <v>33</v>
      </c>
      <c r="H11062" t="s">
        <v>31814</v>
      </c>
      <c r="I11062" t="s">
        <v>31819</v>
      </c>
      <c r="M11062" t="s">
        <v>36</v>
      </c>
      <c r="N11062" t="str">
        <f>IF(AND(PESQUISA!$B$3&lt;&gt;"",OR(PESQUISA!$B$4="TODAS",B11062=PESQUISA!$B$4),ISNUMBER(SEARCH(PESQUISA!$B$3,D11062))),ROW()-1,"")</f>
        <v/>
      </c>
    </row>
    <row r="11063" spans="1:14" x14ac:dyDescent="0.3">
      <c r="A11063" t="s">
        <v>33361</v>
      </c>
      <c r="B11063" t="s">
        <v>31811</v>
      </c>
      <c r="C11063" t="s">
        <v>33362</v>
      </c>
      <c r="D11063" t="s">
        <v>33363</v>
      </c>
      <c r="E11063" t="s">
        <v>32</v>
      </c>
      <c r="G11063" t="s">
        <v>33</v>
      </c>
      <c r="H11063" t="s">
        <v>31814</v>
      </c>
      <c r="I11063" t="s">
        <v>31819</v>
      </c>
      <c r="M11063" t="s">
        <v>53</v>
      </c>
      <c r="N11063" t="str">
        <f>IF(AND(PESQUISA!$B$3&lt;&gt;"",OR(PESQUISA!$B$4="TODAS",B11063=PESQUISA!$B$4),ISNUMBER(SEARCH(PESQUISA!$B$3,D11063))),ROW()-1,"")</f>
        <v/>
      </c>
    </row>
    <row r="11064" spans="1:14" x14ac:dyDescent="0.3">
      <c r="A11064" t="s">
        <v>33364</v>
      </c>
      <c r="B11064" t="s">
        <v>31811</v>
      </c>
      <c r="C11064" t="s">
        <v>33365</v>
      </c>
      <c r="D11064" t="s">
        <v>33366</v>
      </c>
      <c r="E11064" t="s">
        <v>32</v>
      </c>
      <c r="G11064" t="s">
        <v>33</v>
      </c>
      <c r="H11064" t="s">
        <v>31814</v>
      </c>
      <c r="I11064" t="s">
        <v>31819</v>
      </c>
      <c r="M11064" t="s">
        <v>53</v>
      </c>
      <c r="N11064" t="str">
        <f>IF(AND(PESQUISA!$B$3&lt;&gt;"",OR(PESQUISA!$B$4="TODAS",B11064=PESQUISA!$B$4),ISNUMBER(SEARCH(PESQUISA!$B$3,D11064))),ROW()-1,"")</f>
        <v/>
      </c>
    </row>
    <row r="11065" spans="1:14" x14ac:dyDescent="0.3">
      <c r="A11065" t="s">
        <v>33367</v>
      </c>
      <c r="B11065" t="s">
        <v>31811</v>
      </c>
      <c r="C11065" t="s">
        <v>33368</v>
      </c>
      <c r="D11065" t="s">
        <v>33369</v>
      </c>
      <c r="E11065" t="s">
        <v>32</v>
      </c>
      <c r="G11065" t="s">
        <v>33</v>
      </c>
      <c r="H11065" t="s">
        <v>31814</v>
      </c>
      <c r="I11065" t="s">
        <v>31819</v>
      </c>
      <c r="M11065" t="s">
        <v>53</v>
      </c>
      <c r="N11065" t="str">
        <f>IF(AND(PESQUISA!$B$3&lt;&gt;"",OR(PESQUISA!$B$4="TODAS",B11065=PESQUISA!$B$4),ISNUMBER(SEARCH(PESQUISA!$B$3,D11065))),ROW()-1,"")</f>
        <v/>
      </c>
    </row>
    <row r="11066" spans="1:14" x14ac:dyDescent="0.3">
      <c r="A11066" t="s">
        <v>33370</v>
      </c>
      <c r="B11066" t="s">
        <v>31811</v>
      </c>
      <c r="C11066" t="s">
        <v>33371</v>
      </c>
      <c r="D11066" t="s">
        <v>33372</v>
      </c>
      <c r="E11066" t="s">
        <v>40</v>
      </c>
      <c r="F11066" s="7">
        <v>3.7</v>
      </c>
      <c r="G11066" t="s">
        <v>33</v>
      </c>
      <c r="H11066" t="s">
        <v>31814</v>
      </c>
      <c r="I11066" t="s">
        <v>31819</v>
      </c>
      <c r="M11066" t="s">
        <v>36</v>
      </c>
      <c r="N11066" t="str">
        <f>IF(AND(PESQUISA!$B$3&lt;&gt;"",OR(PESQUISA!$B$4="TODAS",B11066=PESQUISA!$B$4),ISNUMBER(SEARCH(PESQUISA!$B$3,D11066))),ROW()-1,"")</f>
        <v/>
      </c>
    </row>
    <row r="11067" spans="1:14" x14ac:dyDescent="0.3">
      <c r="A11067" t="s">
        <v>33373</v>
      </c>
      <c r="B11067" t="s">
        <v>31811</v>
      </c>
      <c r="C11067" t="s">
        <v>33374</v>
      </c>
      <c r="D11067" t="s">
        <v>33375</v>
      </c>
      <c r="E11067" t="s">
        <v>40</v>
      </c>
      <c r="F11067" s="7">
        <v>19.66</v>
      </c>
      <c r="G11067" t="s">
        <v>33</v>
      </c>
      <c r="H11067" t="s">
        <v>31814</v>
      </c>
      <c r="I11067" t="s">
        <v>31819</v>
      </c>
      <c r="M11067" t="s">
        <v>36</v>
      </c>
      <c r="N11067" t="str">
        <f>IF(AND(PESQUISA!$B$3&lt;&gt;"",OR(PESQUISA!$B$4="TODAS",B11067=PESQUISA!$B$4),ISNUMBER(SEARCH(PESQUISA!$B$3,D11067))),ROW()-1,"")</f>
        <v/>
      </c>
    </row>
    <row r="11068" spans="1:14" x14ac:dyDescent="0.3">
      <c r="A11068" t="s">
        <v>33376</v>
      </c>
      <c r="B11068" t="s">
        <v>31811</v>
      </c>
      <c r="C11068" t="s">
        <v>33377</v>
      </c>
      <c r="D11068" t="s">
        <v>33378</v>
      </c>
      <c r="E11068" t="s">
        <v>40</v>
      </c>
      <c r="F11068" s="7">
        <v>19.100000000000001</v>
      </c>
      <c r="G11068" t="s">
        <v>33</v>
      </c>
      <c r="H11068" t="s">
        <v>31814</v>
      </c>
      <c r="I11068" t="s">
        <v>31819</v>
      </c>
      <c r="M11068" t="s">
        <v>36</v>
      </c>
      <c r="N11068" t="str">
        <f>IF(AND(PESQUISA!$B$3&lt;&gt;"",OR(PESQUISA!$B$4="TODAS",B11068=PESQUISA!$B$4),ISNUMBER(SEARCH(PESQUISA!$B$3,D11068))),ROW()-1,"")</f>
        <v/>
      </c>
    </row>
    <row r="11069" spans="1:14" x14ac:dyDescent="0.3">
      <c r="A11069" t="s">
        <v>33379</v>
      </c>
      <c r="B11069" t="s">
        <v>31811</v>
      </c>
      <c r="C11069" t="s">
        <v>33380</v>
      </c>
      <c r="D11069" t="s">
        <v>33381</v>
      </c>
      <c r="E11069" t="s">
        <v>40</v>
      </c>
      <c r="F11069" s="7">
        <v>3.48</v>
      </c>
      <c r="G11069" t="s">
        <v>33</v>
      </c>
      <c r="H11069" t="s">
        <v>31814</v>
      </c>
      <c r="I11069" t="s">
        <v>31819</v>
      </c>
      <c r="M11069" t="s">
        <v>36</v>
      </c>
      <c r="N11069" t="str">
        <f>IF(AND(PESQUISA!$B$3&lt;&gt;"",OR(PESQUISA!$B$4="TODAS",B11069=PESQUISA!$B$4),ISNUMBER(SEARCH(PESQUISA!$B$3,D11069))),ROW()-1,"")</f>
        <v/>
      </c>
    </row>
    <row r="11070" spans="1:14" x14ac:dyDescent="0.3">
      <c r="A11070" t="s">
        <v>33382</v>
      </c>
      <c r="B11070" t="s">
        <v>31811</v>
      </c>
      <c r="C11070" t="s">
        <v>33383</v>
      </c>
      <c r="D11070" t="s">
        <v>33384</v>
      </c>
      <c r="E11070" t="s">
        <v>40</v>
      </c>
      <c r="F11070" s="7">
        <v>4.13</v>
      </c>
      <c r="G11070" t="s">
        <v>33</v>
      </c>
      <c r="H11070" t="s">
        <v>31814</v>
      </c>
      <c r="I11070" t="s">
        <v>31819</v>
      </c>
      <c r="M11070" t="s">
        <v>36</v>
      </c>
      <c r="N11070" t="str">
        <f>IF(AND(PESQUISA!$B$3&lt;&gt;"",OR(PESQUISA!$B$4="TODAS",B11070=PESQUISA!$B$4),ISNUMBER(SEARCH(PESQUISA!$B$3,D11070))),ROW()-1,"")</f>
        <v/>
      </c>
    </row>
    <row r="11071" spans="1:14" x14ac:dyDescent="0.3">
      <c r="A11071" t="s">
        <v>33385</v>
      </c>
      <c r="B11071" t="s">
        <v>31811</v>
      </c>
      <c r="C11071" t="s">
        <v>33386</v>
      </c>
      <c r="D11071" t="s">
        <v>33387</v>
      </c>
      <c r="E11071" t="s">
        <v>40</v>
      </c>
      <c r="F11071" s="7">
        <v>4.7</v>
      </c>
      <c r="G11071" t="s">
        <v>33</v>
      </c>
      <c r="H11071" t="s">
        <v>31814</v>
      </c>
      <c r="I11071" t="s">
        <v>31819</v>
      </c>
      <c r="M11071" t="s">
        <v>36</v>
      </c>
      <c r="N11071" t="str">
        <f>IF(AND(PESQUISA!$B$3&lt;&gt;"",OR(PESQUISA!$B$4="TODAS",B11071=PESQUISA!$B$4),ISNUMBER(SEARCH(PESQUISA!$B$3,D11071))),ROW()-1,"")</f>
        <v/>
      </c>
    </row>
    <row r="11072" spans="1:14" x14ac:dyDescent="0.3">
      <c r="A11072" t="s">
        <v>33388</v>
      </c>
      <c r="B11072" t="s">
        <v>31811</v>
      </c>
      <c r="C11072" t="s">
        <v>33389</v>
      </c>
      <c r="D11072" t="s">
        <v>33390</v>
      </c>
      <c r="E11072" t="s">
        <v>40</v>
      </c>
      <c r="F11072" s="7">
        <v>4.6500000000000004</v>
      </c>
      <c r="G11072" t="s">
        <v>33</v>
      </c>
      <c r="H11072" t="s">
        <v>31814</v>
      </c>
      <c r="I11072" t="s">
        <v>31819</v>
      </c>
      <c r="M11072" t="s">
        <v>36</v>
      </c>
      <c r="N11072" t="str">
        <f>IF(AND(PESQUISA!$B$3&lt;&gt;"",OR(PESQUISA!$B$4="TODAS",B11072=PESQUISA!$B$4),ISNUMBER(SEARCH(PESQUISA!$B$3,D11072))),ROW()-1,"")</f>
        <v/>
      </c>
    </row>
    <row r="11073" spans="1:14" x14ac:dyDescent="0.3">
      <c r="A11073" t="s">
        <v>33391</v>
      </c>
      <c r="B11073" t="s">
        <v>31811</v>
      </c>
      <c r="C11073" t="s">
        <v>33392</v>
      </c>
      <c r="D11073" t="s">
        <v>33393</v>
      </c>
      <c r="E11073" t="s">
        <v>40</v>
      </c>
      <c r="F11073" s="7">
        <v>5.67</v>
      </c>
      <c r="G11073" t="s">
        <v>33</v>
      </c>
      <c r="H11073" t="s">
        <v>31814</v>
      </c>
      <c r="I11073" t="s">
        <v>31819</v>
      </c>
      <c r="M11073" t="s">
        <v>36</v>
      </c>
      <c r="N11073" t="str">
        <f>IF(AND(PESQUISA!$B$3&lt;&gt;"",OR(PESQUISA!$B$4="TODAS",B11073=PESQUISA!$B$4),ISNUMBER(SEARCH(PESQUISA!$B$3,D11073))),ROW()-1,"")</f>
        <v/>
      </c>
    </row>
    <row r="11074" spans="1:14" x14ac:dyDescent="0.3">
      <c r="A11074" t="s">
        <v>33394</v>
      </c>
      <c r="B11074" t="s">
        <v>31811</v>
      </c>
      <c r="C11074" t="s">
        <v>33395</v>
      </c>
      <c r="D11074" t="s">
        <v>33396</v>
      </c>
      <c r="E11074" t="s">
        <v>32</v>
      </c>
      <c r="F11074" s="7">
        <v>89.85</v>
      </c>
      <c r="G11074" t="s">
        <v>33</v>
      </c>
      <c r="H11074" t="s">
        <v>31814</v>
      </c>
      <c r="I11074" t="s">
        <v>31819</v>
      </c>
      <c r="M11074" t="s">
        <v>36</v>
      </c>
      <c r="N11074" t="str">
        <f>IF(AND(PESQUISA!$B$3&lt;&gt;"",OR(PESQUISA!$B$4="TODAS",B11074=PESQUISA!$B$4),ISNUMBER(SEARCH(PESQUISA!$B$3,D11074))),ROW()-1,"")</f>
        <v/>
      </c>
    </row>
    <row r="11075" spans="1:14" x14ac:dyDescent="0.3">
      <c r="A11075" t="s">
        <v>33397</v>
      </c>
      <c r="B11075" t="s">
        <v>31811</v>
      </c>
      <c r="C11075" t="s">
        <v>33398</v>
      </c>
      <c r="D11075" t="s">
        <v>33399</v>
      </c>
      <c r="E11075" t="s">
        <v>32</v>
      </c>
      <c r="F11075" s="7">
        <v>98.84</v>
      </c>
      <c r="G11075" t="s">
        <v>33</v>
      </c>
      <c r="H11075" t="s">
        <v>31814</v>
      </c>
      <c r="I11075" t="s">
        <v>31819</v>
      </c>
      <c r="M11075" t="s">
        <v>36</v>
      </c>
      <c r="N11075" t="str">
        <f>IF(AND(PESQUISA!$B$3&lt;&gt;"",OR(PESQUISA!$B$4="TODAS",B11075=PESQUISA!$B$4),ISNUMBER(SEARCH(PESQUISA!$B$3,D11075))),ROW()-1,"")</f>
        <v/>
      </c>
    </row>
    <row r="11076" spans="1:14" x14ac:dyDescent="0.3">
      <c r="A11076" t="s">
        <v>33400</v>
      </c>
      <c r="B11076" t="s">
        <v>31811</v>
      </c>
      <c r="C11076" t="s">
        <v>33401</v>
      </c>
      <c r="D11076" t="s">
        <v>33402</v>
      </c>
      <c r="E11076" t="s">
        <v>32</v>
      </c>
      <c r="F11076" s="7">
        <v>102.69</v>
      </c>
      <c r="G11076" t="s">
        <v>33</v>
      </c>
      <c r="H11076" t="s">
        <v>31814</v>
      </c>
      <c r="I11076" t="s">
        <v>31819</v>
      </c>
      <c r="M11076" t="s">
        <v>36</v>
      </c>
      <c r="N11076" t="str">
        <f>IF(AND(PESQUISA!$B$3&lt;&gt;"",OR(PESQUISA!$B$4="TODAS",B11076=PESQUISA!$B$4),ISNUMBER(SEARCH(PESQUISA!$B$3,D11076))),ROW()-1,"")</f>
        <v/>
      </c>
    </row>
    <row r="11077" spans="1:14" x14ac:dyDescent="0.3">
      <c r="A11077" t="s">
        <v>33403</v>
      </c>
      <c r="B11077" t="s">
        <v>31811</v>
      </c>
      <c r="C11077" t="s">
        <v>33404</v>
      </c>
      <c r="D11077" t="s">
        <v>33405</v>
      </c>
      <c r="E11077" t="s">
        <v>32</v>
      </c>
      <c r="F11077" s="7">
        <v>162.82</v>
      </c>
      <c r="G11077" t="s">
        <v>33</v>
      </c>
      <c r="H11077" t="s">
        <v>31814</v>
      </c>
      <c r="I11077" t="s">
        <v>31819</v>
      </c>
      <c r="M11077" t="s">
        <v>36</v>
      </c>
      <c r="N11077" t="str">
        <f>IF(AND(PESQUISA!$B$3&lt;&gt;"",OR(PESQUISA!$B$4="TODAS",B11077=PESQUISA!$B$4),ISNUMBER(SEARCH(PESQUISA!$B$3,D11077))),ROW()-1,"")</f>
        <v/>
      </c>
    </row>
    <row r="11078" spans="1:14" x14ac:dyDescent="0.3">
      <c r="A11078" t="s">
        <v>33406</v>
      </c>
      <c r="B11078" t="s">
        <v>31811</v>
      </c>
      <c r="C11078" t="s">
        <v>33407</v>
      </c>
      <c r="D11078" t="s">
        <v>33408</v>
      </c>
      <c r="E11078" t="s">
        <v>32</v>
      </c>
      <c r="F11078" s="7">
        <v>97.28</v>
      </c>
      <c r="G11078" t="s">
        <v>33</v>
      </c>
      <c r="H11078" t="s">
        <v>31814</v>
      </c>
      <c r="I11078" t="s">
        <v>31819</v>
      </c>
      <c r="M11078" t="s">
        <v>36</v>
      </c>
      <c r="N11078" t="str">
        <f>IF(AND(PESQUISA!$B$3&lt;&gt;"",OR(PESQUISA!$B$4="TODAS",B11078=PESQUISA!$B$4),ISNUMBER(SEARCH(PESQUISA!$B$3,D11078))),ROW()-1,"")</f>
        <v/>
      </c>
    </row>
    <row r="11079" spans="1:14" x14ac:dyDescent="0.3">
      <c r="A11079" t="s">
        <v>33409</v>
      </c>
      <c r="B11079" t="s">
        <v>31811</v>
      </c>
      <c r="C11079" t="s">
        <v>33410</v>
      </c>
      <c r="D11079" t="s">
        <v>33411</v>
      </c>
      <c r="E11079" t="s">
        <v>32</v>
      </c>
      <c r="F11079" s="7">
        <v>77.02</v>
      </c>
      <c r="G11079" t="s">
        <v>33</v>
      </c>
      <c r="H11079" t="s">
        <v>31814</v>
      </c>
      <c r="I11079" t="s">
        <v>31819</v>
      </c>
      <c r="M11079" t="s">
        <v>36</v>
      </c>
      <c r="N11079" t="str">
        <f>IF(AND(PESQUISA!$B$3&lt;&gt;"",OR(PESQUISA!$B$4="TODAS",B11079=PESQUISA!$B$4),ISNUMBER(SEARCH(PESQUISA!$B$3,D11079))),ROW()-1,"")</f>
        <v/>
      </c>
    </row>
    <row r="11080" spans="1:14" x14ac:dyDescent="0.3">
      <c r="A11080" t="s">
        <v>33412</v>
      </c>
      <c r="B11080" t="s">
        <v>31811</v>
      </c>
      <c r="C11080" t="s">
        <v>33413</v>
      </c>
      <c r="D11080" t="s">
        <v>33414</v>
      </c>
      <c r="E11080" t="s">
        <v>32</v>
      </c>
      <c r="F11080" s="7">
        <v>116.2</v>
      </c>
      <c r="G11080" t="s">
        <v>33</v>
      </c>
      <c r="H11080" t="s">
        <v>31814</v>
      </c>
      <c r="I11080" t="s">
        <v>31819</v>
      </c>
      <c r="M11080" t="s">
        <v>36</v>
      </c>
      <c r="N11080" t="str">
        <f>IF(AND(PESQUISA!$B$3&lt;&gt;"",OR(PESQUISA!$B$4="TODAS",B11080=PESQUISA!$B$4),ISNUMBER(SEARCH(PESQUISA!$B$3,D11080))),ROW()-1,"")</f>
        <v/>
      </c>
    </row>
    <row r="11081" spans="1:14" x14ac:dyDescent="0.3">
      <c r="A11081" t="s">
        <v>33415</v>
      </c>
      <c r="B11081" t="s">
        <v>31811</v>
      </c>
      <c r="C11081" t="s">
        <v>33416</v>
      </c>
      <c r="D11081" t="s">
        <v>33417</v>
      </c>
      <c r="E11081" t="s">
        <v>32</v>
      </c>
      <c r="F11081" s="7">
        <v>87.83</v>
      </c>
      <c r="G11081" t="s">
        <v>33</v>
      </c>
      <c r="H11081" t="s">
        <v>31814</v>
      </c>
      <c r="I11081" t="s">
        <v>31819</v>
      </c>
      <c r="M11081" t="s">
        <v>36</v>
      </c>
      <c r="N11081" t="str">
        <f>IF(AND(PESQUISA!$B$3&lt;&gt;"",OR(PESQUISA!$B$4="TODAS",B11081=PESQUISA!$B$4),ISNUMBER(SEARCH(PESQUISA!$B$3,D11081))),ROW()-1,"")</f>
        <v/>
      </c>
    </row>
    <row r="11082" spans="1:14" x14ac:dyDescent="0.3">
      <c r="A11082" t="s">
        <v>33418</v>
      </c>
      <c r="B11082" t="s">
        <v>31811</v>
      </c>
      <c r="C11082" t="s">
        <v>33419</v>
      </c>
      <c r="D11082" t="s">
        <v>33420</v>
      </c>
      <c r="E11082" t="s">
        <v>32</v>
      </c>
      <c r="F11082" s="7">
        <v>97.62</v>
      </c>
      <c r="G11082" t="s">
        <v>33</v>
      </c>
      <c r="H11082" t="s">
        <v>31814</v>
      </c>
      <c r="I11082" t="s">
        <v>31819</v>
      </c>
      <c r="M11082" t="s">
        <v>36</v>
      </c>
      <c r="N11082" t="str">
        <f>IF(AND(PESQUISA!$B$3&lt;&gt;"",OR(PESQUISA!$B$4="TODAS",B11082=PESQUISA!$B$4),ISNUMBER(SEARCH(PESQUISA!$B$3,D11082))),ROW()-1,"")</f>
        <v/>
      </c>
    </row>
    <row r="11083" spans="1:14" x14ac:dyDescent="0.3">
      <c r="A11083" t="s">
        <v>33421</v>
      </c>
      <c r="B11083" t="s">
        <v>31811</v>
      </c>
      <c r="C11083" t="s">
        <v>33422</v>
      </c>
      <c r="D11083" t="s">
        <v>33423</v>
      </c>
      <c r="E11083" t="s">
        <v>32</v>
      </c>
      <c r="F11083" s="7">
        <v>139.31</v>
      </c>
      <c r="G11083" t="s">
        <v>33</v>
      </c>
      <c r="H11083" t="s">
        <v>31814</v>
      </c>
      <c r="I11083" t="s">
        <v>31819</v>
      </c>
      <c r="M11083" t="s">
        <v>36</v>
      </c>
      <c r="N11083" t="str">
        <f>IF(AND(PESQUISA!$B$3&lt;&gt;"",OR(PESQUISA!$B$4="TODAS",B11083=PESQUISA!$B$4),ISNUMBER(SEARCH(PESQUISA!$B$3,D11083))),ROW()-1,"")</f>
        <v/>
      </c>
    </row>
    <row r="11084" spans="1:14" x14ac:dyDescent="0.3">
      <c r="A11084" t="s">
        <v>33424</v>
      </c>
      <c r="B11084" t="s">
        <v>31811</v>
      </c>
      <c r="C11084" t="s">
        <v>33425</v>
      </c>
      <c r="D11084" t="s">
        <v>33426</v>
      </c>
      <c r="E11084" t="s">
        <v>32</v>
      </c>
      <c r="F11084" s="7">
        <v>87.83</v>
      </c>
      <c r="G11084" t="s">
        <v>33</v>
      </c>
      <c r="H11084" t="s">
        <v>31814</v>
      </c>
      <c r="I11084" t="s">
        <v>31819</v>
      </c>
      <c r="M11084" t="s">
        <v>36</v>
      </c>
      <c r="N11084" t="str">
        <f>IF(AND(PESQUISA!$B$3&lt;&gt;"",OR(PESQUISA!$B$4="TODAS",B11084=PESQUISA!$B$4),ISNUMBER(SEARCH(PESQUISA!$B$3,D11084))),ROW()-1,"")</f>
        <v/>
      </c>
    </row>
    <row r="11085" spans="1:14" x14ac:dyDescent="0.3">
      <c r="A11085" t="s">
        <v>33427</v>
      </c>
      <c r="B11085" t="s">
        <v>31811</v>
      </c>
      <c r="C11085" t="s">
        <v>33428</v>
      </c>
      <c r="D11085" t="s">
        <v>33429</v>
      </c>
      <c r="E11085" t="s">
        <v>32</v>
      </c>
      <c r="F11085" s="7">
        <v>105.39</v>
      </c>
      <c r="G11085" t="s">
        <v>33</v>
      </c>
      <c r="H11085" t="s">
        <v>31814</v>
      </c>
      <c r="I11085" t="s">
        <v>31819</v>
      </c>
      <c r="M11085" t="s">
        <v>36</v>
      </c>
      <c r="N11085" t="str">
        <f>IF(AND(PESQUISA!$B$3&lt;&gt;"",OR(PESQUISA!$B$4="TODAS",B11085=PESQUISA!$B$4),ISNUMBER(SEARCH(PESQUISA!$B$3,D11085))),ROW()-1,"")</f>
        <v/>
      </c>
    </row>
    <row r="11086" spans="1:14" x14ac:dyDescent="0.3">
      <c r="A11086" t="s">
        <v>33430</v>
      </c>
      <c r="B11086" t="s">
        <v>31811</v>
      </c>
      <c r="C11086" t="s">
        <v>33431</v>
      </c>
      <c r="D11086" t="s">
        <v>33432</v>
      </c>
      <c r="E11086" t="s">
        <v>40</v>
      </c>
      <c r="F11086" s="7">
        <v>64.59</v>
      </c>
      <c r="G11086" t="s">
        <v>33</v>
      </c>
      <c r="H11086" t="s">
        <v>31814</v>
      </c>
      <c r="I11086" t="s">
        <v>31819</v>
      </c>
      <c r="M11086" t="s">
        <v>36</v>
      </c>
      <c r="N11086" t="str">
        <f>IF(AND(PESQUISA!$B$3&lt;&gt;"",OR(PESQUISA!$B$4="TODAS",B11086=PESQUISA!$B$4),ISNUMBER(SEARCH(PESQUISA!$B$3,D11086))),ROW()-1,"")</f>
        <v/>
      </c>
    </row>
    <row r="11087" spans="1:14" x14ac:dyDescent="0.3">
      <c r="A11087" t="s">
        <v>33433</v>
      </c>
      <c r="B11087" t="s">
        <v>31811</v>
      </c>
      <c r="C11087" t="s">
        <v>33434</v>
      </c>
      <c r="D11087" t="s">
        <v>33435</v>
      </c>
      <c r="E11087" t="s">
        <v>40</v>
      </c>
      <c r="F11087" s="7">
        <v>4.5599999999999996</v>
      </c>
      <c r="G11087" t="s">
        <v>33</v>
      </c>
      <c r="H11087" t="s">
        <v>31814</v>
      </c>
      <c r="I11087" t="s">
        <v>31819</v>
      </c>
      <c r="M11087" t="s">
        <v>36</v>
      </c>
      <c r="N11087" t="str">
        <f>IF(AND(PESQUISA!$B$3&lt;&gt;"",OR(PESQUISA!$B$4="TODAS",B11087=PESQUISA!$B$4),ISNUMBER(SEARCH(PESQUISA!$B$3,D11087))),ROW()-1,"")</f>
        <v/>
      </c>
    </row>
    <row r="11088" spans="1:14" x14ac:dyDescent="0.3">
      <c r="A11088" t="s">
        <v>33436</v>
      </c>
      <c r="B11088" t="s">
        <v>31811</v>
      </c>
      <c r="C11088" t="s">
        <v>33437</v>
      </c>
      <c r="D11088" t="s">
        <v>33438</v>
      </c>
      <c r="E11088" t="s">
        <v>40</v>
      </c>
      <c r="F11088" s="7">
        <v>190.27</v>
      </c>
      <c r="G11088" t="s">
        <v>33</v>
      </c>
      <c r="H11088" t="s">
        <v>31814</v>
      </c>
      <c r="I11088" t="s">
        <v>31819</v>
      </c>
      <c r="M11088" t="s">
        <v>36</v>
      </c>
      <c r="N11088" t="str">
        <f>IF(AND(PESQUISA!$B$3&lt;&gt;"",OR(PESQUISA!$B$4="TODAS",B11088=PESQUISA!$B$4),ISNUMBER(SEARCH(PESQUISA!$B$3,D11088))),ROW()-1,"")</f>
        <v/>
      </c>
    </row>
    <row r="11089" spans="1:14" x14ac:dyDescent="0.3">
      <c r="A11089" t="s">
        <v>33439</v>
      </c>
      <c r="B11089" t="s">
        <v>31811</v>
      </c>
      <c r="C11089" t="s">
        <v>33440</v>
      </c>
      <c r="D11089" t="s">
        <v>33441</v>
      </c>
      <c r="E11089" t="s">
        <v>40</v>
      </c>
      <c r="F11089" s="7">
        <v>797.79</v>
      </c>
      <c r="G11089" t="s">
        <v>33</v>
      </c>
      <c r="H11089" t="s">
        <v>31814</v>
      </c>
      <c r="I11089" t="s">
        <v>32347</v>
      </c>
      <c r="M11089" t="s">
        <v>36</v>
      </c>
      <c r="N11089" t="str">
        <f>IF(AND(PESQUISA!$B$3&lt;&gt;"",OR(PESQUISA!$B$4="TODAS",B11089=PESQUISA!$B$4),ISNUMBER(SEARCH(PESQUISA!$B$3,D11089))),ROW()-1,"")</f>
        <v/>
      </c>
    </row>
    <row r="11090" spans="1:14" x14ac:dyDescent="0.3">
      <c r="A11090" t="s">
        <v>33442</v>
      </c>
      <c r="B11090" t="s">
        <v>31811</v>
      </c>
      <c r="C11090" t="s">
        <v>33443</v>
      </c>
      <c r="D11090" t="s">
        <v>33444</v>
      </c>
      <c r="E11090" t="s">
        <v>40</v>
      </c>
      <c r="F11090" s="7">
        <v>11527.99</v>
      </c>
      <c r="G11090" t="s">
        <v>33</v>
      </c>
      <c r="H11090" t="s">
        <v>31814</v>
      </c>
      <c r="I11090" t="s">
        <v>32347</v>
      </c>
      <c r="M11090" t="s">
        <v>36</v>
      </c>
      <c r="N11090" t="str">
        <f>IF(AND(PESQUISA!$B$3&lt;&gt;"",OR(PESQUISA!$B$4="TODAS",B11090=PESQUISA!$B$4),ISNUMBER(SEARCH(PESQUISA!$B$3,D11090))),ROW()-1,"")</f>
        <v/>
      </c>
    </row>
    <row r="11091" spans="1:14" x14ac:dyDescent="0.3">
      <c r="A11091" t="s">
        <v>33445</v>
      </c>
      <c r="B11091" t="s">
        <v>31811</v>
      </c>
      <c r="C11091" t="s">
        <v>33446</v>
      </c>
      <c r="D11091" t="s">
        <v>33447</v>
      </c>
      <c r="E11091" t="s">
        <v>40</v>
      </c>
      <c r="F11091" s="7">
        <v>776.44</v>
      </c>
      <c r="G11091" t="s">
        <v>33</v>
      </c>
      <c r="H11091" t="s">
        <v>31814</v>
      </c>
      <c r="I11091" t="s">
        <v>32347</v>
      </c>
      <c r="M11091" t="s">
        <v>36</v>
      </c>
      <c r="N11091" t="str">
        <f>IF(AND(PESQUISA!$B$3&lt;&gt;"",OR(PESQUISA!$B$4="TODAS",B11091=PESQUISA!$B$4),ISNUMBER(SEARCH(PESQUISA!$B$3,D11091))),ROW()-1,"")</f>
        <v/>
      </c>
    </row>
    <row r="11092" spans="1:14" x14ac:dyDescent="0.3">
      <c r="A11092" t="s">
        <v>33448</v>
      </c>
      <c r="B11092" t="s">
        <v>31811</v>
      </c>
      <c r="C11092" t="s">
        <v>33449</v>
      </c>
      <c r="D11092" t="s">
        <v>33450</v>
      </c>
      <c r="E11092" t="s">
        <v>40</v>
      </c>
      <c r="F11092" s="7">
        <v>1308.83</v>
      </c>
      <c r="G11092" t="s">
        <v>33</v>
      </c>
      <c r="H11092" t="s">
        <v>31814</v>
      </c>
      <c r="I11092" t="s">
        <v>32347</v>
      </c>
      <c r="M11092" t="s">
        <v>36</v>
      </c>
      <c r="N11092" t="str">
        <f>IF(AND(PESQUISA!$B$3&lt;&gt;"",OR(PESQUISA!$B$4="TODAS",B11092=PESQUISA!$B$4),ISNUMBER(SEARCH(PESQUISA!$B$3,D11092))),ROW()-1,"")</f>
        <v/>
      </c>
    </row>
    <row r="11093" spans="1:14" x14ac:dyDescent="0.3">
      <c r="A11093" t="s">
        <v>33451</v>
      </c>
      <c r="B11093" t="s">
        <v>31811</v>
      </c>
      <c r="C11093" t="s">
        <v>33452</v>
      </c>
      <c r="D11093" t="s">
        <v>33453</v>
      </c>
      <c r="E11093" t="s">
        <v>40</v>
      </c>
      <c r="F11093" s="7">
        <v>2328.34</v>
      </c>
      <c r="G11093" t="s">
        <v>33</v>
      </c>
      <c r="H11093" t="s">
        <v>31814</v>
      </c>
      <c r="I11093" t="s">
        <v>32347</v>
      </c>
      <c r="M11093" t="s">
        <v>36</v>
      </c>
      <c r="N11093" t="str">
        <f>IF(AND(PESQUISA!$B$3&lt;&gt;"",OR(PESQUISA!$B$4="TODAS",B11093=PESQUISA!$B$4),ISNUMBER(SEARCH(PESQUISA!$B$3,D11093))),ROW()-1,"")</f>
        <v/>
      </c>
    </row>
    <row r="11094" spans="1:14" x14ac:dyDescent="0.3">
      <c r="A11094" t="s">
        <v>33454</v>
      </c>
      <c r="B11094" t="s">
        <v>31811</v>
      </c>
      <c r="C11094" t="s">
        <v>33455</v>
      </c>
      <c r="D11094" t="s">
        <v>33456</v>
      </c>
      <c r="E11094" t="s">
        <v>40</v>
      </c>
      <c r="F11094" s="7">
        <v>1957.71</v>
      </c>
      <c r="G11094" t="s">
        <v>33</v>
      </c>
      <c r="H11094" t="s">
        <v>31814</v>
      </c>
      <c r="I11094" t="s">
        <v>32347</v>
      </c>
      <c r="M11094" t="s">
        <v>36</v>
      </c>
      <c r="N11094" t="str">
        <f>IF(AND(PESQUISA!$B$3&lt;&gt;"",OR(PESQUISA!$B$4="TODAS",B11094=PESQUISA!$B$4),ISNUMBER(SEARCH(PESQUISA!$B$3,D11094))),ROW()-1,"")</f>
        <v/>
      </c>
    </row>
    <row r="11095" spans="1:14" x14ac:dyDescent="0.3">
      <c r="A11095" t="s">
        <v>33457</v>
      </c>
      <c r="B11095" t="s">
        <v>31811</v>
      </c>
      <c r="C11095" t="s">
        <v>33458</v>
      </c>
      <c r="D11095" t="s">
        <v>33459</v>
      </c>
      <c r="E11095" t="s">
        <v>40</v>
      </c>
      <c r="F11095" s="7">
        <v>6904.57</v>
      </c>
      <c r="G11095" t="s">
        <v>33</v>
      </c>
      <c r="H11095" t="s">
        <v>31814</v>
      </c>
      <c r="I11095" t="s">
        <v>32347</v>
      </c>
      <c r="M11095" t="s">
        <v>36</v>
      </c>
      <c r="N11095" t="str">
        <f>IF(AND(PESQUISA!$B$3&lt;&gt;"",OR(PESQUISA!$B$4="TODAS",B11095=PESQUISA!$B$4),ISNUMBER(SEARCH(PESQUISA!$B$3,D11095))),ROW()-1,"")</f>
        <v/>
      </c>
    </row>
    <row r="11096" spans="1:14" x14ac:dyDescent="0.3">
      <c r="A11096" t="s">
        <v>33460</v>
      </c>
      <c r="B11096" t="s">
        <v>31811</v>
      </c>
      <c r="C11096" t="s">
        <v>33461</v>
      </c>
      <c r="D11096" t="s">
        <v>33462</v>
      </c>
      <c r="E11096" t="s">
        <v>40</v>
      </c>
      <c r="F11096" s="7">
        <v>1403.06</v>
      </c>
      <c r="G11096" t="s">
        <v>33</v>
      </c>
      <c r="H11096" t="s">
        <v>31814</v>
      </c>
      <c r="I11096" t="s">
        <v>32347</v>
      </c>
      <c r="M11096" t="s">
        <v>36</v>
      </c>
      <c r="N11096" t="str">
        <f>IF(AND(PESQUISA!$B$3&lt;&gt;"",OR(PESQUISA!$B$4="TODAS",B11096=PESQUISA!$B$4),ISNUMBER(SEARCH(PESQUISA!$B$3,D11096))),ROW()-1,"")</f>
        <v/>
      </c>
    </row>
    <row r="11097" spans="1:14" x14ac:dyDescent="0.3">
      <c r="A11097" t="s">
        <v>33463</v>
      </c>
      <c r="B11097" t="s">
        <v>31811</v>
      </c>
      <c r="C11097" t="s">
        <v>33464</v>
      </c>
      <c r="D11097" t="s">
        <v>33465</v>
      </c>
      <c r="E11097" t="s">
        <v>40</v>
      </c>
      <c r="F11097" s="7">
        <v>70703.77</v>
      </c>
      <c r="G11097" t="s">
        <v>33</v>
      </c>
      <c r="H11097" t="s">
        <v>31814</v>
      </c>
      <c r="I11097" t="s">
        <v>32347</v>
      </c>
      <c r="M11097" t="s">
        <v>36</v>
      </c>
      <c r="N11097" t="str">
        <f>IF(AND(PESQUISA!$B$3&lt;&gt;"",OR(PESQUISA!$B$4="TODAS",B11097=PESQUISA!$B$4),ISNUMBER(SEARCH(PESQUISA!$B$3,D11097))),ROW()-1,"")</f>
        <v/>
      </c>
    </row>
    <row r="11098" spans="1:14" x14ac:dyDescent="0.3">
      <c r="A11098" t="s">
        <v>33466</v>
      </c>
      <c r="B11098" t="s">
        <v>31811</v>
      </c>
      <c r="C11098" t="s">
        <v>33467</v>
      </c>
      <c r="D11098" t="s">
        <v>33468</v>
      </c>
      <c r="E11098" t="s">
        <v>40</v>
      </c>
      <c r="F11098" s="7">
        <v>75750.33</v>
      </c>
      <c r="G11098" t="s">
        <v>33</v>
      </c>
      <c r="H11098" t="s">
        <v>31814</v>
      </c>
      <c r="I11098" t="s">
        <v>32347</v>
      </c>
      <c r="M11098" t="s">
        <v>36</v>
      </c>
      <c r="N11098" t="str">
        <f>IF(AND(PESQUISA!$B$3&lt;&gt;"",OR(PESQUISA!$B$4="TODAS",B11098=PESQUISA!$B$4),ISNUMBER(SEARCH(PESQUISA!$B$3,D11098))),ROW()-1,"")</f>
        <v/>
      </c>
    </row>
    <row r="11099" spans="1:14" x14ac:dyDescent="0.3">
      <c r="A11099" t="s">
        <v>33469</v>
      </c>
      <c r="B11099" t="s">
        <v>31811</v>
      </c>
      <c r="C11099" t="s">
        <v>33470</v>
      </c>
      <c r="D11099" t="s">
        <v>33471</v>
      </c>
      <c r="E11099" t="s">
        <v>40</v>
      </c>
      <c r="F11099" s="7">
        <v>6100</v>
      </c>
      <c r="G11099" t="s">
        <v>33</v>
      </c>
      <c r="H11099" t="s">
        <v>31814</v>
      </c>
      <c r="I11099" t="s">
        <v>32347</v>
      </c>
      <c r="M11099" t="s">
        <v>36</v>
      </c>
      <c r="N11099" t="str">
        <f>IF(AND(PESQUISA!$B$3&lt;&gt;"",OR(PESQUISA!$B$4="TODAS",B11099=PESQUISA!$B$4),ISNUMBER(SEARCH(PESQUISA!$B$3,D11099))),ROW()-1,"")</f>
        <v/>
      </c>
    </row>
    <row r="11100" spans="1:14" x14ac:dyDescent="0.3">
      <c r="A11100" t="s">
        <v>33472</v>
      </c>
      <c r="B11100" t="s">
        <v>31811</v>
      </c>
      <c r="C11100" t="s">
        <v>33473</v>
      </c>
      <c r="D11100" t="s">
        <v>33474</v>
      </c>
      <c r="E11100" t="s">
        <v>40</v>
      </c>
      <c r="F11100" s="7">
        <v>7205.62</v>
      </c>
      <c r="G11100" t="s">
        <v>33</v>
      </c>
      <c r="H11100" t="s">
        <v>31814</v>
      </c>
      <c r="I11100" t="s">
        <v>32347</v>
      </c>
      <c r="M11100" t="s">
        <v>36</v>
      </c>
      <c r="N11100" t="str">
        <f>IF(AND(PESQUISA!$B$3&lt;&gt;"",OR(PESQUISA!$B$4="TODAS",B11100=PESQUISA!$B$4),ISNUMBER(SEARCH(PESQUISA!$B$3,D11100))),ROW()-1,"")</f>
        <v/>
      </c>
    </row>
    <row r="11101" spans="1:14" x14ac:dyDescent="0.3">
      <c r="A11101" t="s">
        <v>33475</v>
      </c>
      <c r="B11101" t="s">
        <v>31811</v>
      </c>
      <c r="C11101" t="s">
        <v>33476</v>
      </c>
      <c r="D11101" t="s">
        <v>33477</v>
      </c>
      <c r="E11101" t="s">
        <v>40</v>
      </c>
      <c r="F11101" s="7">
        <v>11437.5</v>
      </c>
      <c r="G11101" t="s">
        <v>33</v>
      </c>
      <c r="H11101" t="s">
        <v>31814</v>
      </c>
      <c r="I11101" t="s">
        <v>32347</v>
      </c>
      <c r="M11101" t="s">
        <v>36</v>
      </c>
      <c r="N11101" t="str">
        <f>IF(AND(PESQUISA!$B$3&lt;&gt;"",OR(PESQUISA!$B$4="TODAS",B11101=PESQUISA!$B$4),ISNUMBER(SEARCH(PESQUISA!$B$3,D11101))),ROW()-1,"")</f>
        <v/>
      </c>
    </row>
    <row r="11102" spans="1:14" x14ac:dyDescent="0.3">
      <c r="A11102" t="s">
        <v>33478</v>
      </c>
      <c r="B11102" t="s">
        <v>31811</v>
      </c>
      <c r="C11102" t="s">
        <v>33479</v>
      </c>
      <c r="D11102" t="s">
        <v>33480</v>
      </c>
      <c r="E11102" t="s">
        <v>40</v>
      </c>
      <c r="F11102" s="7">
        <v>108606.09</v>
      </c>
      <c r="G11102" t="s">
        <v>33</v>
      </c>
      <c r="H11102" t="s">
        <v>31814</v>
      </c>
      <c r="I11102" t="s">
        <v>32347</v>
      </c>
      <c r="M11102" t="s">
        <v>36</v>
      </c>
      <c r="N11102" t="str">
        <f>IF(AND(PESQUISA!$B$3&lt;&gt;"",OR(PESQUISA!$B$4="TODAS",B11102=PESQUISA!$B$4),ISNUMBER(SEARCH(PESQUISA!$B$3,D11102))),ROW()-1,"")</f>
        <v/>
      </c>
    </row>
    <row r="11103" spans="1:14" x14ac:dyDescent="0.3">
      <c r="A11103" t="s">
        <v>33481</v>
      </c>
      <c r="B11103" t="s">
        <v>31811</v>
      </c>
      <c r="C11103" t="s">
        <v>33482</v>
      </c>
      <c r="D11103" t="s">
        <v>33483</v>
      </c>
      <c r="E11103" t="s">
        <v>33050</v>
      </c>
      <c r="F11103" s="7">
        <v>32.49</v>
      </c>
      <c r="G11103" t="s">
        <v>33</v>
      </c>
      <c r="H11103" t="s">
        <v>31814</v>
      </c>
      <c r="I11103" t="s">
        <v>31819</v>
      </c>
      <c r="M11103" t="s">
        <v>36</v>
      </c>
      <c r="N11103" t="str">
        <f>IF(AND(PESQUISA!$B$3&lt;&gt;"",OR(PESQUISA!$B$4="TODAS",B11103=PESQUISA!$B$4),ISNUMBER(SEARCH(PESQUISA!$B$3,D11103))),ROW()-1,"")</f>
        <v/>
      </c>
    </row>
    <row r="11104" spans="1:14" x14ac:dyDescent="0.3">
      <c r="A11104" t="s">
        <v>33484</v>
      </c>
      <c r="B11104" t="s">
        <v>31811</v>
      </c>
      <c r="C11104" t="s">
        <v>33485</v>
      </c>
      <c r="D11104" t="s">
        <v>33486</v>
      </c>
      <c r="E11104" t="s">
        <v>33050</v>
      </c>
      <c r="F11104" s="7">
        <v>47.39</v>
      </c>
      <c r="G11104" t="s">
        <v>33</v>
      </c>
      <c r="H11104" t="s">
        <v>31814</v>
      </c>
      <c r="I11104" t="s">
        <v>31819</v>
      </c>
      <c r="M11104" t="s">
        <v>36</v>
      </c>
      <c r="N11104" t="str">
        <f>IF(AND(PESQUISA!$B$3&lt;&gt;"",OR(PESQUISA!$B$4="TODAS",B11104=PESQUISA!$B$4),ISNUMBER(SEARCH(PESQUISA!$B$3,D11104))),ROW()-1,"")</f>
        <v/>
      </c>
    </row>
    <row r="11105" spans="1:14" x14ac:dyDescent="0.3">
      <c r="A11105" t="s">
        <v>33487</v>
      </c>
      <c r="B11105" t="s">
        <v>31811</v>
      </c>
      <c r="C11105" t="s">
        <v>33488</v>
      </c>
      <c r="D11105" t="s">
        <v>33489</v>
      </c>
      <c r="E11105" t="s">
        <v>33050</v>
      </c>
      <c r="F11105" s="7">
        <v>83.4</v>
      </c>
      <c r="G11105" t="s">
        <v>33</v>
      </c>
      <c r="H11105" t="s">
        <v>31814</v>
      </c>
      <c r="I11105" t="s">
        <v>31819</v>
      </c>
      <c r="M11105" t="s">
        <v>36</v>
      </c>
      <c r="N11105" t="str">
        <f>IF(AND(PESQUISA!$B$3&lt;&gt;"",OR(PESQUISA!$B$4="TODAS",B11105=PESQUISA!$B$4),ISNUMBER(SEARCH(PESQUISA!$B$3,D11105))),ROW()-1,"")</f>
        <v/>
      </c>
    </row>
    <row r="11106" spans="1:14" x14ac:dyDescent="0.3">
      <c r="A11106" t="s">
        <v>33490</v>
      </c>
      <c r="B11106" t="s">
        <v>31811</v>
      </c>
      <c r="C11106" t="s">
        <v>33491</v>
      </c>
      <c r="D11106" t="s">
        <v>33492</v>
      </c>
      <c r="E11106" t="s">
        <v>40</v>
      </c>
      <c r="F11106" s="7">
        <v>38.450000000000003</v>
      </c>
      <c r="G11106" t="s">
        <v>33</v>
      </c>
      <c r="H11106" t="s">
        <v>31814</v>
      </c>
      <c r="I11106" t="s">
        <v>31819</v>
      </c>
      <c r="M11106" t="s">
        <v>36</v>
      </c>
      <c r="N11106" t="str">
        <f>IF(AND(PESQUISA!$B$3&lt;&gt;"",OR(PESQUISA!$B$4="TODAS",B11106=PESQUISA!$B$4),ISNUMBER(SEARCH(PESQUISA!$B$3,D11106))),ROW()-1,"")</f>
        <v/>
      </c>
    </row>
    <row r="11107" spans="1:14" x14ac:dyDescent="0.3">
      <c r="A11107" t="s">
        <v>33493</v>
      </c>
      <c r="B11107" t="s">
        <v>31811</v>
      </c>
      <c r="C11107" t="s">
        <v>33494</v>
      </c>
      <c r="D11107" t="s">
        <v>33495</v>
      </c>
      <c r="E11107" t="s">
        <v>40</v>
      </c>
      <c r="F11107" s="7">
        <v>24.01</v>
      </c>
      <c r="G11107" t="s">
        <v>33</v>
      </c>
      <c r="H11107" t="s">
        <v>31814</v>
      </c>
      <c r="I11107" t="s">
        <v>31819</v>
      </c>
      <c r="M11107" t="s">
        <v>36</v>
      </c>
      <c r="N11107" t="str">
        <f>IF(AND(PESQUISA!$B$3&lt;&gt;"",OR(PESQUISA!$B$4="TODAS",B11107=PESQUISA!$B$4),ISNUMBER(SEARCH(PESQUISA!$B$3,D11107))),ROW()-1,"")</f>
        <v/>
      </c>
    </row>
    <row r="11108" spans="1:14" x14ac:dyDescent="0.3">
      <c r="A11108" t="s">
        <v>33496</v>
      </c>
      <c r="B11108" t="s">
        <v>31811</v>
      </c>
      <c r="C11108" t="s">
        <v>33497</v>
      </c>
      <c r="D11108" t="s">
        <v>33498</v>
      </c>
      <c r="E11108" t="s">
        <v>40</v>
      </c>
      <c r="F11108" s="7">
        <v>32.56</v>
      </c>
      <c r="G11108" t="s">
        <v>33</v>
      </c>
      <c r="H11108" t="s">
        <v>31814</v>
      </c>
      <c r="I11108" t="s">
        <v>31819</v>
      </c>
      <c r="M11108" t="s">
        <v>36</v>
      </c>
      <c r="N11108" t="str">
        <f>IF(AND(PESQUISA!$B$3&lt;&gt;"",OR(PESQUISA!$B$4="TODAS",B11108=PESQUISA!$B$4),ISNUMBER(SEARCH(PESQUISA!$B$3,D11108))),ROW()-1,"")</f>
        <v/>
      </c>
    </row>
    <row r="11109" spans="1:14" x14ac:dyDescent="0.3">
      <c r="A11109" t="s">
        <v>33499</v>
      </c>
      <c r="B11109" t="s">
        <v>31811</v>
      </c>
      <c r="C11109" t="s">
        <v>33500</v>
      </c>
      <c r="D11109" t="s">
        <v>33501</v>
      </c>
      <c r="E11109" t="s">
        <v>40</v>
      </c>
      <c r="F11109" s="7">
        <v>35.22</v>
      </c>
      <c r="G11109" t="s">
        <v>33</v>
      </c>
      <c r="H11109" t="s">
        <v>31814</v>
      </c>
      <c r="I11109" t="s">
        <v>31819</v>
      </c>
      <c r="M11109" t="s">
        <v>36</v>
      </c>
      <c r="N11109" t="str">
        <f>IF(AND(PESQUISA!$B$3&lt;&gt;"",OR(PESQUISA!$B$4="TODAS",B11109=PESQUISA!$B$4),ISNUMBER(SEARCH(PESQUISA!$B$3,D11109))),ROW()-1,"")</f>
        <v/>
      </c>
    </row>
    <row r="11110" spans="1:14" x14ac:dyDescent="0.3">
      <c r="A11110" t="s">
        <v>33502</v>
      </c>
      <c r="B11110" t="s">
        <v>31811</v>
      </c>
      <c r="C11110" t="s">
        <v>33503</v>
      </c>
      <c r="D11110" t="s">
        <v>33504</v>
      </c>
      <c r="E11110" t="s">
        <v>40</v>
      </c>
      <c r="F11110" s="7">
        <v>7.97</v>
      </c>
      <c r="G11110" t="s">
        <v>33</v>
      </c>
      <c r="H11110" t="s">
        <v>31814</v>
      </c>
      <c r="I11110" t="s">
        <v>31819</v>
      </c>
      <c r="M11110" t="s">
        <v>36</v>
      </c>
      <c r="N11110" t="str">
        <f>IF(AND(PESQUISA!$B$3&lt;&gt;"",OR(PESQUISA!$B$4="TODAS",B11110=PESQUISA!$B$4),ISNUMBER(SEARCH(PESQUISA!$B$3,D11110))),ROW()-1,"")</f>
        <v/>
      </c>
    </row>
    <row r="11111" spans="1:14" x14ac:dyDescent="0.3">
      <c r="A11111" t="s">
        <v>33505</v>
      </c>
      <c r="B11111" t="s">
        <v>31811</v>
      </c>
      <c r="C11111" t="s">
        <v>33506</v>
      </c>
      <c r="D11111" t="s">
        <v>33507</v>
      </c>
      <c r="E11111" t="s">
        <v>40</v>
      </c>
      <c r="F11111" s="7">
        <v>0.55000000000000004</v>
      </c>
      <c r="G11111" t="s">
        <v>33</v>
      </c>
      <c r="H11111" t="s">
        <v>31814</v>
      </c>
      <c r="I11111" t="s">
        <v>31819</v>
      </c>
      <c r="M11111" t="s">
        <v>36</v>
      </c>
      <c r="N11111" t="str">
        <f>IF(AND(PESQUISA!$B$3&lt;&gt;"",OR(PESQUISA!$B$4="TODAS",B11111=PESQUISA!$B$4),ISNUMBER(SEARCH(PESQUISA!$B$3,D11111))),ROW()-1,"")</f>
        <v/>
      </c>
    </row>
    <row r="11112" spans="1:14" x14ac:dyDescent="0.3">
      <c r="A11112" t="s">
        <v>33508</v>
      </c>
      <c r="B11112" t="s">
        <v>31811</v>
      </c>
      <c r="C11112" t="s">
        <v>33509</v>
      </c>
      <c r="D11112" t="s">
        <v>33510</v>
      </c>
      <c r="E11112" t="s">
        <v>40</v>
      </c>
      <c r="F11112" s="7">
        <v>0.92</v>
      </c>
      <c r="G11112" t="s">
        <v>33</v>
      </c>
      <c r="H11112" t="s">
        <v>31814</v>
      </c>
      <c r="I11112" t="s">
        <v>31819</v>
      </c>
      <c r="M11112" t="s">
        <v>36</v>
      </c>
      <c r="N11112" t="str">
        <f>IF(AND(PESQUISA!$B$3&lt;&gt;"",OR(PESQUISA!$B$4="TODAS",B11112=PESQUISA!$B$4),ISNUMBER(SEARCH(PESQUISA!$B$3,D11112))),ROW()-1,"")</f>
        <v/>
      </c>
    </row>
    <row r="11113" spans="1:14" x14ac:dyDescent="0.3">
      <c r="A11113" t="s">
        <v>33511</v>
      </c>
      <c r="B11113" t="s">
        <v>31811</v>
      </c>
      <c r="C11113" t="s">
        <v>33512</v>
      </c>
      <c r="D11113" t="s">
        <v>33513</v>
      </c>
      <c r="E11113" t="s">
        <v>40</v>
      </c>
      <c r="F11113" s="7">
        <v>1.4</v>
      </c>
      <c r="G11113" t="s">
        <v>33</v>
      </c>
      <c r="H11113" t="s">
        <v>31814</v>
      </c>
      <c r="I11113" t="s">
        <v>31819</v>
      </c>
      <c r="M11113" t="s">
        <v>36</v>
      </c>
      <c r="N11113" t="str">
        <f>IF(AND(PESQUISA!$B$3&lt;&gt;"",OR(PESQUISA!$B$4="TODAS",B11113=PESQUISA!$B$4),ISNUMBER(SEARCH(PESQUISA!$B$3,D11113))),ROW()-1,"")</f>
        <v/>
      </c>
    </row>
    <row r="11114" spans="1:14" x14ac:dyDescent="0.3">
      <c r="A11114" t="s">
        <v>33514</v>
      </c>
      <c r="B11114" t="s">
        <v>31811</v>
      </c>
      <c r="C11114" t="s">
        <v>33515</v>
      </c>
      <c r="D11114" t="s">
        <v>33516</v>
      </c>
      <c r="E11114" t="s">
        <v>40</v>
      </c>
      <c r="F11114" s="7">
        <v>0.09</v>
      </c>
      <c r="G11114" t="s">
        <v>33</v>
      </c>
      <c r="H11114" t="s">
        <v>31814</v>
      </c>
      <c r="I11114" t="s">
        <v>31819</v>
      </c>
      <c r="M11114" t="s">
        <v>36</v>
      </c>
      <c r="N11114" t="str">
        <f>IF(AND(PESQUISA!$B$3&lt;&gt;"",OR(PESQUISA!$B$4="TODAS",B11114=PESQUISA!$B$4),ISNUMBER(SEARCH(PESQUISA!$B$3,D11114))),ROW()-1,"")</f>
        <v/>
      </c>
    </row>
    <row r="11115" spans="1:14" x14ac:dyDescent="0.3">
      <c r="A11115" t="s">
        <v>33517</v>
      </c>
      <c r="B11115" t="s">
        <v>31811</v>
      </c>
      <c r="C11115" t="s">
        <v>33518</v>
      </c>
      <c r="D11115" t="s">
        <v>33519</v>
      </c>
      <c r="E11115" t="s">
        <v>40</v>
      </c>
      <c r="F11115" s="7">
        <v>0.1</v>
      </c>
      <c r="G11115" t="s">
        <v>33</v>
      </c>
      <c r="H11115" t="s">
        <v>31814</v>
      </c>
      <c r="I11115" t="s">
        <v>31819</v>
      </c>
      <c r="M11115" t="s">
        <v>36</v>
      </c>
      <c r="N11115" t="str">
        <f>IF(AND(PESQUISA!$B$3&lt;&gt;"",OR(PESQUISA!$B$4="TODAS",B11115=PESQUISA!$B$4),ISNUMBER(SEARCH(PESQUISA!$B$3,D11115))),ROW()-1,"")</f>
        <v/>
      </c>
    </row>
    <row r="11116" spans="1:14" x14ac:dyDescent="0.3">
      <c r="A11116" t="s">
        <v>33520</v>
      </c>
      <c r="B11116" t="s">
        <v>31811</v>
      </c>
      <c r="C11116" t="s">
        <v>33521</v>
      </c>
      <c r="D11116" t="s">
        <v>33522</v>
      </c>
      <c r="E11116" t="s">
        <v>40</v>
      </c>
      <c r="F11116" s="7">
        <v>0.15</v>
      </c>
      <c r="G11116" t="s">
        <v>33</v>
      </c>
      <c r="H11116" t="s">
        <v>31814</v>
      </c>
      <c r="I11116" t="s">
        <v>31819</v>
      </c>
      <c r="M11116" t="s">
        <v>36</v>
      </c>
      <c r="N11116" t="str">
        <f>IF(AND(PESQUISA!$B$3&lt;&gt;"",OR(PESQUISA!$B$4="TODAS",B11116=PESQUISA!$B$4),ISNUMBER(SEARCH(PESQUISA!$B$3,D11116))),ROW()-1,"")</f>
        <v/>
      </c>
    </row>
    <row r="11117" spans="1:14" x14ac:dyDescent="0.3">
      <c r="A11117" t="s">
        <v>33523</v>
      </c>
      <c r="B11117" t="s">
        <v>31811</v>
      </c>
      <c r="C11117" t="s">
        <v>33524</v>
      </c>
      <c r="D11117" t="s">
        <v>33525</v>
      </c>
      <c r="E11117" t="s">
        <v>40</v>
      </c>
      <c r="F11117" s="7">
        <v>0.31</v>
      </c>
      <c r="G11117" t="s">
        <v>33</v>
      </c>
      <c r="H11117" t="s">
        <v>31814</v>
      </c>
      <c r="I11117" t="s">
        <v>31819</v>
      </c>
      <c r="M11117" t="s">
        <v>36</v>
      </c>
      <c r="N11117" t="str">
        <f>IF(AND(PESQUISA!$B$3&lt;&gt;"",OR(PESQUISA!$B$4="TODAS",B11117=PESQUISA!$B$4),ISNUMBER(SEARCH(PESQUISA!$B$3,D11117))),ROW()-1,"")</f>
        <v/>
      </c>
    </row>
    <row r="11118" spans="1:14" x14ac:dyDescent="0.3">
      <c r="A11118" t="s">
        <v>33526</v>
      </c>
      <c r="B11118" t="s">
        <v>31811</v>
      </c>
      <c r="C11118" t="s">
        <v>33527</v>
      </c>
      <c r="D11118" t="s">
        <v>33528</v>
      </c>
      <c r="E11118" t="s">
        <v>40</v>
      </c>
      <c r="F11118" s="7">
        <v>0.28999999999999998</v>
      </c>
      <c r="G11118" t="s">
        <v>33</v>
      </c>
      <c r="H11118" t="s">
        <v>31814</v>
      </c>
      <c r="I11118" t="s">
        <v>31819</v>
      </c>
      <c r="M11118" t="s">
        <v>36</v>
      </c>
      <c r="N11118" t="str">
        <f>IF(AND(PESQUISA!$B$3&lt;&gt;"",OR(PESQUISA!$B$4="TODAS",B11118=PESQUISA!$B$4),ISNUMBER(SEARCH(PESQUISA!$B$3,D11118))),ROW()-1,"")</f>
        <v/>
      </c>
    </row>
    <row r="11119" spans="1:14" x14ac:dyDescent="0.3">
      <c r="A11119" t="s">
        <v>33529</v>
      </c>
      <c r="B11119" t="s">
        <v>31811</v>
      </c>
      <c r="C11119" t="s">
        <v>33530</v>
      </c>
      <c r="D11119" t="s">
        <v>33531</v>
      </c>
      <c r="E11119" t="s">
        <v>40</v>
      </c>
      <c r="F11119" s="7">
        <v>0.62</v>
      </c>
      <c r="G11119" t="s">
        <v>33</v>
      </c>
      <c r="H11119" t="s">
        <v>31814</v>
      </c>
      <c r="I11119" t="s">
        <v>31819</v>
      </c>
      <c r="M11119" t="s">
        <v>36</v>
      </c>
      <c r="N11119" t="str">
        <f>IF(AND(PESQUISA!$B$3&lt;&gt;"",OR(PESQUISA!$B$4="TODAS",B11119=PESQUISA!$B$4),ISNUMBER(SEARCH(PESQUISA!$B$3,D11119))),ROW()-1,"")</f>
        <v/>
      </c>
    </row>
    <row r="11120" spans="1:14" x14ac:dyDescent="0.3">
      <c r="A11120" t="s">
        <v>33532</v>
      </c>
      <c r="B11120" t="s">
        <v>31811</v>
      </c>
      <c r="C11120" t="s">
        <v>33533</v>
      </c>
      <c r="D11120" t="s">
        <v>33534</v>
      </c>
      <c r="E11120" t="s">
        <v>40</v>
      </c>
      <c r="F11120" s="7">
        <v>0.57999999999999996</v>
      </c>
      <c r="G11120" t="s">
        <v>33</v>
      </c>
      <c r="H11120" t="s">
        <v>31814</v>
      </c>
      <c r="I11120" t="s">
        <v>31819</v>
      </c>
      <c r="M11120" t="s">
        <v>36</v>
      </c>
      <c r="N11120" t="str">
        <f>IF(AND(PESQUISA!$B$3&lt;&gt;"",OR(PESQUISA!$B$4="TODAS",B11120=PESQUISA!$B$4),ISNUMBER(SEARCH(PESQUISA!$B$3,D11120))),ROW()-1,"")</f>
        <v/>
      </c>
    </row>
    <row r="11121" spans="1:14" x14ac:dyDescent="0.3">
      <c r="A11121" t="s">
        <v>33535</v>
      </c>
      <c r="B11121" t="s">
        <v>31811</v>
      </c>
      <c r="C11121" t="s">
        <v>33536</v>
      </c>
      <c r="D11121" t="s">
        <v>33537</v>
      </c>
      <c r="E11121" t="s">
        <v>40</v>
      </c>
      <c r="F11121" s="7">
        <v>55.16</v>
      </c>
      <c r="G11121" t="s">
        <v>33</v>
      </c>
      <c r="H11121" t="s">
        <v>31814</v>
      </c>
      <c r="I11121" t="s">
        <v>31819</v>
      </c>
      <c r="M11121" t="s">
        <v>36</v>
      </c>
      <c r="N11121" t="str">
        <f>IF(AND(PESQUISA!$B$3&lt;&gt;"",OR(PESQUISA!$B$4="TODAS",B11121=PESQUISA!$B$4),ISNUMBER(SEARCH(PESQUISA!$B$3,D11121))),ROW()-1,"")</f>
        <v/>
      </c>
    </row>
    <row r="11122" spans="1:14" x14ac:dyDescent="0.3">
      <c r="A11122" t="s">
        <v>33538</v>
      </c>
      <c r="B11122" t="s">
        <v>31811</v>
      </c>
      <c r="C11122" t="s">
        <v>33539</v>
      </c>
      <c r="D11122" t="s">
        <v>33540</v>
      </c>
      <c r="E11122" t="s">
        <v>40</v>
      </c>
      <c r="G11122" t="s">
        <v>33</v>
      </c>
      <c r="H11122" t="s">
        <v>31814</v>
      </c>
      <c r="I11122" t="s">
        <v>31819</v>
      </c>
      <c r="M11122" t="s">
        <v>53</v>
      </c>
      <c r="N11122" t="str">
        <f>IF(AND(PESQUISA!$B$3&lt;&gt;"",OR(PESQUISA!$B$4="TODAS",B11122=PESQUISA!$B$4),ISNUMBER(SEARCH(PESQUISA!$B$3,D11122))),ROW()-1,"")</f>
        <v/>
      </c>
    </row>
    <row r="11123" spans="1:14" x14ac:dyDescent="0.3">
      <c r="A11123" t="s">
        <v>33541</v>
      </c>
      <c r="B11123" t="s">
        <v>31811</v>
      </c>
      <c r="C11123" t="s">
        <v>33542</v>
      </c>
      <c r="D11123" t="s">
        <v>33543</v>
      </c>
      <c r="E11123" t="s">
        <v>40</v>
      </c>
      <c r="G11123" t="s">
        <v>33</v>
      </c>
      <c r="H11123" t="s">
        <v>31814</v>
      </c>
      <c r="I11123" t="s">
        <v>31819</v>
      </c>
      <c r="M11123" t="s">
        <v>53</v>
      </c>
      <c r="N11123" t="str">
        <f>IF(AND(PESQUISA!$B$3&lt;&gt;"",OR(PESQUISA!$B$4="TODAS",B11123=PESQUISA!$B$4),ISNUMBER(SEARCH(PESQUISA!$B$3,D11123))),ROW()-1,"")</f>
        <v/>
      </c>
    </row>
    <row r="11124" spans="1:14" x14ac:dyDescent="0.3">
      <c r="A11124" t="s">
        <v>33544</v>
      </c>
      <c r="B11124" t="s">
        <v>31811</v>
      </c>
      <c r="C11124" t="s">
        <v>33545</v>
      </c>
      <c r="D11124" t="s">
        <v>33546</v>
      </c>
      <c r="E11124" t="s">
        <v>40</v>
      </c>
      <c r="G11124" t="s">
        <v>33</v>
      </c>
      <c r="H11124" t="s">
        <v>31814</v>
      </c>
      <c r="I11124" t="s">
        <v>31819</v>
      </c>
      <c r="M11124" t="s">
        <v>53</v>
      </c>
      <c r="N11124" t="str">
        <f>IF(AND(PESQUISA!$B$3&lt;&gt;"",OR(PESQUISA!$B$4="TODAS",B11124=PESQUISA!$B$4),ISNUMBER(SEARCH(PESQUISA!$B$3,D11124))),ROW()-1,"")</f>
        <v/>
      </c>
    </row>
    <row r="11125" spans="1:14" x14ac:dyDescent="0.3">
      <c r="A11125" t="s">
        <v>33547</v>
      </c>
      <c r="B11125" t="s">
        <v>31811</v>
      </c>
      <c r="C11125" t="s">
        <v>33548</v>
      </c>
      <c r="D11125" t="s">
        <v>33549</v>
      </c>
      <c r="E11125" t="s">
        <v>40</v>
      </c>
      <c r="G11125" t="s">
        <v>33</v>
      </c>
      <c r="H11125" t="s">
        <v>31814</v>
      </c>
      <c r="I11125" t="s">
        <v>31819</v>
      </c>
      <c r="M11125" t="s">
        <v>53</v>
      </c>
      <c r="N11125" t="str">
        <f>IF(AND(PESQUISA!$B$3&lt;&gt;"",OR(PESQUISA!$B$4="TODAS",B11125=PESQUISA!$B$4),ISNUMBER(SEARCH(PESQUISA!$B$3,D11125))),ROW()-1,"")</f>
        <v/>
      </c>
    </row>
    <row r="11126" spans="1:14" x14ac:dyDescent="0.3">
      <c r="A11126" t="s">
        <v>33550</v>
      </c>
      <c r="B11126" t="s">
        <v>31811</v>
      </c>
      <c r="C11126" t="s">
        <v>33551</v>
      </c>
      <c r="D11126" t="s">
        <v>33552</v>
      </c>
      <c r="E11126" t="s">
        <v>40</v>
      </c>
      <c r="G11126" t="s">
        <v>33</v>
      </c>
      <c r="H11126" t="s">
        <v>31814</v>
      </c>
      <c r="I11126" t="s">
        <v>31819</v>
      </c>
      <c r="M11126" t="s">
        <v>53</v>
      </c>
      <c r="N11126" t="str">
        <f>IF(AND(PESQUISA!$B$3&lt;&gt;"",OR(PESQUISA!$B$4="TODAS",B11126=PESQUISA!$B$4),ISNUMBER(SEARCH(PESQUISA!$B$3,D11126))),ROW()-1,"")</f>
        <v/>
      </c>
    </row>
    <row r="11127" spans="1:14" x14ac:dyDescent="0.3">
      <c r="A11127" t="s">
        <v>33553</v>
      </c>
      <c r="B11127" t="s">
        <v>31811</v>
      </c>
      <c r="C11127" t="s">
        <v>33554</v>
      </c>
      <c r="D11127" t="s">
        <v>33555</v>
      </c>
      <c r="E11127" t="s">
        <v>40</v>
      </c>
      <c r="G11127" t="s">
        <v>33</v>
      </c>
      <c r="H11127" t="s">
        <v>31814</v>
      </c>
      <c r="I11127" t="s">
        <v>31819</v>
      </c>
      <c r="M11127" t="s">
        <v>53</v>
      </c>
      <c r="N11127" t="str">
        <f>IF(AND(PESQUISA!$B$3&lt;&gt;"",OR(PESQUISA!$B$4="TODAS",B11127=PESQUISA!$B$4),ISNUMBER(SEARCH(PESQUISA!$B$3,D11127))),ROW()-1,"")</f>
        <v/>
      </c>
    </row>
    <row r="11128" spans="1:14" x14ac:dyDescent="0.3">
      <c r="A11128" t="s">
        <v>33556</v>
      </c>
      <c r="B11128" t="s">
        <v>31811</v>
      </c>
      <c r="C11128" t="s">
        <v>33557</v>
      </c>
      <c r="D11128" t="s">
        <v>33558</v>
      </c>
      <c r="E11128" t="s">
        <v>40</v>
      </c>
      <c r="F11128" s="7">
        <v>25.65</v>
      </c>
      <c r="G11128" t="s">
        <v>33</v>
      </c>
      <c r="H11128" t="s">
        <v>31814</v>
      </c>
      <c r="I11128" t="s">
        <v>31819</v>
      </c>
      <c r="M11128" t="s">
        <v>36</v>
      </c>
      <c r="N11128" t="str">
        <f>IF(AND(PESQUISA!$B$3&lt;&gt;"",OR(PESQUISA!$B$4="TODAS",B11128=PESQUISA!$B$4),ISNUMBER(SEARCH(PESQUISA!$B$3,D11128))),ROW()-1,"")</f>
        <v/>
      </c>
    </row>
    <row r="11129" spans="1:14" x14ac:dyDescent="0.3">
      <c r="A11129" t="s">
        <v>33559</v>
      </c>
      <c r="B11129" t="s">
        <v>31811</v>
      </c>
      <c r="C11129" t="s">
        <v>33560</v>
      </c>
      <c r="D11129" t="s">
        <v>33561</v>
      </c>
      <c r="E11129" t="s">
        <v>40</v>
      </c>
      <c r="F11129" s="7">
        <v>25.65</v>
      </c>
      <c r="G11129" t="s">
        <v>33</v>
      </c>
      <c r="H11129" t="s">
        <v>31814</v>
      </c>
      <c r="I11129" t="s">
        <v>31819</v>
      </c>
      <c r="M11129" t="s">
        <v>36</v>
      </c>
      <c r="N11129" t="str">
        <f>IF(AND(PESQUISA!$B$3&lt;&gt;"",OR(PESQUISA!$B$4="TODAS",B11129=PESQUISA!$B$4),ISNUMBER(SEARCH(PESQUISA!$B$3,D11129))),ROW()-1,"")</f>
        <v/>
      </c>
    </row>
    <row r="11130" spans="1:14" x14ac:dyDescent="0.3">
      <c r="A11130" t="s">
        <v>33562</v>
      </c>
      <c r="B11130" t="s">
        <v>31811</v>
      </c>
      <c r="C11130" t="s">
        <v>33563</v>
      </c>
      <c r="D11130" t="s">
        <v>33564</v>
      </c>
      <c r="E11130" t="s">
        <v>40</v>
      </c>
      <c r="F11130" s="7">
        <v>25.65</v>
      </c>
      <c r="G11130" t="s">
        <v>33</v>
      </c>
      <c r="H11130" t="s">
        <v>31814</v>
      </c>
      <c r="I11130" t="s">
        <v>31819</v>
      </c>
      <c r="M11130" t="s">
        <v>36</v>
      </c>
      <c r="N11130" t="str">
        <f>IF(AND(PESQUISA!$B$3&lt;&gt;"",OR(PESQUISA!$B$4="TODAS",B11130=PESQUISA!$B$4),ISNUMBER(SEARCH(PESQUISA!$B$3,D11130))),ROW()-1,"")</f>
        <v/>
      </c>
    </row>
    <row r="11131" spans="1:14" x14ac:dyDescent="0.3">
      <c r="A11131" t="s">
        <v>33565</v>
      </c>
      <c r="B11131" t="s">
        <v>31811</v>
      </c>
      <c r="C11131" t="s">
        <v>33566</v>
      </c>
      <c r="D11131" t="s">
        <v>33567</v>
      </c>
      <c r="E11131" t="s">
        <v>40</v>
      </c>
      <c r="F11131" s="7">
        <v>25.65</v>
      </c>
      <c r="G11131" t="s">
        <v>33</v>
      </c>
      <c r="H11131" t="s">
        <v>31814</v>
      </c>
      <c r="I11131" t="s">
        <v>31819</v>
      </c>
      <c r="M11131" t="s">
        <v>36</v>
      </c>
      <c r="N11131" t="str">
        <f>IF(AND(PESQUISA!$B$3&lt;&gt;"",OR(PESQUISA!$B$4="TODAS",B11131=PESQUISA!$B$4),ISNUMBER(SEARCH(PESQUISA!$B$3,D11131))),ROW()-1,"")</f>
        <v/>
      </c>
    </row>
    <row r="11132" spans="1:14" x14ac:dyDescent="0.3">
      <c r="A11132" t="s">
        <v>33568</v>
      </c>
      <c r="B11132" t="s">
        <v>31811</v>
      </c>
      <c r="C11132" t="s">
        <v>33569</v>
      </c>
      <c r="D11132" t="s">
        <v>33570</v>
      </c>
      <c r="E11132" t="s">
        <v>40</v>
      </c>
      <c r="F11132" s="7">
        <v>19.72</v>
      </c>
      <c r="G11132" t="s">
        <v>33</v>
      </c>
      <c r="H11132" t="s">
        <v>31814</v>
      </c>
      <c r="I11132" t="s">
        <v>31819</v>
      </c>
      <c r="M11132" t="s">
        <v>36</v>
      </c>
      <c r="N11132" t="str">
        <f>IF(AND(PESQUISA!$B$3&lt;&gt;"",OR(PESQUISA!$B$4="TODAS",B11132=PESQUISA!$B$4),ISNUMBER(SEARCH(PESQUISA!$B$3,D11132))),ROW()-1,"")</f>
        <v/>
      </c>
    </row>
    <row r="11133" spans="1:14" x14ac:dyDescent="0.3">
      <c r="A11133" t="s">
        <v>33571</v>
      </c>
      <c r="B11133" t="s">
        <v>31811</v>
      </c>
      <c r="C11133" t="s">
        <v>33572</v>
      </c>
      <c r="D11133" t="s">
        <v>33573</v>
      </c>
      <c r="E11133" t="s">
        <v>40</v>
      </c>
      <c r="F11133" s="7">
        <v>20.149999999999999</v>
      </c>
      <c r="G11133" t="s">
        <v>33</v>
      </c>
      <c r="H11133" t="s">
        <v>31814</v>
      </c>
      <c r="I11133" t="s">
        <v>31819</v>
      </c>
      <c r="M11133" t="s">
        <v>36</v>
      </c>
      <c r="N11133" t="str">
        <f>IF(AND(PESQUISA!$B$3&lt;&gt;"",OR(PESQUISA!$B$4="TODAS",B11133=PESQUISA!$B$4),ISNUMBER(SEARCH(PESQUISA!$B$3,D11133))),ROW()-1,"")</f>
        <v/>
      </c>
    </row>
    <row r="11134" spans="1:14" x14ac:dyDescent="0.3">
      <c r="A11134" t="s">
        <v>33574</v>
      </c>
      <c r="B11134" t="s">
        <v>31811</v>
      </c>
      <c r="C11134" t="s">
        <v>33575</v>
      </c>
      <c r="D11134" t="s">
        <v>33576</v>
      </c>
      <c r="E11134" t="s">
        <v>40</v>
      </c>
      <c r="F11134" s="7">
        <v>20.149999999999999</v>
      </c>
      <c r="G11134" t="s">
        <v>33</v>
      </c>
      <c r="H11134" t="s">
        <v>31814</v>
      </c>
      <c r="I11134" t="s">
        <v>31819</v>
      </c>
      <c r="M11134" t="s">
        <v>36</v>
      </c>
      <c r="N11134" t="str">
        <f>IF(AND(PESQUISA!$B$3&lt;&gt;"",OR(PESQUISA!$B$4="TODAS",B11134=PESQUISA!$B$4),ISNUMBER(SEARCH(PESQUISA!$B$3,D11134))),ROW()-1,"")</f>
        <v/>
      </c>
    </row>
    <row r="11135" spans="1:14" x14ac:dyDescent="0.3">
      <c r="A11135" t="s">
        <v>33577</v>
      </c>
      <c r="B11135" t="s">
        <v>31811</v>
      </c>
      <c r="C11135" t="s">
        <v>33578</v>
      </c>
      <c r="D11135" t="s">
        <v>33579</v>
      </c>
      <c r="E11135" t="s">
        <v>40</v>
      </c>
      <c r="F11135" s="7">
        <v>12.4</v>
      </c>
      <c r="G11135" t="s">
        <v>33</v>
      </c>
      <c r="H11135" t="s">
        <v>31814</v>
      </c>
      <c r="I11135" t="s">
        <v>31819</v>
      </c>
      <c r="M11135" t="s">
        <v>36</v>
      </c>
      <c r="N11135" t="str">
        <f>IF(AND(PESQUISA!$B$3&lt;&gt;"",OR(PESQUISA!$B$4="TODAS",B11135=PESQUISA!$B$4),ISNUMBER(SEARCH(PESQUISA!$B$3,D11135))),ROW()-1,"")</f>
        <v/>
      </c>
    </row>
    <row r="11136" spans="1:14" x14ac:dyDescent="0.3">
      <c r="A11136" t="s">
        <v>33580</v>
      </c>
      <c r="B11136" t="s">
        <v>31811</v>
      </c>
      <c r="C11136" t="s">
        <v>33581</v>
      </c>
      <c r="D11136" t="s">
        <v>33582</v>
      </c>
      <c r="E11136" t="s">
        <v>40</v>
      </c>
      <c r="F11136" s="7">
        <v>12.4</v>
      </c>
      <c r="G11136" t="s">
        <v>33</v>
      </c>
      <c r="H11136" t="s">
        <v>31814</v>
      </c>
      <c r="I11136" t="s">
        <v>31819</v>
      </c>
      <c r="M11136" t="s">
        <v>36</v>
      </c>
      <c r="N11136" t="str">
        <f>IF(AND(PESQUISA!$B$3&lt;&gt;"",OR(PESQUISA!$B$4="TODAS",B11136=PESQUISA!$B$4),ISNUMBER(SEARCH(PESQUISA!$B$3,D11136))),ROW()-1,"")</f>
        <v/>
      </c>
    </row>
    <row r="11137" spans="1:14" x14ac:dyDescent="0.3">
      <c r="A11137" t="s">
        <v>33583</v>
      </c>
      <c r="B11137" t="s">
        <v>31811</v>
      </c>
      <c r="C11137" t="s">
        <v>33584</v>
      </c>
      <c r="D11137" t="s">
        <v>33585</v>
      </c>
      <c r="E11137" t="s">
        <v>40</v>
      </c>
      <c r="F11137" s="7">
        <v>7.11</v>
      </c>
      <c r="G11137" t="s">
        <v>33</v>
      </c>
      <c r="H11137" t="s">
        <v>31814</v>
      </c>
      <c r="I11137" t="s">
        <v>31819</v>
      </c>
      <c r="M11137" t="s">
        <v>36</v>
      </c>
      <c r="N11137" t="str">
        <f>IF(AND(PESQUISA!$B$3&lt;&gt;"",OR(PESQUISA!$B$4="TODAS",B11137=PESQUISA!$B$4),ISNUMBER(SEARCH(PESQUISA!$B$3,D11137))),ROW()-1,"")</f>
        <v/>
      </c>
    </row>
    <row r="11138" spans="1:14" x14ac:dyDescent="0.3">
      <c r="A11138" t="s">
        <v>33586</v>
      </c>
      <c r="B11138" t="s">
        <v>31811</v>
      </c>
      <c r="C11138" t="s">
        <v>33587</v>
      </c>
      <c r="D11138" t="s">
        <v>33588</v>
      </c>
      <c r="E11138" t="s">
        <v>40</v>
      </c>
      <c r="F11138" s="7">
        <v>7.11</v>
      </c>
      <c r="G11138" t="s">
        <v>33</v>
      </c>
      <c r="H11138" t="s">
        <v>31814</v>
      </c>
      <c r="I11138" t="s">
        <v>31819</v>
      </c>
      <c r="M11138" t="s">
        <v>36</v>
      </c>
      <c r="N11138" t="str">
        <f>IF(AND(PESQUISA!$B$3&lt;&gt;"",OR(PESQUISA!$B$4="TODAS",B11138=PESQUISA!$B$4),ISNUMBER(SEARCH(PESQUISA!$B$3,D11138))),ROW()-1,"")</f>
        <v/>
      </c>
    </row>
    <row r="11139" spans="1:14" x14ac:dyDescent="0.3">
      <c r="A11139" t="s">
        <v>33589</v>
      </c>
      <c r="B11139" t="s">
        <v>31811</v>
      </c>
      <c r="C11139" t="s">
        <v>33590</v>
      </c>
      <c r="D11139" t="s">
        <v>33591</v>
      </c>
      <c r="E11139" t="s">
        <v>40</v>
      </c>
      <c r="F11139" s="7">
        <v>55.39</v>
      </c>
      <c r="G11139" t="s">
        <v>33</v>
      </c>
      <c r="H11139" t="s">
        <v>31814</v>
      </c>
      <c r="I11139" t="s">
        <v>31819</v>
      </c>
      <c r="M11139" t="s">
        <v>36</v>
      </c>
      <c r="N11139" t="str">
        <f>IF(AND(PESQUISA!$B$3&lt;&gt;"",OR(PESQUISA!$B$4="TODAS",B11139=PESQUISA!$B$4),ISNUMBER(SEARCH(PESQUISA!$B$3,D11139))),ROW()-1,"")</f>
        <v/>
      </c>
    </row>
    <row r="11140" spans="1:14" x14ac:dyDescent="0.3">
      <c r="A11140" t="s">
        <v>33592</v>
      </c>
      <c r="B11140" t="s">
        <v>31811</v>
      </c>
      <c r="C11140" t="s">
        <v>33593</v>
      </c>
      <c r="D11140" t="s">
        <v>33594</v>
      </c>
      <c r="E11140" t="s">
        <v>40</v>
      </c>
      <c r="F11140" s="7">
        <v>55.39</v>
      </c>
      <c r="G11140" t="s">
        <v>33</v>
      </c>
      <c r="H11140" t="s">
        <v>31814</v>
      </c>
      <c r="I11140" t="s">
        <v>31819</v>
      </c>
      <c r="M11140" t="s">
        <v>36</v>
      </c>
      <c r="N11140" t="str">
        <f>IF(AND(PESQUISA!$B$3&lt;&gt;"",OR(PESQUISA!$B$4="TODAS",B11140=PESQUISA!$B$4),ISNUMBER(SEARCH(PESQUISA!$B$3,D11140))),ROW()-1,"")</f>
        <v/>
      </c>
    </row>
    <row r="11141" spans="1:14" x14ac:dyDescent="0.3">
      <c r="A11141" t="s">
        <v>33595</v>
      </c>
      <c r="B11141" t="s">
        <v>31811</v>
      </c>
      <c r="C11141" t="s">
        <v>33596</v>
      </c>
      <c r="D11141" t="s">
        <v>33597</v>
      </c>
      <c r="E11141" t="s">
        <v>40</v>
      </c>
      <c r="F11141" s="7">
        <v>55.39</v>
      </c>
      <c r="G11141" t="s">
        <v>33</v>
      </c>
      <c r="H11141" t="s">
        <v>31814</v>
      </c>
      <c r="I11141" t="s">
        <v>31819</v>
      </c>
      <c r="M11141" t="s">
        <v>36</v>
      </c>
      <c r="N11141" t="str">
        <f>IF(AND(PESQUISA!$B$3&lt;&gt;"",OR(PESQUISA!$B$4="TODAS",B11141=PESQUISA!$B$4),ISNUMBER(SEARCH(PESQUISA!$B$3,D11141))),ROW()-1,"")</f>
        <v/>
      </c>
    </row>
    <row r="11142" spans="1:14" x14ac:dyDescent="0.3">
      <c r="A11142" t="s">
        <v>33598</v>
      </c>
      <c r="B11142" t="s">
        <v>31811</v>
      </c>
      <c r="C11142" t="s">
        <v>33599</v>
      </c>
      <c r="D11142" t="s">
        <v>33600</v>
      </c>
      <c r="E11142" t="s">
        <v>40</v>
      </c>
      <c r="F11142" s="7">
        <v>55.39</v>
      </c>
      <c r="G11142" t="s">
        <v>33</v>
      </c>
      <c r="H11142" t="s">
        <v>31814</v>
      </c>
      <c r="I11142" t="s">
        <v>31819</v>
      </c>
      <c r="M11142" t="s">
        <v>36</v>
      </c>
      <c r="N11142" t="str">
        <f>IF(AND(PESQUISA!$B$3&lt;&gt;"",OR(PESQUISA!$B$4="TODAS",B11142=PESQUISA!$B$4),ISNUMBER(SEARCH(PESQUISA!$B$3,D11142))),ROW()-1,"")</f>
        <v/>
      </c>
    </row>
    <row r="11143" spans="1:14" x14ac:dyDescent="0.3">
      <c r="A11143" t="s">
        <v>33601</v>
      </c>
      <c r="B11143" t="s">
        <v>31811</v>
      </c>
      <c r="C11143" t="s">
        <v>33602</v>
      </c>
      <c r="D11143" t="s">
        <v>33603</v>
      </c>
      <c r="E11143" t="s">
        <v>40</v>
      </c>
      <c r="F11143" s="7">
        <v>34.43</v>
      </c>
      <c r="G11143" t="s">
        <v>33</v>
      </c>
      <c r="H11143" t="s">
        <v>31814</v>
      </c>
      <c r="I11143" t="s">
        <v>31819</v>
      </c>
      <c r="M11143" t="s">
        <v>36</v>
      </c>
      <c r="N11143" t="str">
        <f>IF(AND(PESQUISA!$B$3&lt;&gt;"",OR(PESQUISA!$B$4="TODAS",B11143=PESQUISA!$B$4),ISNUMBER(SEARCH(PESQUISA!$B$3,D11143))),ROW()-1,"")</f>
        <v/>
      </c>
    </row>
    <row r="11144" spans="1:14" x14ac:dyDescent="0.3">
      <c r="A11144" t="s">
        <v>33604</v>
      </c>
      <c r="B11144" t="s">
        <v>31811</v>
      </c>
      <c r="C11144" t="s">
        <v>33605</v>
      </c>
      <c r="D11144" t="s">
        <v>33606</v>
      </c>
      <c r="E11144" t="s">
        <v>40</v>
      </c>
      <c r="F11144" s="7">
        <v>34.43</v>
      </c>
      <c r="G11144" t="s">
        <v>33</v>
      </c>
      <c r="H11144" t="s">
        <v>31814</v>
      </c>
      <c r="I11144" t="s">
        <v>31819</v>
      </c>
      <c r="M11144" t="s">
        <v>36</v>
      </c>
      <c r="N11144" t="str">
        <f>IF(AND(PESQUISA!$B$3&lt;&gt;"",OR(PESQUISA!$B$4="TODAS",B11144=PESQUISA!$B$4),ISNUMBER(SEARCH(PESQUISA!$B$3,D11144))),ROW()-1,"")</f>
        <v/>
      </c>
    </row>
    <row r="11145" spans="1:14" x14ac:dyDescent="0.3">
      <c r="A11145" t="s">
        <v>33607</v>
      </c>
      <c r="B11145" t="s">
        <v>31811</v>
      </c>
      <c r="C11145" t="s">
        <v>33608</v>
      </c>
      <c r="D11145" t="s">
        <v>33609</v>
      </c>
      <c r="E11145" t="s">
        <v>40</v>
      </c>
      <c r="F11145" s="7">
        <v>34.43</v>
      </c>
      <c r="G11145" t="s">
        <v>33</v>
      </c>
      <c r="H11145" t="s">
        <v>31814</v>
      </c>
      <c r="I11145" t="s">
        <v>31819</v>
      </c>
      <c r="M11145" t="s">
        <v>36</v>
      </c>
      <c r="N11145" t="str">
        <f>IF(AND(PESQUISA!$B$3&lt;&gt;"",OR(PESQUISA!$B$4="TODAS",B11145=PESQUISA!$B$4),ISNUMBER(SEARCH(PESQUISA!$B$3,D11145))),ROW()-1,"")</f>
        <v/>
      </c>
    </row>
    <row r="11146" spans="1:14" x14ac:dyDescent="0.3">
      <c r="A11146" t="s">
        <v>33610</v>
      </c>
      <c r="B11146" t="s">
        <v>31811</v>
      </c>
      <c r="C11146" t="s">
        <v>33611</v>
      </c>
      <c r="D11146" t="s">
        <v>33612</v>
      </c>
      <c r="E11146" t="s">
        <v>40</v>
      </c>
      <c r="F11146" s="7">
        <v>81.650000000000006</v>
      </c>
      <c r="G11146" t="s">
        <v>33</v>
      </c>
      <c r="H11146" t="s">
        <v>31814</v>
      </c>
      <c r="I11146" t="s">
        <v>31819</v>
      </c>
      <c r="M11146" t="s">
        <v>36</v>
      </c>
      <c r="N11146" t="str">
        <f>IF(AND(PESQUISA!$B$3&lt;&gt;"",OR(PESQUISA!$B$4="TODAS",B11146=PESQUISA!$B$4),ISNUMBER(SEARCH(PESQUISA!$B$3,D11146))),ROW()-1,"")</f>
        <v/>
      </c>
    </row>
    <row r="11147" spans="1:14" x14ac:dyDescent="0.3">
      <c r="A11147" t="s">
        <v>33613</v>
      </c>
      <c r="B11147" t="s">
        <v>31811</v>
      </c>
      <c r="C11147" t="s">
        <v>33614</v>
      </c>
      <c r="D11147" t="s">
        <v>33615</v>
      </c>
      <c r="E11147" t="s">
        <v>40</v>
      </c>
      <c r="F11147" s="7">
        <v>79.38</v>
      </c>
      <c r="G11147" t="s">
        <v>33</v>
      </c>
      <c r="H11147" t="s">
        <v>31814</v>
      </c>
      <c r="I11147" t="s">
        <v>31819</v>
      </c>
      <c r="M11147" t="s">
        <v>36</v>
      </c>
      <c r="N11147" t="str">
        <f>IF(AND(PESQUISA!$B$3&lt;&gt;"",OR(PESQUISA!$B$4="TODAS",B11147=PESQUISA!$B$4),ISNUMBER(SEARCH(PESQUISA!$B$3,D11147))),ROW()-1,"")</f>
        <v/>
      </c>
    </row>
    <row r="11148" spans="1:14" x14ac:dyDescent="0.3">
      <c r="A11148" t="s">
        <v>33616</v>
      </c>
      <c r="B11148" t="s">
        <v>31811</v>
      </c>
      <c r="C11148" t="s">
        <v>33617</v>
      </c>
      <c r="D11148" t="s">
        <v>33618</v>
      </c>
      <c r="E11148" t="s">
        <v>40</v>
      </c>
      <c r="F11148" s="7">
        <v>79.78</v>
      </c>
      <c r="G11148" t="s">
        <v>33</v>
      </c>
      <c r="H11148" t="s">
        <v>31814</v>
      </c>
      <c r="I11148" t="s">
        <v>31819</v>
      </c>
      <c r="M11148" t="s">
        <v>36</v>
      </c>
      <c r="N11148" t="str">
        <f>IF(AND(PESQUISA!$B$3&lt;&gt;"",OR(PESQUISA!$B$4="TODAS",B11148=PESQUISA!$B$4),ISNUMBER(SEARCH(PESQUISA!$B$3,D11148))),ROW()-1,"")</f>
        <v/>
      </c>
    </row>
    <row r="11149" spans="1:14" x14ac:dyDescent="0.3">
      <c r="A11149" t="s">
        <v>33619</v>
      </c>
      <c r="B11149" t="s">
        <v>31811</v>
      </c>
      <c r="C11149" t="s">
        <v>33620</v>
      </c>
      <c r="D11149" t="s">
        <v>33621</v>
      </c>
      <c r="E11149" t="s">
        <v>40</v>
      </c>
      <c r="F11149" s="7">
        <v>81.650000000000006</v>
      </c>
      <c r="G11149" t="s">
        <v>33</v>
      </c>
      <c r="H11149" t="s">
        <v>31814</v>
      </c>
      <c r="I11149" t="s">
        <v>31819</v>
      </c>
      <c r="M11149" t="s">
        <v>36</v>
      </c>
      <c r="N11149" t="str">
        <f>IF(AND(PESQUISA!$B$3&lt;&gt;"",OR(PESQUISA!$B$4="TODAS",B11149=PESQUISA!$B$4),ISNUMBER(SEARCH(PESQUISA!$B$3,D11149))),ROW()-1,"")</f>
        <v/>
      </c>
    </row>
    <row r="11150" spans="1:14" x14ac:dyDescent="0.3">
      <c r="A11150" t="s">
        <v>33622</v>
      </c>
      <c r="B11150" t="s">
        <v>31811</v>
      </c>
      <c r="C11150" t="s">
        <v>33623</v>
      </c>
      <c r="D11150" t="s">
        <v>33624</v>
      </c>
      <c r="E11150" t="s">
        <v>40</v>
      </c>
      <c r="F11150" s="7">
        <v>8.56</v>
      </c>
      <c r="G11150" t="s">
        <v>33</v>
      </c>
      <c r="H11150" t="s">
        <v>31814</v>
      </c>
      <c r="I11150" t="s">
        <v>31819</v>
      </c>
      <c r="M11150" t="s">
        <v>36</v>
      </c>
      <c r="N11150" t="str">
        <f>IF(AND(PESQUISA!$B$3&lt;&gt;"",OR(PESQUISA!$B$4="TODAS",B11150=PESQUISA!$B$4),ISNUMBER(SEARCH(PESQUISA!$B$3,D11150))),ROW()-1,"")</f>
        <v/>
      </c>
    </row>
    <row r="11151" spans="1:14" x14ac:dyDescent="0.3">
      <c r="A11151" t="s">
        <v>33625</v>
      </c>
      <c r="B11151" t="s">
        <v>31811</v>
      </c>
      <c r="C11151" t="s">
        <v>33626</v>
      </c>
      <c r="D11151" t="s">
        <v>33627</v>
      </c>
      <c r="E11151" t="s">
        <v>40</v>
      </c>
      <c r="F11151" s="7">
        <v>150.86000000000001</v>
      </c>
      <c r="G11151" t="s">
        <v>33</v>
      </c>
      <c r="H11151" t="s">
        <v>31814</v>
      </c>
      <c r="I11151" t="s">
        <v>31819</v>
      </c>
      <c r="M11151" t="s">
        <v>36</v>
      </c>
      <c r="N11151" t="str">
        <f>IF(AND(PESQUISA!$B$3&lt;&gt;"",OR(PESQUISA!$B$4="TODAS",B11151=PESQUISA!$B$4),ISNUMBER(SEARCH(PESQUISA!$B$3,D11151))),ROW()-1,"")</f>
        <v/>
      </c>
    </row>
    <row r="11152" spans="1:14" x14ac:dyDescent="0.3">
      <c r="A11152" t="s">
        <v>33628</v>
      </c>
      <c r="B11152" t="s">
        <v>31811</v>
      </c>
      <c r="C11152" t="s">
        <v>33629</v>
      </c>
      <c r="D11152" t="s">
        <v>33630</v>
      </c>
      <c r="E11152" t="s">
        <v>40</v>
      </c>
      <c r="F11152" s="7">
        <v>150.86000000000001</v>
      </c>
      <c r="G11152" t="s">
        <v>33</v>
      </c>
      <c r="H11152" t="s">
        <v>31814</v>
      </c>
      <c r="I11152" t="s">
        <v>31819</v>
      </c>
      <c r="M11152" t="s">
        <v>36</v>
      </c>
      <c r="N11152" t="str">
        <f>IF(AND(PESQUISA!$B$3&lt;&gt;"",OR(PESQUISA!$B$4="TODAS",B11152=PESQUISA!$B$4),ISNUMBER(SEARCH(PESQUISA!$B$3,D11152))),ROW()-1,"")</f>
        <v/>
      </c>
    </row>
    <row r="11153" spans="1:14" x14ac:dyDescent="0.3">
      <c r="A11153" t="s">
        <v>33631</v>
      </c>
      <c r="B11153" t="s">
        <v>31811</v>
      </c>
      <c r="C11153" t="s">
        <v>33632</v>
      </c>
      <c r="D11153" t="s">
        <v>33633</v>
      </c>
      <c r="E11153" t="s">
        <v>40</v>
      </c>
      <c r="F11153" s="7">
        <v>150.86000000000001</v>
      </c>
      <c r="G11153" t="s">
        <v>33</v>
      </c>
      <c r="H11153" t="s">
        <v>31814</v>
      </c>
      <c r="I11153" t="s">
        <v>31819</v>
      </c>
      <c r="M11153" t="s">
        <v>36</v>
      </c>
      <c r="N11153" t="str">
        <f>IF(AND(PESQUISA!$B$3&lt;&gt;"",OR(PESQUISA!$B$4="TODAS",B11153=PESQUISA!$B$4),ISNUMBER(SEARCH(PESQUISA!$B$3,D11153))),ROW()-1,"")</f>
        <v/>
      </c>
    </row>
    <row r="11154" spans="1:14" x14ac:dyDescent="0.3">
      <c r="A11154" t="s">
        <v>33634</v>
      </c>
      <c r="B11154" t="s">
        <v>31811</v>
      </c>
      <c r="C11154" t="s">
        <v>33635</v>
      </c>
      <c r="D11154" t="s">
        <v>33636</v>
      </c>
      <c r="E11154" t="s">
        <v>40</v>
      </c>
      <c r="F11154" s="7">
        <v>412.9</v>
      </c>
      <c r="G11154" t="s">
        <v>33</v>
      </c>
      <c r="H11154" t="s">
        <v>31814</v>
      </c>
      <c r="I11154" t="s">
        <v>31819</v>
      </c>
      <c r="M11154" t="s">
        <v>36</v>
      </c>
      <c r="N11154" t="str">
        <f>IF(AND(PESQUISA!$B$3&lt;&gt;"",OR(PESQUISA!$B$4="TODAS",B11154=PESQUISA!$B$4),ISNUMBER(SEARCH(PESQUISA!$B$3,D11154))),ROW()-1,"")</f>
        <v/>
      </c>
    </row>
    <row r="11155" spans="1:14" x14ac:dyDescent="0.3">
      <c r="A11155" t="s">
        <v>33637</v>
      </c>
      <c r="B11155" t="s">
        <v>31811</v>
      </c>
      <c r="C11155" t="s">
        <v>33638</v>
      </c>
      <c r="D11155" t="s">
        <v>33639</v>
      </c>
      <c r="E11155" t="s">
        <v>40</v>
      </c>
      <c r="F11155" s="7">
        <v>436.27</v>
      </c>
      <c r="G11155" t="s">
        <v>33</v>
      </c>
      <c r="H11155" t="s">
        <v>31814</v>
      </c>
      <c r="I11155" t="s">
        <v>31819</v>
      </c>
      <c r="M11155" t="s">
        <v>36</v>
      </c>
      <c r="N11155" t="str">
        <f>IF(AND(PESQUISA!$B$3&lt;&gt;"",OR(PESQUISA!$B$4="TODAS",B11155=PESQUISA!$B$4),ISNUMBER(SEARCH(PESQUISA!$B$3,D11155))),ROW()-1,"")</f>
        <v/>
      </c>
    </row>
    <row r="11156" spans="1:14" x14ac:dyDescent="0.3">
      <c r="A11156" t="s">
        <v>33640</v>
      </c>
      <c r="B11156" t="s">
        <v>31811</v>
      </c>
      <c r="C11156" t="s">
        <v>33641</v>
      </c>
      <c r="D11156" t="s">
        <v>33642</v>
      </c>
      <c r="E11156" t="s">
        <v>40</v>
      </c>
      <c r="F11156" s="7">
        <v>468.01</v>
      </c>
      <c r="G11156" t="s">
        <v>33</v>
      </c>
      <c r="H11156" t="s">
        <v>31814</v>
      </c>
      <c r="I11156" t="s">
        <v>31819</v>
      </c>
      <c r="M11156" t="s">
        <v>36</v>
      </c>
      <c r="N11156" t="str">
        <f>IF(AND(PESQUISA!$B$3&lt;&gt;"",OR(PESQUISA!$B$4="TODAS",B11156=PESQUISA!$B$4),ISNUMBER(SEARCH(PESQUISA!$B$3,D11156))),ROW()-1,"")</f>
        <v/>
      </c>
    </row>
    <row r="11157" spans="1:14" x14ac:dyDescent="0.3">
      <c r="A11157" t="s">
        <v>33643</v>
      </c>
      <c r="B11157" t="s">
        <v>31811</v>
      </c>
      <c r="C11157" t="s">
        <v>33644</v>
      </c>
      <c r="D11157" t="s">
        <v>33645</v>
      </c>
      <c r="E11157" t="s">
        <v>40</v>
      </c>
      <c r="F11157" s="7">
        <v>0.77</v>
      </c>
      <c r="G11157" t="s">
        <v>33</v>
      </c>
      <c r="H11157" t="s">
        <v>31814</v>
      </c>
      <c r="I11157" t="s">
        <v>31819</v>
      </c>
      <c r="M11157" t="s">
        <v>36</v>
      </c>
      <c r="N11157" t="str">
        <f>IF(AND(PESQUISA!$B$3&lt;&gt;"",OR(PESQUISA!$B$4="TODAS",B11157=PESQUISA!$B$4),ISNUMBER(SEARCH(PESQUISA!$B$3,D11157))),ROW()-1,"")</f>
        <v/>
      </c>
    </row>
    <row r="11158" spans="1:14" x14ac:dyDescent="0.3">
      <c r="A11158" t="s">
        <v>33646</v>
      </c>
      <c r="B11158" t="s">
        <v>31811</v>
      </c>
      <c r="C11158" t="s">
        <v>33647</v>
      </c>
      <c r="D11158" t="s">
        <v>33648</v>
      </c>
      <c r="E11158" t="s">
        <v>40</v>
      </c>
      <c r="F11158" s="7">
        <v>1.25</v>
      </c>
      <c r="G11158" t="s">
        <v>33</v>
      </c>
      <c r="H11158" t="s">
        <v>31814</v>
      </c>
      <c r="I11158" t="s">
        <v>31819</v>
      </c>
      <c r="M11158" t="s">
        <v>36</v>
      </c>
      <c r="N11158" t="str">
        <f>IF(AND(PESQUISA!$B$3&lt;&gt;"",OR(PESQUISA!$B$4="TODAS",B11158=PESQUISA!$B$4),ISNUMBER(SEARCH(PESQUISA!$B$3,D11158))),ROW()-1,"")</f>
        <v/>
      </c>
    </row>
    <row r="11159" spans="1:14" x14ac:dyDescent="0.3">
      <c r="A11159" t="s">
        <v>33649</v>
      </c>
      <c r="B11159" t="s">
        <v>31811</v>
      </c>
      <c r="C11159" t="s">
        <v>33650</v>
      </c>
      <c r="D11159" t="s">
        <v>33651</v>
      </c>
      <c r="E11159" t="s">
        <v>40</v>
      </c>
      <c r="F11159" s="7">
        <v>2.75</v>
      </c>
      <c r="G11159" t="s">
        <v>33</v>
      </c>
      <c r="H11159" t="s">
        <v>31814</v>
      </c>
      <c r="I11159" t="s">
        <v>31819</v>
      </c>
      <c r="M11159" t="s">
        <v>36</v>
      </c>
      <c r="N11159" t="str">
        <f>IF(AND(PESQUISA!$B$3&lt;&gt;"",OR(PESQUISA!$B$4="TODAS",B11159=PESQUISA!$B$4),ISNUMBER(SEARCH(PESQUISA!$B$3,D11159))),ROW()-1,"")</f>
        <v/>
      </c>
    </row>
    <row r="11160" spans="1:14" x14ac:dyDescent="0.3">
      <c r="A11160" t="s">
        <v>33652</v>
      </c>
      <c r="B11160" t="s">
        <v>31811</v>
      </c>
      <c r="C11160" t="s">
        <v>33653</v>
      </c>
      <c r="D11160" t="s">
        <v>33654</v>
      </c>
      <c r="E11160" t="s">
        <v>40</v>
      </c>
      <c r="F11160" s="7">
        <v>4.78</v>
      </c>
      <c r="G11160" t="s">
        <v>33</v>
      </c>
      <c r="H11160" t="s">
        <v>31814</v>
      </c>
      <c r="I11160" t="s">
        <v>31819</v>
      </c>
      <c r="M11160" t="s">
        <v>36</v>
      </c>
      <c r="N11160" t="str">
        <f>IF(AND(PESQUISA!$B$3&lt;&gt;"",OR(PESQUISA!$B$4="TODAS",B11160=PESQUISA!$B$4),ISNUMBER(SEARCH(PESQUISA!$B$3,D11160))),ROW()-1,"")</f>
        <v/>
      </c>
    </row>
    <row r="11161" spans="1:14" x14ac:dyDescent="0.3">
      <c r="A11161" t="s">
        <v>33655</v>
      </c>
      <c r="B11161" t="s">
        <v>31811</v>
      </c>
      <c r="C11161" t="s">
        <v>33656</v>
      </c>
      <c r="D11161" t="s">
        <v>33657</v>
      </c>
      <c r="E11161" t="s">
        <v>40</v>
      </c>
      <c r="F11161" s="7">
        <v>8.92</v>
      </c>
      <c r="G11161" t="s">
        <v>33</v>
      </c>
      <c r="H11161" t="s">
        <v>31814</v>
      </c>
      <c r="I11161" t="s">
        <v>31819</v>
      </c>
      <c r="M11161" t="s">
        <v>36</v>
      </c>
      <c r="N11161" t="str">
        <f>IF(AND(PESQUISA!$B$3&lt;&gt;"",OR(PESQUISA!$B$4="TODAS",B11161=PESQUISA!$B$4),ISNUMBER(SEARCH(PESQUISA!$B$3,D11161))),ROW()-1,"")</f>
        <v/>
      </c>
    </row>
    <row r="11162" spans="1:14" x14ac:dyDescent="0.3">
      <c r="A11162" t="s">
        <v>33658</v>
      </c>
      <c r="B11162" t="s">
        <v>31811</v>
      </c>
      <c r="C11162" t="s">
        <v>33659</v>
      </c>
      <c r="D11162" t="s">
        <v>33660</v>
      </c>
      <c r="E11162" t="s">
        <v>40</v>
      </c>
      <c r="F11162" s="7">
        <v>3.69</v>
      </c>
      <c r="G11162" t="s">
        <v>33</v>
      </c>
      <c r="H11162" t="s">
        <v>31814</v>
      </c>
      <c r="I11162" t="s">
        <v>31819</v>
      </c>
      <c r="M11162" t="s">
        <v>36</v>
      </c>
      <c r="N11162" t="str">
        <f>IF(AND(PESQUISA!$B$3&lt;&gt;"",OR(PESQUISA!$B$4="TODAS",B11162=PESQUISA!$B$4),ISNUMBER(SEARCH(PESQUISA!$B$3,D11162))),ROW()-1,"")</f>
        <v/>
      </c>
    </row>
    <row r="11163" spans="1:14" x14ac:dyDescent="0.3">
      <c r="A11163" t="s">
        <v>33661</v>
      </c>
      <c r="B11163" t="s">
        <v>31811</v>
      </c>
      <c r="C11163" t="s">
        <v>33662</v>
      </c>
      <c r="D11163" t="s">
        <v>33663</v>
      </c>
      <c r="E11163" t="s">
        <v>40</v>
      </c>
      <c r="F11163" s="7">
        <v>3.68</v>
      </c>
      <c r="G11163" t="s">
        <v>33</v>
      </c>
      <c r="H11163" t="s">
        <v>31814</v>
      </c>
      <c r="I11163" t="s">
        <v>31819</v>
      </c>
      <c r="M11163" t="s">
        <v>36</v>
      </c>
      <c r="N11163" t="str">
        <f>IF(AND(PESQUISA!$B$3&lt;&gt;"",OR(PESQUISA!$B$4="TODAS",B11163=PESQUISA!$B$4),ISNUMBER(SEARCH(PESQUISA!$B$3,D11163))),ROW()-1,"")</f>
        <v/>
      </c>
    </row>
    <row r="11164" spans="1:14" x14ac:dyDescent="0.3">
      <c r="A11164" t="s">
        <v>33664</v>
      </c>
      <c r="B11164" t="s">
        <v>31811</v>
      </c>
      <c r="C11164" t="s">
        <v>33665</v>
      </c>
      <c r="D11164" t="s">
        <v>33666</v>
      </c>
      <c r="E11164" t="s">
        <v>40</v>
      </c>
      <c r="F11164" s="7">
        <v>4.7699999999999996</v>
      </c>
      <c r="G11164" t="s">
        <v>33</v>
      </c>
      <c r="H11164" t="s">
        <v>31814</v>
      </c>
      <c r="I11164" t="s">
        <v>31819</v>
      </c>
      <c r="M11164" t="s">
        <v>36</v>
      </c>
      <c r="N11164" t="str">
        <f>IF(AND(PESQUISA!$B$3&lt;&gt;"",OR(PESQUISA!$B$4="TODAS",B11164=PESQUISA!$B$4),ISNUMBER(SEARCH(PESQUISA!$B$3,D11164))),ROW()-1,"")</f>
        <v/>
      </c>
    </row>
    <row r="11165" spans="1:14" x14ac:dyDescent="0.3">
      <c r="A11165" t="s">
        <v>33667</v>
      </c>
      <c r="B11165" t="s">
        <v>31811</v>
      </c>
      <c r="C11165" t="s">
        <v>33668</v>
      </c>
      <c r="D11165" t="s">
        <v>33669</v>
      </c>
      <c r="E11165" t="s">
        <v>40</v>
      </c>
      <c r="F11165" s="7">
        <v>5.55</v>
      </c>
      <c r="G11165" t="s">
        <v>33</v>
      </c>
      <c r="H11165" t="s">
        <v>31814</v>
      </c>
      <c r="I11165" t="s">
        <v>31819</v>
      </c>
      <c r="M11165" t="s">
        <v>36</v>
      </c>
      <c r="N11165" t="str">
        <f>IF(AND(PESQUISA!$B$3&lt;&gt;"",OR(PESQUISA!$B$4="TODAS",B11165=PESQUISA!$B$4),ISNUMBER(SEARCH(PESQUISA!$B$3,D11165))),ROW()-1,"")</f>
        <v/>
      </c>
    </row>
    <row r="11166" spans="1:14" x14ac:dyDescent="0.3">
      <c r="A11166" t="s">
        <v>33670</v>
      </c>
      <c r="B11166" t="s">
        <v>31811</v>
      </c>
      <c r="C11166" t="s">
        <v>33671</v>
      </c>
      <c r="D11166" t="s">
        <v>33672</v>
      </c>
      <c r="E11166" t="s">
        <v>40</v>
      </c>
      <c r="F11166" s="7">
        <v>7.47</v>
      </c>
      <c r="G11166" t="s">
        <v>33</v>
      </c>
      <c r="H11166" t="s">
        <v>31814</v>
      </c>
      <c r="I11166" t="s">
        <v>31819</v>
      </c>
      <c r="M11166" t="s">
        <v>36</v>
      </c>
      <c r="N11166" t="str">
        <f>IF(AND(PESQUISA!$B$3&lt;&gt;"",OR(PESQUISA!$B$4="TODAS",B11166=PESQUISA!$B$4),ISNUMBER(SEARCH(PESQUISA!$B$3,D11166))),ROW()-1,"")</f>
        <v/>
      </c>
    </row>
    <row r="11167" spans="1:14" x14ac:dyDescent="0.3">
      <c r="A11167" t="s">
        <v>33673</v>
      </c>
      <c r="B11167" t="s">
        <v>31811</v>
      </c>
      <c r="C11167" t="s">
        <v>33674</v>
      </c>
      <c r="D11167" t="s">
        <v>33675</v>
      </c>
      <c r="E11167" t="s">
        <v>40</v>
      </c>
      <c r="F11167" s="7">
        <v>13.31</v>
      </c>
      <c r="G11167" t="s">
        <v>33</v>
      </c>
      <c r="H11167" t="s">
        <v>31814</v>
      </c>
      <c r="I11167" t="s">
        <v>31819</v>
      </c>
      <c r="M11167" t="s">
        <v>36</v>
      </c>
      <c r="N11167" t="str">
        <f>IF(AND(PESQUISA!$B$3&lt;&gt;"",OR(PESQUISA!$B$4="TODAS",B11167=PESQUISA!$B$4),ISNUMBER(SEARCH(PESQUISA!$B$3,D11167))),ROW()-1,"")</f>
        <v/>
      </c>
    </row>
    <row r="11168" spans="1:14" x14ac:dyDescent="0.3">
      <c r="A11168" t="s">
        <v>33676</v>
      </c>
      <c r="B11168" t="s">
        <v>31811</v>
      </c>
      <c r="C11168" t="s">
        <v>33677</v>
      </c>
      <c r="D11168" t="s">
        <v>33678</v>
      </c>
      <c r="E11168" t="s">
        <v>40</v>
      </c>
      <c r="F11168" s="7">
        <v>16.53</v>
      </c>
      <c r="G11168" t="s">
        <v>33</v>
      </c>
      <c r="H11168" t="s">
        <v>31814</v>
      </c>
      <c r="I11168" t="s">
        <v>31819</v>
      </c>
      <c r="M11168" t="s">
        <v>36</v>
      </c>
      <c r="N11168" t="str">
        <f>IF(AND(PESQUISA!$B$3&lt;&gt;"",OR(PESQUISA!$B$4="TODAS",B11168=PESQUISA!$B$4),ISNUMBER(SEARCH(PESQUISA!$B$3,D11168))),ROW()-1,"")</f>
        <v/>
      </c>
    </row>
    <row r="11169" spans="1:14" x14ac:dyDescent="0.3">
      <c r="A11169" t="s">
        <v>33679</v>
      </c>
      <c r="B11169" t="s">
        <v>31811</v>
      </c>
      <c r="C11169" t="s">
        <v>33680</v>
      </c>
      <c r="D11169" t="s">
        <v>33681</v>
      </c>
      <c r="E11169" t="s">
        <v>40</v>
      </c>
      <c r="F11169" s="7">
        <v>21.58</v>
      </c>
      <c r="G11169" t="s">
        <v>33</v>
      </c>
      <c r="H11169" t="s">
        <v>31814</v>
      </c>
      <c r="I11169" t="s">
        <v>31819</v>
      </c>
      <c r="M11169" t="s">
        <v>36</v>
      </c>
      <c r="N11169" t="str">
        <f>IF(AND(PESQUISA!$B$3&lt;&gt;"",OR(PESQUISA!$B$4="TODAS",B11169=PESQUISA!$B$4),ISNUMBER(SEARCH(PESQUISA!$B$3,D11169))),ROW()-1,"")</f>
        <v/>
      </c>
    </row>
    <row r="11170" spans="1:14" x14ac:dyDescent="0.3">
      <c r="A11170" t="s">
        <v>33682</v>
      </c>
      <c r="B11170" t="s">
        <v>31811</v>
      </c>
      <c r="C11170" t="s">
        <v>33683</v>
      </c>
      <c r="D11170" t="s">
        <v>33684</v>
      </c>
      <c r="E11170" t="s">
        <v>40</v>
      </c>
      <c r="F11170" s="7">
        <v>24.68</v>
      </c>
      <c r="G11170" t="s">
        <v>33</v>
      </c>
      <c r="H11170" t="s">
        <v>31814</v>
      </c>
      <c r="I11170" t="s">
        <v>31819</v>
      </c>
      <c r="M11170" t="s">
        <v>36</v>
      </c>
      <c r="N11170" t="str">
        <f>IF(AND(PESQUISA!$B$3&lt;&gt;"",OR(PESQUISA!$B$4="TODAS",B11170=PESQUISA!$B$4),ISNUMBER(SEARCH(PESQUISA!$B$3,D11170))),ROW()-1,"")</f>
        <v/>
      </c>
    </row>
    <row r="11171" spans="1:14" x14ac:dyDescent="0.3">
      <c r="A11171" t="s">
        <v>33685</v>
      </c>
      <c r="B11171" t="s">
        <v>31811</v>
      </c>
      <c r="C11171" t="s">
        <v>33686</v>
      </c>
      <c r="D11171" t="s">
        <v>33687</v>
      </c>
      <c r="E11171" t="s">
        <v>40</v>
      </c>
      <c r="F11171" s="7">
        <v>21.67</v>
      </c>
      <c r="G11171" t="s">
        <v>33</v>
      </c>
      <c r="H11171" t="s">
        <v>31814</v>
      </c>
      <c r="I11171" t="s">
        <v>31819</v>
      </c>
      <c r="M11171" t="s">
        <v>36</v>
      </c>
      <c r="N11171" t="str">
        <f>IF(AND(PESQUISA!$B$3&lt;&gt;"",OR(PESQUISA!$B$4="TODAS",B11171=PESQUISA!$B$4),ISNUMBER(SEARCH(PESQUISA!$B$3,D11171))),ROW()-1,"")</f>
        <v/>
      </c>
    </row>
    <row r="11172" spans="1:14" x14ac:dyDescent="0.3">
      <c r="A11172" t="s">
        <v>33688</v>
      </c>
      <c r="B11172" t="s">
        <v>31811</v>
      </c>
      <c r="C11172" t="s">
        <v>33689</v>
      </c>
      <c r="D11172" t="s">
        <v>33690</v>
      </c>
      <c r="E11172" t="s">
        <v>40</v>
      </c>
      <c r="F11172" s="7">
        <v>22.64</v>
      </c>
      <c r="G11172" t="s">
        <v>33</v>
      </c>
      <c r="H11172" t="s">
        <v>31814</v>
      </c>
      <c r="I11172" t="s">
        <v>31819</v>
      </c>
      <c r="M11172" t="s">
        <v>36</v>
      </c>
      <c r="N11172" t="str">
        <f>IF(AND(PESQUISA!$B$3&lt;&gt;"",OR(PESQUISA!$B$4="TODAS",B11172=PESQUISA!$B$4),ISNUMBER(SEARCH(PESQUISA!$B$3,D11172))),ROW()-1,"")</f>
        <v/>
      </c>
    </row>
    <row r="11173" spans="1:14" x14ac:dyDescent="0.3">
      <c r="A11173" t="s">
        <v>33691</v>
      </c>
      <c r="B11173" t="s">
        <v>31811</v>
      </c>
      <c r="C11173" t="s">
        <v>33692</v>
      </c>
      <c r="D11173" t="s">
        <v>33693</v>
      </c>
      <c r="E11173" t="s">
        <v>40</v>
      </c>
      <c r="F11173" s="7">
        <v>23.96</v>
      </c>
      <c r="G11173" t="s">
        <v>33</v>
      </c>
      <c r="H11173" t="s">
        <v>31814</v>
      </c>
      <c r="I11173" t="s">
        <v>31819</v>
      </c>
      <c r="M11173" t="s">
        <v>36</v>
      </c>
      <c r="N11173" t="str">
        <f>IF(AND(PESQUISA!$B$3&lt;&gt;"",OR(PESQUISA!$B$4="TODAS",B11173=PESQUISA!$B$4),ISNUMBER(SEARCH(PESQUISA!$B$3,D11173))),ROW()-1,"")</f>
        <v/>
      </c>
    </row>
    <row r="11174" spans="1:14" x14ac:dyDescent="0.3">
      <c r="A11174" t="s">
        <v>33694</v>
      </c>
      <c r="B11174" t="s">
        <v>31811</v>
      </c>
      <c r="C11174" t="s">
        <v>33695</v>
      </c>
      <c r="D11174" t="s">
        <v>33696</v>
      </c>
      <c r="E11174" t="s">
        <v>40</v>
      </c>
      <c r="F11174" s="7">
        <v>17.64</v>
      </c>
      <c r="G11174" t="s">
        <v>33</v>
      </c>
      <c r="H11174" t="s">
        <v>31814</v>
      </c>
      <c r="I11174" t="s">
        <v>31819</v>
      </c>
      <c r="M11174" t="s">
        <v>36</v>
      </c>
      <c r="N11174" t="str">
        <f>IF(AND(PESQUISA!$B$3&lt;&gt;"",OR(PESQUISA!$B$4="TODAS",B11174=PESQUISA!$B$4),ISNUMBER(SEARCH(PESQUISA!$B$3,D11174))),ROW()-1,"")</f>
        <v/>
      </c>
    </row>
    <row r="11175" spans="1:14" x14ac:dyDescent="0.3">
      <c r="A11175" t="s">
        <v>33697</v>
      </c>
      <c r="B11175" t="s">
        <v>31811</v>
      </c>
      <c r="C11175" t="s">
        <v>33698</v>
      </c>
      <c r="D11175" t="s">
        <v>33699</v>
      </c>
      <c r="E11175" t="s">
        <v>40</v>
      </c>
      <c r="F11175" s="7">
        <v>21.43</v>
      </c>
      <c r="G11175" t="s">
        <v>33</v>
      </c>
      <c r="H11175" t="s">
        <v>31814</v>
      </c>
      <c r="I11175" t="s">
        <v>31819</v>
      </c>
      <c r="M11175" t="s">
        <v>36</v>
      </c>
      <c r="N11175" t="str">
        <f>IF(AND(PESQUISA!$B$3&lt;&gt;"",OR(PESQUISA!$B$4="TODAS",B11175=PESQUISA!$B$4),ISNUMBER(SEARCH(PESQUISA!$B$3,D11175))),ROW()-1,"")</f>
        <v/>
      </c>
    </row>
    <row r="11176" spans="1:14" x14ac:dyDescent="0.3">
      <c r="A11176" t="s">
        <v>33700</v>
      </c>
      <c r="B11176" t="s">
        <v>31811</v>
      </c>
      <c r="C11176" t="s">
        <v>33701</v>
      </c>
      <c r="D11176" t="s">
        <v>33702</v>
      </c>
      <c r="E11176" t="s">
        <v>40</v>
      </c>
      <c r="F11176" s="7">
        <v>18.489999999999998</v>
      </c>
      <c r="G11176" t="s">
        <v>33</v>
      </c>
      <c r="H11176" t="s">
        <v>31814</v>
      </c>
      <c r="I11176" t="s">
        <v>31819</v>
      </c>
      <c r="M11176" t="s">
        <v>36</v>
      </c>
      <c r="N11176" t="str">
        <f>IF(AND(PESQUISA!$B$3&lt;&gt;"",OR(PESQUISA!$B$4="TODAS",B11176=PESQUISA!$B$4),ISNUMBER(SEARCH(PESQUISA!$B$3,D11176))),ROW()-1,"")</f>
        <v/>
      </c>
    </row>
    <row r="11177" spans="1:14" x14ac:dyDescent="0.3">
      <c r="A11177" t="s">
        <v>33703</v>
      </c>
      <c r="B11177" t="s">
        <v>31811</v>
      </c>
      <c r="C11177" t="s">
        <v>33704</v>
      </c>
      <c r="D11177" t="s">
        <v>33705</v>
      </c>
      <c r="E11177" t="s">
        <v>40</v>
      </c>
      <c r="F11177" s="7">
        <v>6.95</v>
      </c>
      <c r="G11177" t="s">
        <v>33</v>
      </c>
      <c r="H11177" t="s">
        <v>31814</v>
      </c>
      <c r="I11177" t="s">
        <v>31819</v>
      </c>
      <c r="M11177" t="s">
        <v>36</v>
      </c>
      <c r="N11177" t="str">
        <f>IF(AND(PESQUISA!$B$3&lt;&gt;"",OR(PESQUISA!$B$4="TODAS",B11177=PESQUISA!$B$4),ISNUMBER(SEARCH(PESQUISA!$B$3,D11177))),ROW()-1,"")</f>
        <v/>
      </c>
    </row>
    <row r="11178" spans="1:14" x14ac:dyDescent="0.3">
      <c r="A11178" t="s">
        <v>33706</v>
      </c>
      <c r="B11178" t="s">
        <v>31811</v>
      </c>
      <c r="C11178" t="s">
        <v>33707</v>
      </c>
      <c r="D11178" t="s">
        <v>33708</v>
      </c>
      <c r="E11178" t="s">
        <v>40</v>
      </c>
      <c r="F11178" s="7">
        <v>6.34</v>
      </c>
      <c r="G11178" t="s">
        <v>33</v>
      </c>
      <c r="H11178" t="s">
        <v>31814</v>
      </c>
      <c r="I11178" t="s">
        <v>31819</v>
      </c>
      <c r="M11178" t="s">
        <v>36</v>
      </c>
      <c r="N11178" t="str">
        <f>IF(AND(PESQUISA!$B$3&lt;&gt;"",OR(PESQUISA!$B$4="TODAS",B11178=PESQUISA!$B$4),ISNUMBER(SEARCH(PESQUISA!$B$3,D11178))),ROW()-1,"")</f>
        <v/>
      </c>
    </row>
    <row r="11179" spans="1:14" x14ac:dyDescent="0.3">
      <c r="A11179" t="s">
        <v>33709</v>
      </c>
      <c r="B11179" t="s">
        <v>31811</v>
      </c>
      <c r="C11179" t="s">
        <v>33710</v>
      </c>
      <c r="D11179" t="s">
        <v>33711</v>
      </c>
      <c r="E11179" t="s">
        <v>40</v>
      </c>
      <c r="F11179" s="7">
        <v>71.099999999999994</v>
      </c>
      <c r="G11179" t="s">
        <v>33</v>
      </c>
      <c r="H11179" t="s">
        <v>31814</v>
      </c>
      <c r="I11179" t="s">
        <v>31819</v>
      </c>
      <c r="M11179" t="s">
        <v>36</v>
      </c>
      <c r="N11179" t="str">
        <f>IF(AND(PESQUISA!$B$3&lt;&gt;"",OR(PESQUISA!$B$4="TODAS",B11179=PESQUISA!$B$4),ISNUMBER(SEARCH(PESQUISA!$B$3,D11179))),ROW()-1,"")</f>
        <v/>
      </c>
    </row>
    <row r="11180" spans="1:14" x14ac:dyDescent="0.3">
      <c r="A11180" t="s">
        <v>33712</v>
      </c>
      <c r="B11180" t="s">
        <v>31811</v>
      </c>
      <c r="C11180" t="s">
        <v>33713</v>
      </c>
      <c r="D11180" t="s">
        <v>33714</v>
      </c>
      <c r="E11180" t="s">
        <v>40</v>
      </c>
      <c r="F11180" s="7">
        <v>74.27</v>
      </c>
      <c r="G11180" t="s">
        <v>33</v>
      </c>
      <c r="H11180" t="s">
        <v>31814</v>
      </c>
      <c r="I11180" t="s">
        <v>31819</v>
      </c>
      <c r="M11180" t="s">
        <v>36</v>
      </c>
      <c r="N11180" t="str">
        <f>IF(AND(PESQUISA!$B$3&lt;&gt;"",OR(PESQUISA!$B$4="TODAS",B11180=PESQUISA!$B$4),ISNUMBER(SEARCH(PESQUISA!$B$3,D11180))),ROW()-1,"")</f>
        <v/>
      </c>
    </row>
    <row r="11181" spans="1:14" x14ac:dyDescent="0.3">
      <c r="A11181" t="s">
        <v>33715</v>
      </c>
      <c r="B11181" t="s">
        <v>31811</v>
      </c>
      <c r="C11181" t="s">
        <v>33716</v>
      </c>
      <c r="D11181" t="s">
        <v>33717</v>
      </c>
      <c r="E11181" t="s">
        <v>40</v>
      </c>
      <c r="F11181" s="7">
        <v>76.59</v>
      </c>
      <c r="G11181" t="s">
        <v>33</v>
      </c>
      <c r="H11181" t="s">
        <v>31814</v>
      </c>
      <c r="I11181" t="s">
        <v>31819</v>
      </c>
      <c r="M11181" t="s">
        <v>36</v>
      </c>
      <c r="N11181" t="str">
        <f>IF(AND(PESQUISA!$B$3&lt;&gt;"",OR(PESQUISA!$B$4="TODAS",B11181=PESQUISA!$B$4),ISNUMBER(SEARCH(PESQUISA!$B$3,D11181))),ROW()-1,"")</f>
        <v/>
      </c>
    </row>
    <row r="11182" spans="1:14" x14ac:dyDescent="0.3">
      <c r="A11182" t="s">
        <v>33718</v>
      </c>
      <c r="B11182" t="s">
        <v>31811</v>
      </c>
      <c r="C11182" t="s">
        <v>33719</v>
      </c>
      <c r="D11182" t="s">
        <v>33720</v>
      </c>
      <c r="E11182" t="s">
        <v>40</v>
      </c>
      <c r="F11182" s="7">
        <v>68.42</v>
      </c>
      <c r="G11182" t="s">
        <v>33</v>
      </c>
      <c r="H11182" t="s">
        <v>31814</v>
      </c>
      <c r="I11182" t="s">
        <v>31819</v>
      </c>
      <c r="M11182" t="s">
        <v>36</v>
      </c>
      <c r="N11182" t="str">
        <f>IF(AND(PESQUISA!$B$3&lt;&gt;"",OR(PESQUISA!$B$4="TODAS",B11182=PESQUISA!$B$4),ISNUMBER(SEARCH(PESQUISA!$B$3,D11182))),ROW()-1,"")</f>
        <v/>
      </c>
    </row>
    <row r="11183" spans="1:14" x14ac:dyDescent="0.3">
      <c r="A11183" t="s">
        <v>33721</v>
      </c>
      <c r="B11183" t="s">
        <v>31811</v>
      </c>
      <c r="C11183" t="s">
        <v>33722</v>
      </c>
      <c r="D11183" t="s">
        <v>33723</v>
      </c>
      <c r="E11183" t="s">
        <v>40</v>
      </c>
      <c r="F11183" s="7">
        <v>39.49</v>
      </c>
      <c r="G11183" t="s">
        <v>33</v>
      </c>
      <c r="H11183" t="s">
        <v>31814</v>
      </c>
      <c r="I11183" t="s">
        <v>31819</v>
      </c>
      <c r="M11183" t="s">
        <v>36</v>
      </c>
      <c r="N11183" t="str">
        <f>IF(AND(PESQUISA!$B$3&lt;&gt;"",OR(PESQUISA!$B$4="TODAS",B11183=PESQUISA!$B$4),ISNUMBER(SEARCH(PESQUISA!$B$3,D11183))),ROW()-1,"")</f>
        <v/>
      </c>
    </row>
    <row r="11184" spans="1:14" x14ac:dyDescent="0.3">
      <c r="A11184" t="s">
        <v>33724</v>
      </c>
      <c r="B11184" t="s">
        <v>31811</v>
      </c>
      <c r="C11184" t="s">
        <v>33725</v>
      </c>
      <c r="D11184" t="s">
        <v>33726</v>
      </c>
      <c r="E11184" t="s">
        <v>40</v>
      </c>
      <c r="F11184" s="7">
        <v>42.26</v>
      </c>
      <c r="G11184" t="s">
        <v>33</v>
      </c>
      <c r="H11184" t="s">
        <v>31814</v>
      </c>
      <c r="I11184" t="s">
        <v>31819</v>
      </c>
      <c r="M11184" t="s">
        <v>36</v>
      </c>
      <c r="N11184" t="str">
        <f>IF(AND(PESQUISA!$B$3&lt;&gt;"",OR(PESQUISA!$B$4="TODAS",B11184=PESQUISA!$B$4),ISNUMBER(SEARCH(PESQUISA!$B$3,D11184))),ROW()-1,"")</f>
        <v/>
      </c>
    </row>
    <row r="11185" spans="1:14" x14ac:dyDescent="0.3">
      <c r="A11185" t="s">
        <v>33727</v>
      </c>
      <c r="B11185" t="s">
        <v>31811</v>
      </c>
      <c r="C11185" t="s">
        <v>33728</v>
      </c>
      <c r="D11185" t="s">
        <v>33729</v>
      </c>
      <c r="E11185" t="s">
        <v>40</v>
      </c>
      <c r="F11185" s="7">
        <v>46.32</v>
      </c>
      <c r="G11185" t="s">
        <v>33</v>
      </c>
      <c r="H11185" t="s">
        <v>31814</v>
      </c>
      <c r="I11185" t="s">
        <v>31819</v>
      </c>
      <c r="M11185" t="s">
        <v>36</v>
      </c>
      <c r="N11185" t="str">
        <f>IF(AND(PESQUISA!$B$3&lt;&gt;"",OR(PESQUISA!$B$4="TODAS",B11185=PESQUISA!$B$4),ISNUMBER(SEARCH(PESQUISA!$B$3,D11185))),ROW()-1,"")</f>
        <v/>
      </c>
    </row>
    <row r="11186" spans="1:14" x14ac:dyDescent="0.3">
      <c r="A11186" t="s">
        <v>33730</v>
      </c>
      <c r="B11186" t="s">
        <v>31811</v>
      </c>
      <c r="C11186" t="s">
        <v>33731</v>
      </c>
      <c r="D11186" t="s">
        <v>33732</v>
      </c>
      <c r="E11186" t="s">
        <v>40</v>
      </c>
      <c r="F11186" s="7">
        <v>48.18</v>
      </c>
      <c r="G11186" t="s">
        <v>33</v>
      </c>
      <c r="H11186" t="s">
        <v>31814</v>
      </c>
      <c r="I11186" t="s">
        <v>31819</v>
      </c>
      <c r="M11186" t="s">
        <v>36</v>
      </c>
      <c r="N11186" t="str">
        <f>IF(AND(PESQUISA!$B$3&lt;&gt;"",OR(PESQUISA!$B$4="TODAS",B11186=PESQUISA!$B$4),ISNUMBER(SEARCH(PESQUISA!$B$3,D11186))),ROW()-1,"")</f>
        <v/>
      </c>
    </row>
    <row r="11187" spans="1:14" x14ac:dyDescent="0.3">
      <c r="A11187" t="s">
        <v>33733</v>
      </c>
      <c r="B11187" t="s">
        <v>31811</v>
      </c>
      <c r="C11187" t="s">
        <v>33734</v>
      </c>
      <c r="D11187" t="s">
        <v>33735</v>
      </c>
      <c r="E11187" t="s">
        <v>40</v>
      </c>
      <c r="F11187" s="7">
        <v>85</v>
      </c>
      <c r="G11187" t="s">
        <v>33</v>
      </c>
      <c r="H11187" t="s">
        <v>31814</v>
      </c>
      <c r="I11187" t="s">
        <v>31819</v>
      </c>
      <c r="M11187" t="s">
        <v>36</v>
      </c>
      <c r="N11187" t="str">
        <f>IF(AND(PESQUISA!$B$3&lt;&gt;"",OR(PESQUISA!$B$4="TODAS",B11187=PESQUISA!$B$4),ISNUMBER(SEARCH(PESQUISA!$B$3,D11187))),ROW()-1,"")</f>
        <v/>
      </c>
    </row>
    <row r="11188" spans="1:14" x14ac:dyDescent="0.3">
      <c r="A11188" t="s">
        <v>33736</v>
      </c>
      <c r="B11188" t="s">
        <v>31811</v>
      </c>
      <c r="C11188" t="s">
        <v>33737</v>
      </c>
      <c r="D11188" t="s">
        <v>33738</v>
      </c>
      <c r="E11188" t="s">
        <v>40</v>
      </c>
      <c r="F11188" s="7">
        <v>85.68</v>
      </c>
      <c r="G11188" t="s">
        <v>33</v>
      </c>
      <c r="H11188" t="s">
        <v>31814</v>
      </c>
      <c r="I11188" t="s">
        <v>31819</v>
      </c>
      <c r="M11188" t="s">
        <v>36</v>
      </c>
      <c r="N11188" t="str">
        <f>IF(AND(PESQUISA!$B$3&lt;&gt;"",OR(PESQUISA!$B$4="TODAS",B11188=PESQUISA!$B$4),ISNUMBER(SEARCH(PESQUISA!$B$3,D11188))),ROW()-1,"")</f>
        <v/>
      </c>
    </row>
    <row r="11189" spans="1:14" x14ac:dyDescent="0.3">
      <c r="A11189" t="s">
        <v>33739</v>
      </c>
      <c r="B11189" t="s">
        <v>31811</v>
      </c>
      <c r="C11189" t="s">
        <v>33740</v>
      </c>
      <c r="D11189" t="s">
        <v>33741</v>
      </c>
      <c r="E11189" t="s">
        <v>40</v>
      </c>
      <c r="F11189" s="7">
        <v>69.180000000000007</v>
      </c>
      <c r="G11189" t="s">
        <v>33</v>
      </c>
      <c r="H11189" t="s">
        <v>31814</v>
      </c>
      <c r="I11189" t="s">
        <v>31819</v>
      </c>
      <c r="M11189" t="s">
        <v>36</v>
      </c>
      <c r="N11189" t="str">
        <f>IF(AND(PESQUISA!$B$3&lt;&gt;"",OR(PESQUISA!$B$4="TODAS",B11189=PESQUISA!$B$4),ISNUMBER(SEARCH(PESQUISA!$B$3,D11189))),ROW()-1,"")</f>
        <v/>
      </c>
    </row>
    <row r="11190" spans="1:14" x14ac:dyDescent="0.3">
      <c r="A11190" t="s">
        <v>33742</v>
      </c>
      <c r="B11190" t="s">
        <v>31811</v>
      </c>
      <c r="C11190" t="s">
        <v>33743</v>
      </c>
      <c r="D11190" t="s">
        <v>33744</v>
      </c>
      <c r="E11190" t="s">
        <v>40</v>
      </c>
      <c r="F11190" s="7">
        <v>81.27</v>
      </c>
      <c r="G11190" t="s">
        <v>33</v>
      </c>
      <c r="H11190" t="s">
        <v>31814</v>
      </c>
      <c r="I11190" t="s">
        <v>31819</v>
      </c>
      <c r="M11190" t="s">
        <v>36</v>
      </c>
      <c r="N11190" t="str">
        <f>IF(AND(PESQUISA!$B$3&lt;&gt;"",OR(PESQUISA!$B$4="TODAS",B11190=PESQUISA!$B$4),ISNUMBER(SEARCH(PESQUISA!$B$3,D11190))),ROW()-1,"")</f>
        <v/>
      </c>
    </row>
    <row r="11191" spans="1:14" x14ac:dyDescent="0.3">
      <c r="A11191" t="s">
        <v>33745</v>
      </c>
      <c r="B11191" t="s">
        <v>31811</v>
      </c>
      <c r="C11191" t="s">
        <v>33746</v>
      </c>
      <c r="D11191" t="s">
        <v>33747</v>
      </c>
      <c r="E11191" t="s">
        <v>40</v>
      </c>
      <c r="F11191" s="7">
        <v>5.83</v>
      </c>
      <c r="G11191" t="s">
        <v>33</v>
      </c>
      <c r="H11191" t="s">
        <v>31814</v>
      </c>
      <c r="I11191" t="s">
        <v>31819</v>
      </c>
      <c r="M11191" t="s">
        <v>36</v>
      </c>
      <c r="N11191" t="str">
        <f>IF(AND(PESQUISA!$B$3&lt;&gt;"",OR(PESQUISA!$B$4="TODAS",B11191=PESQUISA!$B$4),ISNUMBER(SEARCH(PESQUISA!$B$3,D11191))),ROW()-1,"")</f>
        <v/>
      </c>
    </row>
    <row r="11192" spans="1:14" x14ac:dyDescent="0.3">
      <c r="A11192" t="s">
        <v>33748</v>
      </c>
      <c r="B11192" t="s">
        <v>31811</v>
      </c>
      <c r="C11192" t="s">
        <v>33749</v>
      </c>
      <c r="D11192" t="s">
        <v>33750</v>
      </c>
      <c r="E11192" t="s">
        <v>40</v>
      </c>
      <c r="F11192" s="7">
        <v>135.59</v>
      </c>
      <c r="G11192" t="s">
        <v>33</v>
      </c>
      <c r="H11192" t="s">
        <v>31814</v>
      </c>
      <c r="I11192" t="s">
        <v>31819</v>
      </c>
      <c r="M11192" t="s">
        <v>36</v>
      </c>
      <c r="N11192" t="str">
        <f>IF(AND(PESQUISA!$B$3&lt;&gt;"",OR(PESQUISA!$B$4="TODAS",B11192=PESQUISA!$B$4),ISNUMBER(SEARCH(PESQUISA!$B$3,D11192))),ROW()-1,"")</f>
        <v/>
      </c>
    </row>
    <row r="11193" spans="1:14" x14ac:dyDescent="0.3">
      <c r="A11193" t="s">
        <v>33751</v>
      </c>
      <c r="B11193" t="s">
        <v>31811</v>
      </c>
      <c r="C11193" t="s">
        <v>33752</v>
      </c>
      <c r="D11193" t="s">
        <v>33753</v>
      </c>
      <c r="E11193" t="s">
        <v>40</v>
      </c>
      <c r="F11193" s="7">
        <v>138.87</v>
      </c>
      <c r="G11193" t="s">
        <v>33</v>
      </c>
      <c r="H11193" t="s">
        <v>31814</v>
      </c>
      <c r="I11193" t="s">
        <v>31819</v>
      </c>
      <c r="M11193" t="s">
        <v>36</v>
      </c>
      <c r="N11193" t="str">
        <f>IF(AND(PESQUISA!$B$3&lt;&gt;"",OR(PESQUISA!$B$4="TODAS",B11193=PESQUISA!$B$4),ISNUMBER(SEARCH(PESQUISA!$B$3,D11193))),ROW()-1,"")</f>
        <v/>
      </c>
    </row>
    <row r="11194" spans="1:14" x14ac:dyDescent="0.3">
      <c r="A11194" t="s">
        <v>33754</v>
      </c>
      <c r="B11194" t="s">
        <v>31811</v>
      </c>
      <c r="C11194" t="s">
        <v>33755</v>
      </c>
      <c r="D11194" t="s">
        <v>33756</v>
      </c>
      <c r="E11194" t="s">
        <v>40</v>
      </c>
      <c r="F11194" s="7">
        <v>131.75</v>
      </c>
      <c r="G11194" t="s">
        <v>33</v>
      </c>
      <c r="H11194" t="s">
        <v>31814</v>
      </c>
      <c r="I11194" t="s">
        <v>31819</v>
      </c>
      <c r="M11194" t="s">
        <v>36</v>
      </c>
      <c r="N11194" t="str">
        <f>IF(AND(PESQUISA!$B$3&lt;&gt;"",OR(PESQUISA!$B$4="TODAS",B11194=PESQUISA!$B$4),ISNUMBER(SEARCH(PESQUISA!$B$3,D11194))),ROW()-1,"")</f>
        <v/>
      </c>
    </row>
    <row r="11195" spans="1:14" x14ac:dyDescent="0.3">
      <c r="A11195" t="s">
        <v>33757</v>
      </c>
      <c r="B11195" t="s">
        <v>31811</v>
      </c>
      <c r="C11195" t="s">
        <v>33758</v>
      </c>
      <c r="D11195" t="s">
        <v>33759</v>
      </c>
      <c r="E11195" t="s">
        <v>40</v>
      </c>
      <c r="F11195" s="7">
        <v>1.54</v>
      </c>
      <c r="G11195" t="s">
        <v>33</v>
      </c>
      <c r="H11195" t="s">
        <v>31814</v>
      </c>
      <c r="I11195" t="s">
        <v>31819</v>
      </c>
      <c r="M11195" t="s">
        <v>36</v>
      </c>
      <c r="N11195" t="str">
        <f>IF(AND(PESQUISA!$B$3&lt;&gt;"",OR(PESQUISA!$B$4="TODAS",B11195=PESQUISA!$B$4),ISNUMBER(SEARCH(PESQUISA!$B$3,D11195))),ROW()-1,"")</f>
        <v/>
      </c>
    </row>
    <row r="11196" spans="1:14" x14ac:dyDescent="0.3">
      <c r="A11196" t="s">
        <v>33760</v>
      </c>
      <c r="B11196" t="s">
        <v>31811</v>
      </c>
      <c r="C11196" t="s">
        <v>33761</v>
      </c>
      <c r="D11196" t="s">
        <v>33762</v>
      </c>
      <c r="E11196" t="s">
        <v>40</v>
      </c>
      <c r="F11196" s="7">
        <v>11.17</v>
      </c>
      <c r="G11196" t="s">
        <v>33</v>
      </c>
      <c r="H11196" t="s">
        <v>31814</v>
      </c>
      <c r="I11196" t="s">
        <v>31819</v>
      </c>
      <c r="M11196" t="s">
        <v>36</v>
      </c>
      <c r="N11196" t="str">
        <f>IF(AND(PESQUISA!$B$3&lt;&gt;"",OR(PESQUISA!$B$4="TODAS",B11196=PESQUISA!$B$4),ISNUMBER(SEARCH(PESQUISA!$B$3,D11196))),ROW()-1,"")</f>
        <v/>
      </c>
    </row>
    <row r="11197" spans="1:14" x14ac:dyDescent="0.3">
      <c r="A11197" t="s">
        <v>33763</v>
      </c>
      <c r="B11197" t="s">
        <v>31811</v>
      </c>
      <c r="C11197" t="s">
        <v>33764</v>
      </c>
      <c r="D11197" t="s">
        <v>33765</v>
      </c>
      <c r="E11197" t="s">
        <v>40</v>
      </c>
      <c r="F11197" s="7">
        <v>9.49</v>
      </c>
      <c r="G11197" t="s">
        <v>33</v>
      </c>
      <c r="H11197" t="s">
        <v>31814</v>
      </c>
      <c r="I11197" t="s">
        <v>31819</v>
      </c>
      <c r="M11197" t="s">
        <v>36</v>
      </c>
      <c r="N11197" t="str">
        <f>IF(AND(PESQUISA!$B$3&lt;&gt;"",OR(PESQUISA!$B$4="TODAS",B11197=PESQUISA!$B$4),ISNUMBER(SEARCH(PESQUISA!$B$3,D11197))),ROW()-1,"")</f>
        <v/>
      </c>
    </row>
    <row r="11198" spans="1:14" x14ac:dyDescent="0.3">
      <c r="A11198" t="s">
        <v>33766</v>
      </c>
      <c r="B11198" t="s">
        <v>31811</v>
      </c>
      <c r="C11198" t="s">
        <v>33767</v>
      </c>
      <c r="D11198" t="s">
        <v>33768</v>
      </c>
      <c r="E11198" t="s">
        <v>40</v>
      </c>
      <c r="F11198" s="7">
        <v>4.59</v>
      </c>
      <c r="G11198" t="s">
        <v>33</v>
      </c>
      <c r="H11198" t="s">
        <v>31814</v>
      </c>
      <c r="I11198" t="s">
        <v>31819</v>
      </c>
      <c r="M11198" t="s">
        <v>36</v>
      </c>
      <c r="N11198" t="str">
        <f>IF(AND(PESQUISA!$B$3&lt;&gt;"",OR(PESQUISA!$B$4="TODAS",B11198=PESQUISA!$B$4),ISNUMBER(SEARCH(PESQUISA!$B$3,D11198))),ROW()-1,"")</f>
        <v/>
      </c>
    </row>
    <row r="11199" spans="1:14" x14ac:dyDescent="0.3">
      <c r="A11199" t="s">
        <v>33769</v>
      </c>
      <c r="B11199" t="s">
        <v>31811</v>
      </c>
      <c r="C11199" t="s">
        <v>33770</v>
      </c>
      <c r="D11199" t="s">
        <v>33771</v>
      </c>
      <c r="E11199" t="s">
        <v>40</v>
      </c>
      <c r="F11199" s="7">
        <v>4.45</v>
      </c>
      <c r="G11199" t="s">
        <v>33</v>
      </c>
      <c r="H11199" t="s">
        <v>31814</v>
      </c>
      <c r="I11199" t="s">
        <v>31819</v>
      </c>
      <c r="M11199" t="s">
        <v>36</v>
      </c>
      <c r="N11199" t="str">
        <f>IF(AND(PESQUISA!$B$3&lt;&gt;"",OR(PESQUISA!$B$4="TODAS",B11199=PESQUISA!$B$4),ISNUMBER(SEARCH(PESQUISA!$B$3,D11199))),ROW()-1,"")</f>
        <v/>
      </c>
    </row>
    <row r="11200" spans="1:14" x14ac:dyDescent="0.3">
      <c r="A11200" t="s">
        <v>33772</v>
      </c>
      <c r="B11200" t="s">
        <v>31811</v>
      </c>
      <c r="C11200" t="s">
        <v>33773</v>
      </c>
      <c r="D11200" t="s">
        <v>33774</v>
      </c>
      <c r="E11200" t="s">
        <v>40</v>
      </c>
      <c r="F11200" s="7">
        <v>2.04</v>
      </c>
      <c r="G11200" t="s">
        <v>33</v>
      </c>
      <c r="H11200" t="s">
        <v>31814</v>
      </c>
      <c r="I11200" t="s">
        <v>31819</v>
      </c>
      <c r="M11200" t="s">
        <v>36</v>
      </c>
      <c r="N11200" t="str">
        <f>IF(AND(PESQUISA!$B$3&lt;&gt;"",OR(PESQUISA!$B$4="TODAS",B11200=PESQUISA!$B$4),ISNUMBER(SEARCH(PESQUISA!$B$3,D11200))),ROW()-1,"")</f>
        <v/>
      </c>
    </row>
    <row r="11201" spans="1:14" x14ac:dyDescent="0.3">
      <c r="A11201" t="s">
        <v>33775</v>
      </c>
      <c r="B11201" t="s">
        <v>31811</v>
      </c>
      <c r="C11201" t="s">
        <v>33776</v>
      </c>
      <c r="D11201" t="s">
        <v>33777</v>
      </c>
      <c r="E11201" t="s">
        <v>40</v>
      </c>
      <c r="F11201" s="7">
        <v>7.12</v>
      </c>
      <c r="G11201" t="s">
        <v>33</v>
      </c>
      <c r="H11201" t="s">
        <v>31814</v>
      </c>
      <c r="I11201" t="s">
        <v>31819</v>
      </c>
      <c r="M11201" t="s">
        <v>36</v>
      </c>
      <c r="N11201" t="str">
        <f>IF(AND(PESQUISA!$B$3&lt;&gt;"",OR(PESQUISA!$B$4="TODAS",B11201=PESQUISA!$B$4),ISNUMBER(SEARCH(PESQUISA!$B$3,D11201))),ROW()-1,"")</f>
        <v/>
      </c>
    </row>
    <row r="11202" spans="1:14" x14ac:dyDescent="0.3">
      <c r="A11202" t="s">
        <v>33778</v>
      </c>
      <c r="B11202" t="s">
        <v>31811</v>
      </c>
      <c r="C11202" t="s">
        <v>33779</v>
      </c>
      <c r="D11202" t="s">
        <v>33780</v>
      </c>
      <c r="E11202" t="s">
        <v>40</v>
      </c>
      <c r="F11202" s="7">
        <v>48.64</v>
      </c>
      <c r="G11202" t="s">
        <v>33</v>
      </c>
      <c r="H11202" t="s">
        <v>31814</v>
      </c>
      <c r="I11202" t="s">
        <v>31819</v>
      </c>
      <c r="M11202" t="s">
        <v>36</v>
      </c>
      <c r="N11202" t="str">
        <f>IF(AND(PESQUISA!$B$3&lt;&gt;"",OR(PESQUISA!$B$4="TODAS",B11202=PESQUISA!$B$4),ISNUMBER(SEARCH(PESQUISA!$B$3,D11202))),ROW()-1,"")</f>
        <v/>
      </c>
    </row>
    <row r="11203" spans="1:14" x14ac:dyDescent="0.3">
      <c r="A11203" t="s">
        <v>33781</v>
      </c>
      <c r="B11203" t="s">
        <v>31811</v>
      </c>
      <c r="C11203" t="s">
        <v>33782</v>
      </c>
      <c r="D11203" t="s">
        <v>33783</v>
      </c>
      <c r="E11203" t="s">
        <v>40</v>
      </c>
      <c r="F11203" s="7">
        <v>55.94</v>
      </c>
      <c r="G11203" t="s">
        <v>33</v>
      </c>
      <c r="H11203" t="s">
        <v>31814</v>
      </c>
      <c r="I11203" t="s">
        <v>31819</v>
      </c>
      <c r="M11203" t="s">
        <v>36</v>
      </c>
      <c r="N11203" t="str">
        <f>IF(AND(PESQUISA!$B$3&lt;&gt;"",OR(PESQUISA!$B$4="TODAS",B11203=PESQUISA!$B$4),ISNUMBER(SEARCH(PESQUISA!$B$3,D11203))),ROW()-1,"")</f>
        <v/>
      </c>
    </row>
    <row r="11204" spans="1:14" x14ac:dyDescent="0.3">
      <c r="A11204" t="s">
        <v>33784</v>
      </c>
      <c r="B11204" t="s">
        <v>31811</v>
      </c>
      <c r="C11204" t="s">
        <v>33785</v>
      </c>
      <c r="D11204" t="s">
        <v>33786</v>
      </c>
      <c r="E11204" t="s">
        <v>40</v>
      </c>
      <c r="F11204" s="7">
        <v>100.42</v>
      </c>
      <c r="G11204" t="s">
        <v>33</v>
      </c>
      <c r="H11204" t="s">
        <v>31814</v>
      </c>
      <c r="I11204" t="s">
        <v>31819</v>
      </c>
      <c r="M11204" t="s">
        <v>36</v>
      </c>
      <c r="N11204" t="str">
        <f>IF(AND(PESQUISA!$B$3&lt;&gt;"",OR(PESQUISA!$B$4="TODAS",B11204=PESQUISA!$B$4),ISNUMBER(SEARCH(PESQUISA!$B$3,D11204))),ROW()-1,"")</f>
        <v/>
      </c>
    </row>
    <row r="11205" spans="1:14" x14ac:dyDescent="0.3">
      <c r="A11205" t="s">
        <v>33787</v>
      </c>
      <c r="B11205" t="s">
        <v>31811</v>
      </c>
      <c r="C11205" t="s">
        <v>33788</v>
      </c>
      <c r="D11205" t="s">
        <v>33789</v>
      </c>
      <c r="E11205" t="s">
        <v>40</v>
      </c>
      <c r="F11205" s="7">
        <v>6.41</v>
      </c>
      <c r="G11205" t="s">
        <v>33</v>
      </c>
      <c r="H11205" t="s">
        <v>31814</v>
      </c>
      <c r="I11205" t="s">
        <v>31819</v>
      </c>
      <c r="M11205" t="s">
        <v>36</v>
      </c>
      <c r="N11205" t="str">
        <f>IF(AND(PESQUISA!$B$3&lt;&gt;"",OR(PESQUISA!$B$4="TODAS",B11205=PESQUISA!$B$4),ISNUMBER(SEARCH(PESQUISA!$B$3,D11205))),ROW()-1,"")</f>
        <v/>
      </c>
    </row>
    <row r="11206" spans="1:14" x14ac:dyDescent="0.3">
      <c r="A11206" t="s">
        <v>33790</v>
      </c>
      <c r="B11206" t="s">
        <v>31811</v>
      </c>
      <c r="C11206" t="s">
        <v>33791</v>
      </c>
      <c r="D11206" t="s">
        <v>33792</v>
      </c>
      <c r="E11206" t="s">
        <v>40</v>
      </c>
      <c r="F11206" s="7">
        <v>7.78</v>
      </c>
      <c r="G11206" t="s">
        <v>33</v>
      </c>
      <c r="H11206" t="s">
        <v>31814</v>
      </c>
      <c r="I11206" t="s">
        <v>31819</v>
      </c>
      <c r="M11206" t="s">
        <v>36</v>
      </c>
      <c r="N11206" t="str">
        <f>IF(AND(PESQUISA!$B$3&lt;&gt;"",OR(PESQUISA!$B$4="TODAS",B11206=PESQUISA!$B$4),ISNUMBER(SEARCH(PESQUISA!$B$3,D11206))),ROW()-1,"")</f>
        <v/>
      </c>
    </row>
    <row r="11207" spans="1:14" x14ac:dyDescent="0.3">
      <c r="A11207" t="s">
        <v>33793</v>
      </c>
      <c r="B11207" t="s">
        <v>31811</v>
      </c>
      <c r="C11207" t="s">
        <v>33794</v>
      </c>
      <c r="D11207" t="s">
        <v>33795</v>
      </c>
      <c r="E11207" t="s">
        <v>40</v>
      </c>
      <c r="F11207" s="7">
        <v>20.23</v>
      </c>
      <c r="G11207" t="s">
        <v>33</v>
      </c>
      <c r="H11207" t="s">
        <v>31814</v>
      </c>
      <c r="I11207" t="s">
        <v>31819</v>
      </c>
      <c r="M11207" t="s">
        <v>36</v>
      </c>
      <c r="N11207" t="str">
        <f>IF(AND(PESQUISA!$B$3&lt;&gt;"",OR(PESQUISA!$B$4="TODAS",B11207=PESQUISA!$B$4),ISNUMBER(SEARCH(PESQUISA!$B$3,D11207))),ROW()-1,"")</f>
        <v/>
      </c>
    </row>
    <row r="11208" spans="1:14" x14ac:dyDescent="0.3">
      <c r="A11208" t="s">
        <v>33796</v>
      </c>
      <c r="B11208" t="s">
        <v>31811</v>
      </c>
      <c r="C11208" t="s">
        <v>33797</v>
      </c>
      <c r="D11208" t="s">
        <v>33798</v>
      </c>
      <c r="E11208" t="s">
        <v>40</v>
      </c>
      <c r="F11208" s="7">
        <v>35.299999999999997</v>
      </c>
      <c r="G11208" t="s">
        <v>33</v>
      </c>
      <c r="H11208" t="s">
        <v>31814</v>
      </c>
      <c r="I11208" t="s">
        <v>31819</v>
      </c>
      <c r="M11208" t="s">
        <v>36</v>
      </c>
      <c r="N11208" t="str">
        <f>IF(AND(PESQUISA!$B$3&lt;&gt;"",OR(PESQUISA!$B$4="TODAS",B11208=PESQUISA!$B$4),ISNUMBER(SEARCH(PESQUISA!$B$3,D11208))),ROW()-1,"")</f>
        <v/>
      </c>
    </row>
    <row r="11209" spans="1:14" x14ac:dyDescent="0.3">
      <c r="A11209" t="s">
        <v>33799</v>
      </c>
      <c r="B11209" t="s">
        <v>31811</v>
      </c>
      <c r="C11209" t="s">
        <v>33800</v>
      </c>
      <c r="D11209" t="s">
        <v>33801</v>
      </c>
      <c r="E11209" t="s">
        <v>40</v>
      </c>
      <c r="F11209" s="7">
        <v>26.37</v>
      </c>
      <c r="G11209" t="s">
        <v>33</v>
      </c>
      <c r="H11209" t="s">
        <v>31814</v>
      </c>
      <c r="I11209" t="s">
        <v>31819</v>
      </c>
      <c r="M11209" t="s">
        <v>36</v>
      </c>
      <c r="N11209" t="str">
        <f>IF(AND(PESQUISA!$B$3&lt;&gt;"",OR(PESQUISA!$B$4="TODAS",B11209=PESQUISA!$B$4),ISNUMBER(SEARCH(PESQUISA!$B$3,D11209))),ROW()-1,"")</f>
        <v/>
      </c>
    </row>
    <row r="11210" spans="1:14" x14ac:dyDescent="0.3">
      <c r="A11210" t="s">
        <v>33802</v>
      </c>
      <c r="B11210" t="s">
        <v>31811</v>
      </c>
      <c r="C11210" t="s">
        <v>33803</v>
      </c>
      <c r="D11210" t="s">
        <v>33804</v>
      </c>
      <c r="E11210" t="s">
        <v>40</v>
      </c>
      <c r="F11210" s="7">
        <v>6.35</v>
      </c>
      <c r="G11210" t="s">
        <v>33</v>
      </c>
      <c r="H11210" t="s">
        <v>31814</v>
      </c>
      <c r="I11210" t="s">
        <v>31819</v>
      </c>
      <c r="M11210" t="s">
        <v>36</v>
      </c>
      <c r="N11210" t="str">
        <f>IF(AND(PESQUISA!$B$3&lt;&gt;"",OR(PESQUISA!$B$4="TODAS",B11210=PESQUISA!$B$4),ISNUMBER(SEARCH(PESQUISA!$B$3,D11210))),ROW()-1,"")</f>
        <v/>
      </c>
    </row>
    <row r="11211" spans="1:14" x14ac:dyDescent="0.3">
      <c r="A11211" t="s">
        <v>33805</v>
      </c>
      <c r="B11211" t="s">
        <v>31811</v>
      </c>
      <c r="C11211" t="s">
        <v>33806</v>
      </c>
      <c r="D11211" t="s">
        <v>33807</v>
      </c>
      <c r="E11211" t="s">
        <v>40</v>
      </c>
      <c r="F11211" s="7">
        <v>2.34</v>
      </c>
      <c r="G11211" t="s">
        <v>33</v>
      </c>
      <c r="H11211" t="s">
        <v>31814</v>
      </c>
      <c r="I11211" t="s">
        <v>31819</v>
      </c>
      <c r="M11211" t="s">
        <v>36</v>
      </c>
      <c r="N11211" t="str">
        <f>IF(AND(PESQUISA!$B$3&lt;&gt;"",OR(PESQUISA!$B$4="TODAS",B11211=PESQUISA!$B$4),ISNUMBER(SEARCH(PESQUISA!$B$3,D11211))),ROW()-1,"")</f>
        <v/>
      </c>
    </row>
    <row r="11212" spans="1:14" x14ac:dyDescent="0.3">
      <c r="A11212" t="s">
        <v>33808</v>
      </c>
      <c r="B11212" t="s">
        <v>31811</v>
      </c>
      <c r="C11212" t="s">
        <v>33809</v>
      </c>
      <c r="D11212" t="s">
        <v>33810</v>
      </c>
      <c r="E11212" t="s">
        <v>40</v>
      </c>
      <c r="F11212" s="7">
        <v>2.12</v>
      </c>
      <c r="G11212" t="s">
        <v>33</v>
      </c>
      <c r="H11212" t="s">
        <v>31814</v>
      </c>
      <c r="I11212" t="s">
        <v>31819</v>
      </c>
      <c r="M11212" t="s">
        <v>36</v>
      </c>
      <c r="N11212" t="str">
        <f>IF(AND(PESQUISA!$B$3&lt;&gt;"",OR(PESQUISA!$B$4="TODAS",B11212=PESQUISA!$B$4),ISNUMBER(SEARCH(PESQUISA!$B$3,D11212))),ROW()-1,"")</f>
        <v/>
      </c>
    </row>
    <row r="11213" spans="1:14" x14ac:dyDescent="0.3">
      <c r="A11213" t="s">
        <v>33811</v>
      </c>
      <c r="B11213" t="s">
        <v>31811</v>
      </c>
      <c r="C11213" t="s">
        <v>33812</v>
      </c>
      <c r="D11213" t="s">
        <v>33813</v>
      </c>
      <c r="E11213" t="s">
        <v>40</v>
      </c>
      <c r="F11213" s="7">
        <v>1.39</v>
      </c>
      <c r="G11213" t="s">
        <v>33</v>
      </c>
      <c r="H11213" t="s">
        <v>31814</v>
      </c>
      <c r="I11213" t="s">
        <v>31819</v>
      </c>
      <c r="M11213" t="s">
        <v>36</v>
      </c>
      <c r="N11213" t="str">
        <f>IF(AND(PESQUISA!$B$3&lt;&gt;"",OR(PESQUISA!$B$4="TODAS",B11213=PESQUISA!$B$4),ISNUMBER(SEARCH(PESQUISA!$B$3,D11213))),ROW()-1,"")</f>
        <v/>
      </c>
    </row>
    <row r="11214" spans="1:14" x14ac:dyDescent="0.3">
      <c r="A11214" t="s">
        <v>33814</v>
      </c>
      <c r="B11214" t="s">
        <v>31811</v>
      </c>
      <c r="C11214" t="s">
        <v>33815</v>
      </c>
      <c r="D11214" t="s">
        <v>33816</v>
      </c>
      <c r="E11214" t="s">
        <v>40</v>
      </c>
      <c r="F11214" s="7">
        <v>1.06</v>
      </c>
      <c r="G11214" t="s">
        <v>33</v>
      </c>
      <c r="H11214" t="s">
        <v>31814</v>
      </c>
      <c r="I11214" t="s">
        <v>31819</v>
      </c>
      <c r="M11214" t="s">
        <v>36</v>
      </c>
      <c r="N11214" t="str">
        <f>IF(AND(PESQUISA!$B$3&lt;&gt;"",OR(PESQUISA!$B$4="TODAS",B11214=PESQUISA!$B$4),ISNUMBER(SEARCH(PESQUISA!$B$3,D11214))),ROW()-1,"")</f>
        <v/>
      </c>
    </row>
    <row r="11215" spans="1:14" x14ac:dyDescent="0.3">
      <c r="A11215" t="s">
        <v>33817</v>
      </c>
      <c r="B11215" t="s">
        <v>31811</v>
      </c>
      <c r="C11215" t="s">
        <v>33818</v>
      </c>
      <c r="D11215" t="s">
        <v>33819</v>
      </c>
      <c r="E11215" t="s">
        <v>40</v>
      </c>
      <c r="F11215" s="7">
        <v>6.36</v>
      </c>
      <c r="G11215" t="s">
        <v>33</v>
      </c>
      <c r="H11215" t="s">
        <v>31814</v>
      </c>
      <c r="I11215" t="s">
        <v>31819</v>
      </c>
      <c r="M11215" t="s">
        <v>36</v>
      </c>
      <c r="N11215" t="str">
        <f>IF(AND(PESQUISA!$B$3&lt;&gt;"",OR(PESQUISA!$B$4="TODAS",B11215=PESQUISA!$B$4),ISNUMBER(SEARCH(PESQUISA!$B$3,D11215))),ROW()-1,"")</f>
        <v/>
      </c>
    </row>
    <row r="11216" spans="1:14" x14ac:dyDescent="0.3">
      <c r="A11216" t="s">
        <v>33820</v>
      </c>
      <c r="B11216" t="s">
        <v>31811</v>
      </c>
      <c r="C11216" t="s">
        <v>33821</v>
      </c>
      <c r="D11216" t="s">
        <v>33822</v>
      </c>
      <c r="E11216" t="s">
        <v>40</v>
      </c>
      <c r="F11216" s="7">
        <v>5.63</v>
      </c>
      <c r="G11216" t="s">
        <v>33</v>
      </c>
      <c r="H11216" t="s">
        <v>31814</v>
      </c>
      <c r="I11216" t="s">
        <v>31819</v>
      </c>
      <c r="M11216" t="s">
        <v>36</v>
      </c>
      <c r="N11216" t="str">
        <f>IF(AND(PESQUISA!$B$3&lt;&gt;"",OR(PESQUISA!$B$4="TODAS",B11216=PESQUISA!$B$4),ISNUMBER(SEARCH(PESQUISA!$B$3,D11216))),ROW()-1,"")</f>
        <v/>
      </c>
    </row>
    <row r="11217" spans="1:14" x14ac:dyDescent="0.3">
      <c r="A11217" t="s">
        <v>33823</v>
      </c>
      <c r="B11217" t="s">
        <v>31811</v>
      </c>
      <c r="C11217" t="s">
        <v>33824</v>
      </c>
      <c r="D11217" t="s">
        <v>33825</v>
      </c>
      <c r="E11217" t="s">
        <v>40</v>
      </c>
      <c r="F11217" s="7">
        <v>8.5299999999999994</v>
      </c>
      <c r="G11217" t="s">
        <v>33</v>
      </c>
      <c r="H11217" t="s">
        <v>31814</v>
      </c>
      <c r="I11217" t="s">
        <v>31819</v>
      </c>
      <c r="M11217" t="s">
        <v>36</v>
      </c>
      <c r="N11217" t="str">
        <f>IF(AND(PESQUISA!$B$3&lt;&gt;"",OR(PESQUISA!$B$4="TODAS",B11217=PESQUISA!$B$4),ISNUMBER(SEARCH(PESQUISA!$B$3,D11217))),ROW()-1,"")</f>
        <v/>
      </c>
    </row>
    <row r="11218" spans="1:14" x14ac:dyDescent="0.3">
      <c r="A11218" t="s">
        <v>33826</v>
      </c>
      <c r="B11218" t="s">
        <v>31811</v>
      </c>
      <c r="C11218" t="s">
        <v>33827</v>
      </c>
      <c r="D11218" t="s">
        <v>33828</v>
      </c>
      <c r="E11218" t="s">
        <v>40</v>
      </c>
      <c r="F11218" s="7">
        <v>1.29</v>
      </c>
      <c r="G11218" t="s">
        <v>33</v>
      </c>
      <c r="H11218" t="s">
        <v>31814</v>
      </c>
      <c r="I11218" t="s">
        <v>31819</v>
      </c>
      <c r="M11218" t="s">
        <v>36</v>
      </c>
      <c r="N11218" t="str">
        <f>IF(AND(PESQUISA!$B$3&lt;&gt;"",OR(PESQUISA!$B$4="TODAS",B11218=PESQUISA!$B$4),ISNUMBER(SEARCH(PESQUISA!$B$3,D11218))),ROW()-1,"")</f>
        <v/>
      </c>
    </row>
    <row r="11219" spans="1:14" x14ac:dyDescent="0.3">
      <c r="A11219" t="s">
        <v>33829</v>
      </c>
      <c r="B11219" t="s">
        <v>31811</v>
      </c>
      <c r="C11219" t="s">
        <v>33830</v>
      </c>
      <c r="D11219" t="s">
        <v>33831</v>
      </c>
      <c r="E11219" t="s">
        <v>40</v>
      </c>
      <c r="F11219" s="7">
        <v>1</v>
      </c>
      <c r="G11219" t="s">
        <v>33</v>
      </c>
      <c r="H11219" t="s">
        <v>31814</v>
      </c>
      <c r="I11219" t="s">
        <v>31819</v>
      </c>
      <c r="M11219" t="s">
        <v>36</v>
      </c>
      <c r="N11219" t="str">
        <f>IF(AND(PESQUISA!$B$3&lt;&gt;"",OR(PESQUISA!$B$4="TODAS",B11219=PESQUISA!$B$4),ISNUMBER(SEARCH(PESQUISA!$B$3,D11219))),ROW()-1,"")</f>
        <v/>
      </c>
    </row>
    <row r="11220" spans="1:14" x14ac:dyDescent="0.3">
      <c r="A11220" t="s">
        <v>33832</v>
      </c>
      <c r="B11220" t="s">
        <v>31811</v>
      </c>
      <c r="C11220" t="s">
        <v>33833</v>
      </c>
      <c r="D11220" t="s">
        <v>33834</v>
      </c>
      <c r="E11220" t="s">
        <v>40</v>
      </c>
      <c r="F11220" s="7">
        <v>12</v>
      </c>
      <c r="G11220" t="s">
        <v>33</v>
      </c>
      <c r="H11220" t="s">
        <v>31814</v>
      </c>
      <c r="I11220" t="s">
        <v>31819</v>
      </c>
      <c r="M11220" t="s">
        <v>36</v>
      </c>
      <c r="N11220" t="str">
        <f>IF(AND(PESQUISA!$B$3&lt;&gt;"",OR(PESQUISA!$B$4="TODAS",B11220=PESQUISA!$B$4),ISNUMBER(SEARCH(PESQUISA!$B$3,D11220))),ROW()-1,"")</f>
        <v/>
      </c>
    </row>
    <row r="11221" spans="1:14" x14ac:dyDescent="0.3">
      <c r="A11221" t="s">
        <v>33835</v>
      </c>
      <c r="B11221" t="s">
        <v>31811</v>
      </c>
      <c r="C11221" t="s">
        <v>33836</v>
      </c>
      <c r="D11221" t="s">
        <v>33837</v>
      </c>
      <c r="E11221" t="s">
        <v>40</v>
      </c>
      <c r="F11221" s="7">
        <v>19.59</v>
      </c>
      <c r="G11221" t="s">
        <v>33</v>
      </c>
      <c r="H11221" t="s">
        <v>31814</v>
      </c>
      <c r="I11221" t="s">
        <v>31819</v>
      </c>
      <c r="M11221" t="s">
        <v>36</v>
      </c>
      <c r="N11221" t="str">
        <f>IF(AND(PESQUISA!$B$3&lt;&gt;"",OR(PESQUISA!$B$4="TODAS",B11221=PESQUISA!$B$4),ISNUMBER(SEARCH(PESQUISA!$B$3,D11221))),ROW()-1,"")</f>
        <v/>
      </c>
    </row>
    <row r="11222" spans="1:14" x14ac:dyDescent="0.3">
      <c r="A11222" t="s">
        <v>33838</v>
      </c>
      <c r="B11222" t="s">
        <v>31811</v>
      </c>
      <c r="C11222" t="s">
        <v>33839</v>
      </c>
      <c r="D11222" t="s">
        <v>33840</v>
      </c>
      <c r="E11222" t="s">
        <v>40</v>
      </c>
      <c r="F11222" s="7">
        <v>10.039999999999999</v>
      </c>
      <c r="G11222" t="s">
        <v>33</v>
      </c>
      <c r="H11222" t="s">
        <v>31814</v>
      </c>
      <c r="I11222" t="s">
        <v>31819</v>
      </c>
      <c r="M11222" t="s">
        <v>36</v>
      </c>
      <c r="N11222" t="str">
        <f>IF(AND(PESQUISA!$B$3&lt;&gt;"",OR(PESQUISA!$B$4="TODAS",B11222=PESQUISA!$B$4),ISNUMBER(SEARCH(PESQUISA!$B$3,D11222))),ROW()-1,"")</f>
        <v/>
      </c>
    </row>
    <row r="11223" spans="1:14" x14ac:dyDescent="0.3">
      <c r="A11223" t="s">
        <v>33841</v>
      </c>
      <c r="B11223" t="s">
        <v>31811</v>
      </c>
      <c r="C11223" t="s">
        <v>33842</v>
      </c>
      <c r="D11223" t="s">
        <v>33843</v>
      </c>
      <c r="E11223" t="s">
        <v>40</v>
      </c>
      <c r="F11223" s="7">
        <v>7.68</v>
      </c>
      <c r="G11223" t="s">
        <v>33</v>
      </c>
      <c r="H11223" t="s">
        <v>31814</v>
      </c>
      <c r="I11223" t="s">
        <v>31819</v>
      </c>
      <c r="M11223" t="s">
        <v>36</v>
      </c>
      <c r="N11223" t="str">
        <f>IF(AND(PESQUISA!$B$3&lt;&gt;"",OR(PESQUISA!$B$4="TODAS",B11223=PESQUISA!$B$4),ISNUMBER(SEARCH(PESQUISA!$B$3,D11223))),ROW()-1,"")</f>
        <v/>
      </c>
    </row>
    <row r="11224" spans="1:14" x14ac:dyDescent="0.3">
      <c r="A11224" t="s">
        <v>33844</v>
      </c>
      <c r="B11224" t="s">
        <v>31811</v>
      </c>
      <c r="C11224" t="s">
        <v>33845</v>
      </c>
      <c r="D11224" t="s">
        <v>33846</v>
      </c>
      <c r="E11224" t="s">
        <v>40</v>
      </c>
      <c r="F11224" s="7">
        <v>5.25</v>
      </c>
      <c r="G11224" t="s">
        <v>33</v>
      </c>
      <c r="H11224" t="s">
        <v>31814</v>
      </c>
      <c r="I11224" t="s">
        <v>31819</v>
      </c>
      <c r="M11224" t="s">
        <v>36</v>
      </c>
      <c r="N11224" t="str">
        <f>IF(AND(PESQUISA!$B$3&lt;&gt;"",OR(PESQUISA!$B$4="TODAS",B11224=PESQUISA!$B$4),ISNUMBER(SEARCH(PESQUISA!$B$3,D11224))),ROW()-1,"")</f>
        <v/>
      </c>
    </row>
    <row r="11225" spans="1:14" x14ac:dyDescent="0.3">
      <c r="A11225" t="s">
        <v>33847</v>
      </c>
      <c r="B11225" t="s">
        <v>31811</v>
      </c>
      <c r="C11225" t="s">
        <v>33848</v>
      </c>
      <c r="D11225" t="s">
        <v>33849</v>
      </c>
      <c r="E11225" t="s">
        <v>40</v>
      </c>
      <c r="F11225" s="7">
        <v>3.1</v>
      </c>
      <c r="G11225" t="s">
        <v>33</v>
      </c>
      <c r="H11225" t="s">
        <v>31814</v>
      </c>
      <c r="I11225" t="s">
        <v>31819</v>
      </c>
      <c r="M11225" t="s">
        <v>36</v>
      </c>
      <c r="N11225" t="str">
        <f>IF(AND(PESQUISA!$B$3&lt;&gt;"",OR(PESQUISA!$B$4="TODAS",B11225=PESQUISA!$B$4),ISNUMBER(SEARCH(PESQUISA!$B$3,D11225))),ROW()-1,"")</f>
        <v/>
      </c>
    </row>
    <row r="11226" spans="1:14" x14ac:dyDescent="0.3">
      <c r="A11226" t="s">
        <v>33850</v>
      </c>
      <c r="B11226" t="s">
        <v>31811</v>
      </c>
      <c r="C11226" t="s">
        <v>33851</v>
      </c>
      <c r="D11226" t="s">
        <v>33852</v>
      </c>
      <c r="E11226" t="s">
        <v>40</v>
      </c>
      <c r="F11226" s="7">
        <v>33.130000000000003</v>
      </c>
      <c r="G11226" t="s">
        <v>33</v>
      </c>
      <c r="H11226" t="s">
        <v>31814</v>
      </c>
      <c r="I11226" t="s">
        <v>31819</v>
      </c>
      <c r="M11226" t="s">
        <v>36</v>
      </c>
      <c r="N11226" t="str">
        <f>IF(AND(PESQUISA!$B$3&lt;&gt;"",OR(PESQUISA!$B$4="TODAS",B11226=PESQUISA!$B$4),ISNUMBER(SEARCH(PESQUISA!$B$3,D11226))),ROW()-1,"")</f>
        <v/>
      </c>
    </row>
    <row r="11227" spans="1:14" x14ac:dyDescent="0.3">
      <c r="A11227" t="s">
        <v>33853</v>
      </c>
      <c r="B11227" t="s">
        <v>31811</v>
      </c>
      <c r="C11227" t="s">
        <v>33854</v>
      </c>
      <c r="D11227" t="s">
        <v>33855</v>
      </c>
      <c r="E11227" t="s">
        <v>40</v>
      </c>
      <c r="F11227" s="7">
        <v>17.09</v>
      </c>
      <c r="G11227" t="s">
        <v>33</v>
      </c>
      <c r="H11227" t="s">
        <v>31814</v>
      </c>
      <c r="I11227" t="s">
        <v>31819</v>
      </c>
      <c r="M11227" t="s">
        <v>36</v>
      </c>
      <c r="N11227" t="str">
        <f>IF(AND(PESQUISA!$B$3&lt;&gt;"",OR(PESQUISA!$B$4="TODAS",B11227=PESQUISA!$B$4),ISNUMBER(SEARCH(PESQUISA!$B$3,D11227))),ROW()-1,"")</f>
        <v/>
      </c>
    </row>
    <row r="11228" spans="1:14" x14ac:dyDescent="0.3">
      <c r="A11228" t="s">
        <v>33856</v>
      </c>
      <c r="B11228" t="s">
        <v>31811</v>
      </c>
      <c r="C11228" t="s">
        <v>33857</v>
      </c>
      <c r="D11228" t="s">
        <v>33858</v>
      </c>
      <c r="E11228" t="s">
        <v>40</v>
      </c>
      <c r="F11228" s="7">
        <v>66.040000000000006</v>
      </c>
      <c r="G11228" t="s">
        <v>33</v>
      </c>
      <c r="H11228" t="s">
        <v>31814</v>
      </c>
      <c r="I11228" t="s">
        <v>31819</v>
      </c>
      <c r="M11228" t="s">
        <v>36</v>
      </c>
      <c r="N11228" t="str">
        <f>IF(AND(PESQUISA!$B$3&lt;&gt;"",OR(PESQUISA!$B$4="TODAS",B11228=PESQUISA!$B$4),ISNUMBER(SEARCH(PESQUISA!$B$3,D11228))),ROW()-1,"")</f>
        <v/>
      </c>
    </row>
    <row r="11229" spans="1:14" x14ac:dyDescent="0.3">
      <c r="A11229" t="s">
        <v>33859</v>
      </c>
      <c r="B11229" t="s">
        <v>31811</v>
      </c>
      <c r="C11229" t="s">
        <v>33860</v>
      </c>
      <c r="D11229" t="s">
        <v>33861</v>
      </c>
      <c r="E11229" t="s">
        <v>40</v>
      </c>
      <c r="F11229" s="7">
        <v>49.41</v>
      </c>
      <c r="G11229" t="s">
        <v>33</v>
      </c>
      <c r="H11229" t="s">
        <v>31814</v>
      </c>
      <c r="I11229" t="s">
        <v>31819</v>
      </c>
      <c r="M11229" t="s">
        <v>36</v>
      </c>
      <c r="N11229" t="str">
        <f>IF(AND(PESQUISA!$B$3&lt;&gt;"",OR(PESQUISA!$B$4="TODAS",B11229=PESQUISA!$B$4),ISNUMBER(SEARCH(PESQUISA!$B$3,D11229))),ROW()-1,"")</f>
        <v/>
      </c>
    </row>
    <row r="11230" spans="1:14" x14ac:dyDescent="0.3">
      <c r="A11230" t="s">
        <v>33862</v>
      </c>
      <c r="B11230" t="s">
        <v>31811</v>
      </c>
      <c r="C11230" t="s">
        <v>33863</v>
      </c>
      <c r="D11230" t="s">
        <v>33864</v>
      </c>
      <c r="E11230" t="s">
        <v>40</v>
      </c>
      <c r="F11230" s="7">
        <v>4.0999999999999996</v>
      </c>
      <c r="G11230" t="s">
        <v>33</v>
      </c>
      <c r="H11230" t="s">
        <v>31814</v>
      </c>
      <c r="I11230" t="s">
        <v>31819</v>
      </c>
      <c r="M11230" t="s">
        <v>36</v>
      </c>
      <c r="N11230" t="str">
        <f>IF(AND(PESQUISA!$B$3&lt;&gt;"",OR(PESQUISA!$B$4="TODAS",B11230=PESQUISA!$B$4),ISNUMBER(SEARCH(PESQUISA!$B$3,D11230))),ROW()-1,"")</f>
        <v/>
      </c>
    </row>
    <row r="11231" spans="1:14" x14ac:dyDescent="0.3">
      <c r="A11231" t="s">
        <v>33865</v>
      </c>
      <c r="B11231" t="s">
        <v>31811</v>
      </c>
      <c r="C11231" t="s">
        <v>33866</v>
      </c>
      <c r="D11231" t="s">
        <v>33867</v>
      </c>
      <c r="E11231" t="s">
        <v>40</v>
      </c>
      <c r="F11231" s="7">
        <v>71.81</v>
      </c>
      <c r="G11231" t="s">
        <v>33</v>
      </c>
      <c r="H11231" t="s">
        <v>31814</v>
      </c>
      <c r="I11231" t="s">
        <v>31819</v>
      </c>
      <c r="M11231" t="s">
        <v>36</v>
      </c>
      <c r="N11231" t="str">
        <f>IF(AND(PESQUISA!$B$3&lt;&gt;"",OR(PESQUISA!$B$4="TODAS",B11231=PESQUISA!$B$4),ISNUMBER(SEARCH(PESQUISA!$B$3,D11231))),ROW()-1,"")</f>
        <v/>
      </c>
    </row>
    <row r="11232" spans="1:14" x14ac:dyDescent="0.3">
      <c r="A11232" t="s">
        <v>33868</v>
      </c>
      <c r="B11232" t="s">
        <v>31811</v>
      </c>
      <c r="C11232" t="s">
        <v>33869</v>
      </c>
      <c r="D11232" t="s">
        <v>33870</v>
      </c>
      <c r="E11232" t="s">
        <v>40</v>
      </c>
      <c r="F11232" s="7">
        <v>14.74</v>
      </c>
      <c r="G11232" t="s">
        <v>33</v>
      </c>
      <c r="H11232" t="s">
        <v>31814</v>
      </c>
      <c r="I11232" t="s">
        <v>31819</v>
      </c>
      <c r="M11232" t="s">
        <v>36</v>
      </c>
      <c r="N11232" t="str">
        <f>IF(AND(PESQUISA!$B$3&lt;&gt;"",OR(PESQUISA!$B$4="TODAS",B11232=PESQUISA!$B$4),ISNUMBER(SEARCH(PESQUISA!$B$3,D11232))),ROW()-1,"")</f>
        <v/>
      </c>
    </row>
    <row r="11233" spans="1:14" x14ac:dyDescent="0.3">
      <c r="A11233" t="s">
        <v>33871</v>
      </c>
      <c r="B11233" t="s">
        <v>31811</v>
      </c>
      <c r="C11233" t="s">
        <v>33872</v>
      </c>
      <c r="D11233" t="s">
        <v>33873</v>
      </c>
      <c r="E11233" t="s">
        <v>60</v>
      </c>
      <c r="F11233" s="7">
        <v>20.02</v>
      </c>
      <c r="G11233" t="s">
        <v>33</v>
      </c>
      <c r="H11233" t="s">
        <v>31814</v>
      </c>
      <c r="I11233" t="s">
        <v>31819</v>
      </c>
      <c r="M11233" t="s">
        <v>36</v>
      </c>
      <c r="N11233" t="str">
        <f>IF(AND(PESQUISA!$B$3&lt;&gt;"",OR(PESQUISA!$B$4="TODAS",B11233=PESQUISA!$B$4),ISNUMBER(SEARCH(PESQUISA!$B$3,D11233))),ROW()-1,"")</f>
        <v/>
      </c>
    </row>
    <row r="11234" spans="1:14" x14ac:dyDescent="0.3">
      <c r="A11234" t="s">
        <v>33874</v>
      </c>
      <c r="B11234" t="s">
        <v>31811</v>
      </c>
      <c r="C11234" t="s">
        <v>33875</v>
      </c>
      <c r="D11234" t="s">
        <v>33876</v>
      </c>
      <c r="E11234" t="s">
        <v>60</v>
      </c>
      <c r="F11234" s="7">
        <v>1.79</v>
      </c>
      <c r="G11234" t="s">
        <v>33</v>
      </c>
      <c r="H11234" t="s">
        <v>31814</v>
      </c>
      <c r="I11234" t="s">
        <v>31819</v>
      </c>
      <c r="M11234" t="s">
        <v>36</v>
      </c>
      <c r="N11234" t="str">
        <f>IF(AND(PESQUISA!$B$3&lt;&gt;"",OR(PESQUISA!$B$4="TODAS",B11234=PESQUISA!$B$4),ISNUMBER(SEARCH(PESQUISA!$B$3,D11234))),ROW()-1,"")</f>
        <v/>
      </c>
    </row>
    <row r="11235" spans="1:14" x14ac:dyDescent="0.3">
      <c r="A11235" t="s">
        <v>33877</v>
      </c>
      <c r="B11235" t="s">
        <v>31811</v>
      </c>
      <c r="C11235" t="s">
        <v>33878</v>
      </c>
      <c r="D11235" t="s">
        <v>33879</v>
      </c>
      <c r="E11235" t="s">
        <v>60</v>
      </c>
      <c r="F11235" s="7">
        <v>1.86</v>
      </c>
      <c r="G11235" t="s">
        <v>33</v>
      </c>
      <c r="H11235" t="s">
        <v>31814</v>
      </c>
      <c r="I11235" t="s">
        <v>31819</v>
      </c>
      <c r="M11235" t="s">
        <v>36</v>
      </c>
      <c r="N11235" t="str">
        <f>IF(AND(PESQUISA!$B$3&lt;&gt;"",OR(PESQUISA!$B$4="TODAS",B11235=PESQUISA!$B$4),ISNUMBER(SEARCH(PESQUISA!$B$3,D11235))),ROW()-1,"")</f>
        <v/>
      </c>
    </row>
    <row r="11236" spans="1:14" x14ac:dyDescent="0.3">
      <c r="A11236" t="s">
        <v>33880</v>
      </c>
      <c r="B11236" t="s">
        <v>31811</v>
      </c>
      <c r="C11236" t="s">
        <v>33881</v>
      </c>
      <c r="D11236" t="s">
        <v>33882</v>
      </c>
      <c r="E11236" t="s">
        <v>859</v>
      </c>
      <c r="F11236" s="7">
        <v>71.959999999999994</v>
      </c>
      <c r="G11236" t="s">
        <v>33</v>
      </c>
      <c r="H11236" t="s">
        <v>31814</v>
      </c>
      <c r="I11236" t="s">
        <v>31819</v>
      </c>
      <c r="M11236" t="s">
        <v>36</v>
      </c>
      <c r="N11236" t="str">
        <f>IF(AND(PESQUISA!$B$3&lt;&gt;"",OR(PESQUISA!$B$4="TODAS",B11236=PESQUISA!$B$4),ISNUMBER(SEARCH(PESQUISA!$B$3,D11236))),ROW()-1,"")</f>
        <v/>
      </c>
    </row>
    <row r="11237" spans="1:14" x14ac:dyDescent="0.3">
      <c r="A11237" t="s">
        <v>33883</v>
      </c>
      <c r="B11237" t="s">
        <v>31811</v>
      </c>
      <c r="C11237" t="s">
        <v>33884</v>
      </c>
      <c r="D11237" t="s">
        <v>33885</v>
      </c>
      <c r="E11237" t="s">
        <v>859</v>
      </c>
      <c r="F11237" s="7">
        <v>68.67</v>
      </c>
      <c r="G11237" t="s">
        <v>33</v>
      </c>
      <c r="H11237" t="s">
        <v>31814</v>
      </c>
      <c r="I11237" t="s">
        <v>31819</v>
      </c>
      <c r="M11237" t="s">
        <v>36</v>
      </c>
      <c r="N11237" t="str">
        <f>IF(AND(PESQUISA!$B$3&lt;&gt;"",OR(PESQUISA!$B$4="TODAS",B11237=PESQUISA!$B$4),ISNUMBER(SEARCH(PESQUISA!$B$3,D11237))),ROW()-1,"")</f>
        <v/>
      </c>
    </row>
    <row r="11238" spans="1:14" x14ac:dyDescent="0.3">
      <c r="A11238" t="s">
        <v>33886</v>
      </c>
      <c r="B11238" t="s">
        <v>31811</v>
      </c>
      <c r="C11238" t="s">
        <v>33887</v>
      </c>
      <c r="D11238" t="s">
        <v>33888</v>
      </c>
      <c r="E11238" t="s">
        <v>859</v>
      </c>
      <c r="F11238" s="7">
        <v>68.02</v>
      </c>
      <c r="G11238" t="s">
        <v>33</v>
      </c>
      <c r="H11238" t="s">
        <v>31814</v>
      </c>
      <c r="I11238" t="s">
        <v>31819</v>
      </c>
      <c r="M11238" t="s">
        <v>36</v>
      </c>
      <c r="N11238" t="str">
        <f>IF(AND(PESQUISA!$B$3&lt;&gt;"",OR(PESQUISA!$B$4="TODAS",B11238=PESQUISA!$B$4),ISNUMBER(SEARCH(PESQUISA!$B$3,D11238))),ROW()-1,"")</f>
        <v/>
      </c>
    </row>
    <row r="11239" spans="1:14" x14ac:dyDescent="0.3">
      <c r="A11239" t="s">
        <v>33889</v>
      </c>
      <c r="B11239" t="s">
        <v>31811</v>
      </c>
      <c r="C11239" t="s">
        <v>33890</v>
      </c>
      <c r="D11239" t="s">
        <v>33891</v>
      </c>
      <c r="E11239" t="s">
        <v>859</v>
      </c>
      <c r="F11239" s="7">
        <v>62.24</v>
      </c>
      <c r="G11239" t="s">
        <v>33</v>
      </c>
      <c r="H11239" t="s">
        <v>31814</v>
      </c>
      <c r="I11239" t="s">
        <v>31819</v>
      </c>
      <c r="M11239" t="s">
        <v>36</v>
      </c>
      <c r="N11239" t="str">
        <f>IF(AND(PESQUISA!$B$3&lt;&gt;"",OR(PESQUISA!$B$4="TODAS",B11239=PESQUISA!$B$4),ISNUMBER(SEARCH(PESQUISA!$B$3,D11239))),ROW()-1,"")</f>
        <v/>
      </c>
    </row>
    <row r="11240" spans="1:14" x14ac:dyDescent="0.3">
      <c r="A11240" t="s">
        <v>33892</v>
      </c>
      <c r="B11240" t="s">
        <v>31811</v>
      </c>
      <c r="C11240" t="s">
        <v>33893</v>
      </c>
      <c r="D11240" t="s">
        <v>33894</v>
      </c>
      <c r="E11240" t="s">
        <v>859</v>
      </c>
      <c r="F11240" s="7">
        <v>62.24</v>
      </c>
      <c r="G11240" t="s">
        <v>33</v>
      </c>
      <c r="H11240" t="s">
        <v>31814</v>
      </c>
      <c r="I11240" t="s">
        <v>31819</v>
      </c>
      <c r="M11240" t="s">
        <v>36</v>
      </c>
      <c r="N11240" t="str">
        <f>IF(AND(PESQUISA!$B$3&lt;&gt;"",OR(PESQUISA!$B$4="TODAS",B11240=PESQUISA!$B$4),ISNUMBER(SEARCH(PESQUISA!$B$3,D11240))),ROW()-1,"")</f>
        <v/>
      </c>
    </row>
    <row r="11241" spans="1:14" x14ac:dyDescent="0.3">
      <c r="A11241" t="s">
        <v>33895</v>
      </c>
      <c r="B11241" t="s">
        <v>31811</v>
      </c>
      <c r="C11241" t="s">
        <v>33896</v>
      </c>
      <c r="D11241" t="s">
        <v>33897</v>
      </c>
      <c r="E11241" t="s">
        <v>859</v>
      </c>
      <c r="F11241" s="7">
        <v>62.24</v>
      </c>
      <c r="G11241" t="s">
        <v>33</v>
      </c>
      <c r="H11241" t="s">
        <v>31814</v>
      </c>
      <c r="I11241" t="s">
        <v>31819</v>
      </c>
      <c r="M11241" t="s">
        <v>36</v>
      </c>
      <c r="N11241" t="str">
        <f>IF(AND(PESQUISA!$B$3&lt;&gt;"",OR(PESQUISA!$B$4="TODAS",B11241=PESQUISA!$B$4),ISNUMBER(SEARCH(PESQUISA!$B$3,D11241))),ROW()-1,"")</f>
        <v/>
      </c>
    </row>
    <row r="11242" spans="1:14" x14ac:dyDescent="0.3">
      <c r="A11242" t="s">
        <v>33898</v>
      </c>
      <c r="B11242" t="s">
        <v>31811</v>
      </c>
      <c r="C11242" t="s">
        <v>33899</v>
      </c>
      <c r="D11242" t="s">
        <v>33900</v>
      </c>
      <c r="E11242" t="s">
        <v>859</v>
      </c>
      <c r="F11242" s="7">
        <v>63</v>
      </c>
      <c r="G11242" t="s">
        <v>33</v>
      </c>
      <c r="H11242" t="s">
        <v>31814</v>
      </c>
      <c r="I11242" t="s">
        <v>31819</v>
      </c>
      <c r="M11242" t="s">
        <v>36</v>
      </c>
      <c r="N11242" t="str">
        <f>IF(AND(PESQUISA!$B$3&lt;&gt;"",OR(PESQUISA!$B$4="TODAS",B11242=PESQUISA!$B$4),ISNUMBER(SEARCH(PESQUISA!$B$3,D11242))),ROW()-1,"")</f>
        <v/>
      </c>
    </row>
    <row r="11243" spans="1:14" x14ac:dyDescent="0.3">
      <c r="A11243" t="s">
        <v>33901</v>
      </c>
      <c r="B11243" t="s">
        <v>31811</v>
      </c>
      <c r="C11243" t="s">
        <v>33902</v>
      </c>
      <c r="D11243" t="s">
        <v>33903</v>
      </c>
      <c r="E11243" t="s">
        <v>859</v>
      </c>
      <c r="F11243" s="7">
        <v>68.290000000000006</v>
      </c>
      <c r="G11243" t="s">
        <v>33</v>
      </c>
      <c r="H11243" t="s">
        <v>31814</v>
      </c>
      <c r="I11243" t="s">
        <v>31819</v>
      </c>
      <c r="M11243" t="s">
        <v>36</v>
      </c>
      <c r="N11243" t="str">
        <f>IF(AND(PESQUISA!$B$3&lt;&gt;"",OR(PESQUISA!$B$4="TODAS",B11243=PESQUISA!$B$4),ISNUMBER(SEARCH(PESQUISA!$B$3,D11243))),ROW()-1,"")</f>
        <v/>
      </c>
    </row>
    <row r="11244" spans="1:14" x14ac:dyDescent="0.3">
      <c r="A11244" t="s">
        <v>33904</v>
      </c>
      <c r="B11244" t="s">
        <v>31811</v>
      </c>
      <c r="C11244" t="s">
        <v>33905</v>
      </c>
      <c r="D11244" t="s">
        <v>33906</v>
      </c>
      <c r="E11244" t="s">
        <v>859</v>
      </c>
      <c r="F11244" s="7">
        <v>69.319999999999993</v>
      </c>
      <c r="G11244" t="s">
        <v>33</v>
      </c>
      <c r="H11244" t="s">
        <v>31814</v>
      </c>
      <c r="I11244" t="s">
        <v>31819</v>
      </c>
      <c r="M11244" t="s">
        <v>36</v>
      </c>
      <c r="N11244" t="str">
        <f>IF(AND(PESQUISA!$B$3&lt;&gt;"",OR(PESQUISA!$B$4="TODAS",B11244=PESQUISA!$B$4),ISNUMBER(SEARCH(PESQUISA!$B$3,D11244))),ROW()-1,"")</f>
        <v/>
      </c>
    </row>
    <row r="11245" spans="1:14" x14ac:dyDescent="0.3">
      <c r="A11245" t="s">
        <v>33907</v>
      </c>
      <c r="B11245" t="s">
        <v>31811</v>
      </c>
      <c r="C11245" t="s">
        <v>33908</v>
      </c>
      <c r="D11245" t="s">
        <v>33909</v>
      </c>
      <c r="E11245" t="s">
        <v>859</v>
      </c>
      <c r="F11245" s="7">
        <v>68.290000000000006</v>
      </c>
      <c r="G11245" t="s">
        <v>33</v>
      </c>
      <c r="H11245" t="s">
        <v>31814</v>
      </c>
      <c r="I11245" t="s">
        <v>31819</v>
      </c>
      <c r="M11245" t="s">
        <v>36</v>
      </c>
      <c r="N11245" t="str">
        <f>IF(AND(PESQUISA!$B$3&lt;&gt;"",OR(PESQUISA!$B$4="TODAS",B11245=PESQUISA!$B$4),ISNUMBER(SEARCH(PESQUISA!$B$3,D11245))),ROW()-1,"")</f>
        <v/>
      </c>
    </row>
    <row r="11246" spans="1:14" x14ac:dyDescent="0.3">
      <c r="A11246" t="s">
        <v>33910</v>
      </c>
      <c r="B11246" t="s">
        <v>31811</v>
      </c>
      <c r="C11246" t="s">
        <v>33911</v>
      </c>
      <c r="D11246" t="s">
        <v>33912</v>
      </c>
      <c r="E11246" t="s">
        <v>859</v>
      </c>
      <c r="F11246" s="7">
        <v>69.260000000000005</v>
      </c>
      <c r="G11246" t="s">
        <v>33</v>
      </c>
      <c r="H11246" t="s">
        <v>31814</v>
      </c>
      <c r="I11246" t="s">
        <v>31819</v>
      </c>
      <c r="M11246" t="s">
        <v>36</v>
      </c>
      <c r="N11246" t="str">
        <f>IF(AND(PESQUISA!$B$3&lt;&gt;"",OR(PESQUISA!$B$4="TODAS",B11246=PESQUISA!$B$4),ISNUMBER(SEARCH(PESQUISA!$B$3,D11246))),ROW()-1,"")</f>
        <v/>
      </c>
    </row>
    <row r="11247" spans="1:14" x14ac:dyDescent="0.3">
      <c r="A11247" t="s">
        <v>33913</v>
      </c>
      <c r="B11247" t="s">
        <v>31811</v>
      </c>
      <c r="C11247" t="s">
        <v>33914</v>
      </c>
      <c r="D11247" t="s">
        <v>33915</v>
      </c>
      <c r="E11247" t="s">
        <v>60</v>
      </c>
      <c r="F11247" s="7">
        <v>147.59</v>
      </c>
      <c r="G11247" t="s">
        <v>33</v>
      </c>
      <c r="H11247" t="s">
        <v>31814</v>
      </c>
      <c r="I11247" t="s">
        <v>31819</v>
      </c>
      <c r="M11247" t="s">
        <v>36</v>
      </c>
      <c r="N11247" t="str">
        <f>IF(AND(PESQUISA!$B$3&lt;&gt;"",OR(PESQUISA!$B$4="TODAS",B11247=PESQUISA!$B$4),ISNUMBER(SEARCH(PESQUISA!$B$3,D11247))),ROW()-1,"")</f>
        <v/>
      </c>
    </row>
    <row r="11248" spans="1:14" x14ac:dyDescent="0.3">
      <c r="A11248" t="s">
        <v>33916</v>
      </c>
      <c r="B11248" t="s">
        <v>31811</v>
      </c>
      <c r="C11248" t="s">
        <v>33917</v>
      </c>
      <c r="D11248" t="s">
        <v>33918</v>
      </c>
      <c r="E11248" t="s">
        <v>60</v>
      </c>
      <c r="F11248" s="7">
        <v>3.19</v>
      </c>
      <c r="G11248" t="s">
        <v>33</v>
      </c>
      <c r="H11248" t="s">
        <v>31814</v>
      </c>
      <c r="I11248" t="s">
        <v>31819</v>
      </c>
      <c r="M11248" t="s">
        <v>36</v>
      </c>
      <c r="N11248" t="str">
        <f>IF(AND(PESQUISA!$B$3&lt;&gt;"",OR(PESQUISA!$B$4="TODAS",B11248=PESQUISA!$B$4),ISNUMBER(SEARCH(PESQUISA!$B$3,D11248))),ROW()-1,"")</f>
        <v/>
      </c>
    </row>
    <row r="11249" spans="1:14" x14ac:dyDescent="0.3">
      <c r="A11249" t="s">
        <v>33919</v>
      </c>
      <c r="B11249" t="s">
        <v>31811</v>
      </c>
      <c r="C11249" t="s">
        <v>33920</v>
      </c>
      <c r="D11249" t="s">
        <v>33921</v>
      </c>
      <c r="E11249" t="s">
        <v>60</v>
      </c>
      <c r="F11249" s="7">
        <v>293.87</v>
      </c>
      <c r="G11249" t="s">
        <v>33</v>
      </c>
      <c r="H11249" t="s">
        <v>31814</v>
      </c>
      <c r="I11249" t="s">
        <v>31819</v>
      </c>
      <c r="M11249" t="s">
        <v>36</v>
      </c>
      <c r="N11249" t="str">
        <f>IF(AND(PESQUISA!$B$3&lt;&gt;"",OR(PESQUISA!$B$4="TODAS",B11249=PESQUISA!$B$4),ISNUMBER(SEARCH(PESQUISA!$B$3,D11249))),ROW()-1,"")</f>
        <v/>
      </c>
    </row>
    <row r="11250" spans="1:14" x14ac:dyDescent="0.3">
      <c r="A11250" t="s">
        <v>33922</v>
      </c>
      <c r="B11250" t="s">
        <v>31811</v>
      </c>
      <c r="C11250" t="s">
        <v>33923</v>
      </c>
      <c r="D11250" t="s">
        <v>33924</v>
      </c>
      <c r="E11250" t="s">
        <v>60</v>
      </c>
      <c r="F11250" s="7">
        <v>62.26</v>
      </c>
      <c r="G11250" t="s">
        <v>33</v>
      </c>
      <c r="H11250" t="s">
        <v>31814</v>
      </c>
      <c r="I11250" t="s">
        <v>31819</v>
      </c>
      <c r="M11250" t="s">
        <v>36</v>
      </c>
      <c r="N11250" t="str">
        <f>IF(AND(PESQUISA!$B$3&lt;&gt;"",OR(PESQUISA!$B$4="TODAS",B11250=PESQUISA!$B$4),ISNUMBER(SEARCH(PESQUISA!$B$3,D11250))),ROW()-1,"")</f>
        <v/>
      </c>
    </row>
    <row r="11251" spans="1:14" x14ac:dyDescent="0.3">
      <c r="A11251" t="s">
        <v>33925</v>
      </c>
      <c r="B11251" t="s">
        <v>31811</v>
      </c>
      <c r="C11251" t="s">
        <v>33926</v>
      </c>
      <c r="D11251" t="s">
        <v>33927</v>
      </c>
      <c r="E11251" t="s">
        <v>60</v>
      </c>
      <c r="F11251" s="7">
        <v>7.35</v>
      </c>
      <c r="G11251" t="s">
        <v>33</v>
      </c>
      <c r="H11251" t="s">
        <v>31814</v>
      </c>
      <c r="I11251" t="s">
        <v>31819</v>
      </c>
      <c r="M11251" t="s">
        <v>36</v>
      </c>
      <c r="N11251" t="str">
        <f>IF(AND(PESQUISA!$B$3&lt;&gt;"",OR(PESQUISA!$B$4="TODAS",B11251=PESQUISA!$B$4),ISNUMBER(SEARCH(PESQUISA!$B$3,D11251))),ROW()-1,"")</f>
        <v/>
      </c>
    </row>
    <row r="11252" spans="1:14" x14ac:dyDescent="0.3">
      <c r="A11252" t="s">
        <v>33928</v>
      </c>
      <c r="B11252" t="s">
        <v>31811</v>
      </c>
      <c r="C11252" t="s">
        <v>33929</v>
      </c>
      <c r="D11252" t="s">
        <v>33930</v>
      </c>
      <c r="E11252" t="s">
        <v>60</v>
      </c>
      <c r="F11252" s="7">
        <v>13.47</v>
      </c>
      <c r="G11252" t="s">
        <v>33</v>
      </c>
      <c r="H11252" t="s">
        <v>31814</v>
      </c>
      <c r="I11252" t="s">
        <v>31819</v>
      </c>
      <c r="M11252" t="s">
        <v>36</v>
      </c>
      <c r="N11252" t="str">
        <f>IF(AND(PESQUISA!$B$3&lt;&gt;"",OR(PESQUISA!$B$4="TODAS",B11252=PESQUISA!$B$4),ISNUMBER(SEARCH(PESQUISA!$B$3,D11252))),ROW()-1,"")</f>
        <v/>
      </c>
    </row>
    <row r="11253" spans="1:14" x14ac:dyDescent="0.3">
      <c r="A11253" t="s">
        <v>33931</v>
      </c>
      <c r="B11253" t="s">
        <v>31811</v>
      </c>
      <c r="C11253" t="s">
        <v>33932</v>
      </c>
      <c r="D11253" t="s">
        <v>33933</v>
      </c>
      <c r="E11253" t="s">
        <v>60</v>
      </c>
      <c r="F11253" s="7">
        <v>171.12</v>
      </c>
      <c r="G11253" t="s">
        <v>33</v>
      </c>
      <c r="H11253" t="s">
        <v>31814</v>
      </c>
      <c r="I11253" t="s">
        <v>31819</v>
      </c>
      <c r="M11253" t="s">
        <v>36</v>
      </c>
      <c r="N11253" t="str">
        <f>IF(AND(PESQUISA!$B$3&lt;&gt;"",OR(PESQUISA!$B$4="TODAS",B11253=PESQUISA!$B$4),ISNUMBER(SEARCH(PESQUISA!$B$3,D11253))),ROW()-1,"")</f>
        <v/>
      </c>
    </row>
    <row r="11254" spans="1:14" x14ac:dyDescent="0.3">
      <c r="A11254" t="s">
        <v>33934</v>
      </c>
      <c r="B11254" t="s">
        <v>31811</v>
      </c>
      <c r="C11254" t="s">
        <v>33935</v>
      </c>
      <c r="D11254" t="s">
        <v>33936</v>
      </c>
      <c r="E11254" t="s">
        <v>60</v>
      </c>
      <c r="F11254" s="7">
        <v>207.14</v>
      </c>
      <c r="G11254" t="s">
        <v>33</v>
      </c>
      <c r="H11254" t="s">
        <v>31814</v>
      </c>
      <c r="I11254" t="s">
        <v>31819</v>
      </c>
      <c r="M11254" t="s">
        <v>36</v>
      </c>
      <c r="N11254" t="str">
        <f>IF(AND(PESQUISA!$B$3&lt;&gt;"",OR(PESQUISA!$B$4="TODAS",B11254=PESQUISA!$B$4),ISNUMBER(SEARCH(PESQUISA!$B$3,D11254))),ROW()-1,"")</f>
        <v/>
      </c>
    </row>
    <row r="11255" spans="1:14" x14ac:dyDescent="0.3">
      <c r="A11255" t="s">
        <v>33937</v>
      </c>
      <c r="B11255" t="s">
        <v>31811</v>
      </c>
      <c r="C11255" t="s">
        <v>33938</v>
      </c>
      <c r="D11255" t="s">
        <v>33939</v>
      </c>
      <c r="E11255" t="s">
        <v>60</v>
      </c>
      <c r="F11255" s="7">
        <v>22.53</v>
      </c>
      <c r="G11255" t="s">
        <v>33</v>
      </c>
      <c r="H11255" t="s">
        <v>31814</v>
      </c>
      <c r="I11255" t="s">
        <v>31819</v>
      </c>
      <c r="M11255" t="s">
        <v>36</v>
      </c>
      <c r="N11255" t="str">
        <f>IF(AND(PESQUISA!$B$3&lt;&gt;"",OR(PESQUISA!$B$4="TODAS",B11255=PESQUISA!$B$4),ISNUMBER(SEARCH(PESQUISA!$B$3,D11255))),ROW()-1,"")</f>
        <v/>
      </c>
    </row>
    <row r="11256" spans="1:14" x14ac:dyDescent="0.3">
      <c r="A11256" t="s">
        <v>33940</v>
      </c>
      <c r="B11256" t="s">
        <v>31811</v>
      </c>
      <c r="C11256" t="s">
        <v>33941</v>
      </c>
      <c r="D11256" t="s">
        <v>33942</v>
      </c>
      <c r="E11256" t="s">
        <v>60</v>
      </c>
      <c r="F11256" s="7">
        <v>239.66</v>
      </c>
      <c r="G11256" t="s">
        <v>33</v>
      </c>
      <c r="H11256" t="s">
        <v>31814</v>
      </c>
      <c r="I11256" t="s">
        <v>31819</v>
      </c>
      <c r="M11256" t="s">
        <v>36</v>
      </c>
      <c r="N11256" t="str">
        <f>IF(AND(PESQUISA!$B$3&lt;&gt;"",OR(PESQUISA!$B$4="TODAS",B11256=PESQUISA!$B$4),ISNUMBER(SEARCH(PESQUISA!$B$3,D11256))),ROW()-1,"")</f>
        <v/>
      </c>
    </row>
    <row r="11257" spans="1:14" x14ac:dyDescent="0.3">
      <c r="A11257" t="s">
        <v>33943</v>
      </c>
      <c r="B11257" t="s">
        <v>31811</v>
      </c>
      <c r="C11257" t="s">
        <v>33944</v>
      </c>
      <c r="D11257" t="s">
        <v>33945</v>
      </c>
      <c r="E11257" t="s">
        <v>60</v>
      </c>
      <c r="F11257" s="7">
        <v>32.11</v>
      </c>
      <c r="G11257" t="s">
        <v>33</v>
      </c>
      <c r="H11257" t="s">
        <v>31814</v>
      </c>
      <c r="I11257" t="s">
        <v>31819</v>
      </c>
      <c r="M11257" t="s">
        <v>36</v>
      </c>
      <c r="N11257" t="str">
        <f>IF(AND(PESQUISA!$B$3&lt;&gt;"",OR(PESQUISA!$B$4="TODAS",B11257=PESQUISA!$B$4),ISNUMBER(SEARCH(PESQUISA!$B$3,D11257))),ROW()-1,"")</f>
        <v/>
      </c>
    </row>
    <row r="11258" spans="1:14" x14ac:dyDescent="0.3">
      <c r="A11258" t="s">
        <v>33946</v>
      </c>
      <c r="B11258" t="s">
        <v>31811</v>
      </c>
      <c r="C11258" t="s">
        <v>33947</v>
      </c>
      <c r="D11258" t="s">
        <v>33948</v>
      </c>
      <c r="E11258" t="s">
        <v>60</v>
      </c>
      <c r="F11258" s="7">
        <v>47.29</v>
      </c>
      <c r="G11258" t="s">
        <v>33</v>
      </c>
      <c r="H11258" t="s">
        <v>31814</v>
      </c>
      <c r="I11258" t="s">
        <v>31819</v>
      </c>
      <c r="M11258" t="s">
        <v>36</v>
      </c>
      <c r="N11258" t="str">
        <f>IF(AND(PESQUISA!$B$3&lt;&gt;"",OR(PESQUISA!$B$4="TODAS",B11258=PESQUISA!$B$4),ISNUMBER(SEARCH(PESQUISA!$B$3,D11258))),ROW()-1,"")</f>
        <v/>
      </c>
    </row>
    <row r="11259" spans="1:14" x14ac:dyDescent="0.3">
      <c r="A11259" t="s">
        <v>33949</v>
      </c>
      <c r="B11259" t="s">
        <v>31811</v>
      </c>
      <c r="C11259" t="s">
        <v>33950</v>
      </c>
      <c r="D11259" t="s">
        <v>33951</v>
      </c>
      <c r="E11259" t="s">
        <v>60</v>
      </c>
      <c r="F11259" s="7">
        <v>67.36</v>
      </c>
      <c r="G11259" t="s">
        <v>33</v>
      </c>
      <c r="H11259" t="s">
        <v>31814</v>
      </c>
      <c r="I11259" t="s">
        <v>31819</v>
      </c>
      <c r="M11259" t="s">
        <v>36</v>
      </c>
      <c r="N11259" t="str">
        <f>IF(AND(PESQUISA!$B$3&lt;&gt;"",OR(PESQUISA!$B$4="TODAS",B11259=PESQUISA!$B$4),ISNUMBER(SEARCH(PESQUISA!$B$3,D11259))),ROW()-1,"")</f>
        <v/>
      </c>
    </row>
    <row r="11260" spans="1:14" x14ac:dyDescent="0.3">
      <c r="A11260" t="s">
        <v>33952</v>
      </c>
      <c r="B11260" t="s">
        <v>31811</v>
      </c>
      <c r="C11260" t="s">
        <v>33953</v>
      </c>
      <c r="D11260" t="s">
        <v>33954</v>
      </c>
      <c r="E11260" t="s">
        <v>60</v>
      </c>
      <c r="F11260" s="7">
        <v>88.98</v>
      </c>
      <c r="G11260" t="s">
        <v>33</v>
      </c>
      <c r="H11260" t="s">
        <v>31814</v>
      </c>
      <c r="I11260" t="s">
        <v>31819</v>
      </c>
      <c r="M11260" t="s">
        <v>36</v>
      </c>
      <c r="N11260" t="str">
        <f>IF(AND(PESQUISA!$B$3&lt;&gt;"",OR(PESQUISA!$B$4="TODAS",B11260=PESQUISA!$B$4),ISNUMBER(SEARCH(PESQUISA!$B$3,D11260))),ROW()-1,"")</f>
        <v/>
      </c>
    </row>
    <row r="11261" spans="1:14" x14ac:dyDescent="0.3">
      <c r="A11261" t="s">
        <v>33955</v>
      </c>
      <c r="B11261" t="s">
        <v>31811</v>
      </c>
      <c r="C11261" t="s">
        <v>33956</v>
      </c>
      <c r="D11261" t="s">
        <v>33957</v>
      </c>
      <c r="E11261" t="s">
        <v>60</v>
      </c>
      <c r="F11261" s="7">
        <v>127.98</v>
      </c>
      <c r="G11261" t="s">
        <v>33</v>
      </c>
      <c r="H11261" t="s">
        <v>31814</v>
      </c>
      <c r="I11261" t="s">
        <v>31819</v>
      </c>
      <c r="M11261" t="s">
        <v>36</v>
      </c>
      <c r="N11261" t="str">
        <f>IF(AND(PESQUISA!$B$3&lt;&gt;"",OR(PESQUISA!$B$4="TODAS",B11261=PESQUISA!$B$4),ISNUMBER(SEARCH(PESQUISA!$B$3,D11261))),ROW()-1,"")</f>
        <v/>
      </c>
    </row>
    <row r="11262" spans="1:14" x14ac:dyDescent="0.3">
      <c r="A11262" t="s">
        <v>33958</v>
      </c>
      <c r="B11262" t="s">
        <v>31811</v>
      </c>
      <c r="C11262" t="s">
        <v>33959</v>
      </c>
      <c r="D11262" t="s">
        <v>33960</v>
      </c>
      <c r="E11262" t="s">
        <v>60</v>
      </c>
      <c r="F11262" s="7">
        <v>0.84</v>
      </c>
      <c r="G11262" t="s">
        <v>33</v>
      </c>
      <c r="H11262" t="s">
        <v>31814</v>
      </c>
      <c r="I11262" t="s">
        <v>31819</v>
      </c>
      <c r="M11262" t="s">
        <v>36</v>
      </c>
      <c r="N11262" t="str">
        <f>IF(AND(PESQUISA!$B$3&lt;&gt;"",OR(PESQUISA!$B$4="TODAS",B11262=PESQUISA!$B$4),ISNUMBER(SEARCH(PESQUISA!$B$3,D11262))),ROW()-1,"")</f>
        <v/>
      </c>
    </row>
    <row r="11263" spans="1:14" x14ac:dyDescent="0.3">
      <c r="A11263" t="s">
        <v>33961</v>
      </c>
      <c r="B11263" t="s">
        <v>31811</v>
      </c>
      <c r="C11263" t="s">
        <v>33962</v>
      </c>
      <c r="D11263" t="s">
        <v>33963</v>
      </c>
      <c r="E11263" t="s">
        <v>60</v>
      </c>
      <c r="F11263" s="7">
        <v>1.1399999999999999</v>
      </c>
      <c r="G11263" t="s">
        <v>33</v>
      </c>
      <c r="H11263" t="s">
        <v>31814</v>
      </c>
      <c r="I11263" t="s">
        <v>31819</v>
      </c>
      <c r="M11263" t="s">
        <v>36</v>
      </c>
      <c r="N11263" t="str">
        <f>IF(AND(PESQUISA!$B$3&lt;&gt;"",OR(PESQUISA!$B$4="TODAS",B11263=PESQUISA!$B$4),ISNUMBER(SEARCH(PESQUISA!$B$3,D11263))),ROW()-1,"")</f>
        <v/>
      </c>
    </row>
    <row r="11264" spans="1:14" x14ac:dyDescent="0.3">
      <c r="A11264" t="s">
        <v>33964</v>
      </c>
      <c r="B11264" t="s">
        <v>31811</v>
      </c>
      <c r="C11264" t="s">
        <v>33965</v>
      </c>
      <c r="D11264" t="s">
        <v>33966</v>
      </c>
      <c r="E11264" t="s">
        <v>60</v>
      </c>
      <c r="F11264" s="7">
        <v>1.5</v>
      </c>
      <c r="G11264" t="s">
        <v>33</v>
      </c>
      <c r="H11264" t="s">
        <v>31814</v>
      </c>
      <c r="I11264" t="s">
        <v>31819</v>
      </c>
      <c r="M11264" t="s">
        <v>36</v>
      </c>
      <c r="N11264" t="str">
        <f>IF(AND(PESQUISA!$B$3&lt;&gt;"",OR(PESQUISA!$B$4="TODAS",B11264=PESQUISA!$B$4),ISNUMBER(SEARCH(PESQUISA!$B$3,D11264))),ROW()-1,"")</f>
        <v/>
      </c>
    </row>
    <row r="11265" spans="1:14" x14ac:dyDescent="0.3">
      <c r="A11265" t="s">
        <v>33967</v>
      </c>
      <c r="B11265" t="s">
        <v>31811</v>
      </c>
      <c r="C11265" t="s">
        <v>33968</v>
      </c>
      <c r="D11265" t="s">
        <v>33969</v>
      </c>
      <c r="E11265" t="s">
        <v>60</v>
      </c>
      <c r="F11265" s="7">
        <v>1.8</v>
      </c>
      <c r="G11265" t="s">
        <v>33</v>
      </c>
      <c r="H11265" t="s">
        <v>31814</v>
      </c>
      <c r="I11265" t="s">
        <v>31819</v>
      </c>
      <c r="M11265" t="s">
        <v>36</v>
      </c>
      <c r="N11265" t="str">
        <f>IF(AND(PESQUISA!$B$3&lt;&gt;"",OR(PESQUISA!$B$4="TODAS",B11265=PESQUISA!$B$4),ISNUMBER(SEARCH(PESQUISA!$B$3,D11265))),ROW()-1,"")</f>
        <v/>
      </c>
    </row>
    <row r="11266" spans="1:14" x14ac:dyDescent="0.3">
      <c r="A11266" t="s">
        <v>33970</v>
      </c>
      <c r="B11266" t="s">
        <v>31811</v>
      </c>
      <c r="C11266" t="s">
        <v>33971</v>
      </c>
      <c r="D11266" t="s">
        <v>33972</v>
      </c>
      <c r="E11266" t="s">
        <v>60</v>
      </c>
      <c r="F11266" s="7">
        <v>13.02</v>
      </c>
      <c r="G11266" t="s">
        <v>33</v>
      </c>
      <c r="H11266" t="s">
        <v>31814</v>
      </c>
      <c r="I11266" t="s">
        <v>31819</v>
      </c>
      <c r="M11266" t="s">
        <v>36</v>
      </c>
      <c r="N11266" t="str">
        <f>IF(AND(PESQUISA!$B$3&lt;&gt;"",OR(PESQUISA!$B$4="TODAS",B11266=PESQUISA!$B$4),ISNUMBER(SEARCH(PESQUISA!$B$3,D11266))),ROW()-1,"")</f>
        <v/>
      </c>
    </row>
    <row r="11267" spans="1:14" x14ac:dyDescent="0.3">
      <c r="A11267" t="s">
        <v>33973</v>
      </c>
      <c r="B11267" t="s">
        <v>31811</v>
      </c>
      <c r="C11267" t="s">
        <v>33974</v>
      </c>
      <c r="D11267" t="s">
        <v>33975</v>
      </c>
      <c r="E11267" t="s">
        <v>60</v>
      </c>
      <c r="F11267" s="7">
        <v>138.53</v>
      </c>
      <c r="G11267" t="s">
        <v>33</v>
      </c>
      <c r="H11267" t="s">
        <v>31814</v>
      </c>
      <c r="I11267" t="s">
        <v>31819</v>
      </c>
      <c r="M11267" t="s">
        <v>36</v>
      </c>
      <c r="N11267" t="str">
        <f>IF(AND(PESQUISA!$B$3&lt;&gt;"",OR(PESQUISA!$B$4="TODAS",B11267=PESQUISA!$B$4),ISNUMBER(SEARCH(PESQUISA!$B$3,D11267))),ROW()-1,"")</f>
        <v/>
      </c>
    </row>
    <row r="11268" spans="1:14" x14ac:dyDescent="0.3">
      <c r="A11268" t="s">
        <v>33976</v>
      </c>
      <c r="B11268" t="s">
        <v>31811</v>
      </c>
      <c r="C11268" t="s">
        <v>33977</v>
      </c>
      <c r="D11268" t="s">
        <v>33978</v>
      </c>
      <c r="E11268" t="s">
        <v>60</v>
      </c>
      <c r="F11268" s="7">
        <v>174.72</v>
      </c>
      <c r="G11268" t="s">
        <v>33</v>
      </c>
      <c r="H11268" t="s">
        <v>31814</v>
      </c>
      <c r="I11268" t="s">
        <v>31819</v>
      </c>
      <c r="M11268" t="s">
        <v>36</v>
      </c>
      <c r="N11268" t="str">
        <f>IF(AND(PESQUISA!$B$3&lt;&gt;"",OR(PESQUISA!$B$4="TODAS",B11268=PESQUISA!$B$4),ISNUMBER(SEARCH(PESQUISA!$B$3,D11268))),ROW()-1,"")</f>
        <v/>
      </c>
    </row>
    <row r="11269" spans="1:14" x14ac:dyDescent="0.3">
      <c r="A11269" t="s">
        <v>33979</v>
      </c>
      <c r="B11269" t="s">
        <v>31811</v>
      </c>
      <c r="C11269" t="s">
        <v>33980</v>
      </c>
      <c r="D11269" t="s">
        <v>33981</v>
      </c>
      <c r="E11269" t="s">
        <v>60</v>
      </c>
      <c r="F11269" s="7">
        <v>18.61</v>
      </c>
      <c r="G11269" t="s">
        <v>33</v>
      </c>
      <c r="H11269" t="s">
        <v>31814</v>
      </c>
      <c r="I11269" t="s">
        <v>31819</v>
      </c>
      <c r="M11269" t="s">
        <v>36</v>
      </c>
      <c r="N11269" t="str">
        <f>IF(AND(PESQUISA!$B$3&lt;&gt;"",OR(PESQUISA!$B$4="TODAS",B11269=PESQUISA!$B$4),ISNUMBER(SEARCH(PESQUISA!$B$3,D11269))),ROW()-1,"")</f>
        <v/>
      </c>
    </row>
    <row r="11270" spans="1:14" x14ac:dyDescent="0.3">
      <c r="A11270" t="s">
        <v>33982</v>
      </c>
      <c r="B11270" t="s">
        <v>31811</v>
      </c>
      <c r="C11270" t="s">
        <v>33983</v>
      </c>
      <c r="D11270" t="s">
        <v>33984</v>
      </c>
      <c r="E11270" t="s">
        <v>60</v>
      </c>
      <c r="F11270" s="7">
        <v>211.08</v>
      </c>
      <c r="G11270" t="s">
        <v>33</v>
      </c>
      <c r="H11270" t="s">
        <v>31814</v>
      </c>
      <c r="I11270" t="s">
        <v>31819</v>
      </c>
      <c r="M11270" t="s">
        <v>36</v>
      </c>
      <c r="N11270" t="str">
        <f>IF(AND(PESQUISA!$B$3&lt;&gt;"",OR(PESQUISA!$B$4="TODAS",B11270=PESQUISA!$B$4),ISNUMBER(SEARCH(PESQUISA!$B$3,D11270))),ROW()-1,"")</f>
        <v/>
      </c>
    </row>
    <row r="11271" spans="1:14" x14ac:dyDescent="0.3">
      <c r="A11271" t="s">
        <v>33985</v>
      </c>
      <c r="B11271" t="s">
        <v>31811</v>
      </c>
      <c r="C11271" t="s">
        <v>33986</v>
      </c>
      <c r="D11271" t="s">
        <v>33987</v>
      </c>
      <c r="E11271" t="s">
        <v>60</v>
      </c>
      <c r="F11271" s="7">
        <v>2.86</v>
      </c>
      <c r="G11271" t="s">
        <v>33</v>
      </c>
      <c r="H11271" t="s">
        <v>31814</v>
      </c>
      <c r="I11271" t="s">
        <v>31819</v>
      </c>
      <c r="M11271" t="s">
        <v>36</v>
      </c>
      <c r="N11271" t="str">
        <f>IF(AND(PESQUISA!$B$3&lt;&gt;"",OR(PESQUISA!$B$4="TODAS",B11271=PESQUISA!$B$4),ISNUMBER(SEARCH(PESQUISA!$B$3,D11271))),ROW()-1,"")</f>
        <v/>
      </c>
    </row>
    <row r="11272" spans="1:14" x14ac:dyDescent="0.3">
      <c r="A11272" t="s">
        <v>33988</v>
      </c>
      <c r="B11272" t="s">
        <v>31811</v>
      </c>
      <c r="C11272" t="s">
        <v>33989</v>
      </c>
      <c r="D11272" t="s">
        <v>33990</v>
      </c>
      <c r="E11272" t="s">
        <v>60</v>
      </c>
      <c r="F11272" s="7">
        <v>277.62</v>
      </c>
      <c r="G11272" t="s">
        <v>33</v>
      </c>
      <c r="H11272" t="s">
        <v>31814</v>
      </c>
      <c r="I11272" t="s">
        <v>31819</v>
      </c>
      <c r="M11272" t="s">
        <v>36</v>
      </c>
      <c r="N11272" t="str">
        <f>IF(AND(PESQUISA!$B$3&lt;&gt;"",OR(PESQUISA!$B$4="TODAS",B11272=PESQUISA!$B$4),ISNUMBER(SEARCH(PESQUISA!$B$3,D11272))),ROW()-1,"")</f>
        <v/>
      </c>
    </row>
    <row r="11273" spans="1:14" x14ac:dyDescent="0.3">
      <c r="A11273" t="s">
        <v>33991</v>
      </c>
      <c r="B11273" t="s">
        <v>31811</v>
      </c>
      <c r="C11273" t="s">
        <v>33992</v>
      </c>
      <c r="D11273" t="s">
        <v>33993</v>
      </c>
      <c r="E11273" t="s">
        <v>60</v>
      </c>
      <c r="F11273" s="7">
        <v>29.13</v>
      </c>
      <c r="G11273" t="s">
        <v>33</v>
      </c>
      <c r="H11273" t="s">
        <v>31814</v>
      </c>
      <c r="I11273" t="s">
        <v>31819</v>
      </c>
      <c r="M11273" t="s">
        <v>36</v>
      </c>
      <c r="N11273" t="str">
        <f>IF(AND(PESQUISA!$B$3&lt;&gt;"",OR(PESQUISA!$B$4="TODAS",B11273=PESQUISA!$B$4),ISNUMBER(SEARCH(PESQUISA!$B$3,D11273))),ROW()-1,"")</f>
        <v/>
      </c>
    </row>
    <row r="11274" spans="1:14" x14ac:dyDescent="0.3">
      <c r="A11274" t="s">
        <v>33994</v>
      </c>
      <c r="B11274" t="s">
        <v>31811</v>
      </c>
      <c r="C11274" t="s">
        <v>33995</v>
      </c>
      <c r="D11274" t="s">
        <v>33996</v>
      </c>
      <c r="E11274" t="s">
        <v>60</v>
      </c>
      <c r="F11274" s="7">
        <v>42.47</v>
      </c>
      <c r="G11274" t="s">
        <v>33</v>
      </c>
      <c r="H11274" t="s">
        <v>31814</v>
      </c>
      <c r="I11274" t="s">
        <v>31819</v>
      </c>
      <c r="M11274" t="s">
        <v>36</v>
      </c>
      <c r="N11274" t="str">
        <f>IF(AND(PESQUISA!$B$3&lt;&gt;"",OR(PESQUISA!$B$4="TODAS",B11274=PESQUISA!$B$4),ISNUMBER(SEARCH(PESQUISA!$B$3,D11274))),ROW()-1,"")</f>
        <v/>
      </c>
    </row>
    <row r="11275" spans="1:14" x14ac:dyDescent="0.3">
      <c r="A11275" t="s">
        <v>33997</v>
      </c>
      <c r="B11275" t="s">
        <v>31811</v>
      </c>
      <c r="C11275" t="s">
        <v>33998</v>
      </c>
      <c r="D11275" t="s">
        <v>33999</v>
      </c>
      <c r="E11275" t="s">
        <v>60</v>
      </c>
      <c r="F11275" s="7">
        <v>4.74</v>
      </c>
      <c r="G11275" t="s">
        <v>33</v>
      </c>
      <c r="H11275" t="s">
        <v>31814</v>
      </c>
      <c r="I11275" t="s">
        <v>31819</v>
      </c>
      <c r="M11275" t="s">
        <v>36</v>
      </c>
      <c r="N11275" t="str">
        <f>IF(AND(PESQUISA!$B$3&lt;&gt;"",OR(PESQUISA!$B$4="TODAS",B11275=PESQUISA!$B$4),ISNUMBER(SEARCH(PESQUISA!$B$3,D11275))),ROW()-1,"")</f>
        <v/>
      </c>
    </row>
    <row r="11276" spans="1:14" x14ac:dyDescent="0.3">
      <c r="A11276" t="s">
        <v>34000</v>
      </c>
      <c r="B11276" t="s">
        <v>31811</v>
      </c>
      <c r="C11276" t="s">
        <v>34001</v>
      </c>
      <c r="D11276" t="s">
        <v>34002</v>
      </c>
      <c r="E11276" t="s">
        <v>60</v>
      </c>
      <c r="F11276" s="7">
        <v>59.11</v>
      </c>
      <c r="G11276" t="s">
        <v>33</v>
      </c>
      <c r="H11276" t="s">
        <v>31814</v>
      </c>
      <c r="I11276" t="s">
        <v>31819</v>
      </c>
      <c r="M11276" t="s">
        <v>36</v>
      </c>
      <c r="N11276" t="str">
        <f>IF(AND(PESQUISA!$B$3&lt;&gt;"",OR(PESQUISA!$B$4="TODAS",B11276=PESQUISA!$B$4),ISNUMBER(SEARCH(PESQUISA!$B$3,D11276))),ROW()-1,"")</f>
        <v/>
      </c>
    </row>
    <row r="11277" spans="1:14" x14ac:dyDescent="0.3">
      <c r="A11277" t="s">
        <v>34003</v>
      </c>
      <c r="B11277" t="s">
        <v>31811</v>
      </c>
      <c r="C11277" t="s">
        <v>34004</v>
      </c>
      <c r="D11277" t="s">
        <v>34005</v>
      </c>
      <c r="E11277" t="s">
        <v>60</v>
      </c>
      <c r="F11277" s="7">
        <v>6.81</v>
      </c>
      <c r="G11277" t="s">
        <v>33</v>
      </c>
      <c r="H11277" t="s">
        <v>31814</v>
      </c>
      <c r="I11277" t="s">
        <v>31819</v>
      </c>
      <c r="M11277" t="s">
        <v>36</v>
      </c>
      <c r="N11277" t="str">
        <f>IF(AND(PESQUISA!$B$3&lt;&gt;"",OR(PESQUISA!$B$4="TODAS",B11277=PESQUISA!$B$4),ISNUMBER(SEARCH(PESQUISA!$B$3,D11277))),ROW()-1,"")</f>
        <v/>
      </c>
    </row>
    <row r="11278" spans="1:14" x14ac:dyDescent="0.3">
      <c r="A11278" t="s">
        <v>34006</v>
      </c>
      <c r="B11278" t="s">
        <v>31811</v>
      </c>
      <c r="C11278" t="s">
        <v>34007</v>
      </c>
      <c r="D11278" t="s">
        <v>34008</v>
      </c>
      <c r="E11278" t="s">
        <v>60</v>
      </c>
      <c r="F11278" s="7">
        <v>87.19</v>
      </c>
      <c r="G11278" t="s">
        <v>33</v>
      </c>
      <c r="H11278" t="s">
        <v>31814</v>
      </c>
      <c r="I11278" t="s">
        <v>31819</v>
      </c>
      <c r="M11278" t="s">
        <v>36</v>
      </c>
      <c r="N11278" t="str">
        <f>IF(AND(PESQUISA!$B$3&lt;&gt;"",OR(PESQUISA!$B$4="TODAS",B11278=PESQUISA!$B$4),ISNUMBER(SEARCH(PESQUISA!$B$3,D11278))),ROW()-1,"")</f>
        <v/>
      </c>
    </row>
    <row r="11279" spans="1:14" x14ac:dyDescent="0.3">
      <c r="A11279" t="s">
        <v>34009</v>
      </c>
      <c r="B11279" t="s">
        <v>31811</v>
      </c>
      <c r="C11279" t="s">
        <v>34010</v>
      </c>
      <c r="D11279" t="s">
        <v>34011</v>
      </c>
      <c r="E11279" t="s">
        <v>60</v>
      </c>
      <c r="F11279" s="7">
        <v>115.55</v>
      </c>
      <c r="G11279" t="s">
        <v>33</v>
      </c>
      <c r="H11279" t="s">
        <v>31814</v>
      </c>
      <c r="I11279" t="s">
        <v>31819</v>
      </c>
      <c r="M11279" t="s">
        <v>36</v>
      </c>
      <c r="N11279" t="str">
        <f>IF(AND(PESQUISA!$B$3&lt;&gt;"",OR(PESQUISA!$B$4="TODAS",B11279=PESQUISA!$B$4),ISNUMBER(SEARCH(PESQUISA!$B$3,D11279))),ROW()-1,"")</f>
        <v/>
      </c>
    </row>
    <row r="11280" spans="1:14" x14ac:dyDescent="0.3">
      <c r="A11280" t="s">
        <v>34012</v>
      </c>
      <c r="B11280" t="s">
        <v>31811</v>
      </c>
      <c r="C11280" t="s">
        <v>34013</v>
      </c>
      <c r="D11280" t="s">
        <v>34014</v>
      </c>
      <c r="E11280" t="s">
        <v>60</v>
      </c>
      <c r="F11280" s="7">
        <v>2.4300000000000002</v>
      </c>
      <c r="G11280" t="s">
        <v>33</v>
      </c>
      <c r="H11280" t="s">
        <v>31814</v>
      </c>
      <c r="I11280" t="s">
        <v>31819</v>
      </c>
      <c r="M11280" t="s">
        <v>36</v>
      </c>
      <c r="N11280" t="str">
        <f>IF(AND(PESQUISA!$B$3&lt;&gt;"",OR(PESQUISA!$B$4="TODAS",B11280=PESQUISA!$B$4),ISNUMBER(SEARCH(PESQUISA!$B$3,D11280))),ROW()-1,"")</f>
        <v/>
      </c>
    </row>
    <row r="11281" spans="1:14" x14ac:dyDescent="0.3">
      <c r="A11281" t="s">
        <v>34015</v>
      </c>
      <c r="B11281" t="s">
        <v>31811</v>
      </c>
      <c r="C11281" t="s">
        <v>34016</v>
      </c>
      <c r="D11281" t="s">
        <v>34017</v>
      </c>
      <c r="E11281" t="s">
        <v>60</v>
      </c>
      <c r="F11281" s="7">
        <v>12.42</v>
      </c>
      <c r="G11281" t="s">
        <v>33</v>
      </c>
      <c r="H11281" t="s">
        <v>31814</v>
      </c>
      <c r="I11281" t="s">
        <v>31819</v>
      </c>
      <c r="M11281" t="s">
        <v>36</v>
      </c>
      <c r="N11281" t="str">
        <f>IF(AND(PESQUISA!$B$3&lt;&gt;"",OR(PESQUISA!$B$4="TODAS",B11281=PESQUISA!$B$4),ISNUMBER(SEARCH(PESQUISA!$B$3,D11281))),ROW()-1,"")</f>
        <v/>
      </c>
    </row>
    <row r="11282" spans="1:14" x14ac:dyDescent="0.3">
      <c r="A11282" t="s">
        <v>34018</v>
      </c>
      <c r="B11282" t="s">
        <v>31811</v>
      </c>
      <c r="C11282" t="s">
        <v>34019</v>
      </c>
      <c r="D11282" t="s">
        <v>34020</v>
      </c>
      <c r="E11282" t="s">
        <v>60</v>
      </c>
      <c r="F11282" s="7">
        <v>152.16999999999999</v>
      </c>
      <c r="G11282" t="s">
        <v>33</v>
      </c>
      <c r="H11282" t="s">
        <v>31814</v>
      </c>
      <c r="I11282" t="s">
        <v>31819</v>
      </c>
      <c r="M11282" t="s">
        <v>36</v>
      </c>
      <c r="N11282" t="str">
        <f>IF(AND(PESQUISA!$B$3&lt;&gt;"",OR(PESQUISA!$B$4="TODAS",B11282=PESQUISA!$B$4),ISNUMBER(SEARCH(PESQUISA!$B$3,D11282))),ROW()-1,"")</f>
        <v/>
      </c>
    </row>
    <row r="11283" spans="1:14" x14ac:dyDescent="0.3">
      <c r="A11283" t="s">
        <v>34021</v>
      </c>
      <c r="B11283" t="s">
        <v>31811</v>
      </c>
      <c r="C11283" t="s">
        <v>34022</v>
      </c>
      <c r="D11283" t="s">
        <v>34023</v>
      </c>
      <c r="E11283" t="s">
        <v>60</v>
      </c>
      <c r="F11283" s="7">
        <v>184.36</v>
      </c>
      <c r="G11283" t="s">
        <v>33</v>
      </c>
      <c r="H11283" t="s">
        <v>31814</v>
      </c>
      <c r="I11283" t="s">
        <v>31819</v>
      </c>
      <c r="M11283" t="s">
        <v>36</v>
      </c>
      <c r="N11283" t="str">
        <f>IF(AND(PESQUISA!$B$3&lt;&gt;"",OR(PESQUISA!$B$4="TODAS",B11283=PESQUISA!$B$4),ISNUMBER(SEARCH(PESQUISA!$B$3,D11283))),ROW()-1,"")</f>
        <v/>
      </c>
    </row>
    <row r="11284" spans="1:14" x14ac:dyDescent="0.3">
      <c r="A11284" t="s">
        <v>34024</v>
      </c>
      <c r="B11284" t="s">
        <v>31811</v>
      </c>
      <c r="C11284" t="s">
        <v>34025</v>
      </c>
      <c r="D11284" t="s">
        <v>34026</v>
      </c>
      <c r="E11284" t="s">
        <v>60</v>
      </c>
      <c r="F11284" s="7">
        <v>19.77</v>
      </c>
      <c r="G11284" t="s">
        <v>33</v>
      </c>
      <c r="H11284" t="s">
        <v>31814</v>
      </c>
      <c r="I11284" t="s">
        <v>31819</v>
      </c>
      <c r="M11284" t="s">
        <v>36</v>
      </c>
      <c r="N11284" t="str">
        <f>IF(AND(PESQUISA!$B$3&lt;&gt;"",OR(PESQUISA!$B$4="TODAS",B11284=PESQUISA!$B$4),ISNUMBER(SEARCH(PESQUISA!$B$3,D11284))),ROW()-1,"")</f>
        <v/>
      </c>
    </row>
    <row r="11285" spans="1:14" x14ac:dyDescent="0.3">
      <c r="A11285" t="s">
        <v>34027</v>
      </c>
      <c r="B11285" t="s">
        <v>31811</v>
      </c>
      <c r="C11285" t="s">
        <v>34028</v>
      </c>
      <c r="D11285" t="s">
        <v>34029</v>
      </c>
      <c r="E11285" t="s">
        <v>60</v>
      </c>
      <c r="F11285" s="7">
        <v>226.45</v>
      </c>
      <c r="G11285" t="s">
        <v>33</v>
      </c>
      <c r="H11285" t="s">
        <v>31814</v>
      </c>
      <c r="I11285" t="s">
        <v>31819</v>
      </c>
      <c r="M11285" t="s">
        <v>36</v>
      </c>
      <c r="N11285" t="str">
        <f>IF(AND(PESQUISA!$B$3&lt;&gt;"",OR(PESQUISA!$B$4="TODAS",B11285=PESQUISA!$B$4),ISNUMBER(SEARCH(PESQUISA!$B$3,D11285))),ROW()-1,"")</f>
        <v/>
      </c>
    </row>
    <row r="11286" spans="1:14" x14ac:dyDescent="0.3">
      <c r="A11286" t="s">
        <v>34030</v>
      </c>
      <c r="B11286" t="s">
        <v>31811</v>
      </c>
      <c r="C11286" t="s">
        <v>34031</v>
      </c>
      <c r="D11286" t="s">
        <v>34032</v>
      </c>
      <c r="E11286" t="s">
        <v>60</v>
      </c>
      <c r="F11286" s="7">
        <v>3.39</v>
      </c>
      <c r="G11286" t="s">
        <v>33</v>
      </c>
      <c r="H11286" t="s">
        <v>31814</v>
      </c>
      <c r="I11286" t="s">
        <v>31819</v>
      </c>
      <c r="M11286" t="s">
        <v>36</v>
      </c>
      <c r="N11286" t="str">
        <f>IF(AND(PESQUISA!$B$3&lt;&gt;"",OR(PESQUISA!$B$4="TODAS",B11286=PESQUISA!$B$4),ISNUMBER(SEARCH(PESQUISA!$B$3,D11286))),ROW()-1,"")</f>
        <v/>
      </c>
    </row>
    <row r="11287" spans="1:14" x14ac:dyDescent="0.3">
      <c r="A11287" t="s">
        <v>34033</v>
      </c>
      <c r="B11287" t="s">
        <v>31811</v>
      </c>
      <c r="C11287" t="s">
        <v>34034</v>
      </c>
      <c r="D11287" t="s">
        <v>34035</v>
      </c>
      <c r="E11287" t="s">
        <v>60</v>
      </c>
      <c r="F11287" s="7">
        <v>300.92</v>
      </c>
      <c r="G11287" t="s">
        <v>33</v>
      </c>
      <c r="H11287" t="s">
        <v>31814</v>
      </c>
      <c r="I11287" t="s">
        <v>31819</v>
      </c>
      <c r="M11287" t="s">
        <v>36</v>
      </c>
      <c r="N11287" t="str">
        <f>IF(AND(PESQUISA!$B$3&lt;&gt;"",OR(PESQUISA!$B$4="TODAS",B11287=PESQUISA!$B$4),ISNUMBER(SEARCH(PESQUISA!$B$3,D11287))),ROW()-1,"")</f>
        <v/>
      </c>
    </row>
    <row r="11288" spans="1:14" x14ac:dyDescent="0.3">
      <c r="A11288" t="s">
        <v>34036</v>
      </c>
      <c r="B11288" t="s">
        <v>31811</v>
      </c>
      <c r="C11288" t="s">
        <v>34037</v>
      </c>
      <c r="D11288" t="s">
        <v>34038</v>
      </c>
      <c r="E11288" t="s">
        <v>60</v>
      </c>
      <c r="F11288" s="7">
        <v>30.66</v>
      </c>
      <c r="G11288" t="s">
        <v>33</v>
      </c>
      <c r="H11288" t="s">
        <v>31814</v>
      </c>
      <c r="I11288" t="s">
        <v>31819</v>
      </c>
      <c r="M11288" t="s">
        <v>36</v>
      </c>
      <c r="N11288" t="str">
        <f>IF(AND(PESQUISA!$B$3&lt;&gt;"",OR(PESQUISA!$B$4="TODAS",B11288=PESQUISA!$B$4),ISNUMBER(SEARCH(PESQUISA!$B$3,D11288))),ROW()-1,"")</f>
        <v/>
      </c>
    </row>
    <row r="11289" spans="1:14" x14ac:dyDescent="0.3">
      <c r="A11289" t="s">
        <v>34039</v>
      </c>
      <c r="B11289" t="s">
        <v>31811</v>
      </c>
      <c r="C11289" t="s">
        <v>34040</v>
      </c>
      <c r="D11289" t="s">
        <v>34041</v>
      </c>
      <c r="E11289" t="s">
        <v>60</v>
      </c>
      <c r="F11289" s="7">
        <v>390.43</v>
      </c>
      <c r="G11289" t="s">
        <v>33</v>
      </c>
      <c r="H11289" t="s">
        <v>31814</v>
      </c>
      <c r="I11289" t="s">
        <v>31819</v>
      </c>
      <c r="M11289" t="s">
        <v>36</v>
      </c>
      <c r="N11289" t="str">
        <f>IF(AND(PESQUISA!$B$3&lt;&gt;"",OR(PESQUISA!$B$4="TODAS",B11289=PESQUISA!$B$4),ISNUMBER(SEARCH(PESQUISA!$B$3,D11289))),ROW()-1,"")</f>
        <v/>
      </c>
    </row>
    <row r="11290" spans="1:14" x14ac:dyDescent="0.3">
      <c r="A11290" t="s">
        <v>34042</v>
      </c>
      <c r="B11290" t="s">
        <v>31811</v>
      </c>
      <c r="C11290" t="s">
        <v>34043</v>
      </c>
      <c r="D11290" t="s">
        <v>34044</v>
      </c>
      <c r="E11290" t="s">
        <v>60</v>
      </c>
      <c r="F11290" s="7">
        <v>43.32</v>
      </c>
      <c r="G11290" t="s">
        <v>33</v>
      </c>
      <c r="H11290" t="s">
        <v>31814</v>
      </c>
      <c r="I11290" t="s">
        <v>31819</v>
      </c>
      <c r="M11290" t="s">
        <v>36</v>
      </c>
      <c r="N11290" t="str">
        <f>IF(AND(PESQUISA!$B$3&lt;&gt;"",OR(PESQUISA!$B$4="TODAS",B11290=PESQUISA!$B$4),ISNUMBER(SEARCH(PESQUISA!$B$3,D11290))),ROW()-1,"")</f>
        <v/>
      </c>
    </row>
    <row r="11291" spans="1:14" x14ac:dyDescent="0.3">
      <c r="A11291" t="s">
        <v>34045</v>
      </c>
      <c r="B11291" t="s">
        <v>31811</v>
      </c>
      <c r="C11291" t="s">
        <v>34046</v>
      </c>
      <c r="D11291" t="s">
        <v>34047</v>
      </c>
      <c r="E11291" t="s">
        <v>60</v>
      </c>
      <c r="F11291" s="7">
        <v>5.21</v>
      </c>
      <c r="G11291" t="s">
        <v>33</v>
      </c>
      <c r="H11291" t="s">
        <v>31814</v>
      </c>
      <c r="I11291" t="s">
        <v>31819</v>
      </c>
      <c r="M11291" t="s">
        <v>36</v>
      </c>
      <c r="N11291" t="str">
        <f>IF(AND(PESQUISA!$B$3&lt;&gt;"",OR(PESQUISA!$B$4="TODAS",B11291=PESQUISA!$B$4),ISNUMBER(SEARCH(PESQUISA!$B$3,D11291))),ROW()-1,"")</f>
        <v/>
      </c>
    </row>
    <row r="11292" spans="1:14" x14ac:dyDescent="0.3">
      <c r="A11292" t="s">
        <v>34048</v>
      </c>
      <c r="B11292" t="s">
        <v>31811</v>
      </c>
      <c r="C11292" t="s">
        <v>34049</v>
      </c>
      <c r="D11292" t="s">
        <v>34050</v>
      </c>
      <c r="E11292" t="s">
        <v>60</v>
      </c>
      <c r="F11292" s="7">
        <v>524.96</v>
      </c>
      <c r="G11292" t="s">
        <v>33</v>
      </c>
      <c r="H11292" t="s">
        <v>31814</v>
      </c>
      <c r="I11292" t="s">
        <v>31819</v>
      </c>
      <c r="M11292" t="s">
        <v>36</v>
      </c>
      <c r="N11292" t="str">
        <f>IF(AND(PESQUISA!$B$3&lt;&gt;"",OR(PESQUISA!$B$4="TODAS",B11292=PESQUISA!$B$4),ISNUMBER(SEARCH(PESQUISA!$B$3,D11292))),ROW()-1,"")</f>
        <v/>
      </c>
    </row>
    <row r="11293" spans="1:14" x14ac:dyDescent="0.3">
      <c r="A11293" t="s">
        <v>34051</v>
      </c>
      <c r="B11293" t="s">
        <v>31811</v>
      </c>
      <c r="C11293" t="s">
        <v>34052</v>
      </c>
      <c r="D11293" t="s">
        <v>34053</v>
      </c>
      <c r="E11293" t="s">
        <v>60</v>
      </c>
      <c r="F11293" s="7">
        <v>64.06</v>
      </c>
      <c r="G11293" t="s">
        <v>33</v>
      </c>
      <c r="H11293" t="s">
        <v>31814</v>
      </c>
      <c r="I11293" t="s">
        <v>31819</v>
      </c>
      <c r="M11293" t="s">
        <v>36</v>
      </c>
      <c r="N11293" t="str">
        <f>IF(AND(PESQUISA!$B$3&lt;&gt;"",OR(PESQUISA!$B$4="TODAS",B11293=PESQUISA!$B$4),ISNUMBER(SEARCH(PESQUISA!$B$3,D11293))),ROW()-1,"")</f>
        <v/>
      </c>
    </row>
    <row r="11294" spans="1:14" x14ac:dyDescent="0.3">
      <c r="A11294" t="s">
        <v>34054</v>
      </c>
      <c r="B11294" t="s">
        <v>31811</v>
      </c>
      <c r="C11294" t="s">
        <v>34055</v>
      </c>
      <c r="D11294" t="s">
        <v>34056</v>
      </c>
      <c r="E11294" t="s">
        <v>60</v>
      </c>
      <c r="F11294" s="7">
        <v>627.97</v>
      </c>
      <c r="G11294" t="s">
        <v>33</v>
      </c>
      <c r="H11294" t="s">
        <v>31814</v>
      </c>
      <c r="I11294" t="s">
        <v>31819</v>
      </c>
      <c r="M11294" t="s">
        <v>36</v>
      </c>
      <c r="N11294" t="str">
        <f>IF(AND(PESQUISA!$B$3&lt;&gt;"",OR(PESQUISA!$B$4="TODAS",B11294=PESQUISA!$B$4),ISNUMBER(SEARCH(PESQUISA!$B$3,D11294))),ROW()-1,"")</f>
        <v/>
      </c>
    </row>
    <row r="11295" spans="1:14" x14ac:dyDescent="0.3">
      <c r="A11295" t="s">
        <v>34057</v>
      </c>
      <c r="B11295" t="s">
        <v>31811</v>
      </c>
      <c r="C11295" t="s">
        <v>34058</v>
      </c>
      <c r="D11295" t="s">
        <v>34059</v>
      </c>
      <c r="E11295" t="s">
        <v>60</v>
      </c>
      <c r="F11295" s="7">
        <v>7.58</v>
      </c>
      <c r="G11295" t="s">
        <v>33</v>
      </c>
      <c r="H11295" t="s">
        <v>31814</v>
      </c>
      <c r="I11295" t="s">
        <v>31819</v>
      </c>
      <c r="M11295" t="s">
        <v>36</v>
      </c>
      <c r="N11295" t="str">
        <f>IF(AND(PESQUISA!$B$3&lt;&gt;"",OR(PESQUISA!$B$4="TODAS",B11295=PESQUISA!$B$4),ISNUMBER(SEARCH(PESQUISA!$B$3,D11295))),ROW()-1,"")</f>
        <v/>
      </c>
    </row>
    <row r="11296" spans="1:14" x14ac:dyDescent="0.3">
      <c r="A11296" t="s">
        <v>34060</v>
      </c>
      <c r="B11296" t="s">
        <v>31811</v>
      </c>
      <c r="C11296" t="s">
        <v>34061</v>
      </c>
      <c r="D11296" t="s">
        <v>34062</v>
      </c>
      <c r="E11296" t="s">
        <v>60</v>
      </c>
      <c r="F11296" s="7">
        <v>89.62</v>
      </c>
      <c r="G11296" t="s">
        <v>33</v>
      </c>
      <c r="H11296" t="s">
        <v>31814</v>
      </c>
      <c r="I11296" t="s">
        <v>31819</v>
      </c>
      <c r="M11296" t="s">
        <v>36</v>
      </c>
      <c r="N11296" t="str">
        <f>IF(AND(PESQUISA!$B$3&lt;&gt;"",OR(PESQUISA!$B$4="TODAS",B11296=PESQUISA!$B$4),ISNUMBER(SEARCH(PESQUISA!$B$3,D11296))),ROW()-1,"")</f>
        <v/>
      </c>
    </row>
    <row r="11297" spans="1:14" x14ac:dyDescent="0.3">
      <c r="A11297" t="s">
        <v>34063</v>
      </c>
      <c r="B11297" t="s">
        <v>31811</v>
      </c>
      <c r="C11297" t="s">
        <v>34064</v>
      </c>
      <c r="D11297" t="s">
        <v>34065</v>
      </c>
      <c r="E11297" t="s">
        <v>60</v>
      </c>
      <c r="F11297" s="7">
        <v>116.36</v>
      </c>
      <c r="G11297" t="s">
        <v>33</v>
      </c>
      <c r="H11297" t="s">
        <v>31814</v>
      </c>
      <c r="I11297" t="s">
        <v>31819</v>
      </c>
      <c r="M11297" t="s">
        <v>36</v>
      </c>
      <c r="N11297" t="str">
        <f>IF(AND(PESQUISA!$B$3&lt;&gt;"",OR(PESQUISA!$B$4="TODAS",B11297=PESQUISA!$B$4),ISNUMBER(SEARCH(PESQUISA!$B$3,D11297))),ROW()-1,"")</f>
        <v/>
      </c>
    </row>
    <row r="11298" spans="1:14" x14ac:dyDescent="0.3">
      <c r="A11298" t="s">
        <v>34066</v>
      </c>
      <c r="B11298" t="s">
        <v>31811</v>
      </c>
      <c r="C11298" t="s">
        <v>34067</v>
      </c>
      <c r="D11298" t="s">
        <v>34068</v>
      </c>
      <c r="E11298" t="s">
        <v>60</v>
      </c>
      <c r="F11298" s="7">
        <v>154.19</v>
      </c>
      <c r="G11298" t="s">
        <v>33</v>
      </c>
      <c r="H11298" t="s">
        <v>31814</v>
      </c>
      <c r="I11298" t="s">
        <v>31819</v>
      </c>
      <c r="M11298" t="s">
        <v>36</v>
      </c>
      <c r="N11298" t="str">
        <f>IF(AND(PESQUISA!$B$3&lt;&gt;"",OR(PESQUISA!$B$4="TODAS",B11298=PESQUISA!$B$4),ISNUMBER(SEARCH(PESQUISA!$B$3,D11298))),ROW()-1,"")</f>
        <v/>
      </c>
    </row>
    <row r="11299" spans="1:14" x14ac:dyDescent="0.3">
      <c r="A11299" t="s">
        <v>34069</v>
      </c>
      <c r="B11299" t="s">
        <v>31811</v>
      </c>
      <c r="C11299" t="s">
        <v>34070</v>
      </c>
      <c r="D11299" t="s">
        <v>34071</v>
      </c>
      <c r="E11299" t="s">
        <v>60</v>
      </c>
      <c r="F11299" s="7">
        <v>205.02</v>
      </c>
      <c r="G11299" t="s">
        <v>33</v>
      </c>
      <c r="H11299" t="s">
        <v>31814</v>
      </c>
      <c r="I11299" t="s">
        <v>31819</v>
      </c>
      <c r="M11299" t="s">
        <v>36</v>
      </c>
      <c r="N11299" t="str">
        <f>IF(AND(PESQUISA!$B$3&lt;&gt;"",OR(PESQUISA!$B$4="TODAS",B11299=PESQUISA!$B$4),ISNUMBER(SEARCH(PESQUISA!$B$3,D11299))),ROW()-1,"")</f>
        <v/>
      </c>
    </row>
    <row r="11300" spans="1:14" x14ac:dyDescent="0.3">
      <c r="A11300" t="s">
        <v>34072</v>
      </c>
      <c r="B11300" t="s">
        <v>31811</v>
      </c>
      <c r="C11300" t="s">
        <v>34073</v>
      </c>
      <c r="D11300" t="s">
        <v>34074</v>
      </c>
      <c r="E11300" t="s">
        <v>60</v>
      </c>
      <c r="F11300" s="7">
        <v>20.18</v>
      </c>
      <c r="G11300" t="s">
        <v>33</v>
      </c>
      <c r="H11300" t="s">
        <v>31814</v>
      </c>
      <c r="I11300" t="s">
        <v>31819</v>
      </c>
      <c r="M11300" t="s">
        <v>36</v>
      </c>
      <c r="N11300" t="str">
        <f>IF(AND(PESQUISA!$B$3&lt;&gt;"",OR(PESQUISA!$B$4="TODAS",B11300=PESQUISA!$B$4),ISNUMBER(SEARCH(PESQUISA!$B$3,D11300))),ROW()-1,"")</f>
        <v/>
      </c>
    </row>
    <row r="11301" spans="1:14" x14ac:dyDescent="0.3">
      <c r="A11301" t="s">
        <v>34075</v>
      </c>
      <c r="B11301" t="s">
        <v>31811</v>
      </c>
      <c r="C11301" t="s">
        <v>34076</v>
      </c>
      <c r="D11301" t="s">
        <v>34077</v>
      </c>
      <c r="E11301" t="s">
        <v>60</v>
      </c>
      <c r="F11301" s="7">
        <v>255.26</v>
      </c>
      <c r="G11301" t="s">
        <v>33</v>
      </c>
      <c r="H11301" t="s">
        <v>31814</v>
      </c>
      <c r="I11301" t="s">
        <v>31819</v>
      </c>
      <c r="M11301" t="s">
        <v>36</v>
      </c>
      <c r="N11301" t="str">
        <f>IF(AND(PESQUISA!$B$3&lt;&gt;"",OR(PESQUISA!$B$4="TODAS",B11301=PESQUISA!$B$4),ISNUMBER(SEARCH(PESQUISA!$B$3,D11301))),ROW()-1,"")</f>
        <v/>
      </c>
    </row>
    <row r="11302" spans="1:14" x14ac:dyDescent="0.3">
      <c r="A11302" t="s">
        <v>34078</v>
      </c>
      <c r="B11302" t="s">
        <v>31811</v>
      </c>
      <c r="C11302" t="s">
        <v>34079</v>
      </c>
      <c r="D11302" t="s">
        <v>34080</v>
      </c>
      <c r="E11302" t="s">
        <v>60</v>
      </c>
      <c r="F11302" s="7">
        <v>334.34</v>
      </c>
      <c r="G11302" t="s">
        <v>33</v>
      </c>
      <c r="H11302" t="s">
        <v>31814</v>
      </c>
      <c r="I11302" t="s">
        <v>31819</v>
      </c>
      <c r="M11302" t="s">
        <v>36</v>
      </c>
      <c r="N11302" t="str">
        <f>IF(AND(PESQUISA!$B$3&lt;&gt;"",OR(PESQUISA!$B$4="TODAS",B11302=PESQUISA!$B$4),ISNUMBER(SEARCH(PESQUISA!$B$3,D11302))),ROW()-1,"")</f>
        <v/>
      </c>
    </row>
    <row r="11303" spans="1:14" x14ac:dyDescent="0.3">
      <c r="A11303" t="s">
        <v>34081</v>
      </c>
      <c r="B11303" t="s">
        <v>31811</v>
      </c>
      <c r="C11303" t="s">
        <v>34082</v>
      </c>
      <c r="D11303" t="s">
        <v>34083</v>
      </c>
      <c r="E11303" t="s">
        <v>60</v>
      </c>
      <c r="F11303" s="7">
        <v>31.89</v>
      </c>
      <c r="G11303" t="s">
        <v>33</v>
      </c>
      <c r="H11303" t="s">
        <v>31814</v>
      </c>
      <c r="I11303" t="s">
        <v>31819</v>
      </c>
      <c r="M11303" t="s">
        <v>36</v>
      </c>
      <c r="N11303" t="str">
        <f>IF(AND(PESQUISA!$B$3&lt;&gt;"",OR(PESQUISA!$B$4="TODAS",B11303=PESQUISA!$B$4),ISNUMBER(SEARCH(PESQUISA!$B$3,D11303))),ROW()-1,"")</f>
        <v/>
      </c>
    </row>
    <row r="11304" spans="1:14" x14ac:dyDescent="0.3">
      <c r="A11304" t="s">
        <v>34084</v>
      </c>
      <c r="B11304" t="s">
        <v>31811</v>
      </c>
      <c r="C11304" t="s">
        <v>34085</v>
      </c>
      <c r="D11304" t="s">
        <v>34086</v>
      </c>
      <c r="E11304" t="s">
        <v>60</v>
      </c>
      <c r="F11304" s="7">
        <v>43.65</v>
      </c>
      <c r="G11304" t="s">
        <v>33</v>
      </c>
      <c r="H11304" t="s">
        <v>31814</v>
      </c>
      <c r="I11304" t="s">
        <v>31819</v>
      </c>
      <c r="M11304" t="s">
        <v>36</v>
      </c>
      <c r="N11304" t="str">
        <f>IF(AND(PESQUISA!$B$3&lt;&gt;"",OR(PESQUISA!$B$4="TODAS",B11304=PESQUISA!$B$4),ISNUMBER(SEARCH(PESQUISA!$B$3,D11304))),ROW()-1,"")</f>
        <v/>
      </c>
    </row>
    <row r="11305" spans="1:14" x14ac:dyDescent="0.3">
      <c r="A11305" t="s">
        <v>34087</v>
      </c>
      <c r="B11305" t="s">
        <v>31811</v>
      </c>
      <c r="C11305" t="s">
        <v>34088</v>
      </c>
      <c r="D11305" t="s">
        <v>34089</v>
      </c>
      <c r="E11305" t="s">
        <v>60</v>
      </c>
      <c r="F11305" s="7">
        <v>60.43</v>
      </c>
      <c r="G11305" t="s">
        <v>33</v>
      </c>
      <c r="H11305" t="s">
        <v>31814</v>
      </c>
      <c r="I11305" t="s">
        <v>31819</v>
      </c>
      <c r="M11305" t="s">
        <v>36</v>
      </c>
      <c r="N11305" t="str">
        <f>IF(AND(PESQUISA!$B$3&lt;&gt;"",OR(PESQUISA!$B$4="TODAS",B11305=PESQUISA!$B$4),ISNUMBER(SEARCH(PESQUISA!$B$3,D11305))),ROW()-1,"")</f>
        <v/>
      </c>
    </row>
    <row r="11306" spans="1:14" x14ac:dyDescent="0.3">
      <c r="A11306" t="s">
        <v>34090</v>
      </c>
      <c r="B11306" t="s">
        <v>31811</v>
      </c>
      <c r="C11306" t="s">
        <v>34091</v>
      </c>
      <c r="D11306" t="s">
        <v>34092</v>
      </c>
      <c r="E11306" t="s">
        <v>60</v>
      </c>
      <c r="F11306" s="7">
        <v>7.67</v>
      </c>
      <c r="G11306" t="s">
        <v>33</v>
      </c>
      <c r="H11306" t="s">
        <v>31814</v>
      </c>
      <c r="I11306" t="s">
        <v>31819</v>
      </c>
      <c r="M11306" t="s">
        <v>36</v>
      </c>
      <c r="N11306" t="str">
        <f>IF(AND(PESQUISA!$B$3&lt;&gt;"",OR(PESQUISA!$B$4="TODAS",B11306=PESQUISA!$B$4),ISNUMBER(SEARCH(PESQUISA!$B$3,D11306))),ROW()-1,"")</f>
        <v/>
      </c>
    </row>
    <row r="11307" spans="1:14" x14ac:dyDescent="0.3">
      <c r="A11307" t="s">
        <v>34093</v>
      </c>
      <c r="B11307" t="s">
        <v>31811</v>
      </c>
      <c r="C11307" t="s">
        <v>34094</v>
      </c>
      <c r="D11307" t="s">
        <v>34095</v>
      </c>
      <c r="E11307" t="s">
        <v>60</v>
      </c>
      <c r="F11307" s="7">
        <v>83.32</v>
      </c>
      <c r="G11307" t="s">
        <v>33</v>
      </c>
      <c r="H11307" t="s">
        <v>31814</v>
      </c>
      <c r="I11307" t="s">
        <v>31819</v>
      </c>
      <c r="M11307" t="s">
        <v>36</v>
      </c>
      <c r="N11307" t="str">
        <f>IF(AND(PESQUISA!$B$3&lt;&gt;"",OR(PESQUISA!$B$4="TODAS",B11307=PESQUISA!$B$4),ISNUMBER(SEARCH(PESQUISA!$B$3,D11307))),ROW()-1,"")</f>
        <v/>
      </c>
    </row>
    <row r="11308" spans="1:14" x14ac:dyDescent="0.3">
      <c r="A11308" t="s">
        <v>34096</v>
      </c>
      <c r="B11308" t="s">
        <v>31811</v>
      </c>
      <c r="C11308" t="s">
        <v>34097</v>
      </c>
      <c r="D11308" t="s">
        <v>34098</v>
      </c>
      <c r="E11308" t="s">
        <v>60</v>
      </c>
      <c r="F11308" s="7">
        <v>115.01</v>
      </c>
      <c r="G11308" t="s">
        <v>33</v>
      </c>
      <c r="H11308" t="s">
        <v>31814</v>
      </c>
      <c r="I11308" t="s">
        <v>31819</v>
      </c>
      <c r="M11308" t="s">
        <v>36</v>
      </c>
      <c r="N11308" t="str">
        <f>IF(AND(PESQUISA!$B$3&lt;&gt;"",OR(PESQUISA!$B$4="TODAS",B11308=PESQUISA!$B$4),ISNUMBER(SEARCH(PESQUISA!$B$3,D11308))),ROW()-1,"")</f>
        <v/>
      </c>
    </row>
    <row r="11309" spans="1:14" x14ac:dyDescent="0.3">
      <c r="A11309" t="s">
        <v>34099</v>
      </c>
      <c r="B11309" t="s">
        <v>31811</v>
      </c>
      <c r="C11309" t="s">
        <v>34100</v>
      </c>
      <c r="D11309" t="s">
        <v>34101</v>
      </c>
      <c r="E11309" t="s">
        <v>60</v>
      </c>
      <c r="F11309" s="7">
        <v>5.41</v>
      </c>
      <c r="G11309" t="s">
        <v>33</v>
      </c>
      <c r="H11309" t="s">
        <v>31814</v>
      </c>
      <c r="I11309" t="s">
        <v>31819</v>
      </c>
      <c r="M11309" t="s">
        <v>36</v>
      </c>
      <c r="N11309" t="str">
        <f>IF(AND(PESQUISA!$B$3&lt;&gt;"",OR(PESQUISA!$B$4="TODAS",B11309=PESQUISA!$B$4),ISNUMBER(SEARCH(PESQUISA!$B$3,D11309))),ROW()-1,"")</f>
        <v/>
      </c>
    </row>
    <row r="11310" spans="1:14" x14ac:dyDescent="0.3">
      <c r="A11310" t="s">
        <v>34102</v>
      </c>
      <c r="B11310" t="s">
        <v>31811</v>
      </c>
      <c r="C11310" t="s">
        <v>34103</v>
      </c>
      <c r="D11310" t="s">
        <v>34104</v>
      </c>
      <c r="E11310" t="s">
        <v>60</v>
      </c>
      <c r="F11310" s="7">
        <v>3.82</v>
      </c>
      <c r="G11310" t="s">
        <v>33</v>
      </c>
      <c r="H11310" t="s">
        <v>31814</v>
      </c>
      <c r="I11310" t="s">
        <v>31819</v>
      </c>
      <c r="M11310" t="s">
        <v>36</v>
      </c>
      <c r="N11310" t="str">
        <f>IF(AND(PESQUISA!$B$3&lt;&gt;"",OR(PESQUISA!$B$4="TODAS",B11310=PESQUISA!$B$4),ISNUMBER(SEARCH(PESQUISA!$B$3,D11310))),ROW()-1,"")</f>
        <v/>
      </c>
    </row>
    <row r="11311" spans="1:14" x14ac:dyDescent="0.3">
      <c r="A11311" t="s">
        <v>34105</v>
      </c>
      <c r="B11311" t="s">
        <v>31811</v>
      </c>
      <c r="C11311" t="s">
        <v>34106</v>
      </c>
      <c r="D11311" t="s">
        <v>34107</v>
      </c>
      <c r="E11311" t="s">
        <v>60</v>
      </c>
      <c r="F11311" s="7">
        <v>2.92</v>
      </c>
      <c r="G11311" t="s">
        <v>33</v>
      </c>
      <c r="H11311" t="s">
        <v>31814</v>
      </c>
      <c r="I11311" t="s">
        <v>31819</v>
      </c>
      <c r="M11311" t="s">
        <v>36</v>
      </c>
      <c r="N11311" t="str">
        <f>IF(AND(PESQUISA!$B$3&lt;&gt;"",OR(PESQUISA!$B$4="TODAS",B11311=PESQUISA!$B$4),ISNUMBER(SEARCH(PESQUISA!$B$3,D11311))),ROW()-1,"")</f>
        <v/>
      </c>
    </row>
    <row r="11312" spans="1:14" x14ac:dyDescent="0.3">
      <c r="A11312" t="s">
        <v>34108</v>
      </c>
      <c r="B11312" t="s">
        <v>31811</v>
      </c>
      <c r="C11312" t="s">
        <v>34109</v>
      </c>
      <c r="D11312" t="s">
        <v>34110</v>
      </c>
      <c r="E11312" t="s">
        <v>60</v>
      </c>
      <c r="F11312" s="7">
        <v>4</v>
      </c>
      <c r="G11312" t="s">
        <v>33</v>
      </c>
      <c r="H11312" t="s">
        <v>31814</v>
      </c>
      <c r="I11312" t="s">
        <v>31819</v>
      </c>
      <c r="M11312" t="s">
        <v>36</v>
      </c>
      <c r="N11312" t="str">
        <f>IF(AND(PESQUISA!$B$3&lt;&gt;"",OR(PESQUISA!$B$4="TODAS",B11312=PESQUISA!$B$4),ISNUMBER(SEARCH(PESQUISA!$B$3,D11312))),ROW()-1,"")</f>
        <v/>
      </c>
    </row>
    <row r="11313" spans="1:14" x14ac:dyDescent="0.3">
      <c r="A11313" t="s">
        <v>34111</v>
      </c>
      <c r="B11313" t="s">
        <v>31811</v>
      </c>
      <c r="C11313" t="s">
        <v>34112</v>
      </c>
      <c r="D11313" t="s">
        <v>34113</v>
      </c>
      <c r="E11313" t="s">
        <v>60</v>
      </c>
      <c r="F11313" s="7">
        <v>7.79</v>
      </c>
      <c r="G11313" t="s">
        <v>33</v>
      </c>
      <c r="H11313" t="s">
        <v>31814</v>
      </c>
      <c r="I11313" t="s">
        <v>31819</v>
      </c>
      <c r="M11313" t="s">
        <v>36</v>
      </c>
      <c r="N11313" t="str">
        <f>IF(AND(PESQUISA!$B$3&lt;&gt;"",OR(PESQUISA!$B$4="TODAS",B11313=PESQUISA!$B$4),ISNUMBER(SEARCH(PESQUISA!$B$3,D11313))),ROW()-1,"")</f>
        <v/>
      </c>
    </row>
    <row r="11314" spans="1:14" x14ac:dyDescent="0.3">
      <c r="A11314" t="s">
        <v>34114</v>
      </c>
      <c r="B11314" t="s">
        <v>31811</v>
      </c>
      <c r="C11314" t="s">
        <v>34115</v>
      </c>
      <c r="D11314" t="s">
        <v>34116</v>
      </c>
      <c r="E11314" t="s">
        <v>60</v>
      </c>
      <c r="F11314" s="7">
        <v>20.52</v>
      </c>
      <c r="G11314" t="s">
        <v>33</v>
      </c>
      <c r="H11314" t="s">
        <v>31814</v>
      </c>
      <c r="I11314" t="s">
        <v>31819</v>
      </c>
      <c r="M11314" t="s">
        <v>36</v>
      </c>
      <c r="N11314" t="str">
        <f>IF(AND(PESQUISA!$B$3&lt;&gt;"",OR(PESQUISA!$B$4="TODAS",B11314=PESQUISA!$B$4),ISNUMBER(SEARCH(PESQUISA!$B$3,D11314))),ROW()-1,"")</f>
        <v/>
      </c>
    </row>
    <row r="11315" spans="1:14" x14ac:dyDescent="0.3">
      <c r="A11315" t="s">
        <v>34117</v>
      </c>
      <c r="B11315" t="s">
        <v>31811</v>
      </c>
      <c r="C11315" t="s">
        <v>34118</v>
      </c>
      <c r="D11315" t="s">
        <v>34119</v>
      </c>
      <c r="E11315" t="s">
        <v>60</v>
      </c>
      <c r="F11315" s="7">
        <v>5.28</v>
      </c>
      <c r="G11315" t="s">
        <v>33</v>
      </c>
      <c r="H11315" t="s">
        <v>31814</v>
      </c>
      <c r="I11315" t="s">
        <v>31819</v>
      </c>
      <c r="M11315" t="s">
        <v>36</v>
      </c>
      <c r="N11315" t="str">
        <f>IF(AND(PESQUISA!$B$3&lt;&gt;"",OR(PESQUISA!$B$4="TODAS",B11315=PESQUISA!$B$4),ISNUMBER(SEARCH(PESQUISA!$B$3,D11315))),ROW()-1,"")</f>
        <v/>
      </c>
    </row>
    <row r="11316" spans="1:14" x14ac:dyDescent="0.3">
      <c r="A11316" t="s">
        <v>34120</v>
      </c>
      <c r="B11316" t="s">
        <v>31811</v>
      </c>
      <c r="C11316" t="s">
        <v>34121</v>
      </c>
      <c r="D11316" t="s">
        <v>34122</v>
      </c>
      <c r="E11316" t="s">
        <v>60</v>
      </c>
      <c r="F11316" s="7">
        <v>12.93</v>
      </c>
      <c r="G11316" t="s">
        <v>33</v>
      </c>
      <c r="H11316" t="s">
        <v>31814</v>
      </c>
      <c r="I11316" t="s">
        <v>31819</v>
      </c>
      <c r="M11316" t="s">
        <v>36</v>
      </c>
      <c r="N11316" t="str">
        <f>IF(AND(PESQUISA!$B$3&lt;&gt;"",OR(PESQUISA!$B$4="TODAS",B11316=PESQUISA!$B$4),ISNUMBER(SEARCH(PESQUISA!$B$3,D11316))),ROW()-1,"")</f>
        <v/>
      </c>
    </row>
    <row r="11317" spans="1:14" x14ac:dyDescent="0.3">
      <c r="A11317" t="s">
        <v>34123</v>
      </c>
      <c r="B11317" t="s">
        <v>31811</v>
      </c>
      <c r="C11317" t="s">
        <v>34124</v>
      </c>
      <c r="D11317" t="s">
        <v>34125</v>
      </c>
      <c r="E11317" t="s">
        <v>60</v>
      </c>
      <c r="F11317" s="7">
        <v>18.809999999999999</v>
      </c>
      <c r="G11317" t="s">
        <v>33</v>
      </c>
      <c r="H11317" t="s">
        <v>31814</v>
      </c>
      <c r="I11317" t="s">
        <v>31819</v>
      </c>
      <c r="M11317" t="s">
        <v>36</v>
      </c>
      <c r="N11317" t="str">
        <f>IF(AND(PESQUISA!$B$3&lt;&gt;"",OR(PESQUISA!$B$4="TODAS",B11317=PESQUISA!$B$4),ISNUMBER(SEARCH(PESQUISA!$B$3,D11317))),ROW()-1,"")</f>
        <v/>
      </c>
    </row>
    <row r="11318" spans="1:14" x14ac:dyDescent="0.3">
      <c r="A11318" t="s">
        <v>34126</v>
      </c>
      <c r="B11318" t="s">
        <v>31811</v>
      </c>
      <c r="C11318" t="s">
        <v>34127</v>
      </c>
      <c r="D11318" t="s">
        <v>34128</v>
      </c>
      <c r="E11318" t="s">
        <v>60</v>
      </c>
      <c r="F11318" s="7">
        <v>7.19</v>
      </c>
      <c r="G11318" t="s">
        <v>33</v>
      </c>
      <c r="H11318" t="s">
        <v>31814</v>
      </c>
      <c r="I11318" t="s">
        <v>31819</v>
      </c>
      <c r="M11318" t="s">
        <v>36</v>
      </c>
      <c r="N11318" t="str">
        <f>IF(AND(PESQUISA!$B$3&lt;&gt;"",OR(PESQUISA!$B$4="TODAS",B11318=PESQUISA!$B$4),ISNUMBER(SEARCH(PESQUISA!$B$3,D11318))),ROW()-1,"")</f>
        <v/>
      </c>
    </row>
    <row r="11319" spans="1:14" x14ac:dyDescent="0.3">
      <c r="A11319" t="s">
        <v>34129</v>
      </c>
      <c r="B11319" t="s">
        <v>31811</v>
      </c>
      <c r="C11319" t="s">
        <v>34130</v>
      </c>
      <c r="D11319" t="s">
        <v>34131</v>
      </c>
      <c r="E11319" t="s">
        <v>60</v>
      </c>
      <c r="F11319" s="7">
        <v>17.82</v>
      </c>
      <c r="G11319" t="s">
        <v>33</v>
      </c>
      <c r="H11319" t="s">
        <v>31814</v>
      </c>
      <c r="I11319" t="s">
        <v>31819</v>
      </c>
      <c r="M11319" t="s">
        <v>36</v>
      </c>
      <c r="N11319" t="str">
        <f>IF(AND(PESQUISA!$B$3&lt;&gt;"",OR(PESQUISA!$B$4="TODAS",B11319=PESQUISA!$B$4),ISNUMBER(SEARCH(PESQUISA!$B$3,D11319))),ROW()-1,"")</f>
        <v/>
      </c>
    </row>
    <row r="11320" spans="1:14" x14ac:dyDescent="0.3">
      <c r="A11320" t="s">
        <v>34132</v>
      </c>
      <c r="B11320" t="s">
        <v>31811</v>
      </c>
      <c r="C11320" t="s">
        <v>34133</v>
      </c>
      <c r="D11320" t="s">
        <v>34134</v>
      </c>
      <c r="E11320" t="s">
        <v>60</v>
      </c>
      <c r="F11320" s="7">
        <v>26.48</v>
      </c>
      <c r="G11320" t="s">
        <v>33</v>
      </c>
      <c r="H11320" t="s">
        <v>31814</v>
      </c>
      <c r="I11320" t="s">
        <v>31819</v>
      </c>
      <c r="M11320" t="s">
        <v>36</v>
      </c>
      <c r="N11320" t="str">
        <f>IF(AND(PESQUISA!$B$3&lt;&gt;"",OR(PESQUISA!$B$4="TODAS",B11320=PESQUISA!$B$4),ISNUMBER(SEARCH(PESQUISA!$B$3,D11320))),ROW()-1,"")</f>
        <v/>
      </c>
    </row>
    <row r="11321" spans="1:14" x14ac:dyDescent="0.3">
      <c r="A11321" t="s">
        <v>34135</v>
      </c>
      <c r="B11321" t="s">
        <v>31811</v>
      </c>
      <c r="C11321" t="s">
        <v>34136</v>
      </c>
      <c r="D11321" t="s">
        <v>34137</v>
      </c>
      <c r="E11321" t="s">
        <v>60</v>
      </c>
      <c r="F11321" s="7">
        <v>9.6</v>
      </c>
      <c r="G11321" t="s">
        <v>33</v>
      </c>
      <c r="H11321" t="s">
        <v>31814</v>
      </c>
      <c r="I11321" t="s">
        <v>31819</v>
      </c>
      <c r="M11321" t="s">
        <v>36</v>
      </c>
      <c r="N11321" t="str">
        <f>IF(AND(PESQUISA!$B$3&lt;&gt;"",OR(PESQUISA!$B$4="TODAS",B11321=PESQUISA!$B$4),ISNUMBER(SEARCH(PESQUISA!$B$3,D11321))),ROW()-1,"")</f>
        <v/>
      </c>
    </row>
    <row r="11322" spans="1:14" x14ac:dyDescent="0.3">
      <c r="A11322" t="s">
        <v>34138</v>
      </c>
      <c r="B11322" t="s">
        <v>31811</v>
      </c>
      <c r="C11322" t="s">
        <v>34139</v>
      </c>
      <c r="D11322" t="s">
        <v>34140</v>
      </c>
      <c r="E11322" t="s">
        <v>60</v>
      </c>
      <c r="F11322" s="7">
        <v>23.16</v>
      </c>
      <c r="G11322" t="s">
        <v>33</v>
      </c>
      <c r="H11322" t="s">
        <v>31814</v>
      </c>
      <c r="I11322" t="s">
        <v>31819</v>
      </c>
      <c r="M11322" t="s">
        <v>36</v>
      </c>
      <c r="N11322" t="str">
        <f>IF(AND(PESQUISA!$B$3&lt;&gt;"",OR(PESQUISA!$B$4="TODAS",B11322=PESQUISA!$B$4),ISNUMBER(SEARCH(PESQUISA!$B$3,D11322))),ROW()-1,"")</f>
        <v/>
      </c>
    </row>
    <row r="11323" spans="1:14" x14ac:dyDescent="0.3">
      <c r="A11323" t="s">
        <v>34141</v>
      </c>
      <c r="B11323" t="s">
        <v>31811</v>
      </c>
      <c r="C11323" t="s">
        <v>34142</v>
      </c>
      <c r="D11323" t="s">
        <v>34143</v>
      </c>
      <c r="E11323" t="s">
        <v>60</v>
      </c>
      <c r="F11323" s="7">
        <v>35.380000000000003</v>
      </c>
      <c r="G11323" t="s">
        <v>33</v>
      </c>
      <c r="H11323" t="s">
        <v>31814</v>
      </c>
      <c r="I11323" t="s">
        <v>31819</v>
      </c>
      <c r="M11323" t="s">
        <v>36</v>
      </c>
      <c r="N11323" t="str">
        <f>IF(AND(PESQUISA!$B$3&lt;&gt;"",OR(PESQUISA!$B$4="TODAS",B11323=PESQUISA!$B$4),ISNUMBER(SEARCH(PESQUISA!$B$3,D11323))),ROW()-1,"")</f>
        <v/>
      </c>
    </row>
    <row r="11324" spans="1:14" x14ac:dyDescent="0.3">
      <c r="A11324" t="s">
        <v>34144</v>
      </c>
      <c r="B11324" t="s">
        <v>31811</v>
      </c>
      <c r="C11324" t="s">
        <v>34145</v>
      </c>
      <c r="D11324" t="s">
        <v>34146</v>
      </c>
      <c r="E11324" t="s">
        <v>60</v>
      </c>
      <c r="F11324" s="7">
        <v>7.2</v>
      </c>
      <c r="G11324" t="s">
        <v>33</v>
      </c>
      <c r="H11324" t="s">
        <v>31814</v>
      </c>
      <c r="I11324" t="s">
        <v>31819</v>
      </c>
      <c r="M11324" t="s">
        <v>36</v>
      </c>
      <c r="N11324" t="str">
        <f>IF(AND(PESQUISA!$B$3&lt;&gt;"",OR(PESQUISA!$B$4="TODAS",B11324=PESQUISA!$B$4),ISNUMBER(SEARCH(PESQUISA!$B$3,D11324))),ROW()-1,"")</f>
        <v/>
      </c>
    </row>
    <row r="11325" spans="1:14" x14ac:dyDescent="0.3">
      <c r="A11325" t="s">
        <v>34147</v>
      </c>
      <c r="B11325" t="s">
        <v>31811</v>
      </c>
      <c r="C11325" t="s">
        <v>34148</v>
      </c>
      <c r="D11325" t="s">
        <v>34149</v>
      </c>
      <c r="E11325" t="s">
        <v>60</v>
      </c>
      <c r="F11325" s="7">
        <v>41.22</v>
      </c>
      <c r="G11325" t="s">
        <v>33</v>
      </c>
      <c r="H11325" t="s">
        <v>31814</v>
      </c>
      <c r="I11325" t="s">
        <v>31819</v>
      </c>
      <c r="M11325" t="s">
        <v>36</v>
      </c>
      <c r="N11325" t="str">
        <f>IF(AND(PESQUISA!$B$3&lt;&gt;"",OR(PESQUISA!$B$4="TODAS",B11325=PESQUISA!$B$4),ISNUMBER(SEARCH(PESQUISA!$B$3,D11325))),ROW()-1,"")</f>
        <v/>
      </c>
    </row>
    <row r="11326" spans="1:14" x14ac:dyDescent="0.3">
      <c r="A11326" t="s">
        <v>34150</v>
      </c>
      <c r="B11326" t="s">
        <v>31811</v>
      </c>
      <c r="C11326" t="s">
        <v>34151</v>
      </c>
      <c r="D11326" t="s">
        <v>34152</v>
      </c>
      <c r="E11326" t="s">
        <v>60</v>
      </c>
      <c r="F11326" s="7">
        <v>644.26</v>
      </c>
      <c r="G11326" t="s">
        <v>33</v>
      </c>
      <c r="H11326" t="s">
        <v>31814</v>
      </c>
      <c r="I11326" t="s">
        <v>31819</v>
      </c>
      <c r="M11326" t="s">
        <v>36</v>
      </c>
      <c r="N11326" t="str">
        <f>IF(AND(PESQUISA!$B$3&lt;&gt;"",OR(PESQUISA!$B$4="TODAS",B11326=PESQUISA!$B$4),ISNUMBER(SEARCH(PESQUISA!$B$3,D11326))),ROW()-1,"")</f>
        <v/>
      </c>
    </row>
    <row r="11327" spans="1:14" x14ac:dyDescent="0.3">
      <c r="A11327" t="s">
        <v>34153</v>
      </c>
      <c r="B11327" t="s">
        <v>31811</v>
      </c>
      <c r="C11327" t="s">
        <v>34154</v>
      </c>
      <c r="D11327" t="s">
        <v>34155</v>
      </c>
      <c r="E11327" t="s">
        <v>60</v>
      </c>
      <c r="F11327" s="7">
        <v>65.64</v>
      </c>
      <c r="G11327" t="s">
        <v>33</v>
      </c>
      <c r="H11327" t="s">
        <v>31814</v>
      </c>
      <c r="I11327" t="s">
        <v>31819</v>
      </c>
      <c r="M11327" t="s">
        <v>36</v>
      </c>
      <c r="N11327" t="str">
        <f>IF(AND(PESQUISA!$B$3&lt;&gt;"",OR(PESQUISA!$B$4="TODAS",B11327=PESQUISA!$B$4),ISNUMBER(SEARCH(PESQUISA!$B$3,D11327))),ROW()-1,"")</f>
        <v/>
      </c>
    </row>
    <row r="11328" spans="1:14" x14ac:dyDescent="0.3">
      <c r="A11328" t="s">
        <v>34156</v>
      </c>
      <c r="B11328" t="s">
        <v>31811</v>
      </c>
      <c r="C11328" t="s">
        <v>34157</v>
      </c>
      <c r="D11328" t="s">
        <v>34158</v>
      </c>
      <c r="E11328" t="s">
        <v>60</v>
      </c>
      <c r="F11328" s="7">
        <v>10.85</v>
      </c>
      <c r="G11328" t="s">
        <v>33</v>
      </c>
      <c r="H11328" t="s">
        <v>31814</v>
      </c>
      <c r="I11328" t="s">
        <v>31819</v>
      </c>
      <c r="M11328" t="s">
        <v>36</v>
      </c>
      <c r="N11328" t="str">
        <f>IF(AND(PESQUISA!$B$3&lt;&gt;"",OR(PESQUISA!$B$4="TODAS",B11328=PESQUISA!$B$4),ISNUMBER(SEARCH(PESQUISA!$B$3,D11328))),ROW()-1,"")</f>
        <v/>
      </c>
    </row>
    <row r="11329" spans="1:14" x14ac:dyDescent="0.3">
      <c r="A11329" t="s">
        <v>34159</v>
      </c>
      <c r="B11329" t="s">
        <v>31811</v>
      </c>
      <c r="C11329" t="s">
        <v>34160</v>
      </c>
      <c r="D11329" t="s">
        <v>34161</v>
      </c>
      <c r="E11329" t="s">
        <v>60</v>
      </c>
      <c r="F11329" s="7">
        <v>113.5</v>
      </c>
      <c r="G11329" t="s">
        <v>33</v>
      </c>
      <c r="H11329" t="s">
        <v>31814</v>
      </c>
      <c r="I11329" t="s">
        <v>31819</v>
      </c>
      <c r="M11329" t="s">
        <v>36</v>
      </c>
      <c r="N11329" t="str">
        <f>IF(AND(PESQUISA!$B$3&lt;&gt;"",OR(PESQUISA!$B$4="TODAS",B11329=PESQUISA!$B$4),ISNUMBER(SEARCH(PESQUISA!$B$3,D11329))),ROW()-1,"")</f>
        <v/>
      </c>
    </row>
    <row r="11330" spans="1:14" x14ac:dyDescent="0.3">
      <c r="A11330" t="s">
        <v>34162</v>
      </c>
      <c r="B11330" t="s">
        <v>31811</v>
      </c>
      <c r="C11330" t="s">
        <v>34163</v>
      </c>
      <c r="D11330" t="s">
        <v>34164</v>
      </c>
      <c r="E11330" t="s">
        <v>60</v>
      </c>
      <c r="F11330" s="7">
        <v>157.22999999999999</v>
      </c>
      <c r="G11330" t="s">
        <v>33</v>
      </c>
      <c r="H11330" t="s">
        <v>31814</v>
      </c>
      <c r="I11330" t="s">
        <v>31819</v>
      </c>
      <c r="M11330" t="s">
        <v>36</v>
      </c>
      <c r="N11330" t="str">
        <f>IF(AND(PESQUISA!$B$3&lt;&gt;"",OR(PESQUISA!$B$4="TODAS",B11330=PESQUISA!$B$4),ISNUMBER(SEARCH(PESQUISA!$B$3,D11330))),ROW()-1,"")</f>
        <v/>
      </c>
    </row>
    <row r="11331" spans="1:14" x14ac:dyDescent="0.3">
      <c r="A11331" t="s">
        <v>34165</v>
      </c>
      <c r="B11331" t="s">
        <v>31811</v>
      </c>
      <c r="C11331" t="s">
        <v>34166</v>
      </c>
      <c r="D11331" t="s">
        <v>34167</v>
      </c>
      <c r="E11331" t="s">
        <v>60</v>
      </c>
      <c r="F11331" s="7">
        <v>16.71</v>
      </c>
      <c r="G11331" t="s">
        <v>33</v>
      </c>
      <c r="H11331" t="s">
        <v>31814</v>
      </c>
      <c r="I11331" t="s">
        <v>31819</v>
      </c>
      <c r="M11331" t="s">
        <v>36</v>
      </c>
      <c r="N11331" t="str">
        <f>IF(AND(PESQUISA!$B$3&lt;&gt;"",OR(PESQUISA!$B$4="TODAS",B11331=PESQUISA!$B$4),ISNUMBER(SEARCH(PESQUISA!$B$3,D11331))),ROW()-1,"")</f>
        <v/>
      </c>
    </row>
    <row r="11332" spans="1:14" x14ac:dyDescent="0.3">
      <c r="A11332" t="s">
        <v>34168</v>
      </c>
      <c r="B11332" t="s">
        <v>31811</v>
      </c>
      <c r="C11332" t="s">
        <v>34169</v>
      </c>
      <c r="D11332" t="s">
        <v>34170</v>
      </c>
      <c r="E11332" t="s">
        <v>60</v>
      </c>
      <c r="F11332" s="7">
        <v>213.46</v>
      </c>
      <c r="G11332" t="s">
        <v>33</v>
      </c>
      <c r="H11332" t="s">
        <v>31814</v>
      </c>
      <c r="I11332" t="s">
        <v>31819</v>
      </c>
      <c r="M11332" t="s">
        <v>36</v>
      </c>
      <c r="N11332" t="str">
        <f>IF(AND(PESQUISA!$B$3&lt;&gt;"",OR(PESQUISA!$B$4="TODAS",B11332=PESQUISA!$B$4),ISNUMBER(SEARCH(PESQUISA!$B$3,D11332))),ROW()-1,"")</f>
        <v/>
      </c>
    </row>
    <row r="11333" spans="1:14" x14ac:dyDescent="0.3">
      <c r="A11333" t="s">
        <v>34171</v>
      </c>
      <c r="B11333" t="s">
        <v>31811</v>
      </c>
      <c r="C11333" t="s">
        <v>34172</v>
      </c>
      <c r="D11333" t="s">
        <v>34173</v>
      </c>
      <c r="E11333" t="s">
        <v>60</v>
      </c>
      <c r="F11333" s="7">
        <v>25.58</v>
      </c>
      <c r="G11333" t="s">
        <v>33</v>
      </c>
      <c r="H11333" t="s">
        <v>31814</v>
      </c>
      <c r="I11333" t="s">
        <v>31819</v>
      </c>
      <c r="M11333" t="s">
        <v>36</v>
      </c>
      <c r="N11333" t="str">
        <f>IF(AND(PESQUISA!$B$3&lt;&gt;"",OR(PESQUISA!$B$4="TODAS",B11333=PESQUISA!$B$4),ISNUMBER(SEARCH(PESQUISA!$B$3,D11333))),ROW()-1,"")</f>
        <v/>
      </c>
    </row>
    <row r="11334" spans="1:14" x14ac:dyDescent="0.3">
      <c r="A11334" t="s">
        <v>34174</v>
      </c>
      <c r="B11334" t="s">
        <v>31811</v>
      </c>
      <c r="C11334" t="s">
        <v>34175</v>
      </c>
      <c r="D11334" t="s">
        <v>34176</v>
      </c>
      <c r="E11334" t="s">
        <v>60</v>
      </c>
      <c r="F11334" s="7">
        <v>322.11</v>
      </c>
      <c r="G11334" t="s">
        <v>33</v>
      </c>
      <c r="H11334" t="s">
        <v>31814</v>
      </c>
      <c r="I11334" t="s">
        <v>31819</v>
      </c>
      <c r="M11334" t="s">
        <v>36</v>
      </c>
      <c r="N11334" t="str">
        <f>IF(AND(PESQUISA!$B$3&lt;&gt;"",OR(PESQUISA!$B$4="TODAS",B11334=PESQUISA!$B$4),ISNUMBER(SEARCH(PESQUISA!$B$3,D11334))),ROW()-1,"")</f>
        <v/>
      </c>
    </row>
    <row r="11335" spans="1:14" x14ac:dyDescent="0.3">
      <c r="A11335" t="s">
        <v>34177</v>
      </c>
      <c r="B11335" t="s">
        <v>31811</v>
      </c>
      <c r="C11335" t="s">
        <v>34178</v>
      </c>
      <c r="D11335" t="s">
        <v>34179</v>
      </c>
      <c r="E11335" t="s">
        <v>60</v>
      </c>
      <c r="F11335" s="7">
        <v>402.72</v>
      </c>
      <c r="G11335" t="s">
        <v>33</v>
      </c>
      <c r="H11335" t="s">
        <v>31814</v>
      </c>
      <c r="I11335" t="s">
        <v>31819</v>
      </c>
      <c r="M11335" t="s">
        <v>36</v>
      </c>
      <c r="N11335" t="str">
        <f>IF(AND(PESQUISA!$B$3&lt;&gt;"",OR(PESQUISA!$B$4="TODAS",B11335=PESQUISA!$B$4),ISNUMBER(SEARCH(PESQUISA!$B$3,D11335))),ROW()-1,"")</f>
        <v/>
      </c>
    </row>
    <row r="11336" spans="1:14" x14ac:dyDescent="0.3">
      <c r="A11336" t="s">
        <v>34180</v>
      </c>
      <c r="B11336" t="s">
        <v>31811</v>
      </c>
      <c r="C11336" t="s">
        <v>34181</v>
      </c>
      <c r="D11336" t="s">
        <v>34182</v>
      </c>
      <c r="E11336" t="s">
        <v>60</v>
      </c>
      <c r="F11336" s="7">
        <v>0.7</v>
      </c>
      <c r="G11336" t="s">
        <v>33</v>
      </c>
      <c r="H11336" t="s">
        <v>31814</v>
      </c>
      <c r="I11336" t="s">
        <v>31819</v>
      </c>
      <c r="M11336" t="s">
        <v>36</v>
      </c>
      <c r="N11336" t="str">
        <f>IF(AND(PESQUISA!$B$3&lt;&gt;"",OR(PESQUISA!$B$4="TODAS",B11336=PESQUISA!$B$4),ISNUMBER(SEARCH(PESQUISA!$B$3,D11336))),ROW()-1,"")</f>
        <v/>
      </c>
    </row>
    <row r="11337" spans="1:14" x14ac:dyDescent="0.3">
      <c r="A11337" t="s">
        <v>34183</v>
      </c>
      <c r="B11337" t="s">
        <v>31811</v>
      </c>
      <c r="C11337" t="s">
        <v>34184</v>
      </c>
      <c r="D11337" t="s">
        <v>34185</v>
      </c>
      <c r="E11337" t="s">
        <v>60</v>
      </c>
      <c r="F11337" s="7">
        <v>1.34</v>
      </c>
      <c r="G11337" t="s">
        <v>33</v>
      </c>
      <c r="H11337" t="s">
        <v>31814</v>
      </c>
      <c r="I11337" t="s">
        <v>31819</v>
      </c>
      <c r="M11337" t="s">
        <v>36</v>
      </c>
      <c r="N11337" t="str">
        <f>IF(AND(PESQUISA!$B$3&lt;&gt;"",OR(PESQUISA!$B$4="TODAS",B11337=PESQUISA!$B$4),ISNUMBER(SEARCH(PESQUISA!$B$3,D11337))),ROW()-1,"")</f>
        <v/>
      </c>
    </row>
    <row r="11338" spans="1:14" x14ac:dyDescent="0.3">
      <c r="A11338" t="s">
        <v>34186</v>
      </c>
      <c r="B11338" t="s">
        <v>31811</v>
      </c>
      <c r="C11338" t="s">
        <v>34187</v>
      </c>
      <c r="D11338" t="s">
        <v>34188</v>
      </c>
      <c r="E11338" t="s">
        <v>60</v>
      </c>
      <c r="F11338" s="7">
        <v>1.42</v>
      </c>
      <c r="G11338" t="s">
        <v>33</v>
      </c>
      <c r="H11338" t="s">
        <v>31814</v>
      </c>
      <c r="I11338" t="s">
        <v>31819</v>
      </c>
      <c r="M11338" t="s">
        <v>36</v>
      </c>
      <c r="N11338" t="str">
        <f>IF(AND(PESQUISA!$B$3&lt;&gt;"",OR(PESQUISA!$B$4="TODAS",B11338=PESQUISA!$B$4),ISNUMBER(SEARCH(PESQUISA!$B$3,D11338))),ROW()-1,"")</f>
        <v/>
      </c>
    </row>
    <row r="11339" spans="1:14" x14ac:dyDescent="0.3">
      <c r="A11339" t="s">
        <v>34189</v>
      </c>
      <c r="B11339" t="s">
        <v>31811</v>
      </c>
      <c r="C11339" t="s">
        <v>34190</v>
      </c>
      <c r="D11339" t="s">
        <v>34191</v>
      </c>
      <c r="E11339" t="s">
        <v>60</v>
      </c>
      <c r="F11339" s="7">
        <v>2.15</v>
      </c>
      <c r="G11339" t="s">
        <v>33</v>
      </c>
      <c r="H11339" t="s">
        <v>31814</v>
      </c>
      <c r="I11339" t="s">
        <v>31819</v>
      </c>
      <c r="M11339" t="s">
        <v>36</v>
      </c>
      <c r="N11339" t="str">
        <f>IF(AND(PESQUISA!$B$3&lt;&gt;"",OR(PESQUISA!$B$4="TODAS",B11339=PESQUISA!$B$4),ISNUMBER(SEARCH(PESQUISA!$B$3,D11339))),ROW()-1,"")</f>
        <v/>
      </c>
    </row>
    <row r="11340" spans="1:14" x14ac:dyDescent="0.3">
      <c r="A11340" t="s">
        <v>34192</v>
      </c>
      <c r="B11340" t="s">
        <v>31811</v>
      </c>
      <c r="C11340" t="s">
        <v>34193</v>
      </c>
      <c r="D11340" t="s">
        <v>34194</v>
      </c>
      <c r="E11340" t="s">
        <v>60</v>
      </c>
      <c r="F11340" s="7">
        <v>2.63</v>
      </c>
      <c r="G11340" t="s">
        <v>33</v>
      </c>
      <c r="H11340" t="s">
        <v>31814</v>
      </c>
      <c r="I11340" t="s">
        <v>31819</v>
      </c>
      <c r="M11340" t="s">
        <v>36</v>
      </c>
      <c r="N11340" t="str">
        <f>IF(AND(PESQUISA!$B$3&lt;&gt;"",OR(PESQUISA!$B$4="TODAS",B11340=PESQUISA!$B$4),ISNUMBER(SEARCH(PESQUISA!$B$3,D11340))),ROW()-1,"")</f>
        <v/>
      </c>
    </row>
    <row r="11341" spans="1:14" x14ac:dyDescent="0.3">
      <c r="A11341" t="s">
        <v>34195</v>
      </c>
      <c r="B11341" t="s">
        <v>31811</v>
      </c>
      <c r="C11341" t="s">
        <v>34196</v>
      </c>
      <c r="D11341" t="s">
        <v>34197</v>
      </c>
      <c r="E11341" t="s">
        <v>60</v>
      </c>
      <c r="F11341" s="7">
        <v>3.34</v>
      </c>
      <c r="G11341" t="s">
        <v>33</v>
      </c>
      <c r="H11341" t="s">
        <v>31814</v>
      </c>
      <c r="I11341" t="s">
        <v>31819</v>
      </c>
      <c r="M11341" t="s">
        <v>36</v>
      </c>
      <c r="N11341" t="str">
        <f>IF(AND(PESQUISA!$B$3&lt;&gt;"",OR(PESQUISA!$B$4="TODAS",B11341=PESQUISA!$B$4),ISNUMBER(SEARCH(PESQUISA!$B$3,D11341))),ROW()-1,"")</f>
        <v/>
      </c>
    </row>
    <row r="11342" spans="1:14" x14ac:dyDescent="0.3">
      <c r="A11342" t="s">
        <v>34198</v>
      </c>
      <c r="B11342" t="s">
        <v>31811</v>
      </c>
      <c r="C11342" t="s">
        <v>34199</v>
      </c>
      <c r="D11342" t="s">
        <v>34200</v>
      </c>
      <c r="E11342" t="s">
        <v>60</v>
      </c>
      <c r="F11342" s="7">
        <v>6.12</v>
      </c>
      <c r="G11342" t="s">
        <v>33</v>
      </c>
      <c r="H11342" t="s">
        <v>31814</v>
      </c>
      <c r="I11342" t="s">
        <v>31819</v>
      </c>
      <c r="M11342" t="s">
        <v>36</v>
      </c>
      <c r="N11342" t="str">
        <f>IF(AND(PESQUISA!$B$3&lt;&gt;"",OR(PESQUISA!$B$4="TODAS",B11342=PESQUISA!$B$4),ISNUMBER(SEARCH(PESQUISA!$B$3,D11342))),ROW()-1,"")</f>
        <v/>
      </c>
    </row>
    <row r="11343" spans="1:14" x14ac:dyDescent="0.3">
      <c r="A11343" t="s">
        <v>34201</v>
      </c>
      <c r="B11343" t="s">
        <v>31811</v>
      </c>
      <c r="C11343" t="s">
        <v>34202</v>
      </c>
      <c r="D11343" t="s">
        <v>34203</v>
      </c>
      <c r="E11343" t="s">
        <v>60</v>
      </c>
      <c r="F11343" s="7">
        <v>11.64</v>
      </c>
      <c r="G11343" t="s">
        <v>33</v>
      </c>
      <c r="H11343" t="s">
        <v>31814</v>
      </c>
      <c r="I11343" t="s">
        <v>31819</v>
      </c>
      <c r="M11343" t="s">
        <v>36</v>
      </c>
      <c r="N11343" t="str">
        <f>IF(AND(PESQUISA!$B$3&lt;&gt;"",OR(PESQUISA!$B$4="TODAS",B11343=PESQUISA!$B$4),ISNUMBER(SEARCH(PESQUISA!$B$3,D11343))),ROW()-1,"")</f>
        <v/>
      </c>
    </row>
    <row r="11344" spans="1:14" x14ac:dyDescent="0.3">
      <c r="A11344" t="s">
        <v>34204</v>
      </c>
      <c r="B11344" t="s">
        <v>31811</v>
      </c>
      <c r="C11344" t="s">
        <v>34205</v>
      </c>
      <c r="D11344" t="s">
        <v>34206</v>
      </c>
      <c r="E11344" t="s">
        <v>60</v>
      </c>
      <c r="F11344" s="7">
        <v>97.69</v>
      </c>
      <c r="G11344" t="s">
        <v>33</v>
      </c>
      <c r="H11344" t="s">
        <v>31814</v>
      </c>
      <c r="I11344" t="s">
        <v>31819</v>
      </c>
      <c r="M11344" t="s">
        <v>36</v>
      </c>
      <c r="N11344" t="str">
        <f>IF(AND(PESQUISA!$B$3&lt;&gt;"",OR(PESQUISA!$B$4="TODAS",B11344=PESQUISA!$B$4),ISNUMBER(SEARCH(PESQUISA!$B$3,D11344))),ROW()-1,"")</f>
        <v/>
      </c>
    </row>
    <row r="11345" spans="1:14" x14ac:dyDescent="0.3">
      <c r="A11345" t="s">
        <v>34207</v>
      </c>
      <c r="B11345" t="s">
        <v>31811</v>
      </c>
      <c r="C11345" t="s">
        <v>34208</v>
      </c>
      <c r="D11345" t="s">
        <v>34209</v>
      </c>
      <c r="E11345" t="s">
        <v>60</v>
      </c>
      <c r="F11345" s="7">
        <v>17.02</v>
      </c>
      <c r="G11345" t="s">
        <v>33</v>
      </c>
      <c r="H11345" t="s">
        <v>31814</v>
      </c>
      <c r="I11345" t="s">
        <v>31819</v>
      </c>
      <c r="M11345" t="s">
        <v>36</v>
      </c>
      <c r="N11345" t="str">
        <f>IF(AND(PESQUISA!$B$3&lt;&gt;"",OR(PESQUISA!$B$4="TODAS",B11345=PESQUISA!$B$4),ISNUMBER(SEARCH(PESQUISA!$B$3,D11345))),ROW()-1,"")</f>
        <v/>
      </c>
    </row>
    <row r="11346" spans="1:14" x14ac:dyDescent="0.3">
      <c r="A11346" t="s">
        <v>34210</v>
      </c>
      <c r="B11346" t="s">
        <v>31811</v>
      </c>
      <c r="C11346" t="s">
        <v>34211</v>
      </c>
      <c r="D11346" t="s">
        <v>34212</v>
      </c>
      <c r="E11346" t="s">
        <v>60</v>
      </c>
      <c r="F11346" s="7">
        <v>27.53</v>
      </c>
      <c r="G11346" t="s">
        <v>33</v>
      </c>
      <c r="H11346" t="s">
        <v>31814</v>
      </c>
      <c r="I11346" t="s">
        <v>31819</v>
      </c>
      <c r="M11346" t="s">
        <v>36</v>
      </c>
      <c r="N11346" t="str">
        <f>IF(AND(PESQUISA!$B$3&lt;&gt;"",OR(PESQUISA!$B$4="TODAS",B11346=PESQUISA!$B$4),ISNUMBER(SEARCH(PESQUISA!$B$3,D11346))),ROW()-1,"")</f>
        <v/>
      </c>
    </row>
    <row r="11347" spans="1:14" x14ac:dyDescent="0.3">
      <c r="A11347" t="s">
        <v>34213</v>
      </c>
      <c r="B11347" t="s">
        <v>31811</v>
      </c>
      <c r="C11347" t="s">
        <v>34214</v>
      </c>
      <c r="D11347" t="s">
        <v>34215</v>
      </c>
      <c r="E11347" t="s">
        <v>60</v>
      </c>
      <c r="F11347" s="7">
        <v>40.31</v>
      </c>
      <c r="G11347" t="s">
        <v>33</v>
      </c>
      <c r="H11347" t="s">
        <v>31814</v>
      </c>
      <c r="I11347" t="s">
        <v>31819</v>
      </c>
      <c r="M11347" t="s">
        <v>36</v>
      </c>
      <c r="N11347" t="str">
        <f>IF(AND(PESQUISA!$B$3&lt;&gt;"",OR(PESQUISA!$B$4="TODAS",B11347=PESQUISA!$B$4),ISNUMBER(SEARCH(PESQUISA!$B$3,D11347))),ROW()-1,"")</f>
        <v/>
      </c>
    </row>
    <row r="11348" spans="1:14" x14ac:dyDescent="0.3">
      <c r="A11348" t="s">
        <v>34216</v>
      </c>
      <c r="B11348" t="s">
        <v>31811</v>
      </c>
      <c r="C11348" t="s">
        <v>34217</v>
      </c>
      <c r="D11348" t="s">
        <v>34218</v>
      </c>
      <c r="E11348" t="s">
        <v>60</v>
      </c>
      <c r="F11348" s="7">
        <v>8.3800000000000008</v>
      </c>
      <c r="G11348" t="s">
        <v>33</v>
      </c>
      <c r="H11348" t="s">
        <v>31814</v>
      </c>
      <c r="I11348" t="s">
        <v>31819</v>
      </c>
      <c r="M11348" t="s">
        <v>36</v>
      </c>
      <c r="N11348" t="str">
        <f>IF(AND(PESQUISA!$B$3&lt;&gt;"",OR(PESQUISA!$B$4="TODAS",B11348=PESQUISA!$B$4),ISNUMBER(SEARCH(PESQUISA!$B$3,D11348))),ROW()-1,"")</f>
        <v/>
      </c>
    </row>
    <row r="11349" spans="1:14" x14ac:dyDescent="0.3">
      <c r="A11349" t="s">
        <v>34219</v>
      </c>
      <c r="B11349" t="s">
        <v>31811</v>
      </c>
      <c r="C11349" t="s">
        <v>34220</v>
      </c>
      <c r="D11349" t="s">
        <v>34221</v>
      </c>
      <c r="E11349" t="s">
        <v>60</v>
      </c>
      <c r="F11349" s="7">
        <v>60.38</v>
      </c>
      <c r="G11349" t="s">
        <v>33</v>
      </c>
      <c r="H11349" t="s">
        <v>31814</v>
      </c>
      <c r="I11349" t="s">
        <v>31819</v>
      </c>
      <c r="M11349" t="s">
        <v>36</v>
      </c>
      <c r="N11349" t="str">
        <f>IF(AND(PESQUISA!$B$3&lt;&gt;"",OR(PESQUISA!$B$4="TODAS",B11349=PESQUISA!$B$4),ISNUMBER(SEARCH(PESQUISA!$B$3,D11349))),ROW()-1,"")</f>
        <v/>
      </c>
    </row>
    <row r="11350" spans="1:14" x14ac:dyDescent="0.3">
      <c r="A11350" t="s">
        <v>34222</v>
      </c>
      <c r="B11350" t="s">
        <v>31811</v>
      </c>
      <c r="C11350" t="s">
        <v>34223</v>
      </c>
      <c r="D11350" t="s">
        <v>34224</v>
      </c>
      <c r="E11350" t="s">
        <v>60</v>
      </c>
      <c r="F11350" s="7">
        <v>14.76</v>
      </c>
      <c r="G11350" t="s">
        <v>33</v>
      </c>
      <c r="H11350" t="s">
        <v>31814</v>
      </c>
      <c r="I11350" t="s">
        <v>31819</v>
      </c>
      <c r="M11350" t="s">
        <v>36</v>
      </c>
      <c r="N11350" t="str">
        <f>IF(AND(PESQUISA!$B$3&lt;&gt;"",OR(PESQUISA!$B$4="TODAS",B11350=PESQUISA!$B$4),ISNUMBER(SEARCH(PESQUISA!$B$3,D11350))),ROW()-1,"")</f>
        <v/>
      </c>
    </row>
    <row r="11351" spans="1:14" x14ac:dyDescent="0.3">
      <c r="A11351" t="s">
        <v>34225</v>
      </c>
      <c r="B11351" t="s">
        <v>31811</v>
      </c>
      <c r="C11351" t="s">
        <v>34226</v>
      </c>
      <c r="D11351" t="s">
        <v>34227</v>
      </c>
      <c r="E11351" t="s">
        <v>60</v>
      </c>
      <c r="F11351" s="7">
        <v>17.510000000000002</v>
      </c>
      <c r="G11351" t="s">
        <v>33</v>
      </c>
      <c r="H11351" t="s">
        <v>31814</v>
      </c>
      <c r="I11351" t="s">
        <v>31819</v>
      </c>
      <c r="M11351" t="s">
        <v>36</v>
      </c>
      <c r="N11351" t="str">
        <f>IF(AND(PESQUISA!$B$3&lt;&gt;"",OR(PESQUISA!$B$4="TODAS",B11351=PESQUISA!$B$4),ISNUMBER(SEARCH(PESQUISA!$B$3,D11351))),ROW()-1,"")</f>
        <v/>
      </c>
    </row>
    <row r="11352" spans="1:14" x14ac:dyDescent="0.3">
      <c r="A11352" t="s">
        <v>34228</v>
      </c>
      <c r="B11352" t="s">
        <v>31811</v>
      </c>
      <c r="C11352" t="s">
        <v>34229</v>
      </c>
      <c r="D11352" t="s">
        <v>34230</v>
      </c>
      <c r="E11352" t="s">
        <v>40</v>
      </c>
      <c r="G11352" t="s">
        <v>33</v>
      </c>
      <c r="H11352" t="s">
        <v>31814</v>
      </c>
      <c r="I11352" t="s">
        <v>32347</v>
      </c>
      <c r="M11352" t="s">
        <v>53</v>
      </c>
      <c r="N11352" t="str">
        <f>IF(AND(PESQUISA!$B$3&lt;&gt;"",OR(PESQUISA!$B$4="TODAS",B11352=PESQUISA!$B$4),ISNUMBER(SEARCH(PESQUISA!$B$3,D11352))),ROW()-1,"")</f>
        <v/>
      </c>
    </row>
    <row r="11353" spans="1:14" x14ac:dyDescent="0.3">
      <c r="A11353" t="s">
        <v>34231</v>
      </c>
      <c r="B11353" t="s">
        <v>31811</v>
      </c>
      <c r="C11353" t="s">
        <v>34232</v>
      </c>
      <c r="D11353" t="s">
        <v>34233</v>
      </c>
      <c r="E11353" t="s">
        <v>40</v>
      </c>
      <c r="G11353" t="s">
        <v>33</v>
      </c>
      <c r="H11353" t="s">
        <v>31814</v>
      </c>
      <c r="I11353" t="s">
        <v>32347</v>
      </c>
      <c r="M11353" t="s">
        <v>53</v>
      </c>
      <c r="N11353" t="str">
        <f>IF(AND(PESQUISA!$B$3&lt;&gt;"",OR(PESQUISA!$B$4="TODAS",B11353=PESQUISA!$B$4),ISNUMBER(SEARCH(PESQUISA!$B$3,D11353))),ROW()-1,"")</f>
        <v/>
      </c>
    </row>
    <row r="11354" spans="1:14" x14ac:dyDescent="0.3">
      <c r="A11354" t="s">
        <v>34234</v>
      </c>
      <c r="B11354" t="s">
        <v>31811</v>
      </c>
      <c r="C11354" t="s">
        <v>34235</v>
      </c>
      <c r="D11354" t="s">
        <v>34236</v>
      </c>
      <c r="E11354" t="s">
        <v>40</v>
      </c>
      <c r="F11354" s="7">
        <v>23.85</v>
      </c>
      <c r="G11354" t="s">
        <v>33</v>
      </c>
      <c r="H11354" t="s">
        <v>31814</v>
      </c>
      <c r="I11354" t="s">
        <v>31819</v>
      </c>
      <c r="M11354" t="s">
        <v>36</v>
      </c>
      <c r="N11354" t="str">
        <f>IF(AND(PESQUISA!$B$3&lt;&gt;"",OR(PESQUISA!$B$4="TODAS",B11354=PESQUISA!$B$4),ISNUMBER(SEARCH(PESQUISA!$B$3,D11354))),ROW()-1,"")</f>
        <v/>
      </c>
    </row>
    <row r="11355" spans="1:14" x14ac:dyDescent="0.3">
      <c r="A11355" t="s">
        <v>34237</v>
      </c>
      <c r="B11355" t="s">
        <v>31811</v>
      </c>
      <c r="C11355" t="s">
        <v>34238</v>
      </c>
      <c r="D11355" t="s">
        <v>34239</v>
      </c>
      <c r="E11355" t="s">
        <v>40</v>
      </c>
      <c r="F11355" s="7">
        <v>35.5</v>
      </c>
      <c r="G11355" t="s">
        <v>33</v>
      </c>
      <c r="H11355" t="s">
        <v>31814</v>
      </c>
      <c r="I11355" t="s">
        <v>31819</v>
      </c>
      <c r="M11355" t="s">
        <v>36</v>
      </c>
      <c r="N11355" t="str">
        <f>IF(AND(PESQUISA!$B$3&lt;&gt;"",OR(PESQUISA!$B$4="TODAS",B11355=PESQUISA!$B$4),ISNUMBER(SEARCH(PESQUISA!$B$3,D11355))),ROW()-1,"")</f>
        <v/>
      </c>
    </row>
    <row r="11356" spans="1:14" x14ac:dyDescent="0.3">
      <c r="A11356" t="s">
        <v>34240</v>
      </c>
      <c r="B11356" t="s">
        <v>31811</v>
      </c>
      <c r="C11356" t="s">
        <v>34241</v>
      </c>
      <c r="D11356" t="s">
        <v>34242</v>
      </c>
      <c r="E11356" t="s">
        <v>40</v>
      </c>
      <c r="F11356" s="7">
        <v>50.72</v>
      </c>
      <c r="G11356" t="s">
        <v>33</v>
      </c>
      <c r="H11356" t="s">
        <v>31814</v>
      </c>
      <c r="I11356" t="s">
        <v>31819</v>
      </c>
      <c r="M11356" t="s">
        <v>36</v>
      </c>
      <c r="N11356" t="str">
        <f>IF(AND(PESQUISA!$B$3&lt;&gt;"",OR(PESQUISA!$B$4="TODAS",B11356=PESQUISA!$B$4),ISNUMBER(SEARCH(PESQUISA!$B$3,D11356))),ROW()-1,"")</f>
        <v/>
      </c>
    </row>
    <row r="11357" spans="1:14" x14ac:dyDescent="0.3">
      <c r="A11357" t="s">
        <v>34243</v>
      </c>
      <c r="B11357" t="s">
        <v>31811</v>
      </c>
      <c r="C11357" t="s">
        <v>34244</v>
      </c>
      <c r="D11357" t="s">
        <v>34245</v>
      </c>
      <c r="E11357" t="s">
        <v>40</v>
      </c>
      <c r="F11357" s="7">
        <v>874.15</v>
      </c>
      <c r="G11357" t="s">
        <v>33</v>
      </c>
      <c r="H11357" t="s">
        <v>31814</v>
      </c>
      <c r="I11357" t="s">
        <v>31819</v>
      </c>
      <c r="M11357" t="s">
        <v>36</v>
      </c>
      <c r="N11357" t="str">
        <f>IF(AND(PESQUISA!$B$3&lt;&gt;"",OR(PESQUISA!$B$4="TODAS",B11357=PESQUISA!$B$4),ISNUMBER(SEARCH(PESQUISA!$B$3,D11357))),ROW()-1,"")</f>
        <v/>
      </c>
    </row>
    <row r="11358" spans="1:14" x14ac:dyDescent="0.3">
      <c r="A11358" t="s">
        <v>34246</v>
      </c>
      <c r="B11358" t="s">
        <v>31811</v>
      </c>
      <c r="C11358" t="s">
        <v>34247</v>
      </c>
      <c r="D11358" t="s">
        <v>34248</v>
      </c>
      <c r="E11358" t="s">
        <v>60</v>
      </c>
      <c r="F11358" s="7">
        <v>6.58</v>
      </c>
      <c r="G11358" t="s">
        <v>33</v>
      </c>
      <c r="H11358" t="s">
        <v>31814</v>
      </c>
      <c r="I11358" t="s">
        <v>31819</v>
      </c>
      <c r="M11358" t="s">
        <v>36</v>
      </c>
      <c r="N11358" t="str">
        <f>IF(AND(PESQUISA!$B$3&lt;&gt;"",OR(PESQUISA!$B$4="TODAS",B11358=PESQUISA!$B$4),ISNUMBER(SEARCH(PESQUISA!$B$3,D11358))),ROW()-1,"")</f>
        <v/>
      </c>
    </row>
    <row r="11359" spans="1:14" x14ac:dyDescent="0.3">
      <c r="A11359" t="s">
        <v>34249</v>
      </c>
      <c r="B11359" t="s">
        <v>31811</v>
      </c>
      <c r="C11359" t="s">
        <v>34250</v>
      </c>
      <c r="D11359" t="s">
        <v>34251</v>
      </c>
      <c r="E11359" t="s">
        <v>60</v>
      </c>
      <c r="F11359" s="7">
        <v>20.5</v>
      </c>
      <c r="G11359" t="s">
        <v>33</v>
      </c>
      <c r="H11359" t="s">
        <v>31814</v>
      </c>
      <c r="I11359" t="s">
        <v>31819</v>
      </c>
      <c r="M11359" t="s">
        <v>36</v>
      </c>
      <c r="N11359" t="str">
        <f>IF(AND(PESQUISA!$B$3&lt;&gt;"",OR(PESQUISA!$B$4="TODAS",B11359=PESQUISA!$B$4),ISNUMBER(SEARCH(PESQUISA!$B$3,D11359))),ROW()-1,"")</f>
        <v/>
      </c>
    </row>
    <row r="11360" spans="1:14" x14ac:dyDescent="0.3">
      <c r="A11360" t="s">
        <v>34252</v>
      </c>
      <c r="B11360" t="s">
        <v>31811</v>
      </c>
      <c r="C11360" t="s">
        <v>34253</v>
      </c>
      <c r="D11360" t="s">
        <v>34254</v>
      </c>
      <c r="E11360" t="s">
        <v>60</v>
      </c>
      <c r="F11360" s="7">
        <v>24.49</v>
      </c>
      <c r="G11360" t="s">
        <v>33</v>
      </c>
      <c r="H11360" t="s">
        <v>31814</v>
      </c>
      <c r="I11360" t="s">
        <v>31819</v>
      </c>
      <c r="M11360" t="s">
        <v>36</v>
      </c>
      <c r="N11360" t="str">
        <f>IF(AND(PESQUISA!$B$3&lt;&gt;"",OR(PESQUISA!$B$4="TODAS",B11360=PESQUISA!$B$4),ISNUMBER(SEARCH(PESQUISA!$B$3,D11360))),ROW()-1,"")</f>
        <v/>
      </c>
    </row>
    <row r="11361" spans="1:14" x14ac:dyDescent="0.3">
      <c r="A11361" t="s">
        <v>34255</v>
      </c>
      <c r="B11361" t="s">
        <v>31811</v>
      </c>
      <c r="C11361" t="s">
        <v>34256</v>
      </c>
      <c r="D11361" t="s">
        <v>34257</v>
      </c>
      <c r="E11361" t="s">
        <v>60</v>
      </c>
      <c r="F11361" s="7">
        <v>12</v>
      </c>
      <c r="G11361" t="s">
        <v>33</v>
      </c>
      <c r="H11361" t="s">
        <v>31814</v>
      </c>
      <c r="I11361" t="s">
        <v>31819</v>
      </c>
      <c r="M11361" t="s">
        <v>36</v>
      </c>
      <c r="N11361" t="str">
        <f>IF(AND(PESQUISA!$B$3&lt;&gt;"",OR(PESQUISA!$B$4="TODAS",B11361=PESQUISA!$B$4),ISNUMBER(SEARCH(PESQUISA!$B$3,D11361))),ROW()-1,"")</f>
        <v/>
      </c>
    </row>
    <row r="11362" spans="1:14" x14ac:dyDescent="0.3">
      <c r="A11362" t="s">
        <v>34258</v>
      </c>
      <c r="B11362" t="s">
        <v>31811</v>
      </c>
      <c r="C11362" t="s">
        <v>34259</v>
      </c>
      <c r="D11362" t="s">
        <v>34260</v>
      </c>
      <c r="E11362" t="s">
        <v>60</v>
      </c>
      <c r="F11362" s="7">
        <v>23.46</v>
      </c>
      <c r="G11362" t="s">
        <v>33</v>
      </c>
      <c r="H11362" t="s">
        <v>31814</v>
      </c>
      <c r="I11362" t="s">
        <v>31819</v>
      </c>
      <c r="M11362" t="s">
        <v>36</v>
      </c>
      <c r="N11362" t="str">
        <f>IF(AND(PESQUISA!$B$3&lt;&gt;"",OR(PESQUISA!$B$4="TODAS",B11362=PESQUISA!$B$4),ISNUMBER(SEARCH(PESQUISA!$B$3,D11362))),ROW()-1,"")</f>
        <v/>
      </c>
    </row>
    <row r="11363" spans="1:14" x14ac:dyDescent="0.3">
      <c r="A11363" t="s">
        <v>34261</v>
      </c>
      <c r="B11363" t="s">
        <v>31811</v>
      </c>
      <c r="C11363" t="s">
        <v>34262</v>
      </c>
      <c r="D11363" t="s">
        <v>34263</v>
      </c>
      <c r="E11363" t="s">
        <v>60</v>
      </c>
      <c r="F11363" s="7">
        <v>19.100000000000001</v>
      </c>
      <c r="G11363" t="s">
        <v>33</v>
      </c>
      <c r="H11363" t="s">
        <v>31814</v>
      </c>
      <c r="I11363" t="s">
        <v>31819</v>
      </c>
      <c r="M11363" t="s">
        <v>36</v>
      </c>
      <c r="N11363" t="str">
        <f>IF(AND(PESQUISA!$B$3&lt;&gt;"",OR(PESQUISA!$B$4="TODAS",B11363=PESQUISA!$B$4),ISNUMBER(SEARCH(PESQUISA!$B$3,D11363))),ROW()-1,"")</f>
        <v/>
      </c>
    </row>
    <row r="11364" spans="1:14" x14ac:dyDescent="0.3">
      <c r="A11364" t="s">
        <v>34264</v>
      </c>
      <c r="B11364" t="s">
        <v>31811</v>
      </c>
      <c r="C11364" t="s">
        <v>34265</v>
      </c>
      <c r="D11364" t="s">
        <v>34266</v>
      </c>
      <c r="E11364" t="s">
        <v>40</v>
      </c>
      <c r="F11364" s="7">
        <v>38.14</v>
      </c>
      <c r="G11364" t="s">
        <v>33</v>
      </c>
      <c r="H11364" t="s">
        <v>31814</v>
      </c>
      <c r="I11364" t="s">
        <v>31819</v>
      </c>
      <c r="M11364" t="s">
        <v>36</v>
      </c>
      <c r="N11364" t="str">
        <f>IF(AND(PESQUISA!$B$3&lt;&gt;"",OR(PESQUISA!$B$4="TODAS",B11364=PESQUISA!$B$4),ISNUMBER(SEARCH(PESQUISA!$B$3,D11364))),ROW()-1,"")</f>
        <v/>
      </c>
    </row>
    <row r="11365" spans="1:14" x14ac:dyDescent="0.3">
      <c r="A11365" t="s">
        <v>34267</v>
      </c>
      <c r="B11365" t="s">
        <v>31811</v>
      </c>
      <c r="C11365" t="s">
        <v>34268</v>
      </c>
      <c r="D11365" t="s">
        <v>34269</v>
      </c>
      <c r="E11365" t="s">
        <v>40</v>
      </c>
      <c r="F11365" s="7">
        <v>5314.86</v>
      </c>
      <c r="G11365" t="s">
        <v>33</v>
      </c>
      <c r="H11365" t="s">
        <v>31814</v>
      </c>
      <c r="I11365" t="s">
        <v>31819</v>
      </c>
      <c r="M11365" t="s">
        <v>36</v>
      </c>
      <c r="N11365" t="str">
        <f>IF(AND(PESQUISA!$B$3&lt;&gt;"",OR(PESQUISA!$B$4="TODAS",B11365=PESQUISA!$B$4),ISNUMBER(SEARCH(PESQUISA!$B$3,D11365))),ROW()-1,"")</f>
        <v/>
      </c>
    </row>
    <row r="11366" spans="1:14" x14ac:dyDescent="0.3">
      <c r="A11366" t="s">
        <v>34270</v>
      </c>
      <c r="B11366" t="s">
        <v>31811</v>
      </c>
      <c r="C11366" t="s">
        <v>34271</v>
      </c>
      <c r="D11366" t="s">
        <v>34272</v>
      </c>
      <c r="E11366" t="s">
        <v>40</v>
      </c>
      <c r="F11366" s="7">
        <v>1062.97</v>
      </c>
      <c r="G11366" t="s">
        <v>33</v>
      </c>
      <c r="H11366" t="s">
        <v>31814</v>
      </c>
      <c r="I11366" t="s">
        <v>31819</v>
      </c>
      <c r="M11366" t="s">
        <v>36</v>
      </c>
      <c r="N11366" t="str">
        <f>IF(AND(PESQUISA!$B$3&lt;&gt;"",OR(PESQUISA!$B$4="TODAS",B11366=PESQUISA!$B$4),ISNUMBER(SEARCH(PESQUISA!$B$3,D11366))),ROW()-1,"")</f>
        <v/>
      </c>
    </row>
    <row r="11367" spans="1:14" x14ac:dyDescent="0.3">
      <c r="A11367" t="s">
        <v>34273</v>
      </c>
      <c r="B11367" t="s">
        <v>31811</v>
      </c>
      <c r="C11367" t="s">
        <v>34274</v>
      </c>
      <c r="D11367" t="s">
        <v>34275</v>
      </c>
      <c r="E11367" t="s">
        <v>40</v>
      </c>
      <c r="F11367" s="7">
        <v>8009.45</v>
      </c>
      <c r="G11367" t="s">
        <v>33</v>
      </c>
      <c r="H11367" t="s">
        <v>31814</v>
      </c>
      <c r="I11367" t="s">
        <v>31819</v>
      </c>
      <c r="M11367" t="s">
        <v>36</v>
      </c>
      <c r="N11367" t="str">
        <f>IF(AND(PESQUISA!$B$3&lt;&gt;"",OR(PESQUISA!$B$4="TODAS",B11367=PESQUISA!$B$4),ISNUMBER(SEARCH(PESQUISA!$B$3,D11367))),ROW()-1,"")</f>
        <v/>
      </c>
    </row>
    <row r="11368" spans="1:14" x14ac:dyDescent="0.3">
      <c r="A11368" t="s">
        <v>34276</v>
      </c>
      <c r="B11368" t="s">
        <v>31811</v>
      </c>
      <c r="C11368" t="s">
        <v>34277</v>
      </c>
      <c r="D11368" t="s">
        <v>34278</v>
      </c>
      <c r="E11368" t="s">
        <v>40</v>
      </c>
      <c r="F11368" s="7">
        <v>1334.05</v>
      </c>
      <c r="G11368" t="s">
        <v>33</v>
      </c>
      <c r="H11368" t="s">
        <v>31814</v>
      </c>
      <c r="I11368" t="s">
        <v>31819</v>
      </c>
      <c r="M11368" t="s">
        <v>36</v>
      </c>
      <c r="N11368" t="str">
        <f>IF(AND(PESQUISA!$B$3&lt;&gt;"",OR(PESQUISA!$B$4="TODAS",B11368=PESQUISA!$B$4),ISNUMBER(SEARCH(PESQUISA!$B$3,D11368))),ROW()-1,"")</f>
        <v/>
      </c>
    </row>
    <row r="11369" spans="1:14" x14ac:dyDescent="0.3">
      <c r="A11369" t="s">
        <v>34279</v>
      </c>
      <c r="B11369" t="s">
        <v>31811</v>
      </c>
      <c r="C11369" t="s">
        <v>34280</v>
      </c>
      <c r="D11369" t="s">
        <v>34281</v>
      </c>
      <c r="E11369" t="s">
        <v>40</v>
      </c>
      <c r="F11369" s="7">
        <v>12652.92</v>
      </c>
      <c r="G11369" t="s">
        <v>33</v>
      </c>
      <c r="H11369" t="s">
        <v>31814</v>
      </c>
      <c r="I11369" t="s">
        <v>31819</v>
      </c>
      <c r="M11369" t="s">
        <v>36</v>
      </c>
      <c r="N11369" t="str">
        <f>IF(AND(PESQUISA!$B$3&lt;&gt;"",OR(PESQUISA!$B$4="TODAS",B11369=PESQUISA!$B$4),ISNUMBER(SEARCH(PESQUISA!$B$3,D11369))),ROW()-1,"")</f>
        <v/>
      </c>
    </row>
    <row r="11370" spans="1:14" x14ac:dyDescent="0.3">
      <c r="A11370" t="s">
        <v>34282</v>
      </c>
      <c r="B11370" t="s">
        <v>31811</v>
      </c>
      <c r="C11370" t="s">
        <v>34283</v>
      </c>
      <c r="D11370" t="s">
        <v>34284</v>
      </c>
      <c r="E11370" t="s">
        <v>40</v>
      </c>
      <c r="F11370" s="7">
        <v>1977.03</v>
      </c>
      <c r="G11370" t="s">
        <v>33</v>
      </c>
      <c r="H11370" t="s">
        <v>31814</v>
      </c>
      <c r="I11370" t="s">
        <v>31819</v>
      </c>
      <c r="M11370" t="s">
        <v>36</v>
      </c>
      <c r="N11370" t="str">
        <f>IF(AND(PESQUISA!$B$3&lt;&gt;"",OR(PESQUISA!$B$4="TODAS",B11370=PESQUISA!$B$4),ISNUMBER(SEARCH(PESQUISA!$B$3,D11370))),ROW()-1,"")</f>
        <v/>
      </c>
    </row>
    <row r="11371" spans="1:14" x14ac:dyDescent="0.3">
      <c r="A11371" t="s">
        <v>34285</v>
      </c>
      <c r="B11371" t="s">
        <v>31811</v>
      </c>
      <c r="C11371" t="s">
        <v>34286</v>
      </c>
      <c r="D11371" t="s">
        <v>34287</v>
      </c>
      <c r="E11371" t="s">
        <v>40</v>
      </c>
      <c r="F11371" s="7">
        <v>495.5</v>
      </c>
      <c r="G11371" t="s">
        <v>33</v>
      </c>
      <c r="H11371" t="s">
        <v>31814</v>
      </c>
      <c r="I11371" t="s">
        <v>31819</v>
      </c>
      <c r="M11371" t="s">
        <v>36</v>
      </c>
      <c r="N11371" t="str">
        <f>IF(AND(PESQUISA!$B$3&lt;&gt;"",OR(PESQUISA!$B$4="TODAS",B11371=PESQUISA!$B$4),ISNUMBER(SEARCH(PESQUISA!$B$3,D11371))),ROW()-1,"")</f>
        <v/>
      </c>
    </row>
    <row r="11372" spans="1:14" x14ac:dyDescent="0.3">
      <c r="A11372" t="s">
        <v>34288</v>
      </c>
      <c r="B11372" t="s">
        <v>31811</v>
      </c>
      <c r="C11372" t="s">
        <v>34289</v>
      </c>
      <c r="D11372" t="s">
        <v>34290</v>
      </c>
      <c r="E11372" t="s">
        <v>40</v>
      </c>
      <c r="F11372" s="7">
        <v>3048.82</v>
      </c>
      <c r="G11372" t="s">
        <v>33</v>
      </c>
      <c r="H11372" t="s">
        <v>31814</v>
      </c>
      <c r="I11372" t="s">
        <v>31819</v>
      </c>
      <c r="M11372" t="s">
        <v>36</v>
      </c>
      <c r="N11372" t="str">
        <f>IF(AND(PESQUISA!$B$3&lt;&gt;"",OR(PESQUISA!$B$4="TODAS",B11372=PESQUISA!$B$4),ISNUMBER(SEARCH(PESQUISA!$B$3,D11372))),ROW()-1,"")</f>
        <v/>
      </c>
    </row>
    <row r="11373" spans="1:14" x14ac:dyDescent="0.3">
      <c r="A11373" t="s">
        <v>34291</v>
      </c>
      <c r="B11373" t="s">
        <v>31811</v>
      </c>
      <c r="C11373" t="s">
        <v>34292</v>
      </c>
      <c r="D11373" t="s">
        <v>34293</v>
      </c>
      <c r="E11373" t="s">
        <v>40</v>
      </c>
      <c r="F11373" s="7">
        <v>3796.98</v>
      </c>
      <c r="G11373" t="s">
        <v>33</v>
      </c>
      <c r="H11373" t="s">
        <v>31814</v>
      </c>
      <c r="I11373" t="s">
        <v>31819</v>
      </c>
      <c r="M11373" t="s">
        <v>36</v>
      </c>
      <c r="N11373" t="str">
        <f>IF(AND(PESQUISA!$B$3&lt;&gt;"",OR(PESQUISA!$B$4="TODAS",B11373=PESQUISA!$B$4),ISNUMBER(SEARCH(PESQUISA!$B$3,D11373))),ROW()-1,"")</f>
        <v/>
      </c>
    </row>
    <row r="11374" spans="1:14" x14ac:dyDescent="0.3">
      <c r="A11374" t="s">
        <v>34294</v>
      </c>
      <c r="B11374" t="s">
        <v>31811</v>
      </c>
      <c r="C11374" t="s">
        <v>34295</v>
      </c>
      <c r="D11374" t="s">
        <v>34296</v>
      </c>
      <c r="E11374" t="s">
        <v>40</v>
      </c>
      <c r="F11374" s="7">
        <v>713.41</v>
      </c>
      <c r="G11374" t="s">
        <v>33</v>
      </c>
      <c r="H11374" t="s">
        <v>31814</v>
      </c>
      <c r="I11374" t="s">
        <v>31819</v>
      </c>
      <c r="M11374" t="s">
        <v>36</v>
      </c>
      <c r="N11374" t="str">
        <f>IF(AND(PESQUISA!$B$3&lt;&gt;"",OR(PESQUISA!$B$4="TODAS",B11374=PESQUISA!$B$4),ISNUMBER(SEARCH(PESQUISA!$B$3,D11374))),ROW()-1,"")</f>
        <v/>
      </c>
    </row>
    <row r="11375" spans="1:14" x14ac:dyDescent="0.3">
      <c r="A11375" t="s">
        <v>34297</v>
      </c>
      <c r="B11375" t="s">
        <v>31811</v>
      </c>
      <c r="C11375" t="s">
        <v>34298</v>
      </c>
      <c r="D11375" t="s">
        <v>34299</v>
      </c>
      <c r="E11375" t="s">
        <v>40</v>
      </c>
      <c r="F11375" s="7">
        <v>689.94</v>
      </c>
      <c r="G11375" t="s">
        <v>33</v>
      </c>
      <c r="H11375" t="s">
        <v>31814</v>
      </c>
      <c r="I11375" t="s">
        <v>31819</v>
      </c>
      <c r="M11375" t="s">
        <v>36</v>
      </c>
      <c r="N11375" t="str">
        <f>IF(AND(PESQUISA!$B$3&lt;&gt;"",OR(PESQUISA!$B$4="TODAS",B11375=PESQUISA!$B$4),ISNUMBER(SEARCH(PESQUISA!$B$3,D11375))),ROW()-1,"")</f>
        <v/>
      </c>
    </row>
    <row r="11376" spans="1:14" x14ac:dyDescent="0.3">
      <c r="A11376" t="s">
        <v>34300</v>
      </c>
      <c r="B11376" t="s">
        <v>31811</v>
      </c>
      <c r="C11376" t="s">
        <v>34301</v>
      </c>
      <c r="D11376" t="s">
        <v>34302</v>
      </c>
      <c r="E11376" t="s">
        <v>40</v>
      </c>
      <c r="F11376" s="7">
        <v>489.95</v>
      </c>
      <c r="G11376" t="s">
        <v>33</v>
      </c>
      <c r="H11376" t="s">
        <v>31814</v>
      </c>
      <c r="I11376" t="s">
        <v>31819</v>
      </c>
      <c r="M11376" t="s">
        <v>36</v>
      </c>
      <c r="N11376" t="str">
        <f>IF(AND(PESQUISA!$B$3&lt;&gt;"",OR(PESQUISA!$B$4="TODAS",B11376=PESQUISA!$B$4),ISNUMBER(SEARCH(PESQUISA!$B$3,D11376))),ROW()-1,"")</f>
        <v/>
      </c>
    </row>
    <row r="11377" spans="1:14" x14ac:dyDescent="0.3">
      <c r="A11377" t="s">
        <v>34303</v>
      </c>
      <c r="B11377" t="s">
        <v>31811</v>
      </c>
      <c r="C11377" t="s">
        <v>34304</v>
      </c>
      <c r="D11377" t="s">
        <v>34305</v>
      </c>
      <c r="E11377" t="s">
        <v>40</v>
      </c>
      <c r="F11377" s="7">
        <v>1130.8900000000001</v>
      </c>
      <c r="G11377" t="s">
        <v>33</v>
      </c>
      <c r="H11377" t="s">
        <v>31814</v>
      </c>
      <c r="I11377" t="s">
        <v>31819</v>
      </c>
      <c r="M11377" t="s">
        <v>36</v>
      </c>
      <c r="N11377" t="str">
        <f>IF(AND(PESQUISA!$B$3&lt;&gt;"",OR(PESQUISA!$B$4="TODAS",B11377=PESQUISA!$B$4),ISNUMBER(SEARCH(PESQUISA!$B$3,D11377))),ROW()-1,"")</f>
        <v/>
      </c>
    </row>
    <row r="11378" spans="1:14" x14ac:dyDescent="0.3">
      <c r="A11378" t="s">
        <v>34306</v>
      </c>
      <c r="B11378" t="s">
        <v>31811</v>
      </c>
      <c r="C11378" t="s">
        <v>34307</v>
      </c>
      <c r="D11378" t="s">
        <v>34308</v>
      </c>
      <c r="E11378" t="s">
        <v>40</v>
      </c>
      <c r="F11378" s="7">
        <v>1282.82</v>
      </c>
      <c r="G11378" t="s">
        <v>33</v>
      </c>
      <c r="H11378" t="s">
        <v>31814</v>
      </c>
      <c r="I11378" t="s">
        <v>31819</v>
      </c>
      <c r="M11378" t="s">
        <v>36</v>
      </c>
      <c r="N11378" t="str">
        <f>IF(AND(PESQUISA!$B$3&lt;&gt;"",OR(PESQUISA!$B$4="TODAS",B11378=PESQUISA!$B$4),ISNUMBER(SEARCH(PESQUISA!$B$3,D11378))),ROW()-1,"")</f>
        <v/>
      </c>
    </row>
    <row r="11379" spans="1:14" x14ac:dyDescent="0.3">
      <c r="A11379" t="s">
        <v>34309</v>
      </c>
      <c r="B11379" t="s">
        <v>31811</v>
      </c>
      <c r="C11379" t="s">
        <v>34310</v>
      </c>
      <c r="D11379" t="s">
        <v>34311</v>
      </c>
      <c r="E11379" t="s">
        <v>40</v>
      </c>
      <c r="F11379" s="7">
        <v>2211.5</v>
      </c>
      <c r="G11379" t="s">
        <v>33</v>
      </c>
      <c r="H11379" t="s">
        <v>31814</v>
      </c>
      <c r="I11379" t="s">
        <v>31819</v>
      </c>
      <c r="M11379" t="s">
        <v>36</v>
      </c>
      <c r="N11379" t="str">
        <f>IF(AND(PESQUISA!$B$3&lt;&gt;"",OR(PESQUISA!$B$4="TODAS",B11379=PESQUISA!$B$4),ISNUMBER(SEARCH(PESQUISA!$B$3,D11379))),ROW()-1,"")</f>
        <v/>
      </c>
    </row>
    <row r="11380" spans="1:14" x14ac:dyDescent="0.3">
      <c r="A11380" t="s">
        <v>34312</v>
      </c>
      <c r="B11380" t="s">
        <v>31811</v>
      </c>
      <c r="C11380" t="s">
        <v>34313</v>
      </c>
      <c r="D11380" t="s">
        <v>34314</v>
      </c>
      <c r="E11380" t="s">
        <v>40</v>
      </c>
      <c r="F11380" s="7">
        <v>296.29000000000002</v>
      </c>
      <c r="G11380" t="s">
        <v>33</v>
      </c>
      <c r="H11380" t="s">
        <v>31814</v>
      </c>
      <c r="I11380" t="s">
        <v>31819</v>
      </c>
      <c r="M11380" t="s">
        <v>36</v>
      </c>
      <c r="N11380" t="str">
        <f>IF(AND(PESQUISA!$B$3&lt;&gt;"",OR(PESQUISA!$B$4="TODAS",B11380=PESQUISA!$B$4),ISNUMBER(SEARCH(PESQUISA!$B$3,D11380))),ROW()-1,"")</f>
        <v/>
      </c>
    </row>
    <row r="11381" spans="1:14" x14ac:dyDescent="0.3">
      <c r="A11381" t="s">
        <v>34315</v>
      </c>
      <c r="B11381" t="s">
        <v>31811</v>
      </c>
      <c r="C11381" t="s">
        <v>34316</v>
      </c>
      <c r="D11381" t="s">
        <v>34317</v>
      </c>
      <c r="E11381" t="s">
        <v>40</v>
      </c>
      <c r="F11381" s="7">
        <v>458.31</v>
      </c>
      <c r="G11381" t="s">
        <v>33</v>
      </c>
      <c r="H11381" t="s">
        <v>31814</v>
      </c>
      <c r="I11381" t="s">
        <v>31819</v>
      </c>
      <c r="M11381" t="s">
        <v>36</v>
      </c>
      <c r="N11381" t="str">
        <f>IF(AND(PESQUISA!$B$3&lt;&gt;"",OR(PESQUISA!$B$4="TODAS",B11381=PESQUISA!$B$4),ISNUMBER(SEARCH(PESQUISA!$B$3,D11381))),ROW()-1,"")</f>
        <v/>
      </c>
    </row>
    <row r="11382" spans="1:14" x14ac:dyDescent="0.3">
      <c r="A11382" t="s">
        <v>34318</v>
      </c>
      <c r="B11382" t="s">
        <v>31811</v>
      </c>
      <c r="C11382" t="s">
        <v>34319</v>
      </c>
      <c r="D11382" t="s">
        <v>34320</v>
      </c>
      <c r="E11382" t="s">
        <v>40</v>
      </c>
      <c r="G11382" t="s">
        <v>33</v>
      </c>
      <c r="H11382" t="s">
        <v>31814</v>
      </c>
      <c r="I11382" t="s">
        <v>31819</v>
      </c>
      <c r="M11382" t="s">
        <v>53</v>
      </c>
      <c r="N11382" t="str">
        <f>IF(AND(PESQUISA!$B$3&lt;&gt;"",OR(PESQUISA!$B$4="TODAS",B11382=PESQUISA!$B$4),ISNUMBER(SEARCH(PESQUISA!$B$3,D11382))),ROW()-1,"")</f>
        <v/>
      </c>
    </row>
    <row r="11383" spans="1:14" x14ac:dyDescent="0.3">
      <c r="A11383" t="s">
        <v>34321</v>
      </c>
      <c r="B11383" t="s">
        <v>31811</v>
      </c>
      <c r="C11383" t="s">
        <v>34322</v>
      </c>
      <c r="D11383" t="s">
        <v>34323</v>
      </c>
      <c r="E11383" t="s">
        <v>40</v>
      </c>
      <c r="G11383" t="s">
        <v>33</v>
      </c>
      <c r="H11383" t="s">
        <v>31814</v>
      </c>
      <c r="I11383" t="s">
        <v>31819</v>
      </c>
      <c r="M11383" t="s">
        <v>53</v>
      </c>
      <c r="N11383" t="str">
        <f>IF(AND(PESQUISA!$B$3&lt;&gt;"",OR(PESQUISA!$B$4="TODAS",B11383=PESQUISA!$B$4),ISNUMBER(SEARCH(PESQUISA!$B$3,D11383))),ROW()-1,"")</f>
        <v/>
      </c>
    </row>
    <row r="11384" spans="1:14" x14ac:dyDescent="0.3">
      <c r="A11384" t="s">
        <v>34324</v>
      </c>
      <c r="B11384" t="s">
        <v>31811</v>
      </c>
      <c r="C11384" t="s">
        <v>34325</v>
      </c>
      <c r="D11384" t="s">
        <v>34326</v>
      </c>
      <c r="E11384" t="s">
        <v>40</v>
      </c>
      <c r="G11384" t="s">
        <v>33</v>
      </c>
      <c r="H11384" t="s">
        <v>31814</v>
      </c>
      <c r="I11384" t="s">
        <v>31819</v>
      </c>
      <c r="M11384" t="s">
        <v>53</v>
      </c>
      <c r="N11384" t="str">
        <f>IF(AND(PESQUISA!$B$3&lt;&gt;"",OR(PESQUISA!$B$4="TODAS",B11384=PESQUISA!$B$4),ISNUMBER(SEARCH(PESQUISA!$B$3,D11384))),ROW()-1,"")</f>
        <v/>
      </c>
    </row>
    <row r="11385" spans="1:14" x14ac:dyDescent="0.3">
      <c r="A11385" t="s">
        <v>34327</v>
      </c>
      <c r="B11385" t="s">
        <v>31811</v>
      </c>
      <c r="C11385" t="s">
        <v>34328</v>
      </c>
      <c r="D11385" t="s">
        <v>34329</v>
      </c>
      <c r="E11385" t="s">
        <v>40</v>
      </c>
      <c r="G11385" t="s">
        <v>33</v>
      </c>
      <c r="H11385" t="s">
        <v>31814</v>
      </c>
      <c r="I11385" t="s">
        <v>31819</v>
      </c>
      <c r="M11385" t="s">
        <v>53</v>
      </c>
      <c r="N11385" t="str">
        <f>IF(AND(PESQUISA!$B$3&lt;&gt;"",OR(PESQUISA!$B$4="TODAS",B11385=PESQUISA!$B$4),ISNUMBER(SEARCH(PESQUISA!$B$3,D11385))),ROW()-1,"")</f>
        <v/>
      </c>
    </row>
    <row r="11386" spans="1:14" x14ac:dyDescent="0.3">
      <c r="A11386" t="s">
        <v>34330</v>
      </c>
      <c r="B11386" t="s">
        <v>31811</v>
      </c>
      <c r="C11386" t="s">
        <v>34331</v>
      </c>
      <c r="D11386" t="s">
        <v>34332</v>
      </c>
      <c r="E11386" t="s">
        <v>40</v>
      </c>
      <c r="G11386" t="s">
        <v>33</v>
      </c>
      <c r="H11386" t="s">
        <v>31814</v>
      </c>
      <c r="I11386" t="s">
        <v>31819</v>
      </c>
      <c r="M11386" t="s">
        <v>53</v>
      </c>
      <c r="N11386" t="str">
        <f>IF(AND(PESQUISA!$B$3&lt;&gt;"",OR(PESQUISA!$B$4="TODAS",B11386=PESQUISA!$B$4),ISNUMBER(SEARCH(PESQUISA!$B$3,D11386))),ROW()-1,"")</f>
        <v/>
      </c>
    </row>
    <row r="11387" spans="1:14" x14ac:dyDescent="0.3">
      <c r="A11387" t="s">
        <v>34333</v>
      </c>
      <c r="B11387" t="s">
        <v>31811</v>
      </c>
      <c r="C11387" t="s">
        <v>34334</v>
      </c>
      <c r="D11387" t="s">
        <v>34335</v>
      </c>
      <c r="E11387" t="s">
        <v>40</v>
      </c>
      <c r="G11387" t="s">
        <v>33</v>
      </c>
      <c r="H11387" t="s">
        <v>31814</v>
      </c>
      <c r="I11387" t="s">
        <v>31819</v>
      </c>
      <c r="M11387" t="s">
        <v>53</v>
      </c>
      <c r="N11387" t="str">
        <f>IF(AND(PESQUISA!$B$3&lt;&gt;"",OR(PESQUISA!$B$4="TODAS",B11387=PESQUISA!$B$4),ISNUMBER(SEARCH(PESQUISA!$B$3,D11387))),ROW()-1,"")</f>
        <v/>
      </c>
    </row>
    <row r="11388" spans="1:14" x14ac:dyDescent="0.3">
      <c r="A11388" t="s">
        <v>34336</v>
      </c>
      <c r="B11388" t="s">
        <v>31811</v>
      </c>
      <c r="C11388" t="s">
        <v>34337</v>
      </c>
      <c r="D11388" t="s">
        <v>34338</v>
      </c>
      <c r="E11388" t="s">
        <v>40</v>
      </c>
      <c r="G11388" t="s">
        <v>33</v>
      </c>
      <c r="H11388" t="s">
        <v>31814</v>
      </c>
      <c r="I11388" t="s">
        <v>31819</v>
      </c>
      <c r="M11388" t="s">
        <v>53</v>
      </c>
      <c r="N11388" t="str">
        <f>IF(AND(PESQUISA!$B$3&lt;&gt;"",OR(PESQUISA!$B$4="TODAS",B11388=PESQUISA!$B$4),ISNUMBER(SEARCH(PESQUISA!$B$3,D11388))),ROW()-1,"")</f>
        <v/>
      </c>
    </row>
    <row r="11389" spans="1:14" x14ac:dyDescent="0.3">
      <c r="A11389" t="s">
        <v>34339</v>
      </c>
      <c r="B11389" t="s">
        <v>31811</v>
      </c>
      <c r="C11389" t="s">
        <v>34340</v>
      </c>
      <c r="D11389" t="s">
        <v>34341</v>
      </c>
      <c r="E11389" t="s">
        <v>40</v>
      </c>
      <c r="G11389" t="s">
        <v>33</v>
      </c>
      <c r="H11389" t="s">
        <v>31814</v>
      </c>
      <c r="I11389" t="s">
        <v>31819</v>
      </c>
      <c r="M11389" t="s">
        <v>53</v>
      </c>
      <c r="N11389" t="str">
        <f>IF(AND(PESQUISA!$B$3&lt;&gt;"",OR(PESQUISA!$B$4="TODAS",B11389=PESQUISA!$B$4),ISNUMBER(SEARCH(PESQUISA!$B$3,D11389))),ROW()-1,"")</f>
        <v/>
      </c>
    </row>
    <row r="11390" spans="1:14" x14ac:dyDescent="0.3">
      <c r="A11390" t="s">
        <v>34342</v>
      </c>
      <c r="B11390" t="s">
        <v>31811</v>
      </c>
      <c r="C11390" t="s">
        <v>34343</v>
      </c>
      <c r="D11390" t="s">
        <v>34344</v>
      </c>
      <c r="E11390" t="s">
        <v>40</v>
      </c>
      <c r="G11390" t="s">
        <v>33</v>
      </c>
      <c r="H11390" t="s">
        <v>31814</v>
      </c>
      <c r="I11390" t="s">
        <v>31819</v>
      </c>
      <c r="M11390" t="s">
        <v>53</v>
      </c>
      <c r="N11390" t="str">
        <f>IF(AND(PESQUISA!$B$3&lt;&gt;"",OR(PESQUISA!$B$4="TODAS",B11390=PESQUISA!$B$4),ISNUMBER(SEARCH(PESQUISA!$B$3,D11390))),ROW()-1,"")</f>
        <v/>
      </c>
    </row>
    <row r="11391" spans="1:14" x14ac:dyDescent="0.3">
      <c r="A11391" t="s">
        <v>34345</v>
      </c>
      <c r="B11391" t="s">
        <v>31811</v>
      </c>
      <c r="C11391" t="s">
        <v>34346</v>
      </c>
      <c r="D11391" t="s">
        <v>34347</v>
      </c>
      <c r="E11391" t="s">
        <v>40</v>
      </c>
      <c r="G11391" t="s">
        <v>33</v>
      </c>
      <c r="H11391" t="s">
        <v>31814</v>
      </c>
      <c r="I11391" t="s">
        <v>31819</v>
      </c>
      <c r="M11391" t="s">
        <v>53</v>
      </c>
      <c r="N11391" t="str">
        <f>IF(AND(PESQUISA!$B$3&lt;&gt;"",OR(PESQUISA!$B$4="TODAS",B11391=PESQUISA!$B$4),ISNUMBER(SEARCH(PESQUISA!$B$3,D11391))),ROW()-1,"")</f>
        <v/>
      </c>
    </row>
    <row r="11392" spans="1:14" x14ac:dyDescent="0.3">
      <c r="A11392" t="s">
        <v>34348</v>
      </c>
      <c r="B11392" t="s">
        <v>31811</v>
      </c>
      <c r="C11392" t="s">
        <v>34349</v>
      </c>
      <c r="D11392" t="s">
        <v>34350</v>
      </c>
      <c r="E11392" t="s">
        <v>40</v>
      </c>
      <c r="G11392" t="s">
        <v>33</v>
      </c>
      <c r="H11392" t="s">
        <v>31814</v>
      </c>
      <c r="I11392" t="s">
        <v>31819</v>
      </c>
      <c r="M11392" t="s">
        <v>53</v>
      </c>
      <c r="N11392" t="str">
        <f>IF(AND(PESQUISA!$B$3&lt;&gt;"",OR(PESQUISA!$B$4="TODAS",B11392=PESQUISA!$B$4),ISNUMBER(SEARCH(PESQUISA!$B$3,D11392))),ROW()-1,"")</f>
        <v/>
      </c>
    </row>
    <row r="11393" spans="1:14" x14ac:dyDescent="0.3">
      <c r="A11393" t="s">
        <v>34351</v>
      </c>
      <c r="B11393" t="s">
        <v>31811</v>
      </c>
      <c r="C11393" t="s">
        <v>34352</v>
      </c>
      <c r="D11393" t="s">
        <v>34353</v>
      </c>
      <c r="E11393" t="s">
        <v>40</v>
      </c>
      <c r="G11393" t="s">
        <v>33</v>
      </c>
      <c r="H11393" t="s">
        <v>31814</v>
      </c>
      <c r="I11393" t="s">
        <v>31819</v>
      </c>
      <c r="M11393" t="s">
        <v>53</v>
      </c>
      <c r="N11393" t="str">
        <f>IF(AND(PESQUISA!$B$3&lt;&gt;"",OR(PESQUISA!$B$4="TODAS",B11393=PESQUISA!$B$4),ISNUMBER(SEARCH(PESQUISA!$B$3,D11393))),ROW()-1,"")</f>
        <v/>
      </c>
    </row>
    <row r="11394" spans="1:14" x14ac:dyDescent="0.3">
      <c r="A11394" t="s">
        <v>34354</v>
      </c>
      <c r="B11394" t="s">
        <v>31811</v>
      </c>
      <c r="C11394" t="s">
        <v>34355</v>
      </c>
      <c r="D11394" t="s">
        <v>34356</v>
      </c>
      <c r="E11394" t="s">
        <v>40</v>
      </c>
      <c r="G11394" t="s">
        <v>33</v>
      </c>
      <c r="H11394" t="s">
        <v>31814</v>
      </c>
      <c r="I11394" t="s">
        <v>31819</v>
      </c>
      <c r="M11394" t="s">
        <v>53</v>
      </c>
      <c r="N11394" t="str">
        <f>IF(AND(PESQUISA!$B$3&lt;&gt;"",OR(PESQUISA!$B$4="TODAS",B11394=PESQUISA!$B$4),ISNUMBER(SEARCH(PESQUISA!$B$3,D11394))),ROW()-1,"")</f>
        <v/>
      </c>
    </row>
    <row r="11395" spans="1:14" x14ac:dyDescent="0.3">
      <c r="A11395" t="s">
        <v>34357</v>
      </c>
      <c r="B11395" t="s">
        <v>31811</v>
      </c>
      <c r="C11395" t="s">
        <v>34358</v>
      </c>
      <c r="D11395" t="s">
        <v>34359</v>
      </c>
      <c r="E11395" t="s">
        <v>40</v>
      </c>
      <c r="G11395" t="s">
        <v>33</v>
      </c>
      <c r="H11395" t="s">
        <v>31814</v>
      </c>
      <c r="I11395" t="s">
        <v>31819</v>
      </c>
      <c r="M11395" t="s">
        <v>53</v>
      </c>
      <c r="N11395" t="str">
        <f>IF(AND(PESQUISA!$B$3&lt;&gt;"",OR(PESQUISA!$B$4="TODAS",B11395=PESQUISA!$B$4),ISNUMBER(SEARCH(PESQUISA!$B$3,D11395))),ROW()-1,"")</f>
        <v/>
      </c>
    </row>
    <row r="11396" spans="1:14" x14ac:dyDescent="0.3">
      <c r="A11396" t="s">
        <v>34360</v>
      </c>
      <c r="B11396" t="s">
        <v>31811</v>
      </c>
      <c r="C11396" t="s">
        <v>34361</v>
      </c>
      <c r="D11396" t="s">
        <v>34362</v>
      </c>
      <c r="E11396" t="s">
        <v>40</v>
      </c>
      <c r="F11396" s="7">
        <v>245.43</v>
      </c>
      <c r="G11396" t="s">
        <v>33</v>
      </c>
      <c r="H11396" t="s">
        <v>31814</v>
      </c>
      <c r="I11396" t="s">
        <v>31819</v>
      </c>
      <c r="M11396" t="s">
        <v>36</v>
      </c>
      <c r="N11396" t="str">
        <f>IF(AND(PESQUISA!$B$3&lt;&gt;"",OR(PESQUISA!$B$4="TODAS",B11396=PESQUISA!$B$4),ISNUMBER(SEARCH(PESQUISA!$B$3,D11396))),ROW()-1,"")</f>
        <v/>
      </c>
    </row>
    <row r="11397" spans="1:14" x14ac:dyDescent="0.3">
      <c r="A11397" t="s">
        <v>34363</v>
      </c>
      <c r="B11397" t="s">
        <v>31811</v>
      </c>
      <c r="C11397" t="s">
        <v>34364</v>
      </c>
      <c r="D11397" t="s">
        <v>34365</v>
      </c>
      <c r="E11397" t="s">
        <v>40</v>
      </c>
      <c r="F11397" s="7">
        <v>260.82</v>
      </c>
      <c r="G11397" t="s">
        <v>33</v>
      </c>
      <c r="H11397" t="s">
        <v>31814</v>
      </c>
      <c r="I11397" t="s">
        <v>31819</v>
      </c>
      <c r="M11397" t="s">
        <v>36</v>
      </c>
      <c r="N11397" t="str">
        <f>IF(AND(PESQUISA!$B$3&lt;&gt;"",OR(PESQUISA!$B$4="TODAS",B11397=PESQUISA!$B$4),ISNUMBER(SEARCH(PESQUISA!$B$3,D11397))),ROW()-1,"")</f>
        <v/>
      </c>
    </row>
    <row r="11398" spans="1:14" x14ac:dyDescent="0.3">
      <c r="A11398" t="s">
        <v>34366</v>
      </c>
      <c r="B11398" t="s">
        <v>31811</v>
      </c>
      <c r="C11398" t="s">
        <v>34367</v>
      </c>
      <c r="D11398" t="s">
        <v>34368</v>
      </c>
      <c r="E11398" t="s">
        <v>40</v>
      </c>
      <c r="F11398" s="7">
        <v>1159.42</v>
      </c>
      <c r="G11398" t="s">
        <v>33</v>
      </c>
      <c r="H11398" t="s">
        <v>31814</v>
      </c>
      <c r="I11398" t="s">
        <v>31819</v>
      </c>
      <c r="M11398" t="s">
        <v>36</v>
      </c>
      <c r="N11398" t="str">
        <f>IF(AND(PESQUISA!$B$3&lt;&gt;"",OR(PESQUISA!$B$4="TODAS",B11398=PESQUISA!$B$4),ISNUMBER(SEARCH(PESQUISA!$B$3,D11398))),ROW()-1,"")</f>
        <v/>
      </c>
    </row>
    <row r="11399" spans="1:14" x14ac:dyDescent="0.3">
      <c r="A11399" t="s">
        <v>34369</v>
      </c>
      <c r="B11399" t="s">
        <v>31811</v>
      </c>
      <c r="C11399" t="s">
        <v>34370</v>
      </c>
      <c r="D11399" t="s">
        <v>34371</v>
      </c>
      <c r="E11399" t="s">
        <v>40</v>
      </c>
      <c r="F11399" s="7">
        <v>52.45</v>
      </c>
      <c r="G11399" t="s">
        <v>33</v>
      </c>
      <c r="H11399" t="s">
        <v>31814</v>
      </c>
      <c r="I11399" t="s">
        <v>31819</v>
      </c>
      <c r="M11399" t="s">
        <v>36</v>
      </c>
      <c r="N11399" t="str">
        <f>IF(AND(PESQUISA!$B$3&lt;&gt;"",OR(PESQUISA!$B$4="TODAS",B11399=PESQUISA!$B$4),ISNUMBER(SEARCH(PESQUISA!$B$3,D11399))),ROW()-1,"")</f>
        <v/>
      </c>
    </row>
    <row r="11400" spans="1:14" x14ac:dyDescent="0.3">
      <c r="A11400" t="s">
        <v>34372</v>
      </c>
      <c r="B11400" t="s">
        <v>31811</v>
      </c>
      <c r="C11400" t="s">
        <v>34373</v>
      </c>
      <c r="D11400" t="s">
        <v>34374</v>
      </c>
      <c r="E11400" t="s">
        <v>40</v>
      </c>
      <c r="G11400" t="s">
        <v>33</v>
      </c>
      <c r="H11400" t="s">
        <v>31814</v>
      </c>
      <c r="I11400" t="s">
        <v>31819</v>
      </c>
      <c r="M11400" t="s">
        <v>53</v>
      </c>
      <c r="N11400" t="str">
        <f>IF(AND(PESQUISA!$B$3&lt;&gt;"",OR(PESQUISA!$B$4="TODAS",B11400=PESQUISA!$B$4),ISNUMBER(SEARCH(PESQUISA!$B$3,D11400))),ROW()-1,"")</f>
        <v/>
      </c>
    </row>
    <row r="11401" spans="1:14" x14ac:dyDescent="0.3">
      <c r="A11401" t="s">
        <v>34375</v>
      </c>
      <c r="B11401" t="s">
        <v>31811</v>
      </c>
      <c r="C11401" t="s">
        <v>34376</v>
      </c>
      <c r="D11401" t="s">
        <v>34377</v>
      </c>
      <c r="E11401" t="s">
        <v>40</v>
      </c>
      <c r="F11401" s="7">
        <v>514.98</v>
      </c>
      <c r="G11401" t="s">
        <v>33</v>
      </c>
      <c r="H11401" t="s">
        <v>31814</v>
      </c>
      <c r="I11401" t="s">
        <v>31819</v>
      </c>
      <c r="M11401" t="s">
        <v>36</v>
      </c>
      <c r="N11401" t="str">
        <f>IF(AND(PESQUISA!$B$3&lt;&gt;"",OR(PESQUISA!$B$4="TODAS",B11401=PESQUISA!$B$4),ISNUMBER(SEARCH(PESQUISA!$B$3,D11401))),ROW()-1,"")</f>
        <v/>
      </c>
    </row>
    <row r="11402" spans="1:14" x14ac:dyDescent="0.3">
      <c r="A11402" t="s">
        <v>34378</v>
      </c>
      <c r="B11402" t="s">
        <v>31811</v>
      </c>
      <c r="C11402" t="s">
        <v>34379</v>
      </c>
      <c r="D11402" t="s">
        <v>34380</v>
      </c>
      <c r="E11402" t="s">
        <v>40</v>
      </c>
      <c r="F11402" s="7">
        <v>276.81</v>
      </c>
      <c r="G11402" t="s">
        <v>33</v>
      </c>
      <c r="H11402" t="s">
        <v>31814</v>
      </c>
      <c r="I11402" t="s">
        <v>31819</v>
      </c>
      <c r="M11402" t="s">
        <v>36</v>
      </c>
      <c r="N11402" t="str">
        <f>IF(AND(PESQUISA!$B$3&lt;&gt;"",OR(PESQUISA!$B$4="TODAS",B11402=PESQUISA!$B$4),ISNUMBER(SEARCH(PESQUISA!$B$3,D11402))),ROW()-1,"")</f>
        <v/>
      </c>
    </row>
    <row r="11403" spans="1:14" x14ac:dyDescent="0.3">
      <c r="A11403" t="s">
        <v>34381</v>
      </c>
      <c r="B11403" t="s">
        <v>31811</v>
      </c>
      <c r="C11403" t="s">
        <v>34382</v>
      </c>
      <c r="D11403" t="s">
        <v>34383</v>
      </c>
      <c r="E11403" t="s">
        <v>40</v>
      </c>
      <c r="F11403" s="7">
        <v>350.14</v>
      </c>
      <c r="G11403" t="s">
        <v>33</v>
      </c>
      <c r="H11403" t="s">
        <v>31814</v>
      </c>
      <c r="I11403" t="s">
        <v>31819</v>
      </c>
      <c r="M11403" t="s">
        <v>36</v>
      </c>
      <c r="N11403" t="str">
        <f>IF(AND(PESQUISA!$B$3&lt;&gt;"",OR(PESQUISA!$B$4="TODAS",B11403=PESQUISA!$B$4),ISNUMBER(SEARCH(PESQUISA!$B$3,D11403))),ROW()-1,"")</f>
        <v/>
      </c>
    </row>
    <row r="11404" spans="1:14" x14ac:dyDescent="0.3">
      <c r="A11404" t="s">
        <v>34384</v>
      </c>
      <c r="B11404" t="s">
        <v>31811</v>
      </c>
      <c r="C11404" t="s">
        <v>34385</v>
      </c>
      <c r="D11404" t="s">
        <v>34386</v>
      </c>
      <c r="E11404" t="s">
        <v>40</v>
      </c>
      <c r="F11404" s="7">
        <v>290</v>
      </c>
      <c r="G11404" t="s">
        <v>33</v>
      </c>
      <c r="H11404" t="s">
        <v>31814</v>
      </c>
      <c r="I11404" t="s">
        <v>31819</v>
      </c>
      <c r="M11404" t="s">
        <v>36</v>
      </c>
      <c r="N11404" t="str">
        <f>IF(AND(PESQUISA!$B$3&lt;&gt;"",OR(PESQUISA!$B$4="TODAS",B11404=PESQUISA!$B$4),ISNUMBER(SEARCH(PESQUISA!$B$3,D11404))),ROW()-1,"")</f>
        <v/>
      </c>
    </row>
    <row r="11405" spans="1:14" x14ac:dyDescent="0.3">
      <c r="A11405" t="s">
        <v>34387</v>
      </c>
      <c r="B11405" t="s">
        <v>31811</v>
      </c>
      <c r="C11405" t="s">
        <v>34388</v>
      </c>
      <c r="D11405" t="s">
        <v>34389</v>
      </c>
      <c r="E11405" t="s">
        <v>40</v>
      </c>
      <c r="F11405" s="7">
        <v>354.26</v>
      </c>
      <c r="G11405" t="s">
        <v>33</v>
      </c>
      <c r="H11405" t="s">
        <v>31814</v>
      </c>
      <c r="I11405" t="s">
        <v>31819</v>
      </c>
      <c r="M11405" t="s">
        <v>36</v>
      </c>
      <c r="N11405" t="str">
        <f>IF(AND(PESQUISA!$B$3&lt;&gt;"",OR(PESQUISA!$B$4="TODAS",B11405=PESQUISA!$B$4),ISNUMBER(SEARCH(PESQUISA!$B$3,D11405))),ROW()-1,"")</f>
        <v/>
      </c>
    </row>
    <row r="11406" spans="1:14" x14ac:dyDescent="0.3">
      <c r="A11406" t="s">
        <v>34390</v>
      </c>
      <c r="B11406" t="s">
        <v>31811</v>
      </c>
      <c r="C11406" t="s">
        <v>34391</v>
      </c>
      <c r="D11406" t="s">
        <v>34392</v>
      </c>
      <c r="E11406" t="s">
        <v>40</v>
      </c>
      <c r="F11406" s="7">
        <v>59.31</v>
      </c>
      <c r="G11406" t="s">
        <v>33</v>
      </c>
      <c r="H11406" t="s">
        <v>31814</v>
      </c>
      <c r="I11406" t="s">
        <v>31819</v>
      </c>
      <c r="M11406" t="s">
        <v>36</v>
      </c>
      <c r="N11406" t="str">
        <f>IF(AND(PESQUISA!$B$3&lt;&gt;"",OR(PESQUISA!$B$4="TODAS",B11406=PESQUISA!$B$4),ISNUMBER(SEARCH(PESQUISA!$B$3,D11406))),ROW()-1,"")</f>
        <v/>
      </c>
    </row>
    <row r="11407" spans="1:14" x14ac:dyDescent="0.3">
      <c r="A11407" t="s">
        <v>34393</v>
      </c>
      <c r="B11407" t="s">
        <v>31811</v>
      </c>
      <c r="C11407" t="s">
        <v>34394</v>
      </c>
      <c r="D11407" t="s">
        <v>34395</v>
      </c>
      <c r="E11407" t="s">
        <v>40</v>
      </c>
      <c r="F11407" s="7">
        <v>68.760000000000005</v>
      </c>
      <c r="G11407" t="s">
        <v>33</v>
      </c>
      <c r="H11407" t="s">
        <v>31814</v>
      </c>
      <c r="I11407" t="s">
        <v>31819</v>
      </c>
      <c r="M11407" t="s">
        <v>36</v>
      </c>
      <c r="N11407" t="str">
        <f>IF(AND(PESQUISA!$B$3&lt;&gt;"",OR(PESQUISA!$B$4="TODAS",B11407=PESQUISA!$B$4),ISNUMBER(SEARCH(PESQUISA!$B$3,D11407))),ROW()-1,"")</f>
        <v/>
      </c>
    </row>
    <row r="11408" spans="1:14" x14ac:dyDescent="0.3">
      <c r="A11408" t="s">
        <v>34396</v>
      </c>
      <c r="B11408" t="s">
        <v>31811</v>
      </c>
      <c r="C11408" t="s">
        <v>34397</v>
      </c>
      <c r="D11408" t="s">
        <v>34398</v>
      </c>
      <c r="E11408" t="s">
        <v>40</v>
      </c>
      <c r="F11408" s="7">
        <v>109.85</v>
      </c>
      <c r="G11408" t="s">
        <v>33</v>
      </c>
      <c r="H11408" t="s">
        <v>31814</v>
      </c>
      <c r="I11408" t="s">
        <v>31819</v>
      </c>
      <c r="M11408" t="s">
        <v>36</v>
      </c>
      <c r="N11408" t="str">
        <f>IF(AND(PESQUISA!$B$3&lt;&gt;"",OR(PESQUISA!$B$4="TODAS",B11408=PESQUISA!$B$4),ISNUMBER(SEARCH(PESQUISA!$B$3,D11408))),ROW()-1,"")</f>
        <v/>
      </c>
    </row>
    <row r="11409" spans="1:14" x14ac:dyDescent="0.3">
      <c r="A11409" t="s">
        <v>34399</v>
      </c>
      <c r="B11409" t="s">
        <v>31811</v>
      </c>
      <c r="C11409" t="s">
        <v>34400</v>
      </c>
      <c r="D11409" t="s">
        <v>34401</v>
      </c>
      <c r="E11409" t="s">
        <v>40</v>
      </c>
      <c r="F11409" s="7">
        <v>93.73</v>
      </c>
      <c r="G11409" t="s">
        <v>33</v>
      </c>
      <c r="H11409" t="s">
        <v>31814</v>
      </c>
      <c r="I11409" t="s">
        <v>31819</v>
      </c>
      <c r="M11409" t="s">
        <v>36</v>
      </c>
      <c r="N11409" t="str">
        <f>IF(AND(PESQUISA!$B$3&lt;&gt;"",OR(PESQUISA!$B$4="TODAS",B11409=PESQUISA!$B$4),ISNUMBER(SEARCH(PESQUISA!$B$3,D11409))),ROW()-1,"")</f>
        <v/>
      </c>
    </row>
    <row r="11410" spans="1:14" x14ac:dyDescent="0.3">
      <c r="A11410" t="s">
        <v>34402</v>
      </c>
      <c r="B11410" t="s">
        <v>31811</v>
      </c>
      <c r="C11410" t="s">
        <v>34403</v>
      </c>
      <c r="D11410" t="s">
        <v>34404</v>
      </c>
      <c r="E11410" t="s">
        <v>40</v>
      </c>
      <c r="F11410" s="7">
        <v>205.22</v>
      </c>
      <c r="G11410" t="s">
        <v>33</v>
      </c>
      <c r="H11410" t="s">
        <v>31814</v>
      </c>
      <c r="I11410" t="s">
        <v>31819</v>
      </c>
      <c r="M11410" t="s">
        <v>36</v>
      </c>
      <c r="N11410" t="str">
        <f>IF(AND(PESQUISA!$B$3&lt;&gt;"",OR(PESQUISA!$B$4="TODAS",B11410=PESQUISA!$B$4),ISNUMBER(SEARCH(PESQUISA!$B$3,D11410))),ROW()-1,"")</f>
        <v/>
      </c>
    </row>
    <row r="11411" spans="1:14" x14ac:dyDescent="0.3">
      <c r="A11411" t="s">
        <v>34405</v>
      </c>
      <c r="B11411" t="s">
        <v>31811</v>
      </c>
      <c r="C11411" t="s">
        <v>34406</v>
      </c>
      <c r="D11411" t="s">
        <v>34407</v>
      </c>
      <c r="E11411" t="s">
        <v>40</v>
      </c>
      <c r="G11411" t="s">
        <v>33</v>
      </c>
      <c r="H11411" t="s">
        <v>31814</v>
      </c>
      <c r="I11411" t="s">
        <v>31819</v>
      </c>
      <c r="M11411" t="s">
        <v>53</v>
      </c>
      <c r="N11411" t="str">
        <f>IF(AND(PESQUISA!$B$3&lt;&gt;"",OR(PESQUISA!$B$4="TODAS",B11411=PESQUISA!$B$4),ISNUMBER(SEARCH(PESQUISA!$B$3,D11411))),ROW()-1,"")</f>
        <v/>
      </c>
    </row>
    <row r="11412" spans="1:14" x14ac:dyDescent="0.3">
      <c r="A11412" t="s">
        <v>34408</v>
      </c>
      <c r="B11412" t="s">
        <v>31811</v>
      </c>
      <c r="C11412" t="s">
        <v>34409</v>
      </c>
      <c r="D11412" t="s">
        <v>34410</v>
      </c>
      <c r="E11412" t="s">
        <v>40</v>
      </c>
      <c r="G11412" t="s">
        <v>33</v>
      </c>
      <c r="H11412" t="s">
        <v>31814</v>
      </c>
      <c r="I11412" t="s">
        <v>31819</v>
      </c>
      <c r="M11412" t="s">
        <v>53</v>
      </c>
      <c r="N11412" t="str">
        <f>IF(AND(PESQUISA!$B$3&lt;&gt;"",OR(PESQUISA!$B$4="TODAS",B11412=PESQUISA!$B$4),ISNUMBER(SEARCH(PESQUISA!$B$3,D11412))),ROW()-1,"")</f>
        <v/>
      </c>
    </row>
    <row r="11413" spans="1:14" x14ac:dyDescent="0.3">
      <c r="A11413" t="s">
        <v>34411</v>
      </c>
      <c r="B11413" t="s">
        <v>31811</v>
      </c>
      <c r="C11413" t="s">
        <v>34412</v>
      </c>
      <c r="D11413" t="s">
        <v>34413</v>
      </c>
      <c r="E11413" t="s">
        <v>40</v>
      </c>
      <c r="G11413" t="s">
        <v>33</v>
      </c>
      <c r="H11413" t="s">
        <v>31814</v>
      </c>
      <c r="I11413" t="s">
        <v>31819</v>
      </c>
      <c r="M11413" t="s">
        <v>53</v>
      </c>
      <c r="N11413" t="str">
        <f>IF(AND(PESQUISA!$B$3&lt;&gt;"",OR(PESQUISA!$B$4="TODAS",B11413=PESQUISA!$B$4),ISNUMBER(SEARCH(PESQUISA!$B$3,D11413))),ROW()-1,"")</f>
        <v/>
      </c>
    </row>
    <row r="11414" spans="1:14" x14ac:dyDescent="0.3">
      <c r="A11414" t="s">
        <v>34414</v>
      </c>
      <c r="B11414" t="s">
        <v>31811</v>
      </c>
      <c r="C11414" t="s">
        <v>34415</v>
      </c>
      <c r="D11414" t="s">
        <v>34416</v>
      </c>
      <c r="E11414" t="s">
        <v>40</v>
      </c>
      <c r="G11414" t="s">
        <v>33</v>
      </c>
      <c r="H11414" t="s">
        <v>31814</v>
      </c>
      <c r="I11414" t="s">
        <v>31819</v>
      </c>
      <c r="M11414" t="s">
        <v>53</v>
      </c>
      <c r="N11414" t="str">
        <f>IF(AND(PESQUISA!$B$3&lt;&gt;"",OR(PESQUISA!$B$4="TODAS",B11414=PESQUISA!$B$4),ISNUMBER(SEARCH(PESQUISA!$B$3,D11414))),ROW()-1,"")</f>
        <v/>
      </c>
    </row>
    <row r="11415" spans="1:14" x14ac:dyDescent="0.3">
      <c r="A11415" t="s">
        <v>34417</v>
      </c>
      <c r="B11415" t="s">
        <v>31811</v>
      </c>
      <c r="C11415" t="s">
        <v>34418</v>
      </c>
      <c r="D11415" t="s">
        <v>34419</v>
      </c>
      <c r="E11415" t="s">
        <v>40</v>
      </c>
      <c r="F11415" s="7">
        <v>33.119999999999997</v>
      </c>
      <c r="G11415" t="s">
        <v>33</v>
      </c>
      <c r="H11415" t="s">
        <v>31814</v>
      </c>
      <c r="I11415" t="s">
        <v>31819</v>
      </c>
      <c r="M11415" t="s">
        <v>36</v>
      </c>
      <c r="N11415" t="str">
        <f>IF(AND(PESQUISA!$B$3&lt;&gt;"",OR(PESQUISA!$B$4="TODAS",B11415=PESQUISA!$B$4),ISNUMBER(SEARCH(PESQUISA!$B$3,D11415))),ROW()-1,"")</f>
        <v/>
      </c>
    </row>
    <row r="11416" spans="1:14" x14ac:dyDescent="0.3">
      <c r="A11416" t="s">
        <v>34420</v>
      </c>
      <c r="B11416" t="s">
        <v>31811</v>
      </c>
      <c r="C11416" t="s">
        <v>34421</v>
      </c>
      <c r="D11416" t="s">
        <v>34422</v>
      </c>
      <c r="E11416" t="s">
        <v>40</v>
      </c>
      <c r="F11416" s="7">
        <v>40.51</v>
      </c>
      <c r="G11416" t="s">
        <v>33</v>
      </c>
      <c r="H11416" t="s">
        <v>31814</v>
      </c>
      <c r="I11416" t="s">
        <v>31819</v>
      </c>
      <c r="M11416" t="s">
        <v>36</v>
      </c>
      <c r="N11416" t="str">
        <f>IF(AND(PESQUISA!$B$3&lt;&gt;"",OR(PESQUISA!$B$4="TODAS",B11416=PESQUISA!$B$4),ISNUMBER(SEARCH(PESQUISA!$B$3,D11416))),ROW()-1,"")</f>
        <v/>
      </c>
    </row>
    <row r="11417" spans="1:14" x14ac:dyDescent="0.3">
      <c r="A11417" t="s">
        <v>34423</v>
      </c>
      <c r="B11417" t="s">
        <v>31811</v>
      </c>
      <c r="C11417" t="s">
        <v>34424</v>
      </c>
      <c r="D11417" t="s">
        <v>34425</v>
      </c>
      <c r="E11417" t="s">
        <v>40</v>
      </c>
      <c r="F11417" s="7">
        <v>66.61</v>
      </c>
      <c r="G11417" t="s">
        <v>33</v>
      </c>
      <c r="H11417" t="s">
        <v>31814</v>
      </c>
      <c r="I11417" t="s">
        <v>31819</v>
      </c>
      <c r="M11417" t="s">
        <v>36</v>
      </c>
      <c r="N11417" t="str">
        <f>IF(AND(PESQUISA!$B$3&lt;&gt;"",OR(PESQUISA!$B$4="TODAS",B11417=PESQUISA!$B$4),ISNUMBER(SEARCH(PESQUISA!$B$3,D11417))),ROW()-1,"")</f>
        <v/>
      </c>
    </row>
    <row r="11418" spans="1:14" x14ac:dyDescent="0.3">
      <c r="A11418" t="s">
        <v>34426</v>
      </c>
      <c r="B11418" t="s">
        <v>31811</v>
      </c>
      <c r="C11418" t="s">
        <v>34427</v>
      </c>
      <c r="D11418" t="s">
        <v>34428</v>
      </c>
      <c r="E11418" t="s">
        <v>40</v>
      </c>
      <c r="F11418" s="7">
        <v>220.81</v>
      </c>
      <c r="G11418" t="s">
        <v>33</v>
      </c>
      <c r="H11418" t="s">
        <v>31814</v>
      </c>
      <c r="I11418" t="s">
        <v>31819</v>
      </c>
      <c r="M11418" t="s">
        <v>36</v>
      </c>
      <c r="N11418" t="str">
        <f>IF(AND(PESQUISA!$B$3&lt;&gt;"",OR(PESQUISA!$B$4="TODAS",B11418=PESQUISA!$B$4),ISNUMBER(SEARCH(PESQUISA!$B$3,D11418))),ROW()-1,"")</f>
        <v/>
      </c>
    </row>
    <row r="11419" spans="1:14" x14ac:dyDescent="0.3">
      <c r="A11419" t="s">
        <v>34429</v>
      </c>
      <c r="B11419" t="s">
        <v>31811</v>
      </c>
      <c r="C11419" t="s">
        <v>34430</v>
      </c>
      <c r="D11419" t="s">
        <v>34431</v>
      </c>
      <c r="E11419" t="s">
        <v>40</v>
      </c>
      <c r="F11419" s="7">
        <v>134.26</v>
      </c>
      <c r="G11419" t="s">
        <v>33</v>
      </c>
      <c r="H11419" t="s">
        <v>31814</v>
      </c>
      <c r="I11419" t="s">
        <v>31819</v>
      </c>
      <c r="M11419" t="s">
        <v>36</v>
      </c>
      <c r="N11419" t="str">
        <f>IF(AND(PESQUISA!$B$3&lt;&gt;"",OR(PESQUISA!$B$4="TODAS",B11419=PESQUISA!$B$4),ISNUMBER(SEARCH(PESQUISA!$B$3,D11419))),ROW()-1,"")</f>
        <v/>
      </c>
    </row>
    <row r="11420" spans="1:14" x14ac:dyDescent="0.3">
      <c r="A11420" t="s">
        <v>34432</v>
      </c>
      <c r="B11420" t="s">
        <v>31811</v>
      </c>
      <c r="C11420" t="s">
        <v>34433</v>
      </c>
      <c r="D11420" t="s">
        <v>34434</v>
      </c>
      <c r="E11420" t="s">
        <v>40</v>
      </c>
      <c r="F11420" s="7">
        <v>197.71</v>
      </c>
      <c r="G11420" t="s">
        <v>33</v>
      </c>
      <c r="H11420" t="s">
        <v>31814</v>
      </c>
      <c r="I11420" t="s">
        <v>31819</v>
      </c>
      <c r="M11420" t="s">
        <v>36</v>
      </c>
      <c r="N11420" t="str">
        <f>IF(AND(PESQUISA!$B$3&lt;&gt;"",OR(PESQUISA!$B$4="TODAS",B11420=PESQUISA!$B$4),ISNUMBER(SEARCH(PESQUISA!$B$3,D11420))),ROW()-1,"")</f>
        <v/>
      </c>
    </row>
    <row r="11421" spans="1:14" x14ac:dyDescent="0.3">
      <c r="A11421" t="s">
        <v>34435</v>
      </c>
      <c r="B11421" t="s">
        <v>31811</v>
      </c>
      <c r="C11421" t="s">
        <v>34436</v>
      </c>
      <c r="D11421" t="s">
        <v>34437</v>
      </c>
      <c r="E11421" t="s">
        <v>40</v>
      </c>
      <c r="F11421" s="7">
        <v>74.790000000000006</v>
      </c>
      <c r="G11421" t="s">
        <v>33</v>
      </c>
      <c r="H11421" t="s">
        <v>31814</v>
      </c>
      <c r="I11421" t="s">
        <v>31819</v>
      </c>
      <c r="M11421" t="s">
        <v>36</v>
      </c>
      <c r="N11421" t="str">
        <f>IF(AND(PESQUISA!$B$3&lt;&gt;"",OR(PESQUISA!$B$4="TODAS",B11421=PESQUISA!$B$4),ISNUMBER(SEARCH(PESQUISA!$B$3,D11421))),ROW()-1,"")</f>
        <v/>
      </c>
    </row>
    <row r="11422" spans="1:14" x14ac:dyDescent="0.3">
      <c r="A11422" t="s">
        <v>34438</v>
      </c>
      <c r="B11422" t="s">
        <v>31811</v>
      </c>
      <c r="C11422" t="s">
        <v>34439</v>
      </c>
      <c r="D11422" t="s">
        <v>34440</v>
      </c>
      <c r="E11422" t="s">
        <v>40</v>
      </c>
      <c r="F11422" s="7">
        <v>44.31</v>
      </c>
      <c r="G11422" t="s">
        <v>33</v>
      </c>
      <c r="H11422" t="s">
        <v>31814</v>
      </c>
      <c r="I11422" t="s">
        <v>31819</v>
      </c>
      <c r="M11422" t="s">
        <v>36</v>
      </c>
      <c r="N11422" t="str">
        <f>IF(AND(PESQUISA!$B$3&lt;&gt;"",OR(PESQUISA!$B$4="TODAS",B11422=PESQUISA!$B$4),ISNUMBER(SEARCH(PESQUISA!$B$3,D11422))),ROW()-1,"")</f>
        <v/>
      </c>
    </row>
    <row r="11423" spans="1:14" x14ac:dyDescent="0.3">
      <c r="A11423" t="s">
        <v>34441</v>
      </c>
      <c r="B11423" t="s">
        <v>31811</v>
      </c>
      <c r="C11423" t="s">
        <v>34442</v>
      </c>
      <c r="D11423" t="s">
        <v>34443</v>
      </c>
      <c r="E11423" t="s">
        <v>40</v>
      </c>
      <c r="F11423" s="7">
        <v>524.17999999999995</v>
      </c>
      <c r="G11423" t="s">
        <v>33</v>
      </c>
      <c r="H11423" t="s">
        <v>31814</v>
      </c>
      <c r="I11423" t="s">
        <v>31819</v>
      </c>
      <c r="M11423" t="s">
        <v>36</v>
      </c>
      <c r="N11423" t="str">
        <f>IF(AND(PESQUISA!$B$3&lt;&gt;"",OR(PESQUISA!$B$4="TODAS",B11423=PESQUISA!$B$4),ISNUMBER(SEARCH(PESQUISA!$B$3,D11423))),ROW()-1,"")</f>
        <v/>
      </c>
    </row>
    <row r="11424" spans="1:14" x14ac:dyDescent="0.3">
      <c r="A11424" t="s">
        <v>34444</v>
      </c>
      <c r="B11424" t="s">
        <v>31811</v>
      </c>
      <c r="C11424" t="s">
        <v>34445</v>
      </c>
      <c r="D11424" t="s">
        <v>34446</v>
      </c>
      <c r="E11424" t="s">
        <v>40</v>
      </c>
      <c r="G11424" t="s">
        <v>33</v>
      </c>
      <c r="H11424" t="s">
        <v>31814</v>
      </c>
      <c r="I11424" t="s">
        <v>31819</v>
      </c>
      <c r="M11424" t="s">
        <v>53</v>
      </c>
      <c r="N11424" t="str">
        <f>IF(AND(PESQUISA!$B$3&lt;&gt;"",OR(PESQUISA!$B$4="TODAS",B11424=PESQUISA!$B$4),ISNUMBER(SEARCH(PESQUISA!$B$3,D11424))),ROW()-1,"")</f>
        <v/>
      </c>
    </row>
    <row r="11425" spans="1:14" x14ac:dyDescent="0.3">
      <c r="A11425" t="s">
        <v>34447</v>
      </c>
      <c r="B11425" t="s">
        <v>31811</v>
      </c>
      <c r="C11425" t="s">
        <v>34448</v>
      </c>
      <c r="D11425" t="s">
        <v>34449</v>
      </c>
      <c r="E11425" t="s">
        <v>40</v>
      </c>
      <c r="G11425" t="s">
        <v>33</v>
      </c>
      <c r="H11425" t="s">
        <v>31814</v>
      </c>
      <c r="I11425" t="s">
        <v>31819</v>
      </c>
      <c r="M11425" t="s">
        <v>53</v>
      </c>
      <c r="N11425" t="str">
        <f>IF(AND(PESQUISA!$B$3&lt;&gt;"",OR(PESQUISA!$B$4="TODAS",B11425=PESQUISA!$B$4),ISNUMBER(SEARCH(PESQUISA!$B$3,D11425))),ROW()-1,"")</f>
        <v/>
      </c>
    </row>
    <row r="11426" spans="1:14" x14ac:dyDescent="0.3">
      <c r="A11426" t="s">
        <v>34450</v>
      </c>
      <c r="B11426" t="s">
        <v>31811</v>
      </c>
      <c r="C11426" t="s">
        <v>34451</v>
      </c>
      <c r="D11426" t="s">
        <v>34452</v>
      </c>
      <c r="E11426" t="s">
        <v>40</v>
      </c>
      <c r="G11426" t="s">
        <v>33</v>
      </c>
      <c r="H11426" t="s">
        <v>31814</v>
      </c>
      <c r="I11426" t="s">
        <v>31819</v>
      </c>
      <c r="M11426" t="s">
        <v>53</v>
      </c>
      <c r="N11426" t="str">
        <f>IF(AND(PESQUISA!$B$3&lt;&gt;"",OR(PESQUISA!$B$4="TODAS",B11426=PESQUISA!$B$4),ISNUMBER(SEARCH(PESQUISA!$B$3,D11426))),ROW()-1,"")</f>
        <v/>
      </c>
    </row>
    <row r="11427" spans="1:14" x14ac:dyDescent="0.3">
      <c r="A11427" t="s">
        <v>34453</v>
      </c>
      <c r="B11427" t="s">
        <v>31811</v>
      </c>
      <c r="C11427" t="s">
        <v>34454</v>
      </c>
      <c r="D11427" t="s">
        <v>34455</v>
      </c>
      <c r="E11427" t="s">
        <v>40</v>
      </c>
      <c r="G11427" t="s">
        <v>33</v>
      </c>
      <c r="H11427" t="s">
        <v>31814</v>
      </c>
      <c r="I11427" t="s">
        <v>31819</v>
      </c>
      <c r="M11427" t="s">
        <v>53</v>
      </c>
      <c r="N11427" t="str">
        <f>IF(AND(PESQUISA!$B$3&lt;&gt;"",OR(PESQUISA!$B$4="TODAS",B11427=PESQUISA!$B$4),ISNUMBER(SEARCH(PESQUISA!$B$3,D11427))),ROW()-1,"")</f>
        <v/>
      </c>
    </row>
    <row r="11428" spans="1:14" x14ac:dyDescent="0.3">
      <c r="A11428" t="s">
        <v>34456</v>
      </c>
      <c r="B11428" t="s">
        <v>31811</v>
      </c>
      <c r="C11428" t="s">
        <v>34457</v>
      </c>
      <c r="D11428" t="s">
        <v>34458</v>
      </c>
      <c r="E11428" t="s">
        <v>40</v>
      </c>
      <c r="G11428" t="s">
        <v>33</v>
      </c>
      <c r="H11428" t="s">
        <v>31814</v>
      </c>
      <c r="I11428" t="s">
        <v>31819</v>
      </c>
      <c r="M11428" t="s">
        <v>53</v>
      </c>
      <c r="N11428" t="str">
        <f>IF(AND(PESQUISA!$B$3&lt;&gt;"",OR(PESQUISA!$B$4="TODAS",B11428=PESQUISA!$B$4),ISNUMBER(SEARCH(PESQUISA!$B$3,D11428))),ROW()-1,"")</f>
        <v/>
      </c>
    </row>
    <row r="11429" spans="1:14" x14ac:dyDescent="0.3">
      <c r="A11429" t="s">
        <v>34459</v>
      </c>
      <c r="B11429" t="s">
        <v>31811</v>
      </c>
      <c r="C11429" t="s">
        <v>34460</v>
      </c>
      <c r="D11429" t="s">
        <v>34461</v>
      </c>
      <c r="E11429" t="s">
        <v>40</v>
      </c>
      <c r="G11429" t="s">
        <v>33</v>
      </c>
      <c r="H11429" t="s">
        <v>31814</v>
      </c>
      <c r="I11429" t="s">
        <v>31819</v>
      </c>
      <c r="M11429" t="s">
        <v>53</v>
      </c>
      <c r="N11429" t="str">
        <f>IF(AND(PESQUISA!$B$3&lt;&gt;"",OR(PESQUISA!$B$4="TODAS",B11429=PESQUISA!$B$4),ISNUMBER(SEARCH(PESQUISA!$B$3,D11429))),ROW()-1,"")</f>
        <v/>
      </c>
    </row>
    <row r="11430" spans="1:14" x14ac:dyDescent="0.3">
      <c r="A11430" t="s">
        <v>34462</v>
      </c>
      <c r="B11430" t="s">
        <v>31811</v>
      </c>
      <c r="C11430" t="s">
        <v>34463</v>
      </c>
      <c r="D11430" t="s">
        <v>34464</v>
      </c>
      <c r="E11430" t="s">
        <v>40</v>
      </c>
      <c r="G11430" t="s">
        <v>33</v>
      </c>
      <c r="H11430" t="s">
        <v>31814</v>
      </c>
      <c r="I11430" t="s">
        <v>31819</v>
      </c>
      <c r="M11430" t="s">
        <v>53</v>
      </c>
      <c r="N11430" t="str">
        <f>IF(AND(PESQUISA!$B$3&lt;&gt;"",OR(PESQUISA!$B$4="TODAS",B11430=PESQUISA!$B$4),ISNUMBER(SEARCH(PESQUISA!$B$3,D11430))),ROW()-1,"")</f>
        <v/>
      </c>
    </row>
    <row r="11431" spans="1:14" x14ac:dyDescent="0.3">
      <c r="A11431" t="s">
        <v>34465</v>
      </c>
      <c r="B11431" t="s">
        <v>31811</v>
      </c>
      <c r="C11431" t="s">
        <v>34466</v>
      </c>
      <c r="D11431" t="s">
        <v>34467</v>
      </c>
      <c r="E11431" t="s">
        <v>40</v>
      </c>
      <c r="G11431" t="s">
        <v>33</v>
      </c>
      <c r="H11431" t="s">
        <v>31814</v>
      </c>
      <c r="I11431" t="s">
        <v>31819</v>
      </c>
      <c r="M11431" t="s">
        <v>53</v>
      </c>
      <c r="N11431" t="str">
        <f>IF(AND(PESQUISA!$B$3&lt;&gt;"",OR(PESQUISA!$B$4="TODAS",B11431=PESQUISA!$B$4),ISNUMBER(SEARCH(PESQUISA!$B$3,D11431))),ROW()-1,"")</f>
        <v/>
      </c>
    </row>
    <row r="11432" spans="1:14" x14ac:dyDescent="0.3">
      <c r="A11432" t="s">
        <v>34468</v>
      </c>
      <c r="B11432" t="s">
        <v>31811</v>
      </c>
      <c r="C11432" t="s">
        <v>34469</v>
      </c>
      <c r="D11432" t="s">
        <v>34470</v>
      </c>
      <c r="E11432" t="s">
        <v>40</v>
      </c>
      <c r="G11432" t="s">
        <v>33</v>
      </c>
      <c r="H11432" t="s">
        <v>31814</v>
      </c>
      <c r="I11432" t="s">
        <v>31819</v>
      </c>
      <c r="M11432" t="s">
        <v>53</v>
      </c>
      <c r="N11432" t="str">
        <f>IF(AND(PESQUISA!$B$3&lt;&gt;"",OR(PESQUISA!$B$4="TODAS",B11432=PESQUISA!$B$4),ISNUMBER(SEARCH(PESQUISA!$B$3,D11432))),ROW()-1,"")</f>
        <v/>
      </c>
    </row>
    <row r="11433" spans="1:14" x14ac:dyDescent="0.3">
      <c r="A11433" t="s">
        <v>34471</v>
      </c>
      <c r="B11433" t="s">
        <v>31811</v>
      </c>
      <c r="C11433" t="s">
        <v>34472</v>
      </c>
      <c r="D11433" t="s">
        <v>34473</v>
      </c>
      <c r="E11433" t="s">
        <v>40</v>
      </c>
      <c r="F11433" s="7">
        <v>1.57</v>
      </c>
      <c r="G11433" t="s">
        <v>33</v>
      </c>
      <c r="H11433" t="s">
        <v>31814</v>
      </c>
      <c r="I11433" t="s">
        <v>31819</v>
      </c>
      <c r="M11433" t="s">
        <v>36</v>
      </c>
      <c r="N11433" t="str">
        <f>IF(AND(PESQUISA!$B$3&lt;&gt;"",OR(PESQUISA!$B$4="TODAS",B11433=PESQUISA!$B$4),ISNUMBER(SEARCH(PESQUISA!$B$3,D11433))),ROW()-1,"")</f>
        <v/>
      </c>
    </row>
    <row r="11434" spans="1:14" x14ac:dyDescent="0.3">
      <c r="A11434" t="s">
        <v>34474</v>
      </c>
      <c r="B11434" t="s">
        <v>31811</v>
      </c>
      <c r="C11434" t="s">
        <v>34475</v>
      </c>
      <c r="D11434" t="s">
        <v>34476</v>
      </c>
      <c r="E11434" t="s">
        <v>40</v>
      </c>
      <c r="F11434" s="7">
        <v>3.13</v>
      </c>
      <c r="G11434" t="s">
        <v>33</v>
      </c>
      <c r="H11434" t="s">
        <v>31814</v>
      </c>
      <c r="I11434" t="s">
        <v>31819</v>
      </c>
      <c r="M11434" t="s">
        <v>36</v>
      </c>
      <c r="N11434" t="str">
        <f>IF(AND(PESQUISA!$B$3&lt;&gt;"",OR(PESQUISA!$B$4="TODAS",B11434=PESQUISA!$B$4),ISNUMBER(SEARCH(PESQUISA!$B$3,D11434))),ROW()-1,"")</f>
        <v/>
      </c>
    </row>
    <row r="11435" spans="1:14" x14ac:dyDescent="0.3">
      <c r="A11435" t="s">
        <v>34477</v>
      </c>
      <c r="B11435" t="s">
        <v>31811</v>
      </c>
      <c r="C11435" t="s">
        <v>34478</v>
      </c>
      <c r="D11435" t="s">
        <v>34479</v>
      </c>
      <c r="E11435" t="s">
        <v>40</v>
      </c>
      <c r="G11435" t="s">
        <v>33</v>
      </c>
      <c r="H11435" t="s">
        <v>31814</v>
      </c>
      <c r="I11435" t="s">
        <v>31819</v>
      </c>
      <c r="M11435" t="s">
        <v>53</v>
      </c>
      <c r="N11435" t="str">
        <f>IF(AND(PESQUISA!$B$3&lt;&gt;"",OR(PESQUISA!$B$4="TODAS",B11435=PESQUISA!$B$4),ISNUMBER(SEARCH(PESQUISA!$B$3,D11435))),ROW()-1,"")</f>
        <v/>
      </c>
    </row>
    <row r="11436" spans="1:14" x14ac:dyDescent="0.3">
      <c r="A11436" t="s">
        <v>34480</v>
      </c>
      <c r="B11436" t="s">
        <v>31811</v>
      </c>
      <c r="C11436" t="s">
        <v>34481</v>
      </c>
      <c r="D11436" t="s">
        <v>34482</v>
      </c>
      <c r="E11436" t="s">
        <v>40</v>
      </c>
      <c r="G11436" t="s">
        <v>33</v>
      </c>
      <c r="H11436" t="s">
        <v>31814</v>
      </c>
      <c r="I11436" t="s">
        <v>31819</v>
      </c>
      <c r="M11436" t="s">
        <v>53</v>
      </c>
      <c r="N11436" t="str">
        <f>IF(AND(PESQUISA!$B$3&lt;&gt;"",OR(PESQUISA!$B$4="TODAS",B11436=PESQUISA!$B$4),ISNUMBER(SEARCH(PESQUISA!$B$3,D11436))),ROW()-1,"")</f>
        <v/>
      </c>
    </row>
    <row r="11437" spans="1:14" x14ac:dyDescent="0.3">
      <c r="A11437" t="s">
        <v>34483</v>
      </c>
      <c r="B11437" t="s">
        <v>31811</v>
      </c>
      <c r="C11437" t="s">
        <v>34484</v>
      </c>
      <c r="D11437" t="s">
        <v>34485</v>
      </c>
      <c r="E11437" t="s">
        <v>40</v>
      </c>
      <c r="G11437" t="s">
        <v>33</v>
      </c>
      <c r="H11437" t="s">
        <v>31814</v>
      </c>
      <c r="I11437" t="s">
        <v>31819</v>
      </c>
      <c r="M11437" t="s">
        <v>53</v>
      </c>
      <c r="N11437" t="str">
        <f>IF(AND(PESQUISA!$B$3&lt;&gt;"",OR(PESQUISA!$B$4="TODAS",B11437=PESQUISA!$B$4),ISNUMBER(SEARCH(PESQUISA!$B$3,D11437))),ROW()-1,"")</f>
        <v/>
      </c>
    </row>
    <row r="11438" spans="1:14" x14ac:dyDescent="0.3">
      <c r="A11438" t="s">
        <v>34486</v>
      </c>
      <c r="B11438" t="s">
        <v>31811</v>
      </c>
      <c r="C11438" t="s">
        <v>34487</v>
      </c>
      <c r="D11438" t="s">
        <v>34488</v>
      </c>
      <c r="E11438" t="s">
        <v>40</v>
      </c>
      <c r="G11438" t="s">
        <v>33</v>
      </c>
      <c r="H11438" t="s">
        <v>31814</v>
      </c>
      <c r="I11438" t="s">
        <v>31819</v>
      </c>
      <c r="M11438" t="s">
        <v>53</v>
      </c>
      <c r="N11438" t="str">
        <f>IF(AND(PESQUISA!$B$3&lt;&gt;"",OR(PESQUISA!$B$4="TODAS",B11438=PESQUISA!$B$4),ISNUMBER(SEARCH(PESQUISA!$B$3,D11438))),ROW()-1,"")</f>
        <v/>
      </c>
    </row>
    <row r="11439" spans="1:14" x14ac:dyDescent="0.3">
      <c r="A11439" t="s">
        <v>34489</v>
      </c>
      <c r="B11439" t="s">
        <v>31811</v>
      </c>
      <c r="C11439" t="s">
        <v>34490</v>
      </c>
      <c r="D11439" t="s">
        <v>34491</v>
      </c>
      <c r="E11439" t="s">
        <v>40</v>
      </c>
      <c r="G11439" t="s">
        <v>33</v>
      </c>
      <c r="H11439" t="s">
        <v>31814</v>
      </c>
      <c r="I11439" t="s">
        <v>31819</v>
      </c>
      <c r="M11439" t="s">
        <v>53</v>
      </c>
      <c r="N11439" t="str">
        <f>IF(AND(PESQUISA!$B$3&lt;&gt;"",OR(PESQUISA!$B$4="TODAS",B11439=PESQUISA!$B$4),ISNUMBER(SEARCH(PESQUISA!$B$3,D11439))),ROW()-1,"")</f>
        <v/>
      </c>
    </row>
    <row r="11440" spans="1:14" x14ac:dyDescent="0.3">
      <c r="A11440" t="s">
        <v>34492</v>
      </c>
      <c r="B11440" t="s">
        <v>31811</v>
      </c>
      <c r="C11440" t="s">
        <v>34493</v>
      </c>
      <c r="D11440" t="s">
        <v>34494</v>
      </c>
      <c r="E11440" t="s">
        <v>40</v>
      </c>
      <c r="G11440" t="s">
        <v>33</v>
      </c>
      <c r="H11440" t="s">
        <v>31814</v>
      </c>
      <c r="I11440" t="s">
        <v>31819</v>
      </c>
      <c r="M11440" t="s">
        <v>53</v>
      </c>
      <c r="N11440" t="str">
        <f>IF(AND(PESQUISA!$B$3&lt;&gt;"",OR(PESQUISA!$B$4="TODAS",B11440=PESQUISA!$B$4),ISNUMBER(SEARCH(PESQUISA!$B$3,D11440))),ROW()-1,"")</f>
        <v/>
      </c>
    </row>
    <row r="11441" spans="1:14" x14ac:dyDescent="0.3">
      <c r="A11441" t="s">
        <v>34495</v>
      </c>
      <c r="B11441" t="s">
        <v>31811</v>
      </c>
      <c r="C11441" t="s">
        <v>34496</v>
      </c>
      <c r="D11441" t="s">
        <v>34497</v>
      </c>
      <c r="E11441" t="s">
        <v>40</v>
      </c>
      <c r="G11441" t="s">
        <v>33</v>
      </c>
      <c r="H11441" t="s">
        <v>31814</v>
      </c>
      <c r="I11441" t="s">
        <v>31819</v>
      </c>
      <c r="M11441" t="s">
        <v>53</v>
      </c>
      <c r="N11441" t="str">
        <f>IF(AND(PESQUISA!$B$3&lt;&gt;"",OR(PESQUISA!$B$4="TODAS",B11441=PESQUISA!$B$4),ISNUMBER(SEARCH(PESQUISA!$B$3,D11441))),ROW()-1,"")</f>
        <v/>
      </c>
    </row>
    <row r="11442" spans="1:14" x14ac:dyDescent="0.3">
      <c r="A11442" t="s">
        <v>34498</v>
      </c>
      <c r="B11442" t="s">
        <v>31811</v>
      </c>
      <c r="C11442" t="s">
        <v>34499</v>
      </c>
      <c r="D11442" t="s">
        <v>34500</v>
      </c>
      <c r="E11442" t="s">
        <v>40</v>
      </c>
      <c r="G11442" t="s">
        <v>33</v>
      </c>
      <c r="H11442" t="s">
        <v>31814</v>
      </c>
      <c r="I11442" t="s">
        <v>31819</v>
      </c>
      <c r="M11442" t="s">
        <v>53</v>
      </c>
      <c r="N11442" t="str">
        <f>IF(AND(PESQUISA!$B$3&lt;&gt;"",OR(PESQUISA!$B$4="TODAS",B11442=PESQUISA!$B$4),ISNUMBER(SEARCH(PESQUISA!$B$3,D11442))),ROW()-1,"")</f>
        <v/>
      </c>
    </row>
    <row r="11443" spans="1:14" x14ac:dyDescent="0.3">
      <c r="A11443" t="s">
        <v>34501</v>
      </c>
      <c r="B11443" t="s">
        <v>31811</v>
      </c>
      <c r="C11443" t="s">
        <v>34502</v>
      </c>
      <c r="D11443" t="s">
        <v>34503</v>
      </c>
      <c r="E11443" t="s">
        <v>40</v>
      </c>
      <c r="G11443" t="s">
        <v>33</v>
      </c>
      <c r="H11443" t="s">
        <v>31814</v>
      </c>
      <c r="I11443" t="s">
        <v>31819</v>
      </c>
      <c r="M11443" t="s">
        <v>53</v>
      </c>
      <c r="N11443" t="str">
        <f>IF(AND(PESQUISA!$B$3&lt;&gt;"",OR(PESQUISA!$B$4="TODAS",B11443=PESQUISA!$B$4),ISNUMBER(SEARCH(PESQUISA!$B$3,D11443))),ROW()-1,"")</f>
        <v/>
      </c>
    </row>
    <row r="11444" spans="1:14" x14ac:dyDescent="0.3">
      <c r="A11444" t="s">
        <v>34504</v>
      </c>
      <c r="B11444" t="s">
        <v>31811</v>
      </c>
      <c r="C11444" t="s">
        <v>34505</v>
      </c>
      <c r="D11444" t="s">
        <v>34506</v>
      </c>
      <c r="E11444" t="s">
        <v>40</v>
      </c>
      <c r="G11444" t="s">
        <v>33</v>
      </c>
      <c r="H11444" t="s">
        <v>31814</v>
      </c>
      <c r="I11444" t="s">
        <v>31819</v>
      </c>
      <c r="M11444" t="s">
        <v>53</v>
      </c>
      <c r="N11444" t="str">
        <f>IF(AND(PESQUISA!$B$3&lt;&gt;"",OR(PESQUISA!$B$4="TODAS",B11444=PESQUISA!$B$4),ISNUMBER(SEARCH(PESQUISA!$B$3,D11444))),ROW()-1,"")</f>
        <v/>
      </c>
    </row>
    <row r="11445" spans="1:14" x14ac:dyDescent="0.3">
      <c r="A11445" t="s">
        <v>34507</v>
      </c>
      <c r="B11445" t="s">
        <v>31811</v>
      </c>
      <c r="C11445" t="s">
        <v>34508</v>
      </c>
      <c r="D11445" t="s">
        <v>34509</v>
      </c>
      <c r="E11445" t="s">
        <v>40</v>
      </c>
      <c r="G11445" t="s">
        <v>33</v>
      </c>
      <c r="H11445" t="s">
        <v>31814</v>
      </c>
      <c r="I11445" t="s">
        <v>31819</v>
      </c>
      <c r="M11445" t="s">
        <v>53</v>
      </c>
      <c r="N11445" t="str">
        <f>IF(AND(PESQUISA!$B$3&lt;&gt;"",OR(PESQUISA!$B$4="TODAS",B11445=PESQUISA!$B$4),ISNUMBER(SEARCH(PESQUISA!$B$3,D11445))),ROW()-1,"")</f>
        <v/>
      </c>
    </row>
    <row r="11446" spans="1:14" x14ac:dyDescent="0.3">
      <c r="A11446" t="s">
        <v>34510</v>
      </c>
      <c r="B11446" t="s">
        <v>31811</v>
      </c>
      <c r="C11446" t="s">
        <v>34511</v>
      </c>
      <c r="D11446" t="s">
        <v>34512</v>
      </c>
      <c r="E11446" t="s">
        <v>40</v>
      </c>
      <c r="G11446" t="s">
        <v>33</v>
      </c>
      <c r="H11446" t="s">
        <v>31814</v>
      </c>
      <c r="I11446" t="s">
        <v>31819</v>
      </c>
      <c r="M11446" t="s">
        <v>53</v>
      </c>
      <c r="N11446" t="str">
        <f>IF(AND(PESQUISA!$B$3&lt;&gt;"",OR(PESQUISA!$B$4="TODAS",B11446=PESQUISA!$B$4),ISNUMBER(SEARCH(PESQUISA!$B$3,D11446))),ROW()-1,"")</f>
        <v/>
      </c>
    </row>
    <row r="11447" spans="1:14" x14ac:dyDescent="0.3">
      <c r="A11447" t="s">
        <v>34513</v>
      </c>
      <c r="B11447" t="s">
        <v>31811</v>
      </c>
      <c r="C11447" t="s">
        <v>34514</v>
      </c>
      <c r="D11447" t="s">
        <v>34515</v>
      </c>
      <c r="E11447" t="s">
        <v>40</v>
      </c>
      <c r="F11447" s="7">
        <v>145.5</v>
      </c>
      <c r="G11447" t="s">
        <v>33</v>
      </c>
      <c r="H11447" t="s">
        <v>31814</v>
      </c>
      <c r="I11447" t="s">
        <v>31819</v>
      </c>
      <c r="M11447" t="s">
        <v>36</v>
      </c>
      <c r="N11447" t="str">
        <f>IF(AND(PESQUISA!$B$3&lt;&gt;"",OR(PESQUISA!$B$4="TODAS",B11447=PESQUISA!$B$4),ISNUMBER(SEARCH(PESQUISA!$B$3,D11447))),ROW()-1,"")</f>
        <v/>
      </c>
    </row>
    <row r="11448" spans="1:14" x14ac:dyDescent="0.3">
      <c r="A11448" t="s">
        <v>34516</v>
      </c>
      <c r="B11448" t="s">
        <v>31811</v>
      </c>
      <c r="C11448" t="s">
        <v>34517</v>
      </c>
      <c r="D11448" t="s">
        <v>34518</v>
      </c>
      <c r="E11448" t="s">
        <v>40</v>
      </c>
      <c r="F11448" s="7">
        <v>2.81</v>
      </c>
      <c r="G11448" t="s">
        <v>33</v>
      </c>
      <c r="H11448" t="s">
        <v>31814</v>
      </c>
      <c r="I11448" t="s">
        <v>31819</v>
      </c>
      <c r="M11448" t="s">
        <v>36</v>
      </c>
      <c r="N11448" t="str">
        <f>IF(AND(PESQUISA!$B$3&lt;&gt;"",OR(PESQUISA!$B$4="TODAS",B11448=PESQUISA!$B$4),ISNUMBER(SEARCH(PESQUISA!$B$3,D11448))),ROW()-1,"")</f>
        <v/>
      </c>
    </row>
    <row r="11449" spans="1:14" x14ac:dyDescent="0.3">
      <c r="A11449" t="s">
        <v>34519</v>
      </c>
      <c r="B11449" t="s">
        <v>31811</v>
      </c>
      <c r="C11449" t="s">
        <v>34520</v>
      </c>
      <c r="D11449" t="s">
        <v>34521</v>
      </c>
      <c r="E11449" t="s">
        <v>40</v>
      </c>
      <c r="F11449" s="7">
        <v>4.0599999999999996</v>
      </c>
      <c r="G11449" t="s">
        <v>33</v>
      </c>
      <c r="H11449" t="s">
        <v>31814</v>
      </c>
      <c r="I11449" t="s">
        <v>31819</v>
      </c>
      <c r="M11449" t="s">
        <v>36</v>
      </c>
      <c r="N11449" t="str">
        <f>IF(AND(PESQUISA!$B$3&lt;&gt;"",OR(PESQUISA!$B$4="TODAS",B11449=PESQUISA!$B$4),ISNUMBER(SEARCH(PESQUISA!$B$3,D11449))),ROW()-1,"")</f>
        <v/>
      </c>
    </row>
    <row r="11450" spans="1:14" x14ac:dyDescent="0.3">
      <c r="A11450" t="s">
        <v>34522</v>
      </c>
      <c r="B11450" t="s">
        <v>31811</v>
      </c>
      <c r="C11450" t="s">
        <v>34523</v>
      </c>
      <c r="D11450" t="s">
        <v>34524</v>
      </c>
      <c r="E11450" t="s">
        <v>40</v>
      </c>
      <c r="G11450" t="s">
        <v>33</v>
      </c>
      <c r="H11450" t="s">
        <v>31814</v>
      </c>
      <c r="I11450" t="s">
        <v>31819</v>
      </c>
      <c r="M11450" t="s">
        <v>53</v>
      </c>
      <c r="N11450" t="str">
        <f>IF(AND(PESQUISA!$B$3&lt;&gt;"",OR(PESQUISA!$B$4="TODAS",B11450=PESQUISA!$B$4),ISNUMBER(SEARCH(PESQUISA!$B$3,D11450))),ROW()-1,"")</f>
        <v/>
      </c>
    </row>
    <row r="11451" spans="1:14" x14ac:dyDescent="0.3">
      <c r="A11451" t="s">
        <v>34525</v>
      </c>
      <c r="B11451" t="s">
        <v>31811</v>
      </c>
      <c r="C11451" t="s">
        <v>34526</v>
      </c>
      <c r="D11451" t="s">
        <v>34527</v>
      </c>
      <c r="E11451" t="s">
        <v>40</v>
      </c>
      <c r="G11451" t="s">
        <v>33</v>
      </c>
      <c r="H11451" t="s">
        <v>31814</v>
      </c>
      <c r="I11451" t="s">
        <v>31819</v>
      </c>
      <c r="M11451" t="s">
        <v>53</v>
      </c>
      <c r="N11451" t="str">
        <f>IF(AND(PESQUISA!$B$3&lt;&gt;"",OR(PESQUISA!$B$4="TODAS",B11451=PESQUISA!$B$4),ISNUMBER(SEARCH(PESQUISA!$B$3,D11451))),ROW()-1,"")</f>
        <v/>
      </c>
    </row>
    <row r="11452" spans="1:14" x14ac:dyDescent="0.3">
      <c r="A11452" t="s">
        <v>34528</v>
      </c>
      <c r="B11452" t="s">
        <v>31811</v>
      </c>
      <c r="C11452" t="s">
        <v>34529</v>
      </c>
      <c r="D11452" t="s">
        <v>34530</v>
      </c>
      <c r="E11452" t="s">
        <v>40</v>
      </c>
      <c r="G11452" t="s">
        <v>33</v>
      </c>
      <c r="H11452" t="s">
        <v>31814</v>
      </c>
      <c r="I11452" t="s">
        <v>31819</v>
      </c>
      <c r="M11452" t="s">
        <v>53</v>
      </c>
      <c r="N11452" t="str">
        <f>IF(AND(PESQUISA!$B$3&lt;&gt;"",OR(PESQUISA!$B$4="TODAS",B11452=PESQUISA!$B$4),ISNUMBER(SEARCH(PESQUISA!$B$3,D11452))),ROW()-1,"")</f>
        <v/>
      </c>
    </row>
    <row r="11453" spans="1:14" x14ac:dyDescent="0.3">
      <c r="A11453" t="s">
        <v>34531</v>
      </c>
      <c r="B11453" t="s">
        <v>31811</v>
      </c>
      <c r="C11453" t="s">
        <v>34532</v>
      </c>
      <c r="D11453" t="s">
        <v>34533</v>
      </c>
      <c r="E11453" t="s">
        <v>40</v>
      </c>
      <c r="G11453" t="s">
        <v>33</v>
      </c>
      <c r="H11453" t="s">
        <v>31814</v>
      </c>
      <c r="I11453" t="s">
        <v>31819</v>
      </c>
      <c r="M11453" t="s">
        <v>53</v>
      </c>
      <c r="N11453" t="str">
        <f>IF(AND(PESQUISA!$B$3&lt;&gt;"",OR(PESQUISA!$B$4="TODAS",B11453=PESQUISA!$B$4),ISNUMBER(SEARCH(PESQUISA!$B$3,D11453))),ROW()-1,"")</f>
        <v/>
      </c>
    </row>
    <row r="11454" spans="1:14" x14ac:dyDescent="0.3">
      <c r="A11454" t="s">
        <v>34534</v>
      </c>
      <c r="B11454" t="s">
        <v>31811</v>
      </c>
      <c r="C11454" t="s">
        <v>34535</v>
      </c>
      <c r="D11454" t="s">
        <v>34536</v>
      </c>
      <c r="E11454" t="s">
        <v>40</v>
      </c>
      <c r="F11454" s="7">
        <v>75.959999999999994</v>
      </c>
      <c r="G11454" t="s">
        <v>33</v>
      </c>
      <c r="H11454" t="s">
        <v>31814</v>
      </c>
      <c r="I11454" t="s">
        <v>31819</v>
      </c>
      <c r="M11454" t="s">
        <v>36</v>
      </c>
      <c r="N11454" t="str">
        <f>IF(AND(PESQUISA!$B$3&lt;&gt;"",OR(PESQUISA!$B$4="TODAS",B11454=PESQUISA!$B$4),ISNUMBER(SEARCH(PESQUISA!$B$3,D11454))),ROW()-1,"")</f>
        <v/>
      </c>
    </row>
    <row r="11455" spans="1:14" x14ac:dyDescent="0.3">
      <c r="A11455" t="s">
        <v>34537</v>
      </c>
      <c r="B11455" t="s">
        <v>31811</v>
      </c>
      <c r="C11455" t="s">
        <v>34538</v>
      </c>
      <c r="D11455" t="s">
        <v>34539</v>
      </c>
      <c r="E11455" t="s">
        <v>40</v>
      </c>
      <c r="F11455" s="7">
        <v>180.18</v>
      </c>
      <c r="G11455" t="s">
        <v>33</v>
      </c>
      <c r="H11455" t="s">
        <v>31814</v>
      </c>
      <c r="I11455" t="s">
        <v>31819</v>
      </c>
      <c r="M11455" t="s">
        <v>36</v>
      </c>
      <c r="N11455" t="str">
        <f>IF(AND(PESQUISA!$B$3&lt;&gt;"",OR(PESQUISA!$B$4="TODAS",B11455=PESQUISA!$B$4),ISNUMBER(SEARCH(PESQUISA!$B$3,D11455))),ROW()-1,"")</f>
        <v/>
      </c>
    </row>
    <row r="11456" spans="1:14" x14ac:dyDescent="0.3">
      <c r="A11456" t="s">
        <v>34540</v>
      </c>
      <c r="B11456" t="s">
        <v>31811</v>
      </c>
      <c r="C11456" t="s">
        <v>34541</v>
      </c>
      <c r="D11456" t="s">
        <v>34542</v>
      </c>
      <c r="E11456" t="s">
        <v>40</v>
      </c>
      <c r="G11456" t="s">
        <v>33</v>
      </c>
      <c r="H11456" t="s">
        <v>31814</v>
      </c>
      <c r="I11456" t="s">
        <v>31819</v>
      </c>
      <c r="M11456" t="s">
        <v>53</v>
      </c>
      <c r="N11456" t="str">
        <f>IF(AND(PESQUISA!$B$3&lt;&gt;"",OR(PESQUISA!$B$4="TODAS",B11456=PESQUISA!$B$4),ISNUMBER(SEARCH(PESQUISA!$B$3,D11456))),ROW()-1,"")</f>
        <v/>
      </c>
    </row>
    <row r="11457" spans="1:14" x14ac:dyDescent="0.3">
      <c r="A11457" t="s">
        <v>34543</v>
      </c>
      <c r="B11457" t="s">
        <v>31811</v>
      </c>
      <c r="C11457" t="s">
        <v>34544</v>
      </c>
      <c r="D11457" t="s">
        <v>34545</v>
      </c>
      <c r="E11457" t="s">
        <v>40</v>
      </c>
      <c r="F11457" s="7">
        <v>32.6</v>
      </c>
      <c r="G11457" t="s">
        <v>33</v>
      </c>
      <c r="H11457" t="s">
        <v>31814</v>
      </c>
      <c r="I11457" t="s">
        <v>31819</v>
      </c>
      <c r="M11457" t="s">
        <v>36</v>
      </c>
      <c r="N11457" t="str">
        <f>IF(AND(PESQUISA!$B$3&lt;&gt;"",OR(PESQUISA!$B$4="TODAS",B11457=PESQUISA!$B$4),ISNUMBER(SEARCH(PESQUISA!$B$3,D11457))),ROW()-1,"")</f>
        <v/>
      </c>
    </row>
    <row r="11458" spans="1:14" x14ac:dyDescent="0.3">
      <c r="A11458" t="s">
        <v>34546</v>
      </c>
      <c r="B11458" t="s">
        <v>31811</v>
      </c>
      <c r="C11458" t="s">
        <v>34547</v>
      </c>
      <c r="D11458" t="s">
        <v>34548</v>
      </c>
      <c r="E11458" t="s">
        <v>40</v>
      </c>
      <c r="F11458" s="7">
        <v>137.12</v>
      </c>
      <c r="G11458" t="s">
        <v>33</v>
      </c>
      <c r="H11458" t="s">
        <v>31814</v>
      </c>
      <c r="I11458" t="s">
        <v>31819</v>
      </c>
      <c r="M11458" t="s">
        <v>36</v>
      </c>
      <c r="N11458" t="str">
        <f>IF(AND(PESQUISA!$B$3&lt;&gt;"",OR(PESQUISA!$B$4="TODAS",B11458=PESQUISA!$B$4),ISNUMBER(SEARCH(PESQUISA!$B$3,D11458))),ROW()-1,"")</f>
        <v/>
      </c>
    </row>
    <row r="11459" spans="1:14" x14ac:dyDescent="0.3">
      <c r="A11459" t="s">
        <v>34549</v>
      </c>
      <c r="B11459" t="s">
        <v>31811</v>
      </c>
      <c r="C11459" t="s">
        <v>34550</v>
      </c>
      <c r="D11459" t="s">
        <v>34551</v>
      </c>
      <c r="E11459" t="s">
        <v>40</v>
      </c>
      <c r="F11459" s="7">
        <v>93.42</v>
      </c>
      <c r="G11459" t="s">
        <v>33</v>
      </c>
      <c r="H11459" t="s">
        <v>31814</v>
      </c>
      <c r="I11459" t="s">
        <v>31819</v>
      </c>
      <c r="M11459" t="s">
        <v>36</v>
      </c>
      <c r="N11459" t="str">
        <f>IF(AND(PESQUISA!$B$3&lt;&gt;"",OR(PESQUISA!$B$4="TODAS",B11459=PESQUISA!$B$4),ISNUMBER(SEARCH(PESQUISA!$B$3,D11459))),ROW()-1,"")</f>
        <v/>
      </c>
    </row>
    <row r="11460" spans="1:14" x14ac:dyDescent="0.3">
      <c r="A11460" t="s">
        <v>34552</v>
      </c>
      <c r="B11460" t="s">
        <v>31811</v>
      </c>
      <c r="C11460" t="s">
        <v>34553</v>
      </c>
      <c r="D11460" t="s">
        <v>34554</v>
      </c>
      <c r="E11460" t="s">
        <v>40</v>
      </c>
      <c r="F11460" s="7">
        <v>61</v>
      </c>
      <c r="G11460" t="s">
        <v>33</v>
      </c>
      <c r="H11460" t="s">
        <v>31814</v>
      </c>
      <c r="I11460" t="s">
        <v>31819</v>
      </c>
      <c r="M11460" t="s">
        <v>36</v>
      </c>
      <c r="N11460" t="str">
        <f>IF(AND(PESQUISA!$B$3&lt;&gt;"",OR(PESQUISA!$B$4="TODAS",B11460=PESQUISA!$B$4),ISNUMBER(SEARCH(PESQUISA!$B$3,D11460))),ROW()-1,"")</f>
        <v/>
      </c>
    </row>
    <row r="11461" spans="1:14" x14ac:dyDescent="0.3">
      <c r="A11461" t="s">
        <v>34555</v>
      </c>
      <c r="B11461" t="s">
        <v>31811</v>
      </c>
      <c r="C11461" t="s">
        <v>34556</v>
      </c>
      <c r="D11461" t="s">
        <v>34557</v>
      </c>
      <c r="E11461" t="s">
        <v>40</v>
      </c>
      <c r="F11461" s="7">
        <v>73.53</v>
      </c>
      <c r="G11461" t="s">
        <v>33</v>
      </c>
      <c r="H11461" t="s">
        <v>31814</v>
      </c>
      <c r="I11461" t="s">
        <v>31819</v>
      </c>
      <c r="M11461" t="s">
        <v>36</v>
      </c>
      <c r="N11461" t="str">
        <f>IF(AND(PESQUISA!$B$3&lt;&gt;"",OR(PESQUISA!$B$4="TODAS",B11461=PESQUISA!$B$4),ISNUMBER(SEARCH(PESQUISA!$B$3,D11461))),ROW()-1,"")</f>
        <v/>
      </c>
    </row>
    <row r="11462" spans="1:14" x14ac:dyDescent="0.3">
      <c r="A11462" t="s">
        <v>34558</v>
      </c>
      <c r="B11462" t="s">
        <v>31811</v>
      </c>
      <c r="C11462" t="s">
        <v>34559</v>
      </c>
      <c r="D11462" t="s">
        <v>34560</v>
      </c>
      <c r="E11462" t="s">
        <v>859</v>
      </c>
      <c r="F11462" s="7">
        <v>1.35</v>
      </c>
      <c r="G11462" t="s">
        <v>33</v>
      </c>
      <c r="H11462" t="s">
        <v>31814</v>
      </c>
      <c r="I11462" t="s">
        <v>31819</v>
      </c>
      <c r="M11462" t="s">
        <v>36</v>
      </c>
      <c r="N11462" t="str">
        <f>IF(AND(PESQUISA!$B$3&lt;&gt;"",OR(PESQUISA!$B$4="TODAS",B11462=PESQUISA!$B$4),ISNUMBER(SEARCH(PESQUISA!$B$3,D11462))),ROW()-1,"")</f>
        <v/>
      </c>
    </row>
    <row r="11463" spans="1:14" x14ac:dyDescent="0.3">
      <c r="A11463" t="s">
        <v>34561</v>
      </c>
      <c r="B11463" t="s">
        <v>31811</v>
      </c>
      <c r="C11463" t="s">
        <v>34562</v>
      </c>
      <c r="D11463" t="s">
        <v>34563</v>
      </c>
      <c r="E11463" t="s">
        <v>859</v>
      </c>
      <c r="F11463" s="7">
        <v>2.25</v>
      </c>
      <c r="G11463" t="s">
        <v>33</v>
      </c>
      <c r="H11463" t="s">
        <v>31814</v>
      </c>
      <c r="I11463" t="s">
        <v>31819</v>
      </c>
      <c r="M11463" t="s">
        <v>36</v>
      </c>
      <c r="N11463" t="str">
        <f>IF(AND(PESQUISA!$B$3&lt;&gt;"",OR(PESQUISA!$B$4="TODAS",B11463=PESQUISA!$B$4),ISNUMBER(SEARCH(PESQUISA!$B$3,D11463))),ROW()-1,"")</f>
        <v/>
      </c>
    </row>
    <row r="11464" spans="1:14" x14ac:dyDescent="0.3">
      <c r="A11464" t="s">
        <v>34564</v>
      </c>
      <c r="B11464" t="s">
        <v>31811</v>
      </c>
      <c r="C11464" t="s">
        <v>34565</v>
      </c>
      <c r="D11464" t="s">
        <v>34566</v>
      </c>
      <c r="E11464" t="s">
        <v>859</v>
      </c>
      <c r="F11464" s="7">
        <v>1.1499999999999999</v>
      </c>
      <c r="G11464" t="s">
        <v>33</v>
      </c>
      <c r="H11464" t="s">
        <v>31814</v>
      </c>
      <c r="I11464" t="s">
        <v>31819</v>
      </c>
      <c r="M11464" t="s">
        <v>36</v>
      </c>
      <c r="N11464" t="str">
        <f>IF(AND(PESQUISA!$B$3&lt;&gt;"",OR(PESQUISA!$B$4="TODAS",B11464=PESQUISA!$B$4),ISNUMBER(SEARCH(PESQUISA!$B$3,D11464))),ROW()-1,"")</f>
        <v/>
      </c>
    </row>
    <row r="11465" spans="1:14" x14ac:dyDescent="0.3">
      <c r="A11465" t="s">
        <v>34567</v>
      </c>
      <c r="B11465" t="s">
        <v>31811</v>
      </c>
      <c r="C11465" t="s">
        <v>34568</v>
      </c>
      <c r="D11465" t="s">
        <v>34569</v>
      </c>
      <c r="E11465" t="s">
        <v>859</v>
      </c>
      <c r="F11465" s="7">
        <v>0.25</v>
      </c>
      <c r="G11465" t="s">
        <v>33</v>
      </c>
      <c r="H11465" t="s">
        <v>31814</v>
      </c>
      <c r="I11465" t="s">
        <v>31819</v>
      </c>
      <c r="M11465" t="s">
        <v>36</v>
      </c>
      <c r="N11465" t="str">
        <f>IF(AND(PESQUISA!$B$3&lt;&gt;"",OR(PESQUISA!$B$4="TODAS",B11465=PESQUISA!$B$4),ISNUMBER(SEARCH(PESQUISA!$B$3,D11465))),ROW()-1,"")</f>
        <v/>
      </c>
    </row>
    <row r="11466" spans="1:14" x14ac:dyDescent="0.3">
      <c r="A11466" t="s">
        <v>34570</v>
      </c>
      <c r="B11466" t="s">
        <v>31811</v>
      </c>
      <c r="C11466" t="s">
        <v>34571</v>
      </c>
      <c r="D11466" t="s">
        <v>34572</v>
      </c>
      <c r="E11466" t="s">
        <v>6144</v>
      </c>
      <c r="F11466" s="7">
        <v>23.05</v>
      </c>
      <c r="G11466" t="s">
        <v>33</v>
      </c>
      <c r="H11466" t="s">
        <v>31814</v>
      </c>
      <c r="I11466" t="s">
        <v>32249</v>
      </c>
      <c r="M11466" t="s">
        <v>36</v>
      </c>
      <c r="N11466" t="str">
        <f>IF(AND(PESQUISA!$B$3&lt;&gt;"",OR(PESQUISA!$B$4="TODAS",B11466=PESQUISA!$B$4),ISNUMBER(SEARCH(PESQUISA!$B$3,D11466))),ROW()-1,"")</f>
        <v/>
      </c>
    </row>
    <row r="11467" spans="1:14" x14ac:dyDescent="0.3">
      <c r="A11467" t="s">
        <v>34573</v>
      </c>
      <c r="B11467" t="s">
        <v>31811</v>
      </c>
      <c r="C11467" t="s">
        <v>34574</v>
      </c>
      <c r="D11467" t="s">
        <v>34575</v>
      </c>
      <c r="E11467" t="s">
        <v>21689</v>
      </c>
      <c r="F11467" s="7">
        <v>4135.4399999999996</v>
      </c>
      <c r="G11467" t="s">
        <v>33</v>
      </c>
      <c r="H11467" t="s">
        <v>31814</v>
      </c>
      <c r="I11467" t="s">
        <v>32249</v>
      </c>
      <c r="M11467" t="s">
        <v>36</v>
      </c>
      <c r="N11467" t="str">
        <f>IF(AND(PESQUISA!$B$3&lt;&gt;"",OR(PESQUISA!$B$4="TODAS",B11467=PESQUISA!$B$4),ISNUMBER(SEARCH(PESQUISA!$B$3,D11467))),ROW()-1,"")</f>
        <v/>
      </c>
    </row>
    <row r="11468" spans="1:14" x14ac:dyDescent="0.3">
      <c r="A11468" t="s">
        <v>34576</v>
      </c>
      <c r="B11468" t="s">
        <v>31811</v>
      </c>
      <c r="C11468" t="s">
        <v>34577</v>
      </c>
      <c r="D11468" t="s">
        <v>34578</v>
      </c>
      <c r="E11468" t="s">
        <v>40</v>
      </c>
      <c r="F11468" s="7">
        <v>199.87</v>
      </c>
      <c r="G11468" t="s">
        <v>33</v>
      </c>
      <c r="H11468" t="s">
        <v>31814</v>
      </c>
      <c r="I11468" t="s">
        <v>31819</v>
      </c>
      <c r="M11468" t="s">
        <v>36</v>
      </c>
      <c r="N11468" t="str">
        <f>IF(AND(PESQUISA!$B$3&lt;&gt;"",OR(PESQUISA!$B$4="TODAS",B11468=PESQUISA!$B$4),ISNUMBER(SEARCH(PESQUISA!$B$3,D11468))),ROW()-1,"")</f>
        <v/>
      </c>
    </row>
    <row r="11469" spans="1:14" x14ac:dyDescent="0.3">
      <c r="A11469" t="s">
        <v>34579</v>
      </c>
      <c r="B11469" t="s">
        <v>31811</v>
      </c>
      <c r="C11469" t="s">
        <v>34580</v>
      </c>
      <c r="D11469" t="s">
        <v>34581</v>
      </c>
      <c r="E11469" t="s">
        <v>60</v>
      </c>
      <c r="G11469" t="s">
        <v>33</v>
      </c>
      <c r="H11469" t="s">
        <v>31814</v>
      </c>
      <c r="I11469" t="s">
        <v>31819</v>
      </c>
      <c r="M11469" t="s">
        <v>53</v>
      </c>
      <c r="N11469" t="str">
        <f>IF(AND(PESQUISA!$B$3&lt;&gt;"",OR(PESQUISA!$B$4="TODAS",B11469=PESQUISA!$B$4),ISNUMBER(SEARCH(PESQUISA!$B$3,D11469))),ROW()-1,"")</f>
        <v/>
      </c>
    </row>
    <row r="11470" spans="1:14" x14ac:dyDescent="0.3">
      <c r="A11470" t="s">
        <v>34582</v>
      </c>
      <c r="B11470" t="s">
        <v>31811</v>
      </c>
      <c r="C11470" t="s">
        <v>34583</v>
      </c>
      <c r="D11470" t="s">
        <v>34584</v>
      </c>
      <c r="E11470" t="s">
        <v>60</v>
      </c>
      <c r="G11470" t="s">
        <v>33</v>
      </c>
      <c r="H11470" t="s">
        <v>31814</v>
      </c>
      <c r="I11470" t="s">
        <v>31819</v>
      </c>
      <c r="M11470" t="s">
        <v>53</v>
      </c>
      <c r="N11470" t="str">
        <f>IF(AND(PESQUISA!$B$3&lt;&gt;"",OR(PESQUISA!$B$4="TODAS",B11470=PESQUISA!$B$4),ISNUMBER(SEARCH(PESQUISA!$B$3,D11470))),ROW()-1,"")</f>
        <v/>
      </c>
    </row>
    <row r="11471" spans="1:14" x14ac:dyDescent="0.3">
      <c r="A11471" t="s">
        <v>34585</v>
      </c>
      <c r="B11471" t="s">
        <v>31811</v>
      </c>
      <c r="C11471" t="s">
        <v>34586</v>
      </c>
      <c r="D11471" t="s">
        <v>34587</v>
      </c>
      <c r="E11471" t="s">
        <v>60</v>
      </c>
      <c r="G11471" t="s">
        <v>33</v>
      </c>
      <c r="H11471" t="s">
        <v>31814</v>
      </c>
      <c r="I11471" t="s">
        <v>31819</v>
      </c>
      <c r="M11471" t="s">
        <v>53</v>
      </c>
      <c r="N11471" t="str">
        <f>IF(AND(PESQUISA!$B$3&lt;&gt;"",OR(PESQUISA!$B$4="TODAS",B11471=PESQUISA!$B$4),ISNUMBER(SEARCH(PESQUISA!$B$3,D11471))),ROW()-1,"")</f>
        <v/>
      </c>
    </row>
    <row r="11472" spans="1:14" x14ac:dyDescent="0.3">
      <c r="A11472" t="s">
        <v>34588</v>
      </c>
      <c r="B11472" t="s">
        <v>31811</v>
      </c>
      <c r="C11472" t="s">
        <v>34589</v>
      </c>
      <c r="D11472" t="s">
        <v>34590</v>
      </c>
      <c r="E11472" t="s">
        <v>60</v>
      </c>
      <c r="G11472" t="s">
        <v>33</v>
      </c>
      <c r="H11472" t="s">
        <v>31814</v>
      </c>
      <c r="I11472" t="s">
        <v>31819</v>
      </c>
      <c r="M11472" t="s">
        <v>53</v>
      </c>
      <c r="N11472" t="str">
        <f>IF(AND(PESQUISA!$B$3&lt;&gt;"",OR(PESQUISA!$B$4="TODAS",B11472=PESQUISA!$B$4),ISNUMBER(SEARCH(PESQUISA!$B$3,D11472))),ROW()-1,"")</f>
        <v/>
      </c>
    </row>
    <row r="11473" spans="1:14" x14ac:dyDescent="0.3">
      <c r="A11473" t="s">
        <v>34591</v>
      </c>
      <c r="B11473" t="s">
        <v>31811</v>
      </c>
      <c r="C11473" t="s">
        <v>34592</v>
      </c>
      <c r="D11473" t="s">
        <v>34593</v>
      </c>
      <c r="E11473" t="s">
        <v>60</v>
      </c>
      <c r="G11473" t="s">
        <v>33</v>
      </c>
      <c r="H11473" t="s">
        <v>31814</v>
      </c>
      <c r="I11473" t="s">
        <v>31819</v>
      </c>
      <c r="M11473" t="s">
        <v>53</v>
      </c>
      <c r="N11473" t="str">
        <f>IF(AND(PESQUISA!$B$3&lt;&gt;"",OR(PESQUISA!$B$4="TODAS",B11473=PESQUISA!$B$4),ISNUMBER(SEARCH(PESQUISA!$B$3,D11473))),ROW()-1,"")</f>
        <v/>
      </c>
    </row>
    <row r="11474" spans="1:14" x14ac:dyDescent="0.3">
      <c r="A11474" t="s">
        <v>34594</v>
      </c>
      <c r="B11474" t="s">
        <v>31811</v>
      </c>
      <c r="C11474" t="s">
        <v>34595</v>
      </c>
      <c r="D11474" t="s">
        <v>34596</v>
      </c>
      <c r="E11474" t="s">
        <v>60</v>
      </c>
      <c r="G11474" t="s">
        <v>33</v>
      </c>
      <c r="H11474" t="s">
        <v>31814</v>
      </c>
      <c r="I11474" t="s">
        <v>31819</v>
      </c>
      <c r="M11474" t="s">
        <v>53</v>
      </c>
      <c r="N11474" t="str">
        <f>IF(AND(PESQUISA!$B$3&lt;&gt;"",OR(PESQUISA!$B$4="TODAS",B11474=PESQUISA!$B$4),ISNUMBER(SEARCH(PESQUISA!$B$3,D11474))),ROW()-1,"")</f>
        <v/>
      </c>
    </row>
    <row r="11475" spans="1:14" x14ac:dyDescent="0.3">
      <c r="A11475" t="s">
        <v>34597</v>
      </c>
      <c r="B11475" t="s">
        <v>31811</v>
      </c>
      <c r="C11475" t="s">
        <v>34598</v>
      </c>
      <c r="D11475" t="s">
        <v>34599</v>
      </c>
      <c r="E11475" t="s">
        <v>60</v>
      </c>
      <c r="G11475" t="s">
        <v>33</v>
      </c>
      <c r="H11475" t="s">
        <v>31814</v>
      </c>
      <c r="I11475" t="s">
        <v>31819</v>
      </c>
      <c r="M11475" t="s">
        <v>53</v>
      </c>
      <c r="N11475" t="str">
        <f>IF(AND(PESQUISA!$B$3&lt;&gt;"",OR(PESQUISA!$B$4="TODAS",B11475=PESQUISA!$B$4),ISNUMBER(SEARCH(PESQUISA!$B$3,D11475))),ROW()-1,"")</f>
        <v/>
      </c>
    </row>
    <row r="11476" spans="1:14" x14ac:dyDescent="0.3">
      <c r="A11476" t="s">
        <v>34600</v>
      </c>
      <c r="B11476" t="s">
        <v>31811</v>
      </c>
      <c r="C11476" t="s">
        <v>34601</v>
      </c>
      <c r="D11476" t="s">
        <v>34602</v>
      </c>
      <c r="E11476" t="s">
        <v>60</v>
      </c>
      <c r="G11476" t="s">
        <v>33</v>
      </c>
      <c r="H11476" t="s">
        <v>31814</v>
      </c>
      <c r="I11476" t="s">
        <v>31819</v>
      </c>
      <c r="M11476" t="s">
        <v>53</v>
      </c>
      <c r="N11476" t="str">
        <f>IF(AND(PESQUISA!$B$3&lt;&gt;"",OR(PESQUISA!$B$4="TODAS",B11476=PESQUISA!$B$4),ISNUMBER(SEARCH(PESQUISA!$B$3,D11476))),ROW()-1,"")</f>
        <v/>
      </c>
    </row>
    <row r="11477" spans="1:14" x14ac:dyDescent="0.3">
      <c r="A11477" t="s">
        <v>34603</v>
      </c>
      <c r="B11477" t="s">
        <v>31811</v>
      </c>
      <c r="C11477" t="s">
        <v>34604</v>
      </c>
      <c r="D11477" t="s">
        <v>34605</v>
      </c>
      <c r="E11477" t="s">
        <v>60</v>
      </c>
      <c r="G11477" t="s">
        <v>33</v>
      </c>
      <c r="H11477" t="s">
        <v>31814</v>
      </c>
      <c r="I11477" t="s">
        <v>31819</v>
      </c>
      <c r="M11477" t="s">
        <v>53</v>
      </c>
      <c r="N11477" t="str">
        <f>IF(AND(PESQUISA!$B$3&lt;&gt;"",OR(PESQUISA!$B$4="TODAS",B11477=PESQUISA!$B$4),ISNUMBER(SEARCH(PESQUISA!$B$3,D11477))),ROW()-1,"")</f>
        <v/>
      </c>
    </row>
    <row r="11478" spans="1:14" x14ac:dyDescent="0.3">
      <c r="A11478" t="s">
        <v>34606</v>
      </c>
      <c r="B11478" t="s">
        <v>31811</v>
      </c>
      <c r="C11478" t="s">
        <v>34607</v>
      </c>
      <c r="D11478" t="s">
        <v>34608</v>
      </c>
      <c r="E11478" t="s">
        <v>60</v>
      </c>
      <c r="G11478" t="s">
        <v>33</v>
      </c>
      <c r="H11478" t="s">
        <v>31814</v>
      </c>
      <c r="I11478" t="s">
        <v>31819</v>
      </c>
      <c r="M11478" t="s">
        <v>53</v>
      </c>
      <c r="N11478" t="str">
        <f>IF(AND(PESQUISA!$B$3&lt;&gt;"",OR(PESQUISA!$B$4="TODAS",B11478=PESQUISA!$B$4),ISNUMBER(SEARCH(PESQUISA!$B$3,D11478))),ROW()-1,"")</f>
        <v/>
      </c>
    </row>
    <row r="11479" spans="1:14" x14ac:dyDescent="0.3">
      <c r="A11479" t="s">
        <v>34609</v>
      </c>
      <c r="B11479" t="s">
        <v>31811</v>
      </c>
      <c r="C11479" t="s">
        <v>34610</v>
      </c>
      <c r="D11479" t="s">
        <v>34611</v>
      </c>
      <c r="E11479" t="s">
        <v>60</v>
      </c>
      <c r="G11479" t="s">
        <v>33</v>
      </c>
      <c r="H11479" t="s">
        <v>31814</v>
      </c>
      <c r="I11479" t="s">
        <v>31819</v>
      </c>
      <c r="M11479" t="s">
        <v>53</v>
      </c>
      <c r="N11479" t="str">
        <f>IF(AND(PESQUISA!$B$3&lt;&gt;"",OR(PESQUISA!$B$4="TODAS",B11479=PESQUISA!$B$4),ISNUMBER(SEARCH(PESQUISA!$B$3,D11479))),ROW()-1,"")</f>
        <v/>
      </c>
    </row>
    <row r="11480" spans="1:14" x14ac:dyDescent="0.3">
      <c r="A11480" t="s">
        <v>34612</v>
      </c>
      <c r="B11480" t="s">
        <v>31811</v>
      </c>
      <c r="C11480" t="s">
        <v>34613</v>
      </c>
      <c r="D11480" t="s">
        <v>34614</v>
      </c>
      <c r="E11480" t="s">
        <v>60</v>
      </c>
      <c r="G11480" t="s">
        <v>33</v>
      </c>
      <c r="H11480" t="s">
        <v>31814</v>
      </c>
      <c r="I11480" t="s">
        <v>31819</v>
      </c>
      <c r="M11480" t="s">
        <v>53</v>
      </c>
      <c r="N11480" t="str">
        <f>IF(AND(PESQUISA!$B$3&lt;&gt;"",OR(PESQUISA!$B$4="TODAS",B11480=PESQUISA!$B$4),ISNUMBER(SEARCH(PESQUISA!$B$3,D11480))),ROW()-1,"")</f>
        <v/>
      </c>
    </row>
    <row r="11481" spans="1:14" x14ac:dyDescent="0.3">
      <c r="A11481" t="s">
        <v>34615</v>
      </c>
      <c r="B11481" t="s">
        <v>31811</v>
      </c>
      <c r="C11481" t="s">
        <v>34616</v>
      </c>
      <c r="D11481" t="s">
        <v>34617</v>
      </c>
      <c r="E11481" t="s">
        <v>60</v>
      </c>
      <c r="G11481" t="s">
        <v>33</v>
      </c>
      <c r="H11481" t="s">
        <v>31814</v>
      </c>
      <c r="I11481" t="s">
        <v>31819</v>
      </c>
      <c r="M11481" t="s">
        <v>53</v>
      </c>
      <c r="N11481" t="str">
        <f>IF(AND(PESQUISA!$B$3&lt;&gt;"",OR(PESQUISA!$B$4="TODAS",B11481=PESQUISA!$B$4),ISNUMBER(SEARCH(PESQUISA!$B$3,D11481))),ROW()-1,"")</f>
        <v/>
      </c>
    </row>
    <row r="11482" spans="1:14" x14ac:dyDescent="0.3">
      <c r="A11482" t="s">
        <v>34618</v>
      </c>
      <c r="B11482" t="s">
        <v>31811</v>
      </c>
      <c r="C11482" t="s">
        <v>34619</v>
      </c>
      <c r="D11482" t="s">
        <v>34620</v>
      </c>
      <c r="E11482" t="s">
        <v>60</v>
      </c>
      <c r="G11482" t="s">
        <v>33</v>
      </c>
      <c r="H11482" t="s">
        <v>31814</v>
      </c>
      <c r="I11482" t="s">
        <v>31819</v>
      </c>
      <c r="M11482" t="s">
        <v>53</v>
      </c>
      <c r="N11482" t="str">
        <f>IF(AND(PESQUISA!$B$3&lt;&gt;"",OR(PESQUISA!$B$4="TODAS",B11482=PESQUISA!$B$4),ISNUMBER(SEARCH(PESQUISA!$B$3,D11482))),ROW()-1,"")</f>
        <v/>
      </c>
    </row>
    <row r="11483" spans="1:14" x14ac:dyDescent="0.3">
      <c r="A11483" t="s">
        <v>34621</v>
      </c>
      <c r="B11483" t="s">
        <v>31811</v>
      </c>
      <c r="C11483" t="s">
        <v>34622</v>
      </c>
      <c r="D11483" t="s">
        <v>34623</v>
      </c>
      <c r="E11483" t="s">
        <v>60</v>
      </c>
      <c r="G11483" t="s">
        <v>33</v>
      </c>
      <c r="H11483" t="s">
        <v>31814</v>
      </c>
      <c r="I11483" t="s">
        <v>31819</v>
      </c>
      <c r="M11483" t="s">
        <v>53</v>
      </c>
      <c r="N11483" t="str">
        <f>IF(AND(PESQUISA!$B$3&lt;&gt;"",OR(PESQUISA!$B$4="TODAS",B11483=PESQUISA!$B$4),ISNUMBER(SEARCH(PESQUISA!$B$3,D11483))),ROW()-1,"")</f>
        <v/>
      </c>
    </row>
    <row r="11484" spans="1:14" x14ac:dyDescent="0.3">
      <c r="A11484" t="s">
        <v>34624</v>
      </c>
      <c r="B11484" t="s">
        <v>31811</v>
      </c>
      <c r="C11484" t="s">
        <v>34625</v>
      </c>
      <c r="D11484" t="s">
        <v>34626</v>
      </c>
      <c r="E11484" t="s">
        <v>32</v>
      </c>
      <c r="F11484" s="7">
        <v>1.73</v>
      </c>
      <c r="G11484" t="s">
        <v>33</v>
      </c>
      <c r="H11484" t="s">
        <v>31814</v>
      </c>
      <c r="I11484" t="s">
        <v>31819</v>
      </c>
      <c r="M11484" t="s">
        <v>36</v>
      </c>
      <c r="N11484" t="str">
        <f>IF(AND(PESQUISA!$B$3&lt;&gt;"",OR(PESQUISA!$B$4="TODAS",B11484=PESQUISA!$B$4),ISNUMBER(SEARCH(PESQUISA!$B$3,D11484))),ROW()-1,"")</f>
        <v/>
      </c>
    </row>
    <row r="11485" spans="1:14" x14ac:dyDescent="0.3">
      <c r="A11485" t="s">
        <v>34627</v>
      </c>
      <c r="B11485" t="s">
        <v>31811</v>
      </c>
      <c r="C11485" t="s">
        <v>34628</v>
      </c>
      <c r="D11485" t="s">
        <v>34629</v>
      </c>
      <c r="E11485" t="s">
        <v>40</v>
      </c>
      <c r="G11485" t="s">
        <v>33</v>
      </c>
      <c r="H11485" t="s">
        <v>31814</v>
      </c>
      <c r="I11485" t="s">
        <v>32347</v>
      </c>
      <c r="M11485" t="s">
        <v>53</v>
      </c>
      <c r="N11485" t="str">
        <f>IF(AND(PESQUISA!$B$3&lt;&gt;"",OR(PESQUISA!$B$4="TODAS",B11485=PESQUISA!$B$4),ISNUMBER(SEARCH(PESQUISA!$B$3,D11485))),ROW()-1,"")</f>
        <v/>
      </c>
    </row>
    <row r="11486" spans="1:14" x14ac:dyDescent="0.3">
      <c r="A11486" t="s">
        <v>34630</v>
      </c>
      <c r="B11486" t="s">
        <v>31811</v>
      </c>
      <c r="C11486" t="s">
        <v>34631</v>
      </c>
      <c r="D11486" t="s">
        <v>34632</v>
      </c>
      <c r="E11486" t="s">
        <v>40</v>
      </c>
      <c r="G11486" t="s">
        <v>33</v>
      </c>
      <c r="H11486" t="s">
        <v>31814</v>
      </c>
      <c r="I11486" t="s">
        <v>32347</v>
      </c>
      <c r="M11486" t="s">
        <v>53</v>
      </c>
      <c r="N11486" t="str">
        <f>IF(AND(PESQUISA!$B$3&lt;&gt;"",OR(PESQUISA!$B$4="TODAS",B11486=PESQUISA!$B$4),ISNUMBER(SEARCH(PESQUISA!$B$3,D11486))),ROW()-1,"")</f>
        <v/>
      </c>
    </row>
    <row r="11487" spans="1:14" x14ac:dyDescent="0.3">
      <c r="A11487" t="s">
        <v>34633</v>
      </c>
      <c r="B11487" t="s">
        <v>31811</v>
      </c>
      <c r="C11487" t="s">
        <v>34634</v>
      </c>
      <c r="D11487" t="s">
        <v>34635</v>
      </c>
      <c r="E11487" t="s">
        <v>40</v>
      </c>
      <c r="G11487" t="s">
        <v>33</v>
      </c>
      <c r="H11487" t="s">
        <v>31814</v>
      </c>
      <c r="I11487" t="s">
        <v>32347</v>
      </c>
      <c r="M11487" t="s">
        <v>53</v>
      </c>
      <c r="N11487" t="str">
        <f>IF(AND(PESQUISA!$B$3&lt;&gt;"",OR(PESQUISA!$B$4="TODAS",B11487=PESQUISA!$B$4),ISNUMBER(SEARCH(PESQUISA!$B$3,D11487))),ROW()-1,"")</f>
        <v/>
      </c>
    </row>
    <row r="11488" spans="1:14" x14ac:dyDescent="0.3">
      <c r="A11488" t="s">
        <v>34636</v>
      </c>
      <c r="B11488" t="s">
        <v>31811</v>
      </c>
      <c r="C11488" t="s">
        <v>34637</v>
      </c>
      <c r="D11488" t="s">
        <v>34638</v>
      </c>
      <c r="E11488" t="s">
        <v>40</v>
      </c>
      <c r="G11488" t="s">
        <v>33</v>
      </c>
      <c r="H11488" t="s">
        <v>31814</v>
      </c>
      <c r="I11488" t="s">
        <v>32347</v>
      </c>
      <c r="M11488" t="s">
        <v>53</v>
      </c>
      <c r="N11488" t="str">
        <f>IF(AND(PESQUISA!$B$3&lt;&gt;"",OR(PESQUISA!$B$4="TODAS",B11488=PESQUISA!$B$4),ISNUMBER(SEARCH(PESQUISA!$B$3,D11488))),ROW()-1,"")</f>
        <v/>
      </c>
    </row>
    <row r="11489" spans="1:14" x14ac:dyDescent="0.3">
      <c r="A11489" t="s">
        <v>34639</v>
      </c>
      <c r="B11489" t="s">
        <v>31811</v>
      </c>
      <c r="C11489" t="s">
        <v>34640</v>
      </c>
      <c r="D11489" t="s">
        <v>34641</v>
      </c>
      <c r="E11489" t="s">
        <v>40</v>
      </c>
      <c r="G11489" t="s">
        <v>33</v>
      </c>
      <c r="H11489" t="s">
        <v>31814</v>
      </c>
      <c r="I11489" t="s">
        <v>32347</v>
      </c>
      <c r="M11489" t="s">
        <v>53</v>
      </c>
      <c r="N11489" t="str">
        <f>IF(AND(PESQUISA!$B$3&lt;&gt;"",OR(PESQUISA!$B$4="TODAS",B11489=PESQUISA!$B$4),ISNUMBER(SEARCH(PESQUISA!$B$3,D11489))),ROW()-1,"")</f>
        <v/>
      </c>
    </row>
    <row r="11490" spans="1:14" x14ac:dyDescent="0.3">
      <c r="A11490" t="s">
        <v>34642</v>
      </c>
      <c r="B11490" t="s">
        <v>31811</v>
      </c>
      <c r="C11490" t="s">
        <v>34643</v>
      </c>
      <c r="D11490" t="s">
        <v>34644</v>
      </c>
      <c r="E11490" t="s">
        <v>40</v>
      </c>
      <c r="G11490" t="s">
        <v>33</v>
      </c>
      <c r="H11490" t="s">
        <v>31814</v>
      </c>
      <c r="I11490" t="s">
        <v>32347</v>
      </c>
      <c r="M11490" t="s">
        <v>53</v>
      </c>
      <c r="N11490" t="str">
        <f>IF(AND(PESQUISA!$B$3&lt;&gt;"",OR(PESQUISA!$B$4="TODAS",B11490=PESQUISA!$B$4),ISNUMBER(SEARCH(PESQUISA!$B$3,D11490))),ROW()-1,"")</f>
        <v/>
      </c>
    </row>
    <row r="11491" spans="1:14" x14ac:dyDescent="0.3">
      <c r="A11491" t="s">
        <v>34645</v>
      </c>
      <c r="B11491" t="s">
        <v>31811</v>
      </c>
      <c r="C11491" t="s">
        <v>34646</v>
      </c>
      <c r="D11491" t="s">
        <v>34647</v>
      </c>
      <c r="E11491" t="s">
        <v>40</v>
      </c>
      <c r="G11491" t="s">
        <v>33</v>
      </c>
      <c r="H11491" t="s">
        <v>31814</v>
      </c>
      <c r="I11491" t="s">
        <v>32347</v>
      </c>
      <c r="M11491" t="s">
        <v>53</v>
      </c>
      <c r="N11491" t="str">
        <f>IF(AND(PESQUISA!$B$3&lt;&gt;"",OR(PESQUISA!$B$4="TODAS",B11491=PESQUISA!$B$4),ISNUMBER(SEARCH(PESQUISA!$B$3,D11491))),ROW()-1,"")</f>
        <v/>
      </c>
    </row>
    <row r="11492" spans="1:14" x14ac:dyDescent="0.3">
      <c r="A11492" t="s">
        <v>34648</v>
      </c>
      <c r="B11492" t="s">
        <v>31811</v>
      </c>
      <c r="C11492" t="s">
        <v>34649</v>
      </c>
      <c r="D11492" t="s">
        <v>34650</v>
      </c>
      <c r="E11492" t="s">
        <v>40</v>
      </c>
      <c r="G11492" t="s">
        <v>33</v>
      </c>
      <c r="H11492" t="s">
        <v>31814</v>
      </c>
      <c r="I11492" t="s">
        <v>32347</v>
      </c>
      <c r="M11492" t="s">
        <v>53</v>
      </c>
      <c r="N11492" t="str">
        <f>IF(AND(PESQUISA!$B$3&lt;&gt;"",OR(PESQUISA!$B$4="TODAS",B11492=PESQUISA!$B$4),ISNUMBER(SEARCH(PESQUISA!$B$3,D11492))),ROW()-1,"")</f>
        <v/>
      </c>
    </row>
    <row r="11493" spans="1:14" x14ac:dyDescent="0.3">
      <c r="A11493" t="s">
        <v>34651</v>
      </c>
      <c r="B11493" t="s">
        <v>31811</v>
      </c>
      <c r="C11493" t="s">
        <v>34652</v>
      </c>
      <c r="D11493" t="s">
        <v>34653</v>
      </c>
      <c r="E11493" t="s">
        <v>40</v>
      </c>
      <c r="F11493" s="7">
        <v>295035.67</v>
      </c>
      <c r="G11493" t="s">
        <v>33</v>
      </c>
      <c r="H11493" t="s">
        <v>31814</v>
      </c>
      <c r="I11493" t="s">
        <v>32347</v>
      </c>
      <c r="M11493" t="s">
        <v>36</v>
      </c>
      <c r="N11493" t="str">
        <f>IF(AND(PESQUISA!$B$3&lt;&gt;"",OR(PESQUISA!$B$4="TODAS",B11493=PESQUISA!$B$4),ISNUMBER(SEARCH(PESQUISA!$B$3,D11493))),ROW()-1,"")</f>
        <v/>
      </c>
    </row>
    <row r="11494" spans="1:14" x14ac:dyDescent="0.3">
      <c r="A11494" t="s">
        <v>34654</v>
      </c>
      <c r="B11494" t="s">
        <v>31811</v>
      </c>
      <c r="C11494" t="s">
        <v>34655</v>
      </c>
      <c r="D11494" t="s">
        <v>34656</v>
      </c>
      <c r="E11494" t="s">
        <v>40</v>
      </c>
      <c r="F11494" s="7">
        <v>135.66</v>
      </c>
      <c r="G11494" t="s">
        <v>33</v>
      </c>
      <c r="H11494" t="s">
        <v>31814</v>
      </c>
      <c r="I11494" t="s">
        <v>31819</v>
      </c>
      <c r="M11494" t="s">
        <v>36</v>
      </c>
      <c r="N11494" t="str">
        <f>IF(AND(PESQUISA!$B$3&lt;&gt;"",OR(PESQUISA!$B$4="TODAS",B11494=PESQUISA!$B$4),ISNUMBER(SEARCH(PESQUISA!$B$3,D11494))),ROW()-1,"")</f>
        <v/>
      </c>
    </row>
    <row r="11495" spans="1:14" x14ac:dyDescent="0.3">
      <c r="A11495" t="s">
        <v>34657</v>
      </c>
      <c r="B11495" t="s">
        <v>31811</v>
      </c>
      <c r="C11495" t="s">
        <v>34658</v>
      </c>
      <c r="D11495" t="s">
        <v>34659</v>
      </c>
      <c r="E11495" t="s">
        <v>40</v>
      </c>
      <c r="F11495" s="7">
        <v>18.43</v>
      </c>
      <c r="G11495" t="s">
        <v>33</v>
      </c>
      <c r="H11495" t="s">
        <v>31814</v>
      </c>
      <c r="I11495" t="s">
        <v>31819</v>
      </c>
      <c r="M11495" t="s">
        <v>36</v>
      </c>
      <c r="N11495" t="str">
        <f>IF(AND(PESQUISA!$B$3&lt;&gt;"",OR(PESQUISA!$B$4="TODAS",B11495=PESQUISA!$B$4),ISNUMBER(SEARCH(PESQUISA!$B$3,D11495))),ROW()-1,"")</f>
        <v/>
      </c>
    </row>
    <row r="11496" spans="1:14" x14ac:dyDescent="0.3">
      <c r="A11496" t="s">
        <v>34660</v>
      </c>
      <c r="B11496" t="s">
        <v>31811</v>
      </c>
      <c r="C11496" t="s">
        <v>34661</v>
      </c>
      <c r="D11496" t="s">
        <v>34662</v>
      </c>
      <c r="E11496" t="s">
        <v>40</v>
      </c>
      <c r="F11496" s="7">
        <v>21.78</v>
      </c>
      <c r="G11496" t="s">
        <v>33</v>
      </c>
      <c r="H11496" t="s">
        <v>31814</v>
      </c>
      <c r="I11496" t="s">
        <v>31819</v>
      </c>
      <c r="M11496" t="s">
        <v>36</v>
      </c>
      <c r="N11496" t="str">
        <f>IF(AND(PESQUISA!$B$3&lt;&gt;"",OR(PESQUISA!$B$4="TODAS",B11496=PESQUISA!$B$4),ISNUMBER(SEARCH(PESQUISA!$B$3,D11496))),ROW()-1,"")</f>
        <v/>
      </c>
    </row>
    <row r="11497" spans="1:14" x14ac:dyDescent="0.3">
      <c r="A11497" t="s">
        <v>34663</v>
      </c>
      <c r="B11497" t="s">
        <v>31811</v>
      </c>
      <c r="C11497" t="s">
        <v>34664</v>
      </c>
      <c r="D11497" t="s">
        <v>34665</v>
      </c>
      <c r="E11497" t="s">
        <v>40</v>
      </c>
      <c r="F11497" s="7">
        <v>3.42</v>
      </c>
      <c r="G11497" t="s">
        <v>33</v>
      </c>
      <c r="H11497" t="s">
        <v>31814</v>
      </c>
      <c r="I11497" t="s">
        <v>31819</v>
      </c>
      <c r="M11497" t="s">
        <v>36</v>
      </c>
      <c r="N11497" t="str">
        <f>IF(AND(PESQUISA!$B$3&lt;&gt;"",OR(PESQUISA!$B$4="TODAS",B11497=PESQUISA!$B$4),ISNUMBER(SEARCH(PESQUISA!$B$3,D11497))),ROW()-1,"")</f>
        <v/>
      </c>
    </row>
    <row r="11498" spans="1:14" x14ac:dyDescent="0.3">
      <c r="A11498" t="s">
        <v>34666</v>
      </c>
      <c r="B11498" t="s">
        <v>31811</v>
      </c>
      <c r="C11498" t="s">
        <v>34667</v>
      </c>
      <c r="D11498" t="s">
        <v>34668</v>
      </c>
      <c r="E11498" t="s">
        <v>40</v>
      </c>
      <c r="F11498" s="7">
        <v>4.0999999999999996</v>
      </c>
      <c r="G11498" t="s">
        <v>33</v>
      </c>
      <c r="H11498" t="s">
        <v>31814</v>
      </c>
      <c r="I11498" t="s">
        <v>31819</v>
      </c>
      <c r="M11498" t="s">
        <v>36</v>
      </c>
      <c r="N11498" t="str">
        <f>IF(AND(PESQUISA!$B$3&lt;&gt;"",OR(PESQUISA!$B$4="TODAS",B11498=PESQUISA!$B$4),ISNUMBER(SEARCH(PESQUISA!$B$3,D11498))),ROW()-1,"")</f>
        <v/>
      </c>
    </row>
    <row r="11499" spans="1:14" x14ac:dyDescent="0.3">
      <c r="A11499" t="s">
        <v>34669</v>
      </c>
      <c r="B11499" t="s">
        <v>31811</v>
      </c>
      <c r="C11499" t="s">
        <v>34670</v>
      </c>
      <c r="D11499" t="s">
        <v>34671</v>
      </c>
      <c r="E11499" t="s">
        <v>40</v>
      </c>
      <c r="F11499" s="7">
        <v>2.31</v>
      </c>
      <c r="G11499" t="s">
        <v>33</v>
      </c>
      <c r="H11499" t="s">
        <v>31814</v>
      </c>
      <c r="I11499" t="s">
        <v>31819</v>
      </c>
      <c r="M11499" t="s">
        <v>36</v>
      </c>
      <c r="N11499" t="str">
        <f>IF(AND(PESQUISA!$B$3&lt;&gt;"",OR(PESQUISA!$B$4="TODAS",B11499=PESQUISA!$B$4),ISNUMBER(SEARCH(PESQUISA!$B$3,D11499))),ROW()-1,"")</f>
        <v/>
      </c>
    </row>
    <row r="11500" spans="1:14" x14ac:dyDescent="0.3">
      <c r="A11500" t="s">
        <v>34672</v>
      </c>
      <c r="B11500" t="s">
        <v>31811</v>
      </c>
      <c r="C11500" t="s">
        <v>34673</v>
      </c>
      <c r="D11500" t="s">
        <v>34674</v>
      </c>
      <c r="E11500" t="s">
        <v>40</v>
      </c>
      <c r="F11500" s="7">
        <v>7.12</v>
      </c>
      <c r="G11500" t="s">
        <v>33</v>
      </c>
      <c r="H11500" t="s">
        <v>31814</v>
      </c>
      <c r="I11500" t="s">
        <v>31819</v>
      </c>
      <c r="M11500" t="s">
        <v>36</v>
      </c>
      <c r="N11500" t="str">
        <f>IF(AND(PESQUISA!$B$3&lt;&gt;"",OR(PESQUISA!$B$4="TODAS",B11500=PESQUISA!$B$4),ISNUMBER(SEARCH(PESQUISA!$B$3,D11500))),ROW()-1,"")</f>
        <v/>
      </c>
    </row>
    <row r="11501" spans="1:14" x14ac:dyDescent="0.3">
      <c r="A11501" t="s">
        <v>34675</v>
      </c>
      <c r="B11501" t="s">
        <v>31811</v>
      </c>
      <c r="C11501" t="s">
        <v>34676</v>
      </c>
      <c r="D11501" t="s">
        <v>34677</v>
      </c>
      <c r="E11501" t="s">
        <v>40</v>
      </c>
      <c r="F11501" s="7">
        <v>5.91</v>
      </c>
      <c r="G11501" t="s">
        <v>33</v>
      </c>
      <c r="H11501" t="s">
        <v>31814</v>
      </c>
      <c r="I11501" t="s">
        <v>31819</v>
      </c>
      <c r="M11501" t="s">
        <v>36</v>
      </c>
      <c r="N11501" t="str">
        <f>IF(AND(PESQUISA!$B$3&lt;&gt;"",OR(PESQUISA!$B$4="TODAS",B11501=PESQUISA!$B$4),ISNUMBER(SEARCH(PESQUISA!$B$3,D11501))),ROW()-1,"")</f>
        <v/>
      </c>
    </row>
    <row r="11502" spans="1:14" x14ac:dyDescent="0.3">
      <c r="A11502" t="s">
        <v>34678</v>
      </c>
      <c r="B11502" t="s">
        <v>31811</v>
      </c>
      <c r="C11502" t="s">
        <v>34679</v>
      </c>
      <c r="D11502" t="s">
        <v>34680</v>
      </c>
      <c r="E11502" t="s">
        <v>40</v>
      </c>
      <c r="F11502" s="7">
        <v>7.55</v>
      </c>
      <c r="G11502" t="s">
        <v>33</v>
      </c>
      <c r="H11502" t="s">
        <v>31814</v>
      </c>
      <c r="I11502" t="s">
        <v>31819</v>
      </c>
      <c r="M11502" t="s">
        <v>36</v>
      </c>
      <c r="N11502" t="str">
        <f>IF(AND(PESQUISA!$B$3&lt;&gt;"",OR(PESQUISA!$B$4="TODAS",B11502=PESQUISA!$B$4),ISNUMBER(SEARCH(PESQUISA!$B$3,D11502))),ROW()-1,"")</f>
        <v/>
      </c>
    </row>
    <row r="11503" spans="1:14" x14ac:dyDescent="0.3">
      <c r="A11503" t="s">
        <v>34681</v>
      </c>
      <c r="B11503" t="s">
        <v>31811</v>
      </c>
      <c r="C11503" t="s">
        <v>34682</v>
      </c>
      <c r="D11503" t="s">
        <v>34683</v>
      </c>
      <c r="E11503" t="s">
        <v>40</v>
      </c>
      <c r="F11503" s="7">
        <v>5.95</v>
      </c>
      <c r="G11503" t="s">
        <v>33</v>
      </c>
      <c r="H11503" t="s">
        <v>31814</v>
      </c>
      <c r="I11503" t="s">
        <v>31819</v>
      </c>
      <c r="M11503" t="s">
        <v>36</v>
      </c>
      <c r="N11503" t="str">
        <f>IF(AND(PESQUISA!$B$3&lt;&gt;"",OR(PESQUISA!$B$4="TODAS",B11503=PESQUISA!$B$4),ISNUMBER(SEARCH(PESQUISA!$B$3,D11503))),ROW()-1,"")</f>
        <v/>
      </c>
    </row>
    <row r="11504" spans="1:14" x14ac:dyDescent="0.3">
      <c r="A11504" t="s">
        <v>34684</v>
      </c>
      <c r="B11504" t="s">
        <v>31811</v>
      </c>
      <c r="C11504" t="s">
        <v>34685</v>
      </c>
      <c r="D11504" t="s">
        <v>34686</v>
      </c>
      <c r="E11504" t="s">
        <v>40</v>
      </c>
      <c r="F11504" s="7">
        <v>3.16</v>
      </c>
      <c r="G11504" t="s">
        <v>33</v>
      </c>
      <c r="H11504" t="s">
        <v>31814</v>
      </c>
      <c r="I11504" t="s">
        <v>31819</v>
      </c>
      <c r="M11504" t="s">
        <v>36</v>
      </c>
      <c r="N11504" t="str">
        <f>IF(AND(PESQUISA!$B$3&lt;&gt;"",OR(PESQUISA!$B$4="TODAS",B11504=PESQUISA!$B$4),ISNUMBER(SEARCH(PESQUISA!$B$3,D11504))),ROW()-1,"")</f>
        <v/>
      </c>
    </row>
    <row r="11505" spans="1:14" x14ac:dyDescent="0.3">
      <c r="A11505" t="s">
        <v>34687</v>
      </c>
      <c r="B11505" t="s">
        <v>31811</v>
      </c>
      <c r="C11505" t="s">
        <v>34688</v>
      </c>
      <c r="D11505" t="s">
        <v>34689</v>
      </c>
      <c r="E11505" t="s">
        <v>40</v>
      </c>
      <c r="F11505" s="7">
        <v>4.6399999999999997</v>
      </c>
      <c r="G11505" t="s">
        <v>33</v>
      </c>
      <c r="H11505" t="s">
        <v>31814</v>
      </c>
      <c r="I11505" t="s">
        <v>31819</v>
      </c>
      <c r="M11505" t="s">
        <v>36</v>
      </c>
      <c r="N11505" t="str">
        <f>IF(AND(PESQUISA!$B$3&lt;&gt;"",OR(PESQUISA!$B$4="TODAS",B11505=PESQUISA!$B$4),ISNUMBER(SEARCH(PESQUISA!$B$3,D11505))),ROW()-1,"")</f>
        <v/>
      </c>
    </row>
    <row r="11506" spans="1:14" x14ac:dyDescent="0.3">
      <c r="A11506" t="s">
        <v>34690</v>
      </c>
      <c r="B11506" t="s">
        <v>31811</v>
      </c>
      <c r="C11506" t="s">
        <v>34691</v>
      </c>
      <c r="D11506" t="s">
        <v>34692</v>
      </c>
      <c r="E11506" t="s">
        <v>40</v>
      </c>
      <c r="F11506" s="7">
        <v>6.82</v>
      </c>
      <c r="G11506" t="s">
        <v>33</v>
      </c>
      <c r="H11506" t="s">
        <v>31814</v>
      </c>
      <c r="I11506" t="s">
        <v>31819</v>
      </c>
      <c r="M11506" t="s">
        <v>36</v>
      </c>
      <c r="N11506" t="str">
        <f>IF(AND(PESQUISA!$B$3&lt;&gt;"",OR(PESQUISA!$B$4="TODAS",B11506=PESQUISA!$B$4),ISNUMBER(SEARCH(PESQUISA!$B$3,D11506))),ROW()-1,"")</f>
        <v/>
      </c>
    </row>
    <row r="11507" spans="1:14" x14ac:dyDescent="0.3">
      <c r="A11507" t="s">
        <v>34693</v>
      </c>
      <c r="B11507" t="s">
        <v>31811</v>
      </c>
      <c r="C11507" t="s">
        <v>34694</v>
      </c>
      <c r="D11507" t="s">
        <v>34695</v>
      </c>
      <c r="E11507" t="s">
        <v>40</v>
      </c>
      <c r="F11507" s="7">
        <v>4.25</v>
      </c>
      <c r="G11507" t="s">
        <v>33</v>
      </c>
      <c r="H11507" t="s">
        <v>31814</v>
      </c>
      <c r="I11507" t="s">
        <v>31819</v>
      </c>
      <c r="M11507" t="s">
        <v>36</v>
      </c>
      <c r="N11507" t="str">
        <f>IF(AND(PESQUISA!$B$3&lt;&gt;"",OR(PESQUISA!$B$4="TODAS",B11507=PESQUISA!$B$4),ISNUMBER(SEARCH(PESQUISA!$B$3,D11507))),ROW()-1,"")</f>
        <v/>
      </c>
    </row>
    <row r="11508" spans="1:14" x14ac:dyDescent="0.3">
      <c r="A11508" t="s">
        <v>34696</v>
      </c>
      <c r="B11508" t="s">
        <v>31811</v>
      </c>
      <c r="C11508" t="s">
        <v>34697</v>
      </c>
      <c r="D11508" t="s">
        <v>34698</v>
      </c>
      <c r="E11508" t="s">
        <v>60</v>
      </c>
      <c r="F11508" s="7">
        <v>12.4</v>
      </c>
      <c r="G11508" t="s">
        <v>33</v>
      </c>
      <c r="H11508" t="s">
        <v>31814</v>
      </c>
      <c r="I11508" t="s">
        <v>31819</v>
      </c>
      <c r="M11508" t="s">
        <v>36</v>
      </c>
      <c r="N11508" t="str">
        <f>IF(AND(PESQUISA!$B$3&lt;&gt;"",OR(PESQUISA!$B$4="TODAS",B11508=PESQUISA!$B$4),ISNUMBER(SEARCH(PESQUISA!$B$3,D11508))),ROW()-1,"")</f>
        <v/>
      </c>
    </row>
    <row r="11509" spans="1:14" x14ac:dyDescent="0.3">
      <c r="A11509" t="s">
        <v>34699</v>
      </c>
      <c r="B11509" t="s">
        <v>31811</v>
      </c>
      <c r="C11509" t="s">
        <v>34700</v>
      </c>
      <c r="D11509" t="s">
        <v>34701</v>
      </c>
      <c r="E11509" t="s">
        <v>60</v>
      </c>
      <c r="F11509" s="7">
        <v>32.61</v>
      </c>
      <c r="G11509" t="s">
        <v>33</v>
      </c>
      <c r="H11509" t="s">
        <v>31814</v>
      </c>
      <c r="I11509" t="s">
        <v>31819</v>
      </c>
      <c r="M11509" t="s">
        <v>36</v>
      </c>
      <c r="N11509" t="str">
        <f>IF(AND(PESQUISA!$B$3&lt;&gt;"",OR(PESQUISA!$B$4="TODAS",B11509=PESQUISA!$B$4),ISNUMBER(SEARCH(PESQUISA!$B$3,D11509))),ROW()-1,"")</f>
        <v/>
      </c>
    </row>
    <row r="11510" spans="1:14" x14ac:dyDescent="0.3">
      <c r="A11510" t="s">
        <v>34702</v>
      </c>
      <c r="B11510" t="s">
        <v>31811</v>
      </c>
      <c r="C11510" t="s">
        <v>34703</v>
      </c>
      <c r="D11510" t="s">
        <v>34704</v>
      </c>
      <c r="E11510" t="s">
        <v>60</v>
      </c>
      <c r="F11510" s="7">
        <v>68.709999999999994</v>
      </c>
      <c r="G11510" t="s">
        <v>33</v>
      </c>
      <c r="H11510" t="s">
        <v>31814</v>
      </c>
      <c r="I11510" t="s">
        <v>31819</v>
      </c>
      <c r="M11510" t="s">
        <v>36</v>
      </c>
      <c r="N11510" t="str">
        <f>IF(AND(PESQUISA!$B$3&lt;&gt;"",OR(PESQUISA!$B$4="TODAS",B11510=PESQUISA!$B$4),ISNUMBER(SEARCH(PESQUISA!$B$3,D11510))),ROW()-1,"")</f>
        <v/>
      </c>
    </row>
    <row r="11511" spans="1:14" x14ac:dyDescent="0.3">
      <c r="A11511" t="s">
        <v>34705</v>
      </c>
      <c r="B11511" t="s">
        <v>31811</v>
      </c>
      <c r="C11511" t="s">
        <v>34706</v>
      </c>
      <c r="D11511" t="s">
        <v>34707</v>
      </c>
      <c r="E11511" t="s">
        <v>859</v>
      </c>
      <c r="G11511" t="s">
        <v>33</v>
      </c>
      <c r="H11511" t="s">
        <v>31814</v>
      </c>
      <c r="I11511" t="s">
        <v>31819</v>
      </c>
      <c r="M11511" t="s">
        <v>53</v>
      </c>
      <c r="N11511" t="str">
        <f>IF(AND(PESQUISA!$B$3&lt;&gt;"",OR(PESQUISA!$B$4="TODAS",B11511=PESQUISA!$B$4),ISNUMBER(SEARCH(PESQUISA!$B$3,D11511))),ROW()-1,"")</f>
        <v/>
      </c>
    </row>
    <row r="11512" spans="1:14" x14ac:dyDescent="0.3">
      <c r="A11512" t="s">
        <v>34708</v>
      </c>
      <c r="B11512" t="s">
        <v>31811</v>
      </c>
      <c r="C11512" t="s">
        <v>34709</v>
      </c>
      <c r="D11512" t="s">
        <v>34710</v>
      </c>
      <c r="E11512" t="s">
        <v>859</v>
      </c>
      <c r="G11512" t="s">
        <v>33</v>
      </c>
      <c r="H11512" t="s">
        <v>31814</v>
      </c>
      <c r="I11512" t="s">
        <v>31819</v>
      </c>
      <c r="M11512" t="s">
        <v>53</v>
      </c>
      <c r="N11512" t="str">
        <f>IF(AND(PESQUISA!$B$3&lt;&gt;"",OR(PESQUISA!$B$4="TODAS",B11512=PESQUISA!$B$4),ISNUMBER(SEARCH(PESQUISA!$B$3,D11512))),ROW()-1,"")</f>
        <v/>
      </c>
    </row>
    <row r="11513" spans="1:14" x14ac:dyDescent="0.3">
      <c r="A11513" t="s">
        <v>34711</v>
      </c>
      <c r="B11513" t="s">
        <v>31811</v>
      </c>
      <c r="C11513" t="s">
        <v>34712</v>
      </c>
      <c r="D11513" t="s">
        <v>34713</v>
      </c>
      <c r="E11513" t="s">
        <v>60</v>
      </c>
      <c r="G11513" t="s">
        <v>33</v>
      </c>
      <c r="H11513" t="s">
        <v>31814</v>
      </c>
      <c r="I11513" t="s">
        <v>31819</v>
      </c>
      <c r="M11513" t="s">
        <v>53</v>
      </c>
      <c r="N11513" t="str">
        <f>IF(AND(PESQUISA!$B$3&lt;&gt;"",OR(PESQUISA!$B$4="TODAS",B11513=PESQUISA!$B$4),ISNUMBER(SEARCH(PESQUISA!$B$3,D11513))),ROW()-1,"")</f>
        <v/>
      </c>
    </row>
    <row r="11514" spans="1:14" x14ac:dyDescent="0.3">
      <c r="A11514" t="s">
        <v>34714</v>
      </c>
      <c r="B11514" t="s">
        <v>31811</v>
      </c>
      <c r="C11514" t="s">
        <v>34715</v>
      </c>
      <c r="D11514" t="s">
        <v>34716</v>
      </c>
      <c r="E11514" t="s">
        <v>60</v>
      </c>
      <c r="G11514" t="s">
        <v>33</v>
      </c>
      <c r="H11514" t="s">
        <v>31814</v>
      </c>
      <c r="I11514" t="s">
        <v>31819</v>
      </c>
      <c r="M11514" t="s">
        <v>53</v>
      </c>
      <c r="N11514" t="str">
        <f>IF(AND(PESQUISA!$B$3&lt;&gt;"",OR(PESQUISA!$B$4="TODAS",B11514=PESQUISA!$B$4),ISNUMBER(SEARCH(PESQUISA!$B$3,D11514))),ROW()-1,"")</f>
        <v/>
      </c>
    </row>
    <row r="11515" spans="1:14" x14ac:dyDescent="0.3">
      <c r="A11515" t="s">
        <v>34717</v>
      </c>
      <c r="B11515" t="s">
        <v>31811</v>
      </c>
      <c r="C11515" t="s">
        <v>34718</v>
      </c>
      <c r="D11515" t="s">
        <v>34719</v>
      </c>
      <c r="E11515" t="s">
        <v>859</v>
      </c>
      <c r="G11515" t="s">
        <v>33</v>
      </c>
      <c r="H11515" t="s">
        <v>31814</v>
      </c>
      <c r="I11515" t="s">
        <v>31819</v>
      </c>
      <c r="M11515" t="s">
        <v>53</v>
      </c>
      <c r="N11515" t="str">
        <f>IF(AND(PESQUISA!$B$3&lt;&gt;"",OR(PESQUISA!$B$4="TODAS",B11515=PESQUISA!$B$4),ISNUMBER(SEARCH(PESQUISA!$B$3,D11515))),ROW()-1,"")</f>
        <v/>
      </c>
    </row>
    <row r="11516" spans="1:14" x14ac:dyDescent="0.3">
      <c r="A11516" t="s">
        <v>34720</v>
      </c>
      <c r="B11516" t="s">
        <v>31811</v>
      </c>
      <c r="C11516" t="s">
        <v>34721</v>
      </c>
      <c r="D11516" t="s">
        <v>34722</v>
      </c>
      <c r="E11516" t="s">
        <v>60</v>
      </c>
      <c r="G11516" t="s">
        <v>33</v>
      </c>
      <c r="H11516" t="s">
        <v>31814</v>
      </c>
      <c r="I11516" t="s">
        <v>31819</v>
      </c>
      <c r="M11516" t="s">
        <v>53</v>
      </c>
      <c r="N11516" t="str">
        <f>IF(AND(PESQUISA!$B$3&lt;&gt;"",OR(PESQUISA!$B$4="TODAS",B11516=PESQUISA!$B$4),ISNUMBER(SEARCH(PESQUISA!$B$3,D11516))),ROW()-1,"")</f>
        <v/>
      </c>
    </row>
    <row r="11517" spans="1:14" x14ac:dyDescent="0.3">
      <c r="A11517" t="s">
        <v>34723</v>
      </c>
      <c r="B11517" t="s">
        <v>31811</v>
      </c>
      <c r="C11517" t="s">
        <v>34724</v>
      </c>
      <c r="D11517" t="s">
        <v>34725</v>
      </c>
      <c r="E11517" t="s">
        <v>60</v>
      </c>
      <c r="G11517" t="s">
        <v>33</v>
      </c>
      <c r="H11517" t="s">
        <v>31814</v>
      </c>
      <c r="I11517" t="s">
        <v>31819</v>
      </c>
      <c r="M11517" t="s">
        <v>53</v>
      </c>
      <c r="N11517" t="str">
        <f>IF(AND(PESQUISA!$B$3&lt;&gt;"",OR(PESQUISA!$B$4="TODAS",B11517=PESQUISA!$B$4),ISNUMBER(SEARCH(PESQUISA!$B$3,D11517))),ROW()-1,"")</f>
        <v/>
      </c>
    </row>
    <row r="11518" spans="1:14" x14ac:dyDescent="0.3">
      <c r="A11518" t="s">
        <v>34726</v>
      </c>
      <c r="B11518" t="s">
        <v>31811</v>
      </c>
      <c r="C11518" t="s">
        <v>34727</v>
      </c>
      <c r="D11518" t="s">
        <v>34728</v>
      </c>
      <c r="E11518" t="s">
        <v>40</v>
      </c>
      <c r="F11518" s="7">
        <v>23.78</v>
      </c>
      <c r="G11518" t="s">
        <v>33</v>
      </c>
      <c r="H11518" t="s">
        <v>31814</v>
      </c>
      <c r="I11518" t="s">
        <v>31819</v>
      </c>
      <c r="M11518" t="s">
        <v>36</v>
      </c>
      <c r="N11518" t="str">
        <f>IF(AND(PESQUISA!$B$3&lt;&gt;"",OR(PESQUISA!$B$4="TODAS",B11518=PESQUISA!$B$4),ISNUMBER(SEARCH(PESQUISA!$B$3,D11518))),ROW()-1,"")</f>
        <v/>
      </c>
    </row>
    <row r="11519" spans="1:14" x14ac:dyDescent="0.3">
      <c r="A11519" t="s">
        <v>34729</v>
      </c>
      <c r="B11519" t="s">
        <v>31811</v>
      </c>
      <c r="C11519" t="s">
        <v>34730</v>
      </c>
      <c r="D11519" t="s">
        <v>34731</v>
      </c>
      <c r="E11519" t="s">
        <v>40</v>
      </c>
      <c r="F11519" s="7">
        <v>19.260000000000002</v>
      </c>
      <c r="G11519" t="s">
        <v>33</v>
      </c>
      <c r="H11519" t="s">
        <v>31814</v>
      </c>
      <c r="I11519" t="s">
        <v>31819</v>
      </c>
      <c r="M11519" t="s">
        <v>36</v>
      </c>
      <c r="N11519" t="str">
        <f>IF(AND(PESQUISA!$B$3&lt;&gt;"",OR(PESQUISA!$B$4="TODAS",B11519=PESQUISA!$B$4),ISNUMBER(SEARCH(PESQUISA!$B$3,D11519))),ROW()-1,"")</f>
        <v/>
      </c>
    </row>
    <row r="11520" spans="1:14" x14ac:dyDescent="0.3">
      <c r="A11520" t="s">
        <v>34732</v>
      </c>
      <c r="B11520" t="s">
        <v>31811</v>
      </c>
      <c r="C11520" t="s">
        <v>34733</v>
      </c>
      <c r="D11520" t="s">
        <v>34734</v>
      </c>
      <c r="E11520" t="s">
        <v>40</v>
      </c>
      <c r="F11520" s="7">
        <v>12.62</v>
      </c>
      <c r="G11520" t="s">
        <v>33</v>
      </c>
      <c r="H11520" t="s">
        <v>31814</v>
      </c>
      <c r="I11520" t="s">
        <v>31819</v>
      </c>
      <c r="M11520" t="s">
        <v>36</v>
      </c>
      <c r="N11520" t="str">
        <f>IF(AND(PESQUISA!$B$3&lt;&gt;"",OR(PESQUISA!$B$4="TODAS",B11520=PESQUISA!$B$4),ISNUMBER(SEARCH(PESQUISA!$B$3,D11520))),ROW()-1,"")</f>
        <v/>
      </c>
    </row>
    <row r="11521" spans="1:14" x14ac:dyDescent="0.3">
      <c r="A11521" t="s">
        <v>34735</v>
      </c>
      <c r="B11521" t="s">
        <v>31811</v>
      </c>
      <c r="C11521" t="s">
        <v>34736</v>
      </c>
      <c r="D11521" t="s">
        <v>34737</v>
      </c>
      <c r="E11521" t="s">
        <v>40</v>
      </c>
      <c r="F11521" s="7">
        <v>6.7</v>
      </c>
      <c r="G11521" t="s">
        <v>33</v>
      </c>
      <c r="H11521" t="s">
        <v>31814</v>
      </c>
      <c r="I11521" t="s">
        <v>31819</v>
      </c>
      <c r="M11521" t="s">
        <v>36</v>
      </c>
      <c r="N11521" t="str">
        <f>IF(AND(PESQUISA!$B$3&lt;&gt;"",OR(PESQUISA!$B$4="TODAS",B11521=PESQUISA!$B$4),ISNUMBER(SEARCH(PESQUISA!$B$3,D11521))),ROW()-1,"")</f>
        <v/>
      </c>
    </row>
    <row r="11522" spans="1:14" x14ac:dyDescent="0.3">
      <c r="A11522" t="s">
        <v>34738</v>
      </c>
      <c r="B11522" t="s">
        <v>31811</v>
      </c>
      <c r="C11522" t="s">
        <v>34739</v>
      </c>
      <c r="D11522" t="s">
        <v>34740</v>
      </c>
      <c r="E11522" t="s">
        <v>40</v>
      </c>
      <c r="F11522" s="7">
        <v>6.51</v>
      </c>
      <c r="G11522" t="s">
        <v>33</v>
      </c>
      <c r="H11522" t="s">
        <v>31814</v>
      </c>
      <c r="I11522" t="s">
        <v>31819</v>
      </c>
      <c r="M11522" t="s">
        <v>36</v>
      </c>
      <c r="N11522" t="str">
        <f>IF(AND(PESQUISA!$B$3&lt;&gt;"",OR(PESQUISA!$B$4="TODAS",B11522=PESQUISA!$B$4),ISNUMBER(SEARCH(PESQUISA!$B$3,D11522))),ROW()-1,"")</f>
        <v/>
      </c>
    </row>
    <row r="11523" spans="1:14" x14ac:dyDescent="0.3">
      <c r="A11523" t="s">
        <v>34741</v>
      </c>
      <c r="B11523" t="s">
        <v>31811</v>
      </c>
      <c r="C11523" t="s">
        <v>34742</v>
      </c>
      <c r="D11523" t="s">
        <v>34743</v>
      </c>
      <c r="E11523" t="s">
        <v>40</v>
      </c>
      <c r="F11523" s="7">
        <v>61.95</v>
      </c>
      <c r="G11523" t="s">
        <v>33</v>
      </c>
      <c r="H11523" t="s">
        <v>31814</v>
      </c>
      <c r="I11523" t="s">
        <v>31819</v>
      </c>
      <c r="M11523" t="s">
        <v>36</v>
      </c>
      <c r="N11523" t="str">
        <f>IF(AND(PESQUISA!$B$3&lt;&gt;"",OR(PESQUISA!$B$4="TODAS",B11523=PESQUISA!$B$4),ISNUMBER(SEARCH(PESQUISA!$B$3,D11523))),ROW()-1,"")</f>
        <v/>
      </c>
    </row>
    <row r="11524" spans="1:14" x14ac:dyDescent="0.3">
      <c r="A11524" t="s">
        <v>34744</v>
      </c>
      <c r="B11524" t="s">
        <v>31811</v>
      </c>
      <c r="C11524" t="s">
        <v>34745</v>
      </c>
      <c r="D11524" t="s">
        <v>34746</v>
      </c>
      <c r="E11524" t="s">
        <v>40</v>
      </c>
      <c r="F11524" s="7">
        <v>34.35</v>
      </c>
      <c r="G11524" t="s">
        <v>33</v>
      </c>
      <c r="H11524" t="s">
        <v>31814</v>
      </c>
      <c r="I11524" t="s">
        <v>31819</v>
      </c>
      <c r="M11524" t="s">
        <v>36</v>
      </c>
      <c r="N11524" t="str">
        <f>IF(AND(PESQUISA!$B$3&lt;&gt;"",OR(PESQUISA!$B$4="TODAS",B11524=PESQUISA!$B$4),ISNUMBER(SEARCH(PESQUISA!$B$3,D11524))),ROW()-1,"")</f>
        <v/>
      </c>
    </row>
    <row r="11525" spans="1:14" x14ac:dyDescent="0.3">
      <c r="A11525" t="s">
        <v>34747</v>
      </c>
      <c r="B11525" t="s">
        <v>31811</v>
      </c>
      <c r="C11525" t="s">
        <v>34748</v>
      </c>
      <c r="D11525" t="s">
        <v>34749</v>
      </c>
      <c r="E11525" t="s">
        <v>40</v>
      </c>
      <c r="F11525" s="7">
        <v>88.31</v>
      </c>
      <c r="G11525" t="s">
        <v>33</v>
      </c>
      <c r="H11525" t="s">
        <v>31814</v>
      </c>
      <c r="I11525" t="s">
        <v>31819</v>
      </c>
      <c r="M11525" t="s">
        <v>36</v>
      </c>
      <c r="N11525" t="str">
        <f>IF(AND(PESQUISA!$B$3&lt;&gt;"",OR(PESQUISA!$B$4="TODAS",B11525=PESQUISA!$B$4),ISNUMBER(SEARCH(PESQUISA!$B$3,D11525))),ROW()-1,"")</f>
        <v/>
      </c>
    </row>
    <row r="11526" spans="1:14" x14ac:dyDescent="0.3">
      <c r="A11526" t="s">
        <v>34750</v>
      </c>
      <c r="B11526" t="s">
        <v>31811</v>
      </c>
      <c r="C11526" t="s">
        <v>34751</v>
      </c>
      <c r="D11526" t="s">
        <v>34752</v>
      </c>
      <c r="E11526" t="s">
        <v>40</v>
      </c>
      <c r="F11526" s="7">
        <v>8.65</v>
      </c>
      <c r="G11526" t="s">
        <v>33</v>
      </c>
      <c r="H11526" t="s">
        <v>31814</v>
      </c>
      <c r="I11526" t="s">
        <v>31819</v>
      </c>
      <c r="M11526" t="s">
        <v>36</v>
      </c>
      <c r="N11526" t="str">
        <f>IF(AND(PESQUISA!$B$3&lt;&gt;"",OR(PESQUISA!$B$4="TODAS",B11526=PESQUISA!$B$4),ISNUMBER(SEARCH(PESQUISA!$B$3,D11526))),ROW()-1,"")</f>
        <v/>
      </c>
    </row>
    <row r="11527" spans="1:14" x14ac:dyDescent="0.3">
      <c r="A11527" t="s">
        <v>34753</v>
      </c>
      <c r="B11527" t="s">
        <v>31811</v>
      </c>
      <c r="C11527" t="s">
        <v>34754</v>
      </c>
      <c r="D11527" t="s">
        <v>34755</v>
      </c>
      <c r="E11527" t="s">
        <v>40</v>
      </c>
      <c r="F11527" s="7">
        <v>6.51</v>
      </c>
      <c r="G11527" t="s">
        <v>33</v>
      </c>
      <c r="H11527" t="s">
        <v>31814</v>
      </c>
      <c r="I11527" t="s">
        <v>31819</v>
      </c>
      <c r="M11527" t="s">
        <v>36</v>
      </c>
      <c r="N11527" t="str">
        <f>IF(AND(PESQUISA!$B$3&lt;&gt;"",OR(PESQUISA!$B$4="TODAS",B11527=PESQUISA!$B$4),ISNUMBER(SEARCH(PESQUISA!$B$3,D11527))),ROW()-1,"")</f>
        <v/>
      </c>
    </row>
    <row r="11528" spans="1:14" x14ac:dyDescent="0.3">
      <c r="A11528" t="s">
        <v>34756</v>
      </c>
      <c r="B11528" t="s">
        <v>31811</v>
      </c>
      <c r="C11528" t="s">
        <v>34757</v>
      </c>
      <c r="D11528" t="s">
        <v>34758</v>
      </c>
      <c r="E11528" t="s">
        <v>40</v>
      </c>
      <c r="F11528" s="7">
        <v>147.71</v>
      </c>
      <c r="G11528" t="s">
        <v>33</v>
      </c>
      <c r="H11528" t="s">
        <v>31814</v>
      </c>
      <c r="I11528" t="s">
        <v>31819</v>
      </c>
      <c r="M11528" t="s">
        <v>36</v>
      </c>
      <c r="N11528" t="str">
        <f>IF(AND(PESQUISA!$B$3&lt;&gt;"",OR(PESQUISA!$B$4="TODAS",B11528=PESQUISA!$B$4),ISNUMBER(SEARCH(PESQUISA!$B$3,D11528))),ROW()-1,"")</f>
        <v/>
      </c>
    </row>
    <row r="11529" spans="1:14" x14ac:dyDescent="0.3">
      <c r="A11529" t="s">
        <v>34759</v>
      </c>
      <c r="B11529" t="s">
        <v>31811</v>
      </c>
      <c r="C11529" t="s">
        <v>34760</v>
      </c>
      <c r="D11529" t="s">
        <v>34761</v>
      </c>
      <c r="E11529" t="s">
        <v>40</v>
      </c>
      <c r="F11529" s="7">
        <v>3.78</v>
      </c>
      <c r="G11529" t="s">
        <v>33</v>
      </c>
      <c r="H11529" t="s">
        <v>31814</v>
      </c>
      <c r="I11529" t="s">
        <v>31819</v>
      </c>
      <c r="M11529" t="s">
        <v>36</v>
      </c>
      <c r="N11529" t="str">
        <f>IF(AND(PESQUISA!$B$3&lt;&gt;"",OR(PESQUISA!$B$4="TODAS",B11529=PESQUISA!$B$4),ISNUMBER(SEARCH(PESQUISA!$B$3,D11529))),ROW()-1,"")</f>
        <v/>
      </c>
    </row>
    <row r="11530" spans="1:14" x14ac:dyDescent="0.3">
      <c r="A11530" t="s">
        <v>34762</v>
      </c>
      <c r="B11530" t="s">
        <v>31811</v>
      </c>
      <c r="C11530" t="s">
        <v>34763</v>
      </c>
      <c r="D11530" t="s">
        <v>34764</v>
      </c>
      <c r="E11530" t="s">
        <v>40</v>
      </c>
      <c r="F11530" s="7">
        <v>5.67</v>
      </c>
      <c r="G11530" t="s">
        <v>33</v>
      </c>
      <c r="H11530" t="s">
        <v>31814</v>
      </c>
      <c r="I11530" t="s">
        <v>31819</v>
      </c>
      <c r="M11530" t="s">
        <v>36</v>
      </c>
      <c r="N11530" t="str">
        <f>IF(AND(PESQUISA!$B$3&lt;&gt;"",OR(PESQUISA!$B$4="TODAS",B11530=PESQUISA!$B$4),ISNUMBER(SEARCH(PESQUISA!$B$3,D11530))),ROW()-1,"")</f>
        <v/>
      </c>
    </row>
    <row r="11531" spans="1:14" x14ac:dyDescent="0.3">
      <c r="A11531" t="s">
        <v>34765</v>
      </c>
      <c r="B11531" t="s">
        <v>31811</v>
      </c>
      <c r="C11531" t="s">
        <v>34766</v>
      </c>
      <c r="D11531" t="s">
        <v>34767</v>
      </c>
      <c r="E11531" t="s">
        <v>40</v>
      </c>
      <c r="F11531" s="7">
        <v>6.5</v>
      </c>
      <c r="G11531" t="s">
        <v>33</v>
      </c>
      <c r="H11531" t="s">
        <v>31814</v>
      </c>
      <c r="I11531" t="s">
        <v>31819</v>
      </c>
      <c r="M11531" t="s">
        <v>36</v>
      </c>
      <c r="N11531" t="str">
        <f>IF(AND(PESQUISA!$B$3&lt;&gt;"",OR(PESQUISA!$B$4="TODAS",B11531=PESQUISA!$B$4),ISNUMBER(SEARCH(PESQUISA!$B$3,D11531))),ROW()-1,"")</f>
        <v/>
      </c>
    </row>
    <row r="11532" spans="1:14" x14ac:dyDescent="0.3">
      <c r="A11532" t="s">
        <v>34768</v>
      </c>
      <c r="B11532" t="s">
        <v>31811</v>
      </c>
      <c r="C11532" t="s">
        <v>34769</v>
      </c>
      <c r="D11532" t="s">
        <v>34770</v>
      </c>
      <c r="E11532" t="s">
        <v>40</v>
      </c>
      <c r="F11532" s="7">
        <v>2.29</v>
      </c>
      <c r="G11532" t="s">
        <v>33</v>
      </c>
      <c r="H11532" t="s">
        <v>31814</v>
      </c>
      <c r="I11532" t="s">
        <v>31819</v>
      </c>
      <c r="M11532" t="s">
        <v>36</v>
      </c>
      <c r="N11532" t="str">
        <f>IF(AND(PESQUISA!$B$3&lt;&gt;"",OR(PESQUISA!$B$4="TODAS",B11532=PESQUISA!$B$4),ISNUMBER(SEARCH(PESQUISA!$B$3,D11532))),ROW()-1,"")</f>
        <v/>
      </c>
    </row>
    <row r="11533" spans="1:14" x14ac:dyDescent="0.3">
      <c r="A11533" t="s">
        <v>34771</v>
      </c>
      <c r="B11533" t="s">
        <v>31811</v>
      </c>
      <c r="C11533" t="s">
        <v>34772</v>
      </c>
      <c r="D11533" t="s">
        <v>34773</v>
      </c>
      <c r="E11533" t="s">
        <v>40</v>
      </c>
      <c r="F11533" s="7">
        <v>3</v>
      </c>
      <c r="G11533" t="s">
        <v>33</v>
      </c>
      <c r="H11533" t="s">
        <v>31814</v>
      </c>
      <c r="I11533" t="s">
        <v>31819</v>
      </c>
      <c r="M11533" t="s">
        <v>36</v>
      </c>
      <c r="N11533" t="str">
        <f>IF(AND(PESQUISA!$B$3&lt;&gt;"",OR(PESQUISA!$B$4="TODAS",B11533=PESQUISA!$B$4),ISNUMBER(SEARCH(PESQUISA!$B$3,D11533))),ROW()-1,"")</f>
        <v/>
      </c>
    </row>
    <row r="11534" spans="1:14" x14ac:dyDescent="0.3">
      <c r="A11534" t="s">
        <v>34774</v>
      </c>
      <c r="B11534" t="s">
        <v>31811</v>
      </c>
      <c r="C11534" t="s">
        <v>34775</v>
      </c>
      <c r="D11534" t="s">
        <v>34776</v>
      </c>
      <c r="E11534" t="s">
        <v>40</v>
      </c>
      <c r="F11534" s="7">
        <v>15.38</v>
      </c>
      <c r="G11534" t="s">
        <v>33</v>
      </c>
      <c r="H11534" t="s">
        <v>31814</v>
      </c>
      <c r="I11534" t="s">
        <v>31819</v>
      </c>
      <c r="M11534" t="s">
        <v>36</v>
      </c>
      <c r="N11534" t="str">
        <f>IF(AND(PESQUISA!$B$3&lt;&gt;"",OR(PESQUISA!$B$4="TODAS",B11534=PESQUISA!$B$4),ISNUMBER(SEARCH(PESQUISA!$B$3,D11534))),ROW()-1,"")</f>
        <v/>
      </c>
    </row>
    <row r="11535" spans="1:14" x14ac:dyDescent="0.3">
      <c r="A11535" t="s">
        <v>34777</v>
      </c>
      <c r="B11535" t="s">
        <v>31811</v>
      </c>
      <c r="C11535" t="s">
        <v>34778</v>
      </c>
      <c r="D11535" t="s">
        <v>34779</v>
      </c>
      <c r="E11535" t="s">
        <v>40</v>
      </c>
      <c r="F11535" s="7">
        <v>75.39</v>
      </c>
      <c r="G11535" t="s">
        <v>33</v>
      </c>
      <c r="H11535" t="s">
        <v>31814</v>
      </c>
      <c r="I11535" t="s">
        <v>31819</v>
      </c>
      <c r="M11535" t="s">
        <v>36</v>
      </c>
      <c r="N11535" t="str">
        <f>IF(AND(PESQUISA!$B$3&lt;&gt;"",OR(PESQUISA!$B$4="TODAS",B11535=PESQUISA!$B$4),ISNUMBER(SEARCH(PESQUISA!$B$3,D11535))),ROW()-1,"")</f>
        <v/>
      </c>
    </row>
    <row r="11536" spans="1:14" x14ac:dyDescent="0.3">
      <c r="A11536" t="s">
        <v>34780</v>
      </c>
      <c r="B11536" t="s">
        <v>31811</v>
      </c>
      <c r="C11536" t="s">
        <v>34781</v>
      </c>
      <c r="D11536" t="s">
        <v>34782</v>
      </c>
      <c r="E11536" t="s">
        <v>40</v>
      </c>
      <c r="F11536" s="7">
        <v>12.72</v>
      </c>
      <c r="G11536" t="s">
        <v>33</v>
      </c>
      <c r="H11536" t="s">
        <v>31814</v>
      </c>
      <c r="I11536" t="s">
        <v>31819</v>
      </c>
      <c r="M11536" t="s">
        <v>36</v>
      </c>
      <c r="N11536" t="str">
        <f>IF(AND(PESQUISA!$B$3&lt;&gt;"",OR(PESQUISA!$B$4="TODAS",B11536=PESQUISA!$B$4),ISNUMBER(SEARCH(PESQUISA!$B$3,D11536))),ROW()-1,"")</f>
        <v/>
      </c>
    </row>
    <row r="11537" spans="1:14" x14ac:dyDescent="0.3">
      <c r="A11537" t="s">
        <v>34783</v>
      </c>
      <c r="B11537" t="s">
        <v>31811</v>
      </c>
      <c r="C11537" t="s">
        <v>34784</v>
      </c>
      <c r="D11537" t="s">
        <v>34785</v>
      </c>
      <c r="E11537" t="s">
        <v>40</v>
      </c>
      <c r="F11537" s="7">
        <v>1.63</v>
      </c>
      <c r="G11537" t="s">
        <v>33</v>
      </c>
      <c r="H11537" t="s">
        <v>31814</v>
      </c>
      <c r="I11537" t="s">
        <v>31819</v>
      </c>
      <c r="M11537" t="s">
        <v>36</v>
      </c>
      <c r="N11537" t="str">
        <f>IF(AND(PESQUISA!$B$3&lt;&gt;"",OR(PESQUISA!$B$4="TODAS",B11537=PESQUISA!$B$4),ISNUMBER(SEARCH(PESQUISA!$B$3,D11537))),ROW()-1,"")</f>
        <v/>
      </c>
    </row>
    <row r="11538" spans="1:14" x14ac:dyDescent="0.3">
      <c r="A11538" t="s">
        <v>34786</v>
      </c>
      <c r="B11538" t="s">
        <v>31811</v>
      </c>
      <c r="C11538" t="s">
        <v>34787</v>
      </c>
      <c r="D11538" t="s">
        <v>34788</v>
      </c>
      <c r="E11538" t="s">
        <v>40</v>
      </c>
      <c r="F11538" s="7">
        <v>1.63</v>
      </c>
      <c r="G11538" t="s">
        <v>33</v>
      </c>
      <c r="H11538" t="s">
        <v>31814</v>
      </c>
      <c r="I11538" t="s">
        <v>31819</v>
      </c>
      <c r="M11538" t="s">
        <v>36</v>
      </c>
      <c r="N11538" t="str">
        <f>IF(AND(PESQUISA!$B$3&lt;&gt;"",OR(PESQUISA!$B$4="TODAS",B11538=PESQUISA!$B$4),ISNUMBER(SEARCH(PESQUISA!$B$3,D11538))),ROW()-1,"")</f>
        <v/>
      </c>
    </row>
    <row r="11539" spans="1:14" x14ac:dyDescent="0.3">
      <c r="A11539" t="s">
        <v>34789</v>
      </c>
      <c r="B11539" t="s">
        <v>31811</v>
      </c>
      <c r="C11539" t="s">
        <v>34790</v>
      </c>
      <c r="D11539" t="s">
        <v>34791</v>
      </c>
      <c r="E11539" t="s">
        <v>40</v>
      </c>
      <c r="F11539" s="7">
        <v>2.67</v>
      </c>
      <c r="G11539" t="s">
        <v>33</v>
      </c>
      <c r="H11539" t="s">
        <v>31814</v>
      </c>
      <c r="I11539" t="s">
        <v>31819</v>
      </c>
      <c r="M11539" t="s">
        <v>36</v>
      </c>
      <c r="N11539" t="str">
        <f>IF(AND(PESQUISA!$B$3&lt;&gt;"",OR(PESQUISA!$B$4="TODAS",B11539=PESQUISA!$B$4),ISNUMBER(SEARCH(PESQUISA!$B$3,D11539))),ROW()-1,"")</f>
        <v/>
      </c>
    </row>
    <row r="11540" spans="1:14" x14ac:dyDescent="0.3">
      <c r="A11540" t="s">
        <v>34792</v>
      </c>
      <c r="B11540" t="s">
        <v>31811</v>
      </c>
      <c r="C11540" t="s">
        <v>34793</v>
      </c>
      <c r="D11540" t="s">
        <v>34794</v>
      </c>
      <c r="E11540" t="s">
        <v>40</v>
      </c>
      <c r="F11540" s="7">
        <v>5.14</v>
      </c>
      <c r="G11540" t="s">
        <v>33</v>
      </c>
      <c r="H11540" t="s">
        <v>31814</v>
      </c>
      <c r="I11540" t="s">
        <v>31819</v>
      </c>
      <c r="M11540" t="s">
        <v>36</v>
      </c>
      <c r="N11540" t="str">
        <f>IF(AND(PESQUISA!$B$3&lt;&gt;"",OR(PESQUISA!$B$4="TODAS",B11540=PESQUISA!$B$4),ISNUMBER(SEARCH(PESQUISA!$B$3,D11540))),ROW()-1,"")</f>
        <v/>
      </c>
    </row>
    <row r="11541" spans="1:14" x14ac:dyDescent="0.3">
      <c r="A11541" t="s">
        <v>34795</v>
      </c>
      <c r="B11541" t="s">
        <v>31811</v>
      </c>
      <c r="C11541" t="s">
        <v>34796</v>
      </c>
      <c r="D11541" t="s">
        <v>34797</v>
      </c>
      <c r="E11541" t="s">
        <v>40</v>
      </c>
      <c r="F11541" s="7">
        <v>9.2799999999999994</v>
      </c>
      <c r="G11541" t="s">
        <v>33</v>
      </c>
      <c r="H11541" t="s">
        <v>31814</v>
      </c>
      <c r="I11541" t="s">
        <v>31819</v>
      </c>
      <c r="M11541" t="s">
        <v>36</v>
      </c>
      <c r="N11541" t="str">
        <f>IF(AND(PESQUISA!$B$3&lt;&gt;"",OR(PESQUISA!$B$4="TODAS",B11541=PESQUISA!$B$4),ISNUMBER(SEARCH(PESQUISA!$B$3,D11541))),ROW()-1,"")</f>
        <v/>
      </c>
    </row>
    <row r="11542" spans="1:14" x14ac:dyDescent="0.3">
      <c r="A11542" t="s">
        <v>34798</v>
      </c>
      <c r="B11542" t="s">
        <v>31811</v>
      </c>
      <c r="C11542" t="s">
        <v>34799</v>
      </c>
      <c r="D11542" t="s">
        <v>34800</v>
      </c>
      <c r="E11542" t="s">
        <v>40</v>
      </c>
      <c r="F11542" s="7">
        <v>15.61</v>
      </c>
      <c r="G11542" t="s">
        <v>33</v>
      </c>
      <c r="H11542" t="s">
        <v>31814</v>
      </c>
      <c r="I11542" t="s">
        <v>31819</v>
      </c>
      <c r="M11542" t="s">
        <v>36</v>
      </c>
      <c r="N11542" t="str">
        <f>IF(AND(PESQUISA!$B$3&lt;&gt;"",OR(PESQUISA!$B$4="TODAS",B11542=PESQUISA!$B$4),ISNUMBER(SEARCH(PESQUISA!$B$3,D11542))),ROW()-1,"")</f>
        <v/>
      </c>
    </row>
    <row r="11543" spans="1:14" x14ac:dyDescent="0.3">
      <c r="A11543" t="s">
        <v>34801</v>
      </c>
      <c r="B11543" t="s">
        <v>31811</v>
      </c>
      <c r="C11543" t="s">
        <v>34802</v>
      </c>
      <c r="D11543" t="s">
        <v>34803</v>
      </c>
      <c r="E11543" t="s">
        <v>40</v>
      </c>
      <c r="F11543" s="7">
        <v>27.31</v>
      </c>
      <c r="G11543" t="s">
        <v>33</v>
      </c>
      <c r="H11543" t="s">
        <v>31814</v>
      </c>
      <c r="I11543" t="s">
        <v>31819</v>
      </c>
      <c r="M11543" t="s">
        <v>36</v>
      </c>
      <c r="N11543" t="str">
        <f>IF(AND(PESQUISA!$B$3&lt;&gt;"",OR(PESQUISA!$B$4="TODAS",B11543=PESQUISA!$B$4),ISNUMBER(SEARCH(PESQUISA!$B$3,D11543))),ROW()-1,"")</f>
        <v/>
      </c>
    </row>
    <row r="11544" spans="1:14" x14ac:dyDescent="0.3">
      <c r="A11544" t="s">
        <v>34804</v>
      </c>
      <c r="B11544" t="s">
        <v>31811</v>
      </c>
      <c r="C11544" t="s">
        <v>34805</v>
      </c>
      <c r="D11544" t="s">
        <v>34806</v>
      </c>
      <c r="E11544" t="s">
        <v>40</v>
      </c>
      <c r="F11544" s="7">
        <v>11.56</v>
      </c>
      <c r="G11544" t="s">
        <v>33</v>
      </c>
      <c r="H11544" t="s">
        <v>31814</v>
      </c>
      <c r="I11544" t="s">
        <v>31819</v>
      </c>
      <c r="M11544" t="s">
        <v>36</v>
      </c>
      <c r="N11544" t="str">
        <f>IF(AND(PESQUISA!$B$3&lt;&gt;"",OR(PESQUISA!$B$4="TODAS",B11544=PESQUISA!$B$4),ISNUMBER(SEARCH(PESQUISA!$B$3,D11544))),ROW()-1,"")</f>
        <v/>
      </c>
    </row>
    <row r="11545" spans="1:14" x14ac:dyDescent="0.3">
      <c r="A11545" t="s">
        <v>34807</v>
      </c>
      <c r="B11545" t="s">
        <v>31811</v>
      </c>
      <c r="C11545" t="s">
        <v>34808</v>
      </c>
      <c r="D11545" t="s">
        <v>34809</v>
      </c>
      <c r="E11545" t="s">
        <v>40</v>
      </c>
      <c r="F11545" s="7">
        <v>5.36</v>
      </c>
      <c r="G11545" t="s">
        <v>33</v>
      </c>
      <c r="H11545" t="s">
        <v>31814</v>
      </c>
      <c r="I11545" t="s">
        <v>31819</v>
      </c>
      <c r="M11545" t="s">
        <v>36</v>
      </c>
      <c r="N11545" t="str">
        <f>IF(AND(PESQUISA!$B$3&lt;&gt;"",OR(PESQUISA!$B$4="TODAS",B11545=PESQUISA!$B$4),ISNUMBER(SEARCH(PESQUISA!$B$3,D11545))),ROW()-1,"")</f>
        <v/>
      </c>
    </row>
    <row r="11546" spans="1:14" x14ac:dyDescent="0.3">
      <c r="A11546" t="s">
        <v>34810</v>
      </c>
      <c r="B11546" t="s">
        <v>31811</v>
      </c>
      <c r="C11546" t="s">
        <v>34811</v>
      </c>
      <c r="D11546" t="s">
        <v>34812</v>
      </c>
      <c r="E11546" t="s">
        <v>40</v>
      </c>
      <c r="F11546" s="7">
        <v>9.6300000000000008</v>
      </c>
      <c r="G11546" t="s">
        <v>33</v>
      </c>
      <c r="H11546" t="s">
        <v>31814</v>
      </c>
      <c r="I11546" t="s">
        <v>31819</v>
      </c>
      <c r="M11546" t="s">
        <v>36</v>
      </c>
      <c r="N11546" t="str">
        <f>IF(AND(PESQUISA!$B$3&lt;&gt;"",OR(PESQUISA!$B$4="TODAS",B11546=PESQUISA!$B$4),ISNUMBER(SEARCH(PESQUISA!$B$3,D11546))),ROW()-1,"")</f>
        <v/>
      </c>
    </row>
    <row r="11547" spans="1:14" x14ac:dyDescent="0.3">
      <c r="A11547" t="s">
        <v>34813</v>
      </c>
      <c r="B11547" t="s">
        <v>31811</v>
      </c>
      <c r="C11547" t="s">
        <v>34814</v>
      </c>
      <c r="D11547" t="s">
        <v>34815</v>
      </c>
      <c r="E11547" t="s">
        <v>40</v>
      </c>
      <c r="F11547" s="7">
        <v>30.39</v>
      </c>
      <c r="G11547" t="s">
        <v>33</v>
      </c>
      <c r="H11547" t="s">
        <v>31814</v>
      </c>
      <c r="I11547" t="s">
        <v>31819</v>
      </c>
      <c r="M11547" t="s">
        <v>36</v>
      </c>
      <c r="N11547" t="str">
        <f>IF(AND(PESQUISA!$B$3&lt;&gt;"",OR(PESQUISA!$B$4="TODAS",B11547=PESQUISA!$B$4),ISNUMBER(SEARCH(PESQUISA!$B$3,D11547))),ROW()-1,"")</f>
        <v/>
      </c>
    </row>
    <row r="11548" spans="1:14" x14ac:dyDescent="0.3">
      <c r="A11548" t="s">
        <v>34816</v>
      </c>
      <c r="B11548" t="s">
        <v>31811</v>
      </c>
      <c r="C11548" t="s">
        <v>34817</v>
      </c>
      <c r="D11548" t="s">
        <v>34818</v>
      </c>
      <c r="E11548" t="s">
        <v>40</v>
      </c>
      <c r="F11548" s="7">
        <v>7.62</v>
      </c>
      <c r="G11548" t="s">
        <v>33</v>
      </c>
      <c r="H11548" t="s">
        <v>31814</v>
      </c>
      <c r="I11548" t="s">
        <v>31819</v>
      </c>
      <c r="M11548" t="s">
        <v>36</v>
      </c>
      <c r="N11548" t="str">
        <f>IF(AND(PESQUISA!$B$3&lt;&gt;"",OR(PESQUISA!$B$4="TODAS",B11548=PESQUISA!$B$4),ISNUMBER(SEARCH(PESQUISA!$B$3,D11548))),ROW()-1,"")</f>
        <v/>
      </c>
    </row>
    <row r="11549" spans="1:14" x14ac:dyDescent="0.3">
      <c r="A11549" t="s">
        <v>34819</v>
      </c>
      <c r="B11549" t="s">
        <v>31811</v>
      </c>
      <c r="C11549" t="s">
        <v>34820</v>
      </c>
      <c r="D11549" t="s">
        <v>34821</v>
      </c>
      <c r="E11549" t="s">
        <v>40</v>
      </c>
      <c r="F11549" s="7">
        <v>19.84</v>
      </c>
      <c r="G11549" t="s">
        <v>33</v>
      </c>
      <c r="H11549" t="s">
        <v>31814</v>
      </c>
      <c r="I11549" t="s">
        <v>31819</v>
      </c>
      <c r="M11549" t="s">
        <v>36</v>
      </c>
      <c r="N11549" t="str">
        <f>IF(AND(PESQUISA!$B$3&lt;&gt;"",OR(PESQUISA!$B$4="TODAS",B11549=PESQUISA!$B$4),ISNUMBER(SEARCH(PESQUISA!$B$3,D11549))),ROW()-1,"")</f>
        <v/>
      </c>
    </row>
    <row r="11550" spans="1:14" x14ac:dyDescent="0.3">
      <c r="A11550" t="s">
        <v>34822</v>
      </c>
      <c r="B11550" t="s">
        <v>31811</v>
      </c>
      <c r="C11550" t="s">
        <v>34823</v>
      </c>
      <c r="D11550" t="s">
        <v>34824</v>
      </c>
      <c r="E11550" t="s">
        <v>40</v>
      </c>
      <c r="F11550" s="7">
        <v>78.12</v>
      </c>
      <c r="G11550" t="s">
        <v>33</v>
      </c>
      <c r="H11550" t="s">
        <v>31814</v>
      </c>
      <c r="I11550" t="s">
        <v>31819</v>
      </c>
      <c r="M11550" t="s">
        <v>36</v>
      </c>
      <c r="N11550" t="str">
        <f>IF(AND(PESQUISA!$B$3&lt;&gt;"",OR(PESQUISA!$B$4="TODAS",B11550=PESQUISA!$B$4),ISNUMBER(SEARCH(PESQUISA!$B$3,D11550))),ROW()-1,"")</f>
        <v/>
      </c>
    </row>
    <row r="11551" spans="1:14" x14ac:dyDescent="0.3">
      <c r="A11551" t="s">
        <v>34825</v>
      </c>
      <c r="B11551" t="s">
        <v>31811</v>
      </c>
      <c r="C11551" t="s">
        <v>34826</v>
      </c>
      <c r="D11551" t="s">
        <v>34827</v>
      </c>
      <c r="E11551" t="s">
        <v>40</v>
      </c>
      <c r="F11551" s="7">
        <v>86.05</v>
      </c>
      <c r="G11551" t="s">
        <v>33</v>
      </c>
      <c r="H11551" t="s">
        <v>31814</v>
      </c>
      <c r="I11551" t="s">
        <v>31819</v>
      </c>
      <c r="M11551" t="s">
        <v>36</v>
      </c>
      <c r="N11551" t="str">
        <f>IF(AND(PESQUISA!$B$3&lt;&gt;"",OR(PESQUISA!$B$4="TODAS",B11551=PESQUISA!$B$4),ISNUMBER(SEARCH(PESQUISA!$B$3,D11551))),ROW()-1,"")</f>
        <v/>
      </c>
    </row>
    <row r="11552" spans="1:14" x14ac:dyDescent="0.3">
      <c r="A11552" t="s">
        <v>34828</v>
      </c>
      <c r="B11552" t="s">
        <v>31811</v>
      </c>
      <c r="C11552" t="s">
        <v>34829</v>
      </c>
      <c r="D11552" t="s">
        <v>34830</v>
      </c>
      <c r="E11552" t="s">
        <v>40</v>
      </c>
      <c r="F11552" s="7">
        <v>22.68</v>
      </c>
      <c r="G11552" t="s">
        <v>33</v>
      </c>
      <c r="H11552" t="s">
        <v>31814</v>
      </c>
      <c r="I11552" t="s">
        <v>31819</v>
      </c>
      <c r="M11552" t="s">
        <v>36</v>
      </c>
      <c r="N11552" t="str">
        <f>IF(AND(PESQUISA!$B$3&lt;&gt;"",OR(PESQUISA!$B$4="TODAS",B11552=PESQUISA!$B$4),ISNUMBER(SEARCH(PESQUISA!$B$3,D11552))),ROW()-1,"")</f>
        <v/>
      </c>
    </row>
    <row r="11553" spans="1:14" x14ac:dyDescent="0.3">
      <c r="A11553" t="s">
        <v>34831</v>
      </c>
      <c r="B11553" t="s">
        <v>31811</v>
      </c>
      <c r="C11553" t="s">
        <v>34832</v>
      </c>
      <c r="D11553" t="s">
        <v>34833</v>
      </c>
      <c r="E11553" t="s">
        <v>40</v>
      </c>
      <c r="F11553" s="7">
        <v>15.23</v>
      </c>
      <c r="G11553" t="s">
        <v>33</v>
      </c>
      <c r="H11553" t="s">
        <v>31814</v>
      </c>
      <c r="I11553" t="s">
        <v>31819</v>
      </c>
      <c r="M11553" t="s">
        <v>36</v>
      </c>
      <c r="N11553" t="str">
        <f>IF(AND(PESQUISA!$B$3&lt;&gt;"",OR(PESQUISA!$B$4="TODAS",B11553=PESQUISA!$B$4),ISNUMBER(SEARCH(PESQUISA!$B$3,D11553))),ROW()-1,"")</f>
        <v/>
      </c>
    </row>
    <row r="11554" spans="1:14" x14ac:dyDescent="0.3">
      <c r="A11554" t="s">
        <v>34834</v>
      </c>
      <c r="B11554" t="s">
        <v>31811</v>
      </c>
      <c r="C11554" t="s">
        <v>34835</v>
      </c>
      <c r="D11554" t="s">
        <v>34836</v>
      </c>
      <c r="E11554" t="s">
        <v>40</v>
      </c>
      <c r="F11554" s="7">
        <v>103.69</v>
      </c>
      <c r="G11554" t="s">
        <v>33</v>
      </c>
      <c r="H11554" t="s">
        <v>31814</v>
      </c>
      <c r="I11554" t="s">
        <v>31819</v>
      </c>
      <c r="M11554" t="s">
        <v>36</v>
      </c>
      <c r="N11554" t="str">
        <f>IF(AND(PESQUISA!$B$3&lt;&gt;"",OR(PESQUISA!$B$4="TODAS",B11554=PESQUISA!$B$4),ISNUMBER(SEARCH(PESQUISA!$B$3,D11554))),ROW()-1,"")</f>
        <v/>
      </c>
    </row>
    <row r="11555" spans="1:14" x14ac:dyDescent="0.3">
      <c r="A11555" t="s">
        <v>34837</v>
      </c>
      <c r="B11555" t="s">
        <v>31811</v>
      </c>
      <c r="C11555" t="s">
        <v>34838</v>
      </c>
      <c r="D11555" t="s">
        <v>34839</v>
      </c>
      <c r="E11555" t="s">
        <v>40</v>
      </c>
      <c r="F11555" s="7">
        <v>176.18</v>
      </c>
      <c r="G11555" t="s">
        <v>33</v>
      </c>
      <c r="H11555" t="s">
        <v>31814</v>
      </c>
      <c r="I11555" t="s">
        <v>31819</v>
      </c>
      <c r="M11555" t="s">
        <v>36</v>
      </c>
      <c r="N11555" t="str">
        <f>IF(AND(PESQUISA!$B$3&lt;&gt;"",OR(PESQUISA!$B$4="TODAS",B11555=PESQUISA!$B$4),ISNUMBER(SEARCH(PESQUISA!$B$3,D11555))),ROW()-1,"")</f>
        <v/>
      </c>
    </row>
    <row r="11556" spans="1:14" x14ac:dyDescent="0.3">
      <c r="A11556" t="s">
        <v>34840</v>
      </c>
      <c r="B11556" t="s">
        <v>31811</v>
      </c>
      <c r="C11556" t="s">
        <v>34841</v>
      </c>
      <c r="D11556" t="s">
        <v>34842</v>
      </c>
      <c r="E11556" t="s">
        <v>859</v>
      </c>
      <c r="F11556" s="7">
        <v>45.01</v>
      </c>
      <c r="G11556" t="s">
        <v>33</v>
      </c>
      <c r="H11556" t="s">
        <v>31814</v>
      </c>
      <c r="I11556" t="s">
        <v>31819</v>
      </c>
      <c r="M11556" t="s">
        <v>36</v>
      </c>
      <c r="N11556" t="str">
        <f>IF(AND(PESQUISA!$B$3&lt;&gt;"",OR(PESQUISA!$B$4="TODAS",B11556=PESQUISA!$B$4),ISNUMBER(SEARCH(PESQUISA!$B$3,D11556))),ROW()-1,"")</f>
        <v/>
      </c>
    </row>
    <row r="11557" spans="1:14" x14ac:dyDescent="0.3">
      <c r="A11557" t="s">
        <v>34843</v>
      </c>
      <c r="B11557" t="s">
        <v>31811</v>
      </c>
      <c r="C11557" t="s">
        <v>34844</v>
      </c>
      <c r="D11557" t="s">
        <v>34845</v>
      </c>
      <c r="E11557" t="s">
        <v>40</v>
      </c>
      <c r="F11557" s="7">
        <v>85.73</v>
      </c>
      <c r="G11557" t="s">
        <v>33</v>
      </c>
      <c r="H11557" t="s">
        <v>31814</v>
      </c>
      <c r="I11557" t="s">
        <v>31819</v>
      </c>
      <c r="M11557" t="s">
        <v>36</v>
      </c>
      <c r="N11557" t="str">
        <f>IF(AND(PESQUISA!$B$3&lt;&gt;"",OR(PESQUISA!$B$4="TODAS",B11557=PESQUISA!$B$4),ISNUMBER(SEARCH(PESQUISA!$B$3,D11557))),ROW()-1,"")</f>
        <v/>
      </c>
    </row>
    <row r="11558" spans="1:14" x14ac:dyDescent="0.3">
      <c r="A11558" t="s">
        <v>34846</v>
      </c>
      <c r="B11558" t="s">
        <v>31811</v>
      </c>
      <c r="C11558" t="s">
        <v>34847</v>
      </c>
      <c r="D11558" t="s">
        <v>34848</v>
      </c>
      <c r="E11558" t="s">
        <v>40</v>
      </c>
      <c r="F11558" s="7">
        <v>77.72</v>
      </c>
      <c r="G11558" t="s">
        <v>33</v>
      </c>
      <c r="H11558" t="s">
        <v>31814</v>
      </c>
      <c r="I11558" t="s">
        <v>31819</v>
      </c>
      <c r="M11558" t="s">
        <v>36</v>
      </c>
      <c r="N11558" t="str">
        <f>IF(AND(PESQUISA!$B$3&lt;&gt;"",OR(PESQUISA!$B$4="TODAS",B11558=PESQUISA!$B$4),ISNUMBER(SEARCH(PESQUISA!$B$3,D11558))),ROW()-1,"")</f>
        <v/>
      </c>
    </row>
    <row r="11559" spans="1:14" x14ac:dyDescent="0.3">
      <c r="A11559" t="s">
        <v>34849</v>
      </c>
      <c r="B11559" t="s">
        <v>31811</v>
      </c>
      <c r="C11559" t="s">
        <v>34850</v>
      </c>
      <c r="D11559" t="s">
        <v>34851</v>
      </c>
      <c r="E11559" t="s">
        <v>40</v>
      </c>
      <c r="F11559" s="7">
        <v>150.33000000000001</v>
      </c>
      <c r="G11559" t="s">
        <v>33</v>
      </c>
      <c r="H11559" t="s">
        <v>31814</v>
      </c>
      <c r="I11559" t="s">
        <v>31819</v>
      </c>
      <c r="M11559" t="s">
        <v>36</v>
      </c>
      <c r="N11559" t="str">
        <f>IF(AND(PESQUISA!$B$3&lt;&gt;"",OR(PESQUISA!$B$4="TODAS",B11559=PESQUISA!$B$4),ISNUMBER(SEARCH(PESQUISA!$B$3,D11559))),ROW()-1,"")</f>
        <v/>
      </c>
    </row>
    <row r="11560" spans="1:14" x14ac:dyDescent="0.3">
      <c r="A11560" t="s">
        <v>34852</v>
      </c>
      <c r="B11560" t="s">
        <v>31811</v>
      </c>
      <c r="C11560" t="s">
        <v>34853</v>
      </c>
      <c r="D11560" t="s">
        <v>34854</v>
      </c>
      <c r="E11560" t="s">
        <v>40</v>
      </c>
      <c r="F11560" s="7">
        <v>135.27000000000001</v>
      </c>
      <c r="G11560" t="s">
        <v>33</v>
      </c>
      <c r="H11560" t="s">
        <v>31814</v>
      </c>
      <c r="I11560" t="s">
        <v>31819</v>
      </c>
      <c r="M11560" t="s">
        <v>36</v>
      </c>
      <c r="N11560" t="str">
        <f>IF(AND(PESQUISA!$B$3&lt;&gt;"",OR(PESQUISA!$B$4="TODAS",B11560=PESQUISA!$B$4),ISNUMBER(SEARCH(PESQUISA!$B$3,D11560))),ROW()-1,"")</f>
        <v/>
      </c>
    </row>
    <row r="11561" spans="1:14" x14ac:dyDescent="0.3">
      <c r="A11561" t="s">
        <v>34855</v>
      </c>
      <c r="B11561" t="s">
        <v>31811</v>
      </c>
      <c r="C11561" t="s">
        <v>34856</v>
      </c>
      <c r="D11561" t="s">
        <v>34857</v>
      </c>
      <c r="E11561" t="s">
        <v>40</v>
      </c>
      <c r="G11561" t="s">
        <v>33</v>
      </c>
      <c r="H11561" t="s">
        <v>31814</v>
      </c>
      <c r="I11561" t="s">
        <v>31819</v>
      </c>
      <c r="M11561" t="s">
        <v>53</v>
      </c>
      <c r="N11561" t="str">
        <f>IF(AND(PESQUISA!$B$3&lt;&gt;"",OR(PESQUISA!$B$4="TODAS",B11561=PESQUISA!$B$4),ISNUMBER(SEARCH(PESQUISA!$B$3,D11561))),ROW()-1,"")</f>
        <v/>
      </c>
    </row>
    <row r="11562" spans="1:14" x14ac:dyDescent="0.3">
      <c r="A11562" t="s">
        <v>34858</v>
      </c>
      <c r="B11562" t="s">
        <v>31811</v>
      </c>
      <c r="C11562" t="s">
        <v>34859</v>
      </c>
      <c r="D11562" t="s">
        <v>34860</v>
      </c>
      <c r="E11562" t="s">
        <v>40</v>
      </c>
      <c r="G11562" t="s">
        <v>33</v>
      </c>
      <c r="H11562" t="s">
        <v>31814</v>
      </c>
      <c r="I11562" t="s">
        <v>31819</v>
      </c>
      <c r="M11562" t="s">
        <v>53</v>
      </c>
      <c r="N11562" t="str">
        <f>IF(AND(PESQUISA!$B$3&lt;&gt;"",OR(PESQUISA!$B$4="TODAS",B11562=PESQUISA!$B$4),ISNUMBER(SEARCH(PESQUISA!$B$3,D11562))),ROW()-1,"")</f>
        <v/>
      </c>
    </row>
    <row r="11563" spans="1:14" x14ac:dyDescent="0.3">
      <c r="A11563" t="s">
        <v>34861</v>
      </c>
      <c r="B11563" t="s">
        <v>31811</v>
      </c>
      <c r="C11563" t="s">
        <v>34862</v>
      </c>
      <c r="D11563" t="s">
        <v>34863</v>
      </c>
      <c r="E11563" t="s">
        <v>32</v>
      </c>
      <c r="G11563" t="s">
        <v>33</v>
      </c>
      <c r="H11563" t="s">
        <v>31814</v>
      </c>
      <c r="I11563" t="s">
        <v>31815</v>
      </c>
      <c r="M11563" t="s">
        <v>53</v>
      </c>
      <c r="N11563" t="str">
        <f>IF(AND(PESQUISA!$B$3&lt;&gt;"",OR(PESQUISA!$B$4="TODAS",B11563=PESQUISA!$B$4),ISNUMBER(SEARCH(PESQUISA!$B$3,D11563))),ROW()-1,"")</f>
        <v/>
      </c>
    </row>
    <row r="11564" spans="1:14" x14ac:dyDescent="0.3">
      <c r="A11564" t="s">
        <v>34864</v>
      </c>
      <c r="B11564" t="s">
        <v>31811</v>
      </c>
      <c r="C11564" t="s">
        <v>34865</v>
      </c>
      <c r="D11564" t="s">
        <v>34866</v>
      </c>
      <c r="E11564" t="s">
        <v>32</v>
      </c>
      <c r="G11564" t="s">
        <v>33</v>
      </c>
      <c r="H11564" t="s">
        <v>31814</v>
      </c>
      <c r="I11564" t="s">
        <v>31815</v>
      </c>
      <c r="M11564" t="s">
        <v>53</v>
      </c>
      <c r="N11564" t="str">
        <f>IF(AND(PESQUISA!$B$3&lt;&gt;"",OR(PESQUISA!$B$4="TODAS",B11564=PESQUISA!$B$4),ISNUMBER(SEARCH(PESQUISA!$B$3,D11564))),ROW()-1,"")</f>
        <v/>
      </c>
    </row>
    <row r="11565" spans="1:14" x14ac:dyDescent="0.3">
      <c r="A11565" t="s">
        <v>34867</v>
      </c>
      <c r="B11565" t="s">
        <v>31811</v>
      </c>
      <c r="C11565" t="s">
        <v>34868</v>
      </c>
      <c r="D11565" t="s">
        <v>34869</v>
      </c>
      <c r="E11565" t="s">
        <v>32</v>
      </c>
      <c r="G11565" t="s">
        <v>33</v>
      </c>
      <c r="H11565" t="s">
        <v>31814</v>
      </c>
      <c r="I11565" t="s">
        <v>31815</v>
      </c>
      <c r="M11565" t="s">
        <v>53</v>
      </c>
      <c r="N11565" t="str">
        <f>IF(AND(PESQUISA!$B$3&lt;&gt;"",OR(PESQUISA!$B$4="TODAS",B11565=PESQUISA!$B$4),ISNUMBER(SEARCH(PESQUISA!$B$3,D11565))),ROW()-1,"")</f>
        <v/>
      </c>
    </row>
    <row r="11566" spans="1:14" x14ac:dyDescent="0.3">
      <c r="A11566" t="s">
        <v>34870</v>
      </c>
      <c r="B11566" t="s">
        <v>31811</v>
      </c>
      <c r="C11566" t="s">
        <v>34871</v>
      </c>
      <c r="D11566" t="s">
        <v>34872</v>
      </c>
      <c r="E11566" t="s">
        <v>32</v>
      </c>
      <c r="G11566" t="s">
        <v>33</v>
      </c>
      <c r="H11566" t="s">
        <v>31814</v>
      </c>
      <c r="I11566" t="s">
        <v>31815</v>
      </c>
      <c r="M11566" t="s">
        <v>53</v>
      </c>
      <c r="N11566" t="str">
        <f>IF(AND(PESQUISA!$B$3&lt;&gt;"",OR(PESQUISA!$B$4="TODAS",B11566=PESQUISA!$B$4),ISNUMBER(SEARCH(PESQUISA!$B$3,D11566))),ROW()-1,"")</f>
        <v/>
      </c>
    </row>
    <row r="11567" spans="1:14" x14ac:dyDescent="0.3">
      <c r="A11567" t="s">
        <v>34873</v>
      </c>
      <c r="B11567" t="s">
        <v>31811</v>
      </c>
      <c r="C11567" t="s">
        <v>34874</v>
      </c>
      <c r="D11567" t="s">
        <v>34875</v>
      </c>
      <c r="E11567" t="s">
        <v>32</v>
      </c>
      <c r="G11567" t="s">
        <v>33</v>
      </c>
      <c r="H11567" t="s">
        <v>31814</v>
      </c>
      <c r="I11567" t="s">
        <v>31815</v>
      </c>
      <c r="M11567" t="s">
        <v>53</v>
      </c>
      <c r="N11567" t="str">
        <f>IF(AND(PESQUISA!$B$3&lt;&gt;"",OR(PESQUISA!$B$4="TODAS",B11567=PESQUISA!$B$4),ISNUMBER(SEARCH(PESQUISA!$B$3,D11567))),ROW()-1,"")</f>
        <v/>
      </c>
    </row>
    <row r="11568" spans="1:14" x14ac:dyDescent="0.3">
      <c r="A11568" t="s">
        <v>34876</v>
      </c>
      <c r="B11568" t="s">
        <v>31811</v>
      </c>
      <c r="C11568" t="s">
        <v>34877</v>
      </c>
      <c r="D11568" t="s">
        <v>34878</v>
      </c>
      <c r="E11568" t="s">
        <v>6144</v>
      </c>
      <c r="F11568" s="7">
        <v>15.97</v>
      </c>
      <c r="G11568" t="s">
        <v>33</v>
      </c>
      <c r="H11568" t="s">
        <v>31814</v>
      </c>
      <c r="I11568" t="s">
        <v>32249</v>
      </c>
      <c r="M11568" t="s">
        <v>36</v>
      </c>
      <c r="N11568" t="str">
        <f>IF(AND(PESQUISA!$B$3&lt;&gt;"",OR(PESQUISA!$B$4="TODAS",B11568=PESQUISA!$B$4),ISNUMBER(SEARCH(PESQUISA!$B$3,D11568))),ROW()-1,"")</f>
        <v/>
      </c>
    </row>
    <row r="11569" spans="1:14" x14ac:dyDescent="0.3">
      <c r="A11569" t="s">
        <v>34879</v>
      </c>
      <c r="B11569" t="s">
        <v>31811</v>
      </c>
      <c r="C11569" t="s">
        <v>34880</v>
      </c>
      <c r="D11569" t="s">
        <v>34881</v>
      </c>
      <c r="E11569" t="s">
        <v>21689</v>
      </c>
      <c r="F11569" s="7">
        <v>2865.8</v>
      </c>
      <c r="G11569" t="s">
        <v>33</v>
      </c>
      <c r="H11569" t="s">
        <v>31814</v>
      </c>
      <c r="I11569" t="s">
        <v>32249</v>
      </c>
      <c r="M11569" t="s">
        <v>36</v>
      </c>
      <c r="N11569" t="str">
        <f>IF(AND(PESQUISA!$B$3&lt;&gt;"",OR(PESQUISA!$B$4="TODAS",B11569=PESQUISA!$B$4),ISNUMBER(SEARCH(PESQUISA!$B$3,D11569))),ROW()-1,"")</f>
        <v/>
      </c>
    </row>
    <row r="11570" spans="1:14" x14ac:dyDescent="0.3">
      <c r="A11570" t="s">
        <v>34882</v>
      </c>
      <c r="B11570" t="s">
        <v>31811</v>
      </c>
      <c r="C11570" t="s">
        <v>34883</v>
      </c>
      <c r="D11570" t="s">
        <v>34884</v>
      </c>
      <c r="E11570" t="s">
        <v>6144</v>
      </c>
      <c r="F11570" s="7">
        <v>23.97</v>
      </c>
      <c r="G11570" t="s">
        <v>33</v>
      </c>
      <c r="H11570" t="s">
        <v>31814</v>
      </c>
      <c r="I11570" t="s">
        <v>32249</v>
      </c>
      <c r="M11570" t="s">
        <v>36</v>
      </c>
      <c r="N11570" t="str">
        <f>IF(AND(PESQUISA!$B$3&lt;&gt;"",OR(PESQUISA!$B$4="TODAS",B11570=PESQUISA!$B$4),ISNUMBER(SEARCH(PESQUISA!$B$3,D11570))),ROW()-1,"")</f>
        <v/>
      </c>
    </row>
    <row r="11571" spans="1:14" x14ac:dyDescent="0.3">
      <c r="A11571" t="s">
        <v>34885</v>
      </c>
      <c r="B11571" t="s">
        <v>31811</v>
      </c>
      <c r="C11571" t="s">
        <v>34886</v>
      </c>
      <c r="D11571" t="s">
        <v>34887</v>
      </c>
      <c r="E11571" t="s">
        <v>21689</v>
      </c>
      <c r="F11571" s="7">
        <v>4299.3999999999996</v>
      </c>
      <c r="G11571" t="s">
        <v>33</v>
      </c>
      <c r="H11571" t="s">
        <v>31814</v>
      </c>
      <c r="I11571" t="s">
        <v>32249</v>
      </c>
      <c r="M11571" t="s">
        <v>36</v>
      </c>
      <c r="N11571" t="str">
        <f>IF(AND(PESQUISA!$B$3&lt;&gt;"",OR(PESQUISA!$B$4="TODAS",B11571=PESQUISA!$B$4),ISNUMBER(SEARCH(PESQUISA!$B$3,D11571))),ROW()-1,"")</f>
        <v/>
      </c>
    </row>
    <row r="11572" spans="1:14" x14ac:dyDescent="0.3">
      <c r="A11572" t="s">
        <v>34888</v>
      </c>
      <c r="B11572" t="s">
        <v>31811</v>
      </c>
      <c r="C11572" t="s">
        <v>34889</v>
      </c>
      <c r="D11572" t="s">
        <v>34890</v>
      </c>
      <c r="E11572" t="s">
        <v>21689</v>
      </c>
      <c r="F11572" s="7">
        <v>4565.82</v>
      </c>
      <c r="G11572" t="s">
        <v>33</v>
      </c>
      <c r="H11572" t="s">
        <v>31814</v>
      </c>
      <c r="I11572" t="s">
        <v>32249</v>
      </c>
      <c r="M11572" t="s">
        <v>36</v>
      </c>
      <c r="N11572" t="str">
        <f>IF(AND(PESQUISA!$B$3&lt;&gt;"",OR(PESQUISA!$B$4="TODAS",B11572=PESQUISA!$B$4),ISNUMBER(SEARCH(PESQUISA!$B$3,D11572))),ROW()-1,"")</f>
        <v/>
      </c>
    </row>
    <row r="11573" spans="1:14" x14ac:dyDescent="0.3">
      <c r="A11573" t="s">
        <v>34891</v>
      </c>
      <c r="B11573" t="s">
        <v>31811</v>
      </c>
      <c r="C11573" t="s">
        <v>34892</v>
      </c>
      <c r="D11573" t="s">
        <v>34893</v>
      </c>
      <c r="E11573" t="s">
        <v>6144</v>
      </c>
      <c r="F11573" s="7">
        <v>25.46</v>
      </c>
      <c r="G11573" t="s">
        <v>33</v>
      </c>
      <c r="H11573" t="s">
        <v>31814</v>
      </c>
      <c r="I11573" t="s">
        <v>32249</v>
      </c>
      <c r="M11573" t="s">
        <v>36</v>
      </c>
      <c r="N11573" t="str">
        <f>IF(AND(PESQUISA!$B$3&lt;&gt;"",OR(PESQUISA!$B$4="TODAS",B11573=PESQUISA!$B$4),ISNUMBER(SEARCH(PESQUISA!$B$3,D11573))),ROW()-1,"")</f>
        <v/>
      </c>
    </row>
    <row r="11574" spans="1:14" x14ac:dyDescent="0.3">
      <c r="A11574" t="s">
        <v>34894</v>
      </c>
      <c r="B11574" t="s">
        <v>31811</v>
      </c>
      <c r="C11574" t="s">
        <v>34895</v>
      </c>
      <c r="D11574" t="s">
        <v>34896</v>
      </c>
      <c r="E11574" t="s">
        <v>40</v>
      </c>
      <c r="F11574" s="7">
        <v>23.29</v>
      </c>
      <c r="G11574" t="s">
        <v>33</v>
      </c>
      <c r="H11574" t="s">
        <v>31814</v>
      </c>
      <c r="I11574" t="s">
        <v>31819</v>
      </c>
      <c r="M11574" t="s">
        <v>36</v>
      </c>
      <c r="N11574" t="str">
        <f>IF(AND(PESQUISA!$B$3&lt;&gt;"",OR(PESQUISA!$B$4="TODAS",B11574=PESQUISA!$B$4),ISNUMBER(SEARCH(PESQUISA!$B$3,D11574))),ROW()-1,"")</f>
        <v/>
      </c>
    </row>
    <row r="11575" spans="1:14" x14ac:dyDescent="0.3">
      <c r="A11575" t="s">
        <v>34897</v>
      </c>
      <c r="B11575" t="s">
        <v>31811</v>
      </c>
      <c r="C11575" t="s">
        <v>34898</v>
      </c>
      <c r="D11575" t="s">
        <v>34899</v>
      </c>
      <c r="E11575" t="s">
        <v>40</v>
      </c>
      <c r="F11575" s="7">
        <v>219</v>
      </c>
      <c r="G11575" t="s">
        <v>33</v>
      </c>
      <c r="H11575" t="s">
        <v>31814</v>
      </c>
      <c r="I11575" t="s">
        <v>31819</v>
      </c>
      <c r="M11575" t="s">
        <v>36</v>
      </c>
      <c r="N11575" t="str">
        <f>IF(AND(PESQUISA!$B$3&lt;&gt;"",OR(PESQUISA!$B$4="TODAS",B11575=PESQUISA!$B$4),ISNUMBER(SEARCH(PESQUISA!$B$3,D11575))),ROW()-1,"")</f>
        <v/>
      </c>
    </row>
    <row r="11576" spans="1:14" x14ac:dyDescent="0.3">
      <c r="A11576" t="s">
        <v>34900</v>
      </c>
      <c r="B11576" t="s">
        <v>31811</v>
      </c>
      <c r="C11576" t="s">
        <v>34901</v>
      </c>
      <c r="D11576" t="s">
        <v>34902</v>
      </c>
      <c r="E11576" t="s">
        <v>40</v>
      </c>
      <c r="F11576" s="7">
        <v>1410.96</v>
      </c>
      <c r="G11576" t="s">
        <v>33</v>
      </c>
      <c r="H11576" t="s">
        <v>31814</v>
      </c>
      <c r="I11576" t="s">
        <v>31819</v>
      </c>
      <c r="M11576" t="s">
        <v>36</v>
      </c>
      <c r="N11576" t="str">
        <f>IF(AND(PESQUISA!$B$3&lt;&gt;"",OR(PESQUISA!$B$4="TODAS",B11576=PESQUISA!$B$4),ISNUMBER(SEARCH(PESQUISA!$B$3,D11576))),ROW()-1,"")</f>
        <v/>
      </c>
    </row>
    <row r="11577" spans="1:14" x14ac:dyDescent="0.3">
      <c r="A11577" t="s">
        <v>34903</v>
      </c>
      <c r="B11577" t="s">
        <v>31811</v>
      </c>
      <c r="C11577" t="s">
        <v>34904</v>
      </c>
      <c r="D11577" t="s">
        <v>34905</v>
      </c>
      <c r="E11577" t="s">
        <v>40</v>
      </c>
      <c r="G11577" t="s">
        <v>33</v>
      </c>
      <c r="H11577" t="s">
        <v>31814</v>
      </c>
      <c r="I11577" t="s">
        <v>32347</v>
      </c>
      <c r="M11577" t="s">
        <v>53</v>
      </c>
      <c r="N11577" t="str">
        <f>IF(AND(PESQUISA!$B$3&lt;&gt;"",OR(PESQUISA!$B$4="TODAS",B11577=PESQUISA!$B$4),ISNUMBER(SEARCH(PESQUISA!$B$3,D11577))),ROW()-1,"")</f>
        <v/>
      </c>
    </row>
    <row r="11578" spans="1:14" x14ac:dyDescent="0.3">
      <c r="A11578" t="s">
        <v>34906</v>
      </c>
      <c r="B11578" t="s">
        <v>31811</v>
      </c>
      <c r="C11578" t="s">
        <v>34907</v>
      </c>
      <c r="D11578" t="s">
        <v>34908</v>
      </c>
      <c r="E11578" t="s">
        <v>40</v>
      </c>
      <c r="G11578" t="s">
        <v>33</v>
      </c>
      <c r="H11578" t="s">
        <v>31814</v>
      </c>
      <c r="I11578" t="s">
        <v>32347</v>
      </c>
      <c r="M11578" t="s">
        <v>53</v>
      </c>
      <c r="N11578" t="str">
        <f>IF(AND(PESQUISA!$B$3&lt;&gt;"",OR(PESQUISA!$B$4="TODAS",B11578=PESQUISA!$B$4),ISNUMBER(SEARCH(PESQUISA!$B$3,D11578))),ROW()-1,"")</f>
        <v/>
      </c>
    </row>
    <row r="11579" spans="1:14" x14ac:dyDescent="0.3">
      <c r="A11579" t="s">
        <v>34909</v>
      </c>
      <c r="B11579" t="s">
        <v>31811</v>
      </c>
      <c r="C11579" t="s">
        <v>34910</v>
      </c>
      <c r="D11579" t="s">
        <v>34911</v>
      </c>
      <c r="E11579" t="s">
        <v>40</v>
      </c>
      <c r="G11579" t="s">
        <v>33</v>
      </c>
      <c r="H11579" t="s">
        <v>31814</v>
      </c>
      <c r="I11579" t="s">
        <v>32347</v>
      </c>
      <c r="M11579" t="s">
        <v>53</v>
      </c>
      <c r="N11579" t="str">
        <f>IF(AND(PESQUISA!$B$3&lt;&gt;"",OR(PESQUISA!$B$4="TODAS",B11579=PESQUISA!$B$4),ISNUMBER(SEARCH(PESQUISA!$B$3,D11579))),ROW()-1,"")</f>
        <v/>
      </c>
    </row>
    <row r="11580" spans="1:14" x14ac:dyDescent="0.3">
      <c r="A11580" t="s">
        <v>34912</v>
      </c>
      <c r="B11580" t="s">
        <v>31811</v>
      </c>
      <c r="C11580" t="s">
        <v>34913</v>
      </c>
      <c r="D11580" t="s">
        <v>34914</v>
      </c>
      <c r="E11580" t="s">
        <v>40</v>
      </c>
      <c r="G11580" t="s">
        <v>33</v>
      </c>
      <c r="H11580" t="s">
        <v>31814</v>
      </c>
      <c r="I11580" t="s">
        <v>32347</v>
      </c>
      <c r="M11580" t="s">
        <v>53</v>
      </c>
      <c r="N11580" t="str">
        <f>IF(AND(PESQUISA!$B$3&lt;&gt;"",OR(PESQUISA!$B$4="TODAS",B11580=PESQUISA!$B$4),ISNUMBER(SEARCH(PESQUISA!$B$3,D11580))),ROW()-1,"")</f>
        <v/>
      </c>
    </row>
    <row r="11581" spans="1:14" x14ac:dyDescent="0.3">
      <c r="A11581" t="s">
        <v>34915</v>
      </c>
      <c r="B11581" t="s">
        <v>31811</v>
      </c>
      <c r="C11581" t="s">
        <v>34916</v>
      </c>
      <c r="D11581" t="s">
        <v>34917</v>
      </c>
      <c r="E11581" t="s">
        <v>40</v>
      </c>
      <c r="F11581" s="7">
        <v>205.42</v>
      </c>
      <c r="G11581" t="s">
        <v>33</v>
      </c>
      <c r="H11581" t="s">
        <v>31814</v>
      </c>
      <c r="I11581" t="s">
        <v>31819</v>
      </c>
      <c r="M11581" t="s">
        <v>36</v>
      </c>
      <c r="N11581" t="str">
        <f>IF(AND(PESQUISA!$B$3&lt;&gt;"",OR(PESQUISA!$B$4="TODAS",B11581=PESQUISA!$B$4),ISNUMBER(SEARCH(PESQUISA!$B$3,D11581))),ROW()-1,"")</f>
        <v/>
      </c>
    </row>
    <row r="11582" spans="1:14" x14ac:dyDescent="0.3">
      <c r="A11582" t="s">
        <v>34918</v>
      </c>
      <c r="B11582" t="s">
        <v>31811</v>
      </c>
      <c r="C11582" t="s">
        <v>34919</v>
      </c>
      <c r="D11582" t="s">
        <v>34920</v>
      </c>
      <c r="E11582" t="s">
        <v>40</v>
      </c>
      <c r="G11582" t="s">
        <v>33</v>
      </c>
      <c r="H11582" t="s">
        <v>31814</v>
      </c>
      <c r="I11582" t="s">
        <v>32347</v>
      </c>
      <c r="M11582" t="s">
        <v>53</v>
      </c>
      <c r="N11582" t="str">
        <f>IF(AND(PESQUISA!$B$3&lt;&gt;"",OR(PESQUISA!$B$4="TODAS",B11582=PESQUISA!$B$4),ISNUMBER(SEARCH(PESQUISA!$B$3,D11582))),ROW()-1,"")</f>
        <v/>
      </c>
    </row>
    <row r="11583" spans="1:14" x14ac:dyDescent="0.3">
      <c r="A11583" t="s">
        <v>34921</v>
      </c>
      <c r="B11583" t="s">
        <v>31811</v>
      </c>
      <c r="C11583" t="s">
        <v>34922</v>
      </c>
      <c r="D11583" t="s">
        <v>34923</v>
      </c>
      <c r="E11583" t="s">
        <v>40</v>
      </c>
      <c r="G11583" t="s">
        <v>33</v>
      </c>
      <c r="H11583" t="s">
        <v>31814</v>
      </c>
      <c r="I11583" t="s">
        <v>32347</v>
      </c>
      <c r="M11583" t="s">
        <v>53</v>
      </c>
      <c r="N11583" t="str">
        <f>IF(AND(PESQUISA!$B$3&lt;&gt;"",OR(PESQUISA!$B$4="TODAS",B11583=PESQUISA!$B$4),ISNUMBER(SEARCH(PESQUISA!$B$3,D11583))),ROW()-1,"")</f>
        <v/>
      </c>
    </row>
    <row r="11584" spans="1:14" x14ac:dyDescent="0.3">
      <c r="A11584" t="s">
        <v>34924</v>
      </c>
      <c r="B11584" t="s">
        <v>31811</v>
      </c>
      <c r="C11584" t="s">
        <v>34925</v>
      </c>
      <c r="D11584" t="s">
        <v>34926</v>
      </c>
      <c r="E11584" t="s">
        <v>40</v>
      </c>
      <c r="G11584" t="s">
        <v>33</v>
      </c>
      <c r="H11584" t="s">
        <v>31814</v>
      </c>
      <c r="I11584" t="s">
        <v>32347</v>
      </c>
      <c r="M11584" t="s">
        <v>53</v>
      </c>
      <c r="N11584" t="str">
        <f>IF(AND(PESQUISA!$B$3&lt;&gt;"",OR(PESQUISA!$B$4="TODAS",B11584=PESQUISA!$B$4),ISNUMBER(SEARCH(PESQUISA!$B$3,D11584))),ROW()-1,"")</f>
        <v/>
      </c>
    </row>
    <row r="11585" spans="1:14" x14ac:dyDescent="0.3">
      <c r="A11585" t="s">
        <v>34927</v>
      </c>
      <c r="B11585" t="s">
        <v>31811</v>
      </c>
      <c r="C11585" t="s">
        <v>34928</v>
      </c>
      <c r="D11585" t="s">
        <v>34929</v>
      </c>
      <c r="E11585" t="s">
        <v>40</v>
      </c>
      <c r="G11585" t="s">
        <v>33</v>
      </c>
      <c r="H11585" t="s">
        <v>31814</v>
      </c>
      <c r="I11585" t="s">
        <v>32347</v>
      </c>
      <c r="M11585" t="s">
        <v>53</v>
      </c>
      <c r="N11585" t="str">
        <f>IF(AND(PESQUISA!$B$3&lt;&gt;"",OR(PESQUISA!$B$4="TODAS",B11585=PESQUISA!$B$4),ISNUMBER(SEARCH(PESQUISA!$B$3,D11585))),ROW()-1,"")</f>
        <v/>
      </c>
    </row>
    <row r="11586" spans="1:14" x14ac:dyDescent="0.3">
      <c r="A11586" t="s">
        <v>34930</v>
      </c>
      <c r="B11586" t="s">
        <v>31811</v>
      </c>
      <c r="C11586" t="s">
        <v>34931</v>
      </c>
      <c r="D11586" t="s">
        <v>34932</v>
      </c>
      <c r="E11586" t="s">
        <v>6144</v>
      </c>
      <c r="F11586" s="7">
        <v>19.170000000000002</v>
      </c>
      <c r="G11586" t="s">
        <v>33</v>
      </c>
      <c r="H11586" t="s">
        <v>31814</v>
      </c>
      <c r="I11586" t="s">
        <v>32249</v>
      </c>
      <c r="M11586" t="s">
        <v>36</v>
      </c>
      <c r="N11586" t="str">
        <f>IF(AND(PESQUISA!$B$3&lt;&gt;"",OR(PESQUISA!$B$4="TODAS",B11586=PESQUISA!$B$4),ISNUMBER(SEARCH(PESQUISA!$B$3,D11586))),ROW()-1,"")</f>
        <v/>
      </c>
    </row>
    <row r="11587" spans="1:14" x14ac:dyDescent="0.3">
      <c r="A11587" t="s">
        <v>34933</v>
      </c>
      <c r="B11587" t="s">
        <v>31811</v>
      </c>
      <c r="C11587" t="s">
        <v>34934</v>
      </c>
      <c r="D11587" t="s">
        <v>34935</v>
      </c>
      <c r="E11587" t="s">
        <v>21689</v>
      </c>
      <c r="F11587" s="7">
        <v>3440.49</v>
      </c>
      <c r="G11587" t="s">
        <v>33</v>
      </c>
      <c r="H11587" t="s">
        <v>31814</v>
      </c>
      <c r="I11587" t="s">
        <v>32249</v>
      </c>
      <c r="M11587" t="s">
        <v>36</v>
      </c>
      <c r="N11587" t="str">
        <f>IF(AND(PESQUISA!$B$3&lt;&gt;"",OR(PESQUISA!$B$4="TODAS",B11587=PESQUISA!$B$4),ISNUMBER(SEARCH(PESQUISA!$B$3,D11587))),ROW()-1,"")</f>
        <v/>
      </c>
    </row>
    <row r="11588" spans="1:14" x14ac:dyDescent="0.3">
      <c r="A11588" t="s">
        <v>34936</v>
      </c>
      <c r="B11588" t="s">
        <v>31811</v>
      </c>
      <c r="C11588" t="s">
        <v>34937</v>
      </c>
      <c r="D11588" t="s">
        <v>34938</v>
      </c>
      <c r="E11588" t="s">
        <v>40</v>
      </c>
      <c r="F11588" s="7">
        <v>6077.47</v>
      </c>
      <c r="G11588" t="s">
        <v>33</v>
      </c>
      <c r="H11588" t="s">
        <v>31814</v>
      </c>
      <c r="I11588" t="s">
        <v>31819</v>
      </c>
      <c r="M11588" t="s">
        <v>36</v>
      </c>
      <c r="N11588" t="str">
        <f>IF(AND(PESQUISA!$B$3&lt;&gt;"",OR(PESQUISA!$B$4="TODAS",B11588=PESQUISA!$B$4),ISNUMBER(SEARCH(PESQUISA!$B$3,D11588))),ROW()-1,"")</f>
        <v/>
      </c>
    </row>
    <row r="11589" spans="1:14" x14ac:dyDescent="0.3">
      <c r="A11589" t="s">
        <v>34939</v>
      </c>
      <c r="B11589" t="s">
        <v>31811</v>
      </c>
      <c r="C11589" t="s">
        <v>34940</v>
      </c>
      <c r="D11589" t="s">
        <v>34941</v>
      </c>
      <c r="E11589" t="s">
        <v>40</v>
      </c>
      <c r="F11589" s="7">
        <v>8103.29</v>
      </c>
      <c r="G11589" t="s">
        <v>33</v>
      </c>
      <c r="H11589" t="s">
        <v>31814</v>
      </c>
      <c r="I11589" t="s">
        <v>31819</v>
      </c>
      <c r="M11589" t="s">
        <v>36</v>
      </c>
      <c r="N11589" t="str">
        <f>IF(AND(PESQUISA!$B$3&lt;&gt;"",OR(PESQUISA!$B$4="TODAS",B11589=PESQUISA!$B$4),ISNUMBER(SEARCH(PESQUISA!$B$3,D11589))),ROW()-1,"")</f>
        <v/>
      </c>
    </row>
    <row r="11590" spans="1:14" x14ac:dyDescent="0.3">
      <c r="A11590" t="s">
        <v>34942</v>
      </c>
      <c r="B11590" t="s">
        <v>31811</v>
      </c>
      <c r="C11590" t="s">
        <v>34943</v>
      </c>
      <c r="D11590" t="s">
        <v>34944</v>
      </c>
      <c r="E11590" t="s">
        <v>40</v>
      </c>
      <c r="F11590" s="7">
        <v>1412.23</v>
      </c>
      <c r="G11590" t="s">
        <v>33</v>
      </c>
      <c r="H11590" t="s">
        <v>31814</v>
      </c>
      <c r="I11590" t="s">
        <v>31819</v>
      </c>
      <c r="M11590" t="s">
        <v>36</v>
      </c>
      <c r="N11590" t="str">
        <f>IF(AND(PESQUISA!$B$3&lt;&gt;"",OR(PESQUISA!$B$4="TODAS",B11590=PESQUISA!$B$4),ISNUMBER(SEARCH(PESQUISA!$B$3,D11590))),ROW()-1,"")</f>
        <v/>
      </c>
    </row>
    <row r="11591" spans="1:14" x14ac:dyDescent="0.3">
      <c r="A11591" t="s">
        <v>34945</v>
      </c>
      <c r="B11591" t="s">
        <v>31811</v>
      </c>
      <c r="C11591" t="s">
        <v>34946</v>
      </c>
      <c r="D11591" t="s">
        <v>34947</v>
      </c>
      <c r="E11591" t="s">
        <v>40</v>
      </c>
      <c r="F11591" s="7">
        <v>3116.65</v>
      </c>
      <c r="G11591" t="s">
        <v>33</v>
      </c>
      <c r="H11591" t="s">
        <v>31814</v>
      </c>
      <c r="I11591" t="s">
        <v>31819</v>
      </c>
      <c r="M11591" t="s">
        <v>36</v>
      </c>
      <c r="N11591" t="str">
        <f>IF(AND(PESQUISA!$B$3&lt;&gt;"",OR(PESQUISA!$B$4="TODAS",B11591=PESQUISA!$B$4),ISNUMBER(SEARCH(PESQUISA!$B$3,D11591))),ROW()-1,"")</f>
        <v/>
      </c>
    </row>
    <row r="11592" spans="1:14" x14ac:dyDescent="0.3">
      <c r="A11592" t="s">
        <v>34948</v>
      </c>
      <c r="B11592" t="s">
        <v>31811</v>
      </c>
      <c r="C11592" t="s">
        <v>34949</v>
      </c>
      <c r="D11592" t="s">
        <v>34950</v>
      </c>
      <c r="E11592" t="s">
        <v>29882</v>
      </c>
      <c r="F11592" s="7">
        <v>27.12</v>
      </c>
      <c r="G11592" t="s">
        <v>33</v>
      </c>
      <c r="H11592" t="s">
        <v>31814</v>
      </c>
      <c r="I11592" t="s">
        <v>31819</v>
      </c>
      <c r="M11592" t="s">
        <v>36</v>
      </c>
      <c r="N11592" t="str">
        <f>IF(AND(PESQUISA!$B$3&lt;&gt;"",OR(PESQUISA!$B$4="TODAS",B11592=PESQUISA!$B$4),ISNUMBER(SEARCH(PESQUISA!$B$3,D11592))),ROW()-1,"")</f>
        <v/>
      </c>
    </row>
    <row r="11593" spans="1:14" x14ac:dyDescent="0.3">
      <c r="A11593" t="s">
        <v>34951</v>
      </c>
      <c r="B11593" t="s">
        <v>31811</v>
      </c>
      <c r="C11593" t="s">
        <v>34952</v>
      </c>
      <c r="D11593" t="s">
        <v>34953</v>
      </c>
      <c r="E11593" t="s">
        <v>32</v>
      </c>
      <c r="F11593" s="7">
        <v>1341.11</v>
      </c>
      <c r="G11593" t="s">
        <v>33</v>
      </c>
      <c r="H11593" t="s">
        <v>31814</v>
      </c>
      <c r="I11593" t="s">
        <v>31819</v>
      </c>
      <c r="M11593" t="s">
        <v>36</v>
      </c>
      <c r="N11593" t="str">
        <f>IF(AND(PESQUISA!$B$3&lt;&gt;"",OR(PESQUISA!$B$4="TODAS",B11593=PESQUISA!$B$4),ISNUMBER(SEARCH(PESQUISA!$B$3,D11593))),ROW()-1,"")</f>
        <v/>
      </c>
    </row>
    <row r="11594" spans="1:14" x14ac:dyDescent="0.3">
      <c r="A11594" t="s">
        <v>34954</v>
      </c>
      <c r="B11594" t="s">
        <v>31811</v>
      </c>
      <c r="C11594" t="s">
        <v>34955</v>
      </c>
      <c r="D11594" t="s">
        <v>34956</v>
      </c>
      <c r="E11594" t="s">
        <v>32</v>
      </c>
      <c r="F11594" s="7">
        <v>894.06</v>
      </c>
      <c r="G11594" t="s">
        <v>33</v>
      </c>
      <c r="H11594" t="s">
        <v>31814</v>
      </c>
      <c r="I11594" t="s">
        <v>31819</v>
      </c>
      <c r="M11594" t="s">
        <v>36</v>
      </c>
      <c r="N11594" t="str">
        <f>IF(AND(PESQUISA!$B$3&lt;&gt;"",OR(PESQUISA!$B$4="TODAS",B11594=PESQUISA!$B$4),ISNUMBER(SEARCH(PESQUISA!$B$3,D11594))),ROW()-1,"")</f>
        <v/>
      </c>
    </row>
    <row r="11595" spans="1:14" x14ac:dyDescent="0.3">
      <c r="A11595" t="s">
        <v>34957</v>
      </c>
      <c r="B11595" t="s">
        <v>31811</v>
      </c>
      <c r="C11595" t="s">
        <v>34958</v>
      </c>
      <c r="D11595" t="s">
        <v>34959</v>
      </c>
      <c r="E11595" t="s">
        <v>859</v>
      </c>
      <c r="G11595" t="s">
        <v>33</v>
      </c>
      <c r="H11595" t="s">
        <v>31814</v>
      </c>
      <c r="I11595" t="s">
        <v>31819</v>
      </c>
      <c r="M11595" t="s">
        <v>53</v>
      </c>
      <c r="N11595" t="str">
        <f>IF(AND(PESQUISA!$B$3&lt;&gt;"",OR(PESQUISA!$B$4="TODAS",B11595=PESQUISA!$B$4),ISNUMBER(SEARCH(PESQUISA!$B$3,D11595))),ROW()-1,"")</f>
        <v/>
      </c>
    </row>
    <row r="11596" spans="1:14" x14ac:dyDescent="0.3">
      <c r="A11596" t="s">
        <v>34960</v>
      </c>
      <c r="B11596" t="s">
        <v>31811</v>
      </c>
      <c r="C11596" t="s">
        <v>34961</v>
      </c>
      <c r="D11596" t="s">
        <v>34962</v>
      </c>
      <c r="E11596" t="s">
        <v>859</v>
      </c>
      <c r="G11596" t="s">
        <v>33</v>
      </c>
      <c r="H11596" t="s">
        <v>31814</v>
      </c>
      <c r="I11596" t="s">
        <v>31819</v>
      </c>
      <c r="M11596" t="s">
        <v>53</v>
      </c>
      <c r="N11596" t="str">
        <f>IF(AND(PESQUISA!$B$3&lt;&gt;"",OR(PESQUISA!$B$4="TODAS",B11596=PESQUISA!$B$4),ISNUMBER(SEARCH(PESQUISA!$B$3,D11596))),ROW()-1,"")</f>
        <v/>
      </c>
    </row>
    <row r="11597" spans="1:14" x14ac:dyDescent="0.3">
      <c r="A11597" t="s">
        <v>34963</v>
      </c>
      <c r="B11597" t="s">
        <v>31811</v>
      </c>
      <c r="C11597" t="s">
        <v>34964</v>
      </c>
      <c r="D11597" t="s">
        <v>34965</v>
      </c>
      <c r="E11597" t="s">
        <v>859</v>
      </c>
      <c r="G11597" t="s">
        <v>33</v>
      </c>
      <c r="H11597" t="s">
        <v>31814</v>
      </c>
      <c r="I11597" t="s">
        <v>31819</v>
      </c>
      <c r="M11597" t="s">
        <v>53</v>
      </c>
      <c r="N11597" t="str">
        <f>IF(AND(PESQUISA!$B$3&lt;&gt;"",OR(PESQUISA!$B$4="TODAS",B11597=PESQUISA!$B$4),ISNUMBER(SEARCH(PESQUISA!$B$3,D11597))),ROW()-1,"")</f>
        <v/>
      </c>
    </row>
    <row r="11598" spans="1:14" x14ac:dyDescent="0.3">
      <c r="A11598" t="s">
        <v>34966</v>
      </c>
      <c r="B11598" t="s">
        <v>31811</v>
      </c>
      <c r="C11598" t="s">
        <v>34967</v>
      </c>
      <c r="D11598" t="s">
        <v>34968</v>
      </c>
      <c r="E11598" t="s">
        <v>859</v>
      </c>
      <c r="G11598" t="s">
        <v>33</v>
      </c>
      <c r="H11598" t="s">
        <v>31814</v>
      </c>
      <c r="I11598" t="s">
        <v>31819</v>
      </c>
      <c r="M11598" t="s">
        <v>53</v>
      </c>
      <c r="N11598" t="str">
        <f>IF(AND(PESQUISA!$B$3&lt;&gt;"",OR(PESQUISA!$B$4="TODAS",B11598=PESQUISA!$B$4),ISNUMBER(SEARCH(PESQUISA!$B$3,D11598))),ROW()-1,"")</f>
        <v/>
      </c>
    </row>
    <row r="11599" spans="1:14" x14ac:dyDescent="0.3">
      <c r="A11599" t="s">
        <v>34969</v>
      </c>
      <c r="B11599" t="s">
        <v>31811</v>
      </c>
      <c r="C11599" t="s">
        <v>34970</v>
      </c>
      <c r="D11599" t="s">
        <v>34971</v>
      </c>
      <c r="E11599" t="s">
        <v>859</v>
      </c>
      <c r="G11599" t="s">
        <v>33</v>
      </c>
      <c r="H11599" t="s">
        <v>31814</v>
      </c>
      <c r="I11599" t="s">
        <v>31819</v>
      </c>
      <c r="M11599" t="s">
        <v>53</v>
      </c>
      <c r="N11599" t="str">
        <f>IF(AND(PESQUISA!$B$3&lt;&gt;"",OR(PESQUISA!$B$4="TODAS",B11599=PESQUISA!$B$4),ISNUMBER(SEARCH(PESQUISA!$B$3,D11599))),ROW()-1,"")</f>
        <v/>
      </c>
    </row>
    <row r="11600" spans="1:14" x14ac:dyDescent="0.3">
      <c r="A11600" t="s">
        <v>34972</v>
      </c>
      <c r="B11600" t="s">
        <v>31811</v>
      </c>
      <c r="C11600" t="s">
        <v>34973</v>
      </c>
      <c r="D11600" t="s">
        <v>34974</v>
      </c>
      <c r="E11600" t="s">
        <v>859</v>
      </c>
      <c r="G11600" t="s">
        <v>33</v>
      </c>
      <c r="H11600" t="s">
        <v>31814</v>
      </c>
      <c r="I11600" t="s">
        <v>31819</v>
      </c>
      <c r="M11600" t="s">
        <v>53</v>
      </c>
      <c r="N11600" t="str">
        <f>IF(AND(PESQUISA!$B$3&lt;&gt;"",OR(PESQUISA!$B$4="TODAS",B11600=PESQUISA!$B$4),ISNUMBER(SEARCH(PESQUISA!$B$3,D11600))),ROW()-1,"")</f>
        <v/>
      </c>
    </row>
    <row r="11601" spans="1:14" x14ac:dyDescent="0.3">
      <c r="A11601" t="s">
        <v>34975</v>
      </c>
      <c r="B11601" t="s">
        <v>31811</v>
      </c>
      <c r="C11601" t="s">
        <v>34976</v>
      </c>
      <c r="D11601" t="s">
        <v>34977</v>
      </c>
      <c r="E11601" t="s">
        <v>859</v>
      </c>
      <c r="G11601" t="s">
        <v>33</v>
      </c>
      <c r="H11601" t="s">
        <v>31814</v>
      </c>
      <c r="I11601" t="s">
        <v>31819</v>
      </c>
      <c r="M11601" t="s">
        <v>53</v>
      </c>
      <c r="N11601" t="str">
        <f>IF(AND(PESQUISA!$B$3&lt;&gt;"",OR(PESQUISA!$B$4="TODAS",B11601=PESQUISA!$B$4),ISNUMBER(SEARCH(PESQUISA!$B$3,D11601))),ROW()-1,"")</f>
        <v/>
      </c>
    </row>
    <row r="11602" spans="1:14" x14ac:dyDescent="0.3">
      <c r="A11602" t="s">
        <v>34978</v>
      </c>
      <c r="B11602" t="s">
        <v>31811</v>
      </c>
      <c r="C11602" t="s">
        <v>34979</v>
      </c>
      <c r="D11602" t="s">
        <v>34980</v>
      </c>
      <c r="E11602" t="s">
        <v>859</v>
      </c>
      <c r="G11602" t="s">
        <v>33</v>
      </c>
      <c r="H11602" t="s">
        <v>31814</v>
      </c>
      <c r="I11602" t="s">
        <v>31819</v>
      </c>
      <c r="M11602" t="s">
        <v>53</v>
      </c>
      <c r="N11602" t="str">
        <f>IF(AND(PESQUISA!$B$3&lt;&gt;"",OR(PESQUISA!$B$4="TODAS",B11602=PESQUISA!$B$4),ISNUMBER(SEARCH(PESQUISA!$B$3,D11602))),ROW()-1,"")</f>
        <v/>
      </c>
    </row>
    <row r="11603" spans="1:14" x14ac:dyDescent="0.3">
      <c r="A11603" t="s">
        <v>34981</v>
      </c>
      <c r="B11603" t="s">
        <v>31811</v>
      </c>
      <c r="C11603" t="s">
        <v>34982</v>
      </c>
      <c r="D11603" t="s">
        <v>34983</v>
      </c>
      <c r="E11603" t="s">
        <v>859</v>
      </c>
      <c r="G11603" t="s">
        <v>33</v>
      </c>
      <c r="H11603" t="s">
        <v>31814</v>
      </c>
      <c r="I11603" t="s">
        <v>31819</v>
      </c>
      <c r="M11603" t="s">
        <v>53</v>
      </c>
      <c r="N11603" t="str">
        <f>IF(AND(PESQUISA!$B$3&lt;&gt;"",OR(PESQUISA!$B$4="TODAS",B11603=PESQUISA!$B$4),ISNUMBER(SEARCH(PESQUISA!$B$3,D11603))),ROW()-1,"")</f>
        <v/>
      </c>
    </row>
    <row r="11604" spans="1:14" x14ac:dyDescent="0.3">
      <c r="A11604" t="s">
        <v>34984</v>
      </c>
      <c r="B11604" t="s">
        <v>31811</v>
      </c>
      <c r="C11604" t="s">
        <v>34985</v>
      </c>
      <c r="D11604" t="s">
        <v>34986</v>
      </c>
      <c r="E11604" t="s">
        <v>859</v>
      </c>
      <c r="G11604" t="s">
        <v>33</v>
      </c>
      <c r="H11604" t="s">
        <v>31814</v>
      </c>
      <c r="I11604" t="s">
        <v>31819</v>
      </c>
      <c r="M11604" t="s">
        <v>53</v>
      </c>
      <c r="N11604" t="str">
        <f>IF(AND(PESQUISA!$B$3&lt;&gt;"",OR(PESQUISA!$B$4="TODAS",B11604=PESQUISA!$B$4),ISNUMBER(SEARCH(PESQUISA!$B$3,D11604))),ROW()-1,"")</f>
        <v/>
      </c>
    </row>
    <row r="11605" spans="1:14" x14ac:dyDescent="0.3">
      <c r="A11605" t="s">
        <v>34987</v>
      </c>
      <c r="B11605" t="s">
        <v>31811</v>
      </c>
      <c r="C11605" t="s">
        <v>34988</v>
      </c>
      <c r="D11605" t="s">
        <v>34989</v>
      </c>
      <c r="E11605" t="s">
        <v>859</v>
      </c>
      <c r="G11605" t="s">
        <v>33</v>
      </c>
      <c r="H11605" t="s">
        <v>31814</v>
      </c>
      <c r="I11605" t="s">
        <v>31819</v>
      </c>
      <c r="M11605" t="s">
        <v>53</v>
      </c>
      <c r="N11605" t="str">
        <f>IF(AND(PESQUISA!$B$3&lt;&gt;"",OR(PESQUISA!$B$4="TODAS",B11605=PESQUISA!$B$4),ISNUMBER(SEARCH(PESQUISA!$B$3,D11605))),ROW()-1,"")</f>
        <v/>
      </c>
    </row>
    <row r="11606" spans="1:14" x14ac:dyDescent="0.3">
      <c r="A11606" t="s">
        <v>34990</v>
      </c>
      <c r="B11606" t="s">
        <v>31811</v>
      </c>
      <c r="C11606" t="s">
        <v>34991</v>
      </c>
      <c r="D11606" t="s">
        <v>34992</v>
      </c>
      <c r="E11606" t="s">
        <v>859</v>
      </c>
      <c r="G11606" t="s">
        <v>33</v>
      </c>
      <c r="H11606" t="s">
        <v>31814</v>
      </c>
      <c r="I11606" t="s">
        <v>31819</v>
      </c>
      <c r="M11606" t="s">
        <v>53</v>
      </c>
      <c r="N11606" t="str">
        <f>IF(AND(PESQUISA!$B$3&lt;&gt;"",OR(PESQUISA!$B$4="TODAS",B11606=PESQUISA!$B$4),ISNUMBER(SEARCH(PESQUISA!$B$3,D11606))),ROW()-1,"")</f>
        <v/>
      </c>
    </row>
    <row r="11607" spans="1:14" x14ac:dyDescent="0.3">
      <c r="A11607" t="s">
        <v>34993</v>
      </c>
      <c r="B11607" t="s">
        <v>31811</v>
      </c>
      <c r="C11607" t="s">
        <v>34994</v>
      </c>
      <c r="D11607" t="s">
        <v>34995</v>
      </c>
      <c r="E11607" t="s">
        <v>859</v>
      </c>
      <c r="G11607" t="s">
        <v>33</v>
      </c>
      <c r="H11607" t="s">
        <v>31814</v>
      </c>
      <c r="I11607" t="s">
        <v>31819</v>
      </c>
      <c r="M11607" t="s">
        <v>53</v>
      </c>
      <c r="N11607" t="str">
        <f>IF(AND(PESQUISA!$B$3&lt;&gt;"",OR(PESQUISA!$B$4="TODAS",B11607=PESQUISA!$B$4),ISNUMBER(SEARCH(PESQUISA!$B$3,D11607))),ROW()-1,"")</f>
        <v/>
      </c>
    </row>
    <row r="11608" spans="1:14" x14ac:dyDescent="0.3">
      <c r="A11608" t="s">
        <v>34996</v>
      </c>
      <c r="B11608" t="s">
        <v>31811</v>
      </c>
      <c r="C11608" t="s">
        <v>34997</v>
      </c>
      <c r="D11608" t="s">
        <v>34998</v>
      </c>
      <c r="E11608" t="s">
        <v>859</v>
      </c>
      <c r="G11608" t="s">
        <v>33</v>
      </c>
      <c r="H11608" t="s">
        <v>31814</v>
      </c>
      <c r="I11608" t="s">
        <v>31819</v>
      </c>
      <c r="M11608" t="s">
        <v>53</v>
      </c>
      <c r="N11608" t="str">
        <f>IF(AND(PESQUISA!$B$3&lt;&gt;"",OR(PESQUISA!$B$4="TODAS",B11608=PESQUISA!$B$4),ISNUMBER(SEARCH(PESQUISA!$B$3,D11608))),ROW()-1,"")</f>
        <v/>
      </c>
    </row>
    <row r="11609" spans="1:14" x14ac:dyDescent="0.3">
      <c r="A11609" t="s">
        <v>34999</v>
      </c>
      <c r="B11609" t="s">
        <v>31811</v>
      </c>
      <c r="C11609" t="s">
        <v>35000</v>
      </c>
      <c r="D11609" t="s">
        <v>35001</v>
      </c>
      <c r="E11609" t="s">
        <v>859</v>
      </c>
      <c r="G11609" t="s">
        <v>33</v>
      </c>
      <c r="H11609" t="s">
        <v>31814</v>
      </c>
      <c r="I11609" t="s">
        <v>31819</v>
      </c>
      <c r="M11609" t="s">
        <v>53</v>
      </c>
      <c r="N11609" t="str">
        <f>IF(AND(PESQUISA!$B$3&lt;&gt;"",OR(PESQUISA!$B$4="TODAS",B11609=PESQUISA!$B$4),ISNUMBER(SEARCH(PESQUISA!$B$3,D11609))),ROW()-1,"")</f>
        <v/>
      </c>
    </row>
    <row r="11610" spans="1:14" x14ac:dyDescent="0.3">
      <c r="A11610" t="s">
        <v>35002</v>
      </c>
      <c r="B11610" t="s">
        <v>31811</v>
      </c>
      <c r="C11610" t="s">
        <v>35003</v>
      </c>
      <c r="D11610" t="s">
        <v>35004</v>
      </c>
      <c r="E11610" t="s">
        <v>859</v>
      </c>
      <c r="G11610" t="s">
        <v>33</v>
      </c>
      <c r="H11610" t="s">
        <v>31814</v>
      </c>
      <c r="I11610" t="s">
        <v>31819</v>
      </c>
      <c r="M11610" t="s">
        <v>53</v>
      </c>
      <c r="N11610" t="str">
        <f>IF(AND(PESQUISA!$B$3&lt;&gt;"",OR(PESQUISA!$B$4="TODAS",B11610=PESQUISA!$B$4),ISNUMBER(SEARCH(PESQUISA!$B$3,D11610))),ROW()-1,"")</f>
        <v/>
      </c>
    </row>
    <row r="11611" spans="1:14" x14ac:dyDescent="0.3">
      <c r="A11611" t="s">
        <v>35005</v>
      </c>
      <c r="B11611" t="s">
        <v>31811</v>
      </c>
      <c r="C11611" t="s">
        <v>35006</v>
      </c>
      <c r="D11611" t="s">
        <v>35007</v>
      </c>
      <c r="E11611" t="s">
        <v>859</v>
      </c>
      <c r="G11611" t="s">
        <v>33</v>
      </c>
      <c r="H11611" t="s">
        <v>31814</v>
      </c>
      <c r="I11611" t="s">
        <v>31819</v>
      </c>
      <c r="M11611" t="s">
        <v>53</v>
      </c>
      <c r="N11611" t="str">
        <f>IF(AND(PESQUISA!$B$3&lt;&gt;"",OR(PESQUISA!$B$4="TODAS",B11611=PESQUISA!$B$4),ISNUMBER(SEARCH(PESQUISA!$B$3,D11611))),ROW()-1,"")</f>
        <v/>
      </c>
    </row>
    <row r="11612" spans="1:14" x14ac:dyDescent="0.3">
      <c r="A11612" t="s">
        <v>35008</v>
      </c>
      <c r="B11612" t="s">
        <v>31811</v>
      </c>
      <c r="C11612" t="s">
        <v>35009</v>
      </c>
      <c r="D11612" t="s">
        <v>35010</v>
      </c>
      <c r="E11612" t="s">
        <v>859</v>
      </c>
      <c r="G11612" t="s">
        <v>33</v>
      </c>
      <c r="H11612" t="s">
        <v>31814</v>
      </c>
      <c r="I11612" t="s">
        <v>31819</v>
      </c>
      <c r="M11612" t="s">
        <v>53</v>
      </c>
      <c r="N11612" t="str">
        <f>IF(AND(PESQUISA!$B$3&lt;&gt;"",OR(PESQUISA!$B$4="TODAS",B11612=PESQUISA!$B$4),ISNUMBER(SEARCH(PESQUISA!$B$3,D11612))),ROW()-1,"")</f>
        <v/>
      </c>
    </row>
    <row r="11613" spans="1:14" x14ac:dyDescent="0.3">
      <c r="A11613" t="s">
        <v>35011</v>
      </c>
      <c r="B11613" t="s">
        <v>31811</v>
      </c>
      <c r="C11613" t="s">
        <v>35012</v>
      </c>
      <c r="D11613" t="s">
        <v>35013</v>
      </c>
      <c r="E11613" t="s">
        <v>859</v>
      </c>
      <c r="G11613" t="s">
        <v>33</v>
      </c>
      <c r="H11613" t="s">
        <v>31814</v>
      </c>
      <c r="I11613" t="s">
        <v>31819</v>
      </c>
      <c r="M11613" t="s">
        <v>53</v>
      </c>
      <c r="N11613" t="str">
        <f>IF(AND(PESQUISA!$B$3&lt;&gt;"",OR(PESQUISA!$B$4="TODAS",B11613=PESQUISA!$B$4),ISNUMBER(SEARCH(PESQUISA!$B$3,D11613))),ROW()-1,"")</f>
        <v/>
      </c>
    </row>
    <row r="11614" spans="1:14" x14ac:dyDescent="0.3">
      <c r="A11614" t="s">
        <v>35014</v>
      </c>
      <c r="B11614" t="s">
        <v>31811</v>
      </c>
      <c r="C11614" t="s">
        <v>35015</v>
      </c>
      <c r="D11614" t="s">
        <v>35016</v>
      </c>
      <c r="E11614" t="s">
        <v>859</v>
      </c>
      <c r="G11614" t="s">
        <v>33</v>
      </c>
      <c r="H11614" t="s">
        <v>31814</v>
      </c>
      <c r="I11614" t="s">
        <v>31819</v>
      </c>
      <c r="M11614" t="s">
        <v>53</v>
      </c>
      <c r="N11614" t="str">
        <f>IF(AND(PESQUISA!$B$3&lt;&gt;"",OR(PESQUISA!$B$4="TODAS",B11614=PESQUISA!$B$4),ISNUMBER(SEARCH(PESQUISA!$B$3,D11614))),ROW()-1,"")</f>
        <v/>
      </c>
    </row>
    <row r="11615" spans="1:14" x14ac:dyDescent="0.3">
      <c r="A11615" t="s">
        <v>35017</v>
      </c>
      <c r="B11615" t="s">
        <v>31811</v>
      </c>
      <c r="C11615" t="s">
        <v>35018</v>
      </c>
      <c r="D11615" t="s">
        <v>35019</v>
      </c>
      <c r="E11615" t="s">
        <v>859</v>
      </c>
      <c r="G11615" t="s">
        <v>33</v>
      </c>
      <c r="H11615" t="s">
        <v>31814</v>
      </c>
      <c r="I11615" t="s">
        <v>31819</v>
      </c>
      <c r="M11615" t="s">
        <v>53</v>
      </c>
      <c r="N11615" t="str">
        <f>IF(AND(PESQUISA!$B$3&lt;&gt;"",OR(PESQUISA!$B$4="TODAS",B11615=PESQUISA!$B$4),ISNUMBER(SEARCH(PESQUISA!$B$3,D11615))),ROW()-1,"")</f>
        <v/>
      </c>
    </row>
    <row r="11616" spans="1:14" x14ac:dyDescent="0.3">
      <c r="A11616" t="s">
        <v>35020</v>
      </c>
      <c r="B11616" t="s">
        <v>31811</v>
      </c>
      <c r="C11616" t="s">
        <v>35021</v>
      </c>
      <c r="D11616" t="s">
        <v>35022</v>
      </c>
      <c r="E11616" t="s">
        <v>859</v>
      </c>
      <c r="G11616" t="s">
        <v>33</v>
      </c>
      <c r="H11616" t="s">
        <v>31814</v>
      </c>
      <c r="I11616" t="s">
        <v>31819</v>
      </c>
      <c r="M11616" t="s">
        <v>53</v>
      </c>
      <c r="N11616" t="str">
        <f>IF(AND(PESQUISA!$B$3&lt;&gt;"",OR(PESQUISA!$B$4="TODAS",B11616=PESQUISA!$B$4),ISNUMBER(SEARCH(PESQUISA!$B$3,D11616))),ROW()-1,"")</f>
        <v/>
      </c>
    </row>
    <row r="11617" spans="1:14" x14ac:dyDescent="0.3">
      <c r="A11617" t="s">
        <v>35023</v>
      </c>
      <c r="B11617" t="s">
        <v>31811</v>
      </c>
      <c r="C11617" t="s">
        <v>35024</v>
      </c>
      <c r="D11617" t="s">
        <v>35025</v>
      </c>
      <c r="E11617" t="s">
        <v>859</v>
      </c>
      <c r="G11617" t="s">
        <v>33</v>
      </c>
      <c r="H11617" t="s">
        <v>31814</v>
      </c>
      <c r="I11617" t="s">
        <v>31819</v>
      </c>
      <c r="M11617" t="s">
        <v>53</v>
      </c>
      <c r="N11617" t="str">
        <f>IF(AND(PESQUISA!$B$3&lt;&gt;"",OR(PESQUISA!$B$4="TODAS",B11617=PESQUISA!$B$4),ISNUMBER(SEARCH(PESQUISA!$B$3,D11617))),ROW()-1,"")</f>
        <v/>
      </c>
    </row>
    <row r="11618" spans="1:14" x14ac:dyDescent="0.3">
      <c r="A11618" t="s">
        <v>35026</v>
      </c>
      <c r="B11618" t="s">
        <v>31811</v>
      </c>
      <c r="C11618" t="s">
        <v>35027</v>
      </c>
      <c r="D11618" t="s">
        <v>35028</v>
      </c>
      <c r="E11618" t="s">
        <v>859</v>
      </c>
      <c r="G11618" t="s">
        <v>33</v>
      </c>
      <c r="H11618" t="s">
        <v>31814</v>
      </c>
      <c r="I11618" t="s">
        <v>31819</v>
      </c>
      <c r="M11618" t="s">
        <v>53</v>
      </c>
      <c r="N11618" t="str">
        <f>IF(AND(PESQUISA!$B$3&lt;&gt;"",OR(PESQUISA!$B$4="TODAS",B11618=PESQUISA!$B$4),ISNUMBER(SEARCH(PESQUISA!$B$3,D11618))),ROW()-1,"")</f>
        <v/>
      </c>
    </row>
    <row r="11619" spans="1:14" x14ac:dyDescent="0.3">
      <c r="A11619" t="s">
        <v>35029</v>
      </c>
      <c r="B11619" t="s">
        <v>31811</v>
      </c>
      <c r="C11619" t="s">
        <v>35030</v>
      </c>
      <c r="D11619" t="s">
        <v>35031</v>
      </c>
      <c r="E11619" t="s">
        <v>859</v>
      </c>
      <c r="G11619" t="s">
        <v>33</v>
      </c>
      <c r="H11619" t="s">
        <v>31814</v>
      </c>
      <c r="I11619" t="s">
        <v>31819</v>
      </c>
      <c r="M11619" t="s">
        <v>53</v>
      </c>
      <c r="N11619" t="str">
        <f>IF(AND(PESQUISA!$B$3&lt;&gt;"",OR(PESQUISA!$B$4="TODAS",B11619=PESQUISA!$B$4),ISNUMBER(SEARCH(PESQUISA!$B$3,D11619))),ROW()-1,"")</f>
        <v/>
      </c>
    </row>
    <row r="11620" spans="1:14" x14ac:dyDescent="0.3">
      <c r="A11620" t="s">
        <v>35032</v>
      </c>
      <c r="B11620" t="s">
        <v>31811</v>
      </c>
      <c r="C11620" t="s">
        <v>35033</v>
      </c>
      <c r="D11620" t="s">
        <v>35034</v>
      </c>
      <c r="E11620" t="s">
        <v>859</v>
      </c>
      <c r="G11620" t="s">
        <v>33</v>
      </c>
      <c r="H11620" t="s">
        <v>31814</v>
      </c>
      <c r="I11620" t="s">
        <v>31819</v>
      </c>
      <c r="M11620" t="s">
        <v>53</v>
      </c>
      <c r="N11620" t="str">
        <f>IF(AND(PESQUISA!$B$3&lt;&gt;"",OR(PESQUISA!$B$4="TODAS",B11620=PESQUISA!$B$4),ISNUMBER(SEARCH(PESQUISA!$B$3,D11620))),ROW()-1,"")</f>
        <v/>
      </c>
    </row>
    <row r="11621" spans="1:14" x14ac:dyDescent="0.3">
      <c r="A11621" t="s">
        <v>35035</v>
      </c>
      <c r="B11621" t="s">
        <v>31811</v>
      </c>
      <c r="C11621" t="s">
        <v>35036</v>
      </c>
      <c r="D11621" t="s">
        <v>35037</v>
      </c>
      <c r="E11621" t="s">
        <v>859</v>
      </c>
      <c r="G11621" t="s">
        <v>33</v>
      </c>
      <c r="H11621" t="s">
        <v>31814</v>
      </c>
      <c r="I11621" t="s">
        <v>31819</v>
      </c>
      <c r="M11621" t="s">
        <v>53</v>
      </c>
      <c r="N11621" t="str">
        <f>IF(AND(PESQUISA!$B$3&lt;&gt;"",OR(PESQUISA!$B$4="TODAS",B11621=PESQUISA!$B$4),ISNUMBER(SEARCH(PESQUISA!$B$3,D11621))),ROW()-1,"")</f>
        <v/>
      </c>
    </row>
    <row r="11622" spans="1:14" x14ac:dyDescent="0.3">
      <c r="A11622" t="s">
        <v>35038</v>
      </c>
      <c r="B11622" t="s">
        <v>31811</v>
      </c>
      <c r="C11622" t="s">
        <v>35039</v>
      </c>
      <c r="D11622" t="s">
        <v>35040</v>
      </c>
      <c r="E11622" t="s">
        <v>859</v>
      </c>
      <c r="G11622" t="s">
        <v>33</v>
      </c>
      <c r="H11622" t="s">
        <v>31814</v>
      </c>
      <c r="I11622" t="s">
        <v>31819</v>
      </c>
      <c r="M11622" t="s">
        <v>53</v>
      </c>
      <c r="N11622" t="str">
        <f>IF(AND(PESQUISA!$B$3&lt;&gt;"",OR(PESQUISA!$B$4="TODAS",B11622=PESQUISA!$B$4),ISNUMBER(SEARCH(PESQUISA!$B$3,D11622))),ROW()-1,"")</f>
        <v/>
      </c>
    </row>
    <row r="11623" spans="1:14" x14ac:dyDescent="0.3">
      <c r="A11623" t="s">
        <v>35041</v>
      </c>
      <c r="B11623" t="s">
        <v>31811</v>
      </c>
      <c r="C11623" t="s">
        <v>35042</v>
      </c>
      <c r="D11623" t="s">
        <v>35043</v>
      </c>
      <c r="E11623" t="s">
        <v>32</v>
      </c>
      <c r="F11623" s="7">
        <v>43.95</v>
      </c>
      <c r="G11623" t="s">
        <v>33</v>
      </c>
      <c r="H11623" t="s">
        <v>31814</v>
      </c>
      <c r="I11623" t="s">
        <v>31819</v>
      </c>
      <c r="M11623" t="s">
        <v>36</v>
      </c>
      <c r="N11623" t="str">
        <f>IF(AND(PESQUISA!$B$3&lt;&gt;"",OR(PESQUISA!$B$4="TODAS",B11623=PESQUISA!$B$4),ISNUMBER(SEARCH(PESQUISA!$B$3,D11623))),ROW()-1,"")</f>
        <v/>
      </c>
    </row>
    <row r="11624" spans="1:14" x14ac:dyDescent="0.3">
      <c r="A11624" t="s">
        <v>35044</v>
      </c>
      <c r="B11624" t="s">
        <v>31811</v>
      </c>
      <c r="C11624" t="s">
        <v>35045</v>
      </c>
      <c r="D11624" t="s">
        <v>35046</v>
      </c>
      <c r="E11624" t="s">
        <v>32</v>
      </c>
      <c r="F11624" s="7">
        <v>48.68</v>
      </c>
      <c r="G11624" t="s">
        <v>33</v>
      </c>
      <c r="H11624" t="s">
        <v>31814</v>
      </c>
      <c r="I11624" t="s">
        <v>31819</v>
      </c>
      <c r="M11624" t="s">
        <v>36</v>
      </c>
      <c r="N11624" t="str">
        <f>IF(AND(PESQUISA!$B$3&lt;&gt;"",OR(PESQUISA!$B$4="TODAS",B11624=PESQUISA!$B$4),ISNUMBER(SEARCH(PESQUISA!$B$3,D11624))),ROW()-1,"")</f>
        <v/>
      </c>
    </row>
    <row r="11625" spans="1:14" x14ac:dyDescent="0.3">
      <c r="A11625" t="s">
        <v>35047</v>
      </c>
      <c r="B11625" t="s">
        <v>31811</v>
      </c>
      <c r="C11625" t="s">
        <v>35048</v>
      </c>
      <c r="D11625" t="s">
        <v>35049</v>
      </c>
      <c r="E11625" t="s">
        <v>32</v>
      </c>
      <c r="F11625" s="7">
        <v>61.78</v>
      </c>
      <c r="G11625" t="s">
        <v>33</v>
      </c>
      <c r="H11625" t="s">
        <v>31814</v>
      </c>
      <c r="I11625" t="s">
        <v>31819</v>
      </c>
      <c r="M11625" t="s">
        <v>36</v>
      </c>
      <c r="N11625" t="str">
        <f>IF(AND(PESQUISA!$B$3&lt;&gt;"",OR(PESQUISA!$B$4="TODAS",B11625=PESQUISA!$B$4),ISNUMBER(SEARCH(PESQUISA!$B$3,D11625))),ROW()-1,"")</f>
        <v/>
      </c>
    </row>
    <row r="11626" spans="1:14" x14ac:dyDescent="0.3">
      <c r="A11626" t="s">
        <v>35050</v>
      </c>
      <c r="B11626" t="s">
        <v>31811</v>
      </c>
      <c r="C11626" t="s">
        <v>35051</v>
      </c>
      <c r="D11626" t="s">
        <v>35052</v>
      </c>
      <c r="E11626" t="s">
        <v>32</v>
      </c>
      <c r="F11626" s="7">
        <v>88.73</v>
      </c>
      <c r="G11626" t="s">
        <v>33</v>
      </c>
      <c r="H11626" t="s">
        <v>31814</v>
      </c>
      <c r="I11626" t="s">
        <v>31819</v>
      </c>
      <c r="M11626" t="s">
        <v>36</v>
      </c>
      <c r="N11626" t="str">
        <f>IF(AND(PESQUISA!$B$3&lt;&gt;"",OR(PESQUISA!$B$4="TODAS",B11626=PESQUISA!$B$4),ISNUMBER(SEARCH(PESQUISA!$B$3,D11626))),ROW()-1,"")</f>
        <v/>
      </c>
    </row>
    <row r="11627" spans="1:14" x14ac:dyDescent="0.3">
      <c r="A11627" t="s">
        <v>35053</v>
      </c>
      <c r="B11627" t="s">
        <v>31811</v>
      </c>
      <c r="C11627" t="s">
        <v>35054</v>
      </c>
      <c r="D11627" t="s">
        <v>35055</v>
      </c>
      <c r="E11627" t="s">
        <v>32</v>
      </c>
      <c r="F11627" s="7">
        <v>32.130000000000003</v>
      </c>
      <c r="G11627" t="s">
        <v>33</v>
      </c>
      <c r="H11627" t="s">
        <v>31814</v>
      </c>
      <c r="I11627" t="s">
        <v>31819</v>
      </c>
      <c r="M11627" t="s">
        <v>36</v>
      </c>
      <c r="N11627" t="str">
        <f>IF(AND(PESQUISA!$B$3&lt;&gt;"",OR(PESQUISA!$B$4="TODAS",B11627=PESQUISA!$B$4),ISNUMBER(SEARCH(PESQUISA!$B$3,D11627))),ROW()-1,"")</f>
        <v/>
      </c>
    </row>
    <row r="11628" spans="1:14" x14ac:dyDescent="0.3">
      <c r="A11628" t="s">
        <v>35056</v>
      </c>
      <c r="B11628" t="s">
        <v>31811</v>
      </c>
      <c r="C11628" t="s">
        <v>35057</v>
      </c>
      <c r="D11628" t="s">
        <v>35058</v>
      </c>
      <c r="E11628" t="s">
        <v>32</v>
      </c>
      <c r="F11628" s="7">
        <v>41.99</v>
      </c>
      <c r="G11628" t="s">
        <v>33</v>
      </c>
      <c r="H11628" t="s">
        <v>31814</v>
      </c>
      <c r="I11628" t="s">
        <v>31819</v>
      </c>
      <c r="M11628" t="s">
        <v>36</v>
      </c>
      <c r="N11628" t="str">
        <f>IF(AND(PESQUISA!$B$3&lt;&gt;"",OR(PESQUISA!$B$4="TODAS",B11628=PESQUISA!$B$4),ISNUMBER(SEARCH(PESQUISA!$B$3,D11628))),ROW()-1,"")</f>
        <v/>
      </c>
    </row>
    <row r="11629" spans="1:14" x14ac:dyDescent="0.3">
      <c r="A11629" t="s">
        <v>35059</v>
      </c>
      <c r="B11629" t="s">
        <v>31811</v>
      </c>
      <c r="C11629" t="s">
        <v>35060</v>
      </c>
      <c r="D11629" t="s">
        <v>35061</v>
      </c>
      <c r="E11629" t="s">
        <v>32</v>
      </c>
      <c r="F11629" s="7">
        <v>46.2</v>
      </c>
      <c r="G11629" t="s">
        <v>33</v>
      </c>
      <c r="H11629" t="s">
        <v>31814</v>
      </c>
      <c r="I11629" t="s">
        <v>31819</v>
      </c>
      <c r="M11629" t="s">
        <v>36</v>
      </c>
      <c r="N11629" t="str">
        <f>IF(AND(PESQUISA!$B$3&lt;&gt;"",OR(PESQUISA!$B$4="TODAS",B11629=PESQUISA!$B$4),ISNUMBER(SEARCH(PESQUISA!$B$3,D11629))),ROW()-1,"")</f>
        <v/>
      </c>
    </row>
    <row r="11630" spans="1:14" x14ac:dyDescent="0.3">
      <c r="A11630" t="s">
        <v>35062</v>
      </c>
      <c r="B11630" t="s">
        <v>31811</v>
      </c>
      <c r="C11630" t="s">
        <v>35063</v>
      </c>
      <c r="D11630" t="s">
        <v>35064</v>
      </c>
      <c r="E11630" t="s">
        <v>32</v>
      </c>
      <c r="F11630" s="7">
        <v>50.42</v>
      </c>
      <c r="G11630" t="s">
        <v>33</v>
      </c>
      <c r="H11630" t="s">
        <v>31814</v>
      </c>
      <c r="I11630" t="s">
        <v>31819</v>
      </c>
      <c r="M11630" t="s">
        <v>36</v>
      </c>
      <c r="N11630" t="str">
        <f>IF(AND(PESQUISA!$B$3&lt;&gt;"",OR(PESQUISA!$B$4="TODAS",B11630=PESQUISA!$B$4),ISNUMBER(SEARCH(PESQUISA!$B$3,D11630))),ROW()-1,"")</f>
        <v/>
      </c>
    </row>
    <row r="11631" spans="1:14" x14ac:dyDescent="0.3">
      <c r="A11631" t="s">
        <v>35065</v>
      </c>
      <c r="B11631" t="s">
        <v>31811</v>
      </c>
      <c r="C11631" t="s">
        <v>35066</v>
      </c>
      <c r="D11631" t="s">
        <v>35067</v>
      </c>
      <c r="E11631" t="s">
        <v>32</v>
      </c>
      <c r="F11631" s="7">
        <v>62.59</v>
      </c>
      <c r="G11631" t="s">
        <v>33</v>
      </c>
      <c r="H11631" t="s">
        <v>31814</v>
      </c>
      <c r="I11631" t="s">
        <v>31819</v>
      </c>
      <c r="M11631" t="s">
        <v>36</v>
      </c>
      <c r="N11631" t="str">
        <f>IF(AND(PESQUISA!$B$3&lt;&gt;"",OR(PESQUISA!$B$4="TODAS",B11631=PESQUISA!$B$4),ISNUMBER(SEARCH(PESQUISA!$B$3,D11631))),ROW()-1,"")</f>
        <v/>
      </c>
    </row>
    <row r="11632" spans="1:14" x14ac:dyDescent="0.3">
      <c r="A11632" t="s">
        <v>35068</v>
      </c>
      <c r="B11632" t="s">
        <v>31811</v>
      </c>
      <c r="C11632" t="s">
        <v>35069</v>
      </c>
      <c r="D11632" t="s">
        <v>35070</v>
      </c>
      <c r="E11632" t="s">
        <v>32</v>
      </c>
      <c r="F11632" s="7">
        <v>94.54</v>
      </c>
      <c r="G11632" t="s">
        <v>33</v>
      </c>
      <c r="H11632" t="s">
        <v>31814</v>
      </c>
      <c r="I11632" t="s">
        <v>31819</v>
      </c>
      <c r="M11632" t="s">
        <v>36</v>
      </c>
      <c r="N11632" t="str">
        <f>IF(AND(PESQUISA!$B$3&lt;&gt;"",OR(PESQUISA!$B$4="TODAS",B11632=PESQUISA!$B$4),ISNUMBER(SEARCH(PESQUISA!$B$3,D11632))),ROW()-1,"")</f>
        <v/>
      </c>
    </row>
    <row r="11633" spans="1:14" x14ac:dyDescent="0.3">
      <c r="A11633" t="s">
        <v>35071</v>
      </c>
      <c r="B11633" t="s">
        <v>31811</v>
      </c>
      <c r="C11633" t="s">
        <v>35072</v>
      </c>
      <c r="D11633" t="s">
        <v>35073</v>
      </c>
      <c r="E11633" t="s">
        <v>32</v>
      </c>
      <c r="F11633" s="7">
        <v>34.659999999999997</v>
      </c>
      <c r="G11633" t="s">
        <v>33</v>
      </c>
      <c r="H11633" t="s">
        <v>31814</v>
      </c>
      <c r="I11633" t="s">
        <v>31819</v>
      </c>
      <c r="M11633" t="s">
        <v>36</v>
      </c>
      <c r="N11633" t="str">
        <f>IF(AND(PESQUISA!$B$3&lt;&gt;"",OR(PESQUISA!$B$4="TODAS",B11633=PESQUISA!$B$4),ISNUMBER(SEARCH(PESQUISA!$B$3,D11633))),ROW()-1,"")</f>
        <v/>
      </c>
    </row>
    <row r="11634" spans="1:14" x14ac:dyDescent="0.3">
      <c r="A11634" t="s">
        <v>35074</v>
      </c>
      <c r="B11634" t="s">
        <v>31811</v>
      </c>
      <c r="C11634" t="s">
        <v>35075</v>
      </c>
      <c r="D11634" t="s">
        <v>35076</v>
      </c>
      <c r="E11634" t="s">
        <v>32</v>
      </c>
      <c r="F11634" s="7">
        <v>42.39</v>
      </c>
      <c r="G11634" t="s">
        <v>33</v>
      </c>
      <c r="H11634" t="s">
        <v>31814</v>
      </c>
      <c r="I11634" t="s">
        <v>31819</v>
      </c>
      <c r="M11634" t="s">
        <v>36</v>
      </c>
      <c r="N11634" t="str">
        <f>IF(AND(PESQUISA!$B$3&lt;&gt;"",OR(PESQUISA!$B$4="TODAS",B11634=PESQUISA!$B$4),ISNUMBER(SEARCH(PESQUISA!$B$3,D11634))),ROW()-1,"")</f>
        <v/>
      </c>
    </row>
    <row r="11635" spans="1:14" x14ac:dyDescent="0.3">
      <c r="A11635" t="s">
        <v>35077</v>
      </c>
      <c r="B11635" t="s">
        <v>31811</v>
      </c>
      <c r="C11635" t="s">
        <v>35078</v>
      </c>
      <c r="D11635" t="s">
        <v>35079</v>
      </c>
      <c r="E11635" t="s">
        <v>32</v>
      </c>
      <c r="F11635" s="7">
        <v>35.39</v>
      </c>
      <c r="G11635" t="s">
        <v>33</v>
      </c>
      <c r="H11635" t="s">
        <v>31814</v>
      </c>
      <c r="I11635" t="s">
        <v>31819</v>
      </c>
      <c r="M11635" t="s">
        <v>36</v>
      </c>
      <c r="N11635" t="str">
        <f>IF(AND(PESQUISA!$B$3&lt;&gt;"",OR(PESQUISA!$B$4="TODAS",B11635=PESQUISA!$B$4),ISNUMBER(SEARCH(PESQUISA!$B$3,D11635))),ROW()-1,"")</f>
        <v/>
      </c>
    </row>
    <row r="11636" spans="1:14" x14ac:dyDescent="0.3">
      <c r="A11636" t="s">
        <v>35080</v>
      </c>
      <c r="B11636" t="s">
        <v>31811</v>
      </c>
      <c r="C11636" t="s">
        <v>35081</v>
      </c>
      <c r="D11636" t="s">
        <v>35082</v>
      </c>
      <c r="E11636" t="s">
        <v>32</v>
      </c>
      <c r="F11636" s="7">
        <v>37.31</v>
      </c>
      <c r="G11636" t="s">
        <v>33</v>
      </c>
      <c r="H11636" t="s">
        <v>31814</v>
      </c>
      <c r="I11636" t="s">
        <v>31819</v>
      </c>
      <c r="M11636" t="s">
        <v>36</v>
      </c>
      <c r="N11636" t="str">
        <f>IF(AND(PESQUISA!$B$3&lt;&gt;"",OR(PESQUISA!$B$4="TODAS",B11636=PESQUISA!$B$4),ISNUMBER(SEARCH(PESQUISA!$B$3,D11636))),ROW()-1,"")</f>
        <v/>
      </c>
    </row>
    <row r="11637" spans="1:14" x14ac:dyDescent="0.3">
      <c r="A11637" t="s">
        <v>35083</v>
      </c>
      <c r="B11637" t="s">
        <v>31811</v>
      </c>
      <c r="C11637" t="s">
        <v>35084</v>
      </c>
      <c r="D11637" t="s">
        <v>35085</v>
      </c>
      <c r="E11637" t="s">
        <v>32</v>
      </c>
      <c r="F11637" s="7">
        <v>45.53</v>
      </c>
      <c r="G11637" t="s">
        <v>33</v>
      </c>
      <c r="H11637" t="s">
        <v>31814</v>
      </c>
      <c r="I11637" t="s">
        <v>31819</v>
      </c>
      <c r="M11637" t="s">
        <v>36</v>
      </c>
      <c r="N11637" t="str">
        <f>IF(AND(PESQUISA!$B$3&lt;&gt;"",OR(PESQUISA!$B$4="TODAS",B11637=PESQUISA!$B$4),ISNUMBER(SEARCH(PESQUISA!$B$3,D11637))),ROW()-1,"")</f>
        <v/>
      </c>
    </row>
    <row r="11638" spans="1:14" x14ac:dyDescent="0.3">
      <c r="A11638" t="s">
        <v>35086</v>
      </c>
      <c r="B11638" t="s">
        <v>31811</v>
      </c>
      <c r="C11638" t="s">
        <v>35087</v>
      </c>
      <c r="D11638" t="s">
        <v>35088</v>
      </c>
      <c r="E11638" t="s">
        <v>32</v>
      </c>
      <c r="F11638" s="7">
        <v>60.53</v>
      </c>
      <c r="G11638" t="s">
        <v>33</v>
      </c>
      <c r="H11638" t="s">
        <v>31814</v>
      </c>
      <c r="I11638" t="s">
        <v>31819</v>
      </c>
      <c r="M11638" t="s">
        <v>36</v>
      </c>
      <c r="N11638" t="str">
        <f>IF(AND(PESQUISA!$B$3&lt;&gt;"",OR(PESQUISA!$B$4="TODAS",B11638=PESQUISA!$B$4),ISNUMBER(SEARCH(PESQUISA!$B$3,D11638))),ROW()-1,"")</f>
        <v/>
      </c>
    </row>
    <row r="11639" spans="1:14" x14ac:dyDescent="0.3">
      <c r="A11639" t="s">
        <v>35089</v>
      </c>
      <c r="B11639" t="s">
        <v>31811</v>
      </c>
      <c r="C11639" t="s">
        <v>35090</v>
      </c>
      <c r="D11639" t="s">
        <v>35091</v>
      </c>
      <c r="E11639" t="s">
        <v>32</v>
      </c>
      <c r="F11639" s="7">
        <v>73.8</v>
      </c>
      <c r="G11639" t="s">
        <v>33</v>
      </c>
      <c r="H11639" t="s">
        <v>31814</v>
      </c>
      <c r="I11639" t="s">
        <v>31819</v>
      </c>
      <c r="M11639" t="s">
        <v>36</v>
      </c>
      <c r="N11639" t="str">
        <f>IF(AND(PESQUISA!$B$3&lt;&gt;"",OR(PESQUISA!$B$4="TODAS",B11639=PESQUISA!$B$4),ISNUMBER(SEARCH(PESQUISA!$B$3,D11639))),ROW()-1,"")</f>
        <v/>
      </c>
    </row>
    <row r="11640" spans="1:14" x14ac:dyDescent="0.3">
      <c r="A11640" t="s">
        <v>35092</v>
      </c>
      <c r="B11640" t="s">
        <v>31811</v>
      </c>
      <c r="C11640" t="s">
        <v>35093</v>
      </c>
      <c r="D11640" t="s">
        <v>35094</v>
      </c>
      <c r="E11640" t="s">
        <v>32</v>
      </c>
      <c r="F11640" s="7">
        <v>21.25</v>
      </c>
      <c r="G11640" t="s">
        <v>33</v>
      </c>
      <c r="H11640" t="s">
        <v>31814</v>
      </c>
      <c r="I11640" t="s">
        <v>31819</v>
      </c>
      <c r="M11640" t="s">
        <v>36</v>
      </c>
      <c r="N11640" t="str">
        <f>IF(AND(PESQUISA!$B$3&lt;&gt;"",OR(PESQUISA!$B$4="TODAS",B11640=PESQUISA!$B$4),ISNUMBER(SEARCH(PESQUISA!$B$3,D11640))),ROW()-1,"")</f>
        <v/>
      </c>
    </row>
    <row r="11641" spans="1:14" x14ac:dyDescent="0.3">
      <c r="A11641" t="s">
        <v>35095</v>
      </c>
      <c r="B11641" t="s">
        <v>31811</v>
      </c>
      <c r="C11641" t="s">
        <v>35096</v>
      </c>
      <c r="D11641" t="s">
        <v>35097</v>
      </c>
      <c r="E11641" t="s">
        <v>32</v>
      </c>
      <c r="F11641" s="7">
        <v>28.56</v>
      </c>
      <c r="G11641" t="s">
        <v>33</v>
      </c>
      <c r="H11641" t="s">
        <v>31814</v>
      </c>
      <c r="I11641" t="s">
        <v>31819</v>
      </c>
      <c r="M11641" t="s">
        <v>36</v>
      </c>
      <c r="N11641" t="str">
        <f>IF(AND(PESQUISA!$B$3&lt;&gt;"",OR(PESQUISA!$B$4="TODAS",B11641=PESQUISA!$B$4),ISNUMBER(SEARCH(PESQUISA!$B$3,D11641))),ROW()-1,"")</f>
        <v/>
      </c>
    </row>
    <row r="11642" spans="1:14" x14ac:dyDescent="0.3">
      <c r="A11642" t="s">
        <v>35098</v>
      </c>
      <c r="B11642" t="s">
        <v>31811</v>
      </c>
      <c r="C11642" t="s">
        <v>35099</v>
      </c>
      <c r="D11642" t="s">
        <v>35100</v>
      </c>
      <c r="E11642" t="s">
        <v>32</v>
      </c>
      <c r="G11642" t="s">
        <v>33</v>
      </c>
      <c r="H11642" t="s">
        <v>31814</v>
      </c>
      <c r="I11642" t="s">
        <v>31819</v>
      </c>
      <c r="M11642" t="s">
        <v>53</v>
      </c>
      <c r="N11642" t="str">
        <f>IF(AND(PESQUISA!$B$3&lt;&gt;"",OR(PESQUISA!$B$4="TODAS",B11642=PESQUISA!$B$4),ISNUMBER(SEARCH(PESQUISA!$B$3,D11642))),ROW()-1,"")</f>
        <v/>
      </c>
    </row>
    <row r="11643" spans="1:14" x14ac:dyDescent="0.3">
      <c r="A11643" t="s">
        <v>35101</v>
      </c>
      <c r="B11643" t="s">
        <v>31811</v>
      </c>
      <c r="C11643" t="s">
        <v>35102</v>
      </c>
      <c r="D11643" t="s">
        <v>35103</v>
      </c>
      <c r="E11643" t="s">
        <v>32</v>
      </c>
      <c r="G11643" t="s">
        <v>33</v>
      </c>
      <c r="H11643" t="s">
        <v>31814</v>
      </c>
      <c r="I11643" t="s">
        <v>31819</v>
      </c>
      <c r="M11643" t="s">
        <v>53</v>
      </c>
      <c r="N11643" t="str">
        <f>IF(AND(PESQUISA!$B$3&lt;&gt;"",OR(PESQUISA!$B$4="TODAS",B11643=PESQUISA!$B$4),ISNUMBER(SEARCH(PESQUISA!$B$3,D11643))),ROW()-1,"")</f>
        <v/>
      </c>
    </row>
    <row r="11644" spans="1:14" x14ac:dyDescent="0.3">
      <c r="A11644" t="s">
        <v>35104</v>
      </c>
      <c r="B11644" t="s">
        <v>31811</v>
      </c>
      <c r="C11644" t="s">
        <v>35105</v>
      </c>
      <c r="D11644" t="s">
        <v>35106</v>
      </c>
      <c r="E11644" t="s">
        <v>32</v>
      </c>
      <c r="G11644" t="s">
        <v>33</v>
      </c>
      <c r="H11644" t="s">
        <v>31814</v>
      </c>
      <c r="I11644" t="s">
        <v>31819</v>
      </c>
      <c r="M11644" t="s">
        <v>53</v>
      </c>
      <c r="N11644" t="str">
        <f>IF(AND(PESQUISA!$B$3&lt;&gt;"",OR(PESQUISA!$B$4="TODAS",B11644=PESQUISA!$B$4),ISNUMBER(SEARCH(PESQUISA!$B$3,D11644))),ROW()-1,"")</f>
        <v/>
      </c>
    </row>
    <row r="11645" spans="1:14" x14ac:dyDescent="0.3">
      <c r="A11645" t="s">
        <v>35107</v>
      </c>
      <c r="B11645" t="s">
        <v>31811</v>
      </c>
      <c r="C11645" t="s">
        <v>35108</v>
      </c>
      <c r="D11645" t="s">
        <v>35109</v>
      </c>
      <c r="E11645" t="s">
        <v>33050</v>
      </c>
      <c r="G11645" t="s">
        <v>33</v>
      </c>
      <c r="H11645" t="s">
        <v>31814</v>
      </c>
      <c r="I11645" t="s">
        <v>31819</v>
      </c>
      <c r="M11645" t="s">
        <v>53</v>
      </c>
      <c r="N11645" t="str">
        <f>IF(AND(PESQUISA!$B$3&lt;&gt;"",OR(PESQUISA!$B$4="TODAS",B11645=PESQUISA!$B$4),ISNUMBER(SEARCH(PESQUISA!$B$3,D11645))),ROW()-1,"")</f>
        <v/>
      </c>
    </row>
    <row r="11646" spans="1:14" x14ac:dyDescent="0.3">
      <c r="A11646" t="s">
        <v>35110</v>
      </c>
      <c r="B11646" t="s">
        <v>31811</v>
      </c>
      <c r="C11646" t="s">
        <v>35111</v>
      </c>
      <c r="D11646" t="s">
        <v>35112</v>
      </c>
      <c r="E11646" t="s">
        <v>32</v>
      </c>
      <c r="F11646" s="7">
        <v>94.4</v>
      </c>
      <c r="G11646" t="s">
        <v>33</v>
      </c>
      <c r="H11646" t="s">
        <v>31814</v>
      </c>
      <c r="I11646" t="s">
        <v>31819</v>
      </c>
      <c r="M11646" t="s">
        <v>36</v>
      </c>
      <c r="N11646" t="str">
        <f>IF(AND(PESQUISA!$B$3&lt;&gt;"",OR(PESQUISA!$B$4="TODAS",B11646=PESQUISA!$B$4),ISNUMBER(SEARCH(PESQUISA!$B$3,D11646))),ROW()-1,"")</f>
        <v/>
      </c>
    </row>
    <row r="11647" spans="1:14" x14ac:dyDescent="0.3">
      <c r="A11647" t="s">
        <v>35113</v>
      </c>
      <c r="B11647" t="s">
        <v>31811</v>
      </c>
      <c r="C11647" t="s">
        <v>35114</v>
      </c>
      <c r="D11647" t="s">
        <v>35115</v>
      </c>
      <c r="E11647" t="s">
        <v>32</v>
      </c>
      <c r="F11647" s="7">
        <v>54.91</v>
      </c>
      <c r="G11647" t="s">
        <v>33</v>
      </c>
      <c r="H11647" t="s">
        <v>31814</v>
      </c>
      <c r="I11647" t="s">
        <v>31819</v>
      </c>
      <c r="M11647" t="s">
        <v>36</v>
      </c>
      <c r="N11647" t="str">
        <f>IF(AND(PESQUISA!$B$3&lt;&gt;"",OR(PESQUISA!$B$4="TODAS",B11647=PESQUISA!$B$4),ISNUMBER(SEARCH(PESQUISA!$B$3,D11647))),ROW()-1,"")</f>
        <v/>
      </c>
    </row>
    <row r="11648" spans="1:14" x14ac:dyDescent="0.3">
      <c r="A11648" t="s">
        <v>35116</v>
      </c>
      <c r="B11648" t="s">
        <v>31811</v>
      </c>
      <c r="C11648" t="s">
        <v>35117</v>
      </c>
      <c r="D11648" t="s">
        <v>35118</v>
      </c>
      <c r="E11648" t="s">
        <v>32</v>
      </c>
      <c r="F11648" s="7">
        <v>68.040000000000006</v>
      </c>
      <c r="G11648" t="s">
        <v>33</v>
      </c>
      <c r="H11648" t="s">
        <v>31814</v>
      </c>
      <c r="I11648" t="s">
        <v>31819</v>
      </c>
      <c r="M11648" t="s">
        <v>36</v>
      </c>
      <c r="N11648" t="str">
        <f>IF(AND(PESQUISA!$B$3&lt;&gt;"",OR(PESQUISA!$B$4="TODAS",B11648=PESQUISA!$B$4),ISNUMBER(SEARCH(PESQUISA!$B$3,D11648))),ROW()-1,"")</f>
        <v/>
      </c>
    </row>
    <row r="11649" spans="1:14" x14ac:dyDescent="0.3">
      <c r="A11649" t="s">
        <v>35119</v>
      </c>
      <c r="B11649" t="s">
        <v>31811</v>
      </c>
      <c r="C11649" t="s">
        <v>35120</v>
      </c>
      <c r="D11649" t="s">
        <v>35121</v>
      </c>
      <c r="E11649" t="s">
        <v>32</v>
      </c>
      <c r="F11649" s="7">
        <v>78.92</v>
      </c>
      <c r="G11649" t="s">
        <v>33</v>
      </c>
      <c r="H11649" t="s">
        <v>31814</v>
      </c>
      <c r="I11649" t="s">
        <v>31819</v>
      </c>
      <c r="M11649" t="s">
        <v>36</v>
      </c>
      <c r="N11649" t="str">
        <f>IF(AND(PESQUISA!$B$3&lt;&gt;"",OR(PESQUISA!$B$4="TODAS",B11649=PESQUISA!$B$4),ISNUMBER(SEARCH(PESQUISA!$B$3,D11649))),ROW()-1,"")</f>
        <v/>
      </c>
    </row>
    <row r="11650" spans="1:14" x14ac:dyDescent="0.3">
      <c r="A11650" t="s">
        <v>35122</v>
      </c>
      <c r="B11650" t="s">
        <v>31811</v>
      </c>
      <c r="C11650" t="s">
        <v>35123</v>
      </c>
      <c r="D11650" t="s">
        <v>35124</v>
      </c>
      <c r="E11650" t="s">
        <v>32</v>
      </c>
      <c r="F11650" s="7">
        <v>113.69</v>
      </c>
      <c r="G11650" t="s">
        <v>33</v>
      </c>
      <c r="H11650" t="s">
        <v>31814</v>
      </c>
      <c r="I11650" t="s">
        <v>31819</v>
      </c>
      <c r="M11650" t="s">
        <v>36</v>
      </c>
      <c r="N11650" t="str">
        <f>IF(AND(PESQUISA!$B$3&lt;&gt;"",OR(PESQUISA!$B$4="TODAS",B11650=PESQUISA!$B$4),ISNUMBER(SEARCH(PESQUISA!$B$3,D11650))),ROW()-1,"")</f>
        <v/>
      </c>
    </row>
    <row r="11651" spans="1:14" x14ac:dyDescent="0.3">
      <c r="A11651" t="s">
        <v>35125</v>
      </c>
      <c r="B11651" t="s">
        <v>31811</v>
      </c>
      <c r="C11651" t="s">
        <v>35126</v>
      </c>
      <c r="D11651" t="s">
        <v>35127</v>
      </c>
      <c r="E11651" t="s">
        <v>32</v>
      </c>
      <c r="F11651" s="7">
        <v>39.9</v>
      </c>
      <c r="G11651" t="s">
        <v>33</v>
      </c>
      <c r="H11651" t="s">
        <v>31814</v>
      </c>
      <c r="I11651" t="s">
        <v>31819</v>
      </c>
      <c r="M11651" t="s">
        <v>36</v>
      </c>
      <c r="N11651" t="str">
        <f>IF(AND(PESQUISA!$B$3&lt;&gt;"",OR(PESQUISA!$B$4="TODAS",B11651=PESQUISA!$B$4),ISNUMBER(SEARCH(PESQUISA!$B$3,D11651))),ROW()-1,"")</f>
        <v/>
      </c>
    </row>
    <row r="11652" spans="1:14" x14ac:dyDescent="0.3">
      <c r="A11652" t="s">
        <v>35128</v>
      </c>
      <c r="B11652" t="s">
        <v>31811</v>
      </c>
      <c r="C11652" t="s">
        <v>35129</v>
      </c>
      <c r="D11652" t="s">
        <v>35130</v>
      </c>
      <c r="E11652" t="s">
        <v>32</v>
      </c>
      <c r="F11652" s="7">
        <v>45.4</v>
      </c>
      <c r="G11652" t="s">
        <v>33</v>
      </c>
      <c r="H11652" t="s">
        <v>31814</v>
      </c>
      <c r="I11652" t="s">
        <v>31819</v>
      </c>
      <c r="M11652" t="s">
        <v>36</v>
      </c>
      <c r="N11652" t="str">
        <f>IF(AND(PESQUISA!$B$3&lt;&gt;"",OR(PESQUISA!$B$4="TODAS",B11652=PESQUISA!$B$4),ISNUMBER(SEARCH(PESQUISA!$B$3,D11652))),ROW()-1,"")</f>
        <v/>
      </c>
    </row>
    <row r="11653" spans="1:14" x14ac:dyDescent="0.3">
      <c r="A11653" t="s">
        <v>35131</v>
      </c>
      <c r="B11653" t="s">
        <v>31811</v>
      </c>
      <c r="C11653" t="s">
        <v>35132</v>
      </c>
      <c r="D11653" t="s">
        <v>35133</v>
      </c>
      <c r="E11653" t="s">
        <v>32</v>
      </c>
      <c r="F11653" s="7">
        <v>55.74</v>
      </c>
      <c r="G11653" t="s">
        <v>33</v>
      </c>
      <c r="H11653" t="s">
        <v>31814</v>
      </c>
      <c r="I11653" t="s">
        <v>31819</v>
      </c>
      <c r="M11653" t="s">
        <v>36</v>
      </c>
      <c r="N11653" t="str">
        <f>IF(AND(PESQUISA!$B$3&lt;&gt;"",OR(PESQUISA!$B$4="TODAS",B11653=PESQUISA!$B$4),ISNUMBER(SEARCH(PESQUISA!$B$3,D11653))),ROW()-1,"")</f>
        <v/>
      </c>
    </row>
    <row r="11654" spans="1:14" x14ac:dyDescent="0.3">
      <c r="A11654" t="s">
        <v>35134</v>
      </c>
      <c r="B11654" t="s">
        <v>31811</v>
      </c>
      <c r="C11654" t="s">
        <v>35135</v>
      </c>
      <c r="D11654" t="s">
        <v>35136</v>
      </c>
      <c r="E11654" t="s">
        <v>32</v>
      </c>
      <c r="F11654" s="7">
        <v>69.16</v>
      </c>
      <c r="G11654" t="s">
        <v>33</v>
      </c>
      <c r="H11654" t="s">
        <v>31814</v>
      </c>
      <c r="I11654" t="s">
        <v>31819</v>
      </c>
      <c r="M11654" t="s">
        <v>36</v>
      </c>
      <c r="N11654" t="str">
        <f>IF(AND(PESQUISA!$B$3&lt;&gt;"",OR(PESQUISA!$B$4="TODAS",B11654=PESQUISA!$B$4),ISNUMBER(SEARCH(PESQUISA!$B$3,D11654))),ROW()-1,"")</f>
        <v/>
      </c>
    </row>
    <row r="11655" spans="1:14" x14ac:dyDescent="0.3">
      <c r="A11655" t="s">
        <v>35137</v>
      </c>
      <c r="B11655" t="s">
        <v>31811</v>
      </c>
      <c r="C11655" t="s">
        <v>35138</v>
      </c>
      <c r="D11655" t="s">
        <v>35139</v>
      </c>
      <c r="E11655" t="s">
        <v>32</v>
      </c>
      <c r="F11655" s="7">
        <v>21.2</v>
      </c>
      <c r="G11655" t="s">
        <v>33</v>
      </c>
      <c r="H11655" t="s">
        <v>31814</v>
      </c>
      <c r="I11655" t="s">
        <v>31819</v>
      </c>
      <c r="M11655" t="s">
        <v>36</v>
      </c>
      <c r="N11655" t="str">
        <f>IF(AND(PESQUISA!$B$3&lt;&gt;"",OR(PESQUISA!$B$4="TODAS",B11655=PESQUISA!$B$4),ISNUMBER(SEARCH(PESQUISA!$B$3,D11655))),ROW()-1,"")</f>
        <v/>
      </c>
    </row>
    <row r="11656" spans="1:14" x14ac:dyDescent="0.3">
      <c r="A11656" t="s">
        <v>35140</v>
      </c>
      <c r="B11656" t="s">
        <v>31811</v>
      </c>
      <c r="C11656" t="s">
        <v>35141</v>
      </c>
      <c r="D11656" t="s">
        <v>35142</v>
      </c>
      <c r="E11656" t="s">
        <v>32</v>
      </c>
      <c r="F11656" s="7">
        <v>35.119999999999997</v>
      </c>
      <c r="G11656" t="s">
        <v>33</v>
      </c>
      <c r="H11656" t="s">
        <v>31814</v>
      </c>
      <c r="I11656" t="s">
        <v>31819</v>
      </c>
      <c r="M11656" t="s">
        <v>36</v>
      </c>
      <c r="N11656" t="str">
        <f>IF(AND(PESQUISA!$B$3&lt;&gt;"",OR(PESQUISA!$B$4="TODAS",B11656=PESQUISA!$B$4),ISNUMBER(SEARCH(PESQUISA!$B$3,D11656))),ROW()-1,"")</f>
        <v/>
      </c>
    </row>
    <row r="11657" spans="1:14" x14ac:dyDescent="0.3">
      <c r="A11657" t="s">
        <v>35143</v>
      </c>
      <c r="B11657" t="s">
        <v>31811</v>
      </c>
      <c r="C11657" t="s">
        <v>35144</v>
      </c>
      <c r="D11657" t="s">
        <v>35145</v>
      </c>
      <c r="E11657" t="s">
        <v>40</v>
      </c>
      <c r="F11657" s="7">
        <v>69.12</v>
      </c>
      <c r="G11657" t="s">
        <v>33</v>
      </c>
      <c r="H11657" t="s">
        <v>31814</v>
      </c>
      <c r="I11657" t="s">
        <v>31819</v>
      </c>
      <c r="M11657" t="s">
        <v>36</v>
      </c>
      <c r="N11657" t="str">
        <f>IF(AND(PESQUISA!$B$3&lt;&gt;"",OR(PESQUISA!$B$4="TODAS",B11657=PESQUISA!$B$4),ISNUMBER(SEARCH(PESQUISA!$B$3,D11657))),ROW()-1,"")</f>
        <v/>
      </c>
    </row>
    <row r="11658" spans="1:14" x14ac:dyDescent="0.3">
      <c r="A11658" t="s">
        <v>35146</v>
      </c>
      <c r="B11658" t="s">
        <v>31811</v>
      </c>
      <c r="C11658" t="s">
        <v>35147</v>
      </c>
      <c r="D11658" t="s">
        <v>35148</v>
      </c>
      <c r="E11658" t="s">
        <v>40</v>
      </c>
      <c r="F11658" s="7">
        <v>223.51</v>
      </c>
      <c r="G11658" t="s">
        <v>33</v>
      </c>
      <c r="H11658" t="s">
        <v>31814</v>
      </c>
      <c r="I11658" t="s">
        <v>31819</v>
      </c>
      <c r="M11658" t="s">
        <v>36</v>
      </c>
      <c r="N11658" t="str">
        <f>IF(AND(PESQUISA!$B$3&lt;&gt;"",OR(PESQUISA!$B$4="TODAS",B11658=PESQUISA!$B$4),ISNUMBER(SEARCH(PESQUISA!$B$3,D11658))),ROW()-1,"")</f>
        <v/>
      </c>
    </row>
    <row r="11659" spans="1:14" x14ac:dyDescent="0.3">
      <c r="A11659" t="s">
        <v>35149</v>
      </c>
      <c r="B11659" t="s">
        <v>31811</v>
      </c>
      <c r="C11659" t="s">
        <v>35150</v>
      </c>
      <c r="D11659" t="s">
        <v>35151</v>
      </c>
      <c r="E11659" t="s">
        <v>40</v>
      </c>
      <c r="F11659" s="7">
        <v>39.200000000000003</v>
      </c>
      <c r="G11659" t="s">
        <v>33</v>
      </c>
      <c r="H11659" t="s">
        <v>31814</v>
      </c>
      <c r="I11659" t="s">
        <v>31819</v>
      </c>
      <c r="M11659" t="s">
        <v>36</v>
      </c>
      <c r="N11659" t="str">
        <f>IF(AND(PESQUISA!$B$3&lt;&gt;"",OR(PESQUISA!$B$4="TODAS",B11659=PESQUISA!$B$4),ISNUMBER(SEARCH(PESQUISA!$B$3,D11659))),ROW()-1,"")</f>
        <v/>
      </c>
    </row>
    <row r="11660" spans="1:14" x14ac:dyDescent="0.3">
      <c r="A11660" t="s">
        <v>35152</v>
      </c>
      <c r="B11660" t="s">
        <v>31811</v>
      </c>
      <c r="C11660" t="s">
        <v>35153</v>
      </c>
      <c r="D11660" t="s">
        <v>35154</v>
      </c>
      <c r="E11660" t="s">
        <v>40</v>
      </c>
      <c r="F11660" s="7">
        <v>181.66</v>
      </c>
      <c r="G11660" t="s">
        <v>33</v>
      </c>
      <c r="H11660" t="s">
        <v>31814</v>
      </c>
      <c r="I11660" t="s">
        <v>31819</v>
      </c>
      <c r="M11660" t="s">
        <v>36</v>
      </c>
      <c r="N11660" t="str">
        <f>IF(AND(PESQUISA!$B$3&lt;&gt;"",OR(PESQUISA!$B$4="TODAS",B11660=PESQUISA!$B$4),ISNUMBER(SEARCH(PESQUISA!$B$3,D11660))),ROW()-1,"")</f>
        <v/>
      </c>
    </row>
    <row r="11661" spans="1:14" x14ac:dyDescent="0.3">
      <c r="A11661" t="s">
        <v>35155</v>
      </c>
      <c r="B11661" t="s">
        <v>31811</v>
      </c>
      <c r="C11661" t="s">
        <v>35156</v>
      </c>
      <c r="D11661" t="s">
        <v>35157</v>
      </c>
      <c r="E11661" t="s">
        <v>40</v>
      </c>
      <c r="G11661" t="s">
        <v>33</v>
      </c>
      <c r="H11661" t="s">
        <v>31814</v>
      </c>
      <c r="I11661" t="s">
        <v>31819</v>
      </c>
      <c r="M11661" t="s">
        <v>53</v>
      </c>
      <c r="N11661" t="str">
        <f>IF(AND(PESQUISA!$B$3&lt;&gt;"",OR(PESQUISA!$B$4="TODAS",B11661=PESQUISA!$B$4),ISNUMBER(SEARCH(PESQUISA!$B$3,D11661))),ROW()-1,"")</f>
        <v/>
      </c>
    </row>
    <row r="11662" spans="1:14" x14ac:dyDescent="0.3">
      <c r="A11662" t="s">
        <v>35158</v>
      </c>
      <c r="B11662" t="s">
        <v>31811</v>
      </c>
      <c r="C11662" t="s">
        <v>35159</v>
      </c>
      <c r="D11662" t="s">
        <v>35160</v>
      </c>
      <c r="E11662" t="s">
        <v>40</v>
      </c>
      <c r="F11662" s="7">
        <v>26.35</v>
      </c>
      <c r="G11662" t="s">
        <v>33</v>
      </c>
      <c r="H11662" t="s">
        <v>31814</v>
      </c>
      <c r="I11662" t="s">
        <v>31819</v>
      </c>
      <c r="M11662" t="s">
        <v>36</v>
      </c>
      <c r="N11662" t="str">
        <f>IF(AND(PESQUISA!$B$3&lt;&gt;"",OR(PESQUISA!$B$4="TODAS",B11662=PESQUISA!$B$4),ISNUMBER(SEARCH(PESQUISA!$B$3,D11662))),ROW()-1,"")</f>
        <v/>
      </c>
    </row>
    <row r="11663" spans="1:14" x14ac:dyDescent="0.3">
      <c r="A11663" t="s">
        <v>35161</v>
      </c>
      <c r="B11663" t="s">
        <v>31811</v>
      </c>
      <c r="C11663" t="s">
        <v>35162</v>
      </c>
      <c r="D11663" t="s">
        <v>35163</v>
      </c>
      <c r="E11663" t="s">
        <v>40</v>
      </c>
      <c r="F11663" s="7">
        <v>74.790000000000006</v>
      </c>
      <c r="G11663" t="s">
        <v>33</v>
      </c>
      <c r="H11663" t="s">
        <v>31814</v>
      </c>
      <c r="I11663" t="s">
        <v>31819</v>
      </c>
      <c r="M11663" t="s">
        <v>36</v>
      </c>
      <c r="N11663" t="str">
        <f>IF(AND(PESQUISA!$B$3&lt;&gt;"",OR(PESQUISA!$B$4="TODAS",B11663=PESQUISA!$B$4),ISNUMBER(SEARCH(PESQUISA!$B$3,D11663))),ROW()-1,"")</f>
        <v/>
      </c>
    </row>
    <row r="11664" spans="1:14" x14ac:dyDescent="0.3">
      <c r="A11664" t="s">
        <v>35164</v>
      </c>
      <c r="B11664" t="s">
        <v>31811</v>
      </c>
      <c r="C11664" t="s">
        <v>35165</v>
      </c>
      <c r="D11664" t="s">
        <v>35166</v>
      </c>
      <c r="E11664" t="s">
        <v>859</v>
      </c>
      <c r="F11664" s="7">
        <v>18.93</v>
      </c>
      <c r="G11664" t="s">
        <v>33</v>
      </c>
      <c r="H11664" t="s">
        <v>31814</v>
      </c>
      <c r="I11664" t="s">
        <v>31819</v>
      </c>
      <c r="M11664" t="s">
        <v>36</v>
      </c>
      <c r="N11664" t="str">
        <f>IF(AND(PESQUISA!$B$3&lt;&gt;"",OR(PESQUISA!$B$4="TODAS",B11664=PESQUISA!$B$4),ISNUMBER(SEARCH(PESQUISA!$B$3,D11664))),ROW()-1,"")</f>
        <v/>
      </c>
    </row>
    <row r="11665" spans="1:14" x14ac:dyDescent="0.3">
      <c r="A11665" t="s">
        <v>35167</v>
      </c>
      <c r="B11665" t="s">
        <v>31811</v>
      </c>
      <c r="C11665" t="s">
        <v>35168</v>
      </c>
      <c r="D11665" t="s">
        <v>35169</v>
      </c>
      <c r="E11665" t="s">
        <v>40</v>
      </c>
      <c r="F11665" s="7">
        <v>9.81</v>
      </c>
      <c r="G11665" t="s">
        <v>33</v>
      </c>
      <c r="H11665" t="s">
        <v>31814</v>
      </c>
      <c r="I11665" t="s">
        <v>31819</v>
      </c>
      <c r="M11665" t="s">
        <v>36</v>
      </c>
      <c r="N11665" t="str">
        <f>IF(AND(PESQUISA!$B$3&lt;&gt;"",OR(PESQUISA!$B$4="TODAS",B11665=PESQUISA!$B$4),ISNUMBER(SEARCH(PESQUISA!$B$3,D11665))),ROW()-1,"")</f>
        <v/>
      </c>
    </row>
    <row r="11666" spans="1:14" x14ac:dyDescent="0.3">
      <c r="A11666" t="s">
        <v>35170</v>
      </c>
      <c r="B11666" t="s">
        <v>31811</v>
      </c>
      <c r="C11666" t="s">
        <v>35171</v>
      </c>
      <c r="D11666" t="s">
        <v>35172</v>
      </c>
      <c r="E11666" t="s">
        <v>40</v>
      </c>
      <c r="F11666" s="7">
        <v>1.1000000000000001</v>
      </c>
      <c r="G11666" t="s">
        <v>33</v>
      </c>
      <c r="H11666" t="s">
        <v>31814</v>
      </c>
      <c r="I11666" t="s">
        <v>31819</v>
      </c>
      <c r="M11666" t="s">
        <v>36</v>
      </c>
      <c r="N11666" t="str">
        <f>IF(AND(PESQUISA!$B$3&lt;&gt;"",OR(PESQUISA!$B$4="TODAS",B11666=PESQUISA!$B$4),ISNUMBER(SEARCH(PESQUISA!$B$3,D11666))),ROW()-1,"")</f>
        <v/>
      </c>
    </row>
    <row r="11667" spans="1:14" x14ac:dyDescent="0.3">
      <c r="A11667" t="s">
        <v>35173</v>
      </c>
      <c r="B11667" t="s">
        <v>31811</v>
      </c>
      <c r="C11667" t="s">
        <v>35174</v>
      </c>
      <c r="D11667" t="s">
        <v>35175</v>
      </c>
      <c r="E11667" t="s">
        <v>40</v>
      </c>
      <c r="F11667" s="7">
        <v>21.5</v>
      </c>
      <c r="G11667" t="s">
        <v>33</v>
      </c>
      <c r="H11667" t="s">
        <v>31814</v>
      </c>
      <c r="I11667" t="s">
        <v>31819</v>
      </c>
      <c r="M11667" t="s">
        <v>36</v>
      </c>
      <c r="N11667" t="str">
        <f>IF(AND(PESQUISA!$B$3&lt;&gt;"",OR(PESQUISA!$B$4="TODAS",B11667=PESQUISA!$B$4),ISNUMBER(SEARCH(PESQUISA!$B$3,D11667))),ROW()-1,"")</f>
        <v/>
      </c>
    </row>
    <row r="11668" spans="1:14" x14ac:dyDescent="0.3">
      <c r="A11668" t="s">
        <v>35176</v>
      </c>
      <c r="B11668" t="s">
        <v>31811</v>
      </c>
      <c r="C11668" t="s">
        <v>35177</v>
      </c>
      <c r="D11668" t="s">
        <v>35178</v>
      </c>
      <c r="E11668" t="s">
        <v>40</v>
      </c>
      <c r="F11668" s="7">
        <v>6.96</v>
      </c>
      <c r="G11668" t="s">
        <v>33</v>
      </c>
      <c r="H11668" t="s">
        <v>31814</v>
      </c>
      <c r="I11668" t="s">
        <v>31819</v>
      </c>
      <c r="M11668" t="s">
        <v>36</v>
      </c>
      <c r="N11668" t="str">
        <f>IF(AND(PESQUISA!$B$3&lt;&gt;"",OR(PESQUISA!$B$4="TODAS",B11668=PESQUISA!$B$4),ISNUMBER(SEARCH(PESQUISA!$B$3,D11668))),ROW()-1,"")</f>
        <v/>
      </c>
    </row>
    <row r="11669" spans="1:14" x14ac:dyDescent="0.3">
      <c r="A11669" t="s">
        <v>35179</v>
      </c>
      <c r="B11669" t="s">
        <v>31811</v>
      </c>
      <c r="C11669" t="s">
        <v>35180</v>
      </c>
      <c r="D11669" t="s">
        <v>35181</v>
      </c>
      <c r="E11669" t="s">
        <v>40</v>
      </c>
      <c r="F11669" s="7">
        <v>23.5</v>
      </c>
      <c r="G11669" t="s">
        <v>33</v>
      </c>
      <c r="H11669" t="s">
        <v>31814</v>
      </c>
      <c r="I11669" t="s">
        <v>31819</v>
      </c>
      <c r="M11669" t="s">
        <v>36</v>
      </c>
      <c r="N11669" t="str">
        <f>IF(AND(PESQUISA!$B$3&lt;&gt;"",OR(PESQUISA!$B$4="TODAS",B11669=PESQUISA!$B$4),ISNUMBER(SEARCH(PESQUISA!$B$3,D11669))),ROW()-1,"")</f>
        <v/>
      </c>
    </row>
    <row r="11670" spans="1:14" x14ac:dyDescent="0.3">
      <c r="A11670" t="s">
        <v>35182</v>
      </c>
      <c r="B11670" t="s">
        <v>31811</v>
      </c>
      <c r="C11670" t="s">
        <v>35183</v>
      </c>
      <c r="D11670" t="s">
        <v>35184</v>
      </c>
      <c r="E11670" t="s">
        <v>40</v>
      </c>
      <c r="F11670" s="7">
        <v>1.49</v>
      </c>
      <c r="G11670" t="s">
        <v>33</v>
      </c>
      <c r="H11670" t="s">
        <v>31814</v>
      </c>
      <c r="I11670" t="s">
        <v>31819</v>
      </c>
      <c r="M11670" t="s">
        <v>36</v>
      </c>
      <c r="N11670" t="str">
        <f>IF(AND(PESQUISA!$B$3&lt;&gt;"",OR(PESQUISA!$B$4="TODAS",B11670=PESQUISA!$B$4),ISNUMBER(SEARCH(PESQUISA!$B$3,D11670))),ROW()-1,"")</f>
        <v/>
      </c>
    </row>
    <row r="11671" spans="1:14" x14ac:dyDescent="0.3">
      <c r="A11671" t="s">
        <v>35185</v>
      </c>
      <c r="B11671" t="s">
        <v>31811</v>
      </c>
      <c r="C11671" t="s">
        <v>35186</v>
      </c>
      <c r="D11671" t="s">
        <v>35187</v>
      </c>
      <c r="E11671" t="s">
        <v>40</v>
      </c>
      <c r="F11671" s="7">
        <v>108</v>
      </c>
      <c r="G11671" t="s">
        <v>33</v>
      </c>
      <c r="H11671" t="s">
        <v>31814</v>
      </c>
      <c r="I11671" t="s">
        <v>31819</v>
      </c>
      <c r="M11671" t="s">
        <v>36</v>
      </c>
      <c r="N11671" t="str">
        <f>IF(AND(PESQUISA!$B$3&lt;&gt;"",OR(PESQUISA!$B$4="TODAS",B11671=PESQUISA!$B$4),ISNUMBER(SEARCH(PESQUISA!$B$3,D11671))),ROW()-1,"")</f>
        <v/>
      </c>
    </row>
    <row r="11672" spans="1:14" x14ac:dyDescent="0.3">
      <c r="A11672" t="s">
        <v>35188</v>
      </c>
      <c r="B11672" t="s">
        <v>31811</v>
      </c>
      <c r="C11672" t="s">
        <v>35189</v>
      </c>
      <c r="D11672" t="s">
        <v>35190</v>
      </c>
      <c r="E11672" t="s">
        <v>40</v>
      </c>
      <c r="F11672" s="7">
        <v>349.35</v>
      </c>
      <c r="G11672" t="s">
        <v>33</v>
      </c>
      <c r="H11672" t="s">
        <v>31814</v>
      </c>
      <c r="I11672" t="s">
        <v>31819</v>
      </c>
      <c r="M11672" t="s">
        <v>36</v>
      </c>
      <c r="N11672" t="str">
        <f>IF(AND(PESQUISA!$B$3&lt;&gt;"",OR(PESQUISA!$B$4="TODAS",B11672=PESQUISA!$B$4),ISNUMBER(SEARCH(PESQUISA!$B$3,D11672))),ROW()-1,"")</f>
        <v/>
      </c>
    </row>
    <row r="11673" spans="1:14" x14ac:dyDescent="0.3">
      <c r="A11673" t="s">
        <v>35191</v>
      </c>
      <c r="B11673" t="s">
        <v>31811</v>
      </c>
      <c r="C11673" t="s">
        <v>35192</v>
      </c>
      <c r="D11673" t="s">
        <v>35193</v>
      </c>
      <c r="E11673" t="s">
        <v>859</v>
      </c>
      <c r="F11673" s="7">
        <v>5.62</v>
      </c>
      <c r="G11673" t="s">
        <v>33</v>
      </c>
      <c r="H11673" t="s">
        <v>31814</v>
      </c>
      <c r="I11673" t="s">
        <v>31819</v>
      </c>
      <c r="M11673" t="s">
        <v>36</v>
      </c>
      <c r="N11673" t="str">
        <f>IF(AND(PESQUISA!$B$3&lt;&gt;"",OR(PESQUISA!$B$4="TODAS",B11673=PESQUISA!$B$4),ISNUMBER(SEARCH(PESQUISA!$B$3,D11673))),ROW()-1,"")</f>
        <v/>
      </c>
    </row>
    <row r="11674" spans="1:14" x14ac:dyDescent="0.3">
      <c r="A11674" t="s">
        <v>35194</v>
      </c>
      <c r="B11674" t="s">
        <v>31811</v>
      </c>
      <c r="C11674" t="s">
        <v>35195</v>
      </c>
      <c r="D11674" t="s">
        <v>35196</v>
      </c>
      <c r="E11674" t="s">
        <v>859</v>
      </c>
      <c r="F11674" s="7">
        <v>15.83</v>
      </c>
      <c r="G11674" t="s">
        <v>33</v>
      </c>
      <c r="H11674" t="s">
        <v>31814</v>
      </c>
      <c r="I11674" t="s">
        <v>31819</v>
      </c>
      <c r="M11674" t="s">
        <v>36</v>
      </c>
      <c r="N11674" t="str">
        <f>IF(AND(PESQUISA!$B$3&lt;&gt;"",OR(PESQUISA!$B$4="TODAS",B11674=PESQUISA!$B$4),ISNUMBER(SEARCH(PESQUISA!$B$3,D11674))),ROW()-1,"")</f>
        <v/>
      </c>
    </row>
    <row r="11675" spans="1:14" x14ac:dyDescent="0.3">
      <c r="A11675" t="s">
        <v>35197</v>
      </c>
      <c r="B11675" t="s">
        <v>31811</v>
      </c>
      <c r="C11675" t="s">
        <v>35198</v>
      </c>
      <c r="D11675" t="s">
        <v>35199</v>
      </c>
      <c r="E11675" t="s">
        <v>859</v>
      </c>
      <c r="F11675" s="7">
        <v>0.84</v>
      </c>
      <c r="G11675" t="s">
        <v>33</v>
      </c>
      <c r="H11675" t="s">
        <v>31814</v>
      </c>
      <c r="I11675" t="s">
        <v>31819</v>
      </c>
      <c r="M11675" t="s">
        <v>36</v>
      </c>
      <c r="N11675" t="str">
        <f>IF(AND(PESQUISA!$B$3&lt;&gt;"",OR(PESQUISA!$B$4="TODAS",B11675=PESQUISA!$B$4),ISNUMBER(SEARCH(PESQUISA!$B$3,D11675))),ROW()-1,"")</f>
        <v/>
      </c>
    </row>
    <row r="11676" spans="1:14" x14ac:dyDescent="0.3">
      <c r="A11676" t="s">
        <v>35200</v>
      </c>
      <c r="B11676" t="s">
        <v>31811</v>
      </c>
      <c r="C11676" t="s">
        <v>35201</v>
      </c>
      <c r="D11676" t="s">
        <v>35202</v>
      </c>
      <c r="E11676" t="s">
        <v>859</v>
      </c>
      <c r="F11676" s="7">
        <v>0.76</v>
      </c>
      <c r="G11676" t="s">
        <v>33</v>
      </c>
      <c r="H11676" t="s">
        <v>31814</v>
      </c>
      <c r="I11676" t="s">
        <v>31819</v>
      </c>
      <c r="M11676" t="s">
        <v>36</v>
      </c>
      <c r="N11676" t="str">
        <f>IF(AND(PESQUISA!$B$3&lt;&gt;"",OR(PESQUISA!$B$4="TODAS",B11676=PESQUISA!$B$4),ISNUMBER(SEARCH(PESQUISA!$B$3,D11676))),ROW()-1,"")</f>
        <v/>
      </c>
    </row>
    <row r="11677" spans="1:14" x14ac:dyDescent="0.3">
      <c r="A11677" t="s">
        <v>35203</v>
      </c>
      <c r="B11677" t="s">
        <v>31811</v>
      </c>
      <c r="C11677" t="s">
        <v>35204</v>
      </c>
      <c r="D11677" t="s">
        <v>35205</v>
      </c>
      <c r="E11677" t="s">
        <v>859</v>
      </c>
      <c r="F11677" s="7">
        <v>4.47</v>
      </c>
      <c r="G11677" t="s">
        <v>33</v>
      </c>
      <c r="H11677" t="s">
        <v>31814</v>
      </c>
      <c r="I11677" t="s">
        <v>31819</v>
      </c>
      <c r="M11677" t="s">
        <v>36</v>
      </c>
      <c r="N11677" t="str">
        <f>IF(AND(PESQUISA!$B$3&lt;&gt;"",OR(PESQUISA!$B$4="TODAS",B11677=PESQUISA!$B$4),ISNUMBER(SEARCH(PESQUISA!$B$3,D11677))),ROW()-1,"")</f>
        <v/>
      </c>
    </row>
    <row r="11678" spans="1:14" x14ac:dyDescent="0.3">
      <c r="A11678" t="s">
        <v>35206</v>
      </c>
      <c r="B11678" t="s">
        <v>31811</v>
      </c>
      <c r="C11678" t="s">
        <v>35207</v>
      </c>
      <c r="D11678" t="s">
        <v>35208</v>
      </c>
      <c r="E11678" t="s">
        <v>859</v>
      </c>
      <c r="F11678" s="7">
        <v>0.81</v>
      </c>
      <c r="G11678" t="s">
        <v>33</v>
      </c>
      <c r="H11678" t="s">
        <v>31814</v>
      </c>
      <c r="I11678" t="s">
        <v>31819</v>
      </c>
      <c r="M11678" t="s">
        <v>36</v>
      </c>
      <c r="N11678" t="str">
        <f>IF(AND(PESQUISA!$B$3&lt;&gt;"",OR(PESQUISA!$B$4="TODAS",B11678=PESQUISA!$B$4),ISNUMBER(SEARCH(PESQUISA!$B$3,D11678))),ROW()-1,"")</f>
        <v/>
      </c>
    </row>
    <row r="11679" spans="1:14" x14ac:dyDescent="0.3">
      <c r="A11679" t="s">
        <v>35209</v>
      </c>
      <c r="B11679" t="s">
        <v>31811</v>
      </c>
      <c r="C11679" t="s">
        <v>35210</v>
      </c>
      <c r="D11679" t="s">
        <v>35211</v>
      </c>
      <c r="E11679" t="s">
        <v>40</v>
      </c>
      <c r="F11679" s="7">
        <v>42.24</v>
      </c>
      <c r="G11679" t="s">
        <v>33</v>
      </c>
      <c r="H11679" t="s">
        <v>31814</v>
      </c>
      <c r="I11679" t="s">
        <v>31819</v>
      </c>
      <c r="M11679" t="s">
        <v>36</v>
      </c>
      <c r="N11679" t="str">
        <f>IF(AND(PESQUISA!$B$3&lt;&gt;"",OR(PESQUISA!$B$4="TODAS",B11679=PESQUISA!$B$4),ISNUMBER(SEARCH(PESQUISA!$B$3,D11679))),ROW()-1,"")</f>
        <v/>
      </c>
    </row>
    <row r="11680" spans="1:14" x14ac:dyDescent="0.3">
      <c r="A11680" t="s">
        <v>35212</v>
      </c>
      <c r="B11680" t="s">
        <v>31811</v>
      </c>
      <c r="C11680" t="s">
        <v>35213</v>
      </c>
      <c r="D11680" t="s">
        <v>35214</v>
      </c>
      <c r="E11680" t="s">
        <v>40</v>
      </c>
      <c r="F11680" s="7">
        <v>50.32</v>
      </c>
      <c r="G11680" t="s">
        <v>33</v>
      </c>
      <c r="H11680" t="s">
        <v>31814</v>
      </c>
      <c r="I11680" t="s">
        <v>31819</v>
      </c>
      <c r="M11680" t="s">
        <v>36</v>
      </c>
      <c r="N11680" t="str">
        <f>IF(AND(PESQUISA!$B$3&lt;&gt;"",OR(PESQUISA!$B$4="TODAS",B11680=PESQUISA!$B$4),ISNUMBER(SEARCH(PESQUISA!$B$3,D11680))),ROW()-1,"")</f>
        <v/>
      </c>
    </row>
    <row r="11681" spans="1:14" x14ac:dyDescent="0.3">
      <c r="A11681" t="s">
        <v>35215</v>
      </c>
      <c r="B11681" t="s">
        <v>31811</v>
      </c>
      <c r="C11681" t="s">
        <v>35216</v>
      </c>
      <c r="D11681" t="s">
        <v>35217</v>
      </c>
      <c r="E11681" t="s">
        <v>40</v>
      </c>
      <c r="F11681" s="7">
        <v>167.83</v>
      </c>
      <c r="G11681" t="s">
        <v>33</v>
      </c>
      <c r="H11681" t="s">
        <v>31814</v>
      </c>
      <c r="I11681" t="s">
        <v>31819</v>
      </c>
      <c r="M11681" t="s">
        <v>36</v>
      </c>
      <c r="N11681" t="str">
        <f>IF(AND(PESQUISA!$B$3&lt;&gt;"",OR(PESQUISA!$B$4="TODAS",B11681=PESQUISA!$B$4),ISNUMBER(SEARCH(PESQUISA!$B$3,D11681))),ROW()-1,"")</f>
        <v/>
      </c>
    </row>
    <row r="11682" spans="1:14" x14ac:dyDescent="0.3">
      <c r="A11682" t="s">
        <v>35218</v>
      </c>
      <c r="B11682" t="s">
        <v>31811</v>
      </c>
      <c r="C11682" t="s">
        <v>35219</v>
      </c>
      <c r="D11682" t="s">
        <v>35220</v>
      </c>
      <c r="E11682" t="s">
        <v>859</v>
      </c>
      <c r="F11682" s="7">
        <v>162.84</v>
      </c>
      <c r="G11682" t="s">
        <v>33</v>
      </c>
      <c r="H11682" t="s">
        <v>31814</v>
      </c>
      <c r="I11682" t="s">
        <v>31819</v>
      </c>
      <c r="M11682" t="s">
        <v>36</v>
      </c>
      <c r="N11682" t="str">
        <f>IF(AND(PESQUISA!$B$3&lt;&gt;"",OR(PESQUISA!$B$4="TODAS",B11682=PESQUISA!$B$4),ISNUMBER(SEARCH(PESQUISA!$B$3,D11682))),ROW()-1,"")</f>
        <v/>
      </c>
    </row>
    <row r="11683" spans="1:14" x14ac:dyDescent="0.3">
      <c r="A11683" t="s">
        <v>35221</v>
      </c>
      <c r="B11683" t="s">
        <v>31811</v>
      </c>
      <c r="C11683" t="s">
        <v>35222</v>
      </c>
      <c r="D11683" t="s">
        <v>35223</v>
      </c>
      <c r="E11683" t="s">
        <v>859</v>
      </c>
      <c r="F11683" s="7">
        <v>39.409999999999997</v>
      </c>
      <c r="G11683" t="s">
        <v>33</v>
      </c>
      <c r="H11683" t="s">
        <v>31814</v>
      </c>
      <c r="I11683" t="s">
        <v>31819</v>
      </c>
      <c r="M11683" t="s">
        <v>36</v>
      </c>
      <c r="N11683" t="str">
        <f>IF(AND(PESQUISA!$B$3&lt;&gt;"",OR(PESQUISA!$B$4="TODAS",B11683=PESQUISA!$B$4),ISNUMBER(SEARCH(PESQUISA!$B$3,D11683))),ROW()-1,"")</f>
        <v/>
      </c>
    </row>
    <row r="11684" spans="1:14" x14ac:dyDescent="0.3">
      <c r="A11684" t="s">
        <v>35224</v>
      </c>
      <c r="B11684" t="s">
        <v>31811</v>
      </c>
      <c r="C11684" t="s">
        <v>35225</v>
      </c>
      <c r="D11684" t="s">
        <v>35226</v>
      </c>
      <c r="E11684" t="s">
        <v>29882</v>
      </c>
      <c r="F11684" s="7">
        <v>134.02000000000001</v>
      </c>
      <c r="G11684" t="s">
        <v>33</v>
      </c>
      <c r="H11684" t="s">
        <v>31814</v>
      </c>
      <c r="I11684" t="s">
        <v>31819</v>
      </c>
      <c r="M11684" t="s">
        <v>36</v>
      </c>
      <c r="N11684" t="str">
        <f>IF(AND(PESQUISA!$B$3&lt;&gt;"",OR(PESQUISA!$B$4="TODAS",B11684=PESQUISA!$B$4),ISNUMBER(SEARCH(PESQUISA!$B$3,D11684))),ROW()-1,"")</f>
        <v/>
      </c>
    </row>
    <row r="11685" spans="1:14" x14ac:dyDescent="0.3">
      <c r="A11685" t="s">
        <v>35227</v>
      </c>
      <c r="B11685" t="s">
        <v>31811</v>
      </c>
      <c r="C11685" t="s">
        <v>35228</v>
      </c>
      <c r="D11685" t="s">
        <v>35229</v>
      </c>
      <c r="E11685" t="s">
        <v>40</v>
      </c>
      <c r="G11685" t="s">
        <v>33</v>
      </c>
      <c r="H11685" t="s">
        <v>31814</v>
      </c>
      <c r="I11685" t="s">
        <v>31819</v>
      </c>
      <c r="M11685" t="s">
        <v>53</v>
      </c>
      <c r="N11685" t="str">
        <f>IF(AND(PESQUISA!$B$3&lt;&gt;"",OR(PESQUISA!$B$4="TODAS",B11685=PESQUISA!$B$4),ISNUMBER(SEARCH(PESQUISA!$B$3,D11685))),ROW()-1,"")</f>
        <v/>
      </c>
    </row>
    <row r="11686" spans="1:14" x14ac:dyDescent="0.3">
      <c r="A11686" t="s">
        <v>35230</v>
      </c>
      <c r="B11686" t="s">
        <v>31811</v>
      </c>
      <c r="C11686" t="s">
        <v>35231</v>
      </c>
      <c r="D11686" t="s">
        <v>35232</v>
      </c>
      <c r="E11686" t="s">
        <v>40</v>
      </c>
      <c r="G11686" t="s">
        <v>33</v>
      </c>
      <c r="H11686" t="s">
        <v>31814</v>
      </c>
      <c r="I11686" t="s">
        <v>31819</v>
      </c>
      <c r="M11686" t="s">
        <v>53</v>
      </c>
      <c r="N11686" t="str">
        <f>IF(AND(PESQUISA!$B$3&lt;&gt;"",OR(PESQUISA!$B$4="TODAS",B11686=PESQUISA!$B$4),ISNUMBER(SEARCH(PESQUISA!$B$3,D11686))),ROW()-1,"")</f>
        <v/>
      </c>
    </row>
    <row r="11687" spans="1:14" x14ac:dyDescent="0.3">
      <c r="A11687" t="s">
        <v>35233</v>
      </c>
      <c r="B11687" t="s">
        <v>31811</v>
      </c>
      <c r="C11687" t="s">
        <v>35234</v>
      </c>
      <c r="D11687" t="s">
        <v>35235</v>
      </c>
      <c r="E11687" t="s">
        <v>40</v>
      </c>
      <c r="F11687" s="7">
        <v>17.87</v>
      </c>
      <c r="G11687" t="s">
        <v>33</v>
      </c>
      <c r="H11687" t="s">
        <v>31814</v>
      </c>
      <c r="I11687" t="s">
        <v>31819</v>
      </c>
      <c r="M11687" t="s">
        <v>36</v>
      </c>
      <c r="N11687" t="str">
        <f>IF(AND(PESQUISA!$B$3&lt;&gt;"",OR(PESQUISA!$B$4="TODAS",B11687=PESQUISA!$B$4),ISNUMBER(SEARCH(PESQUISA!$B$3,D11687))),ROW()-1,"")</f>
        <v/>
      </c>
    </row>
    <row r="11688" spans="1:14" x14ac:dyDescent="0.3">
      <c r="A11688" t="s">
        <v>35236</v>
      </c>
      <c r="B11688" t="s">
        <v>31811</v>
      </c>
      <c r="C11688" t="s">
        <v>35237</v>
      </c>
      <c r="D11688" t="s">
        <v>35238</v>
      </c>
      <c r="E11688" t="s">
        <v>40</v>
      </c>
      <c r="F11688" s="7">
        <v>6.18</v>
      </c>
      <c r="G11688" t="s">
        <v>33</v>
      </c>
      <c r="H11688" t="s">
        <v>31814</v>
      </c>
      <c r="I11688" t="s">
        <v>31819</v>
      </c>
      <c r="M11688" t="s">
        <v>36</v>
      </c>
      <c r="N11688" t="str">
        <f>IF(AND(PESQUISA!$B$3&lt;&gt;"",OR(PESQUISA!$B$4="TODAS",B11688=PESQUISA!$B$4),ISNUMBER(SEARCH(PESQUISA!$B$3,D11688))),ROW()-1,"")</f>
        <v/>
      </c>
    </row>
    <row r="11689" spans="1:14" x14ac:dyDescent="0.3">
      <c r="A11689" t="s">
        <v>35239</v>
      </c>
      <c r="B11689" t="s">
        <v>31811</v>
      </c>
      <c r="C11689" t="s">
        <v>35240</v>
      </c>
      <c r="D11689" t="s">
        <v>35241</v>
      </c>
      <c r="E11689" t="s">
        <v>40</v>
      </c>
      <c r="F11689" s="7">
        <v>7.95</v>
      </c>
      <c r="G11689" t="s">
        <v>33</v>
      </c>
      <c r="H11689" t="s">
        <v>31814</v>
      </c>
      <c r="I11689" t="s">
        <v>31819</v>
      </c>
      <c r="M11689" t="s">
        <v>36</v>
      </c>
      <c r="N11689" t="str">
        <f>IF(AND(PESQUISA!$B$3&lt;&gt;"",OR(PESQUISA!$B$4="TODAS",B11689=PESQUISA!$B$4),ISNUMBER(SEARCH(PESQUISA!$B$3,D11689))),ROW()-1,"")</f>
        <v/>
      </c>
    </row>
    <row r="11690" spans="1:14" x14ac:dyDescent="0.3">
      <c r="A11690" t="s">
        <v>35242</v>
      </c>
      <c r="B11690" t="s">
        <v>31811</v>
      </c>
      <c r="C11690" t="s">
        <v>35243</v>
      </c>
      <c r="D11690" t="s">
        <v>35244</v>
      </c>
      <c r="E11690" t="s">
        <v>40</v>
      </c>
      <c r="F11690" s="7">
        <v>9.6</v>
      </c>
      <c r="G11690" t="s">
        <v>33</v>
      </c>
      <c r="H11690" t="s">
        <v>31814</v>
      </c>
      <c r="I11690" t="s">
        <v>31819</v>
      </c>
      <c r="M11690" t="s">
        <v>36</v>
      </c>
      <c r="N11690" t="str">
        <f>IF(AND(PESQUISA!$B$3&lt;&gt;"",OR(PESQUISA!$B$4="TODAS",B11690=PESQUISA!$B$4),ISNUMBER(SEARCH(PESQUISA!$B$3,D11690))),ROW()-1,"")</f>
        <v/>
      </c>
    </row>
    <row r="11691" spans="1:14" x14ac:dyDescent="0.3">
      <c r="A11691" t="s">
        <v>35245</v>
      </c>
      <c r="B11691" t="s">
        <v>31811</v>
      </c>
      <c r="C11691" t="s">
        <v>35246</v>
      </c>
      <c r="D11691" t="s">
        <v>35247</v>
      </c>
      <c r="E11691" t="s">
        <v>40</v>
      </c>
      <c r="F11691" s="7">
        <v>9.4</v>
      </c>
      <c r="G11691" t="s">
        <v>33</v>
      </c>
      <c r="H11691" t="s">
        <v>31814</v>
      </c>
      <c r="I11691" t="s">
        <v>31819</v>
      </c>
      <c r="M11691" t="s">
        <v>36</v>
      </c>
      <c r="N11691" t="str">
        <f>IF(AND(PESQUISA!$B$3&lt;&gt;"",OR(PESQUISA!$B$4="TODAS",B11691=PESQUISA!$B$4),ISNUMBER(SEARCH(PESQUISA!$B$3,D11691))),ROW()-1,"")</f>
        <v/>
      </c>
    </row>
    <row r="11692" spans="1:14" x14ac:dyDescent="0.3">
      <c r="A11692" t="s">
        <v>35248</v>
      </c>
      <c r="B11692" t="s">
        <v>31811</v>
      </c>
      <c r="C11692" t="s">
        <v>35249</v>
      </c>
      <c r="D11692" t="s">
        <v>35250</v>
      </c>
      <c r="E11692" t="s">
        <v>40</v>
      </c>
      <c r="F11692" s="7">
        <v>13.88</v>
      </c>
      <c r="G11692" t="s">
        <v>33</v>
      </c>
      <c r="H11692" t="s">
        <v>31814</v>
      </c>
      <c r="I11692" t="s">
        <v>31819</v>
      </c>
      <c r="M11692" t="s">
        <v>36</v>
      </c>
      <c r="N11692" t="str">
        <f>IF(AND(PESQUISA!$B$3&lt;&gt;"",OR(PESQUISA!$B$4="TODAS",B11692=PESQUISA!$B$4),ISNUMBER(SEARCH(PESQUISA!$B$3,D11692))),ROW()-1,"")</f>
        <v/>
      </c>
    </row>
    <row r="11693" spans="1:14" x14ac:dyDescent="0.3">
      <c r="A11693" t="s">
        <v>35251</v>
      </c>
      <c r="B11693" t="s">
        <v>31811</v>
      </c>
      <c r="C11693" t="s">
        <v>35252</v>
      </c>
      <c r="D11693" t="s">
        <v>35253</v>
      </c>
      <c r="E11693" t="s">
        <v>40</v>
      </c>
      <c r="F11693" s="7">
        <v>11.76</v>
      </c>
      <c r="G11693" t="s">
        <v>33</v>
      </c>
      <c r="H11693" t="s">
        <v>31814</v>
      </c>
      <c r="I11693" t="s">
        <v>31819</v>
      </c>
      <c r="M11693" t="s">
        <v>36</v>
      </c>
      <c r="N11693" t="str">
        <f>IF(AND(PESQUISA!$B$3&lt;&gt;"",OR(PESQUISA!$B$4="TODAS",B11693=PESQUISA!$B$4),ISNUMBER(SEARCH(PESQUISA!$B$3,D11693))),ROW()-1,"")</f>
        <v/>
      </c>
    </row>
    <row r="11694" spans="1:14" x14ac:dyDescent="0.3">
      <c r="A11694" t="s">
        <v>35254</v>
      </c>
      <c r="B11694" t="s">
        <v>31811</v>
      </c>
      <c r="C11694" t="s">
        <v>35255</v>
      </c>
      <c r="D11694" t="s">
        <v>35256</v>
      </c>
      <c r="E11694" t="s">
        <v>40</v>
      </c>
      <c r="F11694" s="7">
        <v>14.19</v>
      </c>
      <c r="G11694" t="s">
        <v>33</v>
      </c>
      <c r="H11694" t="s">
        <v>31814</v>
      </c>
      <c r="I11694" t="s">
        <v>31819</v>
      </c>
      <c r="M11694" t="s">
        <v>36</v>
      </c>
      <c r="N11694" t="str">
        <f>IF(AND(PESQUISA!$B$3&lt;&gt;"",OR(PESQUISA!$B$4="TODAS",B11694=PESQUISA!$B$4),ISNUMBER(SEARCH(PESQUISA!$B$3,D11694))),ROW()-1,"")</f>
        <v/>
      </c>
    </row>
    <row r="11695" spans="1:14" x14ac:dyDescent="0.3">
      <c r="A11695" t="s">
        <v>35257</v>
      </c>
      <c r="B11695" t="s">
        <v>31811</v>
      </c>
      <c r="C11695" t="s">
        <v>35258</v>
      </c>
      <c r="D11695" t="s">
        <v>35259</v>
      </c>
      <c r="E11695" t="s">
        <v>40</v>
      </c>
      <c r="F11695" s="7">
        <v>21.02</v>
      </c>
      <c r="G11695" t="s">
        <v>33</v>
      </c>
      <c r="H11695" t="s">
        <v>31814</v>
      </c>
      <c r="I11695" t="s">
        <v>31819</v>
      </c>
      <c r="M11695" t="s">
        <v>36</v>
      </c>
      <c r="N11695" t="str">
        <f>IF(AND(PESQUISA!$B$3&lt;&gt;"",OR(PESQUISA!$B$4="TODAS",B11695=PESQUISA!$B$4),ISNUMBER(SEARCH(PESQUISA!$B$3,D11695))),ROW()-1,"")</f>
        <v/>
      </c>
    </row>
    <row r="11696" spans="1:14" x14ac:dyDescent="0.3">
      <c r="A11696" t="s">
        <v>35260</v>
      </c>
      <c r="B11696" t="s">
        <v>31811</v>
      </c>
      <c r="C11696" t="s">
        <v>35261</v>
      </c>
      <c r="D11696" t="s">
        <v>35262</v>
      </c>
      <c r="E11696" t="s">
        <v>40</v>
      </c>
      <c r="G11696" t="s">
        <v>33</v>
      </c>
      <c r="H11696" t="s">
        <v>31814</v>
      </c>
      <c r="I11696" t="s">
        <v>32347</v>
      </c>
      <c r="M11696" t="s">
        <v>53</v>
      </c>
      <c r="N11696" t="str">
        <f>IF(AND(PESQUISA!$B$3&lt;&gt;"",OR(PESQUISA!$B$4="TODAS",B11696=PESQUISA!$B$4),ISNUMBER(SEARCH(PESQUISA!$B$3,D11696))),ROW()-1,"")</f>
        <v/>
      </c>
    </row>
    <row r="11697" spans="1:14" x14ac:dyDescent="0.3">
      <c r="A11697" t="s">
        <v>35263</v>
      </c>
      <c r="B11697" t="s">
        <v>31811</v>
      </c>
      <c r="C11697" t="s">
        <v>35264</v>
      </c>
      <c r="D11697" t="s">
        <v>35265</v>
      </c>
      <c r="E11697" t="s">
        <v>40</v>
      </c>
      <c r="G11697" t="s">
        <v>33</v>
      </c>
      <c r="H11697" t="s">
        <v>31814</v>
      </c>
      <c r="I11697" t="s">
        <v>32347</v>
      </c>
      <c r="M11697" t="s">
        <v>53</v>
      </c>
      <c r="N11697" t="str">
        <f>IF(AND(PESQUISA!$B$3&lt;&gt;"",OR(PESQUISA!$B$4="TODAS",B11697=PESQUISA!$B$4),ISNUMBER(SEARCH(PESQUISA!$B$3,D11697))),ROW()-1,"")</f>
        <v/>
      </c>
    </row>
    <row r="11698" spans="1:14" x14ac:dyDescent="0.3">
      <c r="A11698" t="s">
        <v>35266</v>
      </c>
      <c r="B11698" t="s">
        <v>31811</v>
      </c>
      <c r="C11698" t="s">
        <v>35267</v>
      </c>
      <c r="D11698" t="s">
        <v>35268</v>
      </c>
      <c r="E11698" t="s">
        <v>40</v>
      </c>
      <c r="G11698" t="s">
        <v>33</v>
      </c>
      <c r="H11698" t="s">
        <v>31814</v>
      </c>
      <c r="I11698" t="s">
        <v>32347</v>
      </c>
      <c r="M11698" t="s">
        <v>53</v>
      </c>
      <c r="N11698" t="str">
        <f>IF(AND(PESQUISA!$B$3&lt;&gt;"",OR(PESQUISA!$B$4="TODAS",B11698=PESQUISA!$B$4),ISNUMBER(SEARCH(PESQUISA!$B$3,D11698))),ROW()-1,"")</f>
        <v/>
      </c>
    </row>
    <row r="11699" spans="1:14" x14ac:dyDescent="0.3">
      <c r="A11699" t="s">
        <v>35269</v>
      </c>
      <c r="B11699" t="s">
        <v>31811</v>
      </c>
      <c r="C11699" t="s">
        <v>35270</v>
      </c>
      <c r="D11699" t="s">
        <v>35271</v>
      </c>
      <c r="E11699" t="s">
        <v>32</v>
      </c>
      <c r="F11699" s="7">
        <v>78.22</v>
      </c>
      <c r="G11699" t="s">
        <v>33</v>
      </c>
      <c r="H11699" t="s">
        <v>31814</v>
      </c>
      <c r="I11699" t="s">
        <v>31819</v>
      </c>
      <c r="M11699" t="s">
        <v>36</v>
      </c>
      <c r="N11699" t="str">
        <f>IF(AND(PESQUISA!$B$3&lt;&gt;"",OR(PESQUISA!$B$4="TODAS",B11699=PESQUISA!$B$4),ISNUMBER(SEARCH(PESQUISA!$B$3,D11699))),ROW()-1,"")</f>
        <v/>
      </c>
    </row>
    <row r="11700" spans="1:14" x14ac:dyDescent="0.3">
      <c r="A11700" t="s">
        <v>35272</v>
      </c>
      <c r="B11700" t="s">
        <v>31811</v>
      </c>
      <c r="C11700" t="s">
        <v>35273</v>
      </c>
      <c r="D11700" t="s">
        <v>35274</v>
      </c>
      <c r="E11700" t="s">
        <v>32</v>
      </c>
      <c r="F11700" s="7">
        <v>84.45</v>
      </c>
      <c r="G11700" t="s">
        <v>33</v>
      </c>
      <c r="H11700" t="s">
        <v>31814</v>
      </c>
      <c r="I11700" t="s">
        <v>31819</v>
      </c>
      <c r="M11700" t="s">
        <v>36</v>
      </c>
      <c r="N11700" t="str">
        <f>IF(AND(PESQUISA!$B$3&lt;&gt;"",OR(PESQUISA!$B$4="TODAS",B11700=PESQUISA!$B$4),ISNUMBER(SEARCH(PESQUISA!$B$3,D11700))),ROW()-1,"")</f>
        <v/>
      </c>
    </row>
    <row r="11701" spans="1:14" x14ac:dyDescent="0.3">
      <c r="A11701" t="s">
        <v>35275</v>
      </c>
      <c r="B11701" t="s">
        <v>31811</v>
      </c>
      <c r="C11701" t="s">
        <v>35276</v>
      </c>
      <c r="D11701" t="s">
        <v>35277</v>
      </c>
      <c r="E11701" t="s">
        <v>32</v>
      </c>
      <c r="F11701" s="7">
        <v>96.7</v>
      </c>
      <c r="G11701" t="s">
        <v>33</v>
      </c>
      <c r="H11701" t="s">
        <v>31814</v>
      </c>
      <c r="I11701" t="s">
        <v>31819</v>
      </c>
      <c r="M11701" t="s">
        <v>36</v>
      </c>
      <c r="N11701" t="str">
        <f>IF(AND(PESQUISA!$B$3&lt;&gt;"",OR(PESQUISA!$B$4="TODAS",B11701=PESQUISA!$B$4),ISNUMBER(SEARCH(PESQUISA!$B$3,D11701))),ROW()-1,"")</f>
        <v/>
      </c>
    </row>
    <row r="11702" spans="1:14" x14ac:dyDescent="0.3">
      <c r="A11702" t="s">
        <v>35278</v>
      </c>
      <c r="B11702" t="s">
        <v>31811</v>
      </c>
      <c r="C11702" t="s">
        <v>35279</v>
      </c>
      <c r="D11702" t="s">
        <v>35280</v>
      </c>
      <c r="E11702" t="s">
        <v>32</v>
      </c>
      <c r="F11702" s="7">
        <v>116.68</v>
      </c>
      <c r="G11702" t="s">
        <v>33</v>
      </c>
      <c r="H11702" t="s">
        <v>31814</v>
      </c>
      <c r="I11702" t="s">
        <v>31819</v>
      </c>
      <c r="M11702" t="s">
        <v>36</v>
      </c>
      <c r="N11702" t="str">
        <f>IF(AND(PESQUISA!$B$3&lt;&gt;"",OR(PESQUISA!$B$4="TODAS",B11702=PESQUISA!$B$4),ISNUMBER(SEARCH(PESQUISA!$B$3,D11702))),ROW()-1,"")</f>
        <v/>
      </c>
    </row>
    <row r="11703" spans="1:14" x14ac:dyDescent="0.3">
      <c r="A11703" t="s">
        <v>35281</v>
      </c>
      <c r="B11703" t="s">
        <v>31811</v>
      </c>
      <c r="C11703" t="s">
        <v>35282</v>
      </c>
      <c r="D11703" t="s">
        <v>35283</v>
      </c>
      <c r="E11703" t="s">
        <v>32</v>
      </c>
      <c r="F11703" s="7">
        <v>132.52000000000001</v>
      </c>
      <c r="G11703" t="s">
        <v>33</v>
      </c>
      <c r="H11703" t="s">
        <v>31814</v>
      </c>
      <c r="I11703" t="s">
        <v>31819</v>
      </c>
      <c r="M11703" t="s">
        <v>36</v>
      </c>
      <c r="N11703" t="str">
        <f>IF(AND(PESQUISA!$B$3&lt;&gt;"",OR(PESQUISA!$B$4="TODAS",B11703=PESQUISA!$B$4),ISNUMBER(SEARCH(PESQUISA!$B$3,D11703))),ROW()-1,"")</f>
        <v/>
      </c>
    </row>
    <row r="11704" spans="1:14" x14ac:dyDescent="0.3">
      <c r="A11704" t="s">
        <v>35284</v>
      </c>
      <c r="B11704" t="s">
        <v>31811</v>
      </c>
      <c r="C11704" t="s">
        <v>35285</v>
      </c>
      <c r="D11704" t="s">
        <v>35286</v>
      </c>
      <c r="E11704" t="s">
        <v>32</v>
      </c>
      <c r="F11704" s="7">
        <v>157.6</v>
      </c>
      <c r="G11704" t="s">
        <v>33</v>
      </c>
      <c r="H11704" t="s">
        <v>31814</v>
      </c>
      <c r="I11704" t="s">
        <v>31819</v>
      </c>
      <c r="M11704" t="s">
        <v>36</v>
      </c>
      <c r="N11704" t="str">
        <f>IF(AND(PESQUISA!$B$3&lt;&gt;"",OR(PESQUISA!$B$4="TODAS",B11704=PESQUISA!$B$4),ISNUMBER(SEARCH(PESQUISA!$B$3,D11704))),ROW()-1,"")</f>
        <v/>
      </c>
    </row>
    <row r="11705" spans="1:14" x14ac:dyDescent="0.3">
      <c r="A11705" t="s">
        <v>35287</v>
      </c>
      <c r="B11705" t="s">
        <v>31811</v>
      </c>
      <c r="C11705" t="s">
        <v>35288</v>
      </c>
      <c r="D11705" t="s">
        <v>35289</v>
      </c>
      <c r="E11705" t="s">
        <v>32</v>
      </c>
      <c r="F11705" s="7">
        <v>42.98</v>
      </c>
      <c r="G11705" t="s">
        <v>33</v>
      </c>
      <c r="H11705" t="s">
        <v>31814</v>
      </c>
      <c r="I11705" t="s">
        <v>31819</v>
      </c>
      <c r="M11705" t="s">
        <v>36</v>
      </c>
      <c r="N11705" t="str">
        <f>IF(AND(PESQUISA!$B$3&lt;&gt;"",OR(PESQUISA!$B$4="TODAS",B11705=PESQUISA!$B$4),ISNUMBER(SEARCH(PESQUISA!$B$3,D11705))),ROW()-1,"")</f>
        <v/>
      </c>
    </row>
    <row r="11706" spans="1:14" x14ac:dyDescent="0.3">
      <c r="A11706" t="s">
        <v>35290</v>
      </c>
      <c r="B11706" t="s">
        <v>31811</v>
      </c>
      <c r="C11706" t="s">
        <v>35291</v>
      </c>
      <c r="D11706" t="s">
        <v>35292</v>
      </c>
      <c r="E11706" t="s">
        <v>32</v>
      </c>
      <c r="F11706" s="7">
        <v>50.14</v>
      </c>
      <c r="G11706" t="s">
        <v>33</v>
      </c>
      <c r="H11706" t="s">
        <v>31814</v>
      </c>
      <c r="I11706" t="s">
        <v>31819</v>
      </c>
      <c r="M11706" t="s">
        <v>36</v>
      </c>
      <c r="N11706" t="str">
        <f>IF(AND(PESQUISA!$B$3&lt;&gt;"",OR(PESQUISA!$B$4="TODAS",B11706=PESQUISA!$B$4),ISNUMBER(SEARCH(PESQUISA!$B$3,D11706))),ROW()-1,"")</f>
        <v/>
      </c>
    </row>
    <row r="11707" spans="1:14" x14ac:dyDescent="0.3">
      <c r="A11707" t="s">
        <v>35293</v>
      </c>
      <c r="B11707" t="s">
        <v>31811</v>
      </c>
      <c r="C11707" t="s">
        <v>35294</v>
      </c>
      <c r="D11707" t="s">
        <v>35295</v>
      </c>
      <c r="E11707" t="s">
        <v>40</v>
      </c>
      <c r="F11707" s="7">
        <v>2341.85</v>
      </c>
      <c r="G11707" t="s">
        <v>33</v>
      </c>
      <c r="H11707" t="s">
        <v>31814</v>
      </c>
      <c r="I11707" t="s">
        <v>32347</v>
      </c>
      <c r="M11707" t="s">
        <v>36</v>
      </c>
      <c r="N11707" t="str">
        <f>IF(AND(PESQUISA!$B$3&lt;&gt;"",OR(PESQUISA!$B$4="TODAS",B11707=PESQUISA!$B$4),ISNUMBER(SEARCH(PESQUISA!$B$3,D11707))),ROW()-1,"")</f>
        <v/>
      </c>
    </row>
    <row r="11708" spans="1:14" x14ac:dyDescent="0.3">
      <c r="A11708" t="s">
        <v>35296</v>
      </c>
      <c r="B11708" t="s">
        <v>31811</v>
      </c>
      <c r="C11708" t="s">
        <v>35297</v>
      </c>
      <c r="D11708" t="s">
        <v>35298</v>
      </c>
      <c r="E11708" t="s">
        <v>40</v>
      </c>
      <c r="G11708" t="s">
        <v>33</v>
      </c>
      <c r="H11708" t="s">
        <v>31814</v>
      </c>
      <c r="I11708" t="s">
        <v>32347</v>
      </c>
      <c r="M11708" t="s">
        <v>53</v>
      </c>
      <c r="N11708" t="str">
        <f>IF(AND(PESQUISA!$B$3&lt;&gt;"",OR(PESQUISA!$B$4="TODAS",B11708=PESQUISA!$B$4),ISNUMBER(SEARCH(PESQUISA!$B$3,D11708))),ROW()-1,"")</f>
        <v/>
      </c>
    </row>
    <row r="11709" spans="1:14" x14ac:dyDescent="0.3">
      <c r="A11709" t="s">
        <v>35299</v>
      </c>
      <c r="B11709" t="s">
        <v>31811</v>
      </c>
      <c r="C11709" t="s">
        <v>35300</v>
      </c>
      <c r="D11709" t="s">
        <v>35301</v>
      </c>
      <c r="E11709" t="s">
        <v>40</v>
      </c>
      <c r="G11709" t="s">
        <v>33</v>
      </c>
      <c r="H11709" t="s">
        <v>31814</v>
      </c>
      <c r="I11709" t="s">
        <v>32347</v>
      </c>
      <c r="M11709" t="s">
        <v>53</v>
      </c>
      <c r="N11709" t="str">
        <f>IF(AND(PESQUISA!$B$3&lt;&gt;"",OR(PESQUISA!$B$4="TODAS",B11709=PESQUISA!$B$4),ISNUMBER(SEARCH(PESQUISA!$B$3,D11709))),ROW()-1,"")</f>
        <v/>
      </c>
    </row>
    <row r="11710" spans="1:14" x14ac:dyDescent="0.3">
      <c r="A11710" t="s">
        <v>35302</v>
      </c>
      <c r="B11710" t="s">
        <v>31811</v>
      </c>
      <c r="C11710" t="s">
        <v>35303</v>
      </c>
      <c r="D11710" t="s">
        <v>35304</v>
      </c>
      <c r="E11710" t="s">
        <v>40</v>
      </c>
      <c r="G11710" t="s">
        <v>33</v>
      </c>
      <c r="H11710" t="s">
        <v>31814</v>
      </c>
      <c r="I11710" t="s">
        <v>32347</v>
      </c>
      <c r="M11710" t="s">
        <v>53</v>
      </c>
      <c r="N11710" t="str">
        <f>IF(AND(PESQUISA!$B$3&lt;&gt;"",OR(PESQUISA!$B$4="TODAS",B11710=PESQUISA!$B$4),ISNUMBER(SEARCH(PESQUISA!$B$3,D11710))),ROW()-1,"")</f>
        <v/>
      </c>
    </row>
    <row r="11711" spans="1:14" x14ac:dyDescent="0.3">
      <c r="A11711" t="s">
        <v>35305</v>
      </c>
      <c r="B11711" t="s">
        <v>31811</v>
      </c>
      <c r="C11711" t="s">
        <v>35306</v>
      </c>
      <c r="D11711" t="s">
        <v>35307</v>
      </c>
      <c r="E11711" t="s">
        <v>40</v>
      </c>
      <c r="G11711" t="s">
        <v>33</v>
      </c>
      <c r="H11711" t="s">
        <v>31814</v>
      </c>
      <c r="I11711" t="s">
        <v>32347</v>
      </c>
      <c r="M11711" t="s">
        <v>53</v>
      </c>
      <c r="N11711" t="str">
        <f>IF(AND(PESQUISA!$B$3&lt;&gt;"",OR(PESQUISA!$B$4="TODAS",B11711=PESQUISA!$B$4),ISNUMBER(SEARCH(PESQUISA!$B$3,D11711))),ROW()-1,"")</f>
        <v/>
      </c>
    </row>
    <row r="11712" spans="1:14" x14ac:dyDescent="0.3">
      <c r="A11712" t="s">
        <v>35308</v>
      </c>
      <c r="B11712" t="s">
        <v>31811</v>
      </c>
      <c r="C11712" t="s">
        <v>35309</v>
      </c>
      <c r="D11712" t="s">
        <v>35310</v>
      </c>
      <c r="E11712" t="s">
        <v>40</v>
      </c>
      <c r="G11712" t="s">
        <v>33</v>
      </c>
      <c r="H11712" t="s">
        <v>31814</v>
      </c>
      <c r="I11712" t="s">
        <v>32347</v>
      </c>
      <c r="M11712" t="s">
        <v>53</v>
      </c>
      <c r="N11712" t="str">
        <f>IF(AND(PESQUISA!$B$3&lt;&gt;"",OR(PESQUISA!$B$4="TODAS",B11712=PESQUISA!$B$4),ISNUMBER(SEARCH(PESQUISA!$B$3,D11712))),ROW()-1,"")</f>
        <v/>
      </c>
    </row>
    <row r="11713" spans="1:14" x14ac:dyDescent="0.3">
      <c r="A11713" t="s">
        <v>35311</v>
      </c>
      <c r="B11713" t="s">
        <v>31811</v>
      </c>
      <c r="C11713" t="s">
        <v>35312</v>
      </c>
      <c r="D11713" t="s">
        <v>35313</v>
      </c>
      <c r="E11713" t="s">
        <v>60</v>
      </c>
      <c r="F11713" s="7">
        <v>22.52</v>
      </c>
      <c r="G11713" t="s">
        <v>33</v>
      </c>
      <c r="H11713" t="s">
        <v>31814</v>
      </c>
      <c r="I11713" t="s">
        <v>31819</v>
      </c>
      <c r="M11713" t="s">
        <v>36</v>
      </c>
      <c r="N11713" t="str">
        <f>IF(AND(PESQUISA!$B$3&lt;&gt;"",OR(PESQUISA!$B$4="TODAS",B11713=PESQUISA!$B$4),ISNUMBER(SEARCH(PESQUISA!$B$3,D11713))),ROW()-1,"")</f>
        <v/>
      </c>
    </row>
    <row r="11714" spans="1:14" x14ac:dyDescent="0.3">
      <c r="A11714" t="s">
        <v>35314</v>
      </c>
      <c r="B11714" t="s">
        <v>31811</v>
      </c>
      <c r="C11714" t="s">
        <v>35315</v>
      </c>
      <c r="D11714" t="s">
        <v>35316</v>
      </c>
      <c r="E11714" t="s">
        <v>60</v>
      </c>
      <c r="F11714" s="7">
        <v>16.100000000000001</v>
      </c>
      <c r="G11714" t="s">
        <v>33</v>
      </c>
      <c r="H11714" t="s">
        <v>31814</v>
      </c>
      <c r="I11714" t="s">
        <v>31819</v>
      </c>
      <c r="M11714" t="s">
        <v>36</v>
      </c>
      <c r="N11714" t="str">
        <f>IF(AND(PESQUISA!$B$3&lt;&gt;"",OR(PESQUISA!$B$4="TODAS",B11714=PESQUISA!$B$4),ISNUMBER(SEARCH(PESQUISA!$B$3,D11714))),ROW()-1,"")</f>
        <v/>
      </c>
    </row>
    <row r="11715" spans="1:14" x14ac:dyDescent="0.3">
      <c r="A11715" t="s">
        <v>35317</v>
      </c>
      <c r="B11715" t="s">
        <v>31811</v>
      </c>
      <c r="C11715" t="s">
        <v>35318</v>
      </c>
      <c r="D11715" t="s">
        <v>35319</v>
      </c>
      <c r="E11715" t="s">
        <v>376</v>
      </c>
      <c r="F11715" s="7">
        <v>686.4</v>
      </c>
      <c r="G11715" t="s">
        <v>33</v>
      </c>
      <c r="H11715" t="s">
        <v>31814</v>
      </c>
      <c r="I11715" t="s">
        <v>31819</v>
      </c>
      <c r="M11715" t="s">
        <v>36</v>
      </c>
      <c r="N11715" t="str">
        <f>IF(AND(PESQUISA!$B$3&lt;&gt;"",OR(PESQUISA!$B$4="TODAS",B11715=PESQUISA!$B$4),ISNUMBER(SEARCH(PESQUISA!$B$3,D11715))),ROW()-1,"")</f>
        <v/>
      </c>
    </row>
    <row r="11716" spans="1:14" x14ac:dyDescent="0.3">
      <c r="A11716" t="s">
        <v>35320</v>
      </c>
      <c r="B11716" t="s">
        <v>31811</v>
      </c>
      <c r="C11716" t="s">
        <v>35321</v>
      </c>
      <c r="D11716" t="s">
        <v>35322</v>
      </c>
      <c r="E11716" t="s">
        <v>376</v>
      </c>
      <c r="F11716" s="7">
        <v>713.26</v>
      </c>
      <c r="G11716" t="s">
        <v>33</v>
      </c>
      <c r="H11716" t="s">
        <v>31814</v>
      </c>
      <c r="I11716" t="s">
        <v>31819</v>
      </c>
      <c r="M11716" t="s">
        <v>36</v>
      </c>
      <c r="N11716" t="str">
        <f>IF(AND(PESQUISA!$B$3&lt;&gt;"",OR(PESQUISA!$B$4="TODAS",B11716=PESQUISA!$B$4),ISNUMBER(SEARCH(PESQUISA!$B$3,D11716))),ROW()-1,"")</f>
        <v/>
      </c>
    </row>
    <row r="11717" spans="1:14" x14ac:dyDescent="0.3">
      <c r="A11717" t="s">
        <v>35323</v>
      </c>
      <c r="B11717" t="s">
        <v>31811</v>
      </c>
      <c r="C11717" t="s">
        <v>35324</v>
      </c>
      <c r="D11717" t="s">
        <v>35325</v>
      </c>
      <c r="E11717" t="s">
        <v>376</v>
      </c>
      <c r="F11717" s="7">
        <v>721.27</v>
      </c>
      <c r="G11717" t="s">
        <v>33</v>
      </c>
      <c r="H11717" t="s">
        <v>31814</v>
      </c>
      <c r="I11717" t="s">
        <v>31819</v>
      </c>
      <c r="M11717" t="s">
        <v>36</v>
      </c>
      <c r="N11717" t="str">
        <f>IF(AND(PESQUISA!$B$3&lt;&gt;"",OR(PESQUISA!$B$4="TODAS",B11717=PESQUISA!$B$4),ISNUMBER(SEARCH(PESQUISA!$B$3,D11717))),ROW()-1,"")</f>
        <v/>
      </c>
    </row>
    <row r="11718" spans="1:14" x14ac:dyDescent="0.3">
      <c r="A11718" t="s">
        <v>35326</v>
      </c>
      <c r="B11718" t="s">
        <v>31811</v>
      </c>
      <c r="C11718" t="s">
        <v>35327</v>
      </c>
      <c r="D11718" t="s">
        <v>35328</v>
      </c>
      <c r="E11718" t="s">
        <v>376</v>
      </c>
      <c r="F11718" s="7">
        <v>742.17</v>
      </c>
      <c r="G11718" t="s">
        <v>33</v>
      </c>
      <c r="H11718" t="s">
        <v>31814</v>
      </c>
      <c r="I11718" t="s">
        <v>31819</v>
      </c>
      <c r="M11718" t="s">
        <v>36</v>
      </c>
      <c r="N11718" t="str">
        <f>IF(AND(PESQUISA!$B$3&lt;&gt;"",OR(PESQUISA!$B$4="TODAS",B11718=PESQUISA!$B$4),ISNUMBER(SEARCH(PESQUISA!$B$3,D11718))),ROW()-1,"")</f>
        <v/>
      </c>
    </row>
    <row r="11719" spans="1:14" x14ac:dyDescent="0.3">
      <c r="A11719" t="s">
        <v>35329</v>
      </c>
      <c r="B11719" t="s">
        <v>31811</v>
      </c>
      <c r="C11719" t="s">
        <v>35330</v>
      </c>
      <c r="D11719" t="s">
        <v>35331</v>
      </c>
      <c r="E11719" t="s">
        <v>29278</v>
      </c>
      <c r="F11719" s="7">
        <v>578.72</v>
      </c>
      <c r="G11719" t="s">
        <v>33</v>
      </c>
      <c r="H11719" t="s">
        <v>31814</v>
      </c>
      <c r="I11719" t="s">
        <v>31819</v>
      </c>
      <c r="M11719" t="s">
        <v>36</v>
      </c>
      <c r="N11719" t="str">
        <f>IF(AND(PESQUISA!$B$3&lt;&gt;"",OR(PESQUISA!$B$4="TODAS",B11719=PESQUISA!$B$4),ISNUMBER(SEARCH(PESQUISA!$B$3,D11719))),ROW()-1,"")</f>
        <v/>
      </c>
    </row>
    <row r="11720" spans="1:14" x14ac:dyDescent="0.3">
      <c r="A11720" t="s">
        <v>35332</v>
      </c>
      <c r="B11720" t="s">
        <v>31811</v>
      </c>
      <c r="C11720" t="s">
        <v>35333</v>
      </c>
      <c r="D11720" t="s">
        <v>35334</v>
      </c>
      <c r="E11720" t="s">
        <v>29278</v>
      </c>
      <c r="F11720" s="7">
        <v>590</v>
      </c>
      <c r="G11720" t="s">
        <v>33</v>
      </c>
      <c r="H11720" t="s">
        <v>31814</v>
      </c>
      <c r="I11720" t="s">
        <v>31819</v>
      </c>
      <c r="M11720" t="s">
        <v>36</v>
      </c>
      <c r="N11720" t="str">
        <f>IF(AND(PESQUISA!$B$3&lt;&gt;"",OR(PESQUISA!$B$4="TODAS",B11720=PESQUISA!$B$4),ISNUMBER(SEARCH(PESQUISA!$B$3,D11720))),ROW()-1,"")</f>
        <v/>
      </c>
    </row>
    <row r="11721" spans="1:14" x14ac:dyDescent="0.3">
      <c r="A11721" t="s">
        <v>35335</v>
      </c>
      <c r="B11721" t="s">
        <v>31811</v>
      </c>
      <c r="C11721" t="s">
        <v>35336</v>
      </c>
      <c r="D11721" t="s">
        <v>35337</v>
      </c>
      <c r="E11721" t="s">
        <v>29278</v>
      </c>
      <c r="F11721" s="7">
        <v>517.33000000000004</v>
      </c>
      <c r="G11721" t="s">
        <v>33</v>
      </c>
      <c r="H11721" t="s">
        <v>31814</v>
      </c>
      <c r="I11721" t="s">
        <v>31819</v>
      </c>
      <c r="M11721" t="s">
        <v>36</v>
      </c>
      <c r="N11721" t="str">
        <f>IF(AND(PESQUISA!$B$3&lt;&gt;"",OR(PESQUISA!$B$4="TODAS",B11721=PESQUISA!$B$4),ISNUMBER(SEARCH(PESQUISA!$B$3,D11721))),ROW()-1,"")</f>
        <v/>
      </c>
    </row>
    <row r="11722" spans="1:14" x14ac:dyDescent="0.3">
      <c r="A11722" t="s">
        <v>35338</v>
      </c>
      <c r="B11722" t="s">
        <v>31811</v>
      </c>
      <c r="C11722" t="s">
        <v>35339</v>
      </c>
      <c r="D11722" t="s">
        <v>35340</v>
      </c>
      <c r="E11722" t="s">
        <v>376</v>
      </c>
      <c r="F11722" s="7">
        <v>658.55</v>
      </c>
      <c r="G11722" t="s">
        <v>33</v>
      </c>
      <c r="H11722" t="s">
        <v>31814</v>
      </c>
      <c r="I11722" t="s">
        <v>31819</v>
      </c>
      <c r="M11722" t="s">
        <v>36</v>
      </c>
      <c r="N11722" t="str">
        <f>IF(AND(PESQUISA!$B$3&lt;&gt;"",OR(PESQUISA!$B$4="TODAS",B11722=PESQUISA!$B$4),ISNUMBER(SEARCH(PESQUISA!$B$3,D11722))),ROW()-1,"")</f>
        <v/>
      </c>
    </row>
    <row r="11723" spans="1:14" x14ac:dyDescent="0.3">
      <c r="A11723" t="s">
        <v>35341</v>
      </c>
      <c r="B11723" t="s">
        <v>31811</v>
      </c>
      <c r="C11723" t="s">
        <v>35342</v>
      </c>
      <c r="D11723" t="s">
        <v>35343</v>
      </c>
      <c r="E11723" t="s">
        <v>376</v>
      </c>
      <c r="F11723" s="7">
        <v>610</v>
      </c>
      <c r="G11723" t="s">
        <v>33</v>
      </c>
      <c r="H11723" t="s">
        <v>31814</v>
      </c>
      <c r="I11723" t="s">
        <v>31819</v>
      </c>
      <c r="M11723" t="s">
        <v>36</v>
      </c>
      <c r="N11723" t="str">
        <f>IF(AND(PESQUISA!$B$3&lt;&gt;"",OR(PESQUISA!$B$4="TODAS",B11723=PESQUISA!$B$4),ISNUMBER(SEARCH(PESQUISA!$B$3,D11723))),ROW()-1,"")</f>
        <v/>
      </c>
    </row>
    <row r="11724" spans="1:14" x14ac:dyDescent="0.3">
      <c r="A11724" t="s">
        <v>35344</v>
      </c>
      <c r="B11724" t="s">
        <v>31811</v>
      </c>
      <c r="C11724" t="s">
        <v>35345</v>
      </c>
      <c r="D11724" t="s">
        <v>35346</v>
      </c>
      <c r="E11724" t="s">
        <v>376</v>
      </c>
      <c r="F11724" s="7">
        <v>631.84</v>
      </c>
      <c r="G11724" t="s">
        <v>33</v>
      </c>
      <c r="H11724" t="s">
        <v>31814</v>
      </c>
      <c r="I11724" t="s">
        <v>31819</v>
      </c>
      <c r="M11724" t="s">
        <v>36</v>
      </c>
      <c r="N11724" t="str">
        <f>IF(AND(PESQUISA!$B$3&lt;&gt;"",OR(PESQUISA!$B$4="TODAS",B11724=PESQUISA!$B$4),ISNUMBER(SEARCH(PESQUISA!$B$3,D11724))),ROW()-1,"")</f>
        <v/>
      </c>
    </row>
    <row r="11725" spans="1:14" x14ac:dyDescent="0.3">
      <c r="A11725" t="s">
        <v>35347</v>
      </c>
      <c r="B11725" t="s">
        <v>31811</v>
      </c>
      <c r="C11725" t="s">
        <v>35348</v>
      </c>
      <c r="D11725" t="s">
        <v>35349</v>
      </c>
      <c r="E11725" t="s">
        <v>376</v>
      </c>
      <c r="F11725" s="7">
        <v>724.09</v>
      </c>
      <c r="G11725" t="s">
        <v>33</v>
      </c>
      <c r="H11725" t="s">
        <v>31814</v>
      </c>
      <c r="I11725" t="s">
        <v>31819</v>
      </c>
      <c r="M11725" t="s">
        <v>36</v>
      </c>
      <c r="N11725" t="str">
        <f>IF(AND(PESQUISA!$B$3&lt;&gt;"",OR(PESQUISA!$B$4="TODAS",B11725=PESQUISA!$B$4),ISNUMBER(SEARCH(PESQUISA!$B$3,D11725))),ROW()-1,"")</f>
        <v/>
      </c>
    </row>
    <row r="11726" spans="1:14" x14ac:dyDescent="0.3">
      <c r="A11726" t="s">
        <v>35350</v>
      </c>
      <c r="B11726" t="s">
        <v>31811</v>
      </c>
      <c r="C11726" t="s">
        <v>35351</v>
      </c>
      <c r="D11726" t="s">
        <v>35352</v>
      </c>
      <c r="E11726" t="s">
        <v>376</v>
      </c>
      <c r="F11726" s="7">
        <v>734.6</v>
      </c>
      <c r="G11726" t="s">
        <v>33</v>
      </c>
      <c r="H11726" t="s">
        <v>31814</v>
      </c>
      <c r="I11726" t="s">
        <v>31819</v>
      </c>
      <c r="M11726" t="s">
        <v>36</v>
      </c>
      <c r="N11726" t="str">
        <f>IF(AND(PESQUISA!$B$3&lt;&gt;"",OR(PESQUISA!$B$4="TODAS",B11726=PESQUISA!$B$4),ISNUMBER(SEARCH(PESQUISA!$B$3,D11726))),ROW()-1,"")</f>
        <v/>
      </c>
    </row>
    <row r="11727" spans="1:14" x14ac:dyDescent="0.3">
      <c r="A11727" t="s">
        <v>35353</v>
      </c>
      <c r="B11727" t="s">
        <v>31811</v>
      </c>
      <c r="C11727" t="s">
        <v>35354</v>
      </c>
      <c r="D11727" t="s">
        <v>35355</v>
      </c>
      <c r="E11727" t="s">
        <v>376</v>
      </c>
      <c r="F11727" s="7">
        <v>679.46</v>
      </c>
      <c r="G11727" t="s">
        <v>33</v>
      </c>
      <c r="H11727" t="s">
        <v>31814</v>
      </c>
      <c r="I11727" t="s">
        <v>31819</v>
      </c>
      <c r="M11727" t="s">
        <v>36</v>
      </c>
      <c r="N11727" t="str">
        <f>IF(AND(PESQUISA!$B$3&lt;&gt;"",OR(PESQUISA!$B$4="TODAS",B11727=PESQUISA!$B$4),ISNUMBER(SEARCH(PESQUISA!$B$3,D11727))),ROW()-1,"")</f>
        <v/>
      </c>
    </row>
    <row r="11728" spans="1:14" x14ac:dyDescent="0.3">
      <c r="A11728" t="s">
        <v>35356</v>
      </c>
      <c r="B11728" t="s">
        <v>31811</v>
      </c>
      <c r="C11728" t="s">
        <v>35357</v>
      </c>
      <c r="D11728" t="s">
        <v>35358</v>
      </c>
      <c r="E11728" t="s">
        <v>376</v>
      </c>
      <c r="F11728" s="7">
        <v>627.19000000000005</v>
      </c>
      <c r="G11728" t="s">
        <v>33</v>
      </c>
      <c r="H11728" t="s">
        <v>31814</v>
      </c>
      <c r="I11728" t="s">
        <v>31819</v>
      </c>
      <c r="M11728" t="s">
        <v>36</v>
      </c>
      <c r="N11728" t="str">
        <f>IF(AND(PESQUISA!$B$3&lt;&gt;"",OR(PESQUISA!$B$4="TODAS",B11728=PESQUISA!$B$4),ISNUMBER(SEARCH(PESQUISA!$B$3,D11728))),ROW()-1,"")</f>
        <v/>
      </c>
    </row>
    <row r="11729" spans="1:14" x14ac:dyDescent="0.3">
      <c r="A11729" t="s">
        <v>35359</v>
      </c>
      <c r="B11729" t="s">
        <v>31811</v>
      </c>
      <c r="C11729" t="s">
        <v>35360</v>
      </c>
      <c r="D11729" t="s">
        <v>35361</v>
      </c>
      <c r="E11729" t="s">
        <v>376</v>
      </c>
      <c r="F11729" s="7">
        <v>651.33000000000004</v>
      </c>
      <c r="G11729" t="s">
        <v>33</v>
      </c>
      <c r="H11729" t="s">
        <v>31814</v>
      </c>
      <c r="I11729" t="s">
        <v>31819</v>
      </c>
      <c r="M11729" t="s">
        <v>36</v>
      </c>
      <c r="N11729" t="str">
        <f>IF(AND(PESQUISA!$B$3&lt;&gt;"",OR(PESQUISA!$B$4="TODAS",B11729=PESQUISA!$B$4),ISNUMBER(SEARCH(PESQUISA!$B$3,D11729))),ROW()-1,"")</f>
        <v/>
      </c>
    </row>
    <row r="11730" spans="1:14" x14ac:dyDescent="0.3">
      <c r="A11730" t="s">
        <v>35362</v>
      </c>
      <c r="B11730" t="s">
        <v>31811</v>
      </c>
      <c r="C11730" t="s">
        <v>35363</v>
      </c>
      <c r="D11730" t="s">
        <v>35364</v>
      </c>
      <c r="E11730" t="s">
        <v>376</v>
      </c>
      <c r="F11730" s="7">
        <v>720.95</v>
      </c>
      <c r="G11730" t="s">
        <v>33</v>
      </c>
      <c r="H11730" t="s">
        <v>31814</v>
      </c>
      <c r="I11730" t="s">
        <v>31819</v>
      </c>
      <c r="M11730" t="s">
        <v>36</v>
      </c>
      <c r="N11730" t="str">
        <f>IF(AND(PESQUISA!$B$3&lt;&gt;"",OR(PESQUISA!$B$4="TODAS",B11730=PESQUISA!$B$4),ISNUMBER(SEARCH(PESQUISA!$B$3,D11730))),ROW()-1,"")</f>
        <v/>
      </c>
    </row>
    <row r="11731" spans="1:14" x14ac:dyDescent="0.3">
      <c r="A11731" t="s">
        <v>35365</v>
      </c>
      <c r="B11731" t="s">
        <v>31811</v>
      </c>
      <c r="C11731" t="s">
        <v>35366</v>
      </c>
      <c r="D11731" t="s">
        <v>35367</v>
      </c>
      <c r="E11731" t="s">
        <v>376</v>
      </c>
      <c r="F11731" s="7">
        <v>700.36</v>
      </c>
      <c r="G11731" t="s">
        <v>33</v>
      </c>
      <c r="H11731" t="s">
        <v>31814</v>
      </c>
      <c r="I11731" t="s">
        <v>31819</v>
      </c>
      <c r="M11731" t="s">
        <v>36</v>
      </c>
      <c r="N11731" t="str">
        <f>IF(AND(PESQUISA!$B$3&lt;&gt;"",OR(PESQUISA!$B$4="TODAS",B11731=PESQUISA!$B$4),ISNUMBER(SEARCH(PESQUISA!$B$3,D11731))),ROW()-1,"")</f>
        <v/>
      </c>
    </row>
    <row r="11732" spans="1:14" x14ac:dyDescent="0.3">
      <c r="A11732" t="s">
        <v>35368</v>
      </c>
      <c r="B11732" t="s">
        <v>31811</v>
      </c>
      <c r="C11732" t="s">
        <v>35369</v>
      </c>
      <c r="D11732" t="s">
        <v>35370</v>
      </c>
      <c r="E11732" t="s">
        <v>376</v>
      </c>
      <c r="F11732" s="7">
        <v>648.1</v>
      </c>
      <c r="G11732" t="s">
        <v>33</v>
      </c>
      <c r="H11732" t="s">
        <v>31814</v>
      </c>
      <c r="I11732" t="s">
        <v>31819</v>
      </c>
      <c r="M11732" t="s">
        <v>36</v>
      </c>
      <c r="N11732" t="str">
        <f>IF(AND(PESQUISA!$B$3&lt;&gt;"",OR(PESQUISA!$B$4="TODAS",B11732=PESQUISA!$B$4),ISNUMBER(SEARCH(PESQUISA!$B$3,D11732))),ROW()-1,"")</f>
        <v/>
      </c>
    </row>
    <row r="11733" spans="1:14" x14ac:dyDescent="0.3">
      <c r="A11733" t="s">
        <v>35371</v>
      </c>
      <c r="B11733" t="s">
        <v>31811</v>
      </c>
      <c r="C11733" t="s">
        <v>35372</v>
      </c>
      <c r="D11733" t="s">
        <v>35373</v>
      </c>
      <c r="E11733" t="s">
        <v>376</v>
      </c>
      <c r="F11733" s="7">
        <v>687.76</v>
      </c>
      <c r="G11733" t="s">
        <v>33</v>
      </c>
      <c r="H11733" t="s">
        <v>31814</v>
      </c>
      <c r="I11733" t="s">
        <v>31819</v>
      </c>
      <c r="M11733" t="s">
        <v>36</v>
      </c>
      <c r="N11733" t="str">
        <f>IF(AND(PESQUISA!$B$3&lt;&gt;"",OR(PESQUISA!$B$4="TODAS",B11733=PESQUISA!$B$4),ISNUMBER(SEARCH(PESQUISA!$B$3,D11733))),ROW()-1,"")</f>
        <v/>
      </c>
    </row>
    <row r="11734" spans="1:14" x14ac:dyDescent="0.3">
      <c r="A11734" t="s">
        <v>35374</v>
      </c>
      <c r="B11734" t="s">
        <v>31811</v>
      </c>
      <c r="C11734" t="s">
        <v>35375</v>
      </c>
      <c r="D11734" t="s">
        <v>35376</v>
      </c>
      <c r="E11734" t="s">
        <v>376</v>
      </c>
      <c r="F11734" s="7">
        <v>725.87</v>
      </c>
      <c r="G11734" t="s">
        <v>33</v>
      </c>
      <c r="H11734" t="s">
        <v>31814</v>
      </c>
      <c r="I11734" t="s">
        <v>31819</v>
      </c>
      <c r="M11734" t="s">
        <v>36</v>
      </c>
      <c r="N11734" t="str">
        <f>IF(AND(PESQUISA!$B$3&lt;&gt;"",OR(PESQUISA!$B$4="TODAS",B11734=PESQUISA!$B$4),ISNUMBER(SEARCH(PESQUISA!$B$3,D11734))),ROW()-1,"")</f>
        <v/>
      </c>
    </row>
    <row r="11735" spans="1:14" x14ac:dyDescent="0.3">
      <c r="A11735" t="s">
        <v>35377</v>
      </c>
      <c r="B11735" t="s">
        <v>31811</v>
      </c>
      <c r="C11735" t="s">
        <v>35378</v>
      </c>
      <c r="D11735" t="s">
        <v>35379</v>
      </c>
      <c r="E11735" t="s">
        <v>376</v>
      </c>
      <c r="F11735" s="7">
        <v>756.87</v>
      </c>
      <c r="G11735" t="s">
        <v>33</v>
      </c>
      <c r="H11735" t="s">
        <v>31814</v>
      </c>
      <c r="I11735" t="s">
        <v>31819</v>
      </c>
      <c r="M11735" t="s">
        <v>36</v>
      </c>
      <c r="N11735" t="str">
        <f>IF(AND(PESQUISA!$B$3&lt;&gt;"",OR(PESQUISA!$B$4="TODAS",B11735=PESQUISA!$B$4),ISNUMBER(SEARCH(PESQUISA!$B$3,D11735))),ROW()-1,"")</f>
        <v/>
      </c>
    </row>
    <row r="11736" spans="1:14" x14ac:dyDescent="0.3">
      <c r="A11736" t="s">
        <v>35380</v>
      </c>
      <c r="B11736" t="s">
        <v>31811</v>
      </c>
      <c r="C11736" t="s">
        <v>35381</v>
      </c>
      <c r="D11736" t="s">
        <v>35382</v>
      </c>
      <c r="E11736" t="s">
        <v>376</v>
      </c>
      <c r="F11736" s="7">
        <v>721.27</v>
      </c>
      <c r="G11736" t="s">
        <v>33</v>
      </c>
      <c r="H11736" t="s">
        <v>31814</v>
      </c>
      <c r="I11736" t="s">
        <v>31819</v>
      </c>
      <c r="M11736" t="s">
        <v>36</v>
      </c>
      <c r="N11736" t="str">
        <f>IF(AND(PESQUISA!$B$3&lt;&gt;"",OR(PESQUISA!$B$4="TODAS",B11736=PESQUISA!$B$4),ISNUMBER(SEARCH(PESQUISA!$B$3,D11736))),ROW()-1,"")</f>
        <v/>
      </c>
    </row>
    <row r="11737" spans="1:14" x14ac:dyDescent="0.3">
      <c r="A11737" t="s">
        <v>35383</v>
      </c>
      <c r="B11737" t="s">
        <v>31811</v>
      </c>
      <c r="C11737" t="s">
        <v>35384</v>
      </c>
      <c r="D11737" t="s">
        <v>35385</v>
      </c>
      <c r="E11737" t="s">
        <v>376</v>
      </c>
      <c r="F11737" s="7">
        <v>669</v>
      </c>
      <c r="G11737" t="s">
        <v>33</v>
      </c>
      <c r="H11737" t="s">
        <v>31814</v>
      </c>
      <c r="I11737" t="s">
        <v>31819</v>
      </c>
      <c r="M11737" t="s">
        <v>36</v>
      </c>
      <c r="N11737" t="str">
        <f>IF(AND(PESQUISA!$B$3&lt;&gt;"",OR(PESQUISA!$B$4="TODAS",B11737=PESQUISA!$B$4),ISNUMBER(SEARCH(PESQUISA!$B$3,D11737))),ROW()-1,"")</f>
        <v/>
      </c>
    </row>
    <row r="11738" spans="1:14" x14ac:dyDescent="0.3">
      <c r="A11738" t="s">
        <v>35386</v>
      </c>
      <c r="B11738" t="s">
        <v>31811</v>
      </c>
      <c r="C11738" t="s">
        <v>35387</v>
      </c>
      <c r="D11738" t="s">
        <v>35388</v>
      </c>
      <c r="E11738" t="s">
        <v>376</v>
      </c>
      <c r="F11738" s="7">
        <v>742.17</v>
      </c>
      <c r="G11738" t="s">
        <v>33</v>
      </c>
      <c r="H11738" t="s">
        <v>31814</v>
      </c>
      <c r="I11738" t="s">
        <v>31819</v>
      </c>
      <c r="M11738" t="s">
        <v>36</v>
      </c>
      <c r="N11738" t="str">
        <f>IF(AND(PESQUISA!$B$3&lt;&gt;"",OR(PESQUISA!$B$4="TODAS",B11738=PESQUISA!$B$4),ISNUMBER(SEARCH(PESQUISA!$B$3,D11738))),ROW()-1,"")</f>
        <v/>
      </c>
    </row>
    <row r="11739" spans="1:14" x14ac:dyDescent="0.3">
      <c r="A11739" t="s">
        <v>35389</v>
      </c>
      <c r="B11739" t="s">
        <v>31811</v>
      </c>
      <c r="C11739" t="s">
        <v>35390</v>
      </c>
      <c r="D11739" t="s">
        <v>35391</v>
      </c>
      <c r="E11739" t="s">
        <v>376</v>
      </c>
      <c r="F11739" s="7">
        <v>697.89</v>
      </c>
      <c r="G11739" t="s">
        <v>33</v>
      </c>
      <c r="H11739" t="s">
        <v>31814</v>
      </c>
      <c r="I11739" t="s">
        <v>31819</v>
      </c>
      <c r="M11739" t="s">
        <v>36</v>
      </c>
      <c r="N11739" t="str">
        <f>IF(AND(PESQUISA!$B$3&lt;&gt;"",OR(PESQUISA!$B$4="TODAS",B11739=PESQUISA!$B$4),ISNUMBER(SEARCH(PESQUISA!$B$3,D11739))),ROW()-1,"")</f>
        <v/>
      </c>
    </row>
    <row r="11740" spans="1:14" x14ac:dyDescent="0.3">
      <c r="A11740" t="s">
        <v>35392</v>
      </c>
      <c r="B11740" t="s">
        <v>31811</v>
      </c>
      <c r="C11740" t="s">
        <v>35393</v>
      </c>
      <c r="D11740" t="s">
        <v>35394</v>
      </c>
      <c r="E11740" t="s">
        <v>376</v>
      </c>
      <c r="F11740" s="7">
        <v>775.48</v>
      </c>
      <c r="G11740" t="s">
        <v>33</v>
      </c>
      <c r="H11740" t="s">
        <v>31814</v>
      </c>
      <c r="I11740" t="s">
        <v>31819</v>
      </c>
      <c r="M11740" t="s">
        <v>36</v>
      </c>
      <c r="N11740" t="str">
        <f>IF(AND(PESQUISA!$B$3&lt;&gt;"",OR(PESQUISA!$B$4="TODAS",B11740=PESQUISA!$B$4),ISNUMBER(SEARCH(PESQUISA!$B$3,D11740))),ROW()-1,"")</f>
        <v/>
      </c>
    </row>
    <row r="11741" spans="1:14" x14ac:dyDescent="0.3">
      <c r="A11741" t="s">
        <v>35395</v>
      </c>
      <c r="B11741" t="s">
        <v>31811</v>
      </c>
      <c r="C11741" t="s">
        <v>35396</v>
      </c>
      <c r="D11741" t="s">
        <v>35397</v>
      </c>
      <c r="E11741" t="s">
        <v>376</v>
      </c>
      <c r="F11741" s="7">
        <v>828.55</v>
      </c>
      <c r="G11741" t="s">
        <v>33</v>
      </c>
      <c r="H11741" t="s">
        <v>31814</v>
      </c>
      <c r="I11741" t="s">
        <v>31819</v>
      </c>
      <c r="M11741" t="s">
        <v>36</v>
      </c>
      <c r="N11741" t="str">
        <f>IF(AND(PESQUISA!$B$3&lt;&gt;"",OR(PESQUISA!$B$4="TODAS",B11741=PESQUISA!$B$4),ISNUMBER(SEARCH(PESQUISA!$B$3,D11741))),ROW()-1,"")</f>
        <v/>
      </c>
    </row>
    <row r="11742" spans="1:14" x14ac:dyDescent="0.3">
      <c r="A11742" t="s">
        <v>35398</v>
      </c>
      <c r="B11742" t="s">
        <v>31811</v>
      </c>
      <c r="C11742" t="s">
        <v>35399</v>
      </c>
      <c r="D11742" t="s">
        <v>35400</v>
      </c>
      <c r="E11742" t="s">
        <v>376</v>
      </c>
      <c r="F11742" s="7">
        <v>886.04</v>
      </c>
      <c r="G11742" t="s">
        <v>33</v>
      </c>
      <c r="H11742" t="s">
        <v>31814</v>
      </c>
      <c r="I11742" t="s">
        <v>31819</v>
      </c>
      <c r="M11742" t="s">
        <v>36</v>
      </c>
      <c r="N11742" t="str">
        <f>IF(AND(PESQUISA!$B$3&lt;&gt;"",OR(PESQUISA!$B$4="TODAS",B11742=PESQUISA!$B$4),ISNUMBER(SEARCH(PESQUISA!$B$3,D11742))),ROW()-1,"")</f>
        <v/>
      </c>
    </row>
    <row r="11743" spans="1:14" x14ac:dyDescent="0.3">
      <c r="A11743" t="s">
        <v>35401</v>
      </c>
      <c r="B11743" t="s">
        <v>31811</v>
      </c>
      <c r="C11743" t="s">
        <v>35402</v>
      </c>
      <c r="D11743" t="s">
        <v>35403</v>
      </c>
      <c r="E11743" t="s">
        <v>376</v>
      </c>
      <c r="F11743" s="7">
        <v>575.97</v>
      </c>
      <c r="G11743" t="s">
        <v>33</v>
      </c>
      <c r="H11743" t="s">
        <v>31814</v>
      </c>
      <c r="I11743" t="s">
        <v>31819</v>
      </c>
      <c r="M11743" t="s">
        <v>36</v>
      </c>
      <c r="N11743" t="str">
        <f>IF(AND(PESQUISA!$B$3&lt;&gt;"",OR(PESQUISA!$B$4="TODAS",B11743=PESQUISA!$B$4),ISNUMBER(SEARCH(PESQUISA!$B$3,D11743))),ROW()-1,"")</f>
        <v/>
      </c>
    </row>
    <row r="11744" spans="1:14" x14ac:dyDescent="0.3">
      <c r="A11744" t="s">
        <v>35404</v>
      </c>
      <c r="B11744" t="s">
        <v>31811</v>
      </c>
      <c r="C11744" t="s">
        <v>35405</v>
      </c>
      <c r="D11744" t="s">
        <v>35406</v>
      </c>
      <c r="E11744" t="s">
        <v>376</v>
      </c>
      <c r="F11744" s="7">
        <v>585.38</v>
      </c>
      <c r="G11744" t="s">
        <v>33</v>
      </c>
      <c r="H11744" t="s">
        <v>31814</v>
      </c>
      <c r="I11744" t="s">
        <v>31819</v>
      </c>
      <c r="M11744" t="s">
        <v>36</v>
      </c>
      <c r="N11744" t="str">
        <f>IF(AND(PESQUISA!$B$3&lt;&gt;"",OR(PESQUISA!$B$4="TODAS",B11744=PESQUISA!$B$4),ISNUMBER(SEARCH(PESQUISA!$B$3,D11744))),ROW()-1,"")</f>
        <v/>
      </c>
    </row>
    <row r="11745" spans="1:14" x14ac:dyDescent="0.3">
      <c r="A11745" t="s">
        <v>35407</v>
      </c>
      <c r="B11745" t="s">
        <v>31811</v>
      </c>
      <c r="C11745" t="s">
        <v>35408</v>
      </c>
      <c r="D11745" t="s">
        <v>35409</v>
      </c>
      <c r="E11745" t="s">
        <v>40</v>
      </c>
      <c r="F11745" s="7">
        <v>18.04</v>
      </c>
      <c r="G11745" t="s">
        <v>33</v>
      </c>
      <c r="H11745" t="s">
        <v>31814</v>
      </c>
      <c r="I11745" t="s">
        <v>31819</v>
      </c>
      <c r="M11745" t="s">
        <v>36</v>
      </c>
      <c r="N11745" t="str">
        <f>IF(AND(PESQUISA!$B$3&lt;&gt;"",OR(PESQUISA!$B$4="TODAS",B11745=PESQUISA!$B$4),ISNUMBER(SEARCH(PESQUISA!$B$3,D11745))),ROW()-1,"")</f>
        <v/>
      </c>
    </row>
    <row r="11746" spans="1:14" x14ac:dyDescent="0.3">
      <c r="A11746" t="s">
        <v>35410</v>
      </c>
      <c r="B11746" t="s">
        <v>31811</v>
      </c>
      <c r="C11746" t="s">
        <v>35411</v>
      </c>
      <c r="D11746" t="s">
        <v>35412</v>
      </c>
      <c r="E11746" t="s">
        <v>40</v>
      </c>
      <c r="F11746" s="7">
        <v>13.88</v>
      </c>
      <c r="G11746" t="s">
        <v>33</v>
      </c>
      <c r="H11746" t="s">
        <v>31814</v>
      </c>
      <c r="I11746" t="s">
        <v>31819</v>
      </c>
      <c r="M11746" t="s">
        <v>36</v>
      </c>
      <c r="N11746" t="str">
        <f>IF(AND(PESQUISA!$B$3&lt;&gt;"",OR(PESQUISA!$B$4="TODAS",B11746=PESQUISA!$B$4),ISNUMBER(SEARCH(PESQUISA!$B$3,D11746))),ROW()-1,"")</f>
        <v/>
      </c>
    </row>
    <row r="11747" spans="1:14" x14ac:dyDescent="0.3">
      <c r="A11747" t="s">
        <v>35413</v>
      </c>
      <c r="B11747" t="s">
        <v>31811</v>
      </c>
      <c r="C11747" t="s">
        <v>35414</v>
      </c>
      <c r="D11747" t="s">
        <v>35415</v>
      </c>
      <c r="E11747" t="s">
        <v>40</v>
      </c>
      <c r="F11747" s="7">
        <v>14.09</v>
      </c>
      <c r="G11747" t="s">
        <v>33</v>
      </c>
      <c r="H11747" t="s">
        <v>31814</v>
      </c>
      <c r="I11747" t="s">
        <v>31819</v>
      </c>
      <c r="M11747" t="s">
        <v>36</v>
      </c>
      <c r="N11747" t="str">
        <f>IF(AND(PESQUISA!$B$3&lt;&gt;"",OR(PESQUISA!$B$4="TODAS",B11747=PESQUISA!$B$4),ISNUMBER(SEARCH(PESQUISA!$B$3,D11747))),ROW()-1,"")</f>
        <v/>
      </c>
    </row>
    <row r="11748" spans="1:14" x14ac:dyDescent="0.3">
      <c r="A11748" t="s">
        <v>35416</v>
      </c>
      <c r="B11748" t="s">
        <v>31811</v>
      </c>
      <c r="C11748" t="s">
        <v>35417</v>
      </c>
      <c r="D11748" t="s">
        <v>35418</v>
      </c>
      <c r="E11748" t="s">
        <v>40</v>
      </c>
      <c r="F11748" s="7">
        <v>18.670000000000002</v>
      </c>
      <c r="G11748" t="s">
        <v>33</v>
      </c>
      <c r="H11748" t="s">
        <v>31814</v>
      </c>
      <c r="I11748" t="s">
        <v>31819</v>
      </c>
      <c r="M11748" t="s">
        <v>36</v>
      </c>
      <c r="N11748" t="str">
        <f>IF(AND(PESQUISA!$B$3&lt;&gt;"",OR(PESQUISA!$B$4="TODAS",B11748=PESQUISA!$B$4),ISNUMBER(SEARCH(PESQUISA!$B$3,D11748))),ROW()-1,"")</f>
        <v/>
      </c>
    </row>
    <row r="11749" spans="1:14" x14ac:dyDescent="0.3">
      <c r="A11749" t="s">
        <v>35419</v>
      </c>
      <c r="B11749" t="s">
        <v>31811</v>
      </c>
      <c r="C11749" t="s">
        <v>35420</v>
      </c>
      <c r="D11749" t="s">
        <v>35421</v>
      </c>
      <c r="E11749" t="s">
        <v>40</v>
      </c>
      <c r="F11749" s="7">
        <v>10.61</v>
      </c>
      <c r="G11749" t="s">
        <v>33</v>
      </c>
      <c r="H11749" t="s">
        <v>31814</v>
      </c>
      <c r="I11749" t="s">
        <v>31819</v>
      </c>
      <c r="M11749" t="s">
        <v>36</v>
      </c>
      <c r="N11749" t="str">
        <f>IF(AND(PESQUISA!$B$3&lt;&gt;"",OR(PESQUISA!$B$4="TODAS",B11749=PESQUISA!$B$4),ISNUMBER(SEARCH(PESQUISA!$B$3,D11749))),ROW()-1,"")</f>
        <v/>
      </c>
    </row>
    <row r="11750" spans="1:14" x14ac:dyDescent="0.3">
      <c r="A11750" t="s">
        <v>35422</v>
      </c>
      <c r="B11750" t="s">
        <v>31811</v>
      </c>
      <c r="C11750" t="s">
        <v>35423</v>
      </c>
      <c r="D11750" t="s">
        <v>35424</v>
      </c>
      <c r="E11750" t="s">
        <v>40</v>
      </c>
      <c r="F11750" s="7">
        <v>14.93</v>
      </c>
      <c r="G11750" t="s">
        <v>33</v>
      </c>
      <c r="H11750" t="s">
        <v>31814</v>
      </c>
      <c r="I11750" t="s">
        <v>31819</v>
      </c>
      <c r="M11750" t="s">
        <v>36</v>
      </c>
      <c r="N11750" t="str">
        <f>IF(AND(PESQUISA!$B$3&lt;&gt;"",OR(PESQUISA!$B$4="TODAS",B11750=PESQUISA!$B$4),ISNUMBER(SEARCH(PESQUISA!$B$3,D11750))),ROW()-1,"")</f>
        <v/>
      </c>
    </row>
    <row r="11751" spans="1:14" x14ac:dyDescent="0.3">
      <c r="A11751" t="s">
        <v>35425</v>
      </c>
      <c r="B11751" t="s">
        <v>31811</v>
      </c>
      <c r="C11751" t="s">
        <v>35426</v>
      </c>
      <c r="D11751" t="s">
        <v>35427</v>
      </c>
      <c r="E11751" t="s">
        <v>40</v>
      </c>
      <c r="F11751" s="7">
        <v>247.5</v>
      </c>
      <c r="G11751" t="s">
        <v>33</v>
      </c>
      <c r="H11751" t="s">
        <v>31814</v>
      </c>
      <c r="I11751" t="s">
        <v>31819</v>
      </c>
      <c r="M11751" t="s">
        <v>36</v>
      </c>
      <c r="N11751" t="str">
        <f>IF(AND(PESQUISA!$B$3&lt;&gt;"",OR(PESQUISA!$B$4="TODAS",B11751=PESQUISA!$B$4),ISNUMBER(SEARCH(PESQUISA!$B$3,D11751))),ROW()-1,"")</f>
        <v/>
      </c>
    </row>
    <row r="11752" spans="1:14" x14ac:dyDescent="0.3">
      <c r="A11752" t="s">
        <v>35428</v>
      </c>
      <c r="B11752" t="s">
        <v>31811</v>
      </c>
      <c r="C11752" t="s">
        <v>35429</v>
      </c>
      <c r="D11752" t="s">
        <v>35430</v>
      </c>
      <c r="E11752" t="s">
        <v>40</v>
      </c>
      <c r="F11752" s="7">
        <v>33.11</v>
      </c>
      <c r="G11752" t="s">
        <v>33</v>
      </c>
      <c r="H11752" t="s">
        <v>31814</v>
      </c>
      <c r="I11752" t="s">
        <v>31819</v>
      </c>
      <c r="M11752" t="s">
        <v>36</v>
      </c>
      <c r="N11752" t="str">
        <f>IF(AND(PESQUISA!$B$3&lt;&gt;"",OR(PESQUISA!$B$4="TODAS",B11752=PESQUISA!$B$4),ISNUMBER(SEARCH(PESQUISA!$B$3,D11752))),ROW()-1,"")</f>
        <v/>
      </c>
    </row>
    <row r="11753" spans="1:14" x14ac:dyDescent="0.3">
      <c r="A11753" t="s">
        <v>35431</v>
      </c>
      <c r="B11753" t="s">
        <v>31811</v>
      </c>
      <c r="C11753" t="s">
        <v>35432</v>
      </c>
      <c r="D11753" t="s">
        <v>35433</v>
      </c>
      <c r="E11753" t="s">
        <v>40</v>
      </c>
      <c r="F11753" s="7">
        <v>24.91</v>
      </c>
      <c r="G11753" t="s">
        <v>33</v>
      </c>
      <c r="H11753" t="s">
        <v>31814</v>
      </c>
      <c r="I11753" t="s">
        <v>31819</v>
      </c>
      <c r="M11753" t="s">
        <v>36</v>
      </c>
      <c r="N11753" t="str">
        <f>IF(AND(PESQUISA!$B$3&lt;&gt;"",OR(PESQUISA!$B$4="TODAS",B11753=PESQUISA!$B$4),ISNUMBER(SEARCH(PESQUISA!$B$3,D11753))),ROW()-1,"")</f>
        <v/>
      </c>
    </row>
    <row r="11754" spans="1:14" x14ac:dyDescent="0.3">
      <c r="A11754" t="s">
        <v>35434</v>
      </c>
      <c r="B11754" t="s">
        <v>31811</v>
      </c>
      <c r="C11754" t="s">
        <v>35435</v>
      </c>
      <c r="D11754" t="s">
        <v>35436</v>
      </c>
      <c r="E11754" t="s">
        <v>40</v>
      </c>
      <c r="F11754" s="7">
        <v>20.309999999999999</v>
      </c>
      <c r="G11754" t="s">
        <v>33</v>
      </c>
      <c r="H11754" t="s">
        <v>31814</v>
      </c>
      <c r="I11754" t="s">
        <v>31819</v>
      </c>
      <c r="M11754" t="s">
        <v>36</v>
      </c>
      <c r="N11754" t="str">
        <f>IF(AND(PESQUISA!$B$3&lt;&gt;"",OR(PESQUISA!$B$4="TODAS",B11754=PESQUISA!$B$4),ISNUMBER(SEARCH(PESQUISA!$B$3,D11754))),ROW()-1,"")</f>
        <v/>
      </c>
    </row>
    <row r="11755" spans="1:14" x14ac:dyDescent="0.3">
      <c r="A11755" t="s">
        <v>35437</v>
      </c>
      <c r="B11755" t="s">
        <v>31811</v>
      </c>
      <c r="C11755" t="s">
        <v>35438</v>
      </c>
      <c r="D11755" t="s">
        <v>35439</v>
      </c>
      <c r="E11755" t="s">
        <v>40</v>
      </c>
      <c r="F11755" s="7">
        <v>12.07</v>
      </c>
      <c r="G11755" t="s">
        <v>33</v>
      </c>
      <c r="H11755" t="s">
        <v>31814</v>
      </c>
      <c r="I11755" t="s">
        <v>31819</v>
      </c>
      <c r="M11755" t="s">
        <v>36</v>
      </c>
      <c r="N11755" t="str">
        <f>IF(AND(PESQUISA!$B$3&lt;&gt;"",OR(PESQUISA!$B$4="TODAS",B11755=PESQUISA!$B$4),ISNUMBER(SEARCH(PESQUISA!$B$3,D11755))),ROW()-1,"")</f>
        <v/>
      </c>
    </row>
    <row r="11756" spans="1:14" x14ac:dyDescent="0.3">
      <c r="A11756" t="s">
        <v>35440</v>
      </c>
      <c r="B11756" t="s">
        <v>31811</v>
      </c>
      <c r="C11756" t="s">
        <v>35441</v>
      </c>
      <c r="D11756" t="s">
        <v>35442</v>
      </c>
      <c r="E11756" t="s">
        <v>40</v>
      </c>
      <c r="F11756" s="7">
        <v>48.56</v>
      </c>
      <c r="G11756" t="s">
        <v>33</v>
      </c>
      <c r="H11756" t="s">
        <v>31814</v>
      </c>
      <c r="I11756" t="s">
        <v>31819</v>
      </c>
      <c r="M11756" t="s">
        <v>36</v>
      </c>
      <c r="N11756" t="str">
        <f>IF(AND(PESQUISA!$B$3&lt;&gt;"",OR(PESQUISA!$B$4="TODAS",B11756=PESQUISA!$B$4),ISNUMBER(SEARCH(PESQUISA!$B$3,D11756))),ROW()-1,"")</f>
        <v/>
      </c>
    </row>
    <row r="11757" spans="1:14" x14ac:dyDescent="0.3">
      <c r="A11757" t="s">
        <v>35443</v>
      </c>
      <c r="B11757" t="s">
        <v>31811</v>
      </c>
      <c r="C11757" t="s">
        <v>35444</v>
      </c>
      <c r="D11757" t="s">
        <v>35445</v>
      </c>
      <c r="E11757" t="s">
        <v>40</v>
      </c>
      <c r="F11757" s="7">
        <v>134.85</v>
      </c>
      <c r="G11757" t="s">
        <v>33</v>
      </c>
      <c r="H11757" t="s">
        <v>31814</v>
      </c>
      <c r="I11757" t="s">
        <v>31819</v>
      </c>
      <c r="M11757" t="s">
        <v>36</v>
      </c>
      <c r="N11757" t="str">
        <f>IF(AND(PESQUISA!$B$3&lt;&gt;"",OR(PESQUISA!$B$4="TODAS",B11757=PESQUISA!$B$4),ISNUMBER(SEARCH(PESQUISA!$B$3,D11757))),ROW()-1,"")</f>
        <v/>
      </c>
    </row>
    <row r="11758" spans="1:14" x14ac:dyDescent="0.3">
      <c r="A11758" t="s">
        <v>35446</v>
      </c>
      <c r="B11758" t="s">
        <v>31811</v>
      </c>
      <c r="C11758" t="s">
        <v>35447</v>
      </c>
      <c r="D11758" t="s">
        <v>35448</v>
      </c>
      <c r="E11758" t="s">
        <v>40</v>
      </c>
      <c r="F11758" s="7">
        <v>12.09</v>
      </c>
      <c r="G11758" t="s">
        <v>33</v>
      </c>
      <c r="H11758" t="s">
        <v>31814</v>
      </c>
      <c r="I11758" t="s">
        <v>31819</v>
      </c>
      <c r="M11758" t="s">
        <v>36</v>
      </c>
      <c r="N11758" t="str">
        <f>IF(AND(PESQUISA!$B$3&lt;&gt;"",OR(PESQUISA!$B$4="TODAS",B11758=PESQUISA!$B$4),ISNUMBER(SEARCH(PESQUISA!$B$3,D11758))),ROW()-1,"")</f>
        <v/>
      </c>
    </row>
    <row r="11759" spans="1:14" x14ac:dyDescent="0.3">
      <c r="A11759" t="s">
        <v>35449</v>
      </c>
      <c r="B11759" t="s">
        <v>31811</v>
      </c>
      <c r="C11759" t="s">
        <v>35450</v>
      </c>
      <c r="D11759" t="s">
        <v>35451</v>
      </c>
      <c r="E11759" t="s">
        <v>40</v>
      </c>
      <c r="F11759" s="7">
        <v>224.65</v>
      </c>
      <c r="G11759" t="s">
        <v>33</v>
      </c>
      <c r="H11759" t="s">
        <v>31814</v>
      </c>
      <c r="I11759" t="s">
        <v>31819</v>
      </c>
      <c r="M11759" t="s">
        <v>36</v>
      </c>
      <c r="N11759" t="str">
        <f>IF(AND(PESQUISA!$B$3&lt;&gt;"",OR(PESQUISA!$B$4="TODAS",B11759=PESQUISA!$B$4),ISNUMBER(SEARCH(PESQUISA!$B$3,D11759))),ROW()-1,"")</f>
        <v/>
      </c>
    </row>
    <row r="11760" spans="1:14" x14ac:dyDescent="0.3">
      <c r="A11760" t="s">
        <v>35452</v>
      </c>
      <c r="B11760" t="s">
        <v>31811</v>
      </c>
      <c r="C11760" t="s">
        <v>35453</v>
      </c>
      <c r="D11760" t="s">
        <v>35454</v>
      </c>
      <c r="E11760" t="s">
        <v>40</v>
      </c>
      <c r="F11760" s="7">
        <v>38.28</v>
      </c>
      <c r="G11760" t="s">
        <v>33</v>
      </c>
      <c r="H11760" t="s">
        <v>31814</v>
      </c>
      <c r="I11760" t="s">
        <v>31819</v>
      </c>
      <c r="M11760" t="s">
        <v>36</v>
      </c>
      <c r="N11760" t="str">
        <f>IF(AND(PESQUISA!$B$3&lt;&gt;"",OR(PESQUISA!$B$4="TODAS",B11760=PESQUISA!$B$4),ISNUMBER(SEARCH(PESQUISA!$B$3,D11760))),ROW()-1,"")</f>
        <v/>
      </c>
    </row>
    <row r="11761" spans="1:14" x14ac:dyDescent="0.3">
      <c r="A11761" t="s">
        <v>35455</v>
      </c>
      <c r="B11761" t="s">
        <v>31811</v>
      </c>
      <c r="C11761" t="s">
        <v>35456</v>
      </c>
      <c r="D11761" t="s">
        <v>35457</v>
      </c>
      <c r="E11761" t="s">
        <v>40</v>
      </c>
      <c r="F11761" s="7">
        <v>30.41</v>
      </c>
      <c r="G11761" t="s">
        <v>33</v>
      </c>
      <c r="H11761" t="s">
        <v>31814</v>
      </c>
      <c r="I11761" t="s">
        <v>31819</v>
      </c>
      <c r="M11761" t="s">
        <v>36</v>
      </c>
      <c r="N11761" t="str">
        <f>IF(AND(PESQUISA!$B$3&lt;&gt;"",OR(PESQUISA!$B$4="TODAS",B11761=PESQUISA!$B$4),ISNUMBER(SEARCH(PESQUISA!$B$3,D11761))),ROW()-1,"")</f>
        <v/>
      </c>
    </row>
    <row r="11762" spans="1:14" x14ac:dyDescent="0.3">
      <c r="A11762" t="s">
        <v>35458</v>
      </c>
      <c r="B11762" t="s">
        <v>31811</v>
      </c>
      <c r="C11762" t="s">
        <v>35459</v>
      </c>
      <c r="D11762" t="s">
        <v>35460</v>
      </c>
      <c r="E11762" t="s">
        <v>40</v>
      </c>
      <c r="F11762" s="7">
        <v>19.64</v>
      </c>
      <c r="G11762" t="s">
        <v>33</v>
      </c>
      <c r="H11762" t="s">
        <v>31814</v>
      </c>
      <c r="I11762" t="s">
        <v>31819</v>
      </c>
      <c r="M11762" t="s">
        <v>36</v>
      </c>
      <c r="N11762" t="str">
        <f>IF(AND(PESQUISA!$B$3&lt;&gt;"",OR(PESQUISA!$B$4="TODAS",B11762=PESQUISA!$B$4),ISNUMBER(SEARCH(PESQUISA!$B$3,D11762))),ROW()-1,"")</f>
        <v/>
      </c>
    </row>
    <row r="11763" spans="1:14" x14ac:dyDescent="0.3">
      <c r="A11763" t="s">
        <v>35461</v>
      </c>
      <c r="B11763" t="s">
        <v>31811</v>
      </c>
      <c r="C11763" t="s">
        <v>35462</v>
      </c>
      <c r="D11763" t="s">
        <v>35463</v>
      </c>
      <c r="E11763" t="s">
        <v>40</v>
      </c>
      <c r="F11763" s="7">
        <v>11.72</v>
      </c>
      <c r="G11763" t="s">
        <v>33</v>
      </c>
      <c r="H11763" t="s">
        <v>31814</v>
      </c>
      <c r="I11763" t="s">
        <v>31819</v>
      </c>
      <c r="M11763" t="s">
        <v>36</v>
      </c>
      <c r="N11763" t="str">
        <f>IF(AND(PESQUISA!$B$3&lt;&gt;"",OR(PESQUISA!$B$4="TODAS",B11763=PESQUISA!$B$4),ISNUMBER(SEARCH(PESQUISA!$B$3,D11763))),ROW()-1,"")</f>
        <v/>
      </c>
    </row>
    <row r="11764" spans="1:14" x14ac:dyDescent="0.3">
      <c r="A11764" t="s">
        <v>35464</v>
      </c>
      <c r="B11764" t="s">
        <v>31811</v>
      </c>
      <c r="C11764" t="s">
        <v>35465</v>
      </c>
      <c r="D11764" t="s">
        <v>35466</v>
      </c>
      <c r="E11764" t="s">
        <v>40</v>
      </c>
      <c r="F11764" s="7">
        <v>58.31</v>
      </c>
      <c r="G11764" t="s">
        <v>33</v>
      </c>
      <c r="H11764" t="s">
        <v>31814</v>
      </c>
      <c r="I11764" t="s">
        <v>31819</v>
      </c>
      <c r="M11764" t="s">
        <v>36</v>
      </c>
      <c r="N11764" t="str">
        <f>IF(AND(PESQUISA!$B$3&lt;&gt;"",OR(PESQUISA!$B$4="TODAS",B11764=PESQUISA!$B$4),ISNUMBER(SEARCH(PESQUISA!$B$3,D11764))),ROW()-1,"")</f>
        <v/>
      </c>
    </row>
    <row r="11765" spans="1:14" x14ac:dyDescent="0.3">
      <c r="A11765" t="s">
        <v>35467</v>
      </c>
      <c r="B11765" t="s">
        <v>31811</v>
      </c>
      <c r="C11765" t="s">
        <v>35468</v>
      </c>
      <c r="D11765" t="s">
        <v>35469</v>
      </c>
      <c r="E11765" t="s">
        <v>40</v>
      </c>
      <c r="F11765" s="7">
        <v>172.44</v>
      </c>
      <c r="G11765" t="s">
        <v>33</v>
      </c>
      <c r="H11765" t="s">
        <v>31814</v>
      </c>
      <c r="I11765" t="s">
        <v>31819</v>
      </c>
      <c r="M11765" t="s">
        <v>36</v>
      </c>
      <c r="N11765" t="str">
        <f>IF(AND(PESQUISA!$B$3&lt;&gt;"",OR(PESQUISA!$B$4="TODAS",B11765=PESQUISA!$B$4),ISNUMBER(SEARCH(PESQUISA!$B$3,D11765))),ROW()-1,"")</f>
        <v/>
      </c>
    </row>
    <row r="11766" spans="1:14" x14ac:dyDescent="0.3">
      <c r="A11766" t="s">
        <v>35470</v>
      </c>
      <c r="B11766" t="s">
        <v>31811</v>
      </c>
      <c r="C11766" t="s">
        <v>35471</v>
      </c>
      <c r="D11766" t="s">
        <v>35472</v>
      </c>
      <c r="E11766" t="s">
        <v>40</v>
      </c>
      <c r="F11766" s="7">
        <v>12.49</v>
      </c>
      <c r="G11766" t="s">
        <v>33</v>
      </c>
      <c r="H11766" t="s">
        <v>31814</v>
      </c>
      <c r="I11766" t="s">
        <v>31819</v>
      </c>
      <c r="M11766" t="s">
        <v>36</v>
      </c>
      <c r="N11766" t="str">
        <f>IF(AND(PESQUISA!$B$3&lt;&gt;"",OR(PESQUISA!$B$4="TODAS",B11766=PESQUISA!$B$4),ISNUMBER(SEARCH(PESQUISA!$B$3,D11766))),ROW()-1,"")</f>
        <v/>
      </c>
    </row>
    <row r="11767" spans="1:14" x14ac:dyDescent="0.3">
      <c r="A11767" t="s">
        <v>35473</v>
      </c>
      <c r="B11767" t="s">
        <v>31811</v>
      </c>
      <c r="C11767" t="s">
        <v>35474</v>
      </c>
      <c r="D11767" t="s">
        <v>35475</v>
      </c>
      <c r="E11767" t="s">
        <v>40</v>
      </c>
      <c r="F11767" s="7">
        <v>269.05</v>
      </c>
      <c r="G11767" t="s">
        <v>33</v>
      </c>
      <c r="H11767" t="s">
        <v>31814</v>
      </c>
      <c r="I11767" t="s">
        <v>31819</v>
      </c>
      <c r="M11767" t="s">
        <v>36</v>
      </c>
      <c r="N11767" t="str">
        <f>IF(AND(PESQUISA!$B$3&lt;&gt;"",OR(PESQUISA!$B$4="TODAS",B11767=PESQUISA!$B$4),ISNUMBER(SEARCH(PESQUISA!$B$3,D11767))),ROW()-1,"")</f>
        <v/>
      </c>
    </row>
    <row r="11768" spans="1:14" x14ac:dyDescent="0.3">
      <c r="A11768" t="s">
        <v>35476</v>
      </c>
      <c r="B11768" t="s">
        <v>31811</v>
      </c>
      <c r="C11768" t="s">
        <v>35477</v>
      </c>
      <c r="D11768" t="s">
        <v>35478</v>
      </c>
      <c r="E11768" t="s">
        <v>40</v>
      </c>
      <c r="F11768" s="7">
        <v>45.86</v>
      </c>
      <c r="G11768" t="s">
        <v>33</v>
      </c>
      <c r="H11768" t="s">
        <v>31814</v>
      </c>
      <c r="I11768" t="s">
        <v>31819</v>
      </c>
      <c r="M11768" t="s">
        <v>36</v>
      </c>
      <c r="N11768" t="str">
        <f>IF(AND(PESQUISA!$B$3&lt;&gt;"",OR(PESQUISA!$B$4="TODAS",B11768=PESQUISA!$B$4),ISNUMBER(SEARCH(PESQUISA!$B$3,D11768))),ROW()-1,"")</f>
        <v/>
      </c>
    </row>
    <row r="11769" spans="1:14" x14ac:dyDescent="0.3">
      <c r="A11769" t="s">
        <v>35479</v>
      </c>
      <c r="B11769" t="s">
        <v>31811</v>
      </c>
      <c r="C11769" t="s">
        <v>35480</v>
      </c>
      <c r="D11769" t="s">
        <v>35481</v>
      </c>
      <c r="E11769" t="s">
        <v>40</v>
      </c>
      <c r="F11769" s="7">
        <v>34.479999999999997</v>
      </c>
      <c r="G11769" t="s">
        <v>33</v>
      </c>
      <c r="H11769" t="s">
        <v>31814</v>
      </c>
      <c r="I11769" t="s">
        <v>31819</v>
      </c>
      <c r="M11769" t="s">
        <v>36</v>
      </c>
      <c r="N11769" t="str">
        <f>IF(AND(PESQUISA!$B$3&lt;&gt;"",OR(PESQUISA!$B$4="TODAS",B11769=PESQUISA!$B$4),ISNUMBER(SEARCH(PESQUISA!$B$3,D11769))),ROW()-1,"")</f>
        <v/>
      </c>
    </row>
    <row r="11770" spans="1:14" x14ac:dyDescent="0.3">
      <c r="A11770" t="s">
        <v>35482</v>
      </c>
      <c r="B11770" t="s">
        <v>31811</v>
      </c>
      <c r="C11770" t="s">
        <v>35483</v>
      </c>
      <c r="D11770" t="s">
        <v>35484</v>
      </c>
      <c r="E11770" t="s">
        <v>40</v>
      </c>
      <c r="F11770" s="7">
        <v>23.21</v>
      </c>
      <c r="G11770" t="s">
        <v>33</v>
      </c>
      <c r="H11770" t="s">
        <v>31814</v>
      </c>
      <c r="I11770" t="s">
        <v>31819</v>
      </c>
      <c r="M11770" t="s">
        <v>36</v>
      </c>
      <c r="N11770" t="str">
        <f>IF(AND(PESQUISA!$B$3&lt;&gt;"",OR(PESQUISA!$B$4="TODAS",B11770=PESQUISA!$B$4),ISNUMBER(SEARCH(PESQUISA!$B$3,D11770))),ROW()-1,"")</f>
        <v/>
      </c>
    </row>
    <row r="11771" spans="1:14" x14ac:dyDescent="0.3">
      <c r="A11771" t="s">
        <v>35485</v>
      </c>
      <c r="B11771" t="s">
        <v>31811</v>
      </c>
      <c r="C11771" t="s">
        <v>35486</v>
      </c>
      <c r="D11771" t="s">
        <v>35487</v>
      </c>
      <c r="E11771" t="s">
        <v>40</v>
      </c>
      <c r="F11771" s="7">
        <v>14.32</v>
      </c>
      <c r="G11771" t="s">
        <v>33</v>
      </c>
      <c r="H11771" t="s">
        <v>31814</v>
      </c>
      <c r="I11771" t="s">
        <v>31819</v>
      </c>
      <c r="M11771" t="s">
        <v>36</v>
      </c>
      <c r="N11771" t="str">
        <f>IF(AND(PESQUISA!$B$3&lt;&gt;"",OR(PESQUISA!$B$4="TODAS",B11771=PESQUISA!$B$4),ISNUMBER(SEARCH(PESQUISA!$B$3,D11771))),ROW()-1,"")</f>
        <v/>
      </c>
    </row>
    <row r="11772" spans="1:14" x14ac:dyDescent="0.3">
      <c r="A11772" t="s">
        <v>35488</v>
      </c>
      <c r="B11772" t="s">
        <v>31811</v>
      </c>
      <c r="C11772" t="s">
        <v>35489</v>
      </c>
      <c r="D11772" t="s">
        <v>35490</v>
      </c>
      <c r="E11772" t="s">
        <v>40</v>
      </c>
      <c r="F11772" s="7">
        <v>62.15</v>
      </c>
      <c r="G11772" t="s">
        <v>33</v>
      </c>
      <c r="H11772" t="s">
        <v>31814</v>
      </c>
      <c r="I11772" t="s">
        <v>31819</v>
      </c>
      <c r="M11772" t="s">
        <v>36</v>
      </c>
      <c r="N11772" t="str">
        <f>IF(AND(PESQUISA!$B$3&lt;&gt;"",OR(PESQUISA!$B$4="TODAS",B11772=PESQUISA!$B$4),ISNUMBER(SEARCH(PESQUISA!$B$3,D11772))),ROW()-1,"")</f>
        <v/>
      </c>
    </row>
    <row r="11773" spans="1:14" x14ac:dyDescent="0.3">
      <c r="A11773" t="s">
        <v>35491</v>
      </c>
      <c r="B11773" t="s">
        <v>31811</v>
      </c>
      <c r="C11773" t="s">
        <v>35492</v>
      </c>
      <c r="D11773" t="s">
        <v>35493</v>
      </c>
      <c r="E11773" t="s">
        <v>40</v>
      </c>
      <c r="F11773" s="7">
        <v>194.03</v>
      </c>
      <c r="G11773" t="s">
        <v>33</v>
      </c>
      <c r="H11773" t="s">
        <v>31814</v>
      </c>
      <c r="I11773" t="s">
        <v>31819</v>
      </c>
      <c r="M11773" t="s">
        <v>36</v>
      </c>
      <c r="N11773" t="str">
        <f>IF(AND(PESQUISA!$B$3&lt;&gt;"",OR(PESQUISA!$B$4="TODAS",B11773=PESQUISA!$B$4),ISNUMBER(SEARCH(PESQUISA!$B$3,D11773))),ROW()-1,"")</f>
        <v/>
      </c>
    </row>
    <row r="11774" spans="1:14" x14ac:dyDescent="0.3">
      <c r="A11774" t="s">
        <v>35494</v>
      </c>
      <c r="B11774" t="s">
        <v>31811</v>
      </c>
      <c r="C11774" t="s">
        <v>35495</v>
      </c>
      <c r="D11774" t="s">
        <v>35496</v>
      </c>
      <c r="E11774" t="s">
        <v>40</v>
      </c>
      <c r="F11774" s="7">
        <v>14.41</v>
      </c>
      <c r="G11774" t="s">
        <v>33</v>
      </c>
      <c r="H11774" t="s">
        <v>31814</v>
      </c>
      <c r="I11774" t="s">
        <v>31819</v>
      </c>
      <c r="M11774" t="s">
        <v>36</v>
      </c>
      <c r="N11774" t="str">
        <f>IF(AND(PESQUISA!$B$3&lt;&gt;"",OR(PESQUISA!$B$4="TODAS",B11774=PESQUISA!$B$4),ISNUMBER(SEARCH(PESQUISA!$B$3,D11774))),ROW()-1,"")</f>
        <v/>
      </c>
    </row>
    <row r="11775" spans="1:14" x14ac:dyDescent="0.3">
      <c r="A11775" t="s">
        <v>35497</v>
      </c>
      <c r="B11775" t="s">
        <v>31811</v>
      </c>
      <c r="C11775" t="s">
        <v>35498</v>
      </c>
      <c r="D11775" t="s">
        <v>35499</v>
      </c>
      <c r="E11775" t="s">
        <v>40</v>
      </c>
      <c r="F11775" s="7">
        <v>266.26</v>
      </c>
      <c r="G11775" t="s">
        <v>33</v>
      </c>
      <c r="H11775" t="s">
        <v>31814</v>
      </c>
      <c r="I11775" t="s">
        <v>31819</v>
      </c>
      <c r="M11775" t="s">
        <v>36</v>
      </c>
      <c r="N11775" t="str">
        <f>IF(AND(PESQUISA!$B$3&lt;&gt;"",OR(PESQUISA!$B$4="TODAS",B11775=PESQUISA!$B$4),ISNUMBER(SEARCH(PESQUISA!$B$3,D11775))),ROW()-1,"")</f>
        <v/>
      </c>
    </row>
    <row r="11776" spans="1:14" x14ac:dyDescent="0.3">
      <c r="A11776" t="s">
        <v>35500</v>
      </c>
      <c r="B11776" t="s">
        <v>31811</v>
      </c>
      <c r="C11776" t="s">
        <v>35501</v>
      </c>
      <c r="D11776" t="s">
        <v>35502</v>
      </c>
      <c r="E11776" t="s">
        <v>40</v>
      </c>
      <c r="F11776" s="7">
        <v>142.86000000000001</v>
      </c>
      <c r="G11776" t="s">
        <v>33</v>
      </c>
      <c r="H11776" t="s">
        <v>31814</v>
      </c>
      <c r="I11776" t="s">
        <v>31819</v>
      </c>
      <c r="M11776" t="s">
        <v>36</v>
      </c>
      <c r="N11776" t="str">
        <f>IF(AND(PESQUISA!$B$3&lt;&gt;"",OR(PESQUISA!$B$4="TODAS",B11776=PESQUISA!$B$4),ISNUMBER(SEARCH(PESQUISA!$B$3,D11776))),ROW()-1,"")</f>
        <v/>
      </c>
    </row>
    <row r="11777" spans="1:14" x14ac:dyDescent="0.3">
      <c r="A11777" t="s">
        <v>35503</v>
      </c>
      <c r="B11777" t="s">
        <v>31811</v>
      </c>
      <c r="C11777" t="s">
        <v>35504</v>
      </c>
      <c r="D11777" t="s">
        <v>35505</v>
      </c>
      <c r="E11777" t="s">
        <v>40</v>
      </c>
      <c r="F11777" s="7">
        <v>42.54</v>
      </c>
      <c r="G11777" t="s">
        <v>33</v>
      </c>
      <c r="H11777" t="s">
        <v>31814</v>
      </c>
      <c r="I11777" t="s">
        <v>31819</v>
      </c>
      <c r="M11777" t="s">
        <v>36</v>
      </c>
      <c r="N11777" t="str">
        <f>IF(AND(PESQUISA!$B$3&lt;&gt;"",OR(PESQUISA!$B$4="TODAS",B11777=PESQUISA!$B$4),ISNUMBER(SEARCH(PESQUISA!$B$3,D11777))),ROW()-1,"")</f>
        <v/>
      </c>
    </row>
    <row r="11778" spans="1:14" x14ac:dyDescent="0.3">
      <c r="A11778" t="s">
        <v>35506</v>
      </c>
      <c r="B11778" t="s">
        <v>31811</v>
      </c>
      <c r="C11778" t="s">
        <v>35507</v>
      </c>
      <c r="D11778" t="s">
        <v>35508</v>
      </c>
      <c r="E11778" t="s">
        <v>40</v>
      </c>
      <c r="F11778" s="7">
        <v>36.46</v>
      </c>
      <c r="G11778" t="s">
        <v>33</v>
      </c>
      <c r="H11778" t="s">
        <v>31814</v>
      </c>
      <c r="I11778" t="s">
        <v>31819</v>
      </c>
      <c r="M11778" t="s">
        <v>36</v>
      </c>
      <c r="N11778" t="str">
        <f>IF(AND(PESQUISA!$B$3&lt;&gt;"",OR(PESQUISA!$B$4="TODAS",B11778=PESQUISA!$B$4),ISNUMBER(SEARCH(PESQUISA!$B$3,D11778))),ROW()-1,"")</f>
        <v/>
      </c>
    </row>
    <row r="11779" spans="1:14" x14ac:dyDescent="0.3">
      <c r="A11779" t="s">
        <v>35509</v>
      </c>
      <c r="B11779" t="s">
        <v>31811</v>
      </c>
      <c r="C11779" t="s">
        <v>35510</v>
      </c>
      <c r="D11779" t="s">
        <v>35511</v>
      </c>
      <c r="E11779" t="s">
        <v>40</v>
      </c>
      <c r="F11779" s="7">
        <v>22.21</v>
      </c>
      <c r="G11779" t="s">
        <v>33</v>
      </c>
      <c r="H11779" t="s">
        <v>31814</v>
      </c>
      <c r="I11779" t="s">
        <v>31819</v>
      </c>
      <c r="M11779" t="s">
        <v>36</v>
      </c>
      <c r="N11779" t="str">
        <f>IF(AND(PESQUISA!$B$3&lt;&gt;"",OR(PESQUISA!$B$4="TODAS",B11779=PESQUISA!$B$4),ISNUMBER(SEARCH(PESQUISA!$B$3,D11779))),ROW()-1,"")</f>
        <v/>
      </c>
    </row>
    <row r="11780" spans="1:14" x14ac:dyDescent="0.3">
      <c r="A11780" t="s">
        <v>35512</v>
      </c>
      <c r="B11780" t="s">
        <v>31811</v>
      </c>
      <c r="C11780" t="s">
        <v>35513</v>
      </c>
      <c r="D11780" t="s">
        <v>35514</v>
      </c>
      <c r="E11780" t="s">
        <v>40</v>
      </c>
      <c r="F11780" s="7">
        <v>17.36</v>
      </c>
      <c r="G11780" t="s">
        <v>33</v>
      </c>
      <c r="H11780" t="s">
        <v>31814</v>
      </c>
      <c r="I11780" t="s">
        <v>31819</v>
      </c>
      <c r="M11780" t="s">
        <v>36</v>
      </c>
      <c r="N11780" t="str">
        <f>IF(AND(PESQUISA!$B$3&lt;&gt;"",OR(PESQUISA!$B$4="TODAS",B11780=PESQUISA!$B$4),ISNUMBER(SEARCH(PESQUISA!$B$3,D11780))),ROW()-1,"")</f>
        <v/>
      </c>
    </row>
    <row r="11781" spans="1:14" x14ac:dyDescent="0.3">
      <c r="A11781" t="s">
        <v>35515</v>
      </c>
      <c r="B11781" t="s">
        <v>31811</v>
      </c>
      <c r="C11781" t="s">
        <v>35516</v>
      </c>
      <c r="D11781" t="s">
        <v>35517</v>
      </c>
      <c r="E11781" t="s">
        <v>40</v>
      </c>
      <c r="F11781" s="7">
        <v>65.69</v>
      </c>
      <c r="G11781" t="s">
        <v>33</v>
      </c>
      <c r="H11781" t="s">
        <v>31814</v>
      </c>
      <c r="I11781" t="s">
        <v>31819</v>
      </c>
      <c r="M11781" t="s">
        <v>36</v>
      </c>
      <c r="N11781" t="str">
        <f>IF(AND(PESQUISA!$B$3&lt;&gt;"",OR(PESQUISA!$B$4="TODAS",B11781=PESQUISA!$B$4),ISNUMBER(SEARCH(PESQUISA!$B$3,D11781))),ROW()-1,"")</f>
        <v/>
      </c>
    </row>
    <row r="11782" spans="1:14" x14ac:dyDescent="0.3">
      <c r="A11782" t="s">
        <v>35518</v>
      </c>
      <c r="B11782" t="s">
        <v>31811</v>
      </c>
      <c r="C11782" t="s">
        <v>35519</v>
      </c>
      <c r="D11782" t="s">
        <v>35520</v>
      </c>
      <c r="E11782" t="s">
        <v>40</v>
      </c>
      <c r="F11782" s="7">
        <v>159.78</v>
      </c>
      <c r="G11782" t="s">
        <v>33</v>
      </c>
      <c r="H11782" t="s">
        <v>31814</v>
      </c>
      <c r="I11782" t="s">
        <v>31819</v>
      </c>
      <c r="M11782" t="s">
        <v>36</v>
      </c>
      <c r="N11782" t="str">
        <f>IF(AND(PESQUISA!$B$3&lt;&gt;"",OR(PESQUISA!$B$4="TODAS",B11782=PESQUISA!$B$4),ISNUMBER(SEARCH(PESQUISA!$B$3,D11782))),ROW()-1,"")</f>
        <v/>
      </c>
    </row>
    <row r="11783" spans="1:14" x14ac:dyDescent="0.3">
      <c r="A11783" t="s">
        <v>35521</v>
      </c>
      <c r="B11783" t="s">
        <v>31811</v>
      </c>
      <c r="C11783" t="s">
        <v>35522</v>
      </c>
      <c r="D11783" t="s">
        <v>35523</v>
      </c>
      <c r="E11783" t="s">
        <v>40</v>
      </c>
      <c r="F11783" s="7">
        <v>19.02</v>
      </c>
      <c r="G11783" t="s">
        <v>33</v>
      </c>
      <c r="H11783" t="s">
        <v>31814</v>
      </c>
      <c r="I11783" t="s">
        <v>31819</v>
      </c>
      <c r="M11783" t="s">
        <v>36</v>
      </c>
      <c r="N11783" t="str">
        <f>IF(AND(PESQUISA!$B$3&lt;&gt;"",OR(PESQUISA!$B$4="TODAS",B11783=PESQUISA!$B$4),ISNUMBER(SEARCH(PESQUISA!$B$3,D11783))),ROW()-1,"")</f>
        <v/>
      </c>
    </row>
    <row r="11784" spans="1:14" x14ac:dyDescent="0.3">
      <c r="A11784" t="s">
        <v>35524</v>
      </c>
      <c r="B11784" t="s">
        <v>31811</v>
      </c>
      <c r="C11784" t="s">
        <v>35525</v>
      </c>
      <c r="D11784" t="s">
        <v>35526</v>
      </c>
      <c r="E11784" t="s">
        <v>40</v>
      </c>
      <c r="F11784" s="7">
        <v>265.99</v>
      </c>
      <c r="G11784" t="s">
        <v>33</v>
      </c>
      <c r="H11784" t="s">
        <v>31814</v>
      </c>
      <c r="I11784" t="s">
        <v>31819</v>
      </c>
      <c r="M11784" t="s">
        <v>36</v>
      </c>
      <c r="N11784" t="str">
        <f>IF(AND(PESQUISA!$B$3&lt;&gt;"",OR(PESQUISA!$B$4="TODAS",B11784=PESQUISA!$B$4),ISNUMBER(SEARCH(PESQUISA!$B$3,D11784))),ROW()-1,"")</f>
        <v/>
      </c>
    </row>
    <row r="11785" spans="1:14" x14ac:dyDescent="0.3">
      <c r="A11785" t="s">
        <v>35527</v>
      </c>
      <c r="B11785" t="s">
        <v>31811</v>
      </c>
      <c r="C11785" t="s">
        <v>35528</v>
      </c>
      <c r="D11785" t="s">
        <v>35529</v>
      </c>
      <c r="E11785" t="s">
        <v>40</v>
      </c>
      <c r="F11785" s="7">
        <v>6.91</v>
      </c>
      <c r="G11785" t="s">
        <v>33</v>
      </c>
      <c r="H11785" t="s">
        <v>31814</v>
      </c>
      <c r="I11785" t="s">
        <v>31819</v>
      </c>
      <c r="M11785" t="s">
        <v>36</v>
      </c>
      <c r="N11785" t="str">
        <f>IF(AND(PESQUISA!$B$3&lt;&gt;"",OR(PESQUISA!$B$4="TODAS",B11785=PESQUISA!$B$4),ISNUMBER(SEARCH(PESQUISA!$B$3,D11785))),ROW()-1,"")</f>
        <v/>
      </c>
    </row>
    <row r="11786" spans="1:14" x14ac:dyDescent="0.3">
      <c r="A11786" t="s">
        <v>35530</v>
      </c>
      <c r="B11786" t="s">
        <v>31811</v>
      </c>
      <c r="C11786" t="s">
        <v>35531</v>
      </c>
      <c r="D11786" t="s">
        <v>35532</v>
      </c>
      <c r="E11786" t="s">
        <v>40</v>
      </c>
      <c r="F11786" s="7">
        <v>6.61</v>
      </c>
      <c r="G11786" t="s">
        <v>33</v>
      </c>
      <c r="H11786" t="s">
        <v>31814</v>
      </c>
      <c r="I11786" t="s">
        <v>31819</v>
      </c>
      <c r="M11786" t="s">
        <v>36</v>
      </c>
      <c r="N11786" t="str">
        <f>IF(AND(PESQUISA!$B$3&lt;&gt;"",OR(PESQUISA!$B$4="TODAS",B11786=PESQUISA!$B$4),ISNUMBER(SEARCH(PESQUISA!$B$3,D11786))),ROW()-1,"")</f>
        <v/>
      </c>
    </row>
    <row r="11787" spans="1:14" x14ac:dyDescent="0.3">
      <c r="A11787" t="s">
        <v>35533</v>
      </c>
      <c r="B11787" t="s">
        <v>31811</v>
      </c>
      <c r="C11787" t="s">
        <v>35534</v>
      </c>
      <c r="D11787" t="s">
        <v>35535</v>
      </c>
      <c r="E11787" t="s">
        <v>40</v>
      </c>
      <c r="F11787" s="7">
        <v>8.1300000000000008</v>
      </c>
      <c r="G11787" t="s">
        <v>33</v>
      </c>
      <c r="H11787" t="s">
        <v>31814</v>
      </c>
      <c r="I11787" t="s">
        <v>31819</v>
      </c>
      <c r="M11787" t="s">
        <v>36</v>
      </c>
      <c r="N11787" t="str">
        <f>IF(AND(PESQUISA!$B$3&lt;&gt;"",OR(PESQUISA!$B$4="TODAS",B11787=PESQUISA!$B$4),ISNUMBER(SEARCH(PESQUISA!$B$3,D11787))),ROW()-1,"")</f>
        <v/>
      </c>
    </row>
    <row r="11788" spans="1:14" x14ac:dyDescent="0.3">
      <c r="A11788" t="s">
        <v>35536</v>
      </c>
      <c r="B11788" t="s">
        <v>31811</v>
      </c>
      <c r="C11788" t="s">
        <v>35537</v>
      </c>
      <c r="D11788" t="s">
        <v>35538</v>
      </c>
      <c r="E11788" t="s">
        <v>40</v>
      </c>
      <c r="F11788" s="7">
        <v>7.27</v>
      </c>
      <c r="G11788" t="s">
        <v>33</v>
      </c>
      <c r="H11788" t="s">
        <v>31814</v>
      </c>
      <c r="I11788" t="s">
        <v>31819</v>
      </c>
      <c r="M11788" t="s">
        <v>36</v>
      </c>
      <c r="N11788" t="str">
        <f>IF(AND(PESQUISA!$B$3&lt;&gt;"",OR(PESQUISA!$B$4="TODAS",B11788=PESQUISA!$B$4),ISNUMBER(SEARCH(PESQUISA!$B$3,D11788))),ROW()-1,"")</f>
        <v/>
      </c>
    </row>
    <row r="11789" spans="1:14" x14ac:dyDescent="0.3">
      <c r="A11789" t="s">
        <v>35539</v>
      </c>
      <c r="B11789" t="s">
        <v>31811</v>
      </c>
      <c r="C11789" t="s">
        <v>35540</v>
      </c>
      <c r="D11789" t="s">
        <v>35541</v>
      </c>
      <c r="E11789" t="s">
        <v>40</v>
      </c>
      <c r="F11789" s="7">
        <v>6.47</v>
      </c>
      <c r="G11789" t="s">
        <v>33</v>
      </c>
      <c r="H11789" t="s">
        <v>31814</v>
      </c>
      <c r="I11789" t="s">
        <v>31819</v>
      </c>
      <c r="M11789" t="s">
        <v>36</v>
      </c>
      <c r="N11789" t="str">
        <f>IF(AND(PESQUISA!$B$3&lt;&gt;"",OR(PESQUISA!$B$4="TODAS",B11789=PESQUISA!$B$4),ISNUMBER(SEARCH(PESQUISA!$B$3,D11789))),ROW()-1,"")</f>
        <v/>
      </c>
    </row>
    <row r="11790" spans="1:14" x14ac:dyDescent="0.3">
      <c r="A11790" t="s">
        <v>35542</v>
      </c>
      <c r="B11790" t="s">
        <v>31811</v>
      </c>
      <c r="C11790" t="s">
        <v>35543</v>
      </c>
      <c r="D11790" t="s">
        <v>35544</v>
      </c>
      <c r="E11790" t="s">
        <v>40</v>
      </c>
      <c r="F11790" s="7">
        <v>7.3</v>
      </c>
      <c r="G11790" t="s">
        <v>33</v>
      </c>
      <c r="H11790" t="s">
        <v>31814</v>
      </c>
      <c r="I11790" t="s">
        <v>31819</v>
      </c>
      <c r="M11790" t="s">
        <v>36</v>
      </c>
      <c r="N11790" t="str">
        <f>IF(AND(PESQUISA!$B$3&lt;&gt;"",OR(PESQUISA!$B$4="TODAS",B11790=PESQUISA!$B$4),ISNUMBER(SEARCH(PESQUISA!$B$3,D11790))),ROW()-1,"")</f>
        <v/>
      </c>
    </row>
    <row r="11791" spans="1:14" x14ac:dyDescent="0.3">
      <c r="A11791" t="s">
        <v>35545</v>
      </c>
      <c r="B11791" t="s">
        <v>31811</v>
      </c>
      <c r="C11791" t="s">
        <v>35546</v>
      </c>
      <c r="D11791" t="s">
        <v>35547</v>
      </c>
      <c r="E11791" t="s">
        <v>40</v>
      </c>
      <c r="F11791" s="7">
        <v>6.31</v>
      </c>
      <c r="G11791" t="s">
        <v>33</v>
      </c>
      <c r="H11791" t="s">
        <v>31814</v>
      </c>
      <c r="I11791" t="s">
        <v>31819</v>
      </c>
      <c r="M11791" t="s">
        <v>36</v>
      </c>
      <c r="N11791" t="str">
        <f>IF(AND(PESQUISA!$B$3&lt;&gt;"",OR(PESQUISA!$B$4="TODAS",B11791=PESQUISA!$B$4),ISNUMBER(SEARCH(PESQUISA!$B$3,D11791))),ROW()-1,"")</f>
        <v/>
      </c>
    </row>
    <row r="11792" spans="1:14" x14ac:dyDescent="0.3">
      <c r="A11792" t="s">
        <v>35548</v>
      </c>
      <c r="B11792" t="s">
        <v>31811</v>
      </c>
      <c r="C11792" t="s">
        <v>35549</v>
      </c>
      <c r="D11792" t="s">
        <v>35550</v>
      </c>
      <c r="E11792" t="s">
        <v>40</v>
      </c>
      <c r="F11792" s="7">
        <v>5.8</v>
      </c>
      <c r="G11792" t="s">
        <v>33</v>
      </c>
      <c r="H11792" t="s">
        <v>31814</v>
      </c>
      <c r="I11792" t="s">
        <v>31819</v>
      </c>
      <c r="M11792" t="s">
        <v>36</v>
      </c>
      <c r="N11792" t="str">
        <f>IF(AND(PESQUISA!$B$3&lt;&gt;"",OR(PESQUISA!$B$4="TODAS",B11792=PESQUISA!$B$4),ISNUMBER(SEARCH(PESQUISA!$B$3,D11792))),ROW()-1,"")</f>
        <v/>
      </c>
    </row>
    <row r="11793" spans="1:14" x14ac:dyDescent="0.3">
      <c r="A11793" t="s">
        <v>35551</v>
      </c>
      <c r="B11793" t="s">
        <v>31811</v>
      </c>
      <c r="C11793" t="s">
        <v>35552</v>
      </c>
      <c r="D11793" t="s">
        <v>35553</v>
      </c>
      <c r="E11793" t="s">
        <v>40</v>
      </c>
      <c r="F11793" s="7">
        <v>8.48</v>
      </c>
      <c r="G11793" t="s">
        <v>33</v>
      </c>
      <c r="H11793" t="s">
        <v>31814</v>
      </c>
      <c r="I11793" t="s">
        <v>31819</v>
      </c>
      <c r="M11793" t="s">
        <v>36</v>
      </c>
      <c r="N11793" t="str">
        <f>IF(AND(PESQUISA!$B$3&lt;&gt;"",OR(PESQUISA!$B$4="TODAS",B11793=PESQUISA!$B$4),ISNUMBER(SEARCH(PESQUISA!$B$3,D11793))),ROW()-1,"")</f>
        <v/>
      </c>
    </row>
    <row r="11794" spans="1:14" x14ac:dyDescent="0.3">
      <c r="A11794" t="s">
        <v>35554</v>
      </c>
      <c r="B11794" t="s">
        <v>31811</v>
      </c>
      <c r="C11794" t="s">
        <v>35555</v>
      </c>
      <c r="D11794" t="s">
        <v>35556</v>
      </c>
      <c r="E11794" t="s">
        <v>40</v>
      </c>
      <c r="F11794" s="7">
        <v>7.28</v>
      </c>
      <c r="G11794" t="s">
        <v>33</v>
      </c>
      <c r="H11794" t="s">
        <v>31814</v>
      </c>
      <c r="I11794" t="s">
        <v>31819</v>
      </c>
      <c r="M11794" t="s">
        <v>36</v>
      </c>
      <c r="N11794" t="str">
        <f>IF(AND(PESQUISA!$B$3&lt;&gt;"",OR(PESQUISA!$B$4="TODAS",B11794=PESQUISA!$B$4),ISNUMBER(SEARCH(PESQUISA!$B$3,D11794))),ROW()-1,"")</f>
        <v/>
      </c>
    </row>
    <row r="11795" spans="1:14" x14ac:dyDescent="0.3">
      <c r="A11795" t="s">
        <v>35557</v>
      </c>
      <c r="B11795" t="s">
        <v>31811</v>
      </c>
      <c r="C11795" t="s">
        <v>35558</v>
      </c>
      <c r="D11795" t="s">
        <v>35559</v>
      </c>
      <c r="E11795" t="s">
        <v>40</v>
      </c>
      <c r="F11795" s="7">
        <v>8.48</v>
      </c>
      <c r="G11795" t="s">
        <v>33</v>
      </c>
      <c r="H11795" t="s">
        <v>31814</v>
      </c>
      <c r="I11795" t="s">
        <v>31819</v>
      </c>
      <c r="M11795" t="s">
        <v>36</v>
      </c>
      <c r="N11795" t="str">
        <f>IF(AND(PESQUISA!$B$3&lt;&gt;"",OR(PESQUISA!$B$4="TODAS",B11795=PESQUISA!$B$4),ISNUMBER(SEARCH(PESQUISA!$B$3,D11795))),ROW()-1,"")</f>
        <v/>
      </c>
    </row>
    <row r="11796" spans="1:14" x14ac:dyDescent="0.3">
      <c r="A11796" t="s">
        <v>35560</v>
      </c>
      <c r="B11796" t="s">
        <v>31811</v>
      </c>
      <c r="C11796" t="s">
        <v>35561</v>
      </c>
      <c r="D11796" t="s">
        <v>35562</v>
      </c>
      <c r="E11796" t="s">
        <v>40</v>
      </c>
      <c r="F11796" s="7">
        <v>7.28</v>
      </c>
      <c r="G11796" t="s">
        <v>33</v>
      </c>
      <c r="H11796" t="s">
        <v>31814</v>
      </c>
      <c r="I11796" t="s">
        <v>31819</v>
      </c>
      <c r="M11796" t="s">
        <v>36</v>
      </c>
      <c r="N11796" t="str">
        <f>IF(AND(PESQUISA!$B$3&lt;&gt;"",OR(PESQUISA!$B$4="TODAS",B11796=PESQUISA!$B$4),ISNUMBER(SEARCH(PESQUISA!$B$3,D11796))),ROW()-1,"")</f>
        <v/>
      </c>
    </row>
    <row r="11797" spans="1:14" x14ac:dyDescent="0.3">
      <c r="A11797" t="s">
        <v>35563</v>
      </c>
      <c r="B11797" t="s">
        <v>31811</v>
      </c>
      <c r="C11797" t="s">
        <v>35564</v>
      </c>
      <c r="D11797" t="s">
        <v>35565</v>
      </c>
      <c r="E11797" t="s">
        <v>40</v>
      </c>
      <c r="F11797" s="7">
        <v>8.1300000000000008</v>
      </c>
      <c r="G11797" t="s">
        <v>33</v>
      </c>
      <c r="H11797" t="s">
        <v>31814</v>
      </c>
      <c r="I11797" t="s">
        <v>31819</v>
      </c>
      <c r="M11797" t="s">
        <v>36</v>
      </c>
      <c r="N11797" t="str">
        <f>IF(AND(PESQUISA!$B$3&lt;&gt;"",OR(PESQUISA!$B$4="TODAS",B11797=PESQUISA!$B$4),ISNUMBER(SEARCH(PESQUISA!$B$3,D11797))),ROW()-1,"")</f>
        <v/>
      </c>
    </row>
    <row r="11798" spans="1:14" x14ac:dyDescent="0.3">
      <c r="A11798" t="s">
        <v>35566</v>
      </c>
      <c r="B11798" t="s">
        <v>31811</v>
      </c>
      <c r="C11798" t="s">
        <v>35567</v>
      </c>
      <c r="D11798" t="s">
        <v>35568</v>
      </c>
      <c r="E11798" t="s">
        <v>40</v>
      </c>
      <c r="F11798" s="7">
        <v>7.27</v>
      </c>
      <c r="G11798" t="s">
        <v>33</v>
      </c>
      <c r="H11798" t="s">
        <v>31814</v>
      </c>
      <c r="I11798" t="s">
        <v>31819</v>
      </c>
      <c r="M11798" t="s">
        <v>36</v>
      </c>
      <c r="N11798" t="str">
        <f>IF(AND(PESQUISA!$B$3&lt;&gt;"",OR(PESQUISA!$B$4="TODAS",B11798=PESQUISA!$B$4),ISNUMBER(SEARCH(PESQUISA!$B$3,D11798))),ROW()-1,"")</f>
        <v/>
      </c>
    </row>
    <row r="11799" spans="1:14" x14ac:dyDescent="0.3">
      <c r="A11799" t="s">
        <v>35569</v>
      </c>
      <c r="B11799" t="s">
        <v>31811</v>
      </c>
      <c r="C11799" t="s">
        <v>35570</v>
      </c>
      <c r="D11799" t="s">
        <v>35571</v>
      </c>
      <c r="E11799" t="s">
        <v>40</v>
      </c>
      <c r="F11799" s="7">
        <v>6.47</v>
      </c>
      <c r="G11799" t="s">
        <v>33</v>
      </c>
      <c r="H11799" t="s">
        <v>31814</v>
      </c>
      <c r="I11799" t="s">
        <v>31819</v>
      </c>
      <c r="M11799" t="s">
        <v>36</v>
      </c>
      <c r="N11799" t="str">
        <f>IF(AND(PESQUISA!$B$3&lt;&gt;"",OR(PESQUISA!$B$4="TODAS",B11799=PESQUISA!$B$4),ISNUMBER(SEARCH(PESQUISA!$B$3,D11799))),ROW()-1,"")</f>
        <v/>
      </c>
    </row>
    <row r="11800" spans="1:14" x14ac:dyDescent="0.3">
      <c r="A11800" t="s">
        <v>35572</v>
      </c>
      <c r="B11800" t="s">
        <v>31811</v>
      </c>
      <c r="C11800" t="s">
        <v>35573</v>
      </c>
      <c r="D11800" t="s">
        <v>35574</v>
      </c>
      <c r="E11800" t="s">
        <v>40</v>
      </c>
      <c r="F11800" s="7">
        <v>10.6</v>
      </c>
      <c r="G11800" t="s">
        <v>33</v>
      </c>
      <c r="H11800" t="s">
        <v>31814</v>
      </c>
      <c r="I11800" t="s">
        <v>31819</v>
      </c>
      <c r="M11800" t="s">
        <v>36</v>
      </c>
      <c r="N11800" t="str">
        <f>IF(AND(PESQUISA!$B$3&lt;&gt;"",OR(PESQUISA!$B$4="TODAS",B11800=PESQUISA!$B$4),ISNUMBER(SEARCH(PESQUISA!$B$3,D11800))),ROW()-1,"")</f>
        <v/>
      </c>
    </row>
    <row r="11801" spans="1:14" x14ac:dyDescent="0.3">
      <c r="A11801" t="s">
        <v>35575</v>
      </c>
      <c r="B11801" t="s">
        <v>31811</v>
      </c>
      <c r="C11801" t="s">
        <v>35576</v>
      </c>
      <c r="D11801" t="s">
        <v>35577</v>
      </c>
      <c r="E11801" t="s">
        <v>40</v>
      </c>
      <c r="F11801" s="7">
        <v>7.78</v>
      </c>
      <c r="G11801" t="s">
        <v>33</v>
      </c>
      <c r="H11801" t="s">
        <v>31814</v>
      </c>
      <c r="I11801" t="s">
        <v>31819</v>
      </c>
      <c r="M11801" t="s">
        <v>36</v>
      </c>
      <c r="N11801" t="str">
        <f>IF(AND(PESQUISA!$B$3&lt;&gt;"",OR(PESQUISA!$B$4="TODAS",B11801=PESQUISA!$B$4),ISNUMBER(SEARCH(PESQUISA!$B$3,D11801))),ROW()-1,"")</f>
        <v/>
      </c>
    </row>
    <row r="11802" spans="1:14" x14ac:dyDescent="0.3">
      <c r="A11802" t="s">
        <v>35578</v>
      </c>
      <c r="B11802" t="s">
        <v>31811</v>
      </c>
      <c r="C11802" t="s">
        <v>35579</v>
      </c>
      <c r="D11802" t="s">
        <v>35580</v>
      </c>
      <c r="E11802" t="s">
        <v>40</v>
      </c>
      <c r="F11802" s="7">
        <v>10.6</v>
      </c>
      <c r="G11802" t="s">
        <v>33</v>
      </c>
      <c r="H11802" t="s">
        <v>31814</v>
      </c>
      <c r="I11802" t="s">
        <v>31819</v>
      </c>
      <c r="M11802" t="s">
        <v>36</v>
      </c>
      <c r="N11802" t="str">
        <f>IF(AND(PESQUISA!$B$3&lt;&gt;"",OR(PESQUISA!$B$4="TODAS",B11802=PESQUISA!$B$4),ISNUMBER(SEARCH(PESQUISA!$B$3,D11802))),ROW()-1,"")</f>
        <v/>
      </c>
    </row>
    <row r="11803" spans="1:14" x14ac:dyDescent="0.3">
      <c r="A11803" t="s">
        <v>35581</v>
      </c>
      <c r="B11803" t="s">
        <v>31811</v>
      </c>
      <c r="C11803" t="s">
        <v>35582</v>
      </c>
      <c r="D11803" t="s">
        <v>35583</v>
      </c>
      <c r="E11803" t="s">
        <v>40</v>
      </c>
      <c r="F11803" s="7">
        <v>8.0399999999999991</v>
      </c>
      <c r="G11803" t="s">
        <v>33</v>
      </c>
      <c r="H11803" t="s">
        <v>31814</v>
      </c>
      <c r="I11803" t="s">
        <v>31819</v>
      </c>
      <c r="M11803" t="s">
        <v>36</v>
      </c>
      <c r="N11803" t="str">
        <f>IF(AND(PESQUISA!$B$3&lt;&gt;"",OR(PESQUISA!$B$4="TODAS",B11803=PESQUISA!$B$4),ISNUMBER(SEARCH(PESQUISA!$B$3,D11803))),ROW()-1,"")</f>
        <v/>
      </c>
    </row>
    <row r="11804" spans="1:14" x14ac:dyDescent="0.3">
      <c r="A11804" t="s">
        <v>35584</v>
      </c>
      <c r="B11804" t="s">
        <v>31811</v>
      </c>
      <c r="C11804" t="s">
        <v>35585</v>
      </c>
      <c r="D11804" t="s">
        <v>35586</v>
      </c>
      <c r="E11804" t="s">
        <v>40</v>
      </c>
      <c r="F11804" s="7">
        <v>12.11</v>
      </c>
      <c r="G11804" t="s">
        <v>33</v>
      </c>
      <c r="H11804" t="s">
        <v>31814</v>
      </c>
      <c r="I11804" t="s">
        <v>31819</v>
      </c>
      <c r="M11804" t="s">
        <v>36</v>
      </c>
      <c r="N11804" t="str">
        <f>IF(AND(PESQUISA!$B$3&lt;&gt;"",OR(PESQUISA!$B$4="TODAS",B11804=PESQUISA!$B$4),ISNUMBER(SEARCH(PESQUISA!$B$3,D11804))),ROW()-1,"")</f>
        <v/>
      </c>
    </row>
    <row r="11805" spans="1:14" x14ac:dyDescent="0.3">
      <c r="A11805" t="s">
        <v>35587</v>
      </c>
      <c r="B11805" t="s">
        <v>31811</v>
      </c>
      <c r="C11805" t="s">
        <v>35588</v>
      </c>
      <c r="D11805" t="s">
        <v>35589</v>
      </c>
      <c r="E11805" t="s">
        <v>40</v>
      </c>
      <c r="F11805" s="7">
        <v>8.9499999999999993</v>
      </c>
      <c r="G11805" t="s">
        <v>33</v>
      </c>
      <c r="H11805" t="s">
        <v>31814</v>
      </c>
      <c r="I11805" t="s">
        <v>31819</v>
      </c>
      <c r="M11805" t="s">
        <v>36</v>
      </c>
      <c r="N11805" t="str">
        <f>IF(AND(PESQUISA!$B$3&lt;&gt;"",OR(PESQUISA!$B$4="TODAS",B11805=PESQUISA!$B$4),ISNUMBER(SEARCH(PESQUISA!$B$3,D11805))),ROW()-1,"")</f>
        <v/>
      </c>
    </row>
    <row r="11806" spans="1:14" x14ac:dyDescent="0.3">
      <c r="A11806" t="s">
        <v>35590</v>
      </c>
      <c r="B11806" t="s">
        <v>31811</v>
      </c>
      <c r="C11806" t="s">
        <v>35591</v>
      </c>
      <c r="D11806" t="s">
        <v>35592</v>
      </c>
      <c r="E11806" t="s">
        <v>40</v>
      </c>
      <c r="F11806" s="7">
        <v>8.65</v>
      </c>
      <c r="G11806" t="s">
        <v>33</v>
      </c>
      <c r="H11806" t="s">
        <v>31814</v>
      </c>
      <c r="I11806" t="s">
        <v>31819</v>
      </c>
      <c r="M11806" t="s">
        <v>36</v>
      </c>
      <c r="N11806" t="str">
        <f>IF(AND(PESQUISA!$B$3&lt;&gt;"",OR(PESQUISA!$B$4="TODAS",B11806=PESQUISA!$B$4),ISNUMBER(SEARCH(PESQUISA!$B$3,D11806))),ROW()-1,"")</f>
        <v/>
      </c>
    </row>
    <row r="11807" spans="1:14" x14ac:dyDescent="0.3">
      <c r="A11807" t="s">
        <v>35593</v>
      </c>
      <c r="B11807" t="s">
        <v>31811</v>
      </c>
      <c r="C11807" t="s">
        <v>35594</v>
      </c>
      <c r="D11807" t="s">
        <v>35595</v>
      </c>
      <c r="E11807" t="s">
        <v>60</v>
      </c>
      <c r="F11807" s="7">
        <v>52.69</v>
      </c>
      <c r="G11807" t="s">
        <v>33</v>
      </c>
      <c r="H11807" t="s">
        <v>31814</v>
      </c>
      <c r="I11807" t="s">
        <v>31819</v>
      </c>
      <c r="M11807" t="s">
        <v>36</v>
      </c>
      <c r="N11807" t="str">
        <f>IF(AND(PESQUISA!$B$3&lt;&gt;"",OR(PESQUISA!$B$4="TODAS",B11807=PESQUISA!$B$4),ISNUMBER(SEARCH(PESQUISA!$B$3,D11807))),ROW()-1,"")</f>
        <v/>
      </c>
    </row>
    <row r="11808" spans="1:14" x14ac:dyDescent="0.3">
      <c r="A11808" t="s">
        <v>35596</v>
      </c>
      <c r="B11808" t="s">
        <v>31811</v>
      </c>
      <c r="C11808" t="s">
        <v>35597</v>
      </c>
      <c r="D11808" t="s">
        <v>35598</v>
      </c>
      <c r="E11808" t="s">
        <v>40</v>
      </c>
      <c r="F11808" s="7">
        <v>95.02</v>
      </c>
      <c r="G11808" t="s">
        <v>33</v>
      </c>
      <c r="H11808" t="s">
        <v>31814</v>
      </c>
      <c r="I11808" t="s">
        <v>31819</v>
      </c>
      <c r="M11808" t="s">
        <v>36</v>
      </c>
      <c r="N11808" t="str">
        <f>IF(AND(PESQUISA!$B$3&lt;&gt;"",OR(PESQUISA!$B$4="TODAS",B11808=PESQUISA!$B$4),ISNUMBER(SEARCH(PESQUISA!$B$3,D11808))),ROW()-1,"")</f>
        <v/>
      </c>
    </row>
    <row r="11809" spans="1:14" x14ac:dyDescent="0.3">
      <c r="A11809" t="s">
        <v>35599</v>
      </c>
      <c r="B11809" t="s">
        <v>31811</v>
      </c>
      <c r="C11809" t="s">
        <v>35600</v>
      </c>
      <c r="D11809" t="s">
        <v>35601</v>
      </c>
      <c r="E11809" t="s">
        <v>40</v>
      </c>
      <c r="F11809" s="7">
        <v>40</v>
      </c>
      <c r="G11809" t="s">
        <v>33</v>
      </c>
      <c r="H11809" t="s">
        <v>31814</v>
      </c>
      <c r="I11809" t="s">
        <v>31819</v>
      </c>
      <c r="M11809" t="s">
        <v>36</v>
      </c>
      <c r="N11809" t="str">
        <f>IF(AND(PESQUISA!$B$3&lt;&gt;"",OR(PESQUISA!$B$4="TODAS",B11809=PESQUISA!$B$4),ISNUMBER(SEARCH(PESQUISA!$B$3,D11809))),ROW()-1,"")</f>
        <v/>
      </c>
    </row>
    <row r="11810" spans="1:14" x14ac:dyDescent="0.3">
      <c r="A11810" t="s">
        <v>35602</v>
      </c>
      <c r="B11810" t="s">
        <v>31811</v>
      </c>
      <c r="C11810" t="s">
        <v>35603</v>
      </c>
      <c r="D11810" t="s">
        <v>35604</v>
      </c>
      <c r="E11810" t="s">
        <v>40</v>
      </c>
      <c r="F11810" s="7">
        <v>17.02</v>
      </c>
      <c r="G11810" t="s">
        <v>33</v>
      </c>
      <c r="H11810" t="s">
        <v>31814</v>
      </c>
      <c r="I11810" t="s">
        <v>31819</v>
      </c>
      <c r="M11810" t="s">
        <v>36</v>
      </c>
      <c r="N11810" t="str">
        <f>IF(AND(PESQUISA!$B$3&lt;&gt;"",OR(PESQUISA!$B$4="TODAS",B11810=PESQUISA!$B$4),ISNUMBER(SEARCH(PESQUISA!$B$3,D11810))),ROW()-1,"")</f>
        <v/>
      </c>
    </row>
    <row r="11811" spans="1:14" x14ac:dyDescent="0.3">
      <c r="A11811" t="s">
        <v>35605</v>
      </c>
      <c r="B11811" t="s">
        <v>31811</v>
      </c>
      <c r="C11811" t="s">
        <v>35606</v>
      </c>
      <c r="D11811" t="s">
        <v>35607</v>
      </c>
      <c r="E11811" t="s">
        <v>40</v>
      </c>
      <c r="F11811" s="7">
        <v>43.02</v>
      </c>
      <c r="G11811" t="s">
        <v>33</v>
      </c>
      <c r="H11811" t="s">
        <v>31814</v>
      </c>
      <c r="I11811" t="s">
        <v>31819</v>
      </c>
      <c r="M11811" t="s">
        <v>36</v>
      </c>
      <c r="N11811" t="str">
        <f>IF(AND(PESQUISA!$B$3&lt;&gt;"",OR(PESQUISA!$B$4="TODAS",B11811=PESQUISA!$B$4),ISNUMBER(SEARCH(PESQUISA!$B$3,D11811))),ROW()-1,"")</f>
        <v/>
      </c>
    </row>
    <row r="11812" spans="1:14" x14ac:dyDescent="0.3">
      <c r="A11812" t="s">
        <v>35608</v>
      </c>
      <c r="B11812" t="s">
        <v>31811</v>
      </c>
      <c r="C11812" t="s">
        <v>35609</v>
      </c>
      <c r="D11812" t="s">
        <v>35610</v>
      </c>
      <c r="E11812" t="s">
        <v>40</v>
      </c>
      <c r="F11812" s="7">
        <v>30.41</v>
      </c>
      <c r="G11812" t="s">
        <v>33</v>
      </c>
      <c r="H11812" t="s">
        <v>31814</v>
      </c>
      <c r="I11812" t="s">
        <v>31819</v>
      </c>
      <c r="M11812" t="s">
        <v>36</v>
      </c>
      <c r="N11812" t="str">
        <f>IF(AND(PESQUISA!$B$3&lt;&gt;"",OR(PESQUISA!$B$4="TODAS",B11812=PESQUISA!$B$4),ISNUMBER(SEARCH(PESQUISA!$B$3,D11812))),ROW()-1,"")</f>
        <v/>
      </c>
    </row>
    <row r="11813" spans="1:14" x14ac:dyDescent="0.3">
      <c r="A11813" t="s">
        <v>35611</v>
      </c>
      <c r="B11813" t="s">
        <v>31811</v>
      </c>
      <c r="C11813" t="s">
        <v>35612</v>
      </c>
      <c r="D11813" t="s">
        <v>35613</v>
      </c>
      <c r="E11813" t="s">
        <v>40</v>
      </c>
      <c r="F11813" s="7">
        <v>29.57</v>
      </c>
      <c r="G11813" t="s">
        <v>33</v>
      </c>
      <c r="H11813" t="s">
        <v>31814</v>
      </c>
      <c r="I11813" t="s">
        <v>31819</v>
      </c>
      <c r="M11813" t="s">
        <v>36</v>
      </c>
      <c r="N11813" t="str">
        <f>IF(AND(PESQUISA!$B$3&lt;&gt;"",OR(PESQUISA!$B$4="TODAS",B11813=PESQUISA!$B$4),ISNUMBER(SEARCH(PESQUISA!$B$3,D11813))),ROW()-1,"")</f>
        <v/>
      </c>
    </row>
    <row r="11814" spans="1:14" x14ac:dyDescent="0.3">
      <c r="A11814" t="s">
        <v>35614</v>
      </c>
      <c r="B11814" t="s">
        <v>31811</v>
      </c>
      <c r="C11814" t="s">
        <v>35615</v>
      </c>
      <c r="D11814" t="s">
        <v>35616</v>
      </c>
      <c r="E11814" t="s">
        <v>40</v>
      </c>
      <c r="F11814" s="7">
        <v>48.41</v>
      </c>
      <c r="G11814" t="s">
        <v>33</v>
      </c>
      <c r="H11814" t="s">
        <v>31814</v>
      </c>
      <c r="I11814" t="s">
        <v>31819</v>
      </c>
      <c r="M11814" t="s">
        <v>36</v>
      </c>
      <c r="N11814" t="str">
        <f>IF(AND(PESQUISA!$B$3&lt;&gt;"",OR(PESQUISA!$B$4="TODAS",B11814=PESQUISA!$B$4),ISNUMBER(SEARCH(PESQUISA!$B$3,D11814))),ROW()-1,"")</f>
        <v/>
      </c>
    </row>
    <row r="11815" spans="1:14" x14ac:dyDescent="0.3">
      <c r="A11815" t="s">
        <v>35617</v>
      </c>
      <c r="B11815" t="s">
        <v>31811</v>
      </c>
      <c r="C11815" t="s">
        <v>35618</v>
      </c>
      <c r="D11815" t="s">
        <v>35619</v>
      </c>
      <c r="E11815" t="s">
        <v>40</v>
      </c>
      <c r="F11815" s="7">
        <v>43.5</v>
      </c>
      <c r="G11815" t="s">
        <v>33</v>
      </c>
      <c r="H11815" t="s">
        <v>31814</v>
      </c>
      <c r="I11815" t="s">
        <v>31819</v>
      </c>
      <c r="M11815" t="s">
        <v>36</v>
      </c>
      <c r="N11815" t="str">
        <f>IF(AND(PESQUISA!$B$3&lt;&gt;"",OR(PESQUISA!$B$4="TODAS",B11815=PESQUISA!$B$4),ISNUMBER(SEARCH(PESQUISA!$B$3,D11815))),ROW()-1,"")</f>
        <v/>
      </c>
    </row>
    <row r="11816" spans="1:14" x14ac:dyDescent="0.3">
      <c r="A11816" t="s">
        <v>35620</v>
      </c>
      <c r="B11816" t="s">
        <v>31811</v>
      </c>
      <c r="C11816" t="s">
        <v>35621</v>
      </c>
      <c r="D11816" t="s">
        <v>35622</v>
      </c>
      <c r="E11816" t="s">
        <v>40</v>
      </c>
      <c r="F11816" s="7">
        <v>15.31</v>
      </c>
      <c r="G11816" t="s">
        <v>33</v>
      </c>
      <c r="H11816" t="s">
        <v>31814</v>
      </c>
      <c r="I11816" t="s">
        <v>31819</v>
      </c>
      <c r="M11816" t="s">
        <v>36</v>
      </c>
      <c r="N11816" t="str">
        <f>IF(AND(PESQUISA!$B$3&lt;&gt;"",OR(PESQUISA!$B$4="TODAS",B11816=PESQUISA!$B$4),ISNUMBER(SEARCH(PESQUISA!$B$3,D11816))),ROW()-1,"")</f>
        <v/>
      </c>
    </row>
    <row r="11817" spans="1:14" x14ac:dyDescent="0.3">
      <c r="A11817" t="s">
        <v>35623</v>
      </c>
      <c r="B11817" t="s">
        <v>31811</v>
      </c>
      <c r="C11817" t="s">
        <v>35624</v>
      </c>
      <c r="D11817" t="s">
        <v>35625</v>
      </c>
      <c r="E11817" t="s">
        <v>40</v>
      </c>
      <c r="F11817" s="7">
        <v>32.47</v>
      </c>
      <c r="G11817" t="s">
        <v>33</v>
      </c>
      <c r="H11817" t="s">
        <v>31814</v>
      </c>
      <c r="I11817" t="s">
        <v>31819</v>
      </c>
      <c r="M11817" t="s">
        <v>36</v>
      </c>
      <c r="N11817" t="str">
        <f>IF(AND(PESQUISA!$B$3&lt;&gt;"",OR(PESQUISA!$B$4="TODAS",B11817=PESQUISA!$B$4),ISNUMBER(SEARCH(PESQUISA!$B$3,D11817))),ROW()-1,"")</f>
        <v/>
      </c>
    </row>
    <row r="11818" spans="1:14" x14ac:dyDescent="0.3">
      <c r="A11818" t="s">
        <v>35626</v>
      </c>
      <c r="B11818" t="s">
        <v>31811</v>
      </c>
      <c r="C11818" t="s">
        <v>35627</v>
      </c>
      <c r="D11818" t="s">
        <v>35628</v>
      </c>
      <c r="E11818" t="s">
        <v>40</v>
      </c>
      <c r="G11818" t="s">
        <v>33</v>
      </c>
      <c r="H11818" t="s">
        <v>31814</v>
      </c>
      <c r="I11818" t="s">
        <v>31819</v>
      </c>
      <c r="M11818" t="s">
        <v>53</v>
      </c>
      <c r="N11818" t="str">
        <f>IF(AND(PESQUISA!$B$3&lt;&gt;"",OR(PESQUISA!$B$4="TODAS",B11818=PESQUISA!$B$4),ISNUMBER(SEARCH(PESQUISA!$B$3,D11818))),ROW()-1,"")</f>
        <v/>
      </c>
    </row>
    <row r="11819" spans="1:14" x14ac:dyDescent="0.3">
      <c r="A11819" t="s">
        <v>35629</v>
      </c>
      <c r="B11819" t="s">
        <v>31811</v>
      </c>
      <c r="C11819" t="s">
        <v>35630</v>
      </c>
      <c r="D11819" t="s">
        <v>35631</v>
      </c>
      <c r="E11819" t="s">
        <v>40</v>
      </c>
      <c r="G11819" t="s">
        <v>33</v>
      </c>
      <c r="H11819" t="s">
        <v>31814</v>
      </c>
      <c r="I11819" t="s">
        <v>31819</v>
      </c>
      <c r="M11819" t="s">
        <v>53</v>
      </c>
      <c r="N11819" t="str">
        <f>IF(AND(PESQUISA!$B$3&lt;&gt;"",OR(PESQUISA!$B$4="TODAS",B11819=PESQUISA!$B$4),ISNUMBER(SEARCH(PESQUISA!$B$3,D11819))),ROW()-1,"")</f>
        <v/>
      </c>
    </row>
    <row r="11820" spans="1:14" x14ac:dyDescent="0.3">
      <c r="A11820" t="s">
        <v>35632</v>
      </c>
      <c r="B11820" t="s">
        <v>31811</v>
      </c>
      <c r="C11820" t="s">
        <v>35633</v>
      </c>
      <c r="D11820" t="s">
        <v>35634</v>
      </c>
      <c r="E11820" t="s">
        <v>40</v>
      </c>
      <c r="G11820" t="s">
        <v>33</v>
      </c>
      <c r="H11820" t="s">
        <v>31814</v>
      </c>
      <c r="I11820" t="s">
        <v>31819</v>
      </c>
      <c r="M11820" t="s">
        <v>53</v>
      </c>
      <c r="N11820" t="str">
        <f>IF(AND(PESQUISA!$B$3&lt;&gt;"",OR(PESQUISA!$B$4="TODAS",B11820=PESQUISA!$B$4),ISNUMBER(SEARCH(PESQUISA!$B$3,D11820))),ROW()-1,"")</f>
        <v/>
      </c>
    </row>
    <row r="11821" spans="1:14" x14ac:dyDescent="0.3">
      <c r="A11821" t="s">
        <v>35635</v>
      </c>
      <c r="B11821" t="s">
        <v>31811</v>
      </c>
      <c r="C11821" t="s">
        <v>35636</v>
      </c>
      <c r="D11821" t="s">
        <v>35637</v>
      </c>
      <c r="E11821" t="s">
        <v>40</v>
      </c>
      <c r="G11821" t="s">
        <v>33</v>
      </c>
      <c r="H11821" t="s">
        <v>31814</v>
      </c>
      <c r="I11821" t="s">
        <v>31819</v>
      </c>
      <c r="M11821" t="s">
        <v>53</v>
      </c>
      <c r="N11821" t="str">
        <f>IF(AND(PESQUISA!$B$3&lt;&gt;"",OR(PESQUISA!$B$4="TODAS",B11821=PESQUISA!$B$4),ISNUMBER(SEARCH(PESQUISA!$B$3,D11821))),ROW()-1,"")</f>
        <v/>
      </c>
    </row>
    <row r="11822" spans="1:14" x14ac:dyDescent="0.3">
      <c r="A11822" t="s">
        <v>35638</v>
      </c>
      <c r="B11822" t="s">
        <v>31811</v>
      </c>
      <c r="C11822" t="s">
        <v>35639</v>
      </c>
      <c r="D11822" t="s">
        <v>35640</v>
      </c>
      <c r="E11822" t="s">
        <v>40</v>
      </c>
      <c r="F11822" s="7">
        <v>26.5</v>
      </c>
      <c r="G11822" t="s">
        <v>33</v>
      </c>
      <c r="H11822" t="s">
        <v>31814</v>
      </c>
      <c r="I11822" t="s">
        <v>31819</v>
      </c>
      <c r="M11822" t="s">
        <v>36</v>
      </c>
      <c r="N11822" t="str">
        <f>IF(AND(PESQUISA!$B$3&lt;&gt;"",OR(PESQUISA!$B$4="TODAS",B11822=PESQUISA!$B$4),ISNUMBER(SEARCH(PESQUISA!$B$3,D11822))),ROW()-1,"")</f>
        <v/>
      </c>
    </row>
    <row r="11823" spans="1:14" x14ac:dyDescent="0.3">
      <c r="A11823" t="s">
        <v>35641</v>
      </c>
      <c r="B11823" t="s">
        <v>31811</v>
      </c>
      <c r="C11823" t="s">
        <v>35642</v>
      </c>
      <c r="D11823" t="s">
        <v>35643</v>
      </c>
      <c r="E11823" t="s">
        <v>40</v>
      </c>
      <c r="F11823" s="7">
        <v>17.13</v>
      </c>
      <c r="G11823" t="s">
        <v>33</v>
      </c>
      <c r="H11823" t="s">
        <v>31814</v>
      </c>
      <c r="I11823" t="s">
        <v>31819</v>
      </c>
      <c r="M11823" t="s">
        <v>36</v>
      </c>
      <c r="N11823" t="str">
        <f>IF(AND(PESQUISA!$B$3&lt;&gt;"",OR(PESQUISA!$B$4="TODAS",B11823=PESQUISA!$B$4),ISNUMBER(SEARCH(PESQUISA!$B$3,D11823))),ROW()-1,"")</f>
        <v/>
      </c>
    </row>
    <row r="11824" spans="1:14" x14ac:dyDescent="0.3">
      <c r="A11824" t="s">
        <v>35644</v>
      </c>
      <c r="B11824" t="s">
        <v>31811</v>
      </c>
      <c r="C11824" t="s">
        <v>35645</v>
      </c>
      <c r="D11824" t="s">
        <v>35646</v>
      </c>
      <c r="E11824" t="s">
        <v>40</v>
      </c>
      <c r="F11824" s="7">
        <v>13.75</v>
      </c>
      <c r="G11824" t="s">
        <v>33</v>
      </c>
      <c r="H11824" t="s">
        <v>31814</v>
      </c>
      <c r="I11824" t="s">
        <v>31819</v>
      </c>
      <c r="M11824" t="s">
        <v>36</v>
      </c>
      <c r="N11824" t="str">
        <f>IF(AND(PESQUISA!$B$3&lt;&gt;"",OR(PESQUISA!$B$4="TODAS",B11824=PESQUISA!$B$4),ISNUMBER(SEARCH(PESQUISA!$B$3,D11824))),ROW()-1,"")</f>
        <v/>
      </c>
    </row>
    <row r="11825" spans="1:14" x14ac:dyDescent="0.3">
      <c r="A11825" t="s">
        <v>35647</v>
      </c>
      <c r="B11825" t="s">
        <v>31811</v>
      </c>
      <c r="C11825" t="s">
        <v>35648</v>
      </c>
      <c r="D11825" t="s">
        <v>35649</v>
      </c>
      <c r="E11825" t="s">
        <v>40</v>
      </c>
      <c r="F11825" s="7">
        <v>10.53</v>
      </c>
      <c r="G11825" t="s">
        <v>33</v>
      </c>
      <c r="H11825" t="s">
        <v>31814</v>
      </c>
      <c r="I11825" t="s">
        <v>31819</v>
      </c>
      <c r="M11825" t="s">
        <v>36</v>
      </c>
      <c r="N11825" t="str">
        <f>IF(AND(PESQUISA!$B$3&lt;&gt;"",OR(PESQUISA!$B$4="TODAS",B11825=PESQUISA!$B$4),ISNUMBER(SEARCH(PESQUISA!$B$3,D11825))),ROW()-1,"")</f>
        <v/>
      </c>
    </row>
    <row r="11826" spans="1:14" x14ac:dyDescent="0.3">
      <c r="A11826" t="s">
        <v>35650</v>
      </c>
      <c r="B11826" t="s">
        <v>31811</v>
      </c>
      <c r="C11826" t="s">
        <v>35651</v>
      </c>
      <c r="D11826" t="s">
        <v>35652</v>
      </c>
      <c r="E11826" t="s">
        <v>40</v>
      </c>
      <c r="F11826" s="7">
        <v>126.15</v>
      </c>
      <c r="G11826" t="s">
        <v>33</v>
      </c>
      <c r="H11826" t="s">
        <v>31814</v>
      </c>
      <c r="I11826" t="s">
        <v>31819</v>
      </c>
      <c r="M11826" t="s">
        <v>36</v>
      </c>
      <c r="N11826" t="str">
        <f>IF(AND(PESQUISA!$B$3&lt;&gt;"",OR(PESQUISA!$B$4="TODAS",B11826=PESQUISA!$B$4),ISNUMBER(SEARCH(PESQUISA!$B$3,D11826))),ROW()-1,"")</f>
        <v/>
      </c>
    </row>
    <row r="11827" spans="1:14" x14ac:dyDescent="0.3">
      <c r="A11827" t="s">
        <v>35653</v>
      </c>
      <c r="B11827" t="s">
        <v>31811</v>
      </c>
      <c r="C11827" t="s">
        <v>35654</v>
      </c>
      <c r="D11827" t="s">
        <v>35655</v>
      </c>
      <c r="E11827" t="s">
        <v>40</v>
      </c>
      <c r="F11827" s="7">
        <v>53.7</v>
      </c>
      <c r="G11827" t="s">
        <v>33</v>
      </c>
      <c r="H11827" t="s">
        <v>31814</v>
      </c>
      <c r="I11827" t="s">
        <v>31819</v>
      </c>
      <c r="M11827" t="s">
        <v>36</v>
      </c>
      <c r="N11827" t="str">
        <f>IF(AND(PESQUISA!$B$3&lt;&gt;"",OR(PESQUISA!$B$4="TODAS",B11827=PESQUISA!$B$4),ISNUMBER(SEARCH(PESQUISA!$B$3,D11827))),ROW()-1,"")</f>
        <v/>
      </c>
    </row>
    <row r="11828" spans="1:14" x14ac:dyDescent="0.3">
      <c r="A11828" t="s">
        <v>35656</v>
      </c>
      <c r="B11828" t="s">
        <v>31811</v>
      </c>
      <c r="C11828" t="s">
        <v>35657</v>
      </c>
      <c r="D11828" t="s">
        <v>35658</v>
      </c>
      <c r="E11828" t="s">
        <v>40</v>
      </c>
      <c r="F11828" s="7">
        <v>152.1</v>
      </c>
      <c r="G11828" t="s">
        <v>33</v>
      </c>
      <c r="H11828" t="s">
        <v>31814</v>
      </c>
      <c r="I11828" t="s">
        <v>31819</v>
      </c>
      <c r="M11828" t="s">
        <v>36</v>
      </c>
      <c r="N11828" t="str">
        <f>IF(AND(PESQUISA!$B$3&lt;&gt;"",OR(PESQUISA!$B$4="TODAS",B11828=PESQUISA!$B$4),ISNUMBER(SEARCH(PESQUISA!$B$3,D11828))),ROW()-1,"")</f>
        <v/>
      </c>
    </row>
    <row r="11829" spans="1:14" x14ac:dyDescent="0.3">
      <c r="A11829" t="s">
        <v>35659</v>
      </c>
      <c r="B11829" t="s">
        <v>31811</v>
      </c>
      <c r="C11829" t="s">
        <v>35660</v>
      </c>
      <c r="D11829" t="s">
        <v>35661</v>
      </c>
      <c r="E11829" t="s">
        <v>40</v>
      </c>
      <c r="F11829" s="7">
        <v>11.44</v>
      </c>
      <c r="G11829" t="s">
        <v>33</v>
      </c>
      <c r="H11829" t="s">
        <v>31814</v>
      </c>
      <c r="I11829" t="s">
        <v>31819</v>
      </c>
      <c r="M11829" t="s">
        <v>36</v>
      </c>
      <c r="N11829" t="str">
        <f>IF(AND(PESQUISA!$B$3&lt;&gt;"",OR(PESQUISA!$B$4="TODAS",B11829=PESQUISA!$B$4),ISNUMBER(SEARCH(PESQUISA!$B$3,D11829))),ROW()-1,"")</f>
        <v/>
      </c>
    </row>
    <row r="11830" spans="1:14" x14ac:dyDescent="0.3">
      <c r="A11830" t="s">
        <v>35662</v>
      </c>
      <c r="B11830" t="s">
        <v>31811</v>
      </c>
      <c r="C11830" t="s">
        <v>35663</v>
      </c>
      <c r="D11830" t="s">
        <v>35664</v>
      </c>
      <c r="E11830" t="s">
        <v>40</v>
      </c>
      <c r="F11830" s="7">
        <v>279.95</v>
      </c>
      <c r="G11830" t="s">
        <v>33</v>
      </c>
      <c r="H11830" t="s">
        <v>31814</v>
      </c>
      <c r="I11830" t="s">
        <v>31819</v>
      </c>
      <c r="M11830" t="s">
        <v>36</v>
      </c>
      <c r="N11830" t="str">
        <f>IF(AND(PESQUISA!$B$3&lt;&gt;"",OR(PESQUISA!$B$4="TODAS",B11830=PESQUISA!$B$4),ISNUMBER(SEARCH(PESQUISA!$B$3,D11830))),ROW()-1,"")</f>
        <v/>
      </c>
    </row>
    <row r="11831" spans="1:14" x14ac:dyDescent="0.3">
      <c r="A11831" t="s">
        <v>35665</v>
      </c>
      <c r="B11831" t="s">
        <v>31811</v>
      </c>
      <c r="C11831" t="s">
        <v>35666</v>
      </c>
      <c r="D11831" t="s">
        <v>35667</v>
      </c>
      <c r="E11831" t="s">
        <v>40</v>
      </c>
      <c r="F11831" s="7">
        <v>57.33</v>
      </c>
      <c r="G11831" t="s">
        <v>33</v>
      </c>
      <c r="H11831" t="s">
        <v>31814</v>
      </c>
      <c r="I11831" t="s">
        <v>31819</v>
      </c>
      <c r="M11831" t="s">
        <v>36</v>
      </c>
      <c r="N11831" t="str">
        <f>IF(AND(PESQUISA!$B$3&lt;&gt;"",OR(PESQUISA!$B$4="TODAS",B11831=PESQUISA!$B$4),ISNUMBER(SEARCH(PESQUISA!$B$3,D11831))),ROW()-1,"")</f>
        <v/>
      </c>
    </row>
    <row r="11832" spans="1:14" x14ac:dyDescent="0.3">
      <c r="A11832" t="s">
        <v>35668</v>
      </c>
      <c r="B11832" t="s">
        <v>31811</v>
      </c>
      <c r="C11832" t="s">
        <v>35669</v>
      </c>
      <c r="D11832" t="s">
        <v>35670</v>
      </c>
      <c r="E11832" t="s">
        <v>40</v>
      </c>
      <c r="F11832" s="7">
        <v>51.09</v>
      </c>
      <c r="G11832" t="s">
        <v>33</v>
      </c>
      <c r="H11832" t="s">
        <v>31814</v>
      </c>
      <c r="I11832" t="s">
        <v>31819</v>
      </c>
      <c r="M11832" t="s">
        <v>36</v>
      </c>
      <c r="N11832" t="str">
        <f>IF(AND(PESQUISA!$B$3&lt;&gt;"",OR(PESQUISA!$B$4="TODAS",B11832=PESQUISA!$B$4),ISNUMBER(SEARCH(PESQUISA!$B$3,D11832))),ROW()-1,"")</f>
        <v/>
      </c>
    </row>
    <row r="11833" spans="1:14" x14ac:dyDescent="0.3">
      <c r="A11833" t="s">
        <v>35671</v>
      </c>
      <c r="B11833" t="s">
        <v>31811</v>
      </c>
      <c r="C11833" t="s">
        <v>35672</v>
      </c>
      <c r="D11833" t="s">
        <v>35673</v>
      </c>
      <c r="E11833" t="s">
        <v>40</v>
      </c>
      <c r="F11833" s="7">
        <v>22.32</v>
      </c>
      <c r="G11833" t="s">
        <v>33</v>
      </c>
      <c r="H11833" t="s">
        <v>31814</v>
      </c>
      <c r="I11833" t="s">
        <v>31819</v>
      </c>
      <c r="M11833" t="s">
        <v>36</v>
      </c>
      <c r="N11833" t="str">
        <f>IF(AND(PESQUISA!$B$3&lt;&gt;"",OR(PESQUISA!$B$4="TODAS",B11833=PESQUISA!$B$4),ISNUMBER(SEARCH(PESQUISA!$B$3,D11833))),ROW()-1,"")</f>
        <v/>
      </c>
    </row>
    <row r="11834" spans="1:14" x14ac:dyDescent="0.3">
      <c r="A11834" t="s">
        <v>35674</v>
      </c>
      <c r="B11834" t="s">
        <v>31811</v>
      </c>
      <c r="C11834" t="s">
        <v>35675</v>
      </c>
      <c r="D11834" t="s">
        <v>35676</v>
      </c>
      <c r="E11834" t="s">
        <v>40</v>
      </c>
      <c r="F11834" s="7">
        <v>15.12</v>
      </c>
      <c r="G11834" t="s">
        <v>33</v>
      </c>
      <c r="H11834" t="s">
        <v>31814</v>
      </c>
      <c r="I11834" t="s">
        <v>31819</v>
      </c>
      <c r="M11834" t="s">
        <v>36</v>
      </c>
      <c r="N11834" t="str">
        <f>IF(AND(PESQUISA!$B$3&lt;&gt;"",OR(PESQUISA!$B$4="TODAS",B11834=PESQUISA!$B$4),ISNUMBER(SEARCH(PESQUISA!$B$3,D11834))),ROW()-1,"")</f>
        <v/>
      </c>
    </row>
    <row r="11835" spans="1:14" x14ac:dyDescent="0.3">
      <c r="A11835" t="s">
        <v>35677</v>
      </c>
      <c r="B11835" t="s">
        <v>31811</v>
      </c>
      <c r="C11835" t="s">
        <v>35678</v>
      </c>
      <c r="D11835" t="s">
        <v>35679</v>
      </c>
      <c r="E11835" t="s">
        <v>40</v>
      </c>
      <c r="F11835" s="7">
        <v>86.55</v>
      </c>
      <c r="G11835" t="s">
        <v>33</v>
      </c>
      <c r="H11835" t="s">
        <v>31814</v>
      </c>
      <c r="I11835" t="s">
        <v>31819</v>
      </c>
      <c r="M11835" t="s">
        <v>36</v>
      </c>
      <c r="N11835" t="str">
        <f>IF(AND(PESQUISA!$B$3&lt;&gt;"",OR(PESQUISA!$B$4="TODAS",B11835=PESQUISA!$B$4),ISNUMBER(SEARCH(PESQUISA!$B$3,D11835))),ROW()-1,"")</f>
        <v/>
      </c>
    </row>
    <row r="11836" spans="1:14" x14ac:dyDescent="0.3">
      <c r="A11836" t="s">
        <v>35680</v>
      </c>
      <c r="B11836" t="s">
        <v>31811</v>
      </c>
      <c r="C11836" t="s">
        <v>35681</v>
      </c>
      <c r="D11836" t="s">
        <v>35682</v>
      </c>
      <c r="E11836" t="s">
        <v>40</v>
      </c>
      <c r="F11836" s="7">
        <v>17.54</v>
      </c>
      <c r="G11836" t="s">
        <v>33</v>
      </c>
      <c r="H11836" t="s">
        <v>31814</v>
      </c>
      <c r="I11836" t="s">
        <v>31819</v>
      </c>
      <c r="M11836" t="s">
        <v>36</v>
      </c>
      <c r="N11836" t="str">
        <f>IF(AND(PESQUISA!$B$3&lt;&gt;"",OR(PESQUISA!$B$4="TODAS",B11836=PESQUISA!$B$4),ISNUMBER(SEARCH(PESQUISA!$B$3,D11836))),ROW()-1,"")</f>
        <v/>
      </c>
    </row>
    <row r="11837" spans="1:14" x14ac:dyDescent="0.3">
      <c r="A11837" t="s">
        <v>35683</v>
      </c>
      <c r="B11837" t="s">
        <v>31811</v>
      </c>
      <c r="C11837" t="s">
        <v>35684</v>
      </c>
      <c r="D11837" t="s">
        <v>35685</v>
      </c>
      <c r="E11837" t="s">
        <v>40</v>
      </c>
      <c r="F11837" s="7">
        <v>14.21</v>
      </c>
      <c r="G11837" t="s">
        <v>33</v>
      </c>
      <c r="H11837" t="s">
        <v>31814</v>
      </c>
      <c r="I11837" t="s">
        <v>31819</v>
      </c>
      <c r="M11837" t="s">
        <v>36</v>
      </c>
      <c r="N11837" t="str">
        <f>IF(AND(PESQUISA!$B$3&lt;&gt;"",OR(PESQUISA!$B$4="TODAS",B11837=PESQUISA!$B$4),ISNUMBER(SEARCH(PESQUISA!$B$3,D11837))),ROW()-1,"")</f>
        <v/>
      </c>
    </row>
    <row r="11838" spans="1:14" x14ac:dyDescent="0.3">
      <c r="A11838" t="s">
        <v>35686</v>
      </c>
      <c r="B11838" t="s">
        <v>31811</v>
      </c>
      <c r="C11838" t="s">
        <v>35687</v>
      </c>
      <c r="D11838" t="s">
        <v>35688</v>
      </c>
      <c r="E11838" t="s">
        <v>40</v>
      </c>
      <c r="F11838" s="7">
        <v>1.62</v>
      </c>
      <c r="G11838" t="s">
        <v>33</v>
      </c>
      <c r="H11838" t="s">
        <v>31814</v>
      </c>
      <c r="I11838" t="s">
        <v>31819</v>
      </c>
      <c r="M11838" t="s">
        <v>36</v>
      </c>
      <c r="N11838" t="str">
        <f>IF(AND(PESQUISA!$B$3&lt;&gt;"",OR(PESQUISA!$B$4="TODAS",B11838=PESQUISA!$B$4),ISNUMBER(SEARCH(PESQUISA!$B$3,D11838))),ROW()-1,"")</f>
        <v/>
      </c>
    </row>
    <row r="11839" spans="1:14" x14ac:dyDescent="0.3">
      <c r="A11839" t="s">
        <v>35689</v>
      </c>
      <c r="B11839" t="s">
        <v>31811</v>
      </c>
      <c r="C11839" t="s">
        <v>35690</v>
      </c>
      <c r="D11839" t="s">
        <v>35691</v>
      </c>
      <c r="E11839" t="s">
        <v>40</v>
      </c>
      <c r="F11839" s="7">
        <v>3.46</v>
      </c>
      <c r="G11839" t="s">
        <v>33</v>
      </c>
      <c r="H11839" t="s">
        <v>31814</v>
      </c>
      <c r="I11839" t="s">
        <v>31819</v>
      </c>
      <c r="M11839" t="s">
        <v>36</v>
      </c>
      <c r="N11839" t="str">
        <f>IF(AND(PESQUISA!$B$3&lt;&gt;"",OR(PESQUISA!$B$4="TODAS",B11839=PESQUISA!$B$4),ISNUMBER(SEARCH(PESQUISA!$B$3,D11839))),ROW()-1,"")</f>
        <v/>
      </c>
    </row>
    <row r="11840" spans="1:14" x14ac:dyDescent="0.3">
      <c r="A11840" t="s">
        <v>35692</v>
      </c>
      <c r="B11840" t="s">
        <v>31811</v>
      </c>
      <c r="C11840" t="s">
        <v>35693</v>
      </c>
      <c r="D11840" t="s">
        <v>35694</v>
      </c>
      <c r="E11840" t="s">
        <v>40</v>
      </c>
      <c r="F11840" s="7">
        <v>11.67</v>
      </c>
      <c r="G11840" t="s">
        <v>33</v>
      </c>
      <c r="H11840" t="s">
        <v>31814</v>
      </c>
      <c r="I11840" t="s">
        <v>31819</v>
      </c>
      <c r="M11840" t="s">
        <v>36</v>
      </c>
      <c r="N11840" t="str">
        <f>IF(AND(PESQUISA!$B$3&lt;&gt;"",OR(PESQUISA!$B$4="TODAS",B11840=PESQUISA!$B$4),ISNUMBER(SEARCH(PESQUISA!$B$3,D11840))),ROW()-1,"")</f>
        <v/>
      </c>
    </row>
    <row r="11841" spans="1:14" x14ac:dyDescent="0.3">
      <c r="A11841" t="s">
        <v>35695</v>
      </c>
      <c r="B11841" t="s">
        <v>31811</v>
      </c>
      <c r="C11841" t="s">
        <v>35696</v>
      </c>
      <c r="D11841" t="s">
        <v>35697</v>
      </c>
      <c r="E11841" t="s">
        <v>40</v>
      </c>
      <c r="F11841" s="7">
        <v>19.12</v>
      </c>
      <c r="G11841" t="s">
        <v>33</v>
      </c>
      <c r="H11841" t="s">
        <v>31814</v>
      </c>
      <c r="I11841" t="s">
        <v>31819</v>
      </c>
      <c r="M11841" t="s">
        <v>36</v>
      </c>
      <c r="N11841" t="str">
        <f>IF(AND(PESQUISA!$B$3&lt;&gt;"",OR(PESQUISA!$B$4="TODAS",B11841=PESQUISA!$B$4),ISNUMBER(SEARCH(PESQUISA!$B$3,D11841))),ROW()-1,"")</f>
        <v/>
      </c>
    </row>
    <row r="11842" spans="1:14" x14ac:dyDescent="0.3">
      <c r="A11842" t="s">
        <v>35698</v>
      </c>
      <c r="B11842" t="s">
        <v>31811</v>
      </c>
      <c r="C11842" t="s">
        <v>35699</v>
      </c>
      <c r="D11842" t="s">
        <v>35700</v>
      </c>
      <c r="E11842" t="s">
        <v>40</v>
      </c>
      <c r="F11842" s="7">
        <v>25.66</v>
      </c>
      <c r="G11842" t="s">
        <v>33</v>
      </c>
      <c r="H11842" t="s">
        <v>31814</v>
      </c>
      <c r="I11842" t="s">
        <v>31819</v>
      </c>
      <c r="M11842" t="s">
        <v>36</v>
      </c>
      <c r="N11842" t="str">
        <f>IF(AND(PESQUISA!$B$3&lt;&gt;"",OR(PESQUISA!$B$4="TODAS",B11842=PESQUISA!$B$4),ISNUMBER(SEARCH(PESQUISA!$B$3,D11842))),ROW()-1,"")</f>
        <v/>
      </c>
    </row>
    <row r="11843" spans="1:14" x14ac:dyDescent="0.3">
      <c r="A11843" t="s">
        <v>35701</v>
      </c>
      <c r="B11843" t="s">
        <v>31811</v>
      </c>
      <c r="C11843" t="s">
        <v>35702</v>
      </c>
      <c r="D11843" t="s">
        <v>35703</v>
      </c>
      <c r="E11843" t="s">
        <v>40</v>
      </c>
      <c r="F11843" s="7">
        <v>7.65</v>
      </c>
      <c r="G11843" t="s">
        <v>33</v>
      </c>
      <c r="H11843" t="s">
        <v>31814</v>
      </c>
      <c r="I11843" t="s">
        <v>31819</v>
      </c>
      <c r="M11843" t="s">
        <v>36</v>
      </c>
      <c r="N11843" t="str">
        <f>IF(AND(PESQUISA!$B$3&lt;&gt;"",OR(PESQUISA!$B$4="TODAS",B11843=PESQUISA!$B$4),ISNUMBER(SEARCH(PESQUISA!$B$3,D11843))),ROW()-1,"")</f>
        <v/>
      </c>
    </row>
    <row r="11844" spans="1:14" x14ac:dyDescent="0.3">
      <c r="A11844" t="s">
        <v>35704</v>
      </c>
      <c r="B11844" t="s">
        <v>31811</v>
      </c>
      <c r="C11844" t="s">
        <v>35705</v>
      </c>
      <c r="D11844" t="s">
        <v>35706</v>
      </c>
      <c r="E11844" t="s">
        <v>40</v>
      </c>
      <c r="F11844" s="7">
        <v>40.26</v>
      </c>
      <c r="G11844" t="s">
        <v>33</v>
      </c>
      <c r="H11844" t="s">
        <v>31814</v>
      </c>
      <c r="I11844" t="s">
        <v>31819</v>
      </c>
      <c r="M11844" t="s">
        <v>36</v>
      </c>
      <c r="N11844" t="str">
        <f>IF(AND(PESQUISA!$B$3&lt;&gt;"",OR(PESQUISA!$B$4="TODAS",B11844=PESQUISA!$B$4),ISNUMBER(SEARCH(PESQUISA!$B$3,D11844))),ROW()-1,"")</f>
        <v/>
      </c>
    </row>
    <row r="11845" spans="1:14" x14ac:dyDescent="0.3">
      <c r="A11845" t="s">
        <v>35707</v>
      </c>
      <c r="B11845" t="s">
        <v>31811</v>
      </c>
      <c r="C11845" t="s">
        <v>35708</v>
      </c>
      <c r="D11845" t="s">
        <v>35709</v>
      </c>
      <c r="E11845" t="s">
        <v>40</v>
      </c>
      <c r="F11845" s="7">
        <v>49.97</v>
      </c>
      <c r="G11845" t="s">
        <v>33</v>
      </c>
      <c r="H11845" t="s">
        <v>31814</v>
      </c>
      <c r="I11845" t="s">
        <v>31819</v>
      </c>
      <c r="M11845" t="s">
        <v>36</v>
      </c>
      <c r="N11845" t="str">
        <f>IF(AND(PESQUISA!$B$3&lt;&gt;"",OR(PESQUISA!$B$4="TODAS",B11845=PESQUISA!$B$4),ISNUMBER(SEARCH(PESQUISA!$B$3,D11845))),ROW()-1,"")</f>
        <v/>
      </c>
    </row>
    <row r="11846" spans="1:14" x14ac:dyDescent="0.3">
      <c r="A11846" t="s">
        <v>35710</v>
      </c>
      <c r="B11846" t="s">
        <v>31811</v>
      </c>
      <c r="C11846" t="s">
        <v>35711</v>
      </c>
      <c r="D11846" t="s">
        <v>35712</v>
      </c>
      <c r="E11846" t="s">
        <v>40</v>
      </c>
      <c r="F11846" s="7">
        <v>8.99</v>
      </c>
      <c r="G11846" t="s">
        <v>33</v>
      </c>
      <c r="H11846" t="s">
        <v>31814</v>
      </c>
      <c r="I11846" t="s">
        <v>31819</v>
      </c>
      <c r="M11846" t="s">
        <v>36</v>
      </c>
      <c r="N11846" t="str">
        <f>IF(AND(PESQUISA!$B$3&lt;&gt;"",OR(PESQUISA!$B$4="TODAS",B11846=PESQUISA!$B$4),ISNUMBER(SEARCH(PESQUISA!$B$3,D11846))),ROW()-1,"")</f>
        <v/>
      </c>
    </row>
    <row r="11847" spans="1:14" x14ac:dyDescent="0.3">
      <c r="A11847" t="s">
        <v>35713</v>
      </c>
      <c r="B11847" t="s">
        <v>31811</v>
      </c>
      <c r="C11847" t="s">
        <v>35714</v>
      </c>
      <c r="D11847" t="s">
        <v>35715</v>
      </c>
      <c r="E11847" t="s">
        <v>40</v>
      </c>
      <c r="F11847" s="7">
        <v>67.98</v>
      </c>
      <c r="G11847" t="s">
        <v>33</v>
      </c>
      <c r="H11847" t="s">
        <v>31814</v>
      </c>
      <c r="I11847" t="s">
        <v>31819</v>
      </c>
      <c r="M11847" t="s">
        <v>36</v>
      </c>
      <c r="N11847" t="str">
        <f>IF(AND(PESQUISA!$B$3&lt;&gt;"",OR(PESQUISA!$B$4="TODAS",B11847=PESQUISA!$B$4),ISNUMBER(SEARCH(PESQUISA!$B$3,D11847))),ROW()-1,"")</f>
        <v/>
      </c>
    </row>
    <row r="11848" spans="1:14" x14ac:dyDescent="0.3">
      <c r="A11848" t="s">
        <v>35716</v>
      </c>
      <c r="B11848" t="s">
        <v>31811</v>
      </c>
      <c r="C11848" t="s">
        <v>35717</v>
      </c>
      <c r="D11848" t="s">
        <v>35718</v>
      </c>
      <c r="E11848" t="s">
        <v>40</v>
      </c>
      <c r="F11848" s="7">
        <v>9.48</v>
      </c>
      <c r="G11848" t="s">
        <v>33</v>
      </c>
      <c r="H11848" t="s">
        <v>31814</v>
      </c>
      <c r="I11848" t="s">
        <v>31819</v>
      </c>
      <c r="M11848" t="s">
        <v>36</v>
      </c>
      <c r="N11848" t="str">
        <f>IF(AND(PESQUISA!$B$3&lt;&gt;"",OR(PESQUISA!$B$4="TODAS",B11848=PESQUISA!$B$4),ISNUMBER(SEARCH(PESQUISA!$B$3,D11848))),ROW()-1,"")</f>
        <v/>
      </c>
    </row>
    <row r="11849" spans="1:14" x14ac:dyDescent="0.3">
      <c r="A11849" t="s">
        <v>35719</v>
      </c>
      <c r="B11849" t="s">
        <v>31811</v>
      </c>
      <c r="C11849" t="s">
        <v>35720</v>
      </c>
      <c r="D11849" t="s">
        <v>35721</v>
      </c>
      <c r="E11849" t="s">
        <v>40</v>
      </c>
      <c r="F11849" s="7">
        <v>11.85</v>
      </c>
      <c r="G11849" t="s">
        <v>33</v>
      </c>
      <c r="H11849" t="s">
        <v>31814</v>
      </c>
      <c r="I11849" t="s">
        <v>31819</v>
      </c>
      <c r="M11849" t="s">
        <v>36</v>
      </c>
      <c r="N11849" t="str">
        <f>IF(AND(PESQUISA!$B$3&lt;&gt;"",OR(PESQUISA!$B$4="TODAS",B11849=PESQUISA!$B$4),ISNUMBER(SEARCH(PESQUISA!$B$3,D11849))),ROW()-1,"")</f>
        <v/>
      </c>
    </row>
    <row r="11850" spans="1:14" x14ac:dyDescent="0.3">
      <c r="A11850" t="s">
        <v>35722</v>
      </c>
      <c r="B11850" t="s">
        <v>31811</v>
      </c>
      <c r="C11850" t="s">
        <v>35723</v>
      </c>
      <c r="D11850" t="s">
        <v>35724</v>
      </c>
      <c r="E11850" t="s">
        <v>40</v>
      </c>
      <c r="F11850" s="7">
        <v>16.62</v>
      </c>
      <c r="G11850" t="s">
        <v>33</v>
      </c>
      <c r="H11850" t="s">
        <v>31814</v>
      </c>
      <c r="I11850" t="s">
        <v>31819</v>
      </c>
      <c r="M11850" t="s">
        <v>36</v>
      </c>
      <c r="N11850" t="str">
        <f>IF(AND(PESQUISA!$B$3&lt;&gt;"",OR(PESQUISA!$B$4="TODAS",B11850=PESQUISA!$B$4),ISNUMBER(SEARCH(PESQUISA!$B$3,D11850))),ROW()-1,"")</f>
        <v/>
      </c>
    </row>
    <row r="11851" spans="1:14" x14ac:dyDescent="0.3">
      <c r="A11851" t="s">
        <v>35725</v>
      </c>
      <c r="B11851" t="s">
        <v>31811</v>
      </c>
      <c r="C11851" t="s">
        <v>35726</v>
      </c>
      <c r="D11851" t="s">
        <v>35727</v>
      </c>
      <c r="E11851" t="s">
        <v>40</v>
      </c>
      <c r="F11851" s="7">
        <v>6.71</v>
      </c>
      <c r="G11851" t="s">
        <v>33</v>
      </c>
      <c r="H11851" t="s">
        <v>31814</v>
      </c>
      <c r="I11851" t="s">
        <v>31819</v>
      </c>
      <c r="M11851" t="s">
        <v>36</v>
      </c>
      <c r="N11851" t="str">
        <f>IF(AND(PESQUISA!$B$3&lt;&gt;"",OR(PESQUISA!$B$4="TODAS",B11851=PESQUISA!$B$4),ISNUMBER(SEARCH(PESQUISA!$B$3,D11851))),ROW()-1,"")</f>
        <v/>
      </c>
    </row>
    <row r="11852" spans="1:14" x14ac:dyDescent="0.3">
      <c r="A11852" t="s">
        <v>35728</v>
      </c>
      <c r="B11852" t="s">
        <v>31811</v>
      </c>
      <c r="C11852" t="s">
        <v>35729</v>
      </c>
      <c r="D11852" t="s">
        <v>35730</v>
      </c>
      <c r="E11852" t="s">
        <v>40</v>
      </c>
      <c r="F11852" s="7">
        <v>24.81</v>
      </c>
      <c r="G11852" t="s">
        <v>33</v>
      </c>
      <c r="H11852" t="s">
        <v>31814</v>
      </c>
      <c r="I11852" t="s">
        <v>31819</v>
      </c>
      <c r="M11852" t="s">
        <v>36</v>
      </c>
      <c r="N11852" t="str">
        <f>IF(AND(PESQUISA!$B$3&lt;&gt;"",OR(PESQUISA!$B$4="TODAS",B11852=PESQUISA!$B$4),ISNUMBER(SEARCH(PESQUISA!$B$3,D11852))),ROW()-1,"")</f>
        <v/>
      </c>
    </row>
    <row r="11853" spans="1:14" x14ac:dyDescent="0.3">
      <c r="A11853" t="s">
        <v>35731</v>
      </c>
      <c r="B11853" t="s">
        <v>31811</v>
      </c>
      <c r="C11853" t="s">
        <v>35732</v>
      </c>
      <c r="D11853" t="s">
        <v>35733</v>
      </c>
      <c r="E11853" t="s">
        <v>40</v>
      </c>
      <c r="F11853" s="7">
        <v>37.520000000000003</v>
      </c>
      <c r="G11853" t="s">
        <v>33</v>
      </c>
      <c r="H11853" t="s">
        <v>31814</v>
      </c>
      <c r="I11853" t="s">
        <v>31819</v>
      </c>
      <c r="M11853" t="s">
        <v>36</v>
      </c>
      <c r="N11853" t="str">
        <f>IF(AND(PESQUISA!$B$3&lt;&gt;"",OR(PESQUISA!$B$4="TODAS",B11853=PESQUISA!$B$4),ISNUMBER(SEARCH(PESQUISA!$B$3,D11853))),ROW()-1,"")</f>
        <v/>
      </c>
    </row>
    <row r="11854" spans="1:14" x14ac:dyDescent="0.3">
      <c r="A11854" t="s">
        <v>35734</v>
      </c>
      <c r="B11854" t="s">
        <v>31811</v>
      </c>
      <c r="C11854" t="s">
        <v>35735</v>
      </c>
      <c r="D11854" t="s">
        <v>35736</v>
      </c>
      <c r="E11854" t="s">
        <v>40</v>
      </c>
      <c r="F11854" s="7">
        <v>9.48</v>
      </c>
      <c r="G11854" t="s">
        <v>33</v>
      </c>
      <c r="H11854" t="s">
        <v>31814</v>
      </c>
      <c r="I11854" t="s">
        <v>31819</v>
      </c>
      <c r="M11854" t="s">
        <v>36</v>
      </c>
      <c r="N11854" t="str">
        <f>IF(AND(PESQUISA!$B$3&lt;&gt;"",OR(PESQUISA!$B$4="TODAS",B11854=PESQUISA!$B$4),ISNUMBER(SEARCH(PESQUISA!$B$3,D11854))),ROW()-1,"")</f>
        <v/>
      </c>
    </row>
    <row r="11855" spans="1:14" x14ac:dyDescent="0.3">
      <c r="A11855" t="s">
        <v>35737</v>
      </c>
      <c r="B11855" t="s">
        <v>31811</v>
      </c>
      <c r="C11855" t="s">
        <v>35738</v>
      </c>
      <c r="D11855" t="s">
        <v>35739</v>
      </c>
      <c r="E11855" t="s">
        <v>40</v>
      </c>
      <c r="F11855" s="7">
        <v>6.08</v>
      </c>
      <c r="G11855" t="s">
        <v>33</v>
      </c>
      <c r="H11855" t="s">
        <v>31814</v>
      </c>
      <c r="I11855" t="s">
        <v>31819</v>
      </c>
      <c r="M11855" t="s">
        <v>36</v>
      </c>
      <c r="N11855" t="str">
        <f>IF(AND(PESQUISA!$B$3&lt;&gt;"",OR(PESQUISA!$B$4="TODAS",B11855=PESQUISA!$B$4),ISNUMBER(SEARCH(PESQUISA!$B$3,D11855))),ROW()-1,"")</f>
        <v/>
      </c>
    </row>
    <row r="11856" spans="1:14" x14ac:dyDescent="0.3">
      <c r="A11856" t="s">
        <v>35740</v>
      </c>
      <c r="B11856" t="s">
        <v>31811</v>
      </c>
      <c r="C11856" t="s">
        <v>35741</v>
      </c>
      <c r="D11856" t="s">
        <v>35742</v>
      </c>
      <c r="E11856" t="s">
        <v>40</v>
      </c>
      <c r="F11856" s="7">
        <v>4.33</v>
      </c>
      <c r="G11856" t="s">
        <v>33</v>
      </c>
      <c r="H11856" t="s">
        <v>31814</v>
      </c>
      <c r="I11856" t="s">
        <v>31819</v>
      </c>
      <c r="M11856" t="s">
        <v>36</v>
      </c>
      <c r="N11856" t="str">
        <f>IF(AND(PESQUISA!$B$3&lt;&gt;"",OR(PESQUISA!$B$4="TODAS",B11856=PESQUISA!$B$4),ISNUMBER(SEARCH(PESQUISA!$B$3,D11856))),ROW()-1,"")</f>
        <v/>
      </c>
    </row>
    <row r="11857" spans="1:14" x14ac:dyDescent="0.3">
      <c r="A11857" t="s">
        <v>35743</v>
      </c>
      <c r="B11857" t="s">
        <v>31811</v>
      </c>
      <c r="C11857" t="s">
        <v>35744</v>
      </c>
      <c r="D11857" t="s">
        <v>35745</v>
      </c>
      <c r="E11857" t="s">
        <v>40</v>
      </c>
      <c r="F11857" s="7">
        <v>2.0699999999999998</v>
      </c>
      <c r="G11857" t="s">
        <v>33</v>
      </c>
      <c r="H11857" t="s">
        <v>31814</v>
      </c>
      <c r="I11857" t="s">
        <v>31819</v>
      </c>
      <c r="M11857" t="s">
        <v>36</v>
      </c>
      <c r="N11857" t="str">
        <f>IF(AND(PESQUISA!$B$3&lt;&gt;"",OR(PESQUISA!$B$4="TODAS",B11857=PESQUISA!$B$4),ISNUMBER(SEARCH(PESQUISA!$B$3,D11857))),ROW()-1,"")</f>
        <v/>
      </c>
    </row>
    <row r="11858" spans="1:14" x14ac:dyDescent="0.3">
      <c r="A11858" t="s">
        <v>35746</v>
      </c>
      <c r="B11858" t="s">
        <v>31811</v>
      </c>
      <c r="C11858" t="s">
        <v>35747</v>
      </c>
      <c r="D11858" t="s">
        <v>35748</v>
      </c>
      <c r="E11858" t="s">
        <v>40</v>
      </c>
      <c r="F11858" s="7">
        <v>23.87</v>
      </c>
      <c r="G11858" t="s">
        <v>33</v>
      </c>
      <c r="H11858" t="s">
        <v>31814</v>
      </c>
      <c r="I11858" t="s">
        <v>31819</v>
      </c>
      <c r="M11858" t="s">
        <v>36</v>
      </c>
      <c r="N11858" t="str">
        <f>IF(AND(PESQUISA!$B$3&lt;&gt;"",OR(PESQUISA!$B$4="TODAS",B11858=PESQUISA!$B$4),ISNUMBER(SEARCH(PESQUISA!$B$3,D11858))),ROW()-1,"")</f>
        <v/>
      </c>
    </row>
    <row r="11859" spans="1:14" x14ac:dyDescent="0.3">
      <c r="A11859" t="s">
        <v>35749</v>
      </c>
      <c r="B11859" t="s">
        <v>31811</v>
      </c>
      <c r="C11859" t="s">
        <v>35750</v>
      </c>
      <c r="D11859" t="s">
        <v>35751</v>
      </c>
      <c r="E11859" t="s">
        <v>40</v>
      </c>
      <c r="F11859" s="7">
        <v>10.51</v>
      </c>
      <c r="G11859" t="s">
        <v>33</v>
      </c>
      <c r="H11859" t="s">
        <v>31814</v>
      </c>
      <c r="I11859" t="s">
        <v>31819</v>
      </c>
      <c r="M11859" t="s">
        <v>36</v>
      </c>
      <c r="N11859" t="str">
        <f>IF(AND(PESQUISA!$B$3&lt;&gt;"",OR(PESQUISA!$B$4="TODAS",B11859=PESQUISA!$B$4),ISNUMBER(SEARCH(PESQUISA!$B$3,D11859))),ROW()-1,"")</f>
        <v/>
      </c>
    </row>
    <row r="11860" spans="1:14" x14ac:dyDescent="0.3">
      <c r="A11860" t="s">
        <v>35752</v>
      </c>
      <c r="B11860" t="s">
        <v>31811</v>
      </c>
      <c r="C11860" t="s">
        <v>35753</v>
      </c>
      <c r="D11860" t="s">
        <v>35754</v>
      </c>
      <c r="E11860" t="s">
        <v>40</v>
      </c>
      <c r="F11860" s="7">
        <v>34.67</v>
      </c>
      <c r="G11860" t="s">
        <v>33</v>
      </c>
      <c r="H11860" t="s">
        <v>31814</v>
      </c>
      <c r="I11860" t="s">
        <v>31819</v>
      </c>
      <c r="M11860" t="s">
        <v>36</v>
      </c>
      <c r="N11860" t="str">
        <f>IF(AND(PESQUISA!$B$3&lt;&gt;"",OR(PESQUISA!$B$4="TODAS",B11860=PESQUISA!$B$4),ISNUMBER(SEARCH(PESQUISA!$B$3,D11860))),ROW()-1,"")</f>
        <v/>
      </c>
    </row>
    <row r="11861" spans="1:14" x14ac:dyDescent="0.3">
      <c r="A11861" t="s">
        <v>35755</v>
      </c>
      <c r="B11861" t="s">
        <v>31811</v>
      </c>
      <c r="C11861" t="s">
        <v>35756</v>
      </c>
      <c r="D11861" t="s">
        <v>35757</v>
      </c>
      <c r="E11861" t="s">
        <v>40</v>
      </c>
      <c r="F11861" s="7">
        <v>2.4300000000000002</v>
      </c>
      <c r="G11861" t="s">
        <v>33</v>
      </c>
      <c r="H11861" t="s">
        <v>31814</v>
      </c>
      <c r="I11861" t="s">
        <v>31819</v>
      </c>
      <c r="M11861" t="s">
        <v>36</v>
      </c>
      <c r="N11861" t="str">
        <f>IF(AND(PESQUISA!$B$3&lt;&gt;"",OR(PESQUISA!$B$4="TODAS",B11861=PESQUISA!$B$4),ISNUMBER(SEARCH(PESQUISA!$B$3,D11861))),ROW()-1,"")</f>
        <v/>
      </c>
    </row>
    <row r="11862" spans="1:14" x14ac:dyDescent="0.3">
      <c r="A11862" t="s">
        <v>35758</v>
      </c>
      <c r="B11862" t="s">
        <v>31811</v>
      </c>
      <c r="C11862" t="s">
        <v>35759</v>
      </c>
      <c r="D11862" t="s">
        <v>35760</v>
      </c>
      <c r="E11862" t="s">
        <v>40</v>
      </c>
      <c r="F11862" s="7">
        <v>54.34</v>
      </c>
      <c r="G11862" t="s">
        <v>33</v>
      </c>
      <c r="H11862" t="s">
        <v>31814</v>
      </c>
      <c r="I11862" t="s">
        <v>31819</v>
      </c>
      <c r="M11862" t="s">
        <v>36</v>
      </c>
      <c r="N11862" t="str">
        <f>IF(AND(PESQUISA!$B$3&lt;&gt;"",OR(PESQUISA!$B$4="TODAS",B11862=PESQUISA!$B$4),ISNUMBER(SEARCH(PESQUISA!$B$3,D11862))),ROW()-1,"")</f>
        <v/>
      </c>
    </row>
    <row r="11863" spans="1:14" x14ac:dyDescent="0.3">
      <c r="A11863" t="s">
        <v>35761</v>
      </c>
      <c r="B11863" t="s">
        <v>31811</v>
      </c>
      <c r="C11863" t="s">
        <v>35762</v>
      </c>
      <c r="D11863" t="s">
        <v>35763</v>
      </c>
      <c r="E11863" t="s">
        <v>40</v>
      </c>
      <c r="F11863" s="7">
        <v>2743.45</v>
      </c>
      <c r="G11863" t="s">
        <v>33</v>
      </c>
      <c r="H11863" t="s">
        <v>31814</v>
      </c>
      <c r="I11863" t="s">
        <v>31819</v>
      </c>
      <c r="M11863" t="s">
        <v>36</v>
      </c>
      <c r="N11863" t="str">
        <f>IF(AND(PESQUISA!$B$3&lt;&gt;"",OR(PESQUISA!$B$4="TODAS",B11863=PESQUISA!$B$4),ISNUMBER(SEARCH(PESQUISA!$B$3,D11863))),ROW()-1,"")</f>
        <v/>
      </c>
    </row>
    <row r="11864" spans="1:14" x14ac:dyDescent="0.3">
      <c r="A11864" t="s">
        <v>35764</v>
      </c>
      <c r="B11864" t="s">
        <v>31811</v>
      </c>
      <c r="C11864" t="s">
        <v>35765</v>
      </c>
      <c r="D11864" t="s">
        <v>35766</v>
      </c>
      <c r="E11864" t="s">
        <v>40</v>
      </c>
      <c r="F11864" s="7">
        <v>32.619999999999997</v>
      </c>
      <c r="G11864" t="s">
        <v>33</v>
      </c>
      <c r="H11864" t="s">
        <v>31814</v>
      </c>
      <c r="I11864" t="s">
        <v>31819</v>
      </c>
      <c r="M11864" t="s">
        <v>36</v>
      </c>
      <c r="N11864" t="str">
        <f>IF(AND(PESQUISA!$B$3&lt;&gt;"",OR(PESQUISA!$B$4="TODAS",B11864=PESQUISA!$B$4),ISNUMBER(SEARCH(PESQUISA!$B$3,D11864))),ROW()-1,"")</f>
        <v/>
      </c>
    </row>
    <row r="11865" spans="1:14" x14ac:dyDescent="0.3">
      <c r="A11865" t="s">
        <v>35767</v>
      </c>
      <c r="B11865" t="s">
        <v>31811</v>
      </c>
      <c r="C11865" t="s">
        <v>35768</v>
      </c>
      <c r="D11865" t="s">
        <v>35769</v>
      </c>
      <c r="E11865" t="s">
        <v>40</v>
      </c>
      <c r="F11865" s="7">
        <v>43.35</v>
      </c>
      <c r="G11865" t="s">
        <v>33</v>
      </c>
      <c r="H11865" t="s">
        <v>31814</v>
      </c>
      <c r="I11865" t="s">
        <v>31819</v>
      </c>
      <c r="M11865" t="s">
        <v>36</v>
      </c>
      <c r="N11865" t="str">
        <f>IF(AND(PESQUISA!$B$3&lt;&gt;"",OR(PESQUISA!$B$4="TODAS",B11865=PESQUISA!$B$4),ISNUMBER(SEARCH(PESQUISA!$B$3,D11865))),ROW()-1,"")</f>
        <v/>
      </c>
    </row>
    <row r="11866" spans="1:14" x14ac:dyDescent="0.3">
      <c r="A11866" t="s">
        <v>35770</v>
      </c>
      <c r="B11866" t="s">
        <v>31811</v>
      </c>
      <c r="C11866" t="s">
        <v>35771</v>
      </c>
      <c r="D11866" t="s">
        <v>35772</v>
      </c>
      <c r="E11866" t="s">
        <v>40</v>
      </c>
      <c r="F11866" s="7">
        <v>38.82</v>
      </c>
      <c r="G11866" t="s">
        <v>33</v>
      </c>
      <c r="H11866" t="s">
        <v>31814</v>
      </c>
      <c r="I11866" t="s">
        <v>31819</v>
      </c>
      <c r="M11866" t="s">
        <v>36</v>
      </c>
      <c r="N11866" t="str">
        <f>IF(AND(PESQUISA!$B$3&lt;&gt;"",OR(PESQUISA!$B$4="TODAS",B11866=PESQUISA!$B$4),ISNUMBER(SEARCH(PESQUISA!$B$3,D11866))),ROW()-1,"")</f>
        <v/>
      </c>
    </row>
    <row r="11867" spans="1:14" x14ac:dyDescent="0.3">
      <c r="A11867" t="s">
        <v>35773</v>
      </c>
      <c r="B11867" t="s">
        <v>31811</v>
      </c>
      <c r="C11867" t="s">
        <v>35774</v>
      </c>
      <c r="D11867" t="s">
        <v>35775</v>
      </c>
      <c r="E11867" t="s">
        <v>40</v>
      </c>
      <c r="F11867" s="7">
        <v>50.02</v>
      </c>
      <c r="G11867" t="s">
        <v>33</v>
      </c>
      <c r="H11867" t="s">
        <v>31814</v>
      </c>
      <c r="I11867" t="s">
        <v>31819</v>
      </c>
      <c r="M11867" t="s">
        <v>36</v>
      </c>
      <c r="N11867" t="str">
        <f>IF(AND(PESQUISA!$B$3&lt;&gt;"",OR(PESQUISA!$B$4="TODAS",B11867=PESQUISA!$B$4),ISNUMBER(SEARCH(PESQUISA!$B$3,D11867))),ROW()-1,"")</f>
        <v/>
      </c>
    </row>
    <row r="11868" spans="1:14" x14ac:dyDescent="0.3">
      <c r="A11868" t="s">
        <v>35776</v>
      </c>
      <c r="B11868" t="s">
        <v>31811</v>
      </c>
      <c r="C11868" t="s">
        <v>35777</v>
      </c>
      <c r="D11868" t="s">
        <v>35778</v>
      </c>
      <c r="E11868" t="s">
        <v>40</v>
      </c>
      <c r="F11868" s="7">
        <v>80.03</v>
      </c>
      <c r="G11868" t="s">
        <v>33</v>
      </c>
      <c r="H11868" t="s">
        <v>31814</v>
      </c>
      <c r="I11868" t="s">
        <v>31819</v>
      </c>
      <c r="M11868" t="s">
        <v>36</v>
      </c>
      <c r="N11868" t="str">
        <f>IF(AND(PESQUISA!$B$3&lt;&gt;"",OR(PESQUISA!$B$4="TODAS",B11868=PESQUISA!$B$4),ISNUMBER(SEARCH(PESQUISA!$B$3,D11868))),ROW()-1,"")</f>
        <v/>
      </c>
    </row>
    <row r="11869" spans="1:14" x14ac:dyDescent="0.3">
      <c r="A11869" t="s">
        <v>35779</v>
      </c>
      <c r="B11869" t="s">
        <v>31811</v>
      </c>
      <c r="C11869" t="s">
        <v>35780</v>
      </c>
      <c r="D11869" t="s">
        <v>35781</v>
      </c>
      <c r="E11869" t="s">
        <v>40</v>
      </c>
      <c r="F11869" s="7">
        <v>97.98</v>
      </c>
      <c r="G11869" t="s">
        <v>33</v>
      </c>
      <c r="H11869" t="s">
        <v>31814</v>
      </c>
      <c r="I11869" t="s">
        <v>31819</v>
      </c>
      <c r="M11869" t="s">
        <v>36</v>
      </c>
      <c r="N11869" t="str">
        <f>IF(AND(PESQUISA!$B$3&lt;&gt;"",OR(PESQUISA!$B$4="TODAS",B11869=PESQUISA!$B$4),ISNUMBER(SEARCH(PESQUISA!$B$3,D11869))),ROW()-1,"")</f>
        <v/>
      </c>
    </row>
    <row r="11870" spans="1:14" x14ac:dyDescent="0.3">
      <c r="A11870" t="s">
        <v>35782</v>
      </c>
      <c r="B11870" t="s">
        <v>31811</v>
      </c>
      <c r="C11870" t="s">
        <v>35783</v>
      </c>
      <c r="D11870" t="s">
        <v>35784</v>
      </c>
      <c r="E11870" t="s">
        <v>40</v>
      </c>
      <c r="F11870" s="7">
        <v>159.69999999999999</v>
      </c>
      <c r="G11870" t="s">
        <v>33</v>
      </c>
      <c r="H11870" t="s">
        <v>31814</v>
      </c>
      <c r="I11870" t="s">
        <v>31819</v>
      </c>
      <c r="M11870" t="s">
        <v>36</v>
      </c>
      <c r="N11870" t="str">
        <f>IF(AND(PESQUISA!$B$3&lt;&gt;"",OR(PESQUISA!$B$4="TODAS",B11870=PESQUISA!$B$4),ISNUMBER(SEARCH(PESQUISA!$B$3,D11870))),ROW()-1,"")</f>
        <v/>
      </c>
    </row>
    <row r="11871" spans="1:14" x14ac:dyDescent="0.3">
      <c r="A11871" t="s">
        <v>35785</v>
      </c>
      <c r="B11871" t="s">
        <v>31811</v>
      </c>
      <c r="C11871" t="s">
        <v>35786</v>
      </c>
      <c r="D11871" t="s">
        <v>35787</v>
      </c>
      <c r="E11871" t="s">
        <v>40</v>
      </c>
      <c r="F11871" s="7">
        <v>616.15</v>
      </c>
      <c r="G11871" t="s">
        <v>33</v>
      </c>
      <c r="H11871" t="s">
        <v>31814</v>
      </c>
      <c r="I11871" t="s">
        <v>31819</v>
      </c>
      <c r="M11871" t="s">
        <v>36</v>
      </c>
      <c r="N11871" t="str">
        <f>IF(AND(PESQUISA!$B$3&lt;&gt;"",OR(PESQUISA!$B$4="TODAS",B11871=PESQUISA!$B$4),ISNUMBER(SEARCH(PESQUISA!$B$3,D11871))),ROW()-1,"")</f>
        <v/>
      </c>
    </row>
    <row r="11872" spans="1:14" x14ac:dyDescent="0.3">
      <c r="A11872" t="s">
        <v>35788</v>
      </c>
      <c r="B11872" t="s">
        <v>31811</v>
      </c>
      <c r="C11872" t="s">
        <v>35789</v>
      </c>
      <c r="D11872" t="s">
        <v>35790</v>
      </c>
      <c r="E11872" t="s">
        <v>40</v>
      </c>
      <c r="F11872" s="7">
        <v>894.78</v>
      </c>
      <c r="G11872" t="s">
        <v>33</v>
      </c>
      <c r="H11872" t="s">
        <v>31814</v>
      </c>
      <c r="I11872" t="s">
        <v>31819</v>
      </c>
      <c r="M11872" t="s">
        <v>36</v>
      </c>
      <c r="N11872" t="str">
        <f>IF(AND(PESQUISA!$B$3&lt;&gt;"",OR(PESQUISA!$B$4="TODAS",B11872=PESQUISA!$B$4),ISNUMBER(SEARCH(PESQUISA!$B$3,D11872))),ROW()-1,"")</f>
        <v/>
      </c>
    </row>
    <row r="11873" spans="1:14" x14ac:dyDescent="0.3">
      <c r="A11873" t="s">
        <v>35791</v>
      </c>
      <c r="B11873" t="s">
        <v>31811</v>
      </c>
      <c r="C11873" t="s">
        <v>35792</v>
      </c>
      <c r="D11873" t="s">
        <v>35793</v>
      </c>
      <c r="E11873" t="s">
        <v>40</v>
      </c>
      <c r="G11873" t="s">
        <v>33</v>
      </c>
      <c r="H11873" t="s">
        <v>31814</v>
      </c>
      <c r="I11873" t="s">
        <v>31819</v>
      </c>
      <c r="M11873" t="s">
        <v>53</v>
      </c>
      <c r="N11873" t="str">
        <f>IF(AND(PESQUISA!$B$3&lt;&gt;"",OR(PESQUISA!$B$4="TODAS",B11873=PESQUISA!$B$4),ISNUMBER(SEARCH(PESQUISA!$B$3,D11873))),ROW()-1,"")</f>
        <v/>
      </c>
    </row>
    <row r="11874" spans="1:14" x14ac:dyDescent="0.3">
      <c r="A11874" t="s">
        <v>35794</v>
      </c>
      <c r="B11874" t="s">
        <v>31811</v>
      </c>
      <c r="C11874" t="s">
        <v>35795</v>
      </c>
      <c r="D11874" t="s">
        <v>35796</v>
      </c>
      <c r="E11874" t="s">
        <v>40</v>
      </c>
      <c r="G11874" t="s">
        <v>33</v>
      </c>
      <c r="H11874" t="s">
        <v>31814</v>
      </c>
      <c r="I11874" t="s">
        <v>31819</v>
      </c>
      <c r="M11874" t="s">
        <v>53</v>
      </c>
      <c r="N11874" t="str">
        <f>IF(AND(PESQUISA!$B$3&lt;&gt;"",OR(PESQUISA!$B$4="TODAS",B11874=PESQUISA!$B$4),ISNUMBER(SEARCH(PESQUISA!$B$3,D11874))),ROW()-1,"")</f>
        <v/>
      </c>
    </row>
    <row r="11875" spans="1:14" x14ac:dyDescent="0.3">
      <c r="A11875" t="s">
        <v>35797</v>
      </c>
      <c r="B11875" t="s">
        <v>31811</v>
      </c>
      <c r="C11875" t="s">
        <v>35798</v>
      </c>
      <c r="D11875" t="s">
        <v>35799</v>
      </c>
      <c r="E11875" t="s">
        <v>40</v>
      </c>
      <c r="G11875" t="s">
        <v>33</v>
      </c>
      <c r="H11875" t="s">
        <v>31814</v>
      </c>
      <c r="I11875" t="s">
        <v>31819</v>
      </c>
      <c r="M11875" t="s">
        <v>53</v>
      </c>
      <c r="N11875" t="str">
        <f>IF(AND(PESQUISA!$B$3&lt;&gt;"",OR(PESQUISA!$B$4="TODAS",B11875=PESQUISA!$B$4),ISNUMBER(SEARCH(PESQUISA!$B$3,D11875))),ROW()-1,"")</f>
        <v/>
      </c>
    </row>
    <row r="11876" spans="1:14" x14ac:dyDescent="0.3">
      <c r="A11876" t="s">
        <v>35800</v>
      </c>
      <c r="B11876" t="s">
        <v>31811</v>
      </c>
      <c r="C11876" t="s">
        <v>35801</v>
      </c>
      <c r="D11876" t="s">
        <v>35802</v>
      </c>
      <c r="E11876" t="s">
        <v>40</v>
      </c>
      <c r="G11876" t="s">
        <v>33</v>
      </c>
      <c r="H11876" t="s">
        <v>31814</v>
      </c>
      <c r="I11876" t="s">
        <v>31819</v>
      </c>
      <c r="M11876" t="s">
        <v>53</v>
      </c>
      <c r="N11876" t="str">
        <f>IF(AND(PESQUISA!$B$3&lt;&gt;"",OR(PESQUISA!$B$4="TODAS",B11876=PESQUISA!$B$4),ISNUMBER(SEARCH(PESQUISA!$B$3,D11876))),ROW()-1,"")</f>
        <v/>
      </c>
    </row>
    <row r="11877" spans="1:14" x14ac:dyDescent="0.3">
      <c r="A11877" t="s">
        <v>35803</v>
      </c>
      <c r="B11877" t="s">
        <v>31811</v>
      </c>
      <c r="C11877" t="s">
        <v>35804</v>
      </c>
      <c r="D11877" t="s">
        <v>35805</v>
      </c>
      <c r="E11877" t="s">
        <v>40</v>
      </c>
      <c r="G11877" t="s">
        <v>33</v>
      </c>
      <c r="H11877" t="s">
        <v>31814</v>
      </c>
      <c r="I11877" t="s">
        <v>31819</v>
      </c>
      <c r="M11877" t="s">
        <v>53</v>
      </c>
      <c r="N11877" t="str">
        <f>IF(AND(PESQUISA!$B$3&lt;&gt;"",OR(PESQUISA!$B$4="TODAS",B11877=PESQUISA!$B$4),ISNUMBER(SEARCH(PESQUISA!$B$3,D11877))),ROW()-1,"")</f>
        <v/>
      </c>
    </row>
    <row r="11878" spans="1:14" x14ac:dyDescent="0.3">
      <c r="A11878" t="s">
        <v>35806</v>
      </c>
      <c r="B11878" t="s">
        <v>31811</v>
      </c>
      <c r="C11878" t="s">
        <v>35807</v>
      </c>
      <c r="D11878" t="s">
        <v>35808</v>
      </c>
      <c r="E11878" t="s">
        <v>40</v>
      </c>
      <c r="G11878" t="s">
        <v>33</v>
      </c>
      <c r="H11878" t="s">
        <v>31814</v>
      </c>
      <c r="I11878" t="s">
        <v>31819</v>
      </c>
      <c r="M11878" t="s">
        <v>53</v>
      </c>
      <c r="N11878" t="str">
        <f>IF(AND(PESQUISA!$B$3&lt;&gt;"",OR(PESQUISA!$B$4="TODAS",B11878=PESQUISA!$B$4),ISNUMBER(SEARCH(PESQUISA!$B$3,D11878))),ROW()-1,"")</f>
        <v/>
      </c>
    </row>
    <row r="11879" spans="1:14" x14ac:dyDescent="0.3">
      <c r="A11879" t="s">
        <v>35809</v>
      </c>
      <c r="B11879" t="s">
        <v>31811</v>
      </c>
      <c r="C11879" t="s">
        <v>35810</v>
      </c>
      <c r="D11879" t="s">
        <v>35811</v>
      </c>
      <c r="E11879" t="s">
        <v>40</v>
      </c>
      <c r="G11879" t="s">
        <v>33</v>
      </c>
      <c r="H11879" t="s">
        <v>31814</v>
      </c>
      <c r="I11879" t="s">
        <v>31819</v>
      </c>
      <c r="M11879" t="s">
        <v>53</v>
      </c>
      <c r="N11879" t="str">
        <f>IF(AND(PESQUISA!$B$3&lt;&gt;"",OR(PESQUISA!$B$4="TODAS",B11879=PESQUISA!$B$4),ISNUMBER(SEARCH(PESQUISA!$B$3,D11879))),ROW()-1,"")</f>
        <v/>
      </c>
    </row>
    <row r="11880" spans="1:14" x14ac:dyDescent="0.3">
      <c r="A11880" t="s">
        <v>35812</v>
      </c>
      <c r="B11880" t="s">
        <v>31811</v>
      </c>
      <c r="C11880" t="s">
        <v>35813</v>
      </c>
      <c r="D11880" t="s">
        <v>35814</v>
      </c>
      <c r="E11880" t="s">
        <v>40</v>
      </c>
      <c r="G11880" t="s">
        <v>33</v>
      </c>
      <c r="H11880" t="s">
        <v>31814</v>
      </c>
      <c r="I11880" t="s">
        <v>31819</v>
      </c>
      <c r="M11880" t="s">
        <v>53</v>
      </c>
      <c r="N11880" t="str">
        <f>IF(AND(PESQUISA!$B$3&lt;&gt;"",OR(PESQUISA!$B$4="TODAS",B11880=PESQUISA!$B$4),ISNUMBER(SEARCH(PESQUISA!$B$3,D11880))),ROW()-1,"")</f>
        <v/>
      </c>
    </row>
    <row r="11881" spans="1:14" x14ac:dyDescent="0.3">
      <c r="A11881" t="s">
        <v>35815</v>
      </c>
      <c r="B11881" t="s">
        <v>31811</v>
      </c>
      <c r="C11881" t="s">
        <v>35816</v>
      </c>
      <c r="D11881" t="s">
        <v>35817</v>
      </c>
      <c r="E11881" t="s">
        <v>40</v>
      </c>
      <c r="G11881" t="s">
        <v>33</v>
      </c>
      <c r="H11881" t="s">
        <v>31814</v>
      </c>
      <c r="I11881" t="s">
        <v>31819</v>
      </c>
      <c r="M11881" t="s">
        <v>53</v>
      </c>
      <c r="N11881" t="str">
        <f>IF(AND(PESQUISA!$B$3&lt;&gt;"",OR(PESQUISA!$B$4="TODAS",B11881=PESQUISA!$B$4),ISNUMBER(SEARCH(PESQUISA!$B$3,D11881))),ROW()-1,"")</f>
        <v/>
      </c>
    </row>
    <row r="11882" spans="1:14" x14ac:dyDescent="0.3">
      <c r="A11882" t="s">
        <v>35818</v>
      </c>
      <c r="B11882" t="s">
        <v>31811</v>
      </c>
      <c r="C11882" t="s">
        <v>35819</v>
      </c>
      <c r="D11882" t="s">
        <v>35820</v>
      </c>
      <c r="E11882" t="s">
        <v>40</v>
      </c>
      <c r="G11882" t="s">
        <v>33</v>
      </c>
      <c r="H11882" t="s">
        <v>31814</v>
      </c>
      <c r="I11882" t="s">
        <v>31819</v>
      </c>
      <c r="M11882" t="s">
        <v>53</v>
      </c>
      <c r="N11882" t="str">
        <f>IF(AND(PESQUISA!$B$3&lt;&gt;"",OR(PESQUISA!$B$4="TODAS",B11882=PESQUISA!$B$4),ISNUMBER(SEARCH(PESQUISA!$B$3,D11882))),ROW()-1,"")</f>
        <v/>
      </c>
    </row>
    <row r="11883" spans="1:14" x14ac:dyDescent="0.3">
      <c r="A11883" t="s">
        <v>35821</v>
      </c>
      <c r="B11883" t="s">
        <v>31811</v>
      </c>
      <c r="C11883" t="s">
        <v>35822</v>
      </c>
      <c r="D11883" t="s">
        <v>35823</v>
      </c>
      <c r="E11883" t="s">
        <v>40</v>
      </c>
      <c r="G11883" t="s">
        <v>33</v>
      </c>
      <c r="H11883" t="s">
        <v>31814</v>
      </c>
      <c r="I11883" t="s">
        <v>31819</v>
      </c>
      <c r="M11883" t="s">
        <v>53</v>
      </c>
      <c r="N11883" t="str">
        <f>IF(AND(PESQUISA!$B$3&lt;&gt;"",OR(PESQUISA!$B$4="TODAS",B11883=PESQUISA!$B$4),ISNUMBER(SEARCH(PESQUISA!$B$3,D11883))),ROW()-1,"")</f>
        <v/>
      </c>
    </row>
    <row r="11884" spans="1:14" x14ac:dyDescent="0.3">
      <c r="A11884" t="s">
        <v>35824</v>
      </c>
      <c r="B11884" t="s">
        <v>31811</v>
      </c>
      <c r="C11884" t="s">
        <v>35825</v>
      </c>
      <c r="D11884" t="s">
        <v>35826</v>
      </c>
      <c r="E11884" t="s">
        <v>35827</v>
      </c>
      <c r="F11884" s="7">
        <v>186.12</v>
      </c>
      <c r="G11884" t="s">
        <v>33</v>
      </c>
      <c r="H11884" t="s">
        <v>31814</v>
      </c>
      <c r="I11884" t="s">
        <v>31819</v>
      </c>
      <c r="M11884" t="s">
        <v>36</v>
      </c>
      <c r="N11884" t="str">
        <f>IF(AND(PESQUISA!$B$3&lt;&gt;"",OR(PESQUISA!$B$4="TODAS",B11884=PESQUISA!$B$4),ISNUMBER(SEARCH(PESQUISA!$B$3,D11884))),ROW()-1,"")</f>
        <v/>
      </c>
    </row>
    <row r="11885" spans="1:14" x14ac:dyDescent="0.3">
      <c r="A11885" t="s">
        <v>35828</v>
      </c>
      <c r="B11885" t="s">
        <v>31811</v>
      </c>
      <c r="C11885" t="s">
        <v>35829</v>
      </c>
      <c r="D11885" t="s">
        <v>35830</v>
      </c>
      <c r="E11885" t="s">
        <v>35827</v>
      </c>
      <c r="F11885" s="7">
        <v>0.24</v>
      </c>
      <c r="G11885" t="s">
        <v>33</v>
      </c>
      <c r="H11885" t="s">
        <v>31814</v>
      </c>
      <c r="I11885" t="s">
        <v>31819</v>
      </c>
      <c r="M11885" t="s">
        <v>36</v>
      </c>
      <c r="N11885" t="str">
        <f>IF(AND(PESQUISA!$B$3&lt;&gt;"",OR(PESQUISA!$B$4="TODAS",B11885=PESQUISA!$B$4),ISNUMBER(SEARCH(PESQUISA!$B$3,D11885))),ROW()-1,"")</f>
        <v/>
      </c>
    </row>
    <row r="11886" spans="1:14" x14ac:dyDescent="0.3">
      <c r="A11886" t="s">
        <v>35831</v>
      </c>
      <c r="B11886" t="s">
        <v>31811</v>
      </c>
      <c r="C11886" t="s">
        <v>35832</v>
      </c>
      <c r="D11886" t="s">
        <v>35833</v>
      </c>
      <c r="E11886" t="s">
        <v>35827</v>
      </c>
      <c r="F11886" s="7">
        <v>94.26</v>
      </c>
      <c r="G11886" t="s">
        <v>33</v>
      </c>
      <c r="H11886" t="s">
        <v>31814</v>
      </c>
      <c r="I11886" t="s">
        <v>31819</v>
      </c>
      <c r="M11886" t="s">
        <v>36</v>
      </c>
      <c r="N11886" t="str">
        <f>IF(AND(PESQUISA!$B$3&lt;&gt;"",OR(PESQUISA!$B$4="TODAS",B11886=PESQUISA!$B$4),ISNUMBER(SEARCH(PESQUISA!$B$3,D11886))),ROW()-1,"")</f>
        <v/>
      </c>
    </row>
    <row r="11887" spans="1:14" x14ac:dyDescent="0.3">
      <c r="A11887" t="s">
        <v>35834</v>
      </c>
      <c r="B11887" t="s">
        <v>31811</v>
      </c>
      <c r="C11887" t="s">
        <v>35835</v>
      </c>
      <c r="D11887" t="s">
        <v>35836</v>
      </c>
      <c r="E11887" t="s">
        <v>40</v>
      </c>
      <c r="F11887" s="7">
        <v>9.92</v>
      </c>
      <c r="G11887" t="s">
        <v>33</v>
      </c>
      <c r="H11887" t="s">
        <v>31814</v>
      </c>
      <c r="I11887" t="s">
        <v>31819</v>
      </c>
      <c r="M11887" t="s">
        <v>36</v>
      </c>
      <c r="N11887" t="str">
        <f>IF(AND(PESQUISA!$B$3&lt;&gt;"",OR(PESQUISA!$B$4="TODAS",B11887=PESQUISA!$B$4),ISNUMBER(SEARCH(PESQUISA!$B$3,D11887))),ROW()-1,"")</f>
        <v/>
      </c>
    </row>
    <row r="11888" spans="1:14" x14ac:dyDescent="0.3">
      <c r="A11888" t="s">
        <v>35837</v>
      </c>
      <c r="B11888" t="s">
        <v>31811</v>
      </c>
      <c r="C11888" t="s">
        <v>35838</v>
      </c>
      <c r="D11888" t="s">
        <v>35839</v>
      </c>
      <c r="E11888" t="s">
        <v>40</v>
      </c>
      <c r="F11888" s="7">
        <v>13.77</v>
      </c>
      <c r="G11888" t="s">
        <v>33</v>
      </c>
      <c r="H11888" t="s">
        <v>31814</v>
      </c>
      <c r="I11888" t="s">
        <v>31819</v>
      </c>
      <c r="M11888" t="s">
        <v>36</v>
      </c>
      <c r="N11888" t="str">
        <f>IF(AND(PESQUISA!$B$3&lt;&gt;"",OR(PESQUISA!$B$4="TODAS",B11888=PESQUISA!$B$4),ISNUMBER(SEARCH(PESQUISA!$B$3,D11888))),ROW()-1,"")</f>
        <v/>
      </c>
    </row>
    <row r="11889" spans="1:14" x14ac:dyDescent="0.3">
      <c r="A11889" t="s">
        <v>35840</v>
      </c>
      <c r="B11889" t="s">
        <v>31811</v>
      </c>
      <c r="C11889" t="s">
        <v>35841</v>
      </c>
      <c r="D11889" t="s">
        <v>35842</v>
      </c>
      <c r="E11889" t="s">
        <v>40</v>
      </c>
      <c r="G11889" t="s">
        <v>33</v>
      </c>
      <c r="H11889" t="s">
        <v>31814</v>
      </c>
      <c r="I11889" t="s">
        <v>31819</v>
      </c>
      <c r="M11889" t="s">
        <v>53</v>
      </c>
      <c r="N11889" t="str">
        <f>IF(AND(PESQUISA!$B$3&lt;&gt;"",OR(PESQUISA!$B$4="TODAS",B11889=PESQUISA!$B$4),ISNUMBER(SEARCH(PESQUISA!$B$3,D11889))),ROW()-1,"")</f>
        <v/>
      </c>
    </row>
    <row r="11890" spans="1:14" x14ac:dyDescent="0.3">
      <c r="A11890" t="s">
        <v>35843</v>
      </c>
      <c r="B11890" t="s">
        <v>31811</v>
      </c>
      <c r="C11890" t="s">
        <v>35844</v>
      </c>
      <c r="D11890" t="s">
        <v>35845</v>
      </c>
      <c r="E11890" t="s">
        <v>40</v>
      </c>
      <c r="G11890" t="s">
        <v>33</v>
      </c>
      <c r="H11890" t="s">
        <v>31814</v>
      </c>
      <c r="I11890" t="s">
        <v>31819</v>
      </c>
      <c r="M11890" t="s">
        <v>53</v>
      </c>
      <c r="N11890" t="str">
        <f>IF(AND(PESQUISA!$B$3&lt;&gt;"",OR(PESQUISA!$B$4="TODAS",B11890=PESQUISA!$B$4),ISNUMBER(SEARCH(PESQUISA!$B$3,D11890))),ROW()-1,"")</f>
        <v/>
      </c>
    </row>
    <row r="11891" spans="1:14" x14ac:dyDescent="0.3">
      <c r="A11891" t="s">
        <v>35846</v>
      </c>
      <c r="B11891" t="s">
        <v>31811</v>
      </c>
      <c r="C11891" t="s">
        <v>35847</v>
      </c>
      <c r="D11891" t="s">
        <v>35848</v>
      </c>
      <c r="E11891" t="s">
        <v>40</v>
      </c>
      <c r="G11891" t="s">
        <v>33</v>
      </c>
      <c r="H11891" t="s">
        <v>31814</v>
      </c>
      <c r="I11891" t="s">
        <v>31819</v>
      </c>
      <c r="M11891" t="s">
        <v>53</v>
      </c>
      <c r="N11891" t="str">
        <f>IF(AND(PESQUISA!$B$3&lt;&gt;"",OR(PESQUISA!$B$4="TODAS",B11891=PESQUISA!$B$4),ISNUMBER(SEARCH(PESQUISA!$B$3,D11891))),ROW()-1,"")</f>
        <v/>
      </c>
    </row>
    <row r="11892" spans="1:14" x14ac:dyDescent="0.3">
      <c r="A11892" t="s">
        <v>35849</v>
      </c>
      <c r="B11892" t="s">
        <v>31811</v>
      </c>
      <c r="C11892" t="s">
        <v>35850</v>
      </c>
      <c r="D11892" t="s">
        <v>35851</v>
      </c>
      <c r="E11892" t="s">
        <v>40</v>
      </c>
      <c r="G11892" t="s">
        <v>33</v>
      </c>
      <c r="H11892" t="s">
        <v>31814</v>
      </c>
      <c r="I11892" t="s">
        <v>31819</v>
      </c>
      <c r="M11892" t="s">
        <v>53</v>
      </c>
      <c r="N11892" t="str">
        <f>IF(AND(PESQUISA!$B$3&lt;&gt;"",OR(PESQUISA!$B$4="TODAS",B11892=PESQUISA!$B$4),ISNUMBER(SEARCH(PESQUISA!$B$3,D11892))),ROW()-1,"")</f>
        <v/>
      </c>
    </row>
    <row r="11893" spans="1:14" x14ac:dyDescent="0.3">
      <c r="A11893" t="s">
        <v>35852</v>
      </c>
      <c r="B11893" t="s">
        <v>31811</v>
      </c>
      <c r="C11893" t="s">
        <v>35853</v>
      </c>
      <c r="D11893" t="s">
        <v>35854</v>
      </c>
      <c r="E11893" t="s">
        <v>40</v>
      </c>
      <c r="F11893" s="7">
        <v>1040.76</v>
      </c>
      <c r="G11893" t="s">
        <v>33</v>
      </c>
      <c r="H11893" t="s">
        <v>31814</v>
      </c>
      <c r="I11893" t="s">
        <v>31819</v>
      </c>
      <c r="M11893" t="s">
        <v>36</v>
      </c>
      <c r="N11893" t="str">
        <f>IF(AND(PESQUISA!$B$3&lt;&gt;"",OR(PESQUISA!$B$4="TODAS",B11893=PESQUISA!$B$4),ISNUMBER(SEARCH(PESQUISA!$B$3,D11893))),ROW()-1,"")</f>
        <v/>
      </c>
    </row>
    <row r="11894" spans="1:14" x14ac:dyDescent="0.3">
      <c r="A11894" t="s">
        <v>35855</v>
      </c>
      <c r="B11894" t="s">
        <v>31811</v>
      </c>
      <c r="C11894" t="s">
        <v>35856</v>
      </c>
      <c r="D11894" t="s">
        <v>35857</v>
      </c>
      <c r="E11894" t="s">
        <v>40</v>
      </c>
      <c r="F11894" s="7">
        <v>1556.59</v>
      </c>
      <c r="G11894" t="s">
        <v>33</v>
      </c>
      <c r="H11894" t="s">
        <v>31814</v>
      </c>
      <c r="I11894" t="s">
        <v>31819</v>
      </c>
      <c r="M11894" t="s">
        <v>36</v>
      </c>
      <c r="N11894" t="str">
        <f>IF(AND(PESQUISA!$B$3&lt;&gt;"",OR(PESQUISA!$B$4="TODAS",B11894=PESQUISA!$B$4),ISNUMBER(SEARCH(PESQUISA!$B$3,D11894))),ROW()-1,"")</f>
        <v/>
      </c>
    </row>
    <row r="11895" spans="1:14" x14ac:dyDescent="0.3">
      <c r="A11895" t="s">
        <v>35858</v>
      </c>
      <c r="B11895" t="s">
        <v>31811</v>
      </c>
      <c r="C11895" t="s">
        <v>35859</v>
      </c>
      <c r="D11895" t="s">
        <v>35860</v>
      </c>
      <c r="E11895" t="s">
        <v>40</v>
      </c>
      <c r="F11895" s="7">
        <v>108.72</v>
      </c>
      <c r="G11895" t="s">
        <v>33</v>
      </c>
      <c r="H11895" t="s">
        <v>31814</v>
      </c>
      <c r="I11895" t="s">
        <v>31819</v>
      </c>
      <c r="M11895" t="s">
        <v>36</v>
      </c>
      <c r="N11895" t="str">
        <f>IF(AND(PESQUISA!$B$3&lt;&gt;"",OR(PESQUISA!$B$4="TODAS",B11895=PESQUISA!$B$4),ISNUMBER(SEARCH(PESQUISA!$B$3,D11895))),ROW()-1,"")</f>
        <v/>
      </c>
    </row>
    <row r="11896" spans="1:14" x14ac:dyDescent="0.3">
      <c r="A11896" t="s">
        <v>35861</v>
      </c>
      <c r="B11896" t="s">
        <v>31811</v>
      </c>
      <c r="C11896" t="s">
        <v>35862</v>
      </c>
      <c r="D11896" t="s">
        <v>35863</v>
      </c>
      <c r="E11896" t="s">
        <v>40</v>
      </c>
      <c r="F11896" s="7">
        <v>3512.59</v>
      </c>
      <c r="G11896" t="s">
        <v>33</v>
      </c>
      <c r="H11896" t="s">
        <v>31814</v>
      </c>
      <c r="I11896" t="s">
        <v>31819</v>
      </c>
      <c r="M11896" t="s">
        <v>36</v>
      </c>
      <c r="N11896" t="str">
        <f>IF(AND(PESQUISA!$B$3&lt;&gt;"",OR(PESQUISA!$B$4="TODAS",B11896=PESQUISA!$B$4),ISNUMBER(SEARCH(PESQUISA!$B$3,D11896))),ROW()-1,"")</f>
        <v/>
      </c>
    </row>
    <row r="11897" spans="1:14" x14ac:dyDescent="0.3">
      <c r="A11897" t="s">
        <v>35864</v>
      </c>
      <c r="B11897" t="s">
        <v>31811</v>
      </c>
      <c r="C11897" t="s">
        <v>35865</v>
      </c>
      <c r="D11897" t="s">
        <v>35866</v>
      </c>
      <c r="E11897" t="s">
        <v>40</v>
      </c>
      <c r="F11897" s="7">
        <v>229.02</v>
      </c>
      <c r="G11897" t="s">
        <v>33</v>
      </c>
      <c r="H11897" t="s">
        <v>31814</v>
      </c>
      <c r="I11897" t="s">
        <v>31819</v>
      </c>
      <c r="M11897" t="s">
        <v>36</v>
      </c>
      <c r="N11897" t="str">
        <f>IF(AND(PESQUISA!$B$3&lt;&gt;"",OR(PESQUISA!$B$4="TODAS",B11897=PESQUISA!$B$4),ISNUMBER(SEARCH(PESQUISA!$B$3,D11897))),ROW()-1,"")</f>
        <v/>
      </c>
    </row>
    <row r="11898" spans="1:14" x14ac:dyDescent="0.3">
      <c r="A11898" t="s">
        <v>35867</v>
      </c>
      <c r="B11898" t="s">
        <v>31811</v>
      </c>
      <c r="C11898" t="s">
        <v>35868</v>
      </c>
      <c r="D11898" t="s">
        <v>35869</v>
      </c>
      <c r="E11898" t="s">
        <v>40</v>
      </c>
      <c r="F11898" s="7">
        <v>8548.7999999999993</v>
      </c>
      <c r="G11898" t="s">
        <v>33</v>
      </c>
      <c r="H11898" t="s">
        <v>31814</v>
      </c>
      <c r="I11898" t="s">
        <v>31819</v>
      </c>
      <c r="M11898" t="s">
        <v>36</v>
      </c>
      <c r="N11898" t="str">
        <f>IF(AND(PESQUISA!$B$3&lt;&gt;"",OR(PESQUISA!$B$4="TODAS",B11898=PESQUISA!$B$4),ISNUMBER(SEARCH(PESQUISA!$B$3,D11898))),ROW()-1,"")</f>
        <v/>
      </c>
    </row>
    <row r="11899" spans="1:14" x14ac:dyDescent="0.3">
      <c r="A11899" t="s">
        <v>35870</v>
      </c>
      <c r="B11899" t="s">
        <v>31811</v>
      </c>
      <c r="C11899" t="s">
        <v>35871</v>
      </c>
      <c r="D11899" t="s">
        <v>35872</v>
      </c>
      <c r="E11899" t="s">
        <v>40</v>
      </c>
      <c r="F11899" s="7">
        <v>437.77</v>
      </c>
      <c r="G11899" t="s">
        <v>33</v>
      </c>
      <c r="H11899" t="s">
        <v>31814</v>
      </c>
      <c r="I11899" t="s">
        <v>31819</v>
      </c>
      <c r="M11899" t="s">
        <v>36</v>
      </c>
      <c r="N11899" t="str">
        <f>IF(AND(PESQUISA!$B$3&lt;&gt;"",OR(PESQUISA!$B$4="TODAS",B11899=PESQUISA!$B$4),ISNUMBER(SEARCH(PESQUISA!$B$3,D11899))),ROW()-1,"")</f>
        <v/>
      </c>
    </row>
    <row r="11900" spans="1:14" x14ac:dyDescent="0.3">
      <c r="A11900" t="s">
        <v>35873</v>
      </c>
      <c r="B11900" t="s">
        <v>31811</v>
      </c>
      <c r="C11900" t="s">
        <v>35874</v>
      </c>
      <c r="D11900" t="s">
        <v>35875</v>
      </c>
      <c r="E11900" t="s">
        <v>40</v>
      </c>
      <c r="F11900" s="7">
        <v>88.66</v>
      </c>
      <c r="G11900" t="s">
        <v>33</v>
      </c>
      <c r="H11900" t="s">
        <v>31814</v>
      </c>
      <c r="I11900" t="s">
        <v>31819</v>
      </c>
      <c r="M11900" t="s">
        <v>36</v>
      </c>
      <c r="N11900" t="str">
        <f>IF(AND(PESQUISA!$B$3&lt;&gt;"",OR(PESQUISA!$B$4="TODAS",B11900=PESQUISA!$B$4),ISNUMBER(SEARCH(PESQUISA!$B$3,D11900))),ROW()-1,"")</f>
        <v/>
      </c>
    </row>
    <row r="11901" spans="1:14" x14ac:dyDescent="0.3">
      <c r="A11901" t="s">
        <v>35876</v>
      </c>
      <c r="B11901" t="s">
        <v>31811</v>
      </c>
      <c r="C11901" t="s">
        <v>35877</v>
      </c>
      <c r="D11901" t="s">
        <v>35878</v>
      </c>
      <c r="E11901" t="s">
        <v>40</v>
      </c>
      <c r="F11901" s="7">
        <v>121.96</v>
      </c>
      <c r="G11901" t="s">
        <v>33</v>
      </c>
      <c r="H11901" t="s">
        <v>31814</v>
      </c>
      <c r="I11901" t="s">
        <v>31819</v>
      </c>
      <c r="M11901" t="s">
        <v>36</v>
      </c>
      <c r="N11901" t="str">
        <f>IF(AND(PESQUISA!$B$3&lt;&gt;"",OR(PESQUISA!$B$4="TODAS",B11901=PESQUISA!$B$4),ISNUMBER(SEARCH(PESQUISA!$B$3,D11901))),ROW()-1,"")</f>
        <v/>
      </c>
    </row>
    <row r="11902" spans="1:14" x14ac:dyDescent="0.3">
      <c r="A11902" t="s">
        <v>35879</v>
      </c>
      <c r="B11902" t="s">
        <v>31811</v>
      </c>
      <c r="C11902" t="s">
        <v>35880</v>
      </c>
      <c r="D11902" t="s">
        <v>35881</v>
      </c>
      <c r="E11902" t="s">
        <v>40</v>
      </c>
      <c r="F11902" s="7">
        <v>2685.44</v>
      </c>
      <c r="G11902" t="s">
        <v>33</v>
      </c>
      <c r="H11902" t="s">
        <v>31814</v>
      </c>
      <c r="I11902" t="s">
        <v>31819</v>
      </c>
      <c r="M11902" t="s">
        <v>36</v>
      </c>
      <c r="N11902" t="str">
        <f>IF(AND(PESQUISA!$B$3&lt;&gt;"",OR(PESQUISA!$B$4="TODAS",B11902=PESQUISA!$B$4),ISNUMBER(SEARCH(PESQUISA!$B$3,D11902))),ROW()-1,"")</f>
        <v/>
      </c>
    </row>
    <row r="11903" spans="1:14" x14ac:dyDescent="0.3">
      <c r="A11903" t="s">
        <v>35882</v>
      </c>
      <c r="B11903" t="s">
        <v>31811</v>
      </c>
      <c r="C11903" t="s">
        <v>35883</v>
      </c>
      <c r="D11903" t="s">
        <v>35884</v>
      </c>
      <c r="E11903" t="s">
        <v>40</v>
      </c>
      <c r="F11903" s="7">
        <v>4130.26</v>
      </c>
      <c r="G11903" t="s">
        <v>33</v>
      </c>
      <c r="H11903" t="s">
        <v>31814</v>
      </c>
      <c r="I11903" t="s">
        <v>31819</v>
      </c>
      <c r="M11903" t="s">
        <v>36</v>
      </c>
      <c r="N11903" t="str">
        <f>IF(AND(PESQUISA!$B$3&lt;&gt;"",OR(PESQUISA!$B$4="TODAS",B11903=PESQUISA!$B$4),ISNUMBER(SEARCH(PESQUISA!$B$3,D11903))),ROW()-1,"")</f>
        <v/>
      </c>
    </row>
    <row r="11904" spans="1:14" x14ac:dyDescent="0.3">
      <c r="A11904" t="s">
        <v>35885</v>
      </c>
      <c r="B11904" t="s">
        <v>31811</v>
      </c>
      <c r="C11904" t="s">
        <v>35886</v>
      </c>
      <c r="D11904" t="s">
        <v>35887</v>
      </c>
      <c r="E11904" t="s">
        <v>40</v>
      </c>
      <c r="F11904" s="7">
        <v>188.76</v>
      </c>
      <c r="G11904" t="s">
        <v>33</v>
      </c>
      <c r="H11904" t="s">
        <v>31814</v>
      </c>
      <c r="I11904" t="s">
        <v>31819</v>
      </c>
      <c r="M11904" t="s">
        <v>36</v>
      </c>
      <c r="N11904" t="str">
        <f>IF(AND(PESQUISA!$B$3&lt;&gt;"",OR(PESQUISA!$B$4="TODAS",B11904=PESQUISA!$B$4),ISNUMBER(SEARCH(PESQUISA!$B$3,D11904))),ROW()-1,"")</f>
        <v/>
      </c>
    </row>
    <row r="11905" spans="1:14" x14ac:dyDescent="0.3">
      <c r="A11905" t="s">
        <v>35888</v>
      </c>
      <c r="B11905" t="s">
        <v>31811</v>
      </c>
      <c r="C11905" t="s">
        <v>35889</v>
      </c>
      <c r="D11905" t="s">
        <v>35890</v>
      </c>
      <c r="E11905" t="s">
        <v>40</v>
      </c>
      <c r="F11905" s="7">
        <v>4930.6400000000003</v>
      </c>
      <c r="G11905" t="s">
        <v>33</v>
      </c>
      <c r="H11905" t="s">
        <v>31814</v>
      </c>
      <c r="I11905" t="s">
        <v>31819</v>
      </c>
      <c r="M11905" t="s">
        <v>36</v>
      </c>
      <c r="N11905" t="str">
        <f>IF(AND(PESQUISA!$B$3&lt;&gt;"",OR(PESQUISA!$B$4="TODAS",B11905=PESQUISA!$B$4),ISNUMBER(SEARCH(PESQUISA!$B$3,D11905))),ROW()-1,"")</f>
        <v/>
      </c>
    </row>
    <row r="11906" spans="1:14" x14ac:dyDescent="0.3">
      <c r="A11906" t="s">
        <v>35891</v>
      </c>
      <c r="B11906" t="s">
        <v>31811</v>
      </c>
      <c r="C11906" t="s">
        <v>35892</v>
      </c>
      <c r="D11906" t="s">
        <v>35893</v>
      </c>
      <c r="E11906" t="s">
        <v>40</v>
      </c>
      <c r="F11906" s="7">
        <v>337.6</v>
      </c>
      <c r="G11906" t="s">
        <v>33</v>
      </c>
      <c r="H11906" t="s">
        <v>31814</v>
      </c>
      <c r="I11906" t="s">
        <v>31819</v>
      </c>
      <c r="M11906" t="s">
        <v>36</v>
      </c>
      <c r="N11906" t="str">
        <f>IF(AND(PESQUISA!$B$3&lt;&gt;"",OR(PESQUISA!$B$4="TODAS",B11906=PESQUISA!$B$4),ISNUMBER(SEARCH(PESQUISA!$B$3,D11906))),ROW()-1,"")</f>
        <v/>
      </c>
    </row>
    <row r="11907" spans="1:14" x14ac:dyDescent="0.3">
      <c r="A11907" t="s">
        <v>35894</v>
      </c>
      <c r="B11907" t="s">
        <v>31811</v>
      </c>
      <c r="C11907" t="s">
        <v>35895</v>
      </c>
      <c r="D11907" t="s">
        <v>35896</v>
      </c>
      <c r="E11907" t="s">
        <v>40</v>
      </c>
      <c r="F11907" s="7">
        <v>12119.76</v>
      </c>
      <c r="G11907" t="s">
        <v>33</v>
      </c>
      <c r="H11907" t="s">
        <v>31814</v>
      </c>
      <c r="I11907" t="s">
        <v>31819</v>
      </c>
      <c r="M11907" t="s">
        <v>36</v>
      </c>
      <c r="N11907" t="str">
        <f>IF(AND(PESQUISA!$B$3&lt;&gt;"",OR(PESQUISA!$B$4="TODAS",B11907=PESQUISA!$B$4),ISNUMBER(SEARCH(PESQUISA!$B$3,D11907))),ROW()-1,"")</f>
        <v/>
      </c>
    </row>
    <row r="11908" spans="1:14" x14ac:dyDescent="0.3">
      <c r="A11908" t="s">
        <v>35897</v>
      </c>
      <c r="B11908" t="s">
        <v>31811</v>
      </c>
      <c r="C11908" t="s">
        <v>35898</v>
      </c>
      <c r="D11908" t="s">
        <v>35899</v>
      </c>
      <c r="E11908" t="s">
        <v>40</v>
      </c>
      <c r="F11908" s="7">
        <v>633.97</v>
      </c>
      <c r="G11908" t="s">
        <v>33</v>
      </c>
      <c r="H11908" t="s">
        <v>31814</v>
      </c>
      <c r="I11908" t="s">
        <v>31819</v>
      </c>
      <c r="M11908" t="s">
        <v>36</v>
      </c>
      <c r="N11908" t="str">
        <f>IF(AND(PESQUISA!$B$3&lt;&gt;"",OR(PESQUISA!$B$4="TODAS",B11908=PESQUISA!$B$4),ISNUMBER(SEARCH(PESQUISA!$B$3,D11908))),ROW()-1,"")</f>
        <v/>
      </c>
    </row>
    <row r="11909" spans="1:14" x14ac:dyDescent="0.3">
      <c r="A11909" t="s">
        <v>35900</v>
      </c>
      <c r="B11909" t="s">
        <v>31811</v>
      </c>
      <c r="C11909" t="s">
        <v>35901</v>
      </c>
      <c r="D11909" t="s">
        <v>35902</v>
      </c>
      <c r="E11909" t="s">
        <v>40</v>
      </c>
      <c r="F11909" s="7">
        <v>83.5</v>
      </c>
      <c r="G11909" t="s">
        <v>33</v>
      </c>
      <c r="H11909" t="s">
        <v>31814</v>
      </c>
      <c r="I11909" t="s">
        <v>31819</v>
      </c>
      <c r="M11909" t="s">
        <v>36</v>
      </c>
      <c r="N11909" t="str">
        <f>IF(AND(PESQUISA!$B$3&lt;&gt;"",OR(PESQUISA!$B$4="TODAS",B11909=PESQUISA!$B$4),ISNUMBER(SEARCH(PESQUISA!$B$3,D11909))),ROW()-1,"")</f>
        <v/>
      </c>
    </row>
    <row r="11910" spans="1:14" x14ac:dyDescent="0.3">
      <c r="A11910" t="s">
        <v>35903</v>
      </c>
      <c r="B11910" t="s">
        <v>31811</v>
      </c>
      <c r="C11910" t="s">
        <v>35904</v>
      </c>
      <c r="D11910" t="s">
        <v>35905</v>
      </c>
      <c r="E11910" t="s">
        <v>40</v>
      </c>
      <c r="F11910" s="7">
        <v>871.17</v>
      </c>
      <c r="G11910" t="s">
        <v>33</v>
      </c>
      <c r="H11910" t="s">
        <v>31814</v>
      </c>
      <c r="I11910" t="s">
        <v>31819</v>
      </c>
      <c r="M11910" t="s">
        <v>36</v>
      </c>
      <c r="N11910" t="str">
        <f>IF(AND(PESQUISA!$B$3&lt;&gt;"",OR(PESQUISA!$B$4="TODAS",B11910=PESQUISA!$B$4),ISNUMBER(SEARCH(PESQUISA!$B$3,D11910))),ROW()-1,"")</f>
        <v/>
      </c>
    </row>
    <row r="11911" spans="1:14" x14ac:dyDescent="0.3">
      <c r="A11911" t="s">
        <v>35906</v>
      </c>
      <c r="B11911" t="s">
        <v>31811</v>
      </c>
      <c r="C11911" t="s">
        <v>35907</v>
      </c>
      <c r="D11911" t="s">
        <v>35908</v>
      </c>
      <c r="E11911" t="s">
        <v>40</v>
      </c>
      <c r="F11911" s="7">
        <v>40.97</v>
      </c>
      <c r="G11911" t="s">
        <v>33</v>
      </c>
      <c r="H11911" t="s">
        <v>31814</v>
      </c>
      <c r="I11911" t="s">
        <v>31819</v>
      </c>
      <c r="M11911" t="s">
        <v>36</v>
      </c>
      <c r="N11911" t="str">
        <f>IF(AND(PESQUISA!$B$3&lt;&gt;"",OR(PESQUISA!$B$4="TODAS",B11911=PESQUISA!$B$4),ISNUMBER(SEARCH(PESQUISA!$B$3,D11911))),ROW()-1,"")</f>
        <v/>
      </c>
    </row>
    <row r="11912" spans="1:14" x14ac:dyDescent="0.3">
      <c r="A11912" t="s">
        <v>35909</v>
      </c>
      <c r="B11912" t="s">
        <v>31811</v>
      </c>
      <c r="C11912" t="s">
        <v>35910</v>
      </c>
      <c r="D11912" t="s">
        <v>35911</v>
      </c>
      <c r="E11912" t="s">
        <v>60</v>
      </c>
      <c r="F11912" s="7">
        <v>8.34</v>
      </c>
      <c r="G11912" t="s">
        <v>33</v>
      </c>
      <c r="H11912" t="s">
        <v>31814</v>
      </c>
      <c r="I11912" t="s">
        <v>31819</v>
      </c>
      <c r="M11912" t="s">
        <v>36</v>
      </c>
      <c r="N11912" t="str">
        <f>IF(AND(PESQUISA!$B$3&lt;&gt;"",OR(PESQUISA!$B$4="TODAS",B11912=PESQUISA!$B$4),ISNUMBER(SEARCH(PESQUISA!$B$3,D11912))),ROW()-1,"")</f>
        <v/>
      </c>
    </row>
    <row r="11913" spans="1:14" x14ac:dyDescent="0.3">
      <c r="A11913" t="s">
        <v>35912</v>
      </c>
      <c r="B11913" t="s">
        <v>31811</v>
      </c>
      <c r="C11913" t="s">
        <v>35913</v>
      </c>
      <c r="D11913" t="s">
        <v>35914</v>
      </c>
      <c r="E11913" t="s">
        <v>35915</v>
      </c>
      <c r="F11913" s="7">
        <v>433.25</v>
      </c>
      <c r="G11913" t="s">
        <v>33</v>
      </c>
      <c r="H11913" t="s">
        <v>31814</v>
      </c>
      <c r="I11913" t="s">
        <v>31819</v>
      </c>
      <c r="M11913" t="s">
        <v>36</v>
      </c>
      <c r="N11913" t="str">
        <f>IF(AND(PESQUISA!$B$3&lt;&gt;"",OR(PESQUISA!$B$4="TODAS",B11913=PESQUISA!$B$4),ISNUMBER(SEARCH(PESQUISA!$B$3,D11913))),ROW()-1,"")</f>
        <v/>
      </c>
    </row>
    <row r="11914" spans="1:14" x14ac:dyDescent="0.3">
      <c r="A11914" t="s">
        <v>35916</v>
      </c>
      <c r="B11914" t="s">
        <v>31811</v>
      </c>
      <c r="C11914" t="s">
        <v>35917</v>
      </c>
      <c r="D11914" t="s">
        <v>35918</v>
      </c>
      <c r="E11914" t="s">
        <v>60</v>
      </c>
      <c r="F11914" s="7">
        <v>1.71</v>
      </c>
      <c r="G11914" t="s">
        <v>33</v>
      </c>
      <c r="H11914" t="s">
        <v>31814</v>
      </c>
      <c r="I11914" t="s">
        <v>31819</v>
      </c>
      <c r="M11914" t="s">
        <v>36</v>
      </c>
      <c r="N11914" t="str">
        <f>IF(AND(PESQUISA!$B$3&lt;&gt;"",OR(PESQUISA!$B$4="TODAS",B11914=PESQUISA!$B$4),ISNUMBER(SEARCH(PESQUISA!$B$3,D11914))),ROW()-1,"")</f>
        <v/>
      </c>
    </row>
    <row r="11915" spans="1:14" x14ac:dyDescent="0.3">
      <c r="A11915" t="s">
        <v>35919</v>
      </c>
      <c r="B11915" t="s">
        <v>31811</v>
      </c>
      <c r="C11915" t="s">
        <v>35920</v>
      </c>
      <c r="D11915" t="s">
        <v>35921</v>
      </c>
      <c r="E11915" t="s">
        <v>60</v>
      </c>
      <c r="F11915" s="7">
        <v>2.36</v>
      </c>
      <c r="G11915" t="s">
        <v>33</v>
      </c>
      <c r="H11915" t="s">
        <v>31814</v>
      </c>
      <c r="I11915" t="s">
        <v>31819</v>
      </c>
      <c r="M11915" t="s">
        <v>36</v>
      </c>
      <c r="N11915" t="str">
        <f>IF(AND(PESQUISA!$B$3&lt;&gt;"",OR(PESQUISA!$B$4="TODAS",B11915=PESQUISA!$B$4),ISNUMBER(SEARCH(PESQUISA!$B$3,D11915))),ROW()-1,"")</f>
        <v/>
      </c>
    </row>
    <row r="11916" spans="1:14" x14ac:dyDescent="0.3">
      <c r="A11916" t="s">
        <v>35922</v>
      </c>
      <c r="B11916" t="s">
        <v>31811</v>
      </c>
      <c r="C11916" t="s">
        <v>35923</v>
      </c>
      <c r="D11916" t="s">
        <v>35924</v>
      </c>
      <c r="E11916" t="s">
        <v>60</v>
      </c>
      <c r="F11916" s="7">
        <v>3.06</v>
      </c>
      <c r="G11916" t="s">
        <v>33</v>
      </c>
      <c r="H11916" t="s">
        <v>31814</v>
      </c>
      <c r="I11916" t="s">
        <v>31819</v>
      </c>
      <c r="M11916" t="s">
        <v>36</v>
      </c>
      <c r="N11916" t="str">
        <f>IF(AND(PESQUISA!$B$3&lt;&gt;"",OR(PESQUISA!$B$4="TODAS",B11916=PESQUISA!$B$4),ISNUMBER(SEARCH(PESQUISA!$B$3,D11916))),ROW()-1,"")</f>
        <v/>
      </c>
    </row>
    <row r="11917" spans="1:14" x14ac:dyDescent="0.3">
      <c r="A11917" t="s">
        <v>35925</v>
      </c>
      <c r="B11917" t="s">
        <v>31811</v>
      </c>
      <c r="C11917" t="s">
        <v>35926</v>
      </c>
      <c r="D11917" t="s">
        <v>35927</v>
      </c>
      <c r="E11917" t="s">
        <v>60</v>
      </c>
      <c r="F11917" s="7">
        <v>4.17</v>
      </c>
      <c r="G11917" t="s">
        <v>33</v>
      </c>
      <c r="H11917" t="s">
        <v>31814</v>
      </c>
      <c r="I11917" t="s">
        <v>31819</v>
      </c>
      <c r="M11917" t="s">
        <v>36</v>
      </c>
      <c r="N11917" t="str">
        <f>IF(AND(PESQUISA!$B$3&lt;&gt;"",OR(PESQUISA!$B$4="TODAS",B11917=PESQUISA!$B$4),ISNUMBER(SEARCH(PESQUISA!$B$3,D11917))),ROW()-1,"")</f>
        <v/>
      </c>
    </row>
    <row r="11918" spans="1:14" x14ac:dyDescent="0.3">
      <c r="A11918" t="s">
        <v>35928</v>
      </c>
      <c r="B11918" t="s">
        <v>31811</v>
      </c>
      <c r="C11918" t="s">
        <v>35929</v>
      </c>
      <c r="D11918" t="s">
        <v>35930</v>
      </c>
      <c r="E11918" t="s">
        <v>60</v>
      </c>
      <c r="F11918" s="7">
        <v>6.76</v>
      </c>
      <c r="G11918" t="s">
        <v>33</v>
      </c>
      <c r="H11918" t="s">
        <v>31814</v>
      </c>
      <c r="I11918" t="s">
        <v>31819</v>
      </c>
      <c r="M11918" t="s">
        <v>36</v>
      </c>
      <c r="N11918" t="str">
        <f>IF(AND(PESQUISA!$B$3&lt;&gt;"",OR(PESQUISA!$B$4="TODAS",B11918=PESQUISA!$B$4),ISNUMBER(SEARCH(PESQUISA!$B$3,D11918))),ROW()-1,"")</f>
        <v/>
      </c>
    </row>
    <row r="11919" spans="1:14" x14ac:dyDescent="0.3">
      <c r="A11919" t="s">
        <v>35931</v>
      </c>
      <c r="B11919" t="s">
        <v>31811</v>
      </c>
      <c r="C11919" t="s">
        <v>35932</v>
      </c>
      <c r="D11919" t="s">
        <v>35933</v>
      </c>
      <c r="E11919" t="s">
        <v>60</v>
      </c>
      <c r="F11919" s="7">
        <v>11.05</v>
      </c>
      <c r="G11919" t="s">
        <v>33</v>
      </c>
      <c r="H11919" t="s">
        <v>31814</v>
      </c>
      <c r="I11919" t="s">
        <v>31819</v>
      </c>
      <c r="M11919" t="s">
        <v>36</v>
      </c>
      <c r="N11919" t="str">
        <f>IF(AND(PESQUISA!$B$3&lt;&gt;"",OR(PESQUISA!$B$4="TODAS",B11919=PESQUISA!$B$4),ISNUMBER(SEARCH(PESQUISA!$B$3,D11919))),ROW()-1,"")</f>
        <v/>
      </c>
    </row>
    <row r="11920" spans="1:14" x14ac:dyDescent="0.3">
      <c r="A11920" t="s">
        <v>35934</v>
      </c>
      <c r="B11920" t="s">
        <v>31811</v>
      </c>
      <c r="C11920" t="s">
        <v>35935</v>
      </c>
      <c r="D11920" t="s">
        <v>35936</v>
      </c>
      <c r="E11920" t="s">
        <v>60</v>
      </c>
      <c r="G11920" t="s">
        <v>33</v>
      </c>
      <c r="H11920" t="s">
        <v>31814</v>
      </c>
      <c r="I11920" t="s">
        <v>31819</v>
      </c>
      <c r="M11920" t="s">
        <v>53</v>
      </c>
      <c r="N11920" t="str">
        <f>IF(AND(PESQUISA!$B$3&lt;&gt;"",OR(PESQUISA!$B$4="TODAS",B11920=PESQUISA!$B$4),ISNUMBER(SEARCH(PESQUISA!$B$3,D11920))),ROW()-1,"")</f>
        <v/>
      </c>
    </row>
    <row r="11921" spans="1:14" x14ac:dyDescent="0.3">
      <c r="A11921" t="s">
        <v>35937</v>
      </c>
      <c r="B11921" t="s">
        <v>31811</v>
      </c>
      <c r="C11921" t="s">
        <v>35938</v>
      </c>
      <c r="D11921" t="s">
        <v>35939</v>
      </c>
      <c r="E11921" t="s">
        <v>60</v>
      </c>
      <c r="G11921" t="s">
        <v>33</v>
      </c>
      <c r="H11921" t="s">
        <v>31814</v>
      </c>
      <c r="I11921" t="s">
        <v>31819</v>
      </c>
      <c r="M11921" t="s">
        <v>53</v>
      </c>
      <c r="N11921" t="str">
        <f>IF(AND(PESQUISA!$B$3&lt;&gt;"",OR(PESQUISA!$B$4="TODAS",B11921=PESQUISA!$B$4),ISNUMBER(SEARCH(PESQUISA!$B$3,D11921))),ROW()-1,"")</f>
        <v/>
      </c>
    </row>
    <row r="11922" spans="1:14" x14ac:dyDescent="0.3">
      <c r="A11922" t="s">
        <v>35940</v>
      </c>
      <c r="B11922" t="s">
        <v>31811</v>
      </c>
      <c r="C11922" t="s">
        <v>35941</v>
      </c>
      <c r="D11922" t="s">
        <v>35942</v>
      </c>
      <c r="E11922" t="s">
        <v>40</v>
      </c>
      <c r="G11922" t="s">
        <v>33</v>
      </c>
      <c r="H11922" t="s">
        <v>31814</v>
      </c>
      <c r="I11922" t="s">
        <v>32347</v>
      </c>
      <c r="M11922" t="s">
        <v>53</v>
      </c>
      <c r="N11922" t="str">
        <f>IF(AND(PESQUISA!$B$3&lt;&gt;"",OR(PESQUISA!$B$4="TODAS",B11922=PESQUISA!$B$4),ISNUMBER(SEARCH(PESQUISA!$B$3,D11922))),ROW()-1,"")</f>
        <v/>
      </c>
    </row>
    <row r="11923" spans="1:14" x14ac:dyDescent="0.3">
      <c r="A11923" t="s">
        <v>35943</v>
      </c>
      <c r="B11923" t="s">
        <v>31811</v>
      </c>
      <c r="C11923" t="s">
        <v>35944</v>
      </c>
      <c r="D11923" t="s">
        <v>35945</v>
      </c>
      <c r="E11923" t="s">
        <v>859</v>
      </c>
      <c r="F11923" s="7">
        <v>39.020000000000003</v>
      </c>
      <c r="G11923" t="s">
        <v>33</v>
      </c>
      <c r="H11923" t="s">
        <v>31814</v>
      </c>
      <c r="I11923" t="s">
        <v>31819</v>
      </c>
      <c r="M11923" t="s">
        <v>36</v>
      </c>
      <c r="N11923" t="str">
        <f>IF(AND(PESQUISA!$B$3&lt;&gt;"",OR(PESQUISA!$B$4="TODAS",B11923=PESQUISA!$B$4),ISNUMBER(SEARCH(PESQUISA!$B$3,D11923))),ROW()-1,"")</f>
        <v/>
      </c>
    </row>
    <row r="11924" spans="1:14" x14ac:dyDescent="0.3">
      <c r="A11924" t="s">
        <v>35946</v>
      </c>
      <c r="B11924" t="s">
        <v>31811</v>
      </c>
      <c r="C11924" t="s">
        <v>35947</v>
      </c>
      <c r="D11924" t="s">
        <v>35948</v>
      </c>
      <c r="E11924" t="s">
        <v>40</v>
      </c>
      <c r="F11924" s="7">
        <v>103.78</v>
      </c>
      <c r="G11924" t="s">
        <v>33</v>
      </c>
      <c r="H11924" t="s">
        <v>31814</v>
      </c>
      <c r="I11924" t="s">
        <v>31819</v>
      </c>
      <c r="M11924" t="s">
        <v>36</v>
      </c>
      <c r="N11924" t="str">
        <f>IF(AND(PESQUISA!$B$3&lt;&gt;"",OR(PESQUISA!$B$4="TODAS",B11924=PESQUISA!$B$4),ISNUMBER(SEARCH(PESQUISA!$B$3,D11924))),ROW()-1,"")</f>
        <v/>
      </c>
    </row>
    <row r="11925" spans="1:14" x14ac:dyDescent="0.3">
      <c r="A11925" t="s">
        <v>35949</v>
      </c>
      <c r="B11925" t="s">
        <v>31811</v>
      </c>
      <c r="C11925" t="s">
        <v>35950</v>
      </c>
      <c r="D11925" t="s">
        <v>35951</v>
      </c>
      <c r="E11925" t="s">
        <v>40</v>
      </c>
      <c r="F11925" s="7">
        <v>5794.11</v>
      </c>
      <c r="G11925" t="s">
        <v>33</v>
      </c>
      <c r="H11925" t="s">
        <v>31814</v>
      </c>
      <c r="I11925" t="s">
        <v>32347</v>
      </c>
      <c r="M11925" t="s">
        <v>36</v>
      </c>
      <c r="N11925" t="str">
        <f>IF(AND(PESQUISA!$B$3&lt;&gt;"",OR(PESQUISA!$B$4="TODAS",B11925=PESQUISA!$B$4),ISNUMBER(SEARCH(PESQUISA!$B$3,D11925))),ROW()-1,"")</f>
        <v/>
      </c>
    </row>
    <row r="11926" spans="1:14" x14ac:dyDescent="0.3">
      <c r="A11926" t="s">
        <v>35952</v>
      </c>
      <c r="B11926" t="s">
        <v>31811</v>
      </c>
      <c r="C11926" t="s">
        <v>35953</v>
      </c>
      <c r="D11926" t="s">
        <v>35954</v>
      </c>
      <c r="E11926" t="s">
        <v>40</v>
      </c>
      <c r="F11926" s="7">
        <v>132030.76999999999</v>
      </c>
      <c r="G11926" t="s">
        <v>33</v>
      </c>
      <c r="H11926" t="s">
        <v>31814</v>
      </c>
      <c r="I11926" t="s">
        <v>32347</v>
      </c>
      <c r="M11926" t="s">
        <v>36</v>
      </c>
      <c r="N11926" t="str">
        <f>IF(AND(PESQUISA!$B$3&lt;&gt;"",OR(PESQUISA!$B$4="TODAS",B11926=PESQUISA!$B$4),ISNUMBER(SEARCH(PESQUISA!$B$3,D11926))),ROW()-1,"")</f>
        <v/>
      </c>
    </row>
    <row r="11927" spans="1:14" x14ac:dyDescent="0.3">
      <c r="A11927" t="s">
        <v>35955</v>
      </c>
      <c r="B11927" t="s">
        <v>31811</v>
      </c>
      <c r="C11927" t="s">
        <v>35956</v>
      </c>
      <c r="D11927" t="s">
        <v>35957</v>
      </c>
      <c r="E11927" t="s">
        <v>40</v>
      </c>
      <c r="F11927" s="7">
        <v>44.47</v>
      </c>
      <c r="G11927" t="s">
        <v>33</v>
      </c>
      <c r="H11927" t="s">
        <v>31814</v>
      </c>
      <c r="I11927" t="s">
        <v>31819</v>
      </c>
      <c r="M11927" t="s">
        <v>36</v>
      </c>
      <c r="N11927" t="str">
        <f>IF(AND(PESQUISA!$B$3&lt;&gt;"",OR(PESQUISA!$B$4="TODAS",B11927=PESQUISA!$B$4),ISNUMBER(SEARCH(PESQUISA!$B$3,D11927))),ROW()-1,"")</f>
        <v/>
      </c>
    </row>
    <row r="11928" spans="1:14" x14ac:dyDescent="0.3">
      <c r="A11928" t="s">
        <v>35958</v>
      </c>
      <c r="B11928" t="s">
        <v>31811</v>
      </c>
      <c r="C11928" t="s">
        <v>35959</v>
      </c>
      <c r="D11928" t="s">
        <v>35960</v>
      </c>
      <c r="E11928" t="s">
        <v>40</v>
      </c>
      <c r="F11928" s="7">
        <v>36.299999999999997</v>
      </c>
      <c r="G11928" t="s">
        <v>33</v>
      </c>
      <c r="H11928" t="s">
        <v>31814</v>
      </c>
      <c r="I11928" t="s">
        <v>31819</v>
      </c>
      <c r="M11928" t="s">
        <v>36</v>
      </c>
      <c r="N11928" t="str">
        <f>IF(AND(PESQUISA!$B$3&lt;&gt;"",OR(PESQUISA!$B$4="TODAS",B11928=PESQUISA!$B$4),ISNUMBER(SEARCH(PESQUISA!$B$3,D11928))),ROW()-1,"")</f>
        <v/>
      </c>
    </row>
    <row r="11929" spans="1:14" x14ac:dyDescent="0.3">
      <c r="A11929" t="s">
        <v>35961</v>
      </c>
      <c r="B11929" t="s">
        <v>31811</v>
      </c>
      <c r="C11929" t="s">
        <v>35962</v>
      </c>
      <c r="D11929" t="s">
        <v>35963</v>
      </c>
      <c r="E11929" t="s">
        <v>40</v>
      </c>
      <c r="F11929" s="7">
        <v>22.34</v>
      </c>
      <c r="G11929" t="s">
        <v>33</v>
      </c>
      <c r="H11929" t="s">
        <v>31814</v>
      </c>
      <c r="I11929" t="s">
        <v>31819</v>
      </c>
      <c r="M11929" t="s">
        <v>36</v>
      </c>
      <c r="N11929" t="str">
        <f>IF(AND(PESQUISA!$B$3&lt;&gt;"",OR(PESQUISA!$B$4="TODAS",B11929=PESQUISA!$B$4),ISNUMBER(SEARCH(PESQUISA!$B$3,D11929))),ROW()-1,"")</f>
        <v/>
      </c>
    </row>
    <row r="11930" spans="1:14" x14ac:dyDescent="0.3">
      <c r="A11930" t="s">
        <v>35964</v>
      </c>
      <c r="B11930" t="s">
        <v>31811</v>
      </c>
      <c r="C11930" t="s">
        <v>35965</v>
      </c>
      <c r="D11930" t="s">
        <v>35966</v>
      </c>
      <c r="E11930" t="s">
        <v>40</v>
      </c>
      <c r="F11930" s="7">
        <v>10.25</v>
      </c>
      <c r="G11930" t="s">
        <v>33</v>
      </c>
      <c r="H11930" t="s">
        <v>31814</v>
      </c>
      <c r="I11930" t="s">
        <v>31819</v>
      </c>
      <c r="M11930" t="s">
        <v>36</v>
      </c>
      <c r="N11930" t="str">
        <f>IF(AND(PESQUISA!$B$3&lt;&gt;"",OR(PESQUISA!$B$4="TODAS",B11930=PESQUISA!$B$4),ISNUMBER(SEARCH(PESQUISA!$B$3,D11930))),ROW()-1,"")</f>
        <v/>
      </c>
    </row>
    <row r="11931" spans="1:14" x14ac:dyDescent="0.3">
      <c r="A11931" t="s">
        <v>35967</v>
      </c>
      <c r="B11931" t="s">
        <v>31811</v>
      </c>
      <c r="C11931" t="s">
        <v>35968</v>
      </c>
      <c r="D11931" t="s">
        <v>35969</v>
      </c>
      <c r="E11931" t="s">
        <v>40</v>
      </c>
      <c r="F11931" s="7">
        <v>125</v>
      </c>
      <c r="G11931" t="s">
        <v>33</v>
      </c>
      <c r="H11931" t="s">
        <v>31814</v>
      </c>
      <c r="I11931" t="s">
        <v>31819</v>
      </c>
      <c r="M11931" t="s">
        <v>36</v>
      </c>
      <c r="N11931" t="str">
        <f>IF(AND(PESQUISA!$B$3&lt;&gt;"",OR(PESQUISA!$B$4="TODAS",B11931=PESQUISA!$B$4),ISNUMBER(SEARCH(PESQUISA!$B$3,D11931))),ROW()-1,"")</f>
        <v/>
      </c>
    </row>
    <row r="11932" spans="1:14" x14ac:dyDescent="0.3">
      <c r="A11932" t="s">
        <v>35970</v>
      </c>
      <c r="B11932" t="s">
        <v>31811</v>
      </c>
      <c r="C11932" t="s">
        <v>35971</v>
      </c>
      <c r="D11932" t="s">
        <v>35972</v>
      </c>
      <c r="E11932" t="s">
        <v>40</v>
      </c>
      <c r="F11932" s="7">
        <v>64.67</v>
      </c>
      <c r="G11932" t="s">
        <v>33</v>
      </c>
      <c r="H11932" t="s">
        <v>31814</v>
      </c>
      <c r="I11932" t="s">
        <v>31819</v>
      </c>
      <c r="M11932" t="s">
        <v>36</v>
      </c>
      <c r="N11932" t="str">
        <f>IF(AND(PESQUISA!$B$3&lt;&gt;"",OR(PESQUISA!$B$4="TODAS",B11932=PESQUISA!$B$4),ISNUMBER(SEARCH(PESQUISA!$B$3,D11932))),ROW()-1,"")</f>
        <v/>
      </c>
    </row>
    <row r="11933" spans="1:14" x14ac:dyDescent="0.3">
      <c r="A11933" t="s">
        <v>35973</v>
      </c>
      <c r="B11933" t="s">
        <v>31811</v>
      </c>
      <c r="C11933" t="s">
        <v>35974</v>
      </c>
      <c r="D11933" t="s">
        <v>35975</v>
      </c>
      <c r="E11933" t="s">
        <v>40</v>
      </c>
      <c r="F11933" s="7">
        <v>182.75</v>
      </c>
      <c r="G11933" t="s">
        <v>33</v>
      </c>
      <c r="H11933" t="s">
        <v>31814</v>
      </c>
      <c r="I11933" t="s">
        <v>31819</v>
      </c>
      <c r="M11933" t="s">
        <v>36</v>
      </c>
      <c r="N11933" t="str">
        <f>IF(AND(PESQUISA!$B$3&lt;&gt;"",OR(PESQUISA!$B$4="TODAS",B11933=PESQUISA!$B$4),ISNUMBER(SEARCH(PESQUISA!$B$3,D11933))),ROW()-1,"")</f>
        <v/>
      </c>
    </row>
    <row r="11934" spans="1:14" x14ac:dyDescent="0.3">
      <c r="A11934" t="s">
        <v>35976</v>
      </c>
      <c r="B11934" t="s">
        <v>31811</v>
      </c>
      <c r="C11934" t="s">
        <v>35977</v>
      </c>
      <c r="D11934" t="s">
        <v>35978</v>
      </c>
      <c r="E11934" t="s">
        <v>40</v>
      </c>
      <c r="F11934" s="7">
        <v>15.32</v>
      </c>
      <c r="G11934" t="s">
        <v>33</v>
      </c>
      <c r="H11934" t="s">
        <v>31814</v>
      </c>
      <c r="I11934" t="s">
        <v>31819</v>
      </c>
      <c r="M11934" t="s">
        <v>36</v>
      </c>
      <c r="N11934" t="str">
        <f>IF(AND(PESQUISA!$B$3&lt;&gt;"",OR(PESQUISA!$B$4="TODAS",B11934=PESQUISA!$B$4),ISNUMBER(SEARCH(PESQUISA!$B$3,D11934))),ROW()-1,"")</f>
        <v/>
      </c>
    </row>
    <row r="11935" spans="1:14" x14ac:dyDescent="0.3">
      <c r="A11935" t="s">
        <v>35979</v>
      </c>
      <c r="B11935" t="s">
        <v>31811</v>
      </c>
      <c r="C11935" t="s">
        <v>35980</v>
      </c>
      <c r="D11935" t="s">
        <v>35981</v>
      </c>
      <c r="E11935" t="s">
        <v>40</v>
      </c>
      <c r="F11935" s="7">
        <v>320.20999999999998</v>
      </c>
      <c r="G11935" t="s">
        <v>33</v>
      </c>
      <c r="H11935" t="s">
        <v>31814</v>
      </c>
      <c r="I11935" t="s">
        <v>31819</v>
      </c>
      <c r="M11935" t="s">
        <v>36</v>
      </c>
      <c r="N11935" t="str">
        <f>IF(AND(PESQUISA!$B$3&lt;&gt;"",OR(PESQUISA!$B$4="TODAS",B11935=PESQUISA!$B$4),ISNUMBER(SEARCH(PESQUISA!$B$3,D11935))),ROW()-1,"")</f>
        <v/>
      </c>
    </row>
    <row r="11936" spans="1:14" x14ac:dyDescent="0.3">
      <c r="A11936" t="s">
        <v>35982</v>
      </c>
      <c r="B11936" t="s">
        <v>31811</v>
      </c>
      <c r="C11936" t="s">
        <v>35983</v>
      </c>
      <c r="D11936" t="s">
        <v>35984</v>
      </c>
      <c r="E11936" t="s">
        <v>40</v>
      </c>
      <c r="G11936" t="s">
        <v>33</v>
      </c>
      <c r="H11936" t="s">
        <v>31814</v>
      </c>
      <c r="I11936" t="s">
        <v>31819</v>
      </c>
      <c r="M11936" t="s">
        <v>53</v>
      </c>
      <c r="N11936" t="str">
        <f>IF(AND(PESQUISA!$B$3&lt;&gt;"",OR(PESQUISA!$B$4="TODAS",B11936=PESQUISA!$B$4),ISNUMBER(SEARCH(PESQUISA!$B$3,D11936))),ROW()-1,"")</f>
        <v/>
      </c>
    </row>
    <row r="11937" spans="1:14" x14ac:dyDescent="0.3">
      <c r="A11937" t="s">
        <v>35985</v>
      </c>
      <c r="B11937" t="s">
        <v>31811</v>
      </c>
      <c r="C11937" t="s">
        <v>35986</v>
      </c>
      <c r="D11937" t="s">
        <v>35987</v>
      </c>
      <c r="E11937" t="s">
        <v>40</v>
      </c>
      <c r="G11937" t="s">
        <v>33</v>
      </c>
      <c r="H11937" t="s">
        <v>31814</v>
      </c>
      <c r="I11937" t="s">
        <v>31819</v>
      </c>
      <c r="M11937" t="s">
        <v>53</v>
      </c>
      <c r="N11937" t="str">
        <f>IF(AND(PESQUISA!$B$3&lt;&gt;"",OR(PESQUISA!$B$4="TODAS",B11937=PESQUISA!$B$4),ISNUMBER(SEARCH(PESQUISA!$B$3,D11937))),ROW()-1,"")</f>
        <v/>
      </c>
    </row>
    <row r="11938" spans="1:14" x14ac:dyDescent="0.3">
      <c r="A11938" t="s">
        <v>35988</v>
      </c>
      <c r="B11938" t="s">
        <v>31811</v>
      </c>
      <c r="C11938" t="s">
        <v>35989</v>
      </c>
      <c r="D11938" t="s">
        <v>35990</v>
      </c>
      <c r="E11938" t="s">
        <v>40</v>
      </c>
      <c r="G11938" t="s">
        <v>33</v>
      </c>
      <c r="H11938" t="s">
        <v>31814</v>
      </c>
      <c r="I11938" t="s">
        <v>31819</v>
      </c>
      <c r="M11938" t="s">
        <v>53</v>
      </c>
      <c r="N11938" t="str">
        <f>IF(AND(PESQUISA!$B$3&lt;&gt;"",OR(PESQUISA!$B$4="TODAS",B11938=PESQUISA!$B$4),ISNUMBER(SEARCH(PESQUISA!$B$3,D11938))),ROW()-1,"")</f>
        <v/>
      </c>
    </row>
    <row r="11939" spans="1:14" x14ac:dyDescent="0.3">
      <c r="A11939" t="s">
        <v>35991</v>
      </c>
      <c r="B11939" t="s">
        <v>31811</v>
      </c>
      <c r="C11939" t="s">
        <v>35992</v>
      </c>
      <c r="D11939" t="s">
        <v>35993</v>
      </c>
      <c r="E11939" t="s">
        <v>40</v>
      </c>
      <c r="G11939" t="s">
        <v>33</v>
      </c>
      <c r="H11939" t="s">
        <v>31814</v>
      </c>
      <c r="I11939" t="s">
        <v>31819</v>
      </c>
      <c r="M11939" t="s">
        <v>53</v>
      </c>
      <c r="N11939" t="str">
        <f>IF(AND(PESQUISA!$B$3&lt;&gt;"",OR(PESQUISA!$B$4="TODAS",B11939=PESQUISA!$B$4),ISNUMBER(SEARCH(PESQUISA!$B$3,D11939))),ROW()-1,"")</f>
        <v/>
      </c>
    </row>
    <row r="11940" spans="1:14" x14ac:dyDescent="0.3">
      <c r="A11940" t="s">
        <v>35994</v>
      </c>
      <c r="B11940" t="s">
        <v>31811</v>
      </c>
      <c r="C11940" t="s">
        <v>35995</v>
      </c>
      <c r="D11940" t="s">
        <v>35996</v>
      </c>
      <c r="E11940" t="s">
        <v>40</v>
      </c>
      <c r="G11940" t="s">
        <v>33</v>
      </c>
      <c r="H11940" t="s">
        <v>31814</v>
      </c>
      <c r="I11940" t="s">
        <v>31819</v>
      </c>
      <c r="M11940" t="s">
        <v>53</v>
      </c>
      <c r="N11940" t="str">
        <f>IF(AND(PESQUISA!$B$3&lt;&gt;"",OR(PESQUISA!$B$4="TODAS",B11940=PESQUISA!$B$4),ISNUMBER(SEARCH(PESQUISA!$B$3,D11940))),ROW()-1,"")</f>
        <v/>
      </c>
    </row>
    <row r="11941" spans="1:14" x14ac:dyDescent="0.3">
      <c r="A11941" t="s">
        <v>35997</v>
      </c>
      <c r="B11941" t="s">
        <v>31811</v>
      </c>
      <c r="C11941" t="s">
        <v>35998</v>
      </c>
      <c r="D11941" t="s">
        <v>35999</v>
      </c>
      <c r="E11941" t="s">
        <v>40</v>
      </c>
      <c r="F11941" s="7">
        <v>50.28</v>
      </c>
      <c r="G11941" t="s">
        <v>33</v>
      </c>
      <c r="H11941" t="s">
        <v>31814</v>
      </c>
      <c r="I11941" t="s">
        <v>31819</v>
      </c>
      <c r="M11941" t="s">
        <v>36</v>
      </c>
      <c r="N11941" t="str">
        <f>IF(AND(PESQUISA!$B$3&lt;&gt;"",OR(PESQUISA!$B$4="TODAS",B11941=PESQUISA!$B$4),ISNUMBER(SEARCH(PESQUISA!$B$3,D11941))),ROW()-1,"")</f>
        <v/>
      </c>
    </row>
    <row r="11942" spans="1:14" x14ac:dyDescent="0.3">
      <c r="A11942" t="s">
        <v>36000</v>
      </c>
      <c r="B11942" t="s">
        <v>31811</v>
      </c>
      <c r="C11942" t="s">
        <v>36001</v>
      </c>
      <c r="D11942" t="s">
        <v>36002</v>
      </c>
      <c r="E11942" t="s">
        <v>40</v>
      </c>
      <c r="F11942" s="7">
        <v>41.45</v>
      </c>
      <c r="G11942" t="s">
        <v>33</v>
      </c>
      <c r="H11942" t="s">
        <v>31814</v>
      </c>
      <c r="I11942" t="s">
        <v>31819</v>
      </c>
      <c r="M11942" t="s">
        <v>36</v>
      </c>
      <c r="N11942" t="str">
        <f>IF(AND(PESQUISA!$B$3&lt;&gt;"",OR(PESQUISA!$B$4="TODAS",B11942=PESQUISA!$B$4),ISNUMBER(SEARCH(PESQUISA!$B$3,D11942))),ROW()-1,"")</f>
        <v/>
      </c>
    </row>
    <row r="11943" spans="1:14" x14ac:dyDescent="0.3">
      <c r="A11943" t="s">
        <v>36003</v>
      </c>
      <c r="B11943" t="s">
        <v>31811</v>
      </c>
      <c r="C11943" t="s">
        <v>36004</v>
      </c>
      <c r="D11943" t="s">
        <v>36005</v>
      </c>
      <c r="E11943" t="s">
        <v>40</v>
      </c>
      <c r="F11943" s="7">
        <v>25.78</v>
      </c>
      <c r="G11943" t="s">
        <v>33</v>
      </c>
      <c r="H11943" t="s">
        <v>31814</v>
      </c>
      <c r="I11943" t="s">
        <v>31819</v>
      </c>
      <c r="M11943" t="s">
        <v>36</v>
      </c>
      <c r="N11943" t="str">
        <f>IF(AND(PESQUISA!$B$3&lt;&gt;"",OR(PESQUISA!$B$4="TODAS",B11943=PESQUISA!$B$4),ISNUMBER(SEARCH(PESQUISA!$B$3,D11943))),ROW()-1,"")</f>
        <v/>
      </c>
    </row>
    <row r="11944" spans="1:14" x14ac:dyDescent="0.3">
      <c r="A11944" t="s">
        <v>36006</v>
      </c>
      <c r="B11944" t="s">
        <v>31811</v>
      </c>
      <c r="C11944" t="s">
        <v>36007</v>
      </c>
      <c r="D11944" t="s">
        <v>36008</v>
      </c>
      <c r="E11944" t="s">
        <v>40</v>
      </c>
      <c r="F11944" s="7">
        <v>12.01</v>
      </c>
      <c r="G11944" t="s">
        <v>33</v>
      </c>
      <c r="H11944" t="s">
        <v>31814</v>
      </c>
      <c r="I11944" t="s">
        <v>31819</v>
      </c>
      <c r="M11944" t="s">
        <v>36</v>
      </c>
      <c r="N11944" t="str">
        <f>IF(AND(PESQUISA!$B$3&lt;&gt;"",OR(PESQUISA!$B$4="TODAS",B11944=PESQUISA!$B$4),ISNUMBER(SEARCH(PESQUISA!$B$3,D11944))),ROW()-1,"")</f>
        <v/>
      </c>
    </row>
    <row r="11945" spans="1:14" x14ac:dyDescent="0.3">
      <c r="A11945" t="s">
        <v>36009</v>
      </c>
      <c r="B11945" t="s">
        <v>31811</v>
      </c>
      <c r="C11945" t="s">
        <v>36010</v>
      </c>
      <c r="D11945" t="s">
        <v>36011</v>
      </c>
      <c r="E11945" t="s">
        <v>40</v>
      </c>
      <c r="F11945" s="7">
        <v>146.76</v>
      </c>
      <c r="G11945" t="s">
        <v>33</v>
      </c>
      <c r="H11945" t="s">
        <v>31814</v>
      </c>
      <c r="I11945" t="s">
        <v>31819</v>
      </c>
      <c r="M11945" t="s">
        <v>36</v>
      </c>
      <c r="N11945" t="str">
        <f>IF(AND(PESQUISA!$B$3&lt;&gt;"",OR(PESQUISA!$B$4="TODAS",B11945=PESQUISA!$B$4),ISNUMBER(SEARCH(PESQUISA!$B$3,D11945))),ROW()-1,"")</f>
        <v/>
      </c>
    </row>
    <row r="11946" spans="1:14" x14ac:dyDescent="0.3">
      <c r="A11946" t="s">
        <v>36012</v>
      </c>
      <c r="B11946" t="s">
        <v>31811</v>
      </c>
      <c r="C11946" t="s">
        <v>36013</v>
      </c>
      <c r="D11946" t="s">
        <v>36014</v>
      </c>
      <c r="E11946" t="s">
        <v>40</v>
      </c>
      <c r="F11946" s="7">
        <v>72.44</v>
      </c>
      <c r="G11946" t="s">
        <v>33</v>
      </c>
      <c r="H11946" t="s">
        <v>31814</v>
      </c>
      <c r="I11946" t="s">
        <v>31819</v>
      </c>
      <c r="M11946" t="s">
        <v>36</v>
      </c>
      <c r="N11946" t="str">
        <f>IF(AND(PESQUISA!$B$3&lt;&gt;"",OR(PESQUISA!$B$4="TODAS",B11946=PESQUISA!$B$4),ISNUMBER(SEARCH(PESQUISA!$B$3,D11946))),ROW()-1,"")</f>
        <v/>
      </c>
    </row>
    <row r="11947" spans="1:14" x14ac:dyDescent="0.3">
      <c r="A11947" t="s">
        <v>36015</v>
      </c>
      <c r="B11947" t="s">
        <v>31811</v>
      </c>
      <c r="C11947" t="s">
        <v>36016</v>
      </c>
      <c r="D11947" t="s">
        <v>36017</v>
      </c>
      <c r="E11947" t="s">
        <v>40</v>
      </c>
      <c r="F11947" s="7">
        <v>223.21</v>
      </c>
      <c r="G11947" t="s">
        <v>33</v>
      </c>
      <c r="H11947" t="s">
        <v>31814</v>
      </c>
      <c r="I11947" t="s">
        <v>31819</v>
      </c>
      <c r="M11947" t="s">
        <v>36</v>
      </c>
      <c r="N11947" t="str">
        <f>IF(AND(PESQUISA!$B$3&lt;&gt;"",OR(PESQUISA!$B$4="TODAS",B11947=PESQUISA!$B$4),ISNUMBER(SEARCH(PESQUISA!$B$3,D11947))),ROW()-1,"")</f>
        <v/>
      </c>
    </row>
    <row r="11948" spans="1:14" x14ac:dyDescent="0.3">
      <c r="A11948" t="s">
        <v>36018</v>
      </c>
      <c r="B11948" t="s">
        <v>31811</v>
      </c>
      <c r="C11948" t="s">
        <v>36019</v>
      </c>
      <c r="D11948" t="s">
        <v>36020</v>
      </c>
      <c r="E11948" t="s">
        <v>40</v>
      </c>
      <c r="F11948" s="7">
        <v>14.37</v>
      </c>
      <c r="G11948" t="s">
        <v>33</v>
      </c>
      <c r="H11948" t="s">
        <v>31814</v>
      </c>
      <c r="I11948" t="s">
        <v>31819</v>
      </c>
      <c r="M11948" t="s">
        <v>36</v>
      </c>
      <c r="N11948" t="str">
        <f>IF(AND(PESQUISA!$B$3&lt;&gt;"",OR(PESQUISA!$B$4="TODAS",B11948=PESQUISA!$B$4),ISNUMBER(SEARCH(PESQUISA!$B$3,D11948))),ROW()-1,"")</f>
        <v/>
      </c>
    </row>
    <row r="11949" spans="1:14" x14ac:dyDescent="0.3">
      <c r="A11949" t="s">
        <v>36021</v>
      </c>
      <c r="B11949" t="s">
        <v>31811</v>
      </c>
      <c r="C11949" t="s">
        <v>36022</v>
      </c>
      <c r="D11949" t="s">
        <v>36023</v>
      </c>
      <c r="E11949" t="s">
        <v>40</v>
      </c>
      <c r="F11949" s="7">
        <v>40.299999999999997</v>
      </c>
      <c r="G11949" t="s">
        <v>33</v>
      </c>
      <c r="H11949" t="s">
        <v>31814</v>
      </c>
      <c r="I11949" t="s">
        <v>31819</v>
      </c>
      <c r="M11949" t="s">
        <v>36</v>
      </c>
      <c r="N11949" t="str">
        <f>IF(AND(PESQUISA!$B$3&lt;&gt;"",OR(PESQUISA!$B$4="TODAS",B11949=PESQUISA!$B$4),ISNUMBER(SEARCH(PESQUISA!$B$3,D11949))),ROW()-1,"")</f>
        <v/>
      </c>
    </row>
    <row r="11950" spans="1:14" x14ac:dyDescent="0.3">
      <c r="A11950" t="s">
        <v>36024</v>
      </c>
      <c r="B11950" t="s">
        <v>31811</v>
      </c>
      <c r="C11950" t="s">
        <v>36025</v>
      </c>
      <c r="D11950" t="s">
        <v>36026</v>
      </c>
      <c r="E11950" t="s">
        <v>40</v>
      </c>
      <c r="F11950" s="7">
        <v>30.25</v>
      </c>
      <c r="G11950" t="s">
        <v>33</v>
      </c>
      <c r="H11950" t="s">
        <v>31814</v>
      </c>
      <c r="I11950" t="s">
        <v>31819</v>
      </c>
      <c r="M11950" t="s">
        <v>36</v>
      </c>
      <c r="N11950" t="str">
        <f>IF(AND(PESQUISA!$B$3&lt;&gt;"",OR(PESQUISA!$B$4="TODAS",B11950=PESQUISA!$B$4),ISNUMBER(SEARCH(PESQUISA!$B$3,D11950))),ROW()-1,"")</f>
        <v/>
      </c>
    </row>
    <row r="11951" spans="1:14" x14ac:dyDescent="0.3">
      <c r="A11951" t="s">
        <v>36027</v>
      </c>
      <c r="B11951" t="s">
        <v>31811</v>
      </c>
      <c r="C11951" t="s">
        <v>36028</v>
      </c>
      <c r="D11951" t="s">
        <v>36029</v>
      </c>
      <c r="E11951" t="s">
        <v>40</v>
      </c>
      <c r="F11951" s="7">
        <v>19.3</v>
      </c>
      <c r="G11951" t="s">
        <v>33</v>
      </c>
      <c r="H11951" t="s">
        <v>31814</v>
      </c>
      <c r="I11951" t="s">
        <v>31819</v>
      </c>
      <c r="M11951" t="s">
        <v>36</v>
      </c>
      <c r="N11951" t="str">
        <f>IF(AND(PESQUISA!$B$3&lt;&gt;"",OR(PESQUISA!$B$4="TODAS",B11951=PESQUISA!$B$4),ISNUMBER(SEARCH(PESQUISA!$B$3,D11951))),ROW()-1,"")</f>
        <v/>
      </c>
    </row>
    <row r="11952" spans="1:14" x14ac:dyDescent="0.3">
      <c r="A11952" t="s">
        <v>36030</v>
      </c>
      <c r="B11952" t="s">
        <v>31811</v>
      </c>
      <c r="C11952" t="s">
        <v>36031</v>
      </c>
      <c r="D11952" t="s">
        <v>36032</v>
      </c>
      <c r="E11952" t="s">
        <v>40</v>
      </c>
      <c r="F11952" s="7">
        <v>8.59</v>
      </c>
      <c r="G11952" t="s">
        <v>33</v>
      </c>
      <c r="H11952" t="s">
        <v>31814</v>
      </c>
      <c r="I11952" t="s">
        <v>31819</v>
      </c>
      <c r="M11952" t="s">
        <v>36</v>
      </c>
      <c r="N11952" t="str">
        <f>IF(AND(PESQUISA!$B$3&lt;&gt;"",OR(PESQUISA!$B$4="TODAS",B11952=PESQUISA!$B$4),ISNUMBER(SEARCH(PESQUISA!$B$3,D11952))),ROW()-1,"")</f>
        <v/>
      </c>
    </row>
    <row r="11953" spans="1:14" x14ac:dyDescent="0.3">
      <c r="A11953" t="s">
        <v>36033</v>
      </c>
      <c r="B11953" t="s">
        <v>31811</v>
      </c>
      <c r="C11953" t="s">
        <v>36034</v>
      </c>
      <c r="D11953" t="s">
        <v>36035</v>
      </c>
      <c r="E11953" t="s">
        <v>40</v>
      </c>
      <c r="F11953" s="7">
        <v>112.53</v>
      </c>
      <c r="G11953" t="s">
        <v>33</v>
      </c>
      <c r="H11953" t="s">
        <v>31814</v>
      </c>
      <c r="I11953" t="s">
        <v>31819</v>
      </c>
      <c r="M11953" t="s">
        <v>36</v>
      </c>
      <c r="N11953" t="str">
        <f>IF(AND(PESQUISA!$B$3&lt;&gt;"",OR(PESQUISA!$B$4="TODAS",B11953=PESQUISA!$B$4),ISNUMBER(SEARCH(PESQUISA!$B$3,D11953))),ROW()-1,"")</f>
        <v/>
      </c>
    </row>
    <row r="11954" spans="1:14" x14ac:dyDescent="0.3">
      <c r="A11954" t="s">
        <v>36036</v>
      </c>
      <c r="B11954" t="s">
        <v>31811</v>
      </c>
      <c r="C11954" t="s">
        <v>36037</v>
      </c>
      <c r="D11954" t="s">
        <v>36038</v>
      </c>
      <c r="E11954" t="s">
        <v>40</v>
      </c>
      <c r="F11954" s="7">
        <v>61.84</v>
      </c>
      <c r="G11954" t="s">
        <v>33</v>
      </c>
      <c r="H11954" t="s">
        <v>31814</v>
      </c>
      <c r="I11954" t="s">
        <v>31819</v>
      </c>
      <c r="M11954" t="s">
        <v>36</v>
      </c>
      <c r="N11954" t="str">
        <f>IF(AND(PESQUISA!$B$3&lt;&gt;"",OR(PESQUISA!$B$4="TODAS",B11954=PESQUISA!$B$4),ISNUMBER(SEARCH(PESQUISA!$B$3,D11954))),ROW()-1,"")</f>
        <v/>
      </c>
    </row>
    <row r="11955" spans="1:14" x14ac:dyDescent="0.3">
      <c r="A11955" t="s">
        <v>36039</v>
      </c>
      <c r="B11955" t="s">
        <v>31811</v>
      </c>
      <c r="C11955" t="s">
        <v>36040</v>
      </c>
      <c r="D11955" t="s">
        <v>36041</v>
      </c>
      <c r="E11955" t="s">
        <v>40</v>
      </c>
      <c r="F11955" s="7">
        <v>158.72999999999999</v>
      </c>
      <c r="G11955" t="s">
        <v>33</v>
      </c>
      <c r="H11955" t="s">
        <v>31814</v>
      </c>
      <c r="I11955" t="s">
        <v>31819</v>
      </c>
      <c r="M11955" t="s">
        <v>36</v>
      </c>
      <c r="N11955" t="str">
        <f>IF(AND(PESQUISA!$B$3&lt;&gt;"",OR(PESQUISA!$B$4="TODAS",B11955=PESQUISA!$B$4),ISNUMBER(SEARCH(PESQUISA!$B$3,D11955))),ROW()-1,"")</f>
        <v/>
      </c>
    </row>
    <row r="11956" spans="1:14" x14ac:dyDescent="0.3">
      <c r="A11956" t="s">
        <v>36042</v>
      </c>
      <c r="B11956" t="s">
        <v>31811</v>
      </c>
      <c r="C11956" t="s">
        <v>36043</v>
      </c>
      <c r="D11956" t="s">
        <v>36044</v>
      </c>
      <c r="E11956" t="s">
        <v>40</v>
      </c>
      <c r="F11956" s="7">
        <v>12.86</v>
      </c>
      <c r="G11956" t="s">
        <v>33</v>
      </c>
      <c r="H11956" t="s">
        <v>31814</v>
      </c>
      <c r="I11956" t="s">
        <v>31819</v>
      </c>
      <c r="M11956" t="s">
        <v>36</v>
      </c>
      <c r="N11956" t="str">
        <f>IF(AND(PESQUISA!$B$3&lt;&gt;"",OR(PESQUISA!$B$4="TODAS",B11956=PESQUISA!$B$4),ISNUMBER(SEARCH(PESQUISA!$B$3,D11956))),ROW()-1,"")</f>
        <v/>
      </c>
    </row>
    <row r="11957" spans="1:14" x14ac:dyDescent="0.3">
      <c r="A11957" t="s">
        <v>36045</v>
      </c>
      <c r="B11957" t="s">
        <v>31811</v>
      </c>
      <c r="C11957" t="s">
        <v>36046</v>
      </c>
      <c r="D11957" t="s">
        <v>36047</v>
      </c>
      <c r="E11957" t="s">
        <v>40</v>
      </c>
      <c r="F11957" s="7">
        <v>301.86</v>
      </c>
      <c r="G11957" t="s">
        <v>33</v>
      </c>
      <c r="H11957" t="s">
        <v>31814</v>
      </c>
      <c r="I11957" t="s">
        <v>31819</v>
      </c>
      <c r="M11957" t="s">
        <v>36</v>
      </c>
      <c r="N11957" t="str">
        <f>IF(AND(PESQUISA!$B$3&lt;&gt;"",OR(PESQUISA!$B$4="TODAS",B11957=PESQUISA!$B$4),ISNUMBER(SEARCH(PESQUISA!$B$3,D11957))),ROW()-1,"")</f>
        <v/>
      </c>
    </row>
    <row r="11958" spans="1:14" x14ac:dyDescent="0.3">
      <c r="A11958" t="s">
        <v>36048</v>
      </c>
      <c r="B11958" t="s">
        <v>31811</v>
      </c>
      <c r="C11958" t="s">
        <v>36049</v>
      </c>
      <c r="D11958" t="s">
        <v>36050</v>
      </c>
      <c r="E11958" t="s">
        <v>40</v>
      </c>
      <c r="F11958" s="7">
        <v>440.46</v>
      </c>
      <c r="G11958" t="s">
        <v>33</v>
      </c>
      <c r="H11958" t="s">
        <v>31814</v>
      </c>
      <c r="I11958" t="s">
        <v>31819</v>
      </c>
      <c r="M11958" t="s">
        <v>36</v>
      </c>
      <c r="N11958" t="str">
        <f>IF(AND(PESQUISA!$B$3&lt;&gt;"",OR(PESQUISA!$B$4="TODAS",B11958=PESQUISA!$B$4),ISNUMBER(SEARCH(PESQUISA!$B$3,D11958))),ROW()-1,"")</f>
        <v/>
      </c>
    </row>
    <row r="11959" spans="1:14" x14ac:dyDescent="0.3">
      <c r="A11959" t="s">
        <v>36051</v>
      </c>
      <c r="B11959" t="s">
        <v>31811</v>
      </c>
      <c r="C11959" t="s">
        <v>36052</v>
      </c>
      <c r="D11959" t="s">
        <v>36053</v>
      </c>
      <c r="E11959" t="s">
        <v>40</v>
      </c>
      <c r="F11959" s="7">
        <v>1125.78</v>
      </c>
      <c r="G11959" t="s">
        <v>33</v>
      </c>
      <c r="H11959" t="s">
        <v>31814</v>
      </c>
      <c r="I11959" t="s">
        <v>31819</v>
      </c>
      <c r="M11959" t="s">
        <v>36</v>
      </c>
      <c r="N11959" t="str">
        <f>IF(AND(PESQUISA!$B$3&lt;&gt;"",OR(PESQUISA!$B$4="TODAS",B11959=PESQUISA!$B$4),ISNUMBER(SEARCH(PESQUISA!$B$3,D11959))),ROW()-1,"")</f>
        <v/>
      </c>
    </row>
    <row r="11960" spans="1:14" x14ac:dyDescent="0.3">
      <c r="A11960" t="s">
        <v>36054</v>
      </c>
      <c r="B11960" t="s">
        <v>31811</v>
      </c>
      <c r="C11960" t="s">
        <v>36055</v>
      </c>
      <c r="D11960" t="s">
        <v>36056</v>
      </c>
      <c r="E11960" t="s">
        <v>40</v>
      </c>
      <c r="G11960" t="s">
        <v>33</v>
      </c>
      <c r="H11960" t="s">
        <v>31814</v>
      </c>
      <c r="I11960" t="s">
        <v>31819</v>
      </c>
      <c r="M11960" t="s">
        <v>53</v>
      </c>
      <c r="N11960" t="str">
        <f>IF(AND(PESQUISA!$B$3&lt;&gt;"",OR(PESQUISA!$B$4="TODAS",B11960=PESQUISA!$B$4),ISNUMBER(SEARCH(PESQUISA!$B$3,D11960))),ROW()-1,"")</f>
        <v/>
      </c>
    </row>
    <row r="11961" spans="1:14" x14ac:dyDescent="0.3">
      <c r="A11961" t="s">
        <v>36057</v>
      </c>
      <c r="B11961" t="s">
        <v>31811</v>
      </c>
      <c r="C11961" t="s">
        <v>36058</v>
      </c>
      <c r="D11961" t="s">
        <v>36059</v>
      </c>
      <c r="E11961" t="s">
        <v>40</v>
      </c>
      <c r="G11961" t="s">
        <v>33</v>
      </c>
      <c r="H11961" t="s">
        <v>31814</v>
      </c>
      <c r="I11961" t="s">
        <v>31819</v>
      </c>
      <c r="M11961" t="s">
        <v>53</v>
      </c>
      <c r="N11961" t="str">
        <f>IF(AND(PESQUISA!$B$3&lt;&gt;"",OR(PESQUISA!$B$4="TODAS",B11961=PESQUISA!$B$4),ISNUMBER(SEARCH(PESQUISA!$B$3,D11961))),ROW()-1,"")</f>
        <v/>
      </c>
    </row>
    <row r="11962" spans="1:14" x14ac:dyDescent="0.3">
      <c r="A11962" t="s">
        <v>36060</v>
      </c>
      <c r="B11962" t="s">
        <v>31811</v>
      </c>
      <c r="C11962" t="s">
        <v>36061</v>
      </c>
      <c r="D11962" t="s">
        <v>36062</v>
      </c>
      <c r="E11962" t="s">
        <v>40</v>
      </c>
      <c r="G11962" t="s">
        <v>33</v>
      </c>
      <c r="H11962" t="s">
        <v>31814</v>
      </c>
      <c r="I11962" t="s">
        <v>31819</v>
      </c>
      <c r="M11962" t="s">
        <v>53</v>
      </c>
      <c r="N11962" t="str">
        <f>IF(AND(PESQUISA!$B$3&lt;&gt;"",OR(PESQUISA!$B$4="TODAS",B11962=PESQUISA!$B$4),ISNUMBER(SEARCH(PESQUISA!$B$3,D11962))),ROW()-1,"")</f>
        <v/>
      </c>
    </row>
    <row r="11963" spans="1:14" x14ac:dyDescent="0.3">
      <c r="A11963" t="s">
        <v>36063</v>
      </c>
      <c r="B11963" t="s">
        <v>31811</v>
      </c>
      <c r="C11963" t="s">
        <v>36064</v>
      </c>
      <c r="D11963" t="s">
        <v>36065</v>
      </c>
      <c r="E11963" t="s">
        <v>40</v>
      </c>
      <c r="G11963" t="s">
        <v>33</v>
      </c>
      <c r="H11963" t="s">
        <v>31814</v>
      </c>
      <c r="I11963" t="s">
        <v>31819</v>
      </c>
      <c r="M11963" t="s">
        <v>53</v>
      </c>
      <c r="N11963" t="str">
        <f>IF(AND(PESQUISA!$B$3&lt;&gt;"",OR(PESQUISA!$B$4="TODAS",B11963=PESQUISA!$B$4),ISNUMBER(SEARCH(PESQUISA!$B$3,D11963))),ROW()-1,"")</f>
        <v/>
      </c>
    </row>
    <row r="11964" spans="1:14" x14ac:dyDescent="0.3">
      <c r="A11964" t="s">
        <v>36066</v>
      </c>
      <c r="B11964" t="s">
        <v>31811</v>
      </c>
      <c r="C11964" t="s">
        <v>36067</v>
      </c>
      <c r="D11964" t="s">
        <v>36068</v>
      </c>
      <c r="E11964" t="s">
        <v>40</v>
      </c>
      <c r="G11964" t="s">
        <v>33</v>
      </c>
      <c r="H11964" t="s">
        <v>31814</v>
      </c>
      <c r="I11964" t="s">
        <v>31819</v>
      </c>
      <c r="M11964" t="s">
        <v>53</v>
      </c>
      <c r="N11964" t="str">
        <f>IF(AND(PESQUISA!$B$3&lt;&gt;"",OR(PESQUISA!$B$4="TODAS",B11964=PESQUISA!$B$4),ISNUMBER(SEARCH(PESQUISA!$B$3,D11964))),ROW()-1,"")</f>
        <v/>
      </c>
    </row>
    <row r="11965" spans="1:14" x14ac:dyDescent="0.3">
      <c r="A11965" t="s">
        <v>36069</v>
      </c>
      <c r="B11965" t="s">
        <v>31811</v>
      </c>
      <c r="C11965" t="s">
        <v>36070</v>
      </c>
      <c r="D11965" t="s">
        <v>36071</v>
      </c>
      <c r="E11965" t="s">
        <v>40</v>
      </c>
      <c r="G11965" t="s">
        <v>33</v>
      </c>
      <c r="H11965" t="s">
        <v>31814</v>
      </c>
      <c r="I11965" t="s">
        <v>31819</v>
      </c>
      <c r="M11965" t="s">
        <v>53</v>
      </c>
      <c r="N11965" t="str">
        <f>IF(AND(PESQUISA!$B$3&lt;&gt;"",OR(PESQUISA!$B$4="TODAS",B11965=PESQUISA!$B$4),ISNUMBER(SEARCH(PESQUISA!$B$3,D11965))),ROW()-1,"")</f>
        <v/>
      </c>
    </row>
    <row r="11966" spans="1:14" x14ac:dyDescent="0.3">
      <c r="A11966" t="s">
        <v>36072</v>
      </c>
      <c r="B11966" t="s">
        <v>31811</v>
      </c>
      <c r="C11966" t="s">
        <v>36073</v>
      </c>
      <c r="D11966" t="s">
        <v>36074</v>
      </c>
      <c r="E11966" t="s">
        <v>40</v>
      </c>
      <c r="G11966" t="s">
        <v>33</v>
      </c>
      <c r="H11966" t="s">
        <v>31814</v>
      </c>
      <c r="I11966" t="s">
        <v>31819</v>
      </c>
      <c r="M11966" t="s">
        <v>53</v>
      </c>
      <c r="N11966" t="str">
        <f>IF(AND(PESQUISA!$B$3&lt;&gt;"",OR(PESQUISA!$B$4="TODAS",B11966=PESQUISA!$B$4),ISNUMBER(SEARCH(PESQUISA!$B$3,D11966))),ROW()-1,"")</f>
        <v/>
      </c>
    </row>
    <row r="11967" spans="1:14" x14ac:dyDescent="0.3">
      <c r="A11967" t="s">
        <v>36075</v>
      </c>
      <c r="B11967" t="s">
        <v>31811</v>
      </c>
      <c r="C11967" t="s">
        <v>36076</v>
      </c>
      <c r="D11967" t="s">
        <v>36077</v>
      </c>
      <c r="E11967" t="s">
        <v>40</v>
      </c>
      <c r="G11967" t="s">
        <v>33</v>
      </c>
      <c r="H11967" t="s">
        <v>31814</v>
      </c>
      <c r="I11967" t="s">
        <v>31819</v>
      </c>
      <c r="M11967" t="s">
        <v>53</v>
      </c>
      <c r="N11967" t="str">
        <f>IF(AND(PESQUISA!$B$3&lt;&gt;"",OR(PESQUISA!$B$4="TODAS",B11967=PESQUISA!$B$4),ISNUMBER(SEARCH(PESQUISA!$B$3,D11967))),ROW()-1,"")</f>
        <v/>
      </c>
    </row>
    <row r="11968" spans="1:14" x14ac:dyDescent="0.3">
      <c r="A11968" t="s">
        <v>36078</v>
      </c>
      <c r="B11968" t="s">
        <v>31811</v>
      </c>
      <c r="C11968" t="s">
        <v>36079</v>
      </c>
      <c r="D11968" t="s">
        <v>36080</v>
      </c>
      <c r="E11968" t="s">
        <v>40</v>
      </c>
      <c r="G11968" t="s">
        <v>33</v>
      </c>
      <c r="H11968" t="s">
        <v>31814</v>
      </c>
      <c r="I11968" t="s">
        <v>31819</v>
      </c>
      <c r="M11968" t="s">
        <v>53</v>
      </c>
      <c r="N11968" t="str">
        <f>IF(AND(PESQUISA!$B$3&lt;&gt;"",OR(PESQUISA!$B$4="TODAS",B11968=PESQUISA!$B$4),ISNUMBER(SEARCH(PESQUISA!$B$3,D11968))),ROW()-1,"")</f>
        <v/>
      </c>
    </row>
    <row r="11969" spans="1:14" x14ac:dyDescent="0.3">
      <c r="A11969" t="s">
        <v>36081</v>
      </c>
      <c r="B11969" t="s">
        <v>31811</v>
      </c>
      <c r="C11969" t="s">
        <v>36082</v>
      </c>
      <c r="D11969" t="s">
        <v>36083</v>
      </c>
      <c r="E11969" t="s">
        <v>40</v>
      </c>
      <c r="G11969" t="s">
        <v>33</v>
      </c>
      <c r="H11969" t="s">
        <v>31814</v>
      </c>
      <c r="I11969" t="s">
        <v>31819</v>
      </c>
      <c r="M11969" t="s">
        <v>53</v>
      </c>
      <c r="N11969" t="str">
        <f>IF(AND(PESQUISA!$B$3&lt;&gt;"",OR(PESQUISA!$B$4="TODAS",B11969=PESQUISA!$B$4),ISNUMBER(SEARCH(PESQUISA!$B$3,D11969))),ROW()-1,"")</f>
        <v/>
      </c>
    </row>
    <row r="11970" spans="1:14" x14ac:dyDescent="0.3">
      <c r="A11970" t="s">
        <v>36084</v>
      </c>
      <c r="B11970" t="s">
        <v>31811</v>
      </c>
      <c r="C11970" t="s">
        <v>36085</v>
      </c>
      <c r="D11970" t="s">
        <v>36086</v>
      </c>
      <c r="E11970" t="s">
        <v>40</v>
      </c>
      <c r="G11970" t="s">
        <v>33</v>
      </c>
      <c r="H11970" t="s">
        <v>31814</v>
      </c>
      <c r="I11970" t="s">
        <v>31819</v>
      </c>
      <c r="M11970" t="s">
        <v>53</v>
      </c>
      <c r="N11970" t="str">
        <f>IF(AND(PESQUISA!$B$3&lt;&gt;"",OR(PESQUISA!$B$4="TODAS",B11970=PESQUISA!$B$4),ISNUMBER(SEARCH(PESQUISA!$B$3,D11970))),ROW()-1,"")</f>
        <v/>
      </c>
    </row>
    <row r="11971" spans="1:14" x14ac:dyDescent="0.3">
      <c r="A11971" t="s">
        <v>36087</v>
      </c>
      <c r="B11971" t="s">
        <v>31811</v>
      </c>
      <c r="C11971" t="s">
        <v>36088</v>
      </c>
      <c r="D11971" t="s">
        <v>36089</v>
      </c>
      <c r="E11971" t="s">
        <v>40</v>
      </c>
      <c r="G11971" t="s">
        <v>33</v>
      </c>
      <c r="H11971" t="s">
        <v>31814</v>
      </c>
      <c r="I11971" t="s">
        <v>31819</v>
      </c>
      <c r="M11971" t="s">
        <v>53</v>
      </c>
      <c r="N11971" t="str">
        <f>IF(AND(PESQUISA!$B$3&lt;&gt;"",OR(PESQUISA!$B$4="TODAS",B11971=PESQUISA!$B$4),ISNUMBER(SEARCH(PESQUISA!$B$3,D11971))),ROW()-1,"")</f>
        <v/>
      </c>
    </row>
    <row r="11972" spans="1:14" x14ac:dyDescent="0.3">
      <c r="A11972" t="s">
        <v>36090</v>
      </c>
      <c r="B11972" t="s">
        <v>31811</v>
      </c>
      <c r="C11972" t="s">
        <v>36091</v>
      </c>
      <c r="D11972" t="s">
        <v>36092</v>
      </c>
      <c r="E11972" t="s">
        <v>40</v>
      </c>
      <c r="G11972" t="s">
        <v>33</v>
      </c>
      <c r="H11972" t="s">
        <v>31814</v>
      </c>
      <c r="I11972" t="s">
        <v>31819</v>
      </c>
      <c r="M11972" t="s">
        <v>53</v>
      </c>
      <c r="N11972" t="str">
        <f>IF(AND(PESQUISA!$B$3&lt;&gt;"",OR(PESQUISA!$B$4="TODAS",B11972=PESQUISA!$B$4),ISNUMBER(SEARCH(PESQUISA!$B$3,D11972))),ROW()-1,"")</f>
        <v/>
      </c>
    </row>
    <row r="11973" spans="1:14" x14ac:dyDescent="0.3">
      <c r="A11973" t="s">
        <v>36093</v>
      </c>
      <c r="B11973" t="s">
        <v>31811</v>
      </c>
      <c r="C11973" t="s">
        <v>36094</v>
      </c>
      <c r="D11973" t="s">
        <v>36095</v>
      </c>
      <c r="E11973" t="s">
        <v>40</v>
      </c>
      <c r="G11973" t="s">
        <v>33</v>
      </c>
      <c r="H11973" t="s">
        <v>31814</v>
      </c>
      <c r="I11973" t="s">
        <v>31819</v>
      </c>
      <c r="M11973" t="s">
        <v>53</v>
      </c>
      <c r="N11973" t="str">
        <f>IF(AND(PESQUISA!$B$3&lt;&gt;"",OR(PESQUISA!$B$4="TODAS",B11973=PESQUISA!$B$4),ISNUMBER(SEARCH(PESQUISA!$B$3,D11973))),ROW()-1,"")</f>
        <v/>
      </c>
    </row>
    <row r="11974" spans="1:14" x14ac:dyDescent="0.3">
      <c r="A11974" t="s">
        <v>36096</v>
      </c>
      <c r="B11974" t="s">
        <v>31811</v>
      </c>
      <c r="C11974" t="s">
        <v>36097</v>
      </c>
      <c r="D11974" t="s">
        <v>36098</v>
      </c>
      <c r="E11974" t="s">
        <v>40</v>
      </c>
      <c r="G11974" t="s">
        <v>33</v>
      </c>
      <c r="H11974" t="s">
        <v>31814</v>
      </c>
      <c r="I11974" t="s">
        <v>31819</v>
      </c>
      <c r="M11974" t="s">
        <v>53</v>
      </c>
      <c r="N11974" t="str">
        <f>IF(AND(PESQUISA!$B$3&lt;&gt;"",OR(PESQUISA!$B$4="TODAS",B11974=PESQUISA!$B$4),ISNUMBER(SEARCH(PESQUISA!$B$3,D11974))),ROW()-1,"")</f>
        <v/>
      </c>
    </row>
    <row r="11975" spans="1:14" x14ac:dyDescent="0.3">
      <c r="A11975" t="s">
        <v>36099</v>
      </c>
      <c r="B11975" t="s">
        <v>31811</v>
      </c>
      <c r="C11975" t="s">
        <v>36100</v>
      </c>
      <c r="D11975" t="s">
        <v>36101</v>
      </c>
      <c r="E11975" t="s">
        <v>40</v>
      </c>
      <c r="G11975" t="s">
        <v>33</v>
      </c>
      <c r="H11975" t="s">
        <v>31814</v>
      </c>
      <c r="I11975" t="s">
        <v>31819</v>
      </c>
      <c r="M11975" t="s">
        <v>53</v>
      </c>
      <c r="N11975" t="str">
        <f>IF(AND(PESQUISA!$B$3&lt;&gt;"",OR(PESQUISA!$B$4="TODAS",B11975=PESQUISA!$B$4),ISNUMBER(SEARCH(PESQUISA!$B$3,D11975))),ROW()-1,"")</f>
        <v/>
      </c>
    </row>
    <row r="11976" spans="1:14" x14ac:dyDescent="0.3">
      <c r="A11976" t="s">
        <v>36102</v>
      </c>
      <c r="B11976" t="s">
        <v>31811</v>
      </c>
      <c r="C11976" t="s">
        <v>36103</v>
      </c>
      <c r="D11976" t="s">
        <v>36104</v>
      </c>
      <c r="E11976" t="s">
        <v>40</v>
      </c>
      <c r="G11976" t="s">
        <v>33</v>
      </c>
      <c r="H11976" t="s">
        <v>31814</v>
      </c>
      <c r="I11976" t="s">
        <v>31819</v>
      </c>
      <c r="M11976" t="s">
        <v>53</v>
      </c>
      <c r="N11976" t="str">
        <f>IF(AND(PESQUISA!$B$3&lt;&gt;"",OR(PESQUISA!$B$4="TODAS",B11976=PESQUISA!$B$4),ISNUMBER(SEARCH(PESQUISA!$B$3,D11976))),ROW()-1,"")</f>
        <v/>
      </c>
    </row>
    <row r="11977" spans="1:14" x14ac:dyDescent="0.3">
      <c r="A11977" t="s">
        <v>36105</v>
      </c>
      <c r="B11977" t="s">
        <v>31811</v>
      </c>
      <c r="C11977" t="s">
        <v>36106</v>
      </c>
      <c r="D11977" t="s">
        <v>36107</v>
      </c>
      <c r="E11977" t="s">
        <v>40</v>
      </c>
      <c r="F11977" s="7">
        <v>52.6</v>
      </c>
      <c r="G11977" t="s">
        <v>33</v>
      </c>
      <c r="H11977" t="s">
        <v>31814</v>
      </c>
      <c r="I11977" t="s">
        <v>31819</v>
      </c>
      <c r="M11977" t="s">
        <v>36</v>
      </c>
      <c r="N11977" t="str">
        <f>IF(AND(PESQUISA!$B$3&lt;&gt;"",OR(PESQUISA!$B$4="TODAS",B11977=PESQUISA!$B$4),ISNUMBER(SEARCH(PESQUISA!$B$3,D11977))),ROW()-1,"")</f>
        <v/>
      </c>
    </row>
    <row r="11978" spans="1:14" x14ac:dyDescent="0.3">
      <c r="A11978" t="s">
        <v>36108</v>
      </c>
      <c r="B11978" t="s">
        <v>31811</v>
      </c>
      <c r="C11978" t="s">
        <v>36109</v>
      </c>
      <c r="D11978" t="s">
        <v>36110</v>
      </c>
      <c r="E11978" t="s">
        <v>40</v>
      </c>
      <c r="F11978" s="7">
        <v>52.59</v>
      </c>
      <c r="G11978" t="s">
        <v>33</v>
      </c>
      <c r="H11978" t="s">
        <v>31814</v>
      </c>
      <c r="I11978" t="s">
        <v>31819</v>
      </c>
      <c r="M11978" t="s">
        <v>36</v>
      </c>
      <c r="N11978" t="str">
        <f>IF(AND(PESQUISA!$B$3&lt;&gt;"",OR(PESQUISA!$B$4="TODAS",B11978=PESQUISA!$B$4),ISNUMBER(SEARCH(PESQUISA!$B$3,D11978))),ROW()-1,"")</f>
        <v/>
      </c>
    </row>
    <row r="11979" spans="1:14" x14ac:dyDescent="0.3">
      <c r="A11979" t="s">
        <v>36111</v>
      </c>
      <c r="B11979" t="s">
        <v>31811</v>
      </c>
      <c r="C11979" t="s">
        <v>36112</v>
      </c>
      <c r="D11979" t="s">
        <v>36113</v>
      </c>
      <c r="E11979" t="s">
        <v>40</v>
      </c>
      <c r="F11979" s="7">
        <v>37.479999999999997</v>
      </c>
      <c r="G11979" t="s">
        <v>33</v>
      </c>
      <c r="H11979" t="s">
        <v>31814</v>
      </c>
      <c r="I11979" t="s">
        <v>31819</v>
      </c>
      <c r="M11979" t="s">
        <v>36</v>
      </c>
      <c r="N11979" t="str">
        <f>IF(AND(PESQUISA!$B$3&lt;&gt;"",OR(PESQUISA!$B$4="TODAS",B11979=PESQUISA!$B$4),ISNUMBER(SEARCH(PESQUISA!$B$3,D11979))),ROW()-1,"")</f>
        <v/>
      </c>
    </row>
    <row r="11980" spans="1:14" x14ac:dyDescent="0.3">
      <c r="A11980" t="s">
        <v>36114</v>
      </c>
      <c r="B11980" t="s">
        <v>31811</v>
      </c>
      <c r="C11980" t="s">
        <v>36115</v>
      </c>
      <c r="D11980" t="s">
        <v>36116</v>
      </c>
      <c r="E11980" t="s">
        <v>40</v>
      </c>
      <c r="F11980" s="7">
        <v>21.9</v>
      </c>
      <c r="G11980" t="s">
        <v>33</v>
      </c>
      <c r="H11980" t="s">
        <v>31814</v>
      </c>
      <c r="I11980" t="s">
        <v>31819</v>
      </c>
      <c r="M11980" t="s">
        <v>36</v>
      </c>
      <c r="N11980" t="str">
        <f>IF(AND(PESQUISA!$B$3&lt;&gt;"",OR(PESQUISA!$B$4="TODAS",B11980=PESQUISA!$B$4),ISNUMBER(SEARCH(PESQUISA!$B$3,D11980))),ROW()-1,"")</f>
        <v/>
      </c>
    </row>
    <row r="11981" spans="1:14" x14ac:dyDescent="0.3">
      <c r="A11981" t="s">
        <v>36117</v>
      </c>
      <c r="B11981" t="s">
        <v>31811</v>
      </c>
      <c r="C11981" t="s">
        <v>36118</v>
      </c>
      <c r="D11981" t="s">
        <v>36119</v>
      </c>
      <c r="E11981" t="s">
        <v>40</v>
      </c>
      <c r="F11981" s="7">
        <v>21.9</v>
      </c>
      <c r="G11981" t="s">
        <v>33</v>
      </c>
      <c r="H11981" t="s">
        <v>31814</v>
      </c>
      <c r="I11981" t="s">
        <v>31819</v>
      </c>
      <c r="M11981" t="s">
        <v>36</v>
      </c>
      <c r="N11981" t="str">
        <f>IF(AND(PESQUISA!$B$3&lt;&gt;"",OR(PESQUISA!$B$4="TODAS",B11981=PESQUISA!$B$4),ISNUMBER(SEARCH(PESQUISA!$B$3,D11981))),ROW()-1,"")</f>
        <v/>
      </c>
    </row>
    <row r="11982" spans="1:14" x14ac:dyDescent="0.3">
      <c r="A11982" t="s">
        <v>36120</v>
      </c>
      <c r="B11982" t="s">
        <v>31811</v>
      </c>
      <c r="C11982" t="s">
        <v>36121</v>
      </c>
      <c r="D11982" t="s">
        <v>36122</v>
      </c>
      <c r="E11982" t="s">
        <v>40</v>
      </c>
      <c r="F11982" s="7">
        <v>133.56</v>
      </c>
      <c r="G11982" t="s">
        <v>33</v>
      </c>
      <c r="H11982" t="s">
        <v>31814</v>
      </c>
      <c r="I11982" t="s">
        <v>31819</v>
      </c>
      <c r="M11982" t="s">
        <v>36</v>
      </c>
      <c r="N11982" t="str">
        <f>IF(AND(PESQUISA!$B$3&lt;&gt;"",OR(PESQUISA!$B$4="TODAS",B11982=PESQUISA!$B$4),ISNUMBER(SEARCH(PESQUISA!$B$3,D11982))),ROW()-1,"")</f>
        <v/>
      </c>
    </row>
    <row r="11983" spans="1:14" x14ac:dyDescent="0.3">
      <c r="A11983" t="s">
        <v>36123</v>
      </c>
      <c r="B11983" t="s">
        <v>31811</v>
      </c>
      <c r="C11983" t="s">
        <v>36124</v>
      </c>
      <c r="D11983" t="s">
        <v>36125</v>
      </c>
      <c r="E11983" t="s">
        <v>40</v>
      </c>
      <c r="F11983" s="7">
        <v>75.430000000000007</v>
      </c>
      <c r="G11983" t="s">
        <v>33</v>
      </c>
      <c r="H11983" t="s">
        <v>31814</v>
      </c>
      <c r="I11983" t="s">
        <v>31819</v>
      </c>
      <c r="M11983" t="s">
        <v>36</v>
      </c>
      <c r="N11983" t="str">
        <f>IF(AND(PESQUISA!$B$3&lt;&gt;"",OR(PESQUISA!$B$4="TODAS",B11983=PESQUISA!$B$4),ISNUMBER(SEARCH(PESQUISA!$B$3,D11983))),ROW()-1,"")</f>
        <v/>
      </c>
    </row>
    <row r="11984" spans="1:14" x14ac:dyDescent="0.3">
      <c r="A11984" t="s">
        <v>36126</v>
      </c>
      <c r="B11984" t="s">
        <v>31811</v>
      </c>
      <c r="C11984" t="s">
        <v>36127</v>
      </c>
      <c r="D11984" t="s">
        <v>36128</v>
      </c>
      <c r="E11984" t="s">
        <v>40</v>
      </c>
      <c r="F11984" s="7">
        <v>14.45</v>
      </c>
      <c r="G11984" t="s">
        <v>33</v>
      </c>
      <c r="H11984" t="s">
        <v>31814</v>
      </c>
      <c r="I11984" t="s">
        <v>31819</v>
      </c>
      <c r="M11984" t="s">
        <v>36</v>
      </c>
      <c r="N11984" t="str">
        <f>IF(AND(PESQUISA!$B$3&lt;&gt;"",OR(PESQUISA!$B$4="TODAS",B11984=PESQUISA!$B$4),ISNUMBER(SEARCH(PESQUISA!$B$3,D11984))),ROW()-1,"")</f>
        <v/>
      </c>
    </row>
    <row r="11985" spans="1:14" x14ac:dyDescent="0.3">
      <c r="A11985" t="s">
        <v>36129</v>
      </c>
      <c r="B11985" t="s">
        <v>31811</v>
      </c>
      <c r="C11985" t="s">
        <v>36130</v>
      </c>
      <c r="D11985" t="s">
        <v>36131</v>
      </c>
      <c r="E11985" t="s">
        <v>40</v>
      </c>
      <c r="G11985" t="s">
        <v>33</v>
      </c>
      <c r="H11985" t="s">
        <v>31814</v>
      </c>
      <c r="I11985" t="s">
        <v>31819</v>
      </c>
      <c r="M11985" t="s">
        <v>53</v>
      </c>
      <c r="N11985" t="str">
        <f>IF(AND(PESQUISA!$B$3&lt;&gt;"",OR(PESQUISA!$B$4="TODAS",B11985=PESQUISA!$B$4),ISNUMBER(SEARCH(PESQUISA!$B$3,D11985))),ROW()-1,"")</f>
        <v/>
      </c>
    </row>
    <row r="11986" spans="1:14" x14ac:dyDescent="0.3">
      <c r="A11986" t="s">
        <v>36132</v>
      </c>
      <c r="B11986" t="s">
        <v>31811</v>
      </c>
      <c r="C11986" t="s">
        <v>36133</v>
      </c>
      <c r="D11986" t="s">
        <v>36134</v>
      </c>
      <c r="E11986" t="s">
        <v>40</v>
      </c>
      <c r="G11986" t="s">
        <v>33</v>
      </c>
      <c r="H11986" t="s">
        <v>31814</v>
      </c>
      <c r="I11986" t="s">
        <v>31819</v>
      </c>
      <c r="M11986" t="s">
        <v>53</v>
      </c>
      <c r="N11986" t="str">
        <f>IF(AND(PESQUISA!$B$3&lt;&gt;"",OR(PESQUISA!$B$4="TODAS",B11986=PESQUISA!$B$4),ISNUMBER(SEARCH(PESQUISA!$B$3,D11986))),ROW()-1,"")</f>
        <v/>
      </c>
    </row>
    <row r="11987" spans="1:14" x14ac:dyDescent="0.3">
      <c r="A11987" t="s">
        <v>36135</v>
      </c>
      <c r="B11987" t="s">
        <v>31811</v>
      </c>
      <c r="C11987" t="s">
        <v>36136</v>
      </c>
      <c r="D11987" t="s">
        <v>36137</v>
      </c>
      <c r="E11987" t="s">
        <v>40</v>
      </c>
      <c r="G11987" t="s">
        <v>33</v>
      </c>
      <c r="H11987" t="s">
        <v>31814</v>
      </c>
      <c r="I11987" t="s">
        <v>31819</v>
      </c>
      <c r="M11987" t="s">
        <v>53</v>
      </c>
      <c r="N11987" t="str">
        <f>IF(AND(PESQUISA!$B$3&lt;&gt;"",OR(PESQUISA!$B$4="TODAS",B11987=PESQUISA!$B$4),ISNUMBER(SEARCH(PESQUISA!$B$3,D11987))),ROW()-1,"")</f>
        <v/>
      </c>
    </row>
    <row r="11988" spans="1:14" x14ac:dyDescent="0.3">
      <c r="A11988" t="s">
        <v>36138</v>
      </c>
      <c r="B11988" t="s">
        <v>31811</v>
      </c>
      <c r="C11988" t="s">
        <v>36139</v>
      </c>
      <c r="D11988" t="s">
        <v>36140</v>
      </c>
      <c r="E11988" t="s">
        <v>40</v>
      </c>
      <c r="G11988" t="s">
        <v>33</v>
      </c>
      <c r="H11988" t="s">
        <v>31814</v>
      </c>
      <c r="I11988" t="s">
        <v>31819</v>
      </c>
      <c r="M11988" t="s">
        <v>53</v>
      </c>
      <c r="N11988" t="str">
        <f>IF(AND(PESQUISA!$B$3&lt;&gt;"",OR(PESQUISA!$B$4="TODAS",B11988=PESQUISA!$B$4),ISNUMBER(SEARCH(PESQUISA!$B$3,D11988))),ROW()-1,"")</f>
        <v/>
      </c>
    </row>
    <row r="11989" spans="1:14" x14ac:dyDescent="0.3">
      <c r="A11989" t="s">
        <v>36141</v>
      </c>
      <c r="B11989" t="s">
        <v>31811</v>
      </c>
      <c r="C11989" t="s">
        <v>36142</v>
      </c>
      <c r="D11989" t="s">
        <v>36143</v>
      </c>
      <c r="E11989" t="s">
        <v>40</v>
      </c>
      <c r="G11989" t="s">
        <v>33</v>
      </c>
      <c r="H11989" t="s">
        <v>31814</v>
      </c>
      <c r="I11989" t="s">
        <v>31819</v>
      </c>
      <c r="M11989" t="s">
        <v>53</v>
      </c>
      <c r="N11989" t="str">
        <f>IF(AND(PESQUISA!$B$3&lt;&gt;"",OR(PESQUISA!$B$4="TODAS",B11989=PESQUISA!$B$4),ISNUMBER(SEARCH(PESQUISA!$B$3,D11989))),ROW()-1,"")</f>
        <v/>
      </c>
    </row>
    <row r="11990" spans="1:14" x14ac:dyDescent="0.3">
      <c r="A11990" t="s">
        <v>36144</v>
      </c>
      <c r="B11990" t="s">
        <v>31811</v>
      </c>
      <c r="C11990" t="s">
        <v>36145</v>
      </c>
      <c r="D11990" t="s">
        <v>36146</v>
      </c>
      <c r="E11990" t="s">
        <v>40</v>
      </c>
      <c r="G11990" t="s">
        <v>33</v>
      </c>
      <c r="H11990" t="s">
        <v>31814</v>
      </c>
      <c r="I11990" t="s">
        <v>31819</v>
      </c>
      <c r="M11990" t="s">
        <v>53</v>
      </c>
      <c r="N11990" t="str">
        <f>IF(AND(PESQUISA!$B$3&lt;&gt;"",OR(PESQUISA!$B$4="TODAS",B11990=PESQUISA!$B$4),ISNUMBER(SEARCH(PESQUISA!$B$3,D11990))),ROW()-1,"")</f>
        <v/>
      </c>
    </row>
    <row r="11991" spans="1:14" x14ac:dyDescent="0.3">
      <c r="A11991" t="s">
        <v>36147</v>
      </c>
      <c r="B11991" t="s">
        <v>31811</v>
      </c>
      <c r="C11991" t="s">
        <v>36148</v>
      </c>
      <c r="D11991" t="s">
        <v>36149</v>
      </c>
      <c r="E11991" t="s">
        <v>40</v>
      </c>
      <c r="G11991" t="s">
        <v>33</v>
      </c>
      <c r="H11991" t="s">
        <v>31814</v>
      </c>
      <c r="I11991" t="s">
        <v>31819</v>
      </c>
      <c r="M11991" t="s">
        <v>53</v>
      </c>
      <c r="N11991" t="str">
        <f>IF(AND(PESQUISA!$B$3&lt;&gt;"",OR(PESQUISA!$B$4="TODAS",B11991=PESQUISA!$B$4),ISNUMBER(SEARCH(PESQUISA!$B$3,D11991))),ROW()-1,"")</f>
        <v/>
      </c>
    </row>
    <row r="11992" spans="1:14" x14ac:dyDescent="0.3">
      <c r="A11992" t="s">
        <v>36150</v>
      </c>
      <c r="B11992" t="s">
        <v>31811</v>
      </c>
      <c r="C11992" t="s">
        <v>36151</v>
      </c>
      <c r="D11992" t="s">
        <v>36152</v>
      </c>
      <c r="E11992" t="s">
        <v>40</v>
      </c>
      <c r="G11992" t="s">
        <v>33</v>
      </c>
      <c r="H11992" t="s">
        <v>31814</v>
      </c>
      <c r="I11992" t="s">
        <v>31819</v>
      </c>
      <c r="M11992" t="s">
        <v>53</v>
      </c>
      <c r="N11992" t="str">
        <f>IF(AND(PESQUISA!$B$3&lt;&gt;"",OR(PESQUISA!$B$4="TODAS",B11992=PESQUISA!$B$4),ISNUMBER(SEARCH(PESQUISA!$B$3,D11992))),ROW()-1,"")</f>
        <v/>
      </c>
    </row>
    <row r="11993" spans="1:14" x14ac:dyDescent="0.3">
      <c r="A11993" t="s">
        <v>36153</v>
      </c>
      <c r="B11993" t="s">
        <v>31811</v>
      </c>
      <c r="C11993" t="s">
        <v>36154</v>
      </c>
      <c r="D11993" t="s">
        <v>36155</v>
      </c>
      <c r="E11993" t="s">
        <v>40</v>
      </c>
      <c r="G11993" t="s">
        <v>33</v>
      </c>
      <c r="H11993" t="s">
        <v>31814</v>
      </c>
      <c r="I11993" t="s">
        <v>31819</v>
      </c>
      <c r="M11993" t="s">
        <v>53</v>
      </c>
      <c r="N11993" t="str">
        <f>IF(AND(PESQUISA!$B$3&lt;&gt;"",OR(PESQUISA!$B$4="TODAS",B11993=PESQUISA!$B$4),ISNUMBER(SEARCH(PESQUISA!$B$3,D11993))),ROW()-1,"")</f>
        <v/>
      </c>
    </row>
    <row r="11994" spans="1:14" x14ac:dyDescent="0.3">
      <c r="A11994" t="s">
        <v>36156</v>
      </c>
      <c r="B11994" t="s">
        <v>31811</v>
      </c>
      <c r="C11994" t="s">
        <v>36157</v>
      </c>
      <c r="D11994" t="s">
        <v>36158</v>
      </c>
      <c r="E11994" t="s">
        <v>40</v>
      </c>
      <c r="G11994" t="s">
        <v>33</v>
      </c>
      <c r="H11994" t="s">
        <v>31814</v>
      </c>
      <c r="I11994" t="s">
        <v>31819</v>
      </c>
      <c r="M11994" t="s">
        <v>53</v>
      </c>
      <c r="N11994" t="str">
        <f>IF(AND(PESQUISA!$B$3&lt;&gt;"",OR(PESQUISA!$B$4="TODAS",B11994=PESQUISA!$B$4),ISNUMBER(SEARCH(PESQUISA!$B$3,D11994))),ROW()-1,"")</f>
        <v/>
      </c>
    </row>
    <row r="11995" spans="1:14" x14ac:dyDescent="0.3">
      <c r="A11995" t="s">
        <v>36159</v>
      </c>
      <c r="B11995" t="s">
        <v>31811</v>
      </c>
      <c r="C11995" t="s">
        <v>36160</v>
      </c>
      <c r="D11995" t="s">
        <v>36161</v>
      </c>
      <c r="E11995" t="s">
        <v>40</v>
      </c>
      <c r="G11995" t="s">
        <v>33</v>
      </c>
      <c r="H11995" t="s">
        <v>31814</v>
      </c>
      <c r="I11995" t="s">
        <v>31819</v>
      </c>
      <c r="M11995" t="s">
        <v>53</v>
      </c>
      <c r="N11995" t="str">
        <f>IF(AND(PESQUISA!$B$3&lt;&gt;"",OR(PESQUISA!$B$4="TODAS",B11995=PESQUISA!$B$4),ISNUMBER(SEARCH(PESQUISA!$B$3,D11995))),ROW()-1,"")</f>
        <v/>
      </c>
    </row>
    <row r="11996" spans="1:14" x14ac:dyDescent="0.3">
      <c r="A11996" t="s">
        <v>36162</v>
      </c>
      <c r="B11996" t="s">
        <v>31811</v>
      </c>
      <c r="C11996" t="s">
        <v>36163</v>
      </c>
      <c r="D11996" t="s">
        <v>36164</v>
      </c>
      <c r="E11996" t="s">
        <v>40</v>
      </c>
      <c r="G11996" t="s">
        <v>33</v>
      </c>
      <c r="H11996" t="s">
        <v>31814</v>
      </c>
      <c r="I11996" t="s">
        <v>31819</v>
      </c>
      <c r="M11996" t="s">
        <v>53</v>
      </c>
      <c r="N11996" t="str">
        <f>IF(AND(PESQUISA!$B$3&lt;&gt;"",OR(PESQUISA!$B$4="TODAS",B11996=PESQUISA!$B$4),ISNUMBER(SEARCH(PESQUISA!$B$3,D11996))),ROW()-1,"")</f>
        <v/>
      </c>
    </row>
    <row r="11997" spans="1:14" x14ac:dyDescent="0.3">
      <c r="A11997" t="s">
        <v>36165</v>
      </c>
      <c r="B11997" t="s">
        <v>31811</v>
      </c>
      <c r="C11997" t="s">
        <v>36166</v>
      </c>
      <c r="D11997" t="s">
        <v>36167</v>
      </c>
      <c r="E11997" t="s">
        <v>40</v>
      </c>
      <c r="G11997" t="s">
        <v>33</v>
      </c>
      <c r="H11997" t="s">
        <v>31814</v>
      </c>
      <c r="I11997" t="s">
        <v>31819</v>
      </c>
      <c r="M11997" t="s">
        <v>53</v>
      </c>
      <c r="N11997" t="str">
        <f>IF(AND(PESQUISA!$B$3&lt;&gt;"",OR(PESQUISA!$B$4="TODAS",B11997=PESQUISA!$B$4),ISNUMBER(SEARCH(PESQUISA!$B$3,D11997))),ROW()-1,"")</f>
        <v/>
      </c>
    </row>
    <row r="11998" spans="1:14" x14ac:dyDescent="0.3">
      <c r="A11998" t="s">
        <v>36168</v>
      </c>
      <c r="B11998" t="s">
        <v>31811</v>
      </c>
      <c r="C11998" t="s">
        <v>36169</v>
      </c>
      <c r="D11998" t="s">
        <v>36170</v>
      </c>
      <c r="E11998" t="s">
        <v>40</v>
      </c>
      <c r="G11998" t="s">
        <v>33</v>
      </c>
      <c r="H11998" t="s">
        <v>31814</v>
      </c>
      <c r="I11998" t="s">
        <v>31819</v>
      </c>
      <c r="M11998" t="s">
        <v>53</v>
      </c>
      <c r="N11998" t="str">
        <f>IF(AND(PESQUISA!$B$3&lt;&gt;"",OR(PESQUISA!$B$4="TODAS",B11998=PESQUISA!$B$4),ISNUMBER(SEARCH(PESQUISA!$B$3,D11998))),ROW()-1,"")</f>
        <v/>
      </c>
    </row>
    <row r="11999" spans="1:14" x14ac:dyDescent="0.3">
      <c r="A11999" t="s">
        <v>36171</v>
      </c>
      <c r="B11999" t="s">
        <v>31811</v>
      </c>
      <c r="C11999" t="s">
        <v>36172</v>
      </c>
      <c r="D11999" t="s">
        <v>36173</v>
      </c>
      <c r="E11999" t="s">
        <v>40</v>
      </c>
      <c r="G11999" t="s">
        <v>33</v>
      </c>
      <c r="H11999" t="s">
        <v>31814</v>
      </c>
      <c r="I11999" t="s">
        <v>31819</v>
      </c>
      <c r="M11999" t="s">
        <v>53</v>
      </c>
      <c r="N11999" t="str">
        <f>IF(AND(PESQUISA!$B$3&lt;&gt;"",OR(PESQUISA!$B$4="TODAS",B11999=PESQUISA!$B$4),ISNUMBER(SEARCH(PESQUISA!$B$3,D11999))),ROW()-1,"")</f>
        <v/>
      </c>
    </row>
    <row r="12000" spans="1:14" x14ac:dyDescent="0.3">
      <c r="A12000" t="s">
        <v>36174</v>
      </c>
      <c r="B12000" t="s">
        <v>31811</v>
      </c>
      <c r="C12000" t="s">
        <v>36175</v>
      </c>
      <c r="D12000" t="s">
        <v>36176</v>
      </c>
      <c r="E12000" t="s">
        <v>40</v>
      </c>
      <c r="G12000" t="s">
        <v>33</v>
      </c>
      <c r="H12000" t="s">
        <v>31814</v>
      </c>
      <c r="I12000" t="s">
        <v>31819</v>
      </c>
      <c r="M12000" t="s">
        <v>53</v>
      </c>
      <c r="N12000" t="str">
        <f>IF(AND(PESQUISA!$B$3&lt;&gt;"",OR(PESQUISA!$B$4="TODAS",B12000=PESQUISA!$B$4),ISNUMBER(SEARCH(PESQUISA!$B$3,D12000))),ROW()-1,"")</f>
        <v/>
      </c>
    </row>
    <row r="12001" spans="1:14" x14ac:dyDescent="0.3">
      <c r="A12001" t="s">
        <v>36177</v>
      </c>
      <c r="B12001" t="s">
        <v>31811</v>
      </c>
      <c r="C12001" t="s">
        <v>36178</v>
      </c>
      <c r="D12001" t="s">
        <v>36179</v>
      </c>
      <c r="E12001" t="s">
        <v>40</v>
      </c>
      <c r="G12001" t="s">
        <v>33</v>
      </c>
      <c r="H12001" t="s">
        <v>31814</v>
      </c>
      <c r="I12001" t="s">
        <v>31819</v>
      </c>
      <c r="M12001" t="s">
        <v>53</v>
      </c>
      <c r="N12001" t="str">
        <f>IF(AND(PESQUISA!$B$3&lt;&gt;"",OR(PESQUISA!$B$4="TODAS",B12001=PESQUISA!$B$4),ISNUMBER(SEARCH(PESQUISA!$B$3,D12001))),ROW()-1,"")</f>
        <v/>
      </c>
    </row>
    <row r="12002" spans="1:14" x14ac:dyDescent="0.3">
      <c r="A12002" t="s">
        <v>36180</v>
      </c>
      <c r="B12002" t="s">
        <v>31811</v>
      </c>
      <c r="C12002" t="s">
        <v>36181</v>
      </c>
      <c r="D12002" t="s">
        <v>36182</v>
      </c>
      <c r="E12002" t="s">
        <v>40</v>
      </c>
      <c r="G12002" t="s">
        <v>33</v>
      </c>
      <c r="H12002" t="s">
        <v>31814</v>
      </c>
      <c r="I12002" t="s">
        <v>31819</v>
      </c>
      <c r="M12002" t="s">
        <v>53</v>
      </c>
      <c r="N12002" t="str">
        <f>IF(AND(PESQUISA!$B$3&lt;&gt;"",OR(PESQUISA!$B$4="TODAS",B12002=PESQUISA!$B$4),ISNUMBER(SEARCH(PESQUISA!$B$3,D12002))),ROW()-1,"")</f>
        <v/>
      </c>
    </row>
    <row r="12003" spans="1:14" x14ac:dyDescent="0.3">
      <c r="A12003" t="s">
        <v>36183</v>
      </c>
      <c r="B12003" t="s">
        <v>31811</v>
      </c>
      <c r="C12003" t="s">
        <v>36184</v>
      </c>
      <c r="D12003" t="s">
        <v>36185</v>
      </c>
      <c r="E12003" t="s">
        <v>40</v>
      </c>
      <c r="G12003" t="s">
        <v>33</v>
      </c>
      <c r="H12003" t="s">
        <v>31814</v>
      </c>
      <c r="I12003" t="s">
        <v>31819</v>
      </c>
      <c r="M12003" t="s">
        <v>53</v>
      </c>
      <c r="N12003" t="str">
        <f>IF(AND(PESQUISA!$B$3&lt;&gt;"",OR(PESQUISA!$B$4="TODAS",B12003=PESQUISA!$B$4),ISNUMBER(SEARCH(PESQUISA!$B$3,D12003))),ROW()-1,"")</f>
        <v/>
      </c>
    </row>
    <row r="12004" spans="1:14" x14ac:dyDescent="0.3">
      <c r="A12004" t="s">
        <v>36186</v>
      </c>
      <c r="B12004" t="s">
        <v>31811</v>
      </c>
      <c r="C12004" t="s">
        <v>36187</v>
      </c>
      <c r="D12004" t="s">
        <v>36188</v>
      </c>
      <c r="E12004" t="s">
        <v>40</v>
      </c>
      <c r="G12004" t="s">
        <v>33</v>
      </c>
      <c r="H12004" t="s">
        <v>31814</v>
      </c>
      <c r="I12004" t="s">
        <v>31819</v>
      </c>
      <c r="M12004" t="s">
        <v>53</v>
      </c>
      <c r="N12004" t="str">
        <f>IF(AND(PESQUISA!$B$3&lt;&gt;"",OR(PESQUISA!$B$4="TODAS",B12004=PESQUISA!$B$4),ISNUMBER(SEARCH(PESQUISA!$B$3,D12004))),ROW()-1,"")</f>
        <v/>
      </c>
    </row>
    <row r="12005" spans="1:14" x14ac:dyDescent="0.3">
      <c r="A12005" t="s">
        <v>36189</v>
      </c>
      <c r="B12005" t="s">
        <v>31811</v>
      </c>
      <c r="C12005" t="s">
        <v>36190</v>
      </c>
      <c r="D12005" t="s">
        <v>36191</v>
      </c>
      <c r="E12005" t="s">
        <v>40</v>
      </c>
      <c r="G12005" t="s">
        <v>33</v>
      </c>
      <c r="H12005" t="s">
        <v>31814</v>
      </c>
      <c r="I12005" t="s">
        <v>31819</v>
      </c>
      <c r="M12005" t="s">
        <v>53</v>
      </c>
      <c r="N12005" t="str">
        <f>IF(AND(PESQUISA!$B$3&lt;&gt;"",OR(PESQUISA!$B$4="TODAS",B12005=PESQUISA!$B$4),ISNUMBER(SEARCH(PESQUISA!$B$3,D12005))),ROW()-1,"")</f>
        <v/>
      </c>
    </row>
    <row r="12006" spans="1:14" x14ac:dyDescent="0.3">
      <c r="A12006" t="s">
        <v>36192</v>
      </c>
      <c r="B12006" t="s">
        <v>31811</v>
      </c>
      <c r="C12006" t="s">
        <v>36193</v>
      </c>
      <c r="D12006" t="s">
        <v>36194</v>
      </c>
      <c r="E12006" t="s">
        <v>40</v>
      </c>
      <c r="G12006" t="s">
        <v>33</v>
      </c>
      <c r="H12006" t="s">
        <v>31814</v>
      </c>
      <c r="I12006" t="s">
        <v>31819</v>
      </c>
      <c r="M12006" t="s">
        <v>53</v>
      </c>
      <c r="N12006" t="str">
        <f>IF(AND(PESQUISA!$B$3&lt;&gt;"",OR(PESQUISA!$B$4="TODAS",B12006=PESQUISA!$B$4),ISNUMBER(SEARCH(PESQUISA!$B$3,D12006))),ROW()-1,"")</f>
        <v/>
      </c>
    </row>
    <row r="12007" spans="1:14" x14ac:dyDescent="0.3">
      <c r="A12007" t="s">
        <v>36195</v>
      </c>
      <c r="B12007" t="s">
        <v>31811</v>
      </c>
      <c r="C12007" t="s">
        <v>36196</v>
      </c>
      <c r="D12007" t="s">
        <v>36197</v>
      </c>
      <c r="E12007" t="s">
        <v>40</v>
      </c>
      <c r="G12007" t="s">
        <v>33</v>
      </c>
      <c r="H12007" t="s">
        <v>31814</v>
      </c>
      <c r="I12007" t="s">
        <v>31819</v>
      </c>
      <c r="M12007" t="s">
        <v>53</v>
      </c>
      <c r="N12007" t="str">
        <f>IF(AND(PESQUISA!$B$3&lt;&gt;"",OR(PESQUISA!$B$4="TODAS",B12007=PESQUISA!$B$4),ISNUMBER(SEARCH(PESQUISA!$B$3,D12007))),ROW()-1,"")</f>
        <v/>
      </c>
    </row>
    <row r="12008" spans="1:14" x14ac:dyDescent="0.3">
      <c r="A12008" t="s">
        <v>36198</v>
      </c>
      <c r="B12008" t="s">
        <v>31811</v>
      </c>
      <c r="C12008" t="s">
        <v>36199</v>
      </c>
      <c r="D12008" t="s">
        <v>36200</v>
      </c>
      <c r="E12008" t="s">
        <v>40</v>
      </c>
      <c r="G12008" t="s">
        <v>33</v>
      </c>
      <c r="H12008" t="s">
        <v>31814</v>
      </c>
      <c r="I12008" t="s">
        <v>31819</v>
      </c>
      <c r="M12008" t="s">
        <v>53</v>
      </c>
      <c r="N12008" t="str">
        <f>IF(AND(PESQUISA!$B$3&lt;&gt;"",OR(PESQUISA!$B$4="TODAS",B12008=PESQUISA!$B$4),ISNUMBER(SEARCH(PESQUISA!$B$3,D12008))),ROW()-1,"")</f>
        <v/>
      </c>
    </row>
    <row r="12009" spans="1:14" x14ac:dyDescent="0.3">
      <c r="A12009" t="s">
        <v>36201</v>
      </c>
      <c r="B12009" t="s">
        <v>31811</v>
      </c>
      <c r="C12009" t="s">
        <v>36202</v>
      </c>
      <c r="D12009" t="s">
        <v>36203</v>
      </c>
      <c r="E12009" t="s">
        <v>40</v>
      </c>
      <c r="G12009" t="s">
        <v>33</v>
      </c>
      <c r="H12009" t="s">
        <v>31814</v>
      </c>
      <c r="I12009" t="s">
        <v>31819</v>
      </c>
      <c r="M12009" t="s">
        <v>53</v>
      </c>
      <c r="N12009" t="str">
        <f>IF(AND(PESQUISA!$B$3&lt;&gt;"",OR(PESQUISA!$B$4="TODAS",B12009=PESQUISA!$B$4),ISNUMBER(SEARCH(PESQUISA!$B$3,D12009))),ROW()-1,"")</f>
        <v/>
      </c>
    </row>
    <row r="12010" spans="1:14" x14ac:dyDescent="0.3">
      <c r="A12010" t="s">
        <v>36204</v>
      </c>
      <c r="B12010" t="s">
        <v>31811</v>
      </c>
      <c r="C12010" t="s">
        <v>36205</v>
      </c>
      <c r="D12010" t="s">
        <v>36206</v>
      </c>
      <c r="E12010" t="s">
        <v>40</v>
      </c>
      <c r="G12010" t="s">
        <v>33</v>
      </c>
      <c r="H12010" t="s">
        <v>31814</v>
      </c>
      <c r="I12010" t="s">
        <v>31819</v>
      </c>
      <c r="M12010" t="s">
        <v>53</v>
      </c>
      <c r="N12010" t="str">
        <f>IF(AND(PESQUISA!$B$3&lt;&gt;"",OR(PESQUISA!$B$4="TODAS",B12010=PESQUISA!$B$4),ISNUMBER(SEARCH(PESQUISA!$B$3,D12010))),ROW()-1,"")</f>
        <v/>
      </c>
    </row>
    <row r="12011" spans="1:14" x14ac:dyDescent="0.3">
      <c r="A12011" t="s">
        <v>36207</v>
      </c>
      <c r="B12011" t="s">
        <v>31811</v>
      </c>
      <c r="C12011" t="s">
        <v>36208</v>
      </c>
      <c r="D12011" t="s">
        <v>36209</v>
      </c>
      <c r="E12011" t="s">
        <v>40</v>
      </c>
      <c r="G12011" t="s">
        <v>33</v>
      </c>
      <c r="H12011" t="s">
        <v>31814</v>
      </c>
      <c r="I12011" t="s">
        <v>31819</v>
      </c>
      <c r="M12011" t="s">
        <v>53</v>
      </c>
      <c r="N12011" t="str">
        <f>IF(AND(PESQUISA!$B$3&lt;&gt;"",OR(PESQUISA!$B$4="TODAS",B12011=PESQUISA!$B$4),ISNUMBER(SEARCH(PESQUISA!$B$3,D12011))),ROW()-1,"")</f>
        <v/>
      </c>
    </row>
    <row r="12012" spans="1:14" x14ac:dyDescent="0.3">
      <c r="A12012" t="s">
        <v>36210</v>
      </c>
      <c r="B12012" t="s">
        <v>31811</v>
      </c>
      <c r="C12012" t="s">
        <v>36211</v>
      </c>
      <c r="D12012" t="s">
        <v>36212</v>
      </c>
      <c r="E12012" t="s">
        <v>40</v>
      </c>
      <c r="G12012" t="s">
        <v>33</v>
      </c>
      <c r="H12012" t="s">
        <v>31814</v>
      </c>
      <c r="I12012" t="s">
        <v>31819</v>
      </c>
      <c r="M12012" t="s">
        <v>53</v>
      </c>
      <c r="N12012" t="str">
        <f>IF(AND(PESQUISA!$B$3&lt;&gt;"",OR(PESQUISA!$B$4="TODAS",B12012=PESQUISA!$B$4),ISNUMBER(SEARCH(PESQUISA!$B$3,D12012))),ROW()-1,"")</f>
        <v/>
      </c>
    </row>
    <row r="12013" spans="1:14" x14ac:dyDescent="0.3">
      <c r="A12013" t="s">
        <v>36213</v>
      </c>
      <c r="B12013" t="s">
        <v>31811</v>
      </c>
      <c r="C12013" t="s">
        <v>36214</v>
      </c>
      <c r="D12013" t="s">
        <v>36215</v>
      </c>
      <c r="E12013" t="s">
        <v>40</v>
      </c>
      <c r="G12013" t="s">
        <v>33</v>
      </c>
      <c r="H12013" t="s">
        <v>31814</v>
      </c>
      <c r="I12013" t="s">
        <v>31819</v>
      </c>
      <c r="M12013" t="s">
        <v>53</v>
      </c>
      <c r="N12013" t="str">
        <f>IF(AND(PESQUISA!$B$3&lt;&gt;"",OR(PESQUISA!$B$4="TODAS",B12013=PESQUISA!$B$4),ISNUMBER(SEARCH(PESQUISA!$B$3,D12013))),ROW()-1,"")</f>
        <v/>
      </c>
    </row>
    <row r="12014" spans="1:14" x14ac:dyDescent="0.3">
      <c r="A12014" t="s">
        <v>36216</v>
      </c>
      <c r="B12014" t="s">
        <v>31811</v>
      </c>
      <c r="C12014" t="s">
        <v>36217</v>
      </c>
      <c r="D12014" t="s">
        <v>36218</v>
      </c>
      <c r="E12014" t="s">
        <v>40</v>
      </c>
      <c r="G12014" t="s">
        <v>33</v>
      </c>
      <c r="H12014" t="s">
        <v>31814</v>
      </c>
      <c r="I12014" t="s">
        <v>31819</v>
      </c>
      <c r="M12014" t="s">
        <v>53</v>
      </c>
      <c r="N12014" t="str">
        <f>IF(AND(PESQUISA!$B$3&lt;&gt;"",OR(PESQUISA!$B$4="TODAS",B12014=PESQUISA!$B$4),ISNUMBER(SEARCH(PESQUISA!$B$3,D12014))),ROW()-1,"")</f>
        <v/>
      </c>
    </row>
    <row r="12015" spans="1:14" x14ac:dyDescent="0.3">
      <c r="A12015" t="s">
        <v>36219</v>
      </c>
      <c r="B12015" t="s">
        <v>31811</v>
      </c>
      <c r="C12015" t="s">
        <v>36220</v>
      </c>
      <c r="D12015" t="s">
        <v>36221</v>
      </c>
      <c r="E12015" t="s">
        <v>40</v>
      </c>
      <c r="G12015" t="s">
        <v>33</v>
      </c>
      <c r="H12015" t="s">
        <v>31814</v>
      </c>
      <c r="I12015" t="s">
        <v>31819</v>
      </c>
      <c r="M12015" t="s">
        <v>53</v>
      </c>
      <c r="N12015" t="str">
        <f>IF(AND(PESQUISA!$B$3&lt;&gt;"",OR(PESQUISA!$B$4="TODAS",B12015=PESQUISA!$B$4),ISNUMBER(SEARCH(PESQUISA!$B$3,D12015))),ROW()-1,"")</f>
        <v/>
      </c>
    </row>
    <row r="12016" spans="1:14" x14ac:dyDescent="0.3">
      <c r="A12016" t="s">
        <v>36222</v>
      </c>
      <c r="B12016" t="s">
        <v>31811</v>
      </c>
      <c r="C12016" t="s">
        <v>36223</v>
      </c>
      <c r="D12016" t="s">
        <v>36224</v>
      </c>
      <c r="E12016" t="s">
        <v>40</v>
      </c>
      <c r="F12016" s="7">
        <v>181.41</v>
      </c>
      <c r="G12016" t="s">
        <v>33</v>
      </c>
      <c r="H12016" t="s">
        <v>31814</v>
      </c>
      <c r="I12016" t="s">
        <v>31819</v>
      </c>
      <c r="M12016" t="s">
        <v>36</v>
      </c>
      <c r="N12016" t="str">
        <f>IF(AND(PESQUISA!$B$3&lt;&gt;"",OR(PESQUISA!$B$4="TODAS",B12016=PESQUISA!$B$4),ISNUMBER(SEARCH(PESQUISA!$B$3,D12016))),ROW()-1,"")</f>
        <v/>
      </c>
    </row>
    <row r="12017" spans="1:14" x14ac:dyDescent="0.3">
      <c r="A12017" t="s">
        <v>36225</v>
      </c>
      <c r="B12017" t="s">
        <v>31811</v>
      </c>
      <c r="C12017" t="s">
        <v>36226</v>
      </c>
      <c r="D12017" t="s">
        <v>36227</v>
      </c>
      <c r="E12017" t="s">
        <v>40</v>
      </c>
      <c r="F12017" s="7">
        <v>32.82</v>
      </c>
      <c r="G12017" t="s">
        <v>33</v>
      </c>
      <c r="H12017" t="s">
        <v>31814</v>
      </c>
      <c r="I12017" t="s">
        <v>31819</v>
      </c>
      <c r="M12017" t="s">
        <v>36</v>
      </c>
      <c r="N12017" t="str">
        <f>IF(AND(PESQUISA!$B$3&lt;&gt;"",OR(PESQUISA!$B$4="TODAS",B12017=PESQUISA!$B$4),ISNUMBER(SEARCH(PESQUISA!$B$3,D12017))),ROW()-1,"")</f>
        <v/>
      </c>
    </row>
    <row r="12018" spans="1:14" x14ac:dyDescent="0.3">
      <c r="A12018" t="s">
        <v>36228</v>
      </c>
      <c r="B12018" t="s">
        <v>31811</v>
      </c>
      <c r="C12018" t="s">
        <v>36229</v>
      </c>
      <c r="D12018" t="s">
        <v>36230</v>
      </c>
      <c r="E12018" t="s">
        <v>40</v>
      </c>
      <c r="G12018" t="s">
        <v>33</v>
      </c>
      <c r="H12018" t="s">
        <v>31814</v>
      </c>
      <c r="I12018" t="s">
        <v>31819</v>
      </c>
      <c r="M12018" t="s">
        <v>53</v>
      </c>
      <c r="N12018" t="str">
        <f>IF(AND(PESQUISA!$B$3&lt;&gt;"",OR(PESQUISA!$B$4="TODAS",B12018=PESQUISA!$B$4),ISNUMBER(SEARCH(PESQUISA!$B$3,D12018))),ROW()-1,"")</f>
        <v/>
      </c>
    </row>
    <row r="12019" spans="1:14" x14ac:dyDescent="0.3">
      <c r="A12019" t="s">
        <v>36231</v>
      </c>
      <c r="B12019" t="s">
        <v>31811</v>
      </c>
      <c r="C12019" t="s">
        <v>36232</v>
      </c>
      <c r="D12019" t="s">
        <v>36233</v>
      </c>
      <c r="E12019" t="s">
        <v>40</v>
      </c>
      <c r="F12019" s="7">
        <v>95.04</v>
      </c>
      <c r="G12019" t="s">
        <v>33</v>
      </c>
      <c r="H12019" t="s">
        <v>31814</v>
      </c>
      <c r="I12019" t="s">
        <v>31819</v>
      </c>
      <c r="M12019" t="s">
        <v>36</v>
      </c>
      <c r="N12019" t="str">
        <f>IF(AND(PESQUISA!$B$3&lt;&gt;"",OR(PESQUISA!$B$4="TODAS",B12019=PESQUISA!$B$4),ISNUMBER(SEARCH(PESQUISA!$B$3,D12019))),ROW()-1,"")</f>
        <v/>
      </c>
    </row>
    <row r="12020" spans="1:14" x14ac:dyDescent="0.3">
      <c r="A12020" t="s">
        <v>36234</v>
      </c>
      <c r="B12020" t="s">
        <v>31811</v>
      </c>
      <c r="C12020" t="s">
        <v>36235</v>
      </c>
      <c r="D12020" t="s">
        <v>36236</v>
      </c>
      <c r="E12020" t="s">
        <v>40</v>
      </c>
      <c r="F12020" s="7">
        <v>74.44</v>
      </c>
      <c r="G12020" t="s">
        <v>33</v>
      </c>
      <c r="H12020" t="s">
        <v>31814</v>
      </c>
      <c r="I12020" t="s">
        <v>31819</v>
      </c>
      <c r="M12020" t="s">
        <v>36</v>
      </c>
      <c r="N12020" t="str">
        <f>IF(AND(PESQUISA!$B$3&lt;&gt;"",OR(PESQUISA!$B$4="TODAS",B12020=PESQUISA!$B$4),ISNUMBER(SEARCH(PESQUISA!$B$3,D12020))),ROW()-1,"")</f>
        <v/>
      </c>
    </row>
    <row r="12021" spans="1:14" x14ac:dyDescent="0.3">
      <c r="A12021" t="s">
        <v>36237</v>
      </c>
      <c r="B12021" t="s">
        <v>31811</v>
      </c>
      <c r="C12021" t="s">
        <v>36238</v>
      </c>
      <c r="D12021" t="s">
        <v>36239</v>
      </c>
      <c r="E12021" t="s">
        <v>40</v>
      </c>
      <c r="F12021" s="7">
        <v>51.19</v>
      </c>
      <c r="G12021" t="s">
        <v>33</v>
      </c>
      <c r="H12021" t="s">
        <v>31814</v>
      </c>
      <c r="I12021" t="s">
        <v>31819</v>
      </c>
      <c r="M12021" t="s">
        <v>36</v>
      </c>
      <c r="N12021" t="str">
        <f>IF(AND(PESQUISA!$B$3&lt;&gt;"",OR(PESQUISA!$B$4="TODAS",B12021=PESQUISA!$B$4),ISNUMBER(SEARCH(PESQUISA!$B$3,D12021))),ROW()-1,"")</f>
        <v/>
      </c>
    </row>
    <row r="12022" spans="1:14" x14ac:dyDescent="0.3">
      <c r="A12022" t="s">
        <v>36240</v>
      </c>
      <c r="B12022" t="s">
        <v>31811</v>
      </c>
      <c r="C12022" t="s">
        <v>36241</v>
      </c>
      <c r="D12022" t="s">
        <v>36242</v>
      </c>
      <c r="E12022" t="s">
        <v>40</v>
      </c>
      <c r="F12022" s="7">
        <v>26.66</v>
      </c>
      <c r="G12022" t="s">
        <v>33</v>
      </c>
      <c r="H12022" t="s">
        <v>31814</v>
      </c>
      <c r="I12022" t="s">
        <v>31819</v>
      </c>
      <c r="M12022" t="s">
        <v>36</v>
      </c>
      <c r="N12022" t="str">
        <f>IF(AND(PESQUISA!$B$3&lt;&gt;"",OR(PESQUISA!$B$4="TODAS",B12022=PESQUISA!$B$4),ISNUMBER(SEARCH(PESQUISA!$B$3,D12022))),ROW()-1,"")</f>
        <v/>
      </c>
    </row>
    <row r="12023" spans="1:14" x14ac:dyDescent="0.3">
      <c r="A12023" t="s">
        <v>36243</v>
      </c>
      <c r="B12023" t="s">
        <v>31811</v>
      </c>
      <c r="C12023" t="s">
        <v>36244</v>
      </c>
      <c r="D12023" t="s">
        <v>36245</v>
      </c>
      <c r="E12023" t="s">
        <v>40</v>
      </c>
      <c r="F12023" s="7">
        <v>237.46</v>
      </c>
      <c r="G12023" t="s">
        <v>33</v>
      </c>
      <c r="H12023" t="s">
        <v>31814</v>
      </c>
      <c r="I12023" t="s">
        <v>31819</v>
      </c>
      <c r="M12023" t="s">
        <v>36</v>
      </c>
      <c r="N12023" t="str">
        <f>IF(AND(PESQUISA!$B$3&lt;&gt;"",OR(PESQUISA!$B$4="TODAS",B12023=PESQUISA!$B$4),ISNUMBER(SEARCH(PESQUISA!$B$3,D12023))),ROW()-1,"")</f>
        <v/>
      </c>
    </row>
    <row r="12024" spans="1:14" x14ac:dyDescent="0.3">
      <c r="A12024" t="s">
        <v>36246</v>
      </c>
      <c r="B12024" t="s">
        <v>31811</v>
      </c>
      <c r="C12024" t="s">
        <v>36247</v>
      </c>
      <c r="D12024" t="s">
        <v>36248</v>
      </c>
      <c r="E12024" t="s">
        <v>40</v>
      </c>
      <c r="F12024" s="7">
        <v>131.25</v>
      </c>
      <c r="G12024" t="s">
        <v>33</v>
      </c>
      <c r="H12024" t="s">
        <v>31814</v>
      </c>
      <c r="I12024" t="s">
        <v>31819</v>
      </c>
      <c r="M12024" t="s">
        <v>36</v>
      </c>
      <c r="N12024" t="str">
        <f>IF(AND(PESQUISA!$B$3&lt;&gt;"",OR(PESQUISA!$B$4="TODAS",B12024=PESQUISA!$B$4),ISNUMBER(SEARCH(PESQUISA!$B$3,D12024))),ROW()-1,"")</f>
        <v/>
      </c>
    </row>
    <row r="12025" spans="1:14" x14ac:dyDescent="0.3">
      <c r="A12025" t="s">
        <v>36249</v>
      </c>
      <c r="B12025" t="s">
        <v>31811</v>
      </c>
      <c r="C12025" t="s">
        <v>36250</v>
      </c>
      <c r="D12025" t="s">
        <v>36251</v>
      </c>
      <c r="E12025" t="s">
        <v>40</v>
      </c>
      <c r="F12025" s="7">
        <v>340.81</v>
      </c>
      <c r="G12025" t="s">
        <v>33</v>
      </c>
      <c r="H12025" t="s">
        <v>31814</v>
      </c>
      <c r="I12025" t="s">
        <v>31819</v>
      </c>
      <c r="M12025" t="s">
        <v>36</v>
      </c>
      <c r="N12025" t="str">
        <f>IF(AND(PESQUISA!$B$3&lt;&gt;"",OR(PESQUISA!$B$4="TODAS",B12025=PESQUISA!$B$4),ISNUMBER(SEARCH(PESQUISA!$B$3,D12025))),ROW()-1,"")</f>
        <v/>
      </c>
    </row>
    <row r="12026" spans="1:14" x14ac:dyDescent="0.3">
      <c r="A12026" t="s">
        <v>36252</v>
      </c>
      <c r="B12026" t="s">
        <v>31811</v>
      </c>
      <c r="C12026" t="s">
        <v>36253</v>
      </c>
      <c r="D12026" t="s">
        <v>36254</v>
      </c>
      <c r="E12026" t="s">
        <v>40</v>
      </c>
      <c r="F12026" s="7">
        <v>36.590000000000003</v>
      </c>
      <c r="G12026" t="s">
        <v>33</v>
      </c>
      <c r="H12026" t="s">
        <v>31814</v>
      </c>
      <c r="I12026" t="s">
        <v>31819</v>
      </c>
      <c r="M12026" t="s">
        <v>36</v>
      </c>
      <c r="N12026" t="str">
        <f>IF(AND(PESQUISA!$B$3&lt;&gt;"",OR(PESQUISA!$B$4="TODAS",B12026=PESQUISA!$B$4),ISNUMBER(SEARCH(PESQUISA!$B$3,D12026))),ROW()-1,"")</f>
        <v/>
      </c>
    </row>
    <row r="12027" spans="1:14" x14ac:dyDescent="0.3">
      <c r="A12027" t="s">
        <v>36255</v>
      </c>
      <c r="B12027" t="s">
        <v>31811</v>
      </c>
      <c r="C12027" t="s">
        <v>36256</v>
      </c>
      <c r="D12027" t="s">
        <v>36257</v>
      </c>
      <c r="E12027" t="s">
        <v>40</v>
      </c>
      <c r="F12027" s="7">
        <v>197.5</v>
      </c>
      <c r="G12027" t="s">
        <v>33</v>
      </c>
      <c r="H12027" t="s">
        <v>31814</v>
      </c>
      <c r="I12027" t="s">
        <v>31819</v>
      </c>
      <c r="M12027" t="s">
        <v>36</v>
      </c>
      <c r="N12027" t="str">
        <f>IF(AND(PESQUISA!$B$3&lt;&gt;"",OR(PESQUISA!$B$4="TODAS",B12027=PESQUISA!$B$4),ISNUMBER(SEARCH(PESQUISA!$B$3,D12027))),ROW()-1,"")</f>
        <v/>
      </c>
    </row>
    <row r="12028" spans="1:14" x14ac:dyDescent="0.3">
      <c r="A12028" t="s">
        <v>36258</v>
      </c>
      <c r="B12028" t="s">
        <v>31811</v>
      </c>
      <c r="C12028" t="s">
        <v>36259</v>
      </c>
      <c r="D12028" t="s">
        <v>36260</v>
      </c>
      <c r="E12028" t="s">
        <v>40</v>
      </c>
      <c r="F12028" s="7">
        <v>127.42</v>
      </c>
      <c r="G12028" t="s">
        <v>33</v>
      </c>
      <c r="H12028" t="s">
        <v>31814</v>
      </c>
      <c r="I12028" t="s">
        <v>31819</v>
      </c>
      <c r="M12028" t="s">
        <v>36</v>
      </c>
      <c r="N12028" t="str">
        <f>IF(AND(PESQUISA!$B$3&lt;&gt;"",OR(PESQUISA!$B$4="TODAS",B12028=PESQUISA!$B$4),ISNUMBER(SEARCH(PESQUISA!$B$3,D12028))),ROW()-1,"")</f>
        <v/>
      </c>
    </row>
    <row r="12029" spans="1:14" x14ac:dyDescent="0.3">
      <c r="A12029" t="s">
        <v>36261</v>
      </c>
      <c r="B12029" t="s">
        <v>31811</v>
      </c>
      <c r="C12029" t="s">
        <v>36262</v>
      </c>
      <c r="D12029" t="s">
        <v>36263</v>
      </c>
      <c r="E12029" t="s">
        <v>40</v>
      </c>
      <c r="F12029" s="7">
        <v>167.33</v>
      </c>
      <c r="G12029" t="s">
        <v>33</v>
      </c>
      <c r="H12029" t="s">
        <v>31814</v>
      </c>
      <c r="I12029" t="s">
        <v>31819</v>
      </c>
      <c r="M12029" t="s">
        <v>36</v>
      </c>
      <c r="N12029" t="str">
        <f>IF(AND(PESQUISA!$B$3&lt;&gt;"",OR(PESQUISA!$B$4="TODAS",B12029=PESQUISA!$B$4),ISNUMBER(SEARCH(PESQUISA!$B$3,D12029))),ROW()-1,"")</f>
        <v/>
      </c>
    </row>
    <row r="12030" spans="1:14" x14ac:dyDescent="0.3">
      <c r="A12030" t="s">
        <v>36264</v>
      </c>
      <c r="B12030" t="s">
        <v>31811</v>
      </c>
      <c r="C12030" t="s">
        <v>36265</v>
      </c>
      <c r="D12030" t="s">
        <v>36266</v>
      </c>
      <c r="E12030" t="s">
        <v>40</v>
      </c>
      <c r="F12030" s="7">
        <v>183.97</v>
      </c>
      <c r="G12030" t="s">
        <v>33</v>
      </c>
      <c r="H12030" t="s">
        <v>31814</v>
      </c>
      <c r="I12030" t="s">
        <v>31819</v>
      </c>
      <c r="M12030" t="s">
        <v>36</v>
      </c>
      <c r="N12030" t="str">
        <f>IF(AND(PESQUISA!$B$3&lt;&gt;"",OR(PESQUISA!$B$4="TODAS",B12030=PESQUISA!$B$4),ISNUMBER(SEARCH(PESQUISA!$B$3,D12030))),ROW()-1,"")</f>
        <v/>
      </c>
    </row>
    <row r="12031" spans="1:14" x14ac:dyDescent="0.3">
      <c r="A12031" t="s">
        <v>36267</v>
      </c>
      <c r="B12031" t="s">
        <v>31811</v>
      </c>
      <c r="C12031" t="s">
        <v>36268</v>
      </c>
      <c r="D12031" t="s">
        <v>36269</v>
      </c>
      <c r="E12031" t="s">
        <v>40</v>
      </c>
      <c r="F12031" s="7">
        <v>15.02</v>
      </c>
      <c r="G12031" t="s">
        <v>33</v>
      </c>
      <c r="H12031" t="s">
        <v>31814</v>
      </c>
      <c r="I12031" t="s">
        <v>31819</v>
      </c>
      <c r="M12031" t="s">
        <v>36</v>
      </c>
      <c r="N12031" t="str">
        <f>IF(AND(PESQUISA!$B$3&lt;&gt;"",OR(PESQUISA!$B$4="TODAS",B12031=PESQUISA!$B$4),ISNUMBER(SEARCH(PESQUISA!$B$3,D12031))),ROW()-1,"")</f>
        <v/>
      </c>
    </row>
    <row r="12032" spans="1:14" x14ac:dyDescent="0.3">
      <c r="A12032" t="s">
        <v>36270</v>
      </c>
      <c r="B12032" t="s">
        <v>31811</v>
      </c>
      <c r="C12032" t="s">
        <v>36271</v>
      </c>
      <c r="D12032" t="s">
        <v>36272</v>
      </c>
      <c r="E12032" t="s">
        <v>40</v>
      </c>
      <c r="F12032" s="7">
        <v>80.680000000000007</v>
      </c>
      <c r="G12032" t="s">
        <v>33</v>
      </c>
      <c r="H12032" t="s">
        <v>31814</v>
      </c>
      <c r="I12032" t="s">
        <v>31819</v>
      </c>
      <c r="M12032" t="s">
        <v>36</v>
      </c>
      <c r="N12032" t="str">
        <f>IF(AND(PESQUISA!$B$3&lt;&gt;"",OR(PESQUISA!$B$4="TODAS",B12032=PESQUISA!$B$4),ISNUMBER(SEARCH(PESQUISA!$B$3,D12032))),ROW()-1,"")</f>
        <v/>
      </c>
    </row>
    <row r="12033" spans="1:14" x14ac:dyDescent="0.3">
      <c r="A12033" t="s">
        <v>36273</v>
      </c>
      <c r="B12033" t="s">
        <v>31811</v>
      </c>
      <c r="C12033" t="s">
        <v>36274</v>
      </c>
      <c r="D12033" t="s">
        <v>36275</v>
      </c>
      <c r="E12033" t="s">
        <v>40</v>
      </c>
      <c r="F12033" s="7">
        <v>64.86</v>
      </c>
      <c r="G12033" t="s">
        <v>33</v>
      </c>
      <c r="H12033" t="s">
        <v>31814</v>
      </c>
      <c r="I12033" t="s">
        <v>31819</v>
      </c>
      <c r="M12033" t="s">
        <v>36</v>
      </c>
      <c r="N12033" t="str">
        <f>IF(AND(PESQUISA!$B$3&lt;&gt;"",OR(PESQUISA!$B$4="TODAS",B12033=PESQUISA!$B$4),ISNUMBER(SEARCH(PESQUISA!$B$3,D12033))),ROW()-1,"")</f>
        <v/>
      </c>
    </row>
    <row r="12034" spans="1:14" x14ac:dyDescent="0.3">
      <c r="A12034" t="s">
        <v>36276</v>
      </c>
      <c r="B12034" t="s">
        <v>31811</v>
      </c>
      <c r="C12034" t="s">
        <v>36277</v>
      </c>
      <c r="D12034" t="s">
        <v>36278</v>
      </c>
      <c r="E12034" t="s">
        <v>40</v>
      </c>
      <c r="F12034" s="7">
        <v>5.82</v>
      </c>
      <c r="G12034" t="s">
        <v>33</v>
      </c>
      <c r="H12034" t="s">
        <v>31814</v>
      </c>
      <c r="I12034" t="s">
        <v>31819</v>
      </c>
      <c r="M12034" t="s">
        <v>36</v>
      </c>
      <c r="N12034" t="str">
        <f>IF(AND(PESQUISA!$B$3&lt;&gt;"",OR(PESQUISA!$B$4="TODAS",B12034=PESQUISA!$B$4),ISNUMBER(SEARCH(PESQUISA!$B$3,D12034))),ROW()-1,"")</f>
        <v/>
      </c>
    </row>
    <row r="12035" spans="1:14" x14ac:dyDescent="0.3">
      <c r="A12035" t="s">
        <v>36279</v>
      </c>
      <c r="B12035" t="s">
        <v>31811</v>
      </c>
      <c r="C12035" t="s">
        <v>36280</v>
      </c>
      <c r="D12035" t="s">
        <v>36281</v>
      </c>
      <c r="E12035" t="s">
        <v>40</v>
      </c>
      <c r="F12035" s="7">
        <v>13.84</v>
      </c>
      <c r="G12035" t="s">
        <v>33</v>
      </c>
      <c r="H12035" t="s">
        <v>31814</v>
      </c>
      <c r="I12035" t="s">
        <v>31819</v>
      </c>
      <c r="M12035" t="s">
        <v>36</v>
      </c>
      <c r="N12035" t="str">
        <f>IF(AND(PESQUISA!$B$3&lt;&gt;"",OR(PESQUISA!$B$4="TODAS",B12035=PESQUISA!$B$4),ISNUMBER(SEARCH(PESQUISA!$B$3,D12035))),ROW()-1,"")</f>
        <v/>
      </c>
    </row>
    <row r="12036" spans="1:14" x14ac:dyDescent="0.3">
      <c r="A12036" t="s">
        <v>36282</v>
      </c>
      <c r="B12036" t="s">
        <v>31811</v>
      </c>
      <c r="C12036" t="s">
        <v>36283</v>
      </c>
      <c r="D12036" t="s">
        <v>36284</v>
      </c>
      <c r="E12036" t="s">
        <v>40</v>
      </c>
      <c r="F12036" s="7">
        <v>78.78</v>
      </c>
      <c r="G12036" t="s">
        <v>33</v>
      </c>
      <c r="H12036" t="s">
        <v>31814</v>
      </c>
      <c r="I12036" t="s">
        <v>31819</v>
      </c>
      <c r="M12036" t="s">
        <v>36</v>
      </c>
      <c r="N12036" t="str">
        <f>IF(AND(PESQUISA!$B$3&lt;&gt;"",OR(PESQUISA!$B$4="TODAS",B12036=PESQUISA!$B$4),ISNUMBER(SEARCH(PESQUISA!$B$3,D12036))),ROW()-1,"")</f>
        <v/>
      </c>
    </row>
    <row r="12037" spans="1:14" x14ac:dyDescent="0.3">
      <c r="A12037" t="s">
        <v>36285</v>
      </c>
      <c r="B12037" t="s">
        <v>31811</v>
      </c>
      <c r="C12037" t="s">
        <v>36286</v>
      </c>
      <c r="D12037" t="s">
        <v>36287</v>
      </c>
      <c r="E12037" t="s">
        <v>40</v>
      </c>
      <c r="F12037" s="7">
        <v>69.88</v>
      </c>
      <c r="G12037" t="s">
        <v>33</v>
      </c>
      <c r="H12037" t="s">
        <v>31814</v>
      </c>
      <c r="I12037" t="s">
        <v>31819</v>
      </c>
      <c r="M12037" t="s">
        <v>36</v>
      </c>
      <c r="N12037" t="str">
        <f>IF(AND(PESQUISA!$B$3&lt;&gt;"",OR(PESQUISA!$B$4="TODAS",B12037=PESQUISA!$B$4),ISNUMBER(SEARCH(PESQUISA!$B$3,D12037))),ROW()-1,"")</f>
        <v/>
      </c>
    </row>
    <row r="12038" spans="1:14" x14ac:dyDescent="0.3">
      <c r="A12038" t="s">
        <v>36288</v>
      </c>
      <c r="B12038" t="s">
        <v>31811</v>
      </c>
      <c r="C12038" t="s">
        <v>36289</v>
      </c>
      <c r="D12038" t="s">
        <v>36290</v>
      </c>
      <c r="E12038" t="s">
        <v>40</v>
      </c>
      <c r="F12038" s="7">
        <v>190.76</v>
      </c>
      <c r="G12038" t="s">
        <v>33</v>
      </c>
      <c r="H12038" t="s">
        <v>31814</v>
      </c>
      <c r="I12038" t="s">
        <v>31819</v>
      </c>
      <c r="M12038" t="s">
        <v>36</v>
      </c>
      <c r="N12038" t="str">
        <f>IF(AND(PESQUISA!$B$3&lt;&gt;"",OR(PESQUISA!$B$4="TODAS",B12038=PESQUISA!$B$4),ISNUMBER(SEARCH(PESQUISA!$B$3,D12038))),ROW()-1,"")</f>
        <v/>
      </c>
    </row>
    <row r="12039" spans="1:14" x14ac:dyDescent="0.3">
      <c r="A12039" t="s">
        <v>36291</v>
      </c>
      <c r="B12039" t="s">
        <v>31811</v>
      </c>
      <c r="C12039" t="s">
        <v>36292</v>
      </c>
      <c r="D12039" t="s">
        <v>36293</v>
      </c>
      <c r="E12039" t="s">
        <v>40</v>
      </c>
      <c r="F12039" s="7">
        <v>4.53</v>
      </c>
      <c r="G12039" t="s">
        <v>33</v>
      </c>
      <c r="H12039" t="s">
        <v>31814</v>
      </c>
      <c r="I12039" t="s">
        <v>31819</v>
      </c>
      <c r="M12039" t="s">
        <v>36</v>
      </c>
      <c r="N12039" t="str">
        <f>IF(AND(PESQUISA!$B$3&lt;&gt;"",OR(PESQUISA!$B$4="TODAS",B12039=PESQUISA!$B$4),ISNUMBER(SEARCH(PESQUISA!$B$3,D12039))),ROW()-1,"")</f>
        <v/>
      </c>
    </row>
    <row r="12040" spans="1:14" x14ac:dyDescent="0.3">
      <c r="A12040" t="s">
        <v>36294</v>
      </c>
      <c r="B12040" t="s">
        <v>31811</v>
      </c>
      <c r="C12040" t="s">
        <v>36295</v>
      </c>
      <c r="D12040" t="s">
        <v>36296</v>
      </c>
      <c r="E12040" t="s">
        <v>40</v>
      </c>
      <c r="F12040" s="7">
        <v>5.45</v>
      </c>
      <c r="G12040" t="s">
        <v>33</v>
      </c>
      <c r="H12040" t="s">
        <v>31814</v>
      </c>
      <c r="I12040" t="s">
        <v>31819</v>
      </c>
      <c r="M12040" t="s">
        <v>36</v>
      </c>
      <c r="N12040" t="str">
        <f>IF(AND(PESQUISA!$B$3&lt;&gt;"",OR(PESQUISA!$B$4="TODAS",B12040=PESQUISA!$B$4),ISNUMBER(SEARCH(PESQUISA!$B$3,D12040))),ROW()-1,"")</f>
        <v/>
      </c>
    </row>
    <row r="12041" spans="1:14" x14ac:dyDescent="0.3">
      <c r="A12041" t="s">
        <v>36297</v>
      </c>
      <c r="B12041" t="s">
        <v>31811</v>
      </c>
      <c r="C12041" t="s">
        <v>36298</v>
      </c>
      <c r="D12041" t="s">
        <v>36299</v>
      </c>
      <c r="E12041" t="s">
        <v>40</v>
      </c>
      <c r="F12041" s="7">
        <v>8.67</v>
      </c>
      <c r="G12041" t="s">
        <v>33</v>
      </c>
      <c r="H12041" t="s">
        <v>31814</v>
      </c>
      <c r="I12041" t="s">
        <v>31819</v>
      </c>
      <c r="M12041" t="s">
        <v>36</v>
      </c>
      <c r="N12041" t="str">
        <f>IF(AND(PESQUISA!$B$3&lt;&gt;"",OR(PESQUISA!$B$4="TODAS",B12041=PESQUISA!$B$4),ISNUMBER(SEARCH(PESQUISA!$B$3,D12041))),ROW()-1,"")</f>
        <v/>
      </c>
    </row>
    <row r="12042" spans="1:14" x14ac:dyDescent="0.3">
      <c r="A12042" t="s">
        <v>36300</v>
      </c>
      <c r="B12042" t="s">
        <v>31811</v>
      </c>
      <c r="C12042" t="s">
        <v>36301</v>
      </c>
      <c r="D12042" t="s">
        <v>36302</v>
      </c>
      <c r="E12042" t="s">
        <v>40</v>
      </c>
      <c r="F12042" s="7">
        <v>18.3</v>
      </c>
      <c r="G12042" t="s">
        <v>33</v>
      </c>
      <c r="H12042" t="s">
        <v>31814</v>
      </c>
      <c r="I12042" t="s">
        <v>31819</v>
      </c>
      <c r="M12042" t="s">
        <v>36</v>
      </c>
      <c r="N12042" t="str">
        <f>IF(AND(PESQUISA!$B$3&lt;&gt;"",OR(PESQUISA!$B$4="TODAS",B12042=PESQUISA!$B$4),ISNUMBER(SEARCH(PESQUISA!$B$3,D12042))),ROW()-1,"")</f>
        <v/>
      </c>
    </row>
    <row r="12043" spans="1:14" x14ac:dyDescent="0.3">
      <c r="A12043" t="s">
        <v>36303</v>
      </c>
      <c r="B12043" t="s">
        <v>31811</v>
      </c>
      <c r="C12043" t="s">
        <v>36304</v>
      </c>
      <c r="D12043" t="s">
        <v>36305</v>
      </c>
      <c r="E12043" t="s">
        <v>40</v>
      </c>
      <c r="F12043" s="7">
        <v>26.82</v>
      </c>
      <c r="G12043" t="s">
        <v>33</v>
      </c>
      <c r="H12043" t="s">
        <v>31814</v>
      </c>
      <c r="I12043" t="s">
        <v>31819</v>
      </c>
      <c r="M12043" t="s">
        <v>36</v>
      </c>
      <c r="N12043" t="str">
        <f>IF(AND(PESQUISA!$B$3&lt;&gt;"",OR(PESQUISA!$B$4="TODAS",B12043=PESQUISA!$B$4),ISNUMBER(SEARCH(PESQUISA!$B$3,D12043))),ROW()-1,"")</f>
        <v/>
      </c>
    </row>
    <row r="12044" spans="1:14" x14ac:dyDescent="0.3">
      <c r="A12044" t="s">
        <v>36306</v>
      </c>
      <c r="B12044" t="s">
        <v>31811</v>
      </c>
      <c r="C12044" t="s">
        <v>36307</v>
      </c>
      <c r="D12044" t="s">
        <v>36308</v>
      </c>
      <c r="E12044" t="s">
        <v>40</v>
      </c>
      <c r="F12044" s="7">
        <v>40.79</v>
      </c>
      <c r="G12044" t="s">
        <v>33</v>
      </c>
      <c r="H12044" t="s">
        <v>31814</v>
      </c>
      <c r="I12044" t="s">
        <v>31819</v>
      </c>
      <c r="M12044" t="s">
        <v>36</v>
      </c>
      <c r="N12044" t="str">
        <f>IF(AND(PESQUISA!$B$3&lt;&gt;"",OR(PESQUISA!$B$4="TODAS",B12044=PESQUISA!$B$4),ISNUMBER(SEARCH(PESQUISA!$B$3,D12044))),ROW()-1,"")</f>
        <v/>
      </c>
    </row>
    <row r="12045" spans="1:14" x14ac:dyDescent="0.3">
      <c r="A12045" t="s">
        <v>36309</v>
      </c>
      <c r="B12045" t="s">
        <v>31811</v>
      </c>
      <c r="C12045" t="s">
        <v>36310</v>
      </c>
      <c r="D12045" t="s">
        <v>36311</v>
      </c>
      <c r="E12045" t="s">
        <v>40</v>
      </c>
      <c r="F12045" s="7">
        <v>71.849999999999994</v>
      </c>
      <c r="G12045" t="s">
        <v>33</v>
      </c>
      <c r="H12045" t="s">
        <v>31814</v>
      </c>
      <c r="I12045" t="s">
        <v>31819</v>
      </c>
      <c r="M12045" t="s">
        <v>36</v>
      </c>
      <c r="N12045" t="str">
        <f>IF(AND(PESQUISA!$B$3&lt;&gt;"",OR(PESQUISA!$B$4="TODAS",B12045=PESQUISA!$B$4),ISNUMBER(SEARCH(PESQUISA!$B$3,D12045))),ROW()-1,"")</f>
        <v/>
      </c>
    </row>
    <row r="12046" spans="1:14" x14ac:dyDescent="0.3">
      <c r="A12046" t="s">
        <v>36312</v>
      </c>
      <c r="B12046" t="s">
        <v>31811</v>
      </c>
      <c r="C12046" t="s">
        <v>36313</v>
      </c>
      <c r="D12046" t="s">
        <v>36314</v>
      </c>
      <c r="E12046" t="s">
        <v>40</v>
      </c>
      <c r="F12046" s="7">
        <v>97.18</v>
      </c>
      <c r="G12046" t="s">
        <v>33</v>
      </c>
      <c r="H12046" t="s">
        <v>31814</v>
      </c>
      <c r="I12046" t="s">
        <v>31819</v>
      </c>
      <c r="M12046" t="s">
        <v>36</v>
      </c>
      <c r="N12046" t="str">
        <f>IF(AND(PESQUISA!$B$3&lt;&gt;"",OR(PESQUISA!$B$4="TODAS",B12046=PESQUISA!$B$4),ISNUMBER(SEARCH(PESQUISA!$B$3,D12046))),ROW()-1,"")</f>
        <v/>
      </c>
    </row>
    <row r="12047" spans="1:14" x14ac:dyDescent="0.3">
      <c r="A12047" t="s">
        <v>36315</v>
      </c>
      <c r="B12047" t="s">
        <v>31811</v>
      </c>
      <c r="C12047" t="s">
        <v>36316</v>
      </c>
      <c r="D12047" t="s">
        <v>36317</v>
      </c>
      <c r="E12047" t="s">
        <v>40</v>
      </c>
      <c r="F12047" s="7">
        <v>2.16</v>
      </c>
      <c r="G12047" t="s">
        <v>33</v>
      </c>
      <c r="H12047" t="s">
        <v>31814</v>
      </c>
      <c r="I12047" t="s">
        <v>31819</v>
      </c>
      <c r="M12047" t="s">
        <v>36</v>
      </c>
      <c r="N12047" t="str">
        <f>IF(AND(PESQUISA!$B$3&lt;&gt;"",OR(PESQUISA!$B$4="TODAS",B12047=PESQUISA!$B$4),ISNUMBER(SEARCH(PESQUISA!$B$3,D12047))),ROW()-1,"")</f>
        <v/>
      </c>
    </row>
    <row r="12048" spans="1:14" x14ac:dyDescent="0.3">
      <c r="A12048" t="s">
        <v>36318</v>
      </c>
      <c r="B12048" t="s">
        <v>31811</v>
      </c>
      <c r="C12048" t="s">
        <v>36319</v>
      </c>
      <c r="D12048" t="s">
        <v>36320</v>
      </c>
      <c r="E12048" t="s">
        <v>40</v>
      </c>
      <c r="F12048" s="7">
        <v>1.67</v>
      </c>
      <c r="G12048" t="s">
        <v>33</v>
      </c>
      <c r="H12048" t="s">
        <v>31814</v>
      </c>
      <c r="I12048" t="s">
        <v>31819</v>
      </c>
      <c r="M12048" t="s">
        <v>36</v>
      </c>
      <c r="N12048" t="str">
        <f>IF(AND(PESQUISA!$B$3&lt;&gt;"",OR(PESQUISA!$B$4="TODAS",B12048=PESQUISA!$B$4),ISNUMBER(SEARCH(PESQUISA!$B$3,D12048))),ROW()-1,"")</f>
        <v/>
      </c>
    </row>
    <row r="12049" spans="1:14" x14ac:dyDescent="0.3">
      <c r="A12049" t="s">
        <v>36321</v>
      </c>
      <c r="B12049" t="s">
        <v>31811</v>
      </c>
      <c r="C12049" t="s">
        <v>36322</v>
      </c>
      <c r="D12049" t="s">
        <v>36323</v>
      </c>
      <c r="E12049" t="s">
        <v>40</v>
      </c>
      <c r="F12049" s="7">
        <v>6.9</v>
      </c>
      <c r="G12049" t="s">
        <v>33</v>
      </c>
      <c r="H12049" t="s">
        <v>31814</v>
      </c>
      <c r="I12049" t="s">
        <v>31819</v>
      </c>
      <c r="M12049" t="s">
        <v>36</v>
      </c>
      <c r="N12049" t="str">
        <f>IF(AND(PESQUISA!$B$3&lt;&gt;"",OR(PESQUISA!$B$4="TODAS",B12049=PESQUISA!$B$4),ISNUMBER(SEARCH(PESQUISA!$B$3,D12049))),ROW()-1,"")</f>
        <v/>
      </c>
    </row>
    <row r="12050" spans="1:14" x14ac:dyDescent="0.3">
      <c r="A12050" t="s">
        <v>36324</v>
      </c>
      <c r="B12050" t="s">
        <v>31811</v>
      </c>
      <c r="C12050" t="s">
        <v>36325</v>
      </c>
      <c r="D12050" t="s">
        <v>36326</v>
      </c>
      <c r="E12050" t="s">
        <v>40</v>
      </c>
      <c r="F12050" s="7">
        <v>4.53</v>
      </c>
      <c r="G12050" t="s">
        <v>33</v>
      </c>
      <c r="H12050" t="s">
        <v>31814</v>
      </c>
      <c r="I12050" t="s">
        <v>31819</v>
      </c>
      <c r="M12050" t="s">
        <v>36</v>
      </c>
      <c r="N12050" t="str">
        <f>IF(AND(PESQUISA!$B$3&lt;&gt;"",OR(PESQUISA!$B$4="TODAS",B12050=PESQUISA!$B$4),ISNUMBER(SEARCH(PESQUISA!$B$3,D12050))),ROW()-1,"")</f>
        <v/>
      </c>
    </row>
    <row r="12051" spans="1:14" x14ac:dyDescent="0.3">
      <c r="A12051" t="s">
        <v>36327</v>
      </c>
      <c r="B12051" t="s">
        <v>31811</v>
      </c>
      <c r="C12051" t="s">
        <v>36328</v>
      </c>
      <c r="D12051" t="s">
        <v>36329</v>
      </c>
      <c r="E12051" t="s">
        <v>40</v>
      </c>
      <c r="F12051" s="7">
        <v>4.09</v>
      </c>
      <c r="G12051" t="s">
        <v>33</v>
      </c>
      <c r="H12051" t="s">
        <v>31814</v>
      </c>
      <c r="I12051" t="s">
        <v>31819</v>
      </c>
      <c r="M12051" t="s">
        <v>36</v>
      </c>
      <c r="N12051" t="str">
        <f>IF(AND(PESQUISA!$B$3&lt;&gt;"",OR(PESQUISA!$B$4="TODAS",B12051=PESQUISA!$B$4),ISNUMBER(SEARCH(PESQUISA!$B$3,D12051))),ROW()-1,"")</f>
        <v/>
      </c>
    </row>
    <row r="12052" spans="1:14" x14ac:dyDescent="0.3">
      <c r="A12052" t="s">
        <v>36330</v>
      </c>
      <c r="B12052" t="s">
        <v>31811</v>
      </c>
      <c r="C12052" t="s">
        <v>36331</v>
      </c>
      <c r="D12052" t="s">
        <v>36332</v>
      </c>
      <c r="E12052" t="s">
        <v>40</v>
      </c>
      <c r="F12052" s="7">
        <v>1.6</v>
      </c>
      <c r="G12052" t="s">
        <v>33</v>
      </c>
      <c r="H12052" t="s">
        <v>31814</v>
      </c>
      <c r="I12052" t="s">
        <v>31819</v>
      </c>
      <c r="M12052" t="s">
        <v>36</v>
      </c>
      <c r="N12052" t="str">
        <f>IF(AND(PESQUISA!$B$3&lt;&gt;"",OR(PESQUISA!$B$4="TODAS",B12052=PESQUISA!$B$4),ISNUMBER(SEARCH(PESQUISA!$B$3,D12052))),ROW()-1,"")</f>
        <v/>
      </c>
    </row>
    <row r="12053" spans="1:14" x14ac:dyDescent="0.3">
      <c r="A12053" t="s">
        <v>36333</v>
      </c>
      <c r="B12053" t="s">
        <v>31811</v>
      </c>
      <c r="C12053" t="s">
        <v>36334</v>
      </c>
      <c r="D12053" t="s">
        <v>36335</v>
      </c>
      <c r="E12053" t="s">
        <v>40</v>
      </c>
      <c r="F12053" s="7">
        <v>11.03</v>
      </c>
      <c r="G12053" t="s">
        <v>33</v>
      </c>
      <c r="H12053" t="s">
        <v>31814</v>
      </c>
      <c r="I12053" t="s">
        <v>31819</v>
      </c>
      <c r="M12053" t="s">
        <v>36</v>
      </c>
      <c r="N12053" t="str">
        <f>IF(AND(PESQUISA!$B$3&lt;&gt;"",OR(PESQUISA!$B$4="TODAS",B12053=PESQUISA!$B$4),ISNUMBER(SEARCH(PESQUISA!$B$3,D12053))),ROW()-1,"")</f>
        <v/>
      </c>
    </row>
    <row r="12054" spans="1:14" x14ac:dyDescent="0.3">
      <c r="A12054" t="s">
        <v>36336</v>
      </c>
      <c r="B12054" t="s">
        <v>31811</v>
      </c>
      <c r="C12054" t="s">
        <v>36337</v>
      </c>
      <c r="D12054" t="s">
        <v>36338</v>
      </c>
      <c r="E12054" t="s">
        <v>40</v>
      </c>
      <c r="F12054" s="7">
        <v>3.13</v>
      </c>
      <c r="G12054" t="s">
        <v>33</v>
      </c>
      <c r="H12054" t="s">
        <v>31814</v>
      </c>
      <c r="I12054" t="s">
        <v>31819</v>
      </c>
      <c r="M12054" t="s">
        <v>36</v>
      </c>
      <c r="N12054" t="str">
        <f>IF(AND(PESQUISA!$B$3&lt;&gt;"",OR(PESQUISA!$B$4="TODAS",B12054=PESQUISA!$B$4),ISNUMBER(SEARCH(PESQUISA!$B$3,D12054))),ROW()-1,"")</f>
        <v/>
      </c>
    </row>
    <row r="12055" spans="1:14" x14ac:dyDescent="0.3">
      <c r="A12055" t="s">
        <v>36339</v>
      </c>
      <c r="B12055" t="s">
        <v>31811</v>
      </c>
      <c r="C12055" t="s">
        <v>36340</v>
      </c>
      <c r="D12055" t="s">
        <v>36341</v>
      </c>
      <c r="E12055" t="s">
        <v>40</v>
      </c>
      <c r="G12055" t="s">
        <v>33</v>
      </c>
      <c r="H12055" t="s">
        <v>31814</v>
      </c>
      <c r="I12055" t="s">
        <v>31819</v>
      </c>
      <c r="M12055" t="s">
        <v>53</v>
      </c>
      <c r="N12055" t="str">
        <f>IF(AND(PESQUISA!$B$3&lt;&gt;"",OR(PESQUISA!$B$4="TODAS",B12055=PESQUISA!$B$4),ISNUMBER(SEARCH(PESQUISA!$B$3,D12055))),ROW()-1,"")</f>
        <v/>
      </c>
    </row>
    <row r="12056" spans="1:14" x14ac:dyDescent="0.3">
      <c r="A12056" t="s">
        <v>36342</v>
      </c>
      <c r="B12056" t="s">
        <v>31811</v>
      </c>
      <c r="C12056" t="s">
        <v>36343</v>
      </c>
      <c r="D12056" t="s">
        <v>36344</v>
      </c>
      <c r="E12056" t="s">
        <v>40</v>
      </c>
      <c r="G12056" t="s">
        <v>33</v>
      </c>
      <c r="H12056" t="s">
        <v>31814</v>
      </c>
      <c r="I12056" t="s">
        <v>31819</v>
      </c>
      <c r="M12056" t="s">
        <v>53</v>
      </c>
      <c r="N12056" t="str">
        <f>IF(AND(PESQUISA!$B$3&lt;&gt;"",OR(PESQUISA!$B$4="TODAS",B12056=PESQUISA!$B$4),ISNUMBER(SEARCH(PESQUISA!$B$3,D12056))),ROW()-1,"")</f>
        <v/>
      </c>
    </row>
    <row r="12057" spans="1:14" x14ac:dyDescent="0.3">
      <c r="A12057" t="s">
        <v>36345</v>
      </c>
      <c r="B12057" t="s">
        <v>31811</v>
      </c>
      <c r="C12057" t="s">
        <v>36346</v>
      </c>
      <c r="D12057" t="s">
        <v>36347</v>
      </c>
      <c r="E12057" t="s">
        <v>40</v>
      </c>
      <c r="G12057" t="s">
        <v>33</v>
      </c>
      <c r="H12057" t="s">
        <v>31814</v>
      </c>
      <c r="I12057" t="s">
        <v>31819</v>
      </c>
      <c r="M12057" t="s">
        <v>53</v>
      </c>
      <c r="N12057" t="str">
        <f>IF(AND(PESQUISA!$B$3&lt;&gt;"",OR(PESQUISA!$B$4="TODAS",B12057=PESQUISA!$B$4),ISNUMBER(SEARCH(PESQUISA!$B$3,D12057))),ROW()-1,"")</f>
        <v/>
      </c>
    </row>
    <row r="12058" spans="1:14" x14ac:dyDescent="0.3">
      <c r="A12058" t="s">
        <v>36348</v>
      </c>
      <c r="B12058" t="s">
        <v>31811</v>
      </c>
      <c r="C12058" t="s">
        <v>36349</v>
      </c>
      <c r="D12058" t="s">
        <v>36350</v>
      </c>
      <c r="E12058" t="s">
        <v>40</v>
      </c>
      <c r="G12058" t="s">
        <v>33</v>
      </c>
      <c r="H12058" t="s">
        <v>31814</v>
      </c>
      <c r="I12058" t="s">
        <v>31819</v>
      </c>
      <c r="M12058" t="s">
        <v>53</v>
      </c>
      <c r="N12058" t="str">
        <f>IF(AND(PESQUISA!$B$3&lt;&gt;"",OR(PESQUISA!$B$4="TODAS",B12058=PESQUISA!$B$4),ISNUMBER(SEARCH(PESQUISA!$B$3,D12058))),ROW()-1,"")</f>
        <v/>
      </c>
    </row>
    <row r="12059" spans="1:14" x14ac:dyDescent="0.3">
      <c r="A12059" t="s">
        <v>36351</v>
      </c>
      <c r="B12059" t="s">
        <v>31811</v>
      </c>
      <c r="C12059" t="s">
        <v>36352</v>
      </c>
      <c r="D12059" t="s">
        <v>36353</v>
      </c>
      <c r="E12059" t="s">
        <v>40</v>
      </c>
      <c r="G12059" t="s">
        <v>33</v>
      </c>
      <c r="H12059" t="s">
        <v>31814</v>
      </c>
      <c r="I12059" t="s">
        <v>31819</v>
      </c>
      <c r="M12059" t="s">
        <v>53</v>
      </c>
      <c r="N12059" t="str">
        <f>IF(AND(PESQUISA!$B$3&lt;&gt;"",OR(PESQUISA!$B$4="TODAS",B12059=PESQUISA!$B$4),ISNUMBER(SEARCH(PESQUISA!$B$3,D12059))),ROW()-1,"")</f>
        <v/>
      </c>
    </row>
    <row r="12060" spans="1:14" x14ac:dyDescent="0.3">
      <c r="A12060" t="s">
        <v>36354</v>
      </c>
      <c r="B12060" t="s">
        <v>31811</v>
      </c>
      <c r="C12060" t="s">
        <v>36355</v>
      </c>
      <c r="D12060" t="s">
        <v>36356</v>
      </c>
      <c r="E12060" t="s">
        <v>40</v>
      </c>
      <c r="G12060" t="s">
        <v>33</v>
      </c>
      <c r="H12060" t="s">
        <v>31814</v>
      </c>
      <c r="I12060" t="s">
        <v>31819</v>
      </c>
      <c r="M12060" t="s">
        <v>53</v>
      </c>
      <c r="N12060" t="str">
        <f>IF(AND(PESQUISA!$B$3&lt;&gt;"",OR(PESQUISA!$B$4="TODAS",B12060=PESQUISA!$B$4),ISNUMBER(SEARCH(PESQUISA!$B$3,D12060))),ROW()-1,"")</f>
        <v/>
      </c>
    </row>
    <row r="12061" spans="1:14" x14ac:dyDescent="0.3">
      <c r="A12061" t="s">
        <v>36357</v>
      </c>
      <c r="B12061" t="s">
        <v>31811</v>
      </c>
      <c r="C12061" t="s">
        <v>36358</v>
      </c>
      <c r="D12061" t="s">
        <v>36359</v>
      </c>
      <c r="E12061" t="s">
        <v>40</v>
      </c>
      <c r="G12061" t="s">
        <v>33</v>
      </c>
      <c r="H12061" t="s">
        <v>31814</v>
      </c>
      <c r="I12061" t="s">
        <v>31819</v>
      </c>
      <c r="M12061" t="s">
        <v>53</v>
      </c>
      <c r="N12061" t="str">
        <f>IF(AND(PESQUISA!$B$3&lt;&gt;"",OR(PESQUISA!$B$4="TODAS",B12061=PESQUISA!$B$4),ISNUMBER(SEARCH(PESQUISA!$B$3,D12061))),ROW()-1,"")</f>
        <v/>
      </c>
    </row>
    <row r="12062" spans="1:14" x14ac:dyDescent="0.3">
      <c r="A12062" t="s">
        <v>36360</v>
      </c>
      <c r="B12062" t="s">
        <v>31811</v>
      </c>
      <c r="C12062" t="s">
        <v>36361</v>
      </c>
      <c r="D12062" t="s">
        <v>36362</v>
      </c>
      <c r="E12062" t="s">
        <v>40</v>
      </c>
      <c r="F12062" s="7">
        <v>102.47</v>
      </c>
      <c r="G12062" t="s">
        <v>33</v>
      </c>
      <c r="H12062" t="s">
        <v>31814</v>
      </c>
      <c r="I12062" t="s">
        <v>31819</v>
      </c>
      <c r="M12062" t="s">
        <v>36</v>
      </c>
      <c r="N12062" t="str">
        <f>IF(AND(PESQUISA!$B$3&lt;&gt;"",OR(PESQUISA!$B$4="TODAS",B12062=PESQUISA!$B$4),ISNUMBER(SEARCH(PESQUISA!$B$3,D12062))),ROW()-1,"")</f>
        <v/>
      </c>
    </row>
    <row r="12063" spans="1:14" x14ac:dyDescent="0.3">
      <c r="A12063" t="s">
        <v>36363</v>
      </c>
      <c r="B12063" t="s">
        <v>31811</v>
      </c>
      <c r="C12063" t="s">
        <v>36364</v>
      </c>
      <c r="D12063" t="s">
        <v>36365</v>
      </c>
      <c r="E12063" t="s">
        <v>40</v>
      </c>
      <c r="F12063" s="7">
        <v>74.55</v>
      </c>
      <c r="G12063" t="s">
        <v>33</v>
      </c>
      <c r="H12063" t="s">
        <v>31814</v>
      </c>
      <c r="I12063" t="s">
        <v>31819</v>
      </c>
      <c r="M12063" t="s">
        <v>36</v>
      </c>
      <c r="N12063" t="str">
        <f>IF(AND(PESQUISA!$B$3&lt;&gt;"",OR(PESQUISA!$B$4="TODAS",B12063=PESQUISA!$B$4),ISNUMBER(SEARCH(PESQUISA!$B$3,D12063))),ROW()-1,"")</f>
        <v/>
      </c>
    </row>
    <row r="12064" spans="1:14" x14ac:dyDescent="0.3">
      <c r="A12064" t="s">
        <v>36366</v>
      </c>
      <c r="B12064" t="s">
        <v>31811</v>
      </c>
      <c r="C12064" t="s">
        <v>36367</v>
      </c>
      <c r="D12064" t="s">
        <v>36368</v>
      </c>
      <c r="E12064" t="s">
        <v>40</v>
      </c>
      <c r="F12064" s="7">
        <v>60.66</v>
      </c>
      <c r="G12064" t="s">
        <v>33</v>
      </c>
      <c r="H12064" t="s">
        <v>31814</v>
      </c>
      <c r="I12064" t="s">
        <v>31819</v>
      </c>
      <c r="M12064" t="s">
        <v>36</v>
      </c>
      <c r="N12064" t="str">
        <f>IF(AND(PESQUISA!$B$3&lt;&gt;"",OR(PESQUISA!$B$4="TODAS",B12064=PESQUISA!$B$4),ISNUMBER(SEARCH(PESQUISA!$B$3,D12064))),ROW()-1,"")</f>
        <v/>
      </c>
    </row>
    <row r="12065" spans="1:14" x14ac:dyDescent="0.3">
      <c r="A12065" t="s">
        <v>36369</v>
      </c>
      <c r="B12065" t="s">
        <v>31811</v>
      </c>
      <c r="C12065" t="s">
        <v>36370</v>
      </c>
      <c r="D12065" t="s">
        <v>36371</v>
      </c>
      <c r="E12065" t="s">
        <v>40</v>
      </c>
      <c r="F12065" s="7">
        <v>22.3</v>
      </c>
      <c r="G12065" t="s">
        <v>33</v>
      </c>
      <c r="H12065" t="s">
        <v>31814</v>
      </c>
      <c r="I12065" t="s">
        <v>31819</v>
      </c>
      <c r="M12065" t="s">
        <v>36</v>
      </c>
      <c r="N12065" t="str">
        <f>IF(AND(PESQUISA!$B$3&lt;&gt;"",OR(PESQUISA!$B$4="TODAS",B12065=PESQUISA!$B$4),ISNUMBER(SEARCH(PESQUISA!$B$3,D12065))),ROW()-1,"")</f>
        <v/>
      </c>
    </row>
    <row r="12066" spans="1:14" x14ac:dyDescent="0.3">
      <c r="A12066" t="s">
        <v>36372</v>
      </c>
      <c r="B12066" t="s">
        <v>31811</v>
      </c>
      <c r="C12066" t="s">
        <v>36373</v>
      </c>
      <c r="D12066" t="s">
        <v>36374</v>
      </c>
      <c r="E12066" t="s">
        <v>40</v>
      </c>
      <c r="F12066" s="7">
        <v>248.04</v>
      </c>
      <c r="G12066" t="s">
        <v>33</v>
      </c>
      <c r="H12066" t="s">
        <v>31814</v>
      </c>
      <c r="I12066" t="s">
        <v>31819</v>
      </c>
      <c r="M12066" t="s">
        <v>36</v>
      </c>
      <c r="N12066" t="str">
        <f>IF(AND(PESQUISA!$B$3&lt;&gt;"",OR(PESQUISA!$B$4="TODAS",B12066=PESQUISA!$B$4),ISNUMBER(SEARCH(PESQUISA!$B$3,D12066))),ROW()-1,"")</f>
        <v/>
      </c>
    </row>
    <row r="12067" spans="1:14" x14ac:dyDescent="0.3">
      <c r="A12067" t="s">
        <v>36375</v>
      </c>
      <c r="B12067" t="s">
        <v>31811</v>
      </c>
      <c r="C12067" t="s">
        <v>36376</v>
      </c>
      <c r="D12067" t="s">
        <v>36377</v>
      </c>
      <c r="E12067" t="s">
        <v>40</v>
      </c>
      <c r="F12067" s="7">
        <v>164.65</v>
      </c>
      <c r="G12067" t="s">
        <v>33</v>
      </c>
      <c r="H12067" t="s">
        <v>31814</v>
      </c>
      <c r="I12067" t="s">
        <v>31819</v>
      </c>
      <c r="M12067" t="s">
        <v>36</v>
      </c>
      <c r="N12067" t="str">
        <f>IF(AND(PESQUISA!$B$3&lt;&gt;"",OR(PESQUISA!$B$4="TODAS",B12067=PESQUISA!$B$4),ISNUMBER(SEARCH(PESQUISA!$B$3,D12067))),ROW()-1,"")</f>
        <v/>
      </c>
    </row>
    <row r="12068" spans="1:14" x14ac:dyDescent="0.3">
      <c r="A12068" t="s">
        <v>36378</v>
      </c>
      <c r="B12068" t="s">
        <v>31811</v>
      </c>
      <c r="C12068" t="s">
        <v>36379</v>
      </c>
      <c r="D12068" t="s">
        <v>36380</v>
      </c>
      <c r="E12068" t="s">
        <v>40</v>
      </c>
      <c r="F12068" s="7">
        <v>360.74</v>
      </c>
      <c r="G12068" t="s">
        <v>33</v>
      </c>
      <c r="H12068" t="s">
        <v>31814</v>
      </c>
      <c r="I12068" t="s">
        <v>31819</v>
      </c>
      <c r="M12068" t="s">
        <v>36</v>
      </c>
      <c r="N12068" t="str">
        <f>IF(AND(PESQUISA!$B$3&lt;&gt;"",OR(PESQUISA!$B$4="TODAS",B12068=PESQUISA!$B$4),ISNUMBER(SEARCH(PESQUISA!$B$3,D12068))),ROW()-1,"")</f>
        <v/>
      </c>
    </row>
    <row r="12069" spans="1:14" x14ac:dyDescent="0.3">
      <c r="A12069" t="s">
        <v>36381</v>
      </c>
      <c r="B12069" t="s">
        <v>31811</v>
      </c>
      <c r="C12069" t="s">
        <v>36382</v>
      </c>
      <c r="D12069" t="s">
        <v>36383</v>
      </c>
      <c r="E12069" t="s">
        <v>40</v>
      </c>
      <c r="F12069" s="7">
        <v>32.200000000000003</v>
      </c>
      <c r="G12069" t="s">
        <v>33</v>
      </c>
      <c r="H12069" t="s">
        <v>31814</v>
      </c>
      <c r="I12069" t="s">
        <v>31819</v>
      </c>
      <c r="M12069" t="s">
        <v>36</v>
      </c>
      <c r="N12069" t="str">
        <f>IF(AND(PESQUISA!$B$3&lt;&gt;"",OR(PESQUISA!$B$4="TODAS",B12069=PESQUISA!$B$4),ISNUMBER(SEARCH(PESQUISA!$B$3,D12069))),ROW()-1,"")</f>
        <v/>
      </c>
    </row>
    <row r="12070" spans="1:14" x14ac:dyDescent="0.3">
      <c r="A12070" t="s">
        <v>36384</v>
      </c>
      <c r="B12070" t="s">
        <v>31811</v>
      </c>
      <c r="C12070" t="s">
        <v>36385</v>
      </c>
      <c r="D12070" t="s">
        <v>36386</v>
      </c>
      <c r="E12070" t="s">
        <v>40</v>
      </c>
      <c r="F12070" s="7">
        <v>743.68</v>
      </c>
      <c r="G12070" t="s">
        <v>33</v>
      </c>
      <c r="H12070" t="s">
        <v>31814</v>
      </c>
      <c r="I12070" t="s">
        <v>31819</v>
      </c>
      <c r="M12070" t="s">
        <v>36</v>
      </c>
      <c r="N12070" t="str">
        <f>IF(AND(PESQUISA!$B$3&lt;&gt;"",OR(PESQUISA!$B$4="TODAS",B12070=PESQUISA!$B$4),ISNUMBER(SEARCH(PESQUISA!$B$3,D12070))),ROW()-1,"")</f>
        <v/>
      </c>
    </row>
    <row r="12071" spans="1:14" x14ac:dyDescent="0.3">
      <c r="A12071" t="s">
        <v>36387</v>
      </c>
      <c r="B12071" t="s">
        <v>31811</v>
      </c>
      <c r="C12071" t="s">
        <v>36388</v>
      </c>
      <c r="D12071" t="s">
        <v>36389</v>
      </c>
      <c r="E12071" t="s">
        <v>40</v>
      </c>
      <c r="F12071" s="7">
        <v>78.63</v>
      </c>
      <c r="G12071" t="s">
        <v>33</v>
      </c>
      <c r="H12071" t="s">
        <v>31814</v>
      </c>
      <c r="I12071" t="s">
        <v>31819</v>
      </c>
      <c r="M12071" t="s">
        <v>36</v>
      </c>
      <c r="N12071" t="str">
        <f>IF(AND(PESQUISA!$B$3&lt;&gt;"",OR(PESQUISA!$B$4="TODAS",B12071=PESQUISA!$B$4),ISNUMBER(SEARCH(PESQUISA!$B$3,D12071))),ROW()-1,"")</f>
        <v/>
      </c>
    </row>
    <row r="12072" spans="1:14" x14ac:dyDescent="0.3">
      <c r="A12072" t="s">
        <v>36390</v>
      </c>
      <c r="B12072" t="s">
        <v>31811</v>
      </c>
      <c r="C12072" t="s">
        <v>36391</v>
      </c>
      <c r="D12072" t="s">
        <v>36392</v>
      </c>
      <c r="E12072" t="s">
        <v>40</v>
      </c>
      <c r="F12072" s="7">
        <v>62.17</v>
      </c>
      <c r="G12072" t="s">
        <v>33</v>
      </c>
      <c r="H12072" t="s">
        <v>31814</v>
      </c>
      <c r="I12072" t="s">
        <v>31819</v>
      </c>
      <c r="M12072" t="s">
        <v>36</v>
      </c>
      <c r="N12072" t="str">
        <f>IF(AND(PESQUISA!$B$3&lt;&gt;"",OR(PESQUISA!$B$4="TODAS",B12072=PESQUISA!$B$4),ISNUMBER(SEARCH(PESQUISA!$B$3,D12072))),ROW()-1,"")</f>
        <v/>
      </c>
    </row>
    <row r="12073" spans="1:14" x14ac:dyDescent="0.3">
      <c r="A12073" t="s">
        <v>36393</v>
      </c>
      <c r="B12073" t="s">
        <v>31811</v>
      </c>
      <c r="C12073" t="s">
        <v>36394</v>
      </c>
      <c r="D12073" t="s">
        <v>36395</v>
      </c>
      <c r="E12073" t="s">
        <v>40</v>
      </c>
      <c r="F12073" s="7">
        <v>40.51</v>
      </c>
      <c r="G12073" t="s">
        <v>33</v>
      </c>
      <c r="H12073" t="s">
        <v>31814</v>
      </c>
      <c r="I12073" t="s">
        <v>31819</v>
      </c>
      <c r="M12073" t="s">
        <v>36</v>
      </c>
      <c r="N12073" t="str">
        <f>IF(AND(PESQUISA!$B$3&lt;&gt;"",OR(PESQUISA!$B$4="TODAS",B12073=PESQUISA!$B$4),ISNUMBER(SEARCH(PESQUISA!$B$3,D12073))),ROW()-1,"")</f>
        <v/>
      </c>
    </row>
    <row r="12074" spans="1:14" x14ac:dyDescent="0.3">
      <c r="A12074" t="s">
        <v>36396</v>
      </c>
      <c r="B12074" t="s">
        <v>31811</v>
      </c>
      <c r="C12074" t="s">
        <v>36397</v>
      </c>
      <c r="D12074" t="s">
        <v>36398</v>
      </c>
      <c r="E12074" t="s">
        <v>40</v>
      </c>
      <c r="F12074" s="7">
        <v>18.52</v>
      </c>
      <c r="G12074" t="s">
        <v>33</v>
      </c>
      <c r="H12074" t="s">
        <v>31814</v>
      </c>
      <c r="I12074" t="s">
        <v>31819</v>
      </c>
      <c r="M12074" t="s">
        <v>36</v>
      </c>
      <c r="N12074" t="str">
        <f>IF(AND(PESQUISA!$B$3&lt;&gt;"",OR(PESQUISA!$B$4="TODAS",B12074=PESQUISA!$B$4),ISNUMBER(SEARCH(PESQUISA!$B$3,D12074))),ROW()-1,"")</f>
        <v/>
      </c>
    </row>
    <row r="12075" spans="1:14" x14ac:dyDescent="0.3">
      <c r="A12075" t="s">
        <v>36399</v>
      </c>
      <c r="B12075" t="s">
        <v>31811</v>
      </c>
      <c r="C12075" t="s">
        <v>36400</v>
      </c>
      <c r="D12075" t="s">
        <v>36401</v>
      </c>
      <c r="E12075" t="s">
        <v>40</v>
      </c>
      <c r="F12075" s="7">
        <v>222.03</v>
      </c>
      <c r="G12075" t="s">
        <v>33</v>
      </c>
      <c r="H12075" t="s">
        <v>31814</v>
      </c>
      <c r="I12075" t="s">
        <v>31819</v>
      </c>
      <c r="M12075" t="s">
        <v>36</v>
      </c>
      <c r="N12075" t="str">
        <f>IF(AND(PESQUISA!$B$3&lt;&gt;"",OR(PESQUISA!$B$4="TODAS",B12075=PESQUISA!$B$4),ISNUMBER(SEARCH(PESQUISA!$B$3,D12075))),ROW()-1,"")</f>
        <v/>
      </c>
    </row>
    <row r="12076" spans="1:14" x14ac:dyDescent="0.3">
      <c r="A12076" t="s">
        <v>36402</v>
      </c>
      <c r="B12076" t="s">
        <v>31811</v>
      </c>
      <c r="C12076" t="s">
        <v>36403</v>
      </c>
      <c r="D12076" t="s">
        <v>36404</v>
      </c>
      <c r="E12076" t="s">
        <v>40</v>
      </c>
      <c r="F12076" s="7">
        <v>123.15</v>
      </c>
      <c r="G12076" t="s">
        <v>33</v>
      </c>
      <c r="H12076" t="s">
        <v>31814</v>
      </c>
      <c r="I12076" t="s">
        <v>31819</v>
      </c>
      <c r="M12076" t="s">
        <v>36</v>
      </c>
      <c r="N12076" t="str">
        <f>IF(AND(PESQUISA!$B$3&lt;&gt;"",OR(PESQUISA!$B$4="TODAS",B12076=PESQUISA!$B$4),ISNUMBER(SEARCH(PESQUISA!$B$3,D12076))),ROW()-1,"")</f>
        <v/>
      </c>
    </row>
    <row r="12077" spans="1:14" x14ac:dyDescent="0.3">
      <c r="A12077" t="s">
        <v>36405</v>
      </c>
      <c r="B12077" t="s">
        <v>31811</v>
      </c>
      <c r="C12077" t="s">
        <v>36406</v>
      </c>
      <c r="D12077" t="s">
        <v>36407</v>
      </c>
      <c r="E12077" t="s">
        <v>40</v>
      </c>
      <c r="F12077" s="7">
        <v>310.89</v>
      </c>
      <c r="G12077" t="s">
        <v>33</v>
      </c>
      <c r="H12077" t="s">
        <v>31814</v>
      </c>
      <c r="I12077" t="s">
        <v>31819</v>
      </c>
      <c r="M12077" t="s">
        <v>36</v>
      </c>
      <c r="N12077" t="str">
        <f>IF(AND(PESQUISA!$B$3&lt;&gt;"",OR(PESQUISA!$B$4="TODAS",B12077=PESQUISA!$B$4),ISNUMBER(SEARCH(PESQUISA!$B$3,D12077))),ROW()-1,"")</f>
        <v/>
      </c>
    </row>
    <row r="12078" spans="1:14" x14ac:dyDescent="0.3">
      <c r="A12078" t="s">
        <v>36408</v>
      </c>
      <c r="B12078" t="s">
        <v>31811</v>
      </c>
      <c r="C12078" t="s">
        <v>36409</v>
      </c>
      <c r="D12078" t="s">
        <v>36410</v>
      </c>
      <c r="E12078" t="s">
        <v>40</v>
      </c>
      <c r="F12078" s="7">
        <v>26.64</v>
      </c>
      <c r="G12078" t="s">
        <v>33</v>
      </c>
      <c r="H12078" t="s">
        <v>31814</v>
      </c>
      <c r="I12078" t="s">
        <v>31819</v>
      </c>
      <c r="M12078" t="s">
        <v>36</v>
      </c>
      <c r="N12078" t="str">
        <f>IF(AND(PESQUISA!$B$3&lt;&gt;"",OR(PESQUISA!$B$4="TODAS",B12078=PESQUISA!$B$4),ISNUMBER(SEARCH(PESQUISA!$B$3,D12078))),ROW()-1,"")</f>
        <v/>
      </c>
    </row>
    <row r="12079" spans="1:14" x14ac:dyDescent="0.3">
      <c r="A12079" t="s">
        <v>36411</v>
      </c>
      <c r="B12079" t="s">
        <v>31811</v>
      </c>
      <c r="C12079" t="s">
        <v>36412</v>
      </c>
      <c r="D12079" t="s">
        <v>36413</v>
      </c>
      <c r="E12079" t="s">
        <v>40</v>
      </c>
      <c r="G12079" t="s">
        <v>33</v>
      </c>
      <c r="H12079" t="s">
        <v>31814</v>
      </c>
      <c r="I12079" t="s">
        <v>31819</v>
      </c>
      <c r="M12079" t="s">
        <v>53</v>
      </c>
      <c r="N12079" t="str">
        <f>IF(AND(PESQUISA!$B$3&lt;&gt;"",OR(PESQUISA!$B$4="TODAS",B12079=PESQUISA!$B$4),ISNUMBER(SEARCH(PESQUISA!$B$3,D12079))),ROW()-1,"")</f>
        <v/>
      </c>
    </row>
    <row r="12080" spans="1:14" x14ac:dyDescent="0.3">
      <c r="A12080" t="s">
        <v>36414</v>
      </c>
      <c r="B12080" t="s">
        <v>31811</v>
      </c>
      <c r="C12080" t="s">
        <v>36415</v>
      </c>
      <c r="D12080" t="s">
        <v>36416</v>
      </c>
      <c r="E12080" t="s">
        <v>40</v>
      </c>
      <c r="G12080" t="s">
        <v>33</v>
      </c>
      <c r="H12080" t="s">
        <v>31814</v>
      </c>
      <c r="I12080" t="s">
        <v>31819</v>
      </c>
      <c r="M12080" t="s">
        <v>53</v>
      </c>
      <c r="N12080" t="str">
        <f>IF(AND(PESQUISA!$B$3&lt;&gt;"",OR(PESQUISA!$B$4="TODAS",B12080=PESQUISA!$B$4),ISNUMBER(SEARCH(PESQUISA!$B$3,D12080))),ROW()-1,"")</f>
        <v/>
      </c>
    </row>
    <row r="12081" spans="1:14" x14ac:dyDescent="0.3">
      <c r="A12081" t="s">
        <v>36417</v>
      </c>
      <c r="B12081" t="s">
        <v>31811</v>
      </c>
      <c r="C12081" t="s">
        <v>36418</v>
      </c>
      <c r="D12081" t="s">
        <v>36419</v>
      </c>
      <c r="E12081" t="s">
        <v>40</v>
      </c>
      <c r="G12081" t="s">
        <v>33</v>
      </c>
      <c r="H12081" t="s">
        <v>31814</v>
      </c>
      <c r="I12081" t="s">
        <v>31819</v>
      </c>
      <c r="M12081" t="s">
        <v>53</v>
      </c>
      <c r="N12081" t="str">
        <f>IF(AND(PESQUISA!$B$3&lt;&gt;"",OR(PESQUISA!$B$4="TODAS",B12081=PESQUISA!$B$4),ISNUMBER(SEARCH(PESQUISA!$B$3,D12081))),ROW()-1,"")</f>
        <v/>
      </c>
    </row>
    <row r="12082" spans="1:14" x14ac:dyDescent="0.3">
      <c r="A12082" t="s">
        <v>36420</v>
      </c>
      <c r="B12082" t="s">
        <v>31811</v>
      </c>
      <c r="C12082" t="s">
        <v>36421</v>
      </c>
      <c r="D12082" t="s">
        <v>36422</v>
      </c>
      <c r="E12082" t="s">
        <v>40</v>
      </c>
      <c r="G12082" t="s">
        <v>33</v>
      </c>
      <c r="H12082" t="s">
        <v>31814</v>
      </c>
      <c r="I12082" t="s">
        <v>31819</v>
      </c>
      <c r="M12082" t="s">
        <v>53</v>
      </c>
      <c r="N12082" t="str">
        <f>IF(AND(PESQUISA!$B$3&lt;&gt;"",OR(PESQUISA!$B$4="TODAS",B12082=PESQUISA!$B$4),ISNUMBER(SEARCH(PESQUISA!$B$3,D12082))),ROW()-1,"")</f>
        <v/>
      </c>
    </row>
    <row r="12083" spans="1:14" x14ac:dyDescent="0.3">
      <c r="A12083" t="s">
        <v>36423</v>
      </c>
      <c r="B12083" t="s">
        <v>31811</v>
      </c>
      <c r="C12083" t="s">
        <v>36424</v>
      </c>
      <c r="D12083" t="s">
        <v>36425</v>
      </c>
      <c r="E12083" t="s">
        <v>40</v>
      </c>
      <c r="G12083" t="s">
        <v>33</v>
      </c>
      <c r="H12083" t="s">
        <v>31814</v>
      </c>
      <c r="I12083" t="s">
        <v>31819</v>
      </c>
      <c r="M12083" t="s">
        <v>53</v>
      </c>
      <c r="N12083" t="str">
        <f>IF(AND(PESQUISA!$B$3&lt;&gt;"",OR(PESQUISA!$B$4="TODAS",B12083=PESQUISA!$B$4),ISNUMBER(SEARCH(PESQUISA!$B$3,D12083))),ROW()-1,"")</f>
        <v/>
      </c>
    </row>
    <row r="12084" spans="1:14" x14ac:dyDescent="0.3">
      <c r="A12084" t="s">
        <v>36426</v>
      </c>
      <c r="B12084" t="s">
        <v>31811</v>
      </c>
      <c r="C12084" t="s">
        <v>36427</v>
      </c>
      <c r="D12084" t="s">
        <v>36428</v>
      </c>
      <c r="E12084" t="s">
        <v>40</v>
      </c>
      <c r="G12084" t="s">
        <v>33</v>
      </c>
      <c r="H12084" t="s">
        <v>31814</v>
      </c>
      <c r="I12084" t="s">
        <v>31819</v>
      </c>
      <c r="M12084" t="s">
        <v>53</v>
      </c>
      <c r="N12084" t="str">
        <f>IF(AND(PESQUISA!$B$3&lt;&gt;"",OR(PESQUISA!$B$4="TODAS",B12084=PESQUISA!$B$4),ISNUMBER(SEARCH(PESQUISA!$B$3,D12084))),ROW()-1,"")</f>
        <v/>
      </c>
    </row>
    <row r="12085" spans="1:14" x14ac:dyDescent="0.3">
      <c r="A12085" t="s">
        <v>36429</v>
      </c>
      <c r="B12085" t="s">
        <v>31811</v>
      </c>
      <c r="C12085" t="s">
        <v>36430</v>
      </c>
      <c r="D12085" t="s">
        <v>36431</v>
      </c>
      <c r="E12085" t="s">
        <v>40</v>
      </c>
      <c r="G12085" t="s">
        <v>33</v>
      </c>
      <c r="H12085" t="s">
        <v>31814</v>
      </c>
      <c r="I12085" t="s">
        <v>31819</v>
      </c>
      <c r="M12085" t="s">
        <v>53</v>
      </c>
      <c r="N12085" t="str">
        <f>IF(AND(PESQUISA!$B$3&lt;&gt;"",OR(PESQUISA!$B$4="TODAS",B12085=PESQUISA!$B$4),ISNUMBER(SEARCH(PESQUISA!$B$3,D12085))),ROW()-1,"")</f>
        <v/>
      </c>
    </row>
    <row r="12086" spans="1:14" x14ac:dyDescent="0.3">
      <c r="A12086" t="s">
        <v>36432</v>
      </c>
      <c r="B12086" t="s">
        <v>31811</v>
      </c>
      <c r="C12086" t="s">
        <v>36433</v>
      </c>
      <c r="D12086" t="s">
        <v>36434</v>
      </c>
      <c r="E12086" t="s">
        <v>40</v>
      </c>
      <c r="G12086" t="s">
        <v>33</v>
      </c>
      <c r="H12086" t="s">
        <v>31814</v>
      </c>
      <c r="I12086" t="s">
        <v>31819</v>
      </c>
      <c r="M12086" t="s">
        <v>53</v>
      </c>
      <c r="N12086" t="str">
        <f>IF(AND(PESQUISA!$B$3&lt;&gt;"",OR(PESQUISA!$B$4="TODAS",B12086=PESQUISA!$B$4),ISNUMBER(SEARCH(PESQUISA!$B$3,D12086))),ROW()-1,"")</f>
        <v/>
      </c>
    </row>
    <row r="12087" spans="1:14" x14ac:dyDescent="0.3">
      <c r="A12087" t="s">
        <v>36435</v>
      </c>
      <c r="B12087" t="s">
        <v>31811</v>
      </c>
      <c r="C12087" t="s">
        <v>36436</v>
      </c>
      <c r="D12087" t="s">
        <v>36437</v>
      </c>
      <c r="E12087" t="s">
        <v>40</v>
      </c>
      <c r="F12087" s="7">
        <v>4.25</v>
      </c>
      <c r="G12087" t="s">
        <v>33</v>
      </c>
      <c r="H12087" t="s">
        <v>31814</v>
      </c>
      <c r="I12087" t="s">
        <v>31819</v>
      </c>
      <c r="M12087" t="s">
        <v>36</v>
      </c>
      <c r="N12087" t="str">
        <f>IF(AND(PESQUISA!$B$3&lt;&gt;"",OR(PESQUISA!$B$4="TODAS",B12087=PESQUISA!$B$4),ISNUMBER(SEARCH(PESQUISA!$B$3,D12087))),ROW()-1,"")</f>
        <v/>
      </c>
    </row>
    <row r="12088" spans="1:14" x14ac:dyDescent="0.3">
      <c r="A12088" t="s">
        <v>36438</v>
      </c>
      <c r="B12088" t="s">
        <v>31811</v>
      </c>
      <c r="C12088" t="s">
        <v>36439</v>
      </c>
      <c r="D12088" t="s">
        <v>36440</v>
      </c>
      <c r="E12088" t="s">
        <v>40</v>
      </c>
      <c r="F12088" s="7">
        <v>5.59</v>
      </c>
      <c r="G12088" t="s">
        <v>33</v>
      </c>
      <c r="H12088" t="s">
        <v>31814</v>
      </c>
      <c r="I12088" t="s">
        <v>31819</v>
      </c>
      <c r="M12088" t="s">
        <v>36</v>
      </c>
      <c r="N12088" t="str">
        <f>IF(AND(PESQUISA!$B$3&lt;&gt;"",OR(PESQUISA!$B$4="TODAS",B12088=PESQUISA!$B$4),ISNUMBER(SEARCH(PESQUISA!$B$3,D12088))),ROW()-1,"")</f>
        <v/>
      </c>
    </row>
    <row r="12089" spans="1:14" x14ac:dyDescent="0.3">
      <c r="A12089" t="s">
        <v>36441</v>
      </c>
      <c r="B12089" t="s">
        <v>31811</v>
      </c>
      <c r="C12089" t="s">
        <v>36442</v>
      </c>
      <c r="D12089" t="s">
        <v>36443</v>
      </c>
      <c r="E12089" t="s">
        <v>40</v>
      </c>
      <c r="F12089" s="7">
        <v>15.75</v>
      </c>
      <c r="G12089" t="s">
        <v>33</v>
      </c>
      <c r="H12089" t="s">
        <v>31814</v>
      </c>
      <c r="I12089" t="s">
        <v>31819</v>
      </c>
      <c r="M12089" t="s">
        <v>36</v>
      </c>
      <c r="N12089" t="str">
        <f>IF(AND(PESQUISA!$B$3&lt;&gt;"",OR(PESQUISA!$B$4="TODAS",B12089=PESQUISA!$B$4),ISNUMBER(SEARCH(PESQUISA!$B$3,D12089))),ROW()-1,"")</f>
        <v/>
      </c>
    </row>
    <row r="12090" spans="1:14" x14ac:dyDescent="0.3">
      <c r="A12090" t="s">
        <v>36444</v>
      </c>
      <c r="B12090" t="s">
        <v>31811</v>
      </c>
      <c r="C12090" t="s">
        <v>36445</v>
      </c>
      <c r="D12090" t="s">
        <v>36446</v>
      </c>
      <c r="E12090" t="s">
        <v>40</v>
      </c>
      <c r="G12090" t="s">
        <v>33</v>
      </c>
      <c r="H12090" t="s">
        <v>31814</v>
      </c>
      <c r="I12090" t="s">
        <v>31819</v>
      </c>
      <c r="M12090" t="s">
        <v>53</v>
      </c>
      <c r="N12090" t="str">
        <f>IF(AND(PESQUISA!$B$3&lt;&gt;"",OR(PESQUISA!$B$4="TODAS",B12090=PESQUISA!$B$4),ISNUMBER(SEARCH(PESQUISA!$B$3,D12090))),ROW()-1,"")</f>
        <v/>
      </c>
    </row>
    <row r="12091" spans="1:14" x14ac:dyDescent="0.3">
      <c r="A12091" t="s">
        <v>36447</v>
      </c>
      <c r="B12091" t="s">
        <v>31811</v>
      </c>
      <c r="C12091" t="s">
        <v>36448</v>
      </c>
      <c r="D12091" t="s">
        <v>36449</v>
      </c>
      <c r="E12091" t="s">
        <v>40</v>
      </c>
      <c r="G12091" t="s">
        <v>33</v>
      </c>
      <c r="H12091" t="s">
        <v>31814</v>
      </c>
      <c r="I12091" t="s">
        <v>31819</v>
      </c>
      <c r="M12091" t="s">
        <v>53</v>
      </c>
      <c r="N12091" t="str">
        <f>IF(AND(PESQUISA!$B$3&lt;&gt;"",OR(PESQUISA!$B$4="TODAS",B12091=PESQUISA!$B$4),ISNUMBER(SEARCH(PESQUISA!$B$3,D12091))),ROW()-1,"")</f>
        <v/>
      </c>
    </row>
    <row r="12092" spans="1:14" x14ac:dyDescent="0.3">
      <c r="A12092" t="s">
        <v>36450</v>
      </c>
      <c r="B12092" t="s">
        <v>31811</v>
      </c>
      <c r="C12092" t="s">
        <v>36451</v>
      </c>
      <c r="D12092" t="s">
        <v>36452</v>
      </c>
      <c r="E12092" t="s">
        <v>40</v>
      </c>
      <c r="G12092" t="s">
        <v>33</v>
      </c>
      <c r="H12092" t="s">
        <v>31814</v>
      </c>
      <c r="I12092" t="s">
        <v>31819</v>
      </c>
      <c r="M12092" t="s">
        <v>53</v>
      </c>
      <c r="N12092" t="str">
        <f>IF(AND(PESQUISA!$B$3&lt;&gt;"",OR(PESQUISA!$B$4="TODAS",B12092=PESQUISA!$B$4),ISNUMBER(SEARCH(PESQUISA!$B$3,D12092))),ROW()-1,"")</f>
        <v/>
      </c>
    </row>
    <row r="12093" spans="1:14" x14ac:dyDescent="0.3">
      <c r="A12093" t="s">
        <v>36453</v>
      </c>
      <c r="B12093" t="s">
        <v>31811</v>
      </c>
      <c r="C12093" t="s">
        <v>36454</v>
      </c>
      <c r="D12093" t="s">
        <v>36455</v>
      </c>
      <c r="E12093" t="s">
        <v>40</v>
      </c>
      <c r="G12093" t="s">
        <v>33</v>
      </c>
      <c r="H12093" t="s">
        <v>31814</v>
      </c>
      <c r="I12093" t="s">
        <v>31819</v>
      </c>
      <c r="M12093" t="s">
        <v>53</v>
      </c>
      <c r="N12093" t="str">
        <f>IF(AND(PESQUISA!$B$3&lt;&gt;"",OR(PESQUISA!$B$4="TODAS",B12093=PESQUISA!$B$4),ISNUMBER(SEARCH(PESQUISA!$B$3,D12093))),ROW()-1,"")</f>
        <v/>
      </c>
    </row>
    <row r="12094" spans="1:14" x14ac:dyDescent="0.3">
      <c r="A12094" t="s">
        <v>36456</v>
      </c>
      <c r="B12094" t="s">
        <v>31811</v>
      </c>
      <c r="C12094" t="s">
        <v>36457</v>
      </c>
      <c r="D12094" t="s">
        <v>36458</v>
      </c>
      <c r="E12094" t="s">
        <v>40</v>
      </c>
      <c r="F12094" s="7">
        <v>98.35</v>
      </c>
      <c r="G12094" t="s">
        <v>33</v>
      </c>
      <c r="H12094" t="s">
        <v>31814</v>
      </c>
      <c r="I12094" t="s">
        <v>31819</v>
      </c>
      <c r="M12094" t="s">
        <v>36</v>
      </c>
      <c r="N12094" t="str">
        <f>IF(AND(PESQUISA!$B$3&lt;&gt;"",OR(PESQUISA!$B$4="TODAS",B12094=PESQUISA!$B$4),ISNUMBER(SEARCH(PESQUISA!$B$3,D12094))),ROW()-1,"")</f>
        <v/>
      </c>
    </row>
    <row r="12095" spans="1:14" x14ac:dyDescent="0.3">
      <c r="A12095" t="s">
        <v>36459</v>
      </c>
      <c r="B12095" t="s">
        <v>31811</v>
      </c>
      <c r="C12095" t="s">
        <v>36460</v>
      </c>
      <c r="D12095" t="s">
        <v>36461</v>
      </c>
      <c r="E12095" t="s">
        <v>40</v>
      </c>
      <c r="F12095" s="7">
        <v>78.84</v>
      </c>
      <c r="G12095" t="s">
        <v>33</v>
      </c>
      <c r="H12095" t="s">
        <v>31814</v>
      </c>
      <c r="I12095" t="s">
        <v>31819</v>
      </c>
      <c r="M12095" t="s">
        <v>36</v>
      </c>
      <c r="N12095" t="str">
        <f>IF(AND(PESQUISA!$B$3&lt;&gt;"",OR(PESQUISA!$B$4="TODAS",B12095=PESQUISA!$B$4),ISNUMBER(SEARCH(PESQUISA!$B$3,D12095))),ROW()-1,"")</f>
        <v/>
      </c>
    </row>
    <row r="12096" spans="1:14" x14ac:dyDescent="0.3">
      <c r="A12096" t="s">
        <v>36462</v>
      </c>
      <c r="B12096" t="s">
        <v>31811</v>
      </c>
      <c r="C12096" t="s">
        <v>36463</v>
      </c>
      <c r="D12096" t="s">
        <v>36464</v>
      </c>
      <c r="E12096" t="s">
        <v>40</v>
      </c>
      <c r="F12096" s="7">
        <v>46.87</v>
      </c>
      <c r="G12096" t="s">
        <v>33</v>
      </c>
      <c r="H12096" t="s">
        <v>31814</v>
      </c>
      <c r="I12096" t="s">
        <v>31819</v>
      </c>
      <c r="M12096" t="s">
        <v>36</v>
      </c>
      <c r="N12096" t="str">
        <f>IF(AND(PESQUISA!$B$3&lt;&gt;"",OR(PESQUISA!$B$4="TODAS",B12096=PESQUISA!$B$4),ISNUMBER(SEARCH(PESQUISA!$B$3,D12096))),ROW()-1,"")</f>
        <v/>
      </c>
    </row>
    <row r="12097" spans="1:14" x14ac:dyDescent="0.3">
      <c r="A12097" t="s">
        <v>36465</v>
      </c>
      <c r="B12097" t="s">
        <v>31811</v>
      </c>
      <c r="C12097" t="s">
        <v>36466</v>
      </c>
      <c r="D12097" t="s">
        <v>36467</v>
      </c>
      <c r="E12097" t="s">
        <v>40</v>
      </c>
      <c r="F12097" s="7">
        <v>19.57</v>
      </c>
      <c r="G12097" t="s">
        <v>33</v>
      </c>
      <c r="H12097" t="s">
        <v>31814</v>
      </c>
      <c r="I12097" t="s">
        <v>31819</v>
      </c>
      <c r="M12097" t="s">
        <v>36</v>
      </c>
      <c r="N12097" t="str">
        <f>IF(AND(PESQUISA!$B$3&lt;&gt;"",OR(PESQUISA!$B$4="TODAS",B12097=PESQUISA!$B$4),ISNUMBER(SEARCH(PESQUISA!$B$3,D12097))),ROW()-1,"")</f>
        <v/>
      </c>
    </row>
    <row r="12098" spans="1:14" x14ac:dyDescent="0.3">
      <c r="A12098" t="s">
        <v>36468</v>
      </c>
      <c r="B12098" t="s">
        <v>31811</v>
      </c>
      <c r="C12098" t="s">
        <v>36469</v>
      </c>
      <c r="D12098" t="s">
        <v>36470</v>
      </c>
      <c r="E12098" t="s">
        <v>40</v>
      </c>
      <c r="F12098" s="7">
        <v>284.24</v>
      </c>
      <c r="G12098" t="s">
        <v>33</v>
      </c>
      <c r="H12098" t="s">
        <v>31814</v>
      </c>
      <c r="I12098" t="s">
        <v>31819</v>
      </c>
      <c r="M12098" t="s">
        <v>36</v>
      </c>
      <c r="N12098" t="str">
        <f>IF(AND(PESQUISA!$B$3&lt;&gt;"",OR(PESQUISA!$B$4="TODAS",B12098=PESQUISA!$B$4),ISNUMBER(SEARCH(PESQUISA!$B$3,D12098))),ROW()-1,"")</f>
        <v/>
      </c>
    </row>
    <row r="12099" spans="1:14" x14ac:dyDescent="0.3">
      <c r="A12099" t="s">
        <v>36471</v>
      </c>
      <c r="B12099" t="s">
        <v>31811</v>
      </c>
      <c r="C12099" t="s">
        <v>36472</v>
      </c>
      <c r="D12099" t="s">
        <v>36473</v>
      </c>
      <c r="E12099" t="s">
        <v>40</v>
      </c>
      <c r="F12099" s="7">
        <v>163.79</v>
      </c>
      <c r="G12099" t="s">
        <v>33</v>
      </c>
      <c r="H12099" t="s">
        <v>31814</v>
      </c>
      <c r="I12099" t="s">
        <v>31819</v>
      </c>
      <c r="M12099" t="s">
        <v>36</v>
      </c>
      <c r="N12099" t="str">
        <f>IF(AND(PESQUISA!$B$3&lt;&gt;"",OR(PESQUISA!$B$4="TODAS",B12099=PESQUISA!$B$4),ISNUMBER(SEARCH(PESQUISA!$B$3,D12099))),ROW()-1,"")</f>
        <v/>
      </c>
    </row>
    <row r="12100" spans="1:14" x14ac:dyDescent="0.3">
      <c r="A12100" t="s">
        <v>36474</v>
      </c>
      <c r="B12100" t="s">
        <v>31811</v>
      </c>
      <c r="C12100" t="s">
        <v>36475</v>
      </c>
      <c r="D12100" t="s">
        <v>36476</v>
      </c>
      <c r="E12100" t="s">
        <v>40</v>
      </c>
      <c r="F12100" s="7">
        <v>383.68</v>
      </c>
      <c r="G12100" t="s">
        <v>33</v>
      </c>
      <c r="H12100" t="s">
        <v>31814</v>
      </c>
      <c r="I12100" t="s">
        <v>31819</v>
      </c>
      <c r="M12100" t="s">
        <v>36</v>
      </c>
      <c r="N12100" t="str">
        <f>IF(AND(PESQUISA!$B$3&lt;&gt;"",OR(PESQUISA!$B$4="TODAS",B12100=PESQUISA!$B$4),ISNUMBER(SEARCH(PESQUISA!$B$3,D12100))),ROW()-1,"")</f>
        <v/>
      </c>
    </row>
    <row r="12101" spans="1:14" x14ac:dyDescent="0.3">
      <c r="A12101" t="s">
        <v>36477</v>
      </c>
      <c r="B12101" t="s">
        <v>31811</v>
      </c>
      <c r="C12101" t="s">
        <v>36478</v>
      </c>
      <c r="D12101" t="s">
        <v>36479</v>
      </c>
      <c r="E12101" t="s">
        <v>40</v>
      </c>
      <c r="F12101" s="7">
        <v>31.07</v>
      </c>
      <c r="G12101" t="s">
        <v>33</v>
      </c>
      <c r="H12101" t="s">
        <v>31814</v>
      </c>
      <c r="I12101" t="s">
        <v>31819</v>
      </c>
      <c r="M12101" t="s">
        <v>36</v>
      </c>
      <c r="N12101" t="str">
        <f>IF(AND(PESQUISA!$B$3&lt;&gt;"",OR(PESQUISA!$B$4="TODAS",B12101=PESQUISA!$B$4),ISNUMBER(SEARCH(PESQUISA!$B$3,D12101))),ROW()-1,"")</f>
        <v/>
      </c>
    </row>
    <row r="12102" spans="1:14" x14ac:dyDescent="0.3">
      <c r="A12102" t="s">
        <v>36480</v>
      </c>
      <c r="B12102" t="s">
        <v>31811</v>
      </c>
      <c r="C12102" t="s">
        <v>36481</v>
      </c>
      <c r="D12102" t="s">
        <v>36482</v>
      </c>
      <c r="E12102" t="s">
        <v>40</v>
      </c>
      <c r="F12102" s="7">
        <v>775.29</v>
      </c>
      <c r="G12102" t="s">
        <v>33</v>
      </c>
      <c r="H12102" t="s">
        <v>31814</v>
      </c>
      <c r="I12102" t="s">
        <v>31819</v>
      </c>
      <c r="M12102" t="s">
        <v>36</v>
      </c>
      <c r="N12102" t="str">
        <f>IF(AND(PESQUISA!$B$3&lt;&gt;"",OR(PESQUISA!$B$4="TODAS",B12102=PESQUISA!$B$4),ISNUMBER(SEARCH(PESQUISA!$B$3,D12102))),ROW()-1,"")</f>
        <v/>
      </c>
    </row>
    <row r="12103" spans="1:14" x14ac:dyDescent="0.3">
      <c r="A12103" t="s">
        <v>36483</v>
      </c>
      <c r="B12103" t="s">
        <v>31811</v>
      </c>
      <c r="C12103" t="s">
        <v>36484</v>
      </c>
      <c r="D12103" t="s">
        <v>36485</v>
      </c>
      <c r="E12103" t="s">
        <v>40</v>
      </c>
      <c r="F12103" s="7">
        <v>111.67</v>
      </c>
      <c r="G12103" t="s">
        <v>33</v>
      </c>
      <c r="H12103" t="s">
        <v>31814</v>
      </c>
      <c r="I12103" t="s">
        <v>31819</v>
      </c>
      <c r="M12103" t="s">
        <v>36</v>
      </c>
      <c r="N12103" t="str">
        <f>IF(AND(PESQUISA!$B$3&lt;&gt;"",OR(PESQUISA!$B$4="TODAS",B12103=PESQUISA!$B$4),ISNUMBER(SEARCH(PESQUISA!$B$3,D12103))),ROW()-1,"")</f>
        <v/>
      </c>
    </row>
    <row r="12104" spans="1:14" x14ac:dyDescent="0.3">
      <c r="A12104" t="s">
        <v>36486</v>
      </c>
      <c r="B12104" t="s">
        <v>31811</v>
      </c>
      <c r="C12104" t="s">
        <v>36487</v>
      </c>
      <c r="D12104" t="s">
        <v>36488</v>
      </c>
      <c r="E12104" t="s">
        <v>40</v>
      </c>
      <c r="F12104" s="7">
        <v>85.66</v>
      </c>
      <c r="G12104" t="s">
        <v>33</v>
      </c>
      <c r="H12104" t="s">
        <v>31814</v>
      </c>
      <c r="I12104" t="s">
        <v>31819</v>
      </c>
      <c r="M12104" t="s">
        <v>36</v>
      </c>
      <c r="N12104" t="str">
        <f>IF(AND(PESQUISA!$B$3&lt;&gt;"",OR(PESQUISA!$B$4="TODAS",B12104=PESQUISA!$B$4),ISNUMBER(SEARCH(PESQUISA!$B$3,D12104))),ROW()-1,"")</f>
        <v/>
      </c>
    </row>
    <row r="12105" spans="1:14" x14ac:dyDescent="0.3">
      <c r="A12105" t="s">
        <v>36489</v>
      </c>
      <c r="B12105" t="s">
        <v>31811</v>
      </c>
      <c r="C12105" t="s">
        <v>36490</v>
      </c>
      <c r="D12105" t="s">
        <v>36491</v>
      </c>
      <c r="E12105" t="s">
        <v>40</v>
      </c>
      <c r="F12105" s="7">
        <v>46.11</v>
      </c>
      <c r="G12105" t="s">
        <v>33</v>
      </c>
      <c r="H12105" t="s">
        <v>31814</v>
      </c>
      <c r="I12105" t="s">
        <v>31819</v>
      </c>
      <c r="M12105" t="s">
        <v>36</v>
      </c>
      <c r="N12105" t="str">
        <f>IF(AND(PESQUISA!$B$3&lt;&gt;"",OR(PESQUISA!$B$4="TODAS",B12105=PESQUISA!$B$4),ISNUMBER(SEARCH(PESQUISA!$B$3,D12105))),ROW()-1,"")</f>
        <v/>
      </c>
    </row>
    <row r="12106" spans="1:14" x14ac:dyDescent="0.3">
      <c r="A12106" t="s">
        <v>36492</v>
      </c>
      <c r="B12106" t="s">
        <v>31811</v>
      </c>
      <c r="C12106" t="s">
        <v>36493</v>
      </c>
      <c r="D12106" t="s">
        <v>36494</v>
      </c>
      <c r="E12106" t="s">
        <v>40</v>
      </c>
      <c r="F12106" s="7">
        <v>20.45</v>
      </c>
      <c r="G12106" t="s">
        <v>33</v>
      </c>
      <c r="H12106" t="s">
        <v>31814</v>
      </c>
      <c r="I12106" t="s">
        <v>31819</v>
      </c>
      <c r="M12106" t="s">
        <v>36</v>
      </c>
      <c r="N12106" t="str">
        <f>IF(AND(PESQUISA!$B$3&lt;&gt;"",OR(PESQUISA!$B$4="TODAS",B12106=PESQUISA!$B$4),ISNUMBER(SEARCH(PESQUISA!$B$3,D12106))),ROW()-1,"")</f>
        <v/>
      </c>
    </row>
    <row r="12107" spans="1:14" x14ac:dyDescent="0.3">
      <c r="A12107" t="s">
        <v>36495</v>
      </c>
      <c r="B12107" t="s">
        <v>31811</v>
      </c>
      <c r="C12107" t="s">
        <v>36496</v>
      </c>
      <c r="D12107" t="s">
        <v>36497</v>
      </c>
      <c r="E12107" t="s">
        <v>40</v>
      </c>
      <c r="F12107" s="7">
        <v>354.09</v>
      </c>
      <c r="G12107" t="s">
        <v>33</v>
      </c>
      <c r="H12107" t="s">
        <v>31814</v>
      </c>
      <c r="I12107" t="s">
        <v>31819</v>
      </c>
      <c r="M12107" t="s">
        <v>36</v>
      </c>
      <c r="N12107" t="str">
        <f>IF(AND(PESQUISA!$B$3&lt;&gt;"",OR(PESQUISA!$B$4="TODAS",B12107=PESQUISA!$B$4),ISNUMBER(SEARCH(PESQUISA!$B$3,D12107))),ROW()-1,"")</f>
        <v/>
      </c>
    </row>
    <row r="12108" spans="1:14" x14ac:dyDescent="0.3">
      <c r="A12108" t="s">
        <v>36498</v>
      </c>
      <c r="B12108" t="s">
        <v>31811</v>
      </c>
      <c r="C12108" t="s">
        <v>36499</v>
      </c>
      <c r="D12108" t="s">
        <v>36500</v>
      </c>
      <c r="E12108" t="s">
        <v>40</v>
      </c>
      <c r="F12108" s="7">
        <v>158.44</v>
      </c>
      <c r="G12108" t="s">
        <v>33</v>
      </c>
      <c r="H12108" t="s">
        <v>31814</v>
      </c>
      <c r="I12108" t="s">
        <v>31819</v>
      </c>
      <c r="M12108" t="s">
        <v>36</v>
      </c>
      <c r="N12108" t="str">
        <f>IF(AND(PESQUISA!$B$3&lt;&gt;"",OR(PESQUISA!$B$4="TODAS",B12108=PESQUISA!$B$4),ISNUMBER(SEARCH(PESQUISA!$B$3,D12108))),ROW()-1,"")</f>
        <v/>
      </c>
    </row>
    <row r="12109" spans="1:14" x14ac:dyDescent="0.3">
      <c r="A12109" t="s">
        <v>36501</v>
      </c>
      <c r="B12109" t="s">
        <v>31811</v>
      </c>
      <c r="C12109" t="s">
        <v>36502</v>
      </c>
      <c r="D12109" t="s">
        <v>36503</v>
      </c>
      <c r="E12109" t="s">
        <v>40</v>
      </c>
      <c r="F12109" s="7">
        <v>461.17</v>
      </c>
      <c r="G12109" t="s">
        <v>33</v>
      </c>
      <c r="H12109" t="s">
        <v>31814</v>
      </c>
      <c r="I12109" t="s">
        <v>31819</v>
      </c>
      <c r="M12109" t="s">
        <v>36</v>
      </c>
      <c r="N12109" t="str">
        <f>IF(AND(PESQUISA!$B$3&lt;&gt;"",OR(PESQUISA!$B$4="TODAS",B12109=PESQUISA!$B$4),ISNUMBER(SEARCH(PESQUISA!$B$3,D12109))),ROW()-1,"")</f>
        <v/>
      </c>
    </row>
    <row r="12110" spans="1:14" x14ac:dyDescent="0.3">
      <c r="A12110" t="s">
        <v>36504</v>
      </c>
      <c r="B12110" t="s">
        <v>31811</v>
      </c>
      <c r="C12110" t="s">
        <v>36505</v>
      </c>
      <c r="D12110" t="s">
        <v>36506</v>
      </c>
      <c r="E12110" t="s">
        <v>40</v>
      </c>
      <c r="F12110" s="7">
        <v>28.33</v>
      </c>
      <c r="G12110" t="s">
        <v>33</v>
      </c>
      <c r="H12110" t="s">
        <v>31814</v>
      </c>
      <c r="I12110" t="s">
        <v>31819</v>
      </c>
      <c r="M12110" t="s">
        <v>36</v>
      </c>
      <c r="N12110" t="str">
        <f>IF(AND(PESQUISA!$B$3&lt;&gt;"",OR(PESQUISA!$B$4="TODAS",B12110=PESQUISA!$B$4),ISNUMBER(SEARCH(PESQUISA!$B$3,D12110))),ROW()-1,"")</f>
        <v/>
      </c>
    </row>
    <row r="12111" spans="1:14" x14ac:dyDescent="0.3">
      <c r="A12111" t="s">
        <v>36507</v>
      </c>
      <c r="B12111" t="s">
        <v>31811</v>
      </c>
      <c r="C12111" t="s">
        <v>36508</v>
      </c>
      <c r="D12111" t="s">
        <v>36509</v>
      </c>
      <c r="E12111" t="s">
        <v>40</v>
      </c>
      <c r="F12111" s="7">
        <v>880.44</v>
      </c>
      <c r="G12111" t="s">
        <v>33</v>
      </c>
      <c r="H12111" t="s">
        <v>31814</v>
      </c>
      <c r="I12111" t="s">
        <v>31819</v>
      </c>
      <c r="M12111" t="s">
        <v>36</v>
      </c>
      <c r="N12111" t="str">
        <f>IF(AND(PESQUISA!$B$3&lt;&gt;"",OR(PESQUISA!$B$4="TODAS",B12111=PESQUISA!$B$4),ISNUMBER(SEARCH(PESQUISA!$B$3,D12111))),ROW()-1,"")</f>
        <v/>
      </c>
    </row>
    <row r="12112" spans="1:14" x14ac:dyDescent="0.3">
      <c r="A12112" t="s">
        <v>36510</v>
      </c>
      <c r="B12112" t="s">
        <v>31811</v>
      </c>
      <c r="C12112" t="s">
        <v>36511</v>
      </c>
      <c r="D12112" t="s">
        <v>36512</v>
      </c>
      <c r="E12112" t="s">
        <v>40</v>
      </c>
      <c r="F12112" s="7">
        <v>2202.34</v>
      </c>
      <c r="G12112" t="s">
        <v>33</v>
      </c>
      <c r="H12112" t="s">
        <v>31814</v>
      </c>
      <c r="I12112" t="s">
        <v>31819</v>
      </c>
      <c r="M12112" t="s">
        <v>36</v>
      </c>
      <c r="N12112" t="str">
        <f>IF(AND(PESQUISA!$B$3&lt;&gt;"",OR(PESQUISA!$B$4="TODAS",B12112=PESQUISA!$B$4),ISNUMBER(SEARCH(PESQUISA!$B$3,D12112))),ROW()-1,"")</f>
        <v/>
      </c>
    </row>
    <row r="12113" spans="1:14" x14ac:dyDescent="0.3">
      <c r="A12113" t="s">
        <v>36513</v>
      </c>
      <c r="B12113" t="s">
        <v>31811</v>
      </c>
      <c r="C12113" t="s">
        <v>36514</v>
      </c>
      <c r="D12113" t="s">
        <v>36515</v>
      </c>
      <c r="E12113" t="s">
        <v>40</v>
      </c>
      <c r="F12113" s="7">
        <v>92.21</v>
      </c>
      <c r="G12113" t="s">
        <v>33</v>
      </c>
      <c r="H12113" t="s">
        <v>31814</v>
      </c>
      <c r="I12113" t="s">
        <v>31819</v>
      </c>
      <c r="M12113" t="s">
        <v>36</v>
      </c>
      <c r="N12113" t="str">
        <f>IF(AND(PESQUISA!$B$3&lt;&gt;"",OR(PESQUISA!$B$4="TODAS",B12113=PESQUISA!$B$4),ISNUMBER(SEARCH(PESQUISA!$B$3,D12113))),ROW()-1,"")</f>
        <v/>
      </c>
    </row>
    <row r="12114" spans="1:14" x14ac:dyDescent="0.3">
      <c r="A12114" t="s">
        <v>36516</v>
      </c>
      <c r="B12114" t="s">
        <v>31811</v>
      </c>
      <c r="C12114" t="s">
        <v>36517</v>
      </c>
      <c r="D12114" t="s">
        <v>36518</v>
      </c>
      <c r="E12114" t="s">
        <v>40</v>
      </c>
      <c r="F12114" s="7">
        <v>75.75</v>
      </c>
      <c r="G12114" t="s">
        <v>33</v>
      </c>
      <c r="H12114" t="s">
        <v>31814</v>
      </c>
      <c r="I12114" t="s">
        <v>31819</v>
      </c>
      <c r="M12114" t="s">
        <v>36</v>
      </c>
      <c r="N12114" t="str">
        <f>IF(AND(PESQUISA!$B$3&lt;&gt;"",OR(PESQUISA!$B$4="TODAS",B12114=PESQUISA!$B$4),ISNUMBER(SEARCH(PESQUISA!$B$3,D12114))),ROW()-1,"")</f>
        <v/>
      </c>
    </row>
    <row r="12115" spans="1:14" x14ac:dyDescent="0.3">
      <c r="A12115" t="s">
        <v>36519</v>
      </c>
      <c r="B12115" t="s">
        <v>31811</v>
      </c>
      <c r="C12115" t="s">
        <v>36520</v>
      </c>
      <c r="D12115" t="s">
        <v>36521</v>
      </c>
      <c r="E12115" t="s">
        <v>40</v>
      </c>
      <c r="F12115" s="7">
        <v>43.96</v>
      </c>
      <c r="G12115" t="s">
        <v>33</v>
      </c>
      <c r="H12115" t="s">
        <v>31814</v>
      </c>
      <c r="I12115" t="s">
        <v>31819</v>
      </c>
      <c r="M12115" t="s">
        <v>36</v>
      </c>
      <c r="N12115" t="str">
        <f>IF(AND(PESQUISA!$B$3&lt;&gt;"",OR(PESQUISA!$B$4="TODAS",B12115=PESQUISA!$B$4),ISNUMBER(SEARCH(PESQUISA!$B$3,D12115))),ROW()-1,"")</f>
        <v/>
      </c>
    </row>
    <row r="12116" spans="1:14" x14ac:dyDescent="0.3">
      <c r="A12116" t="s">
        <v>36522</v>
      </c>
      <c r="B12116" t="s">
        <v>31811</v>
      </c>
      <c r="C12116" t="s">
        <v>36523</v>
      </c>
      <c r="D12116" t="s">
        <v>36524</v>
      </c>
      <c r="E12116" t="s">
        <v>40</v>
      </c>
      <c r="F12116" s="7">
        <v>19.14</v>
      </c>
      <c r="G12116" t="s">
        <v>33</v>
      </c>
      <c r="H12116" t="s">
        <v>31814</v>
      </c>
      <c r="I12116" t="s">
        <v>31819</v>
      </c>
      <c r="M12116" t="s">
        <v>36</v>
      </c>
      <c r="N12116" t="str">
        <f>IF(AND(PESQUISA!$B$3&lt;&gt;"",OR(PESQUISA!$B$4="TODAS",B12116=PESQUISA!$B$4),ISNUMBER(SEARCH(PESQUISA!$B$3,D12116))),ROW()-1,"")</f>
        <v/>
      </c>
    </row>
    <row r="12117" spans="1:14" x14ac:dyDescent="0.3">
      <c r="A12117" t="s">
        <v>36525</v>
      </c>
      <c r="B12117" t="s">
        <v>31811</v>
      </c>
      <c r="C12117" t="s">
        <v>36526</v>
      </c>
      <c r="D12117" t="s">
        <v>36527</v>
      </c>
      <c r="E12117" t="s">
        <v>40</v>
      </c>
      <c r="F12117" s="7">
        <v>259.69</v>
      </c>
      <c r="G12117" t="s">
        <v>33</v>
      </c>
      <c r="H12117" t="s">
        <v>31814</v>
      </c>
      <c r="I12117" t="s">
        <v>31819</v>
      </c>
      <c r="M12117" t="s">
        <v>36</v>
      </c>
      <c r="N12117" t="str">
        <f>IF(AND(PESQUISA!$B$3&lt;&gt;"",OR(PESQUISA!$B$4="TODAS",B12117=PESQUISA!$B$4),ISNUMBER(SEARCH(PESQUISA!$B$3,D12117))),ROW()-1,"")</f>
        <v/>
      </c>
    </row>
    <row r="12118" spans="1:14" x14ac:dyDescent="0.3">
      <c r="A12118" t="s">
        <v>36528</v>
      </c>
      <c r="B12118" t="s">
        <v>31811</v>
      </c>
      <c r="C12118" t="s">
        <v>36529</v>
      </c>
      <c r="D12118" t="s">
        <v>36530</v>
      </c>
      <c r="E12118" t="s">
        <v>40</v>
      </c>
      <c r="F12118" s="7">
        <v>154.57</v>
      </c>
      <c r="G12118" t="s">
        <v>33</v>
      </c>
      <c r="H12118" t="s">
        <v>31814</v>
      </c>
      <c r="I12118" t="s">
        <v>31819</v>
      </c>
      <c r="M12118" t="s">
        <v>36</v>
      </c>
      <c r="N12118" t="str">
        <f>IF(AND(PESQUISA!$B$3&lt;&gt;"",OR(PESQUISA!$B$4="TODAS",B12118=PESQUISA!$B$4),ISNUMBER(SEARCH(PESQUISA!$B$3,D12118))),ROW()-1,"")</f>
        <v/>
      </c>
    </row>
    <row r="12119" spans="1:14" x14ac:dyDescent="0.3">
      <c r="A12119" t="s">
        <v>36531</v>
      </c>
      <c r="B12119" t="s">
        <v>31811</v>
      </c>
      <c r="C12119" t="s">
        <v>36532</v>
      </c>
      <c r="D12119" t="s">
        <v>36533</v>
      </c>
      <c r="E12119" t="s">
        <v>40</v>
      </c>
      <c r="F12119" s="7">
        <v>371.41</v>
      </c>
      <c r="G12119" t="s">
        <v>33</v>
      </c>
      <c r="H12119" t="s">
        <v>31814</v>
      </c>
      <c r="I12119" t="s">
        <v>31819</v>
      </c>
      <c r="M12119" t="s">
        <v>36</v>
      </c>
      <c r="N12119" t="str">
        <f>IF(AND(PESQUISA!$B$3&lt;&gt;"",OR(PESQUISA!$B$4="TODAS",B12119=PESQUISA!$B$4),ISNUMBER(SEARCH(PESQUISA!$B$3,D12119))),ROW()-1,"")</f>
        <v/>
      </c>
    </row>
    <row r="12120" spans="1:14" x14ac:dyDescent="0.3">
      <c r="A12120" t="s">
        <v>36534</v>
      </c>
      <c r="B12120" t="s">
        <v>31811</v>
      </c>
      <c r="C12120" t="s">
        <v>36535</v>
      </c>
      <c r="D12120" t="s">
        <v>36536</v>
      </c>
      <c r="E12120" t="s">
        <v>40</v>
      </c>
      <c r="F12120" s="7">
        <v>27.25</v>
      </c>
      <c r="G12120" t="s">
        <v>33</v>
      </c>
      <c r="H12120" t="s">
        <v>31814</v>
      </c>
      <c r="I12120" t="s">
        <v>31819</v>
      </c>
      <c r="M12120" t="s">
        <v>36</v>
      </c>
      <c r="N12120" t="str">
        <f>IF(AND(PESQUISA!$B$3&lt;&gt;"",OR(PESQUISA!$B$4="TODAS",B12120=PESQUISA!$B$4),ISNUMBER(SEARCH(PESQUISA!$B$3,D12120))),ROW()-1,"")</f>
        <v/>
      </c>
    </row>
    <row r="12121" spans="1:14" x14ac:dyDescent="0.3">
      <c r="A12121" t="s">
        <v>36537</v>
      </c>
      <c r="B12121" t="s">
        <v>31811</v>
      </c>
      <c r="C12121" t="s">
        <v>36538</v>
      </c>
      <c r="D12121" t="s">
        <v>36539</v>
      </c>
      <c r="E12121" t="s">
        <v>40</v>
      </c>
      <c r="F12121" s="7">
        <v>744.6</v>
      </c>
      <c r="G12121" t="s">
        <v>33</v>
      </c>
      <c r="H12121" t="s">
        <v>31814</v>
      </c>
      <c r="I12121" t="s">
        <v>31819</v>
      </c>
      <c r="M12121" t="s">
        <v>36</v>
      </c>
      <c r="N12121" t="str">
        <f>IF(AND(PESQUISA!$B$3&lt;&gt;"",OR(PESQUISA!$B$4="TODAS",B12121=PESQUISA!$B$4),ISNUMBER(SEARCH(PESQUISA!$B$3,D12121))),ROW()-1,"")</f>
        <v/>
      </c>
    </row>
    <row r="12122" spans="1:14" x14ac:dyDescent="0.3">
      <c r="A12122" t="s">
        <v>36540</v>
      </c>
      <c r="B12122" t="s">
        <v>31811</v>
      </c>
      <c r="C12122" t="s">
        <v>36541</v>
      </c>
      <c r="D12122" t="s">
        <v>36542</v>
      </c>
      <c r="E12122" t="s">
        <v>40</v>
      </c>
      <c r="G12122" t="s">
        <v>33</v>
      </c>
      <c r="H12122" t="s">
        <v>31814</v>
      </c>
      <c r="I12122" t="s">
        <v>31819</v>
      </c>
      <c r="M12122" t="s">
        <v>53</v>
      </c>
      <c r="N12122" t="str">
        <f>IF(AND(PESQUISA!$B$3&lt;&gt;"",OR(PESQUISA!$B$4="TODAS",B12122=PESQUISA!$B$4),ISNUMBER(SEARCH(PESQUISA!$B$3,D12122))),ROW()-1,"")</f>
        <v/>
      </c>
    </row>
    <row r="12123" spans="1:14" x14ac:dyDescent="0.3">
      <c r="A12123" t="s">
        <v>36543</v>
      </c>
      <c r="B12123" t="s">
        <v>31811</v>
      </c>
      <c r="C12123" t="s">
        <v>36544</v>
      </c>
      <c r="D12123" t="s">
        <v>36545</v>
      </c>
      <c r="E12123" t="s">
        <v>40</v>
      </c>
      <c r="G12123" t="s">
        <v>33</v>
      </c>
      <c r="H12123" t="s">
        <v>31814</v>
      </c>
      <c r="I12123" t="s">
        <v>31819</v>
      </c>
      <c r="M12123" t="s">
        <v>53</v>
      </c>
      <c r="N12123" t="str">
        <f>IF(AND(PESQUISA!$B$3&lt;&gt;"",OR(PESQUISA!$B$4="TODAS",B12123=PESQUISA!$B$4),ISNUMBER(SEARCH(PESQUISA!$B$3,D12123))),ROW()-1,"")</f>
        <v/>
      </c>
    </row>
    <row r="12124" spans="1:14" x14ac:dyDescent="0.3">
      <c r="A12124" t="s">
        <v>36546</v>
      </c>
      <c r="B12124" t="s">
        <v>31811</v>
      </c>
      <c r="C12124" t="s">
        <v>36547</v>
      </c>
      <c r="D12124" t="s">
        <v>36548</v>
      </c>
      <c r="E12124" t="s">
        <v>40</v>
      </c>
      <c r="G12124" t="s">
        <v>33</v>
      </c>
      <c r="H12124" t="s">
        <v>31814</v>
      </c>
      <c r="I12124" t="s">
        <v>31819</v>
      </c>
      <c r="M12124" t="s">
        <v>53</v>
      </c>
      <c r="N12124" t="str">
        <f>IF(AND(PESQUISA!$B$3&lt;&gt;"",OR(PESQUISA!$B$4="TODAS",B12124=PESQUISA!$B$4),ISNUMBER(SEARCH(PESQUISA!$B$3,D12124))),ROW()-1,"")</f>
        <v/>
      </c>
    </row>
    <row r="12125" spans="1:14" x14ac:dyDescent="0.3">
      <c r="A12125" t="s">
        <v>36549</v>
      </c>
      <c r="B12125" t="s">
        <v>31811</v>
      </c>
      <c r="C12125" t="s">
        <v>36550</v>
      </c>
      <c r="D12125" t="s">
        <v>36551</v>
      </c>
      <c r="E12125" t="s">
        <v>40</v>
      </c>
      <c r="G12125" t="s">
        <v>33</v>
      </c>
      <c r="H12125" t="s">
        <v>31814</v>
      </c>
      <c r="I12125" t="s">
        <v>31819</v>
      </c>
      <c r="M12125" t="s">
        <v>53</v>
      </c>
      <c r="N12125" t="str">
        <f>IF(AND(PESQUISA!$B$3&lt;&gt;"",OR(PESQUISA!$B$4="TODAS",B12125=PESQUISA!$B$4),ISNUMBER(SEARCH(PESQUISA!$B$3,D12125))),ROW()-1,"")</f>
        <v/>
      </c>
    </row>
    <row r="12126" spans="1:14" x14ac:dyDescent="0.3">
      <c r="A12126" t="s">
        <v>36552</v>
      </c>
      <c r="B12126" t="s">
        <v>31811</v>
      </c>
      <c r="C12126" t="s">
        <v>36553</v>
      </c>
      <c r="D12126" t="s">
        <v>36554</v>
      </c>
      <c r="E12126" t="s">
        <v>40</v>
      </c>
      <c r="G12126" t="s">
        <v>33</v>
      </c>
      <c r="H12126" t="s">
        <v>31814</v>
      </c>
      <c r="I12126" t="s">
        <v>31819</v>
      </c>
      <c r="M12126" t="s">
        <v>53</v>
      </c>
      <c r="N12126" t="str">
        <f>IF(AND(PESQUISA!$B$3&lt;&gt;"",OR(PESQUISA!$B$4="TODAS",B12126=PESQUISA!$B$4),ISNUMBER(SEARCH(PESQUISA!$B$3,D12126))),ROW()-1,"")</f>
        <v/>
      </c>
    </row>
    <row r="12127" spans="1:14" x14ac:dyDescent="0.3">
      <c r="A12127" t="s">
        <v>36555</v>
      </c>
      <c r="B12127" t="s">
        <v>31811</v>
      </c>
      <c r="C12127" t="s">
        <v>36556</v>
      </c>
      <c r="D12127" t="s">
        <v>36557</v>
      </c>
      <c r="E12127" t="s">
        <v>40</v>
      </c>
      <c r="G12127" t="s">
        <v>33</v>
      </c>
      <c r="H12127" t="s">
        <v>31814</v>
      </c>
      <c r="I12127" t="s">
        <v>31819</v>
      </c>
      <c r="M12127" t="s">
        <v>53</v>
      </c>
      <c r="N12127" t="str">
        <f>IF(AND(PESQUISA!$B$3&lt;&gt;"",OR(PESQUISA!$B$4="TODAS",B12127=PESQUISA!$B$4),ISNUMBER(SEARCH(PESQUISA!$B$3,D12127))),ROW()-1,"")</f>
        <v/>
      </c>
    </row>
    <row r="12128" spans="1:14" x14ac:dyDescent="0.3">
      <c r="A12128" t="s">
        <v>36558</v>
      </c>
      <c r="B12128" t="s">
        <v>31811</v>
      </c>
      <c r="C12128" t="s">
        <v>36559</v>
      </c>
      <c r="D12128" t="s">
        <v>36560</v>
      </c>
      <c r="E12128" t="s">
        <v>40</v>
      </c>
      <c r="G12128" t="s">
        <v>33</v>
      </c>
      <c r="H12128" t="s">
        <v>31814</v>
      </c>
      <c r="I12128" t="s">
        <v>31819</v>
      </c>
      <c r="M12128" t="s">
        <v>53</v>
      </c>
      <c r="N12128" t="str">
        <f>IF(AND(PESQUISA!$B$3&lt;&gt;"",OR(PESQUISA!$B$4="TODAS",B12128=PESQUISA!$B$4),ISNUMBER(SEARCH(PESQUISA!$B$3,D12128))),ROW()-1,"")</f>
        <v/>
      </c>
    </row>
    <row r="12129" spans="1:14" x14ac:dyDescent="0.3">
      <c r="A12129" t="s">
        <v>36561</v>
      </c>
      <c r="B12129" t="s">
        <v>31811</v>
      </c>
      <c r="C12129" t="s">
        <v>36562</v>
      </c>
      <c r="D12129" t="s">
        <v>36563</v>
      </c>
      <c r="E12129" t="s">
        <v>40</v>
      </c>
      <c r="G12129" t="s">
        <v>33</v>
      </c>
      <c r="H12129" t="s">
        <v>31814</v>
      </c>
      <c r="I12129" t="s">
        <v>31819</v>
      </c>
      <c r="M12129" t="s">
        <v>53</v>
      </c>
      <c r="N12129" t="str">
        <f>IF(AND(PESQUISA!$B$3&lt;&gt;"",OR(PESQUISA!$B$4="TODAS",B12129=PESQUISA!$B$4),ISNUMBER(SEARCH(PESQUISA!$B$3,D12129))),ROW()-1,"")</f>
        <v/>
      </c>
    </row>
    <row r="12130" spans="1:14" x14ac:dyDescent="0.3">
      <c r="A12130" t="s">
        <v>36564</v>
      </c>
      <c r="B12130" t="s">
        <v>31811</v>
      </c>
      <c r="C12130" t="s">
        <v>36565</v>
      </c>
      <c r="D12130" t="s">
        <v>36566</v>
      </c>
      <c r="E12130" t="s">
        <v>40</v>
      </c>
      <c r="F12130" s="7">
        <v>134.78</v>
      </c>
      <c r="G12130" t="s">
        <v>33</v>
      </c>
      <c r="H12130" t="s">
        <v>31814</v>
      </c>
      <c r="I12130" t="s">
        <v>31819</v>
      </c>
      <c r="M12130" t="s">
        <v>36</v>
      </c>
      <c r="N12130" t="str">
        <f>IF(AND(PESQUISA!$B$3&lt;&gt;"",OR(PESQUISA!$B$4="TODAS",B12130=PESQUISA!$B$4),ISNUMBER(SEARCH(PESQUISA!$B$3,D12130))),ROW()-1,"")</f>
        <v/>
      </c>
    </row>
    <row r="12131" spans="1:14" x14ac:dyDescent="0.3">
      <c r="A12131" t="s">
        <v>36567</v>
      </c>
      <c r="B12131" t="s">
        <v>31811</v>
      </c>
      <c r="C12131" t="s">
        <v>36568</v>
      </c>
      <c r="D12131" t="s">
        <v>36569</v>
      </c>
      <c r="E12131" t="s">
        <v>40</v>
      </c>
      <c r="F12131" s="7">
        <v>3.81</v>
      </c>
      <c r="G12131" t="s">
        <v>33</v>
      </c>
      <c r="H12131" t="s">
        <v>31814</v>
      </c>
      <c r="I12131" t="s">
        <v>31819</v>
      </c>
      <c r="M12131" t="s">
        <v>36</v>
      </c>
      <c r="N12131" t="str">
        <f>IF(AND(PESQUISA!$B$3&lt;&gt;"",OR(PESQUISA!$B$4="TODAS",B12131=PESQUISA!$B$4),ISNUMBER(SEARCH(PESQUISA!$B$3,D12131))),ROW()-1,"")</f>
        <v/>
      </c>
    </row>
    <row r="12132" spans="1:14" x14ac:dyDescent="0.3">
      <c r="A12132" t="s">
        <v>36570</v>
      </c>
      <c r="B12132" t="s">
        <v>31811</v>
      </c>
      <c r="C12132" t="s">
        <v>36571</v>
      </c>
      <c r="D12132" t="s">
        <v>36572</v>
      </c>
      <c r="E12132" t="s">
        <v>40</v>
      </c>
      <c r="F12132" s="7">
        <v>4.3099999999999996</v>
      </c>
      <c r="G12132" t="s">
        <v>33</v>
      </c>
      <c r="H12132" t="s">
        <v>31814</v>
      </c>
      <c r="I12132" t="s">
        <v>31819</v>
      </c>
      <c r="M12132" t="s">
        <v>36</v>
      </c>
      <c r="N12132" t="str">
        <f>IF(AND(PESQUISA!$B$3&lt;&gt;"",OR(PESQUISA!$B$4="TODAS",B12132=PESQUISA!$B$4),ISNUMBER(SEARCH(PESQUISA!$B$3,D12132))),ROW()-1,"")</f>
        <v/>
      </c>
    </row>
    <row r="12133" spans="1:14" x14ac:dyDescent="0.3">
      <c r="A12133" t="s">
        <v>36573</v>
      </c>
      <c r="B12133" t="s">
        <v>31811</v>
      </c>
      <c r="C12133" t="s">
        <v>36574</v>
      </c>
      <c r="D12133" t="s">
        <v>36575</v>
      </c>
      <c r="E12133" t="s">
        <v>40</v>
      </c>
      <c r="F12133" s="7">
        <v>5.86</v>
      </c>
      <c r="G12133" t="s">
        <v>33</v>
      </c>
      <c r="H12133" t="s">
        <v>31814</v>
      </c>
      <c r="I12133" t="s">
        <v>31819</v>
      </c>
      <c r="M12133" t="s">
        <v>36</v>
      </c>
      <c r="N12133" t="str">
        <f>IF(AND(PESQUISA!$B$3&lt;&gt;"",OR(PESQUISA!$B$4="TODAS",B12133=PESQUISA!$B$4),ISNUMBER(SEARCH(PESQUISA!$B$3,D12133))),ROW()-1,"")</f>
        <v/>
      </c>
    </row>
    <row r="12134" spans="1:14" x14ac:dyDescent="0.3">
      <c r="A12134" t="s">
        <v>36576</v>
      </c>
      <c r="B12134" t="s">
        <v>31811</v>
      </c>
      <c r="C12134" t="s">
        <v>36577</v>
      </c>
      <c r="D12134" t="s">
        <v>36578</v>
      </c>
      <c r="E12134" t="s">
        <v>40</v>
      </c>
      <c r="F12134" s="7">
        <v>13.35</v>
      </c>
      <c r="G12134" t="s">
        <v>33</v>
      </c>
      <c r="H12134" t="s">
        <v>31814</v>
      </c>
      <c r="I12134" t="s">
        <v>31819</v>
      </c>
      <c r="M12134" t="s">
        <v>36</v>
      </c>
      <c r="N12134" t="str">
        <f>IF(AND(PESQUISA!$B$3&lt;&gt;"",OR(PESQUISA!$B$4="TODAS",B12134=PESQUISA!$B$4),ISNUMBER(SEARCH(PESQUISA!$B$3,D12134))),ROW()-1,"")</f>
        <v/>
      </c>
    </row>
    <row r="12135" spans="1:14" x14ac:dyDescent="0.3">
      <c r="A12135" t="s">
        <v>36579</v>
      </c>
      <c r="B12135" t="s">
        <v>31811</v>
      </c>
      <c r="C12135" t="s">
        <v>36580</v>
      </c>
      <c r="D12135" t="s">
        <v>36581</v>
      </c>
      <c r="E12135" t="s">
        <v>40</v>
      </c>
      <c r="F12135" s="7">
        <v>16.28</v>
      </c>
      <c r="G12135" t="s">
        <v>33</v>
      </c>
      <c r="H12135" t="s">
        <v>31814</v>
      </c>
      <c r="I12135" t="s">
        <v>31819</v>
      </c>
      <c r="M12135" t="s">
        <v>36</v>
      </c>
      <c r="N12135" t="str">
        <f>IF(AND(PESQUISA!$B$3&lt;&gt;"",OR(PESQUISA!$B$4="TODAS",B12135=PESQUISA!$B$4),ISNUMBER(SEARCH(PESQUISA!$B$3,D12135))),ROW()-1,"")</f>
        <v/>
      </c>
    </row>
    <row r="12136" spans="1:14" x14ac:dyDescent="0.3">
      <c r="A12136" t="s">
        <v>36582</v>
      </c>
      <c r="B12136" t="s">
        <v>31811</v>
      </c>
      <c r="C12136" t="s">
        <v>36583</v>
      </c>
      <c r="D12136" t="s">
        <v>36584</v>
      </c>
      <c r="E12136" t="s">
        <v>40</v>
      </c>
      <c r="F12136" s="7">
        <v>23.9</v>
      </c>
      <c r="G12136" t="s">
        <v>33</v>
      </c>
      <c r="H12136" t="s">
        <v>31814</v>
      </c>
      <c r="I12136" t="s">
        <v>31819</v>
      </c>
      <c r="M12136" t="s">
        <v>36</v>
      </c>
      <c r="N12136" t="str">
        <f>IF(AND(PESQUISA!$B$3&lt;&gt;"",OR(PESQUISA!$B$4="TODAS",B12136=PESQUISA!$B$4),ISNUMBER(SEARCH(PESQUISA!$B$3,D12136))),ROW()-1,"")</f>
        <v/>
      </c>
    </row>
    <row r="12137" spans="1:14" x14ac:dyDescent="0.3">
      <c r="A12137" t="s">
        <v>36585</v>
      </c>
      <c r="B12137" t="s">
        <v>31811</v>
      </c>
      <c r="C12137" t="s">
        <v>36586</v>
      </c>
      <c r="D12137" t="s">
        <v>36587</v>
      </c>
      <c r="E12137" t="s">
        <v>40</v>
      </c>
      <c r="F12137" s="7">
        <v>60.53</v>
      </c>
      <c r="G12137" t="s">
        <v>33</v>
      </c>
      <c r="H12137" t="s">
        <v>31814</v>
      </c>
      <c r="I12137" t="s">
        <v>31819</v>
      </c>
      <c r="M12137" t="s">
        <v>36</v>
      </c>
      <c r="N12137" t="str">
        <f>IF(AND(PESQUISA!$B$3&lt;&gt;"",OR(PESQUISA!$B$4="TODAS",B12137=PESQUISA!$B$4),ISNUMBER(SEARCH(PESQUISA!$B$3,D12137))),ROW()-1,"")</f>
        <v/>
      </c>
    </row>
    <row r="12138" spans="1:14" x14ac:dyDescent="0.3">
      <c r="A12138" t="s">
        <v>36588</v>
      </c>
      <c r="B12138" t="s">
        <v>31811</v>
      </c>
      <c r="C12138" t="s">
        <v>36589</v>
      </c>
      <c r="D12138" t="s">
        <v>36590</v>
      </c>
      <c r="E12138" t="s">
        <v>40</v>
      </c>
      <c r="F12138" s="7">
        <v>79.47</v>
      </c>
      <c r="G12138" t="s">
        <v>33</v>
      </c>
      <c r="H12138" t="s">
        <v>31814</v>
      </c>
      <c r="I12138" t="s">
        <v>31819</v>
      </c>
      <c r="M12138" t="s">
        <v>36</v>
      </c>
      <c r="N12138" t="str">
        <f>IF(AND(PESQUISA!$B$3&lt;&gt;"",OR(PESQUISA!$B$4="TODAS",B12138=PESQUISA!$B$4),ISNUMBER(SEARCH(PESQUISA!$B$3,D12138))),ROW()-1,"")</f>
        <v/>
      </c>
    </row>
    <row r="12139" spans="1:14" x14ac:dyDescent="0.3">
      <c r="A12139" t="s">
        <v>36591</v>
      </c>
      <c r="B12139" t="s">
        <v>31811</v>
      </c>
      <c r="C12139" t="s">
        <v>36592</v>
      </c>
      <c r="D12139" t="s">
        <v>36593</v>
      </c>
      <c r="E12139" t="s">
        <v>40</v>
      </c>
      <c r="G12139" t="s">
        <v>33</v>
      </c>
      <c r="H12139" t="s">
        <v>31814</v>
      </c>
      <c r="I12139" t="s">
        <v>31819</v>
      </c>
      <c r="M12139" t="s">
        <v>53</v>
      </c>
      <c r="N12139" t="str">
        <f>IF(AND(PESQUISA!$B$3&lt;&gt;"",OR(PESQUISA!$B$4="TODAS",B12139=PESQUISA!$B$4),ISNUMBER(SEARCH(PESQUISA!$B$3,D12139))),ROW()-1,"")</f>
        <v/>
      </c>
    </row>
    <row r="12140" spans="1:14" x14ac:dyDescent="0.3">
      <c r="A12140" t="s">
        <v>36594</v>
      </c>
      <c r="B12140" t="s">
        <v>31811</v>
      </c>
      <c r="C12140" t="s">
        <v>36595</v>
      </c>
      <c r="D12140" t="s">
        <v>36596</v>
      </c>
      <c r="E12140" t="s">
        <v>40</v>
      </c>
      <c r="G12140" t="s">
        <v>33</v>
      </c>
      <c r="H12140" t="s">
        <v>31814</v>
      </c>
      <c r="I12140" t="s">
        <v>31819</v>
      </c>
      <c r="M12140" t="s">
        <v>53</v>
      </c>
      <c r="N12140" t="str">
        <f>IF(AND(PESQUISA!$B$3&lt;&gt;"",OR(PESQUISA!$B$4="TODAS",B12140=PESQUISA!$B$4),ISNUMBER(SEARCH(PESQUISA!$B$3,D12140))),ROW()-1,"")</f>
        <v/>
      </c>
    </row>
    <row r="12141" spans="1:14" x14ac:dyDescent="0.3">
      <c r="A12141" t="s">
        <v>36597</v>
      </c>
      <c r="B12141" t="s">
        <v>31811</v>
      </c>
      <c r="C12141" t="s">
        <v>36598</v>
      </c>
      <c r="D12141" t="s">
        <v>36599</v>
      </c>
      <c r="E12141" t="s">
        <v>40</v>
      </c>
      <c r="G12141" t="s">
        <v>33</v>
      </c>
      <c r="H12141" t="s">
        <v>31814</v>
      </c>
      <c r="I12141" t="s">
        <v>31819</v>
      </c>
      <c r="M12141" t="s">
        <v>53</v>
      </c>
      <c r="N12141" t="str">
        <f>IF(AND(PESQUISA!$B$3&lt;&gt;"",OR(PESQUISA!$B$4="TODAS",B12141=PESQUISA!$B$4),ISNUMBER(SEARCH(PESQUISA!$B$3,D12141))),ROW()-1,"")</f>
        <v/>
      </c>
    </row>
    <row r="12142" spans="1:14" x14ac:dyDescent="0.3">
      <c r="A12142" t="s">
        <v>36600</v>
      </c>
      <c r="B12142" t="s">
        <v>31811</v>
      </c>
      <c r="C12142" t="s">
        <v>36601</v>
      </c>
      <c r="D12142" t="s">
        <v>36602</v>
      </c>
      <c r="E12142" t="s">
        <v>40</v>
      </c>
      <c r="F12142" s="7">
        <v>2.36</v>
      </c>
      <c r="G12142" t="s">
        <v>33</v>
      </c>
      <c r="H12142" t="s">
        <v>31814</v>
      </c>
      <c r="I12142" t="s">
        <v>31819</v>
      </c>
      <c r="M12142" t="s">
        <v>36</v>
      </c>
      <c r="N12142" t="str">
        <f>IF(AND(PESQUISA!$B$3&lt;&gt;"",OR(PESQUISA!$B$4="TODAS",B12142=PESQUISA!$B$4),ISNUMBER(SEARCH(PESQUISA!$B$3,D12142))),ROW()-1,"")</f>
        <v/>
      </c>
    </row>
    <row r="12143" spans="1:14" x14ac:dyDescent="0.3">
      <c r="A12143" t="s">
        <v>36603</v>
      </c>
      <c r="B12143" t="s">
        <v>31811</v>
      </c>
      <c r="C12143" t="s">
        <v>36604</v>
      </c>
      <c r="D12143" t="s">
        <v>36605</v>
      </c>
      <c r="E12143" t="s">
        <v>40</v>
      </c>
      <c r="F12143" s="7">
        <v>1.39</v>
      </c>
      <c r="G12143" t="s">
        <v>33</v>
      </c>
      <c r="H12143" t="s">
        <v>31814</v>
      </c>
      <c r="I12143" t="s">
        <v>31819</v>
      </c>
      <c r="M12143" t="s">
        <v>36</v>
      </c>
      <c r="N12143" t="str">
        <f>IF(AND(PESQUISA!$B$3&lt;&gt;"",OR(PESQUISA!$B$4="TODAS",B12143=PESQUISA!$B$4),ISNUMBER(SEARCH(PESQUISA!$B$3,D12143))),ROW()-1,"")</f>
        <v/>
      </c>
    </row>
    <row r="12144" spans="1:14" x14ac:dyDescent="0.3">
      <c r="A12144" t="s">
        <v>36606</v>
      </c>
      <c r="B12144" t="s">
        <v>31811</v>
      </c>
      <c r="C12144" t="s">
        <v>36607</v>
      </c>
      <c r="D12144" t="s">
        <v>36608</v>
      </c>
      <c r="E12144" t="s">
        <v>40</v>
      </c>
      <c r="F12144" s="7">
        <v>1.71</v>
      </c>
      <c r="G12144" t="s">
        <v>33</v>
      </c>
      <c r="H12144" t="s">
        <v>31814</v>
      </c>
      <c r="I12144" t="s">
        <v>31819</v>
      </c>
      <c r="M12144" t="s">
        <v>36</v>
      </c>
      <c r="N12144" t="str">
        <f>IF(AND(PESQUISA!$B$3&lt;&gt;"",OR(PESQUISA!$B$4="TODAS",B12144=PESQUISA!$B$4),ISNUMBER(SEARCH(PESQUISA!$B$3,D12144))),ROW()-1,"")</f>
        <v/>
      </c>
    </row>
    <row r="12145" spans="1:14" x14ac:dyDescent="0.3">
      <c r="A12145" t="s">
        <v>36609</v>
      </c>
      <c r="B12145" t="s">
        <v>31811</v>
      </c>
      <c r="C12145" t="s">
        <v>36610</v>
      </c>
      <c r="D12145" t="s">
        <v>36611</v>
      </c>
      <c r="E12145" t="s">
        <v>40</v>
      </c>
      <c r="F12145" s="7">
        <v>3.77</v>
      </c>
      <c r="G12145" t="s">
        <v>33</v>
      </c>
      <c r="H12145" t="s">
        <v>31814</v>
      </c>
      <c r="I12145" t="s">
        <v>31819</v>
      </c>
      <c r="M12145" t="s">
        <v>36</v>
      </c>
      <c r="N12145" t="str">
        <f>IF(AND(PESQUISA!$B$3&lt;&gt;"",OR(PESQUISA!$B$4="TODAS",B12145=PESQUISA!$B$4),ISNUMBER(SEARCH(PESQUISA!$B$3,D12145))),ROW()-1,"")</f>
        <v/>
      </c>
    </row>
    <row r="12146" spans="1:14" x14ac:dyDescent="0.3">
      <c r="A12146" t="s">
        <v>36612</v>
      </c>
      <c r="B12146" t="s">
        <v>31811</v>
      </c>
      <c r="C12146" t="s">
        <v>36613</v>
      </c>
      <c r="D12146" t="s">
        <v>36614</v>
      </c>
      <c r="E12146" t="s">
        <v>40</v>
      </c>
      <c r="F12146" s="7">
        <v>3.11</v>
      </c>
      <c r="G12146" t="s">
        <v>33</v>
      </c>
      <c r="H12146" t="s">
        <v>31814</v>
      </c>
      <c r="I12146" t="s">
        <v>31819</v>
      </c>
      <c r="M12146" t="s">
        <v>36</v>
      </c>
      <c r="N12146" t="str">
        <f>IF(AND(PESQUISA!$B$3&lt;&gt;"",OR(PESQUISA!$B$4="TODAS",B12146=PESQUISA!$B$4),ISNUMBER(SEARCH(PESQUISA!$B$3,D12146))),ROW()-1,"")</f>
        <v/>
      </c>
    </row>
    <row r="12147" spans="1:14" x14ac:dyDescent="0.3">
      <c r="A12147" t="s">
        <v>36615</v>
      </c>
      <c r="B12147" t="s">
        <v>31811</v>
      </c>
      <c r="C12147" t="s">
        <v>36616</v>
      </c>
      <c r="D12147" t="s">
        <v>36617</v>
      </c>
      <c r="E12147" t="s">
        <v>40</v>
      </c>
      <c r="F12147" s="7">
        <v>2.76</v>
      </c>
      <c r="G12147" t="s">
        <v>33</v>
      </c>
      <c r="H12147" t="s">
        <v>31814</v>
      </c>
      <c r="I12147" t="s">
        <v>31819</v>
      </c>
      <c r="M12147" t="s">
        <v>36</v>
      </c>
      <c r="N12147" t="str">
        <f>IF(AND(PESQUISA!$B$3&lt;&gt;"",OR(PESQUISA!$B$4="TODAS",B12147=PESQUISA!$B$4),ISNUMBER(SEARCH(PESQUISA!$B$3,D12147))),ROW()-1,"")</f>
        <v/>
      </c>
    </row>
    <row r="12148" spans="1:14" x14ac:dyDescent="0.3">
      <c r="A12148" t="s">
        <v>36618</v>
      </c>
      <c r="B12148" t="s">
        <v>31811</v>
      </c>
      <c r="C12148" t="s">
        <v>36619</v>
      </c>
      <c r="D12148" t="s">
        <v>36620</v>
      </c>
      <c r="E12148" t="s">
        <v>40</v>
      </c>
      <c r="F12148" s="7">
        <v>1.8</v>
      </c>
      <c r="G12148" t="s">
        <v>33</v>
      </c>
      <c r="H12148" t="s">
        <v>31814</v>
      </c>
      <c r="I12148" t="s">
        <v>31819</v>
      </c>
      <c r="M12148" t="s">
        <v>36</v>
      </c>
      <c r="N12148" t="str">
        <f>IF(AND(PESQUISA!$B$3&lt;&gt;"",OR(PESQUISA!$B$4="TODAS",B12148=PESQUISA!$B$4),ISNUMBER(SEARCH(PESQUISA!$B$3,D12148))),ROW()-1,"")</f>
        <v/>
      </c>
    </row>
    <row r="12149" spans="1:14" x14ac:dyDescent="0.3">
      <c r="A12149" t="s">
        <v>36621</v>
      </c>
      <c r="B12149" t="s">
        <v>31811</v>
      </c>
      <c r="C12149" t="s">
        <v>36622</v>
      </c>
      <c r="D12149" t="s">
        <v>36623</v>
      </c>
      <c r="E12149" t="s">
        <v>40</v>
      </c>
      <c r="F12149" s="7">
        <v>15.65</v>
      </c>
      <c r="G12149" t="s">
        <v>33</v>
      </c>
      <c r="H12149" t="s">
        <v>31814</v>
      </c>
      <c r="I12149" t="s">
        <v>31819</v>
      </c>
      <c r="M12149" t="s">
        <v>36</v>
      </c>
      <c r="N12149" t="str">
        <f>IF(AND(PESQUISA!$B$3&lt;&gt;"",OR(PESQUISA!$B$4="TODAS",B12149=PESQUISA!$B$4),ISNUMBER(SEARCH(PESQUISA!$B$3,D12149))),ROW()-1,"")</f>
        <v/>
      </c>
    </row>
    <row r="12150" spans="1:14" x14ac:dyDescent="0.3">
      <c r="A12150" t="s">
        <v>36624</v>
      </c>
      <c r="B12150" t="s">
        <v>31811</v>
      </c>
      <c r="C12150" t="s">
        <v>36625</v>
      </c>
      <c r="D12150" t="s">
        <v>36626</v>
      </c>
      <c r="E12150" t="s">
        <v>40</v>
      </c>
      <c r="F12150" s="7">
        <v>6.13</v>
      </c>
      <c r="G12150" t="s">
        <v>33</v>
      </c>
      <c r="H12150" t="s">
        <v>31814</v>
      </c>
      <c r="I12150" t="s">
        <v>31819</v>
      </c>
      <c r="M12150" t="s">
        <v>36</v>
      </c>
      <c r="N12150" t="str">
        <f>IF(AND(PESQUISA!$B$3&lt;&gt;"",OR(PESQUISA!$B$4="TODAS",B12150=PESQUISA!$B$4),ISNUMBER(SEARCH(PESQUISA!$B$3,D12150))),ROW()-1,"")</f>
        <v/>
      </c>
    </row>
    <row r="12151" spans="1:14" x14ac:dyDescent="0.3">
      <c r="A12151" t="s">
        <v>36627</v>
      </c>
      <c r="B12151" t="s">
        <v>31811</v>
      </c>
      <c r="C12151" t="s">
        <v>36628</v>
      </c>
      <c r="D12151" t="s">
        <v>36629</v>
      </c>
      <c r="E12151" t="s">
        <v>40</v>
      </c>
      <c r="F12151" s="7">
        <v>15.67</v>
      </c>
      <c r="G12151" t="s">
        <v>33</v>
      </c>
      <c r="H12151" t="s">
        <v>31814</v>
      </c>
      <c r="I12151" t="s">
        <v>31819</v>
      </c>
      <c r="M12151" t="s">
        <v>36</v>
      </c>
      <c r="N12151" t="str">
        <f>IF(AND(PESQUISA!$B$3&lt;&gt;"",OR(PESQUISA!$B$4="TODAS",B12151=PESQUISA!$B$4),ISNUMBER(SEARCH(PESQUISA!$B$3,D12151))),ROW()-1,"")</f>
        <v/>
      </c>
    </row>
    <row r="12152" spans="1:14" x14ac:dyDescent="0.3">
      <c r="A12152" t="s">
        <v>36630</v>
      </c>
      <c r="B12152" t="s">
        <v>31811</v>
      </c>
      <c r="C12152" t="s">
        <v>36631</v>
      </c>
      <c r="D12152" t="s">
        <v>36632</v>
      </c>
      <c r="E12152" t="s">
        <v>40</v>
      </c>
      <c r="F12152" s="7">
        <v>1.82</v>
      </c>
      <c r="G12152" t="s">
        <v>33</v>
      </c>
      <c r="H12152" t="s">
        <v>31814</v>
      </c>
      <c r="I12152" t="s">
        <v>31819</v>
      </c>
      <c r="M12152" t="s">
        <v>36</v>
      </c>
      <c r="N12152" t="str">
        <f>IF(AND(PESQUISA!$B$3&lt;&gt;"",OR(PESQUISA!$B$4="TODAS",B12152=PESQUISA!$B$4),ISNUMBER(SEARCH(PESQUISA!$B$3,D12152))),ROW()-1,"")</f>
        <v/>
      </c>
    </row>
    <row r="12153" spans="1:14" x14ac:dyDescent="0.3">
      <c r="A12153" t="s">
        <v>36633</v>
      </c>
      <c r="B12153" t="s">
        <v>31811</v>
      </c>
      <c r="C12153" t="s">
        <v>36634</v>
      </c>
      <c r="D12153" t="s">
        <v>36635</v>
      </c>
      <c r="E12153" t="s">
        <v>40</v>
      </c>
      <c r="F12153" s="7">
        <v>31.48</v>
      </c>
      <c r="G12153" t="s">
        <v>33</v>
      </c>
      <c r="H12153" t="s">
        <v>31814</v>
      </c>
      <c r="I12153" t="s">
        <v>31819</v>
      </c>
      <c r="M12153" t="s">
        <v>36</v>
      </c>
      <c r="N12153" t="str">
        <f>IF(AND(PESQUISA!$B$3&lt;&gt;"",OR(PESQUISA!$B$4="TODAS",B12153=PESQUISA!$B$4),ISNUMBER(SEARCH(PESQUISA!$B$3,D12153))),ROW()-1,"")</f>
        <v/>
      </c>
    </row>
    <row r="12154" spans="1:14" x14ac:dyDescent="0.3">
      <c r="A12154" t="s">
        <v>36636</v>
      </c>
      <c r="B12154" t="s">
        <v>31811</v>
      </c>
      <c r="C12154" t="s">
        <v>36637</v>
      </c>
      <c r="D12154" t="s">
        <v>36638</v>
      </c>
      <c r="E12154" t="s">
        <v>40</v>
      </c>
      <c r="F12154" s="7">
        <v>8.8699999999999992</v>
      </c>
      <c r="G12154" t="s">
        <v>33</v>
      </c>
      <c r="H12154" t="s">
        <v>31814</v>
      </c>
      <c r="I12154" t="s">
        <v>31819</v>
      </c>
      <c r="M12154" t="s">
        <v>36</v>
      </c>
      <c r="N12154" t="str">
        <f>IF(AND(PESQUISA!$B$3&lt;&gt;"",OR(PESQUISA!$B$4="TODAS",B12154=PESQUISA!$B$4),ISNUMBER(SEARCH(PESQUISA!$B$3,D12154))),ROW()-1,"")</f>
        <v/>
      </c>
    </row>
    <row r="12155" spans="1:14" x14ac:dyDescent="0.3">
      <c r="A12155" t="s">
        <v>36639</v>
      </c>
      <c r="B12155" t="s">
        <v>31811</v>
      </c>
      <c r="C12155" t="s">
        <v>36640</v>
      </c>
      <c r="D12155" t="s">
        <v>36641</v>
      </c>
      <c r="E12155" t="s">
        <v>40</v>
      </c>
      <c r="F12155" s="7">
        <v>12.58</v>
      </c>
      <c r="G12155" t="s">
        <v>33</v>
      </c>
      <c r="H12155" t="s">
        <v>31814</v>
      </c>
      <c r="I12155" t="s">
        <v>31819</v>
      </c>
      <c r="M12155" t="s">
        <v>36</v>
      </c>
      <c r="N12155" t="str">
        <f>IF(AND(PESQUISA!$B$3&lt;&gt;"",OR(PESQUISA!$B$4="TODAS",B12155=PESQUISA!$B$4),ISNUMBER(SEARCH(PESQUISA!$B$3,D12155))),ROW()-1,"")</f>
        <v/>
      </c>
    </row>
    <row r="12156" spans="1:14" x14ac:dyDescent="0.3">
      <c r="A12156" t="s">
        <v>36642</v>
      </c>
      <c r="B12156" t="s">
        <v>31811</v>
      </c>
      <c r="C12156" t="s">
        <v>36643</v>
      </c>
      <c r="D12156" t="s">
        <v>36644</v>
      </c>
      <c r="E12156" t="s">
        <v>40</v>
      </c>
      <c r="F12156" s="7">
        <v>23.63</v>
      </c>
      <c r="G12156" t="s">
        <v>33</v>
      </c>
      <c r="H12156" t="s">
        <v>31814</v>
      </c>
      <c r="I12156" t="s">
        <v>31819</v>
      </c>
      <c r="M12156" t="s">
        <v>36</v>
      </c>
      <c r="N12156" t="str">
        <f>IF(AND(PESQUISA!$B$3&lt;&gt;"",OR(PESQUISA!$B$4="TODAS",B12156=PESQUISA!$B$4),ISNUMBER(SEARCH(PESQUISA!$B$3,D12156))),ROW()-1,"")</f>
        <v/>
      </c>
    </row>
    <row r="12157" spans="1:14" x14ac:dyDescent="0.3">
      <c r="A12157" t="s">
        <v>36645</v>
      </c>
      <c r="B12157" t="s">
        <v>31811</v>
      </c>
      <c r="C12157" t="s">
        <v>36646</v>
      </c>
      <c r="D12157" t="s">
        <v>36647</v>
      </c>
      <c r="E12157" t="s">
        <v>40</v>
      </c>
      <c r="F12157" s="7">
        <v>2.86</v>
      </c>
      <c r="G12157" t="s">
        <v>33</v>
      </c>
      <c r="H12157" t="s">
        <v>31814</v>
      </c>
      <c r="I12157" t="s">
        <v>31819</v>
      </c>
      <c r="M12157" t="s">
        <v>36</v>
      </c>
      <c r="N12157" t="str">
        <f>IF(AND(PESQUISA!$B$3&lt;&gt;"",OR(PESQUISA!$B$4="TODAS",B12157=PESQUISA!$B$4),ISNUMBER(SEARCH(PESQUISA!$B$3,D12157))),ROW()-1,"")</f>
        <v/>
      </c>
    </row>
    <row r="12158" spans="1:14" x14ac:dyDescent="0.3">
      <c r="A12158" t="s">
        <v>36648</v>
      </c>
      <c r="B12158" t="s">
        <v>31811</v>
      </c>
      <c r="C12158" t="s">
        <v>36649</v>
      </c>
      <c r="D12158" t="s">
        <v>36650</v>
      </c>
      <c r="E12158" t="s">
        <v>40</v>
      </c>
      <c r="F12158" s="7">
        <v>3.21</v>
      </c>
      <c r="G12158" t="s">
        <v>33</v>
      </c>
      <c r="H12158" t="s">
        <v>31814</v>
      </c>
      <c r="I12158" t="s">
        <v>31819</v>
      </c>
      <c r="M12158" t="s">
        <v>36</v>
      </c>
      <c r="N12158" t="str">
        <f>IF(AND(PESQUISA!$B$3&lt;&gt;"",OR(PESQUISA!$B$4="TODAS",B12158=PESQUISA!$B$4),ISNUMBER(SEARCH(PESQUISA!$B$3,D12158))),ROW()-1,"")</f>
        <v/>
      </c>
    </row>
    <row r="12159" spans="1:14" x14ac:dyDescent="0.3">
      <c r="A12159" t="s">
        <v>36651</v>
      </c>
      <c r="B12159" t="s">
        <v>31811</v>
      </c>
      <c r="C12159" t="s">
        <v>36652</v>
      </c>
      <c r="D12159" t="s">
        <v>36653</v>
      </c>
      <c r="E12159" t="s">
        <v>40</v>
      </c>
      <c r="F12159" s="7">
        <v>5.84</v>
      </c>
      <c r="G12159" t="s">
        <v>33</v>
      </c>
      <c r="H12159" t="s">
        <v>31814</v>
      </c>
      <c r="I12159" t="s">
        <v>31819</v>
      </c>
      <c r="M12159" t="s">
        <v>36</v>
      </c>
      <c r="N12159" t="str">
        <f>IF(AND(PESQUISA!$B$3&lt;&gt;"",OR(PESQUISA!$B$4="TODAS",B12159=PESQUISA!$B$4),ISNUMBER(SEARCH(PESQUISA!$B$3,D12159))),ROW()-1,"")</f>
        <v/>
      </c>
    </row>
    <row r="12160" spans="1:14" x14ac:dyDescent="0.3">
      <c r="A12160" t="s">
        <v>36654</v>
      </c>
      <c r="B12160" t="s">
        <v>31811</v>
      </c>
      <c r="C12160" t="s">
        <v>36655</v>
      </c>
      <c r="D12160" t="s">
        <v>36656</v>
      </c>
      <c r="E12160" t="s">
        <v>40</v>
      </c>
      <c r="F12160" s="7">
        <v>7.09</v>
      </c>
      <c r="G12160" t="s">
        <v>33</v>
      </c>
      <c r="H12160" t="s">
        <v>31814</v>
      </c>
      <c r="I12160" t="s">
        <v>31819</v>
      </c>
      <c r="M12160" t="s">
        <v>36</v>
      </c>
      <c r="N12160" t="str">
        <f>IF(AND(PESQUISA!$B$3&lt;&gt;"",OR(PESQUISA!$B$4="TODAS",B12160=PESQUISA!$B$4),ISNUMBER(SEARCH(PESQUISA!$B$3,D12160))),ROW()-1,"")</f>
        <v/>
      </c>
    </row>
    <row r="12161" spans="1:14" x14ac:dyDescent="0.3">
      <c r="A12161" t="s">
        <v>36657</v>
      </c>
      <c r="B12161" t="s">
        <v>31811</v>
      </c>
      <c r="C12161" t="s">
        <v>36658</v>
      </c>
      <c r="D12161" t="s">
        <v>36659</v>
      </c>
      <c r="E12161" t="s">
        <v>40</v>
      </c>
      <c r="F12161" s="7">
        <v>12.13</v>
      </c>
      <c r="G12161" t="s">
        <v>33</v>
      </c>
      <c r="H12161" t="s">
        <v>31814</v>
      </c>
      <c r="I12161" t="s">
        <v>31819</v>
      </c>
      <c r="M12161" t="s">
        <v>36</v>
      </c>
      <c r="N12161" t="str">
        <f>IF(AND(PESQUISA!$B$3&lt;&gt;"",OR(PESQUISA!$B$4="TODAS",B12161=PESQUISA!$B$4),ISNUMBER(SEARCH(PESQUISA!$B$3,D12161))),ROW()-1,"")</f>
        <v/>
      </c>
    </row>
    <row r="12162" spans="1:14" x14ac:dyDescent="0.3">
      <c r="A12162" t="s">
        <v>36660</v>
      </c>
      <c r="B12162" t="s">
        <v>31811</v>
      </c>
      <c r="C12162" t="s">
        <v>36661</v>
      </c>
      <c r="D12162" t="s">
        <v>36662</v>
      </c>
      <c r="E12162" t="s">
        <v>40</v>
      </c>
      <c r="F12162" s="7">
        <v>19.57</v>
      </c>
      <c r="G12162" t="s">
        <v>33</v>
      </c>
      <c r="H12162" t="s">
        <v>31814</v>
      </c>
      <c r="I12162" t="s">
        <v>31819</v>
      </c>
      <c r="M12162" t="s">
        <v>36</v>
      </c>
      <c r="N12162" t="str">
        <f>IF(AND(PESQUISA!$B$3&lt;&gt;"",OR(PESQUISA!$B$4="TODAS",B12162=PESQUISA!$B$4),ISNUMBER(SEARCH(PESQUISA!$B$3,D12162))),ROW()-1,"")</f>
        <v/>
      </c>
    </row>
    <row r="12163" spans="1:14" x14ac:dyDescent="0.3">
      <c r="A12163" t="s">
        <v>36663</v>
      </c>
      <c r="B12163" t="s">
        <v>31811</v>
      </c>
      <c r="C12163" t="s">
        <v>36664</v>
      </c>
      <c r="D12163" t="s">
        <v>36665</v>
      </c>
      <c r="E12163" t="s">
        <v>40</v>
      </c>
      <c r="F12163" s="7">
        <v>40.47</v>
      </c>
      <c r="G12163" t="s">
        <v>33</v>
      </c>
      <c r="H12163" t="s">
        <v>31814</v>
      </c>
      <c r="I12163" t="s">
        <v>31819</v>
      </c>
      <c r="M12163" t="s">
        <v>36</v>
      </c>
      <c r="N12163" t="str">
        <f>IF(AND(PESQUISA!$B$3&lt;&gt;"",OR(PESQUISA!$B$4="TODAS",B12163=PESQUISA!$B$4),ISNUMBER(SEARCH(PESQUISA!$B$3,D12163))),ROW()-1,"")</f>
        <v/>
      </c>
    </row>
    <row r="12164" spans="1:14" x14ac:dyDescent="0.3">
      <c r="A12164" t="s">
        <v>36666</v>
      </c>
      <c r="B12164" t="s">
        <v>31811</v>
      </c>
      <c r="C12164" t="s">
        <v>36667</v>
      </c>
      <c r="D12164" t="s">
        <v>36668</v>
      </c>
      <c r="E12164" t="s">
        <v>40</v>
      </c>
      <c r="F12164" s="7">
        <v>49.41</v>
      </c>
      <c r="G12164" t="s">
        <v>33</v>
      </c>
      <c r="H12164" t="s">
        <v>31814</v>
      </c>
      <c r="I12164" t="s">
        <v>31819</v>
      </c>
      <c r="M12164" t="s">
        <v>36</v>
      </c>
      <c r="N12164" t="str">
        <f>IF(AND(PESQUISA!$B$3&lt;&gt;"",OR(PESQUISA!$B$4="TODAS",B12164=PESQUISA!$B$4),ISNUMBER(SEARCH(PESQUISA!$B$3,D12164))),ROW()-1,"")</f>
        <v/>
      </c>
    </row>
    <row r="12165" spans="1:14" x14ac:dyDescent="0.3">
      <c r="A12165" t="s">
        <v>36669</v>
      </c>
      <c r="B12165" t="s">
        <v>31811</v>
      </c>
      <c r="C12165" t="s">
        <v>36670</v>
      </c>
      <c r="D12165" t="s">
        <v>36671</v>
      </c>
      <c r="E12165" t="s">
        <v>40</v>
      </c>
      <c r="F12165" s="7">
        <v>240.04</v>
      </c>
      <c r="G12165" t="s">
        <v>33</v>
      </c>
      <c r="H12165" t="s">
        <v>31814</v>
      </c>
      <c r="I12165" t="s">
        <v>31819</v>
      </c>
      <c r="M12165" t="s">
        <v>36</v>
      </c>
      <c r="N12165" t="str">
        <f>IF(AND(PESQUISA!$B$3&lt;&gt;"",OR(PESQUISA!$B$4="TODAS",B12165=PESQUISA!$B$4),ISNUMBER(SEARCH(PESQUISA!$B$3,D12165))),ROW()-1,"")</f>
        <v/>
      </c>
    </row>
    <row r="12166" spans="1:14" x14ac:dyDescent="0.3">
      <c r="A12166" t="s">
        <v>36672</v>
      </c>
      <c r="B12166" t="s">
        <v>31811</v>
      </c>
      <c r="C12166" t="s">
        <v>36673</v>
      </c>
      <c r="D12166" t="s">
        <v>36674</v>
      </c>
      <c r="E12166" t="s">
        <v>40</v>
      </c>
      <c r="F12166" s="7">
        <v>2.76</v>
      </c>
      <c r="G12166" t="s">
        <v>33</v>
      </c>
      <c r="H12166" t="s">
        <v>31814</v>
      </c>
      <c r="I12166" t="s">
        <v>31819</v>
      </c>
      <c r="M12166" t="s">
        <v>36</v>
      </c>
      <c r="N12166" t="str">
        <f>IF(AND(PESQUISA!$B$3&lt;&gt;"",OR(PESQUISA!$B$4="TODAS",B12166=PESQUISA!$B$4),ISNUMBER(SEARCH(PESQUISA!$B$3,D12166))),ROW()-1,"")</f>
        <v/>
      </c>
    </row>
    <row r="12167" spans="1:14" x14ac:dyDescent="0.3">
      <c r="A12167" t="s">
        <v>36675</v>
      </c>
      <c r="B12167" t="s">
        <v>31811</v>
      </c>
      <c r="C12167" t="s">
        <v>36676</v>
      </c>
      <c r="D12167" t="s">
        <v>36677</v>
      </c>
      <c r="E12167" t="s">
        <v>40</v>
      </c>
      <c r="F12167" s="7">
        <v>3.9</v>
      </c>
      <c r="G12167" t="s">
        <v>33</v>
      </c>
      <c r="H12167" t="s">
        <v>31814</v>
      </c>
      <c r="I12167" t="s">
        <v>31819</v>
      </c>
      <c r="M12167" t="s">
        <v>36</v>
      </c>
      <c r="N12167" t="str">
        <f>IF(AND(PESQUISA!$B$3&lt;&gt;"",OR(PESQUISA!$B$4="TODAS",B12167=PESQUISA!$B$4),ISNUMBER(SEARCH(PESQUISA!$B$3,D12167))),ROW()-1,"")</f>
        <v/>
      </c>
    </row>
    <row r="12168" spans="1:14" x14ac:dyDescent="0.3">
      <c r="A12168" t="s">
        <v>36678</v>
      </c>
      <c r="B12168" t="s">
        <v>31811</v>
      </c>
      <c r="C12168" t="s">
        <v>36679</v>
      </c>
      <c r="D12168" t="s">
        <v>36680</v>
      </c>
      <c r="E12168" t="s">
        <v>40</v>
      </c>
      <c r="F12168" s="7">
        <v>8.44</v>
      </c>
      <c r="G12168" t="s">
        <v>33</v>
      </c>
      <c r="H12168" t="s">
        <v>31814</v>
      </c>
      <c r="I12168" t="s">
        <v>31819</v>
      </c>
      <c r="M12168" t="s">
        <v>36</v>
      </c>
      <c r="N12168" t="str">
        <f>IF(AND(PESQUISA!$B$3&lt;&gt;"",OR(PESQUISA!$B$4="TODAS",B12168=PESQUISA!$B$4),ISNUMBER(SEARCH(PESQUISA!$B$3,D12168))),ROW()-1,"")</f>
        <v/>
      </c>
    </row>
    <row r="12169" spans="1:14" x14ac:dyDescent="0.3">
      <c r="A12169" t="s">
        <v>36681</v>
      </c>
      <c r="B12169" t="s">
        <v>31811</v>
      </c>
      <c r="C12169" t="s">
        <v>36682</v>
      </c>
      <c r="D12169" t="s">
        <v>36683</v>
      </c>
      <c r="E12169" t="s">
        <v>40</v>
      </c>
      <c r="F12169" s="7">
        <v>15.72</v>
      </c>
      <c r="G12169" t="s">
        <v>33</v>
      </c>
      <c r="H12169" t="s">
        <v>31814</v>
      </c>
      <c r="I12169" t="s">
        <v>31819</v>
      </c>
      <c r="M12169" t="s">
        <v>36</v>
      </c>
      <c r="N12169" t="str">
        <f>IF(AND(PESQUISA!$B$3&lt;&gt;"",OR(PESQUISA!$B$4="TODAS",B12169=PESQUISA!$B$4),ISNUMBER(SEARCH(PESQUISA!$B$3,D12169))),ROW()-1,"")</f>
        <v/>
      </c>
    </row>
    <row r="12170" spans="1:14" x14ac:dyDescent="0.3">
      <c r="A12170" t="s">
        <v>36684</v>
      </c>
      <c r="B12170" t="s">
        <v>31811</v>
      </c>
      <c r="C12170" t="s">
        <v>36685</v>
      </c>
      <c r="D12170" t="s">
        <v>36686</v>
      </c>
      <c r="E12170" t="s">
        <v>40</v>
      </c>
      <c r="F12170" s="7">
        <v>17.059999999999999</v>
      </c>
      <c r="G12170" t="s">
        <v>33</v>
      </c>
      <c r="H12170" t="s">
        <v>31814</v>
      </c>
      <c r="I12170" t="s">
        <v>31819</v>
      </c>
      <c r="M12170" t="s">
        <v>36</v>
      </c>
      <c r="N12170" t="str">
        <f>IF(AND(PESQUISA!$B$3&lt;&gt;"",OR(PESQUISA!$B$4="TODAS",B12170=PESQUISA!$B$4),ISNUMBER(SEARCH(PESQUISA!$B$3,D12170))),ROW()-1,"")</f>
        <v/>
      </c>
    </row>
    <row r="12171" spans="1:14" x14ac:dyDescent="0.3">
      <c r="A12171" t="s">
        <v>36687</v>
      </c>
      <c r="B12171" t="s">
        <v>31811</v>
      </c>
      <c r="C12171" t="s">
        <v>36688</v>
      </c>
      <c r="D12171" t="s">
        <v>36689</v>
      </c>
      <c r="E12171" t="s">
        <v>40</v>
      </c>
      <c r="F12171" s="7">
        <v>44.58</v>
      </c>
      <c r="G12171" t="s">
        <v>33</v>
      </c>
      <c r="H12171" t="s">
        <v>31814</v>
      </c>
      <c r="I12171" t="s">
        <v>31819</v>
      </c>
      <c r="M12171" t="s">
        <v>36</v>
      </c>
      <c r="N12171" t="str">
        <f>IF(AND(PESQUISA!$B$3&lt;&gt;"",OR(PESQUISA!$B$4="TODAS",B12171=PESQUISA!$B$4),ISNUMBER(SEARCH(PESQUISA!$B$3,D12171))),ROW()-1,"")</f>
        <v/>
      </c>
    </row>
    <row r="12172" spans="1:14" x14ac:dyDescent="0.3">
      <c r="A12172" t="s">
        <v>36690</v>
      </c>
      <c r="B12172" t="s">
        <v>31811</v>
      </c>
      <c r="C12172" t="s">
        <v>36691</v>
      </c>
      <c r="D12172" t="s">
        <v>36692</v>
      </c>
      <c r="E12172" t="s">
        <v>40</v>
      </c>
      <c r="F12172" s="7">
        <v>68.45</v>
      </c>
      <c r="G12172" t="s">
        <v>33</v>
      </c>
      <c r="H12172" t="s">
        <v>31814</v>
      </c>
      <c r="I12172" t="s">
        <v>31819</v>
      </c>
      <c r="M12172" t="s">
        <v>36</v>
      </c>
      <c r="N12172" t="str">
        <f>IF(AND(PESQUISA!$B$3&lt;&gt;"",OR(PESQUISA!$B$4="TODAS",B12172=PESQUISA!$B$4),ISNUMBER(SEARCH(PESQUISA!$B$3,D12172))),ROW()-1,"")</f>
        <v/>
      </c>
    </row>
    <row r="12173" spans="1:14" x14ac:dyDescent="0.3">
      <c r="A12173" t="s">
        <v>36693</v>
      </c>
      <c r="B12173" t="s">
        <v>31811</v>
      </c>
      <c r="C12173" t="s">
        <v>36694</v>
      </c>
      <c r="D12173" t="s">
        <v>36695</v>
      </c>
      <c r="E12173" t="s">
        <v>40</v>
      </c>
      <c r="F12173" s="7">
        <v>87.69</v>
      </c>
      <c r="G12173" t="s">
        <v>33</v>
      </c>
      <c r="H12173" t="s">
        <v>31814</v>
      </c>
      <c r="I12173" t="s">
        <v>31819</v>
      </c>
      <c r="M12173" t="s">
        <v>36</v>
      </c>
      <c r="N12173" t="str">
        <f>IF(AND(PESQUISA!$B$3&lt;&gt;"",OR(PESQUISA!$B$4="TODAS",B12173=PESQUISA!$B$4),ISNUMBER(SEARCH(PESQUISA!$B$3,D12173))),ROW()-1,"")</f>
        <v/>
      </c>
    </row>
    <row r="12174" spans="1:14" x14ac:dyDescent="0.3">
      <c r="A12174" t="s">
        <v>36696</v>
      </c>
      <c r="B12174" t="s">
        <v>31811</v>
      </c>
      <c r="C12174" t="s">
        <v>36697</v>
      </c>
      <c r="D12174" t="s">
        <v>36698</v>
      </c>
      <c r="E12174" t="s">
        <v>40</v>
      </c>
      <c r="F12174" s="7">
        <v>42.45</v>
      </c>
      <c r="G12174" t="s">
        <v>33</v>
      </c>
      <c r="H12174" t="s">
        <v>31814</v>
      </c>
      <c r="I12174" t="s">
        <v>31819</v>
      </c>
      <c r="M12174" t="s">
        <v>36</v>
      </c>
      <c r="N12174" t="str">
        <f>IF(AND(PESQUISA!$B$3&lt;&gt;"",OR(PESQUISA!$B$4="TODAS",B12174=PESQUISA!$B$4),ISNUMBER(SEARCH(PESQUISA!$B$3,D12174))),ROW()-1,"")</f>
        <v/>
      </c>
    </row>
    <row r="12175" spans="1:14" x14ac:dyDescent="0.3">
      <c r="A12175" t="s">
        <v>36699</v>
      </c>
      <c r="B12175" t="s">
        <v>31811</v>
      </c>
      <c r="C12175" t="s">
        <v>36700</v>
      </c>
      <c r="D12175" t="s">
        <v>36701</v>
      </c>
      <c r="E12175" t="s">
        <v>40</v>
      </c>
      <c r="G12175" t="s">
        <v>33</v>
      </c>
      <c r="H12175" t="s">
        <v>31814</v>
      </c>
      <c r="I12175" t="s">
        <v>31819</v>
      </c>
      <c r="M12175" t="s">
        <v>53</v>
      </c>
      <c r="N12175" t="str">
        <f>IF(AND(PESQUISA!$B$3&lt;&gt;"",OR(PESQUISA!$B$4="TODAS",B12175=PESQUISA!$B$4),ISNUMBER(SEARCH(PESQUISA!$B$3,D12175))),ROW()-1,"")</f>
        <v/>
      </c>
    </row>
    <row r="12176" spans="1:14" x14ac:dyDescent="0.3">
      <c r="A12176" t="s">
        <v>36702</v>
      </c>
      <c r="B12176" t="s">
        <v>31811</v>
      </c>
      <c r="C12176" t="s">
        <v>36703</v>
      </c>
      <c r="D12176" t="s">
        <v>36704</v>
      </c>
      <c r="E12176" t="s">
        <v>40</v>
      </c>
      <c r="G12176" t="s">
        <v>33</v>
      </c>
      <c r="H12176" t="s">
        <v>31814</v>
      </c>
      <c r="I12176" t="s">
        <v>31819</v>
      </c>
      <c r="M12176" t="s">
        <v>53</v>
      </c>
      <c r="N12176" t="str">
        <f>IF(AND(PESQUISA!$B$3&lt;&gt;"",OR(PESQUISA!$B$4="TODAS",B12176=PESQUISA!$B$4),ISNUMBER(SEARCH(PESQUISA!$B$3,D12176))),ROW()-1,"")</f>
        <v/>
      </c>
    </row>
    <row r="12177" spans="1:14" x14ac:dyDescent="0.3">
      <c r="A12177" t="s">
        <v>36705</v>
      </c>
      <c r="B12177" t="s">
        <v>31811</v>
      </c>
      <c r="C12177" t="s">
        <v>36706</v>
      </c>
      <c r="D12177" t="s">
        <v>36707</v>
      </c>
      <c r="E12177" t="s">
        <v>40</v>
      </c>
      <c r="G12177" t="s">
        <v>33</v>
      </c>
      <c r="H12177" t="s">
        <v>31814</v>
      </c>
      <c r="I12177" t="s">
        <v>31819</v>
      </c>
      <c r="M12177" t="s">
        <v>53</v>
      </c>
      <c r="N12177" t="str">
        <f>IF(AND(PESQUISA!$B$3&lt;&gt;"",OR(PESQUISA!$B$4="TODAS",B12177=PESQUISA!$B$4),ISNUMBER(SEARCH(PESQUISA!$B$3,D12177))),ROW()-1,"")</f>
        <v/>
      </c>
    </row>
    <row r="12178" spans="1:14" x14ac:dyDescent="0.3">
      <c r="A12178" t="s">
        <v>36708</v>
      </c>
      <c r="B12178" t="s">
        <v>31811</v>
      </c>
      <c r="C12178" t="s">
        <v>36709</v>
      </c>
      <c r="D12178" t="s">
        <v>36710</v>
      </c>
      <c r="E12178" t="s">
        <v>40</v>
      </c>
      <c r="F12178" s="7">
        <v>14.94</v>
      </c>
      <c r="G12178" t="s">
        <v>33</v>
      </c>
      <c r="H12178" t="s">
        <v>31814</v>
      </c>
      <c r="I12178" t="s">
        <v>31819</v>
      </c>
      <c r="M12178" t="s">
        <v>36</v>
      </c>
      <c r="N12178" t="str">
        <f>IF(AND(PESQUISA!$B$3&lt;&gt;"",OR(PESQUISA!$B$4="TODAS",B12178=PESQUISA!$B$4),ISNUMBER(SEARCH(PESQUISA!$B$3,D12178))),ROW()-1,"")</f>
        <v/>
      </c>
    </row>
    <row r="12179" spans="1:14" x14ac:dyDescent="0.3">
      <c r="A12179" t="s">
        <v>36711</v>
      </c>
      <c r="B12179" t="s">
        <v>31811</v>
      </c>
      <c r="C12179" t="s">
        <v>36712</v>
      </c>
      <c r="D12179" t="s">
        <v>36713</v>
      </c>
      <c r="E12179" t="s">
        <v>40</v>
      </c>
      <c r="F12179" s="7">
        <v>17.45</v>
      </c>
      <c r="G12179" t="s">
        <v>33</v>
      </c>
      <c r="H12179" t="s">
        <v>31814</v>
      </c>
      <c r="I12179" t="s">
        <v>31819</v>
      </c>
      <c r="M12179" t="s">
        <v>36</v>
      </c>
      <c r="N12179" t="str">
        <f>IF(AND(PESQUISA!$B$3&lt;&gt;"",OR(PESQUISA!$B$4="TODAS",B12179=PESQUISA!$B$4),ISNUMBER(SEARCH(PESQUISA!$B$3,D12179))),ROW()-1,"")</f>
        <v/>
      </c>
    </row>
    <row r="12180" spans="1:14" x14ac:dyDescent="0.3">
      <c r="A12180" t="s">
        <v>36714</v>
      </c>
      <c r="B12180" t="s">
        <v>31811</v>
      </c>
      <c r="C12180" t="s">
        <v>36715</v>
      </c>
      <c r="D12180" t="s">
        <v>36716</v>
      </c>
      <c r="E12180" t="s">
        <v>40</v>
      </c>
      <c r="F12180" s="7">
        <v>6.44</v>
      </c>
      <c r="G12180" t="s">
        <v>33</v>
      </c>
      <c r="H12180" t="s">
        <v>31814</v>
      </c>
      <c r="I12180" t="s">
        <v>31819</v>
      </c>
      <c r="M12180" t="s">
        <v>36</v>
      </c>
      <c r="N12180" t="str">
        <f>IF(AND(PESQUISA!$B$3&lt;&gt;"",OR(PESQUISA!$B$4="TODAS",B12180=PESQUISA!$B$4),ISNUMBER(SEARCH(PESQUISA!$B$3,D12180))),ROW()-1,"")</f>
        <v/>
      </c>
    </row>
    <row r="12181" spans="1:14" x14ac:dyDescent="0.3">
      <c r="A12181" t="s">
        <v>36717</v>
      </c>
      <c r="B12181" t="s">
        <v>31811</v>
      </c>
      <c r="C12181" t="s">
        <v>36718</v>
      </c>
      <c r="D12181" t="s">
        <v>36719</v>
      </c>
      <c r="E12181" t="s">
        <v>40</v>
      </c>
      <c r="F12181" s="7">
        <v>8.74</v>
      </c>
      <c r="G12181" t="s">
        <v>33</v>
      </c>
      <c r="H12181" t="s">
        <v>31814</v>
      </c>
      <c r="I12181" t="s">
        <v>31819</v>
      </c>
      <c r="M12181" t="s">
        <v>36</v>
      </c>
      <c r="N12181" t="str">
        <f>IF(AND(PESQUISA!$B$3&lt;&gt;"",OR(PESQUISA!$B$4="TODAS",B12181=PESQUISA!$B$4),ISNUMBER(SEARCH(PESQUISA!$B$3,D12181))),ROW()-1,"")</f>
        <v/>
      </c>
    </row>
    <row r="12182" spans="1:14" x14ac:dyDescent="0.3">
      <c r="A12182" t="s">
        <v>36720</v>
      </c>
      <c r="B12182" t="s">
        <v>31811</v>
      </c>
      <c r="C12182" t="s">
        <v>36721</v>
      </c>
      <c r="D12182" t="s">
        <v>36722</v>
      </c>
      <c r="E12182" t="s">
        <v>40</v>
      </c>
      <c r="F12182" s="7">
        <v>21.57</v>
      </c>
      <c r="G12182" t="s">
        <v>33</v>
      </c>
      <c r="H12182" t="s">
        <v>31814</v>
      </c>
      <c r="I12182" t="s">
        <v>31819</v>
      </c>
      <c r="M12182" t="s">
        <v>36</v>
      </c>
      <c r="N12182" t="str">
        <f>IF(AND(PESQUISA!$B$3&lt;&gt;"",OR(PESQUISA!$B$4="TODAS",B12182=PESQUISA!$B$4),ISNUMBER(SEARCH(PESQUISA!$B$3,D12182))),ROW()-1,"")</f>
        <v/>
      </c>
    </row>
    <row r="12183" spans="1:14" x14ac:dyDescent="0.3">
      <c r="A12183" t="s">
        <v>36723</v>
      </c>
      <c r="B12183" t="s">
        <v>31811</v>
      </c>
      <c r="C12183" t="s">
        <v>36724</v>
      </c>
      <c r="D12183" t="s">
        <v>36725</v>
      </c>
      <c r="E12183" t="s">
        <v>40</v>
      </c>
      <c r="G12183" t="s">
        <v>33</v>
      </c>
      <c r="H12183" t="s">
        <v>31814</v>
      </c>
      <c r="I12183" t="s">
        <v>31819</v>
      </c>
      <c r="M12183" t="s">
        <v>53</v>
      </c>
      <c r="N12183" t="str">
        <f>IF(AND(PESQUISA!$B$3&lt;&gt;"",OR(PESQUISA!$B$4="TODAS",B12183=PESQUISA!$B$4),ISNUMBER(SEARCH(PESQUISA!$B$3,D12183))),ROW()-1,"")</f>
        <v/>
      </c>
    </row>
    <row r="12184" spans="1:14" x14ac:dyDescent="0.3">
      <c r="A12184" t="s">
        <v>36726</v>
      </c>
      <c r="B12184" t="s">
        <v>31811</v>
      </c>
      <c r="C12184" t="s">
        <v>36727</v>
      </c>
      <c r="D12184" t="s">
        <v>36728</v>
      </c>
      <c r="E12184" t="s">
        <v>40</v>
      </c>
      <c r="G12184" t="s">
        <v>33</v>
      </c>
      <c r="H12184" t="s">
        <v>31814</v>
      </c>
      <c r="I12184" t="s">
        <v>31819</v>
      </c>
      <c r="M12184" t="s">
        <v>53</v>
      </c>
      <c r="N12184" t="str">
        <f>IF(AND(PESQUISA!$B$3&lt;&gt;"",OR(PESQUISA!$B$4="TODAS",B12184=PESQUISA!$B$4),ISNUMBER(SEARCH(PESQUISA!$B$3,D12184))),ROW()-1,"")</f>
        <v/>
      </c>
    </row>
    <row r="12185" spans="1:14" x14ac:dyDescent="0.3">
      <c r="A12185" t="s">
        <v>36729</v>
      </c>
      <c r="B12185" t="s">
        <v>31811</v>
      </c>
      <c r="C12185" t="s">
        <v>36730</v>
      </c>
      <c r="D12185" t="s">
        <v>36731</v>
      </c>
      <c r="E12185" t="s">
        <v>40</v>
      </c>
      <c r="G12185" t="s">
        <v>33</v>
      </c>
      <c r="H12185" t="s">
        <v>31814</v>
      </c>
      <c r="I12185" t="s">
        <v>31819</v>
      </c>
      <c r="M12185" t="s">
        <v>53</v>
      </c>
      <c r="N12185" t="str">
        <f>IF(AND(PESQUISA!$B$3&lt;&gt;"",OR(PESQUISA!$B$4="TODAS",B12185=PESQUISA!$B$4),ISNUMBER(SEARCH(PESQUISA!$B$3,D12185))),ROW()-1,"")</f>
        <v/>
      </c>
    </row>
    <row r="12186" spans="1:14" x14ac:dyDescent="0.3">
      <c r="A12186" t="s">
        <v>36732</v>
      </c>
      <c r="B12186" t="s">
        <v>31811</v>
      </c>
      <c r="C12186" t="s">
        <v>36733</v>
      </c>
      <c r="D12186" t="s">
        <v>36734</v>
      </c>
      <c r="E12186" t="s">
        <v>40</v>
      </c>
      <c r="G12186" t="s">
        <v>33</v>
      </c>
      <c r="H12186" t="s">
        <v>31814</v>
      </c>
      <c r="I12186" t="s">
        <v>31819</v>
      </c>
      <c r="M12186" t="s">
        <v>53</v>
      </c>
      <c r="N12186" t="str">
        <f>IF(AND(PESQUISA!$B$3&lt;&gt;"",OR(PESQUISA!$B$4="TODAS",B12186=PESQUISA!$B$4),ISNUMBER(SEARCH(PESQUISA!$B$3,D12186))),ROW()-1,"")</f>
        <v/>
      </c>
    </row>
    <row r="12187" spans="1:14" x14ac:dyDescent="0.3">
      <c r="A12187" t="s">
        <v>36735</v>
      </c>
      <c r="B12187" t="s">
        <v>31811</v>
      </c>
      <c r="C12187" t="s">
        <v>36736</v>
      </c>
      <c r="D12187" t="s">
        <v>36737</v>
      </c>
      <c r="E12187" t="s">
        <v>40</v>
      </c>
      <c r="G12187" t="s">
        <v>33</v>
      </c>
      <c r="H12187" t="s">
        <v>31814</v>
      </c>
      <c r="I12187" t="s">
        <v>31819</v>
      </c>
      <c r="M12187" t="s">
        <v>53</v>
      </c>
      <c r="N12187" t="str">
        <f>IF(AND(PESQUISA!$B$3&lt;&gt;"",OR(PESQUISA!$B$4="TODAS",B12187=PESQUISA!$B$4),ISNUMBER(SEARCH(PESQUISA!$B$3,D12187))),ROW()-1,"")</f>
        <v/>
      </c>
    </row>
    <row r="12188" spans="1:14" x14ac:dyDescent="0.3">
      <c r="A12188" t="s">
        <v>36738</v>
      </c>
      <c r="B12188" t="s">
        <v>31811</v>
      </c>
      <c r="C12188" t="s">
        <v>36739</v>
      </c>
      <c r="D12188" t="s">
        <v>36740</v>
      </c>
      <c r="E12188" t="s">
        <v>40</v>
      </c>
      <c r="G12188" t="s">
        <v>33</v>
      </c>
      <c r="H12188" t="s">
        <v>31814</v>
      </c>
      <c r="I12188" t="s">
        <v>31819</v>
      </c>
      <c r="M12188" t="s">
        <v>53</v>
      </c>
      <c r="N12188" t="str">
        <f>IF(AND(PESQUISA!$B$3&lt;&gt;"",OR(PESQUISA!$B$4="TODAS",B12188=PESQUISA!$B$4),ISNUMBER(SEARCH(PESQUISA!$B$3,D12188))),ROW()-1,"")</f>
        <v/>
      </c>
    </row>
    <row r="12189" spans="1:14" x14ac:dyDescent="0.3">
      <c r="A12189" t="s">
        <v>36741</v>
      </c>
      <c r="B12189" t="s">
        <v>31811</v>
      </c>
      <c r="C12189" t="s">
        <v>36742</v>
      </c>
      <c r="D12189" t="s">
        <v>36743</v>
      </c>
      <c r="E12189" t="s">
        <v>40</v>
      </c>
      <c r="G12189" t="s">
        <v>33</v>
      </c>
      <c r="H12189" t="s">
        <v>31814</v>
      </c>
      <c r="I12189" t="s">
        <v>31819</v>
      </c>
      <c r="M12189" t="s">
        <v>53</v>
      </c>
      <c r="N12189" t="str">
        <f>IF(AND(PESQUISA!$B$3&lt;&gt;"",OR(PESQUISA!$B$4="TODAS",B12189=PESQUISA!$B$4),ISNUMBER(SEARCH(PESQUISA!$B$3,D12189))),ROW()-1,"")</f>
        <v/>
      </c>
    </row>
    <row r="12190" spans="1:14" x14ac:dyDescent="0.3">
      <c r="A12190" t="s">
        <v>36744</v>
      </c>
      <c r="B12190" t="s">
        <v>31811</v>
      </c>
      <c r="C12190" t="s">
        <v>36745</v>
      </c>
      <c r="D12190" t="s">
        <v>36746</v>
      </c>
      <c r="E12190" t="s">
        <v>40</v>
      </c>
      <c r="G12190" t="s">
        <v>33</v>
      </c>
      <c r="H12190" t="s">
        <v>31814</v>
      </c>
      <c r="I12190" t="s">
        <v>31819</v>
      </c>
      <c r="M12190" t="s">
        <v>53</v>
      </c>
      <c r="N12190" t="str">
        <f>IF(AND(PESQUISA!$B$3&lt;&gt;"",OR(PESQUISA!$B$4="TODAS",B12190=PESQUISA!$B$4),ISNUMBER(SEARCH(PESQUISA!$B$3,D12190))),ROW()-1,"")</f>
        <v/>
      </c>
    </row>
    <row r="12191" spans="1:14" x14ac:dyDescent="0.3">
      <c r="A12191" t="s">
        <v>36747</v>
      </c>
      <c r="B12191" t="s">
        <v>31811</v>
      </c>
      <c r="C12191" t="s">
        <v>36748</v>
      </c>
      <c r="D12191" t="s">
        <v>36749</v>
      </c>
      <c r="E12191" t="s">
        <v>40</v>
      </c>
      <c r="G12191" t="s">
        <v>33</v>
      </c>
      <c r="H12191" t="s">
        <v>31814</v>
      </c>
      <c r="I12191" t="s">
        <v>31819</v>
      </c>
      <c r="M12191" t="s">
        <v>53</v>
      </c>
      <c r="N12191" t="str">
        <f>IF(AND(PESQUISA!$B$3&lt;&gt;"",OR(PESQUISA!$B$4="TODAS",B12191=PESQUISA!$B$4),ISNUMBER(SEARCH(PESQUISA!$B$3,D12191))),ROW()-1,"")</f>
        <v/>
      </c>
    </row>
    <row r="12192" spans="1:14" x14ac:dyDescent="0.3">
      <c r="A12192" t="s">
        <v>36750</v>
      </c>
      <c r="B12192" t="s">
        <v>31811</v>
      </c>
      <c r="C12192" t="s">
        <v>36751</v>
      </c>
      <c r="D12192" t="s">
        <v>36752</v>
      </c>
      <c r="E12192" t="s">
        <v>40</v>
      </c>
      <c r="G12192" t="s">
        <v>33</v>
      </c>
      <c r="H12192" t="s">
        <v>31814</v>
      </c>
      <c r="I12192" t="s">
        <v>31819</v>
      </c>
      <c r="M12192" t="s">
        <v>53</v>
      </c>
      <c r="N12192" t="str">
        <f>IF(AND(PESQUISA!$B$3&lt;&gt;"",OR(PESQUISA!$B$4="TODAS",B12192=PESQUISA!$B$4),ISNUMBER(SEARCH(PESQUISA!$B$3,D12192))),ROW()-1,"")</f>
        <v/>
      </c>
    </row>
    <row r="12193" spans="1:14" x14ac:dyDescent="0.3">
      <c r="A12193" t="s">
        <v>36753</v>
      </c>
      <c r="B12193" t="s">
        <v>31811</v>
      </c>
      <c r="C12193" t="s">
        <v>36754</v>
      </c>
      <c r="D12193" t="s">
        <v>36755</v>
      </c>
      <c r="E12193" t="s">
        <v>40</v>
      </c>
      <c r="G12193" t="s">
        <v>33</v>
      </c>
      <c r="H12193" t="s">
        <v>31814</v>
      </c>
      <c r="I12193" t="s">
        <v>31819</v>
      </c>
      <c r="M12193" t="s">
        <v>53</v>
      </c>
      <c r="N12193" t="str">
        <f>IF(AND(PESQUISA!$B$3&lt;&gt;"",OR(PESQUISA!$B$4="TODAS",B12193=PESQUISA!$B$4),ISNUMBER(SEARCH(PESQUISA!$B$3,D12193))),ROW()-1,"")</f>
        <v/>
      </c>
    </row>
    <row r="12194" spans="1:14" x14ac:dyDescent="0.3">
      <c r="A12194" t="s">
        <v>36756</v>
      </c>
      <c r="B12194" t="s">
        <v>31811</v>
      </c>
      <c r="C12194" t="s">
        <v>36757</v>
      </c>
      <c r="D12194" t="s">
        <v>36758</v>
      </c>
      <c r="E12194" t="s">
        <v>40</v>
      </c>
      <c r="G12194" t="s">
        <v>33</v>
      </c>
      <c r="H12194" t="s">
        <v>31814</v>
      </c>
      <c r="I12194" t="s">
        <v>31819</v>
      </c>
      <c r="M12194" t="s">
        <v>53</v>
      </c>
      <c r="N12194" t="str">
        <f>IF(AND(PESQUISA!$B$3&lt;&gt;"",OR(PESQUISA!$B$4="TODAS",B12194=PESQUISA!$B$4),ISNUMBER(SEARCH(PESQUISA!$B$3,D12194))),ROW()-1,"")</f>
        <v/>
      </c>
    </row>
    <row r="12195" spans="1:14" x14ac:dyDescent="0.3">
      <c r="A12195" t="s">
        <v>36759</v>
      </c>
      <c r="B12195" t="s">
        <v>31811</v>
      </c>
      <c r="C12195" t="s">
        <v>36760</v>
      </c>
      <c r="D12195" t="s">
        <v>36761</v>
      </c>
      <c r="E12195" t="s">
        <v>40</v>
      </c>
      <c r="G12195" t="s">
        <v>33</v>
      </c>
      <c r="H12195" t="s">
        <v>31814</v>
      </c>
      <c r="I12195" t="s">
        <v>31819</v>
      </c>
      <c r="M12195" t="s">
        <v>53</v>
      </c>
      <c r="N12195" t="str">
        <f>IF(AND(PESQUISA!$B$3&lt;&gt;"",OR(PESQUISA!$B$4="TODAS",B12195=PESQUISA!$B$4),ISNUMBER(SEARCH(PESQUISA!$B$3,D12195))),ROW()-1,"")</f>
        <v/>
      </c>
    </row>
    <row r="12196" spans="1:14" x14ac:dyDescent="0.3">
      <c r="A12196" t="s">
        <v>36762</v>
      </c>
      <c r="B12196" t="s">
        <v>31811</v>
      </c>
      <c r="C12196" t="s">
        <v>36763</v>
      </c>
      <c r="D12196" t="s">
        <v>36764</v>
      </c>
      <c r="E12196" t="s">
        <v>40</v>
      </c>
      <c r="F12196" s="7">
        <v>65.78</v>
      </c>
      <c r="G12196" t="s">
        <v>33</v>
      </c>
      <c r="H12196" t="s">
        <v>31814</v>
      </c>
      <c r="I12196" t="s">
        <v>31819</v>
      </c>
      <c r="M12196" t="s">
        <v>36</v>
      </c>
      <c r="N12196" t="str">
        <f>IF(AND(PESQUISA!$B$3&lt;&gt;"",OR(PESQUISA!$B$4="TODAS",B12196=PESQUISA!$B$4),ISNUMBER(SEARCH(PESQUISA!$B$3,D12196))),ROW()-1,"")</f>
        <v/>
      </c>
    </row>
    <row r="12197" spans="1:14" x14ac:dyDescent="0.3">
      <c r="A12197" t="s">
        <v>36765</v>
      </c>
      <c r="B12197" t="s">
        <v>31811</v>
      </c>
      <c r="C12197" t="s">
        <v>36766</v>
      </c>
      <c r="D12197" t="s">
        <v>36767</v>
      </c>
      <c r="E12197" t="s">
        <v>40</v>
      </c>
      <c r="F12197" s="7">
        <v>150.63999999999999</v>
      </c>
      <c r="G12197" t="s">
        <v>33</v>
      </c>
      <c r="H12197" t="s">
        <v>31814</v>
      </c>
      <c r="I12197" t="s">
        <v>31819</v>
      </c>
      <c r="M12197" t="s">
        <v>36</v>
      </c>
      <c r="N12197" t="str">
        <f>IF(AND(PESQUISA!$B$3&lt;&gt;"",OR(PESQUISA!$B$4="TODAS",B12197=PESQUISA!$B$4),ISNUMBER(SEARCH(PESQUISA!$B$3,D12197))),ROW()-1,"")</f>
        <v/>
      </c>
    </row>
    <row r="12198" spans="1:14" x14ac:dyDescent="0.3">
      <c r="A12198" t="s">
        <v>36768</v>
      </c>
      <c r="B12198" t="s">
        <v>31811</v>
      </c>
      <c r="C12198" t="s">
        <v>36769</v>
      </c>
      <c r="D12198" t="s">
        <v>36770</v>
      </c>
      <c r="E12198" t="s">
        <v>40</v>
      </c>
      <c r="F12198" s="7">
        <v>70</v>
      </c>
      <c r="G12198" t="s">
        <v>33</v>
      </c>
      <c r="H12198" t="s">
        <v>31814</v>
      </c>
      <c r="I12198" t="s">
        <v>31819</v>
      </c>
      <c r="M12198" t="s">
        <v>36</v>
      </c>
      <c r="N12198" t="str">
        <f>IF(AND(PESQUISA!$B$3&lt;&gt;"",OR(PESQUISA!$B$4="TODAS",B12198=PESQUISA!$B$4),ISNUMBER(SEARCH(PESQUISA!$B$3,D12198))),ROW()-1,"")</f>
        <v/>
      </c>
    </row>
    <row r="12199" spans="1:14" x14ac:dyDescent="0.3">
      <c r="A12199" t="s">
        <v>36771</v>
      </c>
      <c r="B12199" t="s">
        <v>31811</v>
      </c>
      <c r="C12199" t="s">
        <v>36772</v>
      </c>
      <c r="D12199" t="s">
        <v>36773</v>
      </c>
      <c r="E12199" t="s">
        <v>40</v>
      </c>
      <c r="F12199" s="7">
        <v>182.38</v>
      </c>
      <c r="G12199" t="s">
        <v>33</v>
      </c>
      <c r="H12199" t="s">
        <v>31814</v>
      </c>
      <c r="I12199" t="s">
        <v>31819</v>
      </c>
      <c r="M12199" t="s">
        <v>36</v>
      </c>
      <c r="N12199" t="str">
        <f>IF(AND(PESQUISA!$B$3&lt;&gt;"",OR(PESQUISA!$B$4="TODAS",B12199=PESQUISA!$B$4),ISNUMBER(SEARCH(PESQUISA!$B$3,D12199))),ROW()-1,"")</f>
        <v/>
      </c>
    </row>
    <row r="12200" spans="1:14" x14ac:dyDescent="0.3">
      <c r="A12200" t="s">
        <v>36774</v>
      </c>
      <c r="B12200" t="s">
        <v>31811</v>
      </c>
      <c r="C12200" t="s">
        <v>36775</v>
      </c>
      <c r="D12200" t="s">
        <v>36776</v>
      </c>
      <c r="E12200" t="s">
        <v>40</v>
      </c>
      <c r="F12200" s="7">
        <v>16.149999999999999</v>
      </c>
      <c r="G12200" t="s">
        <v>33</v>
      </c>
      <c r="H12200" t="s">
        <v>31814</v>
      </c>
      <c r="I12200" t="s">
        <v>31819</v>
      </c>
      <c r="M12200" t="s">
        <v>36</v>
      </c>
      <c r="N12200" t="str">
        <f>IF(AND(PESQUISA!$B$3&lt;&gt;"",OR(PESQUISA!$B$4="TODAS",B12200=PESQUISA!$B$4),ISNUMBER(SEARCH(PESQUISA!$B$3,D12200))),ROW()-1,"")</f>
        <v/>
      </c>
    </row>
    <row r="12201" spans="1:14" x14ac:dyDescent="0.3">
      <c r="A12201" t="s">
        <v>36777</v>
      </c>
      <c r="B12201" t="s">
        <v>31811</v>
      </c>
      <c r="C12201" t="s">
        <v>36778</v>
      </c>
      <c r="D12201" t="s">
        <v>36779</v>
      </c>
      <c r="E12201" t="s">
        <v>40</v>
      </c>
      <c r="F12201" s="7">
        <v>25.98</v>
      </c>
      <c r="G12201" t="s">
        <v>33</v>
      </c>
      <c r="H12201" t="s">
        <v>31814</v>
      </c>
      <c r="I12201" t="s">
        <v>31819</v>
      </c>
      <c r="M12201" t="s">
        <v>36</v>
      </c>
      <c r="N12201" t="str">
        <f>IF(AND(PESQUISA!$B$3&lt;&gt;"",OR(PESQUISA!$B$4="TODAS",B12201=PESQUISA!$B$4),ISNUMBER(SEARCH(PESQUISA!$B$3,D12201))),ROW()-1,"")</f>
        <v/>
      </c>
    </row>
    <row r="12202" spans="1:14" x14ac:dyDescent="0.3">
      <c r="A12202" t="s">
        <v>36780</v>
      </c>
      <c r="B12202" t="s">
        <v>31811</v>
      </c>
      <c r="C12202" t="s">
        <v>36781</v>
      </c>
      <c r="D12202" t="s">
        <v>36782</v>
      </c>
      <c r="E12202" t="s">
        <v>40</v>
      </c>
      <c r="F12202" s="7">
        <v>43.56</v>
      </c>
      <c r="G12202" t="s">
        <v>33</v>
      </c>
      <c r="H12202" t="s">
        <v>31814</v>
      </c>
      <c r="I12202" t="s">
        <v>31819</v>
      </c>
      <c r="M12202" t="s">
        <v>36</v>
      </c>
      <c r="N12202" t="str">
        <f>IF(AND(PESQUISA!$B$3&lt;&gt;"",OR(PESQUISA!$B$4="TODAS",B12202=PESQUISA!$B$4),ISNUMBER(SEARCH(PESQUISA!$B$3,D12202))),ROW()-1,"")</f>
        <v/>
      </c>
    </row>
    <row r="12203" spans="1:14" x14ac:dyDescent="0.3">
      <c r="A12203" t="s">
        <v>36783</v>
      </c>
      <c r="B12203" t="s">
        <v>31811</v>
      </c>
      <c r="C12203" t="s">
        <v>36784</v>
      </c>
      <c r="D12203" t="s">
        <v>36785</v>
      </c>
      <c r="E12203" t="s">
        <v>40</v>
      </c>
      <c r="F12203" s="7">
        <v>11.95</v>
      </c>
      <c r="G12203" t="s">
        <v>33</v>
      </c>
      <c r="H12203" t="s">
        <v>31814</v>
      </c>
      <c r="I12203" t="s">
        <v>31819</v>
      </c>
      <c r="M12203" t="s">
        <v>36</v>
      </c>
      <c r="N12203" t="str">
        <f>IF(AND(PESQUISA!$B$3&lt;&gt;"",OR(PESQUISA!$B$4="TODAS",B12203=PESQUISA!$B$4),ISNUMBER(SEARCH(PESQUISA!$B$3,D12203))),ROW()-1,"")</f>
        <v/>
      </c>
    </row>
    <row r="12204" spans="1:14" x14ac:dyDescent="0.3">
      <c r="A12204" t="s">
        <v>36786</v>
      </c>
      <c r="B12204" t="s">
        <v>31811</v>
      </c>
      <c r="C12204" t="s">
        <v>36787</v>
      </c>
      <c r="D12204" t="s">
        <v>36788</v>
      </c>
      <c r="E12204" t="s">
        <v>40</v>
      </c>
      <c r="F12204" s="7">
        <v>7.35</v>
      </c>
      <c r="G12204" t="s">
        <v>33</v>
      </c>
      <c r="H12204" t="s">
        <v>31814</v>
      </c>
      <c r="I12204" t="s">
        <v>31819</v>
      </c>
      <c r="M12204" t="s">
        <v>36</v>
      </c>
      <c r="N12204" t="str">
        <f>IF(AND(PESQUISA!$B$3&lt;&gt;"",OR(PESQUISA!$B$4="TODAS",B12204=PESQUISA!$B$4),ISNUMBER(SEARCH(PESQUISA!$B$3,D12204))),ROW()-1,"")</f>
        <v/>
      </c>
    </row>
    <row r="12205" spans="1:14" x14ac:dyDescent="0.3">
      <c r="A12205" t="s">
        <v>36789</v>
      </c>
      <c r="B12205" t="s">
        <v>31811</v>
      </c>
      <c r="C12205" t="s">
        <v>36790</v>
      </c>
      <c r="D12205" t="s">
        <v>36791</v>
      </c>
      <c r="E12205" t="s">
        <v>40</v>
      </c>
      <c r="F12205" s="7">
        <v>8.36</v>
      </c>
      <c r="G12205" t="s">
        <v>33</v>
      </c>
      <c r="H12205" t="s">
        <v>31814</v>
      </c>
      <c r="I12205" t="s">
        <v>31819</v>
      </c>
      <c r="M12205" t="s">
        <v>36</v>
      </c>
      <c r="N12205" t="str">
        <f>IF(AND(PESQUISA!$B$3&lt;&gt;"",OR(PESQUISA!$B$4="TODAS",B12205=PESQUISA!$B$4),ISNUMBER(SEARCH(PESQUISA!$B$3,D12205))),ROW()-1,"")</f>
        <v/>
      </c>
    </row>
    <row r="12206" spans="1:14" x14ac:dyDescent="0.3">
      <c r="A12206" t="s">
        <v>36792</v>
      </c>
      <c r="B12206" t="s">
        <v>31811</v>
      </c>
      <c r="C12206" t="s">
        <v>36793</v>
      </c>
      <c r="D12206" t="s">
        <v>36794</v>
      </c>
      <c r="E12206" t="s">
        <v>40</v>
      </c>
      <c r="F12206" s="7">
        <v>27.91</v>
      </c>
      <c r="G12206" t="s">
        <v>33</v>
      </c>
      <c r="H12206" t="s">
        <v>31814</v>
      </c>
      <c r="I12206" t="s">
        <v>31819</v>
      </c>
      <c r="M12206" t="s">
        <v>36</v>
      </c>
      <c r="N12206" t="str">
        <f>IF(AND(PESQUISA!$B$3&lt;&gt;"",OR(PESQUISA!$B$4="TODAS",B12206=PESQUISA!$B$4),ISNUMBER(SEARCH(PESQUISA!$B$3,D12206))),ROW()-1,"")</f>
        <v/>
      </c>
    </row>
    <row r="12207" spans="1:14" x14ac:dyDescent="0.3">
      <c r="A12207" t="s">
        <v>36795</v>
      </c>
      <c r="B12207" t="s">
        <v>31811</v>
      </c>
      <c r="C12207" t="s">
        <v>36796</v>
      </c>
      <c r="D12207" t="s">
        <v>36797</v>
      </c>
      <c r="E12207" t="s">
        <v>40</v>
      </c>
      <c r="F12207" s="7">
        <v>6.01</v>
      </c>
      <c r="G12207" t="s">
        <v>33</v>
      </c>
      <c r="H12207" t="s">
        <v>31814</v>
      </c>
      <c r="I12207" t="s">
        <v>31819</v>
      </c>
      <c r="M12207" t="s">
        <v>36</v>
      </c>
      <c r="N12207" t="str">
        <f>IF(AND(PESQUISA!$B$3&lt;&gt;"",OR(PESQUISA!$B$4="TODAS",B12207=PESQUISA!$B$4),ISNUMBER(SEARCH(PESQUISA!$B$3,D12207))),ROW()-1,"")</f>
        <v/>
      </c>
    </row>
    <row r="12208" spans="1:14" x14ac:dyDescent="0.3">
      <c r="A12208" t="s">
        <v>36798</v>
      </c>
      <c r="B12208" t="s">
        <v>31811</v>
      </c>
      <c r="C12208" t="s">
        <v>36799</v>
      </c>
      <c r="D12208" t="s">
        <v>36800</v>
      </c>
      <c r="E12208" t="s">
        <v>40</v>
      </c>
      <c r="F12208" s="7">
        <v>13.77</v>
      </c>
      <c r="G12208" t="s">
        <v>33</v>
      </c>
      <c r="H12208" t="s">
        <v>31814</v>
      </c>
      <c r="I12208" t="s">
        <v>31819</v>
      </c>
      <c r="M12208" t="s">
        <v>36</v>
      </c>
      <c r="N12208" t="str">
        <f>IF(AND(PESQUISA!$B$3&lt;&gt;"",OR(PESQUISA!$B$4="TODAS",B12208=PESQUISA!$B$4),ISNUMBER(SEARCH(PESQUISA!$B$3,D12208))),ROW()-1,"")</f>
        <v/>
      </c>
    </row>
    <row r="12209" spans="1:14" x14ac:dyDescent="0.3">
      <c r="A12209" t="s">
        <v>36801</v>
      </c>
      <c r="B12209" t="s">
        <v>31811</v>
      </c>
      <c r="C12209" t="s">
        <v>36802</v>
      </c>
      <c r="D12209" t="s">
        <v>36803</v>
      </c>
      <c r="E12209" t="s">
        <v>40</v>
      </c>
      <c r="F12209" s="7">
        <v>28.72</v>
      </c>
      <c r="G12209" t="s">
        <v>33</v>
      </c>
      <c r="H12209" t="s">
        <v>31814</v>
      </c>
      <c r="I12209" t="s">
        <v>31819</v>
      </c>
      <c r="M12209" t="s">
        <v>36</v>
      </c>
      <c r="N12209" t="str">
        <f>IF(AND(PESQUISA!$B$3&lt;&gt;"",OR(PESQUISA!$B$4="TODAS",B12209=PESQUISA!$B$4),ISNUMBER(SEARCH(PESQUISA!$B$3,D12209))),ROW()-1,"")</f>
        <v/>
      </c>
    </row>
    <row r="12210" spans="1:14" x14ac:dyDescent="0.3">
      <c r="A12210" t="s">
        <v>36804</v>
      </c>
      <c r="B12210" t="s">
        <v>31811</v>
      </c>
      <c r="C12210" t="s">
        <v>36805</v>
      </c>
      <c r="D12210" t="s">
        <v>36806</v>
      </c>
      <c r="E12210" t="s">
        <v>40</v>
      </c>
      <c r="F12210" s="7">
        <v>69.77</v>
      </c>
      <c r="G12210" t="s">
        <v>33</v>
      </c>
      <c r="H12210" t="s">
        <v>31814</v>
      </c>
      <c r="I12210" t="s">
        <v>31819</v>
      </c>
      <c r="M12210" t="s">
        <v>36</v>
      </c>
      <c r="N12210" t="str">
        <f>IF(AND(PESQUISA!$B$3&lt;&gt;"",OR(PESQUISA!$B$4="TODAS",B12210=PESQUISA!$B$4),ISNUMBER(SEARCH(PESQUISA!$B$3,D12210))),ROW()-1,"")</f>
        <v/>
      </c>
    </row>
    <row r="12211" spans="1:14" x14ac:dyDescent="0.3">
      <c r="A12211" t="s">
        <v>36807</v>
      </c>
      <c r="B12211" t="s">
        <v>31811</v>
      </c>
      <c r="C12211" t="s">
        <v>36808</v>
      </c>
      <c r="D12211" t="s">
        <v>36809</v>
      </c>
      <c r="E12211" t="s">
        <v>40</v>
      </c>
      <c r="F12211" s="7">
        <v>8.2799999999999994</v>
      </c>
      <c r="G12211" t="s">
        <v>33</v>
      </c>
      <c r="H12211" t="s">
        <v>31814</v>
      </c>
      <c r="I12211" t="s">
        <v>31819</v>
      </c>
      <c r="M12211" t="s">
        <v>36</v>
      </c>
      <c r="N12211" t="str">
        <f>IF(AND(PESQUISA!$B$3&lt;&gt;"",OR(PESQUISA!$B$4="TODAS",B12211=PESQUISA!$B$4),ISNUMBER(SEARCH(PESQUISA!$B$3,D12211))),ROW()-1,"")</f>
        <v/>
      </c>
    </row>
    <row r="12212" spans="1:14" x14ac:dyDescent="0.3">
      <c r="A12212" t="s">
        <v>36810</v>
      </c>
      <c r="B12212" t="s">
        <v>31811</v>
      </c>
      <c r="C12212" t="s">
        <v>36811</v>
      </c>
      <c r="D12212" t="s">
        <v>36812</v>
      </c>
      <c r="E12212" t="s">
        <v>40</v>
      </c>
      <c r="F12212" s="7">
        <v>16.38</v>
      </c>
      <c r="G12212" t="s">
        <v>33</v>
      </c>
      <c r="H12212" t="s">
        <v>31814</v>
      </c>
      <c r="I12212" t="s">
        <v>31819</v>
      </c>
      <c r="M12212" t="s">
        <v>36</v>
      </c>
      <c r="N12212" t="str">
        <f>IF(AND(PESQUISA!$B$3&lt;&gt;"",OR(PESQUISA!$B$4="TODAS",B12212=PESQUISA!$B$4),ISNUMBER(SEARCH(PESQUISA!$B$3,D12212))),ROW()-1,"")</f>
        <v/>
      </c>
    </row>
    <row r="12213" spans="1:14" x14ac:dyDescent="0.3">
      <c r="A12213" t="s">
        <v>36813</v>
      </c>
      <c r="B12213" t="s">
        <v>31811</v>
      </c>
      <c r="C12213" t="s">
        <v>36814</v>
      </c>
      <c r="D12213" t="s">
        <v>36815</v>
      </c>
      <c r="E12213" t="s">
        <v>40</v>
      </c>
      <c r="F12213" s="7">
        <v>53.31</v>
      </c>
      <c r="G12213" t="s">
        <v>33</v>
      </c>
      <c r="H12213" t="s">
        <v>31814</v>
      </c>
      <c r="I12213" t="s">
        <v>31819</v>
      </c>
      <c r="M12213" t="s">
        <v>36</v>
      </c>
      <c r="N12213" t="str">
        <f>IF(AND(PESQUISA!$B$3&lt;&gt;"",OR(PESQUISA!$B$4="TODAS",B12213=PESQUISA!$B$4),ISNUMBER(SEARCH(PESQUISA!$B$3,D12213))),ROW()-1,"")</f>
        <v/>
      </c>
    </row>
    <row r="12214" spans="1:14" x14ac:dyDescent="0.3">
      <c r="A12214" t="s">
        <v>36816</v>
      </c>
      <c r="B12214" t="s">
        <v>31811</v>
      </c>
      <c r="C12214" t="s">
        <v>36817</v>
      </c>
      <c r="D12214" t="s">
        <v>36818</v>
      </c>
      <c r="E12214" t="s">
        <v>40</v>
      </c>
      <c r="F12214" s="7">
        <v>126.83</v>
      </c>
      <c r="G12214" t="s">
        <v>33</v>
      </c>
      <c r="H12214" t="s">
        <v>31814</v>
      </c>
      <c r="I12214" t="s">
        <v>31819</v>
      </c>
      <c r="M12214" t="s">
        <v>36</v>
      </c>
      <c r="N12214" t="str">
        <f>IF(AND(PESQUISA!$B$3&lt;&gt;"",OR(PESQUISA!$B$4="TODAS",B12214=PESQUISA!$B$4),ISNUMBER(SEARCH(PESQUISA!$B$3,D12214))),ROW()-1,"")</f>
        <v/>
      </c>
    </row>
    <row r="12215" spans="1:14" x14ac:dyDescent="0.3">
      <c r="A12215" t="s">
        <v>36819</v>
      </c>
      <c r="B12215" t="s">
        <v>31811</v>
      </c>
      <c r="C12215" t="s">
        <v>36820</v>
      </c>
      <c r="D12215" t="s">
        <v>36821</v>
      </c>
      <c r="E12215" t="s">
        <v>40</v>
      </c>
      <c r="F12215" s="7">
        <v>27.69</v>
      </c>
      <c r="G12215" t="s">
        <v>33</v>
      </c>
      <c r="H12215" t="s">
        <v>31814</v>
      </c>
      <c r="I12215" t="s">
        <v>31819</v>
      </c>
      <c r="M12215" t="s">
        <v>36</v>
      </c>
      <c r="N12215" t="str">
        <f>IF(AND(PESQUISA!$B$3&lt;&gt;"",OR(PESQUISA!$B$4="TODAS",B12215=PESQUISA!$B$4),ISNUMBER(SEARCH(PESQUISA!$B$3,D12215))),ROW()-1,"")</f>
        <v/>
      </c>
    </row>
    <row r="12216" spans="1:14" x14ac:dyDescent="0.3">
      <c r="A12216" t="s">
        <v>36822</v>
      </c>
      <c r="B12216" t="s">
        <v>31811</v>
      </c>
      <c r="C12216" t="s">
        <v>36823</v>
      </c>
      <c r="D12216" t="s">
        <v>36824</v>
      </c>
      <c r="E12216" t="s">
        <v>40</v>
      </c>
      <c r="F12216" s="7">
        <v>68.33</v>
      </c>
      <c r="G12216" t="s">
        <v>33</v>
      </c>
      <c r="H12216" t="s">
        <v>31814</v>
      </c>
      <c r="I12216" t="s">
        <v>31819</v>
      </c>
      <c r="M12216" t="s">
        <v>36</v>
      </c>
      <c r="N12216" t="str">
        <f>IF(AND(PESQUISA!$B$3&lt;&gt;"",OR(PESQUISA!$B$4="TODAS",B12216=PESQUISA!$B$4),ISNUMBER(SEARCH(PESQUISA!$B$3,D12216))),ROW()-1,"")</f>
        <v/>
      </c>
    </row>
    <row r="12217" spans="1:14" x14ac:dyDescent="0.3">
      <c r="A12217" t="s">
        <v>36825</v>
      </c>
      <c r="B12217" t="s">
        <v>31811</v>
      </c>
      <c r="C12217" t="s">
        <v>36826</v>
      </c>
      <c r="D12217" t="s">
        <v>36827</v>
      </c>
      <c r="E12217" t="s">
        <v>40</v>
      </c>
      <c r="F12217" s="7">
        <v>154.77000000000001</v>
      </c>
      <c r="G12217" t="s">
        <v>33</v>
      </c>
      <c r="H12217" t="s">
        <v>31814</v>
      </c>
      <c r="I12217" t="s">
        <v>31819</v>
      </c>
      <c r="M12217" t="s">
        <v>36</v>
      </c>
      <c r="N12217" t="str">
        <f>IF(AND(PESQUISA!$B$3&lt;&gt;"",OR(PESQUISA!$B$4="TODAS",B12217=PESQUISA!$B$4),ISNUMBER(SEARCH(PESQUISA!$B$3,D12217))),ROW()-1,"")</f>
        <v/>
      </c>
    </row>
    <row r="12218" spans="1:14" x14ac:dyDescent="0.3">
      <c r="A12218" t="s">
        <v>36828</v>
      </c>
      <c r="B12218" t="s">
        <v>31811</v>
      </c>
      <c r="C12218" t="s">
        <v>36829</v>
      </c>
      <c r="D12218" t="s">
        <v>36830</v>
      </c>
      <c r="E12218" t="s">
        <v>40</v>
      </c>
      <c r="F12218" s="7">
        <v>34.700000000000003</v>
      </c>
      <c r="G12218" t="s">
        <v>33</v>
      </c>
      <c r="H12218" t="s">
        <v>31814</v>
      </c>
      <c r="I12218" t="s">
        <v>31819</v>
      </c>
      <c r="M12218" t="s">
        <v>36</v>
      </c>
      <c r="N12218" t="str">
        <f>IF(AND(PESQUISA!$B$3&lt;&gt;"",OR(PESQUISA!$B$4="TODAS",B12218=PESQUISA!$B$4),ISNUMBER(SEARCH(PESQUISA!$B$3,D12218))),ROW()-1,"")</f>
        <v/>
      </c>
    </row>
    <row r="12219" spans="1:14" x14ac:dyDescent="0.3">
      <c r="A12219" t="s">
        <v>36831</v>
      </c>
      <c r="B12219" t="s">
        <v>31811</v>
      </c>
      <c r="C12219" t="s">
        <v>36832</v>
      </c>
      <c r="D12219" t="s">
        <v>36833</v>
      </c>
      <c r="E12219" t="s">
        <v>40</v>
      </c>
      <c r="F12219" s="7">
        <v>81.91</v>
      </c>
      <c r="G12219" t="s">
        <v>33</v>
      </c>
      <c r="H12219" t="s">
        <v>31814</v>
      </c>
      <c r="I12219" t="s">
        <v>31819</v>
      </c>
      <c r="M12219" t="s">
        <v>36</v>
      </c>
      <c r="N12219" t="str">
        <f>IF(AND(PESQUISA!$B$3&lt;&gt;"",OR(PESQUISA!$B$4="TODAS",B12219=PESQUISA!$B$4),ISNUMBER(SEARCH(PESQUISA!$B$3,D12219))),ROW()-1,"")</f>
        <v/>
      </c>
    </row>
    <row r="12220" spans="1:14" x14ac:dyDescent="0.3">
      <c r="A12220" t="s">
        <v>36834</v>
      </c>
      <c r="B12220" t="s">
        <v>31811</v>
      </c>
      <c r="C12220" t="s">
        <v>36835</v>
      </c>
      <c r="D12220" t="s">
        <v>36836</v>
      </c>
      <c r="E12220" t="s">
        <v>40</v>
      </c>
      <c r="F12220" s="7">
        <v>512.33000000000004</v>
      </c>
      <c r="G12220" t="s">
        <v>33</v>
      </c>
      <c r="H12220" t="s">
        <v>31814</v>
      </c>
      <c r="I12220" t="s">
        <v>31819</v>
      </c>
      <c r="M12220" t="s">
        <v>36</v>
      </c>
      <c r="N12220" t="str">
        <f>IF(AND(PESQUISA!$B$3&lt;&gt;"",OR(PESQUISA!$B$4="TODAS",B12220=PESQUISA!$B$4),ISNUMBER(SEARCH(PESQUISA!$B$3,D12220))),ROW()-1,"")</f>
        <v/>
      </c>
    </row>
    <row r="12221" spans="1:14" x14ac:dyDescent="0.3">
      <c r="A12221" t="s">
        <v>36837</v>
      </c>
      <c r="B12221" t="s">
        <v>31811</v>
      </c>
      <c r="C12221" t="s">
        <v>36838</v>
      </c>
      <c r="D12221" t="s">
        <v>36839</v>
      </c>
      <c r="E12221" t="s">
        <v>40</v>
      </c>
      <c r="F12221" s="7">
        <v>357.94</v>
      </c>
      <c r="G12221" t="s">
        <v>33</v>
      </c>
      <c r="H12221" t="s">
        <v>31814</v>
      </c>
      <c r="I12221" t="s">
        <v>31819</v>
      </c>
      <c r="M12221" t="s">
        <v>36</v>
      </c>
      <c r="N12221" t="str">
        <f>IF(AND(PESQUISA!$B$3&lt;&gt;"",OR(PESQUISA!$B$4="TODAS",B12221=PESQUISA!$B$4),ISNUMBER(SEARCH(PESQUISA!$B$3,D12221))),ROW()-1,"")</f>
        <v/>
      </c>
    </row>
    <row r="12222" spans="1:14" x14ac:dyDescent="0.3">
      <c r="A12222" t="s">
        <v>36840</v>
      </c>
      <c r="B12222" t="s">
        <v>31811</v>
      </c>
      <c r="C12222" t="s">
        <v>36841</v>
      </c>
      <c r="D12222" t="s">
        <v>36842</v>
      </c>
      <c r="E12222" t="s">
        <v>40</v>
      </c>
      <c r="F12222" s="7">
        <v>685.6</v>
      </c>
      <c r="G12222" t="s">
        <v>33</v>
      </c>
      <c r="H12222" t="s">
        <v>31814</v>
      </c>
      <c r="I12222" t="s">
        <v>31819</v>
      </c>
      <c r="M12222" t="s">
        <v>36</v>
      </c>
      <c r="N12222" t="str">
        <f>IF(AND(PESQUISA!$B$3&lt;&gt;"",OR(PESQUISA!$B$4="TODAS",B12222=PESQUISA!$B$4),ISNUMBER(SEARCH(PESQUISA!$B$3,D12222))),ROW()-1,"")</f>
        <v/>
      </c>
    </row>
    <row r="12223" spans="1:14" x14ac:dyDescent="0.3">
      <c r="A12223" t="s">
        <v>36843</v>
      </c>
      <c r="B12223" t="s">
        <v>31811</v>
      </c>
      <c r="C12223" t="s">
        <v>36844</v>
      </c>
      <c r="D12223" t="s">
        <v>36845</v>
      </c>
      <c r="E12223" t="s">
        <v>40</v>
      </c>
      <c r="F12223" s="7">
        <v>29.73</v>
      </c>
      <c r="G12223" t="s">
        <v>33</v>
      </c>
      <c r="H12223" t="s">
        <v>31814</v>
      </c>
      <c r="I12223" t="s">
        <v>31819</v>
      </c>
      <c r="M12223" t="s">
        <v>36</v>
      </c>
      <c r="N12223" t="str">
        <f>IF(AND(PESQUISA!$B$3&lt;&gt;"",OR(PESQUISA!$B$4="TODAS",B12223=PESQUISA!$B$4),ISNUMBER(SEARCH(PESQUISA!$B$3,D12223))),ROW()-1,"")</f>
        <v/>
      </c>
    </row>
    <row r="12224" spans="1:14" x14ac:dyDescent="0.3">
      <c r="A12224" t="s">
        <v>36846</v>
      </c>
      <c r="B12224" t="s">
        <v>31811</v>
      </c>
      <c r="C12224" t="s">
        <v>36847</v>
      </c>
      <c r="D12224" t="s">
        <v>36848</v>
      </c>
      <c r="E12224" t="s">
        <v>40</v>
      </c>
      <c r="F12224" s="7">
        <v>121.5</v>
      </c>
      <c r="G12224" t="s">
        <v>33</v>
      </c>
      <c r="H12224" t="s">
        <v>31814</v>
      </c>
      <c r="I12224" t="s">
        <v>31819</v>
      </c>
      <c r="M12224" t="s">
        <v>36</v>
      </c>
      <c r="N12224" t="str">
        <f>IF(AND(PESQUISA!$B$3&lt;&gt;"",OR(PESQUISA!$B$4="TODAS",B12224=PESQUISA!$B$4),ISNUMBER(SEARCH(PESQUISA!$B$3,D12224))),ROW()-1,"")</f>
        <v/>
      </c>
    </row>
    <row r="12225" spans="1:14" x14ac:dyDescent="0.3">
      <c r="A12225" t="s">
        <v>36849</v>
      </c>
      <c r="B12225" t="s">
        <v>31811</v>
      </c>
      <c r="C12225" t="s">
        <v>36850</v>
      </c>
      <c r="D12225" t="s">
        <v>36851</v>
      </c>
      <c r="E12225" t="s">
        <v>40</v>
      </c>
      <c r="F12225" s="7">
        <v>30.77</v>
      </c>
      <c r="G12225" t="s">
        <v>33</v>
      </c>
      <c r="H12225" t="s">
        <v>31814</v>
      </c>
      <c r="I12225" t="s">
        <v>31819</v>
      </c>
      <c r="M12225" t="s">
        <v>36</v>
      </c>
      <c r="N12225" t="str">
        <f>IF(AND(PESQUISA!$B$3&lt;&gt;"",OR(PESQUISA!$B$4="TODAS",B12225=PESQUISA!$B$4),ISNUMBER(SEARCH(PESQUISA!$B$3,D12225))),ROW()-1,"")</f>
        <v/>
      </c>
    </row>
    <row r="12226" spans="1:14" x14ac:dyDescent="0.3">
      <c r="A12226" t="s">
        <v>36852</v>
      </c>
      <c r="B12226" t="s">
        <v>31811</v>
      </c>
      <c r="C12226" t="s">
        <v>36853</v>
      </c>
      <c r="D12226" t="s">
        <v>36854</v>
      </c>
      <c r="E12226" t="s">
        <v>40</v>
      </c>
      <c r="G12226" t="s">
        <v>33</v>
      </c>
      <c r="H12226" t="s">
        <v>31814</v>
      </c>
      <c r="I12226" t="s">
        <v>32347</v>
      </c>
      <c r="M12226" t="s">
        <v>53</v>
      </c>
      <c r="N12226" t="str">
        <f>IF(AND(PESQUISA!$B$3&lt;&gt;"",OR(PESQUISA!$B$4="TODAS",B12226=PESQUISA!$B$4),ISNUMBER(SEARCH(PESQUISA!$B$3,D12226))),ROW()-1,"")</f>
        <v/>
      </c>
    </row>
    <row r="12227" spans="1:14" x14ac:dyDescent="0.3">
      <c r="A12227" t="s">
        <v>36855</v>
      </c>
      <c r="B12227" t="s">
        <v>31811</v>
      </c>
      <c r="C12227" t="s">
        <v>36856</v>
      </c>
      <c r="D12227" t="s">
        <v>36857</v>
      </c>
      <c r="E12227" t="s">
        <v>40</v>
      </c>
      <c r="F12227" s="7">
        <v>20.440000000000001</v>
      </c>
      <c r="G12227" t="s">
        <v>33</v>
      </c>
      <c r="H12227" t="s">
        <v>31814</v>
      </c>
      <c r="I12227" t="s">
        <v>31819</v>
      </c>
      <c r="M12227" t="s">
        <v>36</v>
      </c>
      <c r="N12227" t="str">
        <f>IF(AND(PESQUISA!$B$3&lt;&gt;"",OR(PESQUISA!$B$4="TODAS",B12227=PESQUISA!$B$4),ISNUMBER(SEARCH(PESQUISA!$B$3,D12227))),ROW()-1,"")</f>
        <v/>
      </c>
    </row>
    <row r="12228" spans="1:14" x14ac:dyDescent="0.3">
      <c r="A12228" t="s">
        <v>36858</v>
      </c>
      <c r="B12228" t="s">
        <v>31811</v>
      </c>
      <c r="C12228" t="s">
        <v>36859</v>
      </c>
      <c r="D12228" t="s">
        <v>36860</v>
      </c>
      <c r="E12228" t="s">
        <v>40</v>
      </c>
      <c r="F12228" s="7">
        <v>13.79</v>
      </c>
      <c r="G12228" t="s">
        <v>33</v>
      </c>
      <c r="H12228" t="s">
        <v>31814</v>
      </c>
      <c r="I12228" t="s">
        <v>31819</v>
      </c>
      <c r="M12228" t="s">
        <v>36</v>
      </c>
      <c r="N12228" t="str">
        <f>IF(AND(PESQUISA!$B$3&lt;&gt;"",OR(PESQUISA!$B$4="TODAS",B12228=PESQUISA!$B$4),ISNUMBER(SEARCH(PESQUISA!$B$3,D12228))),ROW()-1,"")</f>
        <v/>
      </c>
    </row>
    <row r="12229" spans="1:14" x14ac:dyDescent="0.3">
      <c r="A12229" t="s">
        <v>36861</v>
      </c>
      <c r="B12229" t="s">
        <v>31811</v>
      </c>
      <c r="C12229" t="s">
        <v>36862</v>
      </c>
      <c r="D12229" t="s">
        <v>36863</v>
      </c>
      <c r="E12229" t="s">
        <v>40</v>
      </c>
      <c r="F12229" s="7">
        <v>29.24</v>
      </c>
      <c r="G12229" t="s">
        <v>33</v>
      </c>
      <c r="H12229" t="s">
        <v>31814</v>
      </c>
      <c r="I12229" t="s">
        <v>31819</v>
      </c>
      <c r="M12229" t="s">
        <v>36</v>
      </c>
      <c r="N12229" t="str">
        <f>IF(AND(PESQUISA!$B$3&lt;&gt;"",OR(PESQUISA!$B$4="TODAS",B12229=PESQUISA!$B$4),ISNUMBER(SEARCH(PESQUISA!$B$3,D12229))),ROW()-1,"")</f>
        <v/>
      </c>
    </row>
    <row r="12230" spans="1:14" x14ac:dyDescent="0.3">
      <c r="A12230" t="s">
        <v>36864</v>
      </c>
      <c r="B12230" t="s">
        <v>31811</v>
      </c>
      <c r="C12230" t="s">
        <v>36865</v>
      </c>
      <c r="D12230" t="s">
        <v>36866</v>
      </c>
      <c r="E12230" t="s">
        <v>40</v>
      </c>
      <c r="F12230" s="7">
        <v>13.03</v>
      </c>
      <c r="G12230" t="s">
        <v>33</v>
      </c>
      <c r="H12230" t="s">
        <v>31814</v>
      </c>
      <c r="I12230" t="s">
        <v>31819</v>
      </c>
      <c r="M12230" t="s">
        <v>36</v>
      </c>
      <c r="N12230" t="str">
        <f>IF(AND(PESQUISA!$B$3&lt;&gt;"",OR(PESQUISA!$B$4="TODAS",B12230=PESQUISA!$B$4),ISNUMBER(SEARCH(PESQUISA!$B$3,D12230))),ROW()-1,"")</f>
        <v/>
      </c>
    </row>
    <row r="12231" spans="1:14" x14ac:dyDescent="0.3">
      <c r="A12231" t="s">
        <v>36867</v>
      </c>
      <c r="B12231" t="s">
        <v>31811</v>
      </c>
      <c r="C12231" t="s">
        <v>36868</v>
      </c>
      <c r="D12231" t="s">
        <v>36869</v>
      </c>
      <c r="E12231" t="s">
        <v>6144</v>
      </c>
      <c r="F12231" s="7">
        <v>27.5</v>
      </c>
      <c r="G12231" t="s">
        <v>33</v>
      </c>
      <c r="H12231" t="s">
        <v>31814</v>
      </c>
      <c r="I12231" t="s">
        <v>32249</v>
      </c>
      <c r="M12231" t="s">
        <v>36</v>
      </c>
      <c r="N12231" t="str">
        <f>IF(AND(PESQUISA!$B$3&lt;&gt;"",OR(PESQUISA!$B$4="TODAS",B12231=PESQUISA!$B$4),ISNUMBER(SEARCH(PESQUISA!$B$3,D12231))),ROW()-1,"")</f>
        <v/>
      </c>
    </row>
    <row r="12232" spans="1:14" x14ac:dyDescent="0.3">
      <c r="A12232" t="s">
        <v>36870</v>
      </c>
      <c r="B12232" t="s">
        <v>31811</v>
      </c>
      <c r="C12232" t="s">
        <v>36871</v>
      </c>
      <c r="D12232" t="s">
        <v>36872</v>
      </c>
      <c r="E12232" t="s">
        <v>21689</v>
      </c>
      <c r="F12232" s="7">
        <v>4933.93</v>
      </c>
      <c r="G12232" t="s">
        <v>33</v>
      </c>
      <c r="H12232" t="s">
        <v>31814</v>
      </c>
      <c r="I12232" t="s">
        <v>32249</v>
      </c>
      <c r="M12232" t="s">
        <v>36</v>
      </c>
      <c r="N12232" t="str">
        <f>IF(AND(PESQUISA!$B$3&lt;&gt;"",OR(PESQUISA!$B$4="TODAS",B12232=PESQUISA!$B$4),ISNUMBER(SEARCH(PESQUISA!$B$3,D12232))),ROW()-1,"")</f>
        <v/>
      </c>
    </row>
    <row r="12233" spans="1:14" x14ac:dyDescent="0.3">
      <c r="A12233" t="s">
        <v>36873</v>
      </c>
      <c r="B12233" t="s">
        <v>31811</v>
      </c>
      <c r="C12233" t="s">
        <v>36874</v>
      </c>
      <c r="D12233" t="s">
        <v>36875</v>
      </c>
      <c r="E12233" t="s">
        <v>29882</v>
      </c>
      <c r="F12233" s="7">
        <v>12.26</v>
      </c>
      <c r="G12233" t="s">
        <v>33</v>
      </c>
      <c r="H12233" t="s">
        <v>31814</v>
      </c>
      <c r="I12233" t="s">
        <v>31819</v>
      </c>
      <c r="M12233" t="s">
        <v>36</v>
      </c>
      <c r="N12233" t="str">
        <f>IF(AND(PESQUISA!$B$3&lt;&gt;"",OR(PESQUISA!$B$4="TODAS",B12233=PESQUISA!$B$4),ISNUMBER(SEARCH(PESQUISA!$B$3,D12233))),ROW()-1,"")</f>
        <v/>
      </c>
    </row>
    <row r="12234" spans="1:14" x14ac:dyDescent="0.3">
      <c r="A12234" t="s">
        <v>36876</v>
      </c>
      <c r="B12234" t="s">
        <v>31811</v>
      </c>
      <c r="C12234" t="s">
        <v>36877</v>
      </c>
      <c r="D12234" t="s">
        <v>36878</v>
      </c>
      <c r="E12234" t="s">
        <v>859</v>
      </c>
      <c r="F12234" s="7">
        <v>35.119999999999997</v>
      </c>
      <c r="G12234" t="s">
        <v>33</v>
      </c>
      <c r="H12234" t="s">
        <v>31814</v>
      </c>
      <c r="I12234" t="s">
        <v>31819</v>
      </c>
      <c r="M12234" t="s">
        <v>36</v>
      </c>
      <c r="N12234" t="str">
        <f>IF(AND(PESQUISA!$B$3&lt;&gt;"",OR(PESQUISA!$B$4="TODAS",B12234=PESQUISA!$B$4),ISNUMBER(SEARCH(PESQUISA!$B$3,D12234))),ROW()-1,"")</f>
        <v/>
      </c>
    </row>
    <row r="12235" spans="1:14" x14ac:dyDescent="0.3">
      <c r="A12235" t="s">
        <v>36879</v>
      </c>
      <c r="B12235" t="s">
        <v>31811</v>
      </c>
      <c r="C12235" t="s">
        <v>36880</v>
      </c>
      <c r="D12235" t="s">
        <v>36881</v>
      </c>
      <c r="E12235" t="s">
        <v>29882</v>
      </c>
      <c r="F12235" s="7">
        <v>16</v>
      </c>
      <c r="G12235" t="s">
        <v>33</v>
      </c>
      <c r="H12235" t="s">
        <v>31814</v>
      </c>
      <c r="I12235" t="s">
        <v>31819</v>
      </c>
      <c r="M12235" t="s">
        <v>36</v>
      </c>
      <c r="N12235" t="str">
        <f>IF(AND(PESQUISA!$B$3&lt;&gt;"",OR(PESQUISA!$B$4="TODAS",B12235=PESQUISA!$B$4),ISNUMBER(SEARCH(PESQUISA!$B$3,D12235))),ROW()-1,"")</f>
        <v/>
      </c>
    </row>
    <row r="12236" spans="1:14" x14ac:dyDescent="0.3">
      <c r="A12236" t="s">
        <v>36882</v>
      </c>
      <c r="B12236" t="s">
        <v>31811</v>
      </c>
      <c r="C12236" t="s">
        <v>36883</v>
      </c>
      <c r="D12236" t="s">
        <v>36884</v>
      </c>
      <c r="E12236" t="s">
        <v>29882</v>
      </c>
      <c r="F12236" s="7">
        <v>6.46</v>
      </c>
      <c r="G12236" t="s">
        <v>33</v>
      </c>
      <c r="H12236" t="s">
        <v>31814</v>
      </c>
      <c r="I12236" t="s">
        <v>31819</v>
      </c>
      <c r="M12236" t="s">
        <v>36</v>
      </c>
      <c r="N12236" t="str">
        <f>IF(AND(PESQUISA!$B$3&lt;&gt;"",OR(PESQUISA!$B$4="TODAS",B12236=PESQUISA!$B$4),ISNUMBER(SEARCH(PESQUISA!$B$3,D12236))),ROW()-1,"")</f>
        <v/>
      </c>
    </row>
    <row r="12237" spans="1:14" x14ac:dyDescent="0.3">
      <c r="A12237" t="s">
        <v>36885</v>
      </c>
      <c r="B12237" t="s">
        <v>31811</v>
      </c>
      <c r="C12237" t="s">
        <v>36886</v>
      </c>
      <c r="D12237" t="s">
        <v>36887</v>
      </c>
      <c r="E12237" t="s">
        <v>40</v>
      </c>
      <c r="F12237" s="7">
        <v>74.66</v>
      </c>
      <c r="G12237" t="s">
        <v>33</v>
      </c>
      <c r="H12237" t="s">
        <v>31814</v>
      </c>
      <c r="I12237" t="s">
        <v>32347</v>
      </c>
      <c r="M12237" t="s">
        <v>36</v>
      </c>
      <c r="N12237" t="str">
        <f>IF(AND(PESQUISA!$B$3&lt;&gt;"",OR(PESQUISA!$B$4="TODAS",B12237=PESQUISA!$B$4),ISNUMBER(SEARCH(PESQUISA!$B$3,D12237))),ROW()-1,"")</f>
        <v/>
      </c>
    </row>
    <row r="12238" spans="1:14" x14ac:dyDescent="0.3">
      <c r="A12238" t="s">
        <v>36888</v>
      </c>
      <c r="B12238" t="s">
        <v>31811</v>
      </c>
      <c r="C12238" t="s">
        <v>36889</v>
      </c>
      <c r="D12238" t="s">
        <v>36890</v>
      </c>
      <c r="E12238" t="s">
        <v>29882</v>
      </c>
      <c r="F12238" s="7">
        <v>16.07</v>
      </c>
      <c r="G12238" t="s">
        <v>33</v>
      </c>
      <c r="H12238" t="s">
        <v>31814</v>
      </c>
      <c r="I12238" t="s">
        <v>31819</v>
      </c>
      <c r="M12238" t="s">
        <v>36</v>
      </c>
      <c r="N12238" t="str">
        <f>IF(AND(PESQUISA!$B$3&lt;&gt;"",OR(PESQUISA!$B$4="TODAS",B12238=PESQUISA!$B$4),ISNUMBER(SEARCH(PESQUISA!$B$3,D12238))),ROW()-1,"")</f>
        <v/>
      </c>
    </row>
    <row r="12239" spans="1:14" x14ac:dyDescent="0.3">
      <c r="A12239" t="s">
        <v>36891</v>
      </c>
      <c r="B12239" t="s">
        <v>31811</v>
      </c>
      <c r="C12239" t="s">
        <v>36892</v>
      </c>
      <c r="D12239" t="s">
        <v>36893</v>
      </c>
      <c r="E12239" t="s">
        <v>29882</v>
      </c>
      <c r="F12239" s="7">
        <v>25.98</v>
      </c>
      <c r="G12239" t="s">
        <v>33</v>
      </c>
      <c r="H12239" t="s">
        <v>31814</v>
      </c>
      <c r="I12239" t="s">
        <v>31819</v>
      </c>
      <c r="M12239" t="s">
        <v>36</v>
      </c>
      <c r="N12239" t="str">
        <f>IF(AND(PESQUISA!$B$3&lt;&gt;"",OR(PESQUISA!$B$4="TODAS",B12239=PESQUISA!$B$4),ISNUMBER(SEARCH(PESQUISA!$B$3,D12239))),ROW()-1,"")</f>
        <v/>
      </c>
    </row>
    <row r="12240" spans="1:14" x14ac:dyDescent="0.3">
      <c r="A12240" t="s">
        <v>36894</v>
      </c>
      <c r="B12240" t="s">
        <v>31811</v>
      </c>
      <c r="C12240" t="s">
        <v>36895</v>
      </c>
      <c r="D12240" t="s">
        <v>36896</v>
      </c>
      <c r="E12240" t="s">
        <v>29882</v>
      </c>
      <c r="F12240" s="7">
        <v>59.22</v>
      </c>
      <c r="G12240" t="s">
        <v>33</v>
      </c>
      <c r="H12240" t="s">
        <v>31814</v>
      </c>
      <c r="I12240" t="s">
        <v>31819</v>
      </c>
      <c r="M12240" t="s">
        <v>36</v>
      </c>
      <c r="N12240" t="str">
        <f>IF(AND(PESQUISA!$B$3&lt;&gt;"",OR(PESQUISA!$B$4="TODAS",B12240=PESQUISA!$B$4),ISNUMBER(SEARCH(PESQUISA!$B$3,D12240))),ROW()-1,"")</f>
        <v/>
      </c>
    </row>
    <row r="12241" spans="1:14" x14ac:dyDescent="0.3">
      <c r="A12241" t="s">
        <v>36897</v>
      </c>
      <c r="B12241" t="s">
        <v>31811</v>
      </c>
      <c r="C12241" t="s">
        <v>36898</v>
      </c>
      <c r="D12241" t="s">
        <v>36899</v>
      </c>
      <c r="E12241" t="s">
        <v>40</v>
      </c>
      <c r="F12241" s="7">
        <v>20.96</v>
      </c>
      <c r="G12241" t="s">
        <v>33</v>
      </c>
      <c r="H12241" t="s">
        <v>31814</v>
      </c>
      <c r="I12241" t="s">
        <v>31819</v>
      </c>
      <c r="M12241" t="s">
        <v>36</v>
      </c>
      <c r="N12241" t="str">
        <f>IF(AND(PESQUISA!$B$3&lt;&gt;"",OR(PESQUISA!$B$4="TODAS",B12241=PESQUISA!$B$4),ISNUMBER(SEARCH(PESQUISA!$B$3,D12241))),ROW()-1,"")</f>
        <v/>
      </c>
    </row>
    <row r="12242" spans="1:14" x14ac:dyDescent="0.3">
      <c r="A12242" t="s">
        <v>36900</v>
      </c>
      <c r="B12242" t="s">
        <v>31811</v>
      </c>
      <c r="C12242" t="s">
        <v>36901</v>
      </c>
      <c r="D12242" t="s">
        <v>36902</v>
      </c>
      <c r="E12242" t="s">
        <v>40</v>
      </c>
      <c r="F12242" s="7">
        <v>71.87</v>
      </c>
      <c r="G12242" t="s">
        <v>33</v>
      </c>
      <c r="H12242" t="s">
        <v>31814</v>
      </c>
      <c r="I12242" t="s">
        <v>31819</v>
      </c>
      <c r="M12242" t="s">
        <v>36</v>
      </c>
      <c r="N12242" t="str">
        <f>IF(AND(PESQUISA!$B$3&lt;&gt;"",OR(PESQUISA!$B$4="TODAS",B12242=PESQUISA!$B$4),ISNUMBER(SEARCH(PESQUISA!$B$3,D12242))),ROW()-1,"")</f>
        <v/>
      </c>
    </row>
    <row r="12243" spans="1:14" x14ac:dyDescent="0.3">
      <c r="A12243" t="s">
        <v>36903</v>
      </c>
      <c r="B12243" t="s">
        <v>31811</v>
      </c>
      <c r="C12243" t="s">
        <v>36904</v>
      </c>
      <c r="D12243" t="s">
        <v>36905</v>
      </c>
      <c r="E12243" t="s">
        <v>40</v>
      </c>
      <c r="F12243" s="7">
        <v>313.10000000000002</v>
      </c>
      <c r="G12243" t="s">
        <v>33</v>
      </c>
      <c r="H12243" t="s">
        <v>31814</v>
      </c>
      <c r="I12243" t="s">
        <v>31819</v>
      </c>
      <c r="M12243" t="s">
        <v>36</v>
      </c>
      <c r="N12243" t="str">
        <f>IF(AND(PESQUISA!$B$3&lt;&gt;"",OR(PESQUISA!$B$4="TODAS",B12243=PESQUISA!$B$4),ISNUMBER(SEARCH(PESQUISA!$B$3,D12243))),ROW()-1,"")</f>
        <v/>
      </c>
    </row>
    <row r="12244" spans="1:14" x14ac:dyDescent="0.3">
      <c r="A12244" t="s">
        <v>36906</v>
      </c>
      <c r="B12244" t="s">
        <v>31811</v>
      </c>
      <c r="C12244" t="s">
        <v>36907</v>
      </c>
      <c r="D12244" t="s">
        <v>36908</v>
      </c>
      <c r="E12244" t="s">
        <v>40</v>
      </c>
      <c r="F12244" s="7">
        <v>25.64</v>
      </c>
      <c r="G12244" t="s">
        <v>33</v>
      </c>
      <c r="H12244" t="s">
        <v>31814</v>
      </c>
      <c r="I12244" t="s">
        <v>31819</v>
      </c>
      <c r="M12244" t="s">
        <v>36</v>
      </c>
      <c r="N12244" t="str">
        <f>IF(AND(PESQUISA!$B$3&lt;&gt;"",OR(PESQUISA!$B$4="TODAS",B12244=PESQUISA!$B$4),ISNUMBER(SEARCH(PESQUISA!$B$3,D12244))),ROW()-1,"")</f>
        <v/>
      </c>
    </row>
    <row r="12245" spans="1:14" x14ac:dyDescent="0.3">
      <c r="A12245" t="s">
        <v>36909</v>
      </c>
      <c r="B12245" t="s">
        <v>31811</v>
      </c>
      <c r="C12245" t="s">
        <v>36910</v>
      </c>
      <c r="D12245" t="s">
        <v>36911</v>
      </c>
      <c r="E12245" t="s">
        <v>40</v>
      </c>
      <c r="F12245" s="7">
        <v>27.11</v>
      </c>
      <c r="G12245" t="s">
        <v>33</v>
      </c>
      <c r="H12245" t="s">
        <v>31814</v>
      </c>
      <c r="I12245" t="s">
        <v>31819</v>
      </c>
      <c r="M12245" t="s">
        <v>36</v>
      </c>
      <c r="N12245" t="str">
        <f>IF(AND(PESQUISA!$B$3&lt;&gt;"",OR(PESQUISA!$B$4="TODAS",B12245=PESQUISA!$B$4),ISNUMBER(SEARCH(PESQUISA!$B$3,D12245))),ROW()-1,"")</f>
        <v/>
      </c>
    </row>
    <row r="12246" spans="1:14" x14ac:dyDescent="0.3">
      <c r="A12246" t="s">
        <v>36912</v>
      </c>
      <c r="B12246" t="s">
        <v>31811</v>
      </c>
      <c r="C12246" t="s">
        <v>36913</v>
      </c>
      <c r="D12246" t="s">
        <v>36914</v>
      </c>
      <c r="E12246" t="s">
        <v>40</v>
      </c>
      <c r="F12246" s="7">
        <v>27.51</v>
      </c>
      <c r="G12246" t="s">
        <v>33</v>
      </c>
      <c r="H12246" t="s">
        <v>31814</v>
      </c>
      <c r="I12246" t="s">
        <v>31819</v>
      </c>
      <c r="M12246" t="s">
        <v>36</v>
      </c>
      <c r="N12246" t="str">
        <f>IF(AND(PESQUISA!$B$3&lt;&gt;"",OR(PESQUISA!$B$4="TODAS",B12246=PESQUISA!$B$4),ISNUMBER(SEARCH(PESQUISA!$B$3,D12246))),ROW()-1,"")</f>
        <v/>
      </c>
    </row>
    <row r="12247" spans="1:14" x14ac:dyDescent="0.3">
      <c r="A12247" t="s">
        <v>36915</v>
      </c>
      <c r="B12247" t="s">
        <v>31811</v>
      </c>
      <c r="C12247" t="s">
        <v>36916</v>
      </c>
      <c r="D12247" t="s">
        <v>36917</v>
      </c>
      <c r="E12247" t="s">
        <v>40</v>
      </c>
      <c r="F12247" s="7">
        <v>5.39</v>
      </c>
      <c r="G12247" t="s">
        <v>33</v>
      </c>
      <c r="H12247" t="s">
        <v>31814</v>
      </c>
      <c r="I12247" t="s">
        <v>31819</v>
      </c>
      <c r="M12247" t="s">
        <v>36</v>
      </c>
      <c r="N12247" t="str">
        <f>IF(AND(PESQUISA!$B$3&lt;&gt;"",OR(PESQUISA!$B$4="TODAS",B12247=PESQUISA!$B$4),ISNUMBER(SEARCH(PESQUISA!$B$3,D12247))),ROW()-1,"")</f>
        <v/>
      </c>
    </row>
    <row r="12248" spans="1:14" x14ac:dyDescent="0.3">
      <c r="A12248" t="s">
        <v>36918</v>
      </c>
      <c r="B12248" t="s">
        <v>31811</v>
      </c>
      <c r="C12248" t="s">
        <v>36919</v>
      </c>
      <c r="D12248" t="s">
        <v>36920</v>
      </c>
      <c r="E12248" t="s">
        <v>40</v>
      </c>
      <c r="F12248" s="7">
        <v>1065.6400000000001</v>
      </c>
      <c r="G12248" t="s">
        <v>33</v>
      </c>
      <c r="H12248" t="s">
        <v>31814</v>
      </c>
      <c r="I12248" t="s">
        <v>31819</v>
      </c>
      <c r="M12248" t="s">
        <v>36</v>
      </c>
      <c r="N12248" t="str">
        <f>IF(AND(PESQUISA!$B$3&lt;&gt;"",OR(PESQUISA!$B$4="TODAS",B12248=PESQUISA!$B$4),ISNUMBER(SEARCH(PESQUISA!$B$3,D12248))),ROW()-1,"")</f>
        <v/>
      </c>
    </row>
    <row r="12249" spans="1:14" x14ac:dyDescent="0.3">
      <c r="A12249" t="s">
        <v>36921</v>
      </c>
      <c r="B12249" t="s">
        <v>31811</v>
      </c>
      <c r="C12249" t="s">
        <v>36922</v>
      </c>
      <c r="D12249" t="s">
        <v>36923</v>
      </c>
      <c r="E12249" t="s">
        <v>40</v>
      </c>
      <c r="F12249" s="7">
        <v>1649.95</v>
      </c>
      <c r="G12249" t="s">
        <v>33</v>
      </c>
      <c r="H12249" t="s">
        <v>31814</v>
      </c>
      <c r="I12249" t="s">
        <v>31819</v>
      </c>
      <c r="M12249" t="s">
        <v>36</v>
      </c>
      <c r="N12249" t="str">
        <f>IF(AND(PESQUISA!$B$3&lt;&gt;"",OR(PESQUISA!$B$4="TODAS",B12249=PESQUISA!$B$4),ISNUMBER(SEARCH(PESQUISA!$B$3,D12249))),ROW()-1,"")</f>
        <v/>
      </c>
    </row>
    <row r="12250" spans="1:14" x14ac:dyDescent="0.3">
      <c r="A12250" t="s">
        <v>36924</v>
      </c>
      <c r="B12250" t="s">
        <v>31811</v>
      </c>
      <c r="C12250" t="s">
        <v>36925</v>
      </c>
      <c r="D12250" t="s">
        <v>36926</v>
      </c>
      <c r="E12250" t="s">
        <v>40</v>
      </c>
      <c r="F12250" s="7">
        <v>3854.81</v>
      </c>
      <c r="G12250" t="s">
        <v>33</v>
      </c>
      <c r="H12250" t="s">
        <v>31814</v>
      </c>
      <c r="I12250" t="s">
        <v>31819</v>
      </c>
      <c r="M12250" t="s">
        <v>36</v>
      </c>
      <c r="N12250" t="str">
        <f>IF(AND(PESQUISA!$B$3&lt;&gt;"",OR(PESQUISA!$B$4="TODAS",B12250=PESQUISA!$B$4),ISNUMBER(SEARCH(PESQUISA!$B$3,D12250))),ROW()-1,"")</f>
        <v/>
      </c>
    </row>
    <row r="12251" spans="1:14" x14ac:dyDescent="0.3">
      <c r="A12251" t="s">
        <v>36927</v>
      </c>
      <c r="B12251" t="s">
        <v>31811</v>
      </c>
      <c r="C12251" t="s">
        <v>36928</v>
      </c>
      <c r="D12251" t="s">
        <v>36929</v>
      </c>
      <c r="E12251" t="s">
        <v>40</v>
      </c>
      <c r="F12251" s="7">
        <v>46.19</v>
      </c>
      <c r="G12251" t="s">
        <v>33</v>
      </c>
      <c r="H12251" t="s">
        <v>31814</v>
      </c>
      <c r="I12251" t="s">
        <v>31819</v>
      </c>
      <c r="M12251" t="s">
        <v>36</v>
      </c>
      <c r="N12251" t="str">
        <f>IF(AND(PESQUISA!$B$3&lt;&gt;"",OR(PESQUISA!$B$4="TODAS",B12251=PESQUISA!$B$4),ISNUMBER(SEARCH(PESQUISA!$B$3,D12251))),ROW()-1,"")</f>
        <v/>
      </c>
    </row>
    <row r="12252" spans="1:14" x14ac:dyDescent="0.3">
      <c r="A12252" t="s">
        <v>36930</v>
      </c>
      <c r="B12252" t="s">
        <v>31811</v>
      </c>
      <c r="C12252" t="s">
        <v>36931</v>
      </c>
      <c r="D12252" t="s">
        <v>36932</v>
      </c>
      <c r="E12252" t="s">
        <v>40</v>
      </c>
      <c r="F12252" s="7">
        <v>46.91</v>
      </c>
      <c r="G12252" t="s">
        <v>33</v>
      </c>
      <c r="H12252" t="s">
        <v>31814</v>
      </c>
      <c r="I12252" t="s">
        <v>31819</v>
      </c>
      <c r="M12252" t="s">
        <v>36</v>
      </c>
      <c r="N12252" t="str">
        <f>IF(AND(PESQUISA!$B$3&lt;&gt;"",OR(PESQUISA!$B$4="TODAS",B12252=PESQUISA!$B$4),ISNUMBER(SEARCH(PESQUISA!$B$3,D12252))),ROW()-1,"")</f>
        <v/>
      </c>
    </row>
    <row r="12253" spans="1:14" x14ac:dyDescent="0.3">
      <c r="A12253" t="s">
        <v>36933</v>
      </c>
      <c r="B12253" t="s">
        <v>31811</v>
      </c>
      <c r="C12253" t="s">
        <v>36934</v>
      </c>
      <c r="D12253" t="s">
        <v>36935</v>
      </c>
      <c r="E12253" t="s">
        <v>40</v>
      </c>
      <c r="F12253" s="7">
        <v>66.16</v>
      </c>
      <c r="G12253" t="s">
        <v>33</v>
      </c>
      <c r="H12253" t="s">
        <v>31814</v>
      </c>
      <c r="I12253" t="s">
        <v>31819</v>
      </c>
      <c r="M12253" t="s">
        <v>36</v>
      </c>
      <c r="N12253" t="str">
        <f>IF(AND(PESQUISA!$B$3&lt;&gt;"",OR(PESQUISA!$B$4="TODAS",B12253=PESQUISA!$B$4),ISNUMBER(SEARCH(PESQUISA!$B$3,D12253))),ROW()-1,"")</f>
        <v/>
      </c>
    </row>
    <row r="12254" spans="1:14" x14ac:dyDescent="0.3">
      <c r="A12254" t="s">
        <v>36936</v>
      </c>
      <c r="B12254" t="s">
        <v>31811</v>
      </c>
      <c r="C12254" t="s">
        <v>36937</v>
      </c>
      <c r="D12254" t="s">
        <v>36938</v>
      </c>
      <c r="E12254" t="s">
        <v>40</v>
      </c>
      <c r="F12254" s="7">
        <v>12.13</v>
      </c>
      <c r="G12254" t="s">
        <v>33</v>
      </c>
      <c r="H12254" t="s">
        <v>31814</v>
      </c>
      <c r="I12254" t="s">
        <v>31819</v>
      </c>
      <c r="M12254" t="s">
        <v>36</v>
      </c>
      <c r="N12254" t="str">
        <f>IF(AND(PESQUISA!$B$3&lt;&gt;"",OR(PESQUISA!$B$4="TODAS",B12254=PESQUISA!$B$4),ISNUMBER(SEARCH(PESQUISA!$B$3,D12254))),ROW()-1,"")</f>
        <v/>
      </c>
    </row>
    <row r="12255" spans="1:14" x14ac:dyDescent="0.3">
      <c r="A12255" t="s">
        <v>36939</v>
      </c>
      <c r="B12255" t="s">
        <v>31811</v>
      </c>
      <c r="C12255" t="s">
        <v>36940</v>
      </c>
      <c r="D12255" t="s">
        <v>36941</v>
      </c>
      <c r="E12255" t="s">
        <v>40</v>
      </c>
      <c r="F12255" s="7">
        <v>8.18</v>
      </c>
      <c r="G12255" t="s">
        <v>33</v>
      </c>
      <c r="H12255" t="s">
        <v>31814</v>
      </c>
      <c r="I12255" t="s">
        <v>31819</v>
      </c>
      <c r="M12255" t="s">
        <v>36</v>
      </c>
      <c r="N12255" t="str">
        <f>IF(AND(PESQUISA!$B$3&lt;&gt;"",OR(PESQUISA!$B$4="TODAS",B12255=PESQUISA!$B$4),ISNUMBER(SEARCH(PESQUISA!$B$3,D12255))),ROW()-1,"")</f>
        <v/>
      </c>
    </row>
    <row r="12256" spans="1:14" x14ac:dyDescent="0.3">
      <c r="A12256" t="s">
        <v>36942</v>
      </c>
      <c r="B12256" t="s">
        <v>31811</v>
      </c>
      <c r="C12256" t="s">
        <v>36943</v>
      </c>
      <c r="D12256" t="s">
        <v>36944</v>
      </c>
      <c r="E12256" t="s">
        <v>40</v>
      </c>
      <c r="F12256" s="7">
        <v>14.83</v>
      </c>
      <c r="G12256" t="s">
        <v>33</v>
      </c>
      <c r="H12256" t="s">
        <v>31814</v>
      </c>
      <c r="I12256" t="s">
        <v>31819</v>
      </c>
      <c r="M12256" t="s">
        <v>36</v>
      </c>
      <c r="N12256" t="str">
        <f>IF(AND(PESQUISA!$B$3&lt;&gt;"",OR(PESQUISA!$B$4="TODAS",B12256=PESQUISA!$B$4),ISNUMBER(SEARCH(PESQUISA!$B$3,D12256))),ROW()-1,"")</f>
        <v/>
      </c>
    </row>
    <row r="12257" spans="1:14" x14ac:dyDescent="0.3">
      <c r="A12257" t="s">
        <v>36945</v>
      </c>
      <c r="B12257" t="s">
        <v>31811</v>
      </c>
      <c r="C12257" t="s">
        <v>36946</v>
      </c>
      <c r="D12257" t="s">
        <v>36947</v>
      </c>
      <c r="E12257" t="s">
        <v>40</v>
      </c>
      <c r="F12257" s="7">
        <v>57.48</v>
      </c>
      <c r="G12257" t="s">
        <v>33</v>
      </c>
      <c r="H12257" t="s">
        <v>31814</v>
      </c>
      <c r="I12257" t="s">
        <v>31819</v>
      </c>
      <c r="M12257" t="s">
        <v>36</v>
      </c>
      <c r="N12257" t="str">
        <f>IF(AND(PESQUISA!$B$3&lt;&gt;"",OR(PESQUISA!$B$4="TODAS",B12257=PESQUISA!$B$4),ISNUMBER(SEARCH(PESQUISA!$B$3,D12257))),ROW()-1,"")</f>
        <v/>
      </c>
    </row>
    <row r="12258" spans="1:14" x14ac:dyDescent="0.3">
      <c r="A12258" t="s">
        <v>36948</v>
      </c>
      <c r="B12258" t="s">
        <v>31811</v>
      </c>
      <c r="C12258" t="s">
        <v>36949</v>
      </c>
      <c r="D12258" t="s">
        <v>36950</v>
      </c>
      <c r="E12258" t="s">
        <v>40</v>
      </c>
      <c r="F12258" s="7">
        <v>68.650000000000006</v>
      </c>
      <c r="G12258" t="s">
        <v>33</v>
      </c>
      <c r="H12258" t="s">
        <v>31814</v>
      </c>
      <c r="I12258" t="s">
        <v>31819</v>
      </c>
      <c r="M12258" t="s">
        <v>36</v>
      </c>
      <c r="N12258" t="str">
        <f>IF(AND(PESQUISA!$B$3&lt;&gt;"",OR(PESQUISA!$B$4="TODAS",B12258=PESQUISA!$B$4),ISNUMBER(SEARCH(PESQUISA!$B$3,D12258))),ROW()-1,"")</f>
        <v/>
      </c>
    </row>
    <row r="12259" spans="1:14" x14ac:dyDescent="0.3">
      <c r="A12259" t="s">
        <v>36951</v>
      </c>
      <c r="B12259" t="s">
        <v>31811</v>
      </c>
      <c r="C12259" t="s">
        <v>36952</v>
      </c>
      <c r="D12259" t="s">
        <v>36953</v>
      </c>
      <c r="E12259" t="s">
        <v>40</v>
      </c>
      <c r="F12259" s="7">
        <v>313.52</v>
      </c>
      <c r="G12259" t="s">
        <v>33</v>
      </c>
      <c r="H12259" t="s">
        <v>31814</v>
      </c>
      <c r="I12259" t="s">
        <v>31819</v>
      </c>
      <c r="M12259" t="s">
        <v>36</v>
      </c>
      <c r="N12259" t="str">
        <f>IF(AND(PESQUISA!$B$3&lt;&gt;"",OR(PESQUISA!$B$4="TODAS",B12259=PESQUISA!$B$4),ISNUMBER(SEARCH(PESQUISA!$B$3,D12259))),ROW()-1,"")</f>
        <v/>
      </c>
    </row>
    <row r="12260" spans="1:14" x14ac:dyDescent="0.3">
      <c r="A12260" t="s">
        <v>36954</v>
      </c>
      <c r="B12260" t="s">
        <v>31811</v>
      </c>
      <c r="C12260" t="s">
        <v>36955</v>
      </c>
      <c r="D12260" t="s">
        <v>36956</v>
      </c>
      <c r="E12260" t="s">
        <v>40</v>
      </c>
      <c r="F12260" s="7">
        <v>355.68</v>
      </c>
      <c r="G12260" t="s">
        <v>33</v>
      </c>
      <c r="H12260" t="s">
        <v>31814</v>
      </c>
      <c r="I12260" t="s">
        <v>31819</v>
      </c>
      <c r="M12260" t="s">
        <v>36</v>
      </c>
      <c r="N12260" t="str">
        <f>IF(AND(PESQUISA!$B$3&lt;&gt;"",OR(PESQUISA!$B$4="TODAS",B12260=PESQUISA!$B$4),ISNUMBER(SEARCH(PESQUISA!$B$3,D12260))),ROW()-1,"")</f>
        <v/>
      </c>
    </row>
    <row r="12261" spans="1:14" x14ac:dyDescent="0.3">
      <c r="A12261" t="s">
        <v>36957</v>
      </c>
      <c r="B12261" t="s">
        <v>31811</v>
      </c>
      <c r="C12261" t="s">
        <v>36958</v>
      </c>
      <c r="D12261" t="s">
        <v>36959</v>
      </c>
      <c r="E12261" t="s">
        <v>40</v>
      </c>
      <c r="F12261" s="7">
        <v>499.16</v>
      </c>
      <c r="G12261" t="s">
        <v>33</v>
      </c>
      <c r="H12261" t="s">
        <v>31814</v>
      </c>
      <c r="I12261" t="s">
        <v>31819</v>
      </c>
      <c r="M12261" t="s">
        <v>36</v>
      </c>
      <c r="N12261" t="str">
        <f>IF(AND(PESQUISA!$B$3&lt;&gt;"",OR(PESQUISA!$B$4="TODAS",B12261=PESQUISA!$B$4),ISNUMBER(SEARCH(PESQUISA!$B$3,D12261))),ROW()-1,"")</f>
        <v/>
      </c>
    </row>
    <row r="12262" spans="1:14" x14ac:dyDescent="0.3">
      <c r="A12262" t="s">
        <v>36960</v>
      </c>
      <c r="B12262" t="s">
        <v>31811</v>
      </c>
      <c r="C12262" t="s">
        <v>36961</v>
      </c>
      <c r="D12262" t="s">
        <v>36962</v>
      </c>
      <c r="E12262" t="s">
        <v>40</v>
      </c>
      <c r="F12262" s="7">
        <v>835.91</v>
      </c>
      <c r="G12262" t="s">
        <v>33</v>
      </c>
      <c r="H12262" t="s">
        <v>31814</v>
      </c>
      <c r="I12262" t="s">
        <v>31819</v>
      </c>
      <c r="M12262" t="s">
        <v>36</v>
      </c>
      <c r="N12262" t="str">
        <f>IF(AND(PESQUISA!$B$3&lt;&gt;"",OR(PESQUISA!$B$4="TODAS",B12262=PESQUISA!$B$4),ISNUMBER(SEARCH(PESQUISA!$B$3,D12262))),ROW()-1,"")</f>
        <v/>
      </c>
    </row>
    <row r="12263" spans="1:14" x14ac:dyDescent="0.3">
      <c r="A12263" t="s">
        <v>36963</v>
      </c>
      <c r="B12263" t="s">
        <v>31811</v>
      </c>
      <c r="C12263" t="s">
        <v>36964</v>
      </c>
      <c r="D12263" t="s">
        <v>36965</v>
      </c>
      <c r="E12263" t="s">
        <v>40</v>
      </c>
      <c r="F12263" s="7">
        <v>731.13</v>
      </c>
      <c r="G12263" t="s">
        <v>33</v>
      </c>
      <c r="H12263" t="s">
        <v>31814</v>
      </c>
      <c r="I12263" t="s">
        <v>31819</v>
      </c>
      <c r="M12263" t="s">
        <v>36</v>
      </c>
      <c r="N12263" t="str">
        <f>IF(AND(PESQUISA!$B$3&lt;&gt;"",OR(PESQUISA!$B$4="TODAS",B12263=PESQUISA!$B$4),ISNUMBER(SEARCH(PESQUISA!$B$3,D12263))),ROW()-1,"")</f>
        <v/>
      </c>
    </row>
    <row r="12264" spans="1:14" x14ac:dyDescent="0.3">
      <c r="A12264" t="s">
        <v>36966</v>
      </c>
      <c r="B12264" t="s">
        <v>31811</v>
      </c>
      <c r="C12264" t="s">
        <v>36967</v>
      </c>
      <c r="D12264" t="s">
        <v>36968</v>
      </c>
      <c r="E12264" t="s">
        <v>40</v>
      </c>
      <c r="F12264" s="7">
        <v>1354.79</v>
      </c>
      <c r="G12264" t="s">
        <v>33</v>
      </c>
      <c r="H12264" t="s">
        <v>31814</v>
      </c>
      <c r="I12264" t="s">
        <v>31819</v>
      </c>
      <c r="M12264" t="s">
        <v>36</v>
      </c>
      <c r="N12264" t="str">
        <f>IF(AND(PESQUISA!$B$3&lt;&gt;"",OR(PESQUISA!$B$4="TODAS",B12264=PESQUISA!$B$4),ISNUMBER(SEARCH(PESQUISA!$B$3,D12264))),ROW()-1,"")</f>
        <v/>
      </c>
    </row>
    <row r="12265" spans="1:14" x14ac:dyDescent="0.3">
      <c r="A12265" t="s">
        <v>36969</v>
      </c>
      <c r="B12265" t="s">
        <v>31811</v>
      </c>
      <c r="C12265" t="s">
        <v>36970</v>
      </c>
      <c r="D12265" t="s">
        <v>36971</v>
      </c>
      <c r="E12265" t="s">
        <v>40</v>
      </c>
      <c r="F12265" s="7">
        <v>1354.65</v>
      </c>
      <c r="G12265" t="s">
        <v>33</v>
      </c>
      <c r="H12265" t="s">
        <v>31814</v>
      </c>
      <c r="I12265" t="s">
        <v>31819</v>
      </c>
      <c r="M12265" t="s">
        <v>36</v>
      </c>
      <c r="N12265" t="str">
        <f>IF(AND(PESQUISA!$B$3&lt;&gt;"",OR(PESQUISA!$B$4="TODAS",B12265=PESQUISA!$B$4),ISNUMBER(SEARCH(PESQUISA!$B$3,D12265))),ROW()-1,"")</f>
        <v/>
      </c>
    </row>
    <row r="12266" spans="1:14" x14ac:dyDescent="0.3">
      <c r="A12266" t="s">
        <v>36972</v>
      </c>
      <c r="B12266" t="s">
        <v>31811</v>
      </c>
      <c r="C12266" t="s">
        <v>36973</v>
      </c>
      <c r="D12266" t="s">
        <v>36974</v>
      </c>
      <c r="E12266" t="s">
        <v>40</v>
      </c>
      <c r="F12266" s="7">
        <v>1148.24</v>
      </c>
      <c r="G12266" t="s">
        <v>33</v>
      </c>
      <c r="H12266" t="s">
        <v>31814</v>
      </c>
      <c r="I12266" t="s">
        <v>31819</v>
      </c>
      <c r="M12266" t="s">
        <v>36</v>
      </c>
      <c r="N12266" t="str">
        <f>IF(AND(PESQUISA!$B$3&lt;&gt;"",OR(PESQUISA!$B$4="TODAS",B12266=PESQUISA!$B$4),ISNUMBER(SEARCH(PESQUISA!$B$3,D12266))),ROW()-1,"")</f>
        <v/>
      </c>
    </row>
    <row r="12267" spans="1:14" x14ac:dyDescent="0.3">
      <c r="A12267" t="s">
        <v>36975</v>
      </c>
      <c r="B12267" t="s">
        <v>31811</v>
      </c>
      <c r="C12267" t="s">
        <v>36976</v>
      </c>
      <c r="D12267" t="s">
        <v>36977</v>
      </c>
      <c r="E12267" t="s">
        <v>40</v>
      </c>
      <c r="F12267" s="7">
        <v>1148.24</v>
      </c>
      <c r="G12267" t="s">
        <v>33</v>
      </c>
      <c r="H12267" t="s">
        <v>31814</v>
      </c>
      <c r="I12267" t="s">
        <v>31819</v>
      </c>
      <c r="M12267" t="s">
        <v>36</v>
      </c>
      <c r="N12267" t="str">
        <f>IF(AND(PESQUISA!$B$3&lt;&gt;"",OR(PESQUISA!$B$4="TODAS",B12267=PESQUISA!$B$4),ISNUMBER(SEARCH(PESQUISA!$B$3,D12267))),ROW()-1,"")</f>
        <v/>
      </c>
    </row>
    <row r="12268" spans="1:14" x14ac:dyDescent="0.3">
      <c r="A12268" t="s">
        <v>36978</v>
      </c>
      <c r="B12268" t="s">
        <v>31811</v>
      </c>
      <c r="C12268" t="s">
        <v>36979</v>
      </c>
      <c r="D12268" t="s">
        <v>36980</v>
      </c>
      <c r="E12268" t="s">
        <v>40</v>
      </c>
      <c r="F12268" s="7">
        <v>1891.14</v>
      </c>
      <c r="G12268" t="s">
        <v>33</v>
      </c>
      <c r="H12268" t="s">
        <v>31814</v>
      </c>
      <c r="I12268" t="s">
        <v>31819</v>
      </c>
      <c r="M12268" t="s">
        <v>36</v>
      </c>
      <c r="N12268" t="str">
        <f>IF(AND(PESQUISA!$B$3&lt;&gt;"",OR(PESQUISA!$B$4="TODAS",B12268=PESQUISA!$B$4),ISNUMBER(SEARCH(PESQUISA!$B$3,D12268))),ROW()-1,"")</f>
        <v/>
      </c>
    </row>
    <row r="12269" spans="1:14" x14ac:dyDescent="0.3">
      <c r="A12269" t="s">
        <v>36981</v>
      </c>
      <c r="B12269" t="s">
        <v>31811</v>
      </c>
      <c r="C12269" t="s">
        <v>36982</v>
      </c>
      <c r="D12269" t="s">
        <v>36983</v>
      </c>
      <c r="E12269" t="s">
        <v>40</v>
      </c>
      <c r="F12269" s="7">
        <v>4042.92</v>
      </c>
      <c r="G12269" t="s">
        <v>33</v>
      </c>
      <c r="H12269" t="s">
        <v>31814</v>
      </c>
      <c r="I12269" t="s">
        <v>31819</v>
      </c>
      <c r="M12269" t="s">
        <v>36</v>
      </c>
      <c r="N12269" t="str">
        <f>IF(AND(PESQUISA!$B$3&lt;&gt;"",OR(PESQUISA!$B$4="TODAS",B12269=PESQUISA!$B$4),ISNUMBER(SEARCH(PESQUISA!$B$3,D12269))),ROW()-1,"")</f>
        <v/>
      </c>
    </row>
    <row r="12270" spans="1:14" x14ac:dyDescent="0.3">
      <c r="A12270" t="s">
        <v>36984</v>
      </c>
      <c r="B12270" t="s">
        <v>31811</v>
      </c>
      <c r="C12270" t="s">
        <v>36985</v>
      </c>
      <c r="D12270" t="s">
        <v>36986</v>
      </c>
      <c r="E12270" t="s">
        <v>40</v>
      </c>
      <c r="F12270" s="7">
        <v>57.05</v>
      </c>
      <c r="G12270" t="s">
        <v>33</v>
      </c>
      <c r="H12270" t="s">
        <v>31814</v>
      </c>
      <c r="I12270" t="s">
        <v>31819</v>
      </c>
      <c r="M12270" t="s">
        <v>36</v>
      </c>
      <c r="N12270" t="str">
        <f>IF(AND(PESQUISA!$B$3&lt;&gt;"",OR(PESQUISA!$B$4="TODAS",B12270=PESQUISA!$B$4),ISNUMBER(SEARCH(PESQUISA!$B$3,D12270))),ROW()-1,"")</f>
        <v/>
      </c>
    </row>
    <row r="12271" spans="1:14" x14ac:dyDescent="0.3">
      <c r="A12271" t="s">
        <v>36987</v>
      </c>
      <c r="B12271" t="s">
        <v>31811</v>
      </c>
      <c r="C12271" t="s">
        <v>36988</v>
      </c>
      <c r="D12271" t="s">
        <v>36989</v>
      </c>
      <c r="E12271" t="s">
        <v>40</v>
      </c>
      <c r="F12271" s="7">
        <v>87.5</v>
      </c>
      <c r="G12271" t="s">
        <v>33</v>
      </c>
      <c r="H12271" t="s">
        <v>31814</v>
      </c>
      <c r="I12271" t="s">
        <v>31819</v>
      </c>
      <c r="M12271" t="s">
        <v>36</v>
      </c>
      <c r="N12271" t="str">
        <f>IF(AND(PESQUISA!$B$3&lt;&gt;"",OR(PESQUISA!$B$4="TODAS",B12271=PESQUISA!$B$4),ISNUMBER(SEARCH(PESQUISA!$B$3,D12271))),ROW()-1,"")</f>
        <v/>
      </c>
    </row>
    <row r="12272" spans="1:14" x14ac:dyDescent="0.3">
      <c r="A12272" t="s">
        <v>36990</v>
      </c>
      <c r="B12272" t="s">
        <v>31811</v>
      </c>
      <c r="C12272" t="s">
        <v>36991</v>
      </c>
      <c r="D12272" t="s">
        <v>36992</v>
      </c>
      <c r="E12272" t="s">
        <v>40</v>
      </c>
      <c r="F12272" s="7">
        <v>10.6</v>
      </c>
      <c r="G12272" t="s">
        <v>33</v>
      </c>
      <c r="H12272" t="s">
        <v>31814</v>
      </c>
      <c r="I12272" t="s">
        <v>31819</v>
      </c>
      <c r="M12272" t="s">
        <v>36</v>
      </c>
      <c r="N12272" t="str">
        <f>IF(AND(PESQUISA!$B$3&lt;&gt;"",OR(PESQUISA!$B$4="TODAS",B12272=PESQUISA!$B$4),ISNUMBER(SEARCH(PESQUISA!$B$3,D12272))),ROW()-1,"")</f>
        <v/>
      </c>
    </row>
    <row r="12273" spans="1:14" x14ac:dyDescent="0.3">
      <c r="A12273" t="s">
        <v>36993</v>
      </c>
      <c r="B12273" t="s">
        <v>31811</v>
      </c>
      <c r="C12273" t="s">
        <v>36994</v>
      </c>
      <c r="D12273" t="s">
        <v>36995</v>
      </c>
      <c r="E12273" t="s">
        <v>40</v>
      </c>
      <c r="F12273" s="7">
        <v>17.78</v>
      </c>
      <c r="G12273" t="s">
        <v>33</v>
      </c>
      <c r="H12273" t="s">
        <v>31814</v>
      </c>
      <c r="I12273" t="s">
        <v>31819</v>
      </c>
      <c r="M12273" t="s">
        <v>36</v>
      </c>
      <c r="N12273" t="str">
        <f>IF(AND(PESQUISA!$B$3&lt;&gt;"",OR(PESQUISA!$B$4="TODAS",B12273=PESQUISA!$B$4),ISNUMBER(SEARCH(PESQUISA!$B$3,D12273))),ROW()-1,"")</f>
        <v/>
      </c>
    </row>
    <row r="12274" spans="1:14" x14ac:dyDescent="0.3">
      <c r="A12274" t="s">
        <v>36996</v>
      </c>
      <c r="B12274" t="s">
        <v>31811</v>
      </c>
      <c r="C12274" t="s">
        <v>36997</v>
      </c>
      <c r="D12274" t="s">
        <v>36998</v>
      </c>
      <c r="E12274" t="s">
        <v>40</v>
      </c>
      <c r="F12274" s="7">
        <v>27.86</v>
      </c>
      <c r="G12274" t="s">
        <v>33</v>
      </c>
      <c r="H12274" t="s">
        <v>31814</v>
      </c>
      <c r="I12274" t="s">
        <v>31819</v>
      </c>
      <c r="M12274" t="s">
        <v>36</v>
      </c>
      <c r="N12274" t="str">
        <f>IF(AND(PESQUISA!$B$3&lt;&gt;"",OR(PESQUISA!$B$4="TODAS",B12274=PESQUISA!$B$4),ISNUMBER(SEARCH(PESQUISA!$B$3,D12274))),ROW()-1,"")</f>
        <v/>
      </c>
    </row>
    <row r="12275" spans="1:14" x14ac:dyDescent="0.3">
      <c r="A12275" t="s">
        <v>36999</v>
      </c>
      <c r="B12275" t="s">
        <v>31811</v>
      </c>
      <c r="C12275" t="s">
        <v>37000</v>
      </c>
      <c r="D12275" t="s">
        <v>37001</v>
      </c>
      <c r="E12275" t="s">
        <v>40</v>
      </c>
      <c r="F12275" s="7">
        <v>71.150000000000006</v>
      </c>
      <c r="G12275" t="s">
        <v>33</v>
      </c>
      <c r="H12275" t="s">
        <v>31814</v>
      </c>
      <c r="I12275" t="s">
        <v>31819</v>
      </c>
      <c r="M12275" t="s">
        <v>36</v>
      </c>
      <c r="N12275" t="str">
        <f>IF(AND(PESQUISA!$B$3&lt;&gt;"",OR(PESQUISA!$B$4="TODAS",B12275=PESQUISA!$B$4),ISNUMBER(SEARCH(PESQUISA!$B$3,D12275))),ROW()-1,"")</f>
        <v/>
      </c>
    </row>
    <row r="12276" spans="1:14" x14ac:dyDescent="0.3">
      <c r="A12276" t="s">
        <v>37002</v>
      </c>
      <c r="B12276" t="s">
        <v>31811</v>
      </c>
      <c r="C12276" t="s">
        <v>37003</v>
      </c>
      <c r="D12276" t="s">
        <v>37004</v>
      </c>
      <c r="E12276" t="s">
        <v>40</v>
      </c>
      <c r="F12276" s="7">
        <v>100.25</v>
      </c>
      <c r="G12276" t="s">
        <v>33</v>
      </c>
      <c r="H12276" t="s">
        <v>31814</v>
      </c>
      <c r="I12276" t="s">
        <v>31819</v>
      </c>
      <c r="M12276" t="s">
        <v>36</v>
      </c>
      <c r="N12276" t="str">
        <f>IF(AND(PESQUISA!$B$3&lt;&gt;"",OR(PESQUISA!$B$4="TODAS",B12276=PESQUISA!$B$4),ISNUMBER(SEARCH(PESQUISA!$B$3,D12276))),ROW()-1,"")</f>
        <v/>
      </c>
    </row>
    <row r="12277" spans="1:14" x14ac:dyDescent="0.3">
      <c r="A12277" t="s">
        <v>37005</v>
      </c>
      <c r="B12277" t="s">
        <v>31811</v>
      </c>
      <c r="C12277" t="s">
        <v>37006</v>
      </c>
      <c r="D12277" t="s">
        <v>37007</v>
      </c>
      <c r="E12277" t="s">
        <v>40</v>
      </c>
      <c r="F12277" s="7">
        <v>61.24</v>
      </c>
      <c r="G12277" t="s">
        <v>33</v>
      </c>
      <c r="H12277" t="s">
        <v>31814</v>
      </c>
      <c r="I12277" t="s">
        <v>31819</v>
      </c>
      <c r="M12277" t="s">
        <v>36</v>
      </c>
      <c r="N12277" t="str">
        <f>IF(AND(PESQUISA!$B$3&lt;&gt;"",OR(PESQUISA!$B$4="TODAS",B12277=PESQUISA!$B$4),ISNUMBER(SEARCH(PESQUISA!$B$3,D12277))),ROW()-1,"")</f>
        <v/>
      </c>
    </row>
    <row r="12278" spans="1:14" x14ac:dyDescent="0.3">
      <c r="A12278" t="s">
        <v>37008</v>
      </c>
      <c r="B12278" t="s">
        <v>31811</v>
      </c>
      <c r="C12278" t="s">
        <v>37009</v>
      </c>
      <c r="D12278" t="s">
        <v>37010</v>
      </c>
      <c r="E12278" t="s">
        <v>40</v>
      </c>
      <c r="F12278" s="7">
        <v>68.900000000000006</v>
      </c>
      <c r="G12278" t="s">
        <v>33</v>
      </c>
      <c r="H12278" t="s">
        <v>31814</v>
      </c>
      <c r="I12278" t="s">
        <v>31819</v>
      </c>
      <c r="M12278" t="s">
        <v>36</v>
      </c>
      <c r="N12278" t="str">
        <f>IF(AND(PESQUISA!$B$3&lt;&gt;"",OR(PESQUISA!$B$4="TODAS",B12278=PESQUISA!$B$4),ISNUMBER(SEARCH(PESQUISA!$B$3,D12278))),ROW()-1,"")</f>
        <v/>
      </c>
    </row>
    <row r="12279" spans="1:14" x14ac:dyDescent="0.3">
      <c r="A12279" t="s">
        <v>37011</v>
      </c>
      <c r="B12279" t="s">
        <v>31811</v>
      </c>
      <c r="C12279" t="s">
        <v>37012</v>
      </c>
      <c r="D12279" t="s">
        <v>37013</v>
      </c>
      <c r="E12279" t="s">
        <v>40</v>
      </c>
      <c r="F12279" s="7">
        <v>88.13</v>
      </c>
      <c r="G12279" t="s">
        <v>33</v>
      </c>
      <c r="H12279" t="s">
        <v>31814</v>
      </c>
      <c r="I12279" t="s">
        <v>31819</v>
      </c>
      <c r="M12279" t="s">
        <v>36</v>
      </c>
      <c r="N12279" t="str">
        <f>IF(AND(PESQUISA!$B$3&lt;&gt;"",OR(PESQUISA!$B$4="TODAS",B12279=PESQUISA!$B$4),ISNUMBER(SEARCH(PESQUISA!$B$3,D12279))),ROW()-1,"")</f>
        <v/>
      </c>
    </row>
    <row r="12280" spans="1:14" x14ac:dyDescent="0.3">
      <c r="A12280" t="s">
        <v>37014</v>
      </c>
      <c r="B12280" t="s">
        <v>31811</v>
      </c>
      <c r="C12280" t="s">
        <v>37015</v>
      </c>
      <c r="D12280" t="s">
        <v>37016</v>
      </c>
      <c r="E12280" t="s">
        <v>40</v>
      </c>
      <c r="F12280" s="7">
        <v>156.65</v>
      </c>
      <c r="G12280" t="s">
        <v>33</v>
      </c>
      <c r="H12280" t="s">
        <v>31814</v>
      </c>
      <c r="I12280" t="s">
        <v>31819</v>
      </c>
      <c r="M12280" t="s">
        <v>36</v>
      </c>
      <c r="N12280" t="str">
        <f>IF(AND(PESQUISA!$B$3&lt;&gt;"",OR(PESQUISA!$B$4="TODAS",B12280=PESQUISA!$B$4),ISNUMBER(SEARCH(PESQUISA!$B$3,D12280))),ROW()-1,"")</f>
        <v/>
      </c>
    </row>
    <row r="12281" spans="1:14" x14ac:dyDescent="0.3">
      <c r="A12281" t="s">
        <v>37017</v>
      </c>
      <c r="B12281" t="s">
        <v>31811</v>
      </c>
      <c r="C12281" t="s">
        <v>37018</v>
      </c>
      <c r="D12281" t="s">
        <v>37019</v>
      </c>
      <c r="E12281" t="s">
        <v>40</v>
      </c>
      <c r="F12281" s="7">
        <v>63.81</v>
      </c>
      <c r="G12281" t="s">
        <v>33</v>
      </c>
      <c r="H12281" t="s">
        <v>31814</v>
      </c>
      <c r="I12281" t="s">
        <v>31819</v>
      </c>
      <c r="M12281" t="s">
        <v>36</v>
      </c>
      <c r="N12281" t="str">
        <f>IF(AND(PESQUISA!$B$3&lt;&gt;"",OR(PESQUISA!$B$4="TODAS",B12281=PESQUISA!$B$4),ISNUMBER(SEARCH(PESQUISA!$B$3,D12281))),ROW()-1,"")</f>
        <v/>
      </c>
    </row>
    <row r="12282" spans="1:14" x14ac:dyDescent="0.3">
      <c r="A12282" t="s">
        <v>37020</v>
      </c>
      <c r="B12282" t="s">
        <v>31811</v>
      </c>
      <c r="C12282" t="s">
        <v>37021</v>
      </c>
      <c r="D12282" t="s">
        <v>37022</v>
      </c>
      <c r="E12282" t="s">
        <v>40</v>
      </c>
      <c r="F12282" s="7">
        <v>78.400000000000006</v>
      </c>
      <c r="G12282" t="s">
        <v>33</v>
      </c>
      <c r="H12282" t="s">
        <v>31814</v>
      </c>
      <c r="I12282" t="s">
        <v>31819</v>
      </c>
      <c r="M12282" t="s">
        <v>36</v>
      </c>
      <c r="N12282" t="str">
        <f>IF(AND(PESQUISA!$B$3&lt;&gt;"",OR(PESQUISA!$B$4="TODAS",B12282=PESQUISA!$B$4),ISNUMBER(SEARCH(PESQUISA!$B$3,D12282))),ROW()-1,"")</f>
        <v/>
      </c>
    </row>
    <row r="12283" spans="1:14" x14ac:dyDescent="0.3">
      <c r="A12283" t="s">
        <v>37023</v>
      </c>
      <c r="B12283" t="s">
        <v>31811</v>
      </c>
      <c r="C12283" t="s">
        <v>37024</v>
      </c>
      <c r="D12283" t="s">
        <v>37025</v>
      </c>
      <c r="E12283" t="s">
        <v>40</v>
      </c>
      <c r="F12283" s="7">
        <v>94.22</v>
      </c>
      <c r="G12283" t="s">
        <v>33</v>
      </c>
      <c r="H12283" t="s">
        <v>31814</v>
      </c>
      <c r="I12283" t="s">
        <v>31819</v>
      </c>
      <c r="M12283" t="s">
        <v>36</v>
      </c>
      <c r="N12283" t="str">
        <f>IF(AND(PESQUISA!$B$3&lt;&gt;"",OR(PESQUISA!$B$4="TODAS",B12283=PESQUISA!$B$4),ISNUMBER(SEARCH(PESQUISA!$B$3,D12283))),ROW()-1,"")</f>
        <v/>
      </c>
    </row>
    <row r="12284" spans="1:14" x14ac:dyDescent="0.3">
      <c r="A12284" t="s">
        <v>37026</v>
      </c>
      <c r="B12284" t="s">
        <v>31811</v>
      </c>
      <c r="C12284" t="s">
        <v>37027</v>
      </c>
      <c r="D12284" t="s">
        <v>37028</v>
      </c>
      <c r="E12284" t="s">
        <v>40</v>
      </c>
      <c r="F12284" s="7">
        <v>163.71</v>
      </c>
      <c r="G12284" t="s">
        <v>33</v>
      </c>
      <c r="H12284" t="s">
        <v>31814</v>
      </c>
      <c r="I12284" t="s">
        <v>31819</v>
      </c>
      <c r="M12284" t="s">
        <v>36</v>
      </c>
      <c r="N12284" t="str">
        <f>IF(AND(PESQUISA!$B$3&lt;&gt;"",OR(PESQUISA!$B$4="TODAS",B12284=PESQUISA!$B$4),ISNUMBER(SEARCH(PESQUISA!$B$3,D12284))),ROW()-1,"")</f>
        <v/>
      </c>
    </row>
    <row r="12285" spans="1:14" x14ac:dyDescent="0.3">
      <c r="A12285" t="s">
        <v>37029</v>
      </c>
      <c r="B12285" t="s">
        <v>31811</v>
      </c>
      <c r="C12285" t="s">
        <v>37030</v>
      </c>
      <c r="D12285" t="s">
        <v>37031</v>
      </c>
      <c r="E12285" t="s">
        <v>40</v>
      </c>
      <c r="F12285" s="7">
        <v>105.75</v>
      </c>
      <c r="G12285" t="s">
        <v>33</v>
      </c>
      <c r="H12285" t="s">
        <v>31814</v>
      </c>
      <c r="I12285" t="s">
        <v>31819</v>
      </c>
      <c r="M12285" t="s">
        <v>36</v>
      </c>
      <c r="N12285" t="str">
        <f>IF(AND(PESQUISA!$B$3&lt;&gt;"",OR(PESQUISA!$B$4="TODAS",B12285=PESQUISA!$B$4),ISNUMBER(SEARCH(PESQUISA!$B$3,D12285))),ROW()-1,"")</f>
        <v/>
      </c>
    </row>
    <row r="12286" spans="1:14" x14ac:dyDescent="0.3">
      <c r="A12286" t="s">
        <v>37032</v>
      </c>
      <c r="B12286" t="s">
        <v>31811</v>
      </c>
      <c r="C12286" t="s">
        <v>37033</v>
      </c>
      <c r="D12286" t="s">
        <v>37034</v>
      </c>
      <c r="E12286" t="s">
        <v>40</v>
      </c>
      <c r="F12286" s="7">
        <v>112.74</v>
      </c>
      <c r="G12286" t="s">
        <v>33</v>
      </c>
      <c r="H12286" t="s">
        <v>31814</v>
      </c>
      <c r="I12286" t="s">
        <v>31819</v>
      </c>
      <c r="M12286" t="s">
        <v>36</v>
      </c>
      <c r="N12286" t="str">
        <f>IF(AND(PESQUISA!$B$3&lt;&gt;"",OR(PESQUISA!$B$4="TODAS",B12286=PESQUISA!$B$4),ISNUMBER(SEARCH(PESQUISA!$B$3,D12286))),ROW()-1,"")</f>
        <v/>
      </c>
    </row>
    <row r="12287" spans="1:14" x14ac:dyDescent="0.3">
      <c r="A12287" t="s">
        <v>37035</v>
      </c>
      <c r="B12287" t="s">
        <v>31811</v>
      </c>
      <c r="C12287" t="s">
        <v>37036</v>
      </c>
      <c r="D12287" t="s">
        <v>37037</v>
      </c>
      <c r="E12287" t="s">
        <v>40</v>
      </c>
      <c r="F12287" s="7">
        <v>127.91</v>
      </c>
      <c r="G12287" t="s">
        <v>33</v>
      </c>
      <c r="H12287" t="s">
        <v>31814</v>
      </c>
      <c r="I12287" t="s">
        <v>31819</v>
      </c>
      <c r="M12287" t="s">
        <v>36</v>
      </c>
      <c r="N12287" t="str">
        <f>IF(AND(PESQUISA!$B$3&lt;&gt;"",OR(PESQUISA!$B$4="TODAS",B12287=PESQUISA!$B$4),ISNUMBER(SEARCH(PESQUISA!$B$3,D12287))),ROW()-1,"")</f>
        <v/>
      </c>
    </row>
    <row r="12288" spans="1:14" x14ac:dyDescent="0.3">
      <c r="A12288" t="s">
        <v>37038</v>
      </c>
      <c r="B12288" t="s">
        <v>31811</v>
      </c>
      <c r="C12288" t="s">
        <v>37039</v>
      </c>
      <c r="D12288" t="s">
        <v>37040</v>
      </c>
      <c r="E12288" t="s">
        <v>40</v>
      </c>
      <c r="F12288" s="7">
        <v>240.79</v>
      </c>
      <c r="G12288" t="s">
        <v>33</v>
      </c>
      <c r="H12288" t="s">
        <v>31814</v>
      </c>
      <c r="I12288" t="s">
        <v>31819</v>
      </c>
      <c r="M12288" t="s">
        <v>36</v>
      </c>
      <c r="N12288" t="str">
        <f>IF(AND(PESQUISA!$B$3&lt;&gt;"",OR(PESQUISA!$B$4="TODAS",B12288=PESQUISA!$B$4),ISNUMBER(SEARCH(PESQUISA!$B$3,D12288))),ROW()-1,"")</f>
        <v/>
      </c>
    </row>
    <row r="12289" spans="1:14" x14ac:dyDescent="0.3">
      <c r="A12289" t="s">
        <v>37041</v>
      </c>
      <c r="B12289" t="s">
        <v>31811</v>
      </c>
      <c r="C12289" t="s">
        <v>37042</v>
      </c>
      <c r="D12289" t="s">
        <v>37043</v>
      </c>
      <c r="E12289" t="s">
        <v>40</v>
      </c>
      <c r="F12289" s="7">
        <v>117.98</v>
      </c>
      <c r="G12289" t="s">
        <v>33</v>
      </c>
      <c r="H12289" t="s">
        <v>31814</v>
      </c>
      <c r="I12289" t="s">
        <v>31819</v>
      </c>
      <c r="M12289" t="s">
        <v>36</v>
      </c>
      <c r="N12289" t="str">
        <f>IF(AND(PESQUISA!$B$3&lt;&gt;"",OR(PESQUISA!$B$4="TODAS",B12289=PESQUISA!$B$4),ISNUMBER(SEARCH(PESQUISA!$B$3,D12289))),ROW()-1,"")</f>
        <v/>
      </c>
    </row>
    <row r="12290" spans="1:14" x14ac:dyDescent="0.3">
      <c r="A12290" t="s">
        <v>37044</v>
      </c>
      <c r="B12290" t="s">
        <v>31811</v>
      </c>
      <c r="C12290" t="s">
        <v>37045</v>
      </c>
      <c r="D12290" t="s">
        <v>37046</v>
      </c>
      <c r="E12290" t="s">
        <v>40</v>
      </c>
      <c r="F12290" s="7">
        <v>121.63</v>
      </c>
      <c r="G12290" t="s">
        <v>33</v>
      </c>
      <c r="H12290" t="s">
        <v>31814</v>
      </c>
      <c r="I12290" t="s">
        <v>31819</v>
      </c>
      <c r="M12290" t="s">
        <v>36</v>
      </c>
      <c r="N12290" t="str">
        <f>IF(AND(PESQUISA!$B$3&lt;&gt;"",OR(PESQUISA!$B$4="TODAS",B12290=PESQUISA!$B$4),ISNUMBER(SEARCH(PESQUISA!$B$3,D12290))),ROW()-1,"")</f>
        <v/>
      </c>
    </row>
    <row r="12291" spans="1:14" x14ac:dyDescent="0.3">
      <c r="A12291" t="s">
        <v>37047</v>
      </c>
      <c r="B12291" t="s">
        <v>31811</v>
      </c>
      <c r="C12291" t="s">
        <v>37048</v>
      </c>
      <c r="D12291" t="s">
        <v>37049</v>
      </c>
      <c r="E12291" t="s">
        <v>40</v>
      </c>
      <c r="F12291" s="7">
        <v>143.31</v>
      </c>
      <c r="G12291" t="s">
        <v>33</v>
      </c>
      <c r="H12291" t="s">
        <v>31814</v>
      </c>
      <c r="I12291" t="s">
        <v>31819</v>
      </c>
      <c r="M12291" t="s">
        <v>36</v>
      </c>
      <c r="N12291" t="str">
        <f>IF(AND(PESQUISA!$B$3&lt;&gt;"",OR(PESQUISA!$B$4="TODAS",B12291=PESQUISA!$B$4),ISNUMBER(SEARCH(PESQUISA!$B$3,D12291))),ROW()-1,"")</f>
        <v/>
      </c>
    </row>
    <row r="12292" spans="1:14" x14ac:dyDescent="0.3">
      <c r="A12292" t="s">
        <v>37050</v>
      </c>
      <c r="B12292" t="s">
        <v>31811</v>
      </c>
      <c r="C12292" t="s">
        <v>37051</v>
      </c>
      <c r="D12292" t="s">
        <v>37052</v>
      </c>
      <c r="E12292" t="s">
        <v>40</v>
      </c>
      <c r="F12292" s="7">
        <v>295.70999999999998</v>
      </c>
      <c r="G12292" t="s">
        <v>33</v>
      </c>
      <c r="H12292" t="s">
        <v>31814</v>
      </c>
      <c r="I12292" t="s">
        <v>31819</v>
      </c>
      <c r="M12292" t="s">
        <v>36</v>
      </c>
      <c r="N12292" t="str">
        <f>IF(AND(PESQUISA!$B$3&lt;&gt;"",OR(PESQUISA!$B$4="TODAS",B12292=PESQUISA!$B$4),ISNUMBER(SEARCH(PESQUISA!$B$3,D12292))),ROW()-1,"")</f>
        <v/>
      </c>
    </row>
    <row r="12293" spans="1:14" x14ac:dyDescent="0.3">
      <c r="A12293" t="s">
        <v>37053</v>
      </c>
      <c r="B12293" t="s">
        <v>31811</v>
      </c>
      <c r="C12293" t="s">
        <v>37054</v>
      </c>
      <c r="D12293" t="s">
        <v>37055</v>
      </c>
      <c r="E12293" t="s">
        <v>40</v>
      </c>
      <c r="F12293" s="7">
        <v>250.99</v>
      </c>
      <c r="G12293" t="s">
        <v>33</v>
      </c>
      <c r="H12293" t="s">
        <v>31814</v>
      </c>
      <c r="I12293" t="s">
        <v>31819</v>
      </c>
      <c r="M12293" t="s">
        <v>36</v>
      </c>
      <c r="N12293" t="str">
        <f>IF(AND(PESQUISA!$B$3&lt;&gt;"",OR(PESQUISA!$B$4="TODAS",B12293=PESQUISA!$B$4),ISNUMBER(SEARCH(PESQUISA!$B$3,D12293))),ROW()-1,"")</f>
        <v/>
      </c>
    </row>
    <row r="12294" spans="1:14" x14ac:dyDescent="0.3">
      <c r="A12294" t="s">
        <v>37056</v>
      </c>
      <c r="B12294" t="s">
        <v>31811</v>
      </c>
      <c r="C12294" t="s">
        <v>37057</v>
      </c>
      <c r="D12294" t="s">
        <v>37058</v>
      </c>
      <c r="E12294" t="s">
        <v>40</v>
      </c>
      <c r="F12294" s="7">
        <v>126.02</v>
      </c>
      <c r="G12294" t="s">
        <v>33</v>
      </c>
      <c r="H12294" t="s">
        <v>31814</v>
      </c>
      <c r="I12294" t="s">
        <v>31819</v>
      </c>
      <c r="M12294" t="s">
        <v>36</v>
      </c>
      <c r="N12294" t="str">
        <f>IF(AND(PESQUISA!$B$3&lt;&gt;"",OR(PESQUISA!$B$4="TODAS",B12294=PESQUISA!$B$4),ISNUMBER(SEARCH(PESQUISA!$B$3,D12294))),ROW()-1,"")</f>
        <v/>
      </c>
    </row>
    <row r="12295" spans="1:14" x14ac:dyDescent="0.3">
      <c r="A12295" t="s">
        <v>37059</v>
      </c>
      <c r="B12295" t="s">
        <v>31811</v>
      </c>
      <c r="C12295" t="s">
        <v>37060</v>
      </c>
      <c r="D12295" t="s">
        <v>37061</v>
      </c>
      <c r="E12295" t="s">
        <v>40</v>
      </c>
      <c r="F12295" s="7">
        <v>128.26</v>
      </c>
      <c r="G12295" t="s">
        <v>33</v>
      </c>
      <c r="H12295" t="s">
        <v>31814</v>
      </c>
      <c r="I12295" t="s">
        <v>31819</v>
      </c>
      <c r="M12295" t="s">
        <v>36</v>
      </c>
      <c r="N12295" t="str">
        <f>IF(AND(PESQUISA!$B$3&lt;&gt;"",OR(PESQUISA!$B$4="TODAS",B12295=PESQUISA!$B$4),ISNUMBER(SEARCH(PESQUISA!$B$3,D12295))),ROW()-1,"")</f>
        <v/>
      </c>
    </row>
    <row r="12296" spans="1:14" x14ac:dyDescent="0.3">
      <c r="A12296" t="s">
        <v>37062</v>
      </c>
      <c r="B12296" t="s">
        <v>31811</v>
      </c>
      <c r="C12296" t="s">
        <v>37063</v>
      </c>
      <c r="D12296" t="s">
        <v>37064</v>
      </c>
      <c r="E12296" t="s">
        <v>40</v>
      </c>
      <c r="F12296" s="7">
        <v>137.16</v>
      </c>
      <c r="G12296" t="s">
        <v>33</v>
      </c>
      <c r="H12296" t="s">
        <v>31814</v>
      </c>
      <c r="I12296" t="s">
        <v>31819</v>
      </c>
      <c r="M12296" t="s">
        <v>36</v>
      </c>
      <c r="N12296" t="str">
        <f>IF(AND(PESQUISA!$B$3&lt;&gt;"",OR(PESQUISA!$B$4="TODAS",B12296=PESQUISA!$B$4),ISNUMBER(SEARCH(PESQUISA!$B$3,D12296))),ROW()-1,"")</f>
        <v/>
      </c>
    </row>
    <row r="12297" spans="1:14" x14ac:dyDescent="0.3">
      <c r="A12297" t="s">
        <v>37065</v>
      </c>
      <c r="B12297" t="s">
        <v>31811</v>
      </c>
      <c r="C12297" t="s">
        <v>37066</v>
      </c>
      <c r="D12297" t="s">
        <v>37067</v>
      </c>
      <c r="E12297" t="s">
        <v>40</v>
      </c>
      <c r="F12297" s="7">
        <v>233.88</v>
      </c>
      <c r="G12297" t="s">
        <v>33</v>
      </c>
      <c r="H12297" t="s">
        <v>31814</v>
      </c>
      <c r="I12297" t="s">
        <v>31819</v>
      </c>
      <c r="M12297" t="s">
        <v>36</v>
      </c>
      <c r="N12297" t="str">
        <f>IF(AND(PESQUISA!$B$3&lt;&gt;"",OR(PESQUISA!$B$4="TODAS",B12297=PESQUISA!$B$4),ISNUMBER(SEARCH(PESQUISA!$B$3,D12297))),ROW()-1,"")</f>
        <v/>
      </c>
    </row>
    <row r="12298" spans="1:14" x14ac:dyDescent="0.3">
      <c r="A12298" t="s">
        <v>37068</v>
      </c>
      <c r="B12298" t="s">
        <v>31811</v>
      </c>
      <c r="C12298" t="s">
        <v>37069</v>
      </c>
      <c r="D12298" t="s">
        <v>37070</v>
      </c>
      <c r="E12298" t="s">
        <v>40</v>
      </c>
      <c r="F12298" s="7">
        <v>142.69</v>
      </c>
      <c r="G12298" t="s">
        <v>33</v>
      </c>
      <c r="H12298" t="s">
        <v>31814</v>
      </c>
      <c r="I12298" t="s">
        <v>31819</v>
      </c>
      <c r="M12298" t="s">
        <v>36</v>
      </c>
      <c r="N12298" t="str">
        <f>IF(AND(PESQUISA!$B$3&lt;&gt;"",OR(PESQUISA!$B$4="TODAS",B12298=PESQUISA!$B$4),ISNUMBER(SEARCH(PESQUISA!$B$3,D12298))),ROW()-1,"")</f>
        <v/>
      </c>
    </row>
    <row r="12299" spans="1:14" x14ac:dyDescent="0.3">
      <c r="A12299" t="s">
        <v>37071</v>
      </c>
      <c r="B12299" t="s">
        <v>31811</v>
      </c>
      <c r="C12299" t="s">
        <v>37072</v>
      </c>
      <c r="D12299" t="s">
        <v>37073</v>
      </c>
      <c r="E12299" t="s">
        <v>40</v>
      </c>
      <c r="F12299" s="7">
        <v>155.63999999999999</v>
      </c>
      <c r="G12299" t="s">
        <v>33</v>
      </c>
      <c r="H12299" t="s">
        <v>31814</v>
      </c>
      <c r="I12299" t="s">
        <v>31819</v>
      </c>
      <c r="M12299" t="s">
        <v>36</v>
      </c>
      <c r="N12299" t="str">
        <f>IF(AND(PESQUISA!$B$3&lt;&gt;"",OR(PESQUISA!$B$4="TODAS",B12299=PESQUISA!$B$4),ISNUMBER(SEARCH(PESQUISA!$B$3,D12299))),ROW()-1,"")</f>
        <v/>
      </c>
    </row>
    <row r="12300" spans="1:14" x14ac:dyDescent="0.3">
      <c r="A12300" t="s">
        <v>37074</v>
      </c>
      <c r="B12300" t="s">
        <v>31811</v>
      </c>
      <c r="C12300" t="s">
        <v>37075</v>
      </c>
      <c r="D12300" t="s">
        <v>37076</v>
      </c>
      <c r="E12300" t="s">
        <v>40</v>
      </c>
      <c r="F12300" s="7">
        <v>156.57</v>
      </c>
      <c r="G12300" t="s">
        <v>33</v>
      </c>
      <c r="H12300" t="s">
        <v>31814</v>
      </c>
      <c r="I12300" t="s">
        <v>31819</v>
      </c>
      <c r="M12300" t="s">
        <v>36</v>
      </c>
      <c r="N12300" t="str">
        <f>IF(AND(PESQUISA!$B$3&lt;&gt;"",OR(PESQUISA!$B$4="TODAS",B12300=PESQUISA!$B$4),ISNUMBER(SEARCH(PESQUISA!$B$3,D12300))),ROW()-1,"")</f>
        <v/>
      </c>
    </row>
    <row r="12301" spans="1:14" x14ac:dyDescent="0.3">
      <c r="A12301" t="s">
        <v>37077</v>
      </c>
      <c r="B12301" t="s">
        <v>31811</v>
      </c>
      <c r="C12301" t="s">
        <v>37078</v>
      </c>
      <c r="D12301" t="s">
        <v>37079</v>
      </c>
      <c r="E12301" t="s">
        <v>40</v>
      </c>
      <c r="F12301" s="7">
        <v>262.02</v>
      </c>
      <c r="G12301" t="s">
        <v>33</v>
      </c>
      <c r="H12301" t="s">
        <v>31814</v>
      </c>
      <c r="I12301" t="s">
        <v>31819</v>
      </c>
      <c r="M12301" t="s">
        <v>36</v>
      </c>
      <c r="N12301" t="str">
        <f>IF(AND(PESQUISA!$B$3&lt;&gt;"",OR(PESQUISA!$B$4="TODAS",B12301=PESQUISA!$B$4),ISNUMBER(SEARCH(PESQUISA!$B$3,D12301))),ROW()-1,"")</f>
        <v/>
      </c>
    </row>
    <row r="12302" spans="1:14" x14ac:dyDescent="0.3">
      <c r="A12302" t="s">
        <v>37080</v>
      </c>
      <c r="B12302" t="s">
        <v>31811</v>
      </c>
      <c r="C12302" t="s">
        <v>37081</v>
      </c>
      <c r="D12302" t="s">
        <v>37082</v>
      </c>
      <c r="E12302" t="s">
        <v>40</v>
      </c>
      <c r="F12302" s="7">
        <v>290.16000000000003</v>
      </c>
      <c r="G12302" t="s">
        <v>33</v>
      </c>
      <c r="H12302" t="s">
        <v>31814</v>
      </c>
      <c r="I12302" t="s">
        <v>31819</v>
      </c>
      <c r="M12302" t="s">
        <v>36</v>
      </c>
      <c r="N12302" t="str">
        <f>IF(AND(PESQUISA!$B$3&lt;&gt;"",OR(PESQUISA!$B$4="TODAS",B12302=PESQUISA!$B$4),ISNUMBER(SEARCH(PESQUISA!$B$3,D12302))),ROW()-1,"")</f>
        <v/>
      </c>
    </row>
    <row r="12303" spans="1:14" x14ac:dyDescent="0.3">
      <c r="A12303" t="s">
        <v>37083</v>
      </c>
      <c r="B12303" t="s">
        <v>31811</v>
      </c>
      <c r="C12303" t="s">
        <v>37084</v>
      </c>
      <c r="D12303" t="s">
        <v>37085</v>
      </c>
      <c r="E12303" t="s">
        <v>40</v>
      </c>
      <c r="F12303" s="7">
        <v>143.58000000000001</v>
      </c>
      <c r="G12303" t="s">
        <v>33</v>
      </c>
      <c r="H12303" t="s">
        <v>31814</v>
      </c>
      <c r="I12303" t="s">
        <v>31819</v>
      </c>
      <c r="M12303" t="s">
        <v>36</v>
      </c>
      <c r="N12303" t="str">
        <f>IF(AND(PESQUISA!$B$3&lt;&gt;"",OR(PESQUISA!$B$4="TODAS",B12303=PESQUISA!$B$4),ISNUMBER(SEARCH(PESQUISA!$B$3,D12303))),ROW()-1,"")</f>
        <v/>
      </c>
    </row>
    <row r="12304" spans="1:14" x14ac:dyDescent="0.3">
      <c r="A12304" t="s">
        <v>37086</v>
      </c>
      <c r="B12304" t="s">
        <v>31811</v>
      </c>
      <c r="C12304" t="s">
        <v>37087</v>
      </c>
      <c r="D12304" t="s">
        <v>37088</v>
      </c>
      <c r="E12304" t="s">
        <v>40</v>
      </c>
      <c r="F12304" s="7">
        <v>143.68</v>
      </c>
      <c r="G12304" t="s">
        <v>33</v>
      </c>
      <c r="H12304" t="s">
        <v>31814</v>
      </c>
      <c r="I12304" t="s">
        <v>31819</v>
      </c>
      <c r="M12304" t="s">
        <v>36</v>
      </c>
      <c r="N12304" t="str">
        <f>IF(AND(PESQUISA!$B$3&lt;&gt;"",OR(PESQUISA!$B$4="TODAS",B12304=PESQUISA!$B$4),ISNUMBER(SEARCH(PESQUISA!$B$3,D12304))),ROW()-1,"")</f>
        <v/>
      </c>
    </row>
    <row r="12305" spans="1:14" x14ac:dyDescent="0.3">
      <c r="A12305" t="s">
        <v>37089</v>
      </c>
      <c r="B12305" t="s">
        <v>31811</v>
      </c>
      <c r="C12305" t="s">
        <v>37090</v>
      </c>
      <c r="D12305" t="s">
        <v>37091</v>
      </c>
      <c r="E12305" t="s">
        <v>40</v>
      </c>
      <c r="F12305" s="7">
        <v>156.63999999999999</v>
      </c>
      <c r="G12305" t="s">
        <v>33</v>
      </c>
      <c r="H12305" t="s">
        <v>31814</v>
      </c>
      <c r="I12305" t="s">
        <v>31819</v>
      </c>
      <c r="M12305" t="s">
        <v>36</v>
      </c>
      <c r="N12305" t="str">
        <f>IF(AND(PESQUISA!$B$3&lt;&gt;"",OR(PESQUISA!$B$4="TODAS",B12305=PESQUISA!$B$4),ISNUMBER(SEARCH(PESQUISA!$B$3,D12305))),ROW()-1,"")</f>
        <v/>
      </c>
    </row>
    <row r="12306" spans="1:14" x14ac:dyDescent="0.3">
      <c r="A12306" t="s">
        <v>37092</v>
      </c>
      <c r="B12306" t="s">
        <v>31811</v>
      </c>
      <c r="C12306" t="s">
        <v>37093</v>
      </c>
      <c r="D12306" t="s">
        <v>37094</v>
      </c>
      <c r="E12306" t="s">
        <v>40</v>
      </c>
      <c r="F12306" s="7">
        <v>292.3</v>
      </c>
      <c r="G12306" t="s">
        <v>33</v>
      </c>
      <c r="H12306" t="s">
        <v>31814</v>
      </c>
      <c r="I12306" t="s">
        <v>31819</v>
      </c>
      <c r="M12306" t="s">
        <v>36</v>
      </c>
      <c r="N12306" t="str">
        <f>IF(AND(PESQUISA!$B$3&lt;&gt;"",OR(PESQUISA!$B$4="TODAS",B12306=PESQUISA!$B$4),ISNUMBER(SEARCH(PESQUISA!$B$3,D12306))),ROW()-1,"")</f>
        <v/>
      </c>
    </row>
    <row r="12307" spans="1:14" x14ac:dyDescent="0.3">
      <c r="A12307" t="s">
        <v>37095</v>
      </c>
      <c r="B12307" t="s">
        <v>31811</v>
      </c>
      <c r="C12307" t="s">
        <v>37096</v>
      </c>
      <c r="D12307" t="s">
        <v>37097</v>
      </c>
      <c r="E12307" t="s">
        <v>40</v>
      </c>
      <c r="F12307" s="7">
        <v>470.05</v>
      </c>
      <c r="G12307" t="s">
        <v>33</v>
      </c>
      <c r="H12307" t="s">
        <v>31814</v>
      </c>
      <c r="I12307" t="s">
        <v>31819</v>
      </c>
      <c r="M12307" t="s">
        <v>36</v>
      </c>
      <c r="N12307" t="str">
        <f>IF(AND(PESQUISA!$B$3&lt;&gt;"",OR(PESQUISA!$B$4="TODAS",B12307=PESQUISA!$B$4),ISNUMBER(SEARCH(PESQUISA!$B$3,D12307))),ROW()-1,"")</f>
        <v/>
      </c>
    </row>
    <row r="12308" spans="1:14" x14ac:dyDescent="0.3">
      <c r="A12308" t="s">
        <v>37098</v>
      </c>
      <c r="B12308" t="s">
        <v>31811</v>
      </c>
      <c r="C12308" t="s">
        <v>37099</v>
      </c>
      <c r="D12308" t="s">
        <v>37100</v>
      </c>
      <c r="E12308" t="s">
        <v>40</v>
      </c>
      <c r="F12308" s="7">
        <v>178.28</v>
      </c>
      <c r="G12308" t="s">
        <v>33</v>
      </c>
      <c r="H12308" t="s">
        <v>31814</v>
      </c>
      <c r="I12308" t="s">
        <v>31819</v>
      </c>
      <c r="M12308" t="s">
        <v>36</v>
      </c>
      <c r="N12308" t="str">
        <f>IF(AND(PESQUISA!$B$3&lt;&gt;"",OR(PESQUISA!$B$4="TODAS",B12308=PESQUISA!$B$4),ISNUMBER(SEARCH(PESQUISA!$B$3,D12308))),ROW()-1,"")</f>
        <v/>
      </c>
    </row>
    <row r="12309" spans="1:14" x14ac:dyDescent="0.3">
      <c r="A12309" t="s">
        <v>37101</v>
      </c>
      <c r="B12309" t="s">
        <v>31811</v>
      </c>
      <c r="C12309" t="s">
        <v>37102</v>
      </c>
      <c r="D12309" t="s">
        <v>37103</v>
      </c>
      <c r="E12309" t="s">
        <v>40</v>
      </c>
      <c r="F12309" s="7">
        <v>208.9</v>
      </c>
      <c r="G12309" t="s">
        <v>33</v>
      </c>
      <c r="H12309" t="s">
        <v>31814</v>
      </c>
      <c r="I12309" t="s">
        <v>31819</v>
      </c>
      <c r="M12309" t="s">
        <v>36</v>
      </c>
      <c r="N12309" t="str">
        <f>IF(AND(PESQUISA!$B$3&lt;&gt;"",OR(PESQUISA!$B$4="TODAS",B12309=PESQUISA!$B$4),ISNUMBER(SEARCH(PESQUISA!$B$3,D12309))),ROW()-1,"")</f>
        <v/>
      </c>
    </row>
    <row r="12310" spans="1:14" x14ac:dyDescent="0.3">
      <c r="A12310" t="s">
        <v>37104</v>
      </c>
      <c r="B12310" t="s">
        <v>31811</v>
      </c>
      <c r="C12310" t="s">
        <v>37105</v>
      </c>
      <c r="D12310" t="s">
        <v>37106</v>
      </c>
      <c r="E12310" t="s">
        <v>40</v>
      </c>
      <c r="F12310" s="7">
        <v>201.32</v>
      </c>
      <c r="G12310" t="s">
        <v>33</v>
      </c>
      <c r="H12310" t="s">
        <v>31814</v>
      </c>
      <c r="I12310" t="s">
        <v>31819</v>
      </c>
      <c r="M12310" t="s">
        <v>36</v>
      </c>
      <c r="N12310" t="str">
        <f>IF(AND(PESQUISA!$B$3&lt;&gt;"",OR(PESQUISA!$B$4="TODAS",B12310=PESQUISA!$B$4),ISNUMBER(SEARCH(PESQUISA!$B$3,D12310))),ROW()-1,"")</f>
        <v/>
      </c>
    </row>
    <row r="12311" spans="1:14" x14ac:dyDescent="0.3">
      <c r="A12311" t="s">
        <v>37107</v>
      </c>
      <c r="B12311" t="s">
        <v>31811</v>
      </c>
      <c r="C12311" t="s">
        <v>37108</v>
      </c>
      <c r="D12311" t="s">
        <v>37109</v>
      </c>
      <c r="E12311" t="s">
        <v>40</v>
      </c>
      <c r="F12311" s="7">
        <v>466.4</v>
      </c>
      <c r="G12311" t="s">
        <v>33</v>
      </c>
      <c r="H12311" t="s">
        <v>31814</v>
      </c>
      <c r="I12311" t="s">
        <v>31819</v>
      </c>
      <c r="M12311" t="s">
        <v>36</v>
      </c>
      <c r="N12311" t="str">
        <f>IF(AND(PESQUISA!$B$3&lt;&gt;"",OR(PESQUISA!$B$4="TODAS",B12311=PESQUISA!$B$4),ISNUMBER(SEARCH(PESQUISA!$B$3,D12311))),ROW()-1,"")</f>
        <v/>
      </c>
    </row>
    <row r="12312" spans="1:14" x14ac:dyDescent="0.3">
      <c r="A12312" t="s">
        <v>37110</v>
      </c>
      <c r="B12312" t="s">
        <v>31811</v>
      </c>
      <c r="C12312" t="s">
        <v>37111</v>
      </c>
      <c r="D12312" t="s">
        <v>37112</v>
      </c>
      <c r="E12312" t="s">
        <v>40</v>
      </c>
      <c r="G12312" t="s">
        <v>33</v>
      </c>
      <c r="H12312" t="s">
        <v>31814</v>
      </c>
      <c r="I12312" t="s">
        <v>32347</v>
      </c>
      <c r="M12312" t="s">
        <v>53</v>
      </c>
      <c r="N12312" t="str">
        <f>IF(AND(PESQUISA!$B$3&lt;&gt;"",OR(PESQUISA!$B$4="TODAS",B12312=PESQUISA!$B$4),ISNUMBER(SEARCH(PESQUISA!$B$3,D12312))),ROW()-1,"")</f>
        <v/>
      </c>
    </row>
    <row r="12313" spans="1:14" x14ac:dyDescent="0.3">
      <c r="A12313" t="s">
        <v>37113</v>
      </c>
      <c r="B12313" t="s">
        <v>31811</v>
      </c>
      <c r="C12313" t="s">
        <v>37114</v>
      </c>
      <c r="D12313" t="s">
        <v>37115</v>
      </c>
      <c r="E12313" t="s">
        <v>40</v>
      </c>
      <c r="G12313" t="s">
        <v>33</v>
      </c>
      <c r="H12313" t="s">
        <v>31814</v>
      </c>
      <c r="I12313" t="s">
        <v>32347</v>
      </c>
      <c r="M12313" t="s">
        <v>53</v>
      </c>
      <c r="N12313" t="str">
        <f>IF(AND(PESQUISA!$B$3&lt;&gt;"",OR(PESQUISA!$B$4="TODAS",B12313=PESQUISA!$B$4),ISNUMBER(SEARCH(PESQUISA!$B$3,D12313))),ROW()-1,"")</f>
        <v/>
      </c>
    </row>
    <row r="12314" spans="1:14" x14ac:dyDescent="0.3">
      <c r="A12314" t="s">
        <v>37116</v>
      </c>
      <c r="B12314" t="s">
        <v>31811</v>
      </c>
      <c r="C12314" t="s">
        <v>37117</v>
      </c>
      <c r="D12314" t="s">
        <v>37118</v>
      </c>
      <c r="E12314" t="s">
        <v>40</v>
      </c>
      <c r="G12314" t="s">
        <v>33</v>
      </c>
      <c r="H12314" t="s">
        <v>31814</v>
      </c>
      <c r="I12314" t="s">
        <v>31819</v>
      </c>
      <c r="M12314" t="s">
        <v>53</v>
      </c>
      <c r="N12314" t="str">
        <f>IF(AND(PESQUISA!$B$3&lt;&gt;"",OR(PESQUISA!$B$4="TODAS",B12314=PESQUISA!$B$4),ISNUMBER(SEARCH(PESQUISA!$B$3,D12314))),ROW()-1,"")</f>
        <v/>
      </c>
    </row>
    <row r="12315" spans="1:14" x14ac:dyDescent="0.3">
      <c r="A12315" t="s">
        <v>37119</v>
      </c>
      <c r="B12315" t="s">
        <v>31811</v>
      </c>
      <c r="C12315" t="s">
        <v>37120</v>
      </c>
      <c r="D12315" t="s">
        <v>37121</v>
      </c>
      <c r="E12315" t="s">
        <v>40</v>
      </c>
      <c r="G12315" t="s">
        <v>33</v>
      </c>
      <c r="H12315" t="s">
        <v>31814</v>
      </c>
      <c r="I12315" t="s">
        <v>31819</v>
      </c>
      <c r="M12315" t="s">
        <v>53</v>
      </c>
      <c r="N12315" t="str">
        <f>IF(AND(PESQUISA!$B$3&lt;&gt;"",OR(PESQUISA!$B$4="TODAS",B12315=PESQUISA!$B$4),ISNUMBER(SEARCH(PESQUISA!$B$3,D12315))),ROW()-1,"")</f>
        <v/>
      </c>
    </row>
    <row r="12316" spans="1:14" x14ac:dyDescent="0.3">
      <c r="A12316" t="s">
        <v>37122</v>
      </c>
      <c r="B12316" t="s">
        <v>31811</v>
      </c>
      <c r="C12316" t="s">
        <v>37123</v>
      </c>
      <c r="D12316" t="s">
        <v>37124</v>
      </c>
      <c r="E12316" t="s">
        <v>40</v>
      </c>
      <c r="G12316" t="s">
        <v>33</v>
      </c>
      <c r="H12316" t="s">
        <v>31814</v>
      </c>
      <c r="I12316" t="s">
        <v>31819</v>
      </c>
      <c r="M12316" t="s">
        <v>53</v>
      </c>
      <c r="N12316" t="str">
        <f>IF(AND(PESQUISA!$B$3&lt;&gt;"",OR(PESQUISA!$B$4="TODAS",B12316=PESQUISA!$B$4),ISNUMBER(SEARCH(PESQUISA!$B$3,D12316))),ROW()-1,"")</f>
        <v/>
      </c>
    </row>
    <row r="12317" spans="1:14" x14ac:dyDescent="0.3">
      <c r="A12317" t="s">
        <v>37125</v>
      </c>
      <c r="B12317" t="s">
        <v>31811</v>
      </c>
      <c r="C12317" t="s">
        <v>37126</v>
      </c>
      <c r="D12317" t="s">
        <v>37127</v>
      </c>
      <c r="E12317" t="s">
        <v>40</v>
      </c>
      <c r="G12317" t="s">
        <v>33</v>
      </c>
      <c r="H12317" t="s">
        <v>31814</v>
      </c>
      <c r="I12317" t="s">
        <v>31819</v>
      </c>
      <c r="M12317" t="s">
        <v>53</v>
      </c>
      <c r="N12317" t="str">
        <f>IF(AND(PESQUISA!$B$3&lt;&gt;"",OR(PESQUISA!$B$4="TODAS",B12317=PESQUISA!$B$4),ISNUMBER(SEARCH(PESQUISA!$B$3,D12317))),ROW()-1,"")</f>
        <v/>
      </c>
    </row>
    <row r="12318" spans="1:14" x14ac:dyDescent="0.3">
      <c r="A12318" t="s">
        <v>37128</v>
      </c>
      <c r="B12318" t="s">
        <v>31811</v>
      </c>
      <c r="C12318" t="s">
        <v>37129</v>
      </c>
      <c r="D12318" t="s">
        <v>37130</v>
      </c>
      <c r="E12318" t="s">
        <v>40</v>
      </c>
      <c r="G12318" t="s">
        <v>33</v>
      </c>
      <c r="H12318" t="s">
        <v>31814</v>
      </c>
      <c r="I12318" t="s">
        <v>31819</v>
      </c>
      <c r="M12318" t="s">
        <v>53</v>
      </c>
      <c r="N12318" t="str">
        <f>IF(AND(PESQUISA!$B$3&lt;&gt;"",OR(PESQUISA!$B$4="TODAS",B12318=PESQUISA!$B$4),ISNUMBER(SEARCH(PESQUISA!$B$3,D12318))),ROW()-1,"")</f>
        <v/>
      </c>
    </row>
    <row r="12319" spans="1:14" x14ac:dyDescent="0.3">
      <c r="A12319" t="s">
        <v>37131</v>
      </c>
      <c r="B12319" t="s">
        <v>31811</v>
      </c>
      <c r="C12319" t="s">
        <v>37132</v>
      </c>
      <c r="D12319" t="s">
        <v>37133</v>
      </c>
      <c r="E12319" t="s">
        <v>40</v>
      </c>
      <c r="G12319" t="s">
        <v>33</v>
      </c>
      <c r="H12319" t="s">
        <v>31814</v>
      </c>
      <c r="I12319" t="s">
        <v>31819</v>
      </c>
      <c r="M12319" t="s">
        <v>53</v>
      </c>
      <c r="N12319" t="str">
        <f>IF(AND(PESQUISA!$B$3&lt;&gt;"",OR(PESQUISA!$B$4="TODAS",B12319=PESQUISA!$B$4),ISNUMBER(SEARCH(PESQUISA!$B$3,D12319))),ROW()-1,"")</f>
        <v/>
      </c>
    </row>
    <row r="12320" spans="1:14" x14ac:dyDescent="0.3">
      <c r="A12320" t="s">
        <v>37134</v>
      </c>
      <c r="B12320" t="s">
        <v>31811</v>
      </c>
      <c r="C12320" t="s">
        <v>37135</v>
      </c>
      <c r="D12320" t="s">
        <v>37136</v>
      </c>
      <c r="E12320" t="s">
        <v>40</v>
      </c>
      <c r="G12320" t="s">
        <v>33</v>
      </c>
      <c r="H12320" t="s">
        <v>31814</v>
      </c>
      <c r="I12320" t="s">
        <v>31819</v>
      </c>
      <c r="M12320" t="s">
        <v>53</v>
      </c>
      <c r="N12320" t="str">
        <f>IF(AND(PESQUISA!$B$3&lt;&gt;"",OR(PESQUISA!$B$4="TODAS",B12320=PESQUISA!$B$4),ISNUMBER(SEARCH(PESQUISA!$B$3,D12320))),ROW()-1,"")</f>
        <v/>
      </c>
    </row>
    <row r="12321" spans="1:14" x14ac:dyDescent="0.3">
      <c r="A12321" t="s">
        <v>37137</v>
      </c>
      <c r="B12321" t="s">
        <v>31811</v>
      </c>
      <c r="C12321" t="s">
        <v>37138</v>
      </c>
      <c r="D12321" t="s">
        <v>37139</v>
      </c>
      <c r="E12321" t="s">
        <v>40</v>
      </c>
      <c r="G12321" t="s">
        <v>33</v>
      </c>
      <c r="H12321" t="s">
        <v>31814</v>
      </c>
      <c r="I12321" t="s">
        <v>31819</v>
      </c>
      <c r="M12321" t="s">
        <v>53</v>
      </c>
      <c r="N12321" t="str">
        <f>IF(AND(PESQUISA!$B$3&lt;&gt;"",OR(PESQUISA!$B$4="TODAS",B12321=PESQUISA!$B$4),ISNUMBER(SEARCH(PESQUISA!$B$3,D12321))),ROW()-1,"")</f>
        <v/>
      </c>
    </row>
    <row r="12322" spans="1:14" x14ac:dyDescent="0.3">
      <c r="A12322" t="s">
        <v>37140</v>
      </c>
      <c r="B12322" t="s">
        <v>31811</v>
      </c>
      <c r="C12322" t="s">
        <v>37141</v>
      </c>
      <c r="D12322" t="s">
        <v>37142</v>
      </c>
      <c r="E12322" t="s">
        <v>32</v>
      </c>
      <c r="F12322" s="7">
        <v>805.69</v>
      </c>
      <c r="G12322" t="s">
        <v>33</v>
      </c>
      <c r="H12322" t="s">
        <v>31814</v>
      </c>
      <c r="I12322" t="s">
        <v>31819</v>
      </c>
      <c r="M12322" t="s">
        <v>36</v>
      </c>
      <c r="N12322" t="str">
        <f>IF(AND(PESQUISA!$B$3&lt;&gt;"",OR(PESQUISA!$B$4="TODAS",B12322=PESQUISA!$B$4),ISNUMBER(SEARCH(PESQUISA!$B$3,D12322))),ROW()-1,"")</f>
        <v/>
      </c>
    </row>
    <row r="12323" spans="1:14" x14ac:dyDescent="0.3">
      <c r="A12323" t="s">
        <v>37143</v>
      </c>
      <c r="B12323" t="s">
        <v>31811</v>
      </c>
      <c r="C12323" t="s">
        <v>37144</v>
      </c>
      <c r="D12323" t="s">
        <v>37145</v>
      </c>
      <c r="E12323" t="s">
        <v>32</v>
      </c>
      <c r="F12323" s="7">
        <v>745.62</v>
      </c>
      <c r="G12323" t="s">
        <v>33</v>
      </c>
      <c r="H12323" t="s">
        <v>31814</v>
      </c>
      <c r="I12323" t="s">
        <v>31819</v>
      </c>
      <c r="M12323" t="s">
        <v>36</v>
      </c>
      <c r="N12323" t="str">
        <f>IF(AND(PESQUISA!$B$3&lt;&gt;"",OR(PESQUISA!$B$4="TODAS",B12323=PESQUISA!$B$4),ISNUMBER(SEARCH(PESQUISA!$B$3,D12323))),ROW()-1,"")</f>
        <v/>
      </c>
    </row>
    <row r="12324" spans="1:14" x14ac:dyDescent="0.3">
      <c r="A12324" t="s">
        <v>37146</v>
      </c>
      <c r="B12324" t="s">
        <v>31811</v>
      </c>
      <c r="C12324" t="s">
        <v>37147</v>
      </c>
      <c r="D12324" t="s">
        <v>37148</v>
      </c>
      <c r="E12324" t="s">
        <v>32</v>
      </c>
      <c r="G12324" t="s">
        <v>33</v>
      </c>
      <c r="H12324" t="s">
        <v>31814</v>
      </c>
      <c r="I12324" t="s">
        <v>31819</v>
      </c>
      <c r="M12324" t="s">
        <v>53</v>
      </c>
      <c r="N12324" t="str">
        <f>IF(AND(PESQUISA!$B$3&lt;&gt;"",OR(PESQUISA!$B$4="TODAS",B12324=PESQUISA!$B$4),ISNUMBER(SEARCH(PESQUISA!$B$3,D12324))),ROW()-1,"")</f>
        <v/>
      </c>
    </row>
    <row r="12325" spans="1:14" x14ac:dyDescent="0.3">
      <c r="A12325" t="s">
        <v>37149</v>
      </c>
      <c r="B12325" t="s">
        <v>31811</v>
      </c>
      <c r="C12325" t="s">
        <v>37150</v>
      </c>
      <c r="D12325" t="s">
        <v>37151</v>
      </c>
      <c r="E12325" t="s">
        <v>40</v>
      </c>
      <c r="F12325" s="7">
        <v>143199.54</v>
      </c>
      <c r="G12325" t="s">
        <v>33</v>
      </c>
      <c r="H12325" t="s">
        <v>31814</v>
      </c>
      <c r="I12325" t="s">
        <v>32347</v>
      </c>
      <c r="M12325" t="s">
        <v>36</v>
      </c>
      <c r="N12325" t="str">
        <f>IF(AND(PESQUISA!$B$3&lt;&gt;"",OR(PESQUISA!$B$4="TODAS",B12325=PESQUISA!$B$4),ISNUMBER(SEARCH(PESQUISA!$B$3,D12325))),ROW()-1,"")</f>
        <v/>
      </c>
    </row>
    <row r="12326" spans="1:14" x14ac:dyDescent="0.3">
      <c r="A12326" t="s">
        <v>37152</v>
      </c>
      <c r="B12326" t="s">
        <v>31811</v>
      </c>
      <c r="C12326" t="s">
        <v>37153</v>
      </c>
      <c r="D12326" t="s">
        <v>37154</v>
      </c>
      <c r="E12326" t="s">
        <v>40</v>
      </c>
      <c r="F12326" s="7">
        <v>35.94</v>
      </c>
      <c r="G12326" t="s">
        <v>33</v>
      </c>
      <c r="H12326" t="s">
        <v>31814</v>
      </c>
      <c r="I12326" t="s">
        <v>31819</v>
      </c>
      <c r="M12326" t="s">
        <v>36</v>
      </c>
      <c r="N12326" t="str">
        <f>IF(AND(PESQUISA!$B$3&lt;&gt;"",OR(PESQUISA!$B$4="TODAS",B12326=PESQUISA!$B$4),ISNUMBER(SEARCH(PESQUISA!$B$3,D12326))),ROW()-1,"")</f>
        <v/>
      </c>
    </row>
    <row r="12327" spans="1:14" x14ac:dyDescent="0.3">
      <c r="A12327" t="s">
        <v>37155</v>
      </c>
      <c r="B12327" t="s">
        <v>31811</v>
      </c>
      <c r="C12327" t="s">
        <v>37156</v>
      </c>
      <c r="D12327" t="s">
        <v>37157</v>
      </c>
      <c r="E12327" t="s">
        <v>40</v>
      </c>
      <c r="F12327" s="7">
        <v>16.670000000000002</v>
      </c>
      <c r="G12327" t="s">
        <v>33</v>
      </c>
      <c r="H12327" t="s">
        <v>31814</v>
      </c>
      <c r="I12327" t="s">
        <v>31819</v>
      </c>
      <c r="M12327" t="s">
        <v>36</v>
      </c>
      <c r="N12327" t="str">
        <f>IF(AND(PESQUISA!$B$3&lt;&gt;"",OR(PESQUISA!$B$4="TODAS",B12327=PESQUISA!$B$4),ISNUMBER(SEARCH(PESQUISA!$B$3,D12327))),ROW()-1,"")</f>
        <v/>
      </c>
    </row>
    <row r="12328" spans="1:14" x14ac:dyDescent="0.3">
      <c r="A12328" t="s">
        <v>37158</v>
      </c>
      <c r="B12328" t="s">
        <v>31811</v>
      </c>
      <c r="C12328" t="s">
        <v>37159</v>
      </c>
      <c r="D12328" t="s">
        <v>37160</v>
      </c>
      <c r="E12328" t="s">
        <v>40</v>
      </c>
      <c r="F12328" s="7">
        <v>12.17</v>
      </c>
      <c r="G12328" t="s">
        <v>33</v>
      </c>
      <c r="H12328" t="s">
        <v>31814</v>
      </c>
      <c r="I12328" t="s">
        <v>31819</v>
      </c>
      <c r="M12328" t="s">
        <v>36</v>
      </c>
      <c r="N12328" t="str">
        <f>IF(AND(PESQUISA!$B$3&lt;&gt;"",OR(PESQUISA!$B$4="TODAS",B12328=PESQUISA!$B$4),ISNUMBER(SEARCH(PESQUISA!$B$3,D12328))),ROW()-1,"")</f>
        <v/>
      </c>
    </row>
    <row r="12329" spans="1:14" x14ac:dyDescent="0.3">
      <c r="A12329" t="s">
        <v>37161</v>
      </c>
      <c r="B12329" t="s">
        <v>31811</v>
      </c>
      <c r="C12329" t="s">
        <v>37162</v>
      </c>
      <c r="D12329" t="s">
        <v>37163</v>
      </c>
      <c r="E12329" t="s">
        <v>40</v>
      </c>
      <c r="F12329" s="7">
        <v>20.91</v>
      </c>
      <c r="G12329" t="s">
        <v>33</v>
      </c>
      <c r="H12329" t="s">
        <v>31814</v>
      </c>
      <c r="I12329" t="s">
        <v>31819</v>
      </c>
      <c r="M12329" t="s">
        <v>36</v>
      </c>
      <c r="N12329" t="str">
        <f>IF(AND(PESQUISA!$B$3&lt;&gt;"",OR(PESQUISA!$B$4="TODAS",B12329=PESQUISA!$B$4),ISNUMBER(SEARCH(PESQUISA!$B$3,D12329))),ROW()-1,"")</f>
        <v/>
      </c>
    </row>
    <row r="12330" spans="1:14" x14ac:dyDescent="0.3">
      <c r="A12330" t="s">
        <v>37164</v>
      </c>
      <c r="B12330" t="s">
        <v>31811</v>
      </c>
      <c r="C12330" t="s">
        <v>37165</v>
      </c>
      <c r="D12330" t="s">
        <v>37166</v>
      </c>
      <c r="E12330" t="s">
        <v>40</v>
      </c>
      <c r="F12330" s="7">
        <v>41.32</v>
      </c>
      <c r="G12330" t="s">
        <v>33</v>
      </c>
      <c r="H12330" t="s">
        <v>31814</v>
      </c>
      <c r="I12330" t="s">
        <v>31819</v>
      </c>
      <c r="M12330" t="s">
        <v>36</v>
      </c>
      <c r="N12330" t="str">
        <f>IF(AND(PESQUISA!$B$3&lt;&gt;"",OR(PESQUISA!$B$4="TODAS",B12330=PESQUISA!$B$4),ISNUMBER(SEARCH(PESQUISA!$B$3,D12330))),ROW()-1,"")</f>
        <v/>
      </c>
    </row>
    <row r="12331" spans="1:14" x14ac:dyDescent="0.3">
      <c r="A12331" t="s">
        <v>37167</v>
      </c>
      <c r="B12331" t="s">
        <v>31811</v>
      </c>
      <c r="C12331" t="s">
        <v>37168</v>
      </c>
      <c r="D12331" t="s">
        <v>37169</v>
      </c>
      <c r="E12331" t="s">
        <v>40</v>
      </c>
      <c r="F12331" s="7">
        <v>110.77</v>
      </c>
      <c r="G12331" t="s">
        <v>33</v>
      </c>
      <c r="H12331" t="s">
        <v>31814</v>
      </c>
      <c r="I12331" t="s">
        <v>31819</v>
      </c>
      <c r="M12331" t="s">
        <v>36</v>
      </c>
      <c r="N12331" t="str">
        <f>IF(AND(PESQUISA!$B$3&lt;&gt;"",OR(PESQUISA!$B$4="TODAS",B12331=PESQUISA!$B$4),ISNUMBER(SEARCH(PESQUISA!$B$3,D12331))),ROW()-1,"")</f>
        <v/>
      </c>
    </row>
    <row r="12332" spans="1:14" x14ac:dyDescent="0.3">
      <c r="A12332" t="s">
        <v>37170</v>
      </c>
      <c r="B12332" t="s">
        <v>31811</v>
      </c>
      <c r="C12332" t="s">
        <v>37171</v>
      </c>
      <c r="D12332" t="s">
        <v>37172</v>
      </c>
      <c r="E12332" t="s">
        <v>40</v>
      </c>
      <c r="G12332" t="s">
        <v>33</v>
      </c>
      <c r="H12332" t="s">
        <v>31814</v>
      </c>
      <c r="I12332" t="s">
        <v>31819</v>
      </c>
      <c r="M12332" t="s">
        <v>53</v>
      </c>
      <c r="N12332" t="str">
        <f>IF(AND(PESQUISA!$B$3&lt;&gt;"",OR(PESQUISA!$B$4="TODAS",B12332=PESQUISA!$B$4),ISNUMBER(SEARCH(PESQUISA!$B$3,D12332))),ROW()-1,"")</f>
        <v/>
      </c>
    </row>
    <row r="12333" spans="1:14" x14ac:dyDescent="0.3">
      <c r="A12333" t="s">
        <v>37173</v>
      </c>
      <c r="B12333" t="s">
        <v>31811</v>
      </c>
      <c r="C12333" t="s">
        <v>37174</v>
      </c>
      <c r="D12333" t="s">
        <v>37175</v>
      </c>
      <c r="E12333" t="s">
        <v>40</v>
      </c>
      <c r="F12333" s="7">
        <v>1921.59</v>
      </c>
      <c r="G12333" t="s">
        <v>33</v>
      </c>
      <c r="H12333" t="s">
        <v>31814</v>
      </c>
      <c r="I12333" t="s">
        <v>32347</v>
      </c>
      <c r="M12333" t="s">
        <v>36</v>
      </c>
      <c r="N12333" t="str">
        <f>IF(AND(PESQUISA!$B$3&lt;&gt;"",OR(PESQUISA!$B$4="TODAS",B12333=PESQUISA!$B$4),ISNUMBER(SEARCH(PESQUISA!$B$3,D12333))),ROW()-1,"")</f>
        <v/>
      </c>
    </row>
    <row r="12334" spans="1:14" x14ac:dyDescent="0.3">
      <c r="A12334" t="s">
        <v>37176</v>
      </c>
      <c r="B12334" t="s">
        <v>31811</v>
      </c>
      <c r="C12334" t="s">
        <v>37177</v>
      </c>
      <c r="D12334" t="s">
        <v>37178</v>
      </c>
      <c r="E12334" t="s">
        <v>40</v>
      </c>
      <c r="F12334" s="7">
        <v>189.63</v>
      </c>
      <c r="G12334" t="s">
        <v>33</v>
      </c>
      <c r="H12334" t="s">
        <v>31814</v>
      </c>
      <c r="I12334" t="s">
        <v>31819</v>
      </c>
      <c r="M12334" t="s">
        <v>36</v>
      </c>
      <c r="N12334" t="str">
        <f>IF(AND(PESQUISA!$B$3&lt;&gt;"",OR(PESQUISA!$B$4="TODAS",B12334=PESQUISA!$B$4),ISNUMBER(SEARCH(PESQUISA!$B$3,D12334))),ROW()-1,"")</f>
        <v/>
      </c>
    </row>
    <row r="12335" spans="1:14" x14ac:dyDescent="0.3">
      <c r="A12335" t="s">
        <v>37179</v>
      </c>
      <c r="B12335" t="s">
        <v>31811</v>
      </c>
      <c r="C12335" t="s">
        <v>37180</v>
      </c>
      <c r="D12335" t="s">
        <v>37181</v>
      </c>
      <c r="E12335" t="s">
        <v>40</v>
      </c>
      <c r="F12335" s="7">
        <v>399.51</v>
      </c>
      <c r="G12335" t="s">
        <v>33</v>
      </c>
      <c r="H12335" t="s">
        <v>31814</v>
      </c>
      <c r="I12335" t="s">
        <v>31819</v>
      </c>
      <c r="M12335" t="s">
        <v>36</v>
      </c>
      <c r="N12335" t="str">
        <f>IF(AND(PESQUISA!$B$3&lt;&gt;"",OR(PESQUISA!$B$4="TODAS",B12335=PESQUISA!$B$4),ISNUMBER(SEARCH(PESQUISA!$B$3,D12335))),ROW()-1,"")</f>
        <v/>
      </c>
    </row>
    <row r="12336" spans="1:14" x14ac:dyDescent="0.3">
      <c r="A12336" t="s">
        <v>37182</v>
      </c>
      <c r="B12336" t="s">
        <v>31811</v>
      </c>
      <c r="C12336" t="s">
        <v>37183</v>
      </c>
      <c r="D12336" t="s">
        <v>37184</v>
      </c>
      <c r="E12336" t="s">
        <v>40</v>
      </c>
      <c r="F12336" s="7">
        <v>16.690000000000001</v>
      </c>
      <c r="G12336" t="s">
        <v>33</v>
      </c>
      <c r="H12336" t="s">
        <v>31814</v>
      </c>
      <c r="I12336" t="s">
        <v>31819</v>
      </c>
      <c r="M12336" t="s">
        <v>36</v>
      </c>
      <c r="N12336" t="str">
        <f>IF(AND(PESQUISA!$B$3&lt;&gt;"",OR(PESQUISA!$B$4="TODAS",B12336=PESQUISA!$B$4),ISNUMBER(SEARCH(PESQUISA!$B$3,D12336))),ROW()-1,"")</f>
        <v/>
      </c>
    </row>
    <row r="12337" spans="1:14" x14ac:dyDescent="0.3">
      <c r="A12337" t="s">
        <v>37185</v>
      </c>
      <c r="B12337" t="s">
        <v>31811</v>
      </c>
      <c r="C12337" t="s">
        <v>37186</v>
      </c>
      <c r="D12337" t="s">
        <v>37187</v>
      </c>
      <c r="E12337" t="s">
        <v>40</v>
      </c>
      <c r="F12337" s="7">
        <v>147.07</v>
      </c>
      <c r="G12337" t="s">
        <v>33</v>
      </c>
      <c r="H12337" t="s">
        <v>31814</v>
      </c>
      <c r="I12337" t="s">
        <v>31819</v>
      </c>
      <c r="M12337" t="s">
        <v>36</v>
      </c>
      <c r="N12337" t="str">
        <f>IF(AND(PESQUISA!$B$3&lt;&gt;"",OR(PESQUISA!$B$4="TODAS",B12337=PESQUISA!$B$4),ISNUMBER(SEARCH(PESQUISA!$B$3,D12337))),ROW()-1,"")</f>
        <v/>
      </c>
    </row>
    <row r="12338" spans="1:14" x14ac:dyDescent="0.3">
      <c r="A12338" t="s">
        <v>37188</v>
      </c>
      <c r="B12338" t="s">
        <v>31811</v>
      </c>
      <c r="C12338" t="s">
        <v>37189</v>
      </c>
      <c r="D12338" t="s">
        <v>37190</v>
      </c>
      <c r="E12338" t="s">
        <v>40</v>
      </c>
      <c r="F12338" s="7">
        <v>385.1</v>
      </c>
      <c r="G12338" t="s">
        <v>33</v>
      </c>
      <c r="H12338" t="s">
        <v>31814</v>
      </c>
      <c r="I12338" t="s">
        <v>31819</v>
      </c>
      <c r="M12338" t="s">
        <v>36</v>
      </c>
      <c r="N12338" t="str">
        <f>IF(AND(PESQUISA!$B$3&lt;&gt;"",OR(PESQUISA!$B$4="TODAS",B12338=PESQUISA!$B$4),ISNUMBER(SEARCH(PESQUISA!$B$3,D12338))),ROW()-1,"")</f>
        <v/>
      </c>
    </row>
    <row r="12339" spans="1:14" x14ac:dyDescent="0.3">
      <c r="A12339" t="s">
        <v>37191</v>
      </c>
      <c r="B12339" t="s">
        <v>31811</v>
      </c>
      <c r="C12339" t="s">
        <v>37192</v>
      </c>
      <c r="D12339" t="s">
        <v>37193</v>
      </c>
      <c r="E12339" t="s">
        <v>40</v>
      </c>
      <c r="F12339" s="7">
        <v>522.17999999999995</v>
      </c>
      <c r="G12339" t="s">
        <v>33</v>
      </c>
      <c r="H12339" t="s">
        <v>31814</v>
      </c>
      <c r="I12339" t="s">
        <v>31819</v>
      </c>
      <c r="M12339" t="s">
        <v>36</v>
      </c>
      <c r="N12339" t="str">
        <f>IF(AND(PESQUISA!$B$3&lt;&gt;"",OR(PESQUISA!$B$4="TODAS",B12339=PESQUISA!$B$4),ISNUMBER(SEARCH(PESQUISA!$B$3,D12339))),ROW()-1,"")</f>
        <v/>
      </c>
    </row>
    <row r="12340" spans="1:14" x14ac:dyDescent="0.3">
      <c r="A12340" t="s">
        <v>37194</v>
      </c>
      <c r="B12340" t="s">
        <v>31811</v>
      </c>
      <c r="C12340" t="s">
        <v>37195</v>
      </c>
      <c r="D12340" t="s">
        <v>37196</v>
      </c>
      <c r="E12340" t="s">
        <v>40</v>
      </c>
      <c r="F12340" s="7">
        <v>5.21</v>
      </c>
      <c r="G12340" t="s">
        <v>33</v>
      </c>
      <c r="H12340" t="s">
        <v>31814</v>
      </c>
      <c r="I12340" t="s">
        <v>31819</v>
      </c>
      <c r="M12340" t="s">
        <v>36</v>
      </c>
      <c r="N12340" t="str">
        <f>IF(AND(PESQUISA!$B$3&lt;&gt;"",OR(PESQUISA!$B$4="TODAS",B12340=PESQUISA!$B$4),ISNUMBER(SEARCH(PESQUISA!$B$3,D12340))),ROW()-1,"")</f>
        <v/>
      </c>
    </row>
    <row r="12341" spans="1:14" x14ac:dyDescent="0.3">
      <c r="A12341" t="s">
        <v>37197</v>
      </c>
      <c r="B12341" t="s">
        <v>31811</v>
      </c>
      <c r="C12341" t="s">
        <v>37198</v>
      </c>
      <c r="D12341" t="s">
        <v>37199</v>
      </c>
      <c r="E12341" t="s">
        <v>40</v>
      </c>
      <c r="F12341" s="7">
        <v>3.92</v>
      </c>
      <c r="G12341" t="s">
        <v>33</v>
      </c>
      <c r="H12341" t="s">
        <v>31814</v>
      </c>
      <c r="I12341" t="s">
        <v>31819</v>
      </c>
      <c r="M12341" t="s">
        <v>36</v>
      </c>
      <c r="N12341" t="str">
        <f>IF(AND(PESQUISA!$B$3&lt;&gt;"",OR(PESQUISA!$B$4="TODAS",B12341=PESQUISA!$B$4),ISNUMBER(SEARCH(PESQUISA!$B$3,D12341))),ROW()-1,"")</f>
        <v/>
      </c>
    </row>
    <row r="12342" spans="1:14" x14ac:dyDescent="0.3">
      <c r="A12342" t="s">
        <v>37200</v>
      </c>
      <c r="B12342" t="s">
        <v>31811</v>
      </c>
      <c r="C12342" t="s">
        <v>37201</v>
      </c>
      <c r="D12342" t="s">
        <v>37202</v>
      </c>
      <c r="E12342" t="s">
        <v>40</v>
      </c>
      <c r="F12342" s="7">
        <v>6.48</v>
      </c>
      <c r="G12342" t="s">
        <v>33</v>
      </c>
      <c r="H12342" t="s">
        <v>31814</v>
      </c>
      <c r="I12342" t="s">
        <v>31819</v>
      </c>
      <c r="M12342" t="s">
        <v>36</v>
      </c>
      <c r="N12342" t="str">
        <f>IF(AND(PESQUISA!$B$3&lt;&gt;"",OR(PESQUISA!$B$4="TODAS",B12342=PESQUISA!$B$4),ISNUMBER(SEARCH(PESQUISA!$B$3,D12342))),ROW()-1,"")</f>
        <v/>
      </c>
    </row>
    <row r="12343" spans="1:14" x14ac:dyDescent="0.3">
      <c r="A12343" t="s">
        <v>37203</v>
      </c>
      <c r="B12343" t="s">
        <v>31811</v>
      </c>
      <c r="C12343" t="s">
        <v>37204</v>
      </c>
      <c r="D12343" t="s">
        <v>37205</v>
      </c>
      <c r="E12343" t="s">
        <v>40</v>
      </c>
      <c r="F12343" s="7">
        <v>15.1</v>
      </c>
      <c r="G12343" t="s">
        <v>33</v>
      </c>
      <c r="H12343" t="s">
        <v>31814</v>
      </c>
      <c r="I12343" t="s">
        <v>31819</v>
      </c>
      <c r="M12343" t="s">
        <v>36</v>
      </c>
      <c r="N12343" t="str">
        <f>IF(AND(PESQUISA!$B$3&lt;&gt;"",OR(PESQUISA!$B$4="TODAS",B12343=PESQUISA!$B$4),ISNUMBER(SEARCH(PESQUISA!$B$3,D12343))),ROW()-1,"")</f>
        <v/>
      </c>
    </row>
    <row r="12344" spans="1:14" x14ac:dyDescent="0.3">
      <c r="A12344" t="s">
        <v>37206</v>
      </c>
      <c r="B12344" t="s">
        <v>31811</v>
      </c>
      <c r="C12344" t="s">
        <v>37207</v>
      </c>
      <c r="D12344" t="s">
        <v>37208</v>
      </c>
      <c r="E12344" t="s">
        <v>40</v>
      </c>
      <c r="F12344" s="7">
        <v>20.76</v>
      </c>
      <c r="G12344" t="s">
        <v>33</v>
      </c>
      <c r="H12344" t="s">
        <v>31814</v>
      </c>
      <c r="I12344" t="s">
        <v>31819</v>
      </c>
      <c r="M12344" t="s">
        <v>36</v>
      </c>
      <c r="N12344" t="str">
        <f>IF(AND(PESQUISA!$B$3&lt;&gt;"",OR(PESQUISA!$B$4="TODAS",B12344=PESQUISA!$B$4),ISNUMBER(SEARCH(PESQUISA!$B$3,D12344))),ROW()-1,"")</f>
        <v/>
      </c>
    </row>
    <row r="12345" spans="1:14" x14ac:dyDescent="0.3">
      <c r="A12345" t="s">
        <v>37209</v>
      </c>
      <c r="B12345" t="s">
        <v>31811</v>
      </c>
      <c r="C12345" t="s">
        <v>37210</v>
      </c>
      <c r="D12345" t="s">
        <v>37211</v>
      </c>
      <c r="E12345" t="s">
        <v>40</v>
      </c>
      <c r="F12345" s="7">
        <v>25.06</v>
      </c>
      <c r="G12345" t="s">
        <v>33</v>
      </c>
      <c r="H12345" t="s">
        <v>31814</v>
      </c>
      <c r="I12345" t="s">
        <v>31819</v>
      </c>
      <c r="M12345" t="s">
        <v>36</v>
      </c>
      <c r="N12345" t="str">
        <f>IF(AND(PESQUISA!$B$3&lt;&gt;"",OR(PESQUISA!$B$4="TODAS",B12345=PESQUISA!$B$4),ISNUMBER(SEARCH(PESQUISA!$B$3,D12345))),ROW()-1,"")</f>
        <v/>
      </c>
    </row>
    <row r="12346" spans="1:14" x14ac:dyDescent="0.3">
      <c r="A12346" t="s">
        <v>37212</v>
      </c>
      <c r="B12346" t="s">
        <v>31811</v>
      </c>
      <c r="C12346" t="s">
        <v>37213</v>
      </c>
      <c r="D12346" t="s">
        <v>37214</v>
      </c>
      <c r="E12346" t="s">
        <v>40</v>
      </c>
      <c r="F12346" s="7">
        <v>29.19</v>
      </c>
      <c r="G12346" t="s">
        <v>33</v>
      </c>
      <c r="H12346" t="s">
        <v>31814</v>
      </c>
      <c r="I12346" t="s">
        <v>31819</v>
      </c>
      <c r="M12346" t="s">
        <v>36</v>
      </c>
      <c r="N12346" t="str">
        <f>IF(AND(PESQUISA!$B$3&lt;&gt;"",OR(PESQUISA!$B$4="TODAS",B12346=PESQUISA!$B$4),ISNUMBER(SEARCH(PESQUISA!$B$3,D12346))),ROW()-1,"")</f>
        <v/>
      </c>
    </row>
    <row r="12347" spans="1:14" x14ac:dyDescent="0.3">
      <c r="A12347" t="s">
        <v>37215</v>
      </c>
      <c r="B12347" t="s">
        <v>31811</v>
      </c>
      <c r="C12347" t="s">
        <v>37216</v>
      </c>
      <c r="D12347" t="s">
        <v>37217</v>
      </c>
      <c r="E12347" t="s">
        <v>40</v>
      </c>
      <c r="F12347" s="7">
        <v>32.46</v>
      </c>
      <c r="G12347" t="s">
        <v>33</v>
      </c>
      <c r="H12347" t="s">
        <v>31814</v>
      </c>
      <c r="I12347" t="s">
        <v>31819</v>
      </c>
      <c r="M12347" t="s">
        <v>36</v>
      </c>
      <c r="N12347" t="str">
        <f>IF(AND(PESQUISA!$B$3&lt;&gt;"",OR(PESQUISA!$B$4="TODAS",B12347=PESQUISA!$B$4),ISNUMBER(SEARCH(PESQUISA!$B$3,D12347))),ROW()-1,"")</f>
        <v/>
      </c>
    </row>
    <row r="12348" spans="1:14" x14ac:dyDescent="0.3">
      <c r="A12348" t="s">
        <v>37218</v>
      </c>
      <c r="B12348" t="s">
        <v>31811</v>
      </c>
      <c r="C12348" t="s">
        <v>37219</v>
      </c>
      <c r="D12348" t="s">
        <v>37220</v>
      </c>
      <c r="E12348" t="s">
        <v>40</v>
      </c>
      <c r="F12348" s="7">
        <v>43.41</v>
      </c>
      <c r="G12348" t="s">
        <v>33</v>
      </c>
      <c r="H12348" t="s">
        <v>31814</v>
      </c>
      <c r="I12348" t="s">
        <v>31819</v>
      </c>
      <c r="M12348" t="s">
        <v>36</v>
      </c>
      <c r="N12348" t="str">
        <f>IF(AND(PESQUISA!$B$3&lt;&gt;"",OR(PESQUISA!$B$4="TODAS",B12348=PESQUISA!$B$4),ISNUMBER(SEARCH(PESQUISA!$B$3,D12348))),ROW()-1,"")</f>
        <v/>
      </c>
    </row>
    <row r="12349" spans="1:14" x14ac:dyDescent="0.3">
      <c r="A12349" t="s">
        <v>37221</v>
      </c>
      <c r="B12349" t="s">
        <v>31811</v>
      </c>
      <c r="C12349" t="s">
        <v>37222</v>
      </c>
      <c r="D12349" t="s">
        <v>37223</v>
      </c>
      <c r="E12349" t="s">
        <v>40</v>
      </c>
      <c r="F12349" s="7">
        <v>38.51</v>
      </c>
      <c r="G12349" t="s">
        <v>33</v>
      </c>
      <c r="H12349" t="s">
        <v>31814</v>
      </c>
      <c r="I12349" t="s">
        <v>31819</v>
      </c>
      <c r="M12349" t="s">
        <v>36</v>
      </c>
      <c r="N12349" t="str">
        <f>IF(AND(PESQUISA!$B$3&lt;&gt;"",OR(PESQUISA!$B$4="TODAS",B12349=PESQUISA!$B$4),ISNUMBER(SEARCH(PESQUISA!$B$3,D12349))),ROW()-1,"")</f>
        <v/>
      </c>
    </row>
    <row r="12350" spans="1:14" x14ac:dyDescent="0.3">
      <c r="A12350" t="s">
        <v>37224</v>
      </c>
      <c r="B12350" t="s">
        <v>31811</v>
      </c>
      <c r="C12350" t="s">
        <v>37225</v>
      </c>
      <c r="D12350" t="s">
        <v>37226</v>
      </c>
      <c r="E12350" t="s">
        <v>40</v>
      </c>
      <c r="F12350" s="7">
        <v>20.010000000000002</v>
      </c>
      <c r="G12350" t="s">
        <v>33</v>
      </c>
      <c r="H12350" t="s">
        <v>31814</v>
      </c>
      <c r="I12350" t="s">
        <v>31819</v>
      </c>
      <c r="M12350" t="s">
        <v>36</v>
      </c>
      <c r="N12350" t="str">
        <f>IF(AND(PESQUISA!$B$3&lt;&gt;"",OR(PESQUISA!$B$4="TODAS",B12350=PESQUISA!$B$4),ISNUMBER(SEARCH(PESQUISA!$B$3,D12350))),ROW()-1,"")</f>
        <v/>
      </c>
    </row>
    <row r="12351" spans="1:14" x14ac:dyDescent="0.3">
      <c r="A12351" t="s">
        <v>37227</v>
      </c>
      <c r="B12351" t="s">
        <v>31811</v>
      </c>
      <c r="C12351" t="s">
        <v>37228</v>
      </c>
      <c r="D12351" t="s">
        <v>37229</v>
      </c>
      <c r="E12351" t="s">
        <v>40</v>
      </c>
      <c r="F12351" s="7">
        <v>34.869999999999997</v>
      </c>
      <c r="G12351" t="s">
        <v>33</v>
      </c>
      <c r="H12351" t="s">
        <v>31814</v>
      </c>
      <c r="I12351" t="s">
        <v>31819</v>
      </c>
      <c r="M12351" t="s">
        <v>36</v>
      </c>
      <c r="N12351" t="str">
        <f>IF(AND(PESQUISA!$B$3&lt;&gt;"",OR(PESQUISA!$B$4="TODAS",B12351=PESQUISA!$B$4),ISNUMBER(SEARCH(PESQUISA!$B$3,D12351))),ROW()-1,"")</f>
        <v/>
      </c>
    </row>
    <row r="12352" spans="1:14" x14ac:dyDescent="0.3">
      <c r="A12352" t="s">
        <v>37230</v>
      </c>
      <c r="B12352" t="s">
        <v>31811</v>
      </c>
      <c r="C12352" t="s">
        <v>37231</v>
      </c>
      <c r="D12352" t="s">
        <v>37232</v>
      </c>
      <c r="E12352" t="s">
        <v>40</v>
      </c>
      <c r="F12352" s="7">
        <v>17.61</v>
      </c>
      <c r="G12352" t="s">
        <v>33</v>
      </c>
      <c r="H12352" t="s">
        <v>31814</v>
      </c>
      <c r="I12352" t="s">
        <v>31819</v>
      </c>
      <c r="M12352" t="s">
        <v>36</v>
      </c>
      <c r="N12352" t="str">
        <f>IF(AND(PESQUISA!$B$3&lt;&gt;"",OR(PESQUISA!$B$4="TODAS",B12352=PESQUISA!$B$4),ISNUMBER(SEARCH(PESQUISA!$B$3,D12352))),ROW()-1,"")</f>
        <v/>
      </c>
    </row>
    <row r="12353" spans="1:14" x14ac:dyDescent="0.3">
      <c r="A12353" t="s">
        <v>37233</v>
      </c>
      <c r="B12353" t="s">
        <v>31811</v>
      </c>
      <c r="C12353" t="s">
        <v>37234</v>
      </c>
      <c r="D12353" t="s">
        <v>37235</v>
      </c>
      <c r="E12353" t="s">
        <v>6144</v>
      </c>
      <c r="F12353" s="7">
        <v>25.46</v>
      </c>
      <c r="G12353" t="s">
        <v>33</v>
      </c>
      <c r="H12353" t="s">
        <v>31814</v>
      </c>
      <c r="I12353" t="s">
        <v>32249</v>
      </c>
      <c r="M12353" t="s">
        <v>36</v>
      </c>
      <c r="N12353" t="str">
        <f>IF(AND(PESQUISA!$B$3&lt;&gt;"",OR(PESQUISA!$B$4="TODAS",B12353=PESQUISA!$B$4),ISNUMBER(SEARCH(PESQUISA!$B$3,D12353))),ROW()-1,"")</f>
        <v/>
      </c>
    </row>
    <row r="12354" spans="1:14" x14ac:dyDescent="0.3">
      <c r="A12354" t="s">
        <v>37236</v>
      </c>
      <c r="B12354" t="s">
        <v>31811</v>
      </c>
      <c r="C12354" t="s">
        <v>37237</v>
      </c>
      <c r="D12354" t="s">
        <v>37238</v>
      </c>
      <c r="E12354" t="s">
        <v>21689</v>
      </c>
      <c r="F12354" s="7">
        <v>4565.82</v>
      </c>
      <c r="G12354" t="s">
        <v>33</v>
      </c>
      <c r="H12354" t="s">
        <v>31814</v>
      </c>
      <c r="I12354" t="s">
        <v>32249</v>
      </c>
      <c r="M12354" t="s">
        <v>36</v>
      </c>
      <c r="N12354" t="str">
        <f>IF(AND(PESQUISA!$B$3&lt;&gt;"",OR(PESQUISA!$B$4="TODAS",B12354=PESQUISA!$B$4),ISNUMBER(SEARCH(PESQUISA!$B$3,D12354))),ROW()-1,"")</f>
        <v/>
      </c>
    </row>
    <row r="12355" spans="1:14" x14ac:dyDescent="0.3">
      <c r="A12355" t="s">
        <v>37239</v>
      </c>
      <c r="B12355" t="s">
        <v>31811</v>
      </c>
      <c r="C12355" t="s">
        <v>37240</v>
      </c>
      <c r="D12355" t="s">
        <v>37241</v>
      </c>
      <c r="E12355" t="s">
        <v>60</v>
      </c>
      <c r="G12355" t="s">
        <v>33</v>
      </c>
      <c r="H12355" t="s">
        <v>31814</v>
      </c>
      <c r="I12355" t="s">
        <v>31819</v>
      </c>
      <c r="M12355" t="s">
        <v>53</v>
      </c>
      <c r="N12355" t="str">
        <f>IF(AND(PESQUISA!$B$3&lt;&gt;"",OR(PESQUISA!$B$4="TODAS",B12355=PESQUISA!$B$4),ISNUMBER(SEARCH(PESQUISA!$B$3,D12355))),ROW()-1,"")</f>
        <v/>
      </c>
    </row>
    <row r="12356" spans="1:14" x14ac:dyDescent="0.3">
      <c r="A12356" t="s">
        <v>37242</v>
      </c>
      <c r="B12356" t="s">
        <v>31811</v>
      </c>
      <c r="C12356" t="s">
        <v>37243</v>
      </c>
      <c r="D12356" t="s">
        <v>37244</v>
      </c>
      <c r="E12356" t="s">
        <v>60</v>
      </c>
      <c r="G12356" t="s">
        <v>33</v>
      </c>
      <c r="H12356" t="s">
        <v>31814</v>
      </c>
      <c r="I12356" t="s">
        <v>31819</v>
      </c>
      <c r="M12356" t="s">
        <v>53</v>
      </c>
      <c r="N12356" t="str">
        <f>IF(AND(PESQUISA!$B$3&lt;&gt;"",OR(PESQUISA!$B$4="TODAS",B12356=PESQUISA!$B$4),ISNUMBER(SEARCH(PESQUISA!$B$3,D12356))),ROW()-1,"")</f>
        <v/>
      </c>
    </row>
    <row r="12357" spans="1:14" x14ac:dyDescent="0.3">
      <c r="A12357" t="s">
        <v>37245</v>
      </c>
      <c r="B12357" t="s">
        <v>31811</v>
      </c>
      <c r="C12357" t="s">
        <v>37246</v>
      </c>
      <c r="D12357" t="s">
        <v>37247</v>
      </c>
      <c r="E12357" t="s">
        <v>60</v>
      </c>
      <c r="G12357" t="s">
        <v>33</v>
      </c>
      <c r="H12357" t="s">
        <v>31814</v>
      </c>
      <c r="I12357" t="s">
        <v>31819</v>
      </c>
      <c r="M12357" t="s">
        <v>53</v>
      </c>
      <c r="N12357" t="str">
        <f>IF(AND(PESQUISA!$B$3&lt;&gt;"",OR(PESQUISA!$B$4="TODAS",B12357=PESQUISA!$B$4),ISNUMBER(SEARCH(PESQUISA!$B$3,D12357))),ROW()-1,"")</f>
        <v/>
      </c>
    </row>
    <row r="12358" spans="1:14" x14ac:dyDescent="0.3">
      <c r="A12358" t="s">
        <v>37248</v>
      </c>
      <c r="B12358" t="s">
        <v>31811</v>
      </c>
      <c r="C12358" t="s">
        <v>37249</v>
      </c>
      <c r="D12358" t="s">
        <v>37250</v>
      </c>
      <c r="E12358" t="s">
        <v>60</v>
      </c>
      <c r="G12358" t="s">
        <v>33</v>
      </c>
      <c r="H12358" t="s">
        <v>31814</v>
      </c>
      <c r="I12358" t="s">
        <v>31819</v>
      </c>
      <c r="M12358" t="s">
        <v>53</v>
      </c>
      <c r="N12358" t="str">
        <f>IF(AND(PESQUISA!$B$3&lt;&gt;"",OR(PESQUISA!$B$4="TODAS",B12358=PESQUISA!$B$4),ISNUMBER(SEARCH(PESQUISA!$B$3,D12358))),ROW()-1,"")</f>
        <v/>
      </c>
    </row>
    <row r="12359" spans="1:14" x14ac:dyDescent="0.3">
      <c r="A12359" t="s">
        <v>37251</v>
      </c>
      <c r="B12359" t="s">
        <v>31811</v>
      </c>
      <c r="C12359" t="s">
        <v>37252</v>
      </c>
      <c r="D12359" t="s">
        <v>37253</v>
      </c>
      <c r="E12359" t="s">
        <v>60</v>
      </c>
      <c r="G12359" t="s">
        <v>33</v>
      </c>
      <c r="H12359" t="s">
        <v>31814</v>
      </c>
      <c r="I12359" t="s">
        <v>31819</v>
      </c>
      <c r="M12359" t="s">
        <v>53</v>
      </c>
      <c r="N12359" t="str">
        <f>IF(AND(PESQUISA!$B$3&lt;&gt;"",OR(PESQUISA!$B$4="TODAS",B12359=PESQUISA!$B$4),ISNUMBER(SEARCH(PESQUISA!$B$3,D12359))),ROW()-1,"")</f>
        <v/>
      </c>
    </row>
    <row r="12360" spans="1:14" x14ac:dyDescent="0.3">
      <c r="A12360" t="s">
        <v>37254</v>
      </c>
      <c r="B12360" t="s">
        <v>31811</v>
      </c>
      <c r="C12360" t="s">
        <v>37255</v>
      </c>
      <c r="D12360" t="s">
        <v>37256</v>
      </c>
      <c r="E12360" t="s">
        <v>60</v>
      </c>
      <c r="G12360" t="s">
        <v>33</v>
      </c>
      <c r="H12360" t="s">
        <v>31814</v>
      </c>
      <c r="I12360" t="s">
        <v>31819</v>
      </c>
      <c r="M12360" t="s">
        <v>53</v>
      </c>
      <c r="N12360" t="str">
        <f>IF(AND(PESQUISA!$B$3&lt;&gt;"",OR(PESQUISA!$B$4="TODAS",B12360=PESQUISA!$B$4),ISNUMBER(SEARCH(PESQUISA!$B$3,D12360))),ROW()-1,"")</f>
        <v/>
      </c>
    </row>
    <row r="12361" spans="1:14" x14ac:dyDescent="0.3">
      <c r="A12361" t="s">
        <v>37257</v>
      </c>
      <c r="B12361" t="s">
        <v>31811</v>
      </c>
      <c r="C12361" t="s">
        <v>37258</v>
      </c>
      <c r="D12361" t="s">
        <v>37259</v>
      </c>
      <c r="E12361" t="s">
        <v>60</v>
      </c>
      <c r="G12361" t="s">
        <v>33</v>
      </c>
      <c r="H12361" t="s">
        <v>31814</v>
      </c>
      <c r="I12361" t="s">
        <v>31819</v>
      </c>
      <c r="M12361" t="s">
        <v>53</v>
      </c>
      <c r="N12361" t="str">
        <f>IF(AND(PESQUISA!$B$3&lt;&gt;"",OR(PESQUISA!$B$4="TODAS",B12361=PESQUISA!$B$4),ISNUMBER(SEARCH(PESQUISA!$B$3,D12361))),ROW()-1,"")</f>
        <v/>
      </c>
    </row>
    <row r="12362" spans="1:14" x14ac:dyDescent="0.3">
      <c r="A12362" t="s">
        <v>37260</v>
      </c>
      <c r="B12362" t="s">
        <v>31811</v>
      </c>
      <c r="C12362" t="s">
        <v>37261</v>
      </c>
      <c r="D12362" t="s">
        <v>37262</v>
      </c>
      <c r="E12362" t="s">
        <v>60</v>
      </c>
      <c r="G12362" t="s">
        <v>33</v>
      </c>
      <c r="H12362" t="s">
        <v>31814</v>
      </c>
      <c r="I12362" t="s">
        <v>31819</v>
      </c>
      <c r="M12362" t="s">
        <v>53</v>
      </c>
      <c r="N12362" t="str">
        <f>IF(AND(PESQUISA!$B$3&lt;&gt;"",OR(PESQUISA!$B$4="TODAS",B12362=PESQUISA!$B$4),ISNUMBER(SEARCH(PESQUISA!$B$3,D12362))),ROW()-1,"")</f>
        <v/>
      </c>
    </row>
    <row r="12363" spans="1:14" x14ac:dyDescent="0.3">
      <c r="A12363" t="s">
        <v>37263</v>
      </c>
      <c r="B12363" t="s">
        <v>31811</v>
      </c>
      <c r="C12363" t="s">
        <v>37264</v>
      </c>
      <c r="D12363" t="s">
        <v>37265</v>
      </c>
      <c r="E12363" t="s">
        <v>60</v>
      </c>
      <c r="G12363" t="s">
        <v>33</v>
      </c>
      <c r="H12363" t="s">
        <v>31814</v>
      </c>
      <c r="I12363" t="s">
        <v>31819</v>
      </c>
      <c r="M12363" t="s">
        <v>53</v>
      </c>
      <c r="N12363" t="str">
        <f>IF(AND(PESQUISA!$B$3&lt;&gt;"",OR(PESQUISA!$B$4="TODAS",B12363=PESQUISA!$B$4),ISNUMBER(SEARCH(PESQUISA!$B$3,D12363))),ROW()-1,"")</f>
        <v/>
      </c>
    </row>
    <row r="12364" spans="1:14" x14ac:dyDescent="0.3">
      <c r="A12364" t="s">
        <v>37266</v>
      </c>
      <c r="B12364" t="s">
        <v>31811</v>
      </c>
      <c r="C12364" t="s">
        <v>37267</v>
      </c>
      <c r="D12364" t="s">
        <v>37268</v>
      </c>
      <c r="E12364" t="s">
        <v>60</v>
      </c>
      <c r="G12364" t="s">
        <v>33</v>
      </c>
      <c r="H12364" t="s">
        <v>31814</v>
      </c>
      <c r="I12364" t="s">
        <v>31819</v>
      </c>
      <c r="M12364" t="s">
        <v>53</v>
      </c>
      <c r="N12364" t="str">
        <f>IF(AND(PESQUISA!$B$3&lt;&gt;"",OR(PESQUISA!$B$4="TODAS",B12364=PESQUISA!$B$4),ISNUMBER(SEARCH(PESQUISA!$B$3,D12364))),ROW()-1,"")</f>
        <v/>
      </c>
    </row>
    <row r="12365" spans="1:14" x14ac:dyDescent="0.3">
      <c r="A12365" t="s">
        <v>37269</v>
      </c>
      <c r="B12365" t="s">
        <v>31811</v>
      </c>
      <c r="C12365" t="s">
        <v>37270</v>
      </c>
      <c r="D12365" t="s">
        <v>37271</v>
      </c>
      <c r="E12365" t="s">
        <v>60</v>
      </c>
      <c r="G12365" t="s">
        <v>33</v>
      </c>
      <c r="H12365" t="s">
        <v>31814</v>
      </c>
      <c r="I12365" t="s">
        <v>31819</v>
      </c>
      <c r="M12365" t="s">
        <v>53</v>
      </c>
      <c r="N12365" t="str">
        <f>IF(AND(PESQUISA!$B$3&lt;&gt;"",OR(PESQUISA!$B$4="TODAS",B12365=PESQUISA!$B$4),ISNUMBER(SEARCH(PESQUISA!$B$3,D12365))),ROW()-1,"")</f>
        <v/>
      </c>
    </row>
    <row r="12366" spans="1:14" x14ac:dyDescent="0.3">
      <c r="A12366" t="s">
        <v>37272</v>
      </c>
      <c r="B12366" t="s">
        <v>31811</v>
      </c>
      <c r="C12366" t="s">
        <v>37273</v>
      </c>
      <c r="D12366" t="s">
        <v>37274</v>
      </c>
      <c r="E12366" t="s">
        <v>60</v>
      </c>
      <c r="G12366" t="s">
        <v>33</v>
      </c>
      <c r="H12366" t="s">
        <v>31814</v>
      </c>
      <c r="I12366" t="s">
        <v>31819</v>
      </c>
      <c r="M12366" t="s">
        <v>53</v>
      </c>
      <c r="N12366" t="str">
        <f>IF(AND(PESQUISA!$B$3&lt;&gt;"",OR(PESQUISA!$B$4="TODAS",B12366=PESQUISA!$B$4),ISNUMBER(SEARCH(PESQUISA!$B$3,D12366))),ROW()-1,"")</f>
        <v/>
      </c>
    </row>
    <row r="12367" spans="1:14" x14ac:dyDescent="0.3">
      <c r="A12367" t="s">
        <v>37275</v>
      </c>
      <c r="B12367" t="s">
        <v>31811</v>
      </c>
      <c r="C12367" t="s">
        <v>37276</v>
      </c>
      <c r="D12367" t="s">
        <v>37277</v>
      </c>
      <c r="E12367" t="s">
        <v>60</v>
      </c>
      <c r="G12367" t="s">
        <v>33</v>
      </c>
      <c r="H12367" t="s">
        <v>31814</v>
      </c>
      <c r="I12367" t="s">
        <v>31819</v>
      </c>
      <c r="M12367" t="s">
        <v>53</v>
      </c>
      <c r="N12367" t="str">
        <f>IF(AND(PESQUISA!$B$3&lt;&gt;"",OR(PESQUISA!$B$4="TODAS",B12367=PESQUISA!$B$4),ISNUMBER(SEARCH(PESQUISA!$B$3,D12367))),ROW()-1,"")</f>
        <v/>
      </c>
    </row>
    <row r="12368" spans="1:14" x14ac:dyDescent="0.3">
      <c r="A12368" t="s">
        <v>37278</v>
      </c>
      <c r="B12368" t="s">
        <v>31811</v>
      </c>
      <c r="C12368" t="s">
        <v>37279</v>
      </c>
      <c r="D12368" t="s">
        <v>37280</v>
      </c>
      <c r="E12368" t="s">
        <v>859</v>
      </c>
      <c r="F12368" s="7">
        <v>26.73</v>
      </c>
      <c r="G12368" t="s">
        <v>33</v>
      </c>
      <c r="H12368" t="s">
        <v>31814</v>
      </c>
      <c r="I12368" t="s">
        <v>31819</v>
      </c>
      <c r="M12368" t="s">
        <v>36</v>
      </c>
      <c r="N12368" t="str">
        <f>IF(AND(PESQUISA!$B$3&lt;&gt;"",OR(PESQUISA!$B$4="TODAS",B12368=PESQUISA!$B$4),ISNUMBER(SEARCH(PESQUISA!$B$3,D12368))),ROW()-1,"")</f>
        <v/>
      </c>
    </row>
    <row r="12369" spans="1:14" x14ac:dyDescent="0.3">
      <c r="A12369" t="s">
        <v>37281</v>
      </c>
      <c r="B12369" t="s">
        <v>31811</v>
      </c>
      <c r="C12369" t="s">
        <v>37282</v>
      </c>
      <c r="D12369" t="s">
        <v>37283</v>
      </c>
      <c r="E12369" t="s">
        <v>859</v>
      </c>
      <c r="F12369" s="7">
        <v>24.48</v>
      </c>
      <c r="G12369" t="s">
        <v>33</v>
      </c>
      <c r="H12369" t="s">
        <v>31814</v>
      </c>
      <c r="I12369" t="s">
        <v>31819</v>
      </c>
      <c r="M12369" t="s">
        <v>36</v>
      </c>
      <c r="N12369" t="str">
        <f>IF(AND(PESQUISA!$B$3&lt;&gt;"",OR(PESQUISA!$B$4="TODAS",B12369=PESQUISA!$B$4),ISNUMBER(SEARCH(PESQUISA!$B$3,D12369))),ROW()-1,"")</f>
        <v/>
      </c>
    </row>
    <row r="12370" spans="1:14" x14ac:dyDescent="0.3">
      <c r="A12370" t="s">
        <v>37284</v>
      </c>
      <c r="B12370" t="s">
        <v>31811</v>
      </c>
      <c r="C12370" t="s">
        <v>37285</v>
      </c>
      <c r="D12370" t="s">
        <v>37286</v>
      </c>
      <c r="E12370" t="s">
        <v>859</v>
      </c>
      <c r="F12370" s="7">
        <v>23.52</v>
      </c>
      <c r="G12370" t="s">
        <v>33</v>
      </c>
      <c r="H12370" t="s">
        <v>31814</v>
      </c>
      <c r="I12370" t="s">
        <v>31819</v>
      </c>
      <c r="M12370" t="s">
        <v>36</v>
      </c>
      <c r="N12370" t="str">
        <f>IF(AND(PESQUISA!$B$3&lt;&gt;"",OR(PESQUISA!$B$4="TODAS",B12370=PESQUISA!$B$4),ISNUMBER(SEARCH(PESQUISA!$B$3,D12370))),ROW()-1,"")</f>
        <v/>
      </c>
    </row>
    <row r="12371" spans="1:14" x14ac:dyDescent="0.3">
      <c r="A12371" t="s">
        <v>37287</v>
      </c>
      <c r="B12371" t="s">
        <v>31811</v>
      </c>
      <c r="C12371" t="s">
        <v>37288</v>
      </c>
      <c r="D12371" t="s">
        <v>37289</v>
      </c>
      <c r="E12371" t="s">
        <v>859</v>
      </c>
      <c r="F12371" s="7">
        <v>25.5</v>
      </c>
      <c r="G12371" t="s">
        <v>33</v>
      </c>
      <c r="H12371" t="s">
        <v>31814</v>
      </c>
      <c r="I12371" t="s">
        <v>31819</v>
      </c>
      <c r="M12371" t="s">
        <v>36</v>
      </c>
      <c r="N12371" t="str">
        <f>IF(AND(PESQUISA!$B$3&lt;&gt;"",OR(PESQUISA!$B$4="TODAS",B12371=PESQUISA!$B$4),ISNUMBER(SEARCH(PESQUISA!$B$3,D12371))),ROW()-1,"")</f>
        <v/>
      </c>
    </row>
    <row r="12372" spans="1:14" x14ac:dyDescent="0.3">
      <c r="A12372" t="s">
        <v>37290</v>
      </c>
      <c r="B12372" t="s">
        <v>31811</v>
      </c>
      <c r="C12372" t="s">
        <v>37291</v>
      </c>
      <c r="D12372" t="s">
        <v>37292</v>
      </c>
      <c r="E12372" t="s">
        <v>60</v>
      </c>
      <c r="F12372" s="7">
        <v>8.34</v>
      </c>
      <c r="G12372" t="s">
        <v>33</v>
      </c>
      <c r="H12372" t="s">
        <v>31814</v>
      </c>
      <c r="I12372" t="s">
        <v>31819</v>
      </c>
      <c r="M12372" t="s">
        <v>36</v>
      </c>
      <c r="N12372" t="str">
        <f>IF(AND(PESQUISA!$B$3&lt;&gt;"",OR(PESQUISA!$B$4="TODAS",B12372=PESQUISA!$B$4),ISNUMBER(SEARCH(PESQUISA!$B$3,D12372))),ROW()-1,"")</f>
        <v/>
      </c>
    </row>
    <row r="12373" spans="1:14" x14ac:dyDescent="0.3">
      <c r="A12373" t="s">
        <v>37293</v>
      </c>
      <c r="B12373" t="s">
        <v>31811</v>
      </c>
      <c r="C12373" t="s">
        <v>37294</v>
      </c>
      <c r="D12373" t="s">
        <v>37295</v>
      </c>
      <c r="E12373" t="s">
        <v>60</v>
      </c>
      <c r="F12373" s="7">
        <v>7.59</v>
      </c>
      <c r="G12373" t="s">
        <v>33</v>
      </c>
      <c r="H12373" t="s">
        <v>31814</v>
      </c>
      <c r="I12373" t="s">
        <v>31819</v>
      </c>
      <c r="M12373" t="s">
        <v>36</v>
      </c>
      <c r="N12373" t="str">
        <f>IF(AND(PESQUISA!$B$3&lt;&gt;"",OR(PESQUISA!$B$4="TODAS",B12373=PESQUISA!$B$4),ISNUMBER(SEARCH(PESQUISA!$B$3,D12373))),ROW()-1,"")</f>
        <v/>
      </c>
    </row>
    <row r="12374" spans="1:14" x14ac:dyDescent="0.3">
      <c r="A12374" t="s">
        <v>37296</v>
      </c>
      <c r="B12374" t="s">
        <v>31811</v>
      </c>
      <c r="C12374" t="s">
        <v>37297</v>
      </c>
      <c r="D12374" t="s">
        <v>37298</v>
      </c>
      <c r="E12374" t="s">
        <v>60</v>
      </c>
      <c r="F12374" s="7">
        <v>5.7</v>
      </c>
      <c r="G12374" t="s">
        <v>33</v>
      </c>
      <c r="H12374" t="s">
        <v>31814</v>
      </c>
      <c r="I12374" t="s">
        <v>31819</v>
      </c>
      <c r="M12374" t="s">
        <v>36</v>
      </c>
      <c r="N12374" t="str">
        <f>IF(AND(PESQUISA!$B$3&lt;&gt;"",OR(PESQUISA!$B$4="TODAS",B12374=PESQUISA!$B$4),ISNUMBER(SEARCH(PESQUISA!$B$3,D12374))),ROW()-1,"")</f>
        <v/>
      </c>
    </row>
    <row r="12375" spans="1:14" x14ac:dyDescent="0.3">
      <c r="A12375" t="s">
        <v>37299</v>
      </c>
      <c r="B12375" t="s">
        <v>31811</v>
      </c>
      <c r="C12375" t="s">
        <v>37300</v>
      </c>
      <c r="D12375" t="s">
        <v>37301</v>
      </c>
      <c r="E12375" t="s">
        <v>60</v>
      </c>
      <c r="F12375" s="7">
        <v>2.93</v>
      </c>
      <c r="G12375" t="s">
        <v>33</v>
      </c>
      <c r="H12375" t="s">
        <v>31814</v>
      </c>
      <c r="I12375" t="s">
        <v>31819</v>
      </c>
      <c r="M12375" t="s">
        <v>36</v>
      </c>
      <c r="N12375" t="str">
        <f>IF(AND(PESQUISA!$B$3&lt;&gt;"",OR(PESQUISA!$B$4="TODAS",B12375=PESQUISA!$B$4),ISNUMBER(SEARCH(PESQUISA!$B$3,D12375))),ROW()-1,"")</f>
        <v/>
      </c>
    </row>
    <row r="12376" spans="1:14" x14ac:dyDescent="0.3">
      <c r="A12376" t="s">
        <v>37302</v>
      </c>
      <c r="B12376" t="s">
        <v>31811</v>
      </c>
      <c r="C12376" t="s">
        <v>37303</v>
      </c>
      <c r="D12376" t="s">
        <v>37304</v>
      </c>
      <c r="E12376" t="s">
        <v>60</v>
      </c>
      <c r="F12376" s="7">
        <v>19.89</v>
      </c>
      <c r="G12376" t="s">
        <v>33</v>
      </c>
      <c r="H12376" t="s">
        <v>31814</v>
      </c>
      <c r="I12376" t="s">
        <v>31819</v>
      </c>
      <c r="M12376" t="s">
        <v>36</v>
      </c>
      <c r="N12376" t="str">
        <f>IF(AND(PESQUISA!$B$3&lt;&gt;"",OR(PESQUISA!$B$4="TODAS",B12376=PESQUISA!$B$4),ISNUMBER(SEARCH(PESQUISA!$B$3,D12376))),ROW()-1,"")</f>
        <v/>
      </c>
    </row>
    <row r="12377" spans="1:14" x14ac:dyDescent="0.3">
      <c r="A12377" t="s">
        <v>37305</v>
      </c>
      <c r="B12377" t="s">
        <v>31811</v>
      </c>
      <c r="C12377" t="s">
        <v>37306</v>
      </c>
      <c r="D12377" t="s">
        <v>37307</v>
      </c>
      <c r="E12377" t="s">
        <v>60</v>
      </c>
      <c r="F12377" s="7">
        <v>13.63</v>
      </c>
      <c r="G12377" t="s">
        <v>33</v>
      </c>
      <c r="H12377" t="s">
        <v>31814</v>
      </c>
      <c r="I12377" t="s">
        <v>31819</v>
      </c>
      <c r="M12377" t="s">
        <v>36</v>
      </c>
      <c r="N12377" t="str">
        <f>IF(AND(PESQUISA!$B$3&lt;&gt;"",OR(PESQUISA!$B$4="TODAS",B12377=PESQUISA!$B$4),ISNUMBER(SEARCH(PESQUISA!$B$3,D12377))),ROW()-1,"")</f>
        <v/>
      </c>
    </row>
    <row r="12378" spans="1:14" x14ac:dyDescent="0.3">
      <c r="A12378" t="s">
        <v>37308</v>
      </c>
      <c r="B12378" t="s">
        <v>31811</v>
      </c>
      <c r="C12378" t="s">
        <v>37309</v>
      </c>
      <c r="D12378" t="s">
        <v>37310</v>
      </c>
      <c r="E12378" t="s">
        <v>60</v>
      </c>
      <c r="F12378" s="7">
        <v>24.94</v>
      </c>
      <c r="G12378" t="s">
        <v>33</v>
      </c>
      <c r="H12378" t="s">
        <v>31814</v>
      </c>
      <c r="I12378" t="s">
        <v>31819</v>
      </c>
      <c r="M12378" t="s">
        <v>36</v>
      </c>
      <c r="N12378" t="str">
        <f>IF(AND(PESQUISA!$B$3&lt;&gt;"",OR(PESQUISA!$B$4="TODAS",B12378=PESQUISA!$B$4),ISNUMBER(SEARCH(PESQUISA!$B$3,D12378))),ROW()-1,"")</f>
        <v/>
      </c>
    </row>
    <row r="12379" spans="1:14" x14ac:dyDescent="0.3">
      <c r="A12379" t="s">
        <v>37311</v>
      </c>
      <c r="B12379" t="s">
        <v>31811</v>
      </c>
      <c r="C12379" t="s">
        <v>37312</v>
      </c>
      <c r="D12379" t="s">
        <v>37313</v>
      </c>
      <c r="E12379" t="s">
        <v>60</v>
      </c>
      <c r="F12379" s="7">
        <v>3.65</v>
      </c>
      <c r="G12379" t="s">
        <v>33</v>
      </c>
      <c r="H12379" t="s">
        <v>31814</v>
      </c>
      <c r="I12379" t="s">
        <v>31819</v>
      </c>
      <c r="M12379" t="s">
        <v>36</v>
      </c>
      <c r="N12379" t="str">
        <f>IF(AND(PESQUISA!$B$3&lt;&gt;"",OR(PESQUISA!$B$4="TODAS",B12379=PESQUISA!$B$4),ISNUMBER(SEARCH(PESQUISA!$B$3,D12379))),ROW()-1,"")</f>
        <v/>
      </c>
    </row>
    <row r="12380" spans="1:14" x14ac:dyDescent="0.3">
      <c r="A12380" t="s">
        <v>37314</v>
      </c>
      <c r="B12380" t="s">
        <v>31811</v>
      </c>
      <c r="C12380" t="s">
        <v>37315</v>
      </c>
      <c r="D12380" t="s">
        <v>37316</v>
      </c>
      <c r="E12380" t="s">
        <v>60</v>
      </c>
      <c r="F12380" s="7">
        <v>39.299999999999997</v>
      </c>
      <c r="G12380" t="s">
        <v>33</v>
      </c>
      <c r="H12380" t="s">
        <v>31814</v>
      </c>
      <c r="I12380" t="s">
        <v>31819</v>
      </c>
      <c r="M12380" t="s">
        <v>36</v>
      </c>
      <c r="N12380" t="str">
        <f>IF(AND(PESQUISA!$B$3&lt;&gt;"",OR(PESQUISA!$B$4="TODAS",B12380=PESQUISA!$B$4),ISNUMBER(SEARCH(PESQUISA!$B$3,D12380))),ROW()-1,"")</f>
        <v/>
      </c>
    </row>
    <row r="12381" spans="1:14" x14ac:dyDescent="0.3">
      <c r="A12381" t="s">
        <v>37317</v>
      </c>
      <c r="B12381" t="s">
        <v>31811</v>
      </c>
      <c r="C12381" t="s">
        <v>37318</v>
      </c>
      <c r="D12381" t="s">
        <v>37319</v>
      </c>
      <c r="E12381" t="s">
        <v>60</v>
      </c>
      <c r="F12381" s="7">
        <v>1.7</v>
      </c>
      <c r="G12381" t="s">
        <v>33</v>
      </c>
      <c r="H12381" t="s">
        <v>31814</v>
      </c>
      <c r="I12381" t="s">
        <v>31819</v>
      </c>
      <c r="M12381" t="s">
        <v>36</v>
      </c>
      <c r="N12381" t="str">
        <f>IF(AND(PESQUISA!$B$3&lt;&gt;"",OR(PESQUISA!$B$4="TODAS",B12381=PESQUISA!$B$4),ISNUMBER(SEARCH(PESQUISA!$B$3,D12381))),ROW()-1,"")</f>
        <v/>
      </c>
    </row>
    <row r="12382" spans="1:14" x14ac:dyDescent="0.3">
      <c r="A12382" t="s">
        <v>37320</v>
      </c>
      <c r="B12382" t="s">
        <v>31811</v>
      </c>
      <c r="C12382" t="s">
        <v>37321</v>
      </c>
      <c r="D12382" t="s">
        <v>37322</v>
      </c>
      <c r="E12382" t="s">
        <v>60</v>
      </c>
      <c r="F12382" s="7">
        <v>2.13</v>
      </c>
      <c r="G12382" t="s">
        <v>33</v>
      </c>
      <c r="H12382" t="s">
        <v>31814</v>
      </c>
      <c r="I12382" t="s">
        <v>31819</v>
      </c>
      <c r="M12382" t="s">
        <v>36</v>
      </c>
      <c r="N12382" t="str">
        <f>IF(AND(PESQUISA!$B$3&lt;&gt;"",OR(PESQUISA!$B$4="TODAS",B12382=PESQUISA!$B$4),ISNUMBER(SEARCH(PESQUISA!$B$3,D12382))),ROW()-1,"")</f>
        <v/>
      </c>
    </row>
    <row r="12383" spans="1:14" x14ac:dyDescent="0.3">
      <c r="A12383" t="s">
        <v>37323</v>
      </c>
      <c r="B12383" t="s">
        <v>31811</v>
      </c>
      <c r="C12383" t="s">
        <v>37324</v>
      </c>
      <c r="D12383" t="s">
        <v>37325</v>
      </c>
      <c r="E12383" t="s">
        <v>60</v>
      </c>
      <c r="F12383" s="7">
        <v>3.29</v>
      </c>
      <c r="G12383" t="s">
        <v>33</v>
      </c>
      <c r="H12383" t="s">
        <v>31814</v>
      </c>
      <c r="I12383" t="s">
        <v>31819</v>
      </c>
      <c r="M12383" t="s">
        <v>36</v>
      </c>
      <c r="N12383" t="str">
        <f>IF(AND(PESQUISA!$B$3&lt;&gt;"",OR(PESQUISA!$B$4="TODAS",B12383=PESQUISA!$B$4),ISNUMBER(SEARCH(PESQUISA!$B$3,D12383))),ROW()-1,"")</f>
        <v/>
      </c>
    </row>
    <row r="12384" spans="1:14" x14ac:dyDescent="0.3">
      <c r="A12384" t="s">
        <v>37326</v>
      </c>
      <c r="B12384" t="s">
        <v>31811</v>
      </c>
      <c r="C12384" t="s">
        <v>37327</v>
      </c>
      <c r="D12384" t="s">
        <v>37328</v>
      </c>
      <c r="E12384" t="s">
        <v>60</v>
      </c>
      <c r="F12384" s="7">
        <v>4.58</v>
      </c>
      <c r="G12384" t="s">
        <v>33</v>
      </c>
      <c r="H12384" t="s">
        <v>31814</v>
      </c>
      <c r="I12384" t="s">
        <v>31819</v>
      </c>
      <c r="M12384" t="s">
        <v>36</v>
      </c>
      <c r="N12384" t="str">
        <f>IF(AND(PESQUISA!$B$3&lt;&gt;"",OR(PESQUISA!$B$4="TODAS",B12384=PESQUISA!$B$4),ISNUMBER(SEARCH(PESQUISA!$B$3,D12384))),ROW()-1,"")</f>
        <v/>
      </c>
    </row>
    <row r="12385" spans="1:14" x14ac:dyDescent="0.3">
      <c r="A12385" t="s">
        <v>37329</v>
      </c>
      <c r="B12385" t="s">
        <v>31811</v>
      </c>
      <c r="C12385" t="s">
        <v>37330</v>
      </c>
      <c r="D12385" t="s">
        <v>37331</v>
      </c>
      <c r="E12385" t="s">
        <v>60</v>
      </c>
      <c r="F12385" s="7">
        <v>5.95</v>
      </c>
      <c r="G12385" t="s">
        <v>33</v>
      </c>
      <c r="H12385" t="s">
        <v>31814</v>
      </c>
      <c r="I12385" t="s">
        <v>31819</v>
      </c>
      <c r="M12385" t="s">
        <v>36</v>
      </c>
      <c r="N12385" t="str">
        <f>IF(AND(PESQUISA!$B$3&lt;&gt;"",OR(PESQUISA!$B$4="TODAS",B12385=PESQUISA!$B$4),ISNUMBER(SEARCH(PESQUISA!$B$3,D12385))),ROW()-1,"")</f>
        <v/>
      </c>
    </row>
    <row r="12386" spans="1:14" x14ac:dyDescent="0.3">
      <c r="A12386" t="s">
        <v>37332</v>
      </c>
      <c r="B12386" t="s">
        <v>31811</v>
      </c>
      <c r="C12386" t="s">
        <v>37333</v>
      </c>
      <c r="D12386" t="s">
        <v>37334</v>
      </c>
      <c r="E12386" t="s">
        <v>60</v>
      </c>
      <c r="F12386" s="7">
        <v>8.07</v>
      </c>
      <c r="G12386" t="s">
        <v>33</v>
      </c>
      <c r="H12386" t="s">
        <v>31814</v>
      </c>
      <c r="I12386" t="s">
        <v>31819</v>
      </c>
      <c r="M12386" t="s">
        <v>36</v>
      </c>
      <c r="N12386" t="str">
        <f>IF(AND(PESQUISA!$B$3&lt;&gt;"",OR(PESQUISA!$B$4="TODAS",B12386=PESQUISA!$B$4),ISNUMBER(SEARCH(PESQUISA!$B$3,D12386))),ROW()-1,"")</f>
        <v/>
      </c>
    </row>
    <row r="12387" spans="1:14" x14ac:dyDescent="0.3">
      <c r="A12387" t="s">
        <v>37335</v>
      </c>
      <c r="B12387" t="s">
        <v>31811</v>
      </c>
      <c r="C12387" t="s">
        <v>37336</v>
      </c>
      <c r="D12387" t="s">
        <v>37337</v>
      </c>
      <c r="E12387" t="s">
        <v>60</v>
      </c>
      <c r="F12387" s="7">
        <v>8.83</v>
      </c>
      <c r="G12387" t="s">
        <v>33</v>
      </c>
      <c r="H12387" t="s">
        <v>31814</v>
      </c>
      <c r="I12387" t="s">
        <v>31819</v>
      </c>
      <c r="M12387" t="s">
        <v>36</v>
      </c>
      <c r="N12387" t="str">
        <f>IF(AND(PESQUISA!$B$3&lt;&gt;"",OR(PESQUISA!$B$4="TODAS",B12387=PESQUISA!$B$4),ISNUMBER(SEARCH(PESQUISA!$B$3,D12387))),ROW()-1,"")</f>
        <v/>
      </c>
    </row>
    <row r="12388" spans="1:14" x14ac:dyDescent="0.3">
      <c r="A12388" t="s">
        <v>37338</v>
      </c>
      <c r="B12388" t="s">
        <v>31811</v>
      </c>
      <c r="C12388" t="s">
        <v>37339</v>
      </c>
      <c r="D12388" t="s">
        <v>37340</v>
      </c>
      <c r="E12388" t="s">
        <v>60</v>
      </c>
      <c r="F12388" s="7">
        <v>1.39</v>
      </c>
      <c r="G12388" t="s">
        <v>33</v>
      </c>
      <c r="H12388" t="s">
        <v>31814</v>
      </c>
      <c r="I12388" t="s">
        <v>31819</v>
      </c>
      <c r="M12388" t="s">
        <v>36</v>
      </c>
      <c r="N12388" t="str">
        <f>IF(AND(PESQUISA!$B$3&lt;&gt;"",OR(PESQUISA!$B$4="TODAS",B12388=PESQUISA!$B$4),ISNUMBER(SEARCH(PESQUISA!$B$3,D12388))),ROW()-1,"")</f>
        <v/>
      </c>
    </row>
    <row r="12389" spans="1:14" x14ac:dyDescent="0.3">
      <c r="A12389" t="s">
        <v>37341</v>
      </c>
      <c r="B12389" t="s">
        <v>31811</v>
      </c>
      <c r="C12389" t="s">
        <v>37342</v>
      </c>
      <c r="D12389" t="s">
        <v>37343</v>
      </c>
      <c r="E12389" t="s">
        <v>60</v>
      </c>
      <c r="F12389" s="7">
        <v>2.0499999999999998</v>
      </c>
      <c r="G12389" t="s">
        <v>33</v>
      </c>
      <c r="H12389" t="s">
        <v>31814</v>
      </c>
      <c r="I12389" t="s">
        <v>31819</v>
      </c>
      <c r="M12389" t="s">
        <v>36</v>
      </c>
      <c r="N12389" t="str">
        <f>IF(AND(PESQUISA!$B$3&lt;&gt;"",OR(PESQUISA!$B$4="TODAS",B12389=PESQUISA!$B$4),ISNUMBER(SEARCH(PESQUISA!$B$3,D12389))),ROW()-1,"")</f>
        <v/>
      </c>
    </row>
    <row r="12390" spans="1:14" x14ac:dyDescent="0.3">
      <c r="A12390" t="s">
        <v>37344</v>
      </c>
      <c r="B12390" t="s">
        <v>31811</v>
      </c>
      <c r="C12390" t="s">
        <v>37345</v>
      </c>
      <c r="D12390" t="s">
        <v>37346</v>
      </c>
      <c r="E12390" t="s">
        <v>60</v>
      </c>
      <c r="F12390" s="7">
        <v>2.64</v>
      </c>
      <c r="G12390" t="s">
        <v>33</v>
      </c>
      <c r="H12390" t="s">
        <v>31814</v>
      </c>
      <c r="I12390" t="s">
        <v>31819</v>
      </c>
      <c r="M12390" t="s">
        <v>36</v>
      </c>
      <c r="N12390" t="str">
        <f>IF(AND(PESQUISA!$B$3&lt;&gt;"",OR(PESQUISA!$B$4="TODAS",B12390=PESQUISA!$B$4),ISNUMBER(SEARCH(PESQUISA!$B$3,D12390))),ROW()-1,"")</f>
        <v/>
      </c>
    </row>
    <row r="12391" spans="1:14" x14ac:dyDescent="0.3">
      <c r="A12391" t="s">
        <v>37347</v>
      </c>
      <c r="B12391" t="s">
        <v>31811</v>
      </c>
      <c r="C12391" t="s">
        <v>37348</v>
      </c>
      <c r="D12391" t="s">
        <v>37349</v>
      </c>
      <c r="E12391" t="s">
        <v>60</v>
      </c>
      <c r="F12391" s="7">
        <v>9.0399999999999991</v>
      </c>
      <c r="G12391" t="s">
        <v>33</v>
      </c>
      <c r="H12391" t="s">
        <v>31814</v>
      </c>
      <c r="I12391" t="s">
        <v>31819</v>
      </c>
      <c r="M12391" t="s">
        <v>36</v>
      </c>
      <c r="N12391" t="str">
        <f>IF(AND(PESQUISA!$B$3&lt;&gt;"",OR(PESQUISA!$B$4="TODAS",B12391=PESQUISA!$B$4),ISNUMBER(SEARCH(PESQUISA!$B$3,D12391))),ROW()-1,"")</f>
        <v/>
      </c>
    </row>
    <row r="12392" spans="1:14" x14ac:dyDescent="0.3">
      <c r="A12392" t="s">
        <v>37350</v>
      </c>
      <c r="B12392" t="s">
        <v>31811</v>
      </c>
      <c r="C12392" t="s">
        <v>37351</v>
      </c>
      <c r="D12392" t="s">
        <v>37352</v>
      </c>
      <c r="E12392" t="s">
        <v>60</v>
      </c>
      <c r="F12392" s="7">
        <v>9.8000000000000007</v>
      </c>
      <c r="G12392" t="s">
        <v>33</v>
      </c>
      <c r="H12392" t="s">
        <v>31814</v>
      </c>
      <c r="I12392" t="s">
        <v>31819</v>
      </c>
      <c r="M12392" t="s">
        <v>36</v>
      </c>
      <c r="N12392" t="str">
        <f>IF(AND(PESQUISA!$B$3&lt;&gt;"",OR(PESQUISA!$B$4="TODAS",B12392=PESQUISA!$B$4),ISNUMBER(SEARCH(PESQUISA!$B$3,D12392))),ROW()-1,"")</f>
        <v/>
      </c>
    </row>
    <row r="12393" spans="1:14" x14ac:dyDescent="0.3">
      <c r="A12393" t="s">
        <v>37353</v>
      </c>
      <c r="B12393" t="s">
        <v>31811</v>
      </c>
      <c r="C12393" t="s">
        <v>37354</v>
      </c>
      <c r="D12393" t="s">
        <v>37355</v>
      </c>
      <c r="E12393" t="s">
        <v>60</v>
      </c>
      <c r="F12393" s="7">
        <v>12.85</v>
      </c>
      <c r="G12393" t="s">
        <v>33</v>
      </c>
      <c r="H12393" t="s">
        <v>31814</v>
      </c>
      <c r="I12393" t="s">
        <v>31819</v>
      </c>
      <c r="M12393" t="s">
        <v>36</v>
      </c>
      <c r="N12393" t="str">
        <f>IF(AND(PESQUISA!$B$3&lt;&gt;"",OR(PESQUISA!$B$4="TODAS",B12393=PESQUISA!$B$4),ISNUMBER(SEARCH(PESQUISA!$B$3,D12393))),ROW()-1,"")</f>
        <v/>
      </c>
    </row>
    <row r="12394" spans="1:14" x14ac:dyDescent="0.3">
      <c r="A12394" t="s">
        <v>37356</v>
      </c>
      <c r="B12394" t="s">
        <v>31811</v>
      </c>
      <c r="C12394" t="s">
        <v>37357</v>
      </c>
      <c r="D12394" t="s">
        <v>37358</v>
      </c>
      <c r="E12394" t="s">
        <v>60</v>
      </c>
      <c r="F12394" s="7">
        <v>19.38</v>
      </c>
      <c r="G12394" t="s">
        <v>33</v>
      </c>
      <c r="H12394" t="s">
        <v>31814</v>
      </c>
      <c r="I12394" t="s">
        <v>31819</v>
      </c>
      <c r="M12394" t="s">
        <v>36</v>
      </c>
      <c r="N12394" t="str">
        <f>IF(AND(PESQUISA!$B$3&lt;&gt;"",OR(PESQUISA!$B$4="TODAS",B12394=PESQUISA!$B$4),ISNUMBER(SEARCH(PESQUISA!$B$3,D12394))),ROW()-1,"")</f>
        <v/>
      </c>
    </row>
    <row r="12395" spans="1:14" x14ac:dyDescent="0.3">
      <c r="A12395" t="s">
        <v>37359</v>
      </c>
      <c r="B12395" t="s">
        <v>31811</v>
      </c>
      <c r="C12395" t="s">
        <v>37360</v>
      </c>
      <c r="D12395" t="s">
        <v>37361</v>
      </c>
      <c r="E12395" t="s">
        <v>60</v>
      </c>
      <c r="F12395" s="7">
        <v>24.95</v>
      </c>
      <c r="G12395" t="s">
        <v>33</v>
      </c>
      <c r="H12395" t="s">
        <v>31814</v>
      </c>
      <c r="I12395" t="s">
        <v>31819</v>
      </c>
      <c r="M12395" t="s">
        <v>36</v>
      </c>
      <c r="N12395" t="str">
        <f>IF(AND(PESQUISA!$B$3&lt;&gt;"",OR(PESQUISA!$B$4="TODAS",B12395=PESQUISA!$B$4),ISNUMBER(SEARCH(PESQUISA!$B$3,D12395))),ROW()-1,"")</f>
        <v/>
      </c>
    </row>
    <row r="12396" spans="1:14" x14ac:dyDescent="0.3">
      <c r="A12396" t="s">
        <v>37362</v>
      </c>
      <c r="B12396" t="s">
        <v>31811</v>
      </c>
      <c r="C12396" t="s">
        <v>37363</v>
      </c>
      <c r="D12396" t="s">
        <v>37364</v>
      </c>
      <c r="E12396" t="s">
        <v>60</v>
      </c>
      <c r="F12396" s="7">
        <v>33.229999999999997</v>
      </c>
      <c r="G12396" t="s">
        <v>33</v>
      </c>
      <c r="H12396" t="s">
        <v>31814</v>
      </c>
      <c r="I12396" t="s">
        <v>31819</v>
      </c>
      <c r="M12396" t="s">
        <v>36</v>
      </c>
      <c r="N12396" t="str">
        <f>IF(AND(PESQUISA!$B$3&lt;&gt;"",OR(PESQUISA!$B$4="TODAS",B12396=PESQUISA!$B$4),ISNUMBER(SEARCH(PESQUISA!$B$3,D12396))),ROW()-1,"")</f>
        <v/>
      </c>
    </row>
    <row r="12397" spans="1:14" x14ac:dyDescent="0.3">
      <c r="A12397" t="s">
        <v>37365</v>
      </c>
      <c r="B12397" t="s">
        <v>31811</v>
      </c>
      <c r="C12397" t="s">
        <v>37366</v>
      </c>
      <c r="D12397" t="s">
        <v>37367</v>
      </c>
      <c r="E12397" t="s">
        <v>60</v>
      </c>
      <c r="F12397" s="7">
        <v>51.79</v>
      </c>
      <c r="G12397" t="s">
        <v>33</v>
      </c>
      <c r="H12397" t="s">
        <v>31814</v>
      </c>
      <c r="I12397" t="s">
        <v>31819</v>
      </c>
      <c r="M12397" t="s">
        <v>36</v>
      </c>
      <c r="N12397" t="str">
        <f>IF(AND(PESQUISA!$B$3&lt;&gt;"",OR(PESQUISA!$B$4="TODAS",B12397=PESQUISA!$B$4),ISNUMBER(SEARCH(PESQUISA!$B$3,D12397))),ROW()-1,"")</f>
        <v/>
      </c>
    </row>
    <row r="12398" spans="1:14" x14ac:dyDescent="0.3">
      <c r="A12398" t="s">
        <v>37368</v>
      </c>
      <c r="B12398" t="s">
        <v>31811</v>
      </c>
      <c r="C12398" t="s">
        <v>37369</v>
      </c>
      <c r="D12398" t="s">
        <v>37370</v>
      </c>
      <c r="E12398" t="s">
        <v>60</v>
      </c>
      <c r="F12398" s="7">
        <v>20.93</v>
      </c>
      <c r="G12398" t="s">
        <v>33</v>
      </c>
      <c r="H12398" t="s">
        <v>31814</v>
      </c>
      <c r="I12398" t="s">
        <v>31819</v>
      </c>
      <c r="M12398" t="s">
        <v>36</v>
      </c>
      <c r="N12398" t="str">
        <f>IF(AND(PESQUISA!$B$3&lt;&gt;"",OR(PESQUISA!$B$4="TODAS",B12398=PESQUISA!$B$4),ISNUMBER(SEARCH(PESQUISA!$B$3,D12398))),ROW()-1,"")</f>
        <v/>
      </c>
    </row>
    <row r="12399" spans="1:14" x14ac:dyDescent="0.3">
      <c r="A12399" t="s">
        <v>37371</v>
      </c>
      <c r="B12399" t="s">
        <v>31811</v>
      </c>
      <c r="C12399" t="s">
        <v>37372</v>
      </c>
      <c r="D12399" t="s">
        <v>37373</v>
      </c>
      <c r="E12399" t="s">
        <v>60</v>
      </c>
      <c r="F12399" s="7">
        <v>17.77</v>
      </c>
      <c r="G12399" t="s">
        <v>33</v>
      </c>
      <c r="H12399" t="s">
        <v>31814</v>
      </c>
      <c r="I12399" t="s">
        <v>31819</v>
      </c>
      <c r="M12399" t="s">
        <v>36</v>
      </c>
      <c r="N12399" t="str">
        <f>IF(AND(PESQUISA!$B$3&lt;&gt;"",OR(PESQUISA!$B$4="TODAS",B12399=PESQUISA!$B$4),ISNUMBER(SEARCH(PESQUISA!$B$3,D12399))),ROW()-1,"")</f>
        <v/>
      </c>
    </row>
    <row r="12400" spans="1:14" x14ac:dyDescent="0.3">
      <c r="A12400" t="s">
        <v>37374</v>
      </c>
      <c r="B12400" t="s">
        <v>31811</v>
      </c>
      <c r="C12400" t="s">
        <v>37375</v>
      </c>
      <c r="D12400" t="s">
        <v>37376</v>
      </c>
      <c r="E12400" t="s">
        <v>60</v>
      </c>
      <c r="F12400" s="7">
        <v>11.08</v>
      </c>
      <c r="G12400" t="s">
        <v>33</v>
      </c>
      <c r="H12400" t="s">
        <v>31814</v>
      </c>
      <c r="I12400" t="s">
        <v>31819</v>
      </c>
      <c r="M12400" t="s">
        <v>36</v>
      </c>
      <c r="N12400" t="str">
        <f>IF(AND(PESQUISA!$B$3&lt;&gt;"",OR(PESQUISA!$B$4="TODAS",B12400=PESQUISA!$B$4),ISNUMBER(SEARCH(PESQUISA!$B$3,D12400))),ROW()-1,"")</f>
        <v/>
      </c>
    </row>
    <row r="12401" spans="1:14" x14ac:dyDescent="0.3">
      <c r="A12401" t="s">
        <v>37377</v>
      </c>
      <c r="B12401" t="s">
        <v>31811</v>
      </c>
      <c r="C12401" t="s">
        <v>37378</v>
      </c>
      <c r="D12401" t="s">
        <v>37379</v>
      </c>
      <c r="E12401" t="s">
        <v>60</v>
      </c>
      <c r="F12401" s="7">
        <v>6.23</v>
      </c>
      <c r="G12401" t="s">
        <v>33</v>
      </c>
      <c r="H12401" t="s">
        <v>31814</v>
      </c>
      <c r="I12401" t="s">
        <v>31819</v>
      </c>
      <c r="M12401" t="s">
        <v>36</v>
      </c>
      <c r="N12401" t="str">
        <f>IF(AND(PESQUISA!$B$3&lt;&gt;"",OR(PESQUISA!$B$4="TODAS",B12401=PESQUISA!$B$4),ISNUMBER(SEARCH(PESQUISA!$B$3,D12401))),ROW()-1,"")</f>
        <v/>
      </c>
    </row>
    <row r="12402" spans="1:14" x14ac:dyDescent="0.3">
      <c r="A12402" t="s">
        <v>37380</v>
      </c>
      <c r="B12402" t="s">
        <v>31811</v>
      </c>
      <c r="C12402" t="s">
        <v>37381</v>
      </c>
      <c r="D12402" t="s">
        <v>37382</v>
      </c>
      <c r="E12402" t="s">
        <v>60</v>
      </c>
      <c r="F12402" s="7">
        <v>46.18</v>
      </c>
      <c r="G12402" t="s">
        <v>33</v>
      </c>
      <c r="H12402" t="s">
        <v>31814</v>
      </c>
      <c r="I12402" t="s">
        <v>31819</v>
      </c>
      <c r="M12402" t="s">
        <v>36</v>
      </c>
      <c r="N12402" t="str">
        <f>IF(AND(PESQUISA!$B$3&lt;&gt;"",OR(PESQUISA!$B$4="TODAS",B12402=PESQUISA!$B$4),ISNUMBER(SEARCH(PESQUISA!$B$3,D12402))),ROW()-1,"")</f>
        <v/>
      </c>
    </row>
    <row r="12403" spans="1:14" x14ac:dyDescent="0.3">
      <c r="A12403" t="s">
        <v>37383</v>
      </c>
      <c r="B12403" t="s">
        <v>31811</v>
      </c>
      <c r="C12403" t="s">
        <v>37384</v>
      </c>
      <c r="D12403" t="s">
        <v>37385</v>
      </c>
      <c r="E12403" t="s">
        <v>60</v>
      </c>
      <c r="F12403" s="7">
        <v>28.2</v>
      </c>
      <c r="G12403" t="s">
        <v>33</v>
      </c>
      <c r="H12403" t="s">
        <v>31814</v>
      </c>
      <c r="I12403" t="s">
        <v>31819</v>
      </c>
      <c r="M12403" t="s">
        <v>36</v>
      </c>
      <c r="N12403" t="str">
        <f>IF(AND(PESQUISA!$B$3&lt;&gt;"",OR(PESQUISA!$B$4="TODAS",B12403=PESQUISA!$B$4),ISNUMBER(SEARCH(PESQUISA!$B$3,D12403))),ROW()-1,"")</f>
        <v/>
      </c>
    </row>
    <row r="12404" spans="1:14" x14ac:dyDescent="0.3">
      <c r="A12404" t="s">
        <v>37386</v>
      </c>
      <c r="B12404" t="s">
        <v>31811</v>
      </c>
      <c r="C12404" t="s">
        <v>37387</v>
      </c>
      <c r="D12404" t="s">
        <v>37388</v>
      </c>
      <c r="E12404" t="s">
        <v>60</v>
      </c>
      <c r="F12404" s="7">
        <v>52.01</v>
      </c>
      <c r="G12404" t="s">
        <v>33</v>
      </c>
      <c r="H12404" t="s">
        <v>31814</v>
      </c>
      <c r="I12404" t="s">
        <v>31819</v>
      </c>
      <c r="M12404" t="s">
        <v>36</v>
      </c>
      <c r="N12404" t="str">
        <f>IF(AND(PESQUISA!$B$3&lt;&gt;"",OR(PESQUISA!$B$4="TODAS",B12404=PESQUISA!$B$4),ISNUMBER(SEARCH(PESQUISA!$B$3,D12404))),ROW()-1,"")</f>
        <v/>
      </c>
    </row>
    <row r="12405" spans="1:14" x14ac:dyDescent="0.3">
      <c r="A12405" t="s">
        <v>37389</v>
      </c>
      <c r="B12405" t="s">
        <v>31811</v>
      </c>
      <c r="C12405" t="s">
        <v>37390</v>
      </c>
      <c r="D12405" t="s">
        <v>37391</v>
      </c>
      <c r="E12405" t="s">
        <v>60</v>
      </c>
      <c r="F12405" s="7">
        <v>1.48</v>
      </c>
      <c r="G12405" t="s">
        <v>33</v>
      </c>
      <c r="H12405" t="s">
        <v>31814</v>
      </c>
      <c r="I12405" t="s">
        <v>31819</v>
      </c>
      <c r="M12405" t="s">
        <v>36</v>
      </c>
      <c r="N12405" t="str">
        <f>IF(AND(PESQUISA!$B$3&lt;&gt;"",OR(PESQUISA!$B$4="TODAS",B12405=PESQUISA!$B$4),ISNUMBER(SEARCH(PESQUISA!$B$3,D12405))),ROW()-1,"")</f>
        <v/>
      </c>
    </row>
    <row r="12406" spans="1:14" x14ac:dyDescent="0.3">
      <c r="A12406" t="s">
        <v>37392</v>
      </c>
      <c r="B12406" t="s">
        <v>31811</v>
      </c>
      <c r="C12406" t="s">
        <v>37393</v>
      </c>
      <c r="D12406" t="s">
        <v>37394</v>
      </c>
      <c r="E12406" t="s">
        <v>60</v>
      </c>
      <c r="F12406" s="7">
        <v>1.77</v>
      </c>
      <c r="G12406" t="s">
        <v>33</v>
      </c>
      <c r="H12406" t="s">
        <v>31814</v>
      </c>
      <c r="I12406" t="s">
        <v>31819</v>
      </c>
      <c r="M12406" t="s">
        <v>36</v>
      </c>
      <c r="N12406" t="str">
        <f>IF(AND(PESQUISA!$B$3&lt;&gt;"",OR(PESQUISA!$B$4="TODAS",B12406=PESQUISA!$B$4),ISNUMBER(SEARCH(PESQUISA!$B$3,D12406))),ROW()-1,"")</f>
        <v/>
      </c>
    </row>
    <row r="12407" spans="1:14" x14ac:dyDescent="0.3">
      <c r="A12407" t="s">
        <v>37395</v>
      </c>
      <c r="B12407" t="s">
        <v>31811</v>
      </c>
      <c r="C12407" t="s">
        <v>37396</v>
      </c>
      <c r="D12407" t="s">
        <v>37397</v>
      </c>
      <c r="E12407" t="s">
        <v>60</v>
      </c>
      <c r="F12407" s="7">
        <v>1.92</v>
      </c>
      <c r="G12407" t="s">
        <v>33</v>
      </c>
      <c r="H12407" t="s">
        <v>31814</v>
      </c>
      <c r="I12407" t="s">
        <v>31819</v>
      </c>
      <c r="M12407" t="s">
        <v>36</v>
      </c>
      <c r="N12407" t="str">
        <f>IF(AND(PESQUISA!$B$3&lt;&gt;"",OR(PESQUISA!$B$4="TODAS",B12407=PESQUISA!$B$4),ISNUMBER(SEARCH(PESQUISA!$B$3,D12407))),ROW()-1,"")</f>
        <v/>
      </c>
    </row>
    <row r="12408" spans="1:14" x14ac:dyDescent="0.3">
      <c r="A12408" t="s">
        <v>37398</v>
      </c>
      <c r="B12408" t="s">
        <v>31811</v>
      </c>
      <c r="C12408" t="s">
        <v>37399</v>
      </c>
      <c r="D12408" t="s">
        <v>37400</v>
      </c>
      <c r="E12408" t="s">
        <v>60</v>
      </c>
      <c r="F12408" s="7">
        <v>3.28</v>
      </c>
      <c r="G12408" t="s">
        <v>33</v>
      </c>
      <c r="H12408" t="s">
        <v>31814</v>
      </c>
      <c r="I12408" t="s">
        <v>31819</v>
      </c>
      <c r="M12408" t="s">
        <v>36</v>
      </c>
      <c r="N12408" t="str">
        <f>IF(AND(PESQUISA!$B$3&lt;&gt;"",OR(PESQUISA!$B$4="TODAS",B12408=PESQUISA!$B$4),ISNUMBER(SEARCH(PESQUISA!$B$3,D12408))),ROW()-1,"")</f>
        <v/>
      </c>
    </row>
    <row r="12409" spans="1:14" x14ac:dyDescent="0.3">
      <c r="A12409" t="s">
        <v>37401</v>
      </c>
      <c r="B12409" t="s">
        <v>31811</v>
      </c>
      <c r="C12409" t="s">
        <v>37402</v>
      </c>
      <c r="D12409" t="s">
        <v>37403</v>
      </c>
      <c r="E12409" t="s">
        <v>60</v>
      </c>
      <c r="F12409" s="7">
        <v>2.16</v>
      </c>
      <c r="G12409" t="s">
        <v>33</v>
      </c>
      <c r="H12409" t="s">
        <v>31814</v>
      </c>
      <c r="I12409" t="s">
        <v>31819</v>
      </c>
      <c r="M12409" t="s">
        <v>36</v>
      </c>
      <c r="N12409" t="str">
        <f>IF(AND(PESQUISA!$B$3&lt;&gt;"",OR(PESQUISA!$B$4="TODAS",B12409=PESQUISA!$B$4),ISNUMBER(SEARCH(PESQUISA!$B$3,D12409))),ROW()-1,"")</f>
        <v/>
      </c>
    </row>
    <row r="12410" spans="1:14" x14ac:dyDescent="0.3">
      <c r="A12410" t="s">
        <v>37404</v>
      </c>
      <c r="B12410" t="s">
        <v>31811</v>
      </c>
      <c r="C12410" t="s">
        <v>37405</v>
      </c>
      <c r="D12410" t="s">
        <v>37406</v>
      </c>
      <c r="E12410" t="s">
        <v>60</v>
      </c>
      <c r="F12410" s="7">
        <v>2.92</v>
      </c>
      <c r="G12410" t="s">
        <v>33</v>
      </c>
      <c r="H12410" t="s">
        <v>31814</v>
      </c>
      <c r="I12410" t="s">
        <v>31819</v>
      </c>
      <c r="M12410" t="s">
        <v>36</v>
      </c>
      <c r="N12410" t="str">
        <f>IF(AND(PESQUISA!$B$3&lt;&gt;"",OR(PESQUISA!$B$4="TODAS",B12410=PESQUISA!$B$4),ISNUMBER(SEARCH(PESQUISA!$B$3,D12410))),ROW()-1,"")</f>
        <v/>
      </c>
    </row>
    <row r="12411" spans="1:14" x14ac:dyDescent="0.3">
      <c r="A12411" t="s">
        <v>37407</v>
      </c>
      <c r="B12411" t="s">
        <v>31811</v>
      </c>
      <c r="C12411" t="s">
        <v>37408</v>
      </c>
      <c r="D12411" t="s">
        <v>37409</v>
      </c>
      <c r="E12411" t="s">
        <v>60</v>
      </c>
      <c r="F12411" s="7">
        <v>5.62</v>
      </c>
      <c r="G12411" t="s">
        <v>33</v>
      </c>
      <c r="H12411" t="s">
        <v>31814</v>
      </c>
      <c r="I12411" t="s">
        <v>31819</v>
      </c>
      <c r="M12411" t="s">
        <v>36</v>
      </c>
      <c r="N12411" t="str">
        <f>IF(AND(PESQUISA!$B$3&lt;&gt;"",OR(PESQUISA!$B$4="TODAS",B12411=PESQUISA!$B$4),ISNUMBER(SEARCH(PESQUISA!$B$3,D12411))),ROW()-1,"")</f>
        <v/>
      </c>
    </row>
    <row r="12412" spans="1:14" x14ac:dyDescent="0.3">
      <c r="A12412" t="s">
        <v>37410</v>
      </c>
      <c r="B12412" t="s">
        <v>31811</v>
      </c>
      <c r="C12412" t="s">
        <v>37411</v>
      </c>
      <c r="D12412" t="s">
        <v>37412</v>
      </c>
      <c r="E12412" t="s">
        <v>60</v>
      </c>
      <c r="F12412" s="7">
        <v>15.57</v>
      </c>
      <c r="G12412" t="s">
        <v>33</v>
      </c>
      <c r="H12412" t="s">
        <v>31814</v>
      </c>
      <c r="I12412" t="s">
        <v>31819</v>
      </c>
      <c r="M12412" t="s">
        <v>36</v>
      </c>
      <c r="N12412" t="str">
        <f>IF(AND(PESQUISA!$B$3&lt;&gt;"",OR(PESQUISA!$B$4="TODAS",B12412=PESQUISA!$B$4),ISNUMBER(SEARCH(PESQUISA!$B$3,D12412))),ROW()-1,"")</f>
        <v/>
      </c>
    </row>
    <row r="12413" spans="1:14" x14ac:dyDescent="0.3">
      <c r="A12413" t="s">
        <v>37413</v>
      </c>
      <c r="B12413" t="s">
        <v>31811</v>
      </c>
      <c r="C12413" t="s">
        <v>37414</v>
      </c>
      <c r="D12413" t="s">
        <v>37415</v>
      </c>
      <c r="E12413" t="s">
        <v>60</v>
      </c>
      <c r="F12413" s="7">
        <v>8.41</v>
      </c>
      <c r="G12413" t="s">
        <v>33</v>
      </c>
      <c r="H12413" t="s">
        <v>31814</v>
      </c>
      <c r="I12413" t="s">
        <v>31819</v>
      </c>
      <c r="M12413" t="s">
        <v>36</v>
      </c>
      <c r="N12413" t="str">
        <f>IF(AND(PESQUISA!$B$3&lt;&gt;"",OR(PESQUISA!$B$4="TODAS",B12413=PESQUISA!$B$4),ISNUMBER(SEARCH(PESQUISA!$B$3,D12413))),ROW()-1,"")</f>
        <v/>
      </c>
    </row>
    <row r="12414" spans="1:14" x14ac:dyDescent="0.3">
      <c r="A12414" t="s">
        <v>37416</v>
      </c>
      <c r="B12414" t="s">
        <v>31811</v>
      </c>
      <c r="C12414" t="s">
        <v>37417</v>
      </c>
      <c r="D12414" t="s">
        <v>37418</v>
      </c>
      <c r="E12414" t="s">
        <v>60</v>
      </c>
      <c r="F12414" s="7">
        <v>10.72</v>
      </c>
      <c r="G12414" t="s">
        <v>33</v>
      </c>
      <c r="H12414" t="s">
        <v>31814</v>
      </c>
      <c r="I12414" t="s">
        <v>31819</v>
      </c>
      <c r="M12414" t="s">
        <v>36</v>
      </c>
      <c r="N12414" t="str">
        <f>IF(AND(PESQUISA!$B$3&lt;&gt;"",OR(PESQUISA!$B$4="TODAS",B12414=PESQUISA!$B$4),ISNUMBER(SEARCH(PESQUISA!$B$3,D12414))),ROW()-1,"")</f>
        <v/>
      </c>
    </row>
    <row r="12415" spans="1:14" x14ac:dyDescent="0.3">
      <c r="A12415" t="s">
        <v>37419</v>
      </c>
      <c r="B12415" t="s">
        <v>31811</v>
      </c>
      <c r="C12415" t="s">
        <v>37420</v>
      </c>
      <c r="D12415" t="s">
        <v>37421</v>
      </c>
      <c r="E12415" t="s">
        <v>60</v>
      </c>
      <c r="F12415" s="7">
        <v>3.57</v>
      </c>
      <c r="G12415" t="s">
        <v>33</v>
      </c>
      <c r="H12415" t="s">
        <v>31814</v>
      </c>
      <c r="I12415" t="s">
        <v>31819</v>
      </c>
      <c r="M12415" t="s">
        <v>36</v>
      </c>
      <c r="N12415" t="str">
        <f>IF(AND(PESQUISA!$B$3&lt;&gt;"",OR(PESQUISA!$B$4="TODAS",B12415=PESQUISA!$B$4),ISNUMBER(SEARCH(PESQUISA!$B$3,D12415))),ROW()-1,"")</f>
        <v/>
      </c>
    </row>
    <row r="12416" spans="1:14" x14ac:dyDescent="0.3">
      <c r="A12416" t="s">
        <v>37422</v>
      </c>
      <c r="B12416" t="s">
        <v>31811</v>
      </c>
      <c r="C12416" t="s">
        <v>37423</v>
      </c>
      <c r="D12416" t="s">
        <v>37424</v>
      </c>
      <c r="E12416" t="s">
        <v>60</v>
      </c>
      <c r="F12416" s="7">
        <v>3.11</v>
      </c>
      <c r="G12416" t="s">
        <v>33</v>
      </c>
      <c r="H12416" t="s">
        <v>31814</v>
      </c>
      <c r="I12416" t="s">
        <v>31819</v>
      </c>
      <c r="M12416" t="s">
        <v>36</v>
      </c>
      <c r="N12416" t="str">
        <f>IF(AND(PESQUISA!$B$3&lt;&gt;"",OR(PESQUISA!$B$4="TODAS",B12416=PESQUISA!$B$4),ISNUMBER(SEARCH(PESQUISA!$B$3,D12416))),ROW()-1,"")</f>
        <v/>
      </c>
    </row>
    <row r="12417" spans="1:14" x14ac:dyDescent="0.3">
      <c r="A12417" t="s">
        <v>37425</v>
      </c>
      <c r="B12417" t="s">
        <v>31811</v>
      </c>
      <c r="C12417" t="s">
        <v>37426</v>
      </c>
      <c r="D12417" t="s">
        <v>37427</v>
      </c>
      <c r="E12417" t="s">
        <v>60</v>
      </c>
      <c r="F12417" s="7">
        <v>5.13</v>
      </c>
      <c r="G12417" t="s">
        <v>33</v>
      </c>
      <c r="H12417" t="s">
        <v>31814</v>
      </c>
      <c r="I12417" t="s">
        <v>31819</v>
      </c>
      <c r="M12417" t="s">
        <v>36</v>
      </c>
      <c r="N12417" t="str">
        <f>IF(AND(PESQUISA!$B$3&lt;&gt;"",OR(PESQUISA!$B$4="TODAS",B12417=PESQUISA!$B$4),ISNUMBER(SEARCH(PESQUISA!$B$3,D12417))),ROW()-1,"")</f>
        <v/>
      </c>
    </row>
    <row r="12418" spans="1:14" x14ac:dyDescent="0.3">
      <c r="A12418" t="s">
        <v>37428</v>
      </c>
      <c r="B12418" t="s">
        <v>31811</v>
      </c>
      <c r="C12418" t="s">
        <v>37429</v>
      </c>
      <c r="D12418" t="s">
        <v>37430</v>
      </c>
      <c r="E12418" t="s">
        <v>60</v>
      </c>
      <c r="F12418" s="7">
        <v>7.18</v>
      </c>
      <c r="G12418" t="s">
        <v>33</v>
      </c>
      <c r="H12418" t="s">
        <v>31814</v>
      </c>
      <c r="I12418" t="s">
        <v>31819</v>
      </c>
      <c r="M12418" t="s">
        <v>36</v>
      </c>
      <c r="N12418" t="str">
        <f>IF(AND(PESQUISA!$B$3&lt;&gt;"",OR(PESQUISA!$B$4="TODAS",B12418=PESQUISA!$B$4),ISNUMBER(SEARCH(PESQUISA!$B$3,D12418))),ROW()-1,"")</f>
        <v/>
      </c>
    </row>
    <row r="12419" spans="1:14" x14ac:dyDescent="0.3">
      <c r="A12419" t="s">
        <v>37431</v>
      </c>
      <c r="B12419" t="s">
        <v>31811</v>
      </c>
      <c r="C12419" t="s">
        <v>37432</v>
      </c>
      <c r="D12419" t="s">
        <v>37433</v>
      </c>
      <c r="E12419" t="s">
        <v>60</v>
      </c>
      <c r="F12419" s="7">
        <v>10.01</v>
      </c>
      <c r="G12419" t="s">
        <v>33</v>
      </c>
      <c r="H12419" t="s">
        <v>31814</v>
      </c>
      <c r="I12419" t="s">
        <v>31819</v>
      </c>
      <c r="M12419" t="s">
        <v>36</v>
      </c>
      <c r="N12419" t="str">
        <f>IF(AND(PESQUISA!$B$3&lt;&gt;"",OR(PESQUISA!$B$4="TODAS",B12419=PESQUISA!$B$4),ISNUMBER(SEARCH(PESQUISA!$B$3,D12419))),ROW()-1,"")</f>
        <v/>
      </c>
    </row>
    <row r="12420" spans="1:14" x14ac:dyDescent="0.3">
      <c r="A12420" t="s">
        <v>37434</v>
      </c>
      <c r="B12420" t="s">
        <v>31811</v>
      </c>
      <c r="C12420" t="s">
        <v>37435</v>
      </c>
      <c r="D12420" t="s">
        <v>37436</v>
      </c>
      <c r="E12420" t="s">
        <v>6144</v>
      </c>
      <c r="F12420" s="7">
        <v>30.49</v>
      </c>
      <c r="G12420" t="s">
        <v>33</v>
      </c>
      <c r="H12420" t="s">
        <v>31814</v>
      </c>
      <c r="I12420" t="s">
        <v>32249</v>
      </c>
      <c r="M12420" t="s">
        <v>36</v>
      </c>
      <c r="N12420" t="str">
        <f>IF(AND(PESQUISA!$B$3&lt;&gt;"",OR(PESQUISA!$B$4="TODAS",B12420=PESQUISA!$B$4),ISNUMBER(SEARCH(PESQUISA!$B$3,D12420))),ROW()-1,"")</f>
        <v/>
      </c>
    </row>
    <row r="12421" spans="1:14" x14ac:dyDescent="0.3">
      <c r="A12421" t="s">
        <v>37437</v>
      </c>
      <c r="B12421" t="s">
        <v>31811</v>
      </c>
      <c r="C12421" t="s">
        <v>37438</v>
      </c>
      <c r="D12421" t="s">
        <v>37439</v>
      </c>
      <c r="E12421" t="s">
        <v>21689</v>
      </c>
      <c r="F12421" s="7">
        <v>5468.69</v>
      </c>
      <c r="G12421" t="s">
        <v>33</v>
      </c>
      <c r="H12421" t="s">
        <v>31814</v>
      </c>
      <c r="I12421" t="s">
        <v>32249</v>
      </c>
      <c r="M12421" t="s">
        <v>36</v>
      </c>
      <c r="N12421" t="str">
        <f>IF(AND(PESQUISA!$B$3&lt;&gt;"",OR(PESQUISA!$B$4="TODAS",B12421=PESQUISA!$B$4),ISNUMBER(SEARCH(PESQUISA!$B$3,D12421))),ROW()-1,"")</f>
        <v/>
      </c>
    </row>
    <row r="12422" spans="1:14" x14ac:dyDescent="0.3">
      <c r="A12422" t="s">
        <v>37440</v>
      </c>
      <c r="B12422" t="s">
        <v>31811</v>
      </c>
      <c r="C12422" t="s">
        <v>37441</v>
      </c>
      <c r="D12422" t="s">
        <v>37442</v>
      </c>
      <c r="E12422" t="s">
        <v>40</v>
      </c>
      <c r="G12422" t="s">
        <v>33</v>
      </c>
      <c r="H12422" t="s">
        <v>31814</v>
      </c>
      <c r="I12422" t="s">
        <v>31819</v>
      </c>
      <c r="M12422" t="s">
        <v>53</v>
      </c>
      <c r="N12422" t="str">
        <f>IF(AND(PESQUISA!$B$3&lt;&gt;"",OR(PESQUISA!$B$4="TODAS",B12422=PESQUISA!$B$4),ISNUMBER(SEARCH(PESQUISA!$B$3,D12422))),ROW()-1,"")</f>
        <v/>
      </c>
    </row>
    <row r="12423" spans="1:14" x14ac:dyDescent="0.3">
      <c r="A12423" t="s">
        <v>37443</v>
      </c>
      <c r="B12423" t="s">
        <v>31811</v>
      </c>
      <c r="C12423" t="s">
        <v>37444</v>
      </c>
      <c r="D12423" t="s">
        <v>37445</v>
      </c>
      <c r="E12423" t="s">
        <v>40</v>
      </c>
      <c r="G12423" t="s">
        <v>33</v>
      </c>
      <c r="H12423" t="s">
        <v>31814</v>
      </c>
      <c r="I12423" t="s">
        <v>31819</v>
      </c>
      <c r="M12423" t="s">
        <v>53</v>
      </c>
      <c r="N12423" t="str">
        <f>IF(AND(PESQUISA!$B$3&lt;&gt;"",OR(PESQUISA!$B$4="TODAS",B12423=PESQUISA!$B$4),ISNUMBER(SEARCH(PESQUISA!$B$3,D12423))),ROW()-1,"")</f>
        <v/>
      </c>
    </row>
    <row r="12424" spans="1:14" x14ac:dyDescent="0.3">
      <c r="A12424" t="s">
        <v>37446</v>
      </c>
      <c r="B12424" t="s">
        <v>31811</v>
      </c>
      <c r="C12424" t="s">
        <v>37447</v>
      </c>
      <c r="D12424" t="s">
        <v>37448</v>
      </c>
      <c r="E12424" t="s">
        <v>40</v>
      </c>
      <c r="G12424" t="s">
        <v>33</v>
      </c>
      <c r="H12424" t="s">
        <v>31814</v>
      </c>
      <c r="I12424" t="s">
        <v>31819</v>
      </c>
      <c r="M12424" t="s">
        <v>53</v>
      </c>
      <c r="N12424" t="str">
        <f>IF(AND(PESQUISA!$B$3&lt;&gt;"",OR(PESQUISA!$B$4="TODAS",B12424=PESQUISA!$B$4),ISNUMBER(SEARCH(PESQUISA!$B$3,D12424))),ROW()-1,"")</f>
        <v/>
      </c>
    </row>
    <row r="12425" spans="1:14" x14ac:dyDescent="0.3">
      <c r="A12425" t="s">
        <v>37449</v>
      </c>
      <c r="B12425" t="s">
        <v>31811</v>
      </c>
      <c r="C12425" t="s">
        <v>37450</v>
      </c>
      <c r="D12425" t="s">
        <v>37451</v>
      </c>
      <c r="E12425" t="s">
        <v>40</v>
      </c>
      <c r="G12425" t="s">
        <v>33</v>
      </c>
      <c r="H12425" t="s">
        <v>31814</v>
      </c>
      <c r="I12425" t="s">
        <v>31819</v>
      </c>
      <c r="M12425" t="s">
        <v>53</v>
      </c>
      <c r="N12425" t="str">
        <f>IF(AND(PESQUISA!$B$3&lt;&gt;"",OR(PESQUISA!$B$4="TODAS",B12425=PESQUISA!$B$4),ISNUMBER(SEARCH(PESQUISA!$B$3,D12425))),ROW()-1,"")</f>
        <v/>
      </c>
    </row>
    <row r="12426" spans="1:14" x14ac:dyDescent="0.3">
      <c r="A12426" t="s">
        <v>37452</v>
      </c>
      <c r="B12426" t="s">
        <v>31811</v>
      </c>
      <c r="C12426" t="s">
        <v>37453</v>
      </c>
      <c r="D12426" t="s">
        <v>37454</v>
      </c>
      <c r="E12426" t="s">
        <v>40</v>
      </c>
      <c r="G12426" t="s">
        <v>33</v>
      </c>
      <c r="H12426" t="s">
        <v>31814</v>
      </c>
      <c r="I12426" t="s">
        <v>31819</v>
      </c>
      <c r="M12426" t="s">
        <v>53</v>
      </c>
      <c r="N12426" t="str">
        <f>IF(AND(PESQUISA!$B$3&lt;&gt;"",OR(PESQUISA!$B$4="TODAS",B12426=PESQUISA!$B$4),ISNUMBER(SEARCH(PESQUISA!$B$3,D12426))),ROW()-1,"")</f>
        <v/>
      </c>
    </row>
    <row r="12427" spans="1:14" x14ac:dyDescent="0.3">
      <c r="A12427" t="s">
        <v>37455</v>
      </c>
      <c r="B12427" t="s">
        <v>31811</v>
      </c>
      <c r="C12427" t="s">
        <v>37456</v>
      </c>
      <c r="D12427" t="s">
        <v>37457</v>
      </c>
      <c r="E12427" t="s">
        <v>40</v>
      </c>
      <c r="G12427" t="s">
        <v>33</v>
      </c>
      <c r="H12427" t="s">
        <v>31814</v>
      </c>
      <c r="I12427" t="s">
        <v>31819</v>
      </c>
      <c r="M12427" t="s">
        <v>53</v>
      </c>
      <c r="N12427" t="str">
        <f>IF(AND(PESQUISA!$B$3&lt;&gt;"",OR(PESQUISA!$B$4="TODAS",B12427=PESQUISA!$B$4),ISNUMBER(SEARCH(PESQUISA!$B$3,D12427))),ROW()-1,"")</f>
        <v/>
      </c>
    </row>
    <row r="12428" spans="1:14" x14ac:dyDescent="0.3">
      <c r="A12428" t="s">
        <v>37458</v>
      </c>
      <c r="B12428" t="s">
        <v>31811</v>
      </c>
      <c r="C12428" t="s">
        <v>37459</v>
      </c>
      <c r="D12428" t="s">
        <v>37460</v>
      </c>
      <c r="E12428" t="s">
        <v>40</v>
      </c>
      <c r="G12428" t="s">
        <v>33</v>
      </c>
      <c r="H12428" t="s">
        <v>31814</v>
      </c>
      <c r="I12428" t="s">
        <v>31819</v>
      </c>
      <c r="M12428" t="s">
        <v>53</v>
      </c>
      <c r="N12428" t="str">
        <f>IF(AND(PESQUISA!$B$3&lt;&gt;"",OR(PESQUISA!$B$4="TODAS",B12428=PESQUISA!$B$4),ISNUMBER(SEARCH(PESQUISA!$B$3,D12428))),ROW()-1,"")</f>
        <v/>
      </c>
    </row>
    <row r="12429" spans="1:14" x14ac:dyDescent="0.3">
      <c r="A12429" t="s">
        <v>37461</v>
      </c>
      <c r="B12429" t="s">
        <v>31811</v>
      </c>
      <c r="C12429" t="s">
        <v>37462</v>
      </c>
      <c r="D12429" t="s">
        <v>37463</v>
      </c>
      <c r="E12429" t="s">
        <v>40</v>
      </c>
      <c r="G12429" t="s">
        <v>33</v>
      </c>
      <c r="H12429" t="s">
        <v>31814</v>
      </c>
      <c r="I12429" t="s">
        <v>31819</v>
      </c>
      <c r="M12429" t="s">
        <v>53</v>
      </c>
      <c r="N12429" t="str">
        <f>IF(AND(PESQUISA!$B$3&lt;&gt;"",OR(PESQUISA!$B$4="TODAS",B12429=PESQUISA!$B$4),ISNUMBER(SEARCH(PESQUISA!$B$3,D12429))),ROW()-1,"")</f>
        <v/>
      </c>
    </row>
    <row r="12430" spans="1:14" x14ac:dyDescent="0.3">
      <c r="A12430" t="s">
        <v>37464</v>
      </c>
      <c r="B12430" t="s">
        <v>31811</v>
      </c>
      <c r="C12430" t="s">
        <v>37465</v>
      </c>
      <c r="D12430" t="s">
        <v>37466</v>
      </c>
      <c r="E12430" t="s">
        <v>40</v>
      </c>
      <c r="G12430" t="s">
        <v>33</v>
      </c>
      <c r="H12430" t="s">
        <v>31814</v>
      </c>
      <c r="I12430" t="s">
        <v>31819</v>
      </c>
      <c r="M12430" t="s">
        <v>53</v>
      </c>
      <c r="N12430" t="str">
        <f>IF(AND(PESQUISA!$B$3&lt;&gt;"",OR(PESQUISA!$B$4="TODAS",B12430=PESQUISA!$B$4),ISNUMBER(SEARCH(PESQUISA!$B$3,D12430))),ROW()-1,"")</f>
        <v/>
      </c>
    </row>
    <row r="12431" spans="1:14" x14ac:dyDescent="0.3">
      <c r="A12431" t="s">
        <v>37467</v>
      </c>
      <c r="B12431" t="s">
        <v>31811</v>
      </c>
      <c r="C12431" t="s">
        <v>37468</v>
      </c>
      <c r="D12431" t="s">
        <v>37469</v>
      </c>
      <c r="E12431" t="s">
        <v>40</v>
      </c>
      <c r="G12431" t="s">
        <v>33</v>
      </c>
      <c r="H12431" t="s">
        <v>31814</v>
      </c>
      <c r="I12431" t="s">
        <v>31819</v>
      </c>
      <c r="M12431" t="s">
        <v>53</v>
      </c>
      <c r="N12431" t="str">
        <f>IF(AND(PESQUISA!$B$3&lt;&gt;"",OR(PESQUISA!$B$4="TODAS",B12431=PESQUISA!$B$4),ISNUMBER(SEARCH(PESQUISA!$B$3,D12431))),ROW()-1,"")</f>
        <v/>
      </c>
    </row>
    <row r="12432" spans="1:14" x14ac:dyDescent="0.3">
      <c r="A12432" t="s">
        <v>37470</v>
      </c>
      <c r="B12432" t="s">
        <v>31811</v>
      </c>
      <c r="C12432" t="s">
        <v>37471</v>
      </c>
      <c r="D12432" t="s">
        <v>37472</v>
      </c>
      <c r="E12432" t="s">
        <v>40</v>
      </c>
      <c r="G12432" t="s">
        <v>33</v>
      </c>
      <c r="H12432" t="s">
        <v>31814</v>
      </c>
      <c r="I12432" t="s">
        <v>31819</v>
      </c>
      <c r="M12432" t="s">
        <v>53</v>
      </c>
      <c r="N12432" t="str">
        <f>IF(AND(PESQUISA!$B$3&lt;&gt;"",OR(PESQUISA!$B$4="TODAS",B12432=PESQUISA!$B$4),ISNUMBER(SEARCH(PESQUISA!$B$3,D12432))),ROW()-1,"")</f>
        <v/>
      </c>
    </row>
    <row r="12433" spans="1:14" x14ac:dyDescent="0.3">
      <c r="A12433" t="s">
        <v>37473</v>
      </c>
      <c r="B12433" t="s">
        <v>31811</v>
      </c>
      <c r="C12433" t="s">
        <v>37474</v>
      </c>
      <c r="D12433" t="s">
        <v>37475</v>
      </c>
      <c r="E12433" t="s">
        <v>40</v>
      </c>
      <c r="G12433" t="s">
        <v>33</v>
      </c>
      <c r="H12433" t="s">
        <v>31814</v>
      </c>
      <c r="I12433" t="s">
        <v>31819</v>
      </c>
      <c r="M12433" t="s">
        <v>53</v>
      </c>
      <c r="N12433" t="str">
        <f>IF(AND(PESQUISA!$B$3&lt;&gt;"",OR(PESQUISA!$B$4="TODAS",B12433=PESQUISA!$B$4),ISNUMBER(SEARCH(PESQUISA!$B$3,D12433))),ROW()-1,"")</f>
        <v/>
      </c>
    </row>
    <row r="12434" spans="1:14" x14ac:dyDescent="0.3">
      <c r="A12434" t="s">
        <v>37476</v>
      </c>
      <c r="B12434" t="s">
        <v>31811</v>
      </c>
      <c r="C12434" t="s">
        <v>37477</v>
      </c>
      <c r="D12434" t="s">
        <v>37478</v>
      </c>
      <c r="E12434" t="s">
        <v>40</v>
      </c>
      <c r="G12434" t="s">
        <v>33</v>
      </c>
      <c r="H12434" t="s">
        <v>31814</v>
      </c>
      <c r="I12434" t="s">
        <v>31819</v>
      </c>
      <c r="M12434" t="s">
        <v>53</v>
      </c>
      <c r="N12434" t="str">
        <f>IF(AND(PESQUISA!$B$3&lt;&gt;"",OR(PESQUISA!$B$4="TODAS",B12434=PESQUISA!$B$4),ISNUMBER(SEARCH(PESQUISA!$B$3,D12434))),ROW()-1,"")</f>
        <v/>
      </c>
    </row>
    <row r="12435" spans="1:14" x14ac:dyDescent="0.3">
      <c r="A12435" t="s">
        <v>37479</v>
      </c>
      <c r="B12435" t="s">
        <v>31811</v>
      </c>
      <c r="C12435" t="s">
        <v>37480</v>
      </c>
      <c r="D12435" t="s">
        <v>37481</v>
      </c>
      <c r="E12435" t="s">
        <v>40</v>
      </c>
      <c r="F12435" s="7">
        <v>38.380000000000003</v>
      </c>
      <c r="G12435" t="s">
        <v>33</v>
      </c>
      <c r="H12435" t="s">
        <v>31814</v>
      </c>
      <c r="I12435" t="s">
        <v>31819</v>
      </c>
      <c r="M12435" t="s">
        <v>36</v>
      </c>
      <c r="N12435" t="str">
        <f>IF(AND(PESQUISA!$B$3&lt;&gt;"",OR(PESQUISA!$B$4="TODAS",B12435=PESQUISA!$B$4),ISNUMBER(SEARCH(PESQUISA!$B$3,D12435))),ROW()-1,"")</f>
        <v/>
      </c>
    </row>
    <row r="12436" spans="1:14" x14ac:dyDescent="0.3">
      <c r="A12436" t="s">
        <v>37482</v>
      </c>
      <c r="B12436" t="s">
        <v>31811</v>
      </c>
      <c r="C12436" t="s">
        <v>37483</v>
      </c>
      <c r="D12436" t="s">
        <v>37484</v>
      </c>
      <c r="E12436" t="s">
        <v>29882</v>
      </c>
      <c r="F12436" s="7">
        <v>9.41</v>
      </c>
      <c r="G12436" t="s">
        <v>33</v>
      </c>
      <c r="H12436" t="s">
        <v>31814</v>
      </c>
      <c r="I12436" t="s">
        <v>31819</v>
      </c>
      <c r="M12436" t="s">
        <v>36</v>
      </c>
      <c r="N12436" t="str">
        <f>IF(AND(PESQUISA!$B$3&lt;&gt;"",OR(PESQUISA!$B$4="TODAS",B12436=PESQUISA!$B$4),ISNUMBER(SEARCH(PESQUISA!$B$3,D12436))),ROW()-1,"")</f>
        <v/>
      </c>
    </row>
    <row r="12437" spans="1:14" x14ac:dyDescent="0.3">
      <c r="A12437" t="s">
        <v>37485</v>
      </c>
      <c r="B12437" t="s">
        <v>31811</v>
      </c>
      <c r="C12437" t="s">
        <v>37486</v>
      </c>
      <c r="D12437" t="s">
        <v>37487</v>
      </c>
      <c r="E12437" t="s">
        <v>859</v>
      </c>
      <c r="G12437" t="s">
        <v>33</v>
      </c>
      <c r="H12437" t="s">
        <v>31814</v>
      </c>
      <c r="I12437" t="s">
        <v>31819</v>
      </c>
      <c r="M12437" t="s">
        <v>53</v>
      </c>
      <c r="N12437" t="str">
        <f>IF(AND(PESQUISA!$B$3&lt;&gt;"",OR(PESQUISA!$B$4="TODAS",B12437=PESQUISA!$B$4),ISNUMBER(SEARCH(PESQUISA!$B$3,D12437))),ROW()-1,"")</f>
        <v/>
      </c>
    </row>
    <row r="12438" spans="1:14" x14ac:dyDescent="0.3">
      <c r="A12438" t="s">
        <v>37488</v>
      </c>
      <c r="B12438" t="s">
        <v>31811</v>
      </c>
      <c r="C12438" t="s">
        <v>37489</v>
      </c>
      <c r="D12438" t="s">
        <v>37490</v>
      </c>
      <c r="E12438" t="s">
        <v>859</v>
      </c>
      <c r="G12438" t="s">
        <v>33</v>
      </c>
      <c r="H12438" t="s">
        <v>31814</v>
      </c>
      <c r="I12438" t="s">
        <v>31819</v>
      </c>
      <c r="M12438" t="s">
        <v>53</v>
      </c>
      <c r="N12438" t="str">
        <f>IF(AND(PESQUISA!$B$3&lt;&gt;"",OR(PESQUISA!$B$4="TODAS",B12438=PESQUISA!$B$4),ISNUMBER(SEARCH(PESQUISA!$B$3,D12438))),ROW()-1,"")</f>
        <v/>
      </c>
    </row>
    <row r="12439" spans="1:14" x14ac:dyDescent="0.3">
      <c r="A12439" t="s">
        <v>37491</v>
      </c>
      <c r="B12439" t="s">
        <v>31811</v>
      </c>
      <c r="C12439" t="s">
        <v>37492</v>
      </c>
      <c r="D12439" t="s">
        <v>37493</v>
      </c>
      <c r="E12439" t="s">
        <v>859</v>
      </c>
      <c r="G12439" t="s">
        <v>33</v>
      </c>
      <c r="H12439" t="s">
        <v>31814</v>
      </c>
      <c r="I12439" t="s">
        <v>31819</v>
      </c>
      <c r="M12439" t="s">
        <v>53</v>
      </c>
      <c r="N12439" t="str">
        <f>IF(AND(PESQUISA!$B$3&lt;&gt;"",OR(PESQUISA!$B$4="TODAS",B12439=PESQUISA!$B$4),ISNUMBER(SEARCH(PESQUISA!$B$3,D12439))),ROW()-1,"")</f>
        <v/>
      </c>
    </row>
    <row r="12440" spans="1:14" x14ac:dyDescent="0.3">
      <c r="A12440" t="s">
        <v>37494</v>
      </c>
      <c r="B12440" t="s">
        <v>31811</v>
      </c>
      <c r="C12440" t="s">
        <v>37495</v>
      </c>
      <c r="D12440" t="s">
        <v>37496</v>
      </c>
      <c r="E12440" t="s">
        <v>859</v>
      </c>
      <c r="G12440" t="s">
        <v>33</v>
      </c>
      <c r="H12440" t="s">
        <v>31814</v>
      </c>
      <c r="I12440" t="s">
        <v>31819</v>
      </c>
      <c r="M12440" t="s">
        <v>53</v>
      </c>
      <c r="N12440" t="str">
        <f>IF(AND(PESQUISA!$B$3&lt;&gt;"",OR(PESQUISA!$B$4="TODAS",B12440=PESQUISA!$B$4),ISNUMBER(SEARCH(PESQUISA!$B$3,D12440))),ROW()-1,"")</f>
        <v/>
      </c>
    </row>
    <row r="12441" spans="1:14" x14ac:dyDescent="0.3">
      <c r="A12441" t="s">
        <v>37497</v>
      </c>
      <c r="B12441" t="s">
        <v>31811</v>
      </c>
      <c r="C12441" t="s">
        <v>37498</v>
      </c>
      <c r="D12441" t="s">
        <v>37499</v>
      </c>
      <c r="E12441" t="s">
        <v>859</v>
      </c>
      <c r="G12441" t="s">
        <v>33</v>
      </c>
      <c r="H12441" t="s">
        <v>31814</v>
      </c>
      <c r="I12441" t="s">
        <v>31819</v>
      </c>
      <c r="M12441" t="s">
        <v>53</v>
      </c>
      <c r="N12441" t="str">
        <f>IF(AND(PESQUISA!$B$3&lt;&gt;"",OR(PESQUISA!$B$4="TODAS",B12441=PESQUISA!$B$4),ISNUMBER(SEARCH(PESQUISA!$B$3,D12441))),ROW()-1,"")</f>
        <v/>
      </c>
    </row>
    <row r="12442" spans="1:14" x14ac:dyDescent="0.3">
      <c r="A12442" t="s">
        <v>37500</v>
      </c>
      <c r="B12442" t="s">
        <v>31811</v>
      </c>
      <c r="C12442" t="s">
        <v>37501</v>
      </c>
      <c r="D12442" t="s">
        <v>37502</v>
      </c>
      <c r="E12442" t="s">
        <v>859</v>
      </c>
      <c r="G12442" t="s">
        <v>33</v>
      </c>
      <c r="H12442" t="s">
        <v>31814</v>
      </c>
      <c r="I12442" t="s">
        <v>31819</v>
      </c>
      <c r="M12442" t="s">
        <v>53</v>
      </c>
      <c r="N12442" t="str">
        <f>IF(AND(PESQUISA!$B$3&lt;&gt;"",OR(PESQUISA!$B$4="TODAS",B12442=PESQUISA!$B$4),ISNUMBER(SEARCH(PESQUISA!$B$3,D12442))),ROW()-1,"")</f>
        <v/>
      </c>
    </row>
    <row r="12443" spans="1:14" x14ac:dyDescent="0.3">
      <c r="A12443" t="s">
        <v>37503</v>
      </c>
      <c r="B12443" t="s">
        <v>31811</v>
      </c>
      <c r="C12443" t="s">
        <v>37504</v>
      </c>
      <c r="D12443" t="s">
        <v>37505</v>
      </c>
      <c r="E12443" t="s">
        <v>6144</v>
      </c>
      <c r="F12443" s="7">
        <v>25.46</v>
      </c>
      <c r="G12443" t="s">
        <v>33</v>
      </c>
      <c r="H12443" t="s">
        <v>31814</v>
      </c>
      <c r="I12443" t="s">
        <v>32249</v>
      </c>
      <c r="M12443" t="s">
        <v>36</v>
      </c>
      <c r="N12443" t="str">
        <f>IF(AND(PESQUISA!$B$3&lt;&gt;"",OR(PESQUISA!$B$4="TODAS",B12443=PESQUISA!$B$4),ISNUMBER(SEARCH(PESQUISA!$B$3,D12443))),ROW()-1,"")</f>
        <v/>
      </c>
    </row>
    <row r="12444" spans="1:14" x14ac:dyDescent="0.3">
      <c r="A12444" t="s">
        <v>37506</v>
      </c>
      <c r="B12444" t="s">
        <v>31811</v>
      </c>
      <c r="C12444" t="s">
        <v>37507</v>
      </c>
      <c r="D12444" t="s">
        <v>37508</v>
      </c>
      <c r="E12444" t="s">
        <v>21689</v>
      </c>
      <c r="F12444" s="7">
        <v>4565.82</v>
      </c>
      <c r="G12444" t="s">
        <v>33</v>
      </c>
      <c r="H12444" t="s">
        <v>31814</v>
      </c>
      <c r="I12444" t="s">
        <v>32249</v>
      </c>
      <c r="M12444" t="s">
        <v>36</v>
      </c>
      <c r="N12444" t="str">
        <f>IF(AND(PESQUISA!$B$3&lt;&gt;"",OR(PESQUISA!$B$4="TODAS",B12444=PESQUISA!$B$4),ISNUMBER(SEARCH(PESQUISA!$B$3,D12444))),ROW()-1,"")</f>
        <v/>
      </c>
    </row>
    <row r="12445" spans="1:14" x14ac:dyDescent="0.3">
      <c r="A12445" t="s">
        <v>37509</v>
      </c>
      <c r="B12445" t="s">
        <v>31811</v>
      </c>
      <c r="C12445" t="s">
        <v>37510</v>
      </c>
      <c r="D12445" t="s">
        <v>37511</v>
      </c>
      <c r="E12445" t="s">
        <v>6144</v>
      </c>
      <c r="F12445" s="7">
        <v>35.450000000000003</v>
      </c>
      <c r="G12445" t="s">
        <v>33</v>
      </c>
      <c r="H12445" t="s">
        <v>31814</v>
      </c>
      <c r="I12445" t="s">
        <v>32249</v>
      </c>
      <c r="M12445" t="s">
        <v>36</v>
      </c>
      <c r="N12445" t="str">
        <f>IF(AND(PESQUISA!$B$3&lt;&gt;"",OR(PESQUISA!$B$4="TODAS",B12445=PESQUISA!$B$4),ISNUMBER(SEARCH(PESQUISA!$B$3,D12445))),ROW()-1,"")</f>
        <v/>
      </c>
    </row>
    <row r="12446" spans="1:14" x14ac:dyDescent="0.3">
      <c r="A12446" t="s">
        <v>37512</v>
      </c>
      <c r="B12446" t="s">
        <v>31811</v>
      </c>
      <c r="C12446" t="s">
        <v>37513</v>
      </c>
      <c r="D12446" t="s">
        <v>37514</v>
      </c>
      <c r="E12446" t="s">
        <v>21689</v>
      </c>
      <c r="F12446" s="7">
        <v>6357.14</v>
      </c>
      <c r="G12446" t="s">
        <v>33</v>
      </c>
      <c r="H12446" t="s">
        <v>31814</v>
      </c>
      <c r="I12446" t="s">
        <v>32249</v>
      </c>
      <c r="M12446" t="s">
        <v>36</v>
      </c>
      <c r="N12446" t="str">
        <f>IF(AND(PESQUISA!$B$3&lt;&gt;"",OR(PESQUISA!$B$4="TODAS",B12446=PESQUISA!$B$4),ISNUMBER(SEARCH(PESQUISA!$B$3,D12446))),ROW()-1,"")</f>
        <v/>
      </c>
    </row>
    <row r="12447" spans="1:14" x14ac:dyDescent="0.3">
      <c r="A12447" t="s">
        <v>37515</v>
      </c>
      <c r="B12447" t="s">
        <v>31811</v>
      </c>
      <c r="C12447" t="s">
        <v>37516</v>
      </c>
      <c r="D12447" t="s">
        <v>37517</v>
      </c>
      <c r="E12447" t="s">
        <v>859</v>
      </c>
      <c r="F12447" s="7">
        <v>8.27</v>
      </c>
      <c r="G12447" t="s">
        <v>33</v>
      </c>
      <c r="H12447" t="s">
        <v>31814</v>
      </c>
      <c r="I12447" t="s">
        <v>31819</v>
      </c>
      <c r="M12447" t="s">
        <v>36</v>
      </c>
      <c r="N12447" t="str">
        <f>IF(AND(PESQUISA!$B$3&lt;&gt;"",OR(PESQUISA!$B$4="TODAS",B12447=PESQUISA!$B$4),ISNUMBER(SEARCH(PESQUISA!$B$3,D12447))),ROW()-1,"")</f>
        <v/>
      </c>
    </row>
    <row r="12448" spans="1:14" x14ac:dyDescent="0.3">
      <c r="A12448" t="s">
        <v>37518</v>
      </c>
      <c r="B12448" t="s">
        <v>31811</v>
      </c>
      <c r="C12448" t="s">
        <v>37519</v>
      </c>
      <c r="D12448" t="s">
        <v>37520</v>
      </c>
      <c r="E12448" t="s">
        <v>37521</v>
      </c>
      <c r="F12448" s="7">
        <v>1.18</v>
      </c>
      <c r="G12448" t="s">
        <v>33</v>
      </c>
      <c r="H12448" t="s">
        <v>31814</v>
      </c>
      <c r="I12448" t="s">
        <v>37522</v>
      </c>
      <c r="M12448" t="s">
        <v>36</v>
      </c>
      <c r="N12448" t="str">
        <f>IF(AND(PESQUISA!$B$3&lt;&gt;"",OR(PESQUISA!$B$4="TODAS",B12448=PESQUISA!$B$4),ISNUMBER(SEARCH(PESQUISA!$B$3,D12448))),ROW()-1,"")</f>
        <v/>
      </c>
    </row>
    <row r="12449" spans="1:14" x14ac:dyDescent="0.3">
      <c r="A12449" t="s">
        <v>37523</v>
      </c>
      <c r="B12449" t="s">
        <v>31811</v>
      </c>
      <c r="C12449" t="s">
        <v>37524</v>
      </c>
      <c r="D12449" t="s">
        <v>37525</v>
      </c>
      <c r="E12449" t="s">
        <v>37521</v>
      </c>
      <c r="F12449" s="7">
        <v>1.2</v>
      </c>
      <c r="G12449" t="s">
        <v>33</v>
      </c>
      <c r="H12449" t="s">
        <v>31814</v>
      </c>
      <c r="I12449" t="s">
        <v>37522</v>
      </c>
      <c r="M12449" t="s">
        <v>36</v>
      </c>
      <c r="N12449" t="str">
        <f>IF(AND(PESQUISA!$B$3&lt;&gt;"",OR(PESQUISA!$B$4="TODAS",B12449=PESQUISA!$B$4),ISNUMBER(SEARCH(PESQUISA!$B$3,D12449))),ROW()-1,"")</f>
        <v/>
      </c>
    </row>
    <row r="12450" spans="1:14" x14ac:dyDescent="0.3">
      <c r="A12450" t="s">
        <v>37526</v>
      </c>
      <c r="B12450" t="s">
        <v>31811</v>
      </c>
      <c r="C12450" t="s">
        <v>37527</v>
      </c>
      <c r="D12450" t="s">
        <v>37528</v>
      </c>
      <c r="E12450" t="s">
        <v>40</v>
      </c>
      <c r="F12450" s="7">
        <v>54.53</v>
      </c>
      <c r="G12450" t="s">
        <v>33</v>
      </c>
      <c r="H12450" t="s">
        <v>31814</v>
      </c>
      <c r="I12450" t="s">
        <v>31819</v>
      </c>
      <c r="M12450" t="s">
        <v>36</v>
      </c>
      <c r="N12450" t="str">
        <f>IF(AND(PESQUISA!$B$3&lt;&gt;"",OR(PESQUISA!$B$4="TODAS",B12450=PESQUISA!$B$4),ISNUMBER(SEARCH(PESQUISA!$B$3,D12450))),ROW()-1,"")</f>
        <v/>
      </c>
    </row>
    <row r="12451" spans="1:14" x14ac:dyDescent="0.3">
      <c r="A12451" t="s">
        <v>37529</v>
      </c>
      <c r="B12451" t="s">
        <v>31811</v>
      </c>
      <c r="C12451" t="s">
        <v>37530</v>
      </c>
      <c r="D12451" t="s">
        <v>37531</v>
      </c>
      <c r="E12451" t="s">
        <v>40</v>
      </c>
      <c r="F12451" s="7">
        <v>59.69</v>
      </c>
      <c r="G12451" t="s">
        <v>33</v>
      </c>
      <c r="H12451" t="s">
        <v>31814</v>
      </c>
      <c r="I12451" t="s">
        <v>31819</v>
      </c>
      <c r="M12451" t="s">
        <v>36</v>
      </c>
      <c r="N12451" t="str">
        <f>IF(AND(PESQUISA!$B$3&lt;&gt;"",OR(PESQUISA!$B$4="TODAS",B12451=PESQUISA!$B$4),ISNUMBER(SEARCH(PESQUISA!$B$3,D12451))),ROW()-1,"")</f>
        <v/>
      </c>
    </row>
    <row r="12452" spans="1:14" x14ac:dyDescent="0.3">
      <c r="A12452" t="s">
        <v>37532</v>
      </c>
      <c r="B12452" t="s">
        <v>31811</v>
      </c>
      <c r="C12452" t="s">
        <v>37533</v>
      </c>
      <c r="D12452" t="s">
        <v>37534</v>
      </c>
      <c r="E12452" t="s">
        <v>40</v>
      </c>
      <c r="F12452" s="7">
        <v>4.84</v>
      </c>
      <c r="G12452" t="s">
        <v>33</v>
      </c>
      <c r="H12452" t="s">
        <v>31814</v>
      </c>
      <c r="I12452" t="s">
        <v>31819</v>
      </c>
      <c r="M12452" t="s">
        <v>36</v>
      </c>
      <c r="N12452" t="str">
        <f>IF(AND(PESQUISA!$B$3&lt;&gt;"",OR(PESQUISA!$B$4="TODAS",B12452=PESQUISA!$B$4),ISNUMBER(SEARCH(PESQUISA!$B$3,D12452))),ROW()-1,"")</f>
        <v/>
      </c>
    </row>
    <row r="12453" spans="1:14" x14ac:dyDescent="0.3">
      <c r="A12453" t="s">
        <v>37535</v>
      </c>
      <c r="B12453" t="s">
        <v>31811</v>
      </c>
      <c r="C12453" t="s">
        <v>37536</v>
      </c>
      <c r="D12453" t="s">
        <v>37537</v>
      </c>
      <c r="E12453" t="s">
        <v>40</v>
      </c>
      <c r="F12453" s="7">
        <v>6.1</v>
      </c>
      <c r="G12453" t="s">
        <v>33</v>
      </c>
      <c r="H12453" t="s">
        <v>31814</v>
      </c>
      <c r="I12453" t="s">
        <v>31819</v>
      </c>
      <c r="M12453" t="s">
        <v>36</v>
      </c>
      <c r="N12453" t="str">
        <f>IF(AND(PESQUISA!$B$3&lt;&gt;"",OR(PESQUISA!$B$4="TODAS",B12453=PESQUISA!$B$4),ISNUMBER(SEARCH(PESQUISA!$B$3,D12453))),ROW()-1,"")</f>
        <v/>
      </c>
    </row>
    <row r="12454" spans="1:14" x14ac:dyDescent="0.3">
      <c r="A12454" t="s">
        <v>37538</v>
      </c>
      <c r="B12454" t="s">
        <v>31811</v>
      </c>
      <c r="C12454" t="s">
        <v>37539</v>
      </c>
      <c r="D12454" t="s">
        <v>37540</v>
      </c>
      <c r="E12454" t="s">
        <v>6144</v>
      </c>
      <c r="F12454" s="7">
        <v>130.09</v>
      </c>
      <c r="G12454" t="s">
        <v>33</v>
      </c>
      <c r="H12454" t="s">
        <v>31814</v>
      </c>
      <c r="I12454" t="s">
        <v>32249</v>
      </c>
      <c r="M12454" t="s">
        <v>36</v>
      </c>
      <c r="N12454">
        <f>IF(AND(PESQUISA!$B$3&lt;&gt;"",OR(PESQUISA!$B$4="TODAS",B12454=PESQUISA!$B$4),ISNUMBER(SEARCH(PESQUISA!$B$3,D12454))),ROW()-1,"")</f>
        <v>12453</v>
      </c>
    </row>
    <row r="12455" spans="1:14" x14ac:dyDescent="0.3">
      <c r="A12455" t="s">
        <v>37541</v>
      </c>
      <c r="B12455" t="s">
        <v>31811</v>
      </c>
      <c r="C12455" t="s">
        <v>37542</v>
      </c>
      <c r="D12455" t="s">
        <v>37543</v>
      </c>
      <c r="E12455" t="s">
        <v>21689</v>
      </c>
      <c r="F12455" s="7">
        <v>23324.41</v>
      </c>
      <c r="G12455" t="s">
        <v>33</v>
      </c>
      <c r="H12455" t="s">
        <v>31814</v>
      </c>
      <c r="I12455" t="s">
        <v>32249</v>
      </c>
      <c r="M12455" t="s">
        <v>36</v>
      </c>
      <c r="N12455">
        <f>IF(AND(PESQUISA!$B$3&lt;&gt;"",OR(PESQUISA!$B$4="TODAS",B12455=PESQUISA!$B$4),ISNUMBER(SEARCH(PESQUISA!$B$3,D12455))),ROW()-1,"")</f>
        <v>12454</v>
      </c>
    </row>
    <row r="12456" spans="1:14" x14ac:dyDescent="0.3">
      <c r="A12456" t="s">
        <v>37544</v>
      </c>
      <c r="B12456" t="s">
        <v>31811</v>
      </c>
      <c r="C12456" t="s">
        <v>37545</v>
      </c>
      <c r="D12456" t="s">
        <v>37546</v>
      </c>
      <c r="E12456" t="s">
        <v>6144</v>
      </c>
      <c r="F12456" s="7">
        <v>137.34</v>
      </c>
      <c r="G12456" t="s">
        <v>33</v>
      </c>
      <c r="H12456" t="s">
        <v>31814</v>
      </c>
      <c r="I12456" t="s">
        <v>32249</v>
      </c>
      <c r="M12456" t="s">
        <v>36</v>
      </c>
      <c r="N12456">
        <f>IF(AND(PESQUISA!$B$3&lt;&gt;"",OR(PESQUISA!$B$4="TODAS",B12456=PESQUISA!$B$4),ISNUMBER(SEARCH(PESQUISA!$B$3,D12456))),ROW()-1,"")</f>
        <v>12455</v>
      </c>
    </row>
    <row r="12457" spans="1:14" x14ac:dyDescent="0.3">
      <c r="A12457" t="s">
        <v>37547</v>
      </c>
      <c r="B12457" t="s">
        <v>31811</v>
      </c>
      <c r="C12457" t="s">
        <v>37548</v>
      </c>
      <c r="D12457" t="s">
        <v>37549</v>
      </c>
      <c r="E12457" t="s">
        <v>21689</v>
      </c>
      <c r="F12457" s="7">
        <v>24625.38</v>
      </c>
      <c r="G12457" t="s">
        <v>33</v>
      </c>
      <c r="H12457" t="s">
        <v>31814</v>
      </c>
      <c r="I12457" t="s">
        <v>32249</v>
      </c>
      <c r="M12457" t="s">
        <v>36</v>
      </c>
      <c r="N12457">
        <f>IF(AND(PESQUISA!$B$3&lt;&gt;"",OR(PESQUISA!$B$4="TODAS",B12457=PESQUISA!$B$4),ISNUMBER(SEARCH(PESQUISA!$B$3,D12457))),ROW()-1,"")</f>
        <v>12456</v>
      </c>
    </row>
    <row r="12458" spans="1:14" x14ac:dyDescent="0.3">
      <c r="A12458" t="s">
        <v>37550</v>
      </c>
      <c r="B12458" t="s">
        <v>31811</v>
      </c>
      <c r="C12458" t="s">
        <v>37551</v>
      </c>
      <c r="D12458" t="s">
        <v>37552</v>
      </c>
      <c r="E12458" t="s">
        <v>6144</v>
      </c>
      <c r="F12458" s="7">
        <v>163.78</v>
      </c>
      <c r="G12458" t="s">
        <v>33</v>
      </c>
      <c r="H12458" t="s">
        <v>31814</v>
      </c>
      <c r="I12458" t="s">
        <v>32249</v>
      </c>
      <c r="M12458" t="s">
        <v>36</v>
      </c>
      <c r="N12458">
        <f>IF(AND(PESQUISA!$B$3&lt;&gt;"",OR(PESQUISA!$B$4="TODAS",B12458=PESQUISA!$B$4),ISNUMBER(SEARCH(PESQUISA!$B$3,D12458))),ROW()-1,"")</f>
        <v>12457</v>
      </c>
    </row>
    <row r="12459" spans="1:14" x14ac:dyDescent="0.3">
      <c r="A12459" t="s">
        <v>37553</v>
      </c>
      <c r="B12459" t="s">
        <v>31811</v>
      </c>
      <c r="C12459" t="s">
        <v>37554</v>
      </c>
      <c r="D12459" t="s">
        <v>37555</v>
      </c>
      <c r="E12459" t="s">
        <v>21689</v>
      </c>
      <c r="F12459" s="7">
        <v>29368.01</v>
      </c>
      <c r="G12459" t="s">
        <v>33</v>
      </c>
      <c r="H12459" t="s">
        <v>31814</v>
      </c>
      <c r="I12459" t="s">
        <v>32249</v>
      </c>
      <c r="M12459" t="s">
        <v>36</v>
      </c>
      <c r="N12459">
        <f>IF(AND(PESQUISA!$B$3&lt;&gt;"",OR(PESQUISA!$B$4="TODAS",B12459=PESQUISA!$B$4),ISNUMBER(SEARCH(PESQUISA!$B$3,D12459))),ROW()-1,"")</f>
        <v>12458</v>
      </c>
    </row>
    <row r="12460" spans="1:14" x14ac:dyDescent="0.3">
      <c r="A12460" t="s">
        <v>37556</v>
      </c>
      <c r="B12460" t="s">
        <v>31811</v>
      </c>
      <c r="C12460" t="s">
        <v>37557</v>
      </c>
      <c r="D12460" t="s">
        <v>37558</v>
      </c>
      <c r="E12460" t="s">
        <v>40</v>
      </c>
      <c r="F12460" s="7">
        <v>70.31</v>
      </c>
      <c r="G12460" t="s">
        <v>33</v>
      </c>
      <c r="H12460" t="s">
        <v>31814</v>
      </c>
      <c r="I12460" t="s">
        <v>31819</v>
      </c>
      <c r="M12460" t="s">
        <v>36</v>
      </c>
      <c r="N12460" t="str">
        <f>IF(AND(PESQUISA!$B$3&lt;&gt;"",OR(PESQUISA!$B$4="TODAS",B12460=PESQUISA!$B$4),ISNUMBER(SEARCH(PESQUISA!$B$3,D12460))),ROW()-1,"")</f>
        <v/>
      </c>
    </row>
    <row r="12461" spans="1:14" x14ac:dyDescent="0.3">
      <c r="A12461" t="s">
        <v>37559</v>
      </c>
      <c r="B12461" t="s">
        <v>31811</v>
      </c>
      <c r="C12461" t="s">
        <v>37560</v>
      </c>
      <c r="D12461" t="s">
        <v>37561</v>
      </c>
      <c r="E12461" t="s">
        <v>6144</v>
      </c>
      <c r="F12461" s="7">
        <v>0.56999999999999995</v>
      </c>
      <c r="G12461" t="s">
        <v>33</v>
      </c>
      <c r="H12461" t="s">
        <v>31814</v>
      </c>
      <c r="I12461" t="s">
        <v>32340</v>
      </c>
      <c r="M12461" t="s">
        <v>36</v>
      </c>
      <c r="N12461" t="str">
        <f>IF(AND(PESQUISA!$B$3&lt;&gt;"",OR(PESQUISA!$B$4="TODAS",B12461=PESQUISA!$B$4),ISNUMBER(SEARCH(PESQUISA!$B$3,D12461))),ROW()-1,"")</f>
        <v/>
      </c>
    </row>
    <row r="12462" spans="1:14" x14ac:dyDescent="0.3">
      <c r="A12462" t="s">
        <v>37562</v>
      </c>
      <c r="B12462" t="s">
        <v>31811</v>
      </c>
      <c r="C12462" t="s">
        <v>37563</v>
      </c>
      <c r="D12462" t="s">
        <v>37564</v>
      </c>
      <c r="E12462" t="s">
        <v>21689</v>
      </c>
      <c r="F12462" s="7">
        <v>103.02</v>
      </c>
      <c r="G12462" t="s">
        <v>33</v>
      </c>
      <c r="H12462" t="s">
        <v>31814</v>
      </c>
      <c r="I12462" t="s">
        <v>32340</v>
      </c>
      <c r="M12462" t="s">
        <v>36</v>
      </c>
      <c r="N12462" t="str">
        <f>IF(AND(PESQUISA!$B$3&lt;&gt;"",OR(PESQUISA!$B$4="TODAS",B12462=PESQUISA!$B$4),ISNUMBER(SEARCH(PESQUISA!$B$3,D12462))),ROW()-1,"")</f>
        <v/>
      </c>
    </row>
    <row r="12463" spans="1:14" x14ac:dyDescent="0.3">
      <c r="A12463" t="s">
        <v>37565</v>
      </c>
      <c r="B12463" t="s">
        <v>31811</v>
      </c>
      <c r="C12463" t="s">
        <v>37566</v>
      </c>
      <c r="D12463" t="s">
        <v>37567</v>
      </c>
      <c r="E12463" t="s">
        <v>6144</v>
      </c>
      <c r="F12463" s="7">
        <v>1.1100000000000001</v>
      </c>
      <c r="G12463" t="s">
        <v>33</v>
      </c>
      <c r="H12463" t="s">
        <v>31814</v>
      </c>
      <c r="I12463" t="s">
        <v>32340</v>
      </c>
      <c r="M12463" t="s">
        <v>36</v>
      </c>
      <c r="N12463" t="str">
        <f>IF(AND(PESQUISA!$B$3&lt;&gt;"",OR(PESQUISA!$B$4="TODAS",B12463=PESQUISA!$B$4),ISNUMBER(SEARCH(PESQUISA!$B$3,D12463))),ROW()-1,"")</f>
        <v/>
      </c>
    </row>
    <row r="12464" spans="1:14" x14ac:dyDescent="0.3">
      <c r="A12464" t="s">
        <v>37568</v>
      </c>
      <c r="B12464" t="s">
        <v>31811</v>
      </c>
      <c r="C12464" t="s">
        <v>37569</v>
      </c>
      <c r="D12464" t="s">
        <v>37570</v>
      </c>
      <c r="E12464" t="s">
        <v>21689</v>
      </c>
      <c r="F12464" s="7">
        <v>199.47</v>
      </c>
      <c r="G12464" t="s">
        <v>33</v>
      </c>
      <c r="H12464" t="s">
        <v>31814</v>
      </c>
      <c r="I12464" t="s">
        <v>32340</v>
      </c>
      <c r="M12464" t="s">
        <v>36</v>
      </c>
      <c r="N12464" t="str">
        <f>IF(AND(PESQUISA!$B$3&lt;&gt;"",OR(PESQUISA!$B$4="TODAS",B12464=PESQUISA!$B$4),ISNUMBER(SEARCH(PESQUISA!$B$3,D12464))),ROW()-1,"")</f>
        <v/>
      </c>
    </row>
    <row r="12465" spans="1:14" x14ac:dyDescent="0.3">
      <c r="A12465" t="s">
        <v>37571</v>
      </c>
      <c r="B12465" t="s">
        <v>31811</v>
      </c>
      <c r="C12465" t="s">
        <v>37572</v>
      </c>
      <c r="D12465" t="s">
        <v>37573</v>
      </c>
      <c r="E12465" t="s">
        <v>6144</v>
      </c>
      <c r="F12465" s="7">
        <v>1.06</v>
      </c>
      <c r="G12465" t="s">
        <v>33</v>
      </c>
      <c r="H12465" t="s">
        <v>31814</v>
      </c>
      <c r="I12465" t="s">
        <v>32340</v>
      </c>
      <c r="M12465" t="s">
        <v>36</v>
      </c>
      <c r="N12465" t="str">
        <f>IF(AND(PESQUISA!$B$3&lt;&gt;"",OR(PESQUISA!$B$4="TODAS",B12465=PESQUISA!$B$4),ISNUMBER(SEARCH(PESQUISA!$B$3,D12465))),ROW()-1,"")</f>
        <v/>
      </c>
    </row>
    <row r="12466" spans="1:14" x14ac:dyDescent="0.3">
      <c r="A12466" t="s">
        <v>37574</v>
      </c>
      <c r="B12466" t="s">
        <v>31811</v>
      </c>
      <c r="C12466" t="s">
        <v>37575</v>
      </c>
      <c r="D12466" t="s">
        <v>37576</v>
      </c>
      <c r="E12466" t="s">
        <v>21689</v>
      </c>
      <c r="F12466" s="7">
        <v>190.21</v>
      </c>
      <c r="G12466" t="s">
        <v>33</v>
      </c>
      <c r="H12466" t="s">
        <v>31814</v>
      </c>
      <c r="I12466" t="s">
        <v>32340</v>
      </c>
      <c r="M12466" t="s">
        <v>36</v>
      </c>
      <c r="N12466" t="str">
        <f>IF(AND(PESQUISA!$B$3&lt;&gt;"",OR(PESQUISA!$B$4="TODAS",B12466=PESQUISA!$B$4),ISNUMBER(SEARCH(PESQUISA!$B$3,D12466))),ROW()-1,"")</f>
        <v/>
      </c>
    </row>
    <row r="12467" spans="1:14" x14ac:dyDescent="0.3">
      <c r="A12467" t="s">
        <v>37577</v>
      </c>
      <c r="B12467" t="s">
        <v>31811</v>
      </c>
      <c r="C12467" t="s">
        <v>37578</v>
      </c>
      <c r="D12467" t="s">
        <v>37579</v>
      </c>
      <c r="E12467" t="s">
        <v>6144</v>
      </c>
      <c r="F12467" s="7">
        <v>0.94</v>
      </c>
      <c r="G12467" t="s">
        <v>33</v>
      </c>
      <c r="H12467" t="s">
        <v>31814</v>
      </c>
      <c r="I12467" t="s">
        <v>32340</v>
      </c>
      <c r="M12467" t="s">
        <v>36</v>
      </c>
      <c r="N12467" t="str">
        <f>IF(AND(PESQUISA!$B$3&lt;&gt;"",OR(PESQUISA!$B$4="TODAS",B12467=PESQUISA!$B$4),ISNUMBER(SEARCH(PESQUISA!$B$3,D12467))),ROW()-1,"")</f>
        <v/>
      </c>
    </row>
    <row r="12468" spans="1:14" x14ac:dyDescent="0.3">
      <c r="A12468" t="s">
        <v>37580</v>
      </c>
      <c r="B12468" t="s">
        <v>31811</v>
      </c>
      <c r="C12468" t="s">
        <v>37581</v>
      </c>
      <c r="D12468" t="s">
        <v>37582</v>
      </c>
      <c r="E12468" t="s">
        <v>21689</v>
      </c>
      <c r="F12468" s="7">
        <v>170.16</v>
      </c>
      <c r="G12468" t="s">
        <v>33</v>
      </c>
      <c r="H12468" t="s">
        <v>31814</v>
      </c>
      <c r="I12468" t="s">
        <v>32340</v>
      </c>
      <c r="M12468" t="s">
        <v>36</v>
      </c>
      <c r="N12468" t="str">
        <f>IF(AND(PESQUISA!$B$3&lt;&gt;"",OR(PESQUISA!$B$4="TODAS",B12468=PESQUISA!$B$4),ISNUMBER(SEARCH(PESQUISA!$B$3,D12468))),ROW()-1,"")</f>
        <v/>
      </c>
    </row>
    <row r="12469" spans="1:14" x14ac:dyDescent="0.3">
      <c r="A12469" t="s">
        <v>37583</v>
      </c>
      <c r="B12469" t="s">
        <v>31811</v>
      </c>
      <c r="C12469" t="s">
        <v>37584</v>
      </c>
      <c r="D12469" t="s">
        <v>37585</v>
      </c>
      <c r="E12469" t="s">
        <v>6144</v>
      </c>
      <c r="F12469" s="7">
        <v>0.98</v>
      </c>
      <c r="G12469" t="s">
        <v>33</v>
      </c>
      <c r="H12469" t="s">
        <v>31814</v>
      </c>
      <c r="I12469" t="s">
        <v>32340</v>
      </c>
      <c r="M12469" t="s">
        <v>36</v>
      </c>
      <c r="N12469" t="str">
        <f>IF(AND(PESQUISA!$B$3&lt;&gt;"",OR(PESQUISA!$B$4="TODAS",B12469=PESQUISA!$B$4),ISNUMBER(SEARCH(PESQUISA!$B$3,D12469))),ROW()-1,"")</f>
        <v/>
      </c>
    </row>
    <row r="12470" spans="1:14" x14ac:dyDescent="0.3">
      <c r="A12470" t="s">
        <v>37586</v>
      </c>
      <c r="B12470" t="s">
        <v>31811</v>
      </c>
      <c r="C12470" t="s">
        <v>37587</v>
      </c>
      <c r="D12470" t="s">
        <v>37588</v>
      </c>
      <c r="E12470" t="s">
        <v>21689</v>
      </c>
      <c r="F12470" s="7">
        <v>175.8</v>
      </c>
      <c r="G12470" t="s">
        <v>33</v>
      </c>
      <c r="H12470" t="s">
        <v>31814</v>
      </c>
      <c r="I12470" t="s">
        <v>32340</v>
      </c>
      <c r="M12470" t="s">
        <v>36</v>
      </c>
      <c r="N12470" t="str">
        <f>IF(AND(PESQUISA!$B$3&lt;&gt;"",OR(PESQUISA!$B$4="TODAS",B12470=PESQUISA!$B$4),ISNUMBER(SEARCH(PESQUISA!$B$3,D12470))),ROW()-1,"")</f>
        <v/>
      </c>
    </row>
    <row r="12471" spans="1:14" x14ac:dyDescent="0.3">
      <c r="A12471" t="s">
        <v>37589</v>
      </c>
      <c r="B12471" t="s">
        <v>31811</v>
      </c>
      <c r="C12471" t="s">
        <v>37590</v>
      </c>
      <c r="D12471" t="s">
        <v>37591</v>
      </c>
      <c r="E12471" t="s">
        <v>6144</v>
      </c>
      <c r="F12471" s="7">
        <v>0.7</v>
      </c>
      <c r="G12471" t="s">
        <v>33</v>
      </c>
      <c r="H12471" t="s">
        <v>31814</v>
      </c>
      <c r="I12471" t="s">
        <v>32340</v>
      </c>
      <c r="M12471" t="s">
        <v>36</v>
      </c>
      <c r="N12471">
        <f>IF(AND(PESQUISA!$B$3&lt;&gt;"",OR(PESQUISA!$B$4="TODAS",B12471=PESQUISA!$B$4),ISNUMBER(SEARCH(PESQUISA!$B$3,D12471))),ROW()-1,"")</f>
        <v>12470</v>
      </c>
    </row>
    <row r="12472" spans="1:14" x14ac:dyDescent="0.3">
      <c r="A12472" t="s">
        <v>37592</v>
      </c>
      <c r="B12472" t="s">
        <v>31811</v>
      </c>
      <c r="C12472" t="s">
        <v>37593</v>
      </c>
      <c r="D12472" t="s">
        <v>37594</v>
      </c>
      <c r="E12472" t="s">
        <v>21689</v>
      </c>
      <c r="F12472" s="7">
        <v>126.56</v>
      </c>
      <c r="G12472" t="s">
        <v>33</v>
      </c>
      <c r="H12472" t="s">
        <v>31814</v>
      </c>
      <c r="I12472" t="s">
        <v>32340</v>
      </c>
      <c r="M12472" t="s">
        <v>36</v>
      </c>
      <c r="N12472">
        <f>IF(AND(PESQUISA!$B$3&lt;&gt;"",OR(PESQUISA!$B$4="TODAS",B12472=PESQUISA!$B$4),ISNUMBER(SEARCH(PESQUISA!$B$3,D12472))),ROW()-1,"")</f>
        <v>12471</v>
      </c>
    </row>
    <row r="12473" spans="1:14" x14ac:dyDescent="0.3">
      <c r="A12473" t="s">
        <v>37595</v>
      </c>
      <c r="B12473" t="s">
        <v>31811</v>
      </c>
      <c r="C12473" t="s">
        <v>37596</v>
      </c>
      <c r="D12473" t="s">
        <v>37597</v>
      </c>
      <c r="E12473" t="s">
        <v>6144</v>
      </c>
      <c r="F12473" s="7">
        <v>0.71</v>
      </c>
      <c r="G12473" t="s">
        <v>33</v>
      </c>
      <c r="H12473" t="s">
        <v>31814</v>
      </c>
      <c r="I12473" t="s">
        <v>32340</v>
      </c>
      <c r="M12473" t="s">
        <v>36</v>
      </c>
      <c r="N12473" t="str">
        <f>IF(AND(PESQUISA!$B$3&lt;&gt;"",OR(PESQUISA!$B$4="TODAS",B12473=PESQUISA!$B$4),ISNUMBER(SEARCH(PESQUISA!$B$3,D12473))),ROW()-1,"")</f>
        <v/>
      </c>
    </row>
    <row r="12474" spans="1:14" x14ac:dyDescent="0.3">
      <c r="A12474" t="s">
        <v>37598</v>
      </c>
      <c r="B12474" t="s">
        <v>31811</v>
      </c>
      <c r="C12474" t="s">
        <v>37599</v>
      </c>
      <c r="D12474" t="s">
        <v>37600</v>
      </c>
      <c r="E12474" t="s">
        <v>21689</v>
      </c>
      <c r="F12474" s="7">
        <v>127.35</v>
      </c>
      <c r="G12474" t="s">
        <v>33</v>
      </c>
      <c r="H12474" t="s">
        <v>31814</v>
      </c>
      <c r="I12474" t="s">
        <v>32340</v>
      </c>
      <c r="M12474" t="s">
        <v>36</v>
      </c>
      <c r="N12474" t="str">
        <f>IF(AND(PESQUISA!$B$3&lt;&gt;"",OR(PESQUISA!$B$4="TODAS",B12474=PESQUISA!$B$4),ISNUMBER(SEARCH(PESQUISA!$B$3,D12474))),ROW()-1,"")</f>
        <v/>
      </c>
    </row>
    <row r="12475" spans="1:14" x14ac:dyDescent="0.3">
      <c r="A12475" t="s">
        <v>37601</v>
      </c>
      <c r="B12475" t="s">
        <v>31811</v>
      </c>
      <c r="C12475" t="s">
        <v>37602</v>
      </c>
      <c r="D12475" t="s">
        <v>37603</v>
      </c>
      <c r="E12475" t="s">
        <v>6144</v>
      </c>
      <c r="F12475" s="7">
        <v>1.1299999999999999</v>
      </c>
      <c r="G12475" t="s">
        <v>33</v>
      </c>
      <c r="H12475" t="s">
        <v>31814</v>
      </c>
      <c r="I12475" t="s">
        <v>32340</v>
      </c>
      <c r="M12475" t="s">
        <v>36</v>
      </c>
      <c r="N12475" t="str">
        <f>IF(AND(PESQUISA!$B$3&lt;&gt;"",OR(PESQUISA!$B$4="TODAS",B12475=PESQUISA!$B$4),ISNUMBER(SEARCH(PESQUISA!$B$3,D12475))),ROW()-1,"")</f>
        <v/>
      </c>
    </row>
    <row r="12476" spans="1:14" x14ac:dyDescent="0.3">
      <c r="A12476" t="s">
        <v>37604</v>
      </c>
      <c r="B12476" t="s">
        <v>31811</v>
      </c>
      <c r="C12476" t="s">
        <v>37605</v>
      </c>
      <c r="D12476" t="s">
        <v>37606</v>
      </c>
      <c r="E12476" t="s">
        <v>21689</v>
      </c>
      <c r="F12476" s="7">
        <v>202.7</v>
      </c>
      <c r="G12476" t="s">
        <v>33</v>
      </c>
      <c r="H12476" t="s">
        <v>31814</v>
      </c>
      <c r="I12476" t="s">
        <v>32340</v>
      </c>
      <c r="M12476" t="s">
        <v>36</v>
      </c>
      <c r="N12476" t="str">
        <f>IF(AND(PESQUISA!$B$3&lt;&gt;"",OR(PESQUISA!$B$4="TODAS",B12476=PESQUISA!$B$4),ISNUMBER(SEARCH(PESQUISA!$B$3,D12476))),ROW()-1,"")</f>
        <v/>
      </c>
    </row>
    <row r="12477" spans="1:14" x14ac:dyDescent="0.3">
      <c r="A12477" t="s">
        <v>37607</v>
      </c>
      <c r="B12477" t="s">
        <v>31811</v>
      </c>
      <c r="C12477" t="s">
        <v>37608</v>
      </c>
      <c r="D12477" t="s">
        <v>37609</v>
      </c>
      <c r="E12477" t="s">
        <v>6144</v>
      </c>
      <c r="F12477" s="7">
        <v>1.43</v>
      </c>
      <c r="G12477" t="s">
        <v>33</v>
      </c>
      <c r="H12477" t="s">
        <v>31814</v>
      </c>
      <c r="I12477" t="s">
        <v>32340</v>
      </c>
      <c r="M12477" t="s">
        <v>36</v>
      </c>
      <c r="N12477" t="str">
        <f>IF(AND(PESQUISA!$B$3&lt;&gt;"",OR(PESQUISA!$B$4="TODAS",B12477=PESQUISA!$B$4),ISNUMBER(SEARCH(PESQUISA!$B$3,D12477))),ROW()-1,"")</f>
        <v/>
      </c>
    </row>
    <row r="12478" spans="1:14" x14ac:dyDescent="0.3">
      <c r="A12478" t="s">
        <v>37610</v>
      </c>
      <c r="B12478" t="s">
        <v>31811</v>
      </c>
      <c r="C12478" t="s">
        <v>37611</v>
      </c>
      <c r="D12478" t="s">
        <v>37612</v>
      </c>
      <c r="E12478" t="s">
        <v>21689</v>
      </c>
      <c r="F12478" s="7">
        <v>257.63</v>
      </c>
      <c r="G12478" t="s">
        <v>33</v>
      </c>
      <c r="H12478" t="s">
        <v>31814</v>
      </c>
      <c r="I12478" t="s">
        <v>32340</v>
      </c>
      <c r="M12478" t="s">
        <v>36</v>
      </c>
      <c r="N12478" t="str">
        <f>IF(AND(PESQUISA!$B$3&lt;&gt;"",OR(PESQUISA!$B$4="TODAS",B12478=PESQUISA!$B$4),ISNUMBER(SEARCH(PESQUISA!$B$3,D12478))),ROW()-1,"")</f>
        <v/>
      </c>
    </row>
    <row r="12479" spans="1:14" x14ac:dyDescent="0.3">
      <c r="A12479" t="s">
        <v>37613</v>
      </c>
      <c r="B12479" t="s">
        <v>31811</v>
      </c>
      <c r="C12479" t="s">
        <v>37614</v>
      </c>
      <c r="D12479" t="s">
        <v>37615</v>
      </c>
      <c r="E12479" t="s">
        <v>6144</v>
      </c>
      <c r="F12479" s="7">
        <v>1.18</v>
      </c>
      <c r="G12479" t="s">
        <v>33</v>
      </c>
      <c r="H12479" t="s">
        <v>31814</v>
      </c>
      <c r="I12479" t="s">
        <v>32340</v>
      </c>
      <c r="M12479" t="s">
        <v>36</v>
      </c>
      <c r="N12479" t="str">
        <f>IF(AND(PESQUISA!$B$3&lt;&gt;"",OR(PESQUISA!$B$4="TODAS",B12479=PESQUISA!$B$4),ISNUMBER(SEARCH(PESQUISA!$B$3,D12479))),ROW()-1,"")</f>
        <v/>
      </c>
    </row>
    <row r="12480" spans="1:14" x14ac:dyDescent="0.3">
      <c r="A12480" t="s">
        <v>37616</v>
      </c>
      <c r="B12480" t="s">
        <v>31811</v>
      </c>
      <c r="C12480" t="s">
        <v>37617</v>
      </c>
      <c r="D12480" t="s">
        <v>37618</v>
      </c>
      <c r="E12480" t="s">
        <v>21689</v>
      </c>
      <c r="F12480" s="7">
        <v>212.23</v>
      </c>
      <c r="G12480" t="s">
        <v>33</v>
      </c>
      <c r="H12480" t="s">
        <v>31814</v>
      </c>
      <c r="I12480" t="s">
        <v>32340</v>
      </c>
      <c r="M12480" t="s">
        <v>36</v>
      </c>
      <c r="N12480" t="str">
        <f>IF(AND(PESQUISA!$B$3&lt;&gt;"",OR(PESQUISA!$B$4="TODAS",B12480=PESQUISA!$B$4),ISNUMBER(SEARCH(PESQUISA!$B$3,D12480))),ROW()-1,"")</f>
        <v/>
      </c>
    </row>
    <row r="12481" spans="1:14" x14ac:dyDescent="0.3">
      <c r="A12481" t="s">
        <v>37619</v>
      </c>
      <c r="B12481" t="s">
        <v>31811</v>
      </c>
      <c r="C12481" t="s">
        <v>37620</v>
      </c>
      <c r="D12481" t="s">
        <v>37621</v>
      </c>
      <c r="E12481" t="s">
        <v>6144</v>
      </c>
      <c r="F12481" s="7">
        <v>1.72</v>
      </c>
      <c r="G12481" t="s">
        <v>33</v>
      </c>
      <c r="H12481" t="s">
        <v>31814</v>
      </c>
      <c r="I12481" t="s">
        <v>32340</v>
      </c>
      <c r="M12481" t="s">
        <v>36</v>
      </c>
      <c r="N12481" t="str">
        <f>IF(AND(PESQUISA!$B$3&lt;&gt;"",OR(PESQUISA!$B$4="TODAS",B12481=PESQUISA!$B$4),ISNUMBER(SEARCH(PESQUISA!$B$3,D12481))),ROW()-1,"")</f>
        <v/>
      </c>
    </row>
    <row r="12482" spans="1:14" x14ac:dyDescent="0.3">
      <c r="A12482" t="s">
        <v>37622</v>
      </c>
      <c r="B12482" t="s">
        <v>31811</v>
      </c>
      <c r="C12482" t="s">
        <v>37623</v>
      </c>
      <c r="D12482" t="s">
        <v>37624</v>
      </c>
      <c r="E12482" t="s">
        <v>21689</v>
      </c>
      <c r="F12482" s="7">
        <v>308.79000000000002</v>
      </c>
      <c r="G12482" t="s">
        <v>33</v>
      </c>
      <c r="H12482" t="s">
        <v>31814</v>
      </c>
      <c r="I12482" t="s">
        <v>32340</v>
      </c>
      <c r="M12482" t="s">
        <v>36</v>
      </c>
      <c r="N12482" t="str">
        <f>IF(AND(PESQUISA!$B$3&lt;&gt;"",OR(PESQUISA!$B$4="TODAS",B12482=PESQUISA!$B$4),ISNUMBER(SEARCH(PESQUISA!$B$3,D12482))),ROW()-1,"")</f>
        <v/>
      </c>
    </row>
    <row r="12483" spans="1:14" x14ac:dyDescent="0.3">
      <c r="A12483" t="s">
        <v>37625</v>
      </c>
      <c r="B12483" t="s">
        <v>31811</v>
      </c>
      <c r="C12483" t="s">
        <v>37626</v>
      </c>
      <c r="D12483" t="s">
        <v>37627</v>
      </c>
      <c r="E12483" t="s">
        <v>6144</v>
      </c>
      <c r="F12483" s="7">
        <v>0.56999999999999995</v>
      </c>
      <c r="G12483" t="s">
        <v>33</v>
      </c>
      <c r="H12483" t="s">
        <v>31814</v>
      </c>
      <c r="I12483" t="s">
        <v>32340</v>
      </c>
      <c r="M12483" t="s">
        <v>36</v>
      </c>
      <c r="N12483" t="str">
        <f>IF(AND(PESQUISA!$B$3&lt;&gt;"",OR(PESQUISA!$B$4="TODAS",B12483=PESQUISA!$B$4),ISNUMBER(SEARCH(PESQUISA!$B$3,D12483))),ROW()-1,"")</f>
        <v/>
      </c>
    </row>
    <row r="12484" spans="1:14" x14ac:dyDescent="0.3">
      <c r="A12484" t="s">
        <v>37628</v>
      </c>
      <c r="B12484" t="s">
        <v>31811</v>
      </c>
      <c r="C12484" t="s">
        <v>37629</v>
      </c>
      <c r="D12484" t="s">
        <v>37630</v>
      </c>
      <c r="E12484" t="s">
        <v>21689</v>
      </c>
      <c r="F12484" s="7">
        <v>103.02</v>
      </c>
      <c r="G12484" t="s">
        <v>33</v>
      </c>
      <c r="H12484" t="s">
        <v>31814</v>
      </c>
      <c r="I12484" t="s">
        <v>32340</v>
      </c>
      <c r="M12484" t="s">
        <v>36</v>
      </c>
      <c r="N12484" t="str">
        <f>IF(AND(PESQUISA!$B$3&lt;&gt;"",OR(PESQUISA!$B$4="TODAS",B12484=PESQUISA!$B$4),ISNUMBER(SEARCH(PESQUISA!$B$3,D12484))),ROW()-1,"")</f>
        <v/>
      </c>
    </row>
    <row r="12485" spans="1:14" x14ac:dyDescent="0.3">
      <c r="A12485" t="s">
        <v>37631</v>
      </c>
      <c r="B12485" t="s">
        <v>31811</v>
      </c>
      <c r="C12485" t="s">
        <v>37632</v>
      </c>
      <c r="D12485" t="s">
        <v>37633</v>
      </c>
      <c r="E12485" t="s">
        <v>40</v>
      </c>
      <c r="F12485" s="7">
        <v>269.08999999999997</v>
      </c>
      <c r="G12485" t="s">
        <v>33</v>
      </c>
      <c r="H12485" t="s">
        <v>31814</v>
      </c>
      <c r="I12485" t="s">
        <v>31819</v>
      </c>
      <c r="M12485" t="s">
        <v>36</v>
      </c>
      <c r="N12485" t="str">
        <f>IF(AND(PESQUISA!$B$3&lt;&gt;"",OR(PESQUISA!$B$4="TODAS",B12485=PESQUISA!$B$4),ISNUMBER(SEARCH(PESQUISA!$B$3,D12485))),ROW()-1,"")</f>
        <v/>
      </c>
    </row>
    <row r="12486" spans="1:14" x14ac:dyDescent="0.3">
      <c r="A12486" t="s">
        <v>37634</v>
      </c>
      <c r="B12486" t="s">
        <v>31811</v>
      </c>
      <c r="C12486" t="s">
        <v>37635</v>
      </c>
      <c r="D12486" t="s">
        <v>37636</v>
      </c>
      <c r="E12486" t="s">
        <v>40</v>
      </c>
      <c r="F12486" s="7">
        <v>713.51</v>
      </c>
      <c r="G12486" t="s">
        <v>33</v>
      </c>
      <c r="H12486" t="s">
        <v>31814</v>
      </c>
      <c r="I12486" t="s">
        <v>31819</v>
      </c>
      <c r="M12486" t="s">
        <v>36</v>
      </c>
      <c r="N12486" t="str">
        <f>IF(AND(PESQUISA!$B$3&lt;&gt;"",OR(PESQUISA!$B$4="TODAS",B12486=PESQUISA!$B$4),ISNUMBER(SEARCH(PESQUISA!$B$3,D12486))),ROW()-1,"")</f>
        <v/>
      </c>
    </row>
    <row r="12487" spans="1:14" x14ac:dyDescent="0.3">
      <c r="A12487" t="s">
        <v>37637</v>
      </c>
      <c r="B12487" t="s">
        <v>31811</v>
      </c>
      <c r="C12487" t="s">
        <v>37638</v>
      </c>
      <c r="D12487" t="s">
        <v>37639</v>
      </c>
      <c r="E12487" t="s">
        <v>40</v>
      </c>
      <c r="G12487" t="s">
        <v>33</v>
      </c>
      <c r="H12487" t="s">
        <v>31814</v>
      </c>
      <c r="I12487" t="s">
        <v>32347</v>
      </c>
      <c r="M12487" t="s">
        <v>53</v>
      </c>
      <c r="N12487" t="str">
        <f>IF(AND(PESQUISA!$B$3&lt;&gt;"",OR(PESQUISA!$B$4="TODAS",B12487=PESQUISA!$B$4),ISNUMBER(SEARCH(PESQUISA!$B$3,D12487))),ROW()-1,"")</f>
        <v/>
      </c>
    </row>
    <row r="12488" spans="1:14" x14ac:dyDescent="0.3">
      <c r="A12488" t="s">
        <v>37640</v>
      </c>
      <c r="B12488" t="s">
        <v>31811</v>
      </c>
      <c r="C12488" t="s">
        <v>37641</v>
      </c>
      <c r="D12488" t="s">
        <v>37642</v>
      </c>
      <c r="E12488" t="s">
        <v>40</v>
      </c>
      <c r="G12488" t="s">
        <v>33</v>
      </c>
      <c r="H12488" t="s">
        <v>31814</v>
      </c>
      <c r="I12488" t="s">
        <v>32347</v>
      </c>
      <c r="M12488" t="s">
        <v>53</v>
      </c>
      <c r="N12488" t="str">
        <f>IF(AND(PESQUISA!$B$3&lt;&gt;"",OR(PESQUISA!$B$4="TODAS",B12488=PESQUISA!$B$4),ISNUMBER(SEARCH(PESQUISA!$B$3,D12488))),ROW()-1,"")</f>
        <v/>
      </c>
    </row>
    <row r="12489" spans="1:14" x14ac:dyDescent="0.3">
      <c r="A12489" t="s">
        <v>37643</v>
      </c>
      <c r="B12489" t="s">
        <v>31811</v>
      </c>
      <c r="C12489" t="s">
        <v>37644</v>
      </c>
      <c r="D12489" t="s">
        <v>37645</v>
      </c>
      <c r="E12489" t="s">
        <v>40</v>
      </c>
      <c r="G12489" t="s">
        <v>33</v>
      </c>
      <c r="H12489" t="s">
        <v>31814</v>
      </c>
      <c r="I12489" t="s">
        <v>32347</v>
      </c>
      <c r="M12489" t="s">
        <v>53</v>
      </c>
      <c r="N12489" t="str">
        <f>IF(AND(PESQUISA!$B$3&lt;&gt;"",OR(PESQUISA!$B$4="TODAS",B12489=PESQUISA!$B$4),ISNUMBER(SEARCH(PESQUISA!$B$3,D12489))),ROW()-1,"")</f>
        <v/>
      </c>
    </row>
    <row r="12490" spans="1:14" x14ac:dyDescent="0.3">
      <c r="A12490" t="s">
        <v>37646</v>
      </c>
      <c r="B12490" t="s">
        <v>31811</v>
      </c>
      <c r="C12490" t="s">
        <v>37647</v>
      </c>
      <c r="D12490" t="s">
        <v>37648</v>
      </c>
      <c r="E12490" t="s">
        <v>40</v>
      </c>
      <c r="G12490" t="s">
        <v>33</v>
      </c>
      <c r="H12490" t="s">
        <v>31814</v>
      </c>
      <c r="I12490" t="s">
        <v>32347</v>
      </c>
      <c r="M12490" t="s">
        <v>53</v>
      </c>
      <c r="N12490" t="str">
        <f>IF(AND(PESQUISA!$B$3&lt;&gt;"",OR(PESQUISA!$B$4="TODAS",B12490=PESQUISA!$B$4),ISNUMBER(SEARCH(PESQUISA!$B$3,D12490))),ROW()-1,"")</f>
        <v/>
      </c>
    </row>
    <row r="12491" spans="1:14" x14ac:dyDescent="0.3">
      <c r="A12491" t="s">
        <v>37649</v>
      </c>
      <c r="B12491" t="s">
        <v>31811</v>
      </c>
      <c r="C12491" t="s">
        <v>37650</v>
      </c>
      <c r="D12491" t="s">
        <v>37651</v>
      </c>
      <c r="E12491" t="s">
        <v>40</v>
      </c>
      <c r="F12491" s="7">
        <v>60.15</v>
      </c>
      <c r="G12491" t="s">
        <v>33</v>
      </c>
      <c r="H12491" t="s">
        <v>31814</v>
      </c>
      <c r="I12491" t="s">
        <v>31819</v>
      </c>
      <c r="M12491" t="s">
        <v>36</v>
      </c>
      <c r="N12491" t="str">
        <f>IF(AND(PESQUISA!$B$3&lt;&gt;"",OR(PESQUISA!$B$4="TODAS",B12491=PESQUISA!$B$4),ISNUMBER(SEARCH(PESQUISA!$B$3,D12491))),ROW()-1,"")</f>
        <v/>
      </c>
    </row>
    <row r="12492" spans="1:14" x14ac:dyDescent="0.3">
      <c r="A12492" t="s">
        <v>37652</v>
      </c>
      <c r="B12492" t="s">
        <v>31811</v>
      </c>
      <c r="C12492" t="s">
        <v>37653</v>
      </c>
      <c r="D12492" t="s">
        <v>37654</v>
      </c>
      <c r="E12492" t="s">
        <v>40</v>
      </c>
      <c r="F12492" s="7">
        <v>59.2</v>
      </c>
      <c r="G12492" t="s">
        <v>33</v>
      </c>
      <c r="H12492" t="s">
        <v>31814</v>
      </c>
      <c r="I12492" t="s">
        <v>31819</v>
      </c>
      <c r="M12492" t="s">
        <v>36</v>
      </c>
      <c r="N12492" t="str">
        <f>IF(AND(PESQUISA!$B$3&lt;&gt;"",OR(PESQUISA!$B$4="TODAS",B12492=PESQUISA!$B$4),ISNUMBER(SEARCH(PESQUISA!$B$3,D12492))),ROW()-1,"")</f>
        <v/>
      </c>
    </row>
    <row r="12493" spans="1:14" x14ac:dyDescent="0.3">
      <c r="A12493" t="s">
        <v>37655</v>
      </c>
      <c r="B12493" t="s">
        <v>31811</v>
      </c>
      <c r="C12493" t="s">
        <v>37656</v>
      </c>
      <c r="D12493" t="s">
        <v>37657</v>
      </c>
      <c r="E12493" t="s">
        <v>40</v>
      </c>
      <c r="F12493" s="7">
        <v>7.46</v>
      </c>
      <c r="G12493" t="s">
        <v>33</v>
      </c>
      <c r="H12493" t="s">
        <v>31814</v>
      </c>
      <c r="I12493" t="s">
        <v>31819</v>
      </c>
      <c r="M12493" t="s">
        <v>36</v>
      </c>
      <c r="N12493" t="str">
        <f>IF(AND(PESQUISA!$B$3&lt;&gt;"",OR(PESQUISA!$B$4="TODAS",B12493=PESQUISA!$B$4),ISNUMBER(SEARCH(PESQUISA!$B$3,D12493))),ROW()-1,"")</f>
        <v/>
      </c>
    </row>
    <row r="12494" spans="1:14" x14ac:dyDescent="0.3">
      <c r="A12494" t="s">
        <v>37658</v>
      </c>
      <c r="B12494" t="s">
        <v>31811</v>
      </c>
      <c r="C12494" t="s">
        <v>37659</v>
      </c>
      <c r="D12494" t="s">
        <v>37660</v>
      </c>
      <c r="E12494" t="s">
        <v>40</v>
      </c>
      <c r="G12494" t="s">
        <v>33</v>
      </c>
      <c r="H12494" t="s">
        <v>31814</v>
      </c>
      <c r="I12494" t="s">
        <v>31819</v>
      </c>
      <c r="M12494" t="s">
        <v>53</v>
      </c>
      <c r="N12494" t="str">
        <f>IF(AND(PESQUISA!$B$3&lt;&gt;"",OR(PESQUISA!$B$4="TODAS",B12494=PESQUISA!$B$4),ISNUMBER(SEARCH(PESQUISA!$B$3,D12494))),ROW()-1,"")</f>
        <v/>
      </c>
    </row>
    <row r="12495" spans="1:14" x14ac:dyDescent="0.3">
      <c r="A12495" t="s">
        <v>37661</v>
      </c>
      <c r="B12495" t="s">
        <v>31811</v>
      </c>
      <c r="C12495" t="s">
        <v>37662</v>
      </c>
      <c r="D12495" t="s">
        <v>37663</v>
      </c>
      <c r="E12495" t="s">
        <v>40</v>
      </c>
      <c r="G12495" t="s">
        <v>33</v>
      </c>
      <c r="H12495" t="s">
        <v>31814</v>
      </c>
      <c r="I12495" t="s">
        <v>31819</v>
      </c>
      <c r="M12495" t="s">
        <v>53</v>
      </c>
      <c r="N12495" t="str">
        <f>IF(AND(PESQUISA!$B$3&lt;&gt;"",OR(PESQUISA!$B$4="TODAS",B12495=PESQUISA!$B$4),ISNUMBER(SEARCH(PESQUISA!$B$3,D12495))),ROW()-1,"")</f>
        <v/>
      </c>
    </row>
    <row r="12496" spans="1:14" x14ac:dyDescent="0.3">
      <c r="A12496" t="s">
        <v>37664</v>
      </c>
      <c r="B12496" t="s">
        <v>31811</v>
      </c>
      <c r="C12496" t="s">
        <v>37665</v>
      </c>
      <c r="D12496" t="s">
        <v>37666</v>
      </c>
      <c r="E12496" t="s">
        <v>40</v>
      </c>
      <c r="G12496" t="s">
        <v>33</v>
      </c>
      <c r="H12496" t="s">
        <v>31814</v>
      </c>
      <c r="I12496" t="s">
        <v>31819</v>
      </c>
      <c r="M12496" t="s">
        <v>53</v>
      </c>
      <c r="N12496" t="str">
        <f>IF(AND(PESQUISA!$B$3&lt;&gt;"",OR(PESQUISA!$B$4="TODAS",B12496=PESQUISA!$B$4),ISNUMBER(SEARCH(PESQUISA!$B$3,D12496))),ROW()-1,"")</f>
        <v/>
      </c>
    </row>
    <row r="12497" spans="1:14" x14ac:dyDescent="0.3">
      <c r="A12497" t="s">
        <v>37667</v>
      </c>
      <c r="B12497" t="s">
        <v>31811</v>
      </c>
      <c r="C12497" t="s">
        <v>37668</v>
      </c>
      <c r="D12497" t="s">
        <v>37669</v>
      </c>
      <c r="E12497" t="s">
        <v>40</v>
      </c>
      <c r="G12497" t="s">
        <v>33</v>
      </c>
      <c r="H12497" t="s">
        <v>31814</v>
      </c>
      <c r="I12497" t="s">
        <v>31819</v>
      </c>
      <c r="M12497" t="s">
        <v>53</v>
      </c>
      <c r="N12497" t="str">
        <f>IF(AND(PESQUISA!$B$3&lt;&gt;"",OR(PESQUISA!$B$4="TODAS",B12497=PESQUISA!$B$4),ISNUMBER(SEARCH(PESQUISA!$B$3,D12497))),ROW()-1,"")</f>
        <v/>
      </c>
    </row>
    <row r="12498" spans="1:14" x14ac:dyDescent="0.3">
      <c r="A12498" t="s">
        <v>37670</v>
      </c>
      <c r="B12498" t="s">
        <v>31811</v>
      </c>
      <c r="C12498" t="s">
        <v>37671</v>
      </c>
      <c r="D12498" t="s">
        <v>37672</v>
      </c>
      <c r="E12498" t="s">
        <v>40</v>
      </c>
      <c r="G12498" t="s">
        <v>33</v>
      </c>
      <c r="H12498" t="s">
        <v>31814</v>
      </c>
      <c r="I12498" t="s">
        <v>31819</v>
      </c>
      <c r="M12498" t="s">
        <v>53</v>
      </c>
      <c r="N12498" t="str">
        <f>IF(AND(PESQUISA!$B$3&lt;&gt;"",OR(PESQUISA!$B$4="TODAS",B12498=PESQUISA!$B$4),ISNUMBER(SEARCH(PESQUISA!$B$3,D12498))),ROW()-1,"")</f>
        <v/>
      </c>
    </row>
    <row r="12499" spans="1:14" x14ac:dyDescent="0.3">
      <c r="A12499" t="s">
        <v>37673</v>
      </c>
      <c r="B12499" t="s">
        <v>31811</v>
      </c>
      <c r="C12499" t="s">
        <v>37674</v>
      </c>
      <c r="D12499" t="s">
        <v>37675</v>
      </c>
      <c r="E12499" t="s">
        <v>40</v>
      </c>
      <c r="G12499" t="s">
        <v>33</v>
      </c>
      <c r="H12499" t="s">
        <v>31814</v>
      </c>
      <c r="I12499" t="s">
        <v>31819</v>
      </c>
      <c r="M12499" t="s">
        <v>53</v>
      </c>
      <c r="N12499" t="str">
        <f>IF(AND(PESQUISA!$B$3&lt;&gt;"",OR(PESQUISA!$B$4="TODAS",B12499=PESQUISA!$B$4),ISNUMBER(SEARCH(PESQUISA!$B$3,D12499))),ROW()-1,"")</f>
        <v/>
      </c>
    </row>
    <row r="12500" spans="1:14" x14ac:dyDescent="0.3">
      <c r="A12500" t="s">
        <v>37676</v>
      </c>
      <c r="B12500" t="s">
        <v>31811</v>
      </c>
      <c r="C12500" t="s">
        <v>37677</v>
      </c>
      <c r="D12500" t="s">
        <v>37678</v>
      </c>
      <c r="E12500" t="s">
        <v>40</v>
      </c>
      <c r="G12500" t="s">
        <v>33</v>
      </c>
      <c r="H12500" t="s">
        <v>31814</v>
      </c>
      <c r="I12500" t="s">
        <v>31819</v>
      </c>
      <c r="M12500" t="s">
        <v>53</v>
      </c>
      <c r="N12500" t="str">
        <f>IF(AND(PESQUISA!$B$3&lt;&gt;"",OR(PESQUISA!$B$4="TODAS",B12500=PESQUISA!$B$4),ISNUMBER(SEARCH(PESQUISA!$B$3,D12500))),ROW()-1,"")</f>
        <v/>
      </c>
    </row>
    <row r="12501" spans="1:14" x14ac:dyDescent="0.3">
      <c r="A12501" t="s">
        <v>37679</v>
      </c>
      <c r="B12501" t="s">
        <v>31811</v>
      </c>
      <c r="C12501" t="s">
        <v>37680</v>
      </c>
      <c r="D12501" t="s">
        <v>37681</v>
      </c>
      <c r="E12501" t="s">
        <v>40</v>
      </c>
      <c r="G12501" t="s">
        <v>33</v>
      </c>
      <c r="H12501" t="s">
        <v>31814</v>
      </c>
      <c r="I12501" t="s">
        <v>31819</v>
      </c>
      <c r="M12501" t="s">
        <v>53</v>
      </c>
      <c r="N12501" t="str">
        <f>IF(AND(PESQUISA!$B$3&lt;&gt;"",OR(PESQUISA!$B$4="TODAS",B12501=PESQUISA!$B$4),ISNUMBER(SEARCH(PESQUISA!$B$3,D12501))),ROW()-1,"")</f>
        <v/>
      </c>
    </row>
    <row r="12502" spans="1:14" x14ac:dyDescent="0.3">
      <c r="A12502" t="s">
        <v>37682</v>
      </c>
      <c r="B12502" t="s">
        <v>31811</v>
      </c>
      <c r="C12502" t="s">
        <v>37683</v>
      </c>
      <c r="D12502" t="s">
        <v>37684</v>
      </c>
      <c r="E12502" t="s">
        <v>40</v>
      </c>
      <c r="G12502" t="s">
        <v>33</v>
      </c>
      <c r="H12502" t="s">
        <v>31814</v>
      </c>
      <c r="I12502" t="s">
        <v>31819</v>
      </c>
      <c r="M12502" t="s">
        <v>53</v>
      </c>
      <c r="N12502" t="str">
        <f>IF(AND(PESQUISA!$B$3&lt;&gt;"",OR(PESQUISA!$B$4="TODAS",B12502=PESQUISA!$B$4),ISNUMBER(SEARCH(PESQUISA!$B$3,D12502))),ROW()-1,"")</f>
        <v/>
      </c>
    </row>
    <row r="12503" spans="1:14" x14ac:dyDescent="0.3">
      <c r="A12503" t="s">
        <v>37685</v>
      </c>
      <c r="B12503" t="s">
        <v>31811</v>
      </c>
      <c r="C12503" t="s">
        <v>37686</v>
      </c>
      <c r="D12503" t="s">
        <v>37687</v>
      </c>
      <c r="E12503" t="s">
        <v>40</v>
      </c>
      <c r="G12503" t="s">
        <v>33</v>
      </c>
      <c r="H12503" t="s">
        <v>31814</v>
      </c>
      <c r="I12503" t="s">
        <v>31819</v>
      </c>
      <c r="M12503" t="s">
        <v>53</v>
      </c>
      <c r="N12503" t="str">
        <f>IF(AND(PESQUISA!$B$3&lt;&gt;"",OR(PESQUISA!$B$4="TODAS",B12503=PESQUISA!$B$4),ISNUMBER(SEARCH(PESQUISA!$B$3,D12503))),ROW()-1,"")</f>
        <v/>
      </c>
    </row>
    <row r="12504" spans="1:14" x14ac:dyDescent="0.3">
      <c r="A12504" t="s">
        <v>37688</v>
      </c>
      <c r="B12504" t="s">
        <v>31811</v>
      </c>
      <c r="C12504" t="s">
        <v>37689</v>
      </c>
      <c r="D12504" t="s">
        <v>37690</v>
      </c>
      <c r="E12504" t="s">
        <v>40</v>
      </c>
      <c r="G12504" t="s">
        <v>33</v>
      </c>
      <c r="H12504" t="s">
        <v>31814</v>
      </c>
      <c r="I12504" t="s">
        <v>31819</v>
      </c>
      <c r="M12504" t="s">
        <v>53</v>
      </c>
      <c r="N12504" t="str">
        <f>IF(AND(PESQUISA!$B$3&lt;&gt;"",OR(PESQUISA!$B$4="TODAS",B12504=PESQUISA!$B$4),ISNUMBER(SEARCH(PESQUISA!$B$3,D12504))),ROW()-1,"")</f>
        <v/>
      </c>
    </row>
    <row r="12505" spans="1:14" x14ac:dyDescent="0.3">
      <c r="A12505" t="s">
        <v>37691</v>
      </c>
      <c r="B12505" t="s">
        <v>31811</v>
      </c>
      <c r="C12505" t="s">
        <v>37692</v>
      </c>
      <c r="D12505" t="s">
        <v>37693</v>
      </c>
      <c r="E12505" t="s">
        <v>40</v>
      </c>
      <c r="G12505" t="s">
        <v>33</v>
      </c>
      <c r="H12505" t="s">
        <v>31814</v>
      </c>
      <c r="I12505" t="s">
        <v>31819</v>
      </c>
      <c r="M12505" t="s">
        <v>53</v>
      </c>
      <c r="N12505" t="str">
        <f>IF(AND(PESQUISA!$B$3&lt;&gt;"",OR(PESQUISA!$B$4="TODAS",B12505=PESQUISA!$B$4),ISNUMBER(SEARCH(PESQUISA!$B$3,D12505))),ROW()-1,"")</f>
        <v/>
      </c>
    </row>
    <row r="12506" spans="1:14" x14ac:dyDescent="0.3">
      <c r="A12506" t="s">
        <v>37694</v>
      </c>
      <c r="B12506" t="s">
        <v>31811</v>
      </c>
      <c r="C12506" t="s">
        <v>37695</v>
      </c>
      <c r="D12506" t="s">
        <v>37696</v>
      </c>
      <c r="E12506" t="s">
        <v>40</v>
      </c>
      <c r="G12506" t="s">
        <v>33</v>
      </c>
      <c r="H12506" t="s">
        <v>31814</v>
      </c>
      <c r="I12506" t="s">
        <v>31819</v>
      </c>
      <c r="M12506" t="s">
        <v>53</v>
      </c>
      <c r="N12506" t="str">
        <f>IF(AND(PESQUISA!$B$3&lt;&gt;"",OR(PESQUISA!$B$4="TODAS",B12506=PESQUISA!$B$4),ISNUMBER(SEARCH(PESQUISA!$B$3,D12506))),ROW()-1,"")</f>
        <v/>
      </c>
    </row>
    <row r="12507" spans="1:14" x14ac:dyDescent="0.3">
      <c r="A12507" t="s">
        <v>37697</v>
      </c>
      <c r="B12507" t="s">
        <v>31811</v>
      </c>
      <c r="C12507" t="s">
        <v>37698</v>
      </c>
      <c r="D12507" t="s">
        <v>37699</v>
      </c>
      <c r="E12507" t="s">
        <v>40</v>
      </c>
      <c r="G12507" t="s">
        <v>33</v>
      </c>
      <c r="H12507" t="s">
        <v>31814</v>
      </c>
      <c r="I12507" t="s">
        <v>31819</v>
      </c>
      <c r="M12507" t="s">
        <v>53</v>
      </c>
      <c r="N12507" t="str">
        <f>IF(AND(PESQUISA!$B$3&lt;&gt;"",OR(PESQUISA!$B$4="TODAS",B12507=PESQUISA!$B$4),ISNUMBER(SEARCH(PESQUISA!$B$3,D12507))),ROW()-1,"")</f>
        <v/>
      </c>
    </row>
    <row r="12508" spans="1:14" x14ac:dyDescent="0.3">
      <c r="A12508" t="s">
        <v>37700</v>
      </c>
      <c r="B12508" t="s">
        <v>31811</v>
      </c>
      <c r="C12508" t="s">
        <v>37701</v>
      </c>
      <c r="D12508" t="s">
        <v>37702</v>
      </c>
      <c r="E12508" t="s">
        <v>40</v>
      </c>
      <c r="G12508" t="s">
        <v>33</v>
      </c>
      <c r="H12508" t="s">
        <v>31814</v>
      </c>
      <c r="I12508" t="s">
        <v>31819</v>
      </c>
      <c r="M12508" t="s">
        <v>53</v>
      </c>
      <c r="N12508" t="str">
        <f>IF(AND(PESQUISA!$B$3&lt;&gt;"",OR(PESQUISA!$B$4="TODAS",B12508=PESQUISA!$B$4),ISNUMBER(SEARCH(PESQUISA!$B$3,D12508))),ROW()-1,"")</f>
        <v/>
      </c>
    </row>
    <row r="12509" spans="1:14" x14ac:dyDescent="0.3">
      <c r="A12509" t="s">
        <v>37703</v>
      </c>
      <c r="B12509" t="s">
        <v>31811</v>
      </c>
      <c r="C12509" t="s">
        <v>37704</v>
      </c>
      <c r="D12509" t="s">
        <v>37705</v>
      </c>
      <c r="E12509" t="s">
        <v>40</v>
      </c>
      <c r="G12509" t="s">
        <v>33</v>
      </c>
      <c r="H12509" t="s">
        <v>31814</v>
      </c>
      <c r="I12509" t="s">
        <v>32347</v>
      </c>
      <c r="M12509" t="s">
        <v>53</v>
      </c>
      <c r="N12509" t="str">
        <f>IF(AND(PESQUISA!$B$3&lt;&gt;"",OR(PESQUISA!$B$4="TODAS",B12509=PESQUISA!$B$4),ISNUMBER(SEARCH(PESQUISA!$B$3,D12509))),ROW()-1,"")</f>
        <v/>
      </c>
    </row>
    <row r="12510" spans="1:14" x14ac:dyDescent="0.3">
      <c r="A12510" t="s">
        <v>37706</v>
      </c>
      <c r="B12510" t="s">
        <v>31811</v>
      </c>
      <c r="C12510" t="s">
        <v>37707</v>
      </c>
      <c r="D12510" t="s">
        <v>37708</v>
      </c>
      <c r="E12510" t="s">
        <v>40</v>
      </c>
      <c r="G12510" t="s">
        <v>33</v>
      </c>
      <c r="H12510" t="s">
        <v>31814</v>
      </c>
      <c r="I12510" t="s">
        <v>32347</v>
      </c>
      <c r="M12510" t="s">
        <v>53</v>
      </c>
      <c r="N12510" t="str">
        <f>IF(AND(PESQUISA!$B$3&lt;&gt;"",OR(PESQUISA!$B$4="TODAS",B12510=PESQUISA!$B$4),ISNUMBER(SEARCH(PESQUISA!$B$3,D12510))),ROW()-1,"")</f>
        <v/>
      </c>
    </row>
    <row r="12511" spans="1:14" x14ac:dyDescent="0.3">
      <c r="A12511" t="s">
        <v>37709</v>
      </c>
      <c r="B12511" t="s">
        <v>31811</v>
      </c>
      <c r="C12511" t="s">
        <v>37710</v>
      </c>
      <c r="D12511" t="s">
        <v>37711</v>
      </c>
      <c r="E12511" t="s">
        <v>40</v>
      </c>
      <c r="F12511" s="7">
        <v>7.69</v>
      </c>
      <c r="G12511" t="s">
        <v>33</v>
      </c>
      <c r="H12511" t="s">
        <v>31814</v>
      </c>
      <c r="I12511" t="s">
        <v>31819</v>
      </c>
      <c r="M12511" t="s">
        <v>36</v>
      </c>
      <c r="N12511" t="str">
        <f>IF(AND(PESQUISA!$B$3&lt;&gt;"",OR(PESQUISA!$B$4="TODAS",B12511=PESQUISA!$B$4),ISNUMBER(SEARCH(PESQUISA!$B$3,D12511))),ROW()-1,"")</f>
        <v/>
      </c>
    </row>
    <row r="12512" spans="1:14" x14ac:dyDescent="0.3">
      <c r="A12512" t="s">
        <v>37712</v>
      </c>
      <c r="B12512" t="s">
        <v>31811</v>
      </c>
      <c r="C12512" t="s">
        <v>37713</v>
      </c>
      <c r="D12512" t="s">
        <v>37714</v>
      </c>
      <c r="E12512" t="s">
        <v>40</v>
      </c>
      <c r="F12512" s="7">
        <v>13.32</v>
      </c>
      <c r="G12512" t="s">
        <v>33</v>
      </c>
      <c r="H12512" t="s">
        <v>31814</v>
      </c>
      <c r="I12512" t="s">
        <v>31819</v>
      </c>
      <c r="M12512" t="s">
        <v>36</v>
      </c>
      <c r="N12512" t="str">
        <f>IF(AND(PESQUISA!$B$3&lt;&gt;"",OR(PESQUISA!$B$4="TODAS",B12512=PESQUISA!$B$4),ISNUMBER(SEARCH(PESQUISA!$B$3,D12512))),ROW()-1,"")</f>
        <v/>
      </c>
    </row>
    <row r="12513" spans="1:14" x14ac:dyDescent="0.3">
      <c r="A12513" t="s">
        <v>37715</v>
      </c>
      <c r="B12513" t="s">
        <v>31811</v>
      </c>
      <c r="C12513" t="s">
        <v>37716</v>
      </c>
      <c r="D12513" t="s">
        <v>37717</v>
      </c>
      <c r="E12513" t="s">
        <v>40</v>
      </c>
      <c r="F12513" s="7">
        <v>2.4300000000000002</v>
      </c>
      <c r="G12513" t="s">
        <v>33</v>
      </c>
      <c r="H12513" t="s">
        <v>31814</v>
      </c>
      <c r="I12513" t="s">
        <v>31819</v>
      </c>
      <c r="M12513" t="s">
        <v>36</v>
      </c>
      <c r="N12513" t="str">
        <f>IF(AND(PESQUISA!$B$3&lt;&gt;"",OR(PESQUISA!$B$4="TODAS",B12513=PESQUISA!$B$4),ISNUMBER(SEARCH(PESQUISA!$B$3,D12513))),ROW()-1,"")</f>
        <v/>
      </c>
    </row>
    <row r="12514" spans="1:14" x14ac:dyDescent="0.3">
      <c r="A12514" t="s">
        <v>37718</v>
      </c>
      <c r="B12514" t="s">
        <v>31811</v>
      </c>
      <c r="C12514" t="s">
        <v>37719</v>
      </c>
      <c r="D12514" t="s">
        <v>37720</v>
      </c>
      <c r="E12514" t="s">
        <v>40</v>
      </c>
      <c r="F12514" s="7">
        <v>5.14</v>
      </c>
      <c r="G12514" t="s">
        <v>33</v>
      </c>
      <c r="H12514" t="s">
        <v>31814</v>
      </c>
      <c r="I12514" t="s">
        <v>31819</v>
      </c>
      <c r="M12514" t="s">
        <v>36</v>
      </c>
      <c r="N12514" t="str">
        <f>IF(AND(PESQUISA!$B$3&lt;&gt;"",OR(PESQUISA!$B$4="TODAS",B12514=PESQUISA!$B$4),ISNUMBER(SEARCH(PESQUISA!$B$3,D12514))),ROW()-1,"")</f>
        <v/>
      </c>
    </row>
    <row r="12515" spans="1:14" x14ac:dyDescent="0.3">
      <c r="A12515" t="s">
        <v>37721</v>
      </c>
      <c r="B12515" t="s">
        <v>31811</v>
      </c>
      <c r="C12515" t="s">
        <v>37722</v>
      </c>
      <c r="D12515" t="s">
        <v>37723</v>
      </c>
      <c r="E12515" t="s">
        <v>40</v>
      </c>
      <c r="F12515" s="7">
        <v>2.2999999999999998</v>
      </c>
      <c r="G12515" t="s">
        <v>33</v>
      </c>
      <c r="H12515" t="s">
        <v>31814</v>
      </c>
      <c r="I12515" t="s">
        <v>31819</v>
      </c>
      <c r="M12515" t="s">
        <v>36</v>
      </c>
      <c r="N12515" t="str">
        <f>IF(AND(PESQUISA!$B$3&lt;&gt;"",OR(PESQUISA!$B$4="TODAS",B12515=PESQUISA!$B$4),ISNUMBER(SEARCH(PESQUISA!$B$3,D12515))),ROW()-1,"")</f>
        <v/>
      </c>
    </row>
    <row r="12516" spans="1:14" x14ac:dyDescent="0.3">
      <c r="A12516" t="s">
        <v>37724</v>
      </c>
      <c r="B12516" t="s">
        <v>31811</v>
      </c>
      <c r="C12516" t="s">
        <v>37725</v>
      </c>
      <c r="D12516" t="s">
        <v>37726</v>
      </c>
      <c r="E12516" t="s">
        <v>40</v>
      </c>
      <c r="F12516" s="7">
        <v>2.38</v>
      </c>
      <c r="G12516" t="s">
        <v>33</v>
      </c>
      <c r="H12516" t="s">
        <v>31814</v>
      </c>
      <c r="I12516" t="s">
        <v>31819</v>
      </c>
      <c r="M12516" t="s">
        <v>36</v>
      </c>
      <c r="N12516" t="str">
        <f>IF(AND(PESQUISA!$B$3&lt;&gt;"",OR(PESQUISA!$B$4="TODAS",B12516=PESQUISA!$B$4),ISNUMBER(SEARCH(PESQUISA!$B$3,D12516))),ROW()-1,"")</f>
        <v/>
      </c>
    </row>
    <row r="12517" spans="1:14" x14ac:dyDescent="0.3">
      <c r="A12517" t="s">
        <v>37727</v>
      </c>
      <c r="B12517" t="s">
        <v>31811</v>
      </c>
      <c r="C12517" t="s">
        <v>37728</v>
      </c>
      <c r="D12517" t="s">
        <v>37729</v>
      </c>
      <c r="E12517" t="s">
        <v>40</v>
      </c>
      <c r="F12517" s="7">
        <v>5.52</v>
      </c>
      <c r="G12517" t="s">
        <v>33</v>
      </c>
      <c r="H12517" t="s">
        <v>31814</v>
      </c>
      <c r="I12517" t="s">
        <v>31819</v>
      </c>
      <c r="M12517" t="s">
        <v>36</v>
      </c>
      <c r="N12517" t="str">
        <f>IF(AND(PESQUISA!$B$3&lt;&gt;"",OR(PESQUISA!$B$4="TODAS",B12517=PESQUISA!$B$4),ISNUMBER(SEARCH(PESQUISA!$B$3,D12517))),ROW()-1,"")</f>
        <v/>
      </c>
    </row>
    <row r="12518" spans="1:14" x14ac:dyDescent="0.3">
      <c r="A12518" t="s">
        <v>37730</v>
      </c>
      <c r="B12518" t="s">
        <v>31811</v>
      </c>
      <c r="C12518" t="s">
        <v>37731</v>
      </c>
      <c r="D12518" t="s">
        <v>37732</v>
      </c>
      <c r="E12518" t="s">
        <v>40</v>
      </c>
      <c r="F12518" s="7">
        <v>2.91</v>
      </c>
      <c r="G12518" t="s">
        <v>33</v>
      </c>
      <c r="H12518" t="s">
        <v>31814</v>
      </c>
      <c r="I12518" t="s">
        <v>31819</v>
      </c>
      <c r="M12518" t="s">
        <v>36</v>
      </c>
      <c r="N12518" t="str">
        <f>IF(AND(PESQUISA!$B$3&lt;&gt;"",OR(PESQUISA!$B$4="TODAS",B12518=PESQUISA!$B$4),ISNUMBER(SEARCH(PESQUISA!$B$3,D12518))),ROW()-1,"")</f>
        <v/>
      </c>
    </row>
    <row r="12519" spans="1:14" x14ac:dyDescent="0.3">
      <c r="A12519" t="s">
        <v>37733</v>
      </c>
      <c r="B12519" t="s">
        <v>31811</v>
      </c>
      <c r="C12519" t="s">
        <v>37734</v>
      </c>
      <c r="D12519" t="s">
        <v>37735</v>
      </c>
      <c r="E12519" t="s">
        <v>40</v>
      </c>
      <c r="F12519" s="7">
        <v>5.92</v>
      </c>
      <c r="G12519" t="s">
        <v>33</v>
      </c>
      <c r="H12519" t="s">
        <v>31814</v>
      </c>
      <c r="I12519" t="s">
        <v>31819</v>
      </c>
      <c r="M12519" t="s">
        <v>36</v>
      </c>
      <c r="N12519" t="str">
        <f>IF(AND(PESQUISA!$B$3&lt;&gt;"",OR(PESQUISA!$B$4="TODAS",B12519=PESQUISA!$B$4),ISNUMBER(SEARCH(PESQUISA!$B$3,D12519))),ROW()-1,"")</f>
        <v/>
      </c>
    </row>
    <row r="12520" spans="1:14" x14ac:dyDescent="0.3">
      <c r="A12520" t="s">
        <v>37736</v>
      </c>
      <c r="B12520" t="s">
        <v>31811</v>
      </c>
      <c r="C12520" t="s">
        <v>37737</v>
      </c>
      <c r="D12520" t="s">
        <v>37738</v>
      </c>
      <c r="E12520" t="s">
        <v>40</v>
      </c>
      <c r="F12520" s="7">
        <v>5.92</v>
      </c>
      <c r="G12520" t="s">
        <v>33</v>
      </c>
      <c r="H12520" t="s">
        <v>31814</v>
      </c>
      <c r="I12520" t="s">
        <v>31819</v>
      </c>
      <c r="M12520" t="s">
        <v>36</v>
      </c>
      <c r="N12520" t="str">
        <f>IF(AND(PESQUISA!$B$3&lt;&gt;"",OR(PESQUISA!$B$4="TODAS",B12520=PESQUISA!$B$4),ISNUMBER(SEARCH(PESQUISA!$B$3,D12520))),ROW()-1,"")</f>
        <v/>
      </c>
    </row>
    <row r="12521" spans="1:14" x14ac:dyDescent="0.3">
      <c r="A12521" t="s">
        <v>37739</v>
      </c>
      <c r="B12521" t="s">
        <v>31811</v>
      </c>
      <c r="C12521" t="s">
        <v>37740</v>
      </c>
      <c r="D12521" t="s">
        <v>37741</v>
      </c>
      <c r="E12521" t="s">
        <v>32</v>
      </c>
      <c r="F12521" s="7">
        <v>315.33</v>
      </c>
      <c r="G12521" t="s">
        <v>33</v>
      </c>
      <c r="H12521" t="s">
        <v>31814</v>
      </c>
      <c r="I12521" t="s">
        <v>31819</v>
      </c>
      <c r="M12521" t="s">
        <v>36</v>
      </c>
      <c r="N12521" t="str">
        <f>IF(AND(PESQUISA!$B$3&lt;&gt;"",OR(PESQUISA!$B$4="TODAS",B12521=PESQUISA!$B$4),ISNUMBER(SEARCH(PESQUISA!$B$3,D12521))),ROW()-1,"")</f>
        <v/>
      </c>
    </row>
    <row r="12522" spans="1:14" x14ac:dyDescent="0.3">
      <c r="A12522" t="s">
        <v>37742</v>
      </c>
      <c r="B12522" t="s">
        <v>31811</v>
      </c>
      <c r="C12522" t="s">
        <v>37743</v>
      </c>
      <c r="D12522" t="s">
        <v>37744</v>
      </c>
      <c r="E12522" t="s">
        <v>33050</v>
      </c>
      <c r="F12522" s="7">
        <v>17.100000000000001</v>
      </c>
      <c r="G12522" t="s">
        <v>33</v>
      </c>
      <c r="H12522" t="s">
        <v>31814</v>
      </c>
      <c r="I12522" t="s">
        <v>31819</v>
      </c>
      <c r="M12522" t="s">
        <v>36</v>
      </c>
      <c r="N12522" t="str">
        <f>IF(AND(PESQUISA!$B$3&lt;&gt;"",OR(PESQUISA!$B$4="TODAS",B12522=PESQUISA!$B$4),ISNUMBER(SEARCH(PESQUISA!$B$3,D12522))),ROW()-1,"")</f>
        <v/>
      </c>
    </row>
    <row r="12523" spans="1:14" x14ac:dyDescent="0.3">
      <c r="A12523" t="s">
        <v>37745</v>
      </c>
      <c r="B12523" t="s">
        <v>31811</v>
      </c>
      <c r="C12523" t="s">
        <v>37746</v>
      </c>
      <c r="D12523" t="s">
        <v>37747</v>
      </c>
      <c r="E12523" t="s">
        <v>33050</v>
      </c>
      <c r="F12523" s="7">
        <v>43.28</v>
      </c>
      <c r="G12523" t="s">
        <v>33</v>
      </c>
      <c r="H12523" t="s">
        <v>31814</v>
      </c>
      <c r="I12523" t="s">
        <v>31819</v>
      </c>
      <c r="M12523" t="s">
        <v>36</v>
      </c>
      <c r="N12523" t="str">
        <f>IF(AND(PESQUISA!$B$3&lt;&gt;"",OR(PESQUISA!$B$4="TODAS",B12523=PESQUISA!$B$4),ISNUMBER(SEARCH(PESQUISA!$B$3,D12523))),ROW()-1,"")</f>
        <v/>
      </c>
    </row>
    <row r="12524" spans="1:14" x14ac:dyDescent="0.3">
      <c r="A12524" t="s">
        <v>37748</v>
      </c>
      <c r="B12524" t="s">
        <v>31811</v>
      </c>
      <c r="C12524" t="s">
        <v>37749</v>
      </c>
      <c r="D12524" t="s">
        <v>37750</v>
      </c>
      <c r="E12524" t="s">
        <v>40</v>
      </c>
      <c r="G12524" t="s">
        <v>33</v>
      </c>
      <c r="H12524" t="s">
        <v>31814</v>
      </c>
      <c r="I12524" t="s">
        <v>31819</v>
      </c>
      <c r="M12524" t="s">
        <v>53</v>
      </c>
      <c r="N12524" t="str">
        <f>IF(AND(PESQUISA!$B$3&lt;&gt;"",OR(PESQUISA!$B$4="TODAS",B12524=PESQUISA!$B$4),ISNUMBER(SEARCH(PESQUISA!$B$3,D12524))),ROW()-1,"")</f>
        <v/>
      </c>
    </row>
    <row r="12525" spans="1:14" x14ac:dyDescent="0.3">
      <c r="A12525" t="s">
        <v>37751</v>
      </c>
      <c r="B12525" t="s">
        <v>31811</v>
      </c>
      <c r="C12525" t="s">
        <v>37752</v>
      </c>
      <c r="D12525" t="s">
        <v>37753</v>
      </c>
      <c r="E12525" t="s">
        <v>40</v>
      </c>
      <c r="F12525" s="7">
        <v>26.75</v>
      </c>
      <c r="G12525" t="s">
        <v>33</v>
      </c>
      <c r="H12525" t="s">
        <v>31814</v>
      </c>
      <c r="I12525" t="s">
        <v>31819</v>
      </c>
      <c r="M12525" t="s">
        <v>36</v>
      </c>
      <c r="N12525" t="str">
        <f>IF(AND(PESQUISA!$B$3&lt;&gt;"",OR(PESQUISA!$B$4="TODAS",B12525=PESQUISA!$B$4),ISNUMBER(SEARCH(PESQUISA!$B$3,D12525))),ROW()-1,"")</f>
        <v/>
      </c>
    </row>
    <row r="12526" spans="1:14" x14ac:dyDescent="0.3">
      <c r="A12526" t="s">
        <v>37754</v>
      </c>
      <c r="B12526" t="s">
        <v>31811</v>
      </c>
      <c r="C12526" t="s">
        <v>37755</v>
      </c>
      <c r="D12526" t="s">
        <v>37756</v>
      </c>
      <c r="E12526" t="s">
        <v>40</v>
      </c>
      <c r="F12526" s="7">
        <v>22.17</v>
      </c>
      <c r="G12526" t="s">
        <v>33</v>
      </c>
      <c r="H12526" t="s">
        <v>31814</v>
      </c>
      <c r="I12526" t="s">
        <v>31819</v>
      </c>
      <c r="M12526" t="s">
        <v>36</v>
      </c>
      <c r="N12526" t="str">
        <f>IF(AND(PESQUISA!$B$3&lt;&gt;"",OR(PESQUISA!$B$4="TODAS",B12526=PESQUISA!$B$4),ISNUMBER(SEARCH(PESQUISA!$B$3,D12526))),ROW()-1,"")</f>
        <v/>
      </c>
    </row>
    <row r="12527" spans="1:14" x14ac:dyDescent="0.3">
      <c r="A12527" t="s">
        <v>37757</v>
      </c>
      <c r="B12527" t="s">
        <v>31811</v>
      </c>
      <c r="C12527" t="s">
        <v>37758</v>
      </c>
      <c r="D12527" t="s">
        <v>37759</v>
      </c>
      <c r="E12527" t="s">
        <v>40</v>
      </c>
      <c r="F12527" s="7">
        <v>131.25</v>
      </c>
      <c r="G12527" t="s">
        <v>33</v>
      </c>
      <c r="H12527" t="s">
        <v>31814</v>
      </c>
      <c r="I12527" t="s">
        <v>31819</v>
      </c>
      <c r="M12527" t="s">
        <v>36</v>
      </c>
      <c r="N12527" t="str">
        <f>IF(AND(PESQUISA!$B$3&lt;&gt;"",OR(PESQUISA!$B$4="TODAS",B12527=PESQUISA!$B$4),ISNUMBER(SEARCH(PESQUISA!$B$3,D12527))),ROW()-1,"")</f>
        <v/>
      </c>
    </row>
    <row r="12528" spans="1:14" x14ac:dyDescent="0.3">
      <c r="A12528" t="s">
        <v>37760</v>
      </c>
      <c r="B12528" t="s">
        <v>31811</v>
      </c>
      <c r="C12528" t="s">
        <v>37761</v>
      </c>
      <c r="D12528" t="s">
        <v>37762</v>
      </c>
      <c r="E12528" t="s">
        <v>40</v>
      </c>
      <c r="G12528" t="s">
        <v>33</v>
      </c>
      <c r="H12528" t="s">
        <v>31814</v>
      </c>
      <c r="I12528" t="s">
        <v>31819</v>
      </c>
      <c r="M12528" t="s">
        <v>53</v>
      </c>
      <c r="N12528" t="str">
        <f>IF(AND(PESQUISA!$B$3&lt;&gt;"",OR(PESQUISA!$B$4="TODAS",B12528=PESQUISA!$B$4),ISNUMBER(SEARCH(PESQUISA!$B$3,D12528))),ROW()-1,"")</f>
        <v/>
      </c>
    </row>
    <row r="12529" spans="1:14" x14ac:dyDescent="0.3">
      <c r="A12529" t="s">
        <v>37763</v>
      </c>
      <c r="B12529" t="s">
        <v>31811</v>
      </c>
      <c r="C12529" t="s">
        <v>37764</v>
      </c>
      <c r="D12529" t="s">
        <v>37765</v>
      </c>
      <c r="E12529" t="s">
        <v>60</v>
      </c>
      <c r="G12529" t="s">
        <v>33</v>
      </c>
      <c r="H12529" t="s">
        <v>31814</v>
      </c>
      <c r="I12529" t="s">
        <v>31819</v>
      </c>
      <c r="M12529" t="s">
        <v>53</v>
      </c>
      <c r="N12529" t="str">
        <f>IF(AND(PESQUISA!$B$3&lt;&gt;"",OR(PESQUISA!$B$4="TODAS",B12529=PESQUISA!$B$4),ISNUMBER(SEARCH(PESQUISA!$B$3,D12529))),ROW()-1,"")</f>
        <v/>
      </c>
    </row>
    <row r="12530" spans="1:14" x14ac:dyDescent="0.3">
      <c r="A12530" t="s">
        <v>37766</v>
      </c>
      <c r="B12530" t="s">
        <v>31811</v>
      </c>
      <c r="C12530" t="s">
        <v>37767</v>
      </c>
      <c r="D12530" t="s">
        <v>37768</v>
      </c>
      <c r="E12530" t="s">
        <v>60</v>
      </c>
      <c r="G12530" t="s">
        <v>33</v>
      </c>
      <c r="H12530" t="s">
        <v>31814</v>
      </c>
      <c r="I12530" t="s">
        <v>31819</v>
      </c>
      <c r="M12530" t="s">
        <v>53</v>
      </c>
      <c r="N12530" t="str">
        <f>IF(AND(PESQUISA!$B$3&lt;&gt;"",OR(PESQUISA!$B$4="TODAS",B12530=PESQUISA!$B$4),ISNUMBER(SEARCH(PESQUISA!$B$3,D12530))),ROW()-1,"")</f>
        <v/>
      </c>
    </row>
    <row r="12531" spans="1:14" x14ac:dyDescent="0.3">
      <c r="A12531" t="s">
        <v>37769</v>
      </c>
      <c r="B12531" t="s">
        <v>31811</v>
      </c>
      <c r="C12531" t="s">
        <v>37770</v>
      </c>
      <c r="D12531" t="s">
        <v>37771</v>
      </c>
      <c r="E12531" t="s">
        <v>60</v>
      </c>
      <c r="G12531" t="s">
        <v>33</v>
      </c>
      <c r="H12531" t="s">
        <v>31814</v>
      </c>
      <c r="I12531" t="s">
        <v>31819</v>
      </c>
      <c r="M12531" t="s">
        <v>53</v>
      </c>
      <c r="N12531" t="str">
        <f>IF(AND(PESQUISA!$B$3&lt;&gt;"",OR(PESQUISA!$B$4="TODAS",B12531=PESQUISA!$B$4),ISNUMBER(SEARCH(PESQUISA!$B$3,D12531))),ROW()-1,"")</f>
        <v/>
      </c>
    </row>
    <row r="12532" spans="1:14" x14ac:dyDescent="0.3">
      <c r="A12532" t="s">
        <v>37772</v>
      </c>
      <c r="B12532" t="s">
        <v>31811</v>
      </c>
      <c r="C12532" t="s">
        <v>37773</v>
      </c>
      <c r="D12532" t="s">
        <v>37774</v>
      </c>
      <c r="E12532" t="s">
        <v>40</v>
      </c>
      <c r="F12532" s="7">
        <v>15.96</v>
      </c>
      <c r="G12532" t="s">
        <v>33</v>
      </c>
      <c r="H12532" t="s">
        <v>31814</v>
      </c>
      <c r="I12532" t="s">
        <v>31819</v>
      </c>
      <c r="M12532" t="s">
        <v>36</v>
      </c>
      <c r="N12532" t="str">
        <f>IF(AND(PESQUISA!$B$3&lt;&gt;"",OR(PESQUISA!$B$4="TODAS",B12532=PESQUISA!$B$4),ISNUMBER(SEARCH(PESQUISA!$B$3,D12532))),ROW()-1,"")</f>
        <v/>
      </c>
    </row>
    <row r="12533" spans="1:14" x14ac:dyDescent="0.3">
      <c r="A12533" t="s">
        <v>37775</v>
      </c>
      <c r="B12533" t="s">
        <v>31811</v>
      </c>
      <c r="C12533" t="s">
        <v>37776</v>
      </c>
      <c r="D12533" t="s">
        <v>37777</v>
      </c>
      <c r="E12533" t="s">
        <v>859</v>
      </c>
      <c r="F12533" s="7">
        <v>17.940000000000001</v>
      </c>
      <c r="G12533" t="s">
        <v>33</v>
      </c>
      <c r="H12533" t="s">
        <v>31814</v>
      </c>
      <c r="I12533" t="s">
        <v>31819</v>
      </c>
      <c r="M12533" t="s">
        <v>36</v>
      </c>
      <c r="N12533" t="str">
        <f>IF(AND(PESQUISA!$B$3&lt;&gt;"",OR(PESQUISA!$B$4="TODAS",B12533=PESQUISA!$B$4),ISNUMBER(SEARCH(PESQUISA!$B$3,D12533))),ROW()-1,"")</f>
        <v/>
      </c>
    </row>
    <row r="12534" spans="1:14" x14ac:dyDescent="0.3">
      <c r="A12534" t="s">
        <v>37778</v>
      </c>
      <c r="B12534" t="s">
        <v>31811</v>
      </c>
      <c r="C12534" t="s">
        <v>37779</v>
      </c>
      <c r="D12534" t="s">
        <v>37780</v>
      </c>
      <c r="E12534" t="s">
        <v>60</v>
      </c>
      <c r="G12534" t="s">
        <v>33</v>
      </c>
      <c r="H12534" t="s">
        <v>31814</v>
      </c>
      <c r="I12534" t="s">
        <v>31819</v>
      </c>
      <c r="M12534" t="s">
        <v>53</v>
      </c>
      <c r="N12534" t="str">
        <f>IF(AND(PESQUISA!$B$3&lt;&gt;"",OR(PESQUISA!$B$4="TODAS",B12534=PESQUISA!$B$4),ISNUMBER(SEARCH(PESQUISA!$B$3,D12534))),ROW()-1,"")</f>
        <v/>
      </c>
    </row>
    <row r="12535" spans="1:14" x14ac:dyDescent="0.3">
      <c r="A12535" t="s">
        <v>37781</v>
      </c>
      <c r="B12535" t="s">
        <v>31811</v>
      </c>
      <c r="C12535" t="s">
        <v>37782</v>
      </c>
      <c r="D12535" t="s">
        <v>37783</v>
      </c>
      <c r="E12535" t="s">
        <v>40</v>
      </c>
      <c r="F12535" s="7">
        <v>30.4</v>
      </c>
      <c r="G12535" t="s">
        <v>33</v>
      </c>
      <c r="H12535" t="s">
        <v>31814</v>
      </c>
      <c r="I12535" t="s">
        <v>31819</v>
      </c>
      <c r="M12535" t="s">
        <v>36</v>
      </c>
      <c r="N12535" t="str">
        <f>IF(AND(PESQUISA!$B$3&lt;&gt;"",OR(PESQUISA!$B$4="TODAS",B12535=PESQUISA!$B$4),ISNUMBER(SEARCH(PESQUISA!$B$3,D12535))),ROW()-1,"")</f>
        <v/>
      </c>
    </row>
    <row r="12536" spans="1:14" x14ac:dyDescent="0.3">
      <c r="A12536" t="s">
        <v>37784</v>
      </c>
      <c r="B12536" t="s">
        <v>31811</v>
      </c>
      <c r="C12536" t="s">
        <v>37785</v>
      </c>
      <c r="D12536" t="s">
        <v>37786</v>
      </c>
      <c r="E12536" t="s">
        <v>6144</v>
      </c>
      <c r="F12536" s="7">
        <v>1.58</v>
      </c>
      <c r="G12536" t="s">
        <v>33</v>
      </c>
      <c r="H12536" t="s">
        <v>31814</v>
      </c>
      <c r="I12536" t="s">
        <v>32340</v>
      </c>
      <c r="M12536" t="s">
        <v>36</v>
      </c>
      <c r="N12536" t="str">
        <f>IF(AND(PESQUISA!$B$3&lt;&gt;"",OR(PESQUISA!$B$4="TODAS",B12536=PESQUISA!$B$4),ISNUMBER(SEARCH(PESQUISA!$B$3,D12536))),ROW()-1,"")</f>
        <v/>
      </c>
    </row>
    <row r="12537" spans="1:14" x14ac:dyDescent="0.3">
      <c r="A12537" t="s">
        <v>37787</v>
      </c>
      <c r="B12537" t="s">
        <v>31811</v>
      </c>
      <c r="C12537" t="s">
        <v>37788</v>
      </c>
      <c r="D12537" t="s">
        <v>37789</v>
      </c>
      <c r="E12537" t="s">
        <v>21689</v>
      </c>
      <c r="F12537" s="7">
        <v>283.69</v>
      </c>
      <c r="G12537" t="s">
        <v>33</v>
      </c>
      <c r="H12537" t="s">
        <v>31814</v>
      </c>
      <c r="I12537" t="s">
        <v>32340</v>
      </c>
      <c r="M12537" t="s">
        <v>36</v>
      </c>
      <c r="N12537" t="str">
        <f>IF(AND(PESQUISA!$B$3&lt;&gt;"",OR(PESQUISA!$B$4="TODAS",B12537=PESQUISA!$B$4),ISNUMBER(SEARCH(PESQUISA!$B$3,D12537))),ROW()-1,"")</f>
        <v/>
      </c>
    </row>
    <row r="12538" spans="1:14" x14ac:dyDescent="0.3">
      <c r="A12538" t="s">
        <v>37790</v>
      </c>
      <c r="B12538" t="s">
        <v>31811</v>
      </c>
      <c r="C12538" t="s">
        <v>37791</v>
      </c>
      <c r="D12538" t="s">
        <v>37792</v>
      </c>
      <c r="E12538" t="s">
        <v>40</v>
      </c>
      <c r="F12538" s="7">
        <v>69.31</v>
      </c>
      <c r="G12538" t="s">
        <v>33</v>
      </c>
      <c r="H12538" t="s">
        <v>31814</v>
      </c>
      <c r="I12538" t="s">
        <v>31819</v>
      </c>
      <c r="M12538" t="s">
        <v>36</v>
      </c>
      <c r="N12538" t="str">
        <f>IF(AND(PESQUISA!$B$3&lt;&gt;"",OR(PESQUISA!$B$4="TODAS",B12538=PESQUISA!$B$4),ISNUMBER(SEARCH(PESQUISA!$B$3,D12538))),ROW()-1,"")</f>
        <v/>
      </c>
    </row>
    <row r="12539" spans="1:14" x14ac:dyDescent="0.3">
      <c r="A12539" t="s">
        <v>37793</v>
      </c>
      <c r="B12539" t="s">
        <v>31811</v>
      </c>
      <c r="C12539" t="s">
        <v>37794</v>
      </c>
      <c r="D12539" t="s">
        <v>37795</v>
      </c>
      <c r="E12539" t="s">
        <v>40</v>
      </c>
      <c r="F12539" s="7">
        <v>70.27</v>
      </c>
      <c r="G12539" t="s">
        <v>33</v>
      </c>
      <c r="H12539" t="s">
        <v>31814</v>
      </c>
      <c r="I12539" t="s">
        <v>31819</v>
      </c>
      <c r="M12539" t="s">
        <v>36</v>
      </c>
      <c r="N12539" t="str">
        <f>IF(AND(PESQUISA!$B$3&lt;&gt;"",OR(PESQUISA!$B$4="TODAS",B12539=PESQUISA!$B$4),ISNUMBER(SEARCH(PESQUISA!$B$3,D12539))),ROW()-1,"")</f>
        <v/>
      </c>
    </row>
    <row r="12540" spans="1:14" x14ac:dyDescent="0.3">
      <c r="A12540" t="s">
        <v>37796</v>
      </c>
      <c r="B12540" t="s">
        <v>31811</v>
      </c>
      <c r="C12540" t="s">
        <v>37797</v>
      </c>
      <c r="D12540" t="s">
        <v>37798</v>
      </c>
      <c r="E12540" t="s">
        <v>40</v>
      </c>
      <c r="F12540" s="7">
        <v>201.25</v>
      </c>
      <c r="G12540" t="s">
        <v>33</v>
      </c>
      <c r="H12540" t="s">
        <v>31814</v>
      </c>
      <c r="I12540" t="s">
        <v>31819</v>
      </c>
      <c r="M12540" t="s">
        <v>36</v>
      </c>
      <c r="N12540" t="str">
        <f>IF(AND(PESQUISA!$B$3&lt;&gt;"",OR(PESQUISA!$B$4="TODAS",B12540=PESQUISA!$B$4),ISNUMBER(SEARCH(PESQUISA!$B$3,D12540))),ROW()-1,"")</f>
        <v/>
      </c>
    </row>
    <row r="12541" spans="1:14" x14ac:dyDescent="0.3">
      <c r="A12541" t="s">
        <v>37799</v>
      </c>
      <c r="B12541" t="s">
        <v>31811</v>
      </c>
      <c r="C12541" t="s">
        <v>37800</v>
      </c>
      <c r="D12541" t="s">
        <v>37801</v>
      </c>
      <c r="E12541" t="s">
        <v>40</v>
      </c>
      <c r="F12541" s="7">
        <v>636.91999999999996</v>
      </c>
      <c r="G12541" t="s">
        <v>33</v>
      </c>
      <c r="H12541" t="s">
        <v>31814</v>
      </c>
      <c r="I12541" t="s">
        <v>31819</v>
      </c>
      <c r="M12541" t="s">
        <v>36</v>
      </c>
      <c r="N12541" t="str">
        <f>IF(AND(PESQUISA!$B$3&lt;&gt;"",OR(PESQUISA!$B$4="TODAS",B12541=PESQUISA!$B$4),ISNUMBER(SEARCH(PESQUISA!$B$3,D12541))),ROW()-1,"")</f>
        <v/>
      </c>
    </row>
    <row r="12542" spans="1:14" x14ac:dyDescent="0.3">
      <c r="A12542" t="s">
        <v>37802</v>
      </c>
      <c r="B12542" t="s">
        <v>31811</v>
      </c>
      <c r="C12542" t="s">
        <v>37803</v>
      </c>
      <c r="D12542" t="s">
        <v>37804</v>
      </c>
      <c r="E12542" t="s">
        <v>40</v>
      </c>
      <c r="F12542" s="7">
        <v>690</v>
      </c>
      <c r="G12542" t="s">
        <v>33</v>
      </c>
      <c r="H12542" t="s">
        <v>31814</v>
      </c>
      <c r="I12542" t="s">
        <v>31819</v>
      </c>
      <c r="M12542" t="s">
        <v>36</v>
      </c>
      <c r="N12542" t="str">
        <f>IF(AND(PESQUISA!$B$3&lt;&gt;"",OR(PESQUISA!$B$4="TODAS",B12542=PESQUISA!$B$4),ISNUMBER(SEARCH(PESQUISA!$B$3,D12542))),ROW()-1,"")</f>
        <v/>
      </c>
    </row>
    <row r="12543" spans="1:14" x14ac:dyDescent="0.3">
      <c r="A12543" t="s">
        <v>37805</v>
      </c>
      <c r="B12543" t="s">
        <v>31811</v>
      </c>
      <c r="C12543" t="s">
        <v>37806</v>
      </c>
      <c r="D12543" t="s">
        <v>37807</v>
      </c>
      <c r="E12543" t="s">
        <v>40</v>
      </c>
      <c r="F12543" s="7">
        <v>318.45999999999998</v>
      </c>
      <c r="G12543" t="s">
        <v>33</v>
      </c>
      <c r="H12543" t="s">
        <v>31814</v>
      </c>
      <c r="I12543" t="s">
        <v>31819</v>
      </c>
      <c r="M12543" t="s">
        <v>36</v>
      </c>
      <c r="N12543" t="str">
        <f>IF(AND(PESQUISA!$B$3&lt;&gt;"",OR(PESQUISA!$B$4="TODAS",B12543=PESQUISA!$B$4),ISNUMBER(SEARCH(PESQUISA!$B$3,D12543))),ROW()-1,"")</f>
        <v/>
      </c>
    </row>
    <row r="12544" spans="1:14" x14ac:dyDescent="0.3">
      <c r="A12544" t="s">
        <v>37808</v>
      </c>
      <c r="B12544" t="s">
        <v>31811</v>
      </c>
      <c r="C12544" t="s">
        <v>37809</v>
      </c>
      <c r="D12544" t="s">
        <v>37810</v>
      </c>
      <c r="E12544" t="s">
        <v>40</v>
      </c>
      <c r="F12544" s="7">
        <v>194.61</v>
      </c>
      <c r="G12544" t="s">
        <v>33</v>
      </c>
      <c r="H12544" t="s">
        <v>31814</v>
      </c>
      <c r="I12544" t="s">
        <v>31819</v>
      </c>
      <c r="M12544" t="s">
        <v>36</v>
      </c>
      <c r="N12544" t="str">
        <f>IF(AND(PESQUISA!$B$3&lt;&gt;"",OR(PESQUISA!$B$4="TODAS",B12544=PESQUISA!$B$4),ISNUMBER(SEARCH(PESQUISA!$B$3,D12544))),ROW()-1,"")</f>
        <v/>
      </c>
    </row>
    <row r="12545" spans="1:14" x14ac:dyDescent="0.3">
      <c r="A12545" t="s">
        <v>37811</v>
      </c>
      <c r="B12545" t="s">
        <v>31811</v>
      </c>
      <c r="C12545" t="s">
        <v>37812</v>
      </c>
      <c r="D12545" t="s">
        <v>37813</v>
      </c>
      <c r="E12545" t="s">
        <v>40</v>
      </c>
      <c r="F12545" s="7">
        <v>230</v>
      </c>
      <c r="G12545" t="s">
        <v>33</v>
      </c>
      <c r="H12545" t="s">
        <v>31814</v>
      </c>
      <c r="I12545" t="s">
        <v>31819</v>
      </c>
      <c r="M12545" t="s">
        <v>36</v>
      </c>
      <c r="N12545" t="str">
        <f>IF(AND(PESQUISA!$B$3&lt;&gt;"",OR(PESQUISA!$B$4="TODAS",B12545=PESQUISA!$B$4),ISNUMBER(SEARCH(PESQUISA!$B$3,D12545))),ROW()-1,"")</f>
        <v/>
      </c>
    </row>
    <row r="12546" spans="1:14" x14ac:dyDescent="0.3">
      <c r="A12546" t="s">
        <v>37814</v>
      </c>
      <c r="B12546" t="s">
        <v>31811</v>
      </c>
      <c r="C12546" t="s">
        <v>37815</v>
      </c>
      <c r="D12546" t="s">
        <v>37816</v>
      </c>
      <c r="E12546" t="s">
        <v>40</v>
      </c>
      <c r="F12546" s="7">
        <v>274.23</v>
      </c>
      <c r="G12546" t="s">
        <v>33</v>
      </c>
      <c r="H12546" t="s">
        <v>31814</v>
      </c>
      <c r="I12546" t="s">
        <v>31819</v>
      </c>
      <c r="M12546" t="s">
        <v>36</v>
      </c>
      <c r="N12546" t="str">
        <f>IF(AND(PESQUISA!$B$3&lt;&gt;"",OR(PESQUISA!$B$4="TODAS",B12546=PESQUISA!$B$4),ISNUMBER(SEARCH(PESQUISA!$B$3,D12546))),ROW()-1,"")</f>
        <v/>
      </c>
    </row>
    <row r="12547" spans="1:14" x14ac:dyDescent="0.3">
      <c r="A12547" t="s">
        <v>37817</v>
      </c>
      <c r="B12547" t="s">
        <v>31811</v>
      </c>
      <c r="C12547" t="s">
        <v>37818</v>
      </c>
      <c r="D12547" t="s">
        <v>37819</v>
      </c>
      <c r="E12547" t="s">
        <v>40</v>
      </c>
      <c r="F12547" s="7">
        <v>186.54</v>
      </c>
      <c r="G12547" t="s">
        <v>33</v>
      </c>
      <c r="H12547" t="s">
        <v>31814</v>
      </c>
      <c r="I12547" t="s">
        <v>31819</v>
      </c>
      <c r="M12547" t="s">
        <v>36</v>
      </c>
      <c r="N12547" t="str">
        <f>IF(AND(PESQUISA!$B$3&lt;&gt;"",OR(PESQUISA!$B$4="TODAS",B12547=PESQUISA!$B$4),ISNUMBER(SEARCH(PESQUISA!$B$3,D12547))),ROW()-1,"")</f>
        <v/>
      </c>
    </row>
    <row r="12548" spans="1:14" x14ac:dyDescent="0.3">
      <c r="A12548" t="s">
        <v>37820</v>
      </c>
      <c r="B12548" t="s">
        <v>31811</v>
      </c>
      <c r="C12548" t="s">
        <v>37821</v>
      </c>
      <c r="D12548" t="s">
        <v>37822</v>
      </c>
      <c r="E12548" t="s">
        <v>40</v>
      </c>
      <c r="F12548" s="7">
        <v>117.77</v>
      </c>
      <c r="G12548" t="s">
        <v>33</v>
      </c>
      <c r="H12548" t="s">
        <v>31814</v>
      </c>
      <c r="I12548" t="s">
        <v>31819</v>
      </c>
      <c r="M12548" t="s">
        <v>36</v>
      </c>
      <c r="N12548" t="str">
        <f>IF(AND(PESQUISA!$B$3&lt;&gt;"",OR(PESQUISA!$B$4="TODAS",B12548=PESQUISA!$B$4),ISNUMBER(SEARCH(PESQUISA!$B$3,D12548))),ROW()-1,"")</f>
        <v/>
      </c>
    </row>
    <row r="12549" spans="1:14" x14ac:dyDescent="0.3">
      <c r="A12549" t="s">
        <v>37823</v>
      </c>
      <c r="B12549" t="s">
        <v>31811</v>
      </c>
      <c r="C12549" t="s">
        <v>37824</v>
      </c>
      <c r="D12549" t="s">
        <v>37825</v>
      </c>
      <c r="E12549" t="s">
        <v>40</v>
      </c>
      <c r="F12549" s="7">
        <v>153.35</v>
      </c>
      <c r="G12549" t="s">
        <v>33</v>
      </c>
      <c r="H12549" t="s">
        <v>31814</v>
      </c>
      <c r="I12549" t="s">
        <v>31819</v>
      </c>
      <c r="M12549" t="s">
        <v>36</v>
      </c>
      <c r="N12549" t="str">
        <f>IF(AND(PESQUISA!$B$3&lt;&gt;"",OR(PESQUISA!$B$4="TODAS",B12549=PESQUISA!$B$4),ISNUMBER(SEARCH(PESQUISA!$B$3,D12549))),ROW()-1,"")</f>
        <v/>
      </c>
    </row>
    <row r="12550" spans="1:14" x14ac:dyDescent="0.3">
      <c r="A12550" t="s">
        <v>37826</v>
      </c>
      <c r="B12550" t="s">
        <v>31811</v>
      </c>
      <c r="C12550" t="s">
        <v>37827</v>
      </c>
      <c r="D12550" t="s">
        <v>37828</v>
      </c>
      <c r="E12550" t="s">
        <v>40</v>
      </c>
      <c r="F12550" s="7">
        <v>96.91</v>
      </c>
      <c r="G12550" t="s">
        <v>33</v>
      </c>
      <c r="H12550" t="s">
        <v>31814</v>
      </c>
      <c r="I12550" t="s">
        <v>31819</v>
      </c>
      <c r="M12550" t="s">
        <v>36</v>
      </c>
      <c r="N12550" t="str">
        <f>IF(AND(PESQUISA!$B$3&lt;&gt;"",OR(PESQUISA!$B$4="TODAS",B12550=PESQUISA!$B$4),ISNUMBER(SEARCH(PESQUISA!$B$3,D12550))),ROW()-1,"")</f>
        <v/>
      </c>
    </row>
    <row r="12551" spans="1:14" x14ac:dyDescent="0.3">
      <c r="A12551" t="s">
        <v>37829</v>
      </c>
      <c r="B12551" t="s">
        <v>31811</v>
      </c>
      <c r="C12551" t="s">
        <v>37830</v>
      </c>
      <c r="D12551" t="s">
        <v>37831</v>
      </c>
      <c r="E12551" t="s">
        <v>40</v>
      </c>
      <c r="F12551" s="7">
        <v>13.14</v>
      </c>
      <c r="G12551" t="s">
        <v>33</v>
      </c>
      <c r="H12551" t="s">
        <v>31814</v>
      </c>
      <c r="I12551" t="s">
        <v>31819</v>
      </c>
      <c r="M12551" t="s">
        <v>36</v>
      </c>
      <c r="N12551" t="str">
        <f>IF(AND(PESQUISA!$B$3&lt;&gt;"",OR(PESQUISA!$B$4="TODAS",B12551=PESQUISA!$B$4),ISNUMBER(SEARCH(PESQUISA!$B$3,D12551))),ROW()-1,"")</f>
        <v/>
      </c>
    </row>
    <row r="12552" spans="1:14" x14ac:dyDescent="0.3">
      <c r="A12552" t="s">
        <v>37832</v>
      </c>
      <c r="B12552" t="s">
        <v>31811</v>
      </c>
      <c r="C12552" t="s">
        <v>37833</v>
      </c>
      <c r="D12552" t="s">
        <v>37834</v>
      </c>
      <c r="E12552" t="s">
        <v>35827</v>
      </c>
      <c r="F12552" s="7">
        <v>149.35</v>
      </c>
      <c r="G12552" t="s">
        <v>33</v>
      </c>
      <c r="H12552" t="s">
        <v>31814</v>
      </c>
      <c r="I12552" t="s">
        <v>31819</v>
      </c>
      <c r="M12552" t="s">
        <v>36</v>
      </c>
      <c r="N12552" t="str">
        <f>IF(AND(PESQUISA!$B$3&lt;&gt;"",OR(PESQUISA!$B$4="TODAS",B12552=PESQUISA!$B$4),ISNUMBER(SEARCH(PESQUISA!$B$3,D12552))),ROW()-1,"")</f>
        <v/>
      </c>
    </row>
    <row r="12553" spans="1:14" x14ac:dyDescent="0.3">
      <c r="A12553" t="s">
        <v>37835</v>
      </c>
      <c r="B12553" t="s">
        <v>31811</v>
      </c>
      <c r="C12553" t="s">
        <v>37836</v>
      </c>
      <c r="D12553" t="s">
        <v>37837</v>
      </c>
      <c r="E12553" t="s">
        <v>35827</v>
      </c>
      <c r="F12553" s="7">
        <v>117.55</v>
      </c>
      <c r="G12553" t="s">
        <v>33</v>
      </c>
      <c r="H12553" t="s">
        <v>31814</v>
      </c>
      <c r="I12553" t="s">
        <v>31819</v>
      </c>
      <c r="M12553" t="s">
        <v>36</v>
      </c>
      <c r="N12553" t="str">
        <f>IF(AND(PESQUISA!$B$3&lt;&gt;"",OR(PESQUISA!$B$4="TODAS",B12553=PESQUISA!$B$4),ISNUMBER(SEARCH(PESQUISA!$B$3,D12553))),ROW()-1,"")</f>
        <v/>
      </c>
    </row>
    <row r="12554" spans="1:14" x14ac:dyDescent="0.3">
      <c r="A12554" t="s">
        <v>37838</v>
      </c>
      <c r="B12554" t="s">
        <v>31811</v>
      </c>
      <c r="C12554" t="s">
        <v>37839</v>
      </c>
      <c r="D12554" t="s">
        <v>37840</v>
      </c>
      <c r="E12554" t="s">
        <v>35827</v>
      </c>
      <c r="F12554" s="7">
        <v>97.32</v>
      </c>
      <c r="G12554" t="s">
        <v>33</v>
      </c>
      <c r="H12554" t="s">
        <v>31814</v>
      </c>
      <c r="I12554" t="s">
        <v>31819</v>
      </c>
      <c r="M12554" t="s">
        <v>36</v>
      </c>
      <c r="N12554" t="str">
        <f>IF(AND(PESQUISA!$B$3&lt;&gt;"",OR(PESQUISA!$B$4="TODAS",B12554=PESQUISA!$B$4),ISNUMBER(SEARCH(PESQUISA!$B$3,D12554))),ROW()-1,"")</f>
        <v/>
      </c>
    </row>
    <row r="12555" spans="1:14" x14ac:dyDescent="0.3">
      <c r="A12555" t="s">
        <v>37841</v>
      </c>
      <c r="B12555" t="s">
        <v>31811</v>
      </c>
      <c r="C12555" t="s">
        <v>37842</v>
      </c>
      <c r="D12555" t="s">
        <v>37843</v>
      </c>
      <c r="E12555" t="s">
        <v>40</v>
      </c>
      <c r="F12555" s="7">
        <v>15.94</v>
      </c>
      <c r="G12555" t="s">
        <v>33</v>
      </c>
      <c r="H12555" t="s">
        <v>31814</v>
      </c>
      <c r="I12555" t="s">
        <v>31819</v>
      </c>
      <c r="M12555" t="s">
        <v>36</v>
      </c>
      <c r="N12555" t="str">
        <f>IF(AND(PESQUISA!$B$3&lt;&gt;"",OR(PESQUISA!$B$4="TODAS",B12555=PESQUISA!$B$4),ISNUMBER(SEARCH(PESQUISA!$B$3,D12555))),ROW()-1,"")</f>
        <v/>
      </c>
    </row>
    <row r="12556" spans="1:14" x14ac:dyDescent="0.3">
      <c r="A12556" t="s">
        <v>37844</v>
      </c>
      <c r="B12556" t="s">
        <v>31811</v>
      </c>
      <c r="C12556" t="s">
        <v>37845</v>
      </c>
      <c r="D12556" t="s">
        <v>37846</v>
      </c>
      <c r="E12556" t="s">
        <v>40</v>
      </c>
      <c r="F12556" s="7">
        <v>15.95</v>
      </c>
      <c r="G12556" t="s">
        <v>33</v>
      </c>
      <c r="H12556" t="s">
        <v>31814</v>
      </c>
      <c r="I12556" t="s">
        <v>31819</v>
      </c>
      <c r="M12556" t="s">
        <v>36</v>
      </c>
      <c r="N12556" t="str">
        <f>IF(AND(PESQUISA!$B$3&lt;&gt;"",OR(PESQUISA!$B$4="TODAS",B12556=PESQUISA!$B$4),ISNUMBER(SEARCH(PESQUISA!$B$3,D12556))),ROW()-1,"")</f>
        <v/>
      </c>
    </row>
    <row r="12557" spans="1:14" x14ac:dyDescent="0.3">
      <c r="A12557" t="s">
        <v>37847</v>
      </c>
      <c r="B12557" t="s">
        <v>31811</v>
      </c>
      <c r="C12557" t="s">
        <v>37848</v>
      </c>
      <c r="D12557" t="s">
        <v>37849</v>
      </c>
      <c r="E12557" t="s">
        <v>40</v>
      </c>
      <c r="F12557" s="7">
        <v>70.069999999999993</v>
      </c>
      <c r="G12557" t="s">
        <v>33</v>
      </c>
      <c r="H12557" t="s">
        <v>31814</v>
      </c>
      <c r="I12557" t="s">
        <v>31819</v>
      </c>
      <c r="M12557" t="s">
        <v>36</v>
      </c>
      <c r="N12557" t="str">
        <f>IF(AND(PESQUISA!$B$3&lt;&gt;"",OR(PESQUISA!$B$4="TODAS",B12557=PESQUISA!$B$4),ISNUMBER(SEARCH(PESQUISA!$B$3,D12557))),ROW()-1,"")</f>
        <v/>
      </c>
    </row>
    <row r="12558" spans="1:14" x14ac:dyDescent="0.3">
      <c r="A12558" t="s">
        <v>37850</v>
      </c>
      <c r="B12558" t="s">
        <v>31811</v>
      </c>
      <c r="C12558" t="s">
        <v>37851</v>
      </c>
      <c r="D12558" t="s">
        <v>37852</v>
      </c>
      <c r="E12558" t="s">
        <v>40</v>
      </c>
      <c r="F12558" s="7">
        <v>108.79</v>
      </c>
      <c r="G12558" t="s">
        <v>33</v>
      </c>
      <c r="H12558" t="s">
        <v>31814</v>
      </c>
      <c r="I12558" t="s">
        <v>31819</v>
      </c>
      <c r="M12558" t="s">
        <v>36</v>
      </c>
      <c r="N12558" t="str">
        <f>IF(AND(PESQUISA!$B$3&lt;&gt;"",OR(PESQUISA!$B$4="TODAS",B12558=PESQUISA!$B$4),ISNUMBER(SEARCH(PESQUISA!$B$3,D12558))),ROW()-1,"")</f>
        <v/>
      </c>
    </row>
    <row r="12559" spans="1:14" x14ac:dyDescent="0.3">
      <c r="A12559" t="s">
        <v>37853</v>
      </c>
      <c r="B12559" t="s">
        <v>31811</v>
      </c>
      <c r="C12559" t="s">
        <v>37854</v>
      </c>
      <c r="D12559" t="s">
        <v>37855</v>
      </c>
      <c r="E12559" t="s">
        <v>40</v>
      </c>
      <c r="F12559" s="7">
        <v>24.86</v>
      </c>
      <c r="G12559" t="s">
        <v>33</v>
      </c>
      <c r="H12559" t="s">
        <v>31814</v>
      </c>
      <c r="I12559" t="s">
        <v>31819</v>
      </c>
      <c r="M12559" t="s">
        <v>36</v>
      </c>
      <c r="N12559" t="str">
        <f>IF(AND(PESQUISA!$B$3&lt;&gt;"",OR(PESQUISA!$B$4="TODAS",B12559=PESQUISA!$B$4),ISNUMBER(SEARCH(PESQUISA!$B$3,D12559))),ROW()-1,"")</f>
        <v/>
      </c>
    </row>
    <row r="12560" spans="1:14" x14ac:dyDescent="0.3">
      <c r="A12560" t="s">
        <v>37856</v>
      </c>
      <c r="B12560" t="s">
        <v>31811</v>
      </c>
      <c r="C12560" t="s">
        <v>37857</v>
      </c>
      <c r="D12560" t="s">
        <v>37858</v>
      </c>
      <c r="E12560" t="s">
        <v>35827</v>
      </c>
      <c r="F12560" s="7">
        <v>63.5</v>
      </c>
      <c r="G12560" t="s">
        <v>33</v>
      </c>
      <c r="H12560" t="s">
        <v>31814</v>
      </c>
      <c r="I12560" t="s">
        <v>31819</v>
      </c>
      <c r="M12560" t="s">
        <v>36</v>
      </c>
      <c r="N12560" t="str">
        <f>IF(AND(PESQUISA!$B$3&lt;&gt;"",OR(PESQUISA!$B$4="TODAS",B12560=PESQUISA!$B$4),ISNUMBER(SEARCH(PESQUISA!$B$3,D12560))),ROW()-1,"")</f>
        <v/>
      </c>
    </row>
    <row r="12561" spans="1:14" x14ac:dyDescent="0.3">
      <c r="A12561" t="s">
        <v>37859</v>
      </c>
      <c r="B12561" t="s">
        <v>31811</v>
      </c>
      <c r="C12561" t="s">
        <v>37860</v>
      </c>
      <c r="D12561" t="s">
        <v>37861</v>
      </c>
      <c r="E12561" t="s">
        <v>35827</v>
      </c>
      <c r="F12561" s="7">
        <v>120.1</v>
      </c>
      <c r="G12561" t="s">
        <v>33</v>
      </c>
      <c r="H12561" t="s">
        <v>31814</v>
      </c>
      <c r="I12561" t="s">
        <v>31819</v>
      </c>
      <c r="M12561" t="s">
        <v>36</v>
      </c>
      <c r="N12561" t="str">
        <f>IF(AND(PESQUISA!$B$3&lt;&gt;"",OR(PESQUISA!$B$4="TODAS",B12561=PESQUISA!$B$4),ISNUMBER(SEARCH(PESQUISA!$B$3,D12561))),ROW()-1,"")</f>
        <v/>
      </c>
    </row>
    <row r="12562" spans="1:14" x14ac:dyDescent="0.3">
      <c r="A12562" t="s">
        <v>37862</v>
      </c>
      <c r="B12562" t="s">
        <v>31811</v>
      </c>
      <c r="C12562" t="s">
        <v>37863</v>
      </c>
      <c r="D12562" t="s">
        <v>37864</v>
      </c>
      <c r="E12562" t="s">
        <v>35827</v>
      </c>
      <c r="F12562" s="7">
        <v>80.75</v>
      </c>
      <c r="G12562" t="s">
        <v>33</v>
      </c>
      <c r="H12562" t="s">
        <v>31814</v>
      </c>
      <c r="I12562" t="s">
        <v>31819</v>
      </c>
      <c r="M12562" t="s">
        <v>36</v>
      </c>
      <c r="N12562" t="str">
        <f>IF(AND(PESQUISA!$B$3&lt;&gt;"",OR(PESQUISA!$B$4="TODAS",B12562=PESQUISA!$B$4),ISNUMBER(SEARCH(PESQUISA!$B$3,D12562))),ROW()-1,"")</f>
        <v/>
      </c>
    </row>
    <row r="12563" spans="1:14" x14ac:dyDescent="0.3">
      <c r="A12563" t="s">
        <v>37865</v>
      </c>
      <c r="B12563" t="s">
        <v>31811</v>
      </c>
      <c r="C12563" t="s">
        <v>37866</v>
      </c>
      <c r="D12563" t="s">
        <v>37867</v>
      </c>
      <c r="E12563" t="s">
        <v>35827</v>
      </c>
      <c r="F12563" s="7">
        <v>159.76</v>
      </c>
      <c r="G12563" t="s">
        <v>33</v>
      </c>
      <c r="H12563" t="s">
        <v>31814</v>
      </c>
      <c r="I12563" t="s">
        <v>31819</v>
      </c>
      <c r="M12563" t="s">
        <v>36</v>
      </c>
      <c r="N12563" t="str">
        <f>IF(AND(PESQUISA!$B$3&lt;&gt;"",OR(PESQUISA!$B$4="TODAS",B12563=PESQUISA!$B$4),ISNUMBER(SEARCH(PESQUISA!$B$3,D12563))),ROW()-1,"")</f>
        <v/>
      </c>
    </row>
    <row r="12564" spans="1:14" x14ac:dyDescent="0.3">
      <c r="A12564" t="s">
        <v>37868</v>
      </c>
      <c r="B12564" t="s">
        <v>31811</v>
      </c>
      <c r="C12564" t="s">
        <v>37869</v>
      </c>
      <c r="D12564" t="s">
        <v>37870</v>
      </c>
      <c r="E12564" t="s">
        <v>35827</v>
      </c>
      <c r="F12564" s="7">
        <v>72.069999999999993</v>
      </c>
      <c r="G12564" t="s">
        <v>33</v>
      </c>
      <c r="H12564" t="s">
        <v>31814</v>
      </c>
      <c r="I12564" t="s">
        <v>31819</v>
      </c>
      <c r="M12564" t="s">
        <v>36</v>
      </c>
      <c r="N12564" t="str">
        <f>IF(AND(PESQUISA!$B$3&lt;&gt;"",OR(PESQUISA!$B$4="TODAS",B12564=PESQUISA!$B$4),ISNUMBER(SEARCH(PESQUISA!$B$3,D12564))),ROW()-1,"")</f>
        <v/>
      </c>
    </row>
    <row r="12565" spans="1:14" x14ac:dyDescent="0.3">
      <c r="A12565" t="s">
        <v>37871</v>
      </c>
      <c r="B12565" t="s">
        <v>31811</v>
      </c>
      <c r="C12565" t="s">
        <v>37872</v>
      </c>
      <c r="D12565" t="s">
        <v>37873</v>
      </c>
      <c r="E12565" t="s">
        <v>35827</v>
      </c>
      <c r="F12565" s="7">
        <v>119.6</v>
      </c>
      <c r="G12565" t="s">
        <v>33</v>
      </c>
      <c r="H12565" t="s">
        <v>31814</v>
      </c>
      <c r="I12565" t="s">
        <v>31819</v>
      </c>
      <c r="M12565" t="s">
        <v>36</v>
      </c>
      <c r="N12565" t="str">
        <f>IF(AND(PESQUISA!$B$3&lt;&gt;"",OR(PESQUISA!$B$4="TODAS",B12565=PESQUISA!$B$4),ISNUMBER(SEARCH(PESQUISA!$B$3,D12565))),ROW()-1,"")</f>
        <v/>
      </c>
    </row>
    <row r="12566" spans="1:14" x14ac:dyDescent="0.3">
      <c r="A12566" t="s">
        <v>37874</v>
      </c>
      <c r="B12566" t="s">
        <v>31811</v>
      </c>
      <c r="C12566" t="s">
        <v>37875</v>
      </c>
      <c r="D12566" t="s">
        <v>37876</v>
      </c>
      <c r="E12566" t="s">
        <v>40</v>
      </c>
      <c r="F12566" s="7">
        <v>59.76</v>
      </c>
      <c r="G12566" t="s">
        <v>33</v>
      </c>
      <c r="H12566" t="s">
        <v>31814</v>
      </c>
      <c r="I12566" t="s">
        <v>31819</v>
      </c>
      <c r="M12566" t="s">
        <v>36</v>
      </c>
      <c r="N12566" t="str">
        <f>IF(AND(PESQUISA!$B$3&lt;&gt;"",OR(PESQUISA!$B$4="TODAS",B12566=PESQUISA!$B$4),ISNUMBER(SEARCH(PESQUISA!$B$3,D12566))),ROW()-1,"")</f>
        <v/>
      </c>
    </row>
    <row r="12567" spans="1:14" x14ac:dyDescent="0.3">
      <c r="A12567" t="s">
        <v>37877</v>
      </c>
      <c r="B12567" t="s">
        <v>31811</v>
      </c>
      <c r="C12567" t="s">
        <v>37878</v>
      </c>
      <c r="D12567" t="s">
        <v>37879</v>
      </c>
      <c r="E12567" t="s">
        <v>35827</v>
      </c>
      <c r="F12567" s="7">
        <v>90.41</v>
      </c>
      <c r="G12567" t="s">
        <v>33</v>
      </c>
      <c r="H12567" t="s">
        <v>31814</v>
      </c>
      <c r="I12567" t="s">
        <v>31819</v>
      </c>
      <c r="M12567" t="s">
        <v>36</v>
      </c>
      <c r="N12567" t="str">
        <f>IF(AND(PESQUISA!$B$3&lt;&gt;"",OR(PESQUISA!$B$4="TODAS",B12567=PESQUISA!$B$4),ISNUMBER(SEARCH(PESQUISA!$B$3,D12567))),ROW()-1,"")</f>
        <v/>
      </c>
    </row>
    <row r="12568" spans="1:14" x14ac:dyDescent="0.3">
      <c r="A12568" t="s">
        <v>37880</v>
      </c>
      <c r="B12568" t="s">
        <v>31811</v>
      </c>
      <c r="C12568" t="s">
        <v>37881</v>
      </c>
      <c r="D12568" t="s">
        <v>37882</v>
      </c>
      <c r="E12568" t="s">
        <v>35827</v>
      </c>
      <c r="F12568" s="7">
        <v>144.77000000000001</v>
      </c>
      <c r="G12568" t="s">
        <v>33</v>
      </c>
      <c r="H12568" t="s">
        <v>31814</v>
      </c>
      <c r="I12568" t="s">
        <v>31819</v>
      </c>
      <c r="M12568" t="s">
        <v>36</v>
      </c>
      <c r="N12568" t="str">
        <f>IF(AND(PESQUISA!$B$3&lt;&gt;"",OR(PESQUISA!$B$4="TODAS",B12568=PESQUISA!$B$4),ISNUMBER(SEARCH(PESQUISA!$B$3,D12568))),ROW()-1,"")</f>
        <v/>
      </c>
    </row>
    <row r="12569" spans="1:14" x14ac:dyDescent="0.3">
      <c r="A12569" t="s">
        <v>37883</v>
      </c>
      <c r="B12569" t="s">
        <v>31811</v>
      </c>
      <c r="C12569" t="s">
        <v>37884</v>
      </c>
      <c r="D12569" t="s">
        <v>37885</v>
      </c>
      <c r="E12569" t="s">
        <v>35827</v>
      </c>
      <c r="F12569" s="7">
        <v>104.95</v>
      </c>
      <c r="G12569" t="s">
        <v>33</v>
      </c>
      <c r="H12569" t="s">
        <v>31814</v>
      </c>
      <c r="I12569" t="s">
        <v>31819</v>
      </c>
      <c r="M12569" t="s">
        <v>36</v>
      </c>
      <c r="N12569" t="str">
        <f>IF(AND(PESQUISA!$B$3&lt;&gt;"",OR(PESQUISA!$B$4="TODAS",B12569=PESQUISA!$B$4),ISNUMBER(SEARCH(PESQUISA!$B$3,D12569))),ROW()-1,"")</f>
        <v/>
      </c>
    </row>
    <row r="12570" spans="1:14" x14ac:dyDescent="0.3">
      <c r="A12570" t="s">
        <v>37886</v>
      </c>
      <c r="B12570" t="s">
        <v>31811</v>
      </c>
      <c r="C12570" t="s">
        <v>37887</v>
      </c>
      <c r="D12570" t="s">
        <v>37888</v>
      </c>
      <c r="E12570" t="s">
        <v>35827</v>
      </c>
      <c r="F12570" s="7">
        <v>169.3</v>
      </c>
      <c r="G12570" t="s">
        <v>33</v>
      </c>
      <c r="H12570" t="s">
        <v>31814</v>
      </c>
      <c r="I12570" t="s">
        <v>31819</v>
      </c>
      <c r="M12570" t="s">
        <v>36</v>
      </c>
      <c r="N12570" t="str">
        <f>IF(AND(PESQUISA!$B$3&lt;&gt;"",OR(PESQUISA!$B$4="TODAS",B12570=PESQUISA!$B$4),ISNUMBER(SEARCH(PESQUISA!$B$3,D12570))),ROW()-1,"")</f>
        <v/>
      </c>
    </row>
    <row r="12571" spans="1:14" x14ac:dyDescent="0.3">
      <c r="A12571" t="s">
        <v>37889</v>
      </c>
      <c r="B12571" t="s">
        <v>31811</v>
      </c>
      <c r="C12571" t="s">
        <v>37890</v>
      </c>
      <c r="D12571" t="s">
        <v>37891</v>
      </c>
      <c r="E12571" t="s">
        <v>35827</v>
      </c>
      <c r="F12571" s="7">
        <v>89.71</v>
      </c>
      <c r="G12571" t="s">
        <v>33</v>
      </c>
      <c r="H12571" t="s">
        <v>31814</v>
      </c>
      <c r="I12571" t="s">
        <v>31819</v>
      </c>
      <c r="M12571" t="s">
        <v>36</v>
      </c>
      <c r="N12571" t="str">
        <f>IF(AND(PESQUISA!$B$3&lt;&gt;"",OR(PESQUISA!$B$4="TODAS",B12571=PESQUISA!$B$4),ISNUMBER(SEARCH(PESQUISA!$B$3,D12571))),ROW()-1,"")</f>
        <v/>
      </c>
    </row>
    <row r="12572" spans="1:14" x14ac:dyDescent="0.3">
      <c r="A12572" t="s">
        <v>37892</v>
      </c>
      <c r="B12572" t="s">
        <v>31811</v>
      </c>
      <c r="C12572" t="s">
        <v>37893</v>
      </c>
      <c r="D12572" t="s">
        <v>37894</v>
      </c>
      <c r="E12572" t="s">
        <v>35827</v>
      </c>
      <c r="F12572" s="7">
        <v>144.77000000000001</v>
      </c>
      <c r="G12572" t="s">
        <v>33</v>
      </c>
      <c r="H12572" t="s">
        <v>31814</v>
      </c>
      <c r="I12572" t="s">
        <v>31819</v>
      </c>
      <c r="M12572" t="s">
        <v>36</v>
      </c>
      <c r="N12572" t="str">
        <f>IF(AND(PESQUISA!$B$3&lt;&gt;"",OR(PESQUISA!$B$4="TODAS",B12572=PESQUISA!$B$4),ISNUMBER(SEARCH(PESQUISA!$B$3,D12572))),ROW()-1,"")</f>
        <v/>
      </c>
    </row>
    <row r="12573" spans="1:14" x14ac:dyDescent="0.3">
      <c r="A12573" t="s">
        <v>37895</v>
      </c>
      <c r="B12573" t="s">
        <v>31811</v>
      </c>
      <c r="C12573" t="s">
        <v>37896</v>
      </c>
      <c r="D12573" t="s">
        <v>37897</v>
      </c>
      <c r="E12573" t="s">
        <v>35827</v>
      </c>
      <c r="F12573" s="7">
        <v>82.25</v>
      </c>
      <c r="G12573" t="s">
        <v>33</v>
      </c>
      <c r="H12573" t="s">
        <v>31814</v>
      </c>
      <c r="I12573" t="s">
        <v>31819</v>
      </c>
      <c r="M12573" t="s">
        <v>36</v>
      </c>
      <c r="N12573" t="str">
        <f>IF(AND(PESQUISA!$B$3&lt;&gt;"",OR(PESQUISA!$B$4="TODAS",B12573=PESQUISA!$B$4),ISNUMBER(SEARCH(PESQUISA!$B$3,D12573))),ROW()-1,"")</f>
        <v/>
      </c>
    </row>
    <row r="12574" spans="1:14" x14ac:dyDescent="0.3">
      <c r="A12574" t="s">
        <v>37898</v>
      </c>
      <c r="B12574" t="s">
        <v>31811</v>
      </c>
      <c r="C12574" t="s">
        <v>37899</v>
      </c>
      <c r="D12574" t="s">
        <v>37900</v>
      </c>
      <c r="E12574" t="s">
        <v>40</v>
      </c>
      <c r="F12574" s="7">
        <v>24.44</v>
      </c>
      <c r="G12574" t="s">
        <v>33</v>
      </c>
      <c r="H12574" t="s">
        <v>31814</v>
      </c>
      <c r="I12574" t="s">
        <v>31819</v>
      </c>
      <c r="M12574" t="s">
        <v>36</v>
      </c>
      <c r="N12574" t="str">
        <f>IF(AND(PESQUISA!$B$3&lt;&gt;"",OR(PESQUISA!$B$4="TODAS",B12574=PESQUISA!$B$4),ISNUMBER(SEARCH(PESQUISA!$B$3,D12574))),ROW()-1,"")</f>
        <v/>
      </c>
    </row>
    <row r="12575" spans="1:14" x14ac:dyDescent="0.3">
      <c r="A12575" t="s">
        <v>37901</v>
      </c>
      <c r="B12575" t="s">
        <v>31811</v>
      </c>
      <c r="C12575" t="s">
        <v>37902</v>
      </c>
      <c r="D12575" t="s">
        <v>37903</v>
      </c>
      <c r="E12575" t="s">
        <v>40</v>
      </c>
      <c r="F12575" s="7">
        <v>29.18</v>
      </c>
      <c r="G12575" t="s">
        <v>33</v>
      </c>
      <c r="H12575" t="s">
        <v>31814</v>
      </c>
      <c r="I12575" t="s">
        <v>31819</v>
      </c>
      <c r="M12575" t="s">
        <v>36</v>
      </c>
      <c r="N12575" t="str">
        <f>IF(AND(PESQUISA!$B$3&lt;&gt;"",OR(PESQUISA!$B$4="TODAS",B12575=PESQUISA!$B$4),ISNUMBER(SEARCH(PESQUISA!$B$3,D12575))),ROW()-1,"")</f>
        <v/>
      </c>
    </row>
    <row r="12576" spans="1:14" x14ac:dyDescent="0.3">
      <c r="A12576" t="s">
        <v>37904</v>
      </c>
      <c r="B12576" t="s">
        <v>31811</v>
      </c>
      <c r="C12576" t="s">
        <v>37905</v>
      </c>
      <c r="D12576" t="s">
        <v>37906</v>
      </c>
      <c r="E12576" t="s">
        <v>40</v>
      </c>
      <c r="F12576" s="7">
        <v>124.04</v>
      </c>
      <c r="G12576" t="s">
        <v>33</v>
      </c>
      <c r="H12576" t="s">
        <v>31814</v>
      </c>
      <c r="I12576" t="s">
        <v>31819</v>
      </c>
      <c r="M12576" t="s">
        <v>36</v>
      </c>
      <c r="N12576" t="str">
        <f>IF(AND(PESQUISA!$B$3&lt;&gt;"",OR(PESQUISA!$B$4="TODAS",B12576=PESQUISA!$B$4),ISNUMBER(SEARCH(PESQUISA!$B$3,D12576))),ROW()-1,"")</f>
        <v/>
      </c>
    </row>
    <row r="12577" spans="1:14" x14ac:dyDescent="0.3">
      <c r="A12577" t="s">
        <v>37907</v>
      </c>
      <c r="B12577" t="s">
        <v>31811</v>
      </c>
      <c r="C12577" t="s">
        <v>37908</v>
      </c>
      <c r="D12577" t="s">
        <v>37909</v>
      </c>
      <c r="E12577" t="s">
        <v>40</v>
      </c>
      <c r="F12577" s="7">
        <v>162.22999999999999</v>
      </c>
      <c r="G12577" t="s">
        <v>33</v>
      </c>
      <c r="H12577" t="s">
        <v>31814</v>
      </c>
      <c r="I12577" t="s">
        <v>31819</v>
      </c>
      <c r="M12577" t="s">
        <v>36</v>
      </c>
      <c r="N12577" t="str">
        <f>IF(AND(PESQUISA!$B$3&lt;&gt;"",OR(PESQUISA!$B$4="TODAS",B12577=PESQUISA!$B$4),ISNUMBER(SEARCH(PESQUISA!$B$3,D12577))),ROW()-1,"")</f>
        <v/>
      </c>
    </row>
    <row r="12578" spans="1:14" x14ac:dyDescent="0.3">
      <c r="A12578" t="s">
        <v>37910</v>
      </c>
      <c r="B12578" t="s">
        <v>31811</v>
      </c>
      <c r="C12578" t="s">
        <v>37911</v>
      </c>
      <c r="D12578" t="s">
        <v>37912</v>
      </c>
      <c r="E12578" t="s">
        <v>40</v>
      </c>
      <c r="F12578" s="7">
        <v>26.89</v>
      </c>
      <c r="G12578" t="s">
        <v>33</v>
      </c>
      <c r="H12578" t="s">
        <v>31814</v>
      </c>
      <c r="I12578" t="s">
        <v>31819</v>
      </c>
      <c r="M12578" t="s">
        <v>36</v>
      </c>
      <c r="N12578" t="str">
        <f>IF(AND(PESQUISA!$B$3&lt;&gt;"",OR(PESQUISA!$B$4="TODAS",B12578=PESQUISA!$B$4),ISNUMBER(SEARCH(PESQUISA!$B$3,D12578))),ROW()-1,"")</f>
        <v/>
      </c>
    </row>
    <row r="12579" spans="1:14" x14ac:dyDescent="0.3">
      <c r="A12579" t="s">
        <v>37913</v>
      </c>
      <c r="B12579" t="s">
        <v>31811</v>
      </c>
      <c r="C12579" t="s">
        <v>37914</v>
      </c>
      <c r="D12579" t="s">
        <v>37915</v>
      </c>
      <c r="E12579" t="s">
        <v>40</v>
      </c>
      <c r="F12579" s="7">
        <v>58.26</v>
      </c>
      <c r="G12579" t="s">
        <v>33</v>
      </c>
      <c r="H12579" t="s">
        <v>31814</v>
      </c>
      <c r="I12579" t="s">
        <v>31819</v>
      </c>
      <c r="M12579" t="s">
        <v>36</v>
      </c>
      <c r="N12579" t="str">
        <f>IF(AND(PESQUISA!$B$3&lt;&gt;"",OR(PESQUISA!$B$4="TODAS",B12579=PESQUISA!$B$4),ISNUMBER(SEARCH(PESQUISA!$B$3,D12579))),ROW()-1,"")</f>
        <v/>
      </c>
    </row>
    <row r="12580" spans="1:14" x14ac:dyDescent="0.3">
      <c r="A12580" t="s">
        <v>37916</v>
      </c>
      <c r="B12580" t="s">
        <v>31811</v>
      </c>
      <c r="C12580" t="s">
        <v>37917</v>
      </c>
      <c r="D12580" t="s">
        <v>37918</v>
      </c>
      <c r="E12580" t="s">
        <v>40</v>
      </c>
      <c r="F12580" s="7">
        <v>101.3</v>
      </c>
      <c r="G12580" t="s">
        <v>33</v>
      </c>
      <c r="H12580" t="s">
        <v>31814</v>
      </c>
      <c r="I12580" t="s">
        <v>31819</v>
      </c>
      <c r="M12580" t="s">
        <v>36</v>
      </c>
      <c r="N12580" t="str">
        <f>IF(AND(PESQUISA!$B$3&lt;&gt;"",OR(PESQUISA!$B$4="TODAS",B12580=PESQUISA!$B$4),ISNUMBER(SEARCH(PESQUISA!$B$3,D12580))),ROW()-1,"")</f>
        <v/>
      </c>
    </row>
    <row r="12581" spans="1:14" x14ac:dyDescent="0.3">
      <c r="A12581" t="s">
        <v>37919</v>
      </c>
      <c r="B12581" t="s">
        <v>31811</v>
      </c>
      <c r="C12581" t="s">
        <v>37920</v>
      </c>
      <c r="D12581" t="s">
        <v>37921</v>
      </c>
      <c r="E12581" t="s">
        <v>6144</v>
      </c>
      <c r="F12581" s="7">
        <v>0.05</v>
      </c>
      <c r="G12581" t="s">
        <v>33</v>
      </c>
      <c r="H12581" t="s">
        <v>31814</v>
      </c>
      <c r="I12581" t="s">
        <v>32340</v>
      </c>
      <c r="M12581" t="s">
        <v>36</v>
      </c>
      <c r="N12581" t="str">
        <f>IF(AND(PESQUISA!$B$3&lt;&gt;"",OR(PESQUISA!$B$4="TODAS",B12581=PESQUISA!$B$4),ISNUMBER(SEARCH(PESQUISA!$B$3,D12581))),ROW()-1,"")</f>
        <v/>
      </c>
    </row>
    <row r="12582" spans="1:14" x14ac:dyDescent="0.3">
      <c r="A12582" t="s">
        <v>37922</v>
      </c>
      <c r="B12582" t="s">
        <v>31811</v>
      </c>
      <c r="C12582" t="s">
        <v>37923</v>
      </c>
      <c r="D12582" t="s">
        <v>37924</v>
      </c>
      <c r="E12582" t="s">
        <v>21689</v>
      </c>
      <c r="F12582" s="7">
        <v>10.17</v>
      </c>
      <c r="G12582" t="s">
        <v>33</v>
      </c>
      <c r="H12582" t="s">
        <v>31814</v>
      </c>
      <c r="I12582" t="s">
        <v>32340</v>
      </c>
      <c r="M12582" t="s">
        <v>36</v>
      </c>
      <c r="N12582" t="str">
        <f>IF(AND(PESQUISA!$B$3&lt;&gt;"",OR(PESQUISA!$B$4="TODAS",B12582=PESQUISA!$B$4),ISNUMBER(SEARCH(PESQUISA!$B$3,D12582))),ROW()-1,"")</f>
        <v/>
      </c>
    </row>
    <row r="12583" spans="1:14" x14ac:dyDescent="0.3">
      <c r="A12583" t="s">
        <v>37925</v>
      </c>
      <c r="B12583" t="s">
        <v>31811</v>
      </c>
      <c r="C12583" t="s">
        <v>37926</v>
      </c>
      <c r="D12583" t="s">
        <v>37927</v>
      </c>
      <c r="E12583" t="s">
        <v>6144</v>
      </c>
      <c r="F12583" s="7">
        <v>0.27</v>
      </c>
      <c r="G12583" t="s">
        <v>33</v>
      </c>
      <c r="H12583" t="s">
        <v>31814</v>
      </c>
      <c r="I12583" t="s">
        <v>32340</v>
      </c>
      <c r="M12583" t="s">
        <v>36</v>
      </c>
      <c r="N12583" t="str">
        <f>IF(AND(PESQUISA!$B$3&lt;&gt;"",OR(PESQUISA!$B$4="TODAS",B12583=PESQUISA!$B$4),ISNUMBER(SEARCH(PESQUISA!$B$3,D12583))),ROW()-1,"")</f>
        <v/>
      </c>
    </row>
    <row r="12584" spans="1:14" x14ac:dyDescent="0.3">
      <c r="A12584" t="s">
        <v>37928</v>
      </c>
      <c r="B12584" t="s">
        <v>31811</v>
      </c>
      <c r="C12584" t="s">
        <v>37929</v>
      </c>
      <c r="D12584" t="s">
        <v>37930</v>
      </c>
      <c r="E12584" t="s">
        <v>21689</v>
      </c>
      <c r="F12584" s="7">
        <v>49.74</v>
      </c>
      <c r="G12584" t="s">
        <v>33</v>
      </c>
      <c r="H12584" t="s">
        <v>31814</v>
      </c>
      <c r="I12584" t="s">
        <v>32340</v>
      </c>
      <c r="M12584" t="s">
        <v>36</v>
      </c>
      <c r="N12584" t="str">
        <f>IF(AND(PESQUISA!$B$3&lt;&gt;"",OR(PESQUISA!$B$4="TODAS",B12584=PESQUISA!$B$4),ISNUMBER(SEARCH(PESQUISA!$B$3,D12584))),ROW()-1,"")</f>
        <v/>
      </c>
    </row>
    <row r="12585" spans="1:14" x14ac:dyDescent="0.3">
      <c r="A12585" t="s">
        <v>37931</v>
      </c>
      <c r="B12585" t="s">
        <v>31811</v>
      </c>
      <c r="C12585" t="s">
        <v>37932</v>
      </c>
      <c r="D12585" t="s">
        <v>37933</v>
      </c>
      <c r="E12585" t="s">
        <v>6144</v>
      </c>
      <c r="F12585" s="7">
        <v>0.81</v>
      </c>
      <c r="G12585" t="s">
        <v>33</v>
      </c>
      <c r="H12585" t="s">
        <v>31814</v>
      </c>
      <c r="I12585" t="s">
        <v>32340</v>
      </c>
      <c r="M12585" t="s">
        <v>36</v>
      </c>
      <c r="N12585" t="str">
        <f>IF(AND(PESQUISA!$B$3&lt;&gt;"",OR(PESQUISA!$B$4="TODAS",B12585=PESQUISA!$B$4),ISNUMBER(SEARCH(PESQUISA!$B$3,D12585))),ROW()-1,"")</f>
        <v/>
      </c>
    </row>
    <row r="12586" spans="1:14" x14ac:dyDescent="0.3">
      <c r="A12586" t="s">
        <v>37934</v>
      </c>
      <c r="B12586" t="s">
        <v>31811</v>
      </c>
      <c r="C12586" t="s">
        <v>37935</v>
      </c>
      <c r="D12586" t="s">
        <v>37936</v>
      </c>
      <c r="E12586" t="s">
        <v>21689</v>
      </c>
      <c r="F12586" s="7">
        <v>146.87</v>
      </c>
      <c r="G12586" t="s">
        <v>33</v>
      </c>
      <c r="H12586" t="s">
        <v>31814</v>
      </c>
      <c r="I12586" t="s">
        <v>32340</v>
      </c>
      <c r="M12586" t="s">
        <v>36</v>
      </c>
      <c r="N12586" t="str">
        <f>IF(AND(PESQUISA!$B$3&lt;&gt;"",OR(PESQUISA!$B$4="TODAS",B12586=PESQUISA!$B$4),ISNUMBER(SEARCH(PESQUISA!$B$3,D12586))),ROW()-1,"")</f>
        <v/>
      </c>
    </row>
    <row r="12587" spans="1:14" x14ac:dyDescent="0.3">
      <c r="A12587" t="s">
        <v>37937</v>
      </c>
      <c r="B12587" t="s">
        <v>31811</v>
      </c>
      <c r="C12587" t="s">
        <v>37938</v>
      </c>
      <c r="D12587" t="s">
        <v>37939</v>
      </c>
      <c r="E12587" t="s">
        <v>6144</v>
      </c>
      <c r="F12587" s="7">
        <v>0.4</v>
      </c>
      <c r="G12587" t="s">
        <v>33</v>
      </c>
      <c r="H12587" t="s">
        <v>31814</v>
      </c>
      <c r="I12587" t="s">
        <v>32340</v>
      </c>
      <c r="M12587" t="s">
        <v>36</v>
      </c>
      <c r="N12587" t="str">
        <f>IF(AND(PESQUISA!$B$3&lt;&gt;"",OR(PESQUISA!$B$4="TODAS",B12587=PESQUISA!$B$4),ISNUMBER(SEARCH(PESQUISA!$B$3,D12587))),ROW()-1,"")</f>
        <v/>
      </c>
    </row>
    <row r="12588" spans="1:14" x14ac:dyDescent="0.3">
      <c r="A12588" t="s">
        <v>37940</v>
      </c>
      <c r="B12588" t="s">
        <v>31811</v>
      </c>
      <c r="C12588" t="s">
        <v>37941</v>
      </c>
      <c r="D12588" t="s">
        <v>37942</v>
      </c>
      <c r="E12588" t="s">
        <v>21689</v>
      </c>
      <c r="F12588" s="7">
        <v>73.03</v>
      </c>
      <c r="G12588" t="s">
        <v>33</v>
      </c>
      <c r="H12588" t="s">
        <v>31814</v>
      </c>
      <c r="I12588" t="s">
        <v>32340</v>
      </c>
      <c r="M12588" t="s">
        <v>36</v>
      </c>
      <c r="N12588" t="str">
        <f>IF(AND(PESQUISA!$B$3&lt;&gt;"",OR(PESQUISA!$B$4="TODAS",B12588=PESQUISA!$B$4),ISNUMBER(SEARCH(PESQUISA!$B$3,D12588))),ROW()-1,"")</f>
        <v/>
      </c>
    </row>
    <row r="12589" spans="1:14" x14ac:dyDescent="0.3">
      <c r="A12589" t="s">
        <v>37943</v>
      </c>
      <c r="B12589" t="s">
        <v>31811</v>
      </c>
      <c r="C12589" t="s">
        <v>37944</v>
      </c>
      <c r="D12589" t="s">
        <v>37945</v>
      </c>
      <c r="E12589" t="s">
        <v>6144</v>
      </c>
      <c r="F12589" s="7">
        <v>0.11</v>
      </c>
      <c r="G12589" t="s">
        <v>33</v>
      </c>
      <c r="H12589" t="s">
        <v>31814</v>
      </c>
      <c r="I12589" t="s">
        <v>32340</v>
      </c>
      <c r="M12589" t="s">
        <v>36</v>
      </c>
      <c r="N12589" t="str">
        <f>IF(AND(PESQUISA!$B$3&lt;&gt;"",OR(PESQUISA!$B$4="TODAS",B12589=PESQUISA!$B$4),ISNUMBER(SEARCH(PESQUISA!$B$3,D12589))),ROW()-1,"")</f>
        <v/>
      </c>
    </row>
    <row r="12590" spans="1:14" x14ac:dyDescent="0.3">
      <c r="A12590" t="s">
        <v>37946</v>
      </c>
      <c r="B12590" t="s">
        <v>31811</v>
      </c>
      <c r="C12590" t="s">
        <v>37947</v>
      </c>
      <c r="D12590" t="s">
        <v>37948</v>
      </c>
      <c r="E12590" t="s">
        <v>21689</v>
      </c>
      <c r="F12590" s="7">
        <v>20.13</v>
      </c>
      <c r="G12590" t="s">
        <v>33</v>
      </c>
      <c r="H12590" t="s">
        <v>31814</v>
      </c>
      <c r="I12590" t="s">
        <v>32340</v>
      </c>
      <c r="M12590" t="s">
        <v>36</v>
      </c>
      <c r="N12590" t="str">
        <f>IF(AND(PESQUISA!$B$3&lt;&gt;"",OR(PESQUISA!$B$4="TODAS",B12590=PESQUISA!$B$4),ISNUMBER(SEARCH(PESQUISA!$B$3,D12590))),ROW()-1,"")</f>
        <v/>
      </c>
    </row>
    <row r="12591" spans="1:14" x14ac:dyDescent="0.3">
      <c r="A12591" t="s">
        <v>37949</v>
      </c>
      <c r="B12591" t="s">
        <v>31811</v>
      </c>
      <c r="C12591" t="s">
        <v>37950</v>
      </c>
      <c r="D12591" t="s">
        <v>37951</v>
      </c>
      <c r="E12591" t="s">
        <v>6144</v>
      </c>
      <c r="F12591" s="7">
        <v>0.02</v>
      </c>
      <c r="G12591" t="s">
        <v>33</v>
      </c>
      <c r="H12591" t="s">
        <v>31814</v>
      </c>
      <c r="I12591" t="s">
        <v>32340</v>
      </c>
      <c r="M12591" t="s">
        <v>36</v>
      </c>
      <c r="N12591">
        <f>IF(AND(PESQUISA!$B$3&lt;&gt;"",OR(PESQUISA!$B$4="TODAS",B12591=PESQUISA!$B$4),ISNUMBER(SEARCH(PESQUISA!$B$3,D12591))),ROW()-1,"")</f>
        <v>12590</v>
      </c>
    </row>
    <row r="12592" spans="1:14" x14ac:dyDescent="0.3">
      <c r="A12592" t="s">
        <v>37952</v>
      </c>
      <c r="B12592" t="s">
        <v>31811</v>
      </c>
      <c r="C12592" t="s">
        <v>37953</v>
      </c>
      <c r="D12592" t="s">
        <v>37954</v>
      </c>
      <c r="E12592" t="s">
        <v>21689</v>
      </c>
      <c r="F12592" s="7">
        <v>4.62</v>
      </c>
      <c r="G12592" t="s">
        <v>33</v>
      </c>
      <c r="H12592" t="s">
        <v>31814</v>
      </c>
      <c r="I12592" t="s">
        <v>32340</v>
      </c>
      <c r="M12592" t="s">
        <v>36</v>
      </c>
      <c r="N12592">
        <f>IF(AND(PESQUISA!$B$3&lt;&gt;"",OR(PESQUISA!$B$4="TODAS",B12592=PESQUISA!$B$4),ISNUMBER(SEARCH(PESQUISA!$B$3,D12592))),ROW()-1,"")</f>
        <v>12591</v>
      </c>
    </row>
    <row r="12593" spans="1:14" x14ac:dyDescent="0.3">
      <c r="A12593" t="s">
        <v>37955</v>
      </c>
      <c r="B12593" t="s">
        <v>31811</v>
      </c>
      <c r="C12593" t="s">
        <v>37956</v>
      </c>
      <c r="D12593" t="s">
        <v>37957</v>
      </c>
      <c r="E12593" t="s">
        <v>6144</v>
      </c>
      <c r="F12593" s="7">
        <v>0.02</v>
      </c>
      <c r="G12593" t="s">
        <v>33</v>
      </c>
      <c r="H12593" t="s">
        <v>31814</v>
      </c>
      <c r="I12593" t="s">
        <v>32340</v>
      </c>
      <c r="M12593" t="s">
        <v>36</v>
      </c>
      <c r="N12593" t="str">
        <f>IF(AND(PESQUISA!$B$3&lt;&gt;"",OR(PESQUISA!$B$4="TODAS",B12593=PESQUISA!$B$4),ISNUMBER(SEARCH(PESQUISA!$B$3,D12593))),ROW()-1,"")</f>
        <v/>
      </c>
    </row>
    <row r="12594" spans="1:14" x14ac:dyDescent="0.3">
      <c r="A12594" t="s">
        <v>37958</v>
      </c>
      <c r="B12594" t="s">
        <v>31811</v>
      </c>
      <c r="C12594" t="s">
        <v>37959</v>
      </c>
      <c r="D12594" t="s">
        <v>37960</v>
      </c>
      <c r="E12594" t="s">
        <v>21689</v>
      </c>
      <c r="F12594" s="7">
        <v>5.28</v>
      </c>
      <c r="G12594" t="s">
        <v>33</v>
      </c>
      <c r="H12594" t="s">
        <v>31814</v>
      </c>
      <c r="I12594" t="s">
        <v>32340</v>
      </c>
      <c r="M12594" t="s">
        <v>36</v>
      </c>
      <c r="N12594" t="str">
        <f>IF(AND(PESQUISA!$B$3&lt;&gt;"",OR(PESQUISA!$B$4="TODAS",B12594=PESQUISA!$B$4),ISNUMBER(SEARCH(PESQUISA!$B$3,D12594))),ROW()-1,"")</f>
        <v/>
      </c>
    </row>
    <row r="12595" spans="1:14" x14ac:dyDescent="0.3">
      <c r="A12595" t="s">
        <v>37961</v>
      </c>
      <c r="B12595" t="s">
        <v>31811</v>
      </c>
      <c r="C12595" t="s">
        <v>37962</v>
      </c>
      <c r="D12595" t="s">
        <v>37963</v>
      </c>
      <c r="E12595" t="s">
        <v>6144</v>
      </c>
      <c r="F12595" s="7">
        <v>0.62</v>
      </c>
      <c r="G12595" t="s">
        <v>33</v>
      </c>
      <c r="H12595" t="s">
        <v>31814</v>
      </c>
      <c r="I12595" t="s">
        <v>32340</v>
      </c>
      <c r="M12595" t="s">
        <v>36</v>
      </c>
      <c r="N12595" t="str">
        <f>IF(AND(PESQUISA!$B$3&lt;&gt;"",OR(PESQUISA!$B$4="TODAS",B12595=PESQUISA!$B$4),ISNUMBER(SEARCH(PESQUISA!$B$3,D12595))),ROW()-1,"")</f>
        <v/>
      </c>
    </row>
    <row r="12596" spans="1:14" x14ac:dyDescent="0.3">
      <c r="A12596" t="s">
        <v>37964</v>
      </c>
      <c r="B12596" t="s">
        <v>31811</v>
      </c>
      <c r="C12596" t="s">
        <v>37965</v>
      </c>
      <c r="D12596" t="s">
        <v>37966</v>
      </c>
      <c r="E12596" t="s">
        <v>21689</v>
      </c>
      <c r="F12596" s="7">
        <v>112.71</v>
      </c>
      <c r="G12596" t="s">
        <v>33</v>
      </c>
      <c r="H12596" t="s">
        <v>31814</v>
      </c>
      <c r="I12596" t="s">
        <v>32340</v>
      </c>
      <c r="M12596" t="s">
        <v>36</v>
      </c>
      <c r="N12596" t="str">
        <f>IF(AND(PESQUISA!$B$3&lt;&gt;"",OR(PESQUISA!$B$4="TODAS",B12596=PESQUISA!$B$4),ISNUMBER(SEARCH(PESQUISA!$B$3,D12596))),ROW()-1,"")</f>
        <v/>
      </c>
    </row>
    <row r="12597" spans="1:14" x14ac:dyDescent="0.3">
      <c r="A12597" t="s">
        <v>37967</v>
      </c>
      <c r="B12597" t="s">
        <v>31811</v>
      </c>
      <c r="C12597" t="s">
        <v>37968</v>
      </c>
      <c r="D12597" t="s">
        <v>37969</v>
      </c>
      <c r="E12597" t="s">
        <v>6144</v>
      </c>
      <c r="F12597" s="7">
        <v>1.81</v>
      </c>
      <c r="G12597" t="s">
        <v>33</v>
      </c>
      <c r="H12597" t="s">
        <v>31814</v>
      </c>
      <c r="I12597" t="s">
        <v>32340</v>
      </c>
      <c r="M12597" t="s">
        <v>36</v>
      </c>
      <c r="N12597" t="str">
        <f>IF(AND(PESQUISA!$B$3&lt;&gt;"",OR(PESQUISA!$B$4="TODAS",B12597=PESQUISA!$B$4),ISNUMBER(SEARCH(PESQUISA!$B$3,D12597))),ROW()-1,"")</f>
        <v/>
      </c>
    </row>
    <row r="12598" spans="1:14" x14ac:dyDescent="0.3">
      <c r="A12598" t="s">
        <v>37970</v>
      </c>
      <c r="B12598" t="s">
        <v>31811</v>
      </c>
      <c r="C12598" t="s">
        <v>37971</v>
      </c>
      <c r="D12598" t="s">
        <v>37972</v>
      </c>
      <c r="E12598" t="s">
        <v>21689</v>
      </c>
      <c r="F12598" s="7">
        <v>325.5</v>
      </c>
      <c r="G12598" t="s">
        <v>33</v>
      </c>
      <c r="H12598" t="s">
        <v>31814</v>
      </c>
      <c r="I12598" t="s">
        <v>32340</v>
      </c>
      <c r="M12598" t="s">
        <v>36</v>
      </c>
      <c r="N12598" t="str">
        <f>IF(AND(PESQUISA!$B$3&lt;&gt;"",OR(PESQUISA!$B$4="TODAS",B12598=PESQUISA!$B$4),ISNUMBER(SEARCH(PESQUISA!$B$3,D12598))),ROW()-1,"")</f>
        <v/>
      </c>
    </row>
    <row r="12599" spans="1:14" x14ac:dyDescent="0.3">
      <c r="A12599" t="s">
        <v>37973</v>
      </c>
      <c r="B12599" t="s">
        <v>31811</v>
      </c>
      <c r="C12599" t="s">
        <v>37974</v>
      </c>
      <c r="D12599" t="s">
        <v>37975</v>
      </c>
      <c r="E12599" t="s">
        <v>6144</v>
      </c>
      <c r="F12599" s="7">
        <v>0.56000000000000005</v>
      </c>
      <c r="G12599" t="s">
        <v>33</v>
      </c>
      <c r="H12599" t="s">
        <v>31814</v>
      </c>
      <c r="I12599" t="s">
        <v>32340</v>
      </c>
      <c r="M12599" t="s">
        <v>36</v>
      </c>
      <c r="N12599" t="str">
        <f>IF(AND(PESQUISA!$B$3&lt;&gt;"",OR(PESQUISA!$B$4="TODAS",B12599=PESQUISA!$B$4),ISNUMBER(SEARCH(PESQUISA!$B$3,D12599))),ROW()-1,"")</f>
        <v/>
      </c>
    </row>
    <row r="12600" spans="1:14" x14ac:dyDescent="0.3">
      <c r="A12600" t="s">
        <v>37976</v>
      </c>
      <c r="B12600" t="s">
        <v>31811</v>
      </c>
      <c r="C12600" t="s">
        <v>37977</v>
      </c>
      <c r="D12600" t="s">
        <v>37978</v>
      </c>
      <c r="E12600" t="s">
        <v>21689</v>
      </c>
      <c r="F12600" s="7">
        <v>101.21</v>
      </c>
      <c r="G12600" t="s">
        <v>33</v>
      </c>
      <c r="H12600" t="s">
        <v>31814</v>
      </c>
      <c r="I12600" t="s">
        <v>32340</v>
      </c>
      <c r="M12600" t="s">
        <v>36</v>
      </c>
      <c r="N12600" t="str">
        <f>IF(AND(PESQUISA!$B$3&lt;&gt;"",OR(PESQUISA!$B$4="TODAS",B12600=PESQUISA!$B$4),ISNUMBER(SEARCH(PESQUISA!$B$3,D12600))),ROW()-1,"")</f>
        <v/>
      </c>
    </row>
    <row r="12601" spans="1:14" x14ac:dyDescent="0.3">
      <c r="A12601" t="s">
        <v>37979</v>
      </c>
      <c r="B12601" t="s">
        <v>31811</v>
      </c>
      <c r="C12601" t="s">
        <v>37980</v>
      </c>
      <c r="D12601" t="s">
        <v>37981</v>
      </c>
      <c r="E12601" t="s">
        <v>6144</v>
      </c>
      <c r="F12601" s="7">
        <v>1.2</v>
      </c>
      <c r="G12601" t="s">
        <v>33</v>
      </c>
      <c r="H12601" t="s">
        <v>31814</v>
      </c>
      <c r="I12601" t="s">
        <v>32340</v>
      </c>
      <c r="M12601" t="s">
        <v>36</v>
      </c>
      <c r="N12601" t="str">
        <f>IF(AND(PESQUISA!$B$3&lt;&gt;"",OR(PESQUISA!$B$4="TODAS",B12601=PESQUISA!$B$4),ISNUMBER(SEARCH(PESQUISA!$B$3,D12601))),ROW()-1,"")</f>
        <v/>
      </c>
    </row>
    <row r="12602" spans="1:14" x14ac:dyDescent="0.3">
      <c r="A12602" t="s">
        <v>37982</v>
      </c>
      <c r="B12602" t="s">
        <v>31811</v>
      </c>
      <c r="C12602" t="s">
        <v>37983</v>
      </c>
      <c r="D12602" t="s">
        <v>37984</v>
      </c>
      <c r="E12602" t="s">
        <v>21689</v>
      </c>
      <c r="F12602" s="7">
        <v>216.82</v>
      </c>
      <c r="G12602" t="s">
        <v>33</v>
      </c>
      <c r="H12602" t="s">
        <v>31814</v>
      </c>
      <c r="I12602" t="s">
        <v>32340</v>
      </c>
      <c r="M12602" t="s">
        <v>36</v>
      </c>
      <c r="N12602" t="str">
        <f>IF(AND(PESQUISA!$B$3&lt;&gt;"",OR(PESQUISA!$B$4="TODAS",B12602=PESQUISA!$B$4),ISNUMBER(SEARCH(PESQUISA!$B$3,D12602))),ROW()-1,"")</f>
        <v/>
      </c>
    </row>
    <row r="12603" spans="1:14" x14ac:dyDescent="0.3">
      <c r="A12603" t="s">
        <v>37985</v>
      </c>
      <c r="B12603" t="s">
        <v>31811</v>
      </c>
      <c r="C12603" t="s">
        <v>37986</v>
      </c>
      <c r="D12603" t="s">
        <v>37987</v>
      </c>
      <c r="E12603" t="s">
        <v>6144</v>
      </c>
      <c r="F12603" s="7">
        <v>7.0000000000000007E-2</v>
      </c>
      <c r="G12603" t="s">
        <v>33</v>
      </c>
      <c r="H12603" t="s">
        <v>31814</v>
      </c>
      <c r="I12603" t="s">
        <v>32340</v>
      </c>
      <c r="M12603" t="s">
        <v>36</v>
      </c>
      <c r="N12603" t="str">
        <f>IF(AND(PESQUISA!$B$3&lt;&gt;"",OR(PESQUISA!$B$4="TODAS",B12603=PESQUISA!$B$4),ISNUMBER(SEARCH(PESQUISA!$B$3,D12603))),ROW()-1,"")</f>
        <v/>
      </c>
    </row>
    <row r="12604" spans="1:14" x14ac:dyDescent="0.3">
      <c r="A12604" t="s">
        <v>37988</v>
      </c>
      <c r="B12604" t="s">
        <v>31811</v>
      </c>
      <c r="C12604" t="s">
        <v>37989</v>
      </c>
      <c r="D12604" t="s">
        <v>37990</v>
      </c>
      <c r="E12604" t="s">
        <v>21689</v>
      </c>
      <c r="F12604" s="7">
        <v>12.55</v>
      </c>
      <c r="G12604" t="s">
        <v>33</v>
      </c>
      <c r="H12604" t="s">
        <v>31814</v>
      </c>
      <c r="I12604" t="s">
        <v>32340</v>
      </c>
      <c r="M12604" t="s">
        <v>36</v>
      </c>
      <c r="N12604" t="str">
        <f>IF(AND(PESQUISA!$B$3&lt;&gt;"",OR(PESQUISA!$B$4="TODAS",B12604=PESQUISA!$B$4),ISNUMBER(SEARCH(PESQUISA!$B$3,D12604))),ROW()-1,"")</f>
        <v/>
      </c>
    </row>
    <row r="12605" spans="1:14" x14ac:dyDescent="0.3">
      <c r="A12605" t="s">
        <v>37991</v>
      </c>
      <c r="B12605" t="s">
        <v>31811</v>
      </c>
      <c r="C12605" t="s">
        <v>37992</v>
      </c>
      <c r="D12605" t="s">
        <v>37993</v>
      </c>
      <c r="E12605" t="s">
        <v>40</v>
      </c>
      <c r="F12605" s="7">
        <v>51.28</v>
      </c>
      <c r="G12605" t="s">
        <v>33</v>
      </c>
      <c r="H12605" t="s">
        <v>31814</v>
      </c>
      <c r="I12605" t="s">
        <v>31819</v>
      </c>
      <c r="M12605" t="s">
        <v>36</v>
      </c>
      <c r="N12605" t="str">
        <f>IF(AND(PESQUISA!$B$3&lt;&gt;"",OR(PESQUISA!$B$4="TODAS",B12605=PESQUISA!$B$4),ISNUMBER(SEARCH(PESQUISA!$B$3,D12605))),ROW()-1,"")</f>
        <v/>
      </c>
    </row>
    <row r="12606" spans="1:14" x14ac:dyDescent="0.3">
      <c r="A12606" t="s">
        <v>37994</v>
      </c>
      <c r="B12606" t="s">
        <v>31811</v>
      </c>
      <c r="C12606" t="s">
        <v>37995</v>
      </c>
      <c r="D12606" t="s">
        <v>37996</v>
      </c>
      <c r="E12606" t="s">
        <v>40</v>
      </c>
      <c r="F12606" s="7">
        <v>3.16</v>
      </c>
      <c r="G12606" t="s">
        <v>33</v>
      </c>
      <c r="H12606" t="s">
        <v>31814</v>
      </c>
      <c r="I12606" t="s">
        <v>31819</v>
      </c>
      <c r="M12606" t="s">
        <v>36</v>
      </c>
      <c r="N12606" t="str">
        <f>IF(AND(PESQUISA!$B$3&lt;&gt;"",OR(PESQUISA!$B$4="TODAS",B12606=PESQUISA!$B$4),ISNUMBER(SEARCH(PESQUISA!$B$3,D12606))),ROW()-1,"")</f>
        <v/>
      </c>
    </row>
    <row r="12607" spans="1:14" x14ac:dyDescent="0.3">
      <c r="A12607" t="s">
        <v>37997</v>
      </c>
      <c r="B12607" t="s">
        <v>31811</v>
      </c>
      <c r="C12607" t="s">
        <v>37998</v>
      </c>
      <c r="D12607" t="s">
        <v>37999</v>
      </c>
      <c r="E12607" t="s">
        <v>40</v>
      </c>
      <c r="F12607" s="7">
        <v>6.43</v>
      </c>
      <c r="G12607" t="s">
        <v>33</v>
      </c>
      <c r="H12607" t="s">
        <v>31814</v>
      </c>
      <c r="I12607" t="s">
        <v>31819</v>
      </c>
      <c r="M12607" t="s">
        <v>36</v>
      </c>
      <c r="N12607" t="str">
        <f>IF(AND(PESQUISA!$B$3&lt;&gt;"",OR(PESQUISA!$B$4="TODAS",B12607=PESQUISA!$B$4),ISNUMBER(SEARCH(PESQUISA!$B$3,D12607))),ROW()-1,"")</f>
        <v/>
      </c>
    </row>
    <row r="12608" spans="1:14" x14ac:dyDescent="0.3">
      <c r="A12608" t="s">
        <v>38000</v>
      </c>
      <c r="B12608" t="s">
        <v>31811</v>
      </c>
      <c r="C12608" t="s">
        <v>38001</v>
      </c>
      <c r="D12608" t="s">
        <v>38002</v>
      </c>
      <c r="E12608" t="s">
        <v>40</v>
      </c>
      <c r="F12608" s="7">
        <v>7.28</v>
      </c>
      <c r="G12608" t="s">
        <v>33</v>
      </c>
      <c r="H12608" t="s">
        <v>31814</v>
      </c>
      <c r="I12608" t="s">
        <v>31819</v>
      </c>
      <c r="M12608" t="s">
        <v>36</v>
      </c>
      <c r="N12608" t="str">
        <f>IF(AND(PESQUISA!$B$3&lt;&gt;"",OR(PESQUISA!$B$4="TODAS",B12608=PESQUISA!$B$4),ISNUMBER(SEARCH(PESQUISA!$B$3,D12608))),ROW()-1,"")</f>
        <v/>
      </c>
    </row>
    <row r="12609" spans="1:14" x14ac:dyDescent="0.3">
      <c r="A12609" t="s">
        <v>38003</v>
      </c>
      <c r="B12609" t="s">
        <v>31811</v>
      </c>
      <c r="C12609" t="s">
        <v>38004</v>
      </c>
      <c r="D12609" t="s">
        <v>38005</v>
      </c>
      <c r="E12609" t="s">
        <v>40</v>
      </c>
      <c r="F12609" s="7">
        <v>13.81</v>
      </c>
      <c r="G12609" t="s">
        <v>33</v>
      </c>
      <c r="H12609" t="s">
        <v>31814</v>
      </c>
      <c r="I12609" t="s">
        <v>31819</v>
      </c>
      <c r="M12609" t="s">
        <v>36</v>
      </c>
      <c r="N12609" t="str">
        <f>IF(AND(PESQUISA!$B$3&lt;&gt;"",OR(PESQUISA!$B$4="TODAS",B12609=PESQUISA!$B$4),ISNUMBER(SEARCH(PESQUISA!$B$3,D12609))),ROW()-1,"")</f>
        <v/>
      </c>
    </row>
    <row r="12610" spans="1:14" x14ac:dyDescent="0.3">
      <c r="A12610" t="s">
        <v>38006</v>
      </c>
      <c r="B12610" t="s">
        <v>31811</v>
      </c>
      <c r="C12610" t="s">
        <v>38007</v>
      </c>
      <c r="D12610" t="s">
        <v>38008</v>
      </c>
      <c r="E12610" t="s">
        <v>40</v>
      </c>
      <c r="F12610" s="7">
        <v>19.97</v>
      </c>
      <c r="G12610" t="s">
        <v>33</v>
      </c>
      <c r="H12610" t="s">
        <v>31814</v>
      </c>
      <c r="I12610" t="s">
        <v>31819</v>
      </c>
      <c r="M12610" t="s">
        <v>36</v>
      </c>
      <c r="N12610" t="str">
        <f>IF(AND(PESQUISA!$B$3&lt;&gt;"",OR(PESQUISA!$B$4="TODAS",B12610=PESQUISA!$B$4),ISNUMBER(SEARCH(PESQUISA!$B$3,D12610))),ROW()-1,"")</f>
        <v/>
      </c>
    </row>
    <row r="12611" spans="1:14" x14ac:dyDescent="0.3">
      <c r="A12611" t="s">
        <v>38009</v>
      </c>
      <c r="B12611" t="s">
        <v>31811</v>
      </c>
      <c r="C12611" t="s">
        <v>38010</v>
      </c>
      <c r="D12611" t="s">
        <v>38011</v>
      </c>
      <c r="E12611" t="s">
        <v>40</v>
      </c>
      <c r="F12611" s="7">
        <v>23.88</v>
      </c>
      <c r="G12611" t="s">
        <v>33</v>
      </c>
      <c r="H12611" t="s">
        <v>31814</v>
      </c>
      <c r="I12611" t="s">
        <v>31819</v>
      </c>
      <c r="M12611" t="s">
        <v>36</v>
      </c>
      <c r="N12611" t="str">
        <f>IF(AND(PESQUISA!$B$3&lt;&gt;"",OR(PESQUISA!$B$4="TODAS",B12611=PESQUISA!$B$4),ISNUMBER(SEARCH(PESQUISA!$B$3,D12611))),ROW()-1,"")</f>
        <v/>
      </c>
    </row>
    <row r="12612" spans="1:14" x14ac:dyDescent="0.3">
      <c r="A12612" t="s">
        <v>38012</v>
      </c>
      <c r="B12612" t="s">
        <v>31811</v>
      </c>
      <c r="C12612" t="s">
        <v>38013</v>
      </c>
      <c r="D12612" t="s">
        <v>38014</v>
      </c>
      <c r="E12612" t="s">
        <v>40</v>
      </c>
      <c r="F12612" s="7">
        <v>10.07</v>
      </c>
      <c r="G12612" t="s">
        <v>33</v>
      </c>
      <c r="H12612" t="s">
        <v>31814</v>
      </c>
      <c r="I12612" t="s">
        <v>31819</v>
      </c>
      <c r="M12612" t="s">
        <v>36</v>
      </c>
      <c r="N12612" t="str">
        <f>IF(AND(PESQUISA!$B$3&lt;&gt;"",OR(PESQUISA!$B$4="TODAS",B12612=PESQUISA!$B$4),ISNUMBER(SEARCH(PESQUISA!$B$3,D12612))),ROW()-1,"")</f>
        <v/>
      </c>
    </row>
    <row r="12613" spans="1:14" x14ac:dyDescent="0.3">
      <c r="A12613" t="s">
        <v>38015</v>
      </c>
      <c r="B12613" t="s">
        <v>31811</v>
      </c>
      <c r="C12613" t="s">
        <v>38016</v>
      </c>
      <c r="D12613" t="s">
        <v>38017</v>
      </c>
      <c r="E12613" t="s">
        <v>40</v>
      </c>
      <c r="F12613" s="7">
        <v>11.36</v>
      </c>
      <c r="G12613" t="s">
        <v>33</v>
      </c>
      <c r="H12613" t="s">
        <v>31814</v>
      </c>
      <c r="I12613" t="s">
        <v>31819</v>
      </c>
      <c r="M12613" t="s">
        <v>36</v>
      </c>
      <c r="N12613" t="str">
        <f>IF(AND(PESQUISA!$B$3&lt;&gt;"",OR(PESQUISA!$B$4="TODAS",B12613=PESQUISA!$B$4),ISNUMBER(SEARCH(PESQUISA!$B$3,D12613))),ROW()-1,"")</f>
        <v/>
      </c>
    </row>
    <row r="12614" spans="1:14" x14ac:dyDescent="0.3">
      <c r="A12614" t="s">
        <v>38018</v>
      </c>
      <c r="B12614" t="s">
        <v>31811</v>
      </c>
      <c r="C12614" t="s">
        <v>38019</v>
      </c>
      <c r="D12614" t="s">
        <v>38020</v>
      </c>
      <c r="E12614" t="s">
        <v>40</v>
      </c>
      <c r="F12614" s="7">
        <v>11.64</v>
      </c>
      <c r="G12614" t="s">
        <v>33</v>
      </c>
      <c r="H12614" t="s">
        <v>31814</v>
      </c>
      <c r="I12614" t="s">
        <v>31819</v>
      </c>
      <c r="M12614" t="s">
        <v>36</v>
      </c>
      <c r="N12614" t="str">
        <f>IF(AND(PESQUISA!$B$3&lt;&gt;"",OR(PESQUISA!$B$4="TODAS",B12614=PESQUISA!$B$4),ISNUMBER(SEARCH(PESQUISA!$B$3,D12614))),ROW()-1,"")</f>
        <v/>
      </c>
    </row>
    <row r="12615" spans="1:14" x14ac:dyDescent="0.3">
      <c r="A12615" t="s">
        <v>38021</v>
      </c>
      <c r="B12615" t="s">
        <v>31811</v>
      </c>
      <c r="C12615" t="s">
        <v>38022</v>
      </c>
      <c r="D12615" t="s">
        <v>38023</v>
      </c>
      <c r="E12615" t="s">
        <v>40</v>
      </c>
      <c r="F12615" s="7">
        <v>12.68</v>
      </c>
      <c r="G12615" t="s">
        <v>33</v>
      </c>
      <c r="H12615" t="s">
        <v>31814</v>
      </c>
      <c r="I12615" t="s">
        <v>31819</v>
      </c>
      <c r="M12615" t="s">
        <v>36</v>
      </c>
      <c r="N12615" t="str">
        <f>IF(AND(PESQUISA!$B$3&lt;&gt;"",OR(PESQUISA!$B$4="TODAS",B12615=PESQUISA!$B$4),ISNUMBER(SEARCH(PESQUISA!$B$3,D12615))),ROW()-1,"")</f>
        <v/>
      </c>
    </row>
    <row r="12616" spans="1:14" x14ac:dyDescent="0.3">
      <c r="A12616" t="s">
        <v>38024</v>
      </c>
      <c r="B12616" t="s">
        <v>31811</v>
      </c>
      <c r="C12616" t="s">
        <v>38025</v>
      </c>
      <c r="D12616" t="s">
        <v>38026</v>
      </c>
      <c r="E12616" t="s">
        <v>40</v>
      </c>
      <c r="F12616" s="7">
        <v>14.64</v>
      </c>
      <c r="G12616" t="s">
        <v>33</v>
      </c>
      <c r="H12616" t="s">
        <v>31814</v>
      </c>
      <c r="I12616" t="s">
        <v>31819</v>
      </c>
      <c r="M12616" t="s">
        <v>36</v>
      </c>
      <c r="N12616" t="str">
        <f>IF(AND(PESQUISA!$B$3&lt;&gt;"",OR(PESQUISA!$B$4="TODAS",B12616=PESQUISA!$B$4),ISNUMBER(SEARCH(PESQUISA!$B$3,D12616))),ROW()-1,"")</f>
        <v/>
      </c>
    </row>
    <row r="12617" spans="1:14" x14ac:dyDescent="0.3">
      <c r="A12617" t="s">
        <v>38027</v>
      </c>
      <c r="B12617" t="s">
        <v>31811</v>
      </c>
      <c r="C12617" t="s">
        <v>38028</v>
      </c>
      <c r="D12617" t="s">
        <v>38029</v>
      </c>
      <c r="E12617" t="s">
        <v>40</v>
      </c>
      <c r="F12617" s="7">
        <v>18.57</v>
      </c>
      <c r="G12617" t="s">
        <v>33</v>
      </c>
      <c r="H12617" t="s">
        <v>31814</v>
      </c>
      <c r="I12617" t="s">
        <v>31819</v>
      </c>
      <c r="M12617" t="s">
        <v>36</v>
      </c>
      <c r="N12617" t="str">
        <f>IF(AND(PESQUISA!$B$3&lt;&gt;"",OR(PESQUISA!$B$4="TODAS",B12617=PESQUISA!$B$4),ISNUMBER(SEARCH(PESQUISA!$B$3,D12617))),ROW()-1,"")</f>
        <v/>
      </c>
    </row>
    <row r="12618" spans="1:14" x14ac:dyDescent="0.3">
      <c r="A12618" t="s">
        <v>38030</v>
      </c>
      <c r="B12618" t="s">
        <v>31811</v>
      </c>
      <c r="C12618" t="s">
        <v>38031</v>
      </c>
      <c r="D12618" t="s">
        <v>38032</v>
      </c>
      <c r="E12618" t="s">
        <v>859</v>
      </c>
      <c r="F12618" s="7">
        <v>3.52</v>
      </c>
      <c r="G12618" t="s">
        <v>33</v>
      </c>
      <c r="H12618" t="s">
        <v>31814</v>
      </c>
      <c r="I12618" t="s">
        <v>31819</v>
      </c>
      <c r="M12618" t="s">
        <v>36</v>
      </c>
      <c r="N12618" t="str">
        <f>IF(AND(PESQUISA!$B$3&lt;&gt;"",OR(PESQUISA!$B$4="TODAS",B12618=PESQUISA!$B$4),ISNUMBER(SEARCH(PESQUISA!$B$3,D12618))),ROW()-1,"")</f>
        <v/>
      </c>
    </row>
    <row r="12619" spans="1:14" x14ac:dyDescent="0.3">
      <c r="A12619" t="s">
        <v>38033</v>
      </c>
      <c r="B12619" t="s">
        <v>31811</v>
      </c>
      <c r="C12619" t="s">
        <v>38034</v>
      </c>
      <c r="D12619" t="s">
        <v>38035</v>
      </c>
      <c r="E12619" t="s">
        <v>859</v>
      </c>
      <c r="F12619" s="7">
        <v>3.28</v>
      </c>
      <c r="G12619" t="s">
        <v>33</v>
      </c>
      <c r="H12619" t="s">
        <v>31814</v>
      </c>
      <c r="I12619" t="s">
        <v>31819</v>
      </c>
      <c r="M12619" t="s">
        <v>36</v>
      </c>
      <c r="N12619" t="str">
        <f>IF(AND(PESQUISA!$B$3&lt;&gt;"",OR(PESQUISA!$B$4="TODAS",B12619=PESQUISA!$B$4),ISNUMBER(SEARCH(PESQUISA!$B$3,D12619))),ROW()-1,"")</f>
        <v/>
      </c>
    </row>
    <row r="12620" spans="1:14" x14ac:dyDescent="0.3">
      <c r="A12620" t="s">
        <v>38036</v>
      </c>
      <c r="B12620" t="s">
        <v>31811</v>
      </c>
      <c r="C12620" t="s">
        <v>38037</v>
      </c>
      <c r="D12620" t="s">
        <v>38038</v>
      </c>
      <c r="E12620" t="s">
        <v>859</v>
      </c>
      <c r="F12620" s="7">
        <v>2.0499999999999998</v>
      </c>
      <c r="G12620" t="s">
        <v>33</v>
      </c>
      <c r="H12620" t="s">
        <v>31814</v>
      </c>
      <c r="I12620" t="s">
        <v>31819</v>
      </c>
      <c r="M12620" t="s">
        <v>36</v>
      </c>
      <c r="N12620" t="str">
        <f>IF(AND(PESQUISA!$B$3&lt;&gt;"",OR(PESQUISA!$B$4="TODAS",B12620=PESQUISA!$B$4),ISNUMBER(SEARCH(PESQUISA!$B$3,D12620))),ROW()-1,"")</f>
        <v/>
      </c>
    </row>
    <row r="12621" spans="1:14" x14ac:dyDescent="0.3">
      <c r="A12621" t="s">
        <v>38039</v>
      </c>
      <c r="B12621" t="s">
        <v>31811</v>
      </c>
      <c r="C12621" t="s">
        <v>38040</v>
      </c>
      <c r="D12621" t="s">
        <v>38041</v>
      </c>
      <c r="E12621" t="s">
        <v>859</v>
      </c>
      <c r="F12621" s="7">
        <v>12.32</v>
      </c>
      <c r="G12621" t="s">
        <v>33</v>
      </c>
      <c r="H12621" t="s">
        <v>31814</v>
      </c>
      <c r="I12621" t="s">
        <v>31819</v>
      </c>
      <c r="M12621" t="s">
        <v>36</v>
      </c>
      <c r="N12621" t="str">
        <f>IF(AND(PESQUISA!$B$3&lt;&gt;"",OR(PESQUISA!$B$4="TODAS",B12621=PESQUISA!$B$4),ISNUMBER(SEARCH(PESQUISA!$B$3,D12621))),ROW()-1,"")</f>
        <v/>
      </c>
    </row>
    <row r="12622" spans="1:14" x14ac:dyDescent="0.3">
      <c r="A12622" t="s">
        <v>38042</v>
      </c>
      <c r="B12622" t="s">
        <v>31811</v>
      </c>
      <c r="C12622" t="s">
        <v>38043</v>
      </c>
      <c r="D12622" t="s">
        <v>38044</v>
      </c>
      <c r="E12622" t="s">
        <v>40</v>
      </c>
      <c r="F12622" s="7">
        <v>2101.0300000000002</v>
      </c>
      <c r="G12622" t="s">
        <v>33</v>
      </c>
      <c r="H12622" t="s">
        <v>31814</v>
      </c>
      <c r="I12622" t="s">
        <v>31819</v>
      </c>
      <c r="M12622" t="s">
        <v>36</v>
      </c>
      <c r="N12622" t="str">
        <f>IF(AND(PESQUISA!$B$3&lt;&gt;"",OR(PESQUISA!$B$4="TODAS",B12622=PESQUISA!$B$4),ISNUMBER(SEARCH(PESQUISA!$B$3,D12622))),ROW()-1,"")</f>
        <v/>
      </c>
    </row>
    <row r="12623" spans="1:14" x14ac:dyDescent="0.3">
      <c r="A12623" t="s">
        <v>38045</v>
      </c>
      <c r="B12623" t="s">
        <v>31811</v>
      </c>
      <c r="C12623" t="s">
        <v>38046</v>
      </c>
      <c r="D12623" t="s">
        <v>38047</v>
      </c>
      <c r="E12623" t="s">
        <v>40</v>
      </c>
      <c r="F12623" s="7">
        <v>3187.6</v>
      </c>
      <c r="G12623" t="s">
        <v>33</v>
      </c>
      <c r="H12623" t="s">
        <v>31814</v>
      </c>
      <c r="I12623" t="s">
        <v>31819</v>
      </c>
      <c r="M12623" t="s">
        <v>36</v>
      </c>
      <c r="N12623" t="str">
        <f>IF(AND(PESQUISA!$B$3&lt;&gt;"",OR(PESQUISA!$B$4="TODAS",B12623=PESQUISA!$B$4),ISNUMBER(SEARCH(PESQUISA!$B$3,D12623))),ROW()-1,"")</f>
        <v/>
      </c>
    </row>
    <row r="12624" spans="1:14" x14ac:dyDescent="0.3">
      <c r="A12624" t="s">
        <v>38048</v>
      </c>
      <c r="B12624" t="s">
        <v>31811</v>
      </c>
      <c r="C12624" t="s">
        <v>38049</v>
      </c>
      <c r="D12624" t="s">
        <v>38050</v>
      </c>
      <c r="E12624" t="s">
        <v>40</v>
      </c>
      <c r="F12624" s="7">
        <v>5461.75</v>
      </c>
      <c r="G12624" t="s">
        <v>33</v>
      </c>
      <c r="H12624" t="s">
        <v>31814</v>
      </c>
      <c r="I12624" t="s">
        <v>31819</v>
      </c>
      <c r="M12624" t="s">
        <v>36</v>
      </c>
      <c r="N12624" t="str">
        <f>IF(AND(PESQUISA!$B$3&lt;&gt;"",OR(PESQUISA!$B$4="TODAS",B12624=PESQUISA!$B$4),ISNUMBER(SEARCH(PESQUISA!$B$3,D12624))),ROW()-1,"")</f>
        <v/>
      </c>
    </row>
    <row r="12625" spans="1:14" x14ac:dyDescent="0.3">
      <c r="A12625" t="s">
        <v>38051</v>
      </c>
      <c r="B12625" t="s">
        <v>31811</v>
      </c>
      <c r="C12625" t="s">
        <v>38052</v>
      </c>
      <c r="D12625" t="s">
        <v>38053</v>
      </c>
      <c r="E12625" t="s">
        <v>40</v>
      </c>
      <c r="F12625" s="7">
        <v>18.95</v>
      </c>
      <c r="G12625" t="s">
        <v>33</v>
      </c>
      <c r="H12625" t="s">
        <v>31814</v>
      </c>
      <c r="I12625" t="s">
        <v>31819</v>
      </c>
      <c r="M12625" t="s">
        <v>36</v>
      </c>
      <c r="N12625" t="str">
        <f>IF(AND(PESQUISA!$B$3&lt;&gt;"",OR(PESQUISA!$B$4="TODAS",B12625=PESQUISA!$B$4),ISNUMBER(SEARCH(PESQUISA!$B$3,D12625))),ROW()-1,"")</f>
        <v/>
      </c>
    </row>
    <row r="12626" spans="1:14" x14ac:dyDescent="0.3">
      <c r="A12626" t="s">
        <v>38054</v>
      </c>
      <c r="B12626" t="s">
        <v>31811</v>
      </c>
      <c r="C12626" t="s">
        <v>38055</v>
      </c>
      <c r="D12626" t="s">
        <v>38056</v>
      </c>
      <c r="E12626" t="s">
        <v>38057</v>
      </c>
      <c r="G12626" t="s">
        <v>33</v>
      </c>
      <c r="H12626" t="s">
        <v>31814</v>
      </c>
      <c r="I12626" t="s">
        <v>31819</v>
      </c>
      <c r="M12626" t="s">
        <v>53</v>
      </c>
      <c r="N12626" t="str">
        <f>IF(AND(PESQUISA!$B$3&lt;&gt;"",OR(PESQUISA!$B$4="TODAS",B12626=PESQUISA!$B$4),ISNUMBER(SEARCH(PESQUISA!$B$3,D12626))),ROW()-1,"")</f>
        <v/>
      </c>
    </row>
    <row r="12627" spans="1:14" x14ac:dyDescent="0.3">
      <c r="A12627" t="s">
        <v>38058</v>
      </c>
      <c r="B12627" t="s">
        <v>31811</v>
      </c>
      <c r="C12627" t="s">
        <v>38059</v>
      </c>
      <c r="D12627" t="s">
        <v>38060</v>
      </c>
      <c r="E12627" t="s">
        <v>38057</v>
      </c>
      <c r="G12627" t="s">
        <v>33</v>
      </c>
      <c r="H12627" t="s">
        <v>31814</v>
      </c>
      <c r="I12627" t="s">
        <v>31819</v>
      </c>
      <c r="M12627" t="s">
        <v>53</v>
      </c>
      <c r="N12627" t="str">
        <f>IF(AND(PESQUISA!$B$3&lt;&gt;"",OR(PESQUISA!$B$4="TODAS",B12627=PESQUISA!$B$4),ISNUMBER(SEARCH(PESQUISA!$B$3,D12627))),ROW()-1,"")</f>
        <v/>
      </c>
    </row>
    <row r="12628" spans="1:14" x14ac:dyDescent="0.3">
      <c r="A12628" t="s">
        <v>38061</v>
      </c>
      <c r="B12628" t="s">
        <v>31811</v>
      </c>
      <c r="C12628" t="s">
        <v>38062</v>
      </c>
      <c r="D12628" t="s">
        <v>38063</v>
      </c>
      <c r="E12628" t="s">
        <v>60</v>
      </c>
      <c r="F12628" s="7">
        <v>1.97</v>
      </c>
      <c r="G12628" t="s">
        <v>33</v>
      </c>
      <c r="H12628" t="s">
        <v>31814</v>
      </c>
      <c r="I12628" t="s">
        <v>31819</v>
      </c>
      <c r="M12628" t="s">
        <v>36</v>
      </c>
      <c r="N12628" t="str">
        <f>IF(AND(PESQUISA!$B$3&lt;&gt;"",OR(PESQUISA!$B$4="TODAS",B12628=PESQUISA!$B$4),ISNUMBER(SEARCH(PESQUISA!$B$3,D12628))),ROW()-1,"")</f>
        <v/>
      </c>
    </row>
    <row r="12629" spans="1:14" x14ac:dyDescent="0.3">
      <c r="A12629" t="s">
        <v>38064</v>
      </c>
      <c r="B12629" t="s">
        <v>31811</v>
      </c>
      <c r="C12629" t="s">
        <v>38065</v>
      </c>
      <c r="D12629" t="s">
        <v>38066</v>
      </c>
      <c r="E12629" t="s">
        <v>60</v>
      </c>
      <c r="F12629" s="7">
        <v>11.5</v>
      </c>
      <c r="G12629" t="s">
        <v>33</v>
      </c>
      <c r="H12629" t="s">
        <v>31814</v>
      </c>
      <c r="I12629" t="s">
        <v>31819</v>
      </c>
      <c r="M12629" t="s">
        <v>36</v>
      </c>
      <c r="N12629" t="str">
        <f>IF(AND(PESQUISA!$B$3&lt;&gt;"",OR(PESQUISA!$B$4="TODAS",B12629=PESQUISA!$B$4),ISNUMBER(SEARCH(PESQUISA!$B$3,D12629))),ROW()-1,"")</f>
        <v/>
      </c>
    </row>
    <row r="12630" spans="1:14" x14ac:dyDescent="0.3">
      <c r="A12630" t="s">
        <v>38067</v>
      </c>
      <c r="B12630" t="s">
        <v>31811</v>
      </c>
      <c r="C12630" t="s">
        <v>38068</v>
      </c>
      <c r="D12630" t="s">
        <v>38069</v>
      </c>
      <c r="E12630" t="s">
        <v>60</v>
      </c>
      <c r="F12630" s="7">
        <v>3.19</v>
      </c>
      <c r="G12630" t="s">
        <v>33</v>
      </c>
      <c r="H12630" t="s">
        <v>31814</v>
      </c>
      <c r="I12630" t="s">
        <v>31819</v>
      </c>
      <c r="M12630" t="s">
        <v>36</v>
      </c>
      <c r="N12630" t="str">
        <f>IF(AND(PESQUISA!$B$3&lt;&gt;"",OR(PESQUISA!$B$4="TODAS",B12630=PESQUISA!$B$4),ISNUMBER(SEARCH(PESQUISA!$B$3,D12630))),ROW()-1,"")</f>
        <v/>
      </c>
    </row>
    <row r="12631" spans="1:14" x14ac:dyDescent="0.3">
      <c r="A12631" t="s">
        <v>38070</v>
      </c>
      <c r="B12631" t="s">
        <v>31811</v>
      </c>
      <c r="C12631" t="s">
        <v>38071</v>
      </c>
      <c r="D12631" t="s">
        <v>38072</v>
      </c>
      <c r="E12631" t="s">
        <v>60</v>
      </c>
      <c r="F12631" s="7">
        <v>5.04</v>
      </c>
      <c r="G12631" t="s">
        <v>33</v>
      </c>
      <c r="H12631" t="s">
        <v>31814</v>
      </c>
      <c r="I12631" t="s">
        <v>31819</v>
      </c>
      <c r="M12631" t="s">
        <v>36</v>
      </c>
      <c r="N12631" t="str">
        <f>IF(AND(PESQUISA!$B$3&lt;&gt;"",OR(PESQUISA!$B$4="TODAS",B12631=PESQUISA!$B$4),ISNUMBER(SEARCH(PESQUISA!$B$3,D12631))),ROW()-1,"")</f>
        <v/>
      </c>
    </row>
    <row r="12632" spans="1:14" x14ac:dyDescent="0.3">
      <c r="A12632" t="s">
        <v>38073</v>
      </c>
      <c r="B12632" t="s">
        <v>31811</v>
      </c>
      <c r="C12632" t="s">
        <v>38074</v>
      </c>
      <c r="D12632" t="s">
        <v>38075</v>
      </c>
      <c r="E12632" t="s">
        <v>60</v>
      </c>
      <c r="F12632" s="7">
        <v>7.28</v>
      </c>
      <c r="G12632" t="s">
        <v>33</v>
      </c>
      <c r="H12632" t="s">
        <v>31814</v>
      </c>
      <c r="I12632" t="s">
        <v>31819</v>
      </c>
      <c r="M12632" t="s">
        <v>36</v>
      </c>
      <c r="N12632" t="str">
        <f>IF(AND(PESQUISA!$B$3&lt;&gt;"",OR(PESQUISA!$B$4="TODAS",B12632=PESQUISA!$B$4),ISNUMBER(SEARCH(PESQUISA!$B$3,D12632))),ROW()-1,"")</f>
        <v/>
      </c>
    </row>
    <row r="12633" spans="1:14" x14ac:dyDescent="0.3">
      <c r="A12633" t="s">
        <v>38076</v>
      </c>
      <c r="B12633" t="s">
        <v>31811</v>
      </c>
      <c r="C12633" t="s">
        <v>38077</v>
      </c>
      <c r="D12633" t="s">
        <v>38078</v>
      </c>
      <c r="E12633" t="s">
        <v>60</v>
      </c>
      <c r="F12633" s="7">
        <v>3.47</v>
      </c>
      <c r="G12633" t="s">
        <v>33</v>
      </c>
      <c r="H12633" t="s">
        <v>31814</v>
      </c>
      <c r="I12633" t="s">
        <v>31819</v>
      </c>
      <c r="M12633" t="s">
        <v>36</v>
      </c>
      <c r="N12633" t="str">
        <f>IF(AND(PESQUISA!$B$3&lt;&gt;"",OR(PESQUISA!$B$4="TODAS",B12633=PESQUISA!$B$4),ISNUMBER(SEARCH(PESQUISA!$B$3,D12633))),ROW()-1,"")</f>
        <v/>
      </c>
    </row>
    <row r="12634" spans="1:14" x14ac:dyDescent="0.3">
      <c r="A12634" t="s">
        <v>38079</v>
      </c>
      <c r="B12634" t="s">
        <v>31811</v>
      </c>
      <c r="C12634" t="s">
        <v>38080</v>
      </c>
      <c r="D12634" t="s">
        <v>38081</v>
      </c>
      <c r="E12634" t="s">
        <v>40</v>
      </c>
      <c r="F12634" s="7">
        <v>79.489999999999995</v>
      </c>
      <c r="G12634" t="s">
        <v>33</v>
      </c>
      <c r="H12634" t="s">
        <v>31814</v>
      </c>
      <c r="I12634" t="s">
        <v>31819</v>
      </c>
      <c r="M12634" t="s">
        <v>36</v>
      </c>
      <c r="N12634" t="str">
        <f>IF(AND(PESQUISA!$B$3&lt;&gt;"",OR(PESQUISA!$B$4="TODAS",B12634=PESQUISA!$B$4),ISNUMBER(SEARCH(PESQUISA!$B$3,D12634))),ROW()-1,"")</f>
        <v/>
      </c>
    </row>
    <row r="12635" spans="1:14" x14ac:dyDescent="0.3">
      <c r="A12635" t="s">
        <v>38082</v>
      </c>
      <c r="B12635" t="s">
        <v>31811</v>
      </c>
      <c r="C12635" t="s">
        <v>38083</v>
      </c>
      <c r="D12635" t="s">
        <v>38084</v>
      </c>
      <c r="E12635" t="s">
        <v>60</v>
      </c>
      <c r="F12635" s="7">
        <v>0.18</v>
      </c>
      <c r="G12635" t="s">
        <v>33</v>
      </c>
      <c r="H12635" t="s">
        <v>31814</v>
      </c>
      <c r="I12635" t="s">
        <v>31819</v>
      </c>
      <c r="M12635" t="s">
        <v>36</v>
      </c>
      <c r="N12635" t="str">
        <f>IF(AND(PESQUISA!$B$3&lt;&gt;"",OR(PESQUISA!$B$4="TODAS",B12635=PESQUISA!$B$4),ISNUMBER(SEARCH(PESQUISA!$B$3,D12635))),ROW()-1,"")</f>
        <v/>
      </c>
    </row>
    <row r="12636" spans="1:14" x14ac:dyDescent="0.3">
      <c r="A12636" t="s">
        <v>38085</v>
      </c>
      <c r="B12636" t="s">
        <v>31811</v>
      </c>
      <c r="C12636" t="s">
        <v>38086</v>
      </c>
      <c r="D12636" t="s">
        <v>38087</v>
      </c>
      <c r="E12636" t="s">
        <v>60</v>
      </c>
      <c r="G12636" t="s">
        <v>33</v>
      </c>
      <c r="H12636" t="s">
        <v>31814</v>
      </c>
      <c r="I12636" t="s">
        <v>31819</v>
      </c>
      <c r="M12636" t="s">
        <v>53</v>
      </c>
      <c r="N12636" t="str">
        <f>IF(AND(PESQUISA!$B$3&lt;&gt;"",OR(PESQUISA!$B$4="TODAS",B12636=PESQUISA!$B$4),ISNUMBER(SEARCH(PESQUISA!$B$3,D12636))),ROW()-1,"")</f>
        <v/>
      </c>
    </row>
    <row r="12637" spans="1:14" x14ac:dyDescent="0.3">
      <c r="A12637" t="s">
        <v>38088</v>
      </c>
      <c r="B12637" t="s">
        <v>31811</v>
      </c>
      <c r="C12637" t="s">
        <v>38089</v>
      </c>
      <c r="D12637" t="s">
        <v>38090</v>
      </c>
      <c r="E12637" t="s">
        <v>60</v>
      </c>
      <c r="F12637" s="7">
        <v>3.54</v>
      </c>
      <c r="G12637" t="s">
        <v>33</v>
      </c>
      <c r="H12637" t="s">
        <v>31814</v>
      </c>
      <c r="I12637" t="s">
        <v>31819</v>
      </c>
      <c r="M12637" t="s">
        <v>36</v>
      </c>
      <c r="N12637" t="str">
        <f>IF(AND(PESQUISA!$B$3&lt;&gt;"",OR(PESQUISA!$B$4="TODAS",B12637=PESQUISA!$B$4),ISNUMBER(SEARCH(PESQUISA!$B$3,D12637))),ROW()-1,"")</f>
        <v/>
      </c>
    </row>
    <row r="12638" spans="1:14" x14ac:dyDescent="0.3">
      <c r="A12638" t="s">
        <v>38091</v>
      </c>
      <c r="B12638" t="s">
        <v>31811</v>
      </c>
      <c r="C12638" t="s">
        <v>38092</v>
      </c>
      <c r="D12638" t="s">
        <v>38093</v>
      </c>
      <c r="E12638" t="s">
        <v>40</v>
      </c>
      <c r="F12638" s="7">
        <v>80.02</v>
      </c>
      <c r="G12638" t="s">
        <v>33</v>
      </c>
      <c r="H12638" t="s">
        <v>31814</v>
      </c>
      <c r="I12638" t="s">
        <v>31819</v>
      </c>
      <c r="M12638" t="s">
        <v>36</v>
      </c>
      <c r="N12638" t="str">
        <f>IF(AND(PESQUISA!$B$3&lt;&gt;"",OR(PESQUISA!$B$4="TODAS",B12638=PESQUISA!$B$4),ISNUMBER(SEARCH(PESQUISA!$B$3,D12638))),ROW()-1,"")</f>
        <v/>
      </c>
    </row>
    <row r="12639" spans="1:14" x14ac:dyDescent="0.3">
      <c r="A12639" t="s">
        <v>38094</v>
      </c>
      <c r="B12639" t="s">
        <v>31811</v>
      </c>
      <c r="C12639" t="s">
        <v>38095</v>
      </c>
      <c r="D12639" t="s">
        <v>38096</v>
      </c>
      <c r="E12639" t="s">
        <v>40</v>
      </c>
      <c r="F12639" s="7">
        <v>12.61</v>
      </c>
      <c r="G12639" t="s">
        <v>33</v>
      </c>
      <c r="H12639" t="s">
        <v>31814</v>
      </c>
      <c r="I12639" t="s">
        <v>31819</v>
      </c>
      <c r="M12639" t="s">
        <v>36</v>
      </c>
      <c r="N12639" t="str">
        <f>IF(AND(PESQUISA!$B$3&lt;&gt;"",OR(PESQUISA!$B$4="TODAS",B12639=PESQUISA!$B$4),ISNUMBER(SEARCH(PESQUISA!$B$3,D12639))),ROW()-1,"")</f>
        <v/>
      </c>
    </row>
    <row r="12640" spans="1:14" x14ac:dyDescent="0.3">
      <c r="A12640" t="s">
        <v>38097</v>
      </c>
      <c r="B12640" t="s">
        <v>31811</v>
      </c>
      <c r="C12640" t="s">
        <v>38098</v>
      </c>
      <c r="D12640" t="s">
        <v>38099</v>
      </c>
      <c r="E12640" t="s">
        <v>60</v>
      </c>
      <c r="F12640" s="7">
        <v>0.34</v>
      </c>
      <c r="G12640" t="s">
        <v>33</v>
      </c>
      <c r="H12640" t="s">
        <v>31814</v>
      </c>
      <c r="I12640" t="s">
        <v>31819</v>
      </c>
      <c r="M12640" t="s">
        <v>36</v>
      </c>
      <c r="N12640" t="str">
        <f>IF(AND(PESQUISA!$B$3&lt;&gt;"",OR(PESQUISA!$B$4="TODAS",B12640=PESQUISA!$B$4),ISNUMBER(SEARCH(PESQUISA!$B$3,D12640))),ROW()-1,"")</f>
        <v/>
      </c>
    </row>
    <row r="12641" spans="1:14" x14ac:dyDescent="0.3">
      <c r="A12641" t="s">
        <v>38100</v>
      </c>
      <c r="B12641" t="s">
        <v>31811</v>
      </c>
      <c r="C12641" t="s">
        <v>38101</v>
      </c>
      <c r="D12641" t="s">
        <v>38102</v>
      </c>
      <c r="E12641" t="s">
        <v>60</v>
      </c>
      <c r="F12641" s="7">
        <v>3.03</v>
      </c>
      <c r="G12641" t="s">
        <v>33</v>
      </c>
      <c r="H12641" t="s">
        <v>31814</v>
      </c>
      <c r="I12641" t="s">
        <v>31819</v>
      </c>
      <c r="M12641" t="s">
        <v>36</v>
      </c>
      <c r="N12641" t="str">
        <f>IF(AND(PESQUISA!$B$3&lt;&gt;"",OR(PESQUISA!$B$4="TODAS",B12641=PESQUISA!$B$4),ISNUMBER(SEARCH(PESQUISA!$B$3,D12641))),ROW()-1,"")</f>
        <v/>
      </c>
    </row>
    <row r="12642" spans="1:14" x14ac:dyDescent="0.3">
      <c r="A12642" t="s">
        <v>38103</v>
      </c>
      <c r="B12642" t="s">
        <v>31811</v>
      </c>
      <c r="C12642" t="s">
        <v>38104</v>
      </c>
      <c r="D12642" t="s">
        <v>38105</v>
      </c>
      <c r="E12642" t="s">
        <v>60</v>
      </c>
      <c r="F12642" s="7">
        <v>1.41</v>
      </c>
      <c r="G12642" t="s">
        <v>33</v>
      </c>
      <c r="H12642" t="s">
        <v>31814</v>
      </c>
      <c r="I12642" t="s">
        <v>31819</v>
      </c>
      <c r="M12642" t="s">
        <v>36</v>
      </c>
      <c r="N12642" t="str">
        <f>IF(AND(PESQUISA!$B$3&lt;&gt;"",OR(PESQUISA!$B$4="TODAS",B12642=PESQUISA!$B$4),ISNUMBER(SEARCH(PESQUISA!$B$3,D12642))),ROW()-1,"")</f>
        <v/>
      </c>
    </row>
    <row r="12643" spans="1:14" x14ac:dyDescent="0.3">
      <c r="A12643" t="s">
        <v>38106</v>
      </c>
      <c r="B12643" t="s">
        <v>31811</v>
      </c>
      <c r="C12643" t="s">
        <v>38107</v>
      </c>
      <c r="D12643" t="s">
        <v>38108</v>
      </c>
      <c r="E12643" t="s">
        <v>40</v>
      </c>
      <c r="F12643" s="7">
        <v>20.94</v>
      </c>
      <c r="G12643" t="s">
        <v>33</v>
      </c>
      <c r="H12643" t="s">
        <v>31814</v>
      </c>
      <c r="I12643" t="s">
        <v>31819</v>
      </c>
      <c r="M12643" t="s">
        <v>36</v>
      </c>
      <c r="N12643" t="str">
        <f>IF(AND(PESQUISA!$B$3&lt;&gt;"",OR(PESQUISA!$B$4="TODAS",B12643=PESQUISA!$B$4),ISNUMBER(SEARCH(PESQUISA!$B$3,D12643))),ROW()-1,"")</f>
        <v/>
      </c>
    </row>
    <row r="12644" spans="1:14" x14ac:dyDescent="0.3">
      <c r="A12644" t="s">
        <v>38109</v>
      </c>
      <c r="B12644" t="s">
        <v>31811</v>
      </c>
      <c r="C12644" t="s">
        <v>38110</v>
      </c>
      <c r="D12644" t="s">
        <v>38111</v>
      </c>
      <c r="E12644" t="s">
        <v>40</v>
      </c>
      <c r="F12644" s="7">
        <v>6.11</v>
      </c>
      <c r="G12644" t="s">
        <v>33</v>
      </c>
      <c r="H12644" t="s">
        <v>31814</v>
      </c>
      <c r="I12644" t="s">
        <v>31819</v>
      </c>
      <c r="M12644" t="s">
        <v>36</v>
      </c>
      <c r="N12644" t="str">
        <f>IF(AND(PESQUISA!$B$3&lt;&gt;"",OR(PESQUISA!$B$4="TODAS",B12644=PESQUISA!$B$4),ISNUMBER(SEARCH(PESQUISA!$B$3,D12644))),ROW()-1,"")</f>
        <v/>
      </c>
    </row>
    <row r="12645" spans="1:14" x14ac:dyDescent="0.3">
      <c r="A12645" t="s">
        <v>38112</v>
      </c>
      <c r="B12645" t="s">
        <v>31811</v>
      </c>
      <c r="C12645" t="s">
        <v>38113</v>
      </c>
      <c r="D12645" t="s">
        <v>38114</v>
      </c>
      <c r="E12645" t="s">
        <v>60</v>
      </c>
      <c r="F12645" s="7">
        <v>4</v>
      </c>
      <c r="G12645" t="s">
        <v>33</v>
      </c>
      <c r="H12645" t="s">
        <v>31814</v>
      </c>
      <c r="I12645" t="s">
        <v>31819</v>
      </c>
      <c r="M12645" t="s">
        <v>36</v>
      </c>
      <c r="N12645" t="str">
        <f>IF(AND(PESQUISA!$B$3&lt;&gt;"",OR(PESQUISA!$B$4="TODAS",B12645=PESQUISA!$B$4),ISNUMBER(SEARCH(PESQUISA!$B$3,D12645))),ROW()-1,"")</f>
        <v/>
      </c>
    </row>
    <row r="12646" spans="1:14" x14ac:dyDescent="0.3">
      <c r="A12646" t="s">
        <v>38115</v>
      </c>
      <c r="B12646" t="s">
        <v>31811</v>
      </c>
      <c r="C12646" t="s">
        <v>38116</v>
      </c>
      <c r="D12646" t="s">
        <v>38117</v>
      </c>
      <c r="E12646" t="s">
        <v>40</v>
      </c>
      <c r="G12646" t="s">
        <v>33</v>
      </c>
      <c r="H12646" t="s">
        <v>31814</v>
      </c>
      <c r="I12646" t="s">
        <v>31819</v>
      </c>
      <c r="M12646" t="s">
        <v>53</v>
      </c>
      <c r="N12646" t="str">
        <f>IF(AND(PESQUISA!$B$3&lt;&gt;"",OR(PESQUISA!$B$4="TODAS",B12646=PESQUISA!$B$4),ISNUMBER(SEARCH(PESQUISA!$B$3,D12646))),ROW()-1,"")</f>
        <v/>
      </c>
    </row>
    <row r="12647" spans="1:14" x14ac:dyDescent="0.3">
      <c r="A12647" t="s">
        <v>38118</v>
      </c>
      <c r="B12647" t="s">
        <v>31811</v>
      </c>
      <c r="C12647" t="s">
        <v>38119</v>
      </c>
      <c r="D12647" t="s">
        <v>38120</v>
      </c>
      <c r="E12647" t="s">
        <v>40</v>
      </c>
      <c r="G12647" t="s">
        <v>33</v>
      </c>
      <c r="H12647" t="s">
        <v>31814</v>
      </c>
      <c r="I12647" t="s">
        <v>31819</v>
      </c>
      <c r="M12647" t="s">
        <v>53</v>
      </c>
      <c r="N12647" t="str">
        <f>IF(AND(PESQUISA!$B$3&lt;&gt;"",OR(PESQUISA!$B$4="TODAS",B12647=PESQUISA!$B$4),ISNUMBER(SEARCH(PESQUISA!$B$3,D12647))),ROW()-1,"")</f>
        <v/>
      </c>
    </row>
    <row r="12648" spans="1:14" x14ac:dyDescent="0.3">
      <c r="A12648" t="s">
        <v>38121</v>
      </c>
      <c r="B12648" t="s">
        <v>31811</v>
      </c>
      <c r="C12648" t="s">
        <v>38122</v>
      </c>
      <c r="D12648" t="s">
        <v>38123</v>
      </c>
      <c r="E12648" t="s">
        <v>40</v>
      </c>
      <c r="G12648" t="s">
        <v>33</v>
      </c>
      <c r="H12648" t="s">
        <v>31814</v>
      </c>
      <c r="I12648" t="s">
        <v>31819</v>
      </c>
      <c r="M12648" t="s">
        <v>53</v>
      </c>
      <c r="N12648" t="str">
        <f>IF(AND(PESQUISA!$B$3&lt;&gt;"",OR(PESQUISA!$B$4="TODAS",B12648=PESQUISA!$B$4),ISNUMBER(SEARCH(PESQUISA!$B$3,D12648))),ROW()-1,"")</f>
        <v/>
      </c>
    </row>
    <row r="12649" spans="1:14" x14ac:dyDescent="0.3">
      <c r="A12649" t="s">
        <v>38124</v>
      </c>
      <c r="B12649" t="s">
        <v>31811</v>
      </c>
      <c r="C12649" t="s">
        <v>38125</v>
      </c>
      <c r="D12649" t="s">
        <v>38126</v>
      </c>
      <c r="E12649" t="s">
        <v>40</v>
      </c>
      <c r="G12649" t="s">
        <v>33</v>
      </c>
      <c r="H12649" t="s">
        <v>31814</v>
      </c>
      <c r="I12649" t="s">
        <v>31819</v>
      </c>
      <c r="M12649" t="s">
        <v>53</v>
      </c>
      <c r="N12649" t="str">
        <f>IF(AND(PESQUISA!$B$3&lt;&gt;"",OR(PESQUISA!$B$4="TODAS",B12649=PESQUISA!$B$4),ISNUMBER(SEARCH(PESQUISA!$B$3,D12649))),ROW()-1,"")</f>
        <v/>
      </c>
    </row>
    <row r="12650" spans="1:14" x14ac:dyDescent="0.3">
      <c r="A12650" t="s">
        <v>38127</v>
      </c>
      <c r="B12650" t="s">
        <v>31811</v>
      </c>
      <c r="C12650" t="s">
        <v>38128</v>
      </c>
      <c r="D12650" t="s">
        <v>38129</v>
      </c>
      <c r="E12650" t="s">
        <v>60</v>
      </c>
      <c r="F12650" s="7">
        <v>0.14000000000000001</v>
      </c>
      <c r="G12650" t="s">
        <v>33</v>
      </c>
      <c r="H12650" t="s">
        <v>31814</v>
      </c>
      <c r="I12650" t="s">
        <v>31819</v>
      </c>
      <c r="M12650" t="s">
        <v>36</v>
      </c>
      <c r="N12650" t="str">
        <f>IF(AND(PESQUISA!$B$3&lt;&gt;"",OR(PESQUISA!$B$4="TODAS",B12650=PESQUISA!$B$4),ISNUMBER(SEARCH(PESQUISA!$B$3,D12650))),ROW()-1,"")</f>
        <v/>
      </c>
    </row>
    <row r="12651" spans="1:14" x14ac:dyDescent="0.3">
      <c r="A12651" t="s">
        <v>38130</v>
      </c>
      <c r="B12651" t="s">
        <v>31811</v>
      </c>
      <c r="C12651" t="s">
        <v>38131</v>
      </c>
      <c r="D12651" t="s">
        <v>38132</v>
      </c>
      <c r="E12651" t="s">
        <v>60</v>
      </c>
      <c r="F12651" s="7">
        <v>7.0000000000000007E-2</v>
      </c>
      <c r="G12651" t="s">
        <v>33</v>
      </c>
      <c r="H12651" t="s">
        <v>31814</v>
      </c>
      <c r="I12651" t="s">
        <v>31819</v>
      </c>
      <c r="M12651" t="s">
        <v>36</v>
      </c>
      <c r="N12651" t="str">
        <f>IF(AND(PESQUISA!$B$3&lt;&gt;"",OR(PESQUISA!$B$4="TODAS",B12651=PESQUISA!$B$4),ISNUMBER(SEARCH(PESQUISA!$B$3,D12651))),ROW()-1,"")</f>
        <v/>
      </c>
    </row>
    <row r="12652" spans="1:14" x14ac:dyDescent="0.3">
      <c r="A12652" t="s">
        <v>38133</v>
      </c>
      <c r="B12652" t="s">
        <v>31811</v>
      </c>
      <c r="C12652" t="s">
        <v>38134</v>
      </c>
      <c r="D12652" t="s">
        <v>38135</v>
      </c>
      <c r="E12652" t="s">
        <v>40</v>
      </c>
      <c r="F12652" s="7">
        <v>3.89</v>
      </c>
      <c r="G12652" t="s">
        <v>33</v>
      </c>
      <c r="H12652" t="s">
        <v>31814</v>
      </c>
      <c r="I12652" t="s">
        <v>31819</v>
      </c>
      <c r="M12652" t="s">
        <v>36</v>
      </c>
      <c r="N12652" t="str">
        <f>IF(AND(PESQUISA!$B$3&lt;&gt;"",OR(PESQUISA!$B$4="TODAS",B12652=PESQUISA!$B$4),ISNUMBER(SEARCH(PESQUISA!$B$3,D12652))),ROW()-1,"")</f>
        <v/>
      </c>
    </row>
    <row r="12653" spans="1:14" x14ac:dyDescent="0.3">
      <c r="A12653" t="s">
        <v>38136</v>
      </c>
      <c r="B12653" t="s">
        <v>31811</v>
      </c>
      <c r="C12653" t="s">
        <v>38137</v>
      </c>
      <c r="D12653" t="s">
        <v>38138</v>
      </c>
      <c r="E12653" t="s">
        <v>40</v>
      </c>
      <c r="F12653" s="7">
        <v>7.11</v>
      </c>
      <c r="G12653" t="s">
        <v>33</v>
      </c>
      <c r="H12653" t="s">
        <v>31814</v>
      </c>
      <c r="I12653" t="s">
        <v>31819</v>
      </c>
      <c r="M12653" t="s">
        <v>36</v>
      </c>
      <c r="N12653" t="str">
        <f>IF(AND(PESQUISA!$B$3&lt;&gt;"",OR(PESQUISA!$B$4="TODAS",B12653=PESQUISA!$B$4),ISNUMBER(SEARCH(PESQUISA!$B$3,D12653))),ROW()-1,"")</f>
        <v/>
      </c>
    </row>
    <row r="12654" spans="1:14" x14ac:dyDescent="0.3">
      <c r="A12654" t="s">
        <v>38139</v>
      </c>
      <c r="B12654" t="s">
        <v>31811</v>
      </c>
      <c r="C12654" t="s">
        <v>38140</v>
      </c>
      <c r="D12654" t="s">
        <v>38141</v>
      </c>
      <c r="E12654" t="s">
        <v>40</v>
      </c>
      <c r="F12654" s="7">
        <v>15.3</v>
      </c>
      <c r="G12654" t="s">
        <v>33</v>
      </c>
      <c r="H12654" t="s">
        <v>31814</v>
      </c>
      <c r="I12654" t="s">
        <v>31819</v>
      </c>
      <c r="M12654" t="s">
        <v>36</v>
      </c>
      <c r="N12654" t="str">
        <f>IF(AND(PESQUISA!$B$3&lt;&gt;"",OR(PESQUISA!$B$4="TODAS",B12654=PESQUISA!$B$4),ISNUMBER(SEARCH(PESQUISA!$B$3,D12654))),ROW()-1,"")</f>
        <v/>
      </c>
    </row>
    <row r="12655" spans="1:14" x14ac:dyDescent="0.3">
      <c r="A12655" t="s">
        <v>38142</v>
      </c>
      <c r="B12655" t="s">
        <v>31811</v>
      </c>
      <c r="C12655" t="s">
        <v>38143</v>
      </c>
      <c r="D12655" t="s">
        <v>38144</v>
      </c>
      <c r="E12655" t="s">
        <v>40</v>
      </c>
      <c r="F12655" s="7">
        <v>2.9</v>
      </c>
      <c r="G12655" t="s">
        <v>33</v>
      </c>
      <c r="H12655" t="s">
        <v>31814</v>
      </c>
      <c r="I12655" t="s">
        <v>31819</v>
      </c>
      <c r="M12655" t="s">
        <v>36</v>
      </c>
      <c r="N12655" t="str">
        <f>IF(AND(PESQUISA!$B$3&lt;&gt;"",OR(PESQUISA!$B$4="TODAS",B12655=PESQUISA!$B$4),ISNUMBER(SEARCH(PESQUISA!$B$3,D12655))),ROW()-1,"")</f>
        <v/>
      </c>
    </row>
    <row r="12656" spans="1:14" x14ac:dyDescent="0.3">
      <c r="A12656" t="s">
        <v>38145</v>
      </c>
      <c r="B12656" t="s">
        <v>31811</v>
      </c>
      <c r="C12656" t="s">
        <v>38146</v>
      </c>
      <c r="D12656" t="s">
        <v>38147</v>
      </c>
      <c r="E12656" t="s">
        <v>40</v>
      </c>
      <c r="F12656" s="7">
        <v>2.04</v>
      </c>
      <c r="G12656" t="s">
        <v>33</v>
      </c>
      <c r="H12656" t="s">
        <v>31814</v>
      </c>
      <c r="I12656" t="s">
        <v>31819</v>
      </c>
      <c r="M12656" t="s">
        <v>36</v>
      </c>
      <c r="N12656" t="str">
        <f>IF(AND(PESQUISA!$B$3&lt;&gt;"",OR(PESQUISA!$B$4="TODAS",B12656=PESQUISA!$B$4),ISNUMBER(SEARCH(PESQUISA!$B$3,D12656))),ROW()-1,"")</f>
        <v/>
      </c>
    </row>
    <row r="12657" spans="1:14" x14ac:dyDescent="0.3">
      <c r="A12657" t="s">
        <v>38148</v>
      </c>
      <c r="B12657" t="s">
        <v>31811</v>
      </c>
      <c r="C12657" t="s">
        <v>38149</v>
      </c>
      <c r="D12657" t="s">
        <v>38150</v>
      </c>
      <c r="E12657" t="s">
        <v>40</v>
      </c>
      <c r="F12657" s="7">
        <v>2.86</v>
      </c>
      <c r="G12657" t="s">
        <v>33</v>
      </c>
      <c r="H12657" t="s">
        <v>31814</v>
      </c>
      <c r="I12657" t="s">
        <v>31819</v>
      </c>
      <c r="M12657" t="s">
        <v>36</v>
      </c>
      <c r="N12657" t="str">
        <f>IF(AND(PESQUISA!$B$3&lt;&gt;"",OR(PESQUISA!$B$4="TODAS",B12657=PESQUISA!$B$4),ISNUMBER(SEARCH(PESQUISA!$B$3,D12657))),ROW()-1,"")</f>
        <v/>
      </c>
    </row>
    <row r="12658" spans="1:14" x14ac:dyDescent="0.3">
      <c r="A12658" t="s">
        <v>38151</v>
      </c>
      <c r="B12658" t="s">
        <v>31811</v>
      </c>
      <c r="C12658" t="s">
        <v>38152</v>
      </c>
      <c r="D12658" t="s">
        <v>38153</v>
      </c>
      <c r="E12658" t="s">
        <v>40</v>
      </c>
      <c r="F12658" s="7">
        <v>2.2799999999999998</v>
      </c>
      <c r="G12658" t="s">
        <v>33</v>
      </c>
      <c r="H12658" t="s">
        <v>31814</v>
      </c>
      <c r="I12658" t="s">
        <v>31819</v>
      </c>
      <c r="M12658" t="s">
        <v>36</v>
      </c>
      <c r="N12658" t="str">
        <f>IF(AND(PESQUISA!$B$3&lt;&gt;"",OR(PESQUISA!$B$4="TODAS",B12658=PESQUISA!$B$4),ISNUMBER(SEARCH(PESQUISA!$B$3,D12658))),ROW()-1,"")</f>
        <v/>
      </c>
    </row>
    <row r="12659" spans="1:14" x14ac:dyDescent="0.3">
      <c r="A12659" t="s">
        <v>38154</v>
      </c>
      <c r="B12659" t="s">
        <v>31811</v>
      </c>
      <c r="C12659" t="s">
        <v>38155</v>
      </c>
      <c r="D12659" t="s">
        <v>38156</v>
      </c>
      <c r="E12659" t="s">
        <v>40</v>
      </c>
      <c r="F12659" s="7">
        <v>65.53</v>
      </c>
      <c r="G12659" t="s">
        <v>33</v>
      </c>
      <c r="H12659" t="s">
        <v>31814</v>
      </c>
      <c r="I12659" t="s">
        <v>31819</v>
      </c>
      <c r="M12659" t="s">
        <v>36</v>
      </c>
      <c r="N12659" t="str">
        <f>IF(AND(PESQUISA!$B$3&lt;&gt;"",OR(PESQUISA!$B$4="TODAS",B12659=PESQUISA!$B$4),ISNUMBER(SEARCH(PESQUISA!$B$3,D12659))),ROW()-1,"")</f>
        <v/>
      </c>
    </row>
    <row r="12660" spans="1:14" x14ac:dyDescent="0.3">
      <c r="A12660" t="s">
        <v>38157</v>
      </c>
      <c r="B12660" t="s">
        <v>31811</v>
      </c>
      <c r="C12660" t="s">
        <v>38158</v>
      </c>
      <c r="D12660" t="s">
        <v>38159</v>
      </c>
      <c r="E12660" t="s">
        <v>40</v>
      </c>
      <c r="F12660" s="7">
        <v>52.06</v>
      </c>
      <c r="G12660" t="s">
        <v>33</v>
      </c>
      <c r="H12660" t="s">
        <v>31814</v>
      </c>
      <c r="I12660" t="s">
        <v>31819</v>
      </c>
      <c r="M12660" t="s">
        <v>36</v>
      </c>
      <c r="N12660" t="str">
        <f>IF(AND(PESQUISA!$B$3&lt;&gt;"",OR(PESQUISA!$B$4="TODAS",B12660=PESQUISA!$B$4),ISNUMBER(SEARCH(PESQUISA!$B$3,D12660))),ROW()-1,"")</f>
        <v/>
      </c>
    </row>
    <row r="12661" spans="1:14" x14ac:dyDescent="0.3">
      <c r="A12661" t="s">
        <v>38160</v>
      </c>
      <c r="B12661" t="s">
        <v>31811</v>
      </c>
      <c r="C12661" t="s">
        <v>38161</v>
      </c>
      <c r="D12661" t="s">
        <v>38162</v>
      </c>
      <c r="E12661" t="s">
        <v>40</v>
      </c>
      <c r="F12661" s="7">
        <v>37.43</v>
      </c>
      <c r="G12661" t="s">
        <v>33</v>
      </c>
      <c r="H12661" t="s">
        <v>31814</v>
      </c>
      <c r="I12661" t="s">
        <v>31819</v>
      </c>
      <c r="M12661" t="s">
        <v>36</v>
      </c>
      <c r="N12661" t="str">
        <f>IF(AND(PESQUISA!$B$3&lt;&gt;"",OR(PESQUISA!$B$4="TODAS",B12661=PESQUISA!$B$4),ISNUMBER(SEARCH(PESQUISA!$B$3,D12661))),ROW()-1,"")</f>
        <v/>
      </c>
    </row>
    <row r="12662" spans="1:14" x14ac:dyDescent="0.3">
      <c r="A12662" t="s">
        <v>38163</v>
      </c>
      <c r="B12662" t="s">
        <v>31811</v>
      </c>
      <c r="C12662" t="s">
        <v>38164</v>
      </c>
      <c r="D12662" t="s">
        <v>38165</v>
      </c>
      <c r="E12662" t="s">
        <v>40</v>
      </c>
      <c r="F12662" s="7">
        <v>22.79</v>
      </c>
      <c r="G12662" t="s">
        <v>33</v>
      </c>
      <c r="H12662" t="s">
        <v>31814</v>
      </c>
      <c r="I12662" t="s">
        <v>31819</v>
      </c>
      <c r="M12662" t="s">
        <v>36</v>
      </c>
      <c r="N12662" t="str">
        <f>IF(AND(PESQUISA!$B$3&lt;&gt;"",OR(PESQUISA!$B$4="TODAS",B12662=PESQUISA!$B$4),ISNUMBER(SEARCH(PESQUISA!$B$3,D12662))),ROW()-1,"")</f>
        <v/>
      </c>
    </row>
    <row r="12663" spans="1:14" x14ac:dyDescent="0.3">
      <c r="A12663" t="s">
        <v>38166</v>
      </c>
      <c r="B12663" t="s">
        <v>31811</v>
      </c>
      <c r="C12663" t="s">
        <v>38167</v>
      </c>
      <c r="D12663" t="s">
        <v>38168</v>
      </c>
      <c r="E12663" t="s">
        <v>40</v>
      </c>
      <c r="F12663" s="7">
        <v>122.26</v>
      </c>
      <c r="G12663" t="s">
        <v>33</v>
      </c>
      <c r="H12663" t="s">
        <v>31814</v>
      </c>
      <c r="I12663" t="s">
        <v>31819</v>
      </c>
      <c r="M12663" t="s">
        <v>36</v>
      </c>
      <c r="N12663" t="str">
        <f>IF(AND(PESQUISA!$B$3&lt;&gt;"",OR(PESQUISA!$B$4="TODAS",B12663=PESQUISA!$B$4),ISNUMBER(SEARCH(PESQUISA!$B$3,D12663))),ROW()-1,"")</f>
        <v/>
      </c>
    </row>
    <row r="12664" spans="1:14" x14ac:dyDescent="0.3">
      <c r="A12664" t="s">
        <v>38169</v>
      </c>
      <c r="B12664" t="s">
        <v>31811</v>
      </c>
      <c r="C12664" t="s">
        <v>38170</v>
      </c>
      <c r="D12664" t="s">
        <v>38171</v>
      </c>
      <c r="E12664" t="s">
        <v>40</v>
      </c>
      <c r="F12664" s="7">
        <v>77.790000000000006</v>
      </c>
      <c r="G12664" t="s">
        <v>33</v>
      </c>
      <c r="H12664" t="s">
        <v>31814</v>
      </c>
      <c r="I12664" t="s">
        <v>31819</v>
      </c>
      <c r="M12664" t="s">
        <v>36</v>
      </c>
      <c r="N12664" t="str">
        <f>IF(AND(PESQUISA!$B$3&lt;&gt;"",OR(PESQUISA!$B$4="TODAS",B12664=PESQUISA!$B$4),ISNUMBER(SEARCH(PESQUISA!$B$3,D12664))),ROW()-1,"")</f>
        <v/>
      </c>
    </row>
    <row r="12665" spans="1:14" x14ac:dyDescent="0.3">
      <c r="A12665" t="s">
        <v>38172</v>
      </c>
      <c r="B12665" t="s">
        <v>31811</v>
      </c>
      <c r="C12665" t="s">
        <v>38173</v>
      </c>
      <c r="D12665" t="s">
        <v>38174</v>
      </c>
      <c r="E12665" t="s">
        <v>40</v>
      </c>
      <c r="F12665" s="7">
        <v>165.3</v>
      </c>
      <c r="G12665" t="s">
        <v>33</v>
      </c>
      <c r="H12665" t="s">
        <v>31814</v>
      </c>
      <c r="I12665" t="s">
        <v>31819</v>
      </c>
      <c r="M12665" t="s">
        <v>36</v>
      </c>
      <c r="N12665" t="str">
        <f>IF(AND(PESQUISA!$B$3&lt;&gt;"",OR(PESQUISA!$B$4="TODAS",B12665=PESQUISA!$B$4),ISNUMBER(SEARCH(PESQUISA!$B$3,D12665))),ROW()-1,"")</f>
        <v/>
      </c>
    </row>
    <row r="12666" spans="1:14" x14ac:dyDescent="0.3">
      <c r="A12666" t="s">
        <v>38175</v>
      </c>
      <c r="B12666" t="s">
        <v>31811</v>
      </c>
      <c r="C12666" t="s">
        <v>38176</v>
      </c>
      <c r="D12666" t="s">
        <v>38177</v>
      </c>
      <c r="E12666" t="s">
        <v>40</v>
      </c>
      <c r="F12666" s="7">
        <v>31.13</v>
      </c>
      <c r="G12666" t="s">
        <v>33</v>
      </c>
      <c r="H12666" t="s">
        <v>31814</v>
      </c>
      <c r="I12666" t="s">
        <v>31819</v>
      </c>
      <c r="M12666" t="s">
        <v>36</v>
      </c>
      <c r="N12666" t="str">
        <f>IF(AND(PESQUISA!$B$3&lt;&gt;"",OR(PESQUISA!$B$4="TODAS",B12666=PESQUISA!$B$4),ISNUMBER(SEARCH(PESQUISA!$B$3,D12666))),ROW()-1,"")</f>
        <v/>
      </c>
    </row>
    <row r="12667" spans="1:14" x14ac:dyDescent="0.3">
      <c r="A12667" t="s">
        <v>38178</v>
      </c>
      <c r="B12667" t="s">
        <v>31811</v>
      </c>
      <c r="C12667" t="s">
        <v>38179</v>
      </c>
      <c r="D12667" t="s">
        <v>38180</v>
      </c>
      <c r="E12667" t="s">
        <v>40</v>
      </c>
      <c r="F12667" s="7">
        <v>244.38</v>
      </c>
      <c r="G12667" t="s">
        <v>33</v>
      </c>
      <c r="H12667" t="s">
        <v>31814</v>
      </c>
      <c r="I12667" t="s">
        <v>31819</v>
      </c>
      <c r="M12667" t="s">
        <v>36</v>
      </c>
      <c r="N12667" t="str">
        <f>IF(AND(PESQUISA!$B$3&lt;&gt;"",OR(PESQUISA!$B$4="TODAS",B12667=PESQUISA!$B$4),ISNUMBER(SEARCH(PESQUISA!$B$3,D12667))),ROW()-1,"")</f>
        <v/>
      </c>
    </row>
    <row r="12668" spans="1:14" x14ac:dyDescent="0.3">
      <c r="A12668" t="s">
        <v>38181</v>
      </c>
      <c r="B12668" t="s">
        <v>31811</v>
      </c>
      <c r="C12668" t="s">
        <v>38182</v>
      </c>
      <c r="D12668" t="s">
        <v>38183</v>
      </c>
      <c r="E12668" t="s">
        <v>40</v>
      </c>
      <c r="F12668" s="7">
        <v>410.58</v>
      </c>
      <c r="G12668" t="s">
        <v>33</v>
      </c>
      <c r="H12668" t="s">
        <v>31814</v>
      </c>
      <c r="I12668" t="s">
        <v>31819</v>
      </c>
      <c r="M12668" t="s">
        <v>36</v>
      </c>
      <c r="N12668" t="str">
        <f>IF(AND(PESQUISA!$B$3&lt;&gt;"",OR(PESQUISA!$B$4="TODAS",B12668=PESQUISA!$B$4),ISNUMBER(SEARCH(PESQUISA!$B$3,D12668))),ROW()-1,"")</f>
        <v/>
      </c>
    </row>
    <row r="12669" spans="1:14" x14ac:dyDescent="0.3">
      <c r="A12669" t="s">
        <v>38184</v>
      </c>
      <c r="B12669" t="s">
        <v>31811</v>
      </c>
      <c r="C12669" t="s">
        <v>38185</v>
      </c>
      <c r="D12669" t="s">
        <v>38186</v>
      </c>
      <c r="E12669" t="s">
        <v>40</v>
      </c>
      <c r="F12669" s="7">
        <v>27.78</v>
      </c>
      <c r="G12669" t="s">
        <v>33</v>
      </c>
      <c r="H12669" t="s">
        <v>31814</v>
      </c>
      <c r="I12669" t="s">
        <v>31819</v>
      </c>
      <c r="M12669" t="s">
        <v>36</v>
      </c>
      <c r="N12669" t="str">
        <f>IF(AND(PESQUISA!$B$3&lt;&gt;"",OR(PESQUISA!$B$4="TODAS",B12669=PESQUISA!$B$4),ISNUMBER(SEARCH(PESQUISA!$B$3,D12669))),ROW()-1,"")</f>
        <v/>
      </c>
    </row>
    <row r="12670" spans="1:14" x14ac:dyDescent="0.3">
      <c r="A12670" t="s">
        <v>38187</v>
      </c>
      <c r="B12670" t="s">
        <v>31811</v>
      </c>
      <c r="C12670" t="s">
        <v>38188</v>
      </c>
      <c r="D12670" t="s">
        <v>38189</v>
      </c>
      <c r="E12670" t="s">
        <v>32</v>
      </c>
      <c r="F12670" s="7">
        <v>116.05</v>
      </c>
      <c r="G12670" t="s">
        <v>33</v>
      </c>
      <c r="H12670" t="s">
        <v>31814</v>
      </c>
      <c r="I12670" t="s">
        <v>31815</v>
      </c>
      <c r="M12670" t="s">
        <v>36</v>
      </c>
      <c r="N12670" t="str">
        <f>IF(AND(PESQUISA!$B$3&lt;&gt;"",OR(PESQUISA!$B$4="TODAS",B12670=PESQUISA!$B$4),ISNUMBER(SEARCH(PESQUISA!$B$3,D12670))),ROW()-1,"")</f>
        <v/>
      </c>
    </row>
    <row r="12671" spans="1:14" x14ac:dyDescent="0.3">
      <c r="A12671" t="s">
        <v>38190</v>
      </c>
      <c r="B12671" t="s">
        <v>31811</v>
      </c>
      <c r="C12671" t="s">
        <v>38191</v>
      </c>
      <c r="D12671" t="s">
        <v>38192</v>
      </c>
      <c r="E12671" t="s">
        <v>32</v>
      </c>
      <c r="G12671" t="s">
        <v>33</v>
      </c>
      <c r="H12671" t="s">
        <v>31814</v>
      </c>
      <c r="I12671" t="s">
        <v>31815</v>
      </c>
      <c r="M12671" t="s">
        <v>53</v>
      </c>
      <c r="N12671" t="str">
        <f>IF(AND(PESQUISA!$B$3&lt;&gt;"",OR(PESQUISA!$B$4="TODAS",B12671=PESQUISA!$B$4),ISNUMBER(SEARCH(PESQUISA!$B$3,D12671))),ROW()-1,"")</f>
        <v/>
      </c>
    </row>
    <row r="12672" spans="1:14" x14ac:dyDescent="0.3">
      <c r="A12672" t="s">
        <v>38193</v>
      </c>
      <c r="B12672" t="s">
        <v>31811</v>
      </c>
      <c r="C12672" t="s">
        <v>38194</v>
      </c>
      <c r="D12672" t="s">
        <v>38195</v>
      </c>
      <c r="E12672" t="s">
        <v>32</v>
      </c>
      <c r="G12672" t="s">
        <v>33</v>
      </c>
      <c r="H12672" t="s">
        <v>31814</v>
      </c>
      <c r="I12672" t="s">
        <v>31815</v>
      </c>
      <c r="M12672" t="s">
        <v>53</v>
      </c>
      <c r="N12672" t="str">
        <f>IF(AND(PESQUISA!$B$3&lt;&gt;"",OR(PESQUISA!$B$4="TODAS",B12672=PESQUISA!$B$4),ISNUMBER(SEARCH(PESQUISA!$B$3,D12672))),ROW()-1,"")</f>
        <v/>
      </c>
    </row>
    <row r="12673" spans="1:14" x14ac:dyDescent="0.3">
      <c r="A12673" t="s">
        <v>38196</v>
      </c>
      <c r="B12673" t="s">
        <v>31811</v>
      </c>
      <c r="C12673" t="s">
        <v>38197</v>
      </c>
      <c r="D12673" t="s">
        <v>38198</v>
      </c>
      <c r="E12673" t="s">
        <v>32</v>
      </c>
      <c r="G12673" t="s">
        <v>33</v>
      </c>
      <c r="H12673" t="s">
        <v>31814</v>
      </c>
      <c r="I12673" t="s">
        <v>31815</v>
      </c>
      <c r="M12673" t="s">
        <v>53</v>
      </c>
      <c r="N12673" t="str">
        <f>IF(AND(PESQUISA!$B$3&lt;&gt;"",OR(PESQUISA!$B$4="TODAS",B12673=PESQUISA!$B$4),ISNUMBER(SEARCH(PESQUISA!$B$3,D12673))),ROW()-1,"")</f>
        <v/>
      </c>
    </row>
    <row r="12674" spans="1:14" x14ac:dyDescent="0.3">
      <c r="A12674" t="s">
        <v>38199</v>
      </c>
      <c r="B12674" t="s">
        <v>31811</v>
      </c>
      <c r="C12674" t="s">
        <v>38200</v>
      </c>
      <c r="D12674" t="s">
        <v>38201</v>
      </c>
      <c r="E12674" t="s">
        <v>32</v>
      </c>
      <c r="F12674" s="7">
        <v>170.73</v>
      </c>
      <c r="G12674" t="s">
        <v>33</v>
      </c>
      <c r="H12674" t="s">
        <v>31814</v>
      </c>
      <c r="I12674" t="s">
        <v>31819</v>
      </c>
      <c r="M12674" t="s">
        <v>36</v>
      </c>
      <c r="N12674" t="str">
        <f>IF(AND(PESQUISA!$B$3&lt;&gt;"",OR(PESQUISA!$B$4="TODAS",B12674=PESQUISA!$B$4),ISNUMBER(SEARCH(PESQUISA!$B$3,D12674))),ROW()-1,"")</f>
        <v/>
      </c>
    </row>
    <row r="12675" spans="1:14" x14ac:dyDescent="0.3">
      <c r="A12675" t="s">
        <v>38202</v>
      </c>
      <c r="B12675" t="s">
        <v>31811</v>
      </c>
      <c r="C12675" t="s">
        <v>38203</v>
      </c>
      <c r="D12675" t="s">
        <v>38204</v>
      </c>
      <c r="E12675" t="s">
        <v>32</v>
      </c>
      <c r="F12675" s="7">
        <v>258</v>
      </c>
      <c r="G12675" t="s">
        <v>33</v>
      </c>
      <c r="H12675" t="s">
        <v>31814</v>
      </c>
      <c r="I12675" t="s">
        <v>31819</v>
      </c>
      <c r="M12675" t="s">
        <v>36</v>
      </c>
      <c r="N12675" t="str">
        <f>IF(AND(PESQUISA!$B$3&lt;&gt;"",OR(PESQUISA!$B$4="TODAS",B12675=PESQUISA!$B$4),ISNUMBER(SEARCH(PESQUISA!$B$3,D12675))),ROW()-1,"")</f>
        <v/>
      </c>
    </row>
    <row r="12676" spans="1:14" x14ac:dyDescent="0.3">
      <c r="A12676" t="s">
        <v>38205</v>
      </c>
      <c r="B12676" t="s">
        <v>31811</v>
      </c>
      <c r="C12676" t="s">
        <v>38206</v>
      </c>
      <c r="D12676" t="s">
        <v>38207</v>
      </c>
      <c r="E12676" t="s">
        <v>32</v>
      </c>
      <c r="F12676" s="7">
        <v>54.19</v>
      </c>
      <c r="G12676" t="s">
        <v>33</v>
      </c>
      <c r="H12676" t="s">
        <v>31814</v>
      </c>
      <c r="I12676" t="s">
        <v>31819</v>
      </c>
      <c r="M12676" t="s">
        <v>36</v>
      </c>
      <c r="N12676" t="str">
        <f>IF(AND(PESQUISA!$B$3&lt;&gt;"",OR(PESQUISA!$B$4="TODAS",B12676=PESQUISA!$B$4),ISNUMBER(SEARCH(PESQUISA!$B$3,D12676))),ROW()-1,"")</f>
        <v/>
      </c>
    </row>
    <row r="12677" spans="1:14" x14ac:dyDescent="0.3">
      <c r="A12677" t="s">
        <v>38208</v>
      </c>
      <c r="B12677" t="s">
        <v>31811</v>
      </c>
      <c r="C12677" t="s">
        <v>38209</v>
      </c>
      <c r="D12677" t="s">
        <v>38210</v>
      </c>
      <c r="E12677" t="s">
        <v>32</v>
      </c>
      <c r="F12677" s="7">
        <v>79.58</v>
      </c>
      <c r="G12677" t="s">
        <v>33</v>
      </c>
      <c r="H12677" t="s">
        <v>31814</v>
      </c>
      <c r="I12677" t="s">
        <v>31819</v>
      </c>
      <c r="M12677" t="s">
        <v>36</v>
      </c>
      <c r="N12677" t="str">
        <f>IF(AND(PESQUISA!$B$3&lt;&gt;"",OR(PESQUISA!$B$4="TODAS",B12677=PESQUISA!$B$4),ISNUMBER(SEARCH(PESQUISA!$B$3,D12677))),ROW()-1,"")</f>
        <v/>
      </c>
    </row>
    <row r="12678" spans="1:14" x14ac:dyDescent="0.3">
      <c r="A12678" t="s">
        <v>38211</v>
      </c>
      <c r="B12678" t="s">
        <v>31811</v>
      </c>
      <c r="C12678" t="s">
        <v>38212</v>
      </c>
      <c r="D12678" t="s">
        <v>38213</v>
      </c>
      <c r="E12678" t="s">
        <v>32</v>
      </c>
      <c r="F12678" s="7">
        <v>32.32</v>
      </c>
      <c r="G12678" t="s">
        <v>33</v>
      </c>
      <c r="H12678" t="s">
        <v>31814</v>
      </c>
      <c r="I12678" t="s">
        <v>31819</v>
      </c>
      <c r="M12678" t="s">
        <v>36</v>
      </c>
      <c r="N12678" t="str">
        <f>IF(AND(PESQUISA!$B$3&lt;&gt;"",OR(PESQUISA!$B$4="TODAS",B12678=PESQUISA!$B$4),ISNUMBER(SEARCH(PESQUISA!$B$3,D12678))),ROW()-1,"")</f>
        <v/>
      </c>
    </row>
    <row r="12679" spans="1:14" x14ac:dyDescent="0.3">
      <c r="A12679" t="s">
        <v>38214</v>
      </c>
      <c r="B12679" t="s">
        <v>31811</v>
      </c>
      <c r="C12679" t="s">
        <v>38215</v>
      </c>
      <c r="D12679" t="s">
        <v>38216</v>
      </c>
      <c r="E12679" t="s">
        <v>32</v>
      </c>
      <c r="F12679" s="7">
        <v>23.75</v>
      </c>
      <c r="G12679" t="s">
        <v>33</v>
      </c>
      <c r="H12679" t="s">
        <v>31814</v>
      </c>
      <c r="I12679" t="s">
        <v>31819</v>
      </c>
      <c r="M12679" t="s">
        <v>36</v>
      </c>
      <c r="N12679" t="str">
        <f>IF(AND(PESQUISA!$B$3&lt;&gt;"",OR(PESQUISA!$B$4="TODAS",B12679=PESQUISA!$B$4),ISNUMBER(SEARCH(PESQUISA!$B$3,D12679))),ROW()-1,"")</f>
        <v/>
      </c>
    </row>
    <row r="12680" spans="1:14" x14ac:dyDescent="0.3">
      <c r="A12680" t="s">
        <v>38217</v>
      </c>
      <c r="B12680" t="s">
        <v>31811</v>
      </c>
      <c r="C12680" t="s">
        <v>38218</v>
      </c>
      <c r="D12680" t="s">
        <v>38219</v>
      </c>
      <c r="E12680" t="s">
        <v>32</v>
      </c>
      <c r="F12680" s="7">
        <v>23.21</v>
      </c>
      <c r="G12680" t="s">
        <v>33</v>
      </c>
      <c r="H12680" t="s">
        <v>31814</v>
      </c>
      <c r="I12680" t="s">
        <v>31819</v>
      </c>
      <c r="M12680" t="s">
        <v>36</v>
      </c>
      <c r="N12680" t="str">
        <f>IF(AND(PESQUISA!$B$3&lt;&gt;"",OR(PESQUISA!$B$4="TODAS",B12680=PESQUISA!$B$4),ISNUMBER(SEARCH(PESQUISA!$B$3,D12680))),ROW()-1,"")</f>
        <v/>
      </c>
    </row>
    <row r="12681" spans="1:14" x14ac:dyDescent="0.3">
      <c r="A12681" t="s">
        <v>38220</v>
      </c>
      <c r="B12681" t="s">
        <v>31811</v>
      </c>
      <c r="C12681" t="s">
        <v>38221</v>
      </c>
      <c r="D12681" t="s">
        <v>38222</v>
      </c>
      <c r="E12681" t="s">
        <v>40</v>
      </c>
      <c r="F12681" s="7">
        <v>6193.11</v>
      </c>
      <c r="G12681" t="s">
        <v>33</v>
      </c>
      <c r="H12681" t="s">
        <v>31814</v>
      </c>
      <c r="I12681" t="s">
        <v>31819</v>
      </c>
      <c r="M12681" t="s">
        <v>36</v>
      </c>
      <c r="N12681" t="str">
        <f>IF(AND(PESQUISA!$B$3&lt;&gt;"",OR(PESQUISA!$B$4="TODAS",B12681=PESQUISA!$B$4),ISNUMBER(SEARCH(PESQUISA!$B$3,D12681))),ROW()-1,"")</f>
        <v/>
      </c>
    </row>
    <row r="12682" spans="1:14" x14ac:dyDescent="0.3">
      <c r="A12682" t="s">
        <v>38223</v>
      </c>
      <c r="B12682" t="s">
        <v>31811</v>
      </c>
      <c r="C12682" t="s">
        <v>38224</v>
      </c>
      <c r="D12682" t="s">
        <v>38225</v>
      </c>
      <c r="E12682" t="s">
        <v>40</v>
      </c>
      <c r="F12682" s="7">
        <v>1892.04</v>
      </c>
      <c r="G12682" t="s">
        <v>33</v>
      </c>
      <c r="H12682" t="s">
        <v>31814</v>
      </c>
      <c r="I12682" t="s">
        <v>31819</v>
      </c>
      <c r="M12682" t="s">
        <v>36</v>
      </c>
      <c r="N12682" t="str">
        <f>IF(AND(PESQUISA!$B$3&lt;&gt;"",OR(PESQUISA!$B$4="TODAS",B12682=PESQUISA!$B$4),ISNUMBER(SEARCH(PESQUISA!$B$3,D12682))),ROW()-1,"")</f>
        <v/>
      </c>
    </row>
    <row r="12683" spans="1:14" x14ac:dyDescent="0.3">
      <c r="A12683" t="s">
        <v>38226</v>
      </c>
      <c r="B12683" t="s">
        <v>31811</v>
      </c>
      <c r="C12683" t="s">
        <v>38227</v>
      </c>
      <c r="D12683" t="s">
        <v>38228</v>
      </c>
      <c r="E12683" t="s">
        <v>40</v>
      </c>
      <c r="F12683" s="7">
        <v>3342.38</v>
      </c>
      <c r="G12683" t="s">
        <v>33</v>
      </c>
      <c r="H12683" t="s">
        <v>31814</v>
      </c>
      <c r="I12683" t="s">
        <v>31819</v>
      </c>
      <c r="M12683" t="s">
        <v>36</v>
      </c>
      <c r="N12683" t="str">
        <f>IF(AND(PESQUISA!$B$3&lt;&gt;"",OR(PESQUISA!$B$4="TODAS",B12683=PESQUISA!$B$4),ISNUMBER(SEARCH(PESQUISA!$B$3,D12683))),ROW()-1,"")</f>
        <v/>
      </c>
    </row>
    <row r="12684" spans="1:14" x14ac:dyDescent="0.3">
      <c r="A12684" t="s">
        <v>38229</v>
      </c>
      <c r="B12684" t="s">
        <v>31811</v>
      </c>
      <c r="C12684" t="s">
        <v>38230</v>
      </c>
      <c r="D12684" t="s">
        <v>38231</v>
      </c>
      <c r="E12684" t="s">
        <v>40</v>
      </c>
      <c r="F12684" s="7">
        <v>13062.92</v>
      </c>
      <c r="G12684" t="s">
        <v>33</v>
      </c>
      <c r="H12684" t="s">
        <v>31814</v>
      </c>
      <c r="I12684" t="s">
        <v>31819</v>
      </c>
      <c r="M12684" t="s">
        <v>36</v>
      </c>
      <c r="N12684" t="str">
        <f>IF(AND(PESQUISA!$B$3&lt;&gt;"",OR(PESQUISA!$B$4="TODAS",B12684=PESQUISA!$B$4),ISNUMBER(SEARCH(PESQUISA!$B$3,D12684))),ROW()-1,"")</f>
        <v/>
      </c>
    </row>
    <row r="12685" spans="1:14" x14ac:dyDescent="0.3">
      <c r="A12685" t="s">
        <v>38232</v>
      </c>
      <c r="B12685" t="s">
        <v>31811</v>
      </c>
      <c r="C12685" t="s">
        <v>38233</v>
      </c>
      <c r="D12685" t="s">
        <v>38234</v>
      </c>
      <c r="E12685" t="s">
        <v>40</v>
      </c>
      <c r="G12685" t="s">
        <v>33</v>
      </c>
      <c r="H12685" t="s">
        <v>31814</v>
      </c>
      <c r="I12685" t="s">
        <v>32347</v>
      </c>
      <c r="M12685" t="s">
        <v>53</v>
      </c>
      <c r="N12685" t="str">
        <f>IF(AND(PESQUISA!$B$3&lt;&gt;"",OR(PESQUISA!$B$4="TODAS",B12685=PESQUISA!$B$4),ISNUMBER(SEARCH(PESQUISA!$B$3,D12685))),ROW()-1,"")</f>
        <v/>
      </c>
    </row>
    <row r="12686" spans="1:14" x14ac:dyDescent="0.3">
      <c r="A12686" t="s">
        <v>38235</v>
      </c>
      <c r="B12686" t="s">
        <v>31811</v>
      </c>
      <c r="C12686" t="s">
        <v>38236</v>
      </c>
      <c r="D12686" t="s">
        <v>38237</v>
      </c>
      <c r="E12686" t="s">
        <v>40</v>
      </c>
      <c r="G12686" t="s">
        <v>33</v>
      </c>
      <c r="H12686" t="s">
        <v>31814</v>
      </c>
      <c r="I12686" t="s">
        <v>32347</v>
      </c>
      <c r="M12686" t="s">
        <v>53</v>
      </c>
      <c r="N12686" t="str">
        <f>IF(AND(PESQUISA!$B$3&lt;&gt;"",OR(PESQUISA!$B$4="TODAS",B12686=PESQUISA!$B$4),ISNUMBER(SEARCH(PESQUISA!$B$3,D12686))),ROW()-1,"")</f>
        <v/>
      </c>
    </row>
    <row r="12687" spans="1:14" x14ac:dyDescent="0.3">
      <c r="A12687" t="s">
        <v>38238</v>
      </c>
      <c r="B12687" t="s">
        <v>31811</v>
      </c>
      <c r="C12687" t="s">
        <v>38239</v>
      </c>
      <c r="D12687" t="s">
        <v>38240</v>
      </c>
      <c r="E12687" t="s">
        <v>29882</v>
      </c>
      <c r="F12687" s="7">
        <v>41.95</v>
      </c>
      <c r="G12687" t="s">
        <v>33</v>
      </c>
      <c r="H12687" t="s">
        <v>31814</v>
      </c>
      <c r="I12687" t="s">
        <v>31819</v>
      </c>
      <c r="M12687" t="s">
        <v>36</v>
      </c>
      <c r="N12687" t="str">
        <f>IF(AND(PESQUISA!$B$3&lt;&gt;"",OR(PESQUISA!$B$4="TODAS",B12687=PESQUISA!$B$4),ISNUMBER(SEARCH(PESQUISA!$B$3,D12687))),ROW()-1,"")</f>
        <v/>
      </c>
    </row>
    <row r="12688" spans="1:14" x14ac:dyDescent="0.3">
      <c r="A12688" t="s">
        <v>38241</v>
      </c>
      <c r="B12688" t="s">
        <v>31811</v>
      </c>
      <c r="C12688" t="s">
        <v>38242</v>
      </c>
      <c r="D12688" t="s">
        <v>38243</v>
      </c>
      <c r="E12688" t="s">
        <v>29882</v>
      </c>
      <c r="F12688" s="7">
        <v>18.11</v>
      </c>
      <c r="G12688" t="s">
        <v>33</v>
      </c>
      <c r="H12688" t="s">
        <v>31814</v>
      </c>
      <c r="I12688" t="s">
        <v>31819</v>
      </c>
      <c r="M12688" t="s">
        <v>36</v>
      </c>
      <c r="N12688" t="str">
        <f>IF(AND(PESQUISA!$B$3&lt;&gt;"",OR(PESQUISA!$B$4="TODAS",B12688=PESQUISA!$B$4),ISNUMBER(SEARCH(PESQUISA!$B$3,D12688))),ROW()-1,"")</f>
        <v/>
      </c>
    </row>
    <row r="12689" spans="1:14" x14ac:dyDescent="0.3">
      <c r="A12689" t="s">
        <v>38244</v>
      </c>
      <c r="B12689" t="s">
        <v>31811</v>
      </c>
      <c r="C12689" t="s">
        <v>38245</v>
      </c>
      <c r="D12689" t="s">
        <v>38246</v>
      </c>
      <c r="E12689" t="s">
        <v>29882</v>
      </c>
      <c r="F12689" s="7">
        <v>28.72</v>
      </c>
      <c r="G12689" t="s">
        <v>33</v>
      </c>
      <c r="H12689" t="s">
        <v>31814</v>
      </c>
      <c r="I12689" t="s">
        <v>31819</v>
      </c>
      <c r="M12689" t="s">
        <v>36</v>
      </c>
      <c r="N12689" t="str">
        <f>IF(AND(PESQUISA!$B$3&lt;&gt;"",OR(PESQUISA!$B$4="TODAS",B12689=PESQUISA!$B$4),ISNUMBER(SEARCH(PESQUISA!$B$3,D12689))),ROW()-1,"")</f>
        <v/>
      </c>
    </row>
    <row r="12690" spans="1:14" x14ac:dyDescent="0.3">
      <c r="A12690" t="s">
        <v>38247</v>
      </c>
      <c r="B12690" t="s">
        <v>31811</v>
      </c>
      <c r="C12690" t="s">
        <v>38248</v>
      </c>
      <c r="D12690" t="s">
        <v>38249</v>
      </c>
      <c r="E12690" t="s">
        <v>40</v>
      </c>
      <c r="F12690" s="7">
        <v>234.93</v>
      </c>
      <c r="G12690" t="s">
        <v>33</v>
      </c>
      <c r="H12690" t="s">
        <v>31814</v>
      </c>
      <c r="I12690" t="s">
        <v>32347</v>
      </c>
      <c r="M12690" t="s">
        <v>36</v>
      </c>
      <c r="N12690" t="str">
        <f>IF(AND(PESQUISA!$B$3&lt;&gt;"",OR(PESQUISA!$B$4="TODAS",B12690=PESQUISA!$B$4),ISNUMBER(SEARCH(PESQUISA!$B$3,D12690))),ROW()-1,"")</f>
        <v/>
      </c>
    </row>
    <row r="12691" spans="1:14" x14ac:dyDescent="0.3">
      <c r="A12691" t="s">
        <v>38250</v>
      </c>
      <c r="B12691" t="s">
        <v>31811</v>
      </c>
      <c r="C12691" t="s">
        <v>38251</v>
      </c>
      <c r="D12691" t="s">
        <v>38252</v>
      </c>
      <c r="E12691" t="s">
        <v>40</v>
      </c>
      <c r="F12691" s="7">
        <v>26.07</v>
      </c>
      <c r="G12691" t="s">
        <v>33</v>
      </c>
      <c r="H12691" t="s">
        <v>31814</v>
      </c>
      <c r="I12691" t="s">
        <v>31815</v>
      </c>
      <c r="M12691" t="s">
        <v>36</v>
      </c>
      <c r="N12691" t="str">
        <f>IF(AND(PESQUISA!$B$3&lt;&gt;"",OR(PESQUISA!$B$4="TODAS",B12691=PESQUISA!$B$4),ISNUMBER(SEARCH(PESQUISA!$B$3,D12691))),ROW()-1,"")</f>
        <v/>
      </c>
    </row>
    <row r="12692" spans="1:14" x14ac:dyDescent="0.3">
      <c r="A12692" t="s">
        <v>38253</v>
      </c>
      <c r="B12692" t="s">
        <v>31811</v>
      </c>
      <c r="C12692" t="s">
        <v>38254</v>
      </c>
      <c r="D12692" t="s">
        <v>38255</v>
      </c>
      <c r="E12692" t="s">
        <v>40</v>
      </c>
      <c r="F12692" s="7">
        <v>1253.54</v>
      </c>
      <c r="G12692" t="s">
        <v>33</v>
      </c>
      <c r="H12692" t="s">
        <v>31814</v>
      </c>
      <c r="I12692" t="s">
        <v>31819</v>
      </c>
      <c r="M12692" t="s">
        <v>36</v>
      </c>
      <c r="N12692" t="str">
        <f>IF(AND(PESQUISA!$B$3&lt;&gt;"",OR(PESQUISA!$B$4="TODAS",B12692=PESQUISA!$B$4),ISNUMBER(SEARCH(PESQUISA!$B$3,D12692))),ROW()-1,"")</f>
        <v/>
      </c>
    </row>
    <row r="12693" spans="1:14" x14ac:dyDescent="0.3">
      <c r="A12693" t="s">
        <v>38256</v>
      </c>
      <c r="B12693" t="s">
        <v>31811</v>
      </c>
      <c r="C12693" t="s">
        <v>38257</v>
      </c>
      <c r="D12693" t="s">
        <v>38258</v>
      </c>
      <c r="E12693" t="s">
        <v>40</v>
      </c>
      <c r="F12693" s="7">
        <v>1352.37</v>
      </c>
      <c r="G12693" t="s">
        <v>33</v>
      </c>
      <c r="H12693" t="s">
        <v>31814</v>
      </c>
      <c r="I12693" t="s">
        <v>31819</v>
      </c>
      <c r="M12693" t="s">
        <v>36</v>
      </c>
      <c r="N12693" t="str">
        <f>IF(AND(PESQUISA!$B$3&lt;&gt;"",OR(PESQUISA!$B$4="TODAS",B12693=PESQUISA!$B$4),ISNUMBER(SEARCH(PESQUISA!$B$3,D12693))),ROW()-1,"")</f>
        <v/>
      </c>
    </row>
    <row r="12694" spans="1:14" x14ac:dyDescent="0.3">
      <c r="A12694" t="s">
        <v>38259</v>
      </c>
      <c r="B12694" t="s">
        <v>31811</v>
      </c>
      <c r="C12694" t="s">
        <v>38260</v>
      </c>
      <c r="D12694" t="s">
        <v>38261</v>
      </c>
      <c r="E12694" t="s">
        <v>40</v>
      </c>
      <c r="F12694" s="7">
        <v>1487.7</v>
      </c>
      <c r="G12694" t="s">
        <v>33</v>
      </c>
      <c r="H12694" t="s">
        <v>31814</v>
      </c>
      <c r="I12694" t="s">
        <v>31819</v>
      </c>
      <c r="M12694" t="s">
        <v>36</v>
      </c>
      <c r="N12694" t="str">
        <f>IF(AND(PESQUISA!$B$3&lt;&gt;"",OR(PESQUISA!$B$4="TODAS",B12694=PESQUISA!$B$4),ISNUMBER(SEARCH(PESQUISA!$B$3,D12694))),ROW()-1,"")</f>
        <v/>
      </c>
    </row>
    <row r="12695" spans="1:14" x14ac:dyDescent="0.3">
      <c r="A12695" t="s">
        <v>38262</v>
      </c>
      <c r="B12695" t="s">
        <v>31811</v>
      </c>
      <c r="C12695" t="s">
        <v>38263</v>
      </c>
      <c r="D12695" t="s">
        <v>38264</v>
      </c>
      <c r="E12695" t="s">
        <v>32</v>
      </c>
      <c r="F12695" s="7">
        <v>120.25</v>
      </c>
      <c r="G12695" t="s">
        <v>33</v>
      </c>
      <c r="H12695" t="s">
        <v>31814</v>
      </c>
      <c r="I12695" t="s">
        <v>31819</v>
      </c>
      <c r="M12695" t="s">
        <v>36</v>
      </c>
      <c r="N12695" t="str">
        <f>IF(AND(PESQUISA!$B$3&lt;&gt;"",OR(PESQUISA!$B$4="TODAS",B12695=PESQUISA!$B$4),ISNUMBER(SEARCH(PESQUISA!$B$3,D12695))),ROW()-1,"")</f>
        <v/>
      </c>
    </row>
    <row r="12696" spans="1:14" x14ac:dyDescent="0.3">
      <c r="A12696" t="s">
        <v>38265</v>
      </c>
      <c r="B12696" t="s">
        <v>31811</v>
      </c>
      <c r="C12696" t="s">
        <v>38266</v>
      </c>
      <c r="D12696" t="s">
        <v>38267</v>
      </c>
      <c r="E12696" t="s">
        <v>32</v>
      </c>
      <c r="F12696" s="7">
        <v>130.11000000000001</v>
      </c>
      <c r="G12696" t="s">
        <v>33</v>
      </c>
      <c r="H12696" t="s">
        <v>31814</v>
      </c>
      <c r="I12696" t="s">
        <v>31819</v>
      </c>
      <c r="M12696" t="s">
        <v>36</v>
      </c>
      <c r="N12696" t="str">
        <f>IF(AND(PESQUISA!$B$3&lt;&gt;"",OR(PESQUISA!$B$4="TODAS",B12696=PESQUISA!$B$4),ISNUMBER(SEARCH(PESQUISA!$B$3,D12696))),ROW()-1,"")</f>
        <v/>
      </c>
    </row>
    <row r="12697" spans="1:14" x14ac:dyDescent="0.3">
      <c r="A12697" t="s">
        <v>38268</v>
      </c>
      <c r="B12697" t="s">
        <v>31811</v>
      </c>
      <c r="C12697" t="s">
        <v>38269</v>
      </c>
      <c r="D12697" t="s">
        <v>38270</v>
      </c>
      <c r="E12697" t="s">
        <v>32</v>
      </c>
      <c r="F12697" s="7">
        <v>142.72</v>
      </c>
      <c r="G12697" t="s">
        <v>33</v>
      </c>
      <c r="H12697" t="s">
        <v>31814</v>
      </c>
      <c r="I12697" t="s">
        <v>31819</v>
      </c>
      <c r="M12697" t="s">
        <v>36</v>
      </c>
      <c r="N12697" t="str">
        <f>IF(AND(PESQUISA!$B$3&lt;&gt;"",OR(PESQUISA!$B$4="TODAS",B12697=PESQUISA!$B$4),ISNUMBER(SEARCH(PESQUISA!$B$3,D12697))),ROW()-1,"")</f>
        <v/>
      </c>
    </row>
    <row r="12698" spans="1:14" x14ac:dyDescent="0.3">
      <c r="A12698" t="s">
        <v>38271</v>
      </c>
      <c r="B12698" t="s">
        <v>31811</v>
      </c>
      <c r="C12698" t="s">
        <v>38272</v>
      </c>
      <c r="D12698" t="s">
        <v>38273</v>
      </c>
      <c r="E12698" t="s">
        <v>40</v>
      </c>
      <c r="F12698" s="7">
        <v>431.04</v>
      </c>
      <c r="G12698" t="s">
        <v>33</v>
      </c>
      <c r="H12698" t="s">
        <v>31814</v>
      </c>
      <c r="I12698" t="s">
        <v>31819</v>
      </c>
      <c r="M12698" t="s">
        <v>36</v>
      </c>
      <c r="N12698" t="str">
        <f>IF(AND(PESQUISA!$B$3&lt;&gt;"",OR(PESQUISA!$B$4="TODAS",B12698=PESQUISA!$B$4),ISNUMBER(SEARCH(PESQUISA!$B$3,D12698))),ROW()-1,"")</f>
        <v/>
      </c>
    </row>
    <row r="12699" spans="1:14" x14ac:dyDescent="0.3">
      <c r="A12699" t="s">
        <v>38274</v>
      </c>
      <c r="B12699" t="s">
        <v>31811</v>
      </c>
      <c r="C12699" t="s">
        <v>38275</v>
      </c>
      <c r="D12699" t="s">
        <v>38276</v>
      </c>
      <c r="E12699" t="s">
        <v>376</v>
      </c>
      <c r="F12699" s="7">
        <v>431.04</v>
      </c>
      <c r="G12699" t="s">
        <v>33</v>
      </c>
      <c r="H12699" t="s">
        <v>31814</v>
      </c>
      <c r="I12699" t="s">
        <v>31819</v>
      </c>
      <c r="M12699" t="s">
        <v>36</v>
      </c>
      <c r="N12699" t="str">
        <f>IF(AND(PESQUISA!$B$3&lt;&gt;"",OR(PESQUISA!$B$4="TODAS",B12699=PESQUISA!$B$4),ISNUMBER(SEARCH(PESQUISA!$B$3,D12699))),ROW()-1,"")</f>
        <v/>
      </c>
    </row>
    <row r="12700" spans="1:14" x14ac:dyDescent="0.3">
      <c r="A12700" t="s">
        <v>38277</v>
      </c>
      <c r="B12700" t="s">
        <v>31811</v>
      </c>
      <c r="C12700" t="s">
        <v>38278</v>
      </c>
      <c r="D12700" t="s">
        <v>38279</v>
      </c>
      <c r="E12700" t="s">
        <v>40</v>
      </c>
      <c r="F12700" s="7">
        <v>573.23</v>
      </c>
      <c r="G12700" t="s">
        <v>33</v>
      </c>
      <c r="H12700" t="s">
        <v>31814</v>
      </c>
      <c r="I12700" t="s">
        <v>31819</v>
      </c>
      <c r="M12700" t="s">
        <v>36</v>
      </c>
      <c r="N12700" t="str">
        <f>IF(AND(PESQUISA!$B$3&lt;&gt;"",OR(PESQUISA!$B$4="TODAS",B12700=PESQUISA!$B$4),ISNUMBER(SEARCH(PESQUISA!$B$3,D12700))),ROW()-1,"")</f>
        <v/>
      </c>
    </row>
    <row r="12701" spans="1:14" x14ac:dyDescent="0.3">
      <c r="A12701" t="s">
        <v>38280</v>
      </c>
      <c r="B12701" t="s">
        <v>31811</v>
      </c>
      <c r="C12701" t="s">
        <v>38281</v>
      </c>
      <c r="D12701" t="s">
        <v>38282</v>
      </c>
      <c r="E12701" t="s">
        <v>40</v>
      </c>
      <c r="F12701" s="7">
        <v>803.63</v>
      </c>
      <c r="G12701" t="s">
        <v>33</v>
      </c>
      <c r="H12701" t="s">
        <v>31814</v>
      </c>
      <c r="I12701" t="s">
        <v>31819</v>
      </c>
      <c r="M12701" t="s">
        <v>36</v>
      </c>
      <c r="N12701" t="str">
        <f>IF(AND(PESQUISA!$B$3&lt;&gt;"",OR(PESQUISA!$B$4="TODAS",B12701=PESQUISA!$B$4),ISNUMBER(SEARCH(PESQUISA!$B$3,D12701))),ROW()-1,"")</f>
        <v/>
      </c>
    </row>
    <row r="12702" spans="1:14" x14ac:dyDescent="0.3">
      <c r="A12702" t="s">
        <v>38283</v>
      </c>
      <c r="B12702" t="s">
        <v>31811</v>
      </c>
      <c r="C12702" t="s">
        <v>38284</v>
      </c>
      <c r="D12702" t="s">
        <v>38285</v>
      </c>
      <c r="E12702" t="s">
        <v>376</v>
      </c>
      <c r="F12702" s="7">
        <v>574.76</v>
      </c>
      <c r="G12702" t="s">
        <v>33</v>
      </c>
      <c r="H12702" t="s">
        <v>31814</v>
      </c>
      <c r="I12702" t="s">
        <v>31819</v>
      </c>
      <c r="M12702" t="s">
        <v>36</v>
      </c>
      <c r="N12702" t="str">
        <f>IF(AND(PESQUISA!$B$3&lt;&gt;"",OR(PESQUISA!$B$4="TODAS",B12702=PESQUISA!$B$4),ISNUMBER(SEARCH(PESQUISA!$B$3,D12702))),ROW()-1,"")</f>
        <v/>
      </c>
    </row>
    <row r="12703" spans="1:14" x14ac:dyDescent="0.3">
      <c r="A12703" t="s">
        <v>38286</v>
      </c>
      <c r="B12703" t="s">
        <v>31811</v>
      </c>
      <c r="C12703" t="s">
        <v>38287</v>
      </c>
      <c r="D12703" t="s">
        <v>38288</v>
      </c>
      <c r="E12703" t="s">
        <v>40</v>
      </c>
      <c r="F12703" s="7">
        <v>668.38</v>
      </c>
      <c r="G12703" t="s">
        <v>33</v>
      </c>
      <c r="H12703" t="s">
        <v>31814</v>
      </c>
      <c r="I12703" t="s">
        <v>31819</v>
      </c>
      <c r="M12703" t="s">
        <v>36</v>
      </c>
      <c r="N12703" t="str">
        <f>IF(AND(PESQUISA!$B$3&lt;&gt;"",OR(PESQUISA!$B$4="TODAS",B12703=PESQUISA!$B$4),ISNUMBER(SEARCH(PESQUISA!$B$3,D12703))),ROW()-1,"")</f>
        <v/>
      </c>
    </row>
    <row r="12704" spans="1:14" x14ac:dyDescent="0.3">
      <c r="A12704" t="s">
        <v>38289</v>
      </c>
      <c r="B12704" t="s">
        <v>31811</v>
      </c>
      <c r="C12704" t="s">
        <v>38290</v>
      </c>
      <c r="D12704" t="s">
        <v>38291</v>
      </c>
      <c r="E12704" t="s">
        <v>376</v>
      </c>
      <c r="F12704" s="7">
        <v>456.44</v>
      </c>
      <c r="G12704" t="s">
        <v>33</v>
      </c>
      <c r="H12704" t="s">
        <v>31814</v>
      </c>
      <c r="I12704" t="s">
        <v>31819</v>
      </c>
      <c r="M12704" t="s">
        <v>36</v>
      </c>
      <c r="N12704" t="str">
        <f>IF(AND(PESQUISA!$B$3&lt;&gt;"",OR(PESQUISA!$B$4="TODAS",B12704=PESQUISA!$B$4),ISNUMBER(SEARCH(PESQUISA!$B$3,D12704))),ROW()-1,"")</f>
        <v/>
      </c>
    </row>
    <row r="12705" spans="1:14" x14ac:dyDescent="0.3">
      <c r="A12705" t="s">
        <v>38292</v>
      </c>
      <c r="B12705" t="s">
        <v>31811</v>
      </c>
      <c r="C12705" t="s">
        <v>38293</v>
      </c>
      <c r="D12705" t="s">
        <v>38294</v>
      </c>
      <c r="E12705" t="s">
        <v>376</v>
      </c>
      <c r="F12705" s="7">
        <v>598.66999999999996</v>
      </c>
      <c r="G12705" t="s">
        <v>33</v>
      </c>
      <c r="H12705" t="s">
        <v>31814</v>
      </c>
      <c r="I12705" t="s">
        <v>31819</v>
      </c>
      <c r="M12705" t="s">
        <v>36</v>
      </c>
      <c r="N12705" t="str">
        <f>IF(AND(PESQUISA!$B$3&lt;&gt;"",OR(PESQUISA!$B$4="TODAS",B12705=PESQUISA!$B$4),ISNUMBER(SEARCH(PESQUISA!$B$3,D12705))),ROW()-1,"")</f>
        <v/>
      </c>
    </row>
    <row r="12706" spans="1:14" x14ac:dyDescent="0.3">
      <c r="A12706" t="s">
        <v>38295</v>
      </c>
      <c r="B12706" t="s">
        <v>31811</v>
      </c>
      <c r="C12706" t="s">
        <v>38296</v>
      </c>
      <c r="D12706" t="s">
        <v>38297</v>
      </c>
      <c r="E12706" t="s">
        <v>376</v>
      </c>
      <c r="F12706" s="7">
        <v>382.22</v>
      </c>
      <c r="G12706" t="s">
        <v>33</v>
      </c>
      <c r="H12706" t="s">
        <v>31814</v>
      </c>
      <c r="I12706" t="s">
        <v>31819</v>
      </c>
      <c r="M12706" t="s">
        <v>36</v>
      </c>
      <c r="N12706" t="str">
        <f>IF(AND(PESQUISA!$B$3&lt;&gt;"",OR(PESQUISA!$B$4="TODAS",B12706=PESQUISA!$B$4),ISNUMBER(SEARCH(PESQUISA!$B$3,D12706))),ROW()-1,"")</f>
        <v/>
      </c>
    </row>
    <row r="12707" spans="1:14" x14ac:dyDescent="0.3">
      <c r="A12707" t="s">
        <v>38298</v>
      </c>
      <c r="B12707" t="s">
        <v>31811</v>
      </c>
      <c r="C12707" t="s">
        <v>38299</v>
      </c>
      <c r="D12707" t="s">
        <v>38300</v>
      </c>
      <c r="E12707" t="s">
        <v>40</v>
      </c>
      <c r="F12707" s="7">
        <v>826.67</v>
      </c>
      <c r="G12707" t="s">
        <v>33</v>
      </c>
      <c r="H12707" t="s">
        <v>31814</v>
      </c>
      <c r="I12707" t="s">
        <v>31819</v>
      </c>
      <c r="M12707" t="s">
        <v>36</v>
      </c>
      <c r="N12707" t="str">
        <f>IF(AND(PESQUISA!$B$3&lt;&gt;"",OR(PESQUISA!$B$4="TODAS",B12707=PESQUISA!$B$4),ISNUMBER(SEARCH(PESQUISA!$B$3,D12707))),ROW()-1,"")</f>
        <v/>
      </c>
    </row>
    <row r="12708" spans="1:14" x14ac:dyDescent="0.3">
      <c r="A12708" t="s">
        <v>38301</v>
      </c>
      <c r="B12708" t="s">
        <v>31811</v>
      </c>
      <c r="C12708" t="s">
        <v>38302</v>
      </c>
      <c r="D12708" t="s">
        <v>38303</v>
      </c>
      <c r="E12708" t="s">
        <v>40</v>
      </c>
      <c r="F12708" s="7">
        <v>1063.06</v>
      </c>
      <c r="G12708" t="s">
        <v>33</v>
      </c>
      <c r="H12708" t="s">
        <v>31814</v>
      </c>
      <c r="I12708" t="s">
        <v>31819</v>
      </c>
      <c r="M12708" t="s">
        <v>36</v>
      </c>
      <c r="N12708" t="str">
        <f>IF(AND(PESQUISA!$B$3&lt;&gt;"",OR(PESQUISA!$B$4="TODAS",B12708=PESQUISA!$B$4),ISNUMBER(SEARCH(PESQUISA!$B$3,D12708))),ROW()-1,"")</f>
        <v/>
      </c>
    </row>
    <row r="12709" spans="1:14" x14ac:dyDescent="0.3">
      <c r="A12709" t="s">
        <v>38304</v>
      </c>
      <c r="B12709" t="s">
        <v>31811</v>
      </c>
      <c r="C12709" t="s">
        <v>38305</v>
      </c>
      <c r="D12709" t="s">
        <v>38306</v>
      </c>
      <c r="E12709" t="s">
        <v>40</v>
      </c>
      <c r="F12709" s="7">
        <v>1171.77</v>
      </c>
      <c r="G12709" t="s">
        <v>33</v>
      </c>
      <c r="H12709" t="s">
        <v>31814</v>
      </c>
      <c r="I12709" t="s">
        <v>31819</v>
      </c>
      <c r="M12709" t="s">
        <v>36</v>
      </c>
      <c r="N12709" t="str">
        <f>IF(AND(PESQUISA!$B$3&lt;&gt;"",OR(PESQUISA!$B$4="TODAS",B12709=PESQUISA!$B$4),ISNUMBER(SEARCH(PESQUISA!$B$3,D12709))),ROW()-1,"")</f>
        <v/>
      </c>
    </row>
    <row r="12710" spans="1:14" x14ac:dyDescent="0.3">
      <c r="A12710" t="s">
        <v>38307</v>
      </c>
      <c r="B12710" t="s">
        <v>31811</v>
      </c>
      <c r="C12710" t="s">
        <v>38308</v>
      </c>
      <c r="D12710" t="s">
        <v>38309</v>
      </c>
      <c r="E12710" t="s">
        <v>376</v>
      </c>
      <c r="F12710" s="7">
        <v>321.32</v>
      </c>
      <c r="G12710" t="s">
        <v>33</v>
      </c>
      <c r="H12710" t="s">
        <v>31814</v>
      </c>
      <c r="I12710" t="s">
        <v>31819</v>
      </c>
      <c r="M12710" t="s">
        <v>36</v>
      </c>
      <c r="N12710" t="str">
        <f>IF(AND(PESQUISA!$B$3&lt;&gt;"",OR(PESQUISA!$B$4="TODAS",B12710=PESQUISA!$B$4),ISNUMBER(SEARCH(PESQUISA!$B$3,D12710))),ROW()-1,"")</f>
        <v/>
      </c>
    </row>
    <row r="12711" spans="1:14" x14ac:dyDescent="0.3">
      <c r="A12711" t="s">
        <v>38310</v>
      </c>
      <c r="B12711" t="s">
        <v>31811</v>
      </c>
      <c r="C12711" t="s">
        <v>38311</v>
      </c>
      <c r="D12711" t="s">
        <v>38312</v>
      </c>
      <c r="E12711" t="s">
        <v>40</v>
      </c>
      <c r="F12711" s="7">
        <v>574.76</v>
      </c>
      <c r="G12711" t="s">
        <v>33</v>
      </c>
      <c r="H12711" t="s">
        <v>31814</v>
      </c>
      <c r="I12711" t="s">
        <v>31819</v>
      </c>
      <c r="M12711" t="s">
        <v>36</v>
      </c>
      <c r="N12711" t="str">
        <f>IF(AND(PESQUISA!$B$3&lt;&gt;"",OR(PESQUISA!$B$4="TODAS",B12711=PESQUISA!$B$4),ISNUMBER(SEARCH(PESQUISA!$B$3,D12711))),ROW()-1,"")</f>
        <v/>
      </c>
    </row>
    <row r="12712" spans="1:14" x14ac:dyDescent="0.3">
      <c r="A12712" t="s">
        <v>38313</v>
      </c>
      <c r="B12712" t="s">
        <v>31811</v>
      </c>
      <c r="C12712" t="s">
        <v>38314</v>
      </c>
      <c r="D12712" t="s">
        <v>38315</v>
      </c>
      <c r="E12712" t="s">
        <v>376</v>
      </c>
      <c r="F12712" s="7">
        <v>401.81</v>
      </c>
      <c r="G12712" t="s">
        <v>33</v>
      </c>
      <c r="H12712" t="s">
        <v>31814</v>
      </c>
      <c r="I12712" t="s">
        <v>31819</v>
      </c>
      <c r="M12712" t="s">
        <v>36</v>
      </c>
      <c r="N12712" t="str">
        <f>IF(AND(PESQUISA!$B$3&lt;&gt;"",OR(PESQUISA!$B$4="TODAS",B12712=PESQUISA!$B$4),ISNUMBER(SEARCH(PESQUISA!$B$3,D12712))),ROW()-1,"")</f>
        <v/>
      </c>
    </row>
    <row r="12713" spans="1:14" x14ac:dyDescent="0.3">
      <c r="A12713" t="s">
        <v>38316</v>
      </c>
      <c r="B12713" t="s">
        <v>31811</v>
      </c>
      <c r="C12713" t="s">
        <v>38317</v>
      </c>
      <c r="D12713" t="s">
        <v>38318</v>
      </c>
      <c r="E12713" t="s">
        <v>40</v>
      </c>
      <c r="F12713" s="7">
        <v>456.44</v>
      </c>
      <c r="G12713" t="s">
        <v>33</v>
      </c>
      <c r="H12713" t="s">
        <v>31814</v>
      </c>
      <c r="I12713" t="s">
        <v>31819</v>
      </c>
      <c r="M12713" t="s">
        <v>36</v>
      </c>
      <c r="N12713" t="str">
        <f>IF(AND(PESQUISA!$B$3&lt;&gt;"",OR(PESQUISA!$B$4="TODAS",B12713=PESQUISA!$B$4),ISNUMBER(SEARCH(PESQUISA!$B$3,D12713))),ROW()-1,"")</f>
        <v/>
      </c>
    </row>
    <row r="12714" spans="1:14" x14ac:dyDescent="0.3">
      <c r="A12714" t="s">
        <v>38319</v>
      </c>
      <c r="B12714" t="s">
        <v>31811</v>
      </c>
      <c r="C12714" t="s">
        <v>38320</v>
      </c>
      <c r="D12714" t="s">
        <v>38321</v>
      </c>
      <c r="E12714" t="s">
        <v>376</v>
      </c>
      <c r="F12714" s="7">
        <v>267.7</v>
      </c>
      <c r="G12714" t="s">
        <v>33</v>
      </c>
      <c r="H12714" t="s">
        <v>31814</v>
      </c>
      <c r="I12714" t="s">
        <v>31819</v>
      </c>
      <c r="M12714" t="s">
        <v>36</v>
      </c>
      <c r="N12714" t="str">
        <f>IF(AND(PESQUISA!$B$3&lt;&gt;"",OR(PESQUISA!$B$4="TODAS",B12714=PESQUISA!$B$4),ISNUMBER(SEARCH(PESQUISA!$B$3,D12714))),ROW()-1,"")</f>
        <v/>
      </c>
    </row>
    <row r="12715" spans="1:14" x14ac:dyDescent="0.3">
      <c r="A12715" t="s">
        <v>38322</v>
      </c>
      <c r="B12715" t="s">
        <v>31811</v>
      </c>
      <c r="C12715" t="s">
        <v>38323</v>
      </c>
      <c r="D12715" t="s">
        <v>38324</v>
      </c>
      <c r="E12715" t="s">
        <v>376</v>
      </c>
      <c r="F12715" s="7">
        <v>333.79</v>
      </c>
      <c r="G12715" t="s">
        <v>33</v>
      </c>
      <c r="H12715" t="s">
        <v>31814</v>
      </c>
      <c r="I12715" t="s">
        <v>31819</v>
      </c>
      <c r="M12715" t="s">
        <v>36</v>
      </c>
      <c r="N12715" t="str">
        <f>IF(AND(PESQUISA!$B$3&lt;&gt;"",OR(PESQUISA!$B$4="TODAS",B12715=PESQUISA!$B$4),ISNUMBER(SEARCH(PESQUISA!$B$3,D12715))),ROW()-1,"")</f>
        <v/>
      </c>
    </row>
    <row r="12716" spans="1:14" x14ac:dyDescent="0.3">
      <c r="A12716" t="s">
        <v>38325</v>
      </c>
      <c r="B12716" t="s">
        <v>31811</v>
      </c>
      <c r="C12716" t="s">
        <v>38326</v>
      </c>
      <c r="D12716" t="s">
        <v>38327</v>
      </c>
      <c r="E12716" t="s">
        <v>40</v>
      </c>
      <c r="F12716" s="7">
        <v>2.1</v>
      </c>
      <c r="G12716" t="s">
        <v>33</v>
      </c>
      <c r="H12716" t="s">
        <v>31814</v>
      </c>
      <c r="I12716" t="s">
        <v>31819</v>
      </c>
      <c r="M12716" t="s">
        <v>36</v>
      </c>
      <c r="N12716" t="str">
        <f>IF(AND(PESQUISA!$B$3&lt;&gt;"",OR(PESQUISA!$B$4="TODAS",B12716=PESQUISA!$B$4),ISNUMBER(SEARCH(PESQUISA!$B$3,D12716))),ROW()-1,"")</f>
        <v/>
      </c>
    </row>
    <row r="12717" spans="1:14" x14ac:dyDescent="0.3">
      <c r="A12717" t="s">
        <v>38328</v>
      </c>
      <c r="B12717" t="s">
        <v>31811</v>
      </c>
      <c r="C12717" t="s">
        <v>38329</v>
      </c>
      <c r="D12717" t="s">
        <v>38330</v>
      </c>
      <c r="E12717" t="s">
        <v>40</v>
      </c>
      <c r="F12717" s="7">
        <v>18.809999999999999</v>
      </c>
      <c r="G12717" t="s">
        <v>33</v>
      </c>
      <c r="H12717" t="s">
        <v>31814</v>
      </c>
      <c r="I12717" t="s">
        <v>31819</v>
      </c>
      <c r="M12717" t="s">
        <v>36</v>
      </c>
      <c r="N12717" t="str">
        <f>IF(AND(PESQUISA!$B$3&lt;&gt;"",OR(PESQUISA!$B$4="TODAS",B12717=PESQUISA!$B$4),ISNUMBER(SEARCH(PESQUISA!$B$3,D12717))),ROW()-1,"")</f>
        <v/>
      </c>
    </row>
    <row r="12718" spans="1:14" x14ac:dyDescent="0.3">
      <c r="A12718" t="s">
        <v>38331</v>
      </c>
      <c r="B12718" t="s">
        <v>31811</v>
      </c>
      <c r="C12718" t="s">
        <v>38332</v>
      </c>
      <c r="D12718" t="s">
        <v>38333</v>
      </c>
      <c r="E12718" t="s">
        <v>859</v>
      </c>
      <c r="F12718" s="7">
        <v>8.7799999999999994</v>
      </c>
      <c r="G12718" t="s">
        <v>33</v>
      </c>
      <c r="H12718" t="s">
        <v>31814</v>
      </c>
      <c r="I12718" t="s">
        <v>31819</v>
      </c>
      <c r="M12718" t="s">
        <v>36</v>
      </c>
      <c r="N12718" t="str">
        <f>IF(AND(PESQUISA!$B$3&lt;&gt;"",OR(PESQUISA!$B$4="TODAS",B12718=PESQUISA!$B$4),ISNUMBER(SEARCH(PESQUISA!$B$3,D12718))),ROW()-1,"")</f>
        <v/>
      </c>
    </row>
    <row r="12719" spans="1:14" x14ac:dyDescent="0.3">
      <c r="A12719" t="s">
        <v>38334</v>
      </c>
      <c r="B12719" t="s">
        <v>31811</v>
      </c>
      <c r="C12719" t="s">
        <v>38335</v>
      </c>
      <c r="D12719" t="s">
        <v>38336</v>
      </c>
      <c r="E12719" t="s">
        <v>29882</v>
      </c>
      <c r="F12719" s="7">
        <v>6.65</v>
      </c>
      <c r="G12719" t="s">
        <v>33</v>
      </c>
      <c r="H12719" t="s">
        <v>31814</v>
      </c>
      <c r="I12719" t="s">
        <v>31819</v>
      </c>
      <c r="M12719" t="s">
        <v>36</v>
      </c>
      <c r="N12719" t="str">
        <f>IF(AND(PESQUISA!$B$3&lt;&gt;"",OR(PESQUISA!$B$4="TODAS",B12719=PESQUISA!$B$4),ISNUMBER(SEARCH(PESQUISA!$B$3,D12719))),ROW()-1,"")</f>
        <v/>
      </c>
    </row>
    <row r="12720" spans="1:14" x14ac:dyDescent="0.3">
      <c r="A12720" t="s">
        <v>38337</v>
      </c>
      <c r="B12720" t="s">
        <v>31811</v>
      </c>
      <c r="C12720" t="s">
        <v>38338</v>
      </c>
      <c r="D12720" t="s">
        <v>38339</v>
      </c>
      <c r="E12720" t="s">
        <v>32</v>
      </c>
      <c r="F12720" s="7">
        <v>48.52</v>
      </c>
      <c r="G12720" t="s">
        <v>33</v>
      </c>
      <c r="H12720" t="s">
        <v>31814</v>
      </c>
      <c r="I12720" t="s">
        <v>31819</v>
      </c>
      <c r="M12720" t="s">
        <v>36</v>
      </c>
      <c r="N12720" t="str">
        <f>IF(AND(PESQUISA!$B$3&lt;&gt;"",OR(PESQUISA!$B$4="TODAS",B12720=PESQUISA!$B$4),ISNUMBER(SEARCH(PESQUISA!$B$3,D12720))),ROW()-1,"")</f>
        <v/>
      </c>
    </row>
    <row r="12721" spans="1:14" x14ac:dyDescent="0.3">
      <c r="A12721" t="s">
        <v>38340</v>
      </c>
      <c r="B12721" t="s">
        <v>31811</v>
      </c>
      <c r="C12721" t="s">
        <v>38341</v>
      </c>
      <c r="D12721" t="s">
        <v>38342</v>
      </c>
      <c r="E12721" t="s">
        <v>32</v>
      </c>
      <c r="F12721" s="7">
        <v>5.64</v>
      </c>
      <c r="G12721" t="s">
        <v>33</v>
      </c>
      <c r="H12721" t="s">
        <v>31814</v>
      </c>
      <c r="I12721" t="s">
        <v>31819</v>
      </c>
      <c r="M12721" t="s">
        <v>36</v>
      </c>
      <c r="N12721" t="str">
        <f>IF(AND(PESQUISA!$B$3&lt;&gt;"",OR(PESQUISA!$B$4="TODAS",B12721=PESQUISA!$B$4),ISNUMBER(SEARCH(PESQUISA!$B$3,D12721))),ROW()-1,"")</f>
        <v/>
      </c>
    </row>
    <row r="12722" spans="1:14" x14ac:dyDescent="0.3">
      <c r="A12722" t="s">
        <v>38343</v>
      </c>
      <c r="B12722" t="s">
        <v>31811</v>
      </c>
      <c r="C12722" t="s">
        <v>38344</v>
      </c>
      <c r="D12722" t="s">
        <v>38345</v>
      </c>
      <c r="E12722" t="s">
        <v>32</v>
      </c>
      <c r="F12722" s="7">
        <v>6.3</v>
      </c>
      <c r="G12722" t="s">
        <v>33</v>
      </c>
      <c r="H12722" t="s">
        <v>31814</v>
      </c>
      <c r="I12722" t="s">
        <v>31819</v>
      </c>
      <c r="M12722" t="s">
        <v>36</v>
      </c>
      <c r="N12722" t="str">
        <f>IF(AND(PESQUISA!$B$3&lt;&gt;"",OR(PESQUISA!$B$4="TODAS",B12722=PESQUISA!$B$4),ISNUMBER(SEARCH(PESQUISA!$B$3,D12722))),ROW()-1,"")</f>
        <v/>
      </c>
    </row>
    <row r="12723" spans="1:14" x14ac:dyDescent="0.3">
      <c r="A12723" t="s">
        <v>38346</v>
      </c>
      <c r="B12723" t="s">
        <v>31811</v>
      </c>
      <c r="C12723" t="s">
        <v>38347</v>
      </c>
      <c r="D12723" t="s">
        <v>38348</v>
      </c>
      <c r="E12723" t="s">
        <v>32</v>
      </c>
      <c r="F12723" s="7">
        <v>7.86</v>
      </c>
      <c r="G12723" t="s">
        <v>33</v>
      </c>
      <c r="H12723" t="s">
        <v>31814</v>
      </c>
      <c r="I12723" t="s">
        <v>31819</v>
      </c>
      <c r="M12723" t="s">
        <v>36</v>
      </c>
      <c r="N12723" t="str">
        <f>IF(AND(PESQUISA!$B$3&lt;&gt;"",OR(PESQUISA!$B$4="TODAS",B12723=PESQUISA!$B$4),ISNUMBER(SEARCH(PESQUISA!$B$3,D12723))),ROW()-1,"")</f>
        <v/>
      </c>
    </row>
    <row r="12724" spans="1:14" x14ac:dyDescent="0.3">
      <c r="A12724" t="s">
        <v>38349</v>
      </c>
      <c r="B12724" t="s">
        <v>31811</v>
      </c>
      <c r="C12724" t="s">
        <v>38350</v>
      </c>
      <c r="D12724" t="s">
        <v>38351</v>
      </c>
      <c r="E12724" t="s">
        <v>32</v>
      </c>
      <c r="F12724" s="7">
        <v>9.44</v>
      </c>
      <c r="G12724" t="s">
        <v>33</v>
      </c>
      <c r="H12724" t="s">
        <v>31814</v>
      </c>
      <c r="I12724" t="s">
        <v>31819</v>
      </c>
      <c r="M12724" t="s">
        <v>36</v>
      </c>
      <c r="N12724" t="str">
        <f>IF(AND(PESQUISA!$B$3&lt;&gt;"",OR(PESQUISA!$B$4="TODAS",B12724=PESQUISA!$B$4),ISNUMBER(SEARCH(PESQUISA!$B$3,D12724))),ROW()-1,"")</f>
        <v/>
      </c>
    </row>
    <row r="12725" spans="1:14" x14ac:dyDescent="0.3">
      <c r="A12725" t="s">
        <v>38352</v>
      </c>
      <c r="B12725" t="s">
        <v>31811</v>
      </c>
      <c r="C12725" t="s">
        <v>38353</v>
      </c>
      <c r="D12725" t="s">
        <v>38354</v>
      </c>
      <c r="E12725" t="s">
        <v>32</v>
      </c>
      <c r="F12725" s="7">
        <v>12.64</v>
      </c>
      <c r="G12725" t="s">
        <v>33</v>
      </c>
      <c r="H12725" t="s">
        <v>31814</v>
      </c>
      <c r="I12725" t="s">
        <v>31819</v>
      </c>
      <c r="M12725" t="s">
        <v>36</v>
      </c>
      <c r="N12725" t="str">
        <f>IF(AND(PESQUISA!$B$3&lt;&gt;"",OR(PESQUISA!$B$4="TODAS",B12725=PESQUISA!$B$4),ISNUMBER(SEARCH(PESQUISA!$B$3,D12725))),ROW()-1,"")</f>
        <v/>
      </c>
    </row>
    <row r="12726" spans="1:14" x14ac:dyDescent="0.3">
      <c r="A12726" t="s">
        <v>38355</v>
      </c>
      <c r="B12726" t="s">
        <v>31811</v>
      </c>
      <c r="C12726" t="s">
        <v>38356</v>
      </c>
      <c r="D12726" t="s">
        <v>38357</v>
      </c>
      <c r="E12726" t="s">
        <v>32</v>
      </c>
      <c r="F12726" s="7">
        <v>15.83</v>
      </c>
      <c r="G12726" t="s">
        <v>33</v>
      </c>
      <c r="H12726" t="s">
        <v>31814</v>
      </c>
      <c r="I12726" t="s">
        <v>31819</v>
      </c>
      <c r="M12726" t="s">
        <v>36</v>
      </c>
      <c r="N12726" t="str">
        <f>IF(AND(PESQUISA!$B$3&lt;&gt;"",OR(PESQUISA!$B$4="TODAS",B12726=PESQUISA!$B$4),ISNUMBER(SEARCH(PESQUISA!$B$3,D12726))),ROW()-1,"")</f>
        <v/>
      </c>
    </row>
    <row r="12727" spans="1:14" x14ac:dyDescent="0.3">
      <c r="A12727" t="s">
        <v>38358</v>
      </c>
      <c r="B12727" t="s">
        <v>31811</v>
      </c>
      <c r="C12727" t="s">
        <v>38359</v>
      </c>
      <c r="D12727" t="s">
        <v>38360</v>
      </c>
      <c r="E12727" t="s">
        <v>32</v>
      </c>
      <c r="F12727" s="7">
        <v>18.97</v>
      </c>
      <c r="G12727" t="s">
        <v>33</v>
      </c>
      <c r="H12727" t="s">
        <v>31814</v>
      </c>
      <c r="I12727" t="s">
        <v>31819</v>
      </c>
      <c r="M12727" t="s">
        <v>36</v>
      </c>
      <c r="N12727" t="str">
        <f>IF(AND(PESQUISA!$B$3&lt;&gt;"",OR(PESQUISA!$B$4="TODAS",B12727=PESQUISA!$B$4),ISNUMBER(SEARCH(PESQUISA!$B$3,D12727))),ROW()-1,"")</f>
        <v/>
      </c>
    </row>
    <row r="12728" spans="1:14" x14ac:dyDescent="0.3">
      <c r="A12728" t="s">
        <v>38361</v>
      </c>
      <c r="B12728" t="s">
        <v>31811</v>
      </c>
      <c r="C12728" t="s">
        <v>38362</v>
      </c>
      <c r="D12728" t="s">
        <v>38363</v>
      </c>
      <c r="E12728" t="s">
        <v>40</v>
      </c>
      <c r="F12728" s="7">
        <v>7920.61</v>
      </c>
      <c r="G12728" t="s">
        <v>33</v>
      </c>
      <c r="H12728" t="s">
        <v>31814</v>
      </c>
      <c r="I12728" t="s">
        <v>32347</v>
      </c>
      <c r="M12728" t="s">
        <v>36</v>
      </c>
      <c r="N12728" t="str">
        <f>IF(AND(PESQUISA!$B$3&lt;&gt;"",OR(PESQUISA!$B$4="TODAS",B12728=PESQUISA!$B$4),ISNUMBER(SEARCH(PESQUISA!$B$3,D12728))),ROW()-1,"")</f>
        <v/>
      </c>
    </row>
    <row r="12729" spans="1:14" x14ac:dyDescent="0.3">
      <c r="A12729" t="s">
        <v>38364</v>
      </c>
      <c r="B12729" t="s">
        <v>31811</v>
      </c>
      <c r="C12729" t="s">
        <v>38365</v>
      </c>
      <c r="D12729" t="s">
        <v>38366</v>
      </c>
      <c r="E12729" t="s">
        <v>6144</v>
      </c>
      <c r="F12729" s="7">
        <v>23.05</v>
      </c>
      <c r="G12729" t="s">
        <v>33</v>
      </c>
      <c r="H12729" t="s">
        <v>31814</v>
      </c>
      <c r="I12729" t="s">
        <v>32249</v>
      </c>
      <c r="M12729" t="s">
        <v>36</v>
      </c>
      <c r="N12729" t="str">
        <f>IF(AND(PESQUISA!$B$3&lt;&gt;"",OR(PESQUISA!$B$4="TODAS",B12729=PESQUISA!$B$4),ISNUMBER(SEARCH(PESQUISA!$B$3,D12729))),ROW()-1,"")</f>
        <v/>
      </c>
    </row>
    <row r="12730" spans="1:14" x14ac:dyDescent="0.3">
      <c r="A12730" t="s">
        <v>38367</v>
      </c>
      <c r="B12730" t="s">
        <v>31811</v>
      </c>
      <c r="C12730" t="s">
        <v>38368</v>
      </c>
      <c r="D12730" t="s">
        <v>38369</v>
      </c>
      <c r="E12730" t="s">
        <v>21689</v>
      </c>
      <c r="F12730" s="7">
        <v>4133.8599999999997</v>
      </c>
      <c r="G12730" t="s">
        <v>33</v>
      </c>
      <c r="H12730" t="s">
        <v>31814</v>
      </c>
      <c r="I12730" t="s">
        <v>32249</v>
      </c>
      <c r="M12730" t="s">
        <v>36</v>
      </c>
      <c r="N12730" t="str">
        <f>IF(AND(PESQUISA!$B$3&lt;&gt;"",OR(PESQUISA!$B$4="TODAS",B12730=PESQUISA!$B$4),ISNUMBER(SEARCH(PESQUISA!$B$3,D12730))),ROW()-1,"")</f>
        <v/>
      </c>
    </row>
    <row r="12731" spans="1:14" x14ac:dyDescent="0.3">
      <c r="A12731" t="s">
        <v>38370</v>
      </c>
      <c r="B12731" t="s">
        <v>31811</v>
      </c>
      <c r="C12731" t="s">
        <v>38371</v>
      </c>
      <c r="D12731" t="s">
        <v>38372</v>
      </c>
      <c r="E12731" t="s">
        <v>859</v>
      </c>
      <c r="F12731" s="7">
        <v>3</v>
      </c>
      <c r="G12731" t="s">
        <v>33</v>
      </c>
      <c r="H12731" t="s">
        <v>31814</v>
      </c>
      <c r="I12731" t="s">
        <v>31819</v>
      </c>
      <c r="M12731" t="s">
        <v>36</v>
      </c>
      <c r="N12731" t="str">
        <f>IF(AND(PESQUISA!$B$3&lt;&gt;"",OR(PESQUISA!$B$4="TODAS",B12731=PESQUISA!$B$4),ISNUMBER(SEARCH(PESQUISA!$B$3,D12731))),ROW()-1,"")</f>
        <v/>
      </c>
    </row>
    <row r="12732" spans="1:14" x14ac:dyDescent="0.3">
      <c r="A12732" t="s">
        <v>38373</v>
      </c>
      <c r="B12732" t="s">
        <v>31811</v>
      </c>
      <c r="C12732" t="s">
        <v>38374</v>
      </c>
      <c r="D12732" t="s">
        <v>38375</v>
      </c>
      <c r="E12732" t="s">
        <v>859</v>
      </c>
      <c r="F12732" s="7">
        <v>0.87</v>
      </c>
      <c r="G12732" t="s">
        <v>33</v>
      </c>
      <c r="H12732" t="s">
        <v>31814</v>
      </c>
      <c r="I12732" t="s">
        <v>31819</v>
      </c>
      <c r="M12732" t="s">
        <v>36</v>
      </c>
      <c r="N12732" t="str">
        <f>IF(AND(PESQUISA!$B$3&lt;&gt;"",OR(PESQUISA!$B$4="TODAS",B12732=PESQUISA!$B$4),ISNUMBER(SEARCH(PESQUISA!$B$3,D12732))),ROW()-1,"")</f>
        <v/>
      </c>
    </row>
    <row r="12733" spans="1:14" x14ac:dyDescent="0.3">
      <c r="A12733" t="s">
        <v>38376</v>
      </c>
      <c r="B12733" t="s">
        <v>31811</v>
      </c>
      <c r="C12733" t="s">
        <v>38377</v>
      </c>
      <c r="D12733" t="s">
        <v>38378</v>
      </c>
      <c r="E12733" t="s">
        <v>859</v>
      </c>
      <c r="F12733" s="7">
        <v>0.67</v>
      </c>
      <c r="G12733" t="s">
        <v>33</v>
      </c>
      <c r="H12733" t="s">
        <v>31814</v>
      </c>
      <c r="I12733" t="s">
        <v>31819</v>
      </c>
      <c r="M12733" t="s">
        <v>36</v>
      </c>
      <c r="N12733" t="str">
        <f>IF(AND(PESQUISA!$B$3&lt;&gt;"",OR(PESQUISA!$B$4="TODAS",B12733=PESQUISA!$B$4),ISNUMBER(SEARCH(PESQUISA!$B$3,D12733))),ROW()-1,"")</f>
        <v/>
      </c>
    </row>
    <row r="12734" spans="1:14" x14ac:dyDescent="0.3">
      <c r="A12734" t="s">
        <v>38379</v>
      </c>
      <c r="B12734" t="s">
        <v>31811</v>
      </c>
      <c r="C12734" t="s">
        <v>38380</v>
      </c>
      <c r="D12734" t="s">
        <v>38381</v>
      </c>
      <c r="E12734" t="s">
        <v>33050</v>
      </c>
      <c r="F12734" s="7">
        <v>20.92</v>
      </c>
      <c r="G12734" t="s">
        <v>33</v>
      </c>
      <c r="H12734" t="s">
        <v>31814</v>
      </c>
      <c r="I12734" t="s">
        <v>31819</v>
      </c>
      <c r="M12734" t="s">
        <v>36</v>
      </c>
      <c r="N12734" t="str">
        <f>IF(AND(PESQUISA!$B$3&lt;&gt;"",OR(PESQUISA!$B$4="TODAS",B12734=PESQUISA!$B$4),ISNUMBER(SEARCH(PESQUISA!$B$3,D12734))),ROW()-1,"")</f>
        <v/>
      </c>
    </row>
    <row r="12735" spans="1:14" x14ac:dyDescent="0.3">
      <c r="A12735" t="s">
        <v>38382</v>
      </c>
      <c r="B12735" t="s">
        <v>31811</v>
      </c>
      <c r="C12735" t="s">
        <v>38383</v>
      </c>
      <c r="D12735" t="s">
        <v>38384</v>
      </c>
      <c r="E12735" t="s">
        <v>33050</v>
      </c>
      <c r="F12735" s="7">
        <v>21.4</v>
      </c>
      <c r="G12735" t="s">
        <v>33</v>
      </c>
      <c r="H12735" t="s">
        <v>31814</v>
      </c>
      <c r="I12735" t="s">
        <v>31819</v>
      </c>
      <c r="M12735" t="s">
        <v>36</v>
      </c>
      <c r="N12735" t="str">
        <f>IF(AND(PESQUISA!$B$3&lt;&gt;"",OR(PESQUISA!$B$4="TODAS",B12735=PESQUISA!$B$4),ISNUMBER(SEARCH(PESQUISA!$B$3,D12735))),ROW()-1,"")</f>
        <v/>
      </c>
    </row>
    <row r="12736" spans="1:14" x14ac:dyDescent="0.3">
      <c r="A12736" t="s">
        <v>38385</v>
      </c>
      <c r="B12736" t="s">
        <v>31811</v>
      </c>
      <c r="C12736" t="s">
        <v>38386</v>
      </c>
      <c r="D12736" t="s">
        <v>38387</v>
      </c>
      <c r="E12736" t="s">
        <v>40</v>
      </c>
      <c r="G12736" t="s">
        <v>33</v>
      </c>
      <c r="H12736" t="s">
        <v>31814</v>
      </c>
      <c r="I12736" t="s">
        <v>32347</v>
      </c>
      <c r="M12736" t="s">
        <v>53</v>
      </c>
      <c r="N12736" t="str">
        <f>IF(AND(PESQUISA!$B$3&lt;&gt;"",OR(PESQUISA!$B$4="TODAS",B12736=PESQUISA!$B$4),ISNUMBER(SEARCH(PESQUISA!$B$3,D12736))),ROW()-1,"")</f>
        <v/>
      </c>
    </row>
    <row r="12737" spans="1:14" x14ac:dyDescent="0.3">
      <c r="A12737" t="s">
        <v>38388</v>
      </c>
      <c r="B12737" t="s">
        <v>31811</v>
      </c>
      <c r="C12737" t="s">
        <v>38389</v>
      </c>
      <c r="D12737" t="s">
        <v>38390</v>
      </c>
      <c r="E12737" t="s">
        <v>40</v>
      </c>
      <c r="G12737" t="s">
        <v>33</v>
      </c>
      <c r="H12737" t="s">
        <v>31814</v>
      </c>
      <c r="I12737" t="s">
        <v>32347</v>
      </c>
      <c r="M12737" t="s">
        <v>53</v>
      </c>
      <c r="N12737" t="str">
        <f>IF(AND(PESQUISA!$B$3&lt;&gt;"",OR(PESQUISA!$B$4="TODAS",B12737=PESQUISA!$B$4),ISNUMBER(SEARCH(PESQUISA!$B$3,D12737))),ROW()-1,"")</f>
        <v/>
      </c>
    </row>
    <row r="12738" spans="1:14" x14ac:dyDescent="0.3">
      <c r="A12738" t="s">
        <v>38391</v>
      </c>
      <c r="B12738" t="s">
        <v>31811</v>
      </c>
      <c r="C12738" t="s">
        <v>38392</v>
      </c>
      <c r="D12738" t="s">
        <v>38393</v>
      </c>
      <c r="E12738" t="s">
        <v>32</v>
      </c>
      <c r="F12738" s="7">
        <v>9.7799999999999994</v>
      </c>
      <c r="G12738" t="s">
        <v>33</v>
      </c>
      <c r="H12738" t="s">
        <v>31814</v>
      </c>
      <c r="I12738" t="s">
        <v>31819</v>
      </c>
      <c r="M12738" t="s">
        <v>36</v>
      </c>
      <c r="N12738" t="str">
        <f>IF(AND(PESQUISA!$B$3&lt;&gt;"",OR(PESQUISA!$B$4="TODAS",B12738=PESQUISA!$B$4),ISNUMBER(SEARCH(PESQUISA!$B$3,D12738))),ROW()-1,"")</f>
        <v/>
      </c>
    </row>
    <row r="12739" spans="1:14" x14ac:dyDescent="0.3">
      <c r="A12739" t="s">
        <v>38394</v>
      </c>
      <c r="B12739" t="s">
        <v>31811</v>
      </c>
      <c r="C12739" t="s">
        <v>38395</v>
      </c>
      <c r="D12739" t="s">
        <v>38396</v>
      </c>
      <c r="E12739" t="s">
        <v>32</v>
      </c>
      <c r="F12739" s="7">
        <v>13.7</v>
      </c>
      <c r="G12739" t="s">
        <v>33</v>
      </c>
      <c r="H12739" t="s">
        <v>31814</v>
      </c>
      <c r="I12739" t="s">
        <v>31819</v>
      </c>
      <c r="M12739" t="s">
        <v>36</v>
      </c>
      <c r="N12739" t="str">
        <f>IF(AND(PESQUISA!$B$3&lt;&gt;"",OR(PESQUISA!$B$4="TODAS",B12739=PESQUISA!$B$4),ISNUMBER(SEARCH(PESQUISA!$B$3,D12739))),ROW()-1,"")</f>
        <v/>
      </c>
    </row>
    <row r="12740" spans="1:14" x14ac:dyDescent="0.3">
      <c r="A12740" t="s">
        <v>38397</v>
      </c>
      <c r="B12740" t="s">
        <v>31811</v>
      </c>
      <c r="C12740" t="s">
        <v>38398</v>
      </c>
      <c r="D12740" t="s">
        <v>38399</v>
      </c>
      <c r="E12740" t="s">
        <v>859</v>
      </c>
      <c r="F12740" s="7">
        <v>17.98</v>
      </c>
      <c r="G12740" t="s">
        <v>33</v>
      </c>
      <c r="H12740" t="s">
        <v>31814</v>
      </c>
      <c r="I12740" t="s">
        <v>31819</v>
      </c>
      <c r="M12740" t="s">
        <v>36</v>
      </c>
      <c r="N12740" t="str">
        <f>IF(AND(PESQUISA!$B$3&lt;&gt;"",OR(PESQUISA!$B$4="TODAS",B12740=PESQUISA!$B$4),ISNUMBER(SEARCH(PESQUISA!$B$3,D12740))),ROW()-1,"")</f>
        <v/>
      </c>
    </row>
    <row r="12741" spans="1:14" x14ac:dyDescent="0.3">
      <c r="A12741" t="s">
        <v>38400</v>
      </c>
      <c r="B12741" t="s">
        <v>31811</v>
      </c>
      <c r="C12741" t="s">
        <v>38401</v>
      </c>
      <c r="D12741" t="s">
        <v>38402</v>
      </c>
      <c r="E12741" t="s">
        <v>859</v>
      </c>
      <c r="F12741" s="7">
        <v>19.87</v>
      </c>
      <c r="G12741" t="s">
        <v>33</v>
      </c>
      <c r="H12741" t="s">
        <v>31814</v>
      </c>
      <c r="I12741" t="s">
        <v>31819</v>
      </c>
      <c r="M12741" t="s">
        <v>36</v>
      </c>
      <c r="N12741" t="str">
        <f>IF(AND(PESQUISA!$B$3&lt;&gt;"",OR(PESQUISA!$B$4="TODAS",B12741=PESQUISA!$B$4),ISNUMBER(SEARCH(PESQUISA!$B$3,D12741))),ROW()-1,"")</f>
        <v/>
      </c>
    </row>
    <row r="12742" spans="1:14" x14ac:dyDescent="0.3">
      <c r="A12742" t="s">
        <v>38403</v>
      </c>
      <c r="B12742" t="s">
        <v>31811</v>
      </c>
      <c r="C12742" t="s">
        <v>38404</v>
      </c>
      <c r="D12742" t="s">
        <v>38405</v>
      </c>
      <c r="E12742" t="s">
        <v>40</v>
      </c>
      <c r="F12742" s="7">
        <v>64.790000000000006</v>
      </c>
      <c r="G12742" t="s">
        <v>33</v>
      </c>
      <c r="H12742" t="s">
        <v>31814</v>
      </c>
      <c r="I12742" t="s">
        <v>31819</v>
      </c>
      <c r="M12742" t="s">
        <v>36</v>
      </c>
      <c r="N12742" t="str">
        <f>IF(AND(PESQUISA!$B$3&lt;&gt;"",OR(PESQUISA!$B$4="TODAS",B12742=PESQUISA!$B$4),ISNUMBER(SEARCH(PESQUISA!$B$3,D12742))),ROW()-1,"")</f>
        <v/>
      </c>
    </row>
    <row r="12743" spans="1:14" x14ac:dyDescent="0.3">
      <c r="A12743" t="s">
        <v>38406</v>
      </c>
      <c r="B12743" t="s">
        <v>31811</v>
      </c>
      <c r="C12743" t="s">
        <v>38407</v>
      </c>
      <c r="D12743" t="s">
        <v>38408</v>
      </c>
      <c r="E12743" t="s">
        <v>40</v>
      </c>
      <c r="F12743" s="7">
        <v>53.75</v>
      </c>
      <c r="G12743" t="s">
        <v>33</v>
      </c>
      <c r="H12743" t="s">
        <v>31814</v>
      </c>
      <c r="I12743" t="s">
        <v>31819</v>
      </c>
      <c r="M12743" t="s">
        <v>36</v>
      </c>
      <c r="N12743" t="str">
        <f>IF(AND(PESQUISA!$B$3&lt;&gt;"",OR(PESQUISA!$B$4="TODAS",B12743=PESQUISA!$B$4),ISNUMBER(SEARCH(PESQUISA!$B$3,D12743))),ROW()-1,"")</f>
        <v/>
      </c>
    </row>
    <row r="12744" spans="1:14" x14ac:dyDescent="0.3">
      <c r="A12744" t="s">
        <v>38409</v>
      </c>
      <c r="B12744" t="s">
        <v>31811</v>
      </c>
      <c r="C12744" t="s">
        <v>38410</v>
      </c>
      <c r="D12744" t="s">
        <v>38411</v>
      </c>
      <c r="E12744" t="s">
        <v>40</v>
      </c>
      <c r="F12744" s="7">
        <v>22.04</v>
      </c>
      <c r="G12744" t="s">
        <v>33</v>
      </c>
      <c r="H12744" t="s">
        <v>31814</v>
      </c>
      <c r="I12744" t="s">
        <v>31819</v>
      </c>
      <c r="M12744" t="s">
        <v>36</v>
      </c>
      <c r="N12744" t="str">
        <f>IF(AND(PESQUISA!$B$3&lt;&gt;"",OR(PESQUISA!$B$4="TODAS",B12744=PESQUISA!$B$4),ISNUMBER(SEARCH(PESQUISA!$B$3,D12744))),ROW()-1,"")</f>
        <v/>
      </c>
    </row>
    <row r="12745" spans="1:14" x14ac:dyDescent="0.3">
      <c r="A12745" t="s">
        <v>38412</v>
      </c>
      <c r="B12745" t="s">
        <v>31811</v>
      </c>
      <c r="C12745" t="s">
        <v>38413</v>
      </c>
      <c r="D12745" t="s">
        <v>38414</v>
      </c>
      <c r="E12745" t="s">
        <v>40</v>
      </c>
      <c r="F12745" s="7">
        <v>4.87</v>
      </c>
      <c r="G12745" t="s">
        <v>33</v>
      </c>
      <c r="H12745" t="s">
        <v>31814</v>
      </c>
      <c r="I12745" t="s">
        <v>31819</v>
      </c>
      <c r="M12745" t="s">
        <v>36</v>
      </c>
      <c r="N12745" t="str">
        <f>IF(AND(PESQUISA!$B$3&lt;&gt;"",OR(PESQUISA!$B$4="TODAS",B12745=PESQUISA!$B$4),ISNUMBER(SEARCH(PESQUISA!$B$3,D12745))),ROW()-1,"")</f>
        <v/>
      </c>
    </row>
    <row r="12746" spans="1:14" x14ac:dyDescent="0.3">
      <c r="A12746" t="s">
        <v>38415</v>
      </c>
      <c r="B12746" t="s">
        <v>31811</v>
      </c>
      <c r="C12746" t="s">
        <v>38416</v>
      </c>
      <c r="D12746" t="s">
        <v>38417</v>
      </c>
      <c r="E12746" t="s">
        <v>40</v>
      </c>
      <c r="F12746" s="7">
        <v>8.07</v>
      </c>
      <c r="G12746" t="s">
        <v>33</v>
      </c>
      <c r="H12746" t="s">
        <v>31814</v>
      </c>
      <c r="I12746" t="s">
        <v>31819</v>
      </c>
      <c r="M12746" t="s">
        <v>36</v>
      </c>
      <c r="N12746" t="str">
        <f>IF(AND(PESQUISA!$B$3&lt;&gt;"",OR(PESQUISA!$B$4="TODAS",B12746=PESQUISA!$B$4),ISNUMBER(SEARCH(PESQUISA!$B$3,D12746))),ROW()-1,"")</f>
        <v/>
      </c>
    </row>
    <row r="12747" spans="1:14" x14ac:dyDescent="0.3">
      <c r="A12747" t="s">
        <v>38418</v>
      </c>
      <c r="B12747" t="s">
        <v>31811</v>
      </c>
      <c r="C12747" t="s">
        <v>38419</v>
      </c>
      <c r="D12747" t="s">
        <v>38420</v>
      </c>
      <c r="E12747" t="s">
        <v>40</v>
      </c>
      <c r="F12747" s="7">
        <v>5</v>
      </c>
      <c r="G12747" t="s">
        <v>33</v>
      </c>
      <c r="H12747" t="s">
        <v>31814</v>
      </c>
      <c r="I12747" t="s">
        <v>31819</v>
      </c>
      <c r="M12747" t="s">
        <v>36</v>
      </c>
      <c r="N12747" t="str">
        <f>IF(AND(PESQUISA!$B$3&lt;&gt;"",OR(PESQUISA!$B$4="TODAS",B12747=PESQUISA!$B$4),ISNUMBER(SEARCH(PESQUISA!$B$3,D12747))),ROW()-1,"")</f>
        <v/>
      </c>
    </row>
    <row r="12748" spans="1:14" x14ac:dyDescent="0.3">
      <c r="A12748" t="s">
        <v>38421</v>
      </c>
      <c r="B12748" t="s">
        <v>31811</v>
      </c>
      <c r="C12748" t="s">
        <v>38422</v>
      </c>
      <c r="D12748" t="s">
        <v>38423</v>
      </c>
      <c r="E12748" t="s">
        <v>40</v>
      </c>
      <c r="F12748" s="7">
        <v>27.55</v>
      </c>
      <c r="G12748" t="s">
        <v>33</v>
      </c>
      <c r="H12748" t="s">
        <v>31814</v>
      </c>
      <c r="I12748" t="s">
        <v>31819</v>
      </c>
      <c r="M12748" t="s">
        <v>36</v>
      </c>
      <c r="N12748" t="str">
        <f>IF(AND(PESQUISA!$B$3&lt;&gt;"",OR(PESQUISA!$B$4="TODAS",B12748=PESQUISA!$B$4),ISNUMBER(SEARCH(PESQUISA!$B$3,D12748))),ROW()-1,"")</f>
        <v/>
      </c>
    </row>
    <row r="12749" spans="1:14" x14ac:dyDescent="0.3">
      <c r="A12749" t="s">
        <v>38424</v>
      </c>
      <c r="B12749" t="s">
        <v>31811</v>
      </c>
      <c r="C12749" t="s">
        <v>38425</v>
      </c>
      <c r="D12749" t="s">
        <v>38426</v>
      </c>
      <c r="E12749" t="s">
        <v>40</v>
      </c>
      <c r="F12749" s="7">
        <v>26.9</v>
      </c>
      <c r="G12749" t="s">
        <v>33</v>
      </c>
      <c r="H12749" t="s">
        <v>31814</v>
      </c>
      <c r="I12749" t="s">
        <v>31819</v>
      </c>
      <c r="M12749" t="s">
        <v>36</v>
      </c>
      <c r="N12749" t="str">
        <f>IF(AND(PESQUISA!$B$3&lt;&gt;"",OR(PESQUISA!$B$4="TODAS",B12749=PESQUISA!$B$4),ISNUMBER(SEARCH(PESQUISA!$B$3,D12749))),ROW()-1,"")</f>
        <v/>
      </c>
    </row>
    <row r="12750" spans="1:14" x14ac:dyDescent="0.3">
      <c r="A12750" t="s">
        <v>38427</v>
      </c>
      <c r="B12750" t="s">
        <v>31811</v>
      </c>
      <c r="C12750" t="s">
        <v>38428</v>
      </c>
      <c r="D12750" t="s">
        <v>38429</v>
      </c>
      <c r="E12750" t="s">
        <v>40</v>
      </c>
      <c r="F12750" s="7">
        <v>10.26</v>
      </c>
      <c r="G12750" t="s">
        <v>33</v>
      </c>
      <c r="H12750" t="s">
        <v>31814</v>
      </c>
      <c r="I12750" t="s">
        <v>31819</v>
      </c>
      <c r="M12750" t="s">
        <v>36</v>
      </c>
      <c r="N12750" t="str">
        <f>IF(AND(PESQUISA!$B$3&lt;&gt;"",OR(PESQUISA!$B$4="TODAS",B12750=PESQUISA!$B$4),ISNUMBER(SEARCH(PESQUISA!$B$3,D12750))),ROW()-1,"")</f>
        <v/>
      </c>
    </row>
    <row r="12751" spans="1:14" x14ac:dyDescent="0.3">
      <c r="A12751" t="s">
        <v>38430</v>
      </c>
      <c r="B12751" t="s">
        <v>31811</v>
      </c>
      <c r="C12751" t="s">
        <v>38431</v>
      </c>
      <c r="D12751" t="s">
        <v>38432</v>
      </c>
      <c r="E12751" t="s">
        <v>40</v>
      </c>
      <c r="F12751" s="7">
        <v>11.87</v>
      </c>
      <c r="G12751" t="s">
        <v>33</v>
      </c>
      <c r="H12751" t="s">
        <v>31814</v>
      </c>
      <c r="I12751" t="s">
        <v>31819</v>
      </c>
      <c r="M12751" t="s">
        <v>36</v>
      </c>
      <c r="N12751" t="str">
        <f>IF(AND(PESQUISA!$B$3&lt;&gt;"",OR(PESQUISA!$B$4="TODAS",B12751=PESQUISA!$B$4),ISNUMBER(SEARCH(PESQUISA!$B$3,D12751))),ROW()-1,"")</f>
        <v/>
      </c>
    </row>
    <row r="12752" spans="1:14" x14ac:dyDescent="0.3">
      <c r="A12752" t="s">
        <v>38433</v>
      </c>
      <c r="B12752" t="s">
        <v>31811</v>
      </c>
      <c r="C12752" t="s">
        <v>38434</v>
      </c>
      <c r="D12752" t="s">
        <v>38435</v>
      </c>
      <c r="E12752" t="s">
        <v>38436</v>
      </c>
      <c r="G12752" t="s">
        <v>33</v>
      </c>
      <c r="H12752" t="s">
        <v>31814</v>
      </c>
      <c r="I12752" t="s">
        <v>31819</v>
      </c>
      <c r="M12752" t="s">
        <v>53</v>
      </c>
      <c r="N12752" t="str">
        <f>IF(AND(PESQUISA!$B$3&lt;&gt;"",OR(PESQUISA!$B$4="TODAS",B12752=PESQUISA!$B$4),ISNUMBER(SEARCH(PESQUISA!$B$3,D12752))),ROW()-1,"")</f>
        <v/>
      </c>
    </row>
    <row r="12753" spans="1:14" x14ac:dyDescent="0.3">
      <c r="A12753" t="s">
        <v>38437</v>
      </c>
      <c r="B12753" t="s">
        <v>31811</v>
      </c>
      <c r="C12753" t="s">
        <v>38438</v>
      </c>
      <c r="D12753" t="s">
        <v>38439</v>
      </c>
      <c r="E12753" t="s">
        <v>38436</v>
      </c>
      <c r="G12753" t="s">
        <v>33</v>
      </c>
      <c r="H12753" t="s">
        <v>31814</v>
      </c>
      <c r="I12753" t="s">
        <v>31819</v>
      </c>
      <c r="M12753" t="s">
        <v>53</v>
      </c>
      <c r="N12753" t="str">
        <f>IF(AND(PESQUISA!$B$3&lt;&gt;"",OR(PESQUISA!$B$4="TODAS",B12753=PESQUISA!$B$4),ISNUMBER(SEARCH(PESQUISA!$B$3,D12753))),ROW()-1,"")</f>
        <v/>
      </c>
    </row>
    <row r="12754" spans="1:14" x14ac:dyDescent="0.3">
      <c r="A12754" t="s">
        <v>38440</v>
      </c>
      <c r="B12754" t="s">
        <v>31811</v>
      </c>
      <c r="C12754" t="s">
        <v>38441</v>
      </c>
      <c r="D12754" t="s">
        <v>38442</v>
      </c>
      <c r="E12754" t="s">
        <v>38436</v>
      </c>
      <c r="G12754" t="s">
        <v>33</v>
      </c>
      <c r="H12754" t="s">
        <v>31814</v>
      </c>
      <c r="I12754" t="s">
        <v>31819</v>
      </c>
      <c r="M12754" t="s">
        <v>53</v>
      </c>
      <c r="N12754" t="str">
        <f>IF(AND(PESQUISA!$B$3&lt;&gt;"",OR(PESQUISA!$B$4="TODAS",B12754=PESQUISA!$B$4),ISNUMBER(SEARCH(PESQUISA!$B$3,D12754))),ROW()-1,"")</f>
        <v/>
      </c>
    </row>
    <row r="12755" spans="1:14" x14ac:dyDescent="0.3">
      <c r="A12755" t="s">
        <v>38443</v>
      </c>
      <c r="B12755" t="s">
        <v>31811</v>
      </c>
      <c r="C12755" t="s">
        <v>38444</v>
      </c>
      <c r="D12755" t="s">
        <v>38445</v>
      </c>
      <c r="E12755" t="s">
        <v>38436</v>
      </c>
      <c r="G12755" t="s">
        <v>33</v>
      </c>
      <c r="H12755" t="s">
        <v>31814</v>
      </c>
      <c r="I12755" t="s">
        <v>31819</v>
      </c>
      <c r="M12755" t="s">
        <v>53</v>
      </c>
      <c r="N12755" t="str">
        <f>IF(AND(PESQUISA!$B$3&lt;&gt;"",OR(PESQUISA!$B$4="TODAS",B12755=PESQUISA!$B$4),ISNUMBER(SEARCH(PESQUISA!$B$3,D12755))),ROW()-1,"")</f>
        <v/>
      </c>
    </row>
    <row r="12756" spans="1:14" x14ac:dyDescent="0.3">
      <c r="A12756" t="s">
        <v>38446</v>
      </c>
      <c r="B12756" t="s">
        <v>31811</v>
      </c>
      <c r="C12756" t="s">
        <v>38447</v>
      </c>
      <c r="D12756" t="s">
        <v>38448</v>
      </c>
      <c r="E12756" t="s">
        <v>859</v>
      </c>
      <c r="F12756" s="7">
        <v>0.69</v>
      </c>
      <c r="G12756" t="s">
        <v>33</v>
      </c>
      <c r="H12756" t="s">
        <v>31814</v>
      </c>
      <c r="I12756" t="s">
        <v>31819</v>
      </c>
      <c r="M12756" t="s">
        <v>36</v>
      </c>
      <c r="N12756" t="str">
        <f>IF(AND(PESQUISA!$B$3&lt;&gt;"",OR(PESQUISA!$B$4="TODAS",B12756=PESQUISA!$B$4),ISNUMBER(SEARCH(PESQUISA!$B$3,D12756))),ROW()-1,"")</f>
        <v/>
      </c>
    </row>
    <row r="12757" spans="1:14" x14ac:dyDescent="0.3">
      <c r="A12757" t="s">
        <v>38449</v>
      </c>
      <c r="B12757" t="s">
        <v>31811</v>
      </c>
      <c r="C12757" t="s">
        <v>38450</v>
      </c>
      <c r="D12757" t="s">
        <v>38451</v>
      </c>
      <c r="E12757" t="s">
        <v>32</v>
      </c>
      <c r="F12757" s="7">
        <v>726.94</v>
      </c>
      <c r="G12757" t="s">
        <v>33</v>
      </c>
      <c r="H12757" t="s">
        <v>31814</v>
      </c>
      <c r="I12757" t="s">
        <v>31819</v>
      </c>
      <c r="M12757" t="s">
        <v>36</v>
      </c>
      <c r="N12757" t="str">
        <f>IF(AND(PESQUISA!$B$3&lt;&gt;"",OR(PESQUISA!$B$4="TODAS",B12757=PESQUISA!$B$4),ISNUMBER(SEARCH(PESQUISA!$B$3,D12757))),ROW()-1,"")</f>
        <v/>
      </c>
    </row>
    <row r="12758" spans="1:14" x14ac:dyDescent="0.3">
      <c r="A12758" t="s">
        <v>38452</v>
      </c>
      <c r="B12758" t="s">
        <v>31811</v>
      </c>
      <c r="C12758" t="s">
        <v>38453</v>
      </c>
      <c r="D12758" t="s">
        <v>38454</v>
      </c>
      <c r="E12758" t="s">
        <v>859</v>
      </c>
      <c r="F12758" s="7">
        <v>1.58</v>
      </c>
      <c r="G12758" t="s">
        <v>33</v>
      </c>
      <c r="H12758" t="s">
        <v>31814</v>
      </c>
      <c r="I12758" t="s">
        <v>31819</v>
      </c>
      <c r="M12758" t="s">
        <v>36</v>
      </c>
      <c r="N12758" t="str">
        <f>IF(AND(PESQUISA!$B$3&lt;&gt;"",OR(PESQUISA!$B$4="TODAS",B12758=PESQUISA!$B$4),ISNUMBER(SEARCH(PESQUISA!$B$3,D12758))),ROW()-1,"")</f>
        <v/>
      </c>
    </row>
    <row r="12759" spans="1:14" x14ac:dyDescent="0.3">
      <c r="A12759" t="s">
        <v>38455</v>
      </c>
      <c r="B12759" t="s">
        <v>31811</v>
      </c>
      <c r="C12759" t="s">
        <v>38456</v>
      </c>
      <c r="D12759" t="s">
        <v>38457</v>
      </c>
      <c r="E12759" t="s">
        <v>859</v>
      </c>
      <c r="F12759" s="7">
        <v>46.03</v>
      </c>
      <c r="G12759" t="s">
        <v>33</v>
      </c>
      <c r="H12759" t="s">
        <v>31814</v>
      </c>
      <c r="I12759" t="s">
        <v>31819</v>
      </c>
      <c r="M12759" t="s">
        <v>36</v>
      </c>
      <c r="N12759" t="str">
        <f>IF(AND(PESQUISA!$B$3&lt;&gt;"",OR(PESQUISA!$B$4="TODAS",B12759=PESQUISA!$B$4),ISNUMBER(SEARCH(PESQUISA!$B$3,D12759))),ROW()-1,"")</f>
        <v/>
      </c>
    </row>
    <row r="12760" spans="1:14" x14ac:dyDescent="0.3">
      <c r="A12760" t="s">
        <v>38458</v>
      </c>
      <c r="B12760" t="s">
        <v>31811</v>
      </c>
      <c r="C12760" t="s">
        <v>38459</v>
      </c>
      <c r="D12760" t="s">
        <v>38460</v>
      </c>
      <c r="E12760" t="s">
        <v>40</v>
      </c>
      <c r="F12760" s="7">
        <v>13.93</v>
      </c>
      <c r="G12760" t="s">
        <v>33</v>
      </c>
      <c r="H12760" t="s">
        <v>31814</v>
      </c>
      <c r="I12760" t="s">
        <v>31819</v>
      </c>
      <c r="M12760" t="s">
        <v>36</v>
      </c>
      <c r="N12760" t="str">
        <f>IF(AND(PESQUISA!$B$3&lt;&gt;"",OR(PESQUISA!$B$4="TODAS",B12760=PESQUISA!$B$4),ISNUMBER(SEARCH(PESQUISA!$B$3,D12760))),ROW()-1,"")</f>
        <v/>
      </c>
    </row>
    <row r="12761" spans="1:14" x14ac:dyDescent="0.3">
      <c r="A12761" t="s">
        <v>38461</v>
      </c>
      <c r="B12761" t="s">
        <v>31811</v>
      </c>
      <c r="C12761" t="s">
        <v>38462</v>
      </c>
      <c r="D12761" t="s">
        <v>38463</v>
      </c>
      <c r="E12761" t="s">
        <v>40</v>
      </c>
      <c r="F12761" s="7">
        <v>36.51</v>
      </c>
      <c r="G12761" t="s">
        <v>33</v>
      </c>
      <c r="H12761" t="s">
        <v>31814</v>
      </c>
      <c r="I12761" t="s">
        <v>31819</v>
      </c>
      <c r="M12761" t="s">
        <v>36</v>
      </c>
      <c r="N12761" t="str">
        <f>IF(AND(PESQUISA!$B$3&lt;&gt;"",OR(PESQUISA!$B$4="TODAS",B12761=PESQUISA!$B$4),ISNUMBER(SEARCH(PESQUISA!$B$3,D12761))),ROW()-1,"")</f>
        <v/>
      </c>
    </row>
    <row r="12762" spans="1:14" x14ac:dyDescent="0.3">
      <c r="A12762" t="s">
        <v>38464</v>
      </c>
      <c r="B12762" t="s">
        <v>31811</v>
      </c>
      <c r="C12762" t="s">
        <v>38465</v>
      </c>
      <c r="D12762" t="s">
        <v>38466</v>
      </c>
      <c r="E12762" t="s">
        <v>40</v>
      </c>
      <c r="G12762" t="s">
        <v>33</v>
      </c>
      <c r="H12762" t="s">
        <v>31814</v>
      </c>
      <c r="I12762" t="s">
        <v>31819</v>
      </c>
      <c r="M12762" t="s">
        <v>53</v>
      </c>
      <c r="N12762" t="str">
        <f>IF(AND(PESQUISA!$B$3&lt;&gt;"",OR(PESQUISA!$B$4="TODAS",B12762=PESQUISA!$B$4),ISNUMBER(SEARCH(PESQUISA!$B$3,D12762))),ROW()-1,"")</f>
        <v/>
      </c>
    </row>
    <row r="12763" spans="1:14" x14ac:dyDescent="0.3">
      <c r="A12763" t="s">
        <v>38467</v>
      </c>
      <c r="B12763" t="s">
        <v>31811</v>
      </c>
      <c r="C12763" t="s">
        <v>38468</v>
      </c>
      <c r="D12763" t="s">
        <v>38469</v>
      </c>
      <c r="E12763" t="s">
        <v>40</v>
      </c>
      <c r="G12763" t="s">
        <v>33</v>
      </c>
      <c r="H12763" t="s">
        <v>31814</v>
      </c>
      <c r="I12763" t="s">
        <v>31819</v>
      </c>
      <c r="M12763" t="s">
        <v>53</v>
      </c>
      <c r="N12763" t="str">
        <f>IF(AND(PESQUISA!$B$3&lt;&gt;"",OR(PESQUISA!$B$4="TODAS",B12763=PESQUISA!$B$4),ISNUMBER(SEARCH(PESQUISA!$B$3,D12763))),ROW()-1,"")</f>
        <v/>
      </c>
    </row>
    <row r="12764" spans="1:14" x14ac:dyDescent="0.3">
      <c r="A12764" t="s">
        <v>38470</v>
      </c>
      <c r="B12764" t="s">
        <v>31811</v>
      </c>
      <c r="C12764" t="s">
        <v>38471</v>
      </c>
      <c r="D12764" t="s">
        <v>38472</v>
      </c>
      <c r="E12764" t="s">
        <v>40</v>
      </c>
      <c r="G12764" t="s">
        <v>33</v>
      </c>
      <c r="H12764" t="s">
        <v>31814</v>
      </c>
      <c r="I12764" t="s">
        <v>31819</v>
      </c>
      <c r="M12764" t="s">
        <v>53</v>
      </c>
      <c r="N12764" t="str">
        <f>IF(AND(PESQUISA!$B$3&lt;&gt;"",OR(PESQUISA!$B$4="TODAS",B12764=PESQUISA!$B$4),ISNUMBER(SEARCH(PESQUISA!$B$3,D12764))),ROW()-1,"")</f>
        <v/>
      </c>
    </row>
    <row r="12765" spans="1:14" x14ac:dyDescent="0.3">
      <c r="A12765" t="s">
        <v>38473</v>
      </c>
      <c r="B12765" t="s">
        <v>31811</v>
      </c>
      <c r="C12765" t="s">
        <v>38474</v>
      </c>
      <c r="D12765" t="s">
        <v>38475</v>
      </c>
      <c r="E12765" t="s">
        <v>40</v>
      </c>
      <c r="G12765" t="s">
        <v>33</v>
      </c>
      <c r="H12765" t="s">
        <v>31814</v>
      </c>
      <c r="I12765" t="s">
        <v>31819</v>
      </c>
      <c r="M12765" t="s">
        <v>53</v>
      </c>
      <c r="N12765" t="str">
        <f>IF(AND(PESQUISA!$B$3&lt;&gt;"",OR(PESQUISA!$B$4="TODAS",B12765=PESQUISA!$B$4),ISNUMBER(SEARCH(PESQUISA!$B$3,D12765))),ROW()-1,"")</f>
        <v/>
      </c>
    </row>
    <row r="12766" spans="1:14" x14ac:dyDescent="0.3">
      <c r="A12766" t="s">
        <v>38476</v>
      </c>
      <c r="B12766" t="s">
        <v>31811</v>
      </c>
      <c r="C12766" t="s">
        <v>38477</v>
      </c>
      <c r="D12766" t="s">
        <v>38478</v>
      </c>
      <c r="E12766" t="s">
        <v>40</v>
      </c>
      <c r="G12766" t="s">
        <v>33</v>
      </c>
      <c r="H12766" t="s">
        <v>31814</v>
      </c>
      <c r="I12766" t="s">
        <v>32347</v>
      </c>
      <c r="M12766" t="s">
        <v>53</v>
      </c>
      <c r="N12766" t="str">
        <f>IF(AND(PESQUISA!$B$3&lt;&gt;"",OR(PESQUISA!$B$4="TODAS",B12766=PESQUISA!$B$4),ISNUMBER(SEARCH(PESQUISA!$B$3,D12766))),ROW()-1,"")</f>
        <v/>
      </c>
    </row>
    <row r="12767" spans="1:14" x14ac:dyDescent="0.3">
      <c r="A12767" t="s">
        <v>38479</v>
      </c>
      <c r="B12767" t="s">
        <v>31811</v>
      </c>
      <c r="C12767" t="s">
        <v>38480</v>
      </c>
      <c r="D12767" t="s">
        <v>38481</v>
      </c>
      <c r="E12767" t="s">
        <v>40</v>
      </c>
      <c r="G12767" t="s">
        <v>33</v>
      </c>
      <c r="H12767" t="s">
        <v>31814</v>
      </c>
      <c r="I12767" t="s">
        <v>32347</v>
      </c>
      <c r="M12767" t="s">
        <v>53</v>
      </c>
      <c r="N12767" t="str">
        <f>IF(AND(PESQUISA!$B$3&lt;&gt;"",OR(PESQUISA!$B$4="TODAS",B12767=PESQUISA!$B$4),ISNUMBER(SEARCH(PESQUISA!$B$3,D12767))),ROW()-1,"")</f>
        <v/>
      </c>
    </row>
    <row r="12768" spans="1:14" x14ac:dyDescent="0.3">
      <c r="A12768" t="s">
        <v>38482</v>
      </c>
      <c r="B12768" t="s">
        <v>31811</v>
      </c>
      <c r="C12768" t="s">
        <v>38483</v>
      </c>
      <c r="D12768" t="s">
        <v>38484</v>
      </c>
      <c r="E12768" t="s">
        <v>40</v>
      </c>
      <c r="F12768" s="7">
        <v>219339.83</v>
      </c>
      <c r="G12768" t="s">
        <v>33</v>
      </c>
      <c r="H12768" t="s">
        <v>31814</v>
      </c>
      <c r="I12768" t="s">
        <v>32347</v>
      </c>
      <c r="M12768" t="s">
        <v>36</v>
      </c>
      <c r="N12768" t="str">
        <f>IF(AND(PESQUISA!$B$3&lt;&gt;"",OR(PESQUISA!$B$4="TODAS",B12768=PESQUISA!$B$4),ISNUMBER(SEARCH(PESQUISA!$B$3,D12768))),ROW()-1,"")</f>
        <v/>
      </c>
    </row>
    <row r="12769" spans="1:14" x14ac:dyDescent="0.3">
      <c r="A12769" t="s">
        <v>38485</v>
      </c>
      <c r="B12769" t="s">
        <v>31811</v>
      </c>
      <c r="C12769" t="s">
        <v>38486</v>
      </c>
      <c r="D12769" t="s">
        <v>38487</v>
      </c>
      <c r="E12769" t="s">
        <v>40</v>
      </c>
      <c r="F12769" s="7">
        <v>234271.41</v>
      </c>
      <c r="G12769" t="s">
        <v>33</v>
      </c>
      <c r="H12769" t="s">
        <v>31814</v>
      </c>
      <c r="I12769" t="s">
        <v>32347</v>
      </c>
      <c r="M12769" t="s">
        <v>36</v>
      </c>
      <c r="N12769" t="str">
        <f>IF(AND(PESQUISA!$B$3&lt;&gt;"",OR(PESQUISA!$B$4="TODAS",B12769=PESQUISA!$B$4),ISNUMBER(SEARCH(PESQUISA!$B$3,D12769))),ROW()-1,"")</f>
        <v/>
      </c>
    </row>
    <row r="12770" spans="1:14" x14ac:dyDescent="0.3">
      <c r="A12770" t="s">
        <v>38488</v>
      </c>
      <c r="B12770" t="s">
        <v>31811</v>
      </c>
      <c r="C12770" t="s">
        <v>38489</v>
      </c>
      <c r="D12770" t="s">
        <v>38490</v>
      </c>
      <c r="E12770" t="s">
        <v>40</v>
      </c>
      <c r="F12770" s="7">
        <v>115005.97</v>
      </c>
      <c r="G12770" t="s">
        <v>33</v>
      </c>
      <c r="H12770" t="s">
        <v>31814</v>
      </c>
      <c r="I12770" t="s">
        <v>32347</v>
      </c>
      <c r="M12770" t="s">
        <v>36</v>
      </c>
      <c r="N12770" t="str">
        <f>IF(AND(PESQUISA!$B$3&lt;&gt;"",OR(PESQUISA!$B$4="TODAS",B12770=PESQUISA!$B$4),ISNUMBER(SEARCH(PESQUISA!$B$3,D12770))),ROW()-1,"")</f>
        <v/>
      </c>
    </row>
    <row r="12771" spans="1:14" x14ac:dyDescent="0.3">
      <c r="A12771" t="s">
        <v>38491</v>
      </c>
      <c r="B12771" t="s">
        <v>31811</v>
      </c>
      <c r="C12771" t="s">
        <v>38492</v>
      </c>
      <c r="D12771" t="s">
        <v>38493</v>
      </c>
      <c r="E12771" t="s">
        <v>40</v>
      </c>
      <c r="F12771" s="7">
        <v>164621.85</v>
      </c>
      <c r="G12771" t="s">
        <v>33</v>
      </c>
      <c r="H12771" t="s">
        <v>31814</v>
      </c>
      <c r="I12771" t="s">
        <v>32347</v>
      </c>
      <c r="M12771" t="s">
        <v>36</v>
      </c>
      <c r="N12771" t="str">
        <f>IF(AND(PESQUISA!$B$3&lt;&gt;"",OR(PESQUISA!$B$4="TODAS",B12771=PESQUISA!$B$4),ISNUMBER(SEARCH(PESQUISA!$B$3,D12771))),ROW()-1,"")</f>
        <v/>
      </c>
    </row>
    <row r="12772" spans="1:14" x14ac:dyDescent="0.3">
      <c r="A12772" t="s">
        <v>38494</v>
      </c>
      <c r="B12772" t="s">
        <v>31811</v>
      </c>
      <c r="C12772" t="s">
        <v>38495</v>
      </c>
      <c r="D12772" t="s">
        <v>38496</v>
      </c>
      <c r="E12772" t="s">
        <v>40</v>
      </c>
      <c r="F12772" s="7">
        <v>146570.18</v>
      </c>
      <c r="G12772" t="s">
        <v>33</v>
      </c>
      <c r="H12772" t="s">
        <v>31814</v>
      </c>
      <c r="I12772" t="s">
        <v>32347</v>
      </c>
      <c r="M12772" t="s">
        <v>36</v>
      </c>
      <c r="N12772" t="str">
        <f>IF(AND(PESQUISA!$B$3&lt;&gt;"",OR(PESQUISA!$B$4="TODAS",B12772=PESQUISA!$B$4),ISNUMBER(SEARCH(PESQUISA!$B$3,D12772))),ROW()-1,"")</f>
        <v/>
      </c>
    </row>
    <row r="12773" spans="1:14" x14ac:dyDescent="0.3">
      <c r="A12773" t="s">
        <v>38497</v>
      </c>
      <c r="B12773" t="s">
        <v>31811</v>
      </c>
      <c r="C12773" t="s">
        <v>38498</v>
      </c>
      <c r="D12773" t="s">
        <v>38499</v>
      </c>
      <c r="E12773" t="s">
        <v>40</v>
      </c>
      <c r="F12773" s="7">
        <v>103577.14</v>
      </c>
      <c r="G12773" t="s">
        <v>33</v>
      </c>
      <c r="H12773" t="s">
        <v>31814</v>
      </c>
      <c r="I12773" t="s">
        <v>32347</v>
      </c>
      <c r="M12773" t="s">
        <v>36</v>
      </c>
      <c r="N12773" t="str">
        <f>IF(AND(PESQUISA!$B$3&lt;&gt;"",OR(PESQUISA!$B$4="TODAS",B12773=PESQUISA!$B$4),ISNUMBER(SEARCH(PESQUISA!$B$3,D12773))),ROW()-1,"")</f>
        <v/>
      </c>
    </row>
    <row r="12774" spans="1:14" x14ac:dyDescent="0.3">
      <c r="A12774" t="s">
        <v>38500</v>
      </c>
      <c r="B12774" t="s">
        <v>31811</v>
      </c>
      <c r="C12774" t="s">
        <v>38501</v>
      </c>
      <c r="D12774" t="s">
        <v>38502</v>
      </c>
      <c r="E12774" t="s">
        <v>60</v>
      </c>
      <c r="F12774" s="7">
        <v>6.91</v>
      </c>
      <c r="G12774" t="s">
        <v>33</v>
      </c>
      <c r="H12774" t="s">
        <v>31814</v>
      </c>
      <c r="I12774" t="s">
        <v>31819</v>
      </c>
      <c r="M12774" t="s">
        <v>36</v>
      </c>
      <c r="N12774" t="str">
        <f>IF(AND(PESQUISA!$B$3&lt;&gt;"",OR(PESQUISA!$B$4="TODAS",B12774=PESQUISA!$B$4),ISNUMBER(SEARCH(PESQUISA!$B$3,D12774))),ROW()-1,"")</f>
        <v/>
      </c>
    </row>
    <row r="12775" spans="1:14" x14ac:dyDescent="0.3">
      <c r="A12775" t="s">
        <v>38503</v>
      </c>
      <c r="B12775" t="s">
        <v>31811</v>
      </c>
      <c r="C12775" t="s">
        <v>38504</v>
      </c>
      <c r="D12775" t="s">
        <v>38505</v>
      </c>
      <c r="E12775" t="s">
        <v>60</v>
      </c>
      <c r="F12775" s="7">
        <v>4.12</v>
      </c>
      <c r="G12775" t="s">
        <v>33</v>
      </c>
      <c r="H12775" t="s">
        <v>31814</v>
      </c>
      <c r="I12775" t="s">
        <v>31819</v>
      </c>
      <c r="M12775" t="s">
        <v>36</v>
      </c>
      <c r="N12775" t="str">
        <f>IF(AND(PESQUISA!$B$3&lt;&gt;"",OR(PESQUISA!$B$4="TODAS",B12775=PESQUISA!$B$4),ISNUMBER(SEARCH(PESQUISA!$B$3,D12775))),ROW()-1,"")</f>
        <v/>
      </c>
    </row>
    <row r="12776" spans="1:14" x14ac:dyDescent="0.3">
      <c r="A12776" t="s">
        <v>38506</v>
      </c>
      <c r="B12776" t="s">
        <v>31811</v>
      </c>
      <c r="C12776" t="s">
        <v>38507</v>
      </c>
      <c r="D12776" t="s">
        <v>38508</v>
      </c>
      <c r="E12776" t="s">
        <v>33153</v>
      </c>
      <c r="F12776" s="7">
        <v>317.39999999999998</v>
      </c>
      <c r="G12776" t="s">
        <v>33</v>
      </c>
      <c r="H12776" t="s">
        <v>31814</v>
      </c>
      <c r="I12776" t="s">
        <v>31819</v>
      </c>
      <c r="M12776" t="s">
        <v>36</v>
      </c>
      <c r="N12776" t="str">
        <f>IF(AND(PESQUISA!$B$3&lt;&gt;"",OR(PESQUISA!$B$4="TODAS",B12776=PESQUISA!$B$4),ISNUMBER(SEARCH(PESQUISA!$B$3,D12776))),ROW()-1,"")</f>
        <v/>
      </c>
    </row>
    <row r="12777" spans="1:14" x14ac:dyDescent="0.3">
      <c r="A12777" t="s">
        <v>38509</v>
      </c>
      <c r="B12777" t="s">
        <v>31811</v>
      </c>
      <c r="C12777" t="s">
        <v>38510</v>
      </c>
      <c r="D12777" t="s">
        <v>38511</v>
      </c>
      <c r="E12777" t="s">
        <v>60</v>
      </c>
      <c r="F12777" s="7">
        <v>31.82</v>
      </c>
      <c r="G12777" t="s">
        <v>33</v>
      </c>
      <c r="H12777" t="s">
        <v>31814</v>
      </c>
      <c r="I12777" t="s">
        <v>31819</v>
      </c>
      <c r="M12777" t="s">
        <v>36</v>
      </c>
      <c r="N12777" t="str">
        <f>IF(AND(PESQUISA!$B$3&lt;&gt;"",OR(PESQUISA!$B$4="TODAS",B12777=PESQUISA!$B$4),ISNUMBER(SEARCH(PESQUISA!$B$3,D12777))),ROW()-1,"")</f>
        <v/>
      </c>
    </row>
    <row r="12778" spans="1:14" x14ac:dyDescent="0.3">
      <c r="A12778" t="s">
        <v>38512</v>
      </c>
      <c r="B12778" t="s">
        <v>31811</v>
      </c>
      <c r="C12778" t="s">
        <v>38513</v>
      </c>
      <c r="D12778" t="s">
        <v>38514</v>
      </c>
      <c r="E12778" t="s">
        <v>33153</v>
      </c>
      <c r="F12778" s="7">
        <v>278.89</v>
      </c>
      <c r="G12778" t="s">
        <v>33</v>
      </c>
      <c r="H12778" t="s">
        <v>31814</v>
      </c>
      <c r="I12778" t="s">
        <v>31819</v>
      </c>
      <c r="M12778" t="s">
        <v>36</v>
      </c>
      <c r="N12778" t="str">
        <f>IF(AND(PESQUISA!$B$3&lt;&gt;"",OR(PESQUISA!$B$4="TODAS",B12778=PESQUISA!$B$4),ISNUMBER(SEARCH(PESQUISA!$B$3,D12778))),ROW()-1,"")</f>
        <v/>
      </c>
    </row>
    <row r="12779" spans="1:14" x14ac:dyDescent="0.3">
      <c r="A12779" t="s">
        <v>38515</v>
      </c>
      <c r="B12779" t="s">
        <v>31811</v>
      </c>
      <c r="C12779" t="s">
        <v>38516</v>
      </c>
      <c r="D12779" t="s">
        <v>38517</v>
      </c>
      <c r="E12779" t="s">
        <v>33153</v>
      </c>
      <c r="F12779" s="7">
        <v>318.07</v>
      </c>
      <c r="G12779" t="s">
        <v>33</v>
      </c>
      <c r="H12779" t="s">
        <v>31814</v>
      </c>
      <c r="I12779" t="s">
        <v>31819</v>
      </c>
      <c r="M12779" t="s">
        <v>36</v>
      </c>
      <c r="N12779" t="str">
        <f>IF(AND(PESQUISA!$B$3&lt;&gt;"",OR(PESQUISA!$B$4="TODAS",B12779=PESQUISA!$B$4),ISNUMBER(SEARCH(PESQUISA!$B$3,D12779))),ROW()-1,"")</f>
        <v/>
      </c>
    </row>
    <row r="12780" spans="1:14" x14ac:dyDescent="0.3">
      <c r="A12780" t="s">
        <v>38518</v>
      </c>
      <c r="B12780" t="s">
        <v>31811</v>
      </c>
      <c r="C12780" t="s">
        <v>38519</v>
      </c>
      <c r="D12780" t="s">
        <v>38520</v>
      </c>
      <c r="E12780" t="s">
        <v>40</v>
      </c>
      <c r="F12780" s="7">
        <v>4109.57</v>
      </c>
      <c r="G12780" t="s">
        <v>33</v>
      </c>
      <c r="H12780" t="s">
        <v>31814</v>
      </c>
      <c r="I12780" t="s">
        <v>32347</v>
      </c>
      <c r="M12780" t="s">
        <v>36</v>
      </c>
      <c r="N12780" t="str">
        <f>IF(AND(PESQUISA!$B$3&lt;&gt;"",OR(PESQUISA!$B$4="TODAS",B12780=PESQUISA!$B$4),ISNUMBER(SEARCH(PESQUISA!$B$3,D12780))),ROW()-1,"")</f>
        <v/>
      </c>
    </row>
    <row r="12781" spans="1:14" x14ac:dyDescent="0.3">
      <c r="A12781" t="s">
        <v>38521</v>
      </c>
      <c r="B12781" t="s">
        <v>31811</v>
      </c>
      <c r="C12781" t="s">
        <v>38522</v>
      </c>
      <c r="D12781" t="s">
        <v>38523</v>
      </c>
      <c r="E12781" t="s">
        <v>40</v>
      </c>
      <c r="G12781" t="s">
        <v>33</v>
      </c>
      <c r="H12781" t="s">
        <v>31814</v>
      </c>
      <c r="I12781" t="s">
        <v>32347</v>
      </c>
      <c r="M12781" t="s">
        <v>53</v>
      </c>
      <c r="N12781" t="str">
        <f>IF(AND(PESQUISA!$B$3&lt;&gt;"",OR(PESQUISA!$B$4="TODAS",B12781=PESQUISA!$B$4),ISNUMBER(SEARCH(PESQUISA!$B$3,D12781))),ROW()-1,"")</f>
        <v/>
      </c>
    </row>
    <row r="12782" spans="1:14" x14ac:dyDescent="0.3">
      <c r="A12782" t="s">
        <v>38524</v>
      </c>
      <c r="B12782" t="s">
        <v>31811</v>
      </c>
      <c r="C12782" t="s">
        <v>38525</v>
      </c>
      <c r="D12782" t="s">
        <v>38526</v>
      </c>
      <c r="E12782" t="s">
        <v>40</v>
      </c>
      <c r="G12782" t="s">
        <v>33</v>
      </c>
      <c r="H12782" t="s">
        <v>31814</v>
      </c>
      <c r="I12782" t="s">
        <v>32347</v>
      </c>
      <c r="M12782" t="s">
        <v>53</v>
      </c>
      <c r="N12782" t="str">
        <f>IF(AND(PESQUISA!$B$3&lt;&gt;"",OR(PESQUISA!$B$4="TODAS",B12782=PESQUISA!$B$4),ISNUMBER(SEARCH(PESQUISA!$B$3,D12782))),ROW()-1,"")</f>
        <v/>
      </c>
    </row>
    <row r="12783" spans="1:14" x14ac:dyDescent="0.3">
      <c r="A12783" t="s">
        <v>38527</v>
      </c>
      <c r="B12783" t="s">
        <v>31811</v>
      </c>
      <c r="C12783" t="s">
        <v>38528</v>
      </c>
      <c r="D12783" t="s">
        <v>38529</v>
      </c>
      <c r="E12783" t="s">
        <v>40</v>
      </c>
      <c r="G12783" t="s">
        <v>33</v>
      </c>
      <c r="H12783" t="s">
        <v>31814</v>
      </c>
      <c r="I12783" t="s">
        <v>32347</v>
      </c>
      <c r="M12783" t="s">
        <v>53</v>
      </c>
      <c r="N12783" t="str">
        <f>IF(AND(PESQUISA!$B$3&lt;&gt;"",OR(PESQUISA!$B$4="TODAS",B12783=PESQUISA!$B$4),ISNUMBER(SEARCH(PESQUISA!$B$3,D12783))),ROW()-1,"")</f>
        <v/>
      </c>
    </row>
    <row r="12784" spans="1:14" x14ac:dyDescent="0.3">
      <c r="A12784" t="s">
        <v>38530</v>
      </c>
      <c r="B12784" t="s">
        <v>31811</v>
      </c>
      <c r="C12784" t="s">
        <v>38531</v>
      </c>
      <c r="D12784" t="s">
        <v>38532</v>
      </c>
      <c r="E12784" t="s">
        <v>40</v>
      </c>
      <c r="G12784" t="s">
        <v>33</v>
      </c>
      <c r="H12784" t="s">
        <v>31814</v>
      </c>
      <c r="I12784" t="s">
        <v>32347</v>
      </c>
      <c r="M12784" t="s">
        <v>53</v>
      </c>
      <c r="N12784" t="str">
        <f>IF(AND(PESQUISA!$B$3&lt;&gt;"",OR(PESQUISA!$B$4="TODAS",B12784=PESQUISA!$B$4),ISNUMBER(SEARCH(PESQUISA!$B$3,D12784))),ROW()-1,"")</f>
        <v/>
      </c>
    </row>
    <row r="12785" spans="1:14" x14ac:dyDescent="0.3">
      <c r="A12785" t="s">
        <v>38533</v>
      </c>
      <c r="B12785" t="s">
        <v>31811</v>
      </c>
      <c r="C12785" t="s">
        <v>38534</v>
      </c>
      <c r="D12785" t="s">
        <v>38535</v>
      </c>
      <c r="E12785" t="s">
        <v>40</v>
      </c>
      <c r="G12785" t="s">
        <v>33</v>
      </c>
      <c r="H12785" t="s">
        <v>31814</v>
      </c>
      <c r="I12785" t="s">
        <v>32347</v>
      </c>
      <c r="M12785" t="s">
        <v>53</v>
      </c>
      <c r="N12785" t="str">
        <f>IF(AND(PESQUISA!$B$3&lt;&gt;"",OR(PESQUISA!$B$4="TODAS",B12785=PESQUISA!$B$4),ISNUMBER(SEARCH(PESQUISA!$B$3,D12785))),ROW()-1,"")</f>
        <v/>
      </c>
    </row>
    <row r="12786" spans="1:14" x14ac:dyDescent="0.3">
      <c r="A12786" t="s">
        <v>38536</v>
      </c>
      <c r="B12786" t="s">
        <v>31811</v>
      </c>
      <c r="C12786" t="s">
        <v>38537</v>
      </c>
      <c r="D12786" t="s">
        <v>38538</v>
      </c>
      <c r="E12786" t="s">
        <v>40</v>
      </c>
      <c r="G12786" t="s">
        <v>33</v>
      </c>
      <c r="H12786" t="s">
        <v>31814</v>
      </c>
      <c r="I12786" t="s">
        <v>32347</v>
      </c>
      <c r="M12786" t="s">
        <v>53</v>
      </c>
      <c r="N12786" t="str">
        <f>IF(AND(PESQUISA!$B$3&lt;&gt;"",OR(PESQUISA!$B$4="TODAS",B12786=PESQUISA!$B$4),ISNUMBER(SEARCH(PESQUISA!$B$3,D12786))),ROW()-1,"")</f>
        <v/>
      </c>
    </row>
    <row r="12787" spans="1:14" x14ac:dyDescent="0.3">
      <c r="A12787" t="s">
        <v>38539</v>
      </c>
      <c r="B12787" t="s">
        <v>31811</v>
      </c>
      <c r="C12787" t="s">
        <v>38540</v>
      </c>
      <c r="D12787" t="s">
        <v>38541</v>
      </c>
      <c r="E12787" t="s">
        <v>40</v>
      </c>
      <c r="F12787" s="7">
        <v>87.86</v>
      </c>
      <c r="G12787" t="s">
        <v>33</v>
      </c>
      <c r="H12787" t="s">
        <v>31814</v>
      </c>
      <c r="I12787" t="s">
        <v>31819</v>
      </c>
      <c r="M12787" t="s">
        <v>36</v>
      </c>
      <c r="N12787" t="str">
        <f>IF(AND(PESQUISA!$B$3&lt;&gt;"",OR(PESQUISA!$B$4="TODAS",B12787=PESQUISA!$B$4),ISNUMBER(SEARCH(PESQUISA!$B$3,D12787))),ROW()-1,"")</f>
        <v/>
      </c>
    </row>
    <row r="12788" spans="1:14" x14ac:dyDescent="0.3">
      <c r="A12788" t="s">
        <v>38542</v>
      </c>
      <c r="B12788" t="s">
        <v>31811</v>
      </c>
      <c r="C12788" t="s">
        <v>38543</v>
      </c>
      <c r="D12788" t="s">
        <v>38544</v>
      </c>
      <c r="E12788" t="s">
        <v>40</v>
      </c>
      <c r="F12788" s="7">
        <v>78.02</v>
      </c>
      <c r="G12788" t="s">
        <v>33</v>
      </c>
      <c r="H12788" t="s">
        <v>31814</v>
      </c>
      <c r="I12788" t="s">
        <v>31819</v>
      </c>
      <c r="M12788" t="s">
        <v>36</v>
      </c>
      <c r="N12788" t="str">
        <f>IF(AND(PESQUISA!$B$3&lt;&gt;"",OR(PESQUISA!$B$4="TODAS",B12788=PESQUISA!$B$4),ISNUMBER(SEARCH(PESQUISA!$B$3,D12788))),ROW()-1,"")</f>
        <v/>
      </c>
    </row>
    <row r="12789" spans="1:14" x14ac:dyDescent="0.3">
      <c r="A12789" t="s">
        <v>38545</v>
      </c>
      <c r="B12789" t="s">
        <v>31811</v>
      </c>
      <c r="C12789" t="s">
        <v>38546</v>
      </c>
      <c r="D12789" t="s">
        <v>38547</v>
      </c>
      <c r="E12789" t="s">
        <v>40</v>
      </c>
      <c r="F12789" s="7">
        <v>54.62</v>
      </c>
      <c r="G12789" t="s">
        <v>33</v>
      </c>
      <c r="H12789" t="s">
        <v>31814</v>
      </c>
      <c r="I12789" t="s">
        <v>31819</v>
      </c>
      <c r="M12789" t="s">
        <v>36</v>
      </c>
      <c r="N12789" t="str">
        <f>IF(AND(PESQUISA!$B$3&lt;&gt;"",OR(PESQUISA!$B$4="TODAS",B12789=PESQUISA!$B$4),ISNUMBER(SEARCH(PESQUISA!$B$3,D12789))),ROW()-1,"")</f>
        <v/>
      </c>
    </row>
    <row r="12790" spans="1:14" x14ac:dyDescent="0.3">
      <c r="A12790" t="s">
        <v>38548</v>
      </c>
      <c r="B12790" t="s">
        <v>31811</v>
      </c>
      <c r="C12790" t="s">
        <v>38549</v>
      </c>
      <c r="D12790" t="s">
        <v>38550</v>
      </c>
      <c r="E12790" t="s">
        <v>40</v>
      </c>
      <c r="F12790" s="7">
        <v>52.73</v>
      </c>
      <c r="G12790" t="s">
        <v>33</v>
      </c>
      <c r="H12790" t="s">
        <v>31814</v>
      </c>
      <c r="I12790" t="s">
        <v>31819</v>
      </c>
      <c r="M12790" t="s">
        <v>36</v>
      </c>
      <c r="N12790" t="str">
        <f>IF(AND(PESQUISA!$B$3&lt;&gt;"",OR(PESQUISA!$B$4="TODAS",B12790=PESQUISA!$B$4),ISNUMBER(SEARCH(PESQUISA!$B$3,D12790))),ROW()-1,"")</f>
        <v/>
      </c>
    </row>
    <row r="12791" spans="1:14" x14ac:dyDescent="0.3">
      <c r="A12791" t="s">
        <v>38551</v>
      </c>
      <c r="B12791" t="s">
        <v>31811</v>
      </c>
      <c r="C12791" t="s">
        <v>38552</v>
      </c>
      <c r="D12791" t="s">
        <v>38553</v>
      </c>
      <c r="E12791" t="s">
        <v>40</v>
      </c>
      <c r="F12791" s="7">
        <v>61.23</v>
      </c>
      <c r="G12791" t="s">
        <v>33</v>
      </c>
      <c r="H12791" t="s">
        <v>31814</v>
      </c>
      <c r="I12791" t="s">
        <v>31819</v>
      </c>
      <c r="M12791" t="s">
        <v>36</v>
      </c>
      <c r="N12791" t="str">
        <f>IF(AND(PESQUISA!$B$3&lt;&gt;"",OR(PESQUISA!$B$4="TODAS",B12791=PESQUISA!$B$4),ISNUMBER(SEARCH(PESQUISA!$B$3,D12791))),ROW()-1,"")</f>
        <v/>
      </c>
    </row>
    <row r="12792" spans="1:14" x14ac:dyDescent="0.3">
      <c r="A12792" t="s">
        <v>38554</v>
      </c>
      <c r="B12792" t="s">
        <v>31811</v>
      </c>
      <c r="C12792" t="s">
        <v>38555</v>
      </c>
      <c r="D12792" t="s">
        <v>38556</v>
      </c>
      <c r="E12792" t="s">
        <v>40</v>
      </c>
      <c r="G12792" t="s">
        <v>33</v>
      </c>
      <c r="H12792" t="s">
        <v>31814</v>
      </c>
      <c r="I12792" t="s">
        <v>32347</v>
      </c>
      <c r="M12792" t="s">
        <v>53</v>
      </c>
      <c r="N12792" t="str">
        <f>IF(AND(PESQUISA!$B$3&lt;&gt;"",OR(PESQUISA!$B$4="TODAS",B12792=PESQUISA!$B$4),ISNUMBER(SEARCH(PESQUISA!$B$3,D12792))),ROW()-1,"")</f>
        <v/>
      </c>
    </row>
    <row r="12793" spans="1:14" x14ac:dyDescent="0.3">
      <c r="A12793" t="s">
        <v>38557</v>
      </c>
      <c r="B12793" t="s">
        <v>31811</v>
      </c>
      <c r="C12793" t="s">
        <v>38558</v>
      </c>
      <c r="D12793" t="s">
        <v>38559</v>
      </c>
      <c r="E12793" t="s">
        <v>40</v>
      </c>
      <c r="F12793" s="7">
        <v>27.57</v>
      </c>
      <c r="G12793" t="s">
        <v>33</v>
      </c>
      <c r="H12793" t="s">
        <v>31814</v>
      </c>
      <c r="I12793" t="s">
        <v>31819</v>
      </c>
      <c r="M12793" t="s">
        <v>36</v>
      </c>
      <c r="N12793" t="str">
        <f>IF(AND(PESQUISA!$B$3&lt;&gt;"",OR(PESQUISA!$B$4="TODAS",B12793=PESQUISA!$B$4),ISNUMBER(SEARCH(PESQUISA!$B$3,D12793))),ROW()-1,"")</f>
        <v/>
      </c>
    </row>
    <row r="12794" spans="1:14" x14ac:dyDescent="0.3">
      <c r="A12794" t="s">
        <v>38560</v>
      </c>
      <c r="B12794" t="s">
        <v>31811</v>
      </c>
      <c r="C12794" t="s">
        <v>38561</v>
      </c>
      <c r="D12794" t="s">
        <v>38562</v>
      </c>
      <c r="E12794" t="s">
        <v>35827</v>
      </c>
      <c r="F12794" s="7">
        <v>1.82</v>
      </c>
      <c r="G12794" t="s">
        <v>33</v>
      </c>
      <c r="H12794" t="s">
        <v>31814</v>
      </c>
      <c r="I12794" t="s">
        <v>31819</v>
      </c>
      <c r="M12794" t="s">
        <v>36</v>
      </c>
      <c r="N12794" t="str">
        <f>IF(AND(PESQUISA!$B$3&lt;&gt;"",OR(PESQUISA!$B$4="TODAS",B12794=PESQUISA!$B$4),ISNUMBER(SEARCH(PESQUISA!$B$3,D12794))),ROW()-1,"")</f>
        <v/>
      </c>
    </row>
    <row r="12795" spans="1:14" x14ac:dyDescent="0.3">
      <c r="A12795" t="s">
        <v>38563</v>
      </c>
      <c r="B12795" t="s">
        <v>31811</v>
      </c>
      <c r="C12795" t="s">
        <v>38564</v>
      </c>
      <c r="D12795" t="s">
        <v>38565</v>
      </c>
      <c r="E12795" t="s">
        <v>40</v>
      </c>
      <c r="F12795" s="7">
        <v>1.84</v>
      </c>
      <c r="G12795" t="s">
        <v>33</v>
      </c>
      <c r="H12795" t="s">
        <v>31814</v>
      </c>
      <c r="I12795" t="s">
        <v>31819</v>
      </c>
      <c r="M12795" t="s">
        <v>36</v>
      </c>
      <c r="N12795" t="str">
        <f>IF(AND(PESQUISA!$B$3&lt;&gt;"",OR(PESQUISA!$B$4="TODAS",B12795=PESQUISA!$B$4),ISNUMBER(SEARCH(PESQUISA!$B$3,D12795))),ROW()-1,"")</f>
        <v/>
      </c>
    </row>
    <row r="12796" spans="1:14" x14ac:dyDescent="0.3">
      <c r="A12796" t="s">
        <v>38566</v>
      </c>
      <c r="B12796" t="s">
        <v>31811</v>
      </c>
      <c r="C12796" t="s">
        <v>38567</v>
      </c>
      <c r="D12796" t="s">
        <v>38568</v>
      </c>
      <c r="E12796" t="s">
        <v>35827</v>
      </c>
      <c r="F12796" s="7">
        <v>2.64</v>
      </c>
      <c r="G12796" t="s">
        <v>33</v>
      </c>
      <c r="H12796" t="s">
        <v>31814</v>
      </c>
      <c r="I12796" t="s">
        <v>31819</v>
      </c>
      <c r="M12796" t="s">
        <v>36</v>
      </c>
      <c r="N12796" t="str">
        <f>IF(AND(PESQUISA!$B$3&lt;&gt;"",OR(PESQUISA!$B$4="TODAS",B12796=PESQUISA!$B$4),ISNUMBER(SEARCH(PESQUISA!$B$3,D12796))),ROW()-1,"")</f>
        <v/>
      </c>
    </row>
    <row r="12797" spans="1:14" x14ac:dyDescent="0.3">
      <c r="A12797" t="s">
        <v>38569</v>
      </c>
      <c r="B12797" t="s">
        <v>31811</v>
      </c>
      <c r="C12797" t="s">
        <v>38570</v>
      </c>
      <c r="D12797" t="s">
        <v>38571</v>
      </c>
      <c r="E12797" t="s">
        <v>40</v>
      </c>
      <c r="F12797" s="7">
        <v>3</v>
      </c>
      <c r="G12797" t="s">
        <v>33</v>
      </c>
      <c r="H12797" t="s">
        <v>31814</v>
      </c>
      <c r="I12797" t="s">
        <v>31819</v>
      </c>
      <c r="M12797" t="s">
        <v>36</v>
      </c>
      <c r="N12797" t="str">
        <f>IF(AND(PESQUISA!$B$3&lt;&gt;"",OR(PESQUISA!$B$4="TODAS",B12797=PESQUISA!$B$4),ISNUMBER(SEARCH(PESQUISA!$B$3,D12797))),ROW()-1,"")</f>
        <v/>
      </c>
    </row>
    <row r="12798" spans="1:14" x14ac:dyDescent="0.3">
      <c r="A12798" t="s">
        <v>38572</v>
      </c>
      <c r="B12798" t="s">
        <v>31811</v>
      </c>
      <c r="C12798" t="s">
        <v>38573</v>
      </c>
      <c r="D12798" t="s">
        <v>38574</v>
      </c>
      <c r="E12798" t="s">
        <v>35827</v>
      </c>
      <c r="F12798" s="7">
        <v>3.52</v>
      </c>
      <c r="G12798" t="s">
        <v>33</v>
      </c>
      <c r="H12798" t="s">
        <v>31814</v>
      </c>
      <c r="I12798" t="s">
        <v>31819</v>
      </c>
      <c r="M12798" t="s">
        <v>36</v>
      </c>
      <c r="N12798" t="str">
        <f>IF(AND(PESQUISA!$B$3&lt;&gt;"",OR(PESQUISA!$B$4="TODAS",B12798=PESQUISA!$B$4),ISNUMBER(SEARCH(PESQUISA!$B$3,D12798))),ROW()-1,"")</f>
        <v/>
      </c>
    </row>
    <row r="12799" spans="1:14" x14ac:dyDescent="0.3">
      <c r="A12799" t="s">
        <v>38575</v>
      </c>
      <c r="B12799" t="s">
        <v>31811</v>
      </c>
      <c r="C12799" t="s">
        <v>38576</v>
      </c>
      <c r="D12799" t="s">
        <v>38577</v>
      </c>
      <c r="E12799" t="s">
        <v>40</v>
      </c>
      <c r="G12799" t="s">
        <v>33</v>
      </c>
      <c r="H12799" t="s">
        <v>31814</v>
      </c>
      <c r="I12799" t="s">
        <v>31819</v>
      </c>
      <c r="M12799" t="s">
        <v>53</v>
      </c>
      <c r="N12799" t="str">
        <f>IF(AND(PESQUISA!$B$3&lt;&gt;"",OR(PESQUISA!$B$4="TODAS",B12799=PESQUISA!$B$4),ISNUMBER(SEARCH(PESQUISA!$B$3,D12799))),ROW()-1,"")</f>
        <v/>
      </c>
    </row>
    <row r="12800" spans="1:14" x14ac:dyDescent="0.3">
      <c r="A12800" t="s">
        <v>38578</v>
      </c>
      <c r="B12800" t="s">
        <v>31811</v>
      </c>
      <c r="C12800" t="s">
        <v>38579</v>
      </c>
      <c r="D12800" t="s">
        <v>38580</v>
      </c>
      <c r="E12800" t="s">
        <v>40</v>
      </c>
      <c r="G12800" t="s">
        <v>33</v>
      </c>
      <c r="H12800" t="s">
        <v>31814</v>
      </c>
      <c r="I12800" t="s">
        <v>31819</v>
      </c>
      <c r="M12800" t="s">
        <v>53</v>
      </c>
      <c r="N12800" t="str">
        <f>IF(AND(PESQUISA!$B$3&lt;&gt;"",OR(PESQUISA!$B$4="TODAS",B12800=PESQUISA!$B$4),ISNUMBER(SEARCH(PESQUISA!$B$3,D12800))),ROW()-1,"")</f>
        <v/>
      </c>
    </row>
    <row r="12801" spans="1:14" x14ac:dyDescent="0.3">
      <c r="A12801" t="s">
        <v>38581</v>
      </c>
      <c r="B12801" t="s">
        <v>31811</v>
      </c>
      <c r="C12801" t="s">
        <v>38582</v>
      </c>
      <c r="D12801" t="s">
        <v>38583</v>
      </c>
      <c r="E12801" t="s">
        <v>40</v>
      </c>
      <c r="G12801" t="s">
        <v>33</v>
      </c>
      <c r="H12801" t="s">
        <v>31814</v>
      </c>
      <c r="I12801" t="s">
        <v>31819</v>
      </c>
      <c r="M12801" t="s">
        <v>53</v>
      </c>
      <c r="N12801" t="str">
        <f>IF(AND(PESQUISA!$B$3&lt;&gt;"",OR(PESQUISA!$B$4="TODAS",B12801=PESQUISA!$B$4),ISNUMBER(SEARCH(PESQUISA!$B$3,D12801))),ROW()-1,"")</f>
        <v/>
      </c>
    </row>
    <row r="12802" spans="1:14" x14ac:dyDescent="0.3">
      <c r="A12802" t="s">
        <v>38584</v>
      </c>
      <c r="B12802" t="s">
        <v>31811</v>
      </c>
      <c r="C12802" t="s">
        <v>38585</v>
      </c>
      <c r="D12802" t="s">
        <v>38586</v>
      </c>
      <c r="E12802" t="s">
        <v>40</v>
      </c>
      <c r="G12802" t="s">
        <v>33</v>
      </c>
      <c r="H12802" t="s">
        <v>31814</v>
      </c>
      <c r="I12802" t="s">
        <v>31819</v>
      </c>
      <c r="M12802" t="s">
        <v>53</v>
      </c>
      <c r="N12802" t="str">
        <f>IF(AND(PESQUISA!$B$3&lt;&gt;"",OR(PESQUISA!$B$4="TODAS",B12802=PESQUISA!$B$4),ISNUMBER(SEARCH(PESQUISA!$B$3,D12802))),ROW()-1,"")</f>
        <v/>
      </c>
    </row>
    <row r="12803" spans="1:14" x14ac:dyDescent="0.3">
      <c r="A12803" t="s">
        <v>38587</v>
      </c>
      <c r="B12803" t="s">
        <v>31811</v>
      </c>
      <c r="C12803" t="s">
        <v>38588</v>
      </c>
      <c r="D12803" t="s">
        <v>38589</v>
      </c>
      <c r="E12803" t="s">
        <v>40</v>
      </c>
      <c r="G12803" t="s">
        <v>33</v>
      </c>
      <c r="H12803" t="s">
        <v>31814</v>
      </c>
      <c r="I12803" t="s">
        <v>31819</v>
      </c>
      <c r="M12803" t="s">
        <v>53</v>
      </c>
      <c r="N12803" t="str">
        <f>IF(AND(PESQUISA!$B$3&lt;&gt;"",OR(PESQUISA!$B$4="TODAS",B12803=PESQUISA!$B$4),ISNUMBER(SEARCH(PESQUISA!$B$3,D12803))),ROW()-1,"")</f>
        <v/>
      </c>
    </row>
    <row r="12804" spans="1:14" x14ac:dyDescent="0.3">
      <c r="A12804" t="s">
        <v>38590</v>
      </c>
      <c r="B12804" t="s">
        <v>31811</v>
      </c>
      <c r="C12804" t="s">
        <v>38591</v>
      </c>
      <c r="D12804" t="s">
        <v>38592</v>
      </c>
      <c r="E12804" t="s">
        <v>40</v>
      </c>
      <c r="G12804" t="s">
        <v>33</v>
      </c>
      <c r="H12804" t="s">
        <v>31814</v>
      </c>
      <c r="I12804" t="s">
        <v>31819</v>
      </c>
      <c r="M12804" t="s">
        <v>53</v>
      </c>
      <c r="N12804" t="str">
        <f>IF(AND(PESQUISA!$B$3&lt;&gt;"",OR(PESQUISA!$B$4="TODAS",B12804=PESQUISA!$B$4),ISNUMBER(SEARCH(PESQUISA!$B$3,D12804))),ROW()-1,"")</f>
        <v/>
      </c>
    </row>
    <row r="12805" spans="1:14" x14ac:dyDescent="0.3">
      <c r="A12805" t="s">
        <v>38593</v>
      </c>
      <c r="B12805" t="s">
        <v>31811</v>
      </c>
      <c r="C12805" t="s">
        <v>38594</v>
      </c>
      <c r="D12805" t="s">
        <v>38595</v>
      </c>
      <c r="E12805" t="s">
        <v>40</v>
      </c>
      <c r="G12805" t="s">
        <v>33</v>
      </c>
      <c r="H12805" t="s">
        <v>31814</v>
      </c>
      <c r="I12805" t="s">
        <v>31819</v>
      </c>
      <c r="M12805" t="s">
        <v>53</v>
      </c>
      <c r="N12805" t="str">
        <f>IF(AND(PESQUISA!$B$3&lt;&gt;"",OR(PESQUISA!$B$4="TODAS",B12805=PESQUISA!$B$4),ISNUMBER(SEARCH(PESQUISA!$B$3,D12805))),ROW()-1,"")</f>
        <v/>
      </c>
    </row>
    <row r="12806" spans="1:14" x14ac:dyDescent="0.3">
      <c r="A12806" t="s">
        <v>38596</v>
      </c>
      <c r="B12806" t="s">
        <v>31811</v>
      </c>
      <c r="C12806" t="s">
        <v>38597</v>
      </c>
      <c r="D12806" t="s">
        <v>38598</v>
      </c>
      <c r="E12806" t="s">
        <v>40</v>
      </c>
      <c r="G12806" t="s">
        <v>33</v>
      </c>
      <c r="H12806" t="s">
        <v>31814</v>
      </c>
      <c r="I12806" t="s">
        <v>31819</v>
      </c>
      <c r="M12806" t="s">
        <v>53</v>
      </c>
      <c r="N12806" t="str">
        <f>IF(AND(PESQUISA!$B$3&lt;&gt;"",OR(PESQUISA!$B$4="TODAS",B12806=PESQUISA!$B$4),ISNUMBER(SEARCH(PESQUISA!$B$3,D12806))),ROW()-1,"")</f>
        <v/>
      </c>
    </row>
    <row r="12807" spans="1:14" x14ac:dyDescent="0.3">
      <c r="A12807" t="s">
        <v>38599</v>
      </c>
      <c r="B12807" t="s">
        <v>31811</v>
      </c>
      <c r="C12807" t="s">
        <v>38600</v>
      </c>
      <c r="D12807" t="s">
        <v>38601</v>
      </c>
      <c r="E12807" t="s">
        <v>40</v>
      </c>
      <c r="G12807" t="s">
        <v>33</v>
      </c>
      <c r="H12807" t="s">
        <v>31814</v>
      </c>
      <c r="I12807" t="s">
        <v>31819</v>
      </c>
      <c r="M12807" t="s">
        <v>53</v>
      </c>
      <c r="N12807" t="str">
        <f>IF(AND(PESQUISA!$B$3&lt;&gt;"",OR(PESQUISA!$B$4="TODAS",B12807=PESQUISA!$B$4),ISNUMBER(SEARCH(PESQUISA!$B$3,D12807))),ROW()-1,"")</f>
        <v/>
      </c>
    </row>
    <row r="12808" spans="1:14" x14ac:dyDescent="0.3">
      <c r="A12808" t="s">
        <v>38602</v>
      </c>
      <c r="B12808" t="s">
        <v>31811</v>
      </c>
      <c r="C12808" t="s">
        <v>38603</v>
      </c>
      <c r="D12808" t="s">
        <v>38604</v>
      </c>
      <c r="E12808" t="s">
        <v>40</v>
      </c>
      <c r="G12808" t="s">
        <v>33</v>
      </c>
      <c r="H12808" t="s">
        <v>31814</v>
      </c>
      <c r="I12808" t="s">
        <v>31819</v>
      </c>
      <c r="M12808" t="s">
        <v>53</v>
      </c>
      <c r="N12808" t="str">
        <f>IF(AND(PESQUISA!$B$3&lt;&gt;"",OR(PESQUISA!$B$4="TODAS",B12808=PESQUISA!$B$4),ISNUMBER(SEARCH(PESQUISA!$B$3,D12808))),ROW()-1,"")</f>
        <v/>
      </c>
    </row>
    <row r="12809" spans="1:14" x14ac:dyDescent="0.3">
      <c r="A12809" t="s">
        <v>38605</v>
      </c>
      <c r="B12809" t="s">
        <v>31811</v>
      </c>
      <c r="C12809" t="s">
        <v>38606</v>
      </c>
      <c r="D12809" t="s">
        <v>38607</v>
      </c>
      <c r="E12809" t="s">
        <v>40</v>
      </c>
      <c r="G12809" t="s">
        <v>33</v>
      </c>
      <c r="H12809" t="s">
        <v>31814</v>
      </c>
      <c r="I12809" t="s">
        <v>31819</v>
      </c>
      <c r="M12809" t="s">
        <v>53</v>
      </c>
      <c r="N12809" t="str">
        <f>IF(AND(PESQUISA!$B$3&lt;&gt;"",OR(PESQUISA!$B$4="TODAS",B12809=PESQUISA!$B$4),ISNUMBER(SEARCH(PESQUISA!$B$3,D12809))),ROW()-1,"")</f>
        <v/>
      </c>
    </row>
    <row r="12810" spans="1:14" x14ac:dyDescent="0.3">
      <c r="A12810" t="s">
        <v>38608</v>
      </c>
      <c r="B12810" t="s">
        <v>31811</v>
      </c>
      <c r="C12810" t="s">
        <v>38609</v>
      </c>
      <c r="D12810" t="s">
        <v>38610</v>
      </c>
      <c r="E12810" t="s">
        <v>40</v>
      </c>
      <c r="G12810" t="s">
        <v>33</v>
      </c>
      <c r="H12810" t="s">
        <v>31814</v>
      </c>
      <c r="I12810" t="s">
        <v>31819</v>
      </c>
      <c r="M12810" t="s">
        <v>53</v>
      </c>
      <c r="N12810" t="str">
        <f>IF(AND(PESQUISA!$B$3&lt;&gt;"",OR(PESQUISA!$B$4="TODAS",B12810=PESQUISA!$B$4),ISNUMBER(SEARCH(PESQUISA!$B$3,D12810))),ROW()-1,"")</f>
        <v/>
      </c>
    </row>
    <row r="12811" spans="1:14" x14ac:dyDescent="0.3">
      <c r="A12811" t="s">
        <v>38611</v>
      </c>
      <c r="B12811" t="s">
        <v>31811</v>
      </c>
      <c r="C12811" t="s">
        <v>38612</v>
      </c>
      <c r="D12811" t="s">
        <v>38613</v>
      </c>
      <c r="E12811" t="s">
        <v>40</v>
      </c>
      <c r="G12811" t="s">
        <v>33</v>
      </c>
      <c r="H12811" t="s">
        <v>31814</v>
      </c>
      <c r="I12811" t="s">
        <v>31819</v>
      </c>
      <c r="M12811" t="s">
        <v>53</v>
      </c>
      <c r="N12811" t="str">
        <f>IF(AND(PESQUISA!$B$3&lt;&gt;"",OR(PESQUISA!$B$4="TODAS",B12811=PESQUISA!$B$4),ISNUMBER(SEARCH(PESQUISA!$B$3,D12811))),ROW()-1,"")</f>
        <v/>
      </c>
    </row>
    <row r="12812" spans="1:14" x14ac:dyDescent="0.3">
      <c r="A12812" t="s">
        <v>38614</v>
      </c>
      <c r="B12812" t="s">
        <v>31811</v>
      </c>
      <c r="C12812" t="s">
        <v>38615</v>
      </c>
      <c r="D12812" t="s">
        <v>38616</v>
      </c>
      <c r="E12812" t="s">
        <v>6144</v>
      </c>
      <c r="F12812" s="7">
        <v>25.46</v>
      </c>
      <c r="G12812" t="s">
        <v>33</v>
      </c>
      <c r="H12812" t="s">
        <v>31814</v>
      </c>
      <c r="I12812" t="s">
        <v>32249</v>
      </c>
      <c r="M12812" t="s">
        <v>36</v>
      </c>
      <c r="N12812" t="str">
        <f>IF(AND(PESQUISA!$B$3&lt;&gt;"",OR(PESQUISA!$B$4="TODAS",B12812=PESQUISA!$B$4),ISNUMBER(SEARCH(PESQUISA!$B$3,D12812))),ROW()-1,"")</f>
        <v/>
      </c>
    </row>
    <row r="12813" spans="1:14" x14ac:dyDescent="0.3">
      <c r="A12813" t="s">
        <v>38617</v>
      </c>
      <c r="B12813" t="s">
        <v>31811</v>
      </c>
      <c r="C12813" t="s">
        <v>38618</v>
      </c>
      <c r="D12813" t="s">
        <v>38619</v>
      </c>
      <c r="E12813" t="s">
        <v>21689</v>
      </c>
      <c r="F12813" s="7">
        <v>4566.93</v>
      </c>
      <c r="G12813" t="s">
        <v>33</v>
      </c>
      <c r="H12813" t="s">
        <v>31814</v>
      </c>
      <c r="I12813" t="s">
        <v>32249</v>
      </c>
      <c r="M12813" t="s">
        <v>36</v>
      </c>
      <c r="N12813" t="str">
        <f>IF(AND(PESQUISA!$B$3&lt;&gt;"",OR(PESQUISA!$B$4="TODAS",B12813=PESQUISA!$B$4),ISNUMBER(SEARCH(PESQUISA!$B$3,D12813))),ROW()-1,"")</f>
        <v/>
      </c>
    </row>
    <row r="12814" spans="1:14" x14ac:dyDescent="0.3">
      <c r="A12814" t="s">
        <v>38620</v>
      </c>
      <c r="B12814" t="s">
        <v>31811</v>
      </c>
      <c r="C12814" t="s">
        <v>38621</v>
      </c>
      <c r="D12814" t="s">
        <v>38622</v>
      </c>
      <c r="E12814" t="s">
        <v>859</v>
      </c>
      <c r="F12814" s="7">
        <v>17.670000000000002</v>
      </c>
      <c r="G12814" t="s">
        <v>33</v>
      </c>
      <c r="H12814" t="s">
        <v>31814</v>
      </c>
      <c r="I12814" t="s">
        <v>31819</v>
      </c>
      <c r="M12814" t="s">
        <v>36</v>
      </c>
      <c r="N12814" t="str">
        <f>IF(AND(PESQUISA!$B$3&lt;&gt;"",OR(PESQUISA!$B$4="TODAS",B12814=PESQUISA!$B$4),ISNUMBER(SEARCH(PESQUISA!$B$3,D12814))),ROW()-1,"")</f>
        <v/>
      </c>
    </row>
    <row r="12815" spans="1:14" x14ac:dyDescent="0.3">
      <c r="A12815" t="s">
        <v>38623</v>
      </c>
      <c r="B12815" t="s">
        <v>31811</v>
      </c>
      <c r="C12815" t="s">
        <v>38624</v>
      </c>
      <c r="D12815" t="s">
        <v>38625</v>
      </c>
      <c r="E12815" t="s">
        <v>29882</v>
      </c>
      <c r="F12815" s="7">
        <v>26.07</v>
      </c>
      <c r="G12815" t="s">
        <v>33</v>
      </c>
      <c r="H12815" t="s">
        <v>31814</v>
      </c>
      <c r="I12815" t="s">
        <v>31819</v>
      </c>
      <c r="M12815" t="s">
        <v>36</v>
      </c>
      <c r="N12815" t="str">
        <f>IF(AND(PESQUISA!$B$3&lt;&gt;"",OR(PESQUISA!$B$4="TODAS",B12815=PESQUISA!$B$4),ISNUMBER(SEARCH(PESQUISA!$B$3,D12815))),ROW()-1,"")</f>
        <v/>
      </c>
    </row>
    <row r="12816" spans="1:14" x14ac:dyDescent="0.3">
      <c r="A12816" t="s">
        <v>38626</v>
      </c>
      <c r="B12816" t="s">
        <v>31811</v>
      </c>
      <c r="C12816" t="s">
        <v>38627</v>
      </c>
      <c r="D12816" t="s">
        <v>38628</v>
      </c>
      <c r="E12816" t="s">
        <v>29882</v>
      </c>
      <c r="F12816" s="7">
        <v>20.95</v>
      </c>
      <c r="G12816" t="s">
        <v>33</v>
      </c>
      <c r="H12816" t="s">
        <v>31814</v>
      </c>
      <c r="I12816" t="s">
        <v>31819</v>
      </c>
      <c r="M12816" t="s">
        <v>36</v>
      </c>
      <c r="N12816" t="str">
        <f>IF(AND(PESQUISA!$B$3&lt;&gt;"",OR(PESQUISA!$B$4="TODAS",B12816=PESQUISA!$B$4),ISNUMBER(SEARCH(PESQUISA!$B$3,D12816))),ROW()-1,"")</f>
        <v/>
      </c>
    </row>
    <row r="12817" spans="1:14" x14ac:dyDescent="0.3">
      <c r="A12817" t="s">
        <v>38629</v>
      </c>
      <c r="B12817" t="s">
        <v>31811</v>
      </c>
      <c r="C12817" t="s">
        <v>38630</v>
      </c>
      <c r="D12817" t="s">
        <v>38631</v>
      </c>
      <c r="E12817" t="s">
        <v>6144</v>
      </c>
      <c r="F12817" s="7">
        <v>15.08</v>
      </c>
      <c r="G12817" t="s">
        <v>33</v>
      </c>
      <c r="H12817" t="s">
        <v>31814</v>
      </c>
      <c r="I12817" t="s">
        <v>32249</v>
      </c>
      <c r="M12817" t="s">
        <v>36</v>
      </c>
      <c r="N12817" t="str">
        <f>IF(AND(PESQUISA!$B$3&lt;&gt;"",OR(PESQUISA!$B$4="TODAS",B12817=PESQUISA!$B$4),ISNUMBER(SEARCH(PESQUISA!$B$3,D12817))),ROW()-1,"")</f>
        <v/>
      </c>
    </row>
    <row r="12818" spans="1:14" x14ac:dyDescent="0.3">
      <c r="A12818" t="s">
        <v>38632</v>
      </c>
      <c r="B12818" t="s">
        <v>31811</v>
      </c>
      <c r="C12818" t="s">
        <v>38633</v>
      </c>
      <c r="D12818" t="s">
        <v>38634</v>
      </c>
      <c r="E12818" t="s">
        <v>21689</v>
      </c>
      <c r="F12818" s="7">
        <v>2705.34</v>
      </c>
      <c r="G12818" t="s">
        <v>33</v>
      </c>
      <c r="H12818" t="s">
        <v>31814</v>
      </c>
      <c r="I12818" t="s">
        <v>32249</v>
      </c>
      <c r="M12818" t="s">
        <v>36</v>
      </c>
      <c r="N12818" t="str">
        <f>IF(AND(PESQUISA!$B$3&lt;&gt;"",OR(PESQUISA!$B$4="TODAS",B12818=PESQUISA!$B$4),ISNUMBER(SEARCH(PESQUISA!$B$3,D12818))),ROW()-1,"")</f>
        <v/>
      </c>
    </row>
    <row r="12819" spans="1:14" x14ac:dyDescent="0.3">
      <c r="A12819" t="s">
        <v>38635</v>
      </c>
      <c r="B12819" t="s">
        <v>31811</v>
      </c>
      <c r="C12819" t="s">
        <v>38636</v>
      </c>
      <c r="D12819" t="s">
        <v>38637</v>
      </c>
      <c r="E12819" t="s">
        <v>40</v>
      </c>
      <c r="F12819" s="7">
        <v>19.93</v>
      </c>
      <c r="G12819" t="s">
        <v>33</v>
      </c>
      <c r="H12819" t="s">
        <v>31814</v>
      </c>
      <c r="I12819" t="s">
        <v>31819</v>
      </c>
      <c r="M12819" t="s">
        <v>36</v>
      </c>
      <c r="N12819" t="str">
        <f>IF(AND(PESQUISA!$B$3&lt;&gt;"",OR(PESQUISA!$B$4="TODAS",B12819=PESQUISA!$B$4),ISNUMBER(SEARCH(PESQUISA!$B$3,D12819))),ROW()-1,"")</f>
        <v/>
      </c>
    </row>
    <row r="12820" spans="1:14" x14ac:dyDescent="0.3">
      <c r="A12820" t="s">
        <v>38638</v>
      </c>
      <c r="B12820" t="s">
        <v>31811</v>
      </c>
      <c r="C12820" t="s">
        <v>38639</v>
      </c>
      <c r="D12820" t="s">
        <v>38640</v>
      </c>
      <c r="E12820" t="s">
        <v>40</v>
      </c>
      <c r="F12820" s="7">
        <v>17.82</v>
      </c>
      <c r="G12820" t="s">
        <v>33</v>
      </c>
      <c r="H12820" t="s">
        <v>31814</v>
      </c>
      <c r="I12820" t="s">
        <v>31819</v>
      </c>
      <c r="M12820" t="s">
        <v>36</v>
      </c>
      <c r="N12820" t="str">
        <f>IF(AND(PESQUISA!$B$3&lt;&gt;"",OR(PESQUISA!$B$4="TODAS",B12820=PESQUISA!$B$4),ISNUMBER(SEARCH(PESQUISA!$B$3,D12820))),ROW()-1,"")</f>
        <v/>
      </c>
    </row>
    <row r="12821" spans="1:14" x14ac:dyDescent="0.3">
      <c r="A12821" t="s">
        <v>38641</v>
      </c>
      <c r="B12821" t="s">
        <v>31811</v>
      </c>
      <c r="C12821" t="s">
        <v>38642</v>
      </c>
      <c r="D12821" t="s">
        <v>38643</v>
      </c>
      <c r="E12821" t="s">
        <v>40</v>
      </c>
      <c r="F12821" s="7">
        <v>19.03</v>
      </c>
      <c r="G12821" t="s">
        <v>33</v>
      </c>
      <c r="H12821" t="s">
        <v>31814</v>
      </c>
      <c r="I12821" t="s">
        <v>31819</v>
      </c>
      <c r="M12821" t="s">
        <v>36</v>
      </c>
      <c r="N12821" t="str">
        <f>IF(AND(PESQUISA!$B$3&lt;&gt;"",OR(PESQUISA!$B$4="TODAS",B12821=PESQUISA!$B$4),ISNUMBER(SEARCH(PESQUISA!$B$3,D12821))),ROW()-1,"")</f>
        <v/>
      </c>
    </row>
    <row r="12822" spans="1:14" x14ac:dyDescent="0.3">
      <c r="A12822" t="s">
        <v>38644</v>
      </c>
      <c r="B12822" t="s">
        <v>31811</v>
      </c>
      <c r="C12822" t="s">
        <v>38645</v>
      </c>
      <c r="D12822" t="s">
        <v>38646</v>
      </c>
      <c r="E12822" t="s">
        <v>40</v>
      </c>
      <c r="F12822" s="7">
        <v>28.27</v>
      </c>
      <c r="G12822" t="s">
        <v>33</v>
      </c>
      <c r="H12822" t="s">
        <v>31814</v>
      </c>
      <c r="I12822" t="s">
        <v>31819</v>
      </c>
      <c r="M12822" t="s">
        <v>36</v>
      </c>
      <c r="N12822" t="str">
        <f>IF(AND(PESQUISA!$B$3&lt;&gt;"",OR(PESQUISA!$B$4="TODAS",B12822=PESQUISA!$B$4),ISNUMBER(SEARCH(PESQUISA!$B$3,D12822))),ROW()-1,"")</f>
        <v/>
      </c>
    </row>
    <row r="12823" spans="1:14" x14ac:dyDescent="0.3">
      <c r="A12823" t="s">
        <v>38647</v>
      </c>
      <c r="B12823" t="s">
        <v>31811</v>
      </c>
      <c r="C12823" t="s">
        <v>38648</v>
      </c>
      <c r="D12823" t="s">
        <v>38649</v>
      </c>
      <c r="E12823" t="s">
        <v>40</v>
      </c>
      <c r="F12823" s="7">
        <v>16.5</v>
      </c>
      <c r="G12823" t="s">
        <v>33</v>
      </c>
      <c r="H12823" t="s">
        <v>31814</v>
      </c>
      <c r="I12823" t="s">
        <v>31819</v>
      </c>
      <c r="M12823" t="s">
        <v>36</v>
      </c>
      <c r="N12823" t="str">
        <f>IF(AND(PESQUISA!$B$3&lt;&gt;"",OR(PESQUISA!$B$4="TODAS",B12823=PESQUISA!$B$4),ISNUMBER(SEARCH(PESQUISA!$B$3,D12823))),ROW()-1,"")</f>
        <v/>
      </c>
    </row>
    <row r="12824" spans="1:14" x14ac:dyDescent="0.3">
      <c r="A12824" t="s">
        <v>38650</v>
      </c>
      <c r="B12824" t="s">
        <v>31811</v>
      </c>
      <c r="C12824" t="s">
        <v>38651</v>
      </c>
      <c r="D12824" t="s">
        <v>38652</v>
      </c>
      <c r="E12824" t="s">
        <v>40</v>
      </c>
      <c r="F12824" s="7">
        <v>8.9600000000000009</v>
      </c>
      <c r="G12824" t="s">
        <v>33</v>
      </c>
      <c r="H12824" t="s">
        <v>31814</v>
      </c>
      <c r="I12824" t="s">
        <v>31819</v>
      </c>
      <c r="M12824" t="s">
        <v>36</v>
      </c>
      <c r="N12824" t="str">
        <f>IF(AND(PESQUISA!$B$3&lt;&gt;"",OR(PESQUISA!$B$4="TODAS",B12824=PESQUISA!$B$4),ISNUMBER(SEARCH(PESQUISA!$B$3,D12824))),ROW()-1,"")</f>
        <v/>
      </c>
    </row>
    <row r="12825" spans="1:14" x14ac:dyDescent="0.3">
      <c r="A12825" t="s">
        <v>38653</v>
      </c>
      <c r="B12825" t="s">
        <v>31811</v>
      </c>
      <c r="C12825" t="s">
        <v>38654</v>
      </c>
      <c r="D12825" t="s">
        <v>38655</v>
      </c>
      <c r="E12825" t="s">
        <v>40</v>
      </c>
      <c r="F12825" s="7">
        <v>9.61</v>
      </c>
      <c r="G12825" t="s">
        <v>33</v>
      </c>
      <c r="H12825" t="s">
        <v>31814</v>
      </c>
      <c r="I12825" t="s">
        <v>31819</v>
      </c>
      <c r="M12825" t="s">
        <v>36</v>
      </c>
      <c r="N12825" t="str">
        <f>IF(AND(PESQUISA!$B$3&lt;&gt;"",OR(PESQUISA!$B$4="TODAS",B12825=PESQUISA!$B$4),ISNUMBER(SEARCH(PESQUISA!$B$3,D12825))),ROW()-1,"")</f>
        <v/>
      </c>
    </row>
    <row r="12826" spans="1:14" x14ac:dyDescent="0.3">
      <c r="A12826" t="s">
        <v>38656</v>
      </c>
      <c r="B12826" t="s">
        <v>31811</v>
      </c>
      <c r="C12826" t="s">
        <v>38657</v>
      </c>
      <c r="D12826" t="s">
        <v>38658</v>
      </c>
      <c r="E12826" t="s">
        <v>40</v>
      </c>
      <c r="F12826" s="7">
        <v>23.33</v>
      </c>
      <c r="G12826" t="s">
        <v>33</v>
      </c>
      <c r="H12826" t="s">
        <v>31814</v>
      </c>
      <c r="I12826" t="s">
        <v>31819</v>
      </c>
      <c r="M12826" t="s">
        <v>36</v>
      </c>
      <c r="N12826" t="str">
        <f>IF(AND(PESQUISA!$B$3&lt;&gt;"",OR(PESQUISA!$B$4="TODAS",B12826=PESQUISA!$B$4),ISNUMBER(SEARCH(PESQUISA!$B$3,D12826))),ROW()-1,"")</f>
        <v/>
      </c>
    </row>
    <row r="12827" spans="1:14" x14ac:dyDescent="0.3">
      <c r="A12827" t="s">
        <v>38659</v>
      </c>
      <c r="B12827" t="s">
        <v>31811</v>
      </c>
      <c r="C12827" t="s">
        <v>38660</v>
      </c>
      <c r="D12827" t="s">
        <v>38661</v>
      </c>
      <c r="E12827" t="s">
        <v>40</v>
      </c>
      <c r="F12827" s="7">
        <v>28.65</v>
      </c>
      <c r="G12827" t="s">
        <v>33</v>
      </c>
      <c r="H12827" t="s">
        <v>31814</v>
      </c>
      <c r="I12827" t="s">
        <v>31819</v>
      </c>
      <c r="M12827" t="s">
        <v>36</v>
      </c>
      <c r="N12827" t="str">
        <f>IF(AND(PESQUISA!$B$3&lt;&gt;"",OR(PESQUISA!$B$4="TODAS",B12827=PESQUISA!$B$4),ISNUMBER(SEARCH(PESQUISA!$B$3,D12827))),ROW()-1,"")</f>
        <v/>
      </c>
    </row>
    <row r="12828" spans="1:14" x14ac:dyDescent="0.3">
      <c r="A12828" t="s">
        <v>38662</v>
      </c>
      <c r="B12828" t="s">
        <v>31811</v>
      </c>
      <c r="C12828" t="s">
        <v>38663</v>
      </c>
      <c r="D12828" t="s">
        <v>38664</v>
      </c>
      <c r="E12828" t="s">
        <v>40</v>
      </c>
      <c r="F12828" s="7">
        <v>15.67</v>
      </c>
      <c r="G12828" t="s">
        <v>33</v>
      </c>
      <c r="H12828" t="s">
        <v>31814</v>
      </c>
      <c r="I12828" t="s">
        <v>31819</v>
      </c>
      <c r="M12828" t="s">
        <v>36</v>
      </c>
      <c r="N12828" t="str">
        <f>IF(AND(PESQUISA!$B$3&lt;&gt;"",OR(PESQUISA!$B$4="TODAS",B12828=PESQUISA!$B$4),ISNUMBER(SEARCH(PESQUISA!$B$3,D12828))),ROW()-1,"")</f>
        <v/>
      </c>
    </row>
    <row r="12829" spans="1:14" x14ac:dyDescent="0.3">
      <c r="A12829" t="s">
        <v>38665</v>
      </c>
      <c r="B12829" t="s">
        <v>31811</v>
      </c>
      <c r="C12829" t="s">
        <v>38666</v>
      </c>
      <c r="D12829" t="s">
        <v>38667</v>
      </c>
      <c r="E12829" t="s">
        <v>40</v>
      </c>
      <c r="F12829" s="7">
        <v>15.31</v>
      </c>
      <c r="G12829" t="s">
        <v>33</v>
      </c>
      <c r="H12829" t="s">
        <v>31814</v>
      </c>
      <c r="I12829" t="s">
        <v>31819</v>
      </c>
      <c r="M12829" t="s">
        <v>36</v>
      </c>
      <c r="N12829" t="str">
        <f>IF(AND(PESQUISA!$B$3&lt;&gt;"",OR(PESQUISA!$B$4="TODAS",B12829=PESQUISA!$B$4),ISNUMBER(SEARCH(PESQUISA!$B$3,D12829))),ROW()-1,"")</f>
        <v/>
      </c>
    </row>
    <row r="12830" spans="1:14" x14ac:dyDescent="0.3">
      <c r="A12830" t="s">
        <v>38668</v>
      </c>
      <c r="B12830" t="s">
        <v>31811</v>
      </c>
      <c r="C12830" t="s">
        <v>38669</v>
      </c>
      <c r="D12830" t="s">
        <v>38670</v>
      </c>
      <c r="E12830" t="s">
        <v>40</v>
      </c>
      <c r="F12830" s="7">
        <v>6.88</v>
      </c>
      <c r="G12830" t="s">
        <v>33</v>
      </c>
      <c r="H12830" t="s">
        <v>31814</v>
      </c>
      <c r="I12830" t="s">
        <v>31819</v>
      </c>
      <c r="M12830" t="s">
        <v>36</v>
      </c>
      <c r="N12830" t="str">
        <f>IF(AND(PESQUISA!$B$3&lt;&gt;"",OR(PESQUISA!$B$4="TODAS",B12830=PESQUISA!$B$4),ISNUMBER(SEARCH(PESQUISA!$B$3,D12830))),ROW()-1,"")</f>
        <v/>
      </c>
    </row>
    <row r="12831" spans="1:14" x14ac:dyDescent="0.3">
      <c r="A12831" t="s">
        <v>38671</v>
      </c>
      <c r="B12831" t="s">
        <v>31811</v>
      </c>
      <c r="C12831" t="s">
        <v>38672</v>
      </c>
      <c r="D12831" t="s">
        <v>38673</v>
      </c>
      <c r="E12831" t="s">
        <v>40</v>
      </c>
      <c r="F12831" s="7">
        <v>7.06</v>
      </c>
      <c r="G12831" t="s">
        <v>33</v>
      </c>
      <c r="H12831" t="s">
        <v>31814</v>
      </c>
      <c r="I12831" t="s">
        <v>31819</v>
      </c>
      <c r="M12831" t="s">
        <v>36</v>
      </c>
      <c r="N12831" t="str">
        <f>IF(AND(PESQUISA!$B$3&lt;&gt;"",OR(PESQUISA!$B$4="TODAS",B12831=PESQUISA!$B$4),ISNUMBER(SEARCH(PESQUISA!$B$3,D12831))),ROW()-1,"")</f>
        <v/>
      </c>
    </row>
    <row r="12832" spans="1:14" x14ac:dyDescent="0.3">
      <c r="A12832" t="s">
        <v>38674</v>
      </c>
      <c r="B12832" t="s">
        <v>31811</v>
      </c>
      <c r="C12832" t="s">
        <v>38675</v>
      </c>
      <c r="D12832" t="s">
        <v>38676</v>
      </c>
      <c r="E12832" t="s">
        <v>40</v>
      </c>
      <c r="F12832" s="7">
        <v>12.48</v>
      </c>
      <c r="G12832" t="s">
        <v>33</v>
      </c>
      <c r="H12832" t="s">
        <v>31814</v>
      </c>
      <c r="I12832" t="s">
        <v>31819</v>
      </c>
      <c r="M12832" t="s">
        <v>36</v>
      </c>
      <c r="N12832" t="str">
        <f>IF(AND(PESQUISA!$B$3&lt;&gt;"",OR(PESQUISA!$B$4="TODAS",B12832=PESQUISA!$B$4),ISNUMBER(SEARCH(PESQUISA!$B$3,D12832))),ROW()-1,"")</f>
        <v/>
      </c>
    </row>
    <row r="12833" spans="1:14" x14ac:dyDescent="0.3">
      <c r="A12833" t="s">
        <v>38677</v>
      </c>
      <c r="B12833" t="s">
        <v>31811</v>
      </c>
      <c r="C12833" t="s">
        <v>38678</v>
      </c>
      <c r="D12833" t="s">
        <v>38679</v>
      </c>
      <c r="E12833" t="s">
        <v>40</v>
      </c>
      <c r="F12833" s="7">
        <v>9.44</v>
      </c>
      <c r="G12833" t="s">
        <v>33</v>
      </c>
      <c r="H12833" t="s">
        <v>31814</v>
      </c>
      <c r="I12833" t="s">
        <v>31819</v>
      </c>
      <c r="M12833" t="s">
        <v>36</v>
      </c>
      <c r="N12833" t="str">
        <f>IF(AND(PESQUISA!$B$3&lt;&gt;"",OR(PESQUISA!$B$4="TODAS",B12833=PESQUISA!$B$4),ISNUMBER(SEARCH(PESQUISA!$B$3,D12833))),ROW()-1,"")</f>
        <v/>
      </c>
    </row>
    <row r="12834" spans="1:14" x14ac:dyDescent="0.3">
      <c r="A12834" t="s">
        <v>38680</v>
      </c>
      <c r="B12834" t="s">
        <v>31811</v>
      </c>
      <c r="C12834" t="s">
        <v>38681</v>
      </c>
      <c r="D12834" t="s">
        <v>38682</v>
      </c>
      <c r="E12834" t="s">
        <v>40</v>
      </c>
      <c r="F12834" s="7">
        <v>24.3</v>
      </c>
      <c r="G12834" t="s">
        <v>33</v>
      </c>
      <c r="H12834" t="s">
        <v>31814</v>
      </c>
      <c r="I12834" t="s">
        <v>31819</v>
      </c>
      <c r="M12834" t="s">
        <v>36</v>
      </c>
      <c r="N12834" t="str">
        <f>IF(AND(PESQUISA!$B$3&lt;&gt;"",OR(PESQUISA!$B$4="TODAS",B12834=PESQUISA!$B$4),ISNUMBER(SEARCH(PESQUISA!$B$3,D12834))),ROW()-1,"")</f>
        <v/>
      </c>
    </row>
    <row r="12835" spans="1:14" x14ac:dyDescent="0.3">
      <c r="A12835" t="s">
        <v>38683</v>
      </c>
      <c r="B12835" t="s">
        <v>31811</v>
      </c>
      <c r="C12835" t="s">
        <v>38684</v>
      </c>
      <c r="D12835" t="s">
        <v>38685</v>
      </c>
      <c r="E12835" t="s">
        <v>40</v>
      </c>
      <c r="F12835" s="7">
        <v>16.739999999999998</v>
      </c>
      <c r="G12835" t="s">
        <v>33</v>
      </c>
      <c r="H12835" t="s">
        <v>31814</v>
      </c>
      <c r="I12835" t="s">
        <v>31819</v>
      </c>
      <c r="M12835" t="s">
        <v>36</v>
      </c>
      <c r="N12835" t="str">
        <f>IF(AND(PESQUISA!$B$3&lt;&gt;"",OR(PESQUISA!$B$4="TODAS",B12835=PESQUISA!$B$4),ISNUMBER(SEARCH(PESQUISA!$B$3,D12835))),ROW()-1,"")</f>
        <v/>
      </c>
    </row>
    <row r="12836" spans="1:14" x14ac:dyDescent="0.3">
      <c r="A12836" t="s">
        <v>38686</v>
      </c>
      <c r="B12836" t="s">
        <v>31811</v>
      </c>
      <c r="C12836" t="s">
        <v>38687</v>
      </c>
      <c r="D12836" t="s">
        <v>38688</v>
      </c>
      <c r="E12836" t="s">
        <v>40</v>
      </c>
      <c r="F12836" s="7">
        <v>25.46</v>
      </c>
      <c r="G12836" t="s">
        <v>33</v>
      </c>
      <c r="H12836" t="s">
        <v>31814</v>
      </c>
      <c r="I12836" t="s">
        <v>31819</v>
      </c>
      <c r="M12836" t="s">
        <v>36</v>
      </c>
      <c r="N12836" t="str">
        <f>IF(AND(PESQUISA!$B$3&lt;&gt;"",OR(PESQUISA!$B$4="TODAS",B12836=PESQUISA!$B$4),ISNUMBER(SEARCH(PESQUISA!$B$3,D12836))),ROW()-1,"")</f>
        <v/>
      </c>
    </row>
    <row r="12837" spans="1:14" x14ac:dyDescent="0.3">
      <c r="A12837" t="s">
        <v>38689</v>
      </c>
      <c r="B12837" t="s">
        <v>31811</v>
      </c>
      <c r="C12837" t="s">
        <v>38690</v>
      </c>
      <c r="D12837" t="s">
        <v>38691</v>
      </c>
      <c r="E12837" t="s">
        <v>40</v>
      </c>
      <c r="F12837" s="7">
        <v>21</v>
      </c>
      <c r="G12837" t="s">
        <v>33</v>
      </c>
      <c r="H12837" t="s">
        <v>31814</v>
      </c>
      <c r="I12837" t="s">
        <v>31819</v>
      </c>
      <c r="M12837" t="s">
        <v>36</v>
      </c>
      <c r="N12837" t="str">
        <f>IF(AND(PESQUISA!$B$3&lt;&gt;"",OR(PESQUISA!$B$4="TODAS",B12837=PESQUISA!$B$4),ISNUMBER(SEARCH(PESQUISA!$B$3,D12837))),ROW()-1,"")</f>
        <v/>
      </c>
    </row>
    <row r="12838" spans="1:14" x14ac:dyDescent="0.3">
      <c r="A12838" t="s">
        <v>38692</v>
      </c>
      <c r="B12838" t="s">
        <v>31811</v>
      </c>
      <c r="C12838" t="s">
        <v>38693</v>
      </c>
      <c r="D12838" t="s">
        <v>38694</v>
      </c>
      <c r="E12838" t="s">
        <v>40</v>
      </c>
      <c r="F12838" s="7">
        <v>21.85</v>
      </c>
      <c r="G12838" t="s">
        <v>33</v>
      </c>
      <c r="H12838" t="s">
        <v>31814</v>
      </c>
      <c r="I12838" t="s">
        <v>31819</v>
      </c>
      <c r="M12838" t="s">
        <v>36</v>
      </c>
      <c r="N12838" t="str">
        <f>IF(AND(PESQUISA!$B$3&lt;&gt;"",OR(PESQUISA!$B$4="TODAS",B12838=PESQUISA!$B$4),ISNUMBER(SEARCH(PESQUISA!$B$3,D12838))),ROW()-1,"")</f>
        <v/>
      </c>
    </row>
    <row r="12839" spans="1:14" x14ac:dyDescent="0.3">
      <c r="A12839" t="s">
        <v>38695</v>
      </c>
      <c r="B12839" t="s">
        <v>31811</v>
      </c>
      <c r="C12839" t="s">
        <v>38696</v>
      </c>
      <c r="D12839" t="s">
        <v>38697</v>
      </c>
      <c r="E12839" t="s">
        <v>40</v>
      </c>
      <c r="F12839" s="7">
        <v>14.5</v>
      </c>
      <c r="G12839" t="s">
        <v>33</v>
      </c>
      <c r="H12839" t="s">
        <v>31814</v>
      </c>
      <c r="I12839" t="s">
        <v>31819</v>
      </c>
      <c r="M12839" t="s">
        <v>36</v>
      </c>
      <c r="N12839" t="str">
        <f>IF(AND(PESQUISA!$B$3&lt;&gt;"",OR(PESQUISA!$B$4="TODAS",B12839=PESQUISA!$B$4),ISNUMBER(SEARCH(PESQUISA!$B$3,D12839))),ROW()-1,"")</f>
        <v/>
      </c>
    </row>
    <row r="12840" spans="1:14" x14ac:dyDescent="0.3">
      <c r="A12840" t="s">
        <v>38698</v>
      </c>
      <c r="B12840" t="s">
        <v>31811</v>
      </c>
      <c r="C12840" t="s">
        <v>38699</v>
      </c>
      <c r="D12840" t="s">
        <v>38700</v>
      </c>
      <c r="E12840" t="s">
        <v>40</v>
      </c>
      <c r="F12840" s="7">
        <v>17.329999999999998</v>
      </c>
      <c r="G12840" t="s">
        <v>33</v>
      </c>
      <c r="H12840" t="s">
        <v>31814</v>
      </c>
      <c r="I12840" t="s">
        <v>31819</v>
      </c>
      <c r="M12840" t="s">
        <v>36</v>
      </c>
      <c r="N12840" t="str">
        <f>IF(AND(PESQUISA!$B$3&lt;&gt;"",OR(PESQUISA!$B$4="TODAS",B12840=PESQUISA!$B$4),ISNUMBER(SEARCH(PESQUISA!$B$3,D12840))),ROW()-1,"")</f>
        <v/>
      </c>
    </row>
    <row r="12841" spans="1:14" x14ac:dyDescent="0.3">
      <c r="A12841" t="s">
        <v>38701</v>
      </c>
      <c r="B12841" t="s">
        <v>31811</v>
      </c>
      <c r="C12841" t="s">
        <v>38702</v>
      </c>
      <c r="D12841" t="s">
        <v>38703</v>
      </c>
      <c r="E12841" t="s">
        <v>40</v>
      </c>
      <c r="F12841" s="7">
        <v>1135.5</v>
      </c>
      <c r="G12841" t="s">
        <v>33</v>
      </c>
      <c r="H12841" t="s">
        <v>31814</v>
      </c>
      <c r="I12841" t="s">
        <v>32347</v>
      </c>
      <c r="M12841" t="s">
        <v>36</v>
      </c>
      <c r="N12841" t="str">
        <f>IF(AND(PESQUISA!$B$3&lt;&gt;"",OR(PESQUISA!$B$4="TODAS",B12841=PESQUISA!$B$4),ISNUMBER(SEARCH(PESQUISA!$B$3,D12841))),ROW()-1,"")</f>
        <v/>
      </c>
    </row>
    <row r="12842" spans="1:14" x14ac:dyDescent="0.3">
      <c r="A12842" t="s">
        <v>38704</v>
      </c>
      <c r="B12842" t="s">
        <v>31811</v>
      </c>
      <c r="C12842" t="s">
        <v>38705</v>
      </c>
      <c r="D12842" t="s">
        <v>38706</v>
      </c>
      <c r="E12842" t="s">
        <v>40</v>
      </c>
      <c r="F12842" s="7">
        <v>107.81</v>
      </c>
      <c r="G12842" t="s">
        <v>33</v>
      </c>
      <c r="H12842" t="s">
        <v>31814</v>
      </c>
      <c r="I12842" t="s">
        <v>31819</v>
      </c>
      <c r="M12842" t="s">
        <v>36</v>
      </c>
      <c r="N12842" t="str">
        <f>IF(AND(PESQUISA!$B$3&lt;&gt;"",OR(PESQUISA!$B$4="TODAS",B12842=PESQUISA!$B$4),ISNUMBER(SEARCH(PESQUISA!$B$3,D12842))),ROW()-1,"")</f>
        <v/>
      </c>
    </row>
    <row r="12843" spans="1:14" x14ac:dyDescent="0.3">
      <c r="A12843" t="s">
        <v>38707</v>
      </c>
      <c r="B12843" t="s">
        <v>31811</v>
      </c>
      <c r="C12843" t="s">
        <v>38708</v>
      </c>
      <c r="D12843" t="s">
        <v>38709</v>
      </c>
      <c r="E12843" t="s">
        <v>40</v>
      </c>
      <c r="F12843" s="7">
        <v>569.1</v>
      </c>
      <c r="G12843" t="s">
        <v>33</v>
      </c>
      <c r="H12843" t="s">
        <v>31814</v>
      </c>
      <c r="I12843" t="s">
        <v>31819</v>
      </c>
      <c r="M12843" t="s">
        <v>36</v>
      </c>
      <c r="N12843" t="str">
        <f>IF(AND(PESQUISA!$B$3&lt;&gt;"",OR(PESQUISA!$B$4="TODAS",B12843=PESQUISA!$B$4),ISNUMBER(SEARCH(PESQUISA!$B$3,D12843))),ROW()-1,"")</f>
        <v/>
      </c>
    </row>
    <row r="12844" spans="1:14" x14ac:dyDescent="0.3">
      <c r="A12844" t="s">
        <v>38710</v>
      </c>
      <c r="B12844" t="s">
        <v>31811</v>
      </c>
      <c r="C12844" t="s">
        <v>38711</v>
      </c>
      <c r="D12844" t="s">
        <v>38712</v>
      </c>
      <c r="E12844" t="s">
        <v>40</v>
      </c>
      <c r="F12844" s="7">
        <v>968.95</v>
      </c>
      <c r="G12844" t="s">
        <v>33</v>
      </c>
      <c r="H12844" t="s">
        <v>31814</v>
      </c>
      <c r="I12844" t="s">
        <v>31819</v>
      </c>
      <c r="M12844" t="s">
        <v>36</v>
      </c>
      <c r="N12844" t="str">
        <f>IF(AND(PESQUISA!$B$3&lt;&gt;"",OR(PESQUISA!$B$4="TODAS",B12844=PESQUISA!$B$4),ISNUMBER(SEARCH(PESQUISA!$B$3,D12844))),ROW()-1,"")</f>
        <v/>
      </c>
    </row>
    <row r="12845" spans="1:14" x14ac:dyDescent="0.3">
      <c r="A12845" t="s">
        <v>38713</v>
      </c>
      <c r="B12845" t="s">
        <v>31811</v>
      </c>
      <c r="C12845" t="s">
        <v>38714</v>
      </c>
      <c r="D12845" t="s">
        <v>38715</v>
      </c>
      <c r="E12845" t="s">
        <v>40</v>
      </c>
      <c r="F12845" s="7">
        <v>33</v>
      </c>
      <c r="G12845" t="s">
        <v>33</v>
      </c>
      <c r="H12845" t="s">
        <v>31814</v>
      </c>
      <c r="I12845" t="s">
        <v>31819</v>
      </c>
      <c r="M12845" t="s">
        <v>36</v>
      </c>
      <c r="N12845" t="str">
        <f>IF(AND(PESQUISA!$B$3&lt;&gt;"",OR(PESQUISA!$B$4="TODAS",B12845=PESQUISA!$B$4),ISNUMBER(SEARCH(PESQUISA!$B$3,D12845))),ROW()-1,"")</f>
        <v/>
      </c>
    </row>
    <row r="12846" spans="1:14" x14ac:dyDescent="0.3">
      <c r="A12846" t="s">
        <v>38716</v>
      </c>
      <c r="B12846" t="s">
        <v>31811</v>
      </c>
      <c r="C12846" t="s">
        <v>38717</v>
      </c>
      <c r="D12846" t="s">
        <v>38718</v>
      </c>
      <c r="E12846" t="s">
        <v>40</v>
      </c>
      <c r="F12846" s="7">
        <v>139.21</v>
      </c>
      <c r="G12846" t="s">
        <v>33</v>
      </c>
      <c r="H12846" t="s">
        <v>31814</v>
      </c>
      <c r="I12846" t="s">
        <v>31819</v>
      </c>
      <c r="M12846" t="s">
        <v>36</v>
      </c>
      <c r="N12846" t="str">
        <f>IF(AND(PESQUISA!$B$3&lt;&gt;"",OR(PESQUISA!$B$4="TODAS",B12846=PESQUISA!$B$4),ISNUMBER(SEARCH(PESQUISA!$B$3,D12846))),ROW()-1,"")</f>
        <v/>
      </c>
    </row>
    <row r="12847" spans="1:14" x14ac:dyDescent="0.3">
      <c r="A12847" t="s">
        <v>38719</v>
      </c>
      <c r="B12847" t="s">
        <v>31811</v>
      </c>
      <c r="C12847" t="s">
        <v>38720</v>
      </c>
      <c r="D12847" t="s">
        <v>38721</v>
      </c>
      <c r="E12847" t="s">
        <v>40</v>
      </c>
      <c r="F12847" s="7">
        <v>6.61</v>
      </c>
      <c r="G12847" t="s">
        <v>33</v>
      </c>
      <c r="H12847" t="s">
        <v>31814</v>
      </c>
      <c r="I12847" t="s">
        <v>31819</v>
      </c>
      <c r="M12847" t="s">
        <v>36</v>
      </c>
      <c r="N12847" t="str">
        <f>IF(AND(PESQUISA!$B$3&lt;&gt;"",OR(PESQUISA!$B$4="TODAS",B12847=PESQUISA!$B$4),ISNUMBER(SEARCH(PESQUISA!$B$3,D12847))),ROW()-1,"")</f>
        <v/>
      </c>
    </row>
    <row r="12848" spans="1:14" x14ac:dyDescent="0.3">
      <c r="A12848" t="s">
        <v>38722</v>
      </c>
      <c r="B12848" t="s">
        <v>31811</v>
      </c>
      <c r="C12848" t="s">
        <v>38723</v>
      </c>
      <c r="D12848" t="s">
        <v>38724</v>
      </c>
      <c r="E12848" t="s">
        <v>40</v>
      </c>
      <c r="G12848" t="s">
        <v>33</v>
      </c>
      <c r="H12848" t="s">
        <v>31814</v>
      </c>
      <c r="I12848" t="s">
        <v>31819</v>
      </c>
      <c r="M12848" t="s">
        <v>53</v>
      </c>
      <c r="N12848" t="str">
        <f>IF(AND(PESQUISA!$B$3&lt;&gt;"",OR(PESQUISA!$B$4="TODAS",B12848=PESQUISA!$B$4),ISNUMBER(SEARCH(PESQUISA!$B$3,D12848))),ROW()-1,"")</f>
        <v/>
      </c>
    </row>
    <row r="12849" spans="1:14" x14ac:dyDescent="0.3">
      <c r="A12849" t="s">
        <v>38725</v>
      </c>
      <c r="B12849" t="s">
        <v>31811</v>
      </c>
      <c r="C12849" t="s">
        <v>38726</v>
      </c>
      <c r="D12849" t="s">
        <v>38727</v>
      </c>
      <c r="E12849" t="s">
        <v>32</v>
      </c>
      <c r="G12849" t="s">
        <v>33</v>
      </c>
      <c r="H12849" t="s">
        <v>31814</v>
      </c>
      <c r="I12849" t="s">
        <v>31819</v>
      </c>
      <c r="M12849" t="s">
        <v>53</v>
      </c>
      <c r="N12849" t="str">
        <f>IF(AND(PESQUISA!$B$3&lt;&gt;"",OR(PESQUISA!$B$4="TODAS",B12849=PESQUISA!$B$4),ISNUMBER(SEARCH(PESQUISA!$B$3,D12849))),ROW()-1,"")</f>
        <v/>
      </c>
    </row>
    <row r="12850" spans="1:14" x14ac:dyDescent="0.3">
      <c r="A12850" t="s">
        <v>38728</v>
      </c>
      <c r="B12850" t="s">
        <v>31811</v>
      </c>
      <c r="C12850" t="s">
        <v>38729</v>
      </c>
      <c r="D12850" t="s">
        <v>38730</v>
      </c>
      <c r="E12850" t="s">
        <v>40</v>
      </c>
      <c r="G12850" t="s">
        <v>33</v>
      </c>
      <c r="H12850" t="s">
        <v>31814</v>
      </c>
      <c r="I12850" t="s">
        <v>31819</v>
      </c>
      <c r="M12850" t="s">
        <v>53</v>
      </c>
      <c r="N12850" t="str">
        <f>IF(AND(PESQUISA!$B$3&lt;&gt;"",OR(PESQUISA!$B$4="TODAS",B12850=PESQUISA!$B$4),ISNUMBER(SEARCH(PESQUISA!$B$3,D12850))),ROW()-1,"")</f>
        <v/>
      </c>
    </row>
    <row r="12851" spans="1:14" x14ac:dyDescent="0.3">
      <c r="A12851" t="s">
        <v>38731</v>
      </c>
      <c r="B12851" t="s">
        <v>31811</v>
      </c>
      <c r="C12851" t="s">
        <v>38732</v>
      </c>
      <c r="D12851" t="s">
        <v>38733</v>
      </c>
      <c r="E12851" t="s">
        <v>40</v>
      </c>
      <c r="F12851" s="7">
        <v>224.05</v>
      </c>
      <c r="G12851" t="s">
        <v>33</v>
      </c>
      <c r="H12851" t="s">
        <v>31814</v>
      </c>
      <c r="I12851" t="s">
        <v>31819</v>
      </c>
      <c r="M12851" t="s">
        <v>36</v>
      </c>
      <c r="N12851" t="str">
        <f>IF(AND(PESQUISA!$B$3&lt;&gt;"",OR(PESQUISA!$B$4="TODAS",B12851=PESQUISA!$B$4),ISNUMBER(SEARCH(PESQUISA!$B$3,D12851))),ROW()-1,"")</f>
        <v/>
      </c>
    </row>
    <row r="12852" spans="1:14" x14ac:dyDescent="0.3">
      <c r="A12852" t="s">
        <v>38734</v>
      </c>
      <c r="B12852" t="s">
        <v>31811</v>
      </c>
      <c r="C12852" t="s">
        <v>38735</v>
      </c>
      <c r="D12852" t="s">
        <v>38736</v>
      </c>
      <c r="E12852" t="s">
        <v>32</v>
      </c>
      <c r="G12852" t="s">
        <v>33</v>
      </c>
      <c r="H12852" t="s">
        <v>31814</v>
      </c>
      <c r="I12852" t="s">
        <v>31819</v>
      </c>
      <c r="M12852" t="s">
        <v>53</v>
      </c>
      <c r="N12852" t="str">
        <f>IF(AND(PESQUISA!$B$3&lt;&gt;"",OR(PESQUISA!$B$4="TODAS",B12852=PESQUISA!$B$4),ISNUMBER(SEARCH(PESQUISA!$B$3,D12852))),ROW()-1,"")</f>
        <v/>
      </c>
    </row>
    <row r="12853" spans="1:14" x14ac:dyDescent="0.3">
      <c r="A12853" t="s">
        <v>38737</v>
      </c>
      <c r="B12853" t="s">
        <v>31811</v>
      </c>
      <c r="C12853" t="s">
        <v>38738</v>
      </c>
      <c r="D12853" t="s">
        <v>38739</v>
      </c>
      <c r="E12853" t="s">
        <v>32</v>
      </c>
      <c r="G12853" t="s">
        <v>33</v>
      </c>
      <c r="H12853" t="s">
        <v>31814</v>
      </c>
      <c r="I12853" t="s">
        <v>31819</v>
      </c>
      <c r="M12853" t="s">
        <v>53</v>
      </c>
      <c r="N12853" t="str">
        <f>IF(AND(PESQUISA!$B$3&lt;&gt;"",OR(PESQUISA!$B$4="TODAS",B12853=PESQUISA!$B$4),ISNUMBER(SEARCH(PESQUISA!$B$3,D12853))),ROW()-1,"")</f>
        <v/>
      </c>
    </row>
    <row r="12854" spans="1:14" x14ac:dyDescent="0.3">
      <c r="A12854" t="s">
        <v>38740</v>
      </c>
      <c r="B12854" t="s">
        <v>31811</v>
      </c>
      <c r="C12854" t="s">
        <v>38741</v>
      </c>
      <c r="D12854" t="s">
        <v>38742</v>
      </c>
      <c r="E12854" t="s">
        <v>32</v>
      </c>
      <c r="G12854" t="s">
        <v>33</v>
      </c>
      <c r="H12854" t="s">
        <v>31814</v>
      </c>
      <c r="I12854" t="s">
        <v>31819</v>
      </c>
      <c r="M12854" t="s">
        <v>53</v>
      </c>
      <c r="N12854" t="str">
        <f>IF(AND(PESQUISA!$B$3&lt;&gt;"",OR(PESQUISA!$B$4="TODAS",B12854=PESQUISA!$B$4),ISNUMBER(SEARCH(PESQUISA!$B$3,D12854))),ROW()-1,"")</f>
        <v/>
      </c>
    </row>
    <row r="12855" spans="1:14" x14ac:dyDescent="0.3">
      <c r="A12855" t="s">
        <v>38743</v>
      </c>
      <c r="B12855" t="s">
        <v>31811</v>
      </c>
      <c r="C12855" t="s">
        <v>38744</v>
      </c>
      <c r="D12855" t="s">
        <v>38745</v>
      </c>
      <c r="E12855" t="s">
        <v>32</v>
      </c>
      <c r="G12855" t="s">
        <v>33</v>
      </c>
      <c r="H12855" t="s">
        <v>31814</v>
      </c>
      <c r="I12855" t="s">
        <v>31819</v>
      </c>
      <c r="M12855" t="s">
        <v>53</v>
      </c>
      <c r="N12855" t="str">
        <f>IF(AND(PESQUISA!$B$3&lt;&gt;"",OR(PESQUISA!$B$4="TODAS",B12855=PESQUISA!$B$4),ISNUMBER(SEARCH(PESQUISA!$B$3,D12855))),ROW()-1,"")</f>
        <v/>
      </c>
    </row>
    <row r="12856" spans="1:14" x14ac:dyDescent="0.3">
      <c r="A12856" t="s">
        <v>38746</v>
      </c>
      <c r="B12856" t="s">
        <v>31811</v>
      </c>
      <c r="C12856" t="s">
        <v>38747</v>
      </c>
      <c r="D12856" t="s">
        <v>38748</v>
      </c>
      <c r="E12856" t="s">
        <v>32</v>
      </c>
      <c r="G12856" t="s">
        <v>33</v>
      </c>
      <c r="H12856" t="s">
        <v>31814</v>
      </c>
      <c r="I12856" t="s">
        <v>31819</v>
      </c>
      <c r="M12856" t="s">
        <v>53</v>
      </c>
      <c r="N12856" t="str">
        <f>IF(AND(PESQUISA!$B$3&lt;&gt;"",OR(PESQUISA!$B$4="TODAS",B12856=PESQUISA!$B$4),ISNUMBER(SEARCH(PESQUISA!$B$3,D12856))),ROW()-1,"")</f>
        <v/>
      </c>
    </row>
    <row r="12857" spans="1:14" x14ac:dyDescent="0.3">
      <c r="A12857" t="s">
        <v>38749</v>
      </c>
      <c r="B12857" t="s">
        <v>31811</v>
      </c>
      <c r="C12857" t="s">
        <v>38750</v>
      </c>
      <c r="D12857" t="s">
        <v>38751</v>
      </c>
      <c r="E12857" t="s">
        <v>40</v>
      </c>
      <c r="G12857" t="s">
        <v>33</v>
      </c>
      <c r="H12857" t="s">
        <v>31814</v>
      </c>
      <c r="I12857" t="s">
        <v>31819</v>
      </c>
      <c r="M12857" t="s">
        <v>53</v>
      </c>
      <c r="N12857" t="str">
        <f>IF(AND(PESQUISA!$B$3&lt;&gt;"",OR(PESQUISA!$B$4="TODAS",B12857=PESQUISA!$B$4),ISNUMBER(SEARCH(PESQUISA!$B$3,D12857))),ROW()-1,"")</f>
        <v/>
      </c>
    </row>
    <row r="12858" spans="1:14" x14ac:dyDescent="0.3">
      <c r="A12858" t="s">
        <v>38752</v>
      </c>
      <c r="B12858" t="s">
        <v>31811</v>
      </c>
      <c r="C12858" t="s">
        <v>38753</v>
      </c>
      <c r="D12858" t="s">
        <v>38754</v>
      </c>
      <c r="E12858" t="s">
        <v>40</v>
      </c>
      <c r="F12858" s="7">
        <v>433.95</v>
      </c>
      <c r="G12858" t="s">
        <v>33</v>
      </c>
      <c r="H12858" t="s">
        <v>31814</v>
      </c>
      <c r="I12858" t="s">
        <v>31819</v>
      </c>
      <c r="M12858" t="s">
        <v>36</v>
      </c>
      <c r="N12858" t="str">
        <f>IF(AND(PESQUISA!$B$3&lt;&gt;"",OR(PESQUISA!$B$4="TODAS",B12858=PESQUISA!$B$4),ISNUMBER(SEARCH(PESQUISA!$B$3,D12858))),ROW()-1,"")</f>
        <v/>
      </c>
    </row>
    <row r="12859" spans="1:14" x14ac:dyDescent="0.3">
      <c r="A12859" t="s">
        <v>38755</v>
      </c>
      <c r="B12859" t="s">
        <v>31811</v>
      </c>
      <c r="C12859" t="s">
        <v>38756</v>
      </c>
      <c r="D12859" t="s">
        <v>38757</v>
      </c>
      <c r="E12859" t="s">
        <v>40</v>
      </c>
      <c r="F12859" s="7">
        <v>559.29</v>
      </c>
      <c r="G12859" t="s">
        <v>33</v>
      </c>
      <c r="H12859" t="s">
        <v>31814</v>
      </c>
      <c r="I12859" t="s">
        <v>31819</v>
      </c>
      <c r="M12859" t="s">
        <v>36</v>
      </c>
      <c r="N12859" t="str">
        <f>IF(AND(PESQUISA!$B$3&lt;&gt;"",OR(PESQUISA!$B$4="TODAS",B12859=PESQUISA!$B$4),ISNUMBER(SEARCH(PESQUISA!$B$3,D12859))),ROW()-1,"")</f>
        <v/>
      </c>
    </row>
    <row r="12860" spans="1:14" x14ac:dyDescent="0.3">
      <c r="A12860" t="s">
        <v>38758</v>
      </c>
      <c r="B12860" t="s">
        <v>31811</v>
      </c>
      <c r="C12860" t="s">
        <v>38759</v>
      </c>
      <c r="D12860" t="s">
        <v>38760</v>
      </c>
      <c r="E12860" t="s">
        <v>40</v>
      </c>
      <c r="F12860" s="7">
        <v>677.17</v>
      </c>
      <c r="G12860" t="s">
        <v>33</v>
      </c>
      <c r="H12860" t="s">
        <v>31814</v>
      </c>
      <c r="I12860" t="s">
        <v>31819</v>
      </c>
      <c r="M12860" t="s">
        <v>36</v>
      </c>
      <c r="N12860" t="str">
        <f>IF(AND(PESQUISA!$B$3&lt;&gt;"",OR(PESQUISA!$B$4="TODAS",B12860=PESQUISA!$B$4),ISNUMBER(SEARCH(PESQUISA!$B$3,D12860))),ROW()-1,"")</f>
        <v/>
      </c>
    </row>
    <row r="12861" spans="1:14" x14ac:dyDescent="0.3">
      <c r="A12861" t="s">
        <v>38761</v>
      </c>
      <c r="B12861" t="s">
        <v>31811</v>
      </c>
      <c r="C12861" t="s">
        <v>38762</v>
      </c>
      <c r="D12861" t="s">
        <v>38763</v>
      </c>
      <c r="E12861" t="s">
        <v>40</v>
      </c>
      <c r="F12861" s="7">
        <v>779.29</v>
      </c>
      <c r="G12861" t="s">
        <v>33</v>
      </c>
      <c r="H12861" t="s">
        <v>31814</v>
      </c>
      <c r="I12861" t="s">
        <v>31819</v>
      </c>
      <c r="M12861" t="s">
        <v>36</v>
      </c>
      <c r="N12861" t="str">
        <f>IF(AND(PESQUISA!$B$3&lt;&gt;"",OR(PESQUISA!$B$4="TODAS",B12861=PESQUISA!$B$4),ISNUMBER(SEARCH(PESQUISA!$B$3,D12861))),ROW()-1,"")</f>
        <v/>
      </c>
    </row>
    <row r="12862" spans="1:14" x14ac:dyDescent="0.3">
      <c r="A12862" t="s">
        <v>38764</v>
      </c>
      <c r="B12862" t="s">
        <v>31811</v>
      </c>
      <c r="C12862" t="s">
        <v>38765</v>
      </c>
      <c r="D12862" t="s">
        <v>38766</v>
      </c>
      <c r="E12862" t="s">
        <v>40</v>
      </c>
      <c r="F12862" s="7">
        <v>735.17</v>
      </c>
      <c r="G12862" t="s">
        <v>33</v>
      </c>
      <c r="H12862" t="s">
        <v>31814</v>
      </c>
      <c r="I12862" t="s">
        <v>31819</v>
      </c>
      <c r="M12862" t="s">
        <v>36</v>
      </c>
      <c r="N12862" t="str">
        <f>IF(AND(PESQUISA!$B$3&lt;&gt;"",OR(PESQUISA!$B$4="TODAS",B12862=PESQUISA!$B$4),ISNUMBER(SEARCH(PESQUISA!$B$3,D12862))),ROW()-1,"")</f>
        <v/>
      </c>
    </row>
    <row r="12863" spans="1:14" x14ac:dyDescent="0.3">
      <c r="A12863" t="s">
        <v>38767</v>
      </c>
      <c r="B12863" t="s">
        <v>31811</v>
      </c>
      <c r="C12863" t="s">
        <v>38768</v>
      </c>
      <c r="D12863" t="s">
        <v>38769</v>
      </c>
      <c r="E12863" t="s">
        <v>32</v>
      </c>
      <c r="G12863" t="s">
        <v>33</v>
      </c>
      <c r="H12863" t="s">
        <v>31814</v>
      </c>
      <c r="I12863" t="s">
        <v>31819</v>
      </c>
      <c r="M12863" t="s">
        <v>53</v>
      </c>
      <c r="N12863" t="str">
        <f>IF(AND(PESQUISA!$B$3&lt;&gt;"",OR(PESQUISA!$B$4="TODAS",B12863=PESQUISA!$B$4),ISNUMBER(SEARCH(PESQUISA!$B$3,D12863))),ROW()-1,"")</f>
        <v/>
      </c>
    </row>
    <row r="12864" spans="1:14" x14ac:dyDescent="0.3">
      <c r="A12864" t="s">
        <v>38770</v>
      </c>
      <c r="B12864" t="s">
        <v>31811</v>
      </c>
      <c r="C12864" t="s">
        <v>38771</v>
      </c>
      <c r="D12864" t="s">
        <v>38772</v>
      </c>
      <c r="E12864" t="s">
        <v>32</v>
      </c>
      <c r="F12864" s="7">
        <v>791.43</v>
      </c>
      <c r="G12864" t="s">
        <v>33</v>
      </c>
      <c r="H12864" t="s">
        <v>31814</v>
      </c>
      <c r="I12864" t="s">
        <v>31819</v>
      </c>
      <c r="M12864" t="s">
        <v>36</v>
      </c>
      <c r="N12864" t="str">
        <f>IF(AND(PESQUISA!$B$3&lt;&gt;"",OR(PESQUISA!$B$4="TODAS",B12864=PESQUISA!$B$4),ISNUMBER(SEARCH(PESQUISA!$B$3,D12864))),ROW()-1,"")</f>
        <v/>
      </c>
    </row>
    <row r="12865" spans="1:14" x14ac:dyDescent="0.3">
      <c r="A12865" t="s">
        <v>38773</v>
      </c>
      <c r="B12865" t="s">
        <v>31811</v>
      </c>
      <c r="C12865" t="s">
        <v>38774</v>
      </c>
      <c r="D12865" t="s">
        <v>38775</v>
      </c>
      <c r="E12865" t="s">
        <v>40</v>
      </c>
      <c r="F12865" s="7">
        <v>1756.61</v>
      </c>
      <c r="G12865" t="s">
        <v>33</v>
      </c>
      <c r="H12865" t="s">
        <v>31814</v>
      </c>
      <c r="I12865" t="s">
        <v>31819</v>
      </c>
      <c r="M12865" t="s">
        <v>36</v>
      </c>
      <c r="N12865" t="str">
        <f>IF(AND(PESQUISA!$B$3&lt;&gt;"",OR(PESQUISA!$B$4="TODAS",B12865=PESQUISA!$B$4),ISNUMBER(SEARCH(PESQUISA!$B$3,D12865))),ROW()-1,"")</f>
        <v/>
      </c>
    </row>
    <row r="12866" spans="1:14" x14ac:dyDescent="0.3">
      <c r="A12866" t="s">
        <v>38776</v>
      </c>
      <c r="B12866" t="s">
        <v>31811</v>
      </c>
      <c r="C12866" t="s">
        <v>38777</v>
      </c>
      <c r="D12866" t="s">
        <v>38778</v>
      </c>
      <c r="E12866" t="s">
        <v>32</v>
      </c>
      <c r="G12866" t="s">
        <v>33</v>
      </c>
      <c r="H12866" t="s">
        <v>31814</v>
      </c>
      <c r="I12866" t="s">
        <v>31819</v>
      </c>
      <c r="M12866" t="s">
        <v>53</v>
      </c>
      <c r="N12866" t="str">
        <f>IF(AND(PESQUISA!$B$3&lt;&gt;"",OR(PESQUISA!$B$4="TODAS",B12866=PESQUISA!$B$4),ISNUMBER(SEARCH(PESQUISA!$B$3,D12866))),ROW()-1,"")</f>
        <v/>
      </c>
    </row>
    <row r="12867" spans="1:14" x14ac:dyDescent="0.3">
      <c r="A12867" t="s">
        <v>38779</v>
      </c>
      <c r="B12867" t="s">
        <v>31811</v>
      </c>
      <c r="C12867" t="s">
        <v>38780</v>
      </c>
      <c r="D12867" t="s">
        <v>38781</v>
      </c>
      <c r="E12867" t="s">
        <v>40</v>
      </c>
      <c r="G12867" t="s">
        <v>33</v>
      </c>
      <c r="H12867" t="s">
        <v>31814</v>
      </c>
      <c r="I12867" t="s">
        <v>31819</v>
      </c>
      <c r="M12867" t="s">
        <v>53</v>
      </c>
      <c r="N12867" t="str">
        <f>IF(AND(PESQUISA!$B$3&lt;&gt;"",OR(PESQUISA!$B$4="TODAS",B12867=PESQUISA!$B$4),ISNUMBER(SEARCH(PESQUISA!$B$3,D12867))),ROW()-1,"")</f>
        <v/>
      </c>
    </row>
    <row r="12868" spans="1:14" x14ac:dyDescent="0.3">
      <c r="A12868" t="s">
        <v>38782</v>
      </c>
      <c r="B12868" t="s">
        <v>31811</v>
      </c>
      <c r="C12868" t="s">
        <v>38783</v>
      </c>
      <c r="D12868" t="s">
        <v>38784</v>
      </c>
      <c r="E12868" t="s">
        <v>40</v>
      </c>
      <c r="F12868" s="7">
        <v>319.56</v>
      </c>
      <c r="G12868" t="s">
        <v>33</v>
      </c>
      <c r="H12868" t="s">
        <v>31814</v>
      </c>
      <c r="I12868" t="s">
        <v>31819</v>
      </c>
      <c r="M12868" t="s">
        <v>36</v>
      </c>
      <c r="N12868" t="str">
        <f>IF(AND(PESQUISA!$B$3&lt;&gt;"",OR(PESQUISA!$B$4="TODAS",B12868=PESQUISA!$B$4),ISNUMBER(SEARCH(PESQUISA!$B$3,D12868))),ROW()-1,"")</f>
        <v/>
      </c>
    </row>
    <row r="12869" spans="1:14" x14ac:dyDescent="0.3">
      <c r="A12869" t="s">
        <v>38785</v>
      </c>
      <c r="B12869" t="s">
        <v>31811</v>
      </c>
      <c r="C12869" t="s">
        <v>38786</v>
      </c>
      <c r="D12869" t="s">
        <v>38787</v>
      </c>
      <c r="E12869" t="s">
        <v>40</v>
      </c>
      <c r="F12869" s="7">
        <v>630.16</v>
      </c>
      <c r="G12869" t="s">
        <v>33</v>
      </c>
      <c r="H12869" t="s">
        <v>31814</v>
      </c>
      <c r="I12869" t="s">
        <v>31819</v>
      </c>
      <c r="M12869" t="s">
        <v>36</v>
      </c>
      <c r="N12869" t="str">
        <f>IF(AND(PESQUISA!$B$3&lt;&gt;"",OR(PESQUISA!$B$4="TODAS",B12869=PESQUISA!$B$4),ISNUMBER(SEARCH(PESQUISA!$B$3,D12869))),ROW()-1,"")</f>
        <v/>
      </c>
    </row>
    <row r="12870" spans="1:14" x14ac:dyDescent="0.3">
      <c r="A12870" t="s">
        <v>38788</v>
      </c>
      <c r="B12870" t="s">
        <v>31811</v>
      </c>
      <c r="C12870" t="s">
        <v>38789</v>
      </c>
      <c r="D12870" t="s">
        <v>38790</v>
      </c>
      <c r="E12870" t="s">
        <v>40</v>
      </c>
      <c r="F12870" s="7">
        <v>861.01</v>
      </c>
      <c r="G12870" t="s">
        <v>33</v>
      </c>
      <c r="H12870" t="s">
        <v>31814</v>
      </c>
      <c r="I12870" t="s">
        <v>31819</v>
      </c>
      <c r="M12870" t="s">
        <v>36</v>
      </c>
      <c r="N12870" t="str">
        <f>IF(AND(PESQUISA!$B$3&lt;&gt;"",OR(PESQUISA!$B$4="TODAS",B12870=PESQUISA!$B$4),ISNUMBER(SEARCH(PESQUISA!$B$3,D12870))),ROW()-1,"")</f>
        <v/>
      </c>
    </row>
    <row r="12871" spans="1:14" x14ac:dyDescent="0.3">
      <c r="A12871" t="s">
        <v>38791</v>
      </c>
      <c r="B12871" t="s">
        <v>31811</v>
      </c>
      <c r="C12871" t="s">
        <v>38792</v>
      </c>
      <c r="D12871" t="s">
        <v>38793</v>
      </c>
      <c r="E12871" t="s">
        <v>6144</v>
      </c>
      <c r="F12871" s="7">
        <v>22.47</v>
      </c>
      <c r="G12871" t="s">
        <v>33</v>
      </c>
      <c r="H12871" t="s">
        <v>31814</v>
      </c>
      <c r="I12871" t="s">
        <v>32249</v>
      </c>
      <c r="M12871" t="s">
        <v>36</v>
      </c>
      <c r="N12871" t="str">
        <f>IF(AND(PESQUISA!$B$3&lt;&gt;"",OR(PESQUISA!$B$4="TODAS",B12871=PESQUISA!$B$4),ISNUMBER(SEARCH(PESQUISA!$B$3,D12871))),ROW()-1,"")</f>
        <v/>
      </c>
    </row>
    <row r="12872" spans="1:14" x14ac:dyDescent="0.3">
      <c r="A12872" t="s">
        <v>38794</v>
      </c>
      <c r="B12872" t="s">
        <v>31811</v>
      </c>
      <c r="C12872" t="s">
        <v>38795</v>
      </c>
      <c r="D12872" t="s">
        <v>38796</v>
      </c>
      <c r="E12872" t="s">
        <v>21689</v>
      </c>
      <c r="F12872" s="7">
        <v>4029.74</v>
      </c>
      <c r="G12872" t="s">
        <v>33</v>
      </c>
      <c r="H12872" t="s">
        <v>31814</v>
      </c>
      <c r="I12872" t="s">
        <v>32249</v>
      </c>
      <c r="M12872" t="s">
        <v>36</v>
      </c>
      <c r="N12872" t="str">
        <f>IF(AND(PESQUISA!$B$3&lt;&gt;"",OR(PESQUISA!$B$4="TODAS",B12872=PESQUISA!$B$4),ISNUMBER(SEARCH(PESQUISA!$B$3,D12872))),ROW()-1,"")</f>
        <v/>
      </c>
    </row>
    <row r="12873" spans="1:14" x14ac:dyDescent="0.3">
      <c r="A12873" t="s">
        <v>38797</v>
      </c>
      <c r="B12873" t="s">
        <v>31811</v>
      </c>
      <c r="C12873" t="s">
        <v>38798</v>
      </c>
      <c r="D12873" t="s">
        <v>38799</v>
      </c>
      <c r="E12873" t="s">
        <v>40</v>
      </c>
      <c r="F12873" s="7">
        <v>7.74</v>
      </c>
      <c r="G12873" t="s">
        <v>33</v>
      </c>
      <c r="H12873" t="s">
        <v>31814</v>
      </c>
      <c r="I12873" t="s">
        <v>31819</v>
      </c>
      <c r="M12873" t="s">
        <v>36</v>
      </c>
      <c r="N12873" t="str">
        <f>IF(AND(PESQUISA!$B$3&lt;&gt;"",OR(PESQUISA!$B$4="TODAS",B12873=PESQUISA!$B$4),ISNUMBER(SEARCH(PESQUISA!$B$3,D12873))),ROW()-1,"")</f>
        <v/>
      </c>
    </row>
    <row r="12874" spans="1:14" x14ac:dyDescent="0.3">
      <c r="A12874" t="s">
        <v>38800</v>
      </c>
      <c r="B12874" t="s">
        <v>31811</v>
      </c>
      <c r="C12874" t="s">
        <v>38801</v>
      </c>
      <c r="D12874" t="s">
        <v>38802</v>
      </c>
      <c r="E12874" t="s">
        <v>40</v>
      </c>
      <c r="F12874" s="7">
        <v>10.35</v>
      </c>
      <c r="G12874" t="s">
        <v>33</v>
      </c>
      <c r="H12874" t="s">
        <v>31814</v>
      </c>
      <c r="I12874" t="s">
        <v>31819</v>
      </c>
      <c r="M12874" t="s">
        <v>36</v>
      </c>
      <c r="N12874" t="str">
        <f>IF(AND(PESQUISA!$B$3&lt;&gt;"",OR(PESQUISA!$B$4="TODAS",B12874=PESQUISA!$B$4),ISNUMBER(SEARCH(PESQUISA!$B$3,D12874))),ROW()-1,"")</f>
        <v/>
      </c>
    </row>
    <row r="12875" spans="1:14" x14ac:dyDescent="0.3">
      <c r="A12875" t="s">
        <v>38803</v>
      </c>
      <c r="B12875" t="s">
        <v>31811</v>
      </c>
      <c r="C12875" t="s">
        <v>38804</v>
      </c>
      <c r="D12875" t="s">
        <v>38805</v>
      </c>
      <c r="E12875" t="s">
        <v>40</v>
      </c>
      <c r="F12875" s="7">
        <v>14.93</v>
      </c>
      <c r="G12875" t="s">
        <v>33</v>
      </c>
      <c r="H12875" t="s">
        <v>31814</v>
      </c>
      <c r="I12875" t="s">
        <v>31819</v>
      </c>
      <c r="M12875" t="s">
        <v>36</v>
      </c>
      <c r="N12875" t="str">
        <f>IF(AND(PESQUISA!$B$3&lt;&gt;"",OR(PESQUISA!$B$4="TODAS",B12875=PESQUISA!$B$4),ISNUMBER(SEARCH(PESQUISA!$B$3,D12875))),ROW()-1,"")</f>
        <v/>
      </c>
    </row>
    <row r="12876" spans="1:14" x14ac:dyDescent="0.3">
      <c r="A12876" t="s">
        <v>38806</v>
      </c>
      <c r="B12876" t="s">
        <v>31811</v>
      </c>
      <c r="C12876" t="s">
        <v>38807</v>
      </c>
      <c r="D12876" t="s">
        <v>38808</v>
      </c>
      <c r="E12876" t="s">
        <v>40</v>
      </c>
      <c r="F12876" s="7">
        <v>26.22</v>
      </c>
      <c r="G12876" t="s">
        <v>33</v>
      </c>
      <c r="H12876" t="s">
        <v>31814</v>
      </c>
      <c r="I12876" t="s">
        <v>31819</v>
      </c>
      <c r="M12876" t="s">
        <v>36</v>
      </c>
      <c r="N12876" t="str">
        <f>IF(AND(PESQUISA!$B$3&lt;&gt;"",OR(PESQUISA!$B$4="TODAS",B12876=PESQUISA!$B$4),ISNUMBER(SEARCH(PESQUISA!$B$3,D12876))),ROW()-1,"")</f>
        <v/>
      </c>
    </row>
    <row r="12877" spans="1:14" x14ac:dyDescent="0.3">
      <c r="A12877" t="s">
        <v>38809</v>
      </c>
      <c r="B12877" t="s">
        <v>31811</v>
      </c>
      <c r="C12877" t="s">
        <v>38810</v>
      </c>
      <c r="D12877" t="s">
        <v>38811</v>
      </c>
      <c r="E12877" t="s">
        <v>40</v>
      </c>
      <c r="F12877" s="7">
        <v>44.05</v>
      </c>
      <c r="G12877" t="s">
        <v>33</v>
      </c>
      <c r="H12877" t="s">
        <v>31814</v>
      </c>
      <c r="I12877" t="s">
        <v>31819</v>
      </c>
      <c r="M12877" t="s">
        <v>36</v>
      </c>
      <c r="N12877" t="str">
        <f>IF(AND(PESQUISA!$B$3&lt;&gt;"",OR(PESQUISA!$B$4="TODAS",B12877=PESQUISA!$B$4),ISNUMBER(SEARCH(PESQUISA!$B$3,D12877))),ROW()-1,"")</f>
        <v/>
      </c>
    </row>
    <row r="12878" spans="1:14" x14ac:dyDescent="0.3">
      <c r="A12878" t="s">
        <v>38812</v>
      </c>
      <c r="B12878" t="s">
        <v>31811</v>
      </c>
      <c r="C12878" t="s">
        <v>38813</v>
      </c>
      <c r="D12878" t="s">
        <v>38814</v>
      </c>
      <c r="E12878" t="s">
        <v>40</v>
      </c>
      <c r="F12878" s="7">
        <v>93.53</v>
      </c>
      <c r="G12878" t="s">
        <v>33</v>
      </c>
      <c r="H12878" t="s">
        <v>31814</v>
      </c>
      <c r="I12878" t="s">
        <v>31819</v>
      </c>
      <c r="M12878" t="s">
        <v>36</v>
      </c>
      <c r="N12878" t="str">
        <f>IF(AND(PESQUISA!$B$3&lt;&gt;"",OR(PESQUISA!$B$4="TODAS",B12878=PESQUISA!$B$4),ISNUMBER(SEARCH(PESQUISA!$B$3,D12878))),ROW()-1,"")</f>
        <v/>
      </c>
    </row>
    <row r="12879" spans="1:14" x14ac:dyDescent="0.3">
      <c r="A12879" t="s">
        <v>38815</v>
      </c>
      <c r="B12879" t="s">
        <v>31811</v>
      </c>
      <c r="C12879" t="s">
        <v>38816</v>
      </c>
      <c r="D12879" t="s">
        <v>38817</v>
      </c>
      <c r="E12879" t="s">
        <v>40</v>
      </c>
      <c r="F12879" s="7">
        <v>236.33</v>
      </c>
      <c r="G12879" t="s">
        <v>33</v>
      </c>
      <c r="H12879" t="s">
        <v>31814</v>
      </c>
      <c r="I12879" t="s">
        <v>31819</v>
      </c>
      <c r="M12879" t="s">
        <v>36</v>
      </c>
      <c r="N12879" t="str">
        <f>IF(AND(PESQUISA!$B$3&lt;&gt;"",OR(PESQUISA!$B$4="TODAS",B12879=PESQUISA!$B$4),ISNUMBER(SEARCH(PESQUISA!$B$3,D12879))),ROW()-1,"")</f>
        <v/>
      </c>
    </row>
    <row r="12880" spans="1:14" x14ac:dyDescent="0.3">
      <c r="A12880" t="s">
        <v>38818</v>
      </c>
      <c r="B12880" t="s">
        <v>31811</v>
      </c>
      <c r="C12880" t="s">
        <v>38819</v>
      </c>
      <c r="D12880" t="s">
        <v>38820</v>
      </c>
      <c r="E12880" t="s">
        <v>40</v>
      </c>
      <c r="F12880" s="7">
        <v>341.92</v>
      </c>
      <c r="G12880" t="s">
        <v>33</v>
      </c>
      <c r="H12880" t="s">
        <v>31814</v>
      </c>
      <c r="I12880" t="s">
        <v>31819</v>
      </c>
      <c r="M12880" t="s">
        <v>36</v>
      </c>
      <c r="N12880" t="str">
        <f>IF(AND(PESQUISA!$B$3&lt;&gt;"",OR(PESQUISA!$B$4="TODAS",B12880=PESQUISA!$B$4),ISNUMBER(SEARCH(PESQUISA!$B$3,D12880))),ROW()-1,"")</f>
        <v/>
      </c>
    </row>
    <row r="12881" spans="1:14" x14ac:dyDescent="0.3">
      <c r="A12881" t="s">
        <v>38821</v>
      </c>
      <c r="B12881" t="s">
        <v>31811</v>
      </c>
      <c r="C12881" t="s">
        <v>38822</v>
      </c>
      <c r="D12881" t="s">
        <v>38823</v>
      </c>
      <c r="E12881" t="s">
        <v>40</v>
      </c>
      <c r="F12881" s="7">
        <v>394.94</v>
      </c>
      <c r="G12881" t="s">
        <v>33</v>
      </c>
      <c r="H12881" t="s">
        <v>31814</v>
      </c>
      <c r="I12881" t="s">
        <v>31819</v>
      </c>
      <c r="M12881" t="s">
        <v>36</v>
      </c>
      <c r="N12881" t="str">
        <f>IF(AND(PESQUISA!$B$3&lt;&gt;"",OR(PESQUISA!$B$4="TODAS",B12881=PESQUISA!$B$4),ISNUMBER(SEARCH(PESQUISA!$B$3,D12881))),ROW()-1,"")</f>
        <v/>
      </c>
    </row>
    <row r="12882" spans="1:14" x14ac:dyDescent="0.3">
      <c r="A12882" t="s">
        <v>38824</v>
      </c>
      <c r="B12882" t="s">
        <v>31811</v>
      </c>
      <c r="C12882" t="s">
        <v>38825</v>
      </c>
      <c r="D12882" t="s">
        <v>38826</v>
      </c>
      <c r="E12882" t="s">
        <v>40</v>
      </c>
      <c r="F12882" s="7">
        <v>6.15</v>
      </c>
      <c r="G12882" t="s">
        <v>33</v>
      </c>
      <c r="H12882" t="s">
        <v>31814</v>
      </c>
      <c r="I12882" t="s">
        <v>31819</v>
      </c>
      <c r="M12882" t="s">
        <v>36</v>
      </c>
      <c r="N12882" t="str">
        <f>IF(AND(PESQUISA!$B$3&lt;&gt;"",OR(PESQUISA!$B$4="TODAS",B12882=PESQUISA!$B$4),ISNUMBER(SEARCH(PESQUISA!$B$3,D12882))),ROW()-1,"")</f>
        <v/>
      </c>
    </row>
    <row r="12883" spans="1:14" x14ac:dyDescent="0.3">
      <c r="A12883" t="s">
        <v>38827</v>
      </c>
      <c r="B12883" t="s">
        <v>31811</v>
      </c>
      <c r="C12883" t="s">
        <v>38828</v>
      </c>
      <c r="D12883" t="s">
        <v>38829</v>
      </c>
      <c r="E12883" t="s">
        <v>40</v>
      </c>
      <c r="F12883" s="7">
        <v>7.56</v>
      </c>
      <c r="G12883" t="s">
        <v>33</v>
      </c>
      <c r="H12883" t="s">
        <v>31814</v>
      </c>
      <c r="I12883" t="s">
        <v>31819</v>
      </c>
      <c r="M12883" t="s">
        <v>36</v>
      </c>
      <c r="N12883" t="str">
        <f>IF(AND(PESQUISA!$B$3&lt;&gt;"",OR(PESQUISA!$B$4="TODAS",B12883=PESQUISA!$B$4),ISNUMBER(SEARCH(PESQUISA!$B$3,D12883))),ROW()-1,"")</f>
        <v/>
      </c>
    </row>
    <row r="12884" spans="1:14" x14ac:dyDescent="0.3">
      <c r="A12884" t="s">
        <v>38830</v>
      </c>
      <c r="B12884" t="s">
        <v>31811</v>
      </c>
      <c r="C12884" t="s">
        <v>38831</v>
      </c>
      <c r="D12884" t="s">
        <v>38832</v>
      </c>
      <c r="E12884" t="s">
        <v>40</v>
      </c>
      <c r="F12884" s="7">
        <v>16.079999999999998</v>
      </c>
      <c r="G12884" t="s">
        <v>33</v>
      </c>
      <c r="H12884" t="s">
        <v>31814</v>
      </c>
      <c r="I12884" t="s">
        <v>31819</v>
      </c>
      <c r="M12884" t="s">
        <v>36</v>
      </c>
      <c r="N12884" t="str">
        <f>IF(AND(PESQUISA!$B$3&lt;&gt;"",OR(PESQUISA!$B$4="TODAS",B12884=PESQUISA!$B$4),ISNUMBER(SEARCH(PESQUISA!$B$3,D12884))),ROW()-1,"")</f>
        <v/>
      </c>
    </row>
    <row r="12885" spans="1:14" x14ac:dyDescent="0.3">
      <c r="A12885" t="s">
        <v>38833</v>
      </c>
      <c r="B12885" t="s">
        <v>31811</v>
      </c>
      <c r="C12885" t="s">
        <v>38834</v>
      </c>
      <c r="D12885" t="s">
        <v>38835</v>
      </c>
      <c r="E12885" t="s">
        <v>40</v>
      </c>
      <c r="F12885" s="7">
        <v>29.07</v>
      </c>
      <c r="G12885" t="s">
        <v>33</v>
      </c>
      <c r="H12885" t="s">
        <v>31814</v>
      </c>
      <c r="I12885" t="s">
        <v>31819</v>
      </c>
      <c r="M12885" t="s">
        <v>36</v>
      </c>
      <c r="N12885" t="str">
        <f>IF(AND(PESQUISA!$B$3&lt;&gt;"",OR(PESQUISA!$B$4="TODAS",B12885=PESQUISA!$B$4),ISNUMBER(SEARCH(PESQUISA!$B$3,D12885))),ROW()-1,"")</f>
        <v/>
      </c>
    </row>
    <row r="12886" spans="1:14" x14ac:dyDescent="0.3">
      <c r="A12886" t="s">
        <v>38836</v>
      </c>
      <c r="B12886" t="s">
        <v>31811</v>
      </c>
      <c r="C12886" t="s">
        <v>38837</v>
      </c>
      <c r="D12886" t="s">
        <v>38838</v>
      </c>
      <c r="E12886" t="s">
        <v>40</v>
      </c>
      <c r="F12886" s="7">
        <v>44.75</v>
      </c>
      <c r="G12886" t="s">
        <v>33</v>
      </c>
      <c r="H12886" t="s">
        <v>31814</v>
      </c>
      <c r="I12886" t="s">
        <v>31819</v>
      </c>
      <c r="M12886" t="s">
        <v>36</v>
      </c>
      <c r="N12886" t="str">
        <f>IF(AND(PESQUISA!$B$3&lt;&gt;"",OR(PESQUISA!$B$4="TODAS",B12886=PESQUISA!$B$4),ISNUMBER(SEARCH(PESQUISA!$B$3,D12886))),ROW()-1,"")</f>
        <v/>
      </c>
    </row>
    <row r="12887" spans="1:14" x14ac:dyDescent="0.3">
      <c r="A12887" t="s">
        <v>38839</v>
      </c>
      <c r="B12887" t="s">
        <v>31811</v>
      </c>
      <c r="C12887" t="s">
        <v>38840</v>
      </c>
      <c r="D12887" t="s">
        <v>38841</v>
      </c>
      <c r="E12887" t="s">
        <v>40</v>
      </c>
      <c r="F12887" s="7">
        <v>114.35</v>
      </c>
      <c r="G12887" t="s">
        <v>33</v>
      </c>
      <c r="H12887" t="s">
        <v>31814</v>
      </c>
      <c r="I12887" t="s">
        <v>31819</v>
      </c>
      <c r="M12887" t="s">
        <v>36</v>
      </c>
      <c r="N12887" t="str">
        <f>IF(AND(PESQUISA!$B$3&lt;&gt;"",OR(PESQUISA!$B$4="TODAS",B12887=PESQUISA!$B$4),ISNUMBER(SEARCH(PESQUISA!$B$3,D12887))),ROW()-1,"")</f>
        <v/>
      </c>
    </row>
    <row r="12888" spans="1:14" x14ac:dyDescent="0.3">
      <c r="A12888" t="s">
        <v>38842</v>
      </c>
      <c r="B12888" t="s">
        <v>31811</v>
      </c>
      <c r="C12888" t="s">
        <v>38843</v>
      </c>
      <c r="D12888" t="s">
        <v>38844</v>
      </c>
      <c r="E12888" t="s">
        <v>40</v>
      </c>
      <c r="F12888" s="7">
        <v>245.75</v>
      </c>
      <c r="G12888" t="s">
        <v>33</v>
      </c>
      <c r="H12888" t="s">
        <v>31814</v>
      </c>
      <c r="I12888" t="s">
        <v>31819</v>
      </c>
      <c r="M12888" t="s">
        <v>36</v>
      </c>
      <c r="N12888" t="str">
        <f>IF(AND(PESQUISA!$B$3&lt;&gt;"",OR(PESQUISA!$B$4="TODAS",B12888=PESQUISA!$B$4),ISNUMBER(SEARCH(PESQUISA!$B$3,D12888))),ROW()-1,"")</f>
        <v/>
      </c>
    </row>
    <row r="12889" spans="1:14" x14ac:dyDescent="0.3">
      <c r="A12889" t="s">
        <v>38845</v>
      </c>
      <c r="B12889" t="s">
        <v>31811</v>
      </c>
      <c r="C12889" t="s">
        <v>38846</v>
      </c>
      <c r="D12889" t="s">
        <v>38847</v>
      </c>
      <c r="E12889" t="s">
        <v>40</v>
      </c>
      <c r="F12889" s="7">
        <v>283.31</v>
      </c>
      <c r="G12889" t="s">
        <v>33</v>
      </c>
      <c r="H12889" t="s">
        <v>31814</v>
      </c>
      <c r="I12889" t="s">
        <v>31819</v>
      </c>
      <c r="M12889" t="s">
        <v>36</v>
      </c>
      <c r="N12889" t="str">
        <f>IF(AND(PESQUISA!$B$3&lt;&gt;"",OR(PESQUISA!$B$4="TODAS",B12889=PESQUISA!$B$4),ISNUMBER(SEARCH(PESQUISA!$B$3,D12889))),ROW()-1,"")</f>
        <v/>
      </c>
    </row>
    <row r="12890" spans="1:14" x14ac:dyDescent="0.3">
      <c r="A12890" t="s">
        <v>38848</v>
      </c>
      <c r="B12890" t="s">
        <v>31811</v>
      </c>
      <c r="C12890" t="s">
        <v>38849</v>
      </c>
      <c r="D12890" t="s">
        <v>38850</v>
      </c>
      <c r="E12890" t="s">
        <v>40</v>
      </c>
      <c r="F12890" s="7">
        <v>3.58</v>
      </c>
      <c r="G12890" t="s">
        <v>33</v>
      </c>
      <c r="H12890" t="s">
        <v>31814</v>
      </c>
      <c r="I12890" t="s">
        <v>31819</v>
      </c>
      <c r="M12890" t="s">
        <v>36</v>
      </c>
      <c r="N12890" t="str">
        <f>IF(AND(PESQUISA!$B$3&lt;&gt;"",OR(PESQUISA!$B$4="TODAS",B12890=PESQUISA!$B$4),ISNUMBER(SEARCH(PESQUISA!$B$3,D12890))),ROW()-1,"")</f>
        <v/>
      </c>
    </row>
    <row r="12891" spans="1:14" x14ac:dyDescent="0.3">
      <c r="A12891" t="s">
        <v>38851</v>
      </c>
      <c r="B12891" t="s">
        <v>31811</v>
      </c>
      <c r="C12891" t="s">
        <v>38852</v>
      </c>
      <c r="D12891" t="s">
        <v>38853</v>
      </c>
      <c r="E12891" t="s">
        <v>40</v>
      </c>
      <c r="F12891" s="7">
        <v>6.77</v>
      </c>
      <c r="G12891" t="s">
        <v>33</v>
      </c>
      <c r="H12891" t="s">
        <v>31814</v>
      </c>
      <c r="I12891" t="s">
        <v>31819</v>
      </c>
      <c r="M12891" t="s">
        <v>36</v>
      </c>
      <c r="N12891" t="str">
        <f>IF(AND(PESQUISA!$B$3&lt;&gt;"",OR(PESQUISA!$B$4="TODAS",B12891=PESQUISA!$B$4),ISNUMBER(SEARCH(PESQUISA!$B$3,D12891))),ROW()-1,"")</f>
        <v/>
      </c>
    </row>
    <row r="12892" spans="1:14" x14ac:dyDescent="0.3">
      <c r="A12892" t="s">
        <v>38854</v>
      </c>
      <c r="B12892" t="s">
        <v>31811</v>
      </c>
      <c r="C12892" t="s">
        <v>38855</v>
      </c>
      <c r="D12892" t="s">
        <v>38856</v>
      </c>
      <c r="E12892" t="s">
        <v>40</v>
      </c>
      <c r="F12892" s="7">
        <v>6.57</v>
      </c>
      <c r="G12892" t="s">
        <v>33</v>
      </c>
      <c r="H12892" t="s">
        <v>31814</v>
      </c>
      <c r="I12892" t="s">
        <v>31819</v>
      </c>
      <c r="M12892" t="s">
        <v>36</v>
      </c>
      <c r="N12892" t="str">
        <f>IF(AND(PESQUISA!$B$3&lt;&gt;"",OR(PESQUISA!$B$4="TODAS",B12892=PESQUISA!$B$4),ISNUMBER(SEARCH(PESQUISA!$B$3,D12892))),ROW()-1,"")</f>
        <v/>
      </c>
    </row>
    <row r="12893" spans="1:14" x14ac:dyDescent="0.3">
      <c r="A12893" t="s">
        <v>38857</v>
      </c>
      <c r="B12893" t="s">
        <v>31811</v>
      </c>
      <c r="C12893" t="s">
        <v>38858</v>
      </c>
      <c r="D12893" t="s">
        <v>38859</v>
      </c>
      <c r="E12893" t="s">
        <v>40</v>
      </c>
      <c r="F12893" s="7">
        <v>4.3899999999999997</v>
      </c>
      <c r="G12893" t="s">
        <v>33</v>
      </c>
      <c r="H12893" t="s">
        <v>31814</v>
      </c>
      <c r="I12893" t="s">
        <v>31819</v>
      </c>
      <c r="M12893" t="s">
        <v>36</v>
      </c>
      <c r="N12893" t="str">
        <f>IF(AND(PESQUISA!$B$3&lt;&gt;"",OR(PESQUISA!$B$4="TODAS",B12893=PESQUISA!$B$4),ISNUMBER(SEARCH(PESQUISA!$B$3,D12893))),ROW()-1,"")</f>
        <v/>
      </c>
    </row>
    <row r="12894" spans="1:14" x14ac:dyDescent="0.3">
      <c r="A12894" t="s">
        <v>38860</v>
      </c>
      <c r="B12894" t="s">
        <v>31811</v>
      </c>
      <c r="C12894" t="s">
        <v>38861</v>
      </c>
      <c r="D12894" t="s">
        <v>38862</v>
      </c>
      <c r="E12894" t="s">
        <v>40</v>
      </c>
      <c r="F12894" s="7">
        <v>20.93</v>
      </c>
      <c r="G12894" t="s">
        <v>33</v>
      </c>
      <c r="H12894" t="s">
        <v>31814</v>
      </c>
      <c r="I12894" t="s">
        <v>31819</v>
      </c>
      <c r="M12894" t="s">
        <v>36</v>
      </c>
      <c r="N12894" t="str">
        <f>IF(AND(PESQUISA!$B$3&lt;&gt;"",OR(PESQUISA!$B$4="TODAS",B12894=PESQUISA!$B$4),ISNUMBER(SEARCH(PESQUISA!$B$3,D12894))),ROW()-1,"")</f>
        <v/>
      </c>
    </row>
    <row r="12895" spans="1:14" x14ac:dyDescent="0.3">
      <c r="A12895" t="s">
        <v>38863</v>
      </c>
      <c r="B12895" t="s">
        <v>31811</v>
      </c>
      <c r="C12895" t="s">
        <v>38864</v>
      </c>
      <c r="D12895" t="s">
        <v>38865</v>
      </c>
      <c r="E12895" t="s">
        <v>40</v>
      </c>
      <c r="F12895" s="7">
        <v>26.25</v>
      </c>
      <c r="G12895" t="s">
        <v>33</v>
      </c>
      <c r="H12895" t="s">
        <v>31814</v>
      </c>
      <c r="I12895" t="s">
        <v>31819</v>
      </c>
      <c r="M12895" t="s">
        <v>36</v>
      </c>
      <c r="N12895" t="str">
        <f>IF(AND(PESQUISA!$B$3&lt;&gt;"",OR(PESQUISA!$B$4="TODAS",B12895=PESQUISA!$B$4),ISNUMBER(SEARCH(PESQUISA!$B$3,D12895))),ROW()-1,"")</f>
        <v/>
      </c>
    </row>
    <row r="12896" spans="1:14" x14ac:dyDescent="0.3">
      <c r="A12896" t="s">
        <v>38866</v>
      </c>
      <c r="B12896" t="s">
        <v>31811</v>
      </c>
      <c r="C12896" t="s">
        <v>38867</v>
      </c>
      <c r="D12896" t="s">
        <v>38868</v>
      </c>
      <c r="E12896" t="s">
        <v>40</v>
      </c>
      <c r="F12896" s="7">
        <v>40.700000000000003</v>
      </c>
      <c r="G12896" t="s">
        <v>33</v>
      </c>
      <c r="H12896" t="s">
        <v>31814</v>
      </c>
      <c r="I12896" t="s">
        <v>31819</v>
      </c>
      <c r="M12896" t="s">
        <v>36</v>
      </c>
      <c r="N12896" t="str">
        <f>IF(AND(PESQUISA!$B$3&lt;&gt;"",OR(PESQUISA!$B$4="TODAS",B12896=PESQUISA!$B$4),ISNUMBER(SEARCH(PESQUISA!$B$3,D12896))),ROW()-1,"")</f>
        <v/>
      </c>
    </row>
    <row r="12897" spans="1:14" x14ac:dyDescent="0.3">
      <c r="A12897" t="s">
        <v>38869</v>
      </c>
      <c r="B12897" t="s">
        <v>31811</v>
      </c>
      <c r="C12897" t="s">
        <v>38870</v>
      </c>
      <c r="D12897" t="s">
        <v>38871</v>
      </c>
      <c r="E12897" t="s">
        <v>40</v>
      </c>
      <c r="F12897" s="7">
        <v>3.34</v>
      </c>
      <c r="G12897" t="s">
        <v>33</v>
      </c>
      <c r="H12897" t="s">
        <v>31814</v>
      </c>
      <c r="I12897" t="s">
        <v>31819</v>
      </c>
      <c r="M12897" t="s">
        <v>36</v>
      </c>
      <c r="N12897" t="str">
        <f>IF(AND(PESQUISA!$B$3&lt;&gt;"",OR(PESQUISA!$B$4="TODAS",B12897=PESQUISA!$B$4),ISNUMBER(SEARCH(PESQUISA!$B$3,D12897))),ROW()-1,"")</f>
        <v/>
      </c>
    </row>
    <row r="12898" spans="1:14" x14ac:dyDescent="0.3">
      <c r="A12898" t="s">
        <v>38872</v>
      </c>
      <c r="B12898" t="s">
        <v>31811</v>
      </c>
      <c r="C12898" t="s">
        <v>38873</v>
      </c>
      <c r="D12898" t="s">
        <v>38874</v>
      </c>
      <c r="E12898" t="s">
        <v>40</v>
      </c>
      <c r="F12898" s="7">
        <v>4.6100000000000003</v>
      </c>
      <c r="G12898" t="s">
        <v>33</v>
      </c>
      <c r="H12898" t="s">
        <v>31814</v>
      </c>
      <c r="I12898" t="s">
        <v>31819</v>
      </c>
      <c r="M12898" t="s">
        <v>36</v>
      </c>
      <c r="N12898" t="str">
        <f>IF(AND(PESQUISA!$B$3&lt;&gt;"",OR(PESQUISA!$B$4="TODAS",B12898=PESQUISA!$B$4),ISNUMBER(SEARCH(PESQUISA!$B$3,D12898))),ROW()-1,"")</f>
        <v/>
      </c>
    </row>
    <row r="12899" spans="1:14" x14ac:dyDescent="0.3">
      <c r="A12899" t="s">
        <v>38875</v>
      </c>
      <c r="B12899" t="s">
        <v>31811</v>
      </c>
      <c r="C12899" t="s">
        <v>38876</v>
      </c>
      <c r="D12899" t="s">
        <v>38877</v>
      </c>
      <c r="E12899" t="s">
        <v>40</v>
      </c>
      <c r="F12899" s="7">
        <v>22.16</v>
      </c>
      <c r="G12899" t="s">
        <v>33</v>
      </c>
      <c r="H12899" t="s">
        <v>31814</v>
      </c>
      <c r="I12899" t="s">
        <v>31819</v>
      </c>
      <c r="M12899" t="s">
        <v>36</v>
      </c>
      <c r="N12899" t="str">
        <f>IF(AND(PESQUISA!$B$3&lt;&gt;"",OR(PESQUISA!$B$4="TODAS",B12899=PESQUISA!$B$4),ISNUMBER(SEARCH(PESQUISA!$B$3,D12899))),ROW()-1,"")</f>
        <v/>
      </c>
    </row>
    <row r="12900" spans="1:14" x14ac:dyDescent="0.3">
      <c r="A12900" t="s">
        <v>38878</v>
      </c>
      <c r="B12900" t="s">
        <v>31811</v>
      </c>
      <c r="C12900" t="s">
        <v>38879</v>
      </c>
      <c r="D12900" t="s">
        <v>38880</v>
      </c>
      <c r="E12900" t="s">
        <v>40</v>
      </c>
      <c r="F12900" s="7">
        <v>36.1</v>
      </c>
      <c r="G12900" t="s">
        <v>33</v>
      </c>
      <c r="H12900" t="s">
        <v>31814</v>
      </c>
      <c r="I12900" t="s">
        <v>31819</v>
      </c>
      <c r="M12900" t="s">
        <v>36</v>
      </c>
      <c r="N12900" t="str">
        <f>IF(AND(PESQUISA!$B$3&lt;&gt;"",OR(PESQUISA!$B$4="TODAS",B12900=PESQUISA!$B$4),ISNUMBER(SEARCH(PESQUISA!$B$3,D12900))),ROW()-1,"")</f>
        <v/>
      </c>
    </row>
    <row r="12901" spans="1:14" x14ac:dyDescent="0.3">
      <c r="A12901" t="s">
        <v>38881</v>
      </c>
      <c r="B12901" t="s">
        <v>31811</v>
      </c>
      <c r="C12901" t="s">
        <v>38882</v>
      </c>
      <c r="D12901" t="s">
        <v>38883</v>
      </c>
      <c r="E12901" t="s">
        <v>40</v>
      </c>
      <c r="F12901" s="7">
        <v>60.75</v>
      </c>
      <c r="G12901" t="s">
        <v>33</v>
      </c>
      <c r="H12901" t="s">
        <v>31814</v>
      </c>
      <c r="I12901" t="s">
        <v>31819</v>
      </c>
      <c r="M12901" t="s">
        <v>36</v>
      </c>
      <c r="N12901" t="str">
        <f>IF(AND(PESQUISA!$B$3&lt;&gt;"",OR(PESQUISA!$B$4="TODAS",B12901=PESQUISA!$B$4),ISNUMBER(SEARCH(PESQUISA!$B$3,D12901))),ROW()-1,"")</f>
        <v/>
      </c>
    </row>
    <row r="12902" spans="1:14" x14ac:dyDescent="0.3">
      <c r="A12902" t="s">
        <v>38884</v>
      </c>
      <c r="B12902" t="s">
        <v>31811</v>
      </c>
      <c r="C12902" t="s">
        <v>38885</v>
      </c>
      <c r="D12902" t="s">
        <v>38886</v>
      </c>
      <c r="E12902" t="s">
        <v>40</v>
      </c>
      <c r="F12902" s="7">
        <v>121.39</v>
      </c>
      <c r="G12902" t="s">
        <v>33</v>
      </c>
      <c r="H12902" t="s">
        <v>31814</v>
      </c>
      <c r="I12902" t="s">
        <v>31819</v>
      </c>
      <c r="M12902" t="s">
        <v>36</v>
      </c>
      <c r="N12902" t="str">
        <f>IF(AND(PESQUISA!$B$3&lt;&gt;"",OR(PESQUISA!$B$4="TODAS",B12902=PESQUISA!$B$4),ISNUMBER(SEARCH(PESQUISA!$B$3,D12902))),ROW()-1,"")</f>
        <v/>
      </c>
    </row>
    <row r="12903" spans="1:14" x14ac:dyDescent="0.3">
      <c r="A12903" t="s">
        <v>38887</v>
      </c>
      <c r="B12903" t="s">
        <v>31811</v>
      </c>
      <c r="C12903" t="s">
        <v>38888</v>
      </c>
      <c r="D12903" t="s">
        <v>38889</v>
      </c>
      <c r="E12903" t="s">
        <v>40</v>
      </c>
      <c r="F12903" s="7">
        <v>218.45</v>
      </c>
      <c r="G12903" t="s">
        <v>33</v>
      </c>
      <c r="H12903" t="s">
        <v>31814</v>
      </c>
      <c r="I12903" t="s">
        <v>31819</v>
      </c>
      <c r="M12903" t="s">
        <v>36</v>
      </c>
      <c r="N12903" t="str">
        <f>IF(AND(PESQUISA!$B$3&lt;&gt;"",OR(PESQUISA!$B$4="TODAS",B12903=PESQUISA!$B$4),ISNUMBER(SEARCH(PESQUISA!$B$3,D12903))),ROW()-1,"")</f>
        <v/>
      </c>
    </row>
    <row r="12904" spans="1:14" x14ac:dyDescent="0.3">
      <c r="A12904" t="s">
        <v>38890</v>
      </c>
      <c r="B12904" t="s">
        <v>31811</v>
      </c>
      <c r="C12904" t="s">
        <v>38891</v>
      </c>
      <c r="D12904" t="s">
        <v>38892</v>
      </c>
      <c r="E12904" t="s">
        <v>40</v>
      </c>
      <c r="F12904" s="7">
        <v>11.29</v>
      </c>
      <c r="G12904" t="s">
        <v>33</v>
      </c>
      <c r="H12904" t="s">
        <v>31814</v>
      </c>
      <c r="I12904" t="s">
        <v>31819</v>
      </c>
      <c r="M12904" t="s">
        <v>36</v>
      </c>
      <c r="N12904" t="str">
        <f>IF(AND(PESQUISA!$B$3&lt;&gt;"",OR(PESQUISA!$B$4="TODAS",B12904=PESQUISA!$B$4),ISNUMBER(SEARCH(PESQUISA!$B$3,D12904))),ROW()-1,"")</f>
        <v/>
      </c>
    </row>
    <row r="12905" spans="1:14" x14ac:dyDescent="0.3">
      <c r="A12905" t="s">
        <v>38893</v>
      </c>
      <c r="B12905" t="s">
        <v>31811</v>
      </c>
      <c r="C12905" t="s">
        <v>38894</v>
      </c>
      <c r="D12905" t="s">
        <v>38895</v>
      </c>
      <c r="E12905" t="s">
        <v>40</v>
      </c>
      <c r="F12905" s="7">
        <v>476.07</v>
      </c>
      <c r="G12905" t="s">
        <v>33</v>
      </c>
      <c r="H12905" t="s">
        <v>31814</v>
      </c>
      <c r="I12905" t="s">
        <v>31819</v>
      </c>
      <c r="M12905" t="s">
        <v>36</v>
      </c>
      <c r="N12905" t="str">
        <f>IF(AND(PESQUISA!$B$3&lt;&gt;"",OR(PESQUISA!$B$4="TODAS",B12905=PESQUISA!$B$4),ISNUMBER(SEARCH(PESQUISA!$B$3,D12905))),ROW()-1,"")</f>
        <v/>
      </c>
    </row>
    <row r="12906" spans="1:14" x14ac:dyDescent="0.3">
      <c r="A12906" t="s">
        <v>38896</v>
      </c>
      <c r="B12906" t="s">
        <v>31811</v>
      </c>
      <c r="C12906" t="s">
        <v>38897</v>
      </c>
      <c r="D12906" t="s">
        <v>38898</v>
      </c>
      <c r="E12906" t="s">
        <v>40</v>
      </c>
      <c r="F12906" s="7">
        <v>2.97</v>
      </c>
      <c r="G12906" t="s">
        <v>33</v>
      </c>
      <c r="H12906" t="s">
        <v>31814</v>
      </c>
      <c r="I12906" t="s">
        <v>31819</v>
      </c>
      <c r="M12906" t="s">
        <v>36</v>
      </c>
      <c r="N12906" t="str">
        <f>IF(AND(PESQUISA!$B$3&lt;&gt;"",OR(PESQUISA!$B$4="TODAS",B12906=PESQUISA!$B$4),ISNUMBER(SEARCH(PESQUISA!$B$3,D12906))),ROW()-1,"")</f>
        <v/>
      </c>
    </row>
    <row r="12907" spans="1:14" x14ac:dyDescent="0.3">
      <c r="A12907" t="s">
        <v>38899</v>
      </c>
      <c r="B12907" t="s">
        <v>31811</v>
      </c>
      <c r="C12907" t="s">
        <v>38900</v>
      </c>
      <c r="D12907" t="s">
        <v>38901</v>
      </c>
      <c r="E12907" t="s">
        <v>40</v>
      </c>
      <c r="F12907" s="7">
        <v>3.99</v>
      </c>
      <c r="G12907" t="s">
        <v>33</v>
      </c>
      <c r="H12907" t="s">
        <v>31814</v>
      </c>
      <c r="I12907" t="s">
        <v>31819</v>
      </c>
      <c r="M12907" t="s">
        <v>36</v>
      </c>
      <c r="N12907" t="str">
        <f>IF(AND(PESQUISA!$B$3&lt;&gt;"",OR(PESQUISA!$B$4="TODAS",B12907=PESQUISA!$B$4),ISNUMBER(SEARCH(PESQUISA!$B$3,D12907))),ROW()-1,"")</f>
        <v/>
      </c>
    </row>
    <row r="12908" spans="1:14" x14ac:dyDescent="0.3">
      <c r="A12908" t="s">
        <v>38902</v>
      </c>
      <c r="B12908" t="s">
        <v>31811</v>
      </c>
      <c r="C12908" t="s">
        <v>38903</v>
      </c>
      <c r="D12908" t="s">
        <v>38904</v>
      </c>
      <c r="E12908" t="s">
        <v>40</v>
      </c>
      <c r="F12908" s="7">
        <v>6.09</v>
      </c>
      <c r="G12908" t="s">
        <v>33</v>
      </c>
      <c r="H12908" t="s">
        <v>31814</v>
      </c>
      <c r="I12908" t="s">
        <v>31819</v>
      </c>
      <c r="M12908" t="s">
        <v>36</v>
      </c>
      <c r="N12908" t="str">
        <f>IF(AND(PESQUISA!$B$3&lt;&gt;"",OR(PESQUISA!$B$4="TODAS",B12908=PESQUISA!$B$4),ISNUMBER(SEARCH(PESQUISA!$B$3,D12908))),ROW()-1,"")</f>
        <v/>
      </c>
    </row>
    <row r="12909" spans="1:14" x14ac:dyDescent="0.3">
      <c r="A12909" t="s">
        <v>38905</v>
      </c>
      <c r="B12909" t="s">
        <v>31811</v>
      </c>
      <c r="C12909" t="s">
        <v>38906</v>
      </c>
      <c r="D12909" t="s">
        <v>38907</v>
      </c>
      <c r="E12909" t="s">
        <v>40</v>
      </c>
      <c r="F12909" s="7">
        <v>13.69</v>
      </c>
      <c r="G12909" t="s">
        <v>33</v>
      </c>
      <c r="H12909" t="s">
        <v>31814</v>
      </c>
      <c r="I12909" t="s">
        <v>31819</v>
      </c>
      <c r="M12909" t="s">
        <v>36</v>
      </c>
      <c r="N12909" t="str">
        <f>IF(AND(PESQUISA!$B$3&lt;&gt;"",OR(PESQUISA!$B$4="TODAS",B12909=PESQUISA!$B$4),ISNUMBER(SEARCH(PESQUISA!$B$3,D12909))),ROW()-1,"")</f>
        <v/>
      </c>
    </row>
    <row r="12910" spans="1:14" x14ac:dyDescent="0.3">
      <c r="A12910" t="s">
        <v>38908</v>
      </c>
      <c r="B12910" t="s">
        <v>31811</v>
      </c>
      <c r="C12910" t="s">
        <v>38909</v>
      </c>
      <c r="D12910" t="s">
        <v>38910</v>
      </c>
      <c r="E12910" t="s">
        <v>40</v>
      </c>
      <c r="F12910" s="7">
        <v>22.7</v>
      </c>
      <c r="G12910" t="s">
        <v>33</v>
      </c>
      <c r="H12910" t="s">
        <v>31814</v>
      </c>
      <c r="I12910" t="s">
        <v>31819</v>
      </c>
      <c r="M12910" t="s">
        <v>36</v>
      </c>
      <c r="N12910" t="str">
        <f>IF(AND(PESQUISA!$B$3&lt;&gt;"",OR(PESQUISA!$B$4="TODAS",B12910=PESQUISA!$B$4),ISNUMBER(SEARCH(PESQUISA!$B$3,D12910))),ROW()-1,"")</f>
        <v/>
      </c>
    </row>
    <row r="12911" spans="1:14" x14ac:dyDescent="0.3">
      <c r="A12911" t="s">
        <v>38911</v>
      </c>
      <c r="B12911" t="s">
        <v>31811</v>
      </c>
      <c r="C12911" t="s">
        <v>38912</v>
      </c>
      <c r="D12911" t="s">
        <v>38913</v>
      </c>
      <c r="E12911" t="s">
        <v>40</v>
      </c>
      <c r="F12911" s="7">
        <v>36.82</v>
      </c>
      <c r="G12911" t="s">
        <v>33</v>
      </c>
      <c r="H12911" t="s">
        <v>31814</v>
      </c>
      <c r="I12911" t="s">
        <v>31819</v>
      </c>
      <c r="M12911" t="s">
        <v>36</v>
      </c>
      <c r="N12911" t="str">
        <f>IF(AND(PESQUISA!$B$3&lt;&gt;"",OR(PESQUISA!$B$4="TODAS",B12911=PESQUISA!$B$4),ISNUMBER(SEARCH(PESQUISA!$B$3,D12911))),ROW()-1,"")</f>
        <v/>
      </c>
    </row>
    <row r="12912" spans="1:14" x14ac:dyDescent="0.3">
      <c r="A12912" t="s">
        <v>38914</v>
      </c>
      <c r="B12912" t="s">
        <v>31811</v>
      </c>
      <c r="C12912" t="s">
        <v>38915</v>
      </c>
      <c r="D12912" t="s">
        <v>38916</v>
      </c>
      <c r="E12912" t="s">
        <v>40</v>
      </c>
      <c r="F12912" s="7">
        <v>106.8</v>
      </c>
      <c r="G12912" t="s">
        <v>33</v>
      </c>
      <c r="H12912" t="s">
        <v>31814</v>
      </c>
      <c r="I12912" t="s">
        <v>31819</v>
      </c>
      <c r="M12912" t="s">
        <v>36</v>
      </c>
      <c r="N12912" t="str">
        <f>IF(AND(PESQUISA!$B$3&lt;&gt;"",OR(PESQUISA!$B$4="TODAS",B12912=PESQUISA!$B$4),ISNUMBER(SEARCH(PESQUISA!$B$3,D12912))),ROW()-1,"")</f>
        <v/>
      </c>
    </row>
    <row r="12913" spans="1:14" x14ac:dyDescent="0.3">
      <c r="A12913" t="s">
        <v>38917</v>
      </c>
      <c r="B12913" t="s">
        <v>31811</v>
      </c>
      <c r="C12913" t="s">
        <v>38918</v>
      </c>
      <c r="D12913" t="s">
        <v>38919</v>
      </c>
      <c r="E12913" t="s">
        <v>40</v>
      </c>
      <c r="F12913" s="7">
        <v>135.71</v>
      </c>
      <c r="G12913" t="s">
        <v>33</v>
      </c>
      <c r="H12913" t="s">
        <v>31814</v>
      </c>
      <c r="I12913" t="s">
        <v>31819</v>
      </c>
      <c r="M12913" t="s">
        <v>36</v>
      </c>
      <c r="N12913" t="str">
        <f>IF(AND(PESQUISA!$B$3&lt;&gt;"",OR(PESQUISA!$B$4="TODAS",B12913=PESQUISA!$B$4),ISNUMBER(SEARCH(PESQUISA!$B$3,D12913))),ROW()-1,"")</f>
        <v/>
      </c>
    </row>
    <row r="12914" spans="1:14" x14ac:dyDescent="0.3">
      <c r="A12914" t="s">
        <v>38920</v>
      </c>
      <c r="B12914" t="s">
        <v>31811</v>
      </c>
      <c r="C12914" t="s">
        <v>38921</v>
      </c>
      <c r="D12914" t="s">
        <v>38922</v>
      </c>
      <c r="E12914" t="s">
        <v>40</v>
      </c>
      <c r="F12914" s="7">
        <v>24.31</v>
      </c>
      <c r="G12914" t="s">
        <v>33</v>
      </c>
      <c r="H12914" t="s">
        <v>31814</v>
      </c>
      <c r="I12914" t="s">
        <v>31819</v>
      </c>
      <c r="M12914" t="s">
        <v>36</v>
      </c>
      <c r="N12914" t="str">
        <f>IF(AND(PESQUISA!$B$3&lt;&gt;"",OR(PESQUISA!$B$4="TODAS",B12914=PESQUISA!$B$4),ISNUMBER(SEARCH(PESQUISA!$B$3,D12914))),ROW()-1,"")</f>
        <v/>
      </c>
    </row>
    <row r="12915" spans="1:14" x14ac:dyDescent="0.3">
      <c r="A12915" t="s">
        <v>38923</v>
      </c>
      <c r="B12915" t="s">
        <v>31811</v>
      </c>
      <c r="C12915" t="s">
        <v>38924</v>
      </c>
      <c r="D12915" t="s">
        <v>38925</v>
      </c>
      <c r="E12915" t="s">
        <v>40</v>
      </c>
      <c r="F12915" s="7">
        <v>16.48</v>
      </c>
      <c r="G12915" t="s">
        <v>33</v>
      </c>
      <c r="H12915" t="s">
        <v>31814</v>
      </c>
      <c r="I12915" t="s">
        <v>31819</v>
      </c>
      <c r="M12915" t="s">
        <v>36</v>
      </c>
      <c r="N12915" t="str">
        <f>IF(AND(PESQUISA!$B$3&lt;&gt;"",OR(PESQUISA!$B$4="TODAS",B12915=PESQUISA!$B$4),ISNUMBER(SEARCH(PESQUISA!$B$3,D12915))),ROW()-1,"")</f>
        <v/>
      </c>
    </row>
    <row r="12916" spans="1:14" x14ac:dyDescent="0.3">
      <c r="A12916" t="s">
        <v>38926</v>
      </c>
      <c r="B12916" t="s">
        <v>31811</v>
      </c>
      <c r="C12916" t="s">
        <v>38927</v>
      </c>
      <c r="D12916" t="s">
        <v>38928</v>
      </c>
      <c r="E12916" t="s">
        <v>40</v>
      </c>
      <c r="F12916" s="7">
        <v>6.78</v>
      </c>
      <c r="G12916" t="s">
        <v>33</v>
      </c>
      <c r="H12916" t="s">
        <v>31814</v>
      </c>
      <c r="I12916" t="s">
        <v>31819</v>
      </c>
      <c r="M12916" t="s">
        <v>36</v>
      </c>
      <c r="N12916" t="str">
        <f>IF(AND(PESQUISA!$B$3&lt;&gt;"",OR(PESQUISA!$B$4="TODAS",B12916=PESQUISA!$B$4),ISNUMBER(SEARCH(PESQUISA!$B$3,D12916))),ROW()-1,"")</f>
        <v/>
      </c>
    </row>
    <row r="12917" spans="1:14" x14ac:dyDescent="0.3">
      <c r="A12917" t="s">
        <v>38929</v>
      </c>
      <c r="B12917" t="s">
        <v>31811</v>
      </c>
      <c r="C12917" t="s">
        <v>38930</v>
      </c>
      <c r="D12917" t="s">
        <v>38931</v>
      </c>
      <c r="E12917" t="s">
        <v>40</v>
      </c>
      <c r="F12917" s="7">
        <v>17.329999999999998</v>
      </c>
      <c r="G12917" t="s">
        <v>33</v>
      </c>
      <c r="H12917" t="s">
        <v>31814</v>
      </c>
      <c r="I12917" t="s">
        <v>31819</v>
      </c>
      <c r="M12917" t="s">
        <v>36</v>
      </c>
      <c r="N12917" t="str">
        <f>IF(AND(PESQUISA!$B$3&lt;&gt;"",OR(PESQUISA!$B$4="TODAS",B12917=PESQUISA!$B$4),ISNUMBER(SEARCH(PESQUISA!$B$3,D12917))),ROW()-1,"")</f>
        <v/>
      </c>
    </row>
    <row r="12918" spans="1:14" x14ac:dyDescent="0.3">
      <c r="A12918" t="s">
        <v>38932</v>
      </c>
      <c r="B12918" t="s">
        <v>31811</v>
      </c>
      <c r="C12918" t="s">
        <v>38933</v>
      </c>
      <c r="D12918" t="s">
        <v>38934</v>
      </c>
      <c r="E12918" t="s">
        <v>40</v>
      </c>
      <c r="F12918" s="7">
        <v>6.27</v>
      </c>
      <c r="G12918" t="s">
        <v>33</v>
      </c>
      <c r="H12918" t="s">
        <v>31814</v>
      </c>
      <c r="I12918" t="s">
        <v>31819</v>
      </c>
      <c r="M12918" t="s">
        <v>36</v>
      </c>
      <c r="N12918" t="str">
        <f>IF(AND(PESQUISA!$B$3&lt;&gt;"",OR(PESQUISA!$B$4="TODAS",B12918=PESQUISA!$B$4),ISNUMBER(SEARCH(PESQUISA!$B$3,D12918))),ROW()-1,"")</f>
        <v/>
      </c>
    </row>
    <row r="12919" spans="1:14" x14ac:dyDescent="0.3">
      <c r="A12919" t="s">
        <v>38935</v>
      </c>
      <c r="B12919" t="s">
        <v>31811</v>
      </c>
      <c r="C12919" t="s">
        <v>38936</v>
      </c>
      <c r="D12919" t="s">
        <v>38937</v>
      </c>
      <c r="E12919" t="s">
        <v>40</v>
      </c>
      <c r="F12919" s="7">
        <v>9.94</v>
      </c>
      <c r="G12919" t="s">
        <v>33</v>
      </c>
      <c r="H12919" t="s">
        <v>31814</v>
      </c>
      <c r="I12919" t="s">
        <v>31819</v>
      </c>
      <c r="M12919" t="s">
        <v>36</v>
      </c>
      <c r="N12919" t="str">
        <f>IF(AND(PESQUISA!$B$3&lt;&gt;"",OR(PESQUISA!$B$4="TODAS",B12919=PESQUISA!$B$4),ISNUMBER(SEARCH(PESQUISA!$B$3,D12919))),ROW()-1,"")</f>
        <v/>
      </c>
    </row>
    <row r="12920" spans="1:14" x14ac:dyDescent="0.3">
      <c r="A12920" t="s">
        <v>38938</v>
      </c>
      <c r="B12920" t="s">
        <v>31811</v>
      </c>
      <c r="C12920" t="s">
        <v>38939</v>
      </c>
      <c r="D12920" t="s">
        <v>38940</v>
      </c>
      <c r="E12920" t="s">
        <v>40</v>
      </c>
      <c r="F12920" s="7">
        <v>7.11</v>
      </c>
      <c r="G12920" t="s">
        <v>33</v>
      </c>
      <c r="H12920" t="s">
        <v>31814</v>
      </c>
      <c r="I12920" t="s">
        <v>31819</v>
      </c>
      <c r="M12920" t="s">
        <v>36</v>
      </c>
      <c r="N12920" t="str">
        <f>IF(AND(PESQUISA!$B$3&lt;&gt;"",OR(PESQUISA!$B$4="TODAS",B12920=PESQUISA!$B$4),ISNUMBER(SEARCH(PESQUISA!$B$3,D12920))),ROW()-1,"")</f>
        <v/>
      </c>
    </row>
    <row r="12921" spans="1:14" x14ac:dyDescent="0.3">
      <c r="A12921" t="s">
        <v>38941</v>
      </c>
      <c r="B12921" t="s">
        <v>31811</v>
      </c>
      <c r="C12921" t="s">
        <v>38942</v>
      </c>
      <c r="D12921" t="s">
        <v>38943</v>
      </c>
      <c r="E12921" t="s">
        <v>40</v>
      </c>
      <c r="F12921" s="7">
        <v>2.31</v>
      </c>
      <c r="G12921" t="s">
        <v>33</v>
      </c>
      <c r="H12921" t="s">
        <v>31814</v>
      </c>
      <c r="I12921" t="s">
        <v>31819</v>
      </c>
      <c r="M12921" t="s">
        <v>36</v>
      </c>
      <c r="N12921" t="str">
        <f>IF(AND(PESQUISA!$B$3&lt;&gt;"",OR(PESQUISA!$B$4="TODAS",B12921=PESQUISA!$B$4),ISNUMBER(SEARCH(PESQUISA!$B$3,D12921))),ROW()-1,"")</f>
        <v/>
      </c>
    </row>
    <row r="12922" spans="1:14" x14ac:dyDescent="0.3">
      <c r="A12922" t="s">
        <v>38944</v>
      </c>
      <c r="B12922" t="s">
        <v>31811</v>
      </c>
      <c r="C12922" t="s">
        <v>38945</v>
      </c>
      <c r="D12922" t="s">
        <v>38946</v>
      </c>
      <c r="E12922" t="s">
        <v>40</v>
      </c>
      <c r="F12922" s="7">
        <v>3.43</v>
      </c>
      <c r="G12922" t="s">
        <v>33</v>
      </c>
      <c r="H12922" t="s">
        <v>31814</v>
      </c>
      <c r="I12922" t="s">
        <v>31819</v>
      </c>
      <c r="M12922" t="s">
        <v>36</v>
      </c>
      <c r="N12922" t="str">
        <f>IF(AND(PESQUISA!$B$3&lt;&gt;"",OR(PESQUISA!$B$4="TODAS",B12922=PESQUISA!$B$4),ISNUMBER(SEARCH(PESQUISA!$B$3,D12922))),ROW()-1,"")</f>
        <v/>
      </c>
    </row>
    <row r="12923" spans="1:14" x14ac:dyDescent="0.3">
      <c r="A12923" t="s">
        <v>38947</v>
      </c>
      <c r="B12923" t="s">
        <v>31811</v>
      </c>
      <c r="C12923" t="s">
        <v>38948</v>
      </c>
      <c r="D12923" t="s">
        <v>38949</v>
      </c>
      <c r="E12923" t="s">
        <v>40</v>
      </c>
      <c r="F12923" s="7">
        <v>2.58</v>
      </c>
      <c r="G12923" t="s">
        <v>33</v>
      </c>
      <c r="H12923" t="s">
        <v>31814</v>
      </c>
      <c r="I12923" t="s">
        <v>31819</v>
      </c>
      <c r="M12923" t="s">
        <v>36</v>
      </c>
      <c r="N12923" t="str">
        <f>IF(AND(PESQUISA!$B$3&lt;&gt;"",OR(PESQUISA!$B$4="TODAS",B12923=PESQUISA!$B$4),ISNUMBER(SEARCH(PESQUISA!$B$3,D12923))),ROW()-1,"")</f>
        <v/>
      </c>
    </row>
    <row r="12924" spans="1:14" x14ac:dyDescent="0.3">
      <c r="A12924" t="s">
        <v>38950</v>
      </c>
      <c r="B12924" t="s">
        <v>31811</v>
      </c>
      <c r="C12924" t="s">
        <v>38951</v>
      </c>
      <c r="D12924" t="s">
        <v>38952</v>
      </c>
      <c r="E12924" t="s">
        <v>40</v>
      </c>
      <c r="F12924" s="7">
        <v>4.92</v>
      </c>
      <c r="G12924" t="s">
        <v>33</v>
      </c>
      <c r="H12924" t="s">
        <v>31814</v>
      </c>
      <c r="I12924" t="s">
        <v>31819</v>
      </c>
      <c r="M12924" t="s">
        <v>36</v>
      </c>
      <c r="N12924" t="str">
        <f>IF(AND(PESQUISA!$B$3&lt;&gt;"",OR(PESQUISA!$B$4="TODAS",B12924=PESQUISA!$B$4),ISNUMBER(SEARCH(PESQUISA!$B$3,D12924))),ROW()-1,"")</f>
        <v/>
      </c>
    </row>
    <row r="12925" spans="1:14" x14ac:dyDescent="0.3">
      <c r="A12925" t="s">
        <v>38953</v>
      </c>
      <c r="B12925" t="s">
        <v>31811</v>
      </c>
      <c r="C12925" t="s">
        <v>38954</v>
      </c>
      <c r="D12925" t="s">
        <v>38955</v>
      </c>
      <c r="E12925" t="s">
        <v>40</v>
      </c>
      <c r="F12925" s="7">
        <v>3.17</v>
      </c>
      <c r="G12925" t="s">
        <v>33</v>
      </c>
      <c r="H12925" t="s">
        <v>31814</v>
      </c>
      <c r="I12925" t="s">
        <v>31819</v>
      </c>
      <c r="M12925" t="s">
        <v>36</v>
      </c>
      <c r="N12925" t="str">
        <f>IF(AND(PESQUISA!$B$3&lt;&gt;"",OR(PESQUISA!$B$4="TODAS",B12925=PESQUISA!$B$4),ISNUMBER(SEARCH(PESQUISA!$B$3,D12925))),ROW()-1,"")</f>
        <v/>
      </c>
    </row>
    <row r="12926" spans="1:14" x14ac:dyDescent="0.3">
      <c r="A12926" t="s">
        <v>38956</v>
      </c>
      <c r="B12926" t="s">
        <v>31811</v>
      </c>
      <c r="C12926" t="s">
        <v>38957</v>
      </c>
      <c r="D12926" t="s">
        <v>38958</v>
      </c>
      <c r="E12926" t="s">
        <v>40</v>
      </c>
      <c r="F12926" s="7">
        <v>16.7</v>
      </c>
      <c r="G12926" t="s">
        <v>33</v>
      </c>
      <c r="H12926" t="s">
        <v>31814</v>
      </c>
      <c r="I12926" t="s">
        <v>31819</v>
      </c>
      <c r="M12926" t="s">
        <v>36</v>
      </c>
      <c r="N12926" t="str">
        <f>IF(AND(PESQUISA!$B$3&lt;&gt;"",OR(PESQUISA!$B$4="TODAS",B12926=PESQUISA!$B$4),ISNUMBER(SEARCH(PESQUISA!$B$3,D12926))),ROW()-1,"")</f>
        <v/>
      </c>
    </row>
    <row r="12927" spans="1:14" x14ac:dyDescent="0.3">
      <c r="A12927" t="s">
        <v>38959</v>
      </c>
      <c r="B12927" t="s">
        <v>31811</v>
      </c>
      <c r="C12927" t="s">
        <v>38960</v>
      </c>
      <c r="D12927" t="s">
        <v>38961</v>
      </c>
      <c r="E12927" t="s">
        <v>40</v>
      </c>
      <c r="F12927" s="7">
        <v>270.41000000000003</v>
      </c>
      <c r="G12927" t="s">
        <v>33</v>
      </c>
      <c r="H12927" t="s">
        <v>31814</v>
      </c>
      <c r="I12927" t="s">
        <v>31819</v>
      </c>
      <c r="M12927" t="s">
        <v>36</v>
      </c>
      <c r="N12927" t="str">
        <f>IF(AND(PESQUISA!$B$3&lt;&gt;"",OR(PESQUISA!$B$4="TODAS",B12927=PESQUISA!$B$4),ISNUMBER(SEARCH(PESQUISA!$B$3,D12927))),ROW()-1,"")</f>
        <v/>
      </c>
    </row>
    <row r="12928" spans="1:14" x14ac:dyDescent="0.3">
      <c r="A12928" t="s">
        <v>38962</v>
      </c>
      <c r="B12928" t="s">
        <v>31811</v>
      </c>
      <c r="C12928" t="s">
        <v>38963</v>
      </c>
      <c r="D12928" t="s">
        <v>38964</v>
      </c>
      <c r="E12928" t="s">
        <v>40</v>
      </c>
      <c r="F12928" s="7">
        <v>0.77</v>
      </c>
      <c r="G12928" t="s">
        <v>33</v>
      </c>
      <c r="H12928" t="s">
        <v>31814</v>
      </c>
      <c r="I12928" t="s">
        <v>31819</v>
      </c>
      <c r="M12928" t="s">
        <v>36</v>
      </c>
      <c r="N12928" t="str">
        <f>IF(AND(PESQUISA!$B$3&lt;&gt;"",OR(PESQUISA!$B$4="TODAS",B12928=PESQUISA!$B$4),ISNUMBER(SEARCH(PESQUISA!$B$3,D12928))),ROW()-1,"")</f>
        <v/>
      </c>
    </row>
    <row r="12929" spans="1:14" x14ac:dyDescent="0.3">
      <c r="A12929" t="s">
        <v>38965</v>
      </c>
      <c r="B12929" t="s">
        <v>31811</v>
      </c>
      <c r="C12929" t="s">
        <v>38966</v>
      </c>
      <c r="D12929" t="s">
        <v>38967</v>
      </c>
      <c r="E12929" t="s">
        <v>40</v>
      </c>
      <c r="F12929" s="7">
        <v>0.95</v>
      </c>
      <c r="G12929" t="s">
        <v>33</v>
      </c>
      <c r="H12929" t="s">
        <v>31814</v>
      </c>
      <c r="I12929" t="s">
        <v>31819</v>
      </c>
      <c r="M12929" t="s">
        <v>36</v>
      </c>
      <c r="N12929" t="str">
        <f>IF(AND(PESQUISA!$B$3&lt;&gt;"",OR(PESQUISA!$B$4="TODAS",B12929=PESQUISA!$B$4),ISNUMBER(SEARCH(PESQUISA!$B$3,D12929))),ROW()-1,"")</f>
        <v/>
      </c>
    </row>
    <row r="12930" spans="1:14" x14ac:dyDescent="0.3">
      <c r="A12930" t="s">
        <v>38968</v>
      </c>
      <c r="B12930" t="s">
        <v>31811</v>
      </c>
      <c r="C12930" t="s">
        <v>38969</v>
      </c>
      <c r="D12930" t="s">
        <v>38970</v>
      </c>
      <c r="E12930" t="s">
        <v>40</v>
      </c>
      <c r="F12930" s="7">
        <v>3.17</v>
      </c>
      <c r="G12930" t="s">
        <v>33</v>
      </c>
      <c r="H12930" t="s">
        <v>31814</v>
      </c>
      <c r="I12930" t="s">
        <v>31819</v>
      </c>
      <c r="M12930" t="s">
        <v>36</v>
      </c>
      <c r="N12930" t="str">
        <f>IF(AND(PESQUISA!$B$3&lt;&gt;"",OR(PESQUISA!$B$4="TODAS",B12930=PESQUISA!$B$4),ISNUMBER(SEARCH(PESQUISA!$B$3,D12930))),ROW()-1,"")</f>
        <v/>
      </c>
    </row>
    <row r="12931" spans="1:14" x14ac:dyDescent="0.3">
      <c r="A12931" t="s">
        <v>38971</v>
      </c>
      <c r="B12931" t="s">
        <v>31811</v>
      </c>
      <c r="C12931" t="s">
        <v>38972</v>
      </c>
      <c r="D12931" t="s">
        <v>38973</v>
      </c>
      <c r="E12931" t="s">
        <v>40</v>
      </c>
      <c r="F12931" s="7">
        <v>7.72</v>
      </c>
      <c r="G12931" t="s">
        <v>33</v>
      </c>
      <c r="H12931" t="s">
        <v>31814</v>
      </c>
      <c r="I12931" t="s">
        <v>31819</v>
      </c>
      <c r="M12931" t="s">
        <v>36</v>
      </c>
      <c r="N12931" t="str">
        <f>IF(AND(PESQUISA!$B$3&lt;&gt;"",OR(PESQUISA!$B$4="TODAS",B12931=PESQUISA!$B$4),ISNUMBER(SEARCH(PESQUISA!$B$3,D12931))),ROW()-1,"")</f>
        <v/>
      </c>
    </row>
    <row r="12932" spans="1:14" x14ac:dyDescent="0.3">
      <c r="A12932" t="s">
        <v>38974</v>
      </c>
      <c r="B12932" t="s">
        <v>31811</v>
      </c>
      <c r="C12932" t="s">
        <v>38975</v>
      </c>
      <c r="D12932" t="s">
        <v>38976</v>
      </c>
      <c r="E12932" t="s">
        <v>40</v>
      </c>
      <c r="F12932" s="7">
        <v>6.53</v>
      </c>
      <c r="G12932" t="s">
        <v>33</v>
      </c>
      <c r="H12932" t="s">
        <v>31814</v>
      </c>
      <c r="I12932" t="s">
        <v>31819</v>
      </c>
      <c r="M12932" t="s">
        <v>36</v>
      </c>
      <c r="N12932" t="str">
        <f>IF(AND(PESQUISA!$B$3&lt;&gt;"",OR(PESQUISA!$B$4="TODAS",B12932=PESQUISA!$B$4),ISNUMBER(SEARCH(PESQUISA!$B$3,D12932))),ROW()-1,"")</f>
        <v/>
      </c>
    </row>
    <row r="12933" spans="1:14" x14ac:dyDescent="0.3">
      <c r="A12933" t="s">
        <v>38977</v>
      </c>
      <c r="B12933" t="s">
        <v>31811</v>
      </c>
      <c r="C12933" t="s">
        <v>38978</v>
      </c>
      <c r="D12933" t="s">
        <v>38979</v>
      </c>
      <c r="E12933" t="s">
        <v>40</v>
      </c>
      <c r="F12933" s="7">
        <v>37.85</v>
      </c>
      <c r="G12933" t="s">
        <v>33</v>
      </c>
      <c r="H12933" t="s">
        <v>31814</v>
      </c>
      <c r="I12933" t="s">
        <v>31819</v>
      </c>
      <c r="M12933" t="s">
        <v>36</v>
      </c>
      <c r="N12933" t="str">
        <f>IF(AND(PESQUISA!$B$3&lt;&gt;"",OR(PESQUISA!$B$4="TODAS",B12933=PESQUISA!$B$4),ISNUMBER(SEARCH(PESQUISA!$B$3,D12933))),ROW()-1,"")</f>
        <v/>
      </c>
    </row>
    <row r="12934" spans="1:14" x14ac:dyDescent="0.3">
      <c r="A12934" t="s">
        <v>38980</v>
      </c>
      <c r="B12934" t="s">
        <v>31811</v>
      </c>
      <c r="C12934" t="s">
        <v>38981</v>
      </c>
      <c r="D12934" t="s">
        <v>38982</v>
      </c>
      <c r="E12934" t="s">
        <v>40</v>
      </c>
      <c r="F12934" s="7">
        <v>133.44999999999999</v>
      </c>
      <c r="G12934" t="s">
        <v>33</v>
      </c>
      <c r="H12934" t="s">
        <v>31814</v>
      </c>
      <c r="I12934" t="s">
        <v>31819</v>
      </c>
      <c r="M12934" t="s">
        <v>36</v>
      </c>
      <c r="N12934" t="str">
        <f>IF(AND(PESQUISA!$B$3&lt;&gt;"",OR(PESQUISA!$B$4="TODAS",B12934=PESQUISA!$B$4),ISNUMBER(SEARCH(PESQUISA!$B$3,D12934))),ROW()-1,"")</f>
        <v/>
      </c>
    </row>
    <row r="12935" spans="1:14" x14ac:dyDescent="0.3">
      <c r="A12935" t="s">
        <v>38983</v>
      </c>
      <c r="B12935" t="s">
        <v>31811</v>
      </c>
      <c r="C12935" t="s">
        <v>38984</v>
      </c>
      <c r="D12935" t="s">
        <v>38985</v>
      </c>
      <c r="E12935" t="s">
        <v>40</v>
      </c>
      <c r="F12935" s="7">
        <v>2.8</v>
      </c>
      <c r="G12935" t="s">
        <v>33</v>
      </c>
      <c r="H12935" t="s">
        <v>31814</v>
      </c>
      <c r="I12935" t="s">
        <v>31819</v>
      </c>
      <c r="M12935" t="s">
        <v>36</v>
      </c>
      <c r="N12935" t="str">
        <f>IF(AND(PESQUISA!$B$3&lt;&gt;"",OR(PESQUISA!$B$4="TODAS",B12935=PESQUISA!$B$4),ISNUMBER(SEARCH(PESQUISA!$B$3,D12935))),ROW()-1,"")</f>
        <v/>
      </c>
    </row>
    <row r="12936" spans="1:14" x14ac:dyDescent="0.3">
      <c r="A12936" t="s">
        <v>38986</v>
      </c>
      <c r="B12936" t="s">
        <v>31811</v>
      </c>
      <c r="C12936" t="s">
        <v>38987</v>
      </c>
      <c r="D12936" t="s">
        <v>38988</v>
      </c>
      <c r="E12936" t="s">
        <v>40</v>
      </c>
      <c r="F12936" s="7">
        <v>2.5299999999999998</v>
      </c>
      <c r="G12936" t="s">
        <v>33</v>
      </c>
      <c r="H12936" t="s">
        <v>31814</v>
      </c>
      <c r="I12936" t="s">
        <v>31819</v>
      </c>
      <c r="M12936" t="s">
        <v>36</v>
      </c>
      <c r="N12936" t="str">
        <f>IF(AND(PESQUISA!$B$3&lt;&gt;"",OR(PESQUISA!$B$4="TODAS",B12936=PESQUISA!$B$4),ISNUMBER(SEARCH(PESQUISA!$B$3,D12936))),ROW()-1,"")</f>
        <v/>
      </c>
    </row>
    <row r="12937" spans="1:14" x14ac:dyDescent="0.3">
      <c r="A12937" t="s">
        <v>38989</v>
      </c>
      <c r="B12937" t="s">
        <v>31811</v>
      </c>
      <c r="C12937" t="s">
        <v>38990</v>
      </c>
      <c r="D12937" t="s">
        <v>38991</v>
      </c>
      <c r="E12937" t="s">
        <v>40</v>
      </c>
      <c r="F12937" s="7">
        <v>8.52</v>
      </c>
      <c r="G12937" t="s">
        <v>33</v>
      </c>
      <c r="H12937" t="s">
        <v>31814</v>
      </c>
      <c r="I12937" t="s">
        <v>31819</v>
      </c>
      <c r="M12937" t="s">
        <v>36</v>
      </c>
      <c r="N12937" t="str">
        <f>IF(AND(PESQUISA!$B$3&lt;&gt;"",OR(PESQUISA!$B$4="TODAS",B12937=PESQUISA!$B$4),ISNUMBER(SEARCH(PESQUISA!$B$3,D12937))),ROW()-1,"")</f>
        <v/>
      </c>
    </row>
    <row r="12938" spans="1:14" x14ac:dyDescent="0.3">
      <c r="A12938" t="s">
        <v>38992</v>
      </c>
      <c r="B12938" t="s">
        <v>31811</v>
      </c>
      <c r="C12938" t="s">
        <v>38993</v>
      </c>
      <c r="D12938" t="s">
        <v>38994</v>
      </c>
      <c r="E12938" t="s">
        <v>40</v>
      </c>
      <c r="F12938" s="7">
        <v>7</v>
      </c>
      <c r="G12938" t="s">
        <v>33</v>
      </c>
      <c r="H12938" t="s">
        <v>31814</v>
      </c>
      <c r="I12938" t="s">
        <v>31819</v>
      </c>
      <c r="M12938" t="s">
        <v>36</v>
      </c>
      <c r="N12938" t="str">
        <f>IF(AND(PESQUISA!$B$3&lt;&gt;"",OR(PESQUISA!$B$4="TODAS",B12938=PESQUISA!$B$4),ISNUMBER(SEARCH(PESQUISA!$B$3,D12938))),ROW()-1,"")</f>
        <v/>
      </c>
    </row>
    <row r="12939" spans="1:14" x14ac:dyDescent="0.3">
      <c r="A12939" t="s">
        <v>38995</v>
      </c>
      <c r="B12939" t="s">
        <v>31811</v>
      </c>
      <c r="C12939" t="s">
        <v>38996</v>
      </c>
      <c r="D12939" t="s">
        <v>38997</v>
      </c>
      <c r="E12939" t="s">
        <v>40</v>
      </c>
      <c r="F12939" s="7">
        <v>10.54</v>
      </c>
      <c r="G12939" t="s">
        <v>33</v>
      </c>
      <c r="H12939" t="s">
        <v>31814</v>
      </c>
      <c r="I12939" t="s">
        <v>31819</v>
      </c>
      <c r="M12939" t="s">
        <v>36</v>
      </c>
      <c r="N12939" t="str">
        <f>IF(AND(PESQUISA!$B$3&lt;&gt;"",OR(PESQUISA!$B$4="TODAS",B12939=PESQUISA!$B$4),ISNUMBER(SEARCH(PESQUISA!$B$3,D12939))),ROW()-1,"")</f>
        <v/>
      </c>
    </row>
    <row r="12940" spans="1:14" x14ac:dyDescent="0.3">
      <c r="A12940" t="s">
        <v>38998</v>
      </c>
      <c r="B12940" t="s">
        <v>31811</v>
      </c>
      <c r="C12940" t="s">
        <v>38999</v>
      </c>
      <c r="D12940" t="s">
        <v>39000</v>
      </c>
      <c r="E12940" t="s">
        <v>40</v>
      </c>
      <c r="F12940" s="7">
        <v>24.36</v>
      </c>
      <c r="G12940" t="s">
        <v>33</v>
      </c>
      <c r="H12940" t="s">
        <v>31814</v>
      </c>
      <c r="I12940" t="s">
        <v>31819</v>
      </c>
      <c r="M12940" t="s">
        <v>36</v>
      </c>
      <c r="N12940" t="str">
        <f>IF(AND(PESQUISA!$B$3&lt;&gt;"",OR(PESQUISA!$B$4="TODAS",B12940=PESQUISA!$B$4),ISNUMBER(SEARCH(PESQUISA!$B$3,D12940))),ROW()-1,"")</f>
        <v/>
      </c>
    </row>
    <row r="12941" spans="1:14" x14ac:dyDescent="0.3">
      <c r="A12941" t="s">
        <v>39001</v>
      </c>
      <c r="B12941" t="s">
        <v>31811</v>
      </c>
      <c r="C12941" t="s">
        <v>39002</v>
      </c>
      <c r="D12941" t="s">
        <v>39003</v>
      </c>
      <c r="E12941" t="s">
        <v>40</v>
      </c>
      <c r="F12941" s="7">
        <v>10.94</v>
      </c>
      <c r="G12941" t="s">
        <v>33</v>
      </c>
      <c r="H12941" t="s">
        <v>31814</v>
      </c>
      <c r="I12941" t="s">
        <v>31819</v>
      </c>
      <c r="M12941" t="s">
        <v>36</v>
      </c>
      <c r="N12941" t="str">
        <f>IF(AND(PESQUISA!$B$3&lt;&gt;"",OR(PESQUISA!$B$4="TODAS",B12941=PESQUISA!$B$4),ISNUMBER(SEARCH(PESQUISA!$B$3,D12941))),ROW()-1,"")</f>
        <v/>
      </c>
    </row>
    <row r="12942" spans="1:14" x14ac:dyDescent="0.3">
      <c r="A12942" t="s">
        <v>39004</v>
      </c>
      <c r="B12942" t="s">
        <v>31811</v>
      </c>
      <c r="C12942" t="s">
        <v>39005</v>
      </c>
      <c r="D12942" t="s">
        <v>39006</v>
      </c>
      <c r="E12942" t="s">
        <v>40</v>
      </c>
      <c r="F12942" s="7">
        <v>78.430000000000007</v>
      </c>
      <c r="G12942" t="s">
        <v>33</v>
      </c>
      <c r="H12942" t="s">
        <v>31814</v>
      </c>
      <c r="I12942" t="s">
        <v>31819</v>
      </c>
      <c r="M12942" t="s">
        <v>36</v>
      </c>
      <c r="N12942" t="str">
        <f>IF(AND(PESQUISA!$B$3&lt;&gt;"",OR(PESQUISA!$B$4="TODAS",B12942=PESQUISA!$B$4),ISNUMBER(SEARCH(PESQUISA!$B$3,D12942))),ROW()-1,"")</f>
        <v/>
      </c>
    </row>
    <row r="12943" spans="1:14" x14ac:dyDescent="0.3">
      <c r="A12943" t="s">
        <v>39007</v>
      </c>
      <c r="B12943" t="s">
        <v>31811</v>
      </c>
      <c r="C12943" t="s">
        <v>39008</v>
      </c>
      <c r="D12943" t="s">
        <v>39009</v>
      </c>
      <c r="E12943" t="s">
        <v>40</v>
      </c>
      <c r="F12943" s="7">
        <v>2.95</v>
      </c>
      <c r="G12943" t="s">
        <v>33</v>
      </c>
      <c r="H12943" t="s">
        <v>31814</v>
      </c>
      <c r="I12943" t="s">
        <v>31819</v>
      </c>
      <c r="M12943" t="s">
        <v>36</v>
      </c>
      <c r="N12943" t="str">
        <f>IF(AND(PESQUISA!$B$3&lt;&gt;"",OR(PESQUISA!$B$4="TODAS",B12943=PESQUISA!$B$4),ISNUMBER(SEARCH(PESQUISA!$B$3,D12943))),ROW()-1,"")</f>
        <v/>
      </c>
    </row>
    <row r="12944" spans="1:14" x14ac:dyDescent="0.3">
      <c r="A12944" t="s">
        <v>39010</v>
      </c>
      <c r="B12944" t="s">
        <v>31811</v>
      </c>
      <c r="C12944" t="s">
        <v>39011</v>
      </c>
      <c r="D12944" t="s">
        <v>39012</v>
      </c>
      <c r="E12944" t="s">
        <v>40</v>
      </c>
      <c r="F12944" s="7">
        <v>4.53</v>
      </c>
      <c r="G12944" t="s">
        <v>33</v>
      </c>
      <c r="H12944" t="s">
        <v>31814</v>
      </c>
      <c r="I12944" t="s">
        <v>31819</v>
      </c>
      <c r="M12944" t="s">
        <v>36</v>
      </c>
      <c r="N12944" t="str">
        <f>IF(AND(PESQUISA!$B$3&lt;&gt;"",OR(PESQUISA!$B$4="TODAS",B12944=PESQUISA!$B$4),ISNUMBER(SEARCH(PESQUISA!$B$3,D12944))),ROW()-1,"")</f>
        <v/>
      </c>
    </row>
    <row r="12945" spans="1:14" x14ac:dyDescent="0.3">
      <c r="A12945" t="s">
        <v>39013</v>
      </c>
      <c r="B12945" t="s">
        <v>31811</v>
      </c>
      <c r="C12945" t="s">
        <v>39014</v>
      </c>
      <c r="D12945" t="s">
        <v>39015</v>
      </c>
      <c r="E12945" t="s">
        <v>40</v>
      </c>
      <c r="F12945" s="7">
        <v>9.49</v>
      </c>
      <c r="G12945" t="s">
        <v>33</v>
      </c>
      <c r="H12945" t="s">
        <v>31814</v>
      </c>
      <c r="I12945" t="s">
        <v>31819</v>
      </c>
      <c r="M12945" t="s">
        <v>36</v>
      </c>
      <c r="N12945" t="str">
        <f>IF(AND(PESQUISA!$B$3&lt;&gt;"",OR(PESQUISA!$B$4="TODAS",B12945=PESQUISA!$B$4),ISNUMBER(SEARCH(PESQUISA!$B$3,D12945))),ROW()-1,"")</f>
        <v/>
      </c>
    </row>
    <row r="12946" spans="1:14" x14ac:dyDescent="0.3">
      <c r="A12946" t="s">
        <v>39016</v>
      </c>
      <c r="B12946" t="s">
        <v>31811</v>
      </c>
      <c r="C12946" t="s">
        <v>39017</v>
      </c>
      <c r="D12946" t="s">
        <v>39018</v>
      </c>
      <c r="E12946" t="s">
        <v>40</v>
      </c>
      <c r="F12946" s="7">
        <v>9.9499999999999993</v>
      </c>
      <c r="G12946" t="s">
        <v>33</v>
      </c>
      <c r="H12946" t="s">
        <v>31814</v>
      </c>
      <c r="I12946" t="s">
        <v>31819</v>
      </c>
      <c r="M12946" t="s">
        <v>36</v>
      </c>
      <c r="N12946" t="str">
        <f>IF(AND(PESQUISA!$B$3&lt;&gt;"",OR(PESQUISA!$B$4="TODAS",B12946=PESQUISA!$B$4),ISNUMBER(SEARCH(PESQUISA!$B$3,D12946))),ROW()-1,"")</f>
        <v/>
      </c>
    </row>
    <row r="12947" spans="1:14" x14ac:dyDescent="0.3">
      <c r="A12947" t="s">
        <v>39019</v>
      </c>
      <c r="B12947" t="s">
        <v>31811</v>
      </c>
      <c r="C12947" t="s">
        <v>39020</v>
      </c>
      <c r="D12947" t="s">
        <v>39021</v>
      </c>
      <c r="E12947" t="s">
        <v>40</v>
      </c>
      <c r="F12947" s="7">
        <v>72.2</v>
      </c>
      <c r="G12947" t="s">
        <v>33</v>
      </c>
      <c r="H12947" t="s">
        <v>31814</v>
      </c>
      <c r="I12947" t="s">
        <v>31819</v>
      </c>
      <c r="M12947" t="s">
        <v>36</v>
      </c>
      <c r="N12947" t="str">
        <f>IF(AND(PESQUISA!$B$3&lt;&gt;"",OR(PESQUISA!$B$4="TODAS",B12947=PESQUISA!$B$4),ISNUMBER(SEARCH(PESQUISA!$B$3,D12947))),ROW()-1,"")</f>
        <v/>
      </c>
    </row>
    <row r="12948" spans="1:14" x14ac:dyDescent="0.3">
      <c r="A12948" t="s">
        <v>39022</v>
      </c>
      <c r="B12948" t="s">
        <v>31811</v>
      </c>
      <c r="C12948" t="s">
        <v>39023</v>
      </c>
      <c r="D12948" t="s">
        <v>39024</v>
      </c>
      <c r="E12948" t="s">
        <v>40</v>
      </c>
      <c r="F12948" s="7">
        <v>2.66</v>
      </c>
      <c r="G12948" t="s">
        <v>33</v>
      </c>
      <c r="H12948" t="s">
        <v>31814</v>
      </c>
      <c r="I12948" t="s">
        <v>31819</v>
      </c>
      <c r="M12948" t="s">
        <v>36</v>
      </c>
      <c r="N12948" t="str">
        <f>IF(AND(PESQUISA!$B$3&lt;&gt;"",OR(PESQUISA!$B$4="TODAS",B12948=PESQUISA!$B$4),ISNUMBER(SEARCH(PESQUISA!$B$3,D12948))),ROW()-1,"")</f>
        <v/>
      </c>
    </row>
    <row r="12949" spans="1:14" x14ac:dyDescent="0.3">
      <c r="A12949" t="s">
        <v>39025</v>
      </c>
      <c r="B12949" t="s">
        <v>31811</v>
      </c>
      <c r="C12949" t="s">
        <v>39026</v>
      </c>
      <c r="D12949" t="s">
        <v>39027</v>
      </c>
      <c r="E12949" t="s">
        <v>40</v>
      </c>
      <c r="F12949" s="7">
        <v>3.66</v>
      </c>
      <c r="G12949" t="s">
        <v>33</v>
      </c>
      <c r="H12949" t="s">
        <v>31814</v>
      </c>
      <c r="I12949" t="s">
        <v>31819</v>
      </c>
      <c r="M12949" t="s">
        <v>36</v>
      </c>
      <c r="N12949" t="str">
        <f>IF(AND(PESQUISA!$B$3&lt;&gt;"",OR(PESQUISA!$B$4="TODAS",B12949=PESQUISA!$B$4),ISNUMBER(SEARCH(PESQUISA!$B$3,D12949))),ROW()-1,"")</f>
        <v/>
      </c>
    </row>
    <row r="12950" spans="1:14" x14ac:dyDescent="0.3">
      <c r="A12950" t="s">
        <v>39028</v>
      </c>
      <c r="B12950" t="s">
        <v>31811</v>
      </c>
      <c r="C12950" t="s">
        <v>39029</v>
      </c>
      <c r="D12950" t="s">
        <v>39030</v>
      </c>
      <c r="E12950" t="s">
        <v>40</v>
      </c>
      <c r="F12950" s="7">
        <v>8.32</v>
      </c>
      <c r="G12950" t="s">
        <v>33</v>
      </c>
      <c r="H12950" t="s">
        <v>31814</v>
      </c>
      <c r="I12950" t="s">
        <v>31819</v>
      </c>
      <c r="M12950" t="s">
        <v>36</v>
      </c>
      <c r="N12950" t="str">
        <f>IF(AND(PESQUISA!$B$3&lt;&gt;"",OR(PESQUISA!$B$4="TODAS",B12950=PESQUISA!$B$4),ISNUMBER(SEARCH(PESQUISA!$B$3,D12950))),ROW()-1,"")</f>
        <v/>
      </c>
    </row>
    <row r="12951" spans="1:14" x14ac:dyDescent="0.3">
      <c r="A12951" t="s">
        <v>39031</v>
      </c>
      <c r="B12951" t="s">
        <v>31811</v>
      </c>
      <c r="C12951" t="s">
        <v>39032</v>
      </c>
      <c r="D12951" t="s">
        <v>39033</v>
      </c>
      <c r="E12951" t="s">
        <v>40</v>
      </c>
      <c r="F12951" s="7">
        <v>24.46</v>
      </c>
      <c r="G12951" t="s">
        <v>33</v>
      </c>
      <c r="H12951" t="s">
        <v>31814</v>
      </c>
      <c r="I12951" t="s">
        <v>31819</v>
      </c>
      <c r="M12951" t="s">
        <v>36</v>
      </c>
      <c r="N12951" t="str">
        <f>IF(AND(PESQUISA!$B$3&lt;&gt;"",OR(PESQUISA!$B$4="TODAS",B12951=PESQUISA!$B$4),ISNUMBER(SEARCH(PESQUISA!$B$3,D12951))),ROW()-1,"")</f>
        <v/>
      </c>
    </row>
    <row r="12952" spans="1:14" x14ac:dyDescent="0.3">
      <c r="A12952" t="s">
        <v>39034</v>
      </c>
      <c r="B12952" t="s">
        <v>31811</v>
      </c>
      <c r="C12952" t="s">
        <v>39035</v>
      </c>
      <c r="D12952" t="s">
        <v>39036</v>
      </c>
      <c r="E12952" t="s">
        <v>40</v>
      </c>
      <c r="F12952" s="7">
        <v>88.5</v>
      </c>
      <c r="G12952" t="s">
        <v>33</v>
      </c>
      <c r="H12952" t="s">
        <v>31814</v>
      </c>
      <c r="I12952" t="s">
        <v>31819</v>
      </c>
      <c r="M12952" t="s">
        <v>36</v>
      </c>
      <c r="N12952" t="str">
        <f>IF(AND(PESQUISA!$B$3&lt;&gt;"",OR(PESQUISA!$B$4="TODAS",B12952=PESQUISA!$B$4),ISNUMBER(SEARCH(PESQUISA!$B$3,D12952))),ROW()-1,"")</f>
        <v/>
      </c>
    </row>
    <row r="12953" spans="1:14" x14ac:dyDescent="0.3">
      <c r="A12953" t="s">
        <v>39037</v>
      </c>
      <c r="B12953" t="s">
        <v>31811</v>
      </c>
      <c r="C12953" t="s">
        <v>39038</v>
      </c>
      <c r="D12953" t="s">
        <v>39039</v>
      </c>
      <c r="E12953" t="s">
        <v>40</v>
      </c>
      <c r="F12953" s="7">
        <v>4.8099999999999996</v>
      </c>
      <c r="G12953" t="s">
        <v>33</v>
      </c>
      <c r="H12953" t="s">
        <v>31814</v>
      </c>
      <c r="I12953" t="s">
        <v>31819</v>
      </c>
      <c r="M12953" t="s">
        <v>36</v>
      </c>
      <c r="N12953" t="str">
        <f>IF(AND(PESQUISA!$B$3&lt;&gt;"",OR(PESQUISA!$B$4="TODAS",B12953=PESQUISA!$B$4),ISNUMBER(SEARCH(PESQUISA!$B$3,D12953))),ROW()-1,"")</f>
        <v/>
      </c>
    </row>
    <row r="12954" spans="1:14" x14ac:dyDescent="0.3">
      <c r="A12954" t="s">
        <v>39040</v>
      </c>
      <c r="B12954" t="s">
        <v>31811</v>
      </c>
      <c r="C12954" t="s">
        <v>39041</v>
      </c>
      <c r="D12954" t="s">
        <v>39042</v>
      </c>
      <c r="E12954" t="s">
        <v>40</v>
      </c>
      <c r="F12954" s="7">
        <v>8.0299999999999994</v>
      </c>
      <c r="G12954" t="s">
        <v>33</v>
      </c>
      <c r="H12954" t="s">
        <v>31814</v>
      </c>
      <c r="I12954" t="s">
        <v>31819</v>
      </c>
      <c r="M12954" t="s">
        <v>36</v>
      </c>
      <c r="N12954" t="str">
        <f>IF(AND(PESQUISA!$B$3&lt;&gt;"",OR(PESQUISA!$B$4="TODAS",B12954=PESQUISA!$B$4),ISNUMBER(SEARCH(PESQUISA!$B$3,D12954))),ROW()-1,"")</f>
        <v/>
      </c>
    </row>
    <row r="12955" spans="1:14" x14ac:dyDescent="0.3">
      <c r="A12955" t="s">
        <v>39043</v>
      </c>
      <c r="B12955" t="s">
        <v>31811</v>
      </c>
      <c r="C12955" t="s">
        <v>39044</v>
      </c>
      <c r="D12955" t="s">
        <v>39045</v>
      </c>
      <c r="E12955" t="s">
        <v>40</v>
      </c>
      <c r="F12955" s="7">
        <v>20.7</v>
      </c>
      <c r="G12955" t="s">
        <v>33</v>
      </c>
      <c r="H12955" t="s">
        <v>31814</v>
      </c>
      <c r="I12955" t="s">
        <v>31819</v>
      </c>
      <c r="M12955" t="s">
        <v>36</v>
      </c>
      <c r="N12955" t="str">
        <f>IF(AND(PESQUISA!$B$3&lt;&gt;"",OR(PESQUISA!$B$4="TODAS",B12955=PESQUISA!$B$4),ISNUMBER(SEARCH(PESQUISA!$B$3,D12955))),ROW()-1,"")</f>
        <v/>
      </c>
    </row>
    <row r="12956" spans="1:14" x14ac:dyDescent="0.3">
      <c r="A12956" t="s">
        <v>39046</v>
      </c>
      <c r="B12956" t="s">
        <v>31811</v>
      </c>
      <c r="C12956" t="s">
        <v>39047</v>
      </c>
      <c r="D12956" t="s">
        <v>39048</v>
      </c>
      <c r="E12956" t="s">
        <v>40</v>
      </c>
      <c r="F12956" s="7">
        <v>23.23</v>
      </c>
      <c r="G12956" t="s">
        <v>33</v>
      </c>
      <c r="H12956" t="s">
        <v>31814</v>
      </c>
      <c r="I12956" t="s">
        <v>31819</v>
      </c>
      <c r="M12956" t="s">
        <v>36</v>
      </c>
      <c r="N12956" t="str">
        <f>IF(AND(PESQUISA!$B$3&lt;&gt;"",OR(PESQUISA!$B$4="TODAS",B12956=PESQUISA!$B$4),ISNUMBER(SEARCH(PESQUISA!$B$3,D12956))),ROW()-1,"")</f>
        <v/>
      </c>
    </row>
    <row r="12957" spans="1:14" x14ac:dyDescent="0.3">
      <c r="A12957" t="s">
        <v>39049</v>
      </c>
      <c r="B12957" t="s">
        <v>31811</v>
      </c>
      <c r="C12957" t="s">
        <v>39050</v>
      </c>
      <c r="D12957" t="s">
        <v>39051</v>
      </c>
      <c r="E12957" t="s">
        <v>40</v>
      </c>
      <c r="F12957" s="7">
        <v>92.26</v>
      </c>
      <c r="G12957" t="s">
        <v>33</v>
      </c>
      <c r="H12957" t="s">
        <v>31814</v>
      </c>
      <c r="I12957" t="s">
        <v>31819</v>
      </c>
      <c r="M12957" t="s">
        <v>36</v>
      </c>
      <c r="N12957" t="str">
        <f>IF(AND(PESQUISA!$B$3&lt;&gt;"",OR(PESQUISA!$B$4="TODAS",B12957=PESQUISA!$B$4),ISNUMBER(SEARCH(PESQUISA!$B$3,D12957))),ROW()-1,"")</f>
        <v/>
      </c>
    </row>
    <row r="12958" spans="1:14" x14ac:dyDescent="0.3">
      <c r="A12958" t="s">
        <v>39052</v>
      </c>
      <c r="B12958" t="s">
        <v>31811</v>
      </c>
      <c r="C12958" t="s">
        <v>39053</v>
      </c>
      <c r="D12958" t="s">
        <v>39054</v>
      </c>
      <c r="E12958" t="s">
        <v>40</v>
      </c>
      <c r="F12958" s="7">
        <v>4.71</v>
      </c>
      <c r="G12958" t="s">
        <v>33</v>
      </c>
      <c r="H12958" t="s">
        <v>31814</v>
      </c>
      <c r="I12958" t="s">
        <v>31819</v>
      </c>
      <c r="M12958" t="s">
        <v>36</v>
      </c>
      <c r="N12958" t="str">
        <f>IF(AND(PESQUISA!$B$3&lt;&gt;"",OR(PESQUISA!$B$4="TODAS",B12958=PESQUISA!$B$4),ISNUMBER(SEARCH(PESQUISA!$B$3,D12958))),ROW()-1,"")</f>
        <v/>
      </c>
    </row>
    <row r="12959" spans="1:14" x14ac:dyDescent="0.3">
      <c r="A12959" t="s">
        <v>39055</v>
      </c>
      <c r="B12959" t="s">
        <v>31811</v>
      </c>
      <c r="C12959" t="s">
        <v>39056</v>
      </c>
      <c r="D12959" t="s">
        <v>39057</v>
      </c>
      <c r="E12959" t="s">
        <v>40</v>
      </c>
      <c r="F12959" s="7">
        <v>7.17</v>
      </c>
      <c r="G12959" t="s">
        <v>33</v>
      </c>
      <c r="H12959" t="s">
        <v>31814</v>
      </c>
      <c r="I12959" t="s">
        <v>31819</v>
      </c>
      <c r="M12959" t="s">
        <v>36</v>
      </c>
      <c r="N12959" t="str">
        <f>IF(AND(PESQUISA!$B$3&lt;&gt;"",OR(PESQUISA!$B$4="TODAS",B12959=PESQUISA!$B$4),ISNUMBER(SEARCH(PESQUISA!$B$3,D12959))),ROW()-1,"")</f>
        <v/>
      </c>
    </row>
    <row r="12960" spans="1:14" x14ac:dyDescent="0.3">
      <c r="A12960" t="s">
        <v>39058</v>
      </c>
      <c r="B12960" t="s">
        <v>31811</v>
      </c>
      <c r="C12960" t="s">
        <v>39059</v>
      </c>
      <c r="D12960" t="s">
        <v>39060</v>
      </c>
      <c r="E12960" t="s">
        <v>40</v>
      </c>
      <c r="F12960" s="7">
        <v>20.149999999999999</v>
      </c>
      <c r="G12960" t="s">
        <v>33</v>
      </c>
      <c r="H12960" t="s">
        <v>31814</v>
      </c>
      <c r="I12960" t="s">
        <v>31819</v>
      </c>
      <c r="M12960" t="s">
        <v>36</v>
      </c>
      <c r="N12960" t="str">
        <f>IF(AND(PESQUISA!$B$3&lt;&gt;"",OR(PESQUISA!$B$4="TODAS",B12960=PESQUISA!$B$4),ISNUMBER(SEARCH(PESQUISA!$B$3,D12960))),ROW()-1,"")</f>
        <v/>
      </c>
    </row>
    <row r="12961" spans="1:14" x14ac:dyDescent="0.3">
      <c r="A12961" t="s">
        <v>39061</v>
      </c>
      <c r="B12961" t="s">
        <v>31811</v>
      </c>
      <c r="C12961" t="s">
        <v>39062</v>
      </c>
      <c r="D12961" t="s">
        <v>39063</v>
      </c>
      <c r="E12961" t="s">
        <v>40</v>
      </c>
      <c r="F12961" s="7">
        <v>1.48</v>
      </c>
      <c r="G12961" t="s">
        <v>33</v>
      </c>
      <c r="H12961" t="s">
        <v>31814</v>
      </c>
      <c r="I12961" t="s">
        <v>31819</v>
      </c>
      <c r="M12961" t="s">
        <v>36</v>
      </c>
      <c r="N12961" t="str">
        <f>IF(AND(PESQUISA!$B$3&lt;&gt;"",OR(PESQUISA!$B$4="TODAS",B12961=PESQUISA!$B$4),ISNUMBER(SEARCH(PESQUISA!$B$3,D12961))),ROW()-1,"")</f>
        <v/>
      </c>
    </row>
    <row r="12962" spans="1:14" x14ac:dyDescent="0.3">
      <c r="A12962" t="s">
        <v>39064</v>
      </c>
      <c r="B12962" t="s">
        <v>31811</v>
      </c>
      <c r="C12962" t="s">
        <v>39065</v>
      </c>
      <c r="D12962" t="s">
        <v>39066</v>
      </c>
      <c r="E12962" t="s">
        <v>40</v>
      </c>
      <c r="F12962" s="7">
        <v>1.96</v>
      </c>
      <c r="G12962" t="s">
        <v>33</v>
      </c>
      <c r="H12962" t="s">
        <v>31814</v>
      </c>
      <c r="I12962" t="s">
        <v>31819</v>
      </c>
      <c r="M12962" t="s">
        <v>36</v>
      </c>
      <c r="N12962" t="str">
        <f>IF(AND(PESQUISA!$B$3&lt;&gt;"",OR(PESQUISA!$B$4="TODAS",B12962=PESQUISA!$B$4),ISNUMBER(SEARCH(PESQUISA!$B$3,D12962))),ROW()-1,"")</f>
        <v/>
      </c>
    </row>
    <row r="12963" spans="1:14" x14ac:dyDescent="0.3">
      <c r="A12963" t="s">
        <v>39067</v>
      </c>
      <c r="B12963" t="s">
        <v>31811</v>
      </c>
      <c r="C12963" t="s">
        <v>39068</v>
      </c>
      <c r="D12963" t="s">
        <v>39069</v>
      </c>
      <c r="E12963" t="s">
        <v>40</v>
      </c>
      <c r="F12963" s="7">
        <v>5.42</v>
      </c>
      <c r="G12963" t="s">
        <v>33</v>
      </c>
      <c r="H12963" t="s">
        <v>31814</v>
      </c>
      <c r="I12963" t="s">
        <v>31819</v>
      </c>
      <c r="M12963" t="s">
        <v>36</v>
      </c>
      <c r="N12963" t="str">
        <f>IF(AND(PESQUISA!$B$3&lt;&gt;"",OR(PESQUISA!$B$4="TODAS",B12963=PESQUISA!$B$4),ISNUMBER(SEARCH(PESQUISA!$B$3,D12963))),ROW()-1,"")</f>
        <v/>
      </c>
    </row>
    <row r="12964" spans="1:14" x14ac:dyDescent="0.3">
      <c r="A12964" t="s">
        <v>39070</v>
      </c>
      <c r="B12964" t="s">
        <v>31811</v>
      </c>
      <c r="C12964" t="s">
        <v>39071</v>
      </c>
      <c r="D12964" t="s">
        <v>39072</v>
      </c>
      <c r="E12964" t="s">
        <v>40</v>
      </c>
      <c r="F12964" s="7">
        <v>7.79</v>
      </c>
      <c r="G12964" t="s">
        <v>33</v>
      </c>
      <c r="H12964" t="s">
        <v>31814</v>
      </c>
      <c r="I12964" t="s">
        <v>31819</v>
      </c>
      <c r="M12964" t="s">
        <v>36</v>
      </c>
      <c r="N12964" t="str">
        <f>IF(AND(PESQUISA!$B$3&lt;&gt;"",OR(PESQUISA!$B$4="TODAS",B12964=PESQUISA!$B$4),ISNUMBER(SEARCH(PESQUISA!$B$3,D12964))),ROW()-1,"")</f>
        <v/>
      </c>
    </row>
    <row r="12965" spans="1:14" x14ac:dyDescent="0.3">
      <c r="A12965" t="s">
        <v>39073</v>
      </c>
      <c r="B12965" t="s">
        <v>31811</v>
      </c>
      <c r="C12965" t="s">
        <v>39074</v>
      </c>
      <c r="D12965" t="s">
        <v>39075</v>
      </c>
      <c r="E12965" t="s">
        <v>40</v>
      </c>
      <c r="F12965" s="7">
        <v>9.7899999999999991</v>
      </c>
      <c r="G12965" t="s">
        <v>33</v>
      </c>
      <c r="H12965" t="s">
        <v>31814</v>
      </c>
      <c r="I12965" t="s">
        <v>31819</v>
      </c>
      <c r="M12965" t="s">
        <v>36</v>
      </c>
      <c r="N12965" t="str">
        <f>IF(AND(PESQUISA!$B$3&lt;&gt;"",OR(PESQUISA!$B$4="TODAS",B12965=PESQUISA!$B$4),ISNUMBER(SEARCH(PESQUISA!$B$3,D12965))),ROW()-1,"")</f>
        <v/>
      </c>
    </row>
    <row r="12966" spans="1:14" x14ac:dyDescent="0.3">
      <c r="A12966" t="s">
        <v>39076</v>
      </c>
      <c r="B12966" t="s">
        <v>31811</v>
      </c>
      <c r="C12966" t="s">
        <v>39077</v>
      </c>
      <c r="D12966" t="s">
        <v>39078</v>
      </c>
      <c r="E12966" t="s">
        <v>40</v>
      </c>
      <c r="F12966" s="7">
        <v>35.56</v>
      </c>
      <c r="G12966" t="s">
        <v>33</v>
      </c>
      <c r="H12966" t="s">
        <v>31814</v>
      </c>
      <c r="I12966" t="s">
        <v>31819</v>
      </c>
      <c r="M12966" t="s">
        <v>36</v>
      </c>
      <c r="N12966" t="str">
        <f>IF(AND(PESQUISA!$B$3&lt;&gt;"",OR(PESQUISA!$B$4="TODAS",B12966=PESQUISA!$B$4),ISNUMBER(SEARCH(PESQUISA!$B$3,D12966))),ROW()-1,"")</f>
        <v/>
      </c>
    </row>
    <row r="12967" spans="1:14" x14ac:dyDescent="0.3">
      <c r="A12967" t="s">
        <v>39079</v>
      </c>
      <c r="B12967" t="s">
        <v>31811</v>
      </c>
      <c r="C12967" t="s">
        <v>39080</v>
      </c>
      <c r="D12967" t="s">
        <v>39081</v>
      </c>
      <c r="E12967" t="s">
        <v>40</v>
      </c>
      <c r="F12967" s="7">
        <v>85.27</v>
      </c>
      <c r="G12967" t="s">
        <v>33</v>
      </c>
      <c r="H12967" t="s">
        <v>31814</v>
      </c>
      <c r="I12967" t="s">
        <v>31819</v>
      </c>
      <c r="M12967" t="s">
        <v>36</v>
      </c>
      <c r="N12967" t="str">
        <f>IF(AND(PESQUISA!$B$3&lt;&gt;"",OR(PESQUISA!$B$4="TODAS",B12967=PESQUISA!$B$4),ISNUMBER(SEARCH(PESQUISA!$B$3,D12967))),ROW()-1,"")</f>
        <v/>
      </c>
    </row>
    <row r="12968" spans="1:14" x14ac:dyDescent="0.3">
      <c r="A12968" t="s">
        <v>39082</v>
      </c>
      <c r="B12968" t="s">
        <v>31811</v>
      </c>
      <c r="C12968" t="s">
        <v>39083</v>
      </c>
      <c r="D12968" t="s">
        <v>39084</v>
      </c>
      <c r="E12968" t="s">
        <v>40</v>
      </c>
      <c r="F12968" s="7">
        <v>105.23</v>
      </c>
      <c r="G12968" t="s">
        <v>33</v>
      </c>
      <c r="H12968" t="s">
        <v>31814</v>
      </c>
      <c r="I12968" t="s">
        <v>31819</v>
      </c>
      <c r="M12968" t="s">
        <v>36</v>
      </c>
      <c r="N12968" t="str">
        <f>IF(AND(PESQUISA!$B$3&lt;&gt;"",OR(PESQUISA!$B$4="TODAS",B12968=PESQUISA!$B$4),ISNUMBER(SEARCH(PESQUISA!$B$3,D12968))),ROW()-1,"")</f>
        <v/>
      </c>
    </row>
    <row r="12969" spans="1:14" x14ac:dyDescent="0.3">
      <c r="A12969" t="s">
        <v>39085</v>
      </c>
      <c r="B12969" t="s">
        <v>31811</v>
      </c>
      <c r="C12969" t="s">
        <v>39086</v>
      </c>
      <c r="D12969" t="s">
        <v>39087</v>
      </c>
      <c r="E12969" t="s">
        <v>40</v>
      </c>
      <c r="F12969" s="7">
        <v>111.62</v>
      </c>
      <c r="G12969" t="s">
        <v>33</v>
      </c>
      <c r="H12969" t="s">
        <v>31814</v>
      </c>
      <c r="I12969" t="s">
        <v>31819</v>
      </c>
      <c r="M12969" t="s">
        <v>36</v>
      </c>
      <c r="N12969" t="str">
        <f>IF(AND(PESQUISA!$B$3&lt;&gt;"",OR(PESQUISA!$B$4="TODAS",B12969=PESQUISA!$B$4),ISNUMBER(SEARCH(PESQUISA!$B$3,D12969))),ROW()-1,"")</f>
        <v/>
      </c>
    </row>
    <row r="12970" spans="1:14" x14ac:dyDescent="0.3">
      <c r="A12970" t="s">
        <v>39088</v>
      </c>
      <c r="B12970" t="s">
        <v>31811</v>
      </c>
      <c r="C12970" t="s">
        <v>39089</v>
      </c>
      <c r="D12970" t="s">
        <v>39090</v>
      </c>
      <c r="E12970" t="s">
        <v>40</v>
      </c>
      <c r="G12970" t="s">
        <v>33</v>
      </c>
      <c r="H12970" t="s">
        <v>31814</v>
      </c>
      <c r="I12970" t="s">
        <v>31819</v>
      </c>
      <c r="M12970" t="s">
        <v>53</v>
      </c>
      <c r="N12970" t="str">
        <f>IF(AND(PESQUISA!$B$3&lt;&gt;"",OR(PESQUISA!$B$4="TODAS",B12970=PESQUISA!$B$4),ISNUMBER(SEARCH(PESQUISA!$B$3,D12970))),ROW()-1,"")</f>
        <v/>
      </c>
    </row>
    <row r="12971" spans="1:14" x14ac:dyDescent="0.3">
      <c r="A12971" t="s">
        <v>39091</v>
      </c>
      <c r="B12971" t="s">
        <v>31811</v>
      </c>
      <c r="C12971" t="s">
        <v>39092</v>
      </c>
      <c r="D12971" t="s">
        <v>39093</v>
      </c>
      <c r="E12971" t="s">
        <v>40</v>
      </c>
      <c r="G12971" t="s">
        <v>33</v>
      </c>
      <c r="H12971" t="s">
        <v>31814</v>
      </c>
      <c r="I12971" t="s">
        <v>31819</v>
      </c>
      <c r="M12971" t="s">
        <v>53</v>
      </c>
      <c r="N12971" t="str">
        <f>IF(AND(PESQUISA!$B$3&lt;&gt;"",OR(PESQUISA!$B$4="TODAS",B12971=PESQUISA!$B$4),ISNUMBER(SEARCH(PESQUISA!$B$3,D12971))),ROW()-1,"")</f>
        <v/>
      </c>
    </row>
    <row r="12972" spans="1:14" x14ac:dyDescent="0.3">
      <c r="A12972" t="s">
        <v>39094</v>
      </c>
      <c r="B12972" t="s">
        <v>31811</v>
      </c>
      <c r="C12972" t="s">
        <v>39095</v>
      </c>
      <c r="D12972" t="s">
        <v>39096</v>
      </c>
      <c r="E12972" t="s">
        <v>40</v>
      </c>
      <c r="G12972" t="s">
        <v>33</v>
      </c>
      <c r="H12972" t="s">
        <v>31814</v>
      </c>
      <c r="I12972" t="s">
        <v>31819</v>
      </c>
      <c r="M12972" t="s">
        <v>53</v>
      </c>
      <c r="N12972" t="str">
        <f>IF(AND(PESQUISA!$B$3&lt;&gt;"",OR(PESQUISA!$B$4="TODAS",B12972=PESQUISA!$B$4),ISNUMBER(SEARCH(PESQUISA!$B$3,D12972))),ROW()-1,"")</f>
        <v/>
      </c>
    </row>
    <row r="12973" spans="1:14" x14ac:dyDescent="0.3">
      <c r="A12973" t="s">
        <v>39097</v>
      </c>
      <c r="B12973" t="s">
        <v>31811</v>
      </c>
      <c r="C12973" t="s">
        <v>39098</v>
      </c>
      <c r="D12973" t="s">
        <v>39099</v>
      </c>
      <c r="E12973" t="s">
        <v>40</v>
      </c>
      <c r="G12973" t="s">
        <v>33</v>
      </c>
      <c r="H12973" t="s">
        <v>31814</v>
      </c>
      <c r="I12973" t="s">
        <v>31819</v>
      </c>
      <c r="M12973" t="s">
        <v>53</v>
      </c>
      <c r="N12973" t="str">
        <f>IF(AND(PESQUISA!$B$3&lt;&gt;"",OR(PESQUISA!$B$4="TODAS",B12973=PESQUISA!$B$4),ISNUMBER(SEARCH(PESQUISA!$B$3,D12973))),ROW()-1,"")</f>
        <v/>
      </c>
    </row>
    <row r="12974" spans="1:14" x14ac:dyDescent="0.3">
      <c r="A12974" t="s">
        <v>39100</v>
      </c>
      <c r="B12974" t="s">
        <v>31811</v>
      </c>
      <c r="C12974" t="s">
        <v>39101</v>
      </c>
      <c r="D12974" t="s">
        <v>39102</v>
      </c>
      <c r="E12974" t="s">
        <v>40</v>
      </c>
      <c r="G12974" t="s">
        <v>33</v>
      </c>
      <c r="H12974" t="s">
        <v>31814</v>
      </c>
      <c r="I12974" t="s">
        <v>31819</v>
      </c>
      <c r="M12974" t="s">
        <v>53</v>
      </c>
      <c r="N12974" t="str">
        <f>IF(AND(PESQUISA!$B$3&lt;&gt;"",OR(PESQUISA!$B$4="TODAS",B12974=PESQUISA!$B$4),ISNUMBER(SEARCH(PESQUISA!$B$3,D12974))),ROW()-1,"")</f>
        <v/>
      </c>
    </row>
    <row r="12975" spans="1:14" x14ac:dyDescent="0.3">
      <c r="A12975" t="s">
        <v>39103</v>
      </c>
      <c r="B12975" t="s">
        <v>31811</v>
      </c>
      <c r="C12975" t="s">
        <v>39104</v>
      </c>
      <c r="D12975" t="s">
        <v>39105</v>
      </c>
      <c r="E12975" t="s">
        <v>40</v>
      </c>
      <c r="G12975" t="s">
        <v>33</v>
      </c>
      <c r="H12975" t="s">
        <v>31814</v>
      </c>
      <c r="I12975" t="s">
        <v>31819</v>
      </c>
      <c r="M12975" t="s">
        <v>53</v>
      </c>
      <c r="N12975" t="str">
        <f>IF(AND(PESQUISA!$B$3&lt;&gt;"",OR(PESQUISA!$B$4="TODAS",B12975=PESQUISA!$B$4),ISNUMBER(SEARCH(PESQUISA!$B$3,D12975))),ROW()-1,"")</f>
        <v/>
      </c>
    </row>
    <row r="12976" spans="1:14" x14ac:dyDescent="0.3">
      <c r="A12976" t="s">
        <v>39106</v>
      </c>
      <c r="B12976" t="s">
        <v>31811</v>
      </c>
      <c r="C12976" t="s">
        <v>39107</v>
      </c>
      <c r="D12976" t="s">
        <v>39108</v>
      </c>
      <c r="E12976" t="s">
        <v>40</v>
      </c>
      <c r="G12976" t="s">
        <v>33</v>
      </c>
      <c r="H12976" t="s">
        <v>31814</v>
      </c>
      <c r="I12976" t="s">
        <v>31819</v>
      </c>
      <c r="M12976" t="s">
        <v>53</v>
      </c>
      <c r="N12976" t="str">
        <f>IF(AND(PESQUISA!$B$3&lt;&gt;"",OR(PESQUISA!$B$4="TODAS",B12976=PESQUISA!$B$4),ISNUMBER(SEARCH(PESQUISA!$B$3,D12976))),ROW()-1,"")</f>
        <v/>
      </c>
    </row>
    <row r="12977" spans="1:14" x14ac:dyDescent="0.3">
      <c r="A12977" t="s">
        <v>39109</v>
      </c>
      <c r="B12977" t="s">
        <v>31811</v>
      </c>
      <c r="C12977" t="s">
        <v>39110</v>
      </c>
      <c r="D12977" t="s">
        <v>39111</v>
      </c>
      <c r="E12977" t="s">
        <v>40</v>
      </c>
      <c r="G12977" t="s">
        <v>33</v>
      </c>
      <c r="H12977" t="s">
        <v>31814</v>
      </c>
      <c r="I12977" t="s">
        <v>31819</v>
      </c>
      <c r="M12977" t="s">
        <v>53</v>
      </c>
      <c r="N12977" t="str">
        <f>IF(AND(PESQUISA!$B$3&lt;&gt;"",OR(PESQUISA!$B$4="TODAS",B12977=PESQUISA!$B$4),ISNUMBER(SEARCH(PESQUISA!$B$3,D12977))),ROW()-1,"")</f>
        <v/>
      </c>
    </row>
    <row r="12978" spans="1:14" x14ac:dyDescent="0.3">
      <c r="A12978" t="s">
        <v>39112</v>
      </c>
      <c r="B12978" t="s">
        <v>31811</v>
      </c>
      <c r="C12978" t="s">
        <v>39113</v>
      </c>
      <c r="D12978" t="s">
        <v>39114</v>
      </c>
      <c r="E12978" t="s">
        <v>40</v>
      </c>
      <c r="G12978" t="s">
        <v>33</v>
      </c>
      <c r="H12978" t="s">
        <v>31814</v>
      </c>
      <c r="I12978" t="s">
        <v>31819</v>
      </c>
      <c r="M12978" t="s">
        <v>53</v>
      </c>
      <c r="N12978" t="str">
        <f>IF(AND(PESQUISA!$B$3&lt;&gt;"",OR(PESQUISA!$B$4="TODAS",B12978=PESQUISA!$B$4),ISNUMBER(SEARCH(PESQUISA!$B$3,D12978))),ROW()-1,"")</f>
        <v/>
      </c>
    </row>
    <row r="12979" spans="1:14" x14ac:dyDescent="0.3">
      <c r="A12979" t="s">
        <v>39115</v>
      </c>
      <c r="B12979" t="s">
        <v>31811</v>
      </c>
      <c r="C12979" t="s">
        <v>39116</v>
      </c>
      <c r="D12979" t="s">
        <v>39117</v>
      </c>
      <c r="E12979" t="s">
        <v>40</v>
      </c>
      <c r="G12979" t="s">
        <v>33</v>
      </c>
      <c r="H12979" t="s">
        <v>31814</v>
      </c>
      <c r="I12979" t="s">
        <v>31819</v>
      </c>
      <c r="M12979" t="s">
        <v>53</v>
      </c>
      <c r="N12979" t="str">
        <f>IF(AND(PESQUISA!$B$3&lt;&gt;"",OR(PESQUISA!$B$4="TODAS",B12979=PESQUISA!$B$4),ISNUMBER(SEARCH(PESQUISA!$B$3,D12979))),ROW()-1,"")</f>
        <v/>
      </c>
    </row>
    <row r="12980" spans="1:14" x14ac:dyDescent="0.3">
      <c r="A12980" t="s">
        <v>39118</v>
      </c>
      <c r="B12980" t="s">
        <v>31811</v>
      </c>
      <c r="C12980" t="s">
        <v>39119</v>
      </c>
      <c r="D12980" t="s">
        <v>39120</v>
      </c>
      <c r="E12980" t="s">
        <v>40</v>
      </c>
      <c r="G12980" t="s">
        <v>33</v>
      </c>
      <c r="H12980" t="s">
        <v>31814</v>
      </c>
      <c r="I12980" t="s">
        <v>31819</v>
      </c>
      <c r="M12980" t="s">
        <v>53</v>
      </c>
      <c r="N12980" t="str">
        <f>IF(AND(PESQUISA!$B$3&lt;&gt;"",OR(PESQUISA!$B$4="TODAS",B12980=PESQUISA!$B$4),ISNUMBER(SEARCH(PESQUISA!$B$3,D12980))),ROW()-1,"")</f>
        <v/>
      </c>
    </row>
    <row r="12981" spans="1:14" x14ac:dyDescent="0.3">
      <c r="A12981" t="s">
        <v>39121</v>
      </c>
      <c r="B12981" t="s">
        <v>31811</v>
      </c>
      <c r="C12981" t="s">
        <v>39122</v>
      </c>
      <c r="D12981" t="s">
        <v>39123</v>
      </c>
      <c r="E12981" t="s">
        <v>40</v>
      </c>
      <c r="G12981" t="s">
        <v>33</v>
      </c>
      <c r="H12981" t="s">
        <v>31814</v>
      </c>
      <c r="I12981" t="s">
        <v>31819</v>
      </c>
      <c r="M12981" t="s">
        <v>53</v>
      </c>
      <c r="N12981" t="str">
        <f>IF(AND(PESQUISA!$B$3&lt;&gt;"",OR(PESQUISA!$B$4="TODAS",B12981=PESQUISA!$B$4),ISNUMBER(SEARCH(PESQUISA!$B$3,D12981))),ROW()-1,"")</f>
        <v/>
      </c>
    </row>
    <row r="12982" spans="1:14" x14ac:dyDescent="0.3">
      <c r="A12982" t="s">
        <v>39124</v>
      </c>
      <c r="B12982" t="s">
        <v>31811</v>
      </c>
      <c r="C12982" t="s">
        <v>39125</v>
      </c>
      <c r="D12982" t="s">
        <v>39126</v>
      </c>
      <c r="E12982" t="s">
        <v>40</v>
      </c>
      <c r="G12982" t="s">
        <v>33</v>
      </c>
      <c r="H12982" t="s">
        <v>31814</v>
      </c>
      <c r="I12982" t="s">
        <v>31819</v>
      </c>
      <c r="M12982" t="s">
        <v>53</v>
      </c>
      <c r="N12982" t="str">
        <f>IF(AND(PESQUISA!$B$3&lt;&gt;"",OR(PESQUISA!$B$4="TODAS",B12982=PESQUISA!$B$4),ISNUMBER(SEARCH(PESQUISA!$B$3,D12982))),ROW()-1,"")</f>
        <v/>
      </c>
    </row>
    <row r="12983" spans="1:14" x14ac:dyDescent="0.3">
      <c r="A12983" t="s">
        <v>39127</v>
      </c>
      <c r="B12983" t="s">
        <v>31811</v>
      </c>
      <c r="C12983" t="s">
        <v>39128</v>
      </c>
      <c r="D12983" t="s">
        <v>39129</v>
      </c>
      <c r="E12983" t="s">
        <v>40</v>
      </c>
      <c r="G12983" t="s">
        <v>33</v>
      </c>
      <c r="H12983" t="s">
        <v>31814</v>
      </c>
      <c r="I12983" t="s">
        <v>31819</v>
      </c>
      <c r="M12983" t="s">
        <v>53</v>
      </c>
      <c r="N12983" t="str">
        <f>IF(AND(PESQUISA!$B$3&lt;&gt;"",OR(PESQUISA!$B$4="TODAS",B12983=PESQUISA!$B$4),ISNUMBER(SEARCH(PESQUISA!$B$3,D12983))),ROW()-1,"")</f>
        <v/>
      </c>
    </row>
    <row r="12984" spans="1:14" x14ac:dyDescent="0.3">
      <c r="A12984" t="s">
        <v>39130</v>
      </c>
      <c r="B12984" t="s">
        <v>31811</v>
      </c>
      <c r="C12984" t="s">
        <v>39131</v>
      </c>
      <c r="D12984" t="s">
        <v>39132</v>
      </c>
      <c r="E12984" t="s">
        <v>40</v>
      </c>
      <c r="G12984" t="s">
        <v>33</v>
      </c>
      <c r="H12984" t="s">
        <v>31814</v>
      </c>
      <c r="I12984" t="s">
        <v>31819</v>
      </c>
      <c r="M12984" t="s">
        <v>53</v>
      </c>
      <c r="N12984" t="str">
        <f>IF(AND(PESQUISA!$B$3&lt;&gt;"",OR(PESQUISA!$B$4="TODAS",B12984=PESQUISA!$B$4),ISNUMBER(SEARCH(PESQUISA!$B$3,D12984))),ROW()-1,"")</f>
        <v/>
      </c>
    </row>
    <row r="12985" spans="1:14" x14ac:dyDescent="0.3">
      <c r="A12985" t="s">
        <v>39133</v>
      </c>
      <c r="B12985" t="s">
        <v>31811</v>
      </c>
      <c r="C12985" t="s">
        <v>39134</v>
      </c>
      <c r="D12985" t="s">
        <v>39135</v>
      </c>
      <c r="E12985" t="s">
        <v>40</v>
      </c>
      <c r="G12985" t="s">
        <v>33</v>
      </c>
      <c r="H12985" t="s">
        <v>31814</v>
      </c>
      <c r="I12985" t="s">
        <v>31819</v>
      </c>
      <c r="M12985" t="s">
        <v>53</v>
      </c>
      <c r="N12985" t="str">
        <f>IF(AND(PESQUISA!$B$3&lt;&gt;"",OR(PESQUISA!$B$4="TODAS",B12985=PESQUISA!$B$4),ISNUMBER(SEARCH(PESQUISA!$B$3,D12985))),ROW()-1,"")</f>
        <v/>
      </c>
    </row>
    <row r="12986" spans="1:14" x14ac:dyDescent="0.3">
      <c r="A12986" t="s">
        <v>39136</v>
      </c>
      <c r="B12986" t="s">
        <v>31811</v>
      </c>
      <c r="C12986" t="s">
        <v>39137</v>
      </c>
      <c r="D12986" t="s">
        <v>39138</v>
      </c>
      <c r="E12986" t="s">
        <v>40</v>
      </c>
      <c r="G12986" t="s">
        <v>33</v>
      </c>
      <c r="H12986" t="s">
        <v>31814</v>
      </c>
      <c r="I12986" t="s">
        <v>31819</v>
      </c>
      <c r="M12986" t="s">
        <v>53</v>
      </c>
      <c r="N12986" t="str">
        <f>IF(AND(PESQUISA!$B$3&lt;&gt;"",OR(PESQUISA!$B$4="TODAS",B12986=PESQUISA!$B$4),ISNUMBER(SEARCH(PESQUISA!$B$3,D12986))),ROW()-1,"")</f>
        <v/>
      </c>
    </row>
    <row r="12987" spans="1:14" x14ac:dyDescent="0.3">
      <c r="A12987" t="s">
        <v>39139</v>
      </c>
      <c r="B12987" t="s">
        <v>31811</v>
      </c>
      <c r="C12987" t="s">
        <v>39140</v>
      </c>
      <c r="D12987" t="s">
        <v>39141</v>
      </c>
      <c r="E12987" t="s">
        <v>40</v>
      </c>
      <c r="G12987" t="s">
        <v>33</v>
      </c>
      <c r="H12987" t="s">
        <v>31814</v>
      </c>
      <c r="I12987" t="s">
        <v>31819</v>
      </c>
      <c r="M12987" t="s">
        <v>53</v>
      </c>
      <c r="N12987" t="str">
        <f>IF(AND(PESQUISA!$B$3&lt;&gt;"",OR(PESQUISA!$B$4="TODAS",B12987=PESQUISA!$B$4),ISNUMBER(SEARCH(PESQUISA!$B$3,D12987))),ROW()-1,"")</f>
        <v/>
      </c>
    </row>
    <row r="12988" spans="1:14" x14ac:dyDescent="0.3">
      <c r="A12988" t="s">
        <v>39142</v>
      </c>
      <c r="B12988" t="s">
        <v>31811</v>
      </c>
      <c r="C12988" t="s">
        <v>39143</v>
      </c>
      <c r="D12988" t="s">
        <v>39144</v>
      </c>
      <c r="E12988" t="s">
        <v>40</v>
      </c>
      <c r="G12988" t="s">
        <v>33</v>
      </c>
      <c r="H12988" t="s">
        <v>31814</v>
      </c>
      <c r="I12988" t="s">
        <v>31819</v>
      </c>
      <c r="M12988" t="s">
        <v>53</v>
      </c>
      <c r="N12988" t="str">
        <f>IF(AND(PESQUISA!$B$3&lt;&gt;"",OR(PESQUISA!$B$4="TODAS",B12988=PESQUISA!$B$4),ISNUMBER(SEARCH(PESQUISA!$B$3,D12988))),ROW()-1,"")</f>
        <v/>
      </c>
    </row>
    <row r="12989" spans="1:14" x14ac:dyDescent="0.3">
      <c r="A12989" t="s">
        <v>39145</v>
      </c>
      <c r="B12989" t="s">
        <v>31811</v>
      </c>
      <c r="C12989" t="s">
        <v>39146</v>
      </c>
      <c r="D12989" t="s">
        <v>39147</v>
      </c>
      <c r="E12989" t="s">
        <v>40</v>
      </c>
      <c r="F12989" s="7">
        <v>52.96</v>
      </c>
      <c r="G12989" t="s">
        <v>33</v>
      </c>
      <c r="H12989" t="s">
        <v>31814</v>
      </c>
      <c r="I12989" t="s">
        <v>31819</v>
      </c>
      <c r="M12989" t="s">
        <v>36</v>
      </c>
      <c r="N12989" t="str">
        <f>IF(AND(PESQUISA!$B$3&lt;&gt;"",OR(PESQUISA!$B$4="TODAS",B12989=PESQUISA!$B$4),ISNUMBER(SEARCH(PESQUISA!$B$3,D12989))),ROW()-1,"")</f>
        <v/>
      </c>
    </row>
    <row r="12990" spans="1:14" x14ac:dyDescent="0.3">
      <c r="A12990" t="s">
        <v>39148</v>
      </c>
      <c r="B12990" t="s">
        <v>31811</v>
      </c>
      <c r="C12990" t="s">
        <v>39149</v>
      </c>
      <c r="D12990" t="s">
        <v>39150</v>
      </c>
      <c r="E12990" t="s">
        <v>40</v>
      </c>
      <c r="F12990" s="7">
        <v>109.19</v>
      </c>
      <c r="G12990" t="s">
        <v>33</v>
      </c>
      <c r="H12990" t="s">
        <v>31814</v>
      </c>
      <c r="I12990" t="s">
        <v>31819</v>
      </c>
      <c r="M12990" t="s">
        <v>36</v>
      </c>
      <c r="N12990" t="str">
        <f>IF(AND(PESQUISA!$B$3&lt;&gt;"",OR(PESQUISA!$B$4="TODAS",B12990=PESQUISA!$B$4),ISNUMBER(SEARCH(PESQUISA!$B$3,D12990))),ROW()-1,"")</f>
        <v/>
      </c>
    </row>
    <row r="12991" spans="1:14" x14ac:dyDescent="0.3">
      <c r="A12991" t="s">
        <v>39151</v>
      </c>
      <c r="B12991" t="s">
        <v>31811</v>
      </c>
      <c r="C12991" t="s">
        <v>39152</v>
      </c>
      <c r="D12991" t="s">
        <v>39153</v>
      </c>
      <c r="E12991" t="s">
        <v>33153</v>
      </c>
      <c r="F12991" s="7">
        <v>65.13</v>
      </c>
      <c r="G12991" t="s">
        <v>33</v>
      </c>
      <c r="H12991" t="s">
        <v>31814</v>
      </c>
      <c r="I12991" t="s">
        <v>31819</v>
      </c>
      <c r="M12991" t="s">
        <v>36</v>
      </c>
      <c r="N12991" t="str">
        <f>IF(AND(PESQUISA!$B$3&lt;&gt;"",OR(PESQUISA!$B$4="TODAS",B12991=PESQUISA!$B$4),ISNUMBER(SEARCH(PESQUISA!$B$3,D12991))),ROW()-1,"")</f>
        <v/>
      </c>
    </row>
    <row r="12992" spans="1:14" x14ac:dyDescent="0.3">
      <c r="A12992" t="s">
        <v>39154</v>
      </c>
      <c r="B12992" t="s">
        <v>31811</v>
      </c>
      <c r="C12992" t="s">
        <v>39155</v>
      </c>
      <c r="D12992" t="s">
        <v>39156</v>
      </c>
      <c r="E12992" t="s">
        <v>33153</v>
      </c>
      <c r="F12992" s="7">
        <v>61.19</v>
      </c>
      <c r="G12992" t="s">
        <v>33</v>
      </c>
      <c r="H12992" t="s">
        <v>31814</v>
      </c>
      <c r="I12992" t="s">
        <v>31819</v>
      </c>
      <c r="M12992" t="s">
        <v>36</v>
      </c>
      <c r="N12992" t="str">
        <f>IF(AND(PESQUISA!$B$3&lt;&gt;"",OR(PESQUISA!$B$4="TODAS",B12992=PESQUISA!$B$4),ISNUMBER(SEARCH(PESQUISA!$B$3,D12992))),ROW()-1,"")</f>
        <v/>
      </c>
    </row>
    <row r="12993" spans="1:14" x14ac:dyDescent="0.3">
      <c r="A12993" t="s">
        <v>39157</v>
      </c>
      <c r="B12993" t="s">
        <v>31811</v>
      </c>
      <c r="C12993" t="s">
        <v>39158</v>
      </c>
      <c r="D12993" t="s">
        <v>39159</v>
      </c>
      <c r="E12993" t="s">
        <v>40</v>
      </c>
      <c r="F12993" s="7">
        <v>348.79</v>
      </c>
      <c r="G12993" t="s">
        <v>33</v>
      </c>
      <c r="H12993" t="s">
        <v>31814</v>
      </c>
      <c r="I12993" t="s">
        <v>31819</v>
      </c>
      <c r="M12993" t="s">
        <v>36</v>
      </c>
      <c r="N12993" t="str">
        <f>IF(AND(PESQUISA!$B$3&lt;&gt;"",OR(PESQUISA!$B$4="TODAS",B12993=PESQUISA!$B$4),ISNUMBER(SEARCH(PESQUISA!$B$3,D12993))),ROW()-1,"")</f>
        <v/>
      </c>
    </row>
    <row r="12994" spans="1:14" x14ac:dyDescent="0.3">
      <c r="A12994" t="s">
        <v>39160</v>
      </c>
      <c r="B12994" t="s">
        <v>31811</v>
      </c>
      <c r="C12994" t="s">
        <v>39161</v>
      </c>
      <c r="D12994" t="s">
        <v>39162</v>
      </c>
      <c r="E12994" t="s">
        <v>40</v>
      </c>
      <c r="G12994" t="s">
        <v>33</v>
      </c>
      <c r="H12994" t="s">
        <v>31814</v>
      </c>
      <c r="I12994" t="s">
        <v>31819</v>
      </c>
      <c r="M12994" t="s">
        <v>53</v>
      </c>
      <c r="N12994" t="str">
        <f>IF(AND(PESQUISA!$B$3&lt;&gt;"",OR(PESQUISA!$B$4="TODAS",B12994=PESQUISA!$B$4),ISNUMBER(SEARCH(PESQUISA!$B$3,D12994))),ROW()-1,"")</f>
        <v/>
      </c>
    </row>
    <row r="12995" spans="1:14" x14ac:dyDescent="0.3">
      <c r="A12995" t="s">
        <v>39163</v>
      </c>
      <c r="B12995" t="s">
        <v>31811</v>
      </c>
      <c r="C12995" t="s">
        <v>39164</v>
      </c>
      <c r="D12995" t="s">
        <v>39165</v>
      </c>
      <c r="E12995" t="s">
        <v>40</v>
      </c>
      <c r="F12995" s="7">
        <v>22.84</v>
      </c>
      <c r="G12995" t="s">
        <v>33</v>
      </c>
      <c r="H12995" t="s">
        <v>31814</v>
      </c>
      <c r="I12995" t="s">
        <v>31819</v>
      </c>
      <c r="M12995" t="s">
        <v>36</v>
      </c>
      <c r="N12995" t="str">
        <f>IF(AND(PESQUISA!$B$3&lt;&gt;"",OR(PESQUISA!$B$4="TODAS",B12995=PESQUISA!$B$4),ISNUMBER(SEARCH(PESQUISA!$B$3,D12995))),ROW()-1,"")</f>
        <v/>
      </c>
    </row>
    <row r="12996" spans="1:14" x14ac:dyDescent="0.3">
      <c r="A12996" t="s">
        <v>39166</v>
      </c>
      <c r="B12996" t="s">
        <v>31811</v>
      </c>
      <c r="C12996" t="s">
        <v>39167</v>
      </c>
      <c r="D12996" t="s">
        <v>39168</v>
      </c>
      <c r="E12996" t="s">
        <v>40</v>
      </c>
      <c r="F12996" s="7">
        <v>26.56</v>
      </c>
      <c r="G12996" t="s">
        <v>33</v>
      </c>
      <c r="H12996" t="s">
        <v>31814</v>
      </c>
      <c r="I12996" t="s">
        <v>31819</v>
      </c>
      <c r="M12996" t="s">
        <v>36</v>
      </c>
      <c r="N12996" t="str">
        <f>IF(AND(PESQUISA!$B$3&lt;&gt;"",OR(PESQUISA!$B$4="TODAS",B12996=PESQUISA!$B$4),ISNUMBER(SEARCH(PESQUISA!$B$3,D12996))),ROW()-1,"")</f>
        <v/>
      </c>
    </row>
    <row r="12997" spans="1:14" x14ac:dyDescent="0.3">
      <c r="A12997" t="s">
        <v>39169</v>
      </c>
      <c r="B12997" t="s">
        <v>31811</v>
      </c>
      <c r="C12997" t="s">
        <v>39170</v>
      </c>
      <c r="D12997" t="s">
        <v>39171</v>
      </c>
      <c r="E12997" t="s">
        <v>40</v>
      </c>
      <c r="F12997" s="7">
        <v>16.32</v>
      </c>
      <c r="G12997" t="s">
        <v>33</v>
      </c>
      <c r="H12997" t="s">
        <v>31814</v>
      </c>
      <c r="I12997" t="s">
        <v>31819</v>
      </c>
      <c r="M12997" t="s">
        <v>36</v>
      </c>
      <c r="N12997" t="str">
        <f>IF(AND(PESQUISA!$B$3&lt;&gt;"",OR(PESQUISA!$B$4="TODAS",B12997=PESQUISA!$B$4),ISNUMBER(SEARCH(PESQUISA!$B$3,D12997))),ROW()-1,"")</f>
        <v/>
      </c>
    </row>
    <row r="12998" spans="1:14" x14ac:dyDescent="0.3">
      <c r="A12998" t="s">
        <v>39172</v>
      </c>
      <c r="B12998" t="s">
        <v>31811</v>
      </c>
      <c r="C12998" t="s">
        <v>39173</v>
      </c>
      <c r="D12998" t="s">
        <v>39174</v>
      </c>
      <c r="E12998" t="s">
        <v>40</v>
      </c>
      <c r="F12998" s="7">
        <v>140.35</v>
      </c>
      <c r="G12998" t="s">
        <v>33</v>
      </c>
      <c r="H12998" t="s">
        <v>31814</v>
      </c>
      <c r="I12998" t="s">
        <v>31819</v>
      </c>
      <c r="M12998" t="s">
        <v>36</v>
      </c>
      <c r="N12998" t="str">
        <f>IF(AND(PESQUISA!$B$3&lt;&gt;"",OR(PESQUISA!$B$4="TODAS",B12998=PESQUISA!$B$4),ISNUMBER(SEARCH(PESQUISA!$B$3,D12998))),ROW()-1,"")</f>
        <v/>
      </c>
    </row>
    <row r="12999" spans="1:14" x14ac:dyDescent="0.3">
      <c r="A12999" t="s">
        <v>39175</v>
      </c>
      <c r="B12999" t="s">
        <v>31811</v>
      </c>
      <c r="C12999" t="s">
        <v>39176</v>
      </c>
      <c r="D12999" t="s">
        <v>39177</v>
      </c>
      <c r="E12999" t="s">
        <v>40</v>
      </c>
      <c r="F12999" s="7">
        <v>50.14</v>
      </c>
      <c r="G12999" t="s">
        <v>33</v>
      </c>
      <c r="H12999" t="s">
        <v>31814</v>
      </c>
      <c r="I12999" t="s">
        <v>31819</v>
      </c>
      <c r="M12999" t="s">
        <v>36</v>
      </c>
      <c r="N12999" t="str">
        <f>IF(AND(PESQUISA!$B$3&lt;&gt;"",OR(PESQUISA!$B$4="TODAS",B12999=PESQUISA!$B$4),ISNUMBER(SEARCH(PESQUISA!$B$3,D12999))),ROW()-1,"")</f>
        <v/>
      </c>
    </row>
    <row r="13000" spans="1:14" x14ac:dyDescent="0.3">
      <c r="A13000" t="s">
        <v>39178</v>
      </c>
      <c r="B13000" t="s">
        <v>31811</v>
      </c>
      <c r="C13000" t="s">
        <v>39179</v>
      </c>
      <c r="D13000" t="s">
        <v>39180</v>
      </c>
      <c r="E13000" t="s">
        <v>40</v>
      </c>
      <c r="F13000" s="7">
        <v>21.98</v>
      </c>
      <c r="G13000" t="s">
        <v>33</v>
      </c>
      <c r="H13000" t="s">
        <v>31814</v>
      </c>
      <c r="I13000" t="s">
        <v>31819</v>
      </c>
      <c r="M13000" t="s">
        <v>36</v>
      </c>
      <c r="N13000" t="str">
        <f>IF(AND(PESQUISA!$B$3&lt;&gt;"",OR(PESQUISA!$B$4="TODAS",B13000=PESQUISA!$B$4),ISNUMBER(SEARCH(PESQUISA!$B$3,D13000))),ROW()-1,"")</f>
        <v/>
      </c>
    </row>
    <row r="13001" spans="1:14" x14ac:dyDescent="0.3">
      <c r="A13001" t="s">
        <v>39181</v>
      </c>
      <c r="B13001" t="s">
        <v>31811</v>
      </c>
      <c r="C13001" t="s">
        <v>39182</v>
      </c>
      <c r="D13001" t="s">
        <v>39183</v>
      </c>
      <c r="E13001" t="s">
        <v>40</v>
      </c>
      <c r="F13001" s="7">
        <v>22.4</v>
      </c>
      <c r="G13001" t="s">
        <v>33</v>
      </c>
      <c r="H13001" t="s">
        <v>31814</v>
      </c>
      <c r="I13001" t="s">
        <v>31819</v>
      </c>
      <c r="M13001" t="s">
        <v>36</v>
      </c>
      <c r="N13001" t="str">
        <f>IF(AND(PESQUISA!$B$3&lt;&gt;"",OR(PESQUISA!$B$4="TODAS",B13001=PESQUISA!$B$4),ISNUMBER(SEARCH(PESQUISA!$B$3,D13001))),ROW()-1,"")</f>
        <v/>
      </c>
    </row>
    <row r="13002" spans="1:14" x14ac:dyDescent="0.3">
      <c r="A13002" t="s">
        <v>39184</v>
      </c>
      <c r="B13002" t="s">
        <v>31811</v>
      </c>
      <c r="C13002" t="s">
        <v>39185</v>
      </c>
      <c r="D13002" t="s">
        <v>39186</v>
      </c>
      <c r="E13002" t="s">
        <v>40</v>
      </c>
      <c r="F13002" s="7">
        <v>28.96</v>
      </c>
      <c r="G13002" t="s">
        <v>33</v>
      </c>
      <c r="H13002" t="s">
        <v>31814</v>
      </c>
      <c r="I13002" t="s">
        <v>31819</v>
      </c>
      <c r="M13002" t="s">
        <v>36</v>
      </c>
      <c r="N13002" t="str">
        <f>IF(AND(PESQUISA!$B$3&lt;&gt;"",OR(PESQUISA!$B$4="TODAS",B13002=PESQUISA!$B$4),ISNUMBER(SEARCH(PESQUISA!$B$3,D13002))),ROW()-1,"")</f>
        <v/>
      </c>
    </row>
    <row r="13003" spans="1:14" x14ac:dyDescent="0.3">
      <c r="A13003" t="s">
        <v>39187</v>
      </c>
      <c r="B13003" t="s">
        <v>31811</v>
      </c>
      <c r="C13003" t="s">
        <v>39188</v>
      </c>
      <c r="D13003" t="s">
        <v>39189</v>
      </c>
      <c r="E13003" t="s">
        <v>40</v>
      </c>
      <c r="F13003" s="7">
        <v>64.849999999999994</v>
      </c>
      <c r="G13003" t="s">
        <v>33</v>
      </c>
      <c r="H13003" t="s">
        <v>31814</v>
      </c>
      <c r="I13003" t="s">
        <v>31819</v>
      </c>
      <c r="M13003" t="s">
        <v>36</v>
      </c>
      <c r="N13003" t="str">
        <f>IF(AND(PESQUISA!$B$3&lt;&gt;"",OR(PESQUISA!$B$4="TODAS",B13003=PESQUISA!$B$4),ISNUMBER(SEARCH(PESQUISA!$B$3,D13003))),ROW()-1,"")</f>
        <v/>
      </c>
    </row>
    <row r="13004" spans="1:14" x14ac:dyDescent="0.3">
      <c r="A13004" t="s">
        <v>39190</v>
      </c>
      <c r="B13004" t="s">
        <v>31811</v>
      </c>
      <c r="C13004" t="s">
        <v>39191</v>
      </c>
      <c r="D13004" t="s">
        <v>39192</v>
      </c>
      <c r="E13004" t="s">
        <v>40</v>
      </c>
      <c r="F13004" s="7">
        <v>82.97</v>
      </c>
      <c r="G13004" t="s">
        <v>33</v>
      </c>
      <c r="H13004" t="s">
        <v>31814</v>
      </c>
      <c r="I13004" t="s">
        <v>31819</v>
      </c>
      <c r="M13004" t="s">
        <v>36</v>
      </c>
      <c r="N13004" t="str">
        <f>IF(AND(PESQUISA!$B$3&lt;&gt;"",OR(PESQUISA!$B$4="TODAS",B13004=PESQUISA!$B$4),ISNUMBER(SEARCH(PESQUISA!$B$3,D13004))),ROW()-1,"")</f>
        <v/>
      </c>
    </row>
    <row r="13005" spans="1:14" x14ac:dyDescent="0.3">
      <c r="A13005" t="s">
        <v>39193</v>
      </c>
      <c r="B13005" t="s">
        <v>31811</v>
      </c>
      <c r="C13005" t="s">
        <v>39194</v>
      </c>
      <c r="D13005" t="s">
        <v>39195</v>
      </c>
      <c r="E13005" t="s">
        <v>40</v>
      </c>
      <c r="F13005" s="7">
        <v>160.04</v>
      </c>
      <c r="G13005" t="s">
        <v>33</v>
      </c>
      <c r="H13005" t="s">
        <v>31814</v>
      </c>
      <c r="I13005" t="s">
        <v>31819</v>
      </c>
      <c r="M13005" t="s">
        <v>36</v>
      </c>
      <c r="N13005" t="str">
        <f>IF(AND(PESQUISA!$B$3&lt;&gt;"",OR(PESQUISA!$B$4="TODAS",B13005=PESQUISA!$B$4),ISNUMBER(SEARCH(PESQUISA!$B$3,D13005))),ROW()-1,"")</f>
        <v/>
      </c>
    </row>
    <row r="13006" spans="1:14" x14ac:dyDescent="0.3">
      <c r="A13006" t="s">
        <v>39196</v>
      </c>
      <c r="B13006" t="s">
        <v>31811</v>
      </c>
      <c r="C13006" t="s">
        <v>39197</v>
      </c>
      <c r="D13006" t="s">
        <v>39198</v>
      </c>
      <c r="E13006" t="s">
        <v>40</v>
      </c>
      <c r="F13006" s="7">
        <v>218.78</v>
      </c>
      <c r="G13006" t="s">
        <v>33</v>
      </c>
      <c r="H13006" t="s">
        <v>31814</v>
      </c>
      <c r="I13006" t="s">
        <v>31819</v>
      </c>
      <c r="M13006" t="s">
        <v>36</v>
      </c>
      <c r="N13006" t="str">
        <f>IF(AND(PESQUISA!$B$3&lt;&gt;"",OR(PESQUISA!$B$4="TODAS",B13006=PESQUISA!$B$4),ISNUMBER(SEARCH(PESQUISA!$B$3,D13006))),ROW()-1,"")</f>
        <v/>
      </c>
    </row>
    <row r="13007" spans="1:14" x14ac:dyDescent="0.3">
      <c r="A13007" t="s">
        <v>39199</v>
      </c>
      <c r="B13007" t="s">
        <v>31811</v>
      </c>
      <c r="C13007" t="s">
        <v>39200</v>
      </c>
      <c r="D13007" t="s">
        <v>39201</v>
      </c>
      <c r="E13007" t="s">
        <v>40</v>
      </c>
      <c r="F13007" s="7">
        <v>10.26</v>
      </c>
      <c r="G13007" t="s">
        <v>33</v>
      </c>
      <c r="H13007" t="s">
        <v>31814</v>
      </c>
      <c r="I13007" t="s">
        <v>31819</v>
      </c>
      <c r="M13007" t="s">
        <v>36</v>
      </c>
      <c r="N13007" t="str">
        <f>IF(AND(PESQUISA!$B$3&lt;&gt;"",OR(PESQUISA!$B$4="TODAS",B13007=PESQUISA!$B$4),ISNUMBER(SEARCH(PESQUISA!$B$3,D13007))),ROW()-1,"")</f>
        <v/>
      </c>
    </row>
    <row r="13008" spans="1:14" x14ac:dyDescent="0.3">
      <c r="A13008" t="s">
        <v>39202</v>
      </c>
      <c r="B13008" t="s">
        <v>31811</v>
      </c>
      <c r="C13008" t="s">
        <v>39203</v>
      </c>
      <c r="D13008" t="s">
        <v>39204</v>
      </c>
      <c r="E13008" t="s">
        <v>40</v>
      </c>
      <c r="F13008" s="7">
        <v>25.14</v>
      </c>
      <c r="G13008" t="s">
        <v>33</v>
      </c>
      <c r="H13008" t="s">
        <v>31814</v>
      </c>
      <c r="I13008" t="s">
        <v>31819</v>
      </c>
      <c r="M13008" t="s">
        <v>36</v>
      </c>
      <c r="N13008" t="str">
        <f>IF(AND(PESQUISA!$B$3&lt;&gt;"",OR(PESQUISA!$B$4="TODAS",B13008=PESQUISA!$B$4),ISNUMBER(SEARCH(PESQUISA!$B$3,D13008))),ROW()-1,"")</f>
        <v/>
      </c>
    </row>
    <row r="13009" spans="1:14" x14ac:dyDescent="0.3">
      <c r="A13009" t="s">
        <v>39205</v>
      </c>
      <c r="B13009" t="s">
        <v>31811</v>
      </c>
      <c r="C13009" t="s">
        <v>39206</v>
      </c>
      <c r="D13009" t="s">
        <v>39207</v>
      </c>
      <c r="E13009" t="s">
        <v>40</v>
      </c>
      <c r="F13009" s="7">
        <v>44.22</v>
      </c>
      <c r="G13009" t="s">
        <v>33</v>
      </c>
      <c r="H13009" t="s">
        <v>31814</v>
      </c>
      <c r="I13009" t="s">
        <v>31819</v>
      </c>
      <c r="M13009" t="s">
        <v>36</v>
      </c>
      <c r="N13009" t="str">
        <f>IF(AND(PESQUISA!$B$3&lt;&gt;"",OR(PESQUISA!$B$4="TODAS",B13009=PESQUISA!$B$4),ISNUMBER(SEARCH(PESQUISA!$B$3,D13009))),ROW()-1,"")</f>
        <v/>
      </c>
    </row>
    <row r="13010" spans="1:14" x14ac:dyDescent="0.3">
      <c r="A13010" t="s">
        <v>39208</v>
      </c>
      <c r="B13010" t="s">
        <v>31811</v>
      </c>
      <c r="C13010" t="s">
        <v>39209</v>
      </c>
      <c r="D13010" t="s">
        <v>39210</v>
      </c>
      <c r="E13010" t="s">
        <v>40</v>
      </c>
      <c r="F13010" s="7">
        <v>28.75</v>
      </c>
      <c r="G13010" t="s">
        <v>33</v>
      </c>
      <c r="H13010" t="s">
        <v>31814</v>
      </c>
      <c r="I13010" t="s">
        <v>31819</v>
      </c>
      <c r="M13010" t="s">
        <v>36</v>
      </c>
      <c r="N13010" t="str">
        <f>IF(AND(PESQUISA!$B$3&lt;&gt;"",OR(PESQUISA!$B$4="TODAS",B13010=PESQUISA!$B$4),ISNUMBER(SEARCH(PESQUISA!$B$3,D13010))),ROW()-1,"")</f>
        <v/>
      </c>
    </row>
    <row r="13011" spans="1:14" x14ac:dyDescent="0.3">
      <c r="A13011" t="s">
        <v>39211</v>
      </c>
      <c r="B13011" t="s">
        <v>31811</v>
      </c>
      <c r="C13011" t="s">
        <v>39212</v>
      </c>
      <c r="D13011" t="s">
        <v>39213</v>
      </c>
      <c r="E13011" t="s">
        <v>40</v>
      </c>
      <c r="F13011" s="7">
        <v>4.5199999999999996</v>
      </c>
      <c r="G13011" t="s">
        <v>33</v>
      </c>
      <c r="H13011" t="s">
        <v>31814</v>
      </c>
      <c r="I13011" t="s">
        <v>31819</v>
      </c>
      <c r="M13011" t="s">
        <v>36</v>
      </c>
      <c r="N13011" t="str">
        <f>IF(AND(PESQUISA!$B$3&lt;&gt;"",OR(PESQUISA!$B$4="TODAS",B13011=PESQUISA!$B$4),ISNUMBER(SEARCH(PESQUISA!$B$3,D13011))),ROW()-1,"")</f>
        <v/>
      </c>
    </row>
    <row r="13012" spans="1:14" x14ac:dyDescent="0.3">
      <c r="A13012" t="s">
        <v>39214</v>
      </c>
      <c r="B13012" t="s">
        <v>31811</v>
      </c>
      <c r="C13012" t="s">
        <v>39215</v>
      </c>
      <c r="D13012" t="s">
        <v>39216</v>
      </c>
      <c r="E13012" t="s">
        <v>40</v>
      </c>
      <c r="F13012" s="7">
        <v>11.8</v>
      </c>
      <c r="G13012" t="s">
        <v>33</v>
      </c>
      <c r="H13012" t="s">
        <v>31814</v>
      </c>
      <c r="I13012" t="s">
        <v>31819</v>
      </c>
      <c r="M13012" t="s">
        <v>36</v>
      </c>
      <c r="N13012" t="str">
        <f>IF(AND(PESQUISA!$B$3&lt;&gt;"",OR(PESQUISA!$B$4="TODAS",B13012=PESQUISA!$B$4),ISNUMBER(SEARCH(PESQUISA!$B$3,D13012))),ROW()-1,"")</f>
        <v/>
      </c>
    </row>
    <row r="13013" spans="1:14" x14ac:dyDescent="0.3">
      <c r="A13013" t="s">
        <v>39217</v>
      </c>
      <c r="B13013" t="s">
        <v>31811</v>
      </c>
      <c r="C13013" t="s">
        <v>39218</v>
      </c>
      <c r="D13013" t="s">
        <v>39219</v>
      </c>
      <c r="E13013" t="s">
        <v>40</v>
      </c>
      <c r="F13013" s="7">
        <v>22.35</v>
      </c>
      <c r="G13013" t="s">
        <v>33</v>
      </c>
      <c r="H13013" t="s">
        <v>31814</v>
      </c>
      <c r="I13013" t="s">
        <v>31819</v>
      </c>
      <c r="M13013" t="s">
        <v>36</v>
      </c>
      <c r="N13013" t="str">
        <f>IF(AND(PESQUISA!$B$3&lt;&gt;"",OR(PESQUISA!$B$4="TODAS",B13013=PESQUISA!$B$4),ISNUMBER(SEARCH(PESQUISA!$B$3,D13013))),ROW()-1,"")</f>
        <v/>
      </c>
    </row>
    <row r="13014" spans="1:14" x14ac:dyDescent="0.3">
      <c r="A13014" t="s">
        <v>39220</v>
      </c>
      <c r="B13014" t="s">
        <v>31811</v>
      </c>
      <c r="C13014" t="s">
        <v>39221</v>
      </c>
      <c r="D13014" t="s">
        <v>39222</v>
      </c>
      <c r="E13014" t="s">
        <v>40</v>
      </c>
      <c r="F13014" s="7">
        <v>177.28</v>
      </c>
      <c r="G13014" t="s">
        <v>33</v>
      </c>
      <c r="H13014" t="s">
        <v>31814</v>
      </c>
      <c r="I13014" t="s">
        <v>31819</v>
      </c>
      <c r="M13014" t="s">
        <v>36</v>
      </c>
      <c r="N13014" t="str">
        <f>IF(AND(PESQUISA!$B$3&lt;&gt;"",OR(PESQUISA!$B$4="TODAS",B13014=PESQUISA!$B$4),ISNUMBER(SEARCH(PESQUISA!$B$3,D13014))),ROW()-1,"")</f>
        <v/>
      </c>
    </row>
    <row r="13015" spans="1:14" x14ac:dyDescent="0.3">
      <c r="A13015" t="s">
        <v>39223</v>
      </c>
      <c r="B13015" t="s">
        <v>31811</v>
      </c>
      <c r="C13015" t="s">
        <v>39224</v>
      </c>
      <c r="D13015" t="s">
        <v>39225</v>
      </c>
      <c r="E13015" t="s">
        <v>40</v>
      </c>
      <c r="G13015" t="s">
        <v>33</v>
      </c>
      <c r="H13015" t="s">
        <v>31814</v>
      </c>
      <c r="I13015" t="s">
        <v>31819</v>
      </c>
      <c r="M13015" t="s">
        <v>53</v>
      </c>
      <c r="N13015" t="str">
        <f>IF(AND(PESQUISA!$B$3&lt;&gt;"",OR(PESQUISA!$B$4="TODAS",B13015=PESQUISA!$B$4),ISNUMBER(SEARCH(PESQUISA!$B$3,D13015))),ROW()-1,"")</f>
        <v/>
      </c>
    </row>
    <row r="13016" spans="1:14" x14ac:dyDescent="0.3">
      <c r="A13016" t="s">
        <v>39226</v>
      </c>
      <c r="B13016" t="s">
        <v>31811</v>
      </c>
      <c r="C13016" t="s">
        <v>39227</v>
      </c>
      <c r="D13016" t="s">
        <v>39228</v>
      </c>
      <c r="E13016" t="s">
        <v>40</v>
      </c>
      <c r="G13016" t="s">
        <v>33</v>
      </c>
      <c r="H13016" t="s">
        <v>31814</v>
      </c>
      <c r="I13016" t="s">
        <v>31819</v>
      </c>
      <c r="M13016" t="s">
        <v>53</v>
      </c>
      <c r="N13016" t="str">
        <f>IF(AND(PESQUISA!$B$3&lt;&gt;"",OR(PESQUISA!$B$4="TODAS",B13016=PESQUISA!$B$4),ISNUMBER(SEARCH(PESQUISA!$B$3,D13016))),ROW()-1,"")</f>
        <v/>
      </c>
    </row>
    <row r="13017" spans="1:14" x14ac:dyDescent="0.3">
      <c r="A13017" t="s">
        <v>39229</v>
      </c>
      <c r="B13017" t="s">
        <v>31811</v>
      </c>
      <c r="C13017" t="s">
        <v>39230</v>
      </c>
      <c r="D13017" t="s">
        <v>39231</v>
      </c>
      <c r="E13017" t="s">
        <v>40</v>
      </c>
      <c r="G13017" t="s">
        <v>33</v>
      </c>
      <c r="H13017" t="s">
        <v>31814</v>
      </c>
      <c r="I13017" t="s">
        <v>31819</v>
      </c>
      <c r="M13017" t="s">
        <v>53</v>
      </c>
      <c r="N13017" t="str">
        <f>IF(AND(PESQUISA!$B$3&lt;&gt;"",OR(PESQUISA!$B$4="TODAS",B13017=PESQUISA!$B$4),ISNUMBER(SEARCH(PESQUISA!$B$3,D13017))),ROW()-1,"")</f>
        <v/>
      </c>
    </row>
    <row r="13018" spans="1:14" x14ac:dyDescent="0.3">
      <c r="A13018" t="s">
        <v>39232</v>
      </c>
      <c r="B13018" t="s">
        <v>31811</v>
      </c>
      <c r="C13018" t="s">
        <v>39233</v>
      </c>
      <c r="D13018" t="s">
        <v>39234</v>
      </c>
      <c r="E13018" t="s">
        <v>40</v>
      </c>
      <c r="G13018" t="s">
        <v>33</v>
      </c>
      <c r="H13018" t="s">
        <v>31814</v>
      </c>
      <c r="I13018" t="s">
        <v>31819</v>
      </c>
      <c r="M13018" t="s">
        <v>53</v>
      </c>
      <c r="N13018" t="str">
        <f>IF(AND(PESQUISA!$B$3&lt;&gt;"",OR(PESQUISA!$B$4="TODAS",B13018=PESQUISA!$B$4),ISNUMBER(SEARCH(PESQUISA!$B$3,D13018))),ROW()-1,"")</f>
        <v/>
      </c>
    </row>
    <row r="13019" spans="1:14" x14ac:dyDescent="0.3">
      <c r="A13019" t="s">
        <v>39235</v>
      </c>
      <c r="B13019" t="s">
        <v>31811</v>
      </c>
      <c r="C13019" t="s">
        <v>39236</v>
      </c>
      <c r="D13019" t="s">
        <v>39237</v>
      </c>
      <c r="E13019" t="s">
        <v>40</v>
      </c>
      <c r="G13019" t="s">
        <v>33</v>
      </c>
      <c r="H13019" t="s">
        <v>31814</v>
      </c>
      <c r="I13019" t="s">
        <v>31819</v>
      </c>
      <c r="M13019" t="s">
        <v>53</v>
      </c>
      <c r="N13019" t="str">
        <f>IF(AND(PESQUISA!$B$3&lt;&gt;"",OR(PESQUISA!$B$4="TODAS",B13019=PESQUISA!$B$4),ISNUMBER(SEARCH(PESQUISA!$B$3,D13019))),ROW()-1,"")</f>
        <v/>
      </c>
    </row>
    <row r="13020" spans="1:14" x14ac:dyDescent="0.3">
      <c r="A13020" t="s">
        <v>39238</v>
      </c>
      <c r="B13020" t="s">
        <v>31811</v>
      </c>
      <c r="C13020" t="s">
        <v>39239</v>
      </c>
      <c r="D13020" t="s">
        <v>39240</v>
      </c>
      <c r="E13020" t="s">
        <v>40</v>
      </c>
      <c r="G13020" t="s">
        <v>33</v>
      </c>
      <c r="H13020" t="s">
        <v>31814</v>
      </c>
      <c r="I13020" t="s">
        <v>31819</v>
      </c>
      <c r="M13020" t="s">
        <v>53</v>
      </c>
      <c r="N13020" t="str">
        <f>IF(AND(PESQUISA!$B$3&lt;&gt;"",OR(PESQUISA!$B$4="TODAS",B13020=PESQUISA!$B$4),ISNUMBER(SEARCH(PESQUISA!$B$3,D13020))),ROW()-1,"")</f>
        <v/>
      </c>
    </row>
    <row r="13021" spans="1:14" x14ac:dyDescent="0.3">
      <c r="A13021" t="s">
        <v>39241</v>
      </c>
      <c r="B13021" t="s">
        <v>31811</v>
      </c>
      <c r="C13021" t="s">
        <v>39242</v>
      </c>
      <c r="D13021" t="s">
        <v>39243</v>
      </c>
      <c r="E13021" t="s">
        <v>40</v>
      </c>
      <c r="G13021" t="s">
        <v>33</v>
      </c>
      <c r="H13021" t="s">
        <v>31814</v>
      </c>
      <c r="I13021" t="s">
        <v>31819</v>
      </c>
      <c r="M13021" t="s">
        <v>53</v>
      </c>
      <c r="N13021" t="str">
        <f>IF(AND(PESQUISA!$B$3&lt;&gt;"",OR(PESQUISA!$B$4="TODAS",B13021=PESQUISA!$B$4),ISNUMBER(SEARCH(PESQUISA!$B$3,D13021))),ROW()-1,"")</f>
        <v/>
      </c>
    </row>
    <row r="13022" spans="1:14" x14ac:dyDescent="0.3">
      <c r="A13022" t="s">
        <v>39244</v>
      </c>
      <c r="B13022" t="s">
        <v>31811</v>
      </c>
      <c r="C13022" t="s">
        <v>39245</v>
      </c>
      <c r="D13022" t="s">
        <v>39246</v>
      </c>
      <c r="E13022" t="s">
        <v>60</v>
      </c>
      <c r="G13022" t="s">
        <v>33</v>
      </c>
      <c r="H13022" t="s">
        <v>31814</v>
      </c>
      <c r="I13022" t="s">
        <v>31819</v>
      </c>
      <c r="M13022" t="s">
        <v>53</v>
      </c>
      <c r="N13022" t="str">
        <f>IF(AND(PESQUISA!$B$3&lt;&gt;"",OR(PESQUISA!$B$4="TODAS",B13022=PESQUISA!$B$4),ISNUMBER(SEARCH(PESQUISA!$B$3,D13022))),ROW()-1,"")</f>
        <v/>
      </c>
    </row>
    <row r="13023" spans="1:14" x14ac:dyDescent="0.3">
      <c r="A13023" t="s">
        <v>39247</v>
      </c>
      <c r="B13023" t="s">
        <v>31811</v>
      </c>
      <c r="C13023" t="s">
        <v>39248</v>
      </c>
      <c r="D13023" t="s">
        <v>39249</v>
      </c>
      <c r="E13023" t="s">
        <v>60</v>
      </c>
      <c r="G13023" t="s">
        <v>33</v>
      </c>
      <c r="H13023" t="s">
        <v>31814</v>
      </c>
      <c r="I13023" t="s">
        <v>31819</v>
      </c>
      <c r="M13023" t="s">
        <v>53</v>
      </c>
      <c r="N13023" t="str">
        <f>IF(AND(PESQUISA!$B$3&lt;&gt;"",OR(PESQUISA!$B$4="TODAS",B13023=PESQUISA!$B$4),ISNUMBER(SEARCH(PESQUISA!$B$3,D13023))),ROW()-1,"")</f>
        <v/>
      </c>
    </row>
    <row r="13024" spans="1:14" x14ac:dyDescent="0.3">
      <c r="A13024" t="s">
        <v>39250</v>
      </c>
      <c r="B13024" t="s">
        <v>31811</v>
      </c>
      <c r="C13024" t="s">
        <v>39251</v>
      </c>
      <c r="D13024" t="s">
        <v>39252</v>
      </c>
      <c r="E13024" t="s">
        <v>60</v>
      </c>
      <c r="G13024" t="s">
        <v>33</v>
      </c>
      <c r="H13024" t="s">
        <v>31814</v>
      </c>
      <c r="I13024" t="s">
        <v>31819</v>
      </c>
      <c r="M13024" t="s">
        <v>53</v>
      </c>
      <c r="N13024" t="str">
        <f>IF(AND(PESQUISA!$B$3&lt;&gt;"",OR(PESQUISA!$B$4="TODAS",B13024=PESQUISA!$B$4),ISNUMBER(SEARCH(PESQUISA!$B$3,D13024))),ROW()-1,"")</f>
        <v/>
      </c>
    </row>
    <row r="13025" spans="1:14" x14ac:dyDescent="0.3">
      <c r="A13025" t="s">
        <v>39253</v>
      </c>
      <c r="B13025" t="s">
        <v>31811</v>
      </c>
      <c r="C13025" t="s">
        <v>39254</v>
      </c>
      <c r="D13025" t="s">
        <v>39255</v>
      </c>
      <c r="E13025" t="s">
        <v>60</v>
      </c>
      <c r="G13025" t="s">
        <v>33</v>
      </c>
      <c r="H13025" t="s">
        <v>31814</v>
      </c>
      <c r="I13025" t="s">
        <v>31819</v>
      </c>
      <c r="M13025" t="s">
        <v>53</v>
      </c>
      <c r="N13025" t="str">
        <f>IF(AND(PESQUISA!$B$3&lt;&gt;"",OR(PESQUISA!$B$4="TODAS",B13025=PESQUISA!$B$4),ISNUMBER(SEARCH(PESQUISA!$B$3,D13025))),ROW()-1,"")</f>
        <v/>
      </c>
    </row>
    <row r="13026" spans="1:14" x14ac:dyDescent="0.3">
      <c r="A13026" t="s">
        <v>39256</v>
      </c>
      <c r="B13026" t="s">
        <v>31811</v>
      </c>
      <c r="C13026" t="s">
        <v>39257</v>
      </c>
      <c r="D13026" t="s">
        <v>39258</v>
      </c>
      <c r="E13026" t="s">
        <v>60</v>
      </c>
      <c r="G13026" t="s">
        <v>33</v>
      </c>
      <c r="H13026" t="s">
        <v>31814</v>
      </c>
      <c r="I13026" t="s">
        <v>31819</v>
      </c>
      <c r="M13026" t="s">
        <v>53</v>
      </c>
      <c r="N13026" t="str">
        <f>IF(AND(PESQUISA!$B$3&lt;&gt;"",OR(PESQUISA!$B$4="TODAS",B13026=PESQUISA!$B$4),ISNUMBER(SEARCH(PESQUISA!$B$3,D13026))),ROW()-1,"")</f>
        <v/>
      </c>
    </row>
    <row r="13027" spans="1:14" x14ac:dyDescent="0.3">
      <c r="A13027" t="s">
        <v>39259</v>
      </c>
      <c r="B13027" t="s">
        <v>31811</v>
      </c>
      <c r="C13027" t="s">
        <v>39260</v>
      </c>
      <c r="D13027" t="s">
        <v>39261</v>
      </c>
      <c r="E13027" t="s">
        <v>60</v>
      </c>
      <c r="G13027" t="s">
        <v>33</v>
      </c>
      <c r="H13027" t="s">
        <v>31814</v>
      </c>
      <c r="I13027" t="s">
        <v>31819</v>
      </c>
      <c r="M13027" t="s">
        <v>53</v>
      </c>
      <c r="N13027" t="str">
        <f>IF(AND(PESQUISA!$B$3&lt;&gt;"",OR(PESQUISA!$B$4="TODAS",B13027=PESQUISA!$B$4),ISNUMBER(SEARCH(PESQUISA!$B$3,D13027))),ROW()-1,"")</f>
        <v/>
      </c>
    </row>
    <row r="13028" spans="1:14" x14ac:dyDescent="0.3">
      <c r="A13028" t="s">
        <v>39262</v>
      </c>
      <c r="B13028" t="s">
        <v>31811</v>
      </c>
      <c r="C13028" t="s">
        <v>39263</v>
      </c>
      <c r="D13028" t="s">
        <v>39264</v>
      </c>
      <c r="E13028" t="s">
        <v>60</v>
      </c>
      <c r="G13028" t="s">
        <v>33</v>
      </c>
      <c r="H13028" t="s">
        <v>31814</v>
      </c>
      <c r="I13028" t="s">
        <v>31819</v>
      </c>
      <c r="M13028" t="s">
        <v>53</v>
      </c>
      <c r="N13028" t="str">
        <f>IF(AND(PESQUISA!$B$3&lt;&gt;"",OR(PESQUISA!$B$4="TODAS",B13028=PESQUISA!$B$4),ISNUMBER(SEARCH(PESQUISA!$B$3,D13028))),ROW()-1,"")</f>
        <v/>
      </c>
    </row>
    <row r="13029" spans="1:14" x14ac:dyDescent="0.3">
      <c r="A13029" t="s">
        <v>39265</v>
      </c>
      <c r="B13029" t="s">
        <v>31811</v>
      </c>
      <c r="C13029" t="s">
        <v>39266</v>
      </c>
      <c r="D13029" t="s">
        <v>39267</v>
      </c>
      <c r="E13029" t="s">
        <v>40</v>
      </c>
      <c r="F13029" s="7">
        <v>205.25</v>
      </c>
      <c r="G13029" t="s">
        <v>33</v>
      </c>
      <c r="H13029" t="s">
        <v>31814</v>
      </c>
      <c r="I13029" t="s">
        <v>31819</v>
      </c>
      <c r="M13029" t="s">
        <v>36</v>
      </c>
      <c r="N13029" t="str">
        <f>IF(AND(PESQUISA!$B$3&lt;&gt;"",OR(PESQUISA!$B$4="TODAS",B13029=PESQUISA!$B$4),ISNUMBER(SEARCH(PESQUISA!$B$3,D13029))),ROW()-1,"")</f>
        <v/>
      </c>
    </row>
    <row r="13030" spans="1:14" x14ac:dyDescent="0.3">
      <c r="A13030" t="s">
        <v>39268</v>
      </c>
      <c r="B13030" t="s">
        <v>31811</v>
      </c>
      <c r="C13030" t="s">
        <v>39269</v>
      </c>
      <c r="D13030" t="s">
        <v>39270</v>
      </c>
      <c r="E13030" t="s">
        <v>40</v>
      </c>
      <c r="F13030" s="7">
        <v>181.32</v>
      </c>
      <c r="G13030" t="s">
        <v>33</v>
      </c>
      <c r="H13030" t="s">
        <v>31814</v>
      </c>
      <c r="I13030" t="s">
        <v>31819</v>
      </c>
      <c r="M13030" t="s">
        <v>36</v>
      </c>
      <c r="N13030" t="str">
        <f>IF(AND(PESQUISA!$B$3&lt;&gt;"",OR(PESQUISA!$B$4="TODAS",B13030=PESQUISA!$B$4),ISNUMBER(SEARCH(PESQUISA!$B$3,D13030))),ROW()-1,"")</f>
        <v/>
      </c>
    </row>
    <row r="13031" spans="1:14" x14ac:dyDescent="0.3">
      <c r="A13031" t="s">
        <v>39271</v>
      </c>
      <c r="B13031" t="s">
        <v>31811</v>
      </c>
      <c r="C13031" t="s">
        <v>39272</v>
      </c>
      <c r="D13031" t="s">
        <v>39273</v>
      </c>
      <c r="E13031" t="s">
        <v>40</v>
      </c>
      <c r="G13031" t="s">
        <v>33</v>
      </c>
      <c r="H13031" t="s">
        <v>31814</v>
      </c>
      <c r="I13031" t="s">
        <v>31819</v>
      </c>
      <c r="M13031" t="s">
        <v>53</v>
      </c>
      <c r="N13031" t="str">
        <f>IF(AND(PESQUISA!$B$3&lt;&gt;"",OR(PESQUISA!$B$4="TODAS",B13031=PESQUISA!$B$4),ISNUMBER(SEARCH(PESQUISA!$B$3,D13031))),ROW()-1,"")</f>
        <v/>
      </c>
    </row>
    <row r="13032" spans="1:14" x14ac:dyDescent="0.3">
      <c r="A13032" t="s">
        <v>39274</v>
      </c>
      <c r="B13032" t="s">
        <v>31811</v>
      </c>
      <c r="C13032" t="s">
        <v>39275</v>
      </c>
      <c r="D13032" t="s">
        <v>39276</v>
      </c>
      <c r="E13032" t="s">
        <v>40</v>
      </c>
      <c r="G13032" t="s">
        <v>33</v>
      </c>
      <c r="H13032" t="s">
        <v>31814</v>
      </c>
      <c r="I13032" t="s">
        <v>31819</v>
      </c>
      <c r="M13032" t="s">
        <v>53</v>
      </c>
      <c r="N13032" t="str">
        <f>IF(AND(PESQUISA!$B$3&lt;&gt;"",OR(PESQUISA!$B$4="TODAS",B13032=PESQUISA!$B$4),ISNUMBER(SEARCH(PESQUISA!$B$3,D13032))),ROW()-1,"")</f>
        <v/>
      </c>
    </row>
    <row r="13033" spans="1:14" x14ac:dyDescent="0.3">
      <c r="A13033" t="s">
        <v>39277</v>
      </c>
      <c r="B13033" t="s">
        <v>31811</v>
      </c>
      <c r="C13033" t="s">
        <v>39278</v>
      </c>
      <c r="D13033" t="s">
        <v>39279</v>
      </c>
      <c r="E13033" t="s">
        <v>40</v>
      </c>
      <c r="G13033" t="s">
        <v>33</v>
      </c>
      <c r="H13033" t="s">
        <v>31814</v>
      </c>
      <c r="I13033" t="s">
        <v>31819</v>
      </c>
      <c r="M13033" t="s">
        <v>53</v>
      </c>
      <c r="N13033" t="str">
        <f>IF(AND(PESQUISA!$B$3&lt;&gt;"",OR(PESQUISA!$B$4="TODAS",B13033=PESQUISA!$B$4),ISNUMBER(SEARCH(PESQUISA!$B$3,D13033))),ROW()-1,"")</f>
        <v/>
      </c>
    </row>
    <row r="13034" spans="1:14" x14ac:dyDescent="0.3">
      <c r="A13034" t="s">
        <v>39280</v>
      </c>
      <c r="B13034" t="s">
        <v>31811</v>
      </c>
      <c r="C13034" t="s">
        <v>39281</v>
      </c>
      <c r="D13034" t="s">
        <v>39282</v>
      </c>
      <c r="E13034" t="s">
        <v>40</v>
      </c>
      <c r="G13034" t="s">
        <v>33</v>
      </c>
      <c r="H13034" t="s">
        <v>31814</v>
      </c>
      <c r="I13034" t="s">
        <v>31819</v>
      </c>
      <c r="M13034" t="s">
        <v>53</v>
      </c>
      <c r="N13034" t="str">
        <f>IF(AND(PESQUISA!$B$3&lt;&gt;"",OR(PESQUISA!$B$4="TODAS",B13034=PESQUISA!$B$4),ISNUMBER(SEARCH(PESQUISA!$B$3,D13034))),ROW()-1,"")</f>
        <v/>
      </c>
    </row>
    <row r="13035" spans="1:14" x14ac:dyDescent="0.3">
      <c r="A13035" t="s">
        <v>39283</v>
      </c>
      <c r="B13035" t="s">
        <v>31811</v>
      </c>
      <c r="C13035" t="s">
        <v>39284</v>
      </c>
      <c r="D13035" t="s">
        <v>39285</v>
      </c>
      <c r="E13035" t="s">
        <v>40</v>
      </c>
      <c r="G13035" t="s">
        <v>33</v>
      </c>
      <c r="H13035" t="s">
        <v>31814</v>
      </c>
      <c r="I13035" t="s">
        <v>31819</v>
      </c>
      <c r="M13035" t="s">
        <v>53</v>
      </c>
      <c r="N13035" t="str">
        <f>IF(AND(PESQUISA!$B$3&lt;&gt;"",OR(PESQUISA!$B$4="TODAS",B13035=PESQUISA!$B$4),ISNUMBER(SEARCH(PESQUISA!$B$3,D13035))),ROW()-1,"")</f>
        <v/>
      </c>
    </row>
    <row r="13036" spans="1:14" x14ac:dyDescent="0.3">
      <c r="A13036" t="s">
        <v>39286</v>
      </c>
      <c r="B13036" t="s">
        <v>31811</v>
      </c>
      <c r="C13036" t="s">
        <v>39287</v>
      </c>
      <c r="D13036" t="s">
        <v>39288</v>
      </c>
      <c r="E13036" t="s">
        <v>40</v>
      </c>
      <c r="G13036" t="s">
        <v>33</v>
      </c>
      <c r="H13036" t="s">
        <v>31814</v>
      </c>
      <c r="I13036" t="s">
        <v>31819</v>
      </c>
      <c r="M13036" t="s">
        <v>53</v>
      </c>
      <c r="N13036" t="str">
        <f>IF(AND(PESQUISA!$B$3&lt;&gt;"",OR(PESQUISA!$B$4="TODAS",B13036=PESQUISA!$B$4),ISNUMBER(SEARCH(PESQUISA!$B$3,D13036))),ROW()-1,"")</f>
        <v/>
      </c>
    </row>
    <row r="13037" spans="1:14" x14ac:dyDescent="0.3">
      <c r="A13037" t="s">
        <v>39289</v>
      </c>
      <c r="B13037" t="s">
        <v>31811</v>
      </c>
      <c r="C13037" t="s">
        <v>39290</v>
      </c>
      <c r="D13037" t="s">
        <v>39291</v>
      </c>
      <c r="E13037" t="s">
        <v>40</v>
      </c>
      <c r="F13037" s="7">
        <v>57.23</v>
      </c>
      <c r="G13037" t="s">
        <v>33</v>
      </c>
      <c r="H13037" t="s">
        <v>31814</v>
      </c>
      <c r="I13037" t="s">
        <v>31819</v>
      </c>
      <c r="M13037" t="s">
        <v>36</v>
      </c>
      <c r="N13037" t="str">
        <f>IF(AND(PESQUISA!$B$3&lt;&gt;"",OR(PESQUISA!$B$4="TODAS",B13037=PESQUISA!$B$4),ISNUMBER(SEARCH(PESQUISA!$B$3,D13037))),ROW()-1,"")</f>
        <v/>
      </c>
    </row>
    <row r="13038" spans="1:14" x14ac:dyDescent="0.3">
      <c r="A13038" t="s">
        <v>39292</v>
      </c>
      <c r="B13038" t="s">
        <v>31811</v>
      </c>
      <c r="C13038" t="s">
        <v>39293</v>
      </c>
      <c r="D13038" t="s">
        <v>39294</v>
      </c>
      <c r="E13038" t="s">
        <v>40</v>
      </c>
      <c r="F13038" s="7">
        <v>40.799999999999997</v>
      </c>
      <c r="G13038" t="s">
        <v>33</v>
      </c>
      <c r="H13038" t="s">
        <v>31814</v>
      </c>
      <c r="I13038" t="s">
        <v>31819</v>
      </c>
      <c r="M13038" t="s">
        <v>36</v>
      </c>
      <c r="N13038" t="str">
        <f>IF(AND(PESQUISA!$B$3&lt;&gt;"",OR(PESQUISA!$B$4="TODAS",B13038=PESQUISA!$B$4),ISNUMBER(SEARCH(PESQUISA!$B$3,D13038))),ROW()-1,"")</f>
        <v/>
      </c>
    </row>
    <row r="13039" spans="1:14" x14ac:dyDescent="0.3">
      <c r="A13039" t="s">
        <v>39295</v>
      </c>
      <c r="B13039" t="s">
        <v>31811</v>
      </c>
      <c r="C13039" t="s">
        <v>39296</v>
      </c>
      <c r="D13039" t="s">
        <v>39297</v>
      </c>
      <c r="E13039" t="s">
        <v>40</v>
      </c>
      <c r="F13039" s="7">
        <v>22.65</v>
      </c>
      <c r="G13039" t="s">
        <v>33</v>
      </c>
      <c r="H13039" t="s">
        <v>31814</v>
      </c>
      <c r="I13039" t="s">
        <v>31819</v>
      </c>
      <c r="M13039" t="s">
        <v>36</v>
      </c>
      <c r="N13039" t="str">
        <f>IF(AND(PESQUISA!$B$3&lt;&gt;"",OR(PESQUISA!$B$4="TODAS",B13039=PESQUISA!$B$4),ISNUMBER(SEARCH(PESQUISA!$B$3,D13039))),ROW()-1,"")</f>
        <v/>
      </c>
    </row>
    <row r="13040" spans="1:14" x14ac:dyDescent="0.3">
      <c r="A13040" t="s">
        <v>39298</v>
      </c>
      <c r="B13040" t="s">
        <v>31811</v>
      </c>
      <c r="C13040" t="s">
        <v>39299</v>
      </c>
      <c r="D13040" t="s">
        <v>39300</v>
      </c>
      <c r="E13040" t="s">
        <v>40</v>
      </c>
      <c r="F13040" s="7">
        <v>689.6</v>
      </c>
      <c r="G13040" t="s">
        <v>33</v>
      </c>
      <c r="H13040" t="s">
        <v>31814</v>
      </c>
      <c r="I13040" t="s">
        <v>31819</v>
      </c>
      <c r="M13040" t="s">
        <v>36</v>
      </c>
      <c r="N13040" t="str">
        <f>IF(AND(PESQUISA!$B$3&lt;&gt;"",OR(PESQUISA!$B$4="TODAS",B13040=PESQUISA!$B$4),ISNUMBER(SEARCH(PESQUISA!$B$3,D13040))),ROW()-1,"")</f>
        <v/>
      </c>
    </row>
    <row r="13041" spans="1:14" x14ac:dyDescent="0.3">
      <c r="A13041" t="s">
        <v>39301</v>
      </c>
      <c r="B13041" t="s">
        <v>31811</v>
      </c>
      <c r="C13041" t="s">
        <v>39302</v>
      </c>
      <c r="D13041" t="s">
        <v>39303</v>
      </c>
      <c r="E13041" t="s">
        <v>40</v>
      </c>
      <c r="F13041" s="7">
        <v>562.80999999999995</v>
      </c>
      <c r="G13041" t="s">
        <v>33</v>
      </c>
      <c r="H13041" t="s">
        <v>31814</v>
      </c>
      <c r="I13041" t="s">
        <v>31819</v>
      </c>
      <c r="M13041" t="s">
        <v>36</v>
      </c>
      <c r="N13041" t="str">
        <f>IF(AND(PESQUISA!$B$3&lt;&gt;"",OR(PESQUISA!$B$4="TODAS",B13041=PESQUISA!$B$4),ISNUMBER(SEARCH(PESQUISA!$B$3,D13041))),ROW()-1,"")</f>
        <v/>
      </c>
    </row>
    <row r="13042" spans="1:14" x14ac:dyDescent="0.3">
      <c r="A13042" t="s">
        <v>39304</v>
      </c>
      <c r="B13042" t="s">
        <v>31811</v>
      </c>
      <c r="C13042" t="s">
        <v>39305</v>
      </c>
      <c r="D13042" t="s">
        <v>39306</v>
      </c>
      <c r="E13042" t="s">
        <v>40</v>
      </c>
      <c r="F13042" s="7">
        <v>689.6</v>
      </c>
      <c r="G13042" t="s">
        <v>33</v>
      </c>
      <c r="H13042" t="s">
        <v>31814</v>
      </c>
      <c r="I13042" t="s">
        <v>31819</v>
      </c>
      <c r="M13042" t="s">
        <v>36</v>
      </c>
      <c r="N13042" t="str">
        <f>IF(AND(PESQUISA!$B$3&lt;&gt;"",OR(PESQUISA!$B$4="TODAS",B13042=PESQUISA!$B$4),ISNUMBER(SEARCH(PESQUISA!$B$3,D13042))),ROW()-1,"")</f>
        <v/>
      </c>
    </row>
    <row r="13043" spans="1:14" x14ac:dyDescent="0.3">
      <c r="A13043" t="s">
        <v>39307</v>
      </c>
      <c r="B13043" t="s">
        <v>31811</v>
      </c>
      <c r="C13043" t="s">
        <v>39308</v>
      </c>
      <c r="D13043" t="s">
        <v>39309</v>
      </c>
      <c r="E13043" t="s">
        <v>40</v>
      </c>
      <c r="F13043" s="7">
        <v>572.02</v>
      </c>
      <c r="G13043" t="s">
        <v>33</v>
      </c>
      <c r="H13043" t="s">
        <v>31814</v>
      </c>
      <c r="I13043" t="s">
        <v>31819</v>
      </c>
      <c r="M13043" t="s">
        <v>36</v>
      </c>
      <c r="N13043" t="str">
        <f>IF(AND(PESQUISA!$B$3&lt;&gt;"",OR(PESQUISA!$B$4="TODAS",B13043=PESQUISA!$B$4),ISNUMBER(SEARCH(PESQUISA!$B$3,D13043))),ROW()-1,"")</f>
        <v/>
      </c>
    </row>
    <row r="13044" spans="1:14" x14ac:dyDescent="0.3">
      <c r="A13044" t="s">
        <v>39310</v>
      </c>
      <c r="B13044" t="s">
        <v>31811</v>
      </c>
      <c r="C13044" t="s">
        <v>39311</v>
      </c>
      <c r="D13044" t="s">
        <v>39312</v>
      </c>
      <c r="E13044" t="s">
        <v>40</v>
      </c>
      <c r="F13044" s="7">
        <v>689.6</v>
      </c>
      <c r="G13044" t="s">
        <v>33</v>
      </c>
      <c r="H13044" t="s">
        <v>31814</v>
      </c>
      <c r="I13044" t="s">
        <v>31819</v>
      </c>
      <c r="M13044" t="s">
        <v>36</v>
      </c>
      <c r="N13044" t="str">
        <f>IF(AND(PESQUISA!$B$3&lt;&gt;"",OR(PESQUISA!$B$4="TODAS",B13044=PESQUISA!$B$4),ISNUMBER(SEARCH(PESQUISA!$B$3,D13044))),ROW()-1,"")</f>
        <v/>
      </c>
    </row>
    <row r="13045" spans="1:14" x14ac:dyDescent="0.3">
      <c r="A13045" t="s">
        <v>39313</v>
      </c>
      <c r="B13045" t="s">
        <v>31811</v>
      </c>
      <c r="C13045" t="s">
        <v>39314</v>
      </c>
      <c r="D13045" t="s">
        <v>39315</v>
      </c>
      <c r="E13045" t="s">
        <v>40</v>
      </c>
      <c r="F13045" s="7">
        <v>581.72</v>
      </c>
      <c r="G13045" t="s">
        <v>33</v>
      </c>
      <c r="H13045" t="s">
        <v>31814</v>
      </c>
      <c r="I13045" t="s">
        <v>31819</v>
      </c>
      <c r="M13045" t="s">
        <v>36</v>
      </c>
      <c r="N13045" t="str">
        <f>IF(AND(PESQUISA!$B$3&lt;&gt;"",OR(PESQUISA!$B$4="TODAS",B13045=PESQUISA!$B$4),ISNUMBER(SEARCH(PESQUISA!$B$3,D13045))),ROW()-1,"")</f>
        <v/>
      </c>
    </row>
    <row r="13046" spans="1:14" x14ac:dyDescent="0.3">
      <c r="A13046" t="s">
        <v>39316</v>
      </c>
      <c r="B13046" t="s">
        <v>31811</v>
      </c>
      <c r="C13046" t="s">
        <v>39317</v>
      </c>
      <c r="D13046" t="s">
        <v>39318</v>
      </c>
      <c r="E13046" t="s">
        <v>40</v>
      </c>
      <c r="F13046" s="7">
        <v>866.84</v>
      </c>
      <c r="G13046" t="s">
        <v>33</v>
      </c>
      <c r="H13046" t="s">
        <v>31814</v>
      </c>
      <c r="I13046" t="s">
        <v>31819</v>
      </c>
      <c r="M13046" t="s">
        <v>36</v>
      </c>
      <c r="N13046" t="str">
        <f>IF(AND(PESQUISA!$B$3&lt;&gt;"",OR(PESQUISA!$B$4="TODAS",B13046=PESQUISA!$B$4),ISNUMBER(SEARCH(PESQUISA!$B$3,D13046))),ROW()-1,"")</f>
        <v/>
      </c>
    </row>
    <row r="13047" spans="1:14" x14ac:dyDescent="0.3">
      <c r="A13047" t="s">
        <v>39319</v>
      </c>
      <c r="B13047" t="s">
        <v>31811</v>
      </c>
      <c r="C13047" t="s">
        <v>39320</v>
      </c>
      <c r="D13047" t="s">
        <v>39321</v>
      </c>
      <c r="E13047" t="s">
        <v>40</v>
      </c>
      <c r="F13047" s="7">
        <v>622.46</v>
      </c>
      <c r="G13047" t="s">
        <v>33</v>
      </c>
      <c r="H13047" t="s">
        <v>31814</v>
      </c>
      <c r="I13047" t="s">
        <v>31819</v>
      </c>
      <c r="M13047" t="s">
        <v>36</v>
      </c>
      <c r="N13047" t="str">
        <f>IF(AND(PESQUISA!$B$3&lt;&gt;"",OR(PESQUISA!$B$4="TODAS",B13047=PESQUISA!$B$4),ISNUMBER(SEARCH(PESQUISA!$B$3,D13047))),ROW()-1,"")</f>
        <v/>
      </c>
    </row>
    <row r="13048" spans="1:14" x14ac:dyDescent="0.3">
      <c r="A13048" t="s">
        <v>39322</v>
      </c>
      <c r="B13048" t="s">
        <v>31811</v>
      </c>
      <c r="C13048" t="s">
        <v>39323</v>
      </c>
      <c r="D13048" t="s">
        <v>39324</v>
      </c>
      <c r="E13048" t="s">
        <v>40</v>
      </c>
      <c r="F13048" s="7">
        <v>701.43</v>
      </c>
      <c r="G13048" t="s">
        <v>33</v>
      </c>
      <c r="H13048" t="s">
        <v>31814</v>
      </c>
      <c r="I13048" t="s">
        <v>31819</v>
      </c>
      <c r="M13048" t="s">
        <v>36</v>
      </c>
      <c r="N13048" t="str">
        <f>IF(AND(PESQUISA!$B$3&lt;&gt;"",OR(PESQUISA!$B$4="TODAS",B13048=PESQUISA!$B$4),ISNUMBER(SEARCH(PESQUISA!$B$3,D13048))),ROW()-1,"")</f>
        <v/>
      </c>
    </row>
    <row r="13049" spans="1:14" x14ac:dyDescent="0.3">
      <c r="A13049" t="s">
        <v>39325</v>
      </c>
      <c r="B13049" t="s">
        <v>31811</v>
      </c>
      <c r="C13049" t="s">
        <v>39326</v>
      </c>
      <c r="D13049" t="s">
        <v>39327</v>
      </c>
      <c r="E13049" t="s">
        <v>40</v>
      </c>
      <c r="F13049" s="7">
        <v>771.57</v>
      </c>
      <c r="G13049" t="s">
        <v>33</v>
      </c>
      <c r="H13049" t="s">
        <v>31814</v>
      </c>
      <c r="I13049" t="s">
        <v>31819</v>
      </c>
      <c r="M13049" t="s">
        <v>36</v>
      </c>
      <c r="N13049" t="str">
        <f>IF(AND(PESQUISA!$B$3&lt;&gt;"",OR(PESQUISA!$B$4="TODAS",B13049=PESQUISA!$B$4),ISNUMBER(SEARCH(PESQUISA!$B$3,D13049))),ROW()-1,"")</f>
        <v/>
      </c>
    </row>
    <row r="13050" spans="1:14" x14ac:dyDescent="0.3">
      <c r="A13050" t="s">
        <v>39328</v>
      </c>
      <c r="B13050" t="s">
        <v>31811</v>
      </c>
      <c r="C13050" t="s">
        <v>39329</v>
      </c>
      <c r="D13050" t="s">
        <v>39330</v>
      </c>
      <c r="E13050" t="s">
        <v>40</v>
      </c>
      <c r="F13050" s="7">
        <v>893.27</v>
      </c>
      <c r="G13050" t="s">
        <v>33</v>
      </c>
      <c r="H13050" t="s">
        <v>31814</v>
      </c>
      <c r="I13050" t="s">
        <v>31819</v>
      </c>
      <c r="M13050" t="s">
        <v>36</v>
      </c>
      <c r="N13050" t="str">
        <f>IF(AND(PESQUISA!$B$3&lt;&gt;"",OR(PESQUISA!$B$4="TODAS",B13050=PESQUISA!$B$4),ISNUMBER(SEARCH(PESQUISA!$B$3,D13050))),ROW()-1,"")</f>
        <v/>
      </c>
    </row>
    <row r="13051" spans="1:14" x14ac:dyDescent="0.3">
      <c r="A13051" t="s">
        <v>39331</v>
      </c>
      <c r="B13051" t="s">
        <v>31811</v>
      </c>
      <c r="C13051" t="s">
        <v>39332</v>
      </c>
      <c r="D13051" t="s">
        <v>39333</v>
      </c>
      <c r="E13051" t="s">
        <v>40</v>
      </c>
      <c r="F13051" s="7">
        <v>806.86</v>
      </c>
      <c r="G13051" t="s">
        <v>33</v>
      </c>
      <c r="H13051" t="s">
        <v>31814</v>
      </c>
      <c r="I13051" t="s">
        <v>31819</v>
      </c>
      <c r="M13051" t="s">
        <v>36</v>
      </c>
      <c r="N13051" t="str">
        <f>IF(AND(PESQUISA!$B$3&lt;&gt;"",OR(PESQUISA!$B$4="TODAS",B13051=PESQUISA!$B$4),ISNUMBER(SEARCH(PESQUISA!$B$3,D13051))),ROW()-1,"")</f>
        <v/>
      </c>
    </row>
    <row r="13052" spans="1:14" x14ac:dyDescent="0.3">
      <c r="A13052" t="s">
        <v>39334</v>
      </c>
      <c r="B13052" t="s">
        <v>31811</v>
      </c>
      <c r="C13052" t="s">
        <v>39335</v>
      </c>
      <c r="D13052" t="s">
        <v>39336</v>
      </c>
      <c r="E13052" t="s">
        <v>40</v>
      </c>
      <c r="F13052" s="7">
        <v>958.12</v>
      </c>
      <c r="G13052" t="s">
        <v>33</v>
      </c>
      <c r="H13052" t="s">
        <v>31814</v>
      </c>
      <c r="I13052" t="s">
        <v>31819</v>
      </c>
      <c r="M13052" t="s">
        <v>36</v>
      </c>
      <c r="N13052" t="str">
        <f>IF(AND(PESQUISA!$B$3&lt;&gt;"",OR(PESQUISA!$B$4="TODAS",B13052=PESQUISA!$B$4),ISNUMBER(SEARCH(PESQUISA!$B$3,D13052))),ROW()-1,"")</f>
        <v/>
      </c>
    </row>
    <row r="13053" spans="1:14" x14ac:dyDescent="0.3">
      <c r="A13053" t="s">
        <v>39337</v>
      </c>
      <c r="B13053" t="s">
        <v>31811</v>
      </c>
      <c r="C13053" t="s">
        <v>39338</v>
      </c>
      <c r="D13053" t="s">
        <v>39339</v>
      </c>
      <c r="E13053" t="s">
        <v>40</v>
      </c>
      <c r="F13053" s="7">
        <v>1016.25</v>
      </c>
      <c r="G13053" t="s">
        <v>33</v>
      </c>
      <c r="H13053" t="s">
        <v>31814</v>
      </c>
      <c r="I13053" t="s">
        <v>31819</v>
      </c>
      <c r="M13053" t="s">
        <v>36</v>
      </c>
      <c r="N13053" t="str">
        <f>IF(AND(PESQUISA!$B$3&lt;&gt;"",OR(PESQUISA!$B$4="TODAS",B13053=PESQUISA!$B$4),ISNUMBER(SEARCH(PESQUISA!$B$3,D13053))),ROW()-1,"")</f>
        <v/>
      </c>
    </row>
    <row r="13054" spans="1:14" x14ac:dyDescent="0.3">
      <c r="A13054" t="s">
        <v>39340</v>
      </c>
      <c r="B13054" t="s">
        <v>31811</v>
      </c>
      <c r="C13054" t="s">
        <v>39341</v>
      </c>
      <c r="D13054" t="s">
        <v>39342</v>
      </c>
      <c r="E13054" t="s">
        <v>40</v>
      </c>
      <c r="F13054" s="7">
        <v>1045.3900000000001</v>
      </c>
      <c r="G13054" t="s">
        <v>33</v>
      </c>
      <c r="H13054" t="s">
        <v>31814</v>
      </c>
      <c r="I13054" t="s">
        <v>31819</v>
      </c>
      <c r="M13054" t="s">
        <v>36</v>
      </c>
      <c r="N13054" t="str">
        <f>IF(AND(PESQUISA!$B$3&lt;&gt;"",OR(PESQUISA!$B$4="TODAS",B13054=PESQUISA!$B$4),ISNUMBER(SEARCH(PESQUISA!$B$3,D13054))),ROW()-1,"")</f>
        <v/>
      </c>
    </row>
    <row r="13055" spans="1:14" x14ac:dyDescent="0.3">
      <c r="A13055" t="s">
        <v>39343</v>
      </c>
      <c r="B13055" t="s">
        <v>31811</v>
      </c>
      <c r="C13055" t="s">
        <v>39344</v>
      </c>
      <c r="D13055" t="s">
        <v>39345</v>
      </c>
      <c r="E13055" t="s">
        <v>40</v>
      </c>
      <c r="F13055" s="7">
        <v>1289.31</v>
      </c>
      <c r="G13055" t="s">
        <v>33</v>
      </c>
      <c r="H13055" t="s">
        <v>31814</v>
      </c>
      <c r="I13055" t="s">
        <v>31819</v>
      </c>
      <c r="M13055" t="s">
        <v>36</v>
      </c>
      <c r="N13055" t="str">
        <f>IF(AND(PESQUISA!$B$3&lt;&gt;"",OR(PESQUISA!$B$4="TODAS",B13055=PESQUISA!$B$4),ISNUMBER(SEARCH(PESQUISA!$B$3,D13055))),ROW()-1,"")</f>
        <v/>
      </c>
    </row>
    <row r="13056" spans="1:14" x14ac:dyDescent="0.3">
      <c r="A13056" t="s">
        <v>39346</v>
      </c>
      <c r="B13056" t="s">
        <v>31811</v>
      </c>
      <c r="C13056" t="s">
        <v>39347</v>
      </c>
      <c r="D13056" t="s">
        <v>39348</v>
      </c>
      <c r="E13056" t="s">
        <v>40</v>
      </c>
      <c r="F13056" s="7">
        <v>1079.77</v>
      </c>
      <c r="G13056" t="s">
        <v>33</v>
      </c>
      <c r="H13056" t="s">
        <v>31814</v>
      </c>
      <c r="I13056" t="s">
        <v>31819</v>
      </c>
      <c r="M13056" t="s">
        <v>36</v>
      </c>
      <c r="N13056" t="str">
        <f>IF(AND(PESQUISA!$B$3&lt;&gt;"",OR(PESQUISA!$B$4="TODAS",B13056=PESQUISA!$B$4),ISNUMBER(SEARCH(PESQUISA!$B$3,D13056))),ROW()-1,"")</f>
        <v/>
      </c>
    </row>
    <row r="13057" spans="1:14" x14ac:dyDescent="0.3">
      <c r="A13057" t="s">
        <v>39349</v>
      </c>
      <c r="B13057" t="s">
        <v>31811</v>
      </c>
      <c r="C13057" t="s">
        <v>39350</v>
      </c>
      <c r="D13057" t="s">
        <v>39351</v>
      </c>
      <c r="E13057" t="s">
        <v>40</v>
      </c>
      <c r="F13057" s="7">
        <v>1073.7</v>
      </c>
      <c r="G13057" t="s">
        <v>33</v>
      </c>
      <c r="H13057" t="s">
        <v>31814</v>
      </c>
      <c r="I13057" t="s">
        <v>31819</v>
      </c>
      <c r="M13057" t="s">
        <v>36</v>
      </c>
      <c r="N13057" t="str">
        <f>IF(AND(PESQUISA!$B$3&lt;&gt;"",OR(PESQUISA!$B$4="TODAS",B13057=PESQUISA!$B$4),ISNUMBER(SEARCH(PESQUISA!$B$3,D13057))),ROW()-1,"")</f>
        <v/>
      </c>
    </row>
    <row r="13058" spans="1:14" x14ac:dyDescent="0.3">
      <c r="A13058" t="s">
        <v>39352</v>
      </c>
      <c r="B13058" t="s">
        <v>31811</v>
      </c>
      <c r="C13058" t="s">
        <v>39353</v>
      </c>
      <c r="D13058" t="s">
        <v>39354</v>
      </c>
      <c r="E13058" t="s">
        <v>40</v>
      </c>
      <c r="F13058" s="7">
        <v>1307.6199999999999</v>
      </c>
      <c r="G13058" t="s">
        <v>33</v>
      </c>
      <c r="H13058" t="s">
        <v>31814</v>
      </c>
      <c r="I13058" t="s">
        <v>31819</v>
      </c>
      <c r="M13058" t="s">
        <v>36</v>
      </c>
      <c r="N13058" t="str">
        <f>IF(AND(PESQUISA!$B$3&lt;&gt;"",OR(PESQUISA!$B$4="TODAS",B13058=PESQUISA!$B$4),ISNUMBER(SEARCH(PESQUISA!$B$3,D13058))),ROW()-1,"")</f>
        <v/>
      </c>
    </row>
    <row r="13059" spans="1:14" x14ac:dyDescent="0.3">
      <c r="A13059" t="s">
        <v>39355</v>
      </c>
      <c r="B13059" t="s">
        <v>31811</v>
      </c>
      <c r="C13059" t="s">
        <v>39356</v>
      </c>
      <c r="D13059" t="s">
        <v>39357</v>
      </c>
      <c r="E13059" t="s">
        <v>32</v>
      </c>
      <c r="F13059" s="7">
        <v>115.53</v>
      </c>
      <c r="G13059" t="s">
        <v>33</v>
      </c>
      <c r="H13059" t="s">
        <v>31814</v>
      </c>
      <c r="I13059" t="s">
        <v>31819</v>
      </c>
      <c r="M13059" t="s">
        <v>36</v>
      </c>
      <c r="N13059" t="str">
        <f>IF(AND(PESQUISA!$B$3&lt;&gt;"",OR(PESQUISA!$B$4="TODAS",B13059=PESQUISA!$B$4),ISNUMBER(SEARCH(PESQUISA!$B$3,D13059))),ROW()-1,"")</f>
        <v/>
      </c>
    </row>
    <row r="13060" spans="1:14" x14ac:dyDescent="0.3">
      <c r="A13060" t="s">
        <v>39358</v>
      </c>
      <c r="B13060" t="s">
        <v>31811</v>
      </c>
      <c r="C13060" t="s">
        <v>39359</v>
      </c>
      <c r="D13060" t="s">
        <v>39360</v>
      </c>
      <c r="E13060" t="s">
        <v>32</v>
      </c>
      <c r="F13060" s="7">
        <v>103.36</v>
      </c>
      <c r="G13060" t="s">
        <v>33</v>
      </c>
      <c r="H13060" t="s">
        <v>31814</v>
      </c>
      <c r="I13060" t="s">
        <v>31819</v>
      </c>
      <c r="M13060" t="s">
        <v>36</v>
      </c>
      <c r="N13060" t="str">
        <f>IF(AND(PESQUISA!$B$3&lt;&gt;"",OR(PESQUISA!$B$4="TODAS",B13060=PESQUISA!$B$4),ISNUMBER(SEARCH(PESQUISA!$B$3,D13060))),ROW()-1,"")</f>
        <v/>
      </c>
    </row>
    <row r="13061" spans="1:14" x14ac:dyDescent="0.3">
      <c r="A13061" t="s">
        <v>39361</v>
      </c>
      <c r="B13061" t="s">
        <v>31811</v>
      </c>
      <c r="C13061" t="s">
        <v>39362</v>
      </c>
      <c r="D13061" t="s">
        <v>39363</v>
      </c>
      <c r="E13061" t="s">
        <v>32</v>
      </c>
      <c r="F13061" s="7">
        <v>123.63</v>
      </c>
      <c r="G13061" t="s">
        <v>33</v>
      </c>
      <c r="H13061" t="s">
        <v>31814</v>
      </c>
      <c r="I13061" t="s">
        <v>31819</v>
      </c>
      <c r="M13061" t="s">
        <v>36</v>
      </c>
      <c r="N13061" t="str">
        <f>IF(AND(PESQUISA!$B$3&lt;&gt;"",OR(PESQUISA!$B$4="TODAS",B13061=PESQUISA!$B$4),ISNUMBER(SEARCH(PESQUISA!$B$3,D13061))),ROW()-1,"")</f>
        <v/>
      </c>
    </row>
    <row r="13062" spans="1:14" x14ac:dyDescent="0.3">
      <c r="A13062" t="s">
        <v>39364</v>
      </c>
      <c r="B13062" t="s">
        <v>31811</v>
      </c>
      <c r="C13062" t="s">
        <v>39365</v>
      </c>
      <c r="D13062" t="s">
        <v>39366</v>
      </c>
      <c r="E13062" t="s">
        <v>32</v>
      </c>
      <c r="F13062" s="7">
        <v>128.36000000000001</v>
      </c>
      <c r="G13062" t="s">
        <v>33</v>
      </c>
      <c r="H13062" t="s">
        <v>31814</v>
      </c>
      <c r="I13062" t="s">
        <v>31819</v>
      </c>
      <c r="M13062" t="s">
        <v>36</v>
      </c>
      <c r="N13062" t="str">
        <f>IF(AND(PESQUISA!$B$3&lt;&gt;"",OR(PESQUISA!$B$4="TODAS",B13062=PESQUISA!$B$4),ISNUMBER(SEARCH(PESQUISA!$B$3,D13062))),ROW()-1,"")</f>
        <v/>
      </c>
    </row>
    <row r="13063" spans="1:14" x14ac:dyDescent="0.3">
      <c r="A13063" t="s">
        <v>39367</v>
      </c>
      <c r="B13063" t="s">
        <v>31811</v>
      </c>
      <c r="C13063" t="s">
        <v>39368</v>
      </c>
      <c r="D13063" t="s">
        <v>39369</v>
      </c>
      <c r="E13063" t="s">
        <v>32</v>
      </c>
      <c r="F13063" s="7">
        <v>142.1</v>
      </c>
      <c r="G13063" t="s">
        <v>33</v>
      </c>
      <c r="H13063" t="s">
        <v>31814</v>
      </c>
      <c r="I13063" t="s">
        <v>31819</v>
      </c>
      <c r="M13063" t="s">
        <v>36</v>
      </c>
      <c r="N13063" t="str">
        <f>IF(AND(PESQUISA!$B$3&lt;&gt;"",OR(PESQUISA!$B$4="TODAS",B13063=PESQUISA!$B$4),ISNUMBER(SEARCH(PESQUISA!$B$3,D13063))),ROW()-1,"")</f>
        <v/>
      </c>
    </row>
    <row r="13064" spans="1:14" x14ac:dyDescent="0.3">
      <c r="A13064" t="s">
        <v>39370</v>
      </c>
      <c r="B13064" t="s">
        <v>31811</v>
      </c>
      <c r="C13064" t="s">
        <v>39371</v>
      </c>
      <c r="D13064" t="s">
        <v>39372</v>
      </c>
      <c r="E13064" t="s">
        <v>32</v>
      </c>
      <c r="F13064" s="7">
        <v>159.87</v>
      </c>
      <c r="G13064" t="s">
        <v>33</v>
      </c>
      <c r="H13064" t="s">
        <v>31814</v>
      </c>
      <c r="I13064" t="s">
        <v>31819</v>
      </c>
      <c r="M13064" t="s">
        <v>36</v>
      </c>
      <c r="N13064" t="str">
        <f>IF(AND(PESQUISA!$B$3&lt;&gt;"",OR(PESQUISA!$B$4="TODAS",B13064=PESQUISA!$B$4),ISNUMBER(SEARCH(PESQUISA!$B$3,D13064))),ROW()-1,"")</f>
        <v/>
      </c>
    </row>
    <row r="13065" spans="1:14" x14ac:dyDescent="0.3">
      <c r="A13065" t="s">
        <v>39373</v>
      </c>
      <c r="B13065" t="s">
        <v>31811</v>
      </c>
      <c r="C13065" t="s">
        <v>39374</v>
      </c>
      <c r="D13065" t="s">
        <v>39375</v>
      </c>
      <c r="E13065" t="s">
        <v>32</v>
      </c>
      <c r="F13065" s="7">
        <v>207.13</v>
      </c>
      <c r="G13065" t="s">
        <v>33</v>
      </c>
      <c r="H13065" t="s">
        <v>31814</v>
      </c>
      <c r="I13065" t="s">
        <v>31819</v>
      </c>
      <c r="M13065" t="s">
        <v>36</v>
      </c>
      <c r="N13065" t="str">
        <f>IF(AND(PESQUISA!$B$3&lt;&gt;"",OR(PESQUISA!$B$4="TODAS",B13065=PESQUISA!$B$4),ISNUMBER(SEARCH(PESQUISA!$B$3,D13065))),ROW()-1,"")</f>
        <v/>
      </c>
    </row>
    <row r="13066" spans="1:14" x14ac:dyDescent="0.3">
      <c r="A13066" t="s">
        <v>39376</v>
      </c>
      <c r="B13066" t="s">
        <v>31811</v>
      </c>
      <c r="C13066" t="s">
        <v>39377</v>
      </c>
      <c r="D13066" t="s">
        <v>39378</v>
      </c>
      <c r="E13066" t="s">
        <v>32</v>
      </c>
      <c r="F13066" s="7">
        <v>93.52</v>
      </c>
      <c r="G13066" t="s">
        <v>33</v>
      </c>
      <c r="H13066" t="s">
        <v>31814</v>
      </c>
      <c r="I13066" t="s">
        <v>31819</v>
      </c>
      <c r="M13066" t="s">
        <v>36</v>
      </c>
      <c r="N13066" t="str">
        <f>IF(AND(PESQUISA!$B$3&lt;&gt;"",OR(PESQUISA!$B$4="TODAS",B13066=PESQUISA!$B$4),ISNUMBER(SEARCH(PESQUISA!$B$3,D13066))),ROW()-1,"")</f>
        <v/>
      </c>
    </row>
    <row r="13067" spans="1:14" x14ac:dyDescent="0.3">
      <c r="A13067" t="s">
        <v>39379</v>
      </c>
      <c r="B13067" t="s">
        <v>31811</v>
      </c>
      <c r="C13067" t="s">
        <v>39380</v>
      </c>
      <c r="D13067" t="s">
        <v>39381</v>
      </c>
      <c r="E13067" t="s">
        <v>32</v>
      </c>
      <c r="F13067" s="7">
        <v>107.27</v>
      </c>
      <c r="G13067" t="s">
        <v>33</v>
      </c>
      <c r="H13067" t="s">
        <v>31814</v>
      </c>
      <c r="I13067" t="s">
        <v>31819</v>
      </c>
      <c r="M13067" t="s">
        <v>36</v>
      </c>
      <c r="N13067" t="str">
        <f>IF(AND(PESQUISA!$B$3&lt;&gt;"",OR(PESQUISA!$B$4="TODAS",B13067=PESQUISA!$B$4),ISNUMBER(SEARCH(PESQUISA!$B$3,D13067))),ROW()-1,"")</f>
        <v/>
      </c>
    </row>
    <row r="13068" spans="1:14" x14ac:dyDescent="0.3">
      <c r="A13068" t="s">
        <v>39382</v>
      </c>
      <c r="B13068" t="s">
        <v>31811</v>
      </c>
      <c r="C13068" t="s">
        <v>39383</v>
      </c>
      <c r="D13068" t="s">
        <v>39384</v>
      </c>
      <c r="E13068" t="s">
        <v>32</v>
      </c>
      <c r="F13068" s="7">
        <v>127.3</v>
      </c>
      <c r="G13068" t="s">
        <v>33</v>
      </c>
      <c r="H13068" t="s">
        <v>31814</v>
      </c>
      <c r="I13068" t="s">
        <v>31819</v>
      </c>
      <c r="M13068" t="s">
        <v>36</v>
      </c>
      <c r="N13068" t="str">
        <f>IF(AND(PESQUISA!$B$3&lt;&gt;"",OR(PESQUISA!$B$4="TODAS",B13068=PESQUISA!$B$4),ISNUMBER(SEARCH(PESQUISA!$B$3,D13068))),ROW()-1,"")</f>
        <v/>
      </c>
    </row>
    <row r="13069" spans="1:14" x14ac:dyDescent="0.3">
      <c r="A13069" t="s">
        <v>39385</v>
      </c>
      <c r="B13069" t="s">
        <v>31811</v>
      </c>
      <c r="C13069" t="s">
        <v>39386</v>
      </c>
      <c r="D13069" t="s">
        <v>39387</v>
      </c>
      <c r="E13069" t="s">
        <v>32</v>
      </c>
      <c r="F13069" s="7">
        <v>122.68</v>
      </c>
      <c r="G13069" t="s">
        <v>33</v>
      </c>
      <c r="H13069" t="s">
        <v>31814</v>
      </c>
      <c r="I13069" t="s">
        <v>31819</v>
      </c>
      <c r="M13069" t="s">
        <v>36</v>
      </c>
      <c r="N13069" t="str">
        <f>IF(AND(PESQUISA!$B$3&lt;&gt;"",OR(PESQUISA!$B$4="TODAS",B13069=PESQUISA!$B$4),ISNUMBER(SEARCH(PESQUISA!$B$3,D13069))),ROW()-1,"")</f>
        <v/>
      </c>
    </row>
    <row r="13070" spans="1:14" x14ac:dyDescent="0.3">
      <c r="A13070" t="s">
        <v>39388</v>
      </c>
      <c r="B13070" t="s">
        <v>31811</v>
      </c>
      <c r="C13070" t="s">
        <v>39389</v>
      </c>
      <c r="D13070" t="s">
        <v>39390</v>
      </c>
      <c r="E13070" t="s">
        <v>32</v>
      </c>
      <c r="F13070" s="7">
        <v>172.41</v>
      </c>
      <c r="G13070" t="s">
        <v>33</v>
      </c>
      <c r="H13070" t="s">
        <v>31814</v>
      </c>
      <c r="I13070" t="s">
        <v>31819</v>
      </c>
      <c r="M13070" t="s">
        <v>36</v>
      </c>
      <c r="N13070" t="str">
        <f>IF(AND(PESQUISA!$B$3&lt;&gt;"",OR(PESQUISA!$B$4="TODAS",B13070=PESQUISA!$B$4),ISNUMBER(SEARCH(PESQUISA!$B$3,D13070))),ROW()-1,"")</f>
        <v/>
      </c>
    </row>
    <row r="13071" spans="1:14" x14ac:dyDescent="0.3">
      <c r="A13071" t="s">
        <v>39391</v>
      </c>
      <c r="B13071" t="s">
        <v>31811</v>
      </c>
      <c r="C13071" t="s">
        <v>39392</v>
      </c>
      <c r="D13071" t="s">
        <v>39393</v>
      </c>
      <c r="E13071" t="s">
        <v>32</v>
      </c>
      <c r="F13071" s="7">
        <v>86.37</v>
      </c>
      <c r="G13071" t="s">
        <v>33</v>
      </c>
      <c r="H13071" t="s">
        <v>31814</v>
      </c>
      <c r="I13071" t="s">
        <v>31819</v>
      </c>
      <c r="M13071" t="s">
        <v>36</v>
      </c>
      <c r="N13071" t="str">
        <f>IF(AND(PESQUISA!$B$3&lt;&gt;"",OR(PESQUISA!$B$4="TODAS",B13071=PESQUISA!$B$4),ISNUMBER(SEARCH(PESQUISA!$B$3,D13071))),ROW()-1,"")</f>
        <v/>
      </c>
    </row>
    <row r="13072" spans="1:14" x14ac:dyDescent="0.3">
      <c r="A13072" t="s">
        <v>39394</v>
      </c>
      <c r="B13072" t="s">
        <v>31811</v>
      </c>
      <c r="C13072" t="s">
        <v>39395</v>
      </c>
      <c r="D13072" t="s">
        <v>39396</v>
      </c>
      <c r="E13072" t="s">
        <v>32</v>
      </c>
      <c r="F13072" s="7">
        <v>100.54</v>
      </c>
      <c r="G13072" t="s">
        <v>33</v>
      </c>
      <c r="H13072" t="s">
        <v>31814</v>
      </c>
      <c r="I13072" t="s">
        <v>31819</v>
      </c>
      <c r="M13072" t="s">
        <v>36</v>
      </c>
      <c r="N13072" t="str">
        <f>IF(AND(PESQUISA!$B$3&lt;&gt;"",OR(PESQUISA!$B$4="TODAS",B13072=PESQUISA!$B$4),ISNUMBER(SEARCH(PESQUISA!$B$3,D13072))),ROW()-1,"")</f>
        <v/>
      </c>
    </row>
    <row r="13073" spans="1:14" x14ac:dyDescent="0.3">
      <c r="A13073" t="s">
        <v>39397</v>
      </c>
      <c r="B13073" t="s">
        <v>31811</v>
      </c>
      <c r="C13073" t="s">
        <v>39398</v>
      </c>
      <c r="D13073" t="s">
        <v>39399</v>
      </c>
      <c r="E13073" t="s">
        <v>32</v>
      </c>
      <c r="F13073" s="7">
        <v>109.48</v>
      </c>
      <c r="G13073" t="s">
        <v>33</v>
      </c>
      <c r="H13073" t="s">
        <v>31814</v>
      </c>
      <c r="I13073" t="s">
        <v>31819</v>
      </c>
      <c r="M13073" t="s">
        <v>36</v>
      </c>
      <c r="N13073" t="str">
        <f>IF(AND(PESQUISA!$B$3&lt;&gt;"",OR(PESQUISA!$B$4="TODAS",B13073=PESQUISA!$B$4),ISNUMBER(SEARCH(PESQUISA!$B$3,D13073))),ROW()-1,"")</f>
        <v/>
      </c>
    </row>
    <row r="13074" spans="1:14" x14ac:dyDescent="0.3">
      <c r="A13074" t="s">
        <v>39400</v>
      </c>
      <c r="B13074" t="s">
        <v>31811</v>
      </c>
      <c r="C13074" t="s">
        <v>39401</v>
      </c>
      <c r="D13074" t="s">
        <v>39402</v>
      </c>
      <c r="E13074" t="s">
        <v>32</v>
      </c>
      <c r="F13074" s="7">
        <v>132.49</v>
      </c>
      <c r="G13074" t="s">
        <v>33</v>
      </c>
      <c r="H13074" t="s">
        <v>31814</v>
      </c>
      <c r="I13074" t="s">
        <v>31819</v>
      </c>
      <c r="M13074" t="s">
        <v>36</v>
      </c>
      <c r="N13074" t="str">
        <f>IF(AND(PESQUISA!$B$3&lt;&gt;"",OR(PESQUISA!$B$4="TODAS",B13074=PESQUISA!$B$4),ISNUMBER(SEARCH(PESQUISA!$B$3,D13074))),ROW()-1,"")</f>
        <v/>
      </c>
    </row>
    <row r="13075" spans="1:14" x14ac:dyDescent="0.3">
      <c r="A13075" t="s">
        <v>39403</v>
      </c>
      <c r="B13075" t="s">
        <v>31811</v>
      </c>
      <c r="C13075" t="s">
        <v>39404</v>
      </c>
      <c r="D13075" t="s">
        <v>39405</v>
      </c>
      <c r="E13075" t="s">
        <v>32</v>
      </c>
      <c r="F13075" s="7">
        <v>93.52</v>
      </c>
      <c r="G13075" t="s">
        <v>33</v>
      </c>
      <c r="H13075" t="s">
        <v>31814</v>
      </c>
      <c r="I13075" t="s">
        <v>31819</v>
      </c>
      <c r="M13075" t="s">
        <v>36</v>
      </c>
      <c r="N13075" t="str">
        <f>IF(AND(PESQUISA!$B$3&lt;&gt;"",OR(PESQUISA!$B$4="TODAS",B13075=PESQUISA!$B$4),ISNUMBER(SEARCH(PESQUISA!$B$3,D13075))),ROW()-1,"")</f>
        <v/>
      </c>
    </row>
    <row r="13076" spans="1:14" x14ac:dyDescent="0.3">
      <c r="A13076" t="s">
        <v>39406</v>
      </c>
      <c r="B13076" t="s">
        <v>31811</v>
      </c>
      <c r="C13076" t="s">
        <v>39407</v>
      </c>
      <c r="D13076" t="s">
        <v>39408</v>
      </c>
      <c r="E13076" t="s">
        <v>32</v>
      </c>
      <c r="F13076" s="7">
        <v>97.92</v>
      </c>
      <c r="G13076" t="s">
        <v>33</v>
      </c>
      <c r="H13076" t="s">
        <v>31814</v>
      </c>
      <c r="I13076" t="s">
        <v>31819</v>
      </c>
      <c r="M13076" t="s">
        <v>36</v>
      </c>
      <c r="N13076" t="str">
        <f>IF(AND(PESQUISA!$B$3&lt;&gt;"",OR(PESQUISA!$B$4="TODAS",B13076=PESQUISA!$B$4),ISNUMBER(SEARCH(PESQUISA!$B$3,D13076))),ROW()-1,"")</f>
        <v/>
      </c>
    </row>
    <row r="13077" spans="1:14" x14ac:dyDescent="0.3">
      <c r="A13077" t="s">
        <v>39409</v>
      </c>
      <c r="B13077" t="s">
        <v>31811</v>
      </c>
      <c r="C13077" t="s">
        <v>39410</v>
      </c>
      <c r="D13077" t="s">
        <v>39411</v>
      </c>
      <c r="E13077" t="s">
        <v>32</v>
      </c>
      <c r="F13077" s="7">
        <v>118</v>
      </c>
      <c r="G13077" t="s">
        <v>33</v>
      </c>
      <c r="H13077" t="s">
        <v>31814</v>
      </c>
      <c r="I13077" t="s">
        <v>31819</v>
      </c>
      <c r="M13077" t="s">
        <v>36</v>
      </c>
      <c r="N13077" t="str">
        <f>IF(AND(PESQUISA!$B$3&lt;&gt;"",OR(PESQUISA!$B$4="TODAS",B13077=PESQUISA!$B$4),ISNUMBER(SEARCH(PESQUISA!$B$3,D13077))),ROW()-1,"")</f>
        <v/>
      </c>
    </row>
    <row r="13078" spans="1:14" x14ac:dyDescent="0.3">
      <c r="A13078" t="s">
        <v>39412</v>
      </c>
      <c r="B13078" t="s">
        <v>31811</v>
      </c>
      <c r="C13078" t="s">
        <v>39413</v>
      </c>
      <c r="D13078" t="s">
        <v>39414</v>
      </c>
      <c r="E13078" t="s">
        <v>32</v>
      </c>
      <c r="F13078" s="7">
        <v>126.53</v>
      </c>
      <c r="G13078" t="s">
        <v>33</v>
      </c>
      <c r="H13078" t="s">
        <v>31814</v>
      </c>
      <c r="I13078" t="s">
        <v>31819</v>
      </c>
      <c r="M13078" t="s">
        <v>36</v>
      </c>
      <c r="N13078" t="str">
        <f>IF(AND(PESQUISA!$B$3&lt;&gt;"",OR(PESQUISA!$B$4="TODAS",B13078=PESQUISA!$B$4),ISNUMBER(SEARCH(PESQUISA!$B$3,D13078))),ROW()-1,"")</f>
        <v/>
      </c>
    </row>
    <row r="13079" spans="1:14" x14ac:dyDescent="0.3">
      <c r="A13079" t="s">
        <v>39415</v>
      </c>
      <c r="B13079" t="s">
        <v>31811</v>
      </c>
      <c r="C13079" t="s">
        <v>39416</v>
      </c>
      <c r="D13079" t="s">
        <v>39417</v>
      </c>
      <c r="E13079" t="s">
        <v>32</v>
      </c>
      <c r="F13079" s="7">
        <v>88.98</v>
      </c>
      <c r="G13079" t="s">
        <v>33</v>
      </c>
      <c r="H13079" t="s">
        <v>31814</v>
      </c>
      <c r="I13079" t="s">
        <v>31819</v>
      </c>
      <c r="M13079" t="s">
        <v>36</v>
      </c>
      <c r="N13079" t="str">
        <f>IF(AND(PESQUISA!$B$3&lt;&gt;"",OR(PESQUISA!$B$4="TODAS",B13079=PESQUISA!$B$4),ISNUMBER(SEARCH(PESQUISA!$B$3,D13079))),ROW()-1,"")</f>
        <v/>
      </c>
    </row>
    <row r="13080" spans="1:14" x14ac:dyDescent="0.3">
      <c r="A13080" t="s">
        <v>39418</v>
      </c>
      <c r="B13080" t="s">
        <v>31811</v>
      </c>
      <c r="C13080" t="s">
        <v>39419</v>
      </c>
      <c r="D13080" t="s">
        <v>39420</v>
      </c>
      <c r="E13080" t="s">
        <v>32</v>
      </c>
      <c r="F13080" s="7">
        <v>90.77</v>
      </c>
      <c r="G13080" t="s">
        <v>33</v>
      </c>
      <c r="H13080" t="s">
        <v>31814</v>
      </c>
      <c r="I13080" t="s">
        <v>31819</v>
      </c>
      <c r="M13080" t="s">
        <v>36</v>
      </c>
      <c r="N13080" t="str">
        <f>IF(AND(PESQUISA!$B$3&lt;&gt;"",OR(PESQUISA!$B$4="TODAS",B13080=PESQUISA!$B$4),ISNUMBER(SEARCH(PESQUISA!$B$3,D13080))),ROW()-1,"")</f>
        <v/>
      </c>
    </row>
    <row r="13081" spans="1:14" x14ac:dyDescent="0.3">
      <c r="A13081" t="s">
        <v>39421</v>
      </c>
      <c r="B13081" t="s">
        <v>31811</v>
      </c>
      <c r="C13081" t="s">
        <v>39422</v>
      </c>
      <c r="D13081" t="s">
        <v>39423</v>
      </c>
      <c r="E13081" t="s">
        <v>32</v>
      </c>
      <c r="F13081" s="7">
        <v>102.32</v>
      </c>
      <c r="G13081" t="s">
        <v>33</v>
      </c>
      <c r="H13081" t="s">
        <v>31814</v>
      </c>
      <c r="I13081" t="s">
        <v>31819</v>
      </c>
      <c r="M13081" t="s">
        <v>36</v>
      </c>
      <c r="N13081" t="str">
        <f>IF(AND(PESQUISA!$B$3&lt;&gt;"",OR(PESQUISA!$B$4="TODAS",B13081=PESQUISA!$B$4),ISNUMBER(SEARCH(PESQUISA!$B$3,D13081))),ROW()-1,"")</f>
        <v/>
      </c>
    </row>
    <row r="13082" spans="1:14" x14ac:dyDescent="0.3">
      <c r="A13082" t="s">
        <v>39424</v>
      </c>
      <c r="B13082" t="s">
        <v>31811</v>
      </c>
      <c r="C13082" t="s">
        <v>39425</v>
      </c>
      <c r="D13082" t="s">
        <v>39426</v>
      </c>
      <c r="E13082" t="s">
        <v>32</v>
      </c>
      <c r="F13082" s="7">
        <v>113.64</v>
      </c>
      <c r="G13082" t="s">
        <v>33</v>
      </c>
      <c r="H13082" t="s">
        <v>31814</v>
      </c>
      <c r="I13082" t="s">
        <v>31819</v>
      </c>
      <c r="M13082" t="s">
        <v>36</v>
      </c>
      <c r="N13082" t="str">
        <f>IF(AND(PESQUISA!$B$3&lt;&gt;"",OR(PESQUISA!$B$4="TODAS",B13082=PESQUISA!$B$4),ISNUMBER(SEARCH(PESQUISA!$B$3,D13082))),ROW()-1,"")</f>
        <v/>
      </c>
    </row>
    <row r="13083" spans="1:14" x14ac:dyDescent="0.3">
      <c r="A13083" t="s">
        <v>39427</v>
      </c>
      <c r="B13083" t="s">
        <v>31811</v>
      </c>
      <c r="C13083" t="s">
        <v>39428</v>
      </c>
      <c r="D13083" t="s">
        <v>39429</v>
      </c>
      <c r="E13083" t="s">
        <v>32</v>
      </c>
      <c r="F13083" s="7">
        <v>126.53</v>
      </c>
      <c r="G13083" t="s">
        <v>33</v>
      </c>
      <c r="H13083" t="s">
        <v>31814</v>
      </c>
      <c r="I13083" t="s">
        <v>31819</v>
      </c>
      <c r="M13083" t="s">
        <v>36</v>
      </c>
      <c r="N13083" t="str">
        <f>IF(AND(PESQUISA!$B$3&lt;&gt;"",OR(PESQUISA!$B$4="TODAS",B13083=PESQUISA!$B$4),ISNUMBER(SEARCH(PESQUISA!$B$3,D13083))),ROW()-1,"")</f>
        <v/>
      </c>
    </row>
    <row r="13084" spans="1:14" x14ac:dyDescent="0.3">
      <c r="A13084" t="s">
        <v>39430</v>
      </c>
      <c r="B13084" t="s">
        <v>31811</v>
      </c>
      <c r="C13084" t="s">
        <v>39431</v>
      </c>
      <c r="D13084" t="s">
        <v>39432</v>
      </c>
      <c r="E13084" t="s">
        <v>32</v>
      </c>
      <c r="F13084" s="7">
        <v>78.150000000000006</v>
      </c>
      <c r="G13084" t="s">
        <v>33</v>
      </c>
      <c r="H13084" t="s">
        <v>31814</v>
      </c>
      <c r="I13084" t="s">
        <v>31819</v>
      </c>
      <c r="M13084" t="s">
        <v>36</v>
      </c>
      <c r="N13084" t="str">
        <f>IF(AND(PESQUISA!$B$3&lt;&gt;"",OR(PESQUISA!$B$4="TODAS",B13084=PESQUISA!$B$4),ISNUMBER(SEARCH(PESQUISA!$B$3,D13084))),ROW()-1,"")</f>
        <v/>
      </c>
    </row>
    <row r="13085" spans="1:14" x14ac:dyDescent="0.3">
      <c r="A13085" t="s">
        <v>39433</v>
      </c>
      <c r="B13085" t="s">
        <v>31811</v>
      </c>
      <c r="C13085" t="s">
        <v>39434</v>
      </c>
      <c r="D13085" t="s">
        <v>39435</v>
      </c>
      <c r="E13085" t="s">
        <v>32</v>
      </c>
      <c r="F13085" s="7">
        <v>40.71</v>
      </c>
      <c r="G13085" t="s">
        <v>33</v>
      </c>
      <c r="H13085" t="s">
        <v>31814</v>
      </c>
      <c r="I13085" t="s">
        <v>31819</v>
      </c>
      <c r="M13085" t="s">
        <v>36</v>
      </c>
      <c r="N13085" t="str">
        <f>IF(AND(PESQUISA!$B$3&lt;&gt;"",OR(PESQUISA!$B$4="TODAS",B13085=PESQUISA!$B$4),ISNUMBER(SEARCH(PESQUISA!$B$3,D13085))),ROW()-1,"")</f>
        <v/>
      </c>
    </row>
    <row r="13086" spans="1:14" x14ac:dyDescent="0.3">
      <c r="A13086" t="s">
        <v>39436</v>
      </c>
      <c r="B13086" t="s">
        <v>31811</v>
      </c>
      <c r="C13086" t="s">
        <v>39437</v>
      </c>
      <c r="D13086" t="s">
        <v>39438</v>
      </c>
      <c r="E13086" t="s">
        <v>32</v>
      </c>
      <c r="F13086" s="7">
        <v>44.01</v>
      </c>
      <c r="G13086" t="s">
        <v>33</v>
      </c>
      <c r="H13086" t="s">
        <v>31814</v>
      </c>
      <c r="I13086" t="s">
        <v>31819</v>
      </c>
      <c r="M13086" t="s">
        <v>36</v>
      </c>
      <c r="N13086" t="str">
        <f>IF(AND(PESQUISA!$B$3&lt;&gt;"",OR(PESQUISA!$B$4="TODAS",B13086=PESQUISA!$B$4),ISNUMBER(SEARCH(PESQUISA!$B$3,D13086))),ROW()-1,"")</f>
        <v/>
      </c>
    </row>
    <row r="13087" spans="1:14" x14ac:dyDescent="0.3">
      <c r="A13087" t="s">
        <v>39439</v>
      </c>
      <c r="B13087" t="s">
        <v>31811</v>
      </c>
      <c r="C13087" t="s">
        <v>39440</v>
      </c>
      <c r="D13087" t="s">
        <v>39441</v>
      </c>
      <c r="E13087" t="s">
        <v>32</v>
      </c>
      <c r="F13087" s="7">
        <v>59.96</v>
      </c>
      <c r="G13087" t="s">
        <v>33</v>
      </c>
      <c r="H13087" t="s">
        <v>31814</v>
      </c>
      <c r="I13087" t="s">
        <v>31819</v>
      </c>
      <c r="M13087" t="s">
        <v>36</v>
      </c>
      <c r="N13087" t="str">
        <f>IF(AND(PESQUISA!$B$3&lt;&gt;"",OR(PESQUISA!$B$4="TODAS",B13087=PESQUISA!$B$4),ISNUMBER(SEARCH(PESQUISA!$B$3,D13087))),ROW()-1,"")</f>
        <v/>
      </c>
    </row>
    <row r="13088" spans="1:14" x14ac:dyDescent="0.3">
      <c r="A13088" t="s">
        <v>39442</v>
      </c>
      <c r="B13088" t="s">
        <v>31811</v>
      </c>
      <c r="C13088" t="s">
        <v>39443</v>
      </c>
      <c r="D13088" t="s">
        <v>39444</v>
      </c>
      <c r="E13088" t="s">
        <v>32</v>
      </c>
      <c r="F13088" s="7">
        <v>66.010000000000005</v>
      </c>
      <c r="G13088" t="s">
        <v>33</v>
      </c>
      <c r="H13088" t="s">
        <v>31814</v>
      </c>
      <c r="I13088" t="s">
        <v>31819</v>
      </c>
      <c r="M13088" t="s">
        <v>36</v>
      </c>
      <c r="N13088" t="str">
        <f>IF(AND(PESQUISA!$B$3&lt;&gt;"",OR(PESQUISA!$B$4="TODAS",B13088=PESQUISA!$B$4),ISNUMBER(SEARCH(PESQUISA!$B$3,D13088))),ROW()-1,"")</f>
        <v/>
      </c>
    </row>
    <row r="13089" spans="1:14" x14ac:dyDescent="0.3">
      <c r="A13089" t="s">
        <v>39445</v>
      </c>
      <c r="B13089" t="s">
        <v>31811</v>
      </c>
      <c r="C13089" t="s">
        <v>39446</v>
      </c>
      <c r="D13089" t="s">
        <v>39447</v>
      </c>
      <c r="E13089" t="s">
        <v>32</v>
      </c>
      <c r="F13089" s="7">
        <v>82.52</v>
      </c>
      <c r="G13089" t="s">
        <v>33</v>
      </c>
      <c r="H13089" t="s">
        <v>31814</v>
      </c>
      <c r="I13089" t="s">
        <v>31819</v>
      </c>
      <c r="M13089" t="s">
        <v>36</v>
      </c>
      <c r="N13089" t="str">
        <f>IF(AND(PESQUISA!$B$3&lt;&gt;"",OR(PESQUISA!$B$4="TODAS",B13089=PESQUISA!$B$4),ISNUMBER(SEARCH(PESQUISA!$B$3,D13089))),ROW()-1,"")</f>
        <v/>
      </c>
    </row>
    <row r="13090" spans="1:14" x14ac:dyDescent="0.3">
      <c r="A13090" t="s">
        <v>39448</v>
      </c>
      <c r="B13090" t="s">
        <v>31811</v>
      </c>
      <c r="C13090" t="s">
        <v>39449</v>
      </c>
      <c r="D13090" t="s">
        <v>39450</v>
      </c>
      <c r="E13090" t="s">
        <v>32</v>
      </c>
      <c r="F13090" s="7">
        <v>91.1</v>
      </c>
      <c r="G13090" t="s">
        <v>33</v>
      </c>
      <c r="H13090" t="s">
        <v>31814</v>
      </c>
      <c r="I13090" t="s">
        <v>31819</v>
      </c>
      <c r="M13090" t="s">
        <v>36</v>
      </c>
      <c r="N13090" t="str">
        <f>IF(AND(PESQUISA!$B$3&lt;&gt;"",OR(PESQUISA!$B$4="TODAS",B13090=PESQUISA!$B$4),ISNUMBER(SEARCH(PESQUISA!$B$3,D13090))),ROW()-1,"")</f>
        <v/>
      </c>
    </row>
    <row r="13091" spans="1:14" x14ac:dyDescent="0.3">
      <c r="A13091" t="s">
        <v>39451</v>
      </c>
      <c r="B13091" t="s">
        <v>31811</v>
      </c>
      <c r="C13091" t="s">
        <v>39452</v>
      </c>
      <c r="D13091" t="s">
        <v>39453</v>
      </c>
      <c r="E13091" t="s">
        <v>32</v>
      </c>
      <c r="F13091" s="7">
        <v>111.13</v>
      </c>
      <c r="G13091" t="s">
        <v>33</v>
      </c>
      <c r="H13091" t="s">
        <v>31814</v>
      </c>
      <c r="I13091" t="s">
        <v>31819</v>
      </c>
      <c r="M13091" t="s">
        <v>36</v>
      </c>
      <c r="N13091" t="str">
        <f>IF(AND(PESQUISA!$B$3&lt;&gt;"",OR(PESQUISA!$B$4="TODAS",B13091=PESQUISA!$B$4),ISNUMBER(SEARCH(PESQUISA!$B$3,D13091))),ROW()-1,"")</f>
        <v/>
      </c>
    </row>
    <row r="13092" spans="1:14" x14ac:dyDescent="0.3">
      <c r="A13092" t="s">
        <v>39454</v>
      </c>
      <c r="B13092" t="s">
        <v>31811</v>
      </c>
      <c r="C13092" t="s">
        <v>39455</v>
      </c>
      <c r="D13092" t="s">
        <v>39456</v>
      </c>
      <c r="E13092" t="s">
        <v>32</v>
      </c>
      <c r="F13092" s="7">
        <v>144.13999999999999</v>
      </c>
      <c r="G13092" t="s">
        <v>33</v>
      </c>
      <c r="H13092" t="s">
        <v>31814</v>
      </c>
      <c r="I13092" t="s">
        <v>31819</v>
      </c>
      <c r="M13092" t="s">
        <v>36</v>
      </c>
      <c r="N13092" t="str">
        <f>IF(AND(PESQUISA!$B$3&lt;&gt;"",OR(PESQUISA!$B$4="TODAS",B13092=PESQUISA!$B$4),ISNUMBER(SEARCH(PESQUISA!$B$3,D13092))),ROW()-1,"")</f>
        <v/>
      </c>
    </row>
    <row r="13093" spans="1:14" x14ac:dyDescent="0.3">
      <c r="A13093" t="s">
        <v>39457</v>
      </c>
      <c r="B13093" t="s">
        <v>31811</v>
      </c>
      <c r="C13093" t="s">
        <v>39458</v>
      </c>
      <c r="D13093" t="s">
        <v>39459</v>
      </c>
      <c r="E13093" t="s">
        <v>32</v>
      </c>
      <c r="F13093" s="7">
        <v>93.52</v>
      </c>
      <c r="G13093" t="s">
        <v>33</v>
      </c>
      <c r="H13093" t="s">
        <v>31814</v>
      </c>
      <c r="I13093" t="s">
        <v>31819</v>
      </c>
      <c r="M13093" t="s">
        <v>36</v>
      </c>
      <c r="N13093" t="str">
        <f>IF(AND(PESQUISA!$B$3&lt;&gt;"",OR(PESQUISA!$B$4="TODAS",B13093=PESQUISA!$B$4),ISNUMBER(SEARCH(PESQUISA!$B$3,D13093))),ROW()-1,"")</f>
        <v/>
      </c>
    </row>
    <row r="13094" spans="1:14" x14ac:dyDescent="0.3">
      <c r="A13094" t="s">
        <v>39460</v>
      </c>
      <c r="B13094" t="s">
        <v>31811</v>
      </c>
      <c r="C13094" t="s">
        <v>39461</v>
      </c>
      <c r="D13094" t="s">
        <v>39462</v>
      </c>
      <c r="E13094" t="s">
        <v>32</v>
      </c>
      <c r="F13094" s="7">
        <v>108.62</v>
      </c>
      <c r="G13094" t="s">
        <v>33</v>
      </c>
      <c r="H13094" t="s">
        <v>31814</v>
      </c>
      <c r="I13094" t="s">
        <v>31819</v>
      </c>
      <c r="M13094" t="s">
        <v>36</v>
      </c>
      <c r="N13094" t="str">
        <f>IF(AND(PESQUISA!$B$3&lt;&gt;"",OR(PESQUISA!$B$4="TODAS",B13094=PESQUISA!$B$4),ISNUMBER(SEARCH(PESQUISA!$B$3,D13094))),ROW()-1,"")</f>
        <v/>
      </c>
    </row>
    <row r="13095" spans="1:14" x14ac:dyDescent="0.3">
      <c r="A13095" t="s">
        <v>39463</v>
      </c>
      <c r="B13095" t="s">
        <v>31811</v>
      </c>
      <c r="C13095" t="s">
        <v>39464</v>
      </c>
      <c r="D13095" t="s">
        <v>39465</v>
      </c>
      <c r="E13095" t="s">
        <v>32</v>
      </c>
      <c r="F13095" s="7">
        <v>127.8</v>
      </c>
      <c r="G13095" t="s">
        <v>33</v>
      </c>
      <c r="H13095" t="s">
        <v>31814</v>
      </c>
      <c r="I13095" t="s">
        <v>31819</v>
      </c>
      <c r="M13095" t="s">
        <v>36</v>
      </c>
      <c r="N13095" t="str">
        <f>IF(AND(PESQUISA!$B$3&lt;&gt;"",OR(PESQUISA!$B$4="TODAS",B13095=PESQUISA!$B$4),ISNUMBER(SEARCH(PESQUISA!$B$3,D13095))),ROW()-1,"")</f>
        <v/>
      </c>
    </row>
    <row r="13096" spans="1:14" x14ac:dyDescent="0.3">
      <c r="A13096" t="s">
        <v>39466</v>
      </c>
      <c r="B13096" t="s">
        <v>31811</v>
      </c>
      <c r="C13096" t="s">
        <v>39467</v>
      </c>
      <c r="D13096" t="s">
        <v>39468</v>
      </c>
      <c r="E13096" t="s">
        <v>32</v>
      </c>
      <c r="F13096" s="7">
        <v>155.85</v>
      </c>
      <c r="G13096" t="s">
        <v>33</v>
      </c>
      <c r="H13096" t="s">
        <v>31814</v>
      </c>
      <c r="I13096" t="s">
        <v>31819</v>
      </c>
      <c r="M13096" t="s">
        <v>36</v>
      </c>
      <c r="N13096" t="str">
        <f>IF(AND(PESQUISA!$B$3&lt;&gt;"",OR(PESQUISA!$B$4="TODAS",B13096=PESQUISA!$B$4),ISNUMBER(SEARCH(PESQUISA!$B$3,D13096))),ROW()-1,"")</f>
        <v/>
      </c>
    </row>
    <row r="13097" spans="1:14" x14ac:dyDescent="0.3">
      <c r="A13097" t="s">
        <v>39469</v>
      </c>
      <c r="B13097" t="s">
        <v>31811</v>
      </c>
      <c r="C13097" t="s">
        <v>39470</v>
      </c>
      <c r="D13097" t="s">
        <v>39471</v>
      </c>
      <c r="E13097" t="s">
        <v>32</v>
      </c>
      <c r="F13097" s="7">
        <v>58.62</v>
      </c>
      <c r="G13097" t="s">
        <v>33</v>
      </c>
      <c r="H13097" t="s">
        <v>31814</v>
      </c>
      <c r="I13097" t="s">
        <v>31819</v>
      </c>
      <c r="M13097" t="s">
        <v>36</v>
      </c>
      <c r="N13097" t="str">
        <f>IF(AND(PESQUISA!$B$3&lt;&gt;"",OR(PESQUISA!$B$4="TODAS",B13097=PESQUISA!$B$4),ISNUMBER(SEARCH(PESQUISA!$B$3,D13097))),ROW()-1,"")</f>
        <v/>
      </c>
    </row>
    <row r="13098" spans="1:14" x14ac:dyDescent="0.3">
      <c r="A13098" t="s">
        <v>39472</v>
      </c>
      <c r="B13098" t="s">
        <v>31811</v>
      </c>
      <c r="C13098" t="s">
        <v>39473</v>
      </c>
      <c r="D13098" t="s">
        <v>39474</v>
      </c>
      <c r="E13098" t="s">
        <v>32</v>
      </c>
      <c r="F13098" s="7">
        <v>72.069999999999993</v>
      </c>
      <c r="G13098" t="s">
        <v>33</v>
      </c>
      <c r="H13098" t="s">
        <v>31814</v>
      </c>
      <c r="I13098" t="s">
        <v>31819</v>
      </c>
      <c r="M13098" t="s">
        <v>36</v>
      </c>
      <c r="N13098" t="str">
        <f>IF(AND(PESQUISA!$B$3&lt;&gt;"",OR(PESQUISA!$B$4="TODAS",B13098=PESQUISA!$B$4),ISNUMBER(SEARCH(PESQUISA!$B$3,D13098))),ROW()-1,"")</f>
        <v/>
      </c>
    </row>
    <row r="13099" spans="1:14" x14ac:dyDescent="0.3">
      <c r="A13099" t="s">
        <v>39475</v>
      </c>
      <c r="B13099" t="s">
        <v>31811</v>
      </c>
      <c r="C13099" t="s">
        <v>39476</v>
      </c>
      <c r="D13099" t="s">
        <v>39477</v>
      </c>
      <c r="E13099" t="s">
        <v>40</v>
      </c>
      <c r="F13099" s="7">
        <v>4.25</v>
      </c>
      <c r="G13099" t="s">
        <v>33</v>
      </c>
      <c r="H13099" t="s">
        <v>31814</v>
      </c>
      <c r="I13099" t="s">
        <v>31819</v>
      </c>
      <c r="M13099" t="s">
        <v>36</v>
      </c>
      <c r="N13099" t="str">
        <f>IF(AND(PESQUISA!$B$3&lt;&gt;"",OR(PESQUISA!$B$4="TODAS",B13099=PESQUISA!$B$4),ISNUMBER(SEARCH(PESQUISA!$B$3,D13099))),ROW()-1,"")</f>
        <v/>
      </c>
    </row>
    <row r="13100" spans="1:14" x14ac:dyDescent="0.3">
      <c r="A13100" t="s">
        <v>39478</v>
      </c>
      <c r="B13100" t="s">
        <v>31811</v>
      </c>
      <c r="C13100" t="s">
        <v>39479</v>
      </c>
      <c r="D13100" t="s">
        <v>39480</v>
      </c>
      <c r="E13100" t="s">
        <v>40</v>
      </c>
      <c r="F13100" s="7">
        <v>3.69</v>
      </c>
      <c r="G13100" t="s">
        <v>33</v>
      </c>
      <c r="H13100" t="s">
        <v>31814</v>
      </c>
      <c r="I13100" t="s">
        <v>31819</v>
      </c>
      <c r="M13100" t="s">
        <v>36</v>
      </c>
      <c r="N13100" t="str">
        <f>IF(AND(PESQUISA!$B$3&lt;&gt;"",OR(PESQUISA!$B$4="TODAS",B13100=PESQUISA!$B$4),ISNUMBER(SEARCH(PESQUISA!$B$3,D13100))),ROW()-1,"")</f>
        <v/>
      </c>
    </row>
    <row r="13101" spans="1:14" x14ac:dyDescent="0.3">
      <c r="A13101" t="s">
        <v>39481</v>
      </c>
      <c r="B13101" t="s">
        <v>31811</v>
      </c>
      <c r="C13101" t="s">
        <v>39482</v>
      </c>
      <c r="D13101" t="s">
        <v>39483</v>
      </c>
      <c r="E13101" t="s">
        <v>40</v>
      </c>
      <c r="F13101" s="7">
        <v>5.22</v>
      </c>
      <c r="G13101" t="s">
        <v>33</v>
      </c>
      <c r="H13101" t="s">
        <v>31814</v>
      </c>
      <c r="I13101" t="s">
        <v>31819</v>
      </c>
      <c r="M13101" t="s">
        <v>36</v>
      </c>
      <c r="N13101" t="str">
        <f>IF(AND(PESQUISA!$B$3&lt;&gt;"",OR(PESQUISA!$B$4="TODAS",B13101=PESQUISA!$B$4),ISNUMBER(SEARCH(PESQUISA!$B$3,D13101))),ROW()-1,"")</f>
        <v/>
      </c>
    </row>
    <row r="13102" spans="1:14" x14ac:dyDescent="0.3">
      <c r="A13102" t="s">
        <v>39484</v>
      </c>
      <c r="B13102" t="s">
        <v>31811</v>
      </c>
      <c r="C13102" t="s">
        <v>39485</v>
      </c>
      <c r="D13102" t="s">
        <v>39486</v>
      </c>
      <c r="E13102" t="s">
        <v>40</v>
      </c>
      <c r="F13102" s="7">
        <v>8.14</v>
      </c>
      <c r="G13102" t="s">
        <v>33</v>
      </c>
      <c r="H13102" t="s">
        <v>31814</v>
      </c>
      <c r="I13102" t="s">
        <v>31819</v>
      </c>
      <c r="M13102" t="s">
        <v>36</v>
      </c>
      <c r="N13102" t="str">
        <f>IF(AND(PESQUISA!$B$3&lt;&gt;"",OR(PESQUISA!$B$4="TODAS",B13102=PESQUISA!$B$4),ISNUMBER(SEARCH(PESQUISA!$B$3,D13102))),ROW()-1,"")</f>
        <v/>
      </c>
    </row>
    <row r="13103" spans="1:14" x14ac:dyDescent="0.3">
      <c r="A13103" t="s">
        <v>39487</v>
      </c>
      <c r="B13103" t="s">
        <v>31811</v>
      </c>
      <c r="C13103" t="s">
        <v>39488</v>
      </c>
      <c r="D13103" t="s">
        <v>39489</v>
      </c>
      <c r="E13103" t="s">
        <v>40</v>
      </c>
      <c r="F13103" s="7">
        <v>5.68</v>
      </c>
      <c r="G13103" t="s">
        <v>33</v>
      </c>
      <c r="H13103" t="s">
        <v>31814</v>
      </c>
      <c r="I13103" t="s">
        <v>31819</v>
      </c>
      <c r="M13103" t="s">
        <v>36</v>
      </c>
      <c r="N13103" t="str">
        <f>IF(AND(PESQUISA!$B$3&lt;&gt;"",OR(PESQUISA!$B$4="TODAS",B13103=PESQUISA!$B$4),ISNUMBER(SEARCH(PESQUISA!$B$3,D13103))),ROW()-1,"")</f>
        <v/>
      </c>
    </row>
    <row r="13104" spans="1:14" x14ac:dyDescent="0.3">
      <c r="A13104" t="s">
        <v>39490</v>
      </c>
      <c r="B13104" t="s">
        <v>31811</v>
      </c>
      <c r="C13104" t="s">
        <v>39491</v>
      </c>
      <c r="D13104" t="s">
        <v>39492</v>
      </c>
      <c r="E13104" t="s">
        <v>40</v>
      </c>
      <c r="F13104" s="7">
        <v>2.29</v>
      </c>
      <c r="G13104" t="s">
        <v>33</v>
      </c>
      <c r="H13104" t="s">
        <v>31814</v>
      </c>
      <c r="I13104" t="s">
        <v>31819</v>
      </c>
      <c r="M13104" t="s">
        <v>36</v>
      </c>
      <c r="N13104" t="str">
        <f>IF(AND(PESQUISA!$B$3&lt;&gt;"",OR(PESQUISA!$B$4="TODAS",B13104=PESQUISA!$B$4),ISNUMBER(SEARCH(PESQUISA!$B$3,D13104))),ROW()-1,"")</f>
        <v/>
      </c>
    </row>
    <row r="13105" spans="1:14" x14ac:dyDescent="0.3">
      <c r="A13105" t="s">
        <v>39493</v>
      </c>
      <c r="B13105" t="s">
        <v>31811</v>
      </c>
      <c r="C13105" t="s">
        <v>39494</v>
      </c>
      <c r="D13105" t="s">
        <v>39495</v>
      </c>
      <c r="E13105" t="s">
        <v>40</v>
      </c>
      <c r="F13105" s="7">
        <v>2790</v>
      </c>
      <c r="G13105" t="s">
        <v>33</v>
      </c>
      <c r="H13105" t="s">
        <v>31814</v>
      </c>
      <c r="I13105" t="s">
        <v>32347</v>
      </c>
      <c r="M13105" t="s">
        <v>36</v>
      </c>
      <c r="N13105" t="str">
        <f>IF(AND(PESQUISA!$B$3&lt;&gt;"",OR(PESQUISA!$B$4="TODAS",B13105=PESQUISA!$B$4),ISNUMBER(SEARCH(PESQUISA!$B$3,D13105))),ROW()-1,"")</f>
        <v/>
      </c>
    </row>
    <row r="13106" spans="1:14" x14ac:dyDescent="0.3">
      <c r="A13106" t="s">
        <v>39496</v>
      </c>
      <c r="B13106" t="s">
        <v>31811</v>
      </c>
      <c r="C13106" t="s">
        <v>39497</v>
      </c>
      <c r="D13106" t="s">
        <v>39498</v>
      </c>
      <c r="E13106" t="s">
        <v>40</v>
      </c>
      <c r="F13106" s="7">
        <v>109.12</v>
      </c>
      <c r="G13106" t="s">
        <v>33</v>
      </c>
      <c r="H13106" t="s">
        <v>31814</v>
      </c>
      <c r="I13106" t="s">
        <v>31819</v>
      </c>
      <c r="M13106" t="s">
        <v>36</v>
      </c>
      <c r="N13106" t="str">
        <f>IF(AND(PESQUISA!$B$3&lt;&gt;"",OR(PESQUISA!$B$4="TODAS",B13106=PESQUISA!$B$4),ISNUMBER(SEARCH(PESQUISA!$B$3,D13106))),ROW()-1,"")</f>
        <v/>
      </c>
    </row>
    <row r="13107" spans="1:14" x14ac:dyDescent="0.3">
      <c r="A13107" t="s">
        <v>39499</v>
      </c>
      <c r="B13107" t="s">
        <v>31811</v>
      </c>
      <c r="C13107" t="s">
        <v>39500</v>
      </c>
      <c r="D13107" t="s">
        <v>39501</v>
      </c>
      <c r="E13107" t="s">
        <v>40</v>
      </c>
      <c r="F13107" s="7">
        <v>120.58</v>
      </c>
      <c r="G13107" t="s">
        <v>33</v>
      </c>
      <c r="H13107" t="s">
        <v>31814</v>
      </c>
      <c r="I13107" t="s">
        <v>31819</v>
      </c>
      <c r="M13107" t="s">
        <v>36</v>
      </c>
      <c r="N13107" t="str">
        <f>IF(AND(PESQUISA!$B$3&lt;&gt;"",OR(PESQUISA!$B$4="TODAS",B13107=PESQUISA!$B$4),ISNUMBER(SEARCH(PESQUISA!$B$3,D13107))),ROW()-1,"")</f>
        <v/>
      </c>
    </row>
    <row r="13108" spans="1:14" x14ac:dyDescent="0.3">
      <c r="A13108" t="s">
        <v>39502</v>
      </c>
      <c r="B13108" t="s">
        <v>31811</v>
      </c>
      <c r="C13108" t="s">
        <v>39503</v>
      </c>
      <c r="D13108" t="s">
        <v>39504</v>
      </c>
      <c r="E13108" t="s">
        <v>40</v>
      </c>
      <c r="F13108" s="7">
        <v>193.01</v>
      </c>
      <c r="G13108" t="s">
        <v>33</v>
      </c>
      <c r="H13108" t="s">
        <v>31814</v>
      </c>
      <c r="I13108" t="s">
        <v>31819</v>
      </c>
      <c r="M13108" t="s">
        <v>36</v>
      </c>
      <c r="N13108" t="str">
        <f>IF(AND(PESQUISA!$B$3&lt;&gt;"",OR(PESQUISA!$B$4="TODAS",B13108=PESQUISA!$B$4),ISNUMBER(SEARCH(PESQUISA!$B$3,D13108))),ROW()-1,"")</f>
        <v/>
      </c>
    </row>
    <row r="13109" spans="1:14" x14ac:dyDescent="0.3">
      <c r="A13109" t="s">
        <v>39505</v>
      </c>
      <c r="B13109" t="s">
        <v>31811</v>
      </c>
      <c r="C13109" t="s">
        <v>39506</v>
      </c>
      <c r="D13109" t="s">
        <v>39507</v>
      </c>
      <c r="E13109" t="s">
        <v>40</v>
      </c>
      <c r="F13109" s="7">
        <v>540.14</v>
      </c>
      <c r="G13109" t="s">
        <v>33</v>
      </c>
      <c r="H13109" t="s">
        <v>31814</v>
      </c>
      <c r="I13109" t="s">
        <v>31819</v>
      </c>
      <c r="M13109" t="s">
        <v>36</v>
      </c>
      <c r="N13109" t="str">
        <f>IF(AND(PESQUISA!$B$3&lt;&gt;"",OR(PESQUISA!$B$4="TODAS",B13109=PESQUISA!$B$4),ISNUMBER(SEARCH(PESQUISA!$B$3,D13109))),ROW()-1,"")</f>
        <v/>
      </c>
    </row>
    <row r="13110" spans="1:14" x14ac:dyDescent="0.3">
      <c r="A13110" t="s">
        <v>39508</v>
      </c>
      <c r="B13110" t="s">
        <v>31811</v>
      </c>
      <c r="C13110" t="s">
        <v>39509</v>
      </c>
      <c r="D13110" t="s">
        <v>39510</v>
      </c>
      <c r="E13110" t="s">
        <v>40</v>
      </c>
      <c r="F13110" s="7">
        <v>556.51</v>
      </c>
      <c r="G13110" t="s">
        <v>33</v>
      </c>
      <c r="H13110" t="s">
        <v>31814</v>
      </c>
      <c r="I13110" t="s">
        <v>31819</v>
      </c>
      <c r="M13110" t="s">
        <v>36</v>
      </c>
      <c r="N13110" t="str">
        <f>IF(AND(PESQUISA!$B$3&lt;&gt;"",OR(PESQUISA!$B$4="TODAS",B13110=PESQUISA!$B$4),ISNUMBER(SEARCH(PESQUISA!$B$3,D13110))),ROW()-1,"")</f>
        <v/>
      </c>
    </row>
    <row r="13111" spans="1:14" x14ac:dyDescent="0.3">
      <c r="A13111" t="s">
        <v>39511</v>
      </c>
      <c r="B13111" t="s">
        <v>31811</v>
      </c>
      <c r="C13111" t="s">
        <v>39512</v>
      </c>
      <c r="D13111" t="s">
        <v>39513</v>
      </c>
      <c r="E13111" t="s">
        <v>40</v>
      </c>
      <c r="F13111" s="7">
        <v>173.64</v>
      </c>
      <c r="G13111" t="s">
        <v>33</v>
      </c>
      <c r="H13111" t="s">
        <v>31814</v>
      </c>
      <c r="I13111" t="s">
        <v>31819</v>
      </c>
      <c r="M13111" t="s">
        <v>36</v>
      </c>
      <c r="N13111" t="str">
        <f>IF(AND(PESQUISA!$B$3&lt;&gt;"",OR(PESQUISA!$B$4="TODAS",B13111=PESQUISA!$B$4),ISNUMBER(SEARCH(PESQUISA!$B$3,D13111))),ROW()-1,"")</f>
        <v/>
      </c>
    </row>
    <row r="13112" spans="1:14" x14ac:dyDescent="0.3">
      <c r="A13112" t="s">
        <v>39514</v>
      </c>
      <c r="B13112" t="s">
        <v>31811</v>
      </c>
      <c r="C13112" t="s">
        <v>39515</v>
      </c>
      <c r="D13112" t="s">
        <v>39516</v>
      </c>
      <c r="E13112" t="s">
        <v>40</v>
      </c>
      <c r="F13112" s="7">
        <v>184.85</v>
      </c>
      <c r="G13112" t="s">
        <v>33</v>
      </c>
      <c r="H13112" t="s">
        <v>31814</v>
      </c>
      <c r="I13112" t="s">
        <v>31819</v>
      </c>
      <c r="M13112" t="s">
        <v>36</v>
      </c>
      <c r="N13112" t="str">
        <f>IF(AND(PESQUISA!$B$3&lt;&gt;"",OR(PESQUISA!$B$4="TODAS",B13112=PESQUISA!$B$4),ISNUMBER(SEARCH(PESQUISA!$B$3,D13112))),ROW()-1,"")</f>
        <v/>
      </c>
    </row>
    <row r="13113" spans="1:14" x14ac:dyDescent="0.3">
      <c r="A13113" t="s">
        <v>39517</v>
      </c>
      <c r="B13113" t="s">
        <v>31811</v>
      </c>
      <c r="C13113" t="s">
        <v>39518</v>
      </c>
      <c r="D13113" t="s">
        <v>39519</v>
      </c>
      <c r="E13113" t="s">
        <v>40</v>
      </c>
      <c r="F13113" s="7">
        <v>207</v>
      </c>
      <c r="G13113" t="s">
        <v>33</v>
      </c>
      <c r="H13113" t="s">
        <v>31814</v>
      </c>
      <c r="I13113" t="s">
        <v>31819</v>
      </c>
      <c r="M13113" t="s">
        <v>36</v>
      </c>
      <c r="N13113" t="str">
        <f>IF(AND(PESQUISA!$B$3&lt;&gt;"",OR(PESQUISA!$B$4="TODAS",B13113=PESQUISA!$B$4),ISNUMBER(SEARCH(PESQUISA!$B$3,D13113))),ROW()-1,"")</f>
        <v/>
      </c>
    </row>
    <row r="13114" spans="1:14" x14ac:dyDescent="0.3">
      <c r="A13114" t="s">
        <v>39520</v>
      </c>
      <c r="B13114" t="s">
        <v>31811</v>
      </c>
      <c r="C13114" t="s">
        <v>39521</v>
      </c>
      <c r="D13114" t="s">
        <v>39522</v>
      </c>
      <c r="E13114" t="s">
        <v>40</v>
      </c>
      <c r="F13114" s="7">
        <v>105.01</v>
      </c>
      <c r="G13114" t="s">
        <v>33</v>
      </c>
      <c r="H13114" t="s">
        <v>31814</v>
      </c>
      <c r="I13114" t="s">
        <v>31819</v>
      </c>
      <c r="M13114" t="s">
        <v>36</v>
      </c>
      <c r="N13114" t="str">
        <f>IF(AND(PESQUISA!$B$3&lt;&gt;"",OR(PESQUISA!$B$4="TODAS",B13114=PESQUISA!$B$4),ISNUMBER(SEARCH(PESQUISA!$B$3,D13114))),ROW()-1,"")</f>
        <v/>
      </c>
    </row>
    <row r="13115" spans="1:14" x14ac:dyDescent="0.3">
      <c r="A13115" t="s">
        <v>39523</v>
      </c>
      <c r="B13115" t="s">
        <v>31811</v>
      </c>
      <c r="C13115" t="s">
        <v>39524</v>
      </c>
      <c r="D13115" t="s">
        <v>39525</v>
      </c>
      <c r="E13115" t="s">
        <v>40</v>
      </c>
      <c r="F13115" s="7">
        <v>359.52</v>
      </c>
      <c r="G13115" t="s">
        <v>33</v>
      </c>
      <c r="H13115" t="s">
        <v>31814</v>
      </c>
      <c r="I13115" t="s">
        <v>31819</v>
      </c>
      <c r="M13115" t="s">
        <v>36</v>
      </c>
      <c r="N13115" t="str">
        <f>IF(AND(PESQUISA!$B$3&lt;&gt;"",OR(PESQUISA!$B$4="TODAS",B13115=PESQUISA!$B$4),ISNUMBER(SEARCH(PESQUISA!$B$3,D13115))),ROW()-1,"")</f>
        <v/>
      </c>
    </row>
    <row r="13116" spans="1:14" x14ac:dyDescent="0.3">
      <c r="A13116" t="s">
        <v>39526</v>
      </c>
      <c r="B13116" t="s">
        <v>31811</v>
      </c>
      <c r="C13116" t="s">
        <v>39527</v>
      </c>
      <c r="D13116" t="s">
        <v>39528</v>
      </c>
      <c r="E13116" t="s">
        <v>40</v>
      </c>
      <c r="F13116" s="7">
        <v>177.36</v>
      </c>
      <c r="G13116" t="s">
        <v>33</v>
      </c>
      <c r="H13116" t="s">
        <v>31814</v>
      </c>
      <c r="I13116" t="s">
        <v>31819</v>
      </c>
      <c r="M13116" t="s">
        <v>36</v>
      </c>
      <c r="N13116" t="str">
        <f>IF(AND(PESQUISA!$B$3&lt;&gt;"",OR(PESQUISA!$B$4="TODAS",B13116=PESQUISA!$B$4),ISNUMBER(SEARCH(PESQUISA!$B$3,D13116))),ROW()-1,"")</f>
        <v/>
      </c>
    </row>
    <row r="13117" spans="1:14" x14ac:dyDescent="0.3">
      <c r="A13117" t="s">
        <v>39529</v>
      </c>
      <c r="B13117" t="s">
        <v>31811</v>
      </c>
      <c r="C13117" t="s">
        <v>39530</v>
      </c>
      <c r="D13117" t="s">
        <v>39531</v>
      </c>
      <c r="E13117" t="s">
        <v>40</v>
      </c>
      <c r="F13117" s="7">
        <v>93.94</v>
      </c>
      <c r="G13117" t="s">
        <v>33</v>
      </c>
      <c r="H13117" t="s">
        <v>31814</v>
      </c>
      <c r="I13117" t="s">
        <v>31819</v>
      </c>
      <c r="M13117" t="s">
        <v>36</v>
      </c>
      <c r="N13117" t="str">
        <f>IF(AND(PESQUISA!$B$3&lt;&gt;"",OR(PESQUISA!$B$4="TODAS",B13117=PESQUISA!$B$4),ISNUMBER(SEARCH(PESQUISA!$B$3,D13117))),ROW()-1,"")</f>
        <v/>
      </c>
    </row>
    <row r="13118" spans="1:14" x14ac:dyDescent="0.3">
      <c r="A13118" t="s">
        <v>39532</v>
      </c>
      <c r="B13118" t="s">
        <v>31811</v>
      </c>
      <c r="C13118" t="s">
        <v>39533</v>
      </c>
      <c r="D13118" t="s">
        <v>39534</v>
      </c>
      <c r="E13118" t="s">
        <v>33050</v>
      </c>
      <c r="F13118" s="7">
        <v>20.7</v>
      </c>
      <c r="G13118" t="s">
        <v>33</v>
      </c>
      <c r="H13118" t="s">
        <v>31814</v>
      </c>
      <c r="I13118" t="s">
        <v>31819</v>
      </c>
      <c r="M13118" t="s">
        <v>36</v>
      </c>
      <c r="N13118" t="str">
        <f>IF(AND(PESQUISA!$B$3&lt;&gt;"",OR(PESQUISA!$B$4="TODAS",B13118=PESQUISA!$B$4),ISNUMBER(SEARCH(PESQUISA!$B$3,D13118))),ROW()-1,"")</f>
        <v/>
      </c>
    </row>
    <row r="13119" spans="1:14" x14ac:dyDescent="0.3">
      <c r="A13119" t="s">
        <v>39535</v>
      </c>
      <c r="B13119" t="s">
        <v>31811</v>
      </c>
      <c r="C13119" t="s">
        <v>39536</v>
      </c>
      <c r="D13119" t="s">
        <v>39537</v>
      </c>
      <c r="E13119" t="s">
        <v>40</v>
      </c>
      <c r="F13119" s="7">
        <v>32.880000000000003</v>
      </c>
      <c r="G13119" t="s">
        <v>33</v>
      </c>
      <c r="H13119" t="s">
        <v>31814</v>
      </c>
      <c r="I13119" t="s">
        <v>31819</v>
      </c>
      <c r="M13119" t="s">
        <v>36</v>
      </c>
      <c r="N13119" t="str">
        <f>IF(AND(PESQUISA!$B$3&lt;&gt;"",OR(PESQUISA!$B$4="TODAS",B13119=PESQUISA!$B$4),ISNUMBER(SEARCH(PESQUISA!$B$3,D13119))),ROW()-1,"")</f>
        <v/>
      </c>
    </row>
    <row r="13120" spans="1:14" x14ac:dyDescent="0.3">
      <c r="A13120" t="s">
        <v>39538</v>
      </c>
      <c r="B13120" t="s">
        <v>31811</v>
      </c>
      <c r="C13120" t="s">
        <v>39539</v>
      </c>
      <c r="D13120" t="s">
        <v>39540</v>
      </c>
      <c r="E13120" t="s">
        <v>40</v>
      </c>
      <c r="F13120" s="7">
        <v>42.62</v>
      </c>
      <c r="G13120" t="s">
        <v>33</v>
      </c>
      <c r="H13120" t="s">
        <v>31814</v>
      </c>
      <c r="I13120" t="s">
        <v>31819</v>
      </c>
      <c r="M13120" t="s">
        <v>36</v>
      </c>
      <c r="N13120" t="str">
        <f>IF(AND(PESQUISA!$B$3&lt;&gt;"",OR(PESQUISA!$B$4="TODAS",B13120=PESQUISA!$B$4),ISNUMBER(SEARCH(PESQUISA!$B$3,D13120))),ROW()-1,"")</f>
        <v/>
      </c>
    </row>
    <row r="13121" spans="1:14" x14ac:dyDescent="0.3">
      <c r="A13121" t="s">
        <v>39541</v>
      </c>
      <c r="B13121" t="s">
        <v>31811</v>
      </c>
      <c r="C13121" t="s">
        <v>39542</v>
      </c>
      <c r="D13121" t="s">
        <v>39543</v>
      </c>
      <c r="E13121" t="s">
        <v>29882</v>
      </c>
      <c r="F13121" s="7">
        <v>64</v>
      </c>
      <c r="G13121" t="s">
        <v>33</v>
      </c>
      <c r="H13121" t="s">
        <v>31814</v>
      </c>
      <c r="I13121" t="s">
        <v>31819</v>
      </c>
      <c r="M13121" t="s">
        <v>36</v>
      </c>
      <c r="N13121" t="str">
        <f>IF(AND(PESQUISA!$B$3&lt;&gt;"",OR(PESQUISA!$B$4="TODAS",B13121=PESQUISA!$B$4),ISNUMBER(SEARCH(PESQUISA!$B$3,D13121))),ROW()-1,"")</f>
        <v/>
      </c>
    </row>
    <row r="13122" spans="1:14" x14ac:dyDescent="0.3">
      <c r="A13122" t="s">
        <v>39544</v>
      </c>
      <c r="B13122" t="s">
        <v>31811</v>
      </c>
      <c r="C13122" t="s">
        <v>39545</v>
      </c>
      <c r="D13122" t="s">
        <v>39546</v>
      </c>
      <c r="E13122" t="s">
        <v>40</v>
      </c>
      <c r="G13122" t="s">
        <v>33</v>
      </c>
      <c r="H13122" t="s">
        <v>31814</v>
      </c>
      <c r="I13122" t="s">
        <v>32347</v>
      </c>
      <c r="M13122" t="s">
        <v>53</v>
      </c>
      <c r="N13122" t="str">
        <f>IF(AND(PESQUISA!$B$3&lt;&gt;"",OR(PESQUISA!$B$4="TODAS",B13122=PESQUISA!$B$4),ISNUMBER(SEARCH(PESQUISA!$B$3,D13122))),ROW()-1,"")</f>
        <v/>
      </c>
    </row>
    <row r="13123" spans="1:14" x14ac:dyDescent="0.3">
      <c r="A13123" t="s">
        <v>39547</v>
      </c>
      <c r="B13123" t="s">
        <v>31811</v>
      </c>
      <c r="C13123" t="s">
        <v>39548</v>
      </c>
      <c r="D13123" t="s">
        <v>39549</v>
      </c>
      <c r="E13123" t="s">
        <v>40</v>
      </c>
      <c r="F13123" s="7">
        <v>13.15</v>
      </c>
      <c r="G13123" t="s">
        <v>33</v>
      </c>
      <c r="H13123" t="s">
        <v>31814</v>
      </c>
      <c r="I13123" t="s">
        <v>31819</v>
      </c>
      <c r="M13123" t="s">
        <v>36</v>
      </c>
      <c r="N13123" t="str">
        <f>IF(AND(PESQUISA!$B$3&lt;&gt;"",OR(PESQUISA!$B$4="TODAS",B13123=PESQUISA!$B$4),ISNUMBER(SEARCH(PESQUISA!$B$3,D13123))),ROW()-1,"")</f>
        <v/>
      </c>
    </row>
    <row r="13124" spans="1:14" x14ac:dyDescent="0.3">
      <c r="A13124" t="s">
        <v>39550</v>
      </c>
      <c r="B13124" t="s">
        <v>31811</v>
      </c>
      <c r="C13124" t="s">
        <v>39551</v>
      </c>
      <c r="D13124" t="s">
        <v>39552</v>
      </c>
      <c r="E13124" t="s">
        <v>40</v>
      </c>
      <c r="F13124" s="7">
        <v>2.09</v>
      </c>
      <c r="G13124" t="s">
        <v>33</v>
      </c>
      <c r="H13124" t="s">
        <v>31814</v>
      </c>
      <c r="I13124" t="s">
        <v>31819</v>
      </c>
      <c r="M13124" t="s">
        <v>36</v>
      </c>
      <c r="N13124" t="str">
        <f>IF(AND(PESQUISA!$B$3&lt;&gt;"",OR(PESQUISA!$B$4="TODAS",B13124=PESQUISA!$B$4),ISNUMBER(SEARCH(PESQUISA!$B$3,D13124))),ROW()-1,"")</f>
        <v/>
      </c>
    </row>
    <row r="13125" spans="1:14" x14ac:dyDescent="0.3">
      <c r="A13125" t="s">
        <v>39553</v>
      </c>
      <c r="B13125" t="s">
        <v>31811</v>
      </c>
      <c r="C13125" t="s">
        <v>39554</v>
      </c>
      <c r="D13125" t="s">
        <v>39555</v>
      </c>
      <c r="E13125" t="s">
        <v>40</v>
      </c>
      <c r="F13125" s="7">
        <v>2.95</v>
      </c>
      <c r="G13125" t="s">
        <v>33</v>
      </c>
      <c r="H13125" t="s">
        <v>31814</v>
      </c>
      <c r="I13125" t="s">
        <v>31819</v>
      </c>
      <c r="M13125" t="s">
        <v>36</v>
      </c>
      <c r="N13125" t="str">
        <f>IF(AND(PESQUISA!$B$3&lt;&gt;"",OR(PESQUISA!$B$4="TODAS",B13125=PESQUISA!$B$4),ISNUMBER(SEARCH(PESQUISA!$B$3,D13125))),ROW()-1,"")</f>
        <v/>
      </c>
    </row>
    <row r="13126" spans="1:14" x14ac:dyDescent="0.3">
      <c r="A13126" t="s">
        <v>39556</v>
      </c>
      <c r="B13126" t="s">
        <v>31811</v>
      </c>
      <c r="C13126" t="s">
        <v>39557</v>
      </c>
      <c r="D13126" t="s">
        <v>39558</v>
      </c>
      <c r="E13126" t="s">
        <v>40</v>
      </c>
      <c r="F13126" s="7">
        <v>0.98</v>
      </c>
      <c r="G13126" t="s">
        <v>33</v>
      </c>
      <c r="H13126" t="s">
        <v>31814</v>
      </c>
      <c r="I13126" t="s">
        <v>31819</v>
      </c>
      <c r="M13126" t="s">
        <v>36</v>
      </c>
      <c r="N13126" t="str">
        <f>IF(AND(PESQUISA!$B$3&lt;&gt;"",OR(PESQUISA!$B$4="TODAS",B13126=PESQUISA!$B$4),ISNUMBER(SEARCH(PESQUISA!$B$3,D13126))),ROW()-1,"")</f>
        <v/>
      </c>
    </row>
    <row r="13127" spans="1:14" x14ac:dyDescent="0.3">
      <c r="A13127" t="s">
        <v>39559</v>
      </c>
      <c r="B13127" t="s">
        <v>31811</v>
      </c>
      <c r="C13127" t="s">
        <v>39560</v>
      </c>
      <c r="D13127" t="s">
        <v>39561</v>
      </c>
      <c r="E13127" t="s">
        <v>40</v>
      </c>
      <c r="G13127" t="s">
        <v>33</v>
      </c>
      <c r="H13127" t="s">
        <v>31814</v>
      </c>
      <c r="I13127" t="s">
        <v>31819</v>
      </c>
      <c r="M13127" t="s">
        <v>53</v>
      </c>
      <c r="N13127" t="str">
        <f>IF(AND(PESQUISA!$B$3&lt;&gt;"",OR(PESQUISA!$B$4="TODAS",B13127=PESQUISA!$B$4),ISNUMBER(SEARCH(PESQUISA!$B$3,D13127))),ROW()-1,"")</f>
        <v/>
      </c>
    </row>
    <row r="13128" spans="1:14" x14ac:dyDescent="0.3">
      <c r="A13128" t="s">
        <v>39562</v>
      </c>
      <c r="B13128" t="s">
        <v>31811</v>
      </c>
      <c r="C13128" t="s">
        <v>39563</v>
      </c>
      <c r="D13128" t="s">
        <v>39564</v>
      </c>
      <c r="E13128" t="s">
        <v>39565</v>
      </c>
      <c r="F13128" s="7">
        <v>21</v>
      </c>
      <c r="G13128" t="s">
        <v>33</v>
      </c>
      <c r="H13128" t="s">
        <v>31814</v>
      </c>
      <c r="I13128" t="s">
        <v>39566</v>
      </c>
      <c r="M13128" t="s">
        <v>36</v>
      </c>
      <c r="N13128" t="str">
        <f>IF(AND(PESQUISA!$B$3&lt;&gt;"",OR(PESQUISA!$B$4="TODAS",B13128=PESQUISA!$B$4),ISNUMBER(SEARCH(PESQUISA!$B$3,D13128))),ROW()-1,"")</f>
        <v/>
      </c>
    </row>
    <row r="13129" spans="1:14" x14ac:dyDescent="0.3">
      <c r="A13129" t="s">
        <v>39567</v>
      </c>
      <c r="B13129" t="s">
        <v>31811</v>
      </c>
      <c r="C13129" t="s">
        <v>39568</v>
      </c>
      <c r="D13129" t="s">
        <v>39569</v>
      </c>
      <c r="E13129" t="s">
        <v>39570</v>
      </c>
      <c r="F13129" s="7">
        <v>28</v>
      </c>
      <c r="G13129" t="s">
        <v>33</v>
      </c>
      <c r="H13129" t="s">
        <v>31814</v>
      </c>
      <c r="I13129" t="s">
        <v>39566</v>
      </c>
      <c r="M13129" t="s">
        <v>36</v>
      </c>
      <c r="N13129" t="str">
        <f>IF(AND(PESQUISA!$B$3&lt;&gt;"",OR(PESQUISA!$B$4="TODAS",B13129=PESQUISA!$B$4),ISNUMBER(SEARCH(PESQUISA!$B$3,D13129))),ROW()-1,"")</f>
        <v/>
      </c>
    </row>
    <row r="13130" spans="1:14" x14ac:dyDescent="0.3">
      <c r="A13130" t="s">
        <v>39571</v>
      </c>
      <c r="B13130" t="s">
        <v>31811</v>
      </c>
      <c r="C13130" t="s">
        <v>39572</v>
      </c>
      <c r="D13130" t="s">
        <v>39573</v>
      </c>
      <c r="E13130" t="s">
        <v>21689</v>
      </c>
      <c r="F13130" s="7">
        <v>805</v>
      </c>
      <c r="G13130" t="s">
        <v>33</v>
      </c>
      <c r="H13130" t="s">
        <v>31814</v>
      </c>
      <c r="I13130" t="s">
        <v>39566</v>
      </c>
      <c r="M13130" t="s">
        <v>36</v>
      </c>
      <c r="N13130" t="str">
        <f>IF(AND(PESQUISA!$B$3&lt;&gt;"",OR(PESQUISA!$B$4="TODAS",B13130=PESQUISA!$B$4),ISNUMBER(SEARCH(PESQUISA!$B$3,D13130))),ROW()-1,"")</f>
        <v/>
      </c>
    </row>
    <row r="13131" spans="1:14" x14ac:dyDescent="0.3">
      <c r="A13131" t="s">
        <v>39574</v>
      </c>
      <c r="B13131" t="s">
        <v>31811</v>
      </c>
      <c r="C13131" t="s">
        <v>39575</v>
      </c>
      <c r="D13131" t="s">
        <v>39576</v>
      </c>
      <c r="E13131" t="s">
        <v>39577</v>
      </c>
      <c r="F13131" s="7">
        <v>21.43</v>
      </c>
      <c r="G13131" t="s">
        <v>33</v>
      </c>
      <c r="H13131" t="s">
        <v>31814</v>
      </c>
      <c r="I13131" t="s">
        <v>39566</v>
      </c>
      <c r="M13131" t="s">
        <v>36</v>
      </c>
      <c r="N13131" t="str">
        <f>IF(AND(PESQUISA!$B$3&lt;&gt;"",OR(PESQUISA!$B$4="TODAS",B13131=PESQUISA!$B$4),ISNUMBER(SEARCH(PESQUISA!$B$3,D13131))),ROW()-1,"")</f>
        <v/>
      </c>
    </row>
    <row r="13132" spans="1:14" x14ac:dyDescent="0.3">
      <c r="A13132" t="s">
        <v>39578</v>
      </c>
      <c r="B13132" t="s">
        <v>31811</v>
      </c>
      <c r="C13132" t="s">
        <v>39579</v>
      </c>
      <c r="D13132" t="s">
        <v>39580</v>
      </c>
      <c r="E13132" t="s">
        <v>21689</v>
      </c>
      <c r="F13132" s="7">
        <v>8.25</v>
      </c>
      <c r="G13132" t="s">
        <v>33</v>
      </c>
      <c r="H13132" t="s">
        <v>31814</v>
      </c>
      <c r="I13132" t="s">
        <v>39566</v>
      </c>
      <c r="M13132" t="s">
        <v>36</v>
      </c>
      <c r="N13132" t="str">
        <f>IF(AND(PESQUISA!$B$3&lt;&gt;"",OR(PESQUISA!$B$4="TODAS",B13132=PESQUISA!$B$4),ISNUMBER(SEARCH(PESQUISA!$B$3,D13132))),ROW()-1,"")</f>
        <v/>
      </c>
    </row>
    <row r="13133" spans="1:14" x14ac:dyDescent="0.3">
      <c r="A13133" t="s">
        <v>39581</v>
      </c>
      <c r="B13133" t="s">
        <v>31811</v>
      </c>
      <c r="C13133" t="s">
        <v>39582</v>
      </c>
      <c r="D13133" t="s">
        <v>39583</v>
      </c>
      <c r="E13133" t="s">
        <v>21689</v>
      </c>
      <c r="F13133" s="7">
        <v>1625</v>
      </c>
      <c r="G13133" t="s">
        <v>33</v>
      </c>
      <c r="H13133" t="s">
        <v>31814</v>
      </c>
      <c r="I13133" t="s">
        <v>39566</v>
      </c>
      <c r="M13133" t="s">
        <v>36</v>
      </c>
      <c r="N13133" t="str">
        <f>IF(AND(PESQUISA!$B$3&lt;&gt;"",OR(PESQUISA!$B$4="TODAS",B13133=PESQUISA!$B$4),ISNUMBER(SEARCH(PESQUISA!$B$3,D13133))),ROW()-1,"")</f>
        <v/>
      </c>
    </row>
    <row r="13134" spans="1:14" x14ac:dyDescent="0.3">
      <c r="A13134" t="s">
        <v>39584</v>
      </c>
      <c r="B13134" t="s">
        <v>31811</v>
      </c>
      <c r="C13134" t="s">
        <v>39585</v>
      </c>
      <c r="D13134" t="s">
        <v>39586</v>
      </c>
      <c r="E13134" t="s">
        <v>21689</v>
      </c>
      <c r="F13134" s="7">
        <v>1476.04</v>
      </c>
      <c r="G13134" t="s">
        <v>33</v>
      </c>
      <c r="H13134" t="s">
        <v>31814</v>
      </c>
      <c r="I13134" t="s">
        <v>39566</v>
      </c>
      <c r="M13134" t="s">
        <v>36</v>
      </c>
      <c r="N13134" t="str">
        <f>IF(AND(PESQUISA!$B$3&lt;&gt;"",OR(PESQUISA!$B$4="TODAS",B13134=PESQUISA!$B$4),ISNUMBER(SEARCH(PESQUISA!$B$3,D13134))),ROW()-1,"")</f>
        <v/>
      </c>
    </row>
    <row r="13135" spans="1:14" x14ac:dyDescent="0.3">
      <c r="A13135" t="s">
        <v>39587</v>
      </c>
      <c r="B13135" t="s">
        <v>31811</v>
      </c>
      <c r="C13135" t="s">
        <v>39588</v>
      </c>
      <c r="D13135" t="s">
        <v>39589</v>
      </c>
      <c r="E13135" t="s">
        <v>21689</v>
      </c>
      <c r="F13135" s="7">
        <v>1300</v>
      </c>
      <c r="G13135" t="s">
        <v>33</v>
      </c>
      <c r="H13135" t="s">
        <v>31814</v>
      </c>
      <c r="I13135" t="s">
        <v>39566</v>
      </c>
      <c r="M13135" t="s">
        <v>36</v>
      </c>
      <c r="N13135" t="str">
        <f>IF(AND(PESQUISA!$B$3&lt;&gt;"",OR(PESQUISA!$B$4="TODAS",B13135=PESQUISA!$B$4),ISNUMBER(SEARCH(PESQUISA!$B$3,D13135))),ROW()-1,"")</f>
        <v/>
      </c>
    </row>
    <row r="13136" spans="1:14" x14ac:dyDescent="0.3">
      <c r="A13136" t="s">
        <v>39590</v>
      </c>
      <c r="B13136" t="s">
        <v>31811</v>
      </c>
      <c r="C13136" t="s">
        <v>39591</v>
      </c>
      <c r="D13136" t="s">
        <v>39592</v>
      </c>
      <c r="E13136" t="s">
        <v>21689</v>
      </c>
      <c r="F13136" s="7">
        <v>1015.62</v>
      </c>
      <c r="G13136" t="s">
        <v>33</v>
      </c>
      <c r="H13136" t="s">
        <v>31814</v>
      </c>
      <c r="I13136" t="s">
        <v>39566</v>
      </c>
      <c r="M13136" t="s">
        <v>36</v>
      </c>
      <c r="N13136" t="str">
        <f>IF(AND(PESQUISA!$B$3&lt;&gt;"",OR(PESQUISA!$B$4="TODAS",B13136=PESQUISA!$B$4),ISNUMBER(SEARCH(PESQUISA!$B$3,D13136))),ROW()-1,"")</f>
        <v/>
      </c>
    </row>
    <row r="13137" spans="1:14" x14ac:dyDescent="0.3">
      <c r="A13137" t="s">
        <v>39593</v>
      </c>
      <c r="B13137" t="s">
        <v>31811</v>
      </c>
      <c r="C13137" t="s">
        <v>39594</v>
      </c>
      <c r="D13137" t="s">
        <v>39595</v>
      </c>
      <c r="E13137" t="s">
        <v>21689</v>
      </c>
      <c r="F13137" s="7">
        <v>1625</v>
      </c>
      <c r="G13137" t="s">
        <v>33</v>
      </c>
      <c r="H13137" t="s">
        <v>31814</v>
      </c>
      <c r="I13137" t="s">
        <v>39566</v>
      </c>
      <c r="M13137" t="s">
        <v>36</v>
      </c>
      <c r="N13137" t="str">
        <f>IF(AND(PESQUISA!$B$3&lt;&gt;"",OR(PESQUISA!$B$4="TODAS",B13137=PESQUISA!$B$4),ISNUMBER(SEARCH(PESQUISA!$B$3,D13137))),ROW()-1,"")</f>
        <v/>
      </c>
    </row>
    <row r="13138" spans="1:14" x14ac:dyDescent="0.3">
      <c r="A13138" t="s">
        <v>39596</v>
      </c>
      <c r="B13138" t="s">
        <v>31811</v>
      </c>
      <c r="C13138" t="s">
        <v>39597</v>
      </c>
      <c r="D13138" t="s">
        <v>39598</v>
      </c>
      <c r="E13138" t="s">
        <v>39577</v>
      </c>
      <c r="F13138" s="7">
        <v>7.51</v>
      </c>
      <c r="G13138" t="s">
        <v>33</v>
      </c>
      <c r="H13138" t="s">
        <v>31814</v>
      </c>
      <c r="I13138" t="s">
        <v>39566</v>
      </c>
      <c r="M13138" t="s">
        <v>36</v>
      </c>
      <c r="N13138" t="str">
        <f>IF(AND(PESQUISA!$B$3&lt;&gt;"",OR(PESQUISA!$B$4="TODAS",B13138=PESQUISA!$B$4),ISNUMBER(SEARCH(PESQUISA!$B$3,D13138))),ROW()-1,"")</f>
        <v/>
      </c>
    </row>
    <row r="13139" spans="1:14" x14ac:dyDescent="0.3">
      <c r="A13139" t="s">
        <v>39599</v>
      </c>
      <c r="B13139" t="s">
        <v>31811</v>
      </c>
      <c r="C13139" t="s">
        <v>39600</v>
      </c>
      <c r="D13139" t="s">
        <v>39601</v>
      </c>
      <c r="E13139" t="s">
        <v>39577</v>
      </c>
      <c r="F13139" s="7">
        <v>24.85</v>
      </c>
      <c r="G13139" t="s">
        <v>33</v>
      </c>
      <c r="H13139" t="s">
        <v>31814</v>
      </c>
      <c r="I13139" t="s">
        <v>39566</v>
      </c>
      <c r="M13139" t="s">
        <v>36</v>
      </c>
      <c r="N13139" t="str">
        <f>IF(AND(PESQUISA!$B$3&lt;&gt;"",OR(PESQUISA!$B$4="TODAS",B13139=PESQUISA!$B$4),ISNUMBER(SEARCH(PESQUISA!$B$3,D13139))),ROW()-1,"")</f>
        <v/>
      </c>
    </row>
    <row r="13140" spans="1:14" x14ac:dyDescent="0.3">
      <c r="A13140" t="s">
        <v>39602</v>
      </c>
      <c r="B13140" t="s">
        <v>31811</v>
      </c>
      <c r="C13140" t="s">
        <v>39603</v>
      </c>
      <c r="D13140" t="s">
        <v>39604</v>
      </c>
      <c r="E13140" t="s">
        <v>39577</v>
      </c>
      <c r="F13140" s="7">
        <v>13.44</v>
      </c>
      <c r="G13140" t="s">
        <v>33</v>
      </c>
      <c r="H13140" t="s">
        <v>31814</v>
      </c>
      <c r="I13140" t="s">
        <v>39566</v>
      </c>
      <c r="M13140" t="s">
        <v>36</v>
      </c>
      <c r="N13140" t="str">
        <f>IF(AND(PESQUISA!$B$3&lt;&gt;"",OR(PESQUISA!$B$4="TODAS",B13140=PESQUISA!$B$4),ISNUMBER(SEARCH(PESQUISA!$B$3,D13140))),ROW()-1,"")</f>
        <v/>
      </c>
    </row>
    <row r="13141" spans="1:14" x14ac:dyDescent="0.3">
      <c r="A13141" t="s">
        <v>39605</v>
      </c>
      <c r="B13141" t="s">
        <v>31811</v>
      </c>
      <c r="C13141" t="s">
        <v>39606</v>
      </c>
      <c r="D13141" t="s">
        <v>39607</v>
      </c>
      <c r="E13141" t="s">
        <v>6144</v>
      </c>
      <c r="F13141" s="7">
        <v>19.579999999999998</v>
      </c>
      <c r="G13141" t="s">
        <v>33</v>
      </c>
      <c r="H13141" t="s">
        <v>31814</v>
      </c>
      <c r="I13141" t="s">
        <v>39566</v>
      </c>
      <c r="M13141" t="s">
        <v>36</v>
      </c>
      <c r="N13141" t="str">
        <f>IF(AND(PESQUISA!$B$3&lt;&gt;"",OR(PESQUISA!$B$4="TODAS",B13141=PESQUISA!$B$4),ISNUMBER(SEARCH(PESQUISA!$B$3,D13141))),ROW()-1,"")</f>
        <v/>
      </c>
    </row>
    <row r="13142" spans="1:14" x14ac:dyDescent="0.3">
      <c r="A13142" t="s">
        <v>39608</v>
      </c>
      <c r="B13142" t="s">
        <v>31811</v>
      </c>
      <c r="C13142" t="s">
        <v>39609</v>
      </c>
      <c r="D13142" t="s">
        <v>39610</v>
      </c>
      <c r="E13142" t="s">
        <v>6144</v>
      </c>
      <c r="F13142" s="7">
        <v>23.42</v>
      </c>
      <c r="G13142" t="s">
        <v>33</v>
      </c>
      <c r="H13142" t="s">
        <v>31814</v>
      </c>
      <c r="I13142" t="s">
        <v>39566</v>
      </c>
      <c r="M13142" t="s">
        <v>36</v>
      </c>
      <c r="N13142" t="str">
        <f>IF(AND(PESQUISA!$B$3&lt;&gt;"",OR(PESQUISA!$B$4="TODAS",B13142=PESQUISA!$B$4),ISNUMBER(SEARCH(PESQUISA!$B$3,D13142))),ROW()-1,"")</f>
        <v/>
      </c>
    </row>
    <row r="13143" spans="1:14" x14ac:dyDescent="0.3">
      <c r="A13143" t="s">
        <v>39611</v>
      </c>
      <c r="B13143" t="s">
        <v>31811</v>
      </c>
      <c r="C13143" t="s">
        <v>39612</v>
      </c>
      <c r="D13143" t="s">
        <v>39613</v>
      </c>
      <c r="E13143" t="s">
        <v>6144</v>
      </c>
      <c r="F13143" s="7">
        <v>32.08</v>
      </c>
      <c r="G13143" t="s">
        <v>33</v>
      </c>
      <c r="H13143" t="s">
        <v>31814</v>
      </c>
      <c r="I13143" t="s">
        <v>39566</v>
      </c>
      <c r="M13143" t="s">
        <v>36</v>
      </c>
      <c r="N13143" t="str">
        <f>IF(AND(PESQUISA!$B$3&lt;&gt;"",OR(PESQUISA!$B$4="TODAS",B13143=PESQUISA!$B$4),ISNUMBER(SEARCH(PESQUISA!$B$3,D13143))),ROW()-1,"")</f>
        <v/>
      </c>
    </row>
    <row r="13144" spans="1:14" x14ac:dyDescent="0.3">
      <c r="A13144" t="s">
        <v>39614</v>
      </c>
      <c r="B13144" t="s">
        <v>31811</v>
      </c>
      <c r="C13144" t="s">
        <v>39615</v>
      </c>
      <c r="D13144" t="s">
        <v>39616</v>
      </c>
      <c r="E13144" t="s">
        <v>6144</v>
      </c>
      <c r="G13144" t="s">
        <v>33</v>
      </c>
      <c r="H13144" t="s">
        <v>31814</v>
      </c>
      <c r="I13144" t="s">
        <v>39566</v>
      </c>
      <c r="M13144" t="s">
        <v>53</v>
      </c>
      <c r="N13144" t="str">
        <f>IF(AND(PESQUISA!$B$3&lt;&gt;"",OR(PESQUISA!$B$4="TODAS",B13144=PESQUISA!$B$4),ISNUMBER(SEARCH(PESQUISA!$B$3,D13144))),ROW()-1,"")</f>
        <v/>
      </c>
    </row>
    <row r="13145" spans="1:14" x14ac:dyDescent="0.3">
      <c r="A13145" t="s">
        <v>39617</v>
      </c>
      <c r="B13145" t="s">
        <v>31811</v>
      </c>
      <c r="C13145" t="s">
        <v>39618</v>
      </c>
      <c r="D13145" t="s">
        <v>39619</v>
      </c>
      <c r="E13145" t="s">
        <v>6144</v>
      </c>
      <c r="G13145" t="s">
        <v>33</v>
      </c>
      <c r="H13145" t="s">
        <v>31814</v>
      </c>
      <c r="I13145" t="s">
        <v>39566</v>
      </c>
      <c r="M13145" t="s">
        <v>53</v>
      </c>
      <c r="N13145" t="str">
        <f>IF(AND(PESQUISA!$B$3&lt;&gt;"",OR(PESQUISA!$B$4="TODAS",B13145=PESQUISA!$B$4),ISNUMBER(SEARCH(PESQUISA!$B$3,D13145))),ROW()-1,"")</f>
        <v/>
      </c>
    </row>
    <row r="13146" spans="1:14" x14ac:dyDescent="0.3">
      <c r="A13146" t="s">
        <v>39620</v>
      </c>
      <c r="B13146" t="s">
        <v>31811</v>
      </c>
      <c r="C13146" t="s">
        <v>39621</v>
      </c>
      <c r="D13146" t="s">
        <v>39622</v>
      </c>
      <c r="E13146" t="s">
        <v>39577</v>
      </c>
      <c r="F13146" s="7">
        <v>700</v>
      </c>
      <c r="G13146" t="s">
        <v>33</v>
      </c>
      <c r="H13146" t="s">
        <v>31814</v>
      </c>
      <c r="I13146" t="s">
        <v>39566</v>
      </c>
      <c r="M13146" t="s">
        <v>36</v>
      </c>
      <c r="N13146" t="str">
        <f>IF(AND(PESQUISA!$B$3&lt;&gt;"",OR(PESQUISA!$B$4="TODAS",B13146=PESQUISA!$B$4),ISNUMBER(SEARCH(PESQUISA!$B$3,D13146))),ROW()-1,"")</f>
        <v/>
      </c>
    </row>
    <row r="13147" spans="1:14" x14ac:dyDescent="0.3">
      <c r="A13147" t="s">
        <v>39623</v>
      </c>
      <c r="B13147" t="s">
        <v>31811</v>
      </c>
      <c r="C13147" t="s">
        <v>39624</v>
      </c>
      <c r="D13147" t="s">
        <v>39625</v>
      </c>
      <c r="E13147" t="s">
        <v>39577</v>
      </c>
      <c r="F13147" s="7">
        <v>22.4</v>
      </c>
      <c r="G13147" t="s">
        <v>33</v>
      </c>
      <c r="H13147" t="s">
        <v>31814</v>
      </c>
      <c r="I13147" t="s">
        <v>39566</v>
      </c>
      <c r="M13147" t="s">
        <v>36</v>
      </c>
      <c r="N13147" t="str">
        <f>IF(AND(PESQUISA!$B$3&lt;&gt;"",OR(PESQUISA!$B$4="TODAS",B13147=PESQUISA!$B$4),ISNUMBER(SEARCH(PESQUISA!$B$3,D13147))),ROW()-1,"")</f>
        <v/>
      </c>
    </row>
    <row r="13148" spans="1:14" x14ac:dyDescent="0.3">
      <c r="A13148" t="s">
        <v>39626</v>
      </c>
      <c r="B13148" t="s">
        <v>31811</v>
      </c>
      <c r="C13148" t="s">
        <v>39627</v>
      </c>
      <c r="D13148" t="s">
        <v>39628</v>
      </c>
      <c r="E13148" t="s">
        <v>32</v>
      </c>
      <c r="F13148" s="7">
        <v>2</v>
      </c>
      <c r="G13148" t="s">
        <v>33</v>
      </c>
      <c r="H13148" t="s">
        <v>31814</v>
      </c>
      <c r="I13148" t="s">
        <v>31819</v>
      </c>
      <c r="M13148" t="s">
        <v>36</v>
      </c>
      <c r="N13148" t="str">
        <f>IF(AND(PESQUISA!$B$3&lt;&gt;"",OR(PESQUISA!$B$4="TODAS",B13148=PESQUISA!$B$4),ISNUMBER(SEARCH(PESQUISA!$B$3,D13148))),ROW()-1,"")</f>
        <v/>
      </c>
    </row>
    <row r="13149" spans="1:14" x14ac:dyDescent="0.3">
      <c r="A13149" t="s">
        <v>39629</v>
      </c>
      <c r="B13149" t="s">
        <v>31811</v>
      </c>
      <c r="C13149" t="s">
        <v>39630</v>
      </c>
      <c r="D13149" t="s">
        <v>39631</v>
      </c>
      <c r="E13149" t="s">
        <v>32</v>
      </c>
      <c r="F13149" s="7">
        <v>1.76</v>
      </c>
      <c r="G13149" t="s">
        <v>33</v>
      </c>
      <c r="H13149" t="s">
        <v>31814</v>
      </c>
      <c r="I13149" t="s">
        <v>31819</v>
      </c>
      <c r="M13149" t="s">
        <v>36</v>
      </c>
      <c r="N13149" t="str">
        <f>IF(AND(PESQUISA!$B$3&lt;&gt;"",OR(PESQUISA!$B$4="TODAS",B13149=PESQUISA!$B$4),ISNUMBER(SEARCH(PESQUISA!$B$3,D13149))),ROW()-1,"")</f>
        <v/>
      </c>
    </row>
    <row r="13150" spans="1:14" x14ac:dyDescent="0.3">
      <c r="A13150" t="s">
        <v>39632</v>
      </c>
      <c r="B13150" t="s">
        <v>31811</v>
      </c>
      <c r="C13150" t="s">
        <v>39633</v>
      </c>
      <c r="D13150" t="s">
        <v>39634</v>
      </c>
      <c r="E13150" t="s">
        <v>859</v>
      </c>
      <c r="F13150" s="7">
        <v>49.34</v>
      </c>
      <c r="G13150" t="s">
        <v>33</v>
      </c>
      <c r="H13150" t="s">
        <v>31814</v>
      </c>
      <c r="I13150" t="s">
        <v>31819</v>
      </c>
      <c r="M13150" t="s">
        <v>36</v>
      </c>
      <c r="N13150" t="str">
        <f>IF(AND(PESQUISA!$B$3&lt;&gt;"",OR(PESQUISA!$B$4="TODAS",B13150=PESQUISA!$B$4),ISNUMBER(SEARCH(PESQUISA!$B$3,D13150))),ROW()-1,"")</f>
        <v/>
      </c>
    </row>
    <row r="13151" spans="1:14" x14ac:dyDescent="0.3">
      <c r="A13151" t="s">
        <v>39635</v>
      </c>
      <c r="B13151" t="s">
        <v>31811</v>
      </c>
      <c r="C13151" t="s">
        <v>39636</v>
      </c>
      <c r="D13151" t="s">
        <v>39637</v>
      </c>
      <c r="E13151" t="s">
        <v>40</v>
      </c>
      <c r="F13151" s="7">
        <v>75.48</v>
      </c>
      <c r="G13151" t="s">
        <v>33</v>
      </c>
      <c r="H13151" t="s">
        <v>31814</v>
      </c>
      <c r="I13151" t="s">
        <v>31819</v>
      </c>
      <c r="M13151" t="s">
        <v>36</v>
      </c>
      <c r="N13151" t="str">
        <f>IF(AND(PESQUISA!$B$3&lt;&gt;"",OR(PESQUISA!$B$4="TODAS",B13151=PESQUISA!$B$4),ISNUMBER(SEARCH(PESQUISA!$B$3,D13151))),ROW()-1,"")</f>
        <v/>
      </c>
    </row>
    <row r="13152" spans="1:14" x14ac:dyDescent="0.3">
      <c r="A13152" t="s">
        <v>39638</v>
      </c>
      <c r="B13152" t="s">
        <v>31811</v>
      </c>
      <c r="C13152" t="s">
        <v>39639</v>
      </c>
      <c r="D13152" t="s">
        <v>39640</v>
      </c>
      <c r="E13152" t="s">
        <v>40</v>
      </c>
      <c r="F13152" s="7">
        <v>58.95</v>
      </c>
      <c r="G13152" t="s">
        <v>33</v>
      </c>
      <c r="H13152" t="s">
        <v>31814</v>
      </c>
      <c r="I13152" t="s">
        <v>31819</v>
      </c>
      <c r="M13152" t="s">
        <v>36</v>
      </c>
      <c r="N13152" t="str">
        <f>IF(AND(PESQUISA!$B$3&lt;&gt;"",OR(PESQUISA!$B$4="TODAS",B13152=PESQUISA!$B$4),ISNUMBER(SEARCH(PESQUISA!$B$3,D13152))),ROW()-1,"")</f>
        <v/>
      </c>
    </row>
    <row r="13153" spans="1:14" x14ac:dyDescent="0.3">
      <c r="A13153" t="s">
        <v>39641</v>
      </c>
      <c r="B13153" t="s">
        <v>31811</v>
      </c>
      <c r="C13153" t="s">
        <v>39642</v>
      </c>
      <c r="D13153" t="s">
        <v>39643</v>
      </c>
      <c r="E13153" t="s">
        <v>40</v>
      </c>
      <c r="F13153" s="7">
        <v>10.67</v>
      </c>
      <c r="G13153" t="s">
        <v>33</v>
      </c>
      <c r="H13153" t="s">
        <v>31814</v>
      </c>
      <c r="I13153" t="s">
        <v>31819</v>
      </c>
      <c r="M13153" t="s">
        <v>36</v>
      </c>
      <c r="N13153" t="str">
        <f>IF(AND(PESQUISA!$B$3&lt;&gt;"",OR(PESQUISA!$B$4="TODAS",B13153=PESQUISA!$B$4),ISNUMBER(SEARCH(PESQUISA!$B$3,D13153))),ROW()-1,"")</f>
        <v/>
      </c>
    </row>
    <row r="13154" spans="1:14" x14ac:dyDescent="0.3">
      <c r="A13154" t="s">
        <v>39644</v>
      </c>
      <c r="B13154" t="s">
        <v>31811</v>
      </c>
      <c r="C13154" t="s">
        <v>39645</v>
      </c>
      <c r="D13154" t="s">
        <v>39646</v>
      </c>
      <c r="E13154" t="s">
        <v>40</v>
      </c>
      <c r="F13154" s="7">
        <v>364.43</v>
      </c>
      <c r="G13154" t="s">
        <v>33</v>
      </c>
      <c r="H13154" t="s">
        <v>31814</v>
      </c>
      <c r="I13154" t="s">
        <v>31819</v>
      </c>
      <c r="M13154" t="s">
        <v>36</v>
      </c>
      <c r="N13154" t="str">
        <f>IF(AND(PESQUISA!$B$3&lt;&gt;"",OR(PESQUISA!$B$4="TODAS",B13154=PESQUISA!$B$4),ISNUMBER(SEARCH(PESQUISA!$B$3,D13154))),ROW()-1,"")</f>
        <v/>
      </c>
    </row>
    <row r="13155" spans="1:14" x14ac:dyDescent="0.3">
      <c r="A13155" t="s">
        <v>39647</v>
      </c>
      <c r="B13155" t="s">
        <v>31811</v>
      </c>
      <c r="C13155" t="s">
        <v>39648</v>
      </c>
      <c r="D13155" t="s">
        <v>39649</v>
      </c>
      <c r="E13155" t="s">
        <v>40</v>
      </c>
      <c r="F13155" s="7">
        <v>423.31</v>
      </c>
      <c r="G13155" t="s">
        <v>33</v>
      </c>
      <c r="H13155" t="s">
        <v>31814</v>
      </c>
      <c r="I13155" t="s">
        <v>31819</v>
      </c>
      <c r="M13155" t="s">
        <v>36</v>
      </c>
      <c r="N13155" t="str">
        <f>IF(AND(PESQUISA!$B$3&lt;&gt;"",OR(PESQUISA!$B$4="TODAS",B13155=PESQUISA!$B$4),ISNUMBER(SEARCH(PESQUISA!$B$3,D13155))),ROW()-1,"")</f>
        <v/>
      </c>
    </row>
    <row r="13156" spans="1:14" x14ac:dyDescent="0.3">
      <c r="A13156" t="s">
        <v>39650</v>
      </c>
      <c r="B13156" t="s">
        <v>31811</v>
      </c>
      <c r="C13156" t="s">
        <v>39651</v>
      </c>
      <c r="D13156" t="s">
        <v>39652</v>
      </c>
      <c r="E13156" t="s">
        <v>40</v>
      </c>
      <c r="F13156" s="7">
        <v>701.28</v>
      </c>
      <c r="G13156" t="s">
        <v>33</v>
      </c>
      <c r="H13156" t="s">
        <v>31814</v>
      </c>
      <c r="I13156" t="s">
        <v>31819</v>
      </c>
      <c r="M13156" t="s">
        <v>36</v>
      </c>
      <c r="N13156" t="str">
        <f>IF(AND(PESQUISA!$B$3&lt;&gt;"",OR(PESQUISA!$B$4="TODAS",B13156=PESQUISA!$B$4),ISNUMBER(SEARCH(PESQUISA!$B$3,D13156))),ROW()-1,"")</f>
        <v/>
      </c>
    </row>
    <row r="13157" spans="1:14" x14ac:dyDescent="0.3">
      <c r="A13157" t="s">
        <v>39653</v>
      </c>
      <c r="B13157" t="s">
        <v>31811</v>
      </c>
      <c r="C13157" t="s">
        <v>39654</v>
      </c>
      <c r="D13157" t="s">
        <v>39655</v>
      </c>
      <c r="E13157" t="s">
        <v>40</v>
      </c>
      <c r="F13157" s="7">
        <v>109.52</v>
      </c>
      <c r="G13157" t="s">
        <v>33</v>
      </c>
      <c r="H13157" t="s">
        <v>31814</v>
      </c>
      <c r="I13157" t="s">
        <v>31819</v>
      </c>
      <c r="M13157" t="s">
        <v>36</v>
      </c>
      <c r="N13157" t="str">
        <f>IF(AND(PESQUISA!$B$3&lt;&gt;"",OR(PESQUISA!$B$4="TODAS",B13157=PESQUISA!$B$4),ISNUMBER(SEARCH(PESQUISA!$B$3,D13157))),ROW()-1,"")</f>
        <v/>
      </c>
    </row>
    <row r="13158" spans="1:14" x14ac:dyDescent="0.3">
      <c r="A13158" t="s">
        <v>39656</v>
      </c>
      <c r="B13158" t="s">
        <v>31811</v>
      </c>
      <c r="C13158" t="s">
        <v>39657</v>
      </c>
      <c r="D13158" t="s">
        <v>39658</v>
      </c>
      <c r="E13158" t="s">
        <v>40</v>
      </c>
      <c r="F13158" s="7">
        <v>202.09</v>
      </c>
      <c r="G13158" t="s">
        <v>33</v>
      </c>
      <c r="H13158" t="s">
        <v>31814</v>
      </c>
      <c r="I13158" t="s">
        <v>31819</v>
      </c>
      <c r="M13158" t="s">
        <v>36</v>
      </c>
      <c r="N13158" t="str">
        <f>IF(AND(PESQUISA!$B$3&lt;&gt;"",OR(PESQUISA!$B$4="TODAS",B13158=PESQUISA!$B$4),ISNUMBER(SEARCH(PESQUISA!$B$3,D13158))),ROW()-1,"")</f>
        <v/>
      </c>
    </row>
    <row r="13159" spans="1:14" x14ac:dyDescent="0.3">
      <c r="A13159" t="s">
        <v>39659</v>
      </c>
      <c r="B13159" t="s">
        <v>31811</v>
      </c>
      <c r="C13159" t="s">
        <v>39660</v>
      </c>
      <c r="D13159" t="s">
        <v>39661</v>
      </c>
      <c r="E13159" t="s">
        <v>40</v>
      </c>
      <c r="F13159" s="7">
        <v>223.71</v>
      </c>
      <c r="G13159" t="s">
        <v>33</v>
      </c>
      <c r="H13159" t="s">
        <v>31814</v>
      </c>
      <c r="I13159" t="s">
        <v>31819</v>
      </c>
      <c r="M13159" t="s">
        <v>36</v>
      </c>
      <c r="N13159" t="str">
        <f>IF(AND(PESQUISA!$B$3&lt;&gt;"",OR(PESQUISA!$B$4="TODAS",B13159=PESQUISA!$B$4),ISNUMBER(SEARCH(PESQUISA!$B$3,D13159))),ROW()-1,"")</f>
        <v/>
      </c>
    </row>
    <row r="13160" spans="1:14" x14ac:dyDescent="0.3">
      <c r="A13160" t="s">
        <v>39662</v>
      </c>
      <c r="B13160" t="s">
        <v>31811</v>
      </c>
      <c r="C13160" t="s">
        <v>39663</v>
      </c>
      <c r="D13160" t="s">
        <v>39664</v>
      </c>
      <c r="E13160" t="s">
        <v>40</v>
      </c>
      <c r="F13160" s="7">
        <v>269.75</v>
      </c>
      <c r="G13160" t="s">
        <v>33</v>
      </c>
      <c r="H13160" t="s">
        <v>31814</v>
      </c>
      <c r="I13160" t="s">
        <v>31819</v>
      </c>
      <c r="M13160" t="s">
        <v>36</v>
      </c>
      <c r="N13160" t="str">
        <f>IF(AND(PESQUISA!$B$3&lt;&gt;"",OR(PESQUISA!$B$4="TODAS",B13160=PESQUISA!$B$4),ISNUMBER(SEARCH(PESQUISA!$B$3,D13160))),ROW()-1,"")</f>
        <v/>
      </c>
    </row>
    <row r="13161" spans="1:14" x14ac:dyDescent="0.3">
      <c r="A13161" t="s">
        <v>39665</v>
      </c>
      <c r="B13161" t="s">
        <v>31811</v>
      </c>
      <c r="C13161" t="s">
        <v>39666</v>
      </c>
      <c r="D13161" t="s">
        <v>39667</v>
      </c>
      <c r="E13161" t="s">
        <v>40</v>
      </c>
      <c r="F13161" s="7">
        <v>45.18</v>
      </c>
      <c r="G13161" t="s">
        <v>33</v>
      </c>
      <c r="H13161" t="s">
        <v>31814</v>
      </c>
      <c r="I13161" t="s">
        <v>31819</v>
      </c>
      <c r="M13161" t="s">
        <v>36</v>
      </c>
      <c r="N13161" t="str">
        <f>IF(AND(PESQUISA!$B$3&lt;&gt;"",OR(PESQUISA!$B$4="TODAS",B13161=PESQUISA!$B$4),ISNUMBER(SEARCH(PESQUISA!$B$3,D13161))),ROW()-1,"")</f>
        <v/>
      </c>
    </row>
    <row r="13162" spans="1:14" x14ac:dyDescent="0.3">
      <c r="A13162" t="s">
        <v>39668</v>
      </c>
      <c r="B13162" t="s">
        <v>31811</v>
      </c>
      <c r="C13162" t="s">
        <v>39669</v>
      </c>
      <c r="D13162" t="s">
        <v>39670</v>
      </c>
      <c r="E13162" t="s">
        <v>40</v>
      </c>
      <c r="F13162" s="7">
        <v>60.44</v>
      </c>
      <c r="G13162" t="s">
        <v>33</v>
      </c>
      <c r="H13162" t="s">
        <v>31814</v>
      </c>
      <c r="I13162" t="s">
        <v>31819</v>
      </c>
      <c r="M13162" t="s">
        <v>36</v>
      </c>
      <c r="N13162" t="str">
        <f>IF(AND(PESQUISA!$B$3&lt;&gt;"",OR(PESQUISA!$B$4="TODAS",B13162=PESQUISA!$B$4),ISNUMBER(SEARCH(PESQUISA!$B$3,D13162))),ROW()-1,"")</f>
        <v/>
      </c>
    </row>
    <row r="13163" spans="1:14" x14ac:dyDescent="0.3">
      <c r="A13163" t="s">
        <v>39671</v>
      </c>
      <c r="B13163" t="s">
        <v>31811</v>
      </c>
      <c r="C13163" t="s">
        <v>39672</v>
      </c>
      <c r="D13163" t="s">
        <v>39673</v>
      </c>
      <c r="E13163" t="s">
        <v>40</v>
      </c>
      <c r="F13163" s="7">
        <v>92.94</v>
      </c>
      <c r="G13163" t="s">
        <v>33</v>
      </c>
      <c r="H13163" t="s">
        <v>31814</v>
      </c>
      <c r="I13163" t="s">
        <v>31819</v>
      </c>
      <c r="M13163" t="s">
        <v>36</v>
      </c>
      <c r="N13163" t="str">
        <f>IF(AND(PESQUISA!$B$3&lt;&gt;"",OR(PESQUISA!$B$4="TODAS",B13163=PESQUISA!$B$4),ISNUMBER(SEARCH(PESQUISA!$B$3,D13163))),ROW()-1,"")</f>
        <v/>
      </c>
    </row>
    <row r="13164" spans="1:14" x14ac:dyDescent="0.3">
      <c r="A13164" t="s">
        <v>39674</v>
      </c>
      <c r="B13164" t="s">
        <v>31811</v>
      </c>
      <c r="C13164" t="s">
        <v>39675</v>
      </c>
      <c r="D13164" t="s">
        <v>39676</v>
      </c>
      <c r="E13164" t="s">
        <v>40</v>
      </c>
      <c r="F13164" s="7">
        <v>5.93</v>
      </c>
      <c r="G13164" t="s">
        <v>33</v>
      </c>
      <c r="H13164" t="s">
        <v>31814</v>
      </c>
      <c r="I13164" t="s">
        <v>31819</v>
      </c>
      <c r="M13164" t="s">
        <v>36</v>
      </c>
      <c r="N13164" t="str">
        <f>IF(AND(PESQUISA!$B$3&lt;&gt;"",OR(PESQUISA!$B$4="TODAS",B13164=PESQUISA!$B$4),ISNUMBER(SEARCH(PESQUISA!$B$3,D13164))),ROW()-1,"")</f>
        <v/>
      </c>
    </row>
    <row r="13165" spans="1:14" x14ac:dyDescent="0.3">
      <c r="A13165" t="s">
        <v>39677</v>
      </c>
      <c r="B13165" t="s">
        <v>31811</v>
      </c>
      <c r="C13165" t="s">
        <v>39678</v>
      </c>
      <c r="D13165" t="s">
        <v>39679</v>
      </c>
      <c r="E13165" t="s">
        <v>40</v>
      </c>
      <c r="F13165" s="7">
        <v>330.57</v>
      </c>
      <c r="G13165" t="s">
        <v>33</v>
      </c>
      <c r="H13165" t="s">
        <v>31814</v>
      </c>
      <c r="I13165" t="s">
        <v>31819</v>
      </c>
      <c r="M13165" t="s">
        <v>36</v>
      </c>
      <c r="N13165" t="str">
        <f>IF(AND(PESQUISA!$B$3&lt;&gt;"",OR(PESQUISA!$B$4="TODAS",B13165=PESQUISA!$B$4),ISNUMBER(SEARCH(PESQUISA!$B$3,D13165))),ROW()-1,"")</f>
        <v/>
      </c>
    </row>
    <row r="13166" spans="1:14" x14ac:dyDescent="0.3">
      <c r="A13166" t="s">
        <v>39680</v>
      </c>
      <c r="B13166" t="s">
        <v>31811</v>
      </c>
      <c r="C13166" t="s">
        <v>39681</v>
      </c>
      <c r="D13166" t="s">
        <v>39682</v>
      </c>
      <c r="E13166" t="s">
        <v>40</v>
      </c>
      <c r="F13166" s="7">
        <v>9.76</v>
      </c>
      <c r="G13166" t="s">
        <v>33</v>
      </c>
      <c r="H13166" t="s">
        <v>31814</v>
      </c>
      <c r="I13166" t="s">
        <v>31819</v>
      </c>
      <c r="M13166" t="s">
        <v>36</v>
      </c>
      <c r="N13166" t="str">
        <f>IF(AND(PESQUISA!$B$3&lt;&gt;"",OR(PESQUISA!$B$4="TODAS",B13166=PESQUISA!$B$4),ISNUMBER(SEARCH(PESQUISA!$B$3,D13166))),ROW()-1,"")</f>
        <v/>
      </c>
    </row>
    <row r="13167" spans="1:14" x14ac:dyDescent="0.3">
      <c r="A13167" t="s">
        <v>39683</v>
      </c>
      <c r="B13167" t="s">
        <v>31811</v>
      </c>
      <c r="C13167" t="s">
        <v>39684</v>
      </c>
      <c r="D13167" t="s">
        <v>39685</v>
      </c>
      <c r="E13167" t="s">
        <v>40</v>
      </c>
      <c r="F13167" s="7">
        <v>10.59</v>
      </c>
      <c r="G13167" t="s">
        <v>33</v>
      </c>
      <c r="H13167" t="s">
        <v>31814</v>
      </c>
      <c r="I13167" t="s">
        <v>31819</v>
      </c>
      <c r="M13167" t="s">
        <v>36</v>
      </c>
      <c r="N13167" t="str">
        <f>IF(AND(PESQUISA!$B$3&lt;&gt;"",OR(PESQUISA!$B$4="TODAS",B13167=PESQUISA!$B$4),ISNUMBER(SEARCH(PESQUISA!$B$3,D13167))),ROW()-1,"")</f>
        <v/>
      </c>
    </row>
    <row r="13168" spans="1:14" x14ac:dyDescent="0.3">
      <c r="A13168" t="s">
        <v>39686</v>
      </c>
      <c r="B13168" t="s">
        <v>31811</v>
      </c>
      <c r="C13168" t="s">
        <v>39687</v>
      </c>
      <c r="D13168" t="s">
        <v>39688</v>
      </c>
      <c r="E13168" t="s">
        <v>40</v>
      </c>
      <c r="F13168" s="7">
        <v>22.21</v>
      </c>
      <c r="G13168" t="s">
        <v>33</v>
      </c>
      <c r="H13168" t="s">
        <v>31814</v>
      </c>
      <c r="I13168" t="s">
        <v>31819</v>
      </c>
      <c r="M13168" t="s">
        <v>36</v>
      </c>
      <c r="N13168" t="str">
        <f>IF(AND(PESQUISA!$B$3&lt;&gt;"",OR(PESQUISA!$B$4="TODAS",B13168=PESQUISA!$B$4),ISNUMBER(SEARCH(PESQUISA!$B$3,D13168))),ROW()-1,"")</f>
        <v/>
      </c>
    </row>
    <row r="13169" spans="1:14" x14ac:dyDescent="0.3">
      <c r="A13169" t="s">
        <v>39689</v>
      </c>
      <c r="B13169" t="s">
        <v>31811</v>
      </c>
      <c r="C13169" t="s">
        <v>39690</v>
      </c>
      <c r="D13169" t="s">
        <v>39691</v>
      </c>
      <c r="E13169" t="s">
        <v>40</v>
      </c>
      <c r="F13169" s="7">
        <v>24.93</v>
      </c>
      <c r="G13169" t="s">
        <v>33</v>
      </c>
      <c r="H13169" t="s">
        <v>31814</v>
      </c>
      <c r="I13169" t="s">
        <v>31819</v>
      </c>
      <c r="M13169" t="s">
        <v>36</v>
      </c>
      <c r="N13169" t="str">
        <f>IF(AND(PESQUISA!$B$3&lt;&gt;"",OR(PESQUISA!$B$4="TODAS",B13169=PESQUISA!$B$4),ISNUMBER(SEARCH(PESQUISA!$B$3,D13169))),ROW()-1,"")</f>
        <v/>
      </c>
    </row>
    <row r="13170" spans="1:14" x14ac:dyDescent="0.3">
      <c r="A13170" t="s">
        <v>39692</v>
      </c>
      <c r="B13170" t="s">
        <v>31811</v>
      </c>
      <c r="C13170" t="s">
        <v>39693</v>
      </c>
      <c r="D13170" t="s">
        <v>39694</v>
      </c>
      <c r="E13170" t="s">
        <v>40</v>
      </c>
      <c r="F13170" s="7">
        <v>55.9</v>
      </c>
      <c r="G13170" t="s">
        <v>33</v>
      </c>
      <c r="H13170" t="s">
        <v>31814</v>
      </c>
      <c r="I13170" t="s">
        <v>31819</v>
      </c>
      <c r="M13170" t="s">
        <v>36</v>
      </c>
      <c r="N13170" t="str">
        <f>IF(AND(PESQUISA!$B$3&lt;&gt;"",OR(PESQUISA!$B$4="TODAS",B13170=PESQUISA!$B$4),ISNUMBER(SEARCH(PESQUISA!$B$3,D13170))),ROW()-1,"")</f>
        <v/>
      </c>
    </row>
    <row r="13171" spans="1:14" x14ac:dyDescent="0.3">
      <c r="A13171" t="s">
        <v>39695</v>
      </c>
      <c r="B13171" t="s">
        <v>31811</v>
      </c>
      <c r="C13171" t="s">
        <v>39696</v>
      </c>
      <c r="D13171" t="s">
        <v>39697</v>
      </c>
      <c r="E13171" t="s">
        <v>40</v>
      </c>
      <c r="F13171" s="7">
        <v>64.72</v>
      </c>
      <c r="G13171" t="s">
        <v>33</v>
      </c>
      <c r="H13171" t="s">
        <v>31814</v>
      </c>
      <c r="I13171" t="s">
        <v>31819</v>
      </c>
      <c r="M13171" t="s">
        <v>36</v>
      </c>
      <c r="N13171" t="str">
        <f>IF(AND(PESQUISA!$B$3&lt;&gt;"",OR(PESQUISA!$B$4="TODAS",B13171=PESQUISA!$B$4),ISNUMBER(SEARCH(PESQUISA!$B$3,D13171))),ROW()-1,"")</f>
        <v/>
      </c>
    </row>
    <row r="13172" spans="1:14" x14ac:dyDescent="0.3">
      <c r="A13172" t="s">
        <v>39698</v>
      </c>
      <c r="B13172" t="s">
        <v>31811</v>
      </c>
      <c r="C13172" t="s">
        <v>39699</v>
      </c>
      <c r="D13172" t="s">
        <v>39700</v>
      </c>
      <c r="E13172" t="s">
        <v>40</v>
      </c>
      <c r="F13172" s="7">
        <v>189.67</v>
      </c>
      <c r="G13172" t="s">
        <v>33</v>
      </c>
      <c r="H13172" t="s">
        <v>31814</v>
      </c>
      <c r="I13172" t="s">
        <v>31819</v>
      </c>
      <c r="M13172" t="s">
        <v>36</v>
      </c>
      <c r="N13172" t="str">
        <f>IF(AND(PESQUISA!$B$3&lt;&gt;"",OR(PESQUISA!$B$4="TODAS",B13172=PESQUISA!$B$4),ISNUMBER(SEARCH(PESQUISA!$B$3,D13172))),ROW()-1,"")</f>
        <v/>
      </c>
    </row>
    <row r="13173" spans="1:14" x14ac:dyDescent="0.3">
      <c r="A13173" t="s">
        <v>39701</v>
      </c>
      <c r="B13173" t="s">
        <v>31811</v>
      </c>
      <c r="C13173" t="s">
        <v>39702</v>
      </c>
      <c r="D13173" t="s">
        <v>39703</v>
      </c>
      <c r="E13173" t="s">
        <v>40</v>
      </c>
      <c r="F13173" s="7">
        <v>30.54</v>
      </c>
      <c r="G13173" t="s">
        <v>33</v>
      </c>
      <c r="H13173" t="s">
        <v>31814</v>
      </c>
      <c r="I13173" t="s">
        <v>31819</v>
      </c>
      <c r="M13173" t="s">
        <v>36</v>
      </c>
      <c r="N13173" t="str">
        <f>IF(AND(PESQUISA!$B$3&lt;&gt;"",OR(PESQUISA!$B$4="TODAS",B13173=PESQUISA!$B$4),ISNUMBER(SEARCH(PESQUISA!$B$3,D13173))),ROW()-1,"")</f>
        <v/>
      </c>
    </row>
    <row r="13174" spans="1:14" x14ac:dyDescent="0.3">
      <c r="A13174" t="s">
        <v>39704</v>
      </c>
      <c r="B13174" t="s">
        <v>31811</v>
      </c>
      <c r="C13174" t="s">
        <v>39705</v>
      </c>
      <c r="D13174" t="s">
        <v>39706</v>
      </c>
      <c r="E13174" t="s">
        <v>40</v>
      </c>
      <c r="F13174" s="7">
        <v>97.08</v>
      </c>
      <c r="G13174" t="s">
        <v>33</v>
      </c>
      <c r="H13174" t="s">
        <v>31814</v>
      </c>
      <c r="I13174" t="s">
        <v>31819</v>
      </c>
      <c r="M13174" t="s">
        <v>36</v>
      </c>
      <c r="N13174" t="str">
        <f>IF(AND(PESQUISA!$B$3&lt;&gt;"",OR(PESQUISA!$B$4="TODAS",B13174=PESQUISA!$B$4),ISNUMBER(SEARCH(PESQUISA!$B$3,D13174))),ROW()-1,"")</f>
        <v/>
      </c>
    </row>
    <row r="13175" spans="1:14" x14ac:dyDescent="0.3">
      <c r="A13175" t="s">
        <v>39707</v>
      </c>
      <c r="B13175" t="s">
        <v>31811</v>
      </c>
      <c r="C13175" t="s">
        <v>39708</v>
      </c>
      <c r="D13175" t="s">
        <v>39709</v>
      </c>
      <c r="E13175" t="s">
        <v>40</v>
      </c>
      <c r="F13175" s="7">
        <v>68.83</v>
      </c>
      <c r="G13175" t="s">
        <v>33</v>
      </c>
      <c r="H13175" t="s">
        <v>31814</v>
      </c>
      <c r="I13175" t="s">
        <v>31819</v>
      </c>
      <c r="M13175" t="s">
        <v>36</v>
      </c>
      <c r="N13175" t="str">
        <f>IF(AND(PESQUISA!$B$3&lt;&gt;"",OR(PESQUISA!$B$4="TODAS",B13175=PESQUISA!$B$4),ISNUMBER(SEARCH(PESQUISA!$B$3,D13175))),ROW()-1,"")</f>
        <v/>
      </c>
    </row>
    <row r="13176" spans="1:14" x14ac:dyDescent="0.3">
      <c r="A13176" t="s">
        <v>39710</v>
      </c>
      <c r="B13176" t="s">
        <v>31811</v>
      </c>
      <c r="C13176" t="s">
        <v>39711</v>
      </c>
      <c r="D13176" t="s">
        <v>39712</v>
      </c>
      <c r="E13176" t="s">
        <v>40</v>
      </c>
      <c r="F13176" s="7">
        <v>143.38999999999999</v>
      </c>
      <c r="G13176" t="s">
        <v>33</v>
      </c>
      <c r="H13176" t="s">
        <v>31814</v>
      </c>
      <c r="I13176" t="s">
        <v>31819</v>
      </c>
      <c r="M13176" t="s">
        <v>36</v>
      </c>
      <c r="N13176" t="str">
        <f>IF(AND(PESQUISA!$B$3&lt;&gt;"",OR(PESQUISA!$B$4="TODAS",B13176=PESQUISA!$B$4),ISNUMBER(SEARCH(PESQUISA!$B$3,D13176))),ROW()-1,"")</f>
        <v/>
      </c>
    </row>
    <row r="13177" spans="1:14" x14ac:dyDescent="0.3">
      <c r="A13177" t="s">
        <v>39713</v>
      </c>
      <c r="B13177" t="s">
        <v>31811</v>
      </c>
      <c r="C13177" t="s">
        <v>39714</v>
      </c>
      <c r="D13177" t="s">
        <v>39715</v>
      </c>
      <c r="E13177" t="s">
        <v>40</v>
      </c>
      <c r="F13177" s="7">
        <v>72.97</v>
      </c>
      <c r="G13177" t="s">
        <v>33</v>
      </c>
      <c r="H13177" t="s">
        <v>31814</v>
      </c>
      <c r="I13177" t="s">
        <v>31819</v>
      </c>
      <c r="M13177" t="s">
        <v>36</v>
      </c>
      <c r="N13177" t="str">
        <f>IF(AND(PESQUISA!$B$3&lt;&gt;"",OR(PESQUISA!$B$4="TODAS",B13177=PESQUISA!$B$4),ISNUMBER(SEARCH(PESQUISA!$B$3,D13177))),ROW()-1,"")</f>
        <v/>
      </c>
    </row>
    <row r="13178" spans="1:14" x14ac:dyDescent="0.3">
      <c r="A13178" t="s">
        <v>39716</v>
      </c>
      <c r="B13178" t="s">
        <v>31811</v>
      </c>
      <c r="C13178" t="s">
        <v>39717</v>
      </c>
      <c r="D13178" t="s">
        <v>39718</v>
      </c>
      <c r="E13178" t="s">
        <v>40</v>
      </c>
      <c r="F13178" s="7">
        <v>323.22000000000003</v>
      </c>
      <c r="G13178" t="s">
        <v>33</v>
      </c>
      <c r="H13178" t="s">
        <v>31814</v>
      </c>
      <c r="I13178" t="s">
        <v>31819</v>
      </c>
      <c r="M13178" t="s">
        <v>36</v>
      </c>
      <c r="N13178" t="str">
        <f>IF(AND(PESQUISA!$B$3&lt;&gt;"",OR(PESQUISA!$B$4="TODAS",B13178=PESQUISA!$B$4),ISNUMBER(SEARCH(PESQUISA!$B$3,D13178))),ROW()-1,"")</f>
        <v/>
      </c>
    </row>
    <row r="13179" spans="1:14" x14ac:dyDescent="0.3">
      <c r="A13179" t="s">
        <v>39719</v>
      </c>
      <c r="B13179" t="s">
        <v>31811</v>
      </c>
      <c r="C13179" t="s">
        <v>39720</v>
      </c>
      <c r="D13179" t="s">
        <v>39721</v>
      </c>
      <c r="E13179" t="s">
        <v>40</v>
      </c>
      <c r="F13179" s="7">
        <v>3.25</v>
      </c>
      <c r="G13179" t="s">
        <v>33</v>
      </c>
      <c r="H13179" t="s">
        <v>31814</v>
      </c>
      <c r="I13179" t="s">
        <v>31819</v>
      </c>
      <c r="M13179" t="s">
        <v>36</v>
      </c>
      <c r="N13179" t="str">
        <f>IF(AND(PESQUISA!$B$3&lt;&gt;"",OR(PESQUISA!$B$4="TODAS",B13179=PESQUISA!$B$4),ISNUMBER(SEARCH(PESQUISA!$B$3,D13179))),ROW()-1,"")</f>
        <v/>
      </c>
    </row>
    <row r="13180" spans="1:14" x14ac:dyDescent="0.3">
      <c r="A13180" t="s">
        <v>39722</v>
      </c>
      <c r="B13180" t="s">
        <v>31811</v>
      </c>
      <c r="C13180" t="s">
        <v>39723</v>
      </c>
      <c r="D13180" t="s">
        <v>39724</v>
      </c>
      <c r="E13180" t="s">
        <v>40</v>
      </c>
      <c r="F13180" s="7">
        <v>4.2</v>
      </c>
      <c r="G13180" t="s">
        <v>33</v>
      </c>
      <c r="H13180" t="s">
        <v>31814</v>
      </c>
      <c r="I13180" t="s">
        <v>31819</v>
      </c>
      <c r="M13180" t="s">
        <v>36</v>
      </c>
      <c r="N13180" t="str">
        <f>IF(AND(PESQUISA!$B$3&lt;&gt;"",OR(PESQUISA!$B$4="TODAS",B13180=PESQUISA!$B$4),ISNUMBER(SEARCH(PESQUISA!$B$3,D13180))),ROW()-1,"")</f>
        <v/>
      </c>
    </row>
    <row r="13181" spans="1:14" x14ac:dyDescent="0.3">
      <c r="A13181" t="s">
        <v>39725</v>
      </c>
      <c r="B13181" t="s">
        <v>31811</v>
      </c>
      <c r="C13181" t="s">
        <v>39726</v>
      </c>
      <c r="D13181" t="s">
        <v>39727</v>
      </c>
      <c r="E13181" t="s">
        <v>40</v>
      </c>
      <c r="F13181" s="7">
        <v>9.33</v>
      </c>
      <c r="G13181" t="s">
        <v>33</v>
      </c>
      <c r="H13181" t="s">
        <v>31814</v>
      </c>
      <c r="I13181" t="s">
        <v>31819</v>
      </c>
      <c r="M13181" t="s">
        <v>36</v>
      </c>
      <c r="N13181" t="str">
        <f>IF(AND(PESQUISA!$B$3&lt;&gt;"",OR(PESQUISA!$B$4="TODAS",B13181=PESQUISA!$B$4),ISNUMBER(SEARCH(PESQUISA!$B$3,D13181))),ROW()-1,"")</f>
        <v/>
      </c>
    </row>
    <row r="13182" spans="1:14" x14ac:dyDescent="0.3">
      <c r="A13182" t="s">
        <v>39728</v>
      </c>
      <c r="B13182" t="s">
        <v>31811</v>
      </c>
      <c r="C13182" t="s">
        <v>39729</v>
      </c>
      <c r="D13182" t="s">
        <v>39730</v>
      </c>
      <c r="E13182" t="s">
        <v>40</v>
      </c>
      <c r="F13182" s="7">
        <v>20.78</v>
      </c>
      <c r="G13182" t="s">
        <v>33</v>
      </c>
      <c r="H13182" t="s">
        <v>31814</v>
      </c>
      <c r="I13182" t="s">
        <v>31819</v>
      </c>
      <c r="M13182" t="s">
        <v>36</v>
      </c>
      <c r="N13182" t="str">
        <f>IF(AND(PESQUISA!$B$3&lt;&gt;"",OR(PESQUISA!$B$4="TODAS",B13182=PESQUISA!$B$4),ISNUMBER(SEARCH(PESQUISA!$B$3,D13182))),ROW()-1,"")</f>
        <v/>
      </c>
    </row>
    <row r="13183" spans="1:14" x14ac:dyDescent="0.3">
      <c r="A13183" t="s">
        <v>39731</v>
      </c>
      <c r="B13183" t="s">
        <v>31811</v>
      </c>
      <c r="C13183" t="s">
        <v>39732</v>
      </c>
      <c r="D13183" t="s">
        <v>39733</v>
      </c>
      <c r="E13183" t="s">
        <v>40</v>
      </c>
      <c r="F13183" s="7">
        <v>28.76</v>
      </c>
      <c r="G13183" t="s">
        <v>33</v>
      </c>
      <c r="H13183" t="s">
        <v>31814</v>
      </c>
      <c r="I13183" t="s">
        <v>31819</v>
      </c>
      <c r="M13183" t="s">
        <v>36</v>
      </c>
      <c r="N13183" t="str">
        <f>IF(AND(PESQUISA!$B$3&lt;&gt;"",OR(PESQUISA!$B$4="TODAS",B13183=PESQUISA!$B$4),ISNUMBER(SEARCH(PESQUISA!$B$3,D13183))),ROW()-1,"")</f>
        <v/>
      </c>
    </row>
    <row r="13184" spans="1:14" x14ac:dyDescent="0.3">
      <c r="A13184" t="s">
        <v>39734</v>
      </c>
      <c r="B13184" t="s">
        <v>31811</v>
      </c>
      <c r="C13184" t="s">
        <v>39735</v>
      </c>
      <c r="D13184" t="s">
        <v>39736</v>
      </c>
      <c r="E13184" t="s">
        <v>40</v>
      </c>
      <c r="F13184" s="7">
        <v>57.02</v>
      </c>
      <c r="G13184" t="s">
        <v>33</v>
      </c>
      <c r="H13184" t="s">
        <v>31814</v>
      </c>
      <c r="I13184" t="s">
        <v>31819</v>
      </c>
      <c r="M13184" t="s">
        <v>36</v>
      </c>
      <c r="N13184" t="str">
        <f>IF(AND(PESQUISA!$B$3&lt;&gt;"",OR(PESQUISA!$B$4="TODAS",B13184=PESQUISA!$B$4),ISNUMBER(SEARCH(PESQUISA!$B$3,D13184))),ROW()-1,"")</f>
        <v/>
      </c>
    </row>
    <row r="13185" spans="1:14" x14ac:dyDescent="0.3">
      <c r="A13185" t="s">
        <v>39737</v>
      </c>
      <c r="B13185" t="s">
        <v>31811</v>
      </c>
      <c r="C13185" t="s">
        <v>39738</v>
      </c>
      <c r="D13185" t="s">
        <v>39739</v>
      </c>
      <c r="E13185" t="s">
        <v>40</v>
      </c>
      <c r="F13185" s="7">
        <v>241.98</v>
      </c>
      <c r="G13185" t="s">
        <v>33</v>
      </c>
      <c r="H13185" t="s">
        <v>31814</v>
      </c>
      <c r="I13185" t="s">
        <v>31819</v>
      </c>
      <c r="M13185" t="s">
        <v>36</v>
      </c>
      <c r="N13185" t="str">
        <f>IF(AND(PESQUISA!$B$3&lt;&gt;"",OR(PESQUISA!$B$4="TODAS",B13185=PESQUISA!$B$4),ISNUMBER(SEARCH(PESQUISA!$B$3,D13185))),ROW()-1,"")</f>
        <v/>
      </c>
    </row>
    <row r="13186" spans="1:14" x14ac:dyDescent="0.3">
      <c r="A13186" t="s">
        <v>39740</v>
      </c>
      <c r="B13186" t="s">
        <v>31811</v>
      </c>
      <c r="C13186" t="s">
        <v>39741</v>
      </c>
      <c r="D13186" t="s">
        <v>39742</v>
      </c>
      <c r="E13186" t="s">
        <v>40</v>
      </c>
      <c r="F13186" s="7">
        <v>277.95999999999998</v>
      </c>
      <c r="G13186" t="s">
        <v>33</v>
      </c>
      <c r="H13186" t="s">
        <v>31814</v>
      </c>
      <c r="I13186" t="s">
        <v>31819</v>
      </c>
      <c r="M13186" t="s">
        <v>36</v>
      </c>
      <c r="N13186" t="str">
        <f>IF(AND(PESQUISA!$B$3&lt;&gt;"",OR(PESQUISA!$B$4="TODAS",B13186=PESQUISA!$B$4),ISNUMBER(SEARCH(PESQUISA!$B$3,D13186))),ROW()-1,"")</f>
        <v/>
      </c>
    </row>
    <row r="13187" spans="1:14" x14ac:dyDescent="0.3">
      <c r="A13187" t="s">
        <v>39743</v>
      </c>
      <c r="B13187" t="s">
        <v>31811</v>
      </c>
      <c r="C13187" t="s">
        <v>39744</v>
      </c>
      <c r="D13187" t="s">
        <v>39745</v>
      </c>
      <c r="E13187" t="s">
        <v>33050</v>
      </c>
      <c r="F13187" s="7">
        <v>290.24</v>
      </c>
      <c r="G13187" t="s">
        <v>33</v>
      </c>
      <c r="H13187" t="s">
        <v>31814</v>
      </c>
      <c r="I13187" t="s">
        <v>31819</v>
      </c>
      <c r="M13187" t="s">
        <v>36</v>
      </c>
      <c r="N13187" t="str">
        <f>IF(AND(PESQUISA!$B$3&lt;&gt;"",OR(PESQUISA!$B$4="TODAS",B13187=PESQUISA!$B$4),ISNUMBER(SEARCH(PESQUISA!$B$3,D13187))),ROW()-1,"")</f>
        <v/>
      </c>
    </row>
    <row r="13188" spans="1:14" x14ac:dyDescent="0.3">
      <c r="A13188" t="s">
        <v>39746</v>
      </c>
      <c r="B13188" t="s">
        <v>31811</v>
      </c>
      <c r="C13188" t="s">
        <v>39747</v>
      </c>
      <c r="D13188" t="s">
        <v>39748</v>
      </c>
      <c r="E13188" t="s">
        <v>40</v>
      </c>
      <c r="G13188" t="s">
        <v>33</v>
      </c>
      <c r="H13188" t="s">
        <v>31814</v>
      </c>
      <c r="I13188" t="s">
        <v>31819</v>
      </c>
      <c r="M13188" t="s">
        <v>53</v>
      </c>
      <c r="N13188" t="str">
        <f>IF(AND(PESQUISA!$B$3&lt;&gt;"",OR(PESQUISA!$B$4="TODAS",B13188=PESQUISA!$B$4),ISNUMBER(SEARCH(PESQUISA!$B$3,D13188))),ROW()-1,"")</f>
        <v/>
      </c>
    </row>
    <row r="13189" spans="1:14" x14ac:dyDescent="0.3">
      <c r="A13189" t="s">
        <v>39749</v>
      </c>
      <c r="B13189" t="s">
        <v>31811</v>
      </c>
      <c r="C13189" t="s">
        <v>39750</v>
      </c>
      <c r="D13189" t="s">
        <v>39751</v>
      </c>
      <c r="E13189" t="s">
        <v>40</v>
      </c>
      <c r="G13189" t="s">
        <v>33</v>
      </c>
      <c r="H13189" t="s">
        <v>31814</v>
      </c>
      <c r="I13189" t="s">
        <v>31819</v>
      </c>
      <c r="M13189" t="s">
        <v>53</v>
      </c>
      <c r="N13189" t="str">
        <f>IF(AND(PESQUISA!$B$3&lt;&gt;"",OR(PESQUISA!$B$4="TODAS",B13189=PESQUISA!$B$4),ISNUMBER(SEARCH(PESQUISA!$B$3,D13189))),ROW()-1,"")</f>
        <v/>
      </c>
    </row>
    <row r="13190" spans="1:14" x14ac:dyDescent="0.3">
      <c r="A13190" t="s">
        <v>39752</v>
      </c>
      <c r="B13190" t="s">
        <v>31811</v>
      </c>
      <c r="C13190" t="s">
        <v>39753</v>
      </c>
      <c r="D13190" t="s">
        <v>39754</v>
      </c>
      <c r="E13190" t="s">
        <v>40</v>
      </c>
      <c r="G13190" t="s">
        <v>33</v>
      </c>
      <c r="H13190" t="s">
        <v>31814</v>
      </c>
      <c r="I13190" t="s">
        <v>31819</v>
      </c>
      <c r="M13190" t="s">
        <v>53</v>
      </c>
      <c r="N13190" t="str">
        <f>IF(AND(PESQUISA!$B$3&lt;&gt;"",OR(PESQUISA!$B$4="TODAS",B13190=PESQUISA!$B$4),ISNUMBER(SEARCH(PESQUISA!$B$3,D13190))),ROW()-1,"")</f>
        <v/>
      </c>
    </row>
    <row r="13191" spans="1:14" x14ac:dyDescent="0.3">
      <c r="A13191" t="s">
        <v>39755</v>
      </c>
      <c r="B13191" t="s">
        <v>31811</v>
      </c>
      <c r="C13191" t="s">
        <v>39756</v>
      </c>
      <c r="D13191" t="s">
        <v>39757</v>
      </c>
      <c r="E13191" t="s">
        <v>40</v>
      </c>
      <c r="G13191" t="s">
        <v>33</v>
      </c>
      <c r="H13191" t="s">
        <v>31814</v>
      </c>
      <c r="I13191" t="s">
        <v>31819</v>
      </c>
      <c r="M13191" t="s">
        <v>53</v>
      </c>
      <c r="N13191" t="str">
        <f>IF(AND(PESQUISA!$B$3&lt;&gt;"",OR(PESQUISA!$B$4="TODAS",B13191=PESQUISA!$B$4),ISNUMBER(SEARCH(PESQUISA!$B$3,D13191))),ROW()-1,"")</f>
        <v/>
      </c>
    </row>
    <row r="13192" spans="1:14" x14ac:dyDescent="0.3">
      <c r="A13192" t="s">
        <v>39758</v>
      </c>
      <c r="B13192" t="s">
        <v>31811</v>
      </c>
      <c r="C13192" t="s">
        <v>39759</v>
      </c>
      <c r="D13192" t="s">
        <v>39760</v>
      </c>
      <c r="E13192" t="s">
        <v>40</v>
      </c>
      <c r="G13192" t="s">
        <v>33</v>
      </c>
      <c r="H13192" t="s">
        <v>31814</v>
      </c>
      <c r="I13192" t="s">
        <v>31819</v>
      </c>
      <c r="M13192" t="s">
        <v>53</v>
      </c>
      <c r="N13192" t="str">
        <f>IF(AND(PESQUISA!$B$3&lt;&gt;"",OR(PESQUISA!$B$4="TODAS",B13192=PESQUISA!$B$4),ISNUMBER(SEARCH(PESQUISA!$B$3,D13192))),ROW()-1,"")</f>
        <v/>
      </c>
    </row>
    <row r="13193" spans="1:14" x14ac:dyDescent="0.3">
      <c r="A13193" t="s">
        <v>39761</v>
      </c>
      <c r="B13193" t="s">
        <v>31811</v>
      </c>
      <c r="C13193" t="s">
        <v>39762</v>
      </c>
      <c r="D13193" t="s">
        <v>39763</v>
      </c>
      <c r="E13193" t="s">
        <v>40</v>
      </c>
      <c r="G13193" t="s">
        <v>33</v>
      </c>
      <c r="H13193" t="s">
        <v>31814</v>
      </c>
      <c r="I13193" t="s">
        <v>31819</v>
      </c>
      <c r="M13193" t="s">
        <v>53</v>
      </c>
      <c r="N13193" t="str">
        <f>IF(AND(PESQUISA!$B$3&lt;&gt;"",OR(PESQUISA!$B$4="TODAS",B13193=PESQUISA!$B$4),ISNUMBER(SEARCH(PESQUISA!$B$3,D13193))),ROW()-1,"")</f>
        <v/>
      </c>
    </row>
    <row r="13194" spans="1:14" x14ac:dyDescent="0.3">
      <c r="A13194" t="s">
        <v>39764</v>
      </c>
      <c r="B13194" t="s">
        <v>31811</v>
      </c>
      <c r="C13194" t="s">
        <v>39765</v>
      </c>
      <c r="D13194" t="s">
        <v>39766</v>
      </c>
      <c r="E13194" t="s">
        <v>40</v>
      </c>
      <c r="G13194" t="s">
        <v>33</v>
      </c>
      <c r="H13194" t="s">
        <v>31814</v>
      </c>
      <c r="I13194" t="s">
        <v>31819</v>
      </c>
      <c r="M13194" t="s">
        <v>53</v>
      </c>
      <c r="N13194" t="str">
        <f>IF(AND(PESQUISA!$B$3&lt;&gt;"",OR(PESQUISA!$B$4="TODAS",B13194=PESQUISA!$B$4),ISNUMBER(SEARCH(PESQUISA!$B$3,D13194))),ROW()-1,"")</f>
        <v/>
      </c>
    </row>
    <row r="13195" spans="1:14" x14ac:dyDescent="0.3">
      <c r="A13195" t="s">
        <v>39767</v>
      </c>
      <c r="B13195" t="s">
        <v>31811</v>
      </c>
      <c r="C13195" t="s">
        <v>39768</v>
      </c>
      <c r="D13195" t="s">
        <v>39769</v>
      </c>
      <c r="E13195" t="s">
        <v>40</v>
      </c>
      <c r="G13195" t="s">
        <v>33</v>
      </c>
      <c r="H13195" t="s">
        <v>31814</v>
      </c>
      <c r="I13195" t="s">
        <v>31819</v>
      </c>
      <c r="M13195" t="s">
        <v>53</v>
      </c>
      <c r="N13195" t="str">
        <f>IF(AND(PESQUISA!$B$3&lt;&gt;"",OR(PESQUISA!$B$4="TODAS",B13195=PESQUISA!$B$4),ISNUMBER(SEARCH(PESQUISA!$B$3,D13195))),ROW()-1,"")</f>
        <v/>
      </c>
    </row>
    <row r="13196" spans="1:14" x14ac:dyDescent="0.3">
      <c r="A13196" t="s">
        <v>39770</v>
      </c>
      <c r="B13196" t="s">
        <v>31811</v>
      </c>
      <c r="C13196" t="s">
        <v>39771</v>
      </c>
      <c r="D13196" t="s">
        <v>39772</v>
      </c>
      <c r="E13196" t="s">
        <v>40</v>
      </c>
      <c r="G13196" t="s">
        <v>33</v>
      </c>
      <c r="H13196" t="s">
        <v>31814</v>
      </c>
      <c r="I13196" t="s">
        <v>31819</v>
      </c>
      <c r="M13196" t="s">
        <v>53</v>
      </c>
      <c r="N13196" t="str">
        <f>IF(AND(PESQUISA!$B$3&lt;&gt;"",OR(PESQUISA!$B$4="TODAS",B13196=PESQUISA!$B$4),ISNUMBER(SEARCH(PESQUISA!$B$3,D13196))),ROW()-1,"")</f>
        <v/>
      </c>
    </row>
    <row r="13197" spans="1:14" x14ac:dyDescent="0.3">
      <c r="A13197" t="s">
        <v>39773</v>
      </c>
      <c r="B13197" t="s">
        <v>31811</v>
      </c>
      <c r="C13197" t="s">
        <v>39774</v>
      </c>
      <c r="D13197" t="s">
        <v>39775</v>
      </c>
      <c r="E13197" t="s">
        <v>40</v>
      </c>
      <c r="F13197" s="7">
        <v>49.04</v>
      </c>
      <c r="G13197" t="s">
        <v>33</v>
      </c>
      <c r="H13197" t="s">
        <v>31814</v>
      </c>
      <c r="I13197" t="s">
        <v>31819</v>
      </c>
      <c r="M13197" t="s">
        <v>36</v>
      </c>
      <c r="N13197" t="str">
        <f>IF(AND(PESQUISA!$B$3&lt;&gt;"",OR(PESQUISA!$B$4="TODAS",B13197=PESQUISA!$B$4),ISNUMBER(SEARCH(PESQUISA!$B$3,D13197))),ROW()-1,"")</f>
        <v/>
      </c>
    </row>
    <row r="13198" spans="1:14" x14ac:dyDescent="0.3">
      <c r="A13198" t="s">
        <v>39776</v>
      </c>
      <c r="B13198" t="s">
        <v>31811</v>
      </c>
      <c r="C13198" t="s">
        <v>39777</v>
      </c>
      <c r="D13198" t="s">
        <v>39778</v>
      </c>
      <c r="E13198" t="s">
        <v>40</v>
      </c>
      <c r="F13198" s="7">
        <v>108.23</v>
      </c>
      <c r="G13198" t="s">
        <v>33</v>
      </c>
      <c r="H13198" t="s">
        <v>31814</v>
      </c>
      <c r="I13198" t="s">
        <v>31819</v>
      </c>
      <c r="M13198" t="s">
        <v>36</v>
      </c>
      <c r="N13198" t="str">
        <f>IF(AND(PESQUISA!$B$3&lt;&gt;"",OR(PESQUISA!$B$4="TODAS",B13198=PESQUISA!$B$4),ISNUMBER(SEARCH(PESQUISA!$B$3,D13198))),ROW()-1,"")</f>
        <v/>
      </c>
    </row>
    <row r="13199" spans="1:14" x14ac:dyDescent="0.3">
      <c r="A13199" t="s">
        <v>39779</v>
      </c>
      <c r="B13199" t="s">
        <v>31811</v>
      </c>
      <c r="C13199" t="s">
        <v>39780</v>
      </c>
      <c r="D13199" t="s">
        <v>39781</v>
      </c>
      <c r="E13199" t="s">
        <v>40</v>
      </c>
      <c r="F13199" s="7">
        <v>193.05</v>
      </c>
      <c r="G13199" t="s">
        <v>33</v>
      </c>
      <c r="H13199" t="s">
        <v>31814</v>
      </c>
      <c r="I13199" t="s">
        <v>31819</v>
      </c>
      <c r="M13199" t="s">
        <v>36</v>
      </c>
      <c r="N13199" t="str">
        <f>IF(AND(PESQUISA!$B$3&lt;&gt;"",OR(PESQUISA!$B$4="TODAS",B13199=PESQUISA!$B$4),ISNUMBER(SEARCH(PESQUISA!$B$3,D13199))),ROW()-1,"")</f>
        <v/>
      </c>
    </row>
    <row r="13200" spans="1:14" x14ac:dyDescent="0.3">
      <c r="A13200" t="s">
        <v>39782</v>
      </c>
      <c r="B13200" t="s">
        <v>31811</v>
      </c>
      <c r="C13200" t="s">
        <v>39783</v>
      </c>
      <c r="D13200" t="s">
        <v>39784</v>
      </c>
      <c r="E13200" t="s">
        <v>40</v>
      </c>
      <c r="F13200" s="7">
        <v>351.64</v>
      </c>
      <c r="G13200" t="s">
        <v>33</v>
      </c>
      <c r="H13200" t="s">
        <v>31814</v>
      </c>
      <c r="I13200" t="s">
        <v>31819</v>
      </c>
      <c r="M13200" t="s">
        <v>36</v>
      </c>
      <c r="N13200" t="str">
        <f>IF(AND(PESQUISA!$B$3&lt;&gt;"",OR(PESQUISA!$B$4="TODAS",B13200=PESQUISA!$B$4),ISNUMBER(SEARCH(PESQUISA!$B$3,D13200))),ROW()-1,"")</f>
        <v/>
      </c>
    </row>
    <row r="13201" spans="1:14" x14ac:dyDescent="0.3">
      <c r="A13201" t="s">
        <v>39785</v>
      </c>
      <c r="B13201" t="s">
        <v>31811</v>
      </c>
      <c r="C13201" t="s">
        <v>39786</v>
      </c>
      <c r="D13201" t="s">
        <v>39787</v>
      </c>
      <c r="E13201" t="s">
        <v>40</v>
      </c>
      <c r="F13201" s="7">
        <v>482.63</v>
      </c>
      <c r="G13201" t="s">
        <v>33</v>
      </c>
      <c r="H13201" t="s">
        <v>31814</v>
      </c>
      <c r="I13201" t="s">
        <v>31819</v>
      </c>
      <c r="M13201" t="s">
        <v>36</v>
      </c>
      <c r="N13201" t="str">
        <f>IF(AND(PESQUISA!$B$3&lt;&gt;"",OR(PESQUISA!$B$4="TODAS",B13201=PESQUISA!$B$4),ISNUMBER(SEARCH(PESQUISA!$B$3,D13201))),ROW()-1,"")</f>
        <v/>
      </c>
    </row>
    <row r="13202" spans="1:14" x14ac:dyDescent="0.3">
      <c r="A13202" t="s">
        <v>39788</v>
      </c>
      <c r="B13202" t="s">
        <v>31811</v>
      </c>
      <c r="C13202" t="s">
        <v>39789</v>
      </c>
      <c r="D13202" t="s">
        <v>39790</v>
      </c>
      <c r="E13202" t="s">
        <v>40</v>
      </c>
      <c r="F13202" s="7">
        <v>60.96</v>
      </c>
      <c r="G13202" t="s">
        <v>33</v>
      </c>
      <c r="H13202" t="s">
        <v>31814</v>
      </c>
      <c r="I13202" t="s">
        <v>31819</v>
      </c>
      <c r="M13202" t="s">
        <v>36</v>
      </c>
      <c r="N13202" t="str">
        <f>IF(AND(PESQUISA!$B$3&lt;&gt;"",OR(PESQUISA!$B$4="TODAS",B13202=PESQUISA!$B$4),ISNUMBER(SEARCH(PESQUISA!$B$3,D13202))),ROW()-1,"")</f>
        <v/>
      </c>
    </row>
    <row r="13203" spans="1:14" x14ac:dyDescent="0.3">
      <c r="A13203" t="s">
        <v>39791</v>
      </c>
      <c r="B13203" t="s">
        <v>31811</v>
      </c>
      <c r="C13203" t="s">
        <v>39792</v>
      </c>
      <c r="D13203" t="s">
        <v>39793</v>
      </c>
      <c r="E13203" t="s">
        <v>40</v>
      </c>
      <c r="F13203" s="7">
        <v>18.32</v>
      </c>
      <c r="G13203" t="s">
        <v>33</v>
      </c>
      <c r="H13203" t="s">
        <v>31814</v>
      </c>
      <c r="I13203" t="s">
        <v>31819</v>
      </c>
      <c r="M13203" t="s">
        <v>36</v>
      </c>
      <c r="N13203" t="str">
        <f>IF(AND(PESQUISA!$B$3&lt;&gt;"",OR(PESQUISA!$B$4="TODAS",B13203=PESQUISA!$B$4),ISNUMBER(SEARCH(PESQUISA!$B$3,D13203))),ROW()-1,"")</f>
        <v/>
      </c>
    </row>
    <row r="13204" spans="1:14" x14ac:dyDescent="0.3">
      <c r="A13204" t="s">
        <v>39794</v>
      </c>
      <c r="B13204" t="s">
        <v>31811</v>
      </c>
      <c r="C13204" t="s">
        <v>39795</v>
      </c>
      <c r="D13204" t="s">
        <v>39796</v>
      </c>
      <c r="E13204" t="s">
        <v>40</v>
      </c>
      <c r="F13204" s="7">
        <v>24.32</v>
      </c>
      <c r="G13204" t="s">
        <v>33</v>
      </c>
      <c r="H13204" t="s">
        <v>31814</v>
      </c>
      <c r="I13204" t="s">
        <v>31819</v>
      </c>
      <c r="M13204" t="s">
        <v>36</v>
      </c>
      <c r="N13204" t="str">
        <f>IF(AND(PESQUISA!$B$3&lt;&gt;"",OR(PESQUISA!$B$4="TODAS",B13204=PESQUISA!$B$4),ISNUMBER(SEARCH(PESQUISA!$B$3,D13204))),ROW()-1,"")</f>
        <v/>
      </c>
    </row>
    <row r="13205" spans="1:14" x14ac:dyDescent="0.3">
      <c r="A13205" t="s">
        <v>39797</v>
      </c>
      <c r="B13205" t="s">
        <v>31811</v>
      </c>
      <c r="C13205" t="s">
        <v>39798</v>
      </c>
      <c r="D13205" t="s">
        <v>39799</v>
      </c>
      <c r="E13205" t="s">
        <v>40</v>
      </c>
      <c r="F13205" s="7">
        <v>13.86</v>
      </c>
      <c r="G13205" t="s">
        <v>33</v>
      </c>
      <c r="H13205" t="s">
        <v>31814</v>
      </c>
      <c r="I13205" t="s">
        <v>31819</v>
      </c>
      <c r="M13205" t="s">
        <v>36</v>
      </c>
      <c r="N13205" t="str">
        <f>IF(AND(PESQUISA!$B$3&lt;&gt;"",OR(PESQUISA!$B$4="TODAS",B13205=PESQUISA!$B$4),ISNUMBER(SEARCH(PESQUISA!$B$3,D13205))),ROW()-1,"")</f>
        <v/>
      </c>
    </row>
    <row r="13206" spans="1:14" x14ac:dyDescent="0.3">
      <c r="A13206" t="s">
        <v>39800</v>
      </c>
      <c r="B13206" t="s">
        <v>31811</v>
      </c>
      <c r="C13206" t="s">
        <v>39801</v>
      </c>
      <c r="D13206" t="s">
        <v>39802</v>
      </c>
      <c r="E13206" t="s">
        <v>40</v>
      </c>
      <c r="F13206" s="7">
        <v>16.14</v>
      </c>
      <c r="G13206" t="s">
        <v>33</v>
      </c>
      <c r="H13206" t="s">
        <v>31814</v>
      </c>
      <c r="I13206" t="s">
        <v>31819</v>
      </c>
      <c r="M13206" t="s">
        <v>36</v>
      </c>
      <c r="N13206" t="str">
        <f>IF(AND(PESQUISA!$B$3&lt;&gt;"",OR(PESQUISA!$B$4="TODAS",B13206=PESQUISA!$B$4),ISNUMBER(SEARCH(PESQUISA!$B$3,D13206))),ROW()-1,"")</f>
        <v/>
      </c>
    </row>
    <row r="13207" spans="1:14" x14ac:dyDescent="0.3">
      <c r="A13207" t="s">
        <v>39803</v>
      </c>
      <c r="B13207" t="s">
        <v>31811</v>
      </c>
      <c r="C13207" t="s">
        <v>39804</v>
      </c>
      <c r="D13207" t="s">
        <v>39805</v>
      </c>
      <c r="E13207" t="s">
        <v>40</v>
      </c>
      <c r="F13207" s="7">
        <v>28.65</v>
      </c>
      <c r="G13207" t="s">
        <v>33</v>
      </c>
      <c r="H13207" t="s">
        <v>31814</v>
      </c>
      <c r="I13207" t="s">
        <v>31819</v>
      </c>
      <c r="M13207" t="s">
        <v>36</v>
      </c>
      <c r="N13207" t="str">
        <f>IF(AND(PESQUISA!$B$3&lt;&gt;"",OR(PESQUISA!$B$4="TODAS",B13207=PESQUISA!$B$4),ISNUMBER(SEARCH(PESQUISA!$B$3,D13207))),ROW()-1,"")</f>
        <v/>
      </c>
    </row>
    <row r="13208" spans="1:14" x14ac:dyDescent="0.3">
      <c r="A13208" t="s">
        <v>39806</v>
      </c>
      <c r="B13208" t="s">
        <v>31811</v>
      </c>
      <c r="C13208" t="s">
        <v>39807</v>
      </c>
      <c r="D13208" t="s">
        <v>39808</v>
      </c>
      <c r="E13208" t="s">
        <v>40</v>
      </c>
      <c r="F13208" s="7">
        <v>37.03</v>
      </c>
      <c r="G13208" t="s">
        <v>33</v>
      </c>
      <c r="H13208" t="s">
        <v>31814</v>
      </c>
      <c r="I13208" t="s">
        <v>31819</v>
      </c>
      <c r="M13208" t="s">
        <v>36</v>
      </c>
      <c r="N13208" t="str">
        <f>IF(AND(PESQUISA!$B$3&lt;&gt;"",OR(PESQUISA!$B$4="TODAS",B13208=PESQUISA!$B$4),ISNUMBER(SEARCH(PESQUISA!$B$3,D13208))),ROW()-1,"")</f>
        <v/>
      </c>
    </row>
    <row r="13209" spans="1:14" x14ac:dyDescent="0.3">
      <c r="A13209" t="s">
        <v>39809</v>
      </c>
      <c r="B13209" t="s">
        <v>31811</v>
      </c>
      <c r="C13209" t="s">
        <v>39810</v>
      </c>
      <c r="D13209" t="s">
        <v>39811</v>
      </c>
      <c r="E13209" t="s">
        <v>40</v>
      </c>
      <c r="F13209" s="7">
        <v>37.340000000000003</v>
      </c>
      <c r="G13209" t="s">
        <v>33</v>
      </c>
      <c r="H13209" t="s">
        <v>31814</v>
      </c>
      <c r="I13209" t="s">
        <v>31819</v>
      </c>
      <c r="M13209" t="s">
        <v>36</v>
      </c>
      <c r="N13209" t="str">
        <f>IF(AND(PESQUISA!$B$3&lt;&gt;"",OR(PESQUISA!$B$4="TODAS",B13209=PESQUISA!$B$4),ISNUMBER(SEARCH(PESQUISA!$B$3,D13209))),ROW()-1,"")</f>
        <v/>
      </c>
    </row>
    <row r="13210" spans="1:14" x14ac:dyDescent="0.3">
      <c r="A13210" t="s">
        <v>39812</v>
      </c>
      <c r="B13210" t="s">
        <v>31811</v>
      </c>
      <c r="C13210" t="s">
        <v>39813</v>
      </c>
      <c r="D13210" t="s">
        <v>39814</v>
      </c>
      <c r="E13210" t="s">
        <v>40</v>
      </c>
      <c r="F13210" s="7">
        <v>51.32</v>
      </c>
      <c r="G13210" t="s">
        <v>33</v>
      </c>
      <c r="H13210" t="s">
        <v>31814</v>
      </c>
      <c r="I13210" t="s">
        <v>31819</v>
      </c>
      <c r="M13210" t="s">
        <v>36</v>
      </c>
      <c r="N13210" t="str">
        <f>IF(AND(PESQUISA!$B$3&lt;&gt;"",OR(PESQUISA!$B$4="TODAS",B13210=PESQUISA!$B$4),ISNUMBER(SEARCH(PESQUISA!$B$3,D13210))),ROW()-1,"")</f>
        <v/>
      </c>
    </row>
    <row r="13211" spans="1:14" x14ac:dyDescent="0.3">
      <c r="A13211" t="s">
        <v>39815</v>
      </c>
      <c r="B13211" t="s">
        <v>31811</v>
      </c>
      <c r="C13211" t="s">
        <v>39816</v>
      </c>
      <c r="D13211" t="s">
        <v>39817</v>
      </c>
      <c r="E13211" t="s">
        <v>40</v>
      </c>
      <c r="F13211" s="7">
        <v>48.66</v>
      </c>
      <c r="G13211" t="s">
        <v>33</v>
      </c>
      <c r="H13211" t="s">
        <v>31814</v>
      </c>
      <c r="I13211" t="s">
        <v>31819</v>
      </c>
      <c r="M13211" t="s">
        <v>36</v>
      </c>
      <c r="N13211" t="str">
        <f>IF(AND(PESQUISA!$B$3&lt;&gt;"",OR(PESQUISA!$B$4="TODAS",B13211=PESQUISA!$B$4),ISNUMBER(SEARCH(PESQUISA!$B$3,D13211))),ROW()-1,"")</f>
        <v/>
      </c>
    </row>
    <row r="13212" spans="1:14" x14ac:dyDescent="0.3">
      <c r="A13212" t="s">
        <v>39818</v>
      </c>
      <c r="B13212" t="s">
        <v>31811</v>
      </c>
      <c r="C13212" t="s">
        <v>39819</v>
      </c>
      <c r="D13212" t="s">
        <v>39820</v>
      </c>
      <c r="E13212" t="s">
        <v>40</v>
      </c>
      <c r="F13212" s="7">
        <v>13.99</v>
      </c>
      <c r="G13212" t="s">
        <v>33</v>
      </c>
      <c r="H13212" t="s">
        <v>31814</v>
      </c>
      <c r="I13212" t="s">
        <v>31819</v>
      </c>
      <c r="M13212" t="s">
        <v>36</v>
      </c>
      <c r="N13212" t="str">
        <f>IF(AND(PESQUISA!$B$3&lt;&gt;"",OR(PESQUISA!$B$4="TODAS",B13212=PESQUISA!$B$4),ISNUMBER(SEARCH(PESQUISA!$B$3,D13212))),ROW()-1,"")</f>
        <v/>
      </c>
    </row>
    <row r="13213" spans="1:14" x14ac:dyDescent="0.3">
      <c r="A13213" t="s">
        <v>39821</v>
      </c>
      <c r="B13213" t="s">
        <v>31811</v>
      </c>
      <c r="C13213" t="s">
        <v>39822</v>
      </c>
      <c r="D13213" t="s">
        <v>39823</v>
      </c>
      <c r="E13213" t="s">
        <v>40</v>
      </c>
      <c r="F13213" s="7">
        <v>30.57</v>
      </c>
      <c r="G13213" t="s">
        <v>33</v>
      </c>
      <c r="H13213" t="s">
        <v>31814</v>
      </c>
      <c r="I13213" t="s">
        <v>31819</v>
      </c>
      <c r="M13213" t="s">
        <v>36</v>
      </c>
      <c r="N13213" t="str">
        <f>IF(AND(PESQUISA!$B$3&lt;&gt;"",OR(PESQUISA!$B$4="TODAS",B13213=PESQUISA!$B$4),ISNUMBER(SEARCH(PESQUISA!$B$3,D13213))),ROW()-1,"")</f>
        <v/>
      </c>
    </row>
    <row r="13214" spans="1:14" x14ac:dyDescent="0.3">
      <c r="A13214" t="s">
        <v>39824</v>
      </c>
      <c r="B13214" t="s">
        <v>31811</v>
      </c>
      <c r="C13214" t="s">
        <v>39825</v>
      </c>
      <c r="D13214" t="s">
        <v>39826</v>
      </c>
      <c r="E13214" t="s">
        <v>40</v>
      </c>
      <c r="F13214" s="7">
        <v>236.62</v>
      </c>
      <c r="G13214" t="s">
        <v>33</v>
      </c>
      <c r="H13214" t="s">
        <v>31814</v>
      </c>
      <c r="I13214" t="s">
        <v>31819</v>
      </c>
      <c r="M13214" t="s">
        <v>36</v>
      </c>
      <c r="N13214" t="str">
        <f>IF(AND(PESQUISA!$B$3&lt;&gt;"",OR(PESQUISA!$B$4="TODAS",B13214=PESQUISA!$B$4),ISNUMBER(SEARCH(PESQUISA!$B$3,D13214))),ROW()-1,"")</f>
        <v/>
      </c>
    </row>
    <row r="13215" spans="1:14" x14ac:dyDescent="0.3">
      <c r="A13215" t="s">
        <v>39827</v>
      </c>
      <c r="B13215" t="s">
        <v>31811</v>
      </c>
      <c r="C13215" t="s">
        <v>39828</v>
      </c>
      <c r="D13215" t="s">
        <v>39829</v>
      </c>
      <c r="E13215" t="s">
        <v>40</v>
      </c>
      <c r="F13215" s="7">
        <v>12.11</v>
      </c>
      <c r="G13215" t="s">
        <v>33</v>
      </c>
      <c r="H13215" t="s">
        <v>31814</v>
      </c>
      <c r="I13215" t="s">
        <v>31819</v>
      </c>
      <c r="M13215" t="s">
        <v>36</v>
      </c>
      <c r="N13215" t="str">
        <f>IF(AND(PESQUISA!$B$3&lt;&gt;"",OR(PESQUISA!$B$4="TODAS",B13215=PESQUISA!$B$4),ISNUMBER(SEARCH(PESQUISA!$B$3,D13215))),ROW()-1,"")</f>
        <v/>
      </c>
    </row>
    <row r="13216" spans="1:14" x14ac:dyDescent="0.3">
      <c r="A13216" t="s">
        <v>39830</v>
      </c>
      <c r="B13216" t="s">
        <v>31811</v>
      </c>
      <c r="C13216" t="s">
        <v>39831</v>
      </c>
      <c r="D13216" t="s">
        <v>39832</v>
      </c>
      <c r="E13216" t="s">
        <v>40</v>
      </c>
      <c r="F13216" s="7">
        <v>17.57</v>
      </c>
      <c r="G13216" t="s">
        <v>33</v>
      </c>
      <c r="H13216" t="s">
        <v>31814</v>
      </c>
      <c r="I13216" t="s">
        <v>31819</v>
      </c>
      <c r="M13216" t="s">
        <v>36</v>
      </c>
      <c r="N13216" t="str">
        <f>IF(AND(PESQUISA!$B$3&lt;&gt;"",OR(PESQUISA!$B$4="TODAS",B13216=PESQUISA!$B$4),ISNUMBER(SEARCH(PESQUISA!$B$3,D13216))),ROW()-1,"")</f>
        <v/>
      </c>
    </row>
    <row r="13217" spans="1:14" x14ac:dyDescent="0.3">
      <c r="A13217" t="s">
        <v>39833</v>
      </c>
      <c r="B13217" t="s">
        <v>31811</v>
      </c>
      <c r="C13217" t="s">
        <v>39834</v>
      </c>
      <c r="D13217" t="s">
        <v>39835</v>
      </c>
      <c r="E13217" t="s">
        <v>40</v>
      </c>
      <c r="F13217" s="7">
        <v>25.97</v>
      </c>
      <c r="G13217" t="s">
        <v>33</v>
      </c>
      <c r="H13217" t="s">
        <v>31814</v>
      </c>
      <c r="I13217" t="s">
        <v>31819</v>
      </c>
      <c r="M13217" t="s">
        <v>36</v>
      </c>
      <c r="N13217" t="str">
        <f>IF(AND(PESQUISA!$B$3&lt;&gt;"",OR(PESQUISA!$B$4="TODAS",B13217=PESQUISA!$B$4),ISNUMBER(SEARCH(PESQUISA!$B$3,D13217))),ROW()-1,"")</f>
        <v/>
      </c>
    </row>
    <row r="13218" spans="1:14" x14ac:dyDescent="0.3">
      <c r="A13218" t="s">
        <v>39836</v>
      </c>
      <c r="B13218" t="s">
        <v>31811</v>
      </c>
      <c r="C13218" t="s">
        <v>39837</v>
      </c>
      <c r="D13218" t="s">
        <v>39838</v>
      </c>
      <c r="E13218" t="s">
        <v>40</v>
      </c>
      <c r="F13218" s="7">
        <v>36.49</v>
      </c>
      <c r="G13218" t="s">
        <v>33</v>
      </c>
      <c r="H13218" t="s">
        <v>31814</v>
      </c>
      <c r="I13218" t="s">
        <v>31819</v>
      </c>
      <c r="M13218" t="s">
        <v>36</v>
      </c>
      <c r="N13218" t="str">
        <f>IF(AND(PESQUISA!$B$3&lt;&gt;"",OR(PESQUISA!$B$4="TODAS",B13218=PESQUISA!$B$4),ISNUMBER(SEARCH(PESQUISA!$B$3,D13218))),ROW()-1,"")</f>
        <v/>
      </c>
    </row>
    <row r="13219" spans="1:14" x14ac:dyDescent="0.3">
      <c r="A13219" t="s">
        <v>39839</v>
      </c>
      <c r="B13219" t="s">
        <v>31811</v>
      </c>
      <c r="C13219" t="s">
        <v>39840</v>
      </c>
      <c r="D13219" t="s">
        <v>39841</v>
      </c>
      <c r="E13219" t="s">
        <v>40</v>
      </c>
      <c r="F13219" s="7">
        <v>51.84</v>
      </c>
      <c r="G13219" t="s">
        <v>33</v>
      </c>
      <c r="H13219" t="s">
        <v>31814</v>
      </c>
      <c r="I13219" t="s">
        <v>31819</v>
      </c>
      <c r="M13219" t="s">
        <v>36</v>
      </c>
      <c r="N13219" t="str">
        <f>IF(AND(PESQUISA!$B$3&lt;&gt;"",OR(PESQUISA!$B$4="TODAS",B13219=PESQUISA!$B$4),ISNUMBER(SEARCH(PESQUISA!$B$3,D13219))),ROW()-1,"")</f>
        <v/>
      </c>
    </row>
    <row r="13220" spans="1:14" x14ac:dyDescent="0.3">
      <c r="A13220" t="s">
        <v>39842</v>
      </c>
      <c r="B13220" t="s">
        <v>31811</v>
      </c>
      <c r="C13220" t="s">
        <v>39843</v>
      </c>
      <c r="D13220" t="s">
        <v>39844</v>
      </c>
      <c r="E13220" t="s">
        <v>40</v>
      </c>
      <c r="F13220" s="7">
        <v>29.33</v>
      </c>
      <c r="G13220" t="s">
        <v>33</v>
      </c>
      <c r="H13220" t="s">
        <v>31814</v>
      </c>
      <c r="I13220" t="s">
        <v>31819</v>
      </c>
      <c r="M13220" t="s">
        <v>36</v>
      </c>
      <c r="N13220" t="str">
        <f>IF(AND(PESQUISA!$B$3&lt;&gt;"",OR(PESQUISA!$B$4="TODAS",B13220=PESQUISA!$B$4),ISNUMBER(SEARCH(PESQUISA!$B$3,D13220))),ROW()-1,"")</f>
        <v/>
      </c>
    </row>
    <row r="13221" spans="1:14" x14ac:dyDescent="0.3">
      <c r="A13221" t="s">
        <v>39845</v>
      </c>
      <c r="B13221" t="s">
        <v>31811</v>
      </c>
      <c r="C13221" t="s">
        <v>39846</v>
      </c>
      <c r="D13221" t="s">
        <v>39847</v>
      </c>
      <c r="E13221" t="s">
        <v>40</v>
      </c>
      <c r="F13221" s="7">
        <v>89.58</v>
      </c>
      <c r="G13221" t="s">
        <v>33</v>
      </c>
      <c r="H13221" t="s">
        <v>31814</v>
      </c>
      <c r="I13221" t="s">
        <v>31819</v>
      </c>
      <c r="M13221" t="s">
        <v>36</v>
      </c>
      <c r="N13221" t="str">
        <f>IF(AND(PESQUISA!$B$3&lt;&gt;"",OR(PESQUISA!$B$4="TODAS",B13221=PESQUISA!$B$4),ISNUMBER(SEARCH(PESQUISA!$B$3,D13221))),ROW()-1,"")</f>
        <v/>
      </c>
    </row>
    <row r="13222" spans="1:14" x14ac:dyDescent="0.3">
      <c r="A13222" t="s">
        <v>39848</v>
      </c>
      <c r="B13222" t="s">
        <v>31811</v>
      </c>
      <c r="C13222" t="s">
        <v>39849</v>
      </c>
      <c r="D13222" t="s">
        <v>39850</v>
      </c>
      <c r="E13222" t="s">
        <v>40</v>
      </c>
      <c r="F13222" s="7">
        <v>14.09</v>
      </c>
      <c r="G13222" t="s">
        <v>33</v>
      </c>
      <c r="H13222" t="s">
        <v>31814</v>
      </c>
      <c r="I13222" t="s">
        <v>31819</v>
      </c>
      <c r="M13222" t="s">
        <v>36</v>
      </c>
      <c r="N13222" t="str">
        <f>IF(AND(PESQUISA!$B$3&lt;&gt;"",OR(PESQUISA!$B$4="TODAS",B13222=PESQUISA!$B$4),ISNUMBER(SEARCH(PESQUISA!$B$3,D13222))),ROW()-1,"")</f>
        <v/>
      </c>
    </row>
    <row r="13223" spans="1:14" x14ac:dyDescent="0.3">
      <c r="A13223" t="s">
        <v>39851</v>
      </c>
      <c r="B13223" t="s">
        <v>31811</v>
      </c>
      <c r="C13223" t="s">
        <v>39852</v>
      </c>
      <c r="D13223" t="s">
        <v>39853</v>
      </c>
      <c r="E13223" t="s">
        <v>40</v>
      </c>
      <c r="F13223" s="7">
        <v>22.09</v>
      </c>
      <c r="G13223" t="s">
        <v>33</v>
      </c>
      <c r="H13223" t="s">
        <v>31814</v>
      </c>
      <c r="I13223" t="s">
        <v>31819</v>
      </c>
      <c r="M13223" t="s">
        <v>36</v>
      </c>
      <c r="N13223" t="str">
        <f>IF(AND(PESQUISA!$B$3&lt;&gt;"",OR(PESQUISA!$B$4="TODAS",B13223=PESQUISA!$B$4),ISNUMBER(SEARCH(PESQUISA!$B$3,D13223))),ROW()-1,"")</f>
        <v/>
      </c>
    </row>
    <row r="13224" spans="1:14" x14ac:dyDescent="0.3">
      <c r="A13224" t="s">
        <v>39854</v>
      </c>
      <c r="B13224" t="s">
        <v>31811</v>
      </c>
      <c r="C13224" t="s">
        <v>39855</v>
      </c>
      <c r="D13224" t="s">
        <v>39856</v>
      </c>
      <c r="E13224" t="s">
        <v>40</v>
      </c>
      <c r="F13224" s="7">
        <v>13.47</v>
      </c>
      <c r="G13224" t="s">
        <v>33</v>
      </c>
      <c r="H13224" t="s">
        <v>31814</v>
      </c>
      <c r="I13224" t="s">
        <v>31819</v>
      </c>
      <c r="M13224" t="s">
        <v>36</v>
      </c>
      <c r="N13224" t="str">
        <f>IF(AND(PESQUISA!$B$3&lt;&gt;"",OR(PESQUISA!$B$4="TODAS",B13224=PESQUISA!$B$4),ISNUMBER(SEARCH(PESQUISA!$B$3,D13224))),ROW()-1,"")</f>
        <v/>
      </c>
    </row>
    <row r="13225" spans="1:14" x14ac:dyDescent="0.3">
      <c r="A13225" t="s">
        <v>39857</v>
      </c>
      <c r="B13225" t="s">
        <v>31811</v>
      </c>
      <c r="C13225" t="s">
        <v>39858</v>
      </c>
      <c r="D13225" t="s">
        <v>39859</v>
      </c>
      <c r="E13225" t="s">
        <v>40</v>
      </c>
      <c r="F13225" s="7">
        <v>14.96</v>
      </c>
      <c r="G13225" t="s">
        <v>33</v>
      </c>
      <c r="H13225" t="s">
        <v>31814</v>
      </c>
      <c r="I13225" t="s">
        <v>31819</v>
      </c>
      <c r="M13225" t="s">
        <v>36</v>
      </c>
      <c r="N13225" t="str">
        <f>IF(AND(PESQUISA!$B$3&lt;&gt;"",OR(PESQUISA!$B$4="TODAS",B13225=PESQUISA!$B$4),ISNUMBER(SEARCH(PESQUISA!$B$3,D13225))),ROW()-1,"")</f>
        <v/>
      </c>
    </row>
    <row r="13226" spans="1:14" x14ac:dyDescent="0.3">
      <c r="A13226" t="s">
        <v>39860</v>
      </c>
      <c r="B13226" t="s">
        <v>31811</v>
      </c>
      <c r="C13226" t="s">
        <v>39861</v>
      </c>
      <c r="D13226" t="s">
        <v>39862</v>
      </c>
      <c r="E13226" t="s">
        <v>40</v>
      </c>
      <c r="F13226" s="7">
        <v>13.8</v>
      </c>
      <c r="G13226" t="s">
        <v>33</v>
      </c>
      <c r="H13226" t="s">
        <v>31814</v>
      </c>
      <c r="I13226" t="s">
        <v>31819</v>
      </c>
      <c r="M13226" t="s">
        <v>36</v>
      </c>
      <c r="N13226" t="str">
        <f>IF(AND(PESQUISA!$B$3&lt;&gt;"",OR(PESQUISA!$B$4="TODAS",B13226=PESQUISA!$B$4),ISNUMBER(SEARCH(PESQUISA!$B$3,D13226))),ROW()-1,"")</f>
        <v/>
      </c>
    </row>
    <row r="13227" spans="1:14" x14ac:dyDescent="0.3">
      <c r="A13227" t="s">
        <v>39863</v>
      </c>
      <c r="B13227" t="s">
        <v>31811</v>
      </c>
      <c r="C13227" t="s">
        <v>39864</v>
      </c>
      <c r="D13227" t="s">
        <v>39865</v>
      </c>
      <c r="E13227" t="s">
        <v>40</v>
      </c>
      <c r="F13227" s="7">
        <v>28.42</v>
      </c>
      <c r="G13227" t="s">
        <v>33</v>
      </c>
      <c r="H13227" t="s">
        <v>31814</v>
      </c>
      <c r="I13227" t="s">
        <v>31819</v>
      </c>
      <c r="M13227" t="s">
        <v>36</v>
      </c>
      <c r="N13227" t="str">
        <f>IF(AND(PESQUISA!$B$3&lt;&gt;"",OR(PESQUISA!$B$4="TODAS",B13227=PESQUISA!$B$4),ISNUMBER(SEARCH(PESQUISA!$B$3,D13227))),ROW()-1,"")</f>
        <v/>
      </c>
    </row>
    <row r="13228" spans="1:14" x14ac:dyDescent="0.3">
      <c r="A13228" t="s">
        <v>39866</v>
      </c>
      <c r="B13228" t="s">
        <v>31811</v>
      </c>
      <c r="C13228" t="s">
        <v>39867</v>
      </c>
      <c r="D13228" t="s">
        <v>39868</v>
      </c>
      <c r="E13228" t="s">
        <v>40</v>
      </c>
      <c r="F13228" s="7">
        <v>23.22</v>
      </c>
      <c r="G13228" t="s">
        <v>33</v>
      </c>
      <c r="H13228" t="s">
        <v>31814</v>
      </c>
      <c r="I13228" t="s">
        <v>31819</v>
      </c>
      <c r="M13228" t="s">
        <v>36</v>
      </c>
      <c r="N13228" t="str">
        <f>IF(AND(PESQUISA!$B$3&lt;&gt;"",OR(PESQUISA!$B$4="TODAS",B13228=PESQUISA!$B$4),ISNUMBER(SEARCH(PESQUISA!$B$3,D13228))),ROW()-1,"")</f>
        <v/>
      </c>
    </row>
    <row r="13229" spans="1:14" x14ac:dyDescent="0.3">
      <c r="A13229" t="s">
        <v>39869</v>
      </c>
      <c r="B13229" t="s">
        <v>31811</v>
      </c>
      <c r="C13229" t="s">
        <v>39870</v>
      </c>
      <c r="D13229" t="s">
        <v>39871</v>
      </c>
      <c r="E13229" t="s">
        <v>40</v>
      </c>
      <c r="F13229" s="7">
        <v>16.61</v>
      </c>
      <c r="G13229" t="s">
        <v>33</v>
      </c>
      <c r="H13229" t="s">
        <v>31814</v>
      </c>
      <c r="I13229" t="s">
        <v>31819</v>
      </c>
      <c r="M13229" t="s">
        <v>36</v>
      </c>
      <c r="N13229" t="str">
        <f>IF(AND(PESQUISA!$B$3&lt;&gt;"",OR(PESQUISA!$B$4="TODAS",B13229=PESQUISA!$B$4),ISNUMBER(SEARCH(PESQUISA!$B$3,D13229))),ROW()-1,"")</f>
        <v/>
      </c>
    </row>
    <row r="13230" spans="1:14" x14ac:dyDescent="0.3">
      <c r="A13230" t="s">
        <v>39872</v>
      </c>
      <c r="B13230" t="s">
        <v>31811</v>
      </c>
      <c r="C13230" t="s">
        <v>39873</v>
      </c>
      <c r="D13230" t="s">
        <v>39874</v>
      </c>
      <c r="E13230" t="s">
        <v>40</v>
      </c>
      <c r="F13230" s="7">
        <v>7.51</v>
      </c>
      <c r="G13230" t="s">
        <v>33</v>
      </c>
      <c r="H13230" t="s">
        <v>31814</v>
      </c>
      <c r="I13230" t="s">
        <v>31819</v>
      </c>
      <c r="M13230" t="s">
        <v>36</v>
      </c>
      <c r="N13230" t="str">
        <f>IF(AND(PESQUISA!$B$3&lt;&gt;"",OR(PESQUISA!$B$4="TODAS",B13230=PESQUISA!$B$4),ISNUMBER(SEARCH(PESQUISA!$B$3,D13230))),ROW()-1,"")</f>
        <v/>
      </c>
    </row>
    <row r="13231" spans="1:14" x14ac:dyDescent="0.3">
      <c r="A13231" t="s">
        <v>39875</v>
      </c>
      <c r="B13231" t="s">
        <v>31811</v>
      </c>
      <c r="C13231" t="s">
        <v>39876</v>
      </c>
      <c r="D13231" t="s">
        <v>39877</v>
      </c>
      <c r="E13231" t="s">
        <v>40</v>
      </c>
      <c r="F13231" s="7">
        <v>79.41</v>
      </c>
      <c r="G13231" t="s">
        <v>33</v>
      </c>
      <c r="H13231" t="s">
        <v>31814</v>
      </c>
      <c r="I13231" t="s">
        <v>31819</v>
      </c>
      <c r="M13231" t="s">
        <v>36</v>
      </c>
      <c r="N13231" t="str">
        <f>IF(AND(PESQUISA!$B$3&lt;&gt;"",OR(PESQUISA!$B$4="TODAS",B13231=PESQUISA!$B$4),ISNUMBER(SEARCH(PESQUISA!$B$3,D13231))),ROW()-1,"")</f>
        <v/>
      </c>
    </row>
    <row r="13232" spans="1:14" x14ac:dyDescent="0.3">
      <c r="A13232" t="s">
        <v>39878</v>
      </c>
      <c r="B13232" t="s">
        <v>31811</v>
      </c>
      <c r="C13232" t="s">
        <v>39879</v>
      </c>
      <c r="D13232" t="s">
        <v>39880</v>
      </c>
      <c r="E13232" t="s">
        <v>40</v>
      </c>
      <c r="F13232" s="7">
        <v>43.53</v>
      </c>
      <c r="G13232" t="s">
        <v>33</v>
      </c>
      <c r="H13232" t="s">
        <v>31814</v>
      </c>
      <c r="I13232" t="s">
        <v>31819</v>
      </c>
      <c r="M13232" t="s">
        <v>36</v>
      </c>
      <c r="N13232" t="str">
        <f>IF(AND(PESQUISA!$B$3&lt;&gt;"",OR(PESQUISA!$B$4="TODAS",B13232=PESQUISA!$B$4),ISNUMBER(SEARCH(PESQUISA!$B$3,D13232))),ROW()-1,"")</f>
        <v/>
      </c>
    </row>
    <row r="13233" spans="1:14" x14ac:dyDescent="0.3">
      <c r="A13233" t="s">
        <v>39881</v>
      </c>
      <c r="B13233" t="s">
        <v>31811</v>
      </c>
      <c r="C13233" t="s">
        <v>39882</v>
      </c>
      <c r="D13233" t="s">
        <v>39883</v>
      </c>
      <c r="E13233" t="s">
        <v>40</v>
      </c>
      <c r="F13233" s="7">
        <v>119.79</v>
      </c>
      <c r="G13233" t="s">
        <v>33</v>
      </c>
      <c r="H13233" t="s">
        <v>31814</v>
      </c>
      <c r="I13233" t="s">
        <v>31819</v>
      </c>
      <c r="M13233" t="s">
        <v>36</v>
      </c>
      <c r="N13233" t="str">
        <f>IF(AND(PESQUISA!$B$3&lt;&gt;"",OR(PESQUISA!$B$4="TODAS",B13233=PESQUISA!$B$4),ISNUMBER(SEARCH(PESQUISA!$B$3,D13233))),ROW()-1,"")</f>
        <v/>
      </c>
    </row>
    <row r="13234" spans="1:14" x14ac:dyDescent="0.3">
      <c r="A13234" t="s">
        <v>39884</v>
      </c>
      <c r="B13234" t="s">
        <v>31811</v>
      </c>
      <c r="C13234" t="s">
        <v>39885</v>
      </c>
      <c r="D13234" t="s">
        <v>39886</v>
      </c>
      <c r="E13234" t="s">
        <v>40</v>
      </c>
      <c r="F13234" s="7">
        <v>10.210000000000001</v>
      </c>
      <c r="G13234" t="s">
        <v>33</v>
      </c>
      <c r="H13234" t="s">
        <v>31814</v>
      </c>
      <c r="I13234" t="s">
        <v>31819</v>
      </c>
      <c r="M13234" t="s">
        <v>36</v>
      </c>
      <c r="N13234" t="str">
        <f>IF(AND(PESQUISA!$B$3&lt;&gt;"",OR(PESQUISA!$B$4="TODAS",B13234=PESQUISA!$B$4),ISNUMBER(SEARCH(PESQUISA!$B$3,D13234))),ROW()-1,"")</f>
        <v/>
      </c>
    </row>
    <row r="13235" spans="1:14" x14ac:dyDescent="0.3">
      <c r="A13235" t="s">
        <v>39887</v>
      </c>
      <c r="B13235" t="s">
        <v>31811</v>
      </c>
      <c r="C13235" t="s">
        <v>39888</v>
      </c>
      <c r="D13235" t="s">
        <v>39889</v>
      </c>
      <c r="E13235" t="s">
        <v>40</v>
      </c>
      <c r="F13235" s="7">
        <v>188.91</v>
      </c>
      <c r="G13235" t="s">
        <v>33</v>
      </c>
      <c r="H13235" t="s">
        <v>31814</v>
      </c>
      <c r="I13235" t="s">
        <v>31819</v>
      </c>
      <c r="M13235" t="s">
        <v>36</v>
      </c>
      <c r="N13235" t="str">
        <f>IF(AND(PESQUISA!$B$3&lt;&gt;"",OR(PESQUISA!$B$4="TODAS",B13235=PESQUISA!$B$4),ISNUMBER(SEARCH(PESQUISA!$B$3,D13235))),ROW()-1,"")</f>
        <v/>
      </c>
    </row>
    <row r="13236" spans="1:14" x14ac:dyDescent="0.3">
      <c r="A13236" t="s">
        <v>39890</v>
      </c>
      <c r="B13236" t="s">
        <v>31811</v>
      </c>
      <c r="C13236" t="s">
        <v>39891</v>
      </c>
      <c r="D13236" t="s">
        <v>39892</v>
      </c>
      <c r="E13236" t="s">
        <v>40</v>
      </c>
      <c r="F13236" s="7">
        <v>344.15</v>
      </c>
      <c r="G13236" t="s">
        <v>33</v>
      </c>
      <c r="H13236" t="s">
        <v>31814</v>
      </c>
      <c r="I13236" t="s">
        <v>31819</v>
      </c>
      <c r="M13236" t="s">
        <v>36</v>
      </c>
      <c r="N13236" t="str">
        <f>IF(AND(PESQUISA!$B$3&lt;&gt;"",OR(PESQUISA!$B$4="TODAS",B13236=PESQUISA!$B$4),ISNUMBER(SEARCH(PESQUISA!$B$3,D13236))),ROW()-1,"")</f>
        <v/>
      </c>
    </row>
    <row r="13237" spans="1:14" x14ac:dyDescent="0.3">
      <c r="A13237" t="s">
        <v>39893</v>
      </c>
      <c r="B13237" t="s">
        <v>31811</v>
      </c>
      <c r="C13237" t="s">
        <v>39894</v>
      </c>
      <c r="D13237" t="s">
        <v>39895</v>
      </c>
      <c r="E13237" t="s">
        <v>40</v>
      </c>
      <c r="F13237" s="7">
        <v>567.64</v>
      </c>
      <c r="G13237" t="s">
        <v>33</v>
      </c>
      <c r="H13237" t="s">
        <v>31814</v>
      </c>
      <c r="I13237" t="s">
        <v>31819</v>
      </c>
      <c r="M13237" t="s">
        <v>36</v>
      </c>
      <c r="N13237" t="str">
        <f>IF(AND(PESQUISA!$B$3&lt;&gt;"",OR(PESQUISA!$B$4="TODAS",B13237=PESQUISA!$B$4),ISNUMBER(SEARCH(PESQUISA!$B$3,D13237))),ROW()-1,"")</f>
        <v/>
      </c>
    </row>
    <row r="13238" spans="1:14" x14ac:dyDescent="0.3">
      <c r="A13238" t="s">
        <v>39896</v>
      </c>
      <c r="B13238" t="s">
        <v>31811</v>
      </c>
      <c r="C13238" t="s">
        <v>39897</v>
      </c>
      <c r="D13238" t="s">
        <v>39898</v>
      </c>
      <c r="E13238" t="s">
        <v>33050</v>
      </c>
      <c r="F13238" s="7">
        <v>3.24</v>
      </c>
      <c r="G13238" t="s">
        <v>33</v>
      </c>
      <c r="H13238" t="s">
        <v>31814</v>
      </c>
      <c r="I13238" t="s">
        <v>31819</v>
      </c>
      <c r="M13238" t="s">
        <v>36</v>
      </c>
      <c r="N13238" t="str">
        <f>IF(AND(PESQUISA!$B$3&lt;&gt;"",OR(PESQUISA!$B$4="TODAS",B13238=PESQUISA!$B$4),ISNUMBER(SEARCH(PESQUISA!$B$3,D13238))),ROW()-1,"")</f>
        <v/>
      </c>
    </row>
    <row r="13239" spans="1:14" x14ac:dyDescent="0.3">
      <c r="A13239" t="s">
        <v>39899</v>
      </c>
      <c r="B13239" t="s">
        <v>31811</v>
      </c>
      <c r="C13239" t="s">
        <v>39900</v>
      </c>
      <c r="D13239" t="s">
        <v>39901</v>
      </c>
      <c r="E13239" t="s">
        <v>40</v>
      </c>
      <c r="F13239" s="7">
        <v>0.62</v>
      </c>
      <c r="G13239" t="s">
        <v>33</v>
      </c>
      <c r="H13239" t="s">
        <v>31814</v>
      </c>
      <c r="I13239" t="s">
        <v>31819</v>
      </c>
      <c r="M13239" t="s">
        <v>36</v>
      </c>
      <c r="N13239" t="str">
        <f>IF(AND(PESQUISA!$B$3&lt;&gt;"",OR(PESQUISA!$B$4="TODAS",B13239=PESQUISA!$B$4),ISNUMBER(SEARCH(PESQUISA!$B$3,D13239))),ROW()-1,"")</f>
        <v/>
      </c>
    </row>
    <row r="13240" spans="1:14" x14ac:dyDescent="0.3">
      <c r="A13240" t="s">
        <v>39902</v>
      </c>
      <c r="B13240" t="s">
        <v>31811</v>
      </c>
      <c r="C13240" t="s">
        <v>39903</v>
      </c>
      <c r="D13240" t="s">
        <v>39904</v>
      </c>
      <c r="E13240" t="s">
        <v>40</v>
      </c>
      <c r="F13240" s="7">
        <v>0.7</v>
      </c>
      <c r="G13240" t="s">
        <v>33</v>
      </c>
      <c r="H13240" t="s">
        <v>31814</v>
      </c>
      <c r="I13240" t="s">
        <v>31819</v>
      </c>
      <c r="M13240" t="s">
        <v>36</v>
      </c>
      <c r="N13240" t="str">
        <f>IF(AND(PESQUISA!$B$3&lt;&gt;"",OR(PESQUISA!$B$4="TODAS",B13240=PESQUISA!$B$4),ISNUMBER(SEARCH(PESQUISA!$B$3,D13240))),ROW()-1,"")</f>
        <v/>
      </c>
    </row>
    <row r="13241" spans="1:14" x14ac:dyDescent="0.3">
      <c r="A13241" t="s">
        <v>39905</v>
      </c>
      <c r="B13241" t="s">
        <v>31811</v>
      </c>
      <c r="C13241" t="s">
        <v>39906</v>
      </c>
      <c r="D13241" t="s">
        <v>39907</v>
      </c>
      <c r="E13241" t="s">
        <v>40</v>
      </c>
      <c r="F13241" s="7">
        <v>1.1399999999999999</v>
      </c>
      <c r="G13241" t="s">
        <v>33</v>
      </c>
      <c r="H13241" t="s">
        <v>31814</v>
      </c>
      <c r="I13241" t="s">
        <v>31819</v>
      </c>
      <c r="M13241" t="s">
        <v>36</v>
      </c>
      <c r="N13241" t="str">
        <f>IF(AND(PESQUISA!$B$3&lt;&gt;"",OR(PESQUISA!$B$4="TODAS",B13241=PESQUISA!$B$4),ISNUMBER(SEARCH(PESQUISA!$B$3,D13241))),ROW()-1,"")</f>
        <v/>
      </c>
    </row>
    <row r="13242" spans="1:14" x14ac:dyDescent="0.3">
      <c r="A13242" t="s">
        <v>39908</v>
      </c>
      <c r="B13242" t="s">
        <v>31811</v>
      </c>
      <c r="C13242" t="s">
        <v>39909</v>
      </c>
      <c r="D13242" t="s">
        <v>39910</v>
      </c>
      <c r="E13242" t="s">
        <v>40</v>
      </c>
      <c r="F13242" s="7">
        <v>42.97</v>
      </c>
      <c r="G13242" t="s">
        <v>33</v>
      </c>
      <c r="H13242" t="s">
        <v>31814</v>
      </c>
      <c r="I13242" t="s">
        <v>31819</v>
      </c>
      <c r="M13242" t="s">
        <v>36</v>
      </c>
      <c r="N13242" t="str">
        <f>IF(AND(PESQUISA!$B$3&lt;&gt;"",OR(PESQUISA!$B$4="TODAS",B13242=PESQUISA!$B$4),ISNUMBER(SEARCH(PESQUISA!$B$3,D13242))),ROW()-1,"")</f>
        <v/>
      </c>
    </row>
    <row r="13243" spans="1:14" x14ac:dyDescent="0.3">
      <c r="A13243" t="s">
        <v>39911</v>
      </c>
      <c r="B13243" t="s">
        <v>31811</v>
      </c>
      <c r="C13243" t="s">
        <v>39912</v>
      </c>
      <c r="D13243" t="s">
        <v>39913</v>
      </c>
      <c r="E13243" t="s">
        <v>40</v>
      </c>
      <c r="F13243" s="7">
        <v>24.25</v>
      </c>
      <c r="G13243" t="s">
        <v>33</v>
      </c>
      <c r="H13243" t="s">
        <v>31814</v>
      </c>
      <c r="I13243" t="s">
        <v>31819</v>
      </c>
      <c r="M13243" t="s">
        <v>36</v>
      </c>
      <c r="N13243" t="str">
        <f>IF(AND(PESQUISA!$B$3&lt;&gt;"",OR(PESQUISA!$B$4="TODAS",B13243=PESQUISA!$B$4),ISNUMBER(SEARCH(PESQUISA!$B$3,D13243))),ROW()-1,"")</f>
        <v/>
      </c>
    </row>
    <row r="13244" spans="1:14" x14ac:dyDescent="0.3">
      <c r="A13244" t="s">
        <v>39914</v>
      </c>
      <c r="B13244" t="s">
        <v>31811</v>
      </c>
      <c r="C13244" t="s">
        <v>39915</v>
      </c>
      <c r="D13244" t="s">
        <v>39916</v>
      </c>
      <c r="E13244" t="s">
        <v>40</v>
      </c>
      <c r="F13244" s="7">
        <v>24.25</v>
      </c>
      <c r="G13244" t="s">
        <v>33</v>
      </c>
      <c r="H13244" t="s">
        <v>31814</v>
      </c>
      <c r="I13244" t="s">
        <v>31819</v>
      </c>
      <c r="M13244" t="s">
        <v>36</v>
      </c>
      <c r="N13244" t="str">
        <f>IF(AND(PESQUISA!$B$3&lt;&gt;"",OR(PESQUISA!$B$4="TODAS",B13244=PESQUISA!$B$4),ISNUMBER(SEARCH(PESQUISA!$B$3,D13244))),ROW()-1,"")</f>
        <v/>
      </c>
    </row>
    <row r="13245" spans="1:14" x14ac:dyDescent="0.3">
      <c r="A13245" t="s">
        <v>39917</v>
      </c>
      <c r="B13245" t="s">
        <v>31811</v>
      </c>
      <c r="C13245" t="s">
        <v>39918</v>
      </c>
      <c r="D13245" t="s">
        <v>39919</v>
      </c>
      <c r="E13245" t="s">
        <v>40</v>
      </c>
      <c r="F13245" s="7">
        <v>16.71</v>
      </c>
      <c r="G13245" t="s">
        <v>33</v>
      </c>
      <c r="H13245" t="s">
        <v>31814</v>
      </c>
      <c r="I13245" t="s">
        <v>31819</v>
      </c>
      <c r="M13245" t="s">
        <v>36</v>
      </c>
      <c r="N13245" t="str">
        <f>IF(AND(PESQUISA!$B$3&lt;&gt;"",OR(PESQUISA!$B$4="TODAS",B13245=PESQUISA!$B$4),ISNUMBER(SEARCH(PESQUISA!$B$3,D13245))),ROW()-1,"")</f>
        <v/>
      </c>
    </row>
    <row r="13246" spans="1:14" x14ac:dyDescent="0.3">
      <c r="A13246" t="s">
        <v>39920</v>
      </c>
      <c r="B13246" t="s">
        <v>31811</v>
      </c>
      <c r="C13246" t="s">
        <v>39921</v>
      </c>
      <c r="D13246" t="s">
        <v>39922</v>
      </c>
      <c r="E13246" t="s">
        <v>40</v>
      </c>
      <c r="F13246" s="7">
        <v>30.19</v>
      </c>
      <c r="G13246" t="s">
        <v>33</v>
      </c>
      <c r="H13246" t="s">
        <v>31814</v>
      </c>
      <c r="I13246" t="s">
        <v>31819</v>
      </c>
      <c r="M13246" t="s">
        <v>36</v>
      </c>
      <c r="N13246" t="str">
        <f>IF(AND(PESQUISA!$B$3&lt;&gt;"",OR(PESQUISA!$B$4="TODAS",B13246=PESQUISA!$B$4),ISNUMBER(SEARCH(PESQUISA!$B$3,D13246))),ROW()-1,"")</f>
        <v/>
      </c>
    </row>
    <row r="13247" spans="1:14" x14ac:dyDescent="0.3">
      <c r="A13247" t="s">
        <v>39923</v>
      </c>
      <c r="B13247" t="s">
        <v>31811</v>
      </c>
      <c r="C13247" t="s">
        <v>39924</v>
      </c>
      <c r="D13247" t="s">
        <v>39925</v>
      </c>
      <c r="E13247" t="s">
        <v>40</v>
      </c>
      <c r="F13247" s="7">
        <v>30.19</v>
      </c>
      <c r="G13247" t="s">
        <v>33</v>
      </c>
      <c r="H13247" t="s">
        <v>31814</v>
      </c>
      <c r="I13247" t="s">
        <v>31819</v>
      </c>
      <c r="M13247" t="s">
        <v>36</v>
      </c>
      <c r="N13247" t="str">
        <f>IF(AND(PESQUISA!$B$3&lt;&gt;"",OR(PESQUISA!$B$4="TODAS",B13247=PESQUISA!$B$4),ISNUMBER(SEARCH(PESQUISA!$B$3,D13247))),ROW()-1,"")</f>
        <v/>
      </c>
    </row>
    <row r="13248" spans="1:14" x14ac:dyDescent="0.3">
      <c r="A13248" t="s">
        <v>39926</v>
      </c>
      <c r="B13248" t="s">
        <v>31811</v>
      </c>
      <c r="C13248" t="s">
        <v>39927</v>
      </c>
      <c r="D13248" t="s">
        <v>39928</v>
      </c>
      <c r="E13248" t="s">
        <v>40</v>
      </c>
      <c r="F13248" s="7">
        <v>27.77</v>
      </c>
      <c r="G13248" t="s">
        <v>33</v>
      </c>
      <c r="H13248" t="s">
        <v>31814</v>
      </c>
      <c r="I13248" t="s">
        <v>31819</v>
      </c>
      <c r="M13248" t="s">
        <v>36</v>
      </c>
      <c r="N13248" t="str">
        <f>IF(AND(PESQUISA!$B$3&lt;&gt;"",OR(PESQUISA!$B$4="TODAS",B13248=PESQUISA!$B$4),ISNUMBER(SEARCH(PESQUISA!$B$3,D13248))),ROW()-1,"")</f>
        <v/>
      </c>
    </row>
    <row r="13249" spans="1:14" x14ac:dyDescent="0.3">
      <c r="A13249" t="s">
        <v>39929</v>
      </c>
      <c r="B13249" t="s">
        <v>31811</v>
      </c>
      <c r="C13249" t="s">
        <v>39930</v>
      </c>
      <c r="D13249" t="s">
        <v>39931</v>
      </c>
      <c r="E13249" t="s">
        <v>40</v>
      </c>
      <c r="F13249" s="7">
        <v>30.19</v>
      </c>
      <c r="G13249" t="s">
        <v>33</v>
      </c>
      <c r="H13249" t="s">
        <v>31814</v>
      </c>
      <c r="I13249" t="s">
        <v>31819</v>
      </c>
      <c r="M13249" t="s">
        <v>36</v>
      </c>
      <c r="N13249" t="str">
        <f>IF(AND(PESQUISA!$B$3&lt;&gt;"",OR(PESQUISA!$B$4="TODAS",B13249=PESQUISA!$B$4),ISNUMBER(SEARCH(PESQUISA!$B$3,D13249))),ROW()-1,"")</f>
        <v/>
      </c>
    </row>
    <row r="13250" spans="1:14" x14ac:dyDescent="0.3">
      <c r="A13250" t="s">
        <v>39932</v>
      </c>
      <c r="B13250" t="s">
        <v>31811</v>
      </c>
      <c r="C13250" t="s">
        <v>39933</v>
      </c>
      <c r="D13250" t="s">
        <v>39934</v>
      </c>
      <c r="E13250" t="s">
        <v>40</v>
      </c>
      <c r="F13250" s="7">
        <v>24.92</v>
      </c>
      <c r="G13250" t="s">
        <v>33</v>
      </c>
      <c r="H13250" t="s">
        <v>31814</v>
      </c>
      <c r="I13250" t="s">
        <v>31819</v>
      </c>
      <c r="M13250" t="s">
        <v>36</v>
      </c>
      <c r="N13250" t="str">
        <f>IF(AND(PESQUISA!$B$3&lt;&gt;"",OR(PESQUISA!$B$4="TODAS",B13250=PESQUISA!$B$4),ISNUMBER(SEARCH(PESQUISA!$B$3,D13250))),ROW()-1,"")</f>
        <v/>
      </c>
    </row>
    <row r="13251" spans="1:14" x14ac:dyDescent="0.3">
      <c r="A13251" t="s">
        <v>39935</v>
      </c>
      <c r="B13251" t="s">
        <v>31811</v>
      </c>
      <c r="C13251" t="s">
        <v>39936</v>
      </c>
      <c r="D13251" t="s">
        <v>39937</v>
      </c>
      <c r="E13251" t="s">
        <v>40</v>
      </c>
      <c r="F13251" s="7">
        <v>24.91</v>
      </c>
      <c r="G13251" t="s">
        <v>33</v>
      </c>
      <c r="H13251" t="s">
        <v>31814</v>
      </c>
      <c r="I13251" t="s">
        <v>31819</v>
      </c>
      <c r="M13251" t="s">
        <v>36</v>
      </c>
      <c r="N13251" t="str">
        <f>IF(AND(PESQUISA!$B$3&lt;&gt;"",OR(PESQUISA!$B$4="TODAS",B13251=PESQUISA!$B$4),ISNUMBER(SEARCH(PESQUISA!$B$3,D13251))),ROW()-1,"")</f>
        <v/>
      </c>
    </row>
    <row r="13252" spans="1:14" x14ac:dyDescent="0.3">
      <c r="A13252" t="s">
        <v>39938</v>
      </c>
      <c r="B13252" t="s">
        <v>31811</v>
      </c>
      <c r="C13252" t="s">
        <v>39939</v>
      </c>
      <c r="D13252" t="s">
        <v>39940</v>
      </c>
      <c r="E13252" t="s">
        <v>40</v>
      </c>
      <c r="F13252" s="7">
        <v>24.91</v>
      </c>
      <c r="G13252" t="s">
        <v>33</v>
      </c>
      <c r="H13252" t="s">
        <v>31814</v>
      </c>
      <c r="I13252" t="s">
        <v>31819</v>
      </c>
      <c r="M13252" t="s">
        <v>36</v>
      </c>
      <c r="N13252" t="str">
        <f>IF(AND(PESQUISA!$B$3&lt;&gt;"",OR(PESQUISA!$B$4="TODAS",B13252=PESQUISA!$B$4),ISNUMBER(SEARCH(PESQUISA!$B$3,D13252))),ROW()-1,"")</f>
        <v/>
      </c>
    </row>
    <row r="13253" spans="1:14" x14ac:dyDescent="0.3">
      <c r="A13253" t="s">
        <v>39941</v>
      </c>
      <c r="B13253" t="s">
        <v>31811</v>
      </c>
      <c r="C13253" t="s">
        <v>39942</v>
      </c>
      <c r="D13253" t="s">
        <v>39943</v>
      </c>
      <c r="E13253" t="s">
        <v>40</v>
      </c>
      <c r="F13253" s="7">
        <v>16.420000000000002</v>
      </c>
      <c r="G13253" t="s">
        <v>33</v>
      </c>
      <c r="H13253" t="s">
        <v>31814</v>
      </c>
      <c r="I13253" t="s">
        <v>31819</v>
      </c>
      <c r="M13253" t="s">
        <v>36</v>
      </c>
      <c r="N13253" t="str">
        <f>IF(AND(PESQUISA!$B$3&lt;&gt;"",OR(PESQUISA!$B$4="TODAS",B13253=PESQUISA!$B$4),ISNUMBER(SEARCH(PESQUISA!$B$3,D13253))),ROW()-1,"")</f>
        <v/>
      </c>
    </row>
    <row r="13254" spans="1:14" x14ac:dyDescent="0.3">
      <c r="A13254" t="s">
        <v>39944</v>
      </c>
      <c r="B13254" t="s">
        <v>31811</v>
      </c>
      <c r="C13254" t="s">
        <v>39945</v>
      </c>
      <c r="D13254" t="s">
        <v>39946</v>
      </c>
      <c r="E13254" t="s">
        <v>40</v>
      </c>
      <c r="F13254" s="7">
        <v>16.739999999999998</v>
      </c>
      <c r="G13254" t="s">
        <v>33</v>
      </c>
      <c r="H13254" t="s">
        <v>31814</v>
      </c>
      <c r="I13254" t="s">
        <v>31819</v>
      </c>
      <c r="M13254" t="s">
        <v>36</v>
      </c>
      <c r="N13254" t="str">
        <f>IF(AND(PESQUISA!$B$3&lt;&gt;"",OR(PESQUISA!$B$4="TODAS",B13254=PESQUISA!$B$4),ISNUMBER(SEARCH(PESQUISA!$B$3,D13254))),ROW()-1,"")</f>
        <v/>
      </c>
    </row>
    <row r="13255" spans="1:14" x14ac:dyDescent="0.3">
      <c r="A13255" t="s">
        <v>39947</v>
      </c>
      <c r="B13255" t="s">
        <v>31811</v>
      </c>
      <c r="C13255" t="s">
        <v>39948</v>
      </c>
      <c r="D13255" t="s">
        <v>39949</v>
      </c>
      <c r="E13255" t="s">
        <v>40</v>
      </c>
      <c r="F13255" s="7">
        <v>84.79</v>
      </c>
      <c r="G13255" t="s">
        <v>33</v>
      </c>
      <c r="H13255" t="s">
        <v>31814</v>
      </c>
      <c r="I13255" t="s">
        <v>31819</v>
      </c>
      <c r="M13255" t="s">
        <v>36</v>
      </c>
      <c r="N13255" t="str">
        <f>IF(AND(PESQUISA!$B$3&lt;&gt;"",OR(PESQUISA!$B$4="TODAS",B13255=PESQUISA!$B$4),ISNUMBER(SEARCH(PESQUISA!$B$3,D13255))),ROW()-1,"")</f>
        <v/>
      </c>
    </row>
    <row r="13256" spans="1:14" x14ac:dyDescent="0.3">
      <c r="A13256" t="s">
        <v>39950</v>
      </c>
      <c r="B13256" t="s">
        <v>31811</v>
      </c>
      <c r="C13256" t="s">
        <v>39951</v>
      </c>
      <c r="D13256" t="s">
        <v>39952</v>
      </c>
      <c r="E13256" t="s">
        <v>40</v>
      </c>
      <c r="F13256" s="7">
        <v>84.79</v>
      </c>
      <c r="G13256" t="s">
        <v>33</v>
      </c>
      <c r="H13256" t="s">
        <v>31814</v>
      </c>
      <c r="I13256" t="s">
        <v>31819</v>
      </c>
      <c r="M13256" t="s">
        <v>36</v>
      </c>
      <c r="N13256" t="str">
        <f>IF(AND(PESQUISA!$B$3&lt;&gt;"",OR(PESQUISA!$B$4="TODAS",B13256=PESQUISA!$B$4),ISNUMBER(SEARCH(PESQUISA!$B$3,D13256))),ROW()-1,"")</f>
        <v/>
      </c>
    </row>
    <row r="13257" spans="1:14" x14ac:dyDescent="0.3">
      <c r="A13257" t="s">
        <v>39953</v>
      </c>
      <c r="B13257" t="s">
        <v>31811</v>
      </c>
      <c r="C13257" t="s">
        <v>39954</v>
      </c>
      <c r="D13257" t="s">
        <v>39955</v>
      </c>
      <c r="E13257" t="s">
        <v>40</v>
      </c>
      <c r="F13257" s="7">
        <v>48.34</v>
      </c>
      <c r="G13257" t="s">
        <v>33</v>
      </c>
      <c r="H13257" t="s">
        <v>31814</v>
      </c>
      <c r="I13257" t="s">
        <v>31819</v>
      </c>
      <c r="M13257" t="s">
        <v>36</v>
      </c>
      <c r="N13257" t="str">
        <f>IF(AND(PESQUISA!$B$3&lt;&gt;"",OR(PESQUISA!$B$4="TODAS",B13257=PESQUISA!$B$4),ISNUMBER(SEARCH(PESQUISA!$B$3,D13257))),ROW()-1,"")</f>
        <v/>
      </c>
    </row>
    <row r="13258" spans="1:14" x14ac:dyDescent="0.3">
      <c r="A13258" t="s">
        <v>39956</v>
      </c>
      <c r="B13258" t="s">
        <v>31811</v>
      </c>
      <c r="C13258" t="s">
        <v>39957</v>
      </c>
      <c r="D13258" t="s">
        <v>39958</v>
      </c>
      <c r="E13258" t="s">
        <v>40</v>
      </c>
      <c r="F13258" s="7">
        <v>48.34</v>
      </c>
      <c r="G13258" t="s">
        <v>33</v>
      </c>
      <c r="H13258" t="s">
        <v>31814</v>
      </c>
      <c r="I13258" t="s">
        <v>31819</v>
      </c>
      <c r="M13258" t="s">
        <v>36</v>
      </c>
      <c r="N13258" t="str">
        <f>IF(AND(PESQUISA!$B$3&lt;&gt;"",OR(PESQUISA!$B$4="TODAS",B13258=PESQUISA!$B$4),ISNUMBER(SEARCH(PESQUISA!$B$3,D13258))),ROW()-1,"")</f>
        <v/>
      </c>
    </row>
    <row r="13259" spans="1:14" x14ac:dyDescent="0.3">
      <c r="A13259" t="s">
        <v>39959</v>
      </c>
      <c r="B13259" t="s">
        <v>31811</v>
      </c>
      <c r="C13259" t="s">
        <v>39960</v>
      </c>
      <c r="D13259" t="s">
        <v>39961</v>
      </c>
      <c r="E13259" t="s">
        <v>40</v>
      </c>
      <c r="F13259" s="7">
        <v>48.34</v>
      </c>
      <c r="G13259" t="s">
        <v>33</v>
      </c>
      <c r="H13259" t="s">
        <v>31814</v>
      </c>
      <c r="I13259" t="s">
        <v>31819</v>
      </c>
      <c r="M13259" t="s">
        <v>36</v>
      </c>
      <c r="N13259" t="str">
        <f>IF(AND(PESQUISA!$B$3&lt;&gt;"",OR(PESQUISA!$B$4="TODAS",B13259=PESQUISA!$B$4),ISNUMBER(SEARCH(PESQUISA!$B$3,D13259))),ROW()-1,"")</f>
        <v/>
      </c>
    </row>
    <row r="13260" spans="1:14" x14ac:dyDescent="0.3">
      <c r="A13260" t="s">
        <v>39962</v>
      </c>
      <c r="B13260" t="s">
        <v>31811</v>
      </c>
      <c r="C13260" t="s">
        <v>39963</v>
      </c>
      <c r="D13260" t="s">
        <v>39964</v>
      </c>
      <c r="E13260" t="s">
        <v>40</v>
      </c>
      <c r="F13260" s="7">
        <v>129.18</v>
      </c>
      <c r="G13260" t="s">
        <v>33</v>
      </c>
      <c r="H13260" t="s">
        <v>31814</v>
      </c>
      <c r="I13260" t="s">
        <v>31819</v>
      </c>
      <c r="M13260" t="s">
        <v>36</v>
      </c>
      <c r="N13260" t="str">
        <f>IF(AND(PESQUISA!$B$3&lt;&gt;"",OR(PESQUISA!$B$4="TODAS",B13260=PESQUISA!$B$4),ISNUMBER(SEARCH(PESQUISA!$B$3,D13260))),ROW()-1,"")</f>
        <v/>
      </c>
    </row>
    <row r="13261" spans="1:14" x14ac:dyDescent="0.3">
      <c r="A13261" t="s">
        <v>39965</v>
      </c>
      <c r="B13261" t="s">
        <v>31811</v>
      </c>
      <c r="C13261" t="s">
        <v>39966</v>
      </c>
      <c r="D13261" t="s">
        <v>39967</v>
      </c>
      <c r="E13261" t="s">
        <v>40</v>
      </c>
      <c r="F13261" s="7">
        <v>129.18</v>
      </c>
      <c r="G13261" t="s">
        <v>33</v>
      </c>
      <c r="H13261" t="s">
        <v>31814</v>
      </c>
      <c r="I13261" t="s">
        <v>31819</v>
      </c>
      <c r="M13261" t="s">
        <v>36</v>
      </c>
      <c r="N13261" t="str">
        <f>IF(AND(PESQUISA!$B$3&lt;&gt;"",OR(PESQUISA!$B$4="TODAS",B13261=PESQUISA!$B$4),ISNUMBER(SEARCH(PESQUISA!$B$3,D13261))),ROW()-1,"")</f>
        <v/>
      </c>
    </row>
    <row r="13262" spans="1:14" x14ac:dyDescent="0.3">
      <c r="A13262" t="s">
        <v>39968</v>
      </c>
      <c r="B13262" t="s">
        <v>31811</v>
      </c>
      <c r="C13262" t="s">
        <v>39969</v>
      </c>
      <c r="D13262" t="s">
        <v>39970</v>
      </c>
      <c r="E13262" t="s">
        <v>40</v>
      </c>
      <c r="F13262" s="7">
        <v>129.18</v>
      </c>
      <c r="G13262" t="s">
        <v>33</v>
      </c>
      <c r="H13262" t="s">
        <v>31814</v>
      </c>
      <c r="I13262" t="s">
        <v>31819</v>
      </c>
      <c r="M13262" t="s">
        <v>36</v>
      </c>
      <c r="N13262" t="str">
        <f>IF(AND(PESQUISA!$B$3&lt;&gt;"",OR(PESQUISA!$B$4="TODAS",B13262=PESQUISA!$B$4),ISNUMBER(SEARCH(PESQUISA!$B$3,D13262))),ROW()-1,"")</f>
        <v/>
      </c>
    </row>
    <row r="13263" spans="1:14" x14ac:dyDescent="0.3">
      <c r="A13263" t="s">
        <v>39971</v>
      </c>
      <c r="B13263" t="s">
        <v>31811</v>
      </c>
      <c r="C13263" t="s">
        <v>39972</v>
      </c>
      <c r="D13263" t="s">
        <v>39973</v>
      </c>
      <c r="E13263" t="s">
        <v>40</v>
      </c>
      <c r="F13263" s="7">
        <v>11.87</v>
      </c>
      <c r="G13263" t="s">
        <v>33</v>
      </c>
      <c r="H13263" t="s">
        <v>31814</v>
      </c>
      <c r="I13263" t="s">
        <v>31819</v>
      </c>
      <c r="M13263" t="s">
        <v>36</v>
      </c>
      <c r="N13263" t="str">
        <f>IF(AND(PESQUISA!$B$3&lt;&gt;"",OR(PESQUISA!$B$4="TODAS",B13263=PESQUISA!$B$4),ISNUMBER(SEARCH(PESQUISA!$B$3,D13263))),ROW()-1,"")</f>
        <v/>
      </c>
    </row>
    <row r="13264" spans="1:14" x14ac:dyDescent="0.3">
      <c r="A13264" t="s">
        <v>39974</v>
      </c>
      <c r="B13264" t="s">
        <v>31811</v>
      </c>
      <c r="C13264" t="s">
        <v>39975</v>
      </c>
      <c r="D13264" t="s">
        <v>39976</v>
      </c>
      <c r="E13264" t="s">
        <v>40</v>
      </c>
      <c r="F13264" s="7">
        <v>223.07</v>
      </c>
      <c r="G13264" t="s">
        <v>33</v>
      </c>
      <c r="H13264" t="s">
        <v>31814</v>
      </c>
      <c r="I13264" t="s">
        <v>31819</v>
      </c>
      <c r="M13264" t="s">
        <v>36</v>
      </c>
      <c r="N13264" t="str">
        <f>IF(AND(PESQUISA!$B$3&lt;&gt;"",OR(PESQUISA!$B$4="TODAS",B13264=PESQUISA!$B$4),ISNUMBER(SEARCH(PESQUISA!$B$3,D13264))),ROW()-1,"")</f>
        <v/>
      </c>
    </row>
    <row r="13265" spans="1:14" x14ac:dyDescent="0.3">
      <c r="A13265" t="s">
        <v>39977</v>
      </c>
      <c r="B13265" t="s">
        <v>31811</v>
      </c>
      <c r="C13265" t="s">
        <v>39978</v>
      </c>
      <c r="D13265" t="s">
        <v>39979</v>
      </c>
      <c r="E13265" t="s">
        <v>40</v>
      </c>
      <c r="F13265" s="7">
        <v>223.07</v>
      </c>
      <c r="G13265" t="s">
        <v>33</v>
      </c>
      <c r="H13265" t="s">
        <v>31814</v>
      </c>
      <c r="I13265" t="s">
        <v>31819</v>
      </c>
      <c r="M13265" t="s">
        <v>36</v>
      </c>
      <c r="N13265" t="str">
        <f>IF(AND(PESQUISA!$B$3&lt;&gt;"",OR(PESQUISA!$B$4="TODAS",B13265=PESQUISA!$B$4),ISNUMBER(SEARCH(PESQUISA!$B$3,D13265))),ROW()-1,"")</f>
        <v/>
      </c>
    </row>
    <row r="13266" spans="1:14" x14ac:dyDescent="0.3">
      <c r="A13266" t="s">
        <v>39980</v>
      </c>
      <c r="B13266" t="s">
        <v>31811</v>
      </c>
      <c r="C13266" t="s">
        <v>39981</v>
      </c>
      <c r="D13266" t="s">
        <v>39982</v>
      </c>
      <c r="E13266" t="s">
        <v>40</v>
      </c>
      <c r="F13266" s="7">
        <v>223.07</v>
      </c>
      <c r="G13266" t="s">
        <v>33</v>
      </c>
      <c r="H13266" t="s">
        <v>31814</v>
      </c>
      <c r="I13266" t="s">
        <v>31819</v>
      </c>
      <c r="M13266" t="s">
        <v>36</v>
      </c>
      <c r="N13266" t="str">
        <f>IF(AND(PESQUISA!$B$3&lt;&gt;"",OR(PESQUISA!$B$4="TODAS",B13266=PESQUISA!$B$4),ISNUMBER(SEARCH(PESQUISA!$B$3,D13266))),ROW()-1,"")</f>
        <v/>
      </c>
    </row>
    <row r="13267" spans="1:14" x14ac:dyDescent="0.3">
      <c r="A13267" t="s">
        <v>39983</v>
      </c>
      <c r="B13267" t="s">
        <v>31811</v>
      </c>
      <c r="C13267" t="s">
        <v>39984</v>
      </c>
      <c r="D13267" t="s">
        <v>39985</v>
      </c>
      <c r="E13267" t="s">
        <v>40</v>
      </c>
      <c r="G13267" t="s">
        <v>33</v>
      </c>
      <c r="H13267" t="s">
        <v>31814</v>
      </c>
      <c r="I13267" t="s">
        <v>31819</v>
      </c>
      <c r="M13267" t="s">
        <v>53</v>
      </c>
      <c r="N13267" t="str">
        <f>IF(AND(PESQUISA!$B$3&lt;&gt;"",OR(PESQUISA!$B$4="TODAS",B13267=PESQUISA!$B$4),ISNUMBER(SEARCH(PESQUISA!$B$3,D13267))),ROW()-1,"")</f>
        <v/>
      </c>
    </row>
    <row r="13268" spans="1:14" x14ac:dyDescent="0.3">
      <c r="A13268" t="s">
        <v>39986</v>
      </c>
      <c r="B13268" t="s">
        <v>31811</v>
      </c>
      <c r="C13268" t="s">
        <v>39987</v>
      </c>
      <c r="D13268" t="s">
        <v>39988</v>
      </c>
      <c r="E13268" t="s">
        <v>40</v>
      </c>
      <c r="G13268" t="s">
        <v>33</v>
      </c>
      <c r="H13268" t="s">
        <v>31814</v>
      </c>
      <c r="I13268" t="s">
        <v>31819</v>
      </c>
      <c r="M13268" t="s">
        <v>53</v>
      </c>
      <c r="N13268" t="str">
        <f>IF(AND(PESQUISA!$B$3&lt;&gt;"",OR(PESQUISA!$B$4="TODAS",B13268=PESQUISA!$B$4),ISNUMBER(SEARCH(PESQUISA!$B$3,D13268))),ROW()-1,"")</f>
        <v/>
      </c>
    </row>
    <row r="13269" spans="1:14" x14ac:dyDescent="0.3">
      <c r="A13269" t="s">
        <v>39989</v>
      </c>
      <c r="B13269" t="s">
        <v>31811</v>
      </c>
      <c r="C13269" t="s">
        <v>39990</v>
      </c>
      <c r="D13269" t="s">
        <v>39991</v>
      </c>
      <c r="E13269" t="s">
        <v>40</v>
      </c>
      <c r="G13269" t="s">
        <v>33</v>
      </c>
      <c r="H13269" t="s">
        <v>31814</v>
      </c>
      <c r="I13269" t="s">
        <v>31819</v>
      </c>
      <c r="M13269" t="s">
        <v>53</v>
      </c>
      <c r="N13269" t="str">
        <f>IF(AND(PESQUISA!$B$3&lt;&gt;"",OR(PESQUISA!$B$4="TODAS",B13269=PESQUISA!$B$4),ISNUMBER(SEARCH(PESQUISA!$B$3,D13269))),ROW()-1,"")</f>
        <v/>
      </c>
    </row>
    <row r="13270" spans="1:14" x14ac:dyDescent="0.3">
      <c r="A13270" t="s">
        <v>39992</v>
      </c>
      <c r="B13270" t="s">
        <v>31811</v>
      </c>
      <c r="C13270" t="s">
        <v>39993</v>
      </c>
      <c r="D13270" t="s">
        <v>39994</v>
      </c>
      <c r="E13270" t="s">
        <v>40</v>
      </c>
      <c r="G13270" t="s">
        <v>33</v>
      </c>
      <c r="H13270" t="s">
        <v>31814</v>
      </c>
      <c r="I13270" t="s">
        <v>31819</v>
      </c>
      <c r="M13270" t="s">
        <v>53</v>
      </c>
      <c r="N13270" t="str">
        <f>IF(AND(PESQUISA!$B$3&lt;&gt;"",OR(PESQUISA!$B$4="TODAS",B13270=PESQUISA!$B$4),ISNUMBER(SEARCH(PESQUISA!$B$3,D13270))),ROW()-1,"")</f>
        <v/>
      </c>
    </row>
    <row r="13271" spans="1:14" x14ac:dyDescent="0.3">
      <c r="A13271" t="s">
        <v>39995</v>
      </c>
      <c r="B13271" t="s">
        <v>31811</v>
      </c>
      <c r="C13271" t="s">
        <v>39996</v>
      </c>
      <c r="D13271" t="s">
        <v>39997</v>
      </c>
      <c r="E13271" t="s">
        <v>40</v>
      </c>
      <c r="G13271" t="s">
        <v>33</v>
      </c>
      <c r="H13271" t="s">
        <v>31814</v>
      </c>
      <c r="I13271" t="s">
        <v>31819</v>
      </c>
      <c r="M13271" t="s">
        <v>53</v>
      </c>
      <c r="N13271" t="str">
        <f>IF(AND(PESQUISA!$B$3&lt;&gt;"",OR(PESQUISA!$B$4="TODAS",B13271=PESQUISA!$B$4),ISNUMBER(SEARCH(PESQUISA!$B$3,D13271))),ROW()-1,"")</f>
        <v/>
      </c>
    </row>
    <row r="13272" spans="1:14" x14ac:dyDescent="0.3">
      <c r="A13272" t="s">
        <v>39998</v>
      </c>
      <c r="B13272" t="s">
        <v>31811</v>
      </c>
      <c r="C13272" t="s">
        <v>39999</v>
      </c>
      <c r="D13272" t="s">
        <v>40000</v>
      </c>
      <c r="E13272" t="s">
        <v>40</v>
      </c>
      <c r="G13272" t="s">
        <v>33</v>
      </c>
      <c r="H13272" t="s">
        <v>31814</v>
      </c>
      <c r="I13272" t="s">
        <v>31819</v>
      </c>
      <c r="M13272" t="s">
        <v>53</v>
      </c>
      <c r="N13272" t="str">
        <f>IF(AND(PESQUISA!$B$3&lt;&gt;"",OR(PESQUISA!$B$4="TODAS",B13272=PESQUISA!$B$4),ISNUMBER(SEARCH(PESQUISA!$B$3,D13272))),ROW()-1,"")</f>
        <v/>
      </c>
    </row>
    <row r="13273" spans="1:14" x14ac:dyDescent="0.3">
      <c r="A13273" t="s">
        <v>40001</v>
      </c>
      <c r="B13273" t="s">
        <v>31811</v>
      </c>
      <c r="C13273" t="s">
        <v>40002</v>
      </c>
      <c r="D13273" t="s">
        <v>40003</v>
      </c>
      <c r="E13273" t="s">
        <v>40</v>
      </c>
      <c r="G13273" t="s">
        <v>33</v>
      </c>
      <c r="H13273" t="s">
        <v>31814</v>
      </c>
      <c r="I13273" t="s">
        <v>31819</v>
      </c>
      <c r="M13273" t="s">
        <v>53</v>
      </c>
      <c r="N13273" t="str">
        <f>IF(AND(PESQUISA!$B$3&lt;&gt;"",OR(PESQUISA!$B$4="TODAS",B13273=PESQUISA!$B$4),ISNUMBER(SEARCH(PESQUISA!$B$3,D13273))),ROW()-1,"")</f>
        <v/>
      </c>
    </row>
    <row r="13274" spans="1:14" x14ac:dyDescent="0.3">
      <c r="A13274" t="s">
        <v>40004</v>
      </c>
      <c r="B13274" t="s">
        <v>31811</v>
      </c>
      <c r="C13274" t="s">
        <v>40005</v>
      </c>
      <c r="D13274" t="s">
        <v>40006</v>
      </c>
      <c r="E13274" t="s">
        <v>40</v>
      </c>
      <c r="F13274" s="7">
        <v>7.02</v>
      </c>
      <c r="G13274" t="s">
        <v>33</v>
      </c>
      <c r="H13274" t="s">
        <v>31814</v>
      </c>
      <c r="I13274" t="s">
        <v>31819</v>
      </c>
      <c r="M13274" t="s">
        <v>36</v>
      </c>
      <c r="N13274" t="str">
        <f>IF(AND(PESQUISA!$B$3&lt;&gt;"",OR(PESQUISA!$B$4="TODAS",B13274=PESQUISA!$B$4),ISNUMBER(SEARCH(PESQUISA!$B$3,D13274))),ROW()-1,"")</f>
        <v/>
      </c>
    </row>
    <row r="13275" spans="1:14" x14ac:dyDescent="0.3">
      <c r="A13275" t="s">
        <v>40007</v>
      </c>
      <c r="B13275" t="s">
        <v>31811</v>
      </c>
      <c r="C13275" t="s">
        <v>40008</v>
      </c>
      <c r="D13275" t="s">
        <v>40009</v>
      </c>
      <c r="E13275" t="s">
        <v>40</v>
      </c>
      <c r="F13275" s="7">
        <v>4.99</v>
      </c>
      <c r="G13275" t="s">
        <v>33</v>
      </c>
      <c r="H13275" t="s">
        <v>31814</v>
      </c>
      <c r="I13275" t="s">
        <v>31819</v>
      </c>
      <c r="M13275" t="s">
        <v>36</v>
      </c>
      <c r="N13275" t="str">
        <f>IF(AND(PESQUISA!$B$3&lt;&gt;"",OR(PESQUISA!$B$4="TODAS",B13275=PESQUISA!$B$4),ISNUMBER(SEARCH(PESQUISA!$B$3,D13275))),ROW()-1,"")</f>
        <v/>
      </c>
    </row>
    <row r="13276" spans="1:14" x14ac:dyDescent="0.3">
      <c r="A13276" t="s">
        <v>40010</v>
      </c>
      <c r="B13276" t="s">
        <v>31811</v>
      </c>
      <c r="C13276" t="s">
        <v>40011</v>
      </c>
      <c r="D13276" t="s">
        <v>40012</v>
      </c>
      <c r="E13276" t="s">
        <v>40</v>
      </c>
      <c r="F13276" s="7">
        <v>1.83</v>
      </c>
      <c r="G13276" t="s">
        <v>33</v>
      </c>
      <c r="H13276" t="s">
        <v>31814</v>
      </c>
      <c r="I13276" t="s">
        <v>31819</v>
      </c>
      <c r="M13276" t="s">
        <v>36</v>
      </c>
      <c r="N13276" t="str">
        <f>IF(AND(PESQUISA!$B$3&lt;&gt;"",OR(PESQUISA!$B$4="TODAS",B13276=PESQUISA!$B$4),ISNUMBER(SEARCH(PESQUISA!$B$3,D13276))),ROW()-1,"")</f>
        <v/>
      </c>
    </row>
    <row r="13277" spans="1:14" x14ac:dyDescent="0.3">
      <c r="A13277" t="s">
        <v>40013</v>
      </c>
      <c r="B13277" t="s">
        <v>31811</v>
      </c>
      <c r="C13277" t="s">
        <v>40014</v>
      </c>
      <c r="D13277" t="s">
        <v>40015</v>
      </c>
      <c r="E13277" t="s">
        <v>40</v>
      </c>
      <c r="F13277" s="7">
        <v>4.0599999999999996</v>
      </c>
      <c r="G13277" t="s">
        <v>33</v>
      </c>
      <c r="H13277" t="s">
        <v>31814</v>
      </c>
      <c r="I13277" t="s">
        <v>31819</v>
      </c>
      <c r="M13277" t="s">
        <v>36</v>
      </c>
      <c r="N13277" t="str">
        <f>IF(AND(PESQUISA!$B$3&lt;&gt;"",OR(PESQUISA!$B$4="TODAS",B13277=PESQUISA!$B$4),ISNUMBER(SEARCH(PESQUISA!$B$3,D13277))),ROW()-1,"")</f>
        <v/>
      </c>
    </row>
    <row r="13278" spans="1:14" x14ac:dyDescent="0.3">
      <c r="A13278" t="s">
        <v>40016</v>
      </c>
      <c r="B13278" t="s">
        <v>31811</v>
      </c>
      <c r="C13278" t="s">
        <v>40017</v>
      </c>
      <c r="D13278" t="s">
        <v>40018</v>
      </c>
      <c r="E13278" t="s">
        <v>40</v>
      </c>
      <c r="F13278" s="7">
        <v>6.93</v>
      </c>
      <c r="G13278" t="s">
        <v>33</v>
      </c>
      <c r="H13278" t="s">
        <v>31814</v>
      </c>
      <c r="I13278" t="s">
        <v>31819</v>
      </c>
      <c r="M13278" t="s">
        <v>36</v>
      </c>
      <c r="N13278" t="str">
        <f>IF(AND(PESQUISA!$B$3&lt;&gt;"",OR(PESQUISA!$B$4="TODAS",B13278=PESQUISA!$B$4),ISNUMBER(SEARCH(PESQUISA!$B$3,D13278))),ROW()-1,"")</f>
        <v/>
      </c>
    </row>
    <row r="13279" spans="1:14" x14ac:dyDescent="0.3">
      <c r="A13279" t="s">
        <v>40019</v>
      </c>
      <c r="B13279" t="s">
        <v>31811</v>
      </c>
      <c r="C13279" t="s">
        <v>40020</v>
      </c>
      <c r="D13279" t="s">
        <v>40021</v>
      </c>
      <c r="E13279" t="s">
        <v>40</v>
      </c>
      <c r="F13279" s="7">
        <v>15.99</v>
      </c>
      <c r="G13279" t="s">
        <v>33</v>
      </c>
      <c r="H13279" t="s">
        <v>31814</v>
      </c>
      <c r="I13279" t="s">
        <v>31819</v>
      </c>
      <c r="M13279" t="s">
        <v>36</v>
      </c>
      <c r="N13279" t="str">
        <f>IF(AND(PESQUISA!$B$3&lt;&gt;"",OR(PESQUISA!$B$4="TODAS",B13279=PESQUISA!$B$4),ISNUMBER(SEARCH(PESQUISA!$B$3,D13279))),ROW()-1,"")</f>
        <v/>
      </c>
    </row>
    <row r="13280" spans="1:14" x14ac:dyDescent="0.3">
      <c r="A13280" t="s">
        <v>40022</v>
      </c>
      <c r="B13280" t="s">
        <v>31811</v>
      </c>
      <c r="C13280" t="s">
        <v>40023</v>
      </c>
      <c r="D13280" t="s">
        <v>40024</v>
      </c>
      <c r="E13280" t="s">
        <v>40</v>
      </c>
      <c r="F13280" s="7">
        <v>8.14</v>
      </c>
      <c r="G13280" t="s">
        <v>33</v>
      </c>
      <c r="H13280" t="s">
        <v>31814</v>
      </c>
      <c r="I13280" t="s">
        <v>31819</v>
      </c>
      <c r="M13280" t="s">
        <v>36</v>
      </c>
      <c r="N13280" t="str">
        <f>IF(AND(PESQUISA!$B$3&lt;&gt;"",OR(PESQUISA!$B$4="TODAS",B13280=PESQUISA!$B$4),ISNUMBER(SEARCH(PESQUISA!$B$3,D13280))),ROW()-1,"")</f>
        <v/>
      </c>
    </row>
    <row r="13281" spans="1:14" x14ac:dyDescent="0.3">
      <c r="A13281" t="s">
        <v>40025</v>
      </c>
      <c r="B13281" t="s">
        <v>31811</v>
      </c>
      <c r="C13281" t="s">
        <v>40026</v>
      </c>
      <c r="D13281" t="s">
        <v>40027</v>
      </c>
      <c r="E13281" t="s">
        <v>40</v>
      </c>
      <c r="F13281" s="7">
        <v>4.13</v>
      </c>
      <c r="G13281" t="s">
        <v>33</v>
      </c>
      <c r="H13281" t="s">
        <v>31814</v>
      </c>
      <c r="I13281" t="s">
        <v>31819</v>
      </c>
      <c r="M13281" t="s">
        <v>36</v>
      </c>
      <c r="N13281" t="str">
        <f>IF(AND(PESQUISA!$B$3&lt;&gt;"",OR(PESQUISA!$B$4="TODAS",B13281=PESQUISA!$B$4),ISNUMBER(SEARCH(PESQUISA!$B$3,D13281))),ROW()-1,"")</f>
        <v/>
      </c>
    </row>
    <row r="13282" spans="1:14" x14ac:dyDescent="0.3">
      <c r="A13282" t="s">
        <v>40028</v>
      </c>
      <c r="B13282" t="s">
        <v>31811</v>
      </c>
      <c r="C13282" t="s">
        <v>40029</v>
      </c>
      <c r="D13282" t="s">
        <v>40030</v>
      </c>
      <c r="E13282" t="s">
        <v>40</v>
      </c>
      <c r="F13282" s="7">
        <v>21.09</v>
      </c>
      <c r="G13282" t="s">
        <v>33</v>
      </c>
      <c r="H13282" t="s">
        <v>31814</v>
      </c>
      <c r="I13282" t="s">
        <v>31819</v>
      </c>
      <c r="M13282" t="s">
        <v>36</v>
      </c>
      <c r="N13282" t="str">
        <f>IF(AND(PESQUISA!$B$3&lt;&gt;"",OR(PESQUISA!$B$4="TODAS",B13282=PESQUISA!$B$4),ISNUMBER(SEARCH(PESQUISA!$B$3,D13282))),ROW()-1,"")</f>
        <v/>
      </c>
    </row>
    <row r="13283" spans="1:14" x14ac:dyDescent="0.3">
      <c r="A13283" t="s">
        <v>40031</v>
      </c>
      <c r="B13283" t="s">
        <v>31811</v>
      </c>
      <c r="C13283" t="s">
        <v>40032</v>
      </c>
      <c r="D13283" t="s">
        <v>40033</v>
      </c>
      <c r="E13283" t="s">
        <v>40</v>
      </c>
      <c r="F13283" s="7">
        <v>19.61</v>
      </c>
      <c r="G13283" t="s">
        <v>33</v>
      </c>
      <c r="H13283" t="s">
        <v>31814</v>
      </c>
      <c r="I13283" t="s">
        <v>31819</v>
      </c>
      <c r="M13283" t="s">
        <v>36</v>
      </c>
      <c r="N13283" t="str">
        <f>IF(AND(PESQUISA!$B$3&lt;&gt;"",OR(PESQUISA!$B$4="TODAS",B13283=PESQUISA!$B$4),ISNUMBER(SEARCH(PESQUISA!$B$3,D13283))),ROW()-1,"")</f>
        <v/>
      </c>
    </row>
    <row r="13284" spans="1:14" x14ac:dyDescent="0.3">
      <c r="A13284" t="s">
        <v>40034</v>
      </c>
      <c r="B13284" t="s">
        <v>31811</v>
      </c>
      <c r="C13284" t="s">
        <v>40035</v>
      </c>
      <c r="D13284" t="s">
        <v>40036</v>
      </c>
      <c r="E13284" t="s">
        <v>40</v>
      </c>
      <c r="F13284" s="7">
        <v>206.19</v>
      </c>
      <c r="G13284" t="s">
        <v>33</v>
      </c>
      <c r="H13284" t="s">
        <v>31814</v>
      </c>
      <c r="I13284" t="s">
        <v>31819</v>
      </c>
      <c r="M13284" t="s">
        <v>36</v>
      </c>
      <c r="N13284" t="str">
        <f>IF(AND(PESQUISA!$B$3&lt;&gt;"",OR(PESQUISA!$B$4="TODAS",B13284=PESQUISA!$B$4),ISNUMBER(SEARCH(PESQUISA!$B$3,D13284))),ROW()-1,"")</f>
        <v/>
      </c>
    </row>
    <row r="13285" spans="1:14" x14ac:dyDescent="0.3">
      <c r="A13285" t="s">
        <v>40037</v>
      </c>
      <c r="B13285" t="s">
        <v>31811</v>
      </c>
      <c r="C13285" t="s">
        <v>40038</v>
      </c>
      <c r="D13285" t="s">
        <v>40039</v>
      </c>
      <c r="E13285" t="s">
        <v>40</v>
      </c>
      <c r="F13285" s="7">
        <v>327.64999999999998</v>
      </c>
      <c r="G13285" t="s">
        <v>33</v>
      </c>
      <c r="H13285" t="s">
        <v>31814</v>
      </c>
      <c r="I13285" t="s">
        <v>31819</v>
      </c>
      <c r="M13285" t="s">
        <v>36</v>
      </c>
      <c r="N13285" t="str">
        <f>IF(AND(PESQUISA!$B$3&lt;&gt;"",OR(PESQUISA!$B$4="TODAS",B13285=PESQUISA!$B$4),ISNUMBER(SEARCH(PESQUISA!$B$3,D13285))),ROW()-1,"")</f>
        <v/>
      </c>
    </row>
    <row r="13286" spans="1:14" x14ac:dyDescent="0.3">
      <c r="A13286" t="s">
        <v>40040</v>
      </c>
      <c r="B13286" t="s">
        <v>31811</v>
      </c>
      <c r="C13286" t="s">
        <v>40041</v>
      </c>
      <c r="D13286" t="s">
        <v>40042</v>
      </c>
      <c r="E13286" t="s">
        <v>40</v>
      </c>
      <c r="G13286" t="s">
        <v>33</v>
      </c>
      <c r="H13286" t="s">
        <v>31814</v>
      </c>
      <c r="I13286" t="s">
        <v>31819</v>
      </c>
      <c r="M13286" t="s">
        <v>53</v>
      </c>
      <c r="N13286" t="str">
        <f>IF(AND(PESQUISA!$B$3&lt;&gt;"",OR(PESQUISA!$B$4="TODAS",B13286=PESQUISA!$B$4),ISNUMBER(SEARCH(PESQUISA!$B$3,D13286))),ROW()-1,"")</f>
        <v/>
      </c>
    </row>
    <row r="13287" spans="1:14" x14ac:dyDescent="0.3">
      <c r="A13287" t="s">
        <v>40043</v>
      </c>
      <c r="B13287" t="s">
        <v>31811</v>
      </c>
      <c r="C13287" t="s">
        <v>40044</v>
      </c>
      <c r="D13287" t="s">
        <v>40045</v>
      </c>
      <c r="E13287" t="s">
        <v>40</v>
      </c>
      <c r="G13287" t="s">
        <v>33</v>
      </c>
      <c r="H13287" t="s">
        <v>31814</v>
      </c>
      <c r="I13287" t="s">
        <v>31819</v>
      </c>
      <c r="M13287" t="s">
        <v>53</v>
      </c>
      <c r="N13287" t="str">
        <f>IF(AND(PESQUISA!$B$3&lt;&gt;"",OR(PESQUISA!$B$4="TODAS",B13287=PESQUISA!$B$4),ISNUMBER(SEARCH(PESQUISA!$B$3,D13287))),ROW()-1,"")</f>
        <v/>
      </c>
    </row>
    <row r="13288" spans="1:14" x14ac:dyDescent="0.3">
      <c r="A13288" t="s">
        <v>40046</v>
      </c>
      <c r="B13288" t="s">
        <v>31811</v>
      </c>
      <c r="C13288" t="s">
        <v>40047</v>
      </c>
      <c r="D13288" t="s">
        <v>40048</v>
      </c>
      <c r="E13288" t="s">
        <v>40</v>
      </c>
      <c r="G13288" t="s">
        <v>33</v>
      </c>
      <c r="H13288" t="s">
        <v>31814</v>
      </c>
      <c r="I13288" t="s">
        <v>31819</v>
      </c>
      <c r="M13288" t="s">
        <v>53</v>
      </c>
      <c r="N13288" t="str">
        <f>IF(AND(PESQUISA!$B$3&lt;&gt;"",OR(PESQUISA!$B$4="TODAS",B13288=PESQUISA!$B$4),ISNUMBER(SEARCH(PESQUISA!$B$3,D13288))),ROW()-1,"")</f>
        <v/>
      </c>
    </row>
    <row r="13289" spans="1:14" x14ac:dyDescent="0.3">
      <c r="A13289" t="s">
        <v>40049</v>
      </c>
      <c r="B13289" t="s">
        <v>31811</v>
      </c>
      <c r="C13289" t="s">
        <v>40050</v>
      </c>
      <c r="D13289" t="s">
        <v>40051</v>
      </c>
      <c r="E13289" t="s">
        <v>40</v>
      </c>
      <c r="G13289" t="s">
        <v>33</v>
      </c>
      <c r="H13289" t="s">
        <v>31814</v>
      </c>
      <c r="I13289" t="s">
        <v>31819</v>
      </c>
      <c r="M13289" t="s">
        <v>53</v>
      </c>
      <c r="N13289" t="str">
        <f>IF(AND(PESQUISA!$B$3&lt;&gt;"",OR(PESQUISA!$B$4="TODAS",B13289=PESQUISA!$B$4),ISNUMBER(SEARCH(PESQUISA!$B$3,D13289))),ROW()-1,"")</f>
        <v/>
      </c>
    </row>
    <row r="13290" spans="1:14" x14ac:dyDescent="0.3">
      <c r="A13290" t="s">
        <v>40052</v>
      </c>
      <c r="B13290" t="s">
        <v>31811</v>
      </c>
      <c r="C13290" t="s">
        <v>40053</v>
      </c>
      <c r="D13290" t="s">
        <v>40054</v>
      </c>
      <c r="E13290" t="s">
        <v>40</v>
      </c>
      <c r="G13290" t="s">
        <v>33</v>
      </c>
      <c r="H13290" t="s">
        <v>31814</v>
      </c>
      <c r="I13290" t="s">
        <v>31819</v>
      </c>
      <c r="M13290" t="s">
        <v>53</v>
      </c>
      <c r="N13290" t="str">
        <f>IF(AND(PESQUISA!$B$3&lt;&gt;"",OR(PESQUISA!$B$4="TODAS",B13290=PESQUISA!$B$4),ISNUMBER(SEARCH(PESQUISA!$B$3,D13290))),ROW()-1,"")</f>
        <v/>
      </c>
    </row>
    <row r="13291" spans="1:14" x14ac:dyDescent="0.3">
      <c r="A13291" t="s">
        <v>40055</v>
      </c>
      <c r="B13291" t="s">
        <v>31811</v>
      </c>
      <c r="C13291" t="s">
        <v>40056</v>
      </c>
      <c r="D13291" t="s">
        <v>40057</v>
      </c>
      <c r="E13291" t="s">
        <v>40</v>
      </c>
      <c r="G13291" t="s">
        <v>33</v>
      </c>
      <c r="H13291" t="s">
        <v>31814</v>
      </c>
      <c r="I13291" t="s">
        <v>31819</v>
      </c>
      <c r="M13291" t="s">
        <v>53</v>
      </c>
      <c r="N13291" t="str">
        <f>IF(AND(PESQUISA!$B$3&lt;&gt;"",OR(PESQUISA!$B$4="TODAS",B13291=PESQUISA!$B$4),ISNUMBER(SEARCH(PESQUISA!$B$3,D13291))),ROW()-1,"")</f>
        <v/>
      </c>
    </row>
    <row r="13292" spans="1:14" x14ac:dyDescent="0.3">
      <c r="A13292" t="s">
        <v>40058</v>
      </c>
      <c r="B13292" t="s">
        <v>31811</v>
      </c>
      <c r="C13292" t="s">
        <v>40059</v>
      </c>
      <c r="D13292" t="s">
        <v>40060</v>
      </c>
      <c r="E13292" t="s">
        <v>40</v>
      </c>
      <c r="G13292" t="s">
        <v>33</v>
      </c>
      <c r="H13292" t="s">
        <v>31814</v>
      </c>
      <c r="I13292" t="s">
        <v>31819</v>
      </c>
      <c r="M13292" t="s">
        <v>53</v>
      </c>
      <c r="N13292" t="str">
        <f>IF(AND(PESQUISA!$B$3&lt;&gt;"",OR(PESQUISA!$B$4="TODAS",B13292=PESQUISA!$B$4),ISNUMBER(SEARCH(PESQUISA!$B$3,D13292))),ROW()-1,"")</f>
        <v/>
      </c>
    </row>
    <row r="13293" spans="1:14" x14ac:dyDescent="0.3">
      <c r="A13293" t="s">
        <v>40061</v>
      </c>
      <c r="B13293" t="s">
        <v>31811</v>
      </c>
      <c r="C13293" t="s">
        <v>40062</v>
      </c>
      <c r="D13293" t="s">
        <v>40063</v>
      </c>
      <c r="E13293" t="s">
        <v>40</v>
      </c>
      <c r="G13293" t="s">
        <v>33</v>
      </c>
      <c r="H13293" t="s">
        <v>31814</v>
      </c>
      <c r="I13293" t="s">
        <v>31819</v>
      </c>
      <c r="M13293" t="s">
        <v>53</v>
      </c>
      <c r="N13293" t="str">
        <f>IF(AND(PESQUISA!$B$3&lt;&gt;"",OR(PESQUISA!$B$4="TODAS",B13293=PESQUISA!$B$4),ISNUMBER(SEARCH(PESQUISA!$B$3,D13293))),ROW()-1,"")</f>
        <v/>
      </c>
    </row>
    <row r="13294" spans="1:14" x14ac:dyDescent="0.3">
      <c r="A13294" t="s">
        <v>40064</v>
      </c>
      <c r="B13294" t="s">
        <v>31811</v>
      </c>
      <c r="C13294" t="s">
        <v>40065</v>
      </c>
      <c r="D13294" t="s">
        <v>40066</v>
      </c>
      <c r="E13294" t="s">
        <v>40</v>
      </c>
      <c r="F13294" s="7">
        <v>2.35</v>
      </c>
      <c r="G13294" t="s">
        <v>33</v>
      </c>
      <c r="H13294" t="s">
        <v>31814</v>
      </c>
      <c r="I13294" t="s">
        <v>31819</v>
      </c>
      <c r="M13294" t="s">
        <v>36</v>
      </c>
      <c r="N13294" t="str">
        <f>IF(AND(PESQUISA!$B$3&lt;&gt;"",OR(PESQUISA!$B$4="TODAS",B13294=PESQUISA!$B$4),ISNUMBER(SEARCH(PESQUISA!$B$3,D13294))),ROW()-1,"")</f>
        <v/>
      </c>
    </row>
    <row r="13295" spans="1:14" x14ac:dyDescent="0.3">
      <c r="A13295" t="s">
        <v>40067</v>
      </c>
      <c r="B13295" t="s">
        <v>31811</v>
      </c>
      <c r="C13295" t="s">
        <v>40068</v>
      </c>
      <c r="D13295" t="s">
        <v>40069</v>
      </c>
      <c r="E13295" t="s">
        <v>40</v>
      </c>
      <c r="F13295" s="7">
        <v>1.71</v>
      </c>
      <c r="G13295" t="s">
        <v>33</v>
      </c>
      <c r="H13295" t="s">
        <v>31814</v>
      </c>
      <c r="I13295" t="s">
        <v>31819</v>
      </c>
      <c r="M13295" t="s">
        <v>36</v>
      </c>
      <c r="N13295" t="str">
        <f>IF(AND(PESQUISA!$B$3&lt;&gt;"",OR(PESQUISA!$B$4="TODAS",B13295=PESQUISA!$B$4),ISNUMBER(SEARCH(PESQUISA!$B$3,D13295))),ROW()-1,"")</f>
        <v/>
      </c>
    </row>
    <row r="13296" spans="1:14" x14ac:dyDescent="0.3">
      <c r="A13296" t="s">
        <v>40070</v>
      </c>
      <c r="B13296" t="s">
        <v>31811</v>
      </c>
      <c r="C13296" t="s">
        <v>40071</v>
      </c>
      <c r="D13296" t="s">
        <v>40072</v>
      </c>
      <c r="E13296" t="s">
        <v>40</v>
      </c>
      <c r="F13296" s="7">
        <v>1.1000000000000001</v>
      </c>
      <c r="G13296" t="s">
        <v>33</v>
      </c>
      <c r="H13296" t="s">
        <v>31814</v>
      </c>
      <c r="I13296" t="s">
        <v>31819</v>
      </c>
      <c r="M13296" t="s">
        <v>36</v>
      </c>
      <c r="N13296" t="str">
        <f>IF(AND(PESQUISA!$B$3&lt;&gt;"",OR(PESQUISA!$B$4="TODAS",B13296=PESQUISA!$B$4),ISNUMBER(SEARCH(PESQUISA!$B$3,D13296))),ROW()-1,"")</f>
        <v/>
      </c>
    </row>
    <row r="13297" spans="1:14" x14ac:dyDescent="0.3">
      <c r="A13297" t="s">
        <v>40073</v>
      </c>
      <c r="B13297" t="s">
        <v>31811</v>
      </c>
      <c r="C13297" t="s">
        <v>40074</v>
      </c>
      <c r="D13297" t="s">
        <v>40075</v>
      </c>
      <c r="E13297" t="s">
        <v>40</v>
      </c>
      <c r="F13297" s="7">
        <v>0.53</v>
      </c>
      <c r="G13297" t="s">
        <v>33</v>
      </c>
      <c r="H13297" t="s">
        <v>31814</v>
      </c>
      <c r="I13297" t="s">
        <v>31819</v>
      </c>
      <c r="M13297" t="s">
        <v>36</v>
      </c>
      <c r="N13297" t="str">
        <f>IF(AND(PESQUISA!$B$3&lt;&gt;"",OR(PESQUISA!$B$4="TODAS",B13297=PESQUISA!$B$4),ISNUMBER(SEARCH(PESQUISA!$B$3,D13297))),ROW()-1,"")</f>
        <v/>
      </c>
    </row>
    <row r="13298" spans="1:14" x14ac:dyDescent="0.3">
      <c r="A13298" t="s">
        <v>40076</v>
      </c>
      <c r="B13298" t="s">
        <v>31811</v>
      </c>
      <c r="C13298" t="s">
        <v>40077</v>
      </c>
      <c r="D13298" t="s">
        <v>40078</v>
      </c>
      <c r="E13298" t="s">
        <v>40</v>
      </c>
      <c r="F13298" s="7">
        <v>7.58</v>
      </c>
      <c r="G13298" t="s">
        <v>33</v>
      </c>
      <c r="H13298" t="s">
        <v>31814</v>
      </c>
      <c r="I13298" t="s">
        <v>31819</v>
      </c>
      <c r="M13298" t="s">
        <v>36</v>
      </c>
      <c r="N13298" t="str">
        <f>IF(AND(PESQUISA!$B$3&lt;&gt;"",OR(PESQUISA!$B$4="TODAS",B13298=PESQUISA!$B$4),ISNUMBER(SEARCH(PESQUISA!$B$3,D13298))),ROW()-1,"")</f>
        <v/>
      </c>
    </row>
    <row r="13299" spans="1:14" x14ac:dyDescent="0.3">
      <c r="A13299" t="s">
        <v>40079</v>
      </c>
      <c r="B13299" t="s">
        <v>31811</v>
      </c>
      <c r="C13299" t="s">
        <v>40080</v>
      </c>
      <c r="D13299" t="s">
        <v>40081</v>
      </c>
      <c r="E13299" t="s">
        <v>40</v>
      </c>
      <c r="F13299" s="7">
        <v>3.41</v>
      </c>
      <c r="G13299" t="s">
        <v>33</v>
      </c>
      <c r="H13299" t="s">
        <v>31814</v>
      </c>
      <c r="I13299" t="s">
        <v>31819</v>
      </c>
      <c r="M13299" t="s">
        <v>36</v>
      </c>
      <c r="N13299" t="str">
        <f>IF(AND(PESQUISA!$B$3&lt;&gt;"",OR(PESQUISA!$B$4="TODAS",B13299=PESQUISA!$B$4),ISNUMBER(SEARCH(PESQUISA!$B$3,D13299))),ROW()-1,"")</f>
        <v/>
      </c>
    </row>
    <row r="13300" spans="1:14" x14ac:dyDescent="0.3">
      <c r="A13300" t="s">
        <v>40082</v>
      </c>
      <c r="B13300" t="s">
        <v>31811</v>
      </c>
      <c r="C13300" t="s">
        <v>40083</v>
      </c>
      <c r="D13300" t="s">
        <v>40084</v>
      </c>
      <c r="E13300" t="s">
        <v>40</v>
      </c>
      <c r="F13300" s="7">
        <v>10.18</v>
      </c>
      <c r="G13300" t="s">
        <v>33</v>
      </c>
      <c r="H13300" t="s">
        <v>31814</v>
      </c>
      <c r="I13300" t="s">
        <v>31819</v>
      </c>
      <c r="M13300" t="s">
        <v>36</v>
      </c>
      <c r="N13300" t="str">
        <f>IF(AND(PESQUISA!$B$3&lt;&gt;"",OR(PESQUISA!$B$4="TODAS",B13300=PESQUISA!$B$4),ISNUMBER(SEARCH(PESQUISA!$B$3,D13300))),ROW()-1,"")</f>
        <v/>
      </c>
    </row>
    <row r="13301" spans="1:14" x14ac:dyDescent="0.3">
      <c r="A13301" t="s">
        <v>40085</v>
      </c>
      <c r="B13301" t="s">
        <v>31811</v>
      </c>
      <c r="C13301" t="s">
        <v>40086</v>
      </c>
      <c r="D13301" t="s">
        <v>40087</v>
      </c>
      <c r="E13301" t="s">
        <v>40</v>
      </c>
      <c r="F13301" s="7">
        <v>0.79</v>
      </c>
      <c r="G13301" t="s">
        <v>33</v>
      </c>
      <c r="H13301" t="s">
        <v>31814</v>
      </c>
      <c r="I13301" t="s">
        <v>31819</v>
      </c>
      <c r="M13301" t="s">
        <v>36</v>
      </c>
      <c r="N13301" t="str">
        <f>IF(AND(PESQUISA!$B$3&lt;&gt;"",OR(PESQUISA!$B$4="TODAS",B13301=PESQUISA!$B$4),ISNUMBER(SEARCH(PESQUISA!$B$3,D13301))),ROW()-1,"")</f>
        <v/>
      </c>
    </row>
    <row r="13302" spans="1:14" x14ac:dyDescent="0.3">
      <c r="A13302" t="s">
        <v>40088</v>
      </c>
      <c r="B13302" t="s">
        <v>31811</v>
      </c>
      <c r="C13302" t="s">
        <v>40089</v>
      </c>
      <c r="D13302" t="s">
        <v>40090</v>
      </c>
      <c r="E13302" t="s">
        <v>40</v>
      </c>
      <c r="F13302" s="7">
        <v>17.89</v>
      </c>
      <c r="G13302" t="s">
        <v>33</v>
      </c>
      <c r="H13302" t="s">
        <v>31814</v>
      </c>
      <c r="I13302" t="s">
        <v>31819</v>
      </c>
      <c r="M13302" t="s">
        <v>36</v>
      </c>
      <c r="N13302" t="str">
        <f>IF(AND(PESQUISA!$B$3&lt;&gt;"",OR(PESQUISA!$B$4="TODAS",B13302=PESQUISA!$B$4),ISNUMBER(SEARCH(PESQUISA!$B$3,D13302))),ROW()-1,"")</f>
        <v/>
      </c>
    </row>
    <row r="13303" spans="1:14" x14ac:dyDescent="0.3">
      <c r="A13303" t="s">
        <v>40091</v>
      </c>
      <c r="B13303" t="s">
        <v>31811</v>
      </c>
      <c r="C13303" t="s">
        <v>40092</v>
      </c>
      <c r="D13303" t="s">
        <v>40093</v>
      </c>
      <c r="E13303" t="s">
        <v>40</v>
      </c>
      <c r="F13303" s="7">
        <v>23.73</v>
      </c>
      <c r="G13303" t="s">
        <v>33</v>
      </c>
      <c r="H13303" t="s">
        <v>31814</v>
      </c>
      <c r="I13303" t="s">
        <v>31819</v>
      </c>
      <c r="M13303" t="s">
        <v>36</v>
      </c>
      <c r="N13303" t="str">
        <f>IF(AND(PESQUISA!$B$3&lt;&gt;"",OR(PESQUISA!$B$4="TODAS",B13303=PESQUISA!$B$4),ISNUMBER(SEARCH(PESQUISA!$B$3,D13303))),ROW()-1,"")</f>
        <v/>
      </c>
    </row>
    <row r="13304" spans="1:14" x14ac:dyDescent="0.3">
      <c r="A13304" t="s">
        <v>40094</v>
      </c>
      <c r="B13304" t="s">
        <v>31811</v>
      </c>
      <c r="C13304" t="s">
        <v>40095</v>
      </c>
      <c r="D13304" t="s">
        <v>40096</v>
      </c>
      <c r="E13304" t="s">
        <v>40</v>
      </c>
      <c r="F13304" s="7">
        <v>1.53</v>
      </c>
      <c r="G13304" t="s">
        <v>33</v>
      </c>
      <c r="H13304" t="s">
        <v>31814</v>
      </c>
      <c r="I13304" t="s">
        <v>31819</v>
      </c>
      <c r="M13304" t="s">
        <v>36</v>
      </c>
      <c r="N13304" t="str">
        <f>IF(AND(PESQUISA!$B$3&lt;&gt;"",OR(PESQUISA!$B$4="TODAS",B13304=PESQUISA!$B$4),ISNUMBER(SEARCH(PESQUISA!$B$3,D13304))),ROW()-1,"")</f>
        <v/>
      </c>
    </row>
    <row r="13305" spans="1:14" x14ac:dyDescent="0.3">
      <c r="A13305" t="s">
        <v>40097</v>
      </c>
      <c r="B13305" t="s">
        <v>31811</v>
      </c>
      <c r="C13305" t="s">
        <v>40098</v>
      </c>
      <c r="D13305" t="s">
        <v>40099</v>
      </c>
      <c r="E13305" t="s">
        <v>40</v>
      </c>
      <c r="F13305" s="7">
        <v>1.62</v>
      </c>
      <c r="G13305" t="s">
        <v>33</v>
      </c>
      <c r="H13305" t="s">
        <v>31814</v>
      </c>
      <c r="I13305" t="s">
        <v>31819</v>
      </c>
      <c r="M13305" t="s">
        <v>36</v>
      </c>
      <c r="N13305" t="str">
        <f>IF(AND(PESQUISA!$B$3&lt;&gt;"",OR(PESQUISA!$B$4="TODAS",B13305=PESQUISA!$B$4),ISNUMBER(SEARCH(PESQUISA!$B$3,D13305))),ROW()-1,"")</f>
        <v/>
      </c>
    </row>
    <row r="13306" spans="1:14" x14ac:dyDescent="0.3">
      <c r="A13306" t="s">
        <v>40100</v>
      </c>
      <c r="B13306" t="s">
        <v>31811</v>
      </c>
      <c r="C13306" t="s">
        <v>40101</v>
      </c>
      <c r="D13306" t="s">
        <v>40102</v>
      </c>
      <c r="E13306" t="s">
        <v>40</v>
      </c>
      <c r="F13306" s="7">
        <v>1.89</v>
      </c>
      <c r="G13306" t="s">
        <v>33</v>
      </c>
      <c r="H13306" t="s">
        <v>31814</v>
      </c>
      <c r="I13306" t="s">
        <v>31819</v>
      </c>
      <c r="M13306" t="s">
        <v>36</v>
      </c>
      <c r="N13306" t="str">
        <f>IF(AND(PESQUISA!$B$3&lt;&gt;"",OR(PESQUISA!$B$4="TODAS",B13306=PESQUISA!$B$4),ISNUMBER(SEARCH(PESQUISA!$B$3,D13306))),ROW()-1,"")</f>
        <v/>
      </c>
    </row>
    <row r="13307" spans="1:14" x14ac:dyDescent="0.3">
      <c r="A13307" t="s">
        <v>40103</v>
      </c>
      <c r="B13307" t="s">
        <v>31811</v>
      </c>
      <c r="C13307" t="s">
        <v>40104</v>
      </c>
      <c r="D13307" t="s">
        <v>40105</v>
      </c>
      <c r="E13307" t="s">
        <v>40</v>
      </c>
      <c r="F13307" s="7">
        <v>3.35</v>
      </c>
      <c r="G13307" t="s">
        <v>33</v>
      </c>
      <c r="H13307" t="s">
        <v>31814</v>
      </c>
      <c r="I13307" t="s">
        <v>31819</v>
      </c>
      <c r="M13307" t="s">
        <v>36</v>
      </c>
      <c r="N13307" t="str">
        <f>IF(AND(PESQUISA!$B$3&lt;&gt;"",OR(PESQUISA!$B$4="TODAS",B13307=PESQUISA!$B$4),ISNUMBER(SEARCH(PESQUISA!$B$3,D13307))),ROW()-1,"")</f>
        <v/>
      </c>
    </row>
    <row r="13308" spans="1:14" x14ac:dyDescent="0.3">
      <c r="A13308" t="s">
        <v>40106</v>
      </c>
      <c r="B13308" t="s">
        <v>31811</v>
      </c>
      <c r="C13308" t="s">
        <v>40107</v>
      </c>
      <c r="D13308" t="s">
        <v>40108</v>
      </c>
      <c r="E13308" t="s">
        <v>40</v>
      </c>
      <c r="F13308" s="7">
        <v>4.8499999999999996</v>
      </c>
      <c r="G13308" t="s">
        <v>33</v>
      </c>
      <c r="H13308" t="s">
        <v>31814</v>
      </c>
      <c r="I13308" t="s">
        <v>31819</v>
      </c>
      <c r="M13308" t="s">
        <v>36</v>
      </c>
      <c r="N13308" t="str">
        <f>IF(AND(PESQUISA!$B$3&lt;&gt;"",OR(PESQUISA!$B$4="TODAS",B13308=PESQUISA!$B$4),ISNUMBER(SEARCH(PESQUISA!$B$3,D13308))),ROW()-1,"")</f>
        <v/>
      </c>
    </row>
    <row r="13309" spans="1:14" x14ac:dyDescent="0.3">
      <c r="A13309" t="s">
        <v>40109</v>
      </c>
      <c r="B13309" t="s">
        <v>31811</v>
      </c>
      <c r="C13309" t="s">
        <v>40110</v>
      </c>
      <c r="D13309" t="s">
        <v>40111</v>
      </c>
      <c r="E13309" t="s">
        <v>40</v>
      </c>
      <c r="F13309" s="7">
        <v>9.8699999999999992</v>
      </c>
      <c r="G13309" t="s">
        <v>33</v>
      </c>
      <c r="H13309" t="s">
        <v>31814</v>
      </c>
      <c r="I13309" t="s">
        <v>31819</v>
      </c>
      <c r="M13309" t="s">
        <v>36</v>
      </c>
      <c r="N13309" t="str">
        <f>IF(AND(PESQUISA!$B$3&lt;&gt;"",OR(PESQUISA!$B$4="TODAS",B13309=PESQUISA!$B$4),ISNUMBER(SEARCH(PESQUISA!$B$3,D13309))),ROW()-1,"")</f>
        <v/>
      </c>
    </row>
    <row r="13310" spans="1:14" x14ac:dyDescent="0.3">
      <c r="A13310" t="s">
        <v>40112</v>
      </c>
      <c r="B13310" t="s">
        <v>31811</v>
      </c>
      <c r="C13310" t="s">
        <v>40113</v>
      </c>
      <c r="D13310" t="s">
        <v>40114</v>
      </c>
      <c r="E13310" t="s">
        <v>40</v>
      </c>
      <c r="F13310" s="7">
        <v>15.04</v>
      </c>
      <c r="G13310" t="s">
        <v>33</v>
      </c>
      <c r="H13310" t="s">
        <v>31814</v>
      </c>
      <c r="I13310" t="s">
        <v>31819</v>
      </c>
      <c r="M13310" t="s">
        <v>36</v>
      </c>
      <c r="N13310" t="str">
        <f>IF(AND(PESQUISA!$B$3&lt;&gt;"",OR(PESQUISA!$B$4="TODAS",B13310=PESQUISA!$B$4),ISNUMBER(SEARCH(PESQUISA!$B$3,D13310))),ROW()-1,"")</f>
        <v/>
      </c>
    </row>
    <row r="13311" spans="1:14" x14ac:dyDescent="0.3">
      <c r="A13311" t="s">
        <v>40115</v>
      </c>
      <c r="B13311" t="s">
        <v>31811</v>
      </c>
      <c r="C13311" t="s">
        <v>40116</v>
      </c>
      <c r="D13311" t="s">
        <v>40117</v>
      </c>
      <c r="E13311" t="s">
        <v>40</v>
      </c>
      <c r="F13311" s="7">
        <v>6.76</v>
      </c>
      <c r="G13311" t="s">
        <v>33</v>
      </c>
      <c r="H13311" t="s">
        <v>31814</v>
      </c>
      <c r="I13311" t="s">
        <v>31819</v>
      </c>
      <c r="M13311" t="s">
        <v>36</v>
      </c>
      <c r="N13311" t="str">
        <f>IF(AND(PESQUISA!$B$3&lt;&gt;"",OR(PESQUISA!$B$4="TODAS",B13311=PESQUISA!$B$4),ISNUMBER(SEARCH(PESQUISA!$B$3,D13311))),ROW()-1,"")</f>
        <v/>
      </c>
    </row>
    <row r="13312" spans="1:14" x14ac:dyDescent="0.3">
      <c r="A13312" t="s">
        <v>40118</v>
      </c>
      <c r="B13312" t="s">
        <v>31811</v>
      </c>
      <c r="C13312" t="s">
        <v>40119</v>
      </c>
      <c r="D13312" t="s">
        <v>40120</v>
      </c>
      <c r="E13312" t="s">
        <v>40</v>
      </c>
      <c r="G13312" t="s">
        <v>33</v>
      </c>
      <c r="H13312" t="s">
        <v>31814</v>
      </c>
      <c r="I13312" t="s">
        <v>32347</v>
      </c>
      <c r="M13312" t="s">
        <v>53</v>
      </c>
      <c r="N13312" t="str">
        <f>IF(AND(PESQUISA!$B$3&lt;&gt;"",OR(PESQUISA!$B$4="TODAS",B13312=PESQUISA!$B$4),ISNUMBER(SEARCH(PESQUISA!$B$3,D13312))),ROW()-1,"")</f>
        <v/>
      </c>
    </row>
    <row r="13313" spans="1:14" x14ac:dyDescent="0.3">
      <c r="A13313" t="s">
        <v>40121</v>
      </c>
      <c r="B13313" t="s">
        <v>31811</v>
      </c>
      <c r="C13313" t="s">
        <v>40122</v>
      </c>
      <c r="D13313" t="s">
        <v>40123</v>
      </c>
      <c r="E13313" t="s">
        <v>40</v>
      </c>
      <c r="G13313" t="s">
        <v>33</v>
      </c>
      <c r="H13313" t="s">
        <v>31814</v>
      </c>
      <c r="I13313" t="s">
        <v>31819</v>
      </c>
      <c r="M13313" t="s">
        <v>53</v>
      </c>
      <c r="N13313" t="str">
        <f>IF(AND(PESQUISA!$B$3&lt;&gt;"",OR(PESQUISA!$B$4="TODAS",B13313=PESQUISA!$B$4),ISNUMBER(SEARCH(PESQUISA!$B$3,D13313))),ROW()-1,"")</f>
        <v/>
      </c>
    </row>
    <row r="13314" spans="1:14" x14ac:dyDescent="0.3">
      <c r="A13314" t="s">
        <v>40124</v>
      </c>
      <c r="B13314" t="s">
        <v>31811</v>
      </c>
      <c r="C13314" t="s">
        <v>40125</v>
      </c>
      <c r="D13314" t="s">
        <v>40126</v>
      </c>
      <c r="E13314" t="s">
        <v>40</v>
      </c>
      <c r="G13314" t="s">
        <v>33</v>
      </c>
      <c r="H13314" t="s">
        <v>31814</v>
      </c>
      <c r="I13314" t="s">
        <v>31819</v>
      </c>
      <c r="M13314" t="s">
        <v>53</v>
      </c>
      <c r="N13314" t="str">
        <f>IF(AND(PESQUISA!$B$3&lt;&gt;"",OR(PESQUISA!$B$4="TODAS",B13314=PESQUISA!$B$4),ISNUMBER(SEARCH(PESQUISA!$B$3,D13314))),ROW()-1,"")</f>
        <v/>
      </c>
    </row>
    <row r="13315" spans="1:14" x14ac:dyDescent="0.3">
      <c r="A13315" t="s">
        <v>40127</v>
      </c>
      <c r="B13315" t="s">
        <v>31811</v>
      </c>
      <c r="C13315" t="s">
        <v>40128</v>
      </c>
      <c r="D13315" t="s">
        <v>40129</v>
      </c>
      <c r="E13315" t="s">
        <v>40</v>
      </c>
      <c r="G13315" t="s">
        <v>33</v>
      </c>
      <c r="H13315" t="s">
        <v>31814</v>
      </c>
      <c r="I13315" t="s">
        <v>31819</v>
      </c>
      <c r="M13315" t="s">
        <v>53</v>
      </c>
      <c r="N13315" t="str">
        <f>IF(AND(PESQUISA!$B$3&lt;&gt;"",OR(PESQUISA!$B$4="TODAS",B13315=PESQUISA!$B$4),ISNUMBER(SEARCH(PESQUISA!$B$3,D13315))),ROW()-1,"")</f>
        <v/>
      </c>
    </row>
    <row r="13316" spans="1:14" x14ac:dyDescent="0.3">
      <c r="A13316" t="s">
        <v>40130</v>
      </c>
      <c r="B13316" t="s">
        <v>31811</v>
      </c>
      <c r="C13316" t="s">
        <v>40131</v>
      </c>
      <c r="D13316" t="s">
        <v>40132</v>
      </c>
      <c r="E13316" t="s">
        <v>40</v>
      </c>
      <c r="G13316" t="s">
        <v>33</v>
      </c>
      <c r="H13316" t="s">
        <v>31814</v>
      </c>
      <c r="I13316" t="s">
        <v>31819</v>
      </c>
      <c r="M13316" t="s">
        <v>53</v>
      </c>
      <c r="N13316" t="str">
        <f>IF(AND(PESQUISA!$B$3&lt;&gt;"",OR(PESQUISA!$B$4="TODAS",B13316=PESQUISA!$B$4),ISNUMBER(SEARCH(PESQUISA!$B$3,D13316))),ROW()-1,"")</f>
        <v/>
      </c>
    </row>
    <row r="13317" spans="1:14" x14ac:dyDescent="0.3">
      <c r="A13317" t="s">
        <v>40133</v>
      </c>
      <c r="B13317" t="s">
        <v>31811</v>
      </c>
      <c r="C13317" t="s">
        <v>40134</v>
      </c>
      <c r="D13317" t="s">
        <v>40135</v>
      </c>
      <c r="E13317" t="s">
        <v>40</v>
      </c>
      <c r="G13317" t="s">
        <v>33</v>
      </c>
      <c r="H13317" t="s">
        <v>31814</v>
      </c>
      <c r="I13317" t="s">
        <v>31819</v>
      </c>
      <c r="M13317" t="s">
        <v>53</v>
      </c>
      <c r="N13317" t="str">
        <f>IF(AND(PESQUISA!$B$3&lt;&gt;"",OR(PESQUISA!$B$4="TODAS",B13317=PESQUISA!$B$4),ISNUMBER(SEARCH(PESQUISA!$B$3,D13317))),ROW()-1,"")</f>
        <v/>
      </c>
    </row>
    <row r="13318" spans="1:14" x14ac:dyDescent="0.3">
      <c r="A13318" t="s">
        <v>40136</v>
      </c>
      <c r="B13318" t="s">
        <v>31811</v>
      </c>
      <c r="C13318" t="s">
        <v>40137</v>
      </c>
      <c r="D13318" t="s">
        <v>40138</v>
      </c>
      <c r="E13318" t="s">
        <v>40</v>
      </c>
      <c r="G13318" t="s">
        <v>33</v>
      </c>
      <c r="H13318" t="s">
        <v>31814</v>
      </c>
      <c r="I13318" t="s">
        <v>31819</v>
      </c>
      <c r="M13318" t="s">
        <v>53</v>
      </c>
      <c r="N13318" t="str">
        <f>IF(AND(PESQUISA!$B$3&lt;&gt;"",OR(PESQUISA!$B$4="TODAS",B13318=PESQUISA!$B$4),ISNUMBER(SEARCH(PESQUISA!$B$3,D13318))),ROW()-1,"")</f>
        <v/>
      </c>
    </row>
    <row r="13319" spans="1:14" x14ac:dyDescent="0.3">
      <c r="A13319" t="s">
        <v>40139</v>
      </c>
      <c r="B13319" t="s">
        <v>31811</v>
      </c>
      <c r="C13319" t="s">
        <v>40140</v>
      </c>
      <c r="D13319" t="s">
        <v>40141</v>
      </c>
      <c r="E13319" t="s">
        <v>40</v>
      </c>
      <c r="G13319" t="s">
        <v>33</v>
      </c>
      <c r="H13319" t="s">
        <v>31814</v>
      </c>
      <c r="I13319" t="s">
        <v>31819</v>
      </c>
      <c r="M13319" t="s">
        <v>53</v>
      </c>
      <c r="N13319" t="str">
        <f>IF(AND(PESQUISA!$B$3&lt;&gt;"",OR(PESQUISA!$B$4="TODAS",B13319=PESQUISA!$B$4),ISNUMBER(SEARCH(PESQUISA!$B$3,D13319))),ROW()-1,"")</f>
        <v/>
      </c>
    </row>
    <row r="13320" spans="1:14" x14ac:dyDescent="0.3">
      <c r="A13320" t="s">
        <v>40142</v>
      </c>
      <c r="B13320" t="s">
        <v>31811</v>
      </c>
      <c r="C13320" t="s">
        <v>40143</v>
      </c>
      <c r="D13320" t="s">
        <v>40144</v>
      </c>
      <c r="E13320" t="s">
        <v>40</v>
      </c>
      <c r="F13320" s="7">
        <v>97.36</v>
      </c>
      <c r="G13320" t="s">
        <v>33</v>
      </c>
      <c r="H13320" t="s">
        <v>31814</v>
      </c>
      <c r="I13320" t="s">
        <v>31819</v>
      </c>
      <c r="M13320" t="s">
        <v>36</v>
      </c>
      <c r="N13320" t="str">
        <f>IF(AND(PESQUISA!$B$3&lt;&gt;"",OR(PESQUISA!$B$4="TODAS",B13320=PESQUISA!$B$4),ISNUMBER(SEARCH(PESQUISA!$B$3,D13320))),ROW()-1,"")</f>
        <v/>
      </c>
    </row>
    <row r="13321" spans="1:14" x14ac:dyDescent="0.3">
      <c r="A13321" t="s">
        <v>40145</v>
      </c>
      <c r="B13321" t="s">
        <v>31811</v>
      </c>
      <c r="C13321" t="s">
        <v>40146</v>
      </c>
      <c r="D13321" t="s">
        <v>40147</v>
      </c>
      <c r="E13321" t="s">
        <v>40</v>
      </c>
      <c r="F13321" s="7">
        <v>1.01</v>
      </c>
      <c r="G13321" t="s">
        <v>33</v>
      </c>
      <c r="H13321" t="s">
        <v>31814</v>
      </c>
      <c r="I13321" t="s">
        <v>31819</v>
      </c>
      <c r="M13321" t="s">
        <v>36</v>
      </c>
      <c r="N13321" t="str">
        <f>IF(AND(PESQUISA!$B$3&lt;&gt;"",OR(PESQUISA!$B$4="TODAS",B13321=PESQUISA!$B$4),ISNUMBER(SEARCH(PESQUISA!$B$3,D13321))),ROW()-1,"")</f>
        <v/>
      </c>
    </row>
    <row r="13322" spans="1:14" x14ac:dyDescent="0.3">
      <c r="A13322" t="s">
        <v>40148</v>
      </c>
      <c r="B13322" t="s">
        <v>31811</v>
      </c>
      <c r="C13322" t="s">
        <v>40149</v>
      </c>
      <c r="D13322" t="s">
        <v>40150</v>
      </c>
      <c r="E13322" t="s">
        <v>40</v>
      </c>
      <c r="F13322" s="7">
        <v>1.07</v>
      </c>
      <c r="G13322" t="s">
        <v>33</v>
      </c>
      <c r="H13322" t="s">
        <v>31814</v>
      </c>
      <c r="I13322" t="s">
        <v>31819</v>
      </c>
      <c r="M13322" t="s">
        <v>36</v>
      </c>
      <c r="N13322" t="str">
        <f>IF(AND(PESQUISA!$B$3&lt;&gt;"",OR(PESQUISA!$B$4="TODAS",B13322=PESQUISA!$B$4),ISNUMBER(SEARCH(PESQUISA!$B$3,D13322))),ROW()-1,"")</f>
        <v/>
      </c>
    </row>
    <row r="13323" spans="1:14" x14ac:dyDescent="0.3">
      <c r="A13323" t="s">
        <v>40151</v>
      </c>
      <c r="B13323" t="s">
        <v>31811</v>
      </c>
      <c r="C13323" t="s">
        <v>40152</v>
      </c>
      <c r="D13323" t="s">
        <v>40153</v>
      </c>
      <c r="E13323" t="s">
        <v>40</v>
      </c>
      <c r="F13323" s="7">
        <v>2.61</v>
      </c>
      <c r="G13323" t="s">
        <v>33</v>
      </c>
      <c r="H13323" t="s">
        <v>31814</v>
      </c>
      <c r="I13323" t="s">
        <v>31819</v>
      </c>
      <c r="M13323" t="s">
        <v>36</v>
      </c>
      <c r="N13323" t="str">
        <f>IF(AND(PESQUISA!$B$3&lt;&gt;"",OR(PESQUISA!$B$4="TODAS",B13323=PESQUISA!$B$4),ISNUMBER(SEARCH(PESQUISA!$B$3,D13323))),ROW()-1,"")</f>
        <v/>
      </c>
    </row>
    <row r="13324" spans="1:14" x14ac:dyDescent="0.3">
      <c r="A13324" t="s">
        <v>40154</v>
      </c>
      <c r="B13324" t="s">
        <v>31811</v>
      </c>
      <c r="C13324" t="s">
        <v>40155</v>
      </c>
      <c r="D13324" t="s">
        <v>40156</v>
      </c>
      <c r="E13324" t="s">
        <v>40</v>
      </c>
      <c r="F13324" s="7">
        <v>5.56</v>
      </c>
      <c r="G13324" t="s">
        <v>33</v>
      </c>
      <c r="H13324" t="s">
        <v>31814</v>
      </c>
      <c r="I13324" t="s">
        <v>31819</v>
      </c>
      <c r="M13324" t="s">
        <v>36</v>
      </c>
      <c r="N13324" t="str">
        <f>IF(AND(PESQUISA!$B$3&lt;&gt;"",OR(PESQUISA!$B$4="TODAS",B13324=PESQUISA!$B$4),ISNUMBER(SEARCH(PESQUISA!$B$3,D13324))),ROW()-1,"")</f>
        <v/>
      </c>
    </row>
    <row r="13325" spans="1:14" x14ac:dyDescent="0.3">
      <c r="A13325" t="s">
        <v>40157</v>
      </c>
      <c r="B13325" t="s">
        <v>31811</v>
      </c>
      <c r="C13325" t="s">
        <v>40158</v>
      </c>
      <c r="D13325" t="s">
        <v>40159</v>
      </c>
      <c r="E13325" t="s">
        <v>40</v>
      </c>
      <c r="F13325" s="7">
        <v>5.7</v>
      </c>
      <c r="G13325" t="s">
        <v>33</v>
      </c>
      <c r="H13325" t="s">
        <v>31814</v>
      </c>
      <c r="I13325" t="s">
        <v>31819</v>
      </c>
      <c r="M13325" t="s">
        <v>36</v>
      </c>
      <c r="N13325" t="str">
        <f>IF(AND(PESQUISA!$B$3&lt;&gt;"",OR(PESQUISA!$B$4="TODAS",B13325=PESQUISA!$B$4),ISNUMBER(SEARCH(PESQUISA!$B$3,D13325))),ROW()-1,"")</f>
        <v/>
      </c>
    </row>
    <row r="13326" spans="1:14" x14ac:dyDescent="0.3">
      <c r="A13326" t="s">
        <v>40160</v>
      </c>
      <c r="B13326" t="s">
        <v>31811</v>
      </c>
      <c r="C13326" t="s">
        <v>40161</v>
      </c>
      <c r="D13326" t="s">
        <v>40162</v>
      </c>
      <c r="E13326" t="s">
        <v>40</v>
      </c>
      <c r="F13326" s="7">
        <v>17.46</v>
      </c>
      <c r="G13326" t="s">
        <v>33</v>
      </c>
      <c r="H13326" t="s">
        <v>31814</v>
      </c>
      <c r="I13326" t="s">
        <v>31819</v>
      </c>
      <c r="M13326" t="s">
        <v>36</v>
      </c>
      <c r="N13326" t="str">
        <f>IF(AND(PESQUISA!$B$3&lt;&gt;"",OR(PESQUISA!$B$4="TODAS",B13326=PESQUISA!$B$4),ISNUMBER(SEARCH(PESQUISA!$B$3,D13326))),ROW()-1,"")</f>
        <v/>
      </c>
    </row>
    <row r="13327" spans="1:14" x14ac:dyDescent="0.3">
      <c r="A13327" t="s">
        <v>40163</v>
      </c>
      <c r="B13327" t="s">
        <v>31811</v>
      </c>
      <c r="C13327" t="s">
        <v>40164</v>
      </c>
      <c r="D13327" t="s">
        <v>40165</v>
      </c>
      <c r="E13327" t="s">
        <v>40</v>
      </c>
      <c r="F13327" s="7">
        <v>25.54</v>
      </c>
      <c r="G13327" t="s">
        <v>33</v>
      </c>
      <c r="H13327" t="s">
        <v>31814</v>
      </c>
      <c r="I13327" t="s">
        <v>31819</v>
      </c>
      <c r="M13327" t="s">
        <v>36</v>
      </c>
      <c r="N13327" t="str">
        <f>IF(AND(PESQUISA!$B$3&lt;&gt;"",OR(PESQUISA!$B$4="TODAS",B13327=PESQUISA!$B$4),ISNUMBER(SEARCH(PESQUISA!$B$3,D13327))),ROW()-1,"")</f>
        <v/>
      </c>
    </row>
    <row r="13328" spans="1:14" x14ac:dyDescent="0.3">
      <c r="A13328" t="s">
        <v>40166</v>
      </c>
      <c r="B13328" t="s">
        <v>31811</v>
      </c>
      <c r="C13328" t="s">
        <v>40167</v>
      </c>
      <c r="D13328" t="s">
        <v>40168</v>
      </c>
      <c r="E13328" t="s">
        <v>40</v>
      </c>
      <c r="F13328" s="7">
        <v>57.34</v>
      </c>
      <c r="G13328" t="s">
        <v>33</v>
      </c>
      <c r="H13328" t="s">
        <v>31814</v>
      </c>
      <c r="I13328" t="s">
        <v>31819</v>
      </c>
      <c r="M13328" t="s">
        <v>36</v>
      </c>
      <c r="N13328" t="str">
        <f>IF(AND(PESQUISA!$B$3&lt;&gt;"",OR(PESQUISA!$B$4="TODAS",B13328=PESQUISA!$B$4),ISNUMBER(SEARCH(PESQUISA!$B$3,D13328))),ROW()-1,"")</f>
        <v/>
      </c>
    </row>
    <row r="13329" spans="1:14" x14ac:dyDescent="0.3">
      <c r="A13329" t="s">
        <v>40169</v>
      </c>
      <c r="B13329" t="s">
        <v>31811</v>
      </c>
      <c r="C13329" t="s">
        <v>40170</v>
      </c>
      <c r="D13329" t="s">
        <v>40171</v>
      </c>
      <c r="E13329" t="s">
        <v>40</v>
      </c>
      <c r="F13329" s="7">
        <v>15.64</v>
      </c>
      <c r="G13329" t="s">
        <v>33</v>
      </c>
      <c r="H13329" t="s">
        <v>31814</v>
      </c>
      <c r="I13329" t="s">
        <v>31819</v>
      </c>
      <c r="M13329" t="s">
        <v>36</v>
      </c>
      <c r="N13329" t="str">
        <f>IF(AND(PESQUISA!$B$3&lt;&gt;"",OR(PESQUISA!$B$4="TODAS",B13329=PESQUISA!$B$4),ISNUMBER(SEARCH(PESQUISA!$B$3,D13329))),ROW()-1,"")</f>
        <v/>
      </c>
    </row>
    <row r="13330" spans="1:14" x14ac:dyDescent="0.3">
      <c r="A13330" t="s">
        <v>40172</v>
      </c>
      <c r="B13330" t="s">
        <v>31811</v>
      </c>
      <c r="C13330" t="s">
        <v>40173</v>
      </c>
      <c r="D13330" t="s">
        <v>40174</v>
      </c>
      <c r="E13330" t="s">
        <v>40</v>
      </c>
      <c r="F13330" s="7">
        <v>6.22</v>
      </c>
      <c r="G13330" t="s">
        <v>33</v>
      </c>
      <c r="H13330" t="s">
        <v>31814</v>
      </c>
      <c r="I13330" t="s">
        <v>31819</v>
      </c>
      <c r="M13330" t="s">
        <v>36</v>
      </c>
      <c r="N13330" t="str">
        <f>IF(AND(PESQUISA!$B$3&lt;&gt;"",OR(PESQUISA!$B$4="TODAS",B13330=PESQUISA!$B$4),ISNUMBER(SEARCH(PESQUISA!$B$3,D13330))),ROW()-1,"")</f>
        <v/>
      </c>
    </row>
    <row r="13331" spans="1:14" x14ac:dyDescent="0.3">
      <c r="A13331" t="s">
        <v>40175</v>
      </c>
      <c r="B13331" t="s">
        <v>31811</v>
      </c>
      <c r="C13331" t="s">
        <v>40176</v>
      </c>
      <c r="D13331" t="s">
        <v>40177</v>
      </c>
      <c r="E13331" t="s">
        <v>40</v>
      </c>
      <c r="F13331" s="7">
        <v>2</v>
      </c>
      <c r="G13331" t="s">
        <v>33</v>
      </c>
      <c r="H13331" t="s">
        <v>31814</v>
      </c>
      <c r="I13331" t="s">
        <v>31819</v>
      </c>
      <c r="M13331" t="s">
        <v>36</v>
      </c>
      <c r="N13331" t="str">
        <f>IF(AND(PESQUISA!$B$3&lt;&gt;"",OR(PESQUISA!$B$4="TODAS",B13331=PESQUISA!$B$4),ISNUMBER(SEARCH(PESQUISA!$B$3,D13331))),ROW()-1,"")</f>
        <v/>
      </c>
    </row>
    <row r="13332" spans="1:14" x14ac:dyDescent="0.3">
      <c r="A13332" t="s">
        <v>40178</v>
      </c>
      <c r="B13332" t="s">
        <v>31811</v>
      </c>
      <c r="C13332" t="s">
        <v>40179</v>
      </c>
      <c r="D13332" t="s">
        <v>40180</v>
      </c>
      <c r="E13332" t="s">
        <v>40</v>
      </c>
      <c r="F13332" s="7">
        <v>3.16</v>
      </c>
      <c r="G13332" t="s">
        <v>33</v>
      </c>
      <c r="H13332" t="s">
        <v>31814</v>
      </c>
      <c r="I13332" t="s">
        <v>31819</v>
      </c>
      <c r="M13332" t="s">
        <v>36</v>
      </c>
      <c r="N13332" t="str">
        <f>IF(AND(PESQUISA!$B$3&lt;&gt;"",OR(PESQUISA!$B$4="TODAS",B13332=PESQUISA!$B$4),ISNUMBER(SEARCH(PESQUISA!$B$3,D13332))),ROW()-1,"")</f>
        <v/>
      </c>
    </row>
    <row r="13333" spans="1:14" x14ac:dyDescent="0.3">
      <c r="A13333" t="s">
        <v>40181</v>
      </c>
      <c r="B13333" t="s">
        <v>31811</v>
      </c>
      <c r="C13333" t="s">
        <v>40182</v>
      </c>
      <c r="D13333" t="s">
        <v>40183</v>
      </c>
      <c r="E13333" t="s">
        <v>33050</v>
      </c>
      <c r="F13333" s="7">
        <v>12.27</v>
      </c>
      <c r="G13333" t="s">
        <v>33</v>
      </c>
      <c r="H13333" t="s">
        <v>31814</v>
      </c>
      <c r="I13333" t="s">
        <v>31819</v>
      </c>
      <c r="M13333" t="s">
        <v>36</v>
      </c>
      <c r="N13333" t="str">
        <f>IF(AND(PESQUISA!$B$3&lt;&gt;"",OR(PESQUISA!$B$4="TODAS",B13333=PESQUISA!$B$4),ISNUMBER(SEARCH(PESQUISA!$B$3,D13333))),ROW()-1,"")</f>
        <v/>
      </c>
    </row>
    <row r="13334" spans="1:14" x14ac:dyDescent="0.3">
      <c r="A13334" t="s">
        <v>40184</v>
      </c>
      <c r="B13334" t="s">
        <v>31811</v>
      </c>
      <c r="C13334" t="s">
        <v>40185</v>
      </c>
      <c r="D13334" t="s">
        <v>40186</v>
      </c>
      <c r="E13334" t="s">
        <v>40</v>
      </c>
      <c r="F13334" s="7">
        <v>139.37</v>
      </c>
      <c r="G13334" t="s">
        <v>33</v>
      </c>
      <c r="H13334" t="s">
        <v>31814</v>
      </c>
      <c r="I13334" t="s">
        <v>31819</v>
      </c>
      <c r="M13334" t="s">
        <v>36</v>
      </c>
      <c r="N13334" t="str">
        <f>IF(AND(PESQUISA!$B$3&lt;&gt;"",OR(PESQUISA!$B$4="TODAS",B13334=PESQUISA!$B$4),ISNUMBER(SEARCH(PESQUISA!$B$3,D13334))),ROW()-1,"")</f>
        <v/>
      </c>
    </row>
    <row r="13335" spans="1:14" x14ac:dyDescent="0.3">
      <c r="A13335" t="s">
        <v>40187</v>
      </c>
      <c r="B13335" t="s">
        <v>31811</v>
      </c>
      <c r="C13335" t="s">
        <v>40188</v>
      </c>
      <c r="D13335" t="s">
        <v>40189</v>
      </c>
      <c r="E13335" t="s">
        <v>40</v>
      </c>
      <c r="F13335" s="7">
        <v>3.75</v>
      </c>
      <c r="G13335" t="s">
        <v>33</v>
      </c>
      <c r="H13335" t="s">
        <v>31814</v>
      </c>
      <c r="I13335" t="s">
        <v>31819</v>
      </c>
      <c r="M13335" t="s">
        <v>36</v>
      </c>
      <c r="N13335" t="str">
        <f>IF(AND(PESQUISA!$B$3&lt;&gt;"",OR(PESQUISA!$B$4="TODAS",B13335=PESQUISA!$B$4),ISNUMBER(SEARCH(PESQUISA!$B$3,D13335))),ROW()-1,"")</f>
        <v/>
      </c>
    </row>
    <row r="13336" spans="1:14" x14ac:dyDescent="0.3">
      <c r="A13336" t="s">
        <v>40190</v>
      </c>
      <c r="B13336" t="s">
        <v>31811</v>
      </c>
      <c r="C13336" t="s">
        <v>40191</v>
      </c>
      <c r="D13336" t="s">
        <v>40192</v>
      </c>
      <c r="E13336" t="s">
        <v>40</v>
      </c>
      <c r="F13336" s="7">
        <v>3.42</v>
      </c>
      <c r="G13336" t="s">
        <v>33</v>
      </c>
      <c r="H13336" t="s">
        <v>31814</v>
      </c>
      <c r="I13336" t="s">
        <v>31819</v>
      </c>
      <c r="M13336" t="s">
        <v>36</v>
      </c>
      <c r="N13336" t="str">
        <f>IF(AND(PESQUISA!$B$3&lt;&gt;"",OR(PESQUISA!$B$4="TODAS",B13336=PESQUISA!$B$4),ISNUMBER(SEARCH(PESQUISA!$B$3,D13336))),ROW()-1,"")</f>
        <v/>
      </c>
    </row>
    <row r="13337" spans="1:14" x14ac:dyDescent="0.3">
      <c r="A13337" t="s">
        <v>40193</v>
      </c>
      <c r="B13337" t="s">
        <v>31811</v>
      </c>
      <c r="C13337" t="s">
        <v>40194</v>
      </c>
      <c r="D13337" t="s">
        <v>40195</v>
      </c>
      <c r="E13337" t="s">
        <v>40</v>
      </c>
      <c r="F13337" s="7">
        <v>6.12</v>
      </c>
      <c r="G13337" t="s">
        <v>33</v>
      </c>
      <c r="H13337" t="s">
        <v>31814</v>
      </c>
      <c r="I13337" t="s">
        <v>31819</v>
      </c>
      <c r="M13337" t="s">
        <v>36</v>
      </c>
      <c r="N13337" t="str">
        <f>IF(AND(PESQUISA!$B$3&lt;&gt;"",OR(PESQUISA!$B$4="TODAS",B13337=PESQUISA!$B$4),ISNUMBER(SEARCH(PESQUISA!$B$3,D13337))),ROW()-1,"")</f>
        <v/>
      </c>
    </row>
    <row r="13338" spans="1:14" x14ac:dyDescent="0.3">
      <c r="A13338" t="s">
        <v>40196</v>
      </c>
      <c r="B13338" t="s">
        <v>31811</v>
      </c>
      <c r="C13338" t="s">
        <v>40197</v>
      </c>
      <c r="D13338" t="s">
        <v>40198</v>
      </c>
      <c r="E13338" t="s">
        <v>40</v>
      </c>
      <c r="F13338" s="7">
        <v>17.420000000000002</v>
      </c>
      <c r="G13338" t="s">
        <v>33</v>
      </c>
      <c r="H13338" t="s">
        <v>31814</v>
      </c>
      <c r="I13338" t="s">
        <v>31819</v>
      </c>
      <c r="M13338" t="s">
        <v>36</v>
      </c>
      <c r="N13338" t="str">
        <f>IF(AND(PESQUISA!$B$3&lt;&gt;"",OR(PESQUISA!$B$4="TODAS",B13338=PESQUISA!$B$4),ISNUMBER(SEARCH(PESQUISA!$B$3,D13338))),ROW()-1,"")</f>
        <v/>
      </c>
    </row>
    <row r="13339" spans="1:14" x14ac:dyDescent="0.3">
      <c r="A13339" t="s">
        <v>40199</v>
      </c>
      <c r="B13339" t="s">
        <v>31811</v>
      </c>
      <c r="C13339" t="s">
        <v>40200</v>
      </c>
      <c r="D13339" t="s">
        <v>40201</v>
      </c>
      <c r="E13339" t="s">
        <v>40</v>
      </c>
      <c r="F13339" s="7">
        <v>21.13</v>
      </c>
      <c r="G13339" t="s">
        <v>33</v>
      </c>
      <c r="H13339" t="s">
        <v>31814</v>
      </c>
      <c r="I13339" t="s">
        <v>31819</v>
      </c>
      <c r="M13339" t="s">
        <v>36</v>
      </c>
      <c r="N13339" t="str">
        <f>IF(AND(PESQUISA!$B$3&lt;&gt;"",OR(PESQUISA!$B$4="TODAS",B13339=PESQUISA!$B$4),ISNUMBER(SEARCH(PESQUISA!$B$3,D13339))),ROW()-1,"")</f>
        <v/>
      </c>
    </row>
    <row r="13340" spans="1:14" x14ac:dyDescent="0.3">
      <c r="A13340" t="s">
        <v>40202</v>
      </c>
      <c r="B13340" t="s">
        <v>31811</v>
      </c>
      <c r="C13340" t="s">
        <v>40203</v>
      </c>
      <c r="D13340" t="s">
        <v>40204</v>
      </c>
      <c r="E13340" t="s">
        <v>40</v>
      </c>
      <c r="F13340" s="7">
        <v>35.479999999999997</v>
      </c>
      <c r="G13340" t="s">
        <v>33</v>
      </c>
      <c r="H13340" t="s">
        <v>31814</v>
      </c>
      <c r="I13340" t="s">
        <v>31819</v>
      </c>
      <c r="M13340" t="s">
        <v>36</v>
      </c>
      <c r="N13340" t="str">
        <f>IF(AND(PESQUISA!$B$3&lt;&gt;"",OR(PESQUISA!$B$4="TODAS",B13340=PESQUISA!$B$4),ISNUMBER(SEARCH(PESQUISA!$B$3,D13340))),ROW()-1,"")</f>
        <v/>
      </c>
    </row>
    <row r="13341" spans="1:14" x14ac:dyDescent="0.3">
      <c r="A13341" t="s">
        <v>40205</v>
      </c>
      <c r="B13341" t="s">
        <v>31811</v>
      </c>
      <c r="C13341" t="s">
        <v>40206</v>
      </c>
      <c r="D13341" t="s">
        <v>40207</v>
      </c>
      <c r="E13341" t="s">
        <v>40</v>
      </c>
      <c r="F13341" s="7">
        <v>65.8</v>
      </c>
      <c r="G13341" t="s">
        <v>33</v>
      </c>
      <c r="H13341" t="s">
        <v>31814</v>
      </c>
      <c r="I13341" t="s">
        <v>31819</v>
      </c>
      <c r="M13341" t="s">
        <v>36</v>
      </c>
      <c r="N13341" t="str">
        <f>IF(AND(PESQUISA!$B$3&lt;&gt;"",OR(PESQUISA!$B$4="TODAS",B13341=PESQUISA!$B$4),ISNUMBER(SEARCH(PESQUISA!$B$3,D13341))),ROW()-1,"")</f>
        <v/>
      </c>
    </row>
    <row r="13342" spans="1:14" x14ac:dyDescent="0.3">
      <c r="A13342" t="s">
        <v>40208</v>
      </c>
      <c r="B13342" t="s">
        <v>31811</v>
      </c>
      <c r="C13342" t="s">
        <v>40209</v>
      </c>
      <c r="D13342" t="s">
        <v>40210</v>
      </c>
      <c r="E13342" t="s">
        <v>40</v>
      </c>
      <c r="F13342" s="7">
        <v>107.68</v>
      </c>
      <c r="G13342" t="s">
        <v>33</v>
      </c>
      <c r="H13342" t="s">
        <v>31814</v>
      </c>
      <c r="I13342" t="s">
        <v>31819</v>
      </c>
      <c r="M13342" t="s">
        <v>36</v>
      </c>
      <c r="N13342" t="str">
        <f>IF(AND(PESQUISA!$B$3&lt;&gt;"",OR(PESQUISA!$B$4="TODAS",B13342=PESQUISA!$B$4),ISNUMBER(SEARCH(PESQUISA!$B$3,D13342))),ROW()-1,"")</f>
        <v/>
      </c>
    </row>
    <row r="13343" spans="1:14" x14ac:dyDescent="0.3">
      <c r="A13343" t="s">
        <v>40211</v>
      </c>
      <c r="B13343" t="s">
        <v>31811</v>
      </c>
      <c r="C13343" t="s">
        <v>40212</v>
      </c>
      <c r="D13343" t="s">
        <v>40213</v>
      </c>
      <c r="E13343" t="s">
        <v>40</v>
      </c>
      <c r="F13343" s="7">
        <v>42.24</v>
      </c>
      <c r="G13343" t="s">
        <v>33</v>
      </c>
      <c r="H13343" t="s">
        <v>31814</v>
      </c>
      <c r="I13343" t="s">
        <v>31819</v>
      </c>
      <c r="M13343" t="s">
        <v>36</v>
      </c>
      <c r="N13343" t="str">
        <f>IF(AND(PESQUISA!$B$3&lt;&gt;"",OR(PESQUISA!$B$4="TODAS",B13343=PESQUISA!$B$4),ISNUMBER(SEARCH(PESQUISA!$B$3,D13343))),ROW()-1,"")</f>
        <v/>
      </c>
    </row>
    <row r="13344" spans="1:14" x14ac:dyDescent="0.3">
      <c r="A13344" t="s">
        <v>40214</v>
      </c>
      <c r="B13344" t="s">
        <v>31811</v>
      </c>
      <c r="C13344" t="s">
        <v>40215</v>
      </c>
      <c r="D13344" t="s">
        <v>40216</v>
      </c>
      <c r="E13344" t="s">
        <v>40</v>
      </c>
      <c r="F13344" s="7">
        <v>15.43</v>
      </c>
      <c r="G13344" t="s">
        <v>33</v>
      </c>
      <c r="H13344" t="s">
        <v>31814</v>
      </c>
      <c r="I13344" t="s">
        <v>31819</v>
      </c>
      <c r="M13344" t="s">
        <v>36</v>
      </c>
      <c r="N13344" t="str">
        <f>IF(AND(PESQUISA!$B$3&lt;&gt;"",OR(PESQUISA!$B$4="TODAS",B13344=PESQUISA!$B$4),ISNUMBER(SEARCH(PESQUISA!$B$3,D13344))),ROW()-1,"")</f>
        <v/>
      </c>
    </row>
    <row r="13345" spans="1:14" x14ac:dyDescent="0.3">
      <c r="A13345" t="s">
        <v>40217</v>
      </c>
      <c r="B13345" t="s">
        <v>31811</v>
      </c>
      <c r="C13345" t="s">
        <v>40218</v>
      </c>
      <c r="D13345" t="s">
        <v>40219</v>
      </c>
      <c r="E13345" t="s">
        <v>40</v>
      </c>
      <c r="F13345" s="7">
        <v>29.76</v>
      </c>
      <c r="G13345" t="s">
        <v>33</v>
      </c>
      <c r="H13345" t="s">
        <v>31814</v>
      </c>
      <c r="I13345" t="s">
        <v>31819</v>
      </c>
      <c r="M13345" t="s">
        <v>36</v>
      </c>
      <c r="N13345" t="str">
        <f>IF(AND(PESQUISA!$B$3&lt;&gt;"",OR(PESQUISA!$B$4="TODAS",B13345=PESQUISA!$B$4),ISNUMBER(SEARCH(PESQUISA!$B$3,D13345))),ROW()-1,"")</f>
        <v/>
      </c>
    </row>
    <row r="13346" spans="1:14" x14ac:dyDescent="0.3">
      <c r="A13346" t="s">
        <v>40220</v>
      </c>
      <c r="B13346" t="s">
        <v>31811</v>
      </c>
      <c r="C13346" t="s">
        <v>40221</v>
      </c>
      <c r="D13346" t="s">
        <v>40222</v>
      </c>
      <c r="E13346" t="s">
        <v>40</v>
      </c>
      <c r="F13346" s="7">
        <v>16.25</v>
      </c>
      <c r="G13346" t="s">
        <v>33</v>
      </c>
      <c r="H13346" t="s">
        <v>31814</v>
      </c>
      <c r="I13346" t="s">
        <v>31819</v>
      </c>
      <c r="M13346" t="s">
        <v>36</v>
      </c>
      <c r="N13346" t="str">
        <f>IF(AND(PESQUISA!$B$3&lt;&gt;"",OR(PESQUISA!$B$4="TODAS",B13346=PESQUISA!$B$4),ISNUMBER(SEARCH(PESQUISA!$B$3,D13346))),ROW()-1,"")</f>
        <v/>
      </c>
    </row>
    <row r="13347" spans="1:14" x14ac:dyDescent="0.3">
      <c r="A13347" t="s">
        <v>40223</v>
      </c>
      <c r="B13347" t="s">
        <v>31811</v>
      </c>
      <c r="C13347" t="s">
        <v>40224</v>
      </c>
      <c r="D13347" t="s">
        <v>40225</v>
      </c>
      <c r="E13347" t="s">
        <v>40</v>
      </c>
      <c r="F13347" s="7">
        <v>46.85</v>
      </c>
      <c r="G13347" t="s">
        <v>33</v>
      </c>
      <c r="H13347" t="s">
        <v>31814</v>
      </c>
      <c r="I13347" t="s">
        <v>31819</v>
      </c>
      <c r="M13347" t="s">
        <v>36</v>
      </c>
      <c r="N13347" t="str">
        <f>IF(AND(PESQUISA!$B$3&lt;&gt;"",OR(PESQUISA!$B$4="TODAS",B13347=PESQUISA!$B$4),ISNUMBER(SEARCH(PESQUISA!$B$3,D13347))),ROW()-1,"")</f>
        <v/>
      </c>
    </row>
    <row r="13348" spans="1:14" x14ac:dyDescent="0.3">
      <c r="A13348" t="s">
        <v>40226</v>
      </c>
      <c r="B13348" t="s">
        <v>31811</v>
      </c>
      <c r="C13348" t="s">
        <v>40227</v>
      </c>
      <c r="D13348" t="s">
        <v>40228</v>
      </c>
      <c r="E13348" t="s">
        <v>40</v>
      </c>
      <c r="F13348" s="7">
        <v>5.89</v>
      </c>
      <c r="G13348" t="s">
        <v>33</v>
      </c>
      <c r="H13348" t="s">
        <v>31814</v>
      </c>
      <c r="I13348" t="s">
        <v>31819</v>
      </c>
      <c r="M13348" t="s">
        <v>36</v>
      </c>
      <c r="N13348" t="str">
        <f>IF(AND(PESQUISA!$B$3&lt;&gt;"",OR(PESQUISA!$B$4="TODAS",B13348=PESQUISA!$B$4),ISNUMBER(SEARCH(PESQUISA!$B$3,D13348))),ROW()-1,"")</f>
        <v/>
      </c>
    </row>
    <row r="13349" spans="1:14" x14ac:dyDescent="0.3">
      <c r="A13349" t="s">
        <v>40229</v>
      </c>
      <c r="B13349" t="s">
        <v>31811</v>
      </c>
      <c r="C13349" t="s">
        <v>40230</v>
      </c>
      <c r="D13349" t="s">
        <v>40231</v>
      </c>
      <c r="E13349" t="s">
        <v>40</v>
      </c>
      <c r="F13349" s="7">
        <v>12.12</v>
      </c>
      <c r="G13349" t="s">
        <v>33</v>
      </c>
      <c r="H13349" t="s">
        <v>31814</v>
      </c>
      <c r="I13349" t="s">
        <v>31819</v>
      </c>
      <c r="M13349" t="s">
        <v>36</v>
      </c>
      <c r="N13349" t="str">
        <f>IF(AND(PESQUISA!$B$3&lt;&gt;"",OR(PESQUISA!$B$4="TODAS",B13349=PESQUISA!$B$4),ISNUMBER(SEARCH(PESQUISA!$B$3,D13349))),ROW()-1,"")</f>
        <v/>
      </c>
    </row>
    <row r="13350" spans="1:14" x14ac:dyDescent="0.3">
      <c r="A13350" t="s">
        <v>40232</v>
      </c>
      <c r="B13350" t="s">
        <v>31811</v>
      </c>
      <c r="C13350" t="s">
        <v>40233</v>
      </c>
      <c r="D13350" t="s">
        <v>40234</v>
      </c>
      <c r="E13350" t="s">
        <v>40</v>
      </c>
      <c r="F13350" s="7">
        <v>14.15</v>
      </c>
      <c r="G13350" t="s">
        <v>33</v>
      </c>
      <c r="H13350" t="s">
        <v>31814</v>
      </c>
      <c r="I13350" t="s">
        <v>31819</v>
      </c>
      <c r="M13350" t="s">
        <v>36</v>
      </c>
      <c r="N13350" t="str">
        <f>IF(AND(PESQUISA!$B$3&lt;&gt;"",OR(PESQUISA!$B$4="TODAS",B13350=PESQUISA!$B$4),ISNUMBER(SEARCH(PESQUISA!$B$3,D13350))),ROW()-1,"")</f>
        <v/>
      </c>
    </row>
    <row r="13351" spans="1:14" x14ac:dyDescent="0.3">
      <c r="A13351" t="s">
        <v>40235</v>
      </c>
      <c r="B13351" t="s">
        <v>31811</v>
      </c>
      <c r="C13351" t="s">
        <v>40236</v>
      </c>
      <c r="D13351" t="s">
        <v>40237</v>
      </c>
      <c r="E13351" t="s">
        <v>40</v>
      </c>
      <c r="F13351" s="7">
        <v>7.85</v>
      </c>
      <c r="G13351" t="s">
        <v>33</v>
      </c>
      <c r="H13351" t="s">
        <v>31814</v>
      </c>
      <c r="I13351" t="s">
        <v>31819</v>
      </c>
      <c r="M13351" t="s">
        <v>36</v>
      </c>
      <c r="N13351" t="str">
        <f>IF(AND(PESQUISA!$B$3&lt;&gt;"",OR(PESQUISA!$B$4="TODAS",B13351=PESQUISA!$B$4),ISNUMBER(SEARCH(PESQUISA!$B$3,D13351))),ROW()-1,"")</f>
        <v/>
      </c>
    </row>
    <row r="13352" spans="1:14" x14ac:dyDescent="0.3">
      <c r="A13352" t="s">
        <v>40238</v>
      </c>
      <c r="B13352" t="s">
        <v>31811</v>
      </c>
      <c r="C13352" t="s">
        <v>40239</v>
      </c>
      <c r="D13352" t="s">
        <v>40240</v>
      </c>
      <c r="E13352" t="s">
        <v>40</v>
      </c>
      <c r="F13352" s="7">
        <v>39.26</v>
      </c>
      <c r="G13352" t="s">
        <v>33</v>
      </c>
      <c r="H13352" t="s">
        <v>31814</v>
      </c>
      <c r="I13352" t="s">
        <v>31819</v>
      </c>
      <c r="M13352" t="s">
        <v>36</v>
      </c>
      <c r="N13352" t="str">
        <f>IF(AND(PESQUISA!$B$3&lt;&gt;"",OR(PESQUISA!$B$4="TODAS",B13352=PESQUISA!$B$4),ISNUMBER(SEARCH(PESQUISA!$B$3,D13352))),ROW()-1,"")</f>
        <v/>
      </c>
    </row>
    <row r="13353" spans="1:14" x14ac:dyDescent="0.3">
      <c r="A13353" t="s">
        <v>40241</v>
      </c>
      <c r="B13353" t="s">
        <v>31811</v>
      </c>
      <c r="C13353" t="s">
        <v>40242</v>
      </c>
      <c r="D13353" t="s">
        <v>40243</v>
      </c>
      <c r="E13353" t="s">
        <v>40</v>
      </c>
      <c r="F13353" s="7">
        <v>1.92</v>
      </c>
      <c r="G13353" t="s">
        <v>33</v>
      </c>
      <c r="H13353" t="s">
        <v>31814</v>
      </c>
      <c r="I13353" t="s">
        <v>31819</v>
      </c>
      <c r="M13353" t="s">
        <v>36</v>
      </c>
      <c r="N13353" t="str">
        <f>IF(AND(PESQUISA!$B$3&lt;&gt;"",OR(PESQUISA!$B$4="TODAS",B13353=PESQUISA!$B$4),ISNUMBER(SEARCH(PESQUISA!$B$3,D13353))),ROW()-1,"")</f>
        <v/>
      </c>
    </row>
    <row r="13354" spans="1:14" x14ac:dyDescent="0.3">
      <c r="A13354" t="s">
        <v>40244</v>
      </c>
      <c r="B13354" t="s">
        <v>31811</v>
      </c>
      <c r="C13354" t="s">
        <v>40245</v>
      </c>
      <c r="D13354" t="s">
        <v>40246</v>
      </c>
      <c r="E13354" t="s">
        <v>40</v>
      </c>
      <c r="F13354" s="7">
        <v>3.96</v>
      </c>
      <c r="G13354" t="s">
        <v>33</v>
      </c>
      <c r="H13354" t="s">
        <v>31814</v>
      </c>
      <c r="I13354" t="s">
        <v>31819</v>
      </c>
      <c r="M13354" t="s">
        <v>36</v>
      </c>
      <c r="N13354" t="str">
        <f>IF(AND(PESQUISA!$B$3&lt;&gt;"",OR(PESQUISA!$B$4="TODAS",B13354=PESQUISA!$B$4),ISNUMBER(SEARCH(PESQUISA!$B$3,D13354))),ROW()-1,"")</f>
        <v/>
      </c>
    </row>
    <row r="13355" spans="1:14" x14ac:dyDescent="0.3">
      <c r="A13355" t="s">
        <v>40247</v>
      </c>
      <c r="B13355" t="s">
        <v>31811</v>
      </c>
      <c r="C13355" t="s">
        <v>40248</v>
      </c>
      <c r="D13355" t="s">
        <v>40249</v>
      </c>
      <c r="E13355" t="s">
        <v>40</v>
      </c>
      <c r="F13355" s="7">
        <v>8.0299999999999994</v>
      </c>
      <c r="G13355" t="s">
        <v>33</v>
      </c>
      <c r="H13355" t="s">
        <v>31814</v>
      </c>
      <c r="I13355" t="s">
        <v>31819</v>
      </c>
      <c r="M13355" t="s">
        <v>36</v>
      </c>
      <c r="N13355" t="str">
        <f>IF(AND(PESQUISA!$B$3&lt;&gt;"",OR(PESQUISA!$B$4="TODAS",B13355=PESQUISA!$B$4),ISNUMBER(SEARCH(PESQUISA!$B$3,D13355))),ROW()-1,"")</f>
        <v/>
      </c>
    </row>
    <row r="13356" spans="1:14" x14ac:dyDescent="0.3">
      <c r="A13356" t="s">
        <v>40250</v>
      </c>
      <c r="B13356" t="s">
        <v>31811</v>
      </c>
      <c r="C13356" t="s">
        <v>40251</v>
      </c>
      <c r="D13356" t="s">
        <v>40252</v>
      </c>
      <c r="E13356" t="s">
        <v>40</v>
      </c>
      <c r="F13356" s="7">
        <v>6.75</v>
      </c>
      <c r="G13356" t="s">
        <v>33</v>
      </c>
      <c r="H13356" t="s">
        <v>31814</v>
      </c>
      <c r="I13356" t="s">
        <v>31819</v>
      </c>
      <c r="M13356" t="s">
        <v>36</v>
      </c>
      <c r="N13356" t="str">
        <f>IF(AND(PESQUISA!$B$3&lt;&gt;"",OR(PESQUISA!$B$4="TODAS",B13356=PESQUISA!$B$4),ISNUMBER(SEARCH(PESQUISA!$B$3,D13356))),ROW()-1,"")</f>
        <v/>
      </c>
    </row>
    <row r="13357" spans="1:14" x14ac:dyDescent="0.3">
      <c r="A13357" t="s">
        <v>40253</v>
      </c>
      <c r="B13357" t="s">
        <v>31811</v>
      </c>
      <c r="C13357" t="s">
        <v>40254</v>
      </c>
      <c r="D13357" t="s">
        <v>40255</v>
      </c>
      <c r="E13357" t="s">
        <v>40</v>
      </c>
      <c r="F13357" s="7">
        <v>7.82</v>
      </c>
      <c r="G13357" t="s">
        <v>33</v>
      </c>
      <c r="H13357" t="s">
        <v>31814</v>
      </c>
      <c r="I13357" t="s">
        <v>31819</v>
      </c>
      <c r="M13357" t="s">
        <v>36</v>
      </c>
      <c r="N13357" t="str">
        <f>IF(AND(PESQUISA!$B$3&lt;&gt;"",OR(PESQUISA!$B$4="TODAS",B13357=PESQUISA!$B$4),ISNUMBER(SEARCH(PESQUISA!$B$3,D13357))),ROW()-1,"")</f>
        <v/>
      </c>
    </row>
    <row r="13358" spans="1:14" x14ac:dyDescent="0.3">
      <c r="A13358" t="s">
        <v>40256</v>
      </c>
      <c r="B13358" t="s">
        <v>31811</v>
      </c>
      <c r="C13358" t="s">
        <v>40257</v>
      </c>
      <c r="D13358" t="s">
        <v>40258</v>
      </c>
      <c r="E13358" t="s">
        <v>40</v>
      </c>
      <c r="F13358" s="7">
        <v>8.59</v>
      </c>
      <c r="G13358" t="s">
        <v>33</v>
      </c>
      <c r="H13358" t="s">
        <v>31814</v>
      </c>
      <c r="I13358" t="s">
        <v>31819</v>
      </c>
      <c r="M13358" t="s">
        <v>36</v>
      </c>
      <c r="N13358" t="str">
        <f>IF(AND(PESQUISA!$B$3&lt;&gt;"",OR(PESQUISA!$B$4="TODAS",B13358=PESQUISA!$B$4),ISNUMBER(SEARCH(PESQUISA!$B$3,D13358))),ROW()-1,"")</f>
        <v/>
      </c>
    </row>
    <row r="13359" spans="1:14" x14ac:dyDescent="0.3">
      <c r="A13359" t="s">
        <v>40259</v>
      </c>
      <c r="B13359" t="s">
        <v>31811</v>
      </c>
      <c r="C13359" t="s">
        <v>40260</v>
      </c>
      <c r="D13359" t="s">
        <v>40261</v>
      </c>
      <c r="E13359" t="s">
        <v>40</v>
      </c>
      <c r="F13359" s="7">
        <v>22.72</v>
      </c>
      <c r="G13359" t="s">
        <v>33</v>
      </c>
      <c r="H13359" t="s">
        <v>31814</v>
      </c>
      <c r="I13359" t="s">
        <v>31819</v>
      </c>
      <c r="M13359" t="s">
        <v>36</v>
      </c>
      <c r="N13359" t="str">
        <f>IF(AND(PESQUISA!$B$3&lt;&gt;"",OR(PESQUISA!$B$4="TODAS",B13359=PESQUISA!$B$4),ISNUMBER(SEARCH(PESQUISA!$B$3,D13359))),ROW()-1,"")</f>
        <v/>
      </c>
    </row>
    <row r="13360" spans="1:14" x14ac:dyDescent="0.3">
      <c r="A13360" t="s">
        <v>40262</v>
      </c>
      <c r="B13360" t="s">
        <v>31811</v>
      </c>
      <c r="C13360" t="s">
        <v>40263</v>
      </c>
      <c r="D13360" t="s">
        <v>40264</v>
      </c>
      <c r="E13360" t="s">
        <v>40</v>
      </c>
      <c r="F13360" s="7">
        <v>1.73</v>
      </c>
      <c r="G13360" t="s">
        <v>33</v>
      </c>
      <c r="H13360" t="s">
        <v>31814</v>
      </c>
      <c r="I13360" t="s">
        <v>31819</v>
      </c>
      <c r="M13360" t="s">
        <v>36</v>
      </c>
      <c r="N13360" t="str">
        <f>IF(AND(PESQUISA!$B$3&lt;&gt;"",OR(PESQUISA!$B$4="TODAS",B13360=PESQUISA!$B$4),ISNUMBER(SEARCH(PESQUISA!$B$3,D13360))),ROW()-1,"")</f>
        <v/>
      </c>
    </row>
    <row r="13361" spans="1:14" x14ac:dyDescent="0.3">
      <c r="A13361" t="s">
        <v>40265</v>
      </c>
      <c r="B13361" t="s">
        <v>31811</v>
      </c>
      <c r="C13361" t="s">
        <v>40266</v>
      </c>
      <c r="D13361" t="s">
        <v>40267</v>
      </c>
      <c r="E13361" t="s">
        <v>40</v>
      </c>
      <c r="F13361" s="7">
        <v>2.4</v>
      </c>
      <c r="G13361" t="s">
        <v>33</v>
      </c>
      <c r="H13361" t="s">
        <v>31814</v>
      </c>
      <c r="I13361" t="s">
        <v>31819</v>
      </c>
      <c r="M13361" t="s">
        <v>36</v>
      </c>
      <c r="N13361" t="str">
        <f>IF(AND(PESQUISA!$B$3&lt;&gt;"",OR(PESQUISA!$B$4="TODAS",B13361=PESQUISA!$B$4),ISNUMBER(SEARCH(PESQUISA!$B$3,D13361))),ROW()-1,"")</f>
        <v/>
      </c>
    </row>
    <row r="13362" spans="1:14" x14ac:dyDescent="0.3">
      <c r="A13362" t="s">
        <v>40268</v>
      </c>
      <c r="B13362" t="s">
        <v>31811</v>
      </c>
      <c r="C13362" t="s">
        <v>40269</v>
      </c>
      <c r="D13362" t="s">
        <v>40270</v>
      </c>
      <c r="E13362" t="s">
        <v>40</v>
      </c>
      <c r="F13362" s="7">
        <v>1.98</v>
      </c>
      <c r="G13362" t="s">
        <v>33</v>
      </c>
      <c r="H13362" t="s">
        <v>31814</v>
      </c>
      <c r="I13362" t="s">
        <v>31819</v>
      </c>
      <c r="M13362" t="s">
        <v>36</v>
      </c>
      <c r="N13362" t="str">
        <f>IF(AND(PESQUISA!$B$3&lt;&gt;"",OR(PESQUISA!$B$4="TODAS",B13362=PESQUISA!$B$4),ISNUMBER(SEARCH(PESQUISA!$B$3,D13362))),ROW()-1,"")</f>
        <v/>
      </c>
    </row>
    <row r="13363" spans="1:14" x14ac:dyDescent="0.3">
      <c r="A13363" t="s">
        <v>40271</v>
      </c>
      <c r="B13363" t="s">
        <v>31811</v>
      </c>
      <c r="C13363" t="s">
        <v>40272</v>
      </c>
      <c r="D13363" t="s">
        <v>40273</v>
      </c>
      <c r="E13363" t="s">
        <v>40</v>
      </c>
      <c r="F13363" s="7">
        <v>5.89</v>
      </c>
      <c r="G13363" t="s">
        <v>33</v>
      </c>
      <c r="H13363" t="s">
        <v>31814</v>
      </c>
      <c r="I13363" t="s">
        <v>31819</v>
      </c>
      <c r="M13363" t="s">
        <v>36</v>
      </c>
      <c r="N13363" t="str">
        <f>IF(AND(PESQUISA!$B$3&lt;&gt;"",OR(PESQUISA!$B$4="TODAS",B13363=PESQUISA!$B$4),ISNUMBER(SEARCH(PESQUISA!$B$3,D13363))),ROW()-1,"")</f>
        <v/>
      </c>
    </row>
    <row r="13364" spans="1:14" x14ac:dyDescent="0.3">
      <c r="A13364" t="s">
        <v>40274</v>
      </c>
      <c r="B13364" t="s">
        <v>31811</v>
      </c>
      <c r="C13364" t="s">
        <v>40275</v>
      </c>
      <c r="D13364" t="s">
        <v>40276</v>
      </c>
      <c r="E13364" t="s">
        <v>40</v>
      </c>
      <c r="F13364" s="7">
        <v>13.5</v>
      </c>
      <c r="G13364" t="s">
        <v>33</v>
      </c>
      <c r="H13364" t="s">
        <v>31814</v>
      </c>
      <c r="I13364" t="s">
        <v>31819</v>
      </c>
      <c r="M13364" t="s">
        <v>36</v>
      </c>
      <c r="N13364" t="str">
        <f>IF(AND(PESQUISA!$B$3&lt;&gt;"",OR(PESQUISA!$B$4="TODAS",B13364=PESQUISA!$B$4),ISNUMBER(SEARCH(PESQUISA!$B$3,D13364))),ROW()-1,"")</f>
        <v/>
      </c>
    </row>
    <row r="13365" spans="1:14" x14ac:dyDescent="0.3">
      <c r="A13365" t="s">
        <v>40277</v>
      </c>
      <c r="B13365" t="s">
        <v>31811</v>
      </c>
      <c r="C13365" t="s">
        <v>40278</v>
      </c>
      <c r="D13365" t="s">
        <v>40279</v>
      </c>
      <c r="E13365" t="s">
        <v>40</v>
      </c>
      <c r="F13365" s="7">
        <v>23.89</v>
      </c>
      <c r="G13365" t="s">
        <v>33</v>
      </c>
      <c r="H13365" t="s">
        <v>31814</v>
      </c>
      <c r="I13365" t="s">
        <v>31819</v>
      </c>
      <c r="M13365" t="s">
        <v>36</v>
      </c>
      <c r="N13365" t="str">
        <f>IF(AND(PESQUISA!$B$3&lt;&gt;"",OR(PESQUISA!$B$4="TODAS",B13365=PESQUISA!$B$4),ISNUMBER(SEARCH(PESQUISA!$B$3,D13365))),ROW()-1,"")</f>
        <v/>
      </c>
    </row>
    <row r="13366" spans="1:14" x14ac:dyDescent="0.3">
      <c r="A13366" t="s">
        <v>40280</v>
      </c>
      <c r="B13366" t="s">
        <v>31811</v>
      </c>
      <c r="C13366" t="s">
        <v>40281</v>
      </c>
      <c r="D13366" t="s">
        <v>40282</v>
      </c>
      <c r="E13366" t="s">
        <v>40</v>
      </c>
      <c r="G13366" t="s">
        <v>33</v>
      </c>
      <c r="H13366" t="s">
        <v>31814</v>
      </c>
      <c r="I13366" t="s">
        <v>31819</v>
      </c>
      <c r="M13366" t="s">
        <v>53</v>
      </c>
      <c r="N13366" t="str">
        <f>IF(AND(PESQUISA!$B$3&lt;&gt;"",OR(PESQUISA!$B$4="TODAS",B13366=PESQUISA!$B$4),ISNUMBER(SEARCH(PESQUISA!$B$3,D13366))),ROW()-1,"")</f>
        <v/>
      </c>
    </row>
    <row r="13367" spans="1:14" x14ac:dyDescent="0.3">
      <c r="A13367" t="s">
        <v>40283</v>
      </c>
      <c r="B13367" t="s">
        <v>31811</v>
      </c>
      <c r="C13367" t="s">
        <v>40284</v>
      </c>
      <c r="D13367" t="s">
        <v>40285</v>
      </c>
      <c r="E13367" t="s">
        <v>40</v>
      </c>
      <c r="G13367" t="s">
        <v>33</v>
      </c>
      <c r="H13367" t="s">
        <v>31814</v>
      </c>
      <c r="I13367" t="s">
        <v>31819</v>
      </c>
      <c r="M13367" t="s">
        <v>53</v>
      </c>
      <c r="N13367" t="str">
        <f>IF(AND(PESQUISA!$B$3&lt;&gt;"",OR(PESQUISA!$B$4="TODAS",B13367=PESQUISA!$B$4),ISNUMBER(SEARCH(PESQUISA!$B$3,D13367))),ROW()-1,"")</f>
        <v/>
      </c>
    </row>
    <row r="13368" spans="1:14" x14ac:dyDescent="0.3">
      <c r="A13368" t="s">
        <v>40286</v>
      </c>
      <c r="B13368" t="s">
        <v>31811</v>
      </c>
      <c r="C13368" t="s">
        <v>40287</v>
      </c>
      <c r="D13368" t="s">
        <v>40288</v>
      </c>
      <c r="E13368" t="s">
        <v>40</v>
      </c>
      <c r="G13368" t="s">
        <v>33</v>
      </c>
      <c r="H13368" t="s">
        <v>31814</v>
      </c>
      <c r="I13368" t="s">
        <v>31819</v>
      </c>
      <c r="M13368" t="s">
        <v>53</v>
      </c>
      <c r="N13368" t="str">
        <f>IF(AND(PESQUISA!$B$3&lt;&gt;"",OR(PESQUISA!$B$4="TODAS",B13368=PESQUISA!$B$4),ISNUMBER(SEARCH(PESQUISA!$B$3,D13368))),ROW()-1,"")</f>
        <v/>
      </c>
    </row>
    <row r="13369" spans="1:14" x14ac:dyDescent="0.3">
      <c r="A13369" t="s">
        <v>40289</v>
      </c>
      <c r="B13369" t="s">
        <v>31811</v>
      </c>
      <c r="C13369" t="s">
        <v>40290</v>
      </c>
      <c r="D13369" t="s">
        <v>40291</v>
      </c>
      <c r="E13369" t="s">
        <v>40</v>
      </c>
      <c r="G13369" t="s">
        <v>33</v>
      </c>
      <c r="H13369" t="s">
        <v>31814</v>
      </c>
      <c r="I13369" t="s">
        <v>31819</v>
      </c>
      <c r="M13369" t="s">
        <v>53</v>
      </c>
      <c r="N13369" t="str">
        <f>IF(AND(PESQUISA!$B$3&lt;&gt;"",OR(PESQUISA!$B$4="TODAS",B13369=PESQUISA!$B$4),ISNUMBER(SEARCH(PESQUISA!$B$3,D13369))),ROW()-1,"")</f>
        <v/>
      </c>
    </row>
    <row r="13370" spans="1:14" x14ac:dyDescent="0.3">
      <c r="A13370" t="s">
        <v>40292</v>
      </c>
      <c r="B13370" t="s">
        <v>31811</v>
      </c>
      <c r="C13370" t="s">
        <v>40293</v>
      </c>
      <c r="D13370" t="s">
        <v>40294</v>
      </c>
      <c r="E13370" t="s">
        <v>40</v>
      </c>
      <c r="G13370" t="s">
        <v>33</v>
      </c>
      <c r="H13370" t="s">
        <v>31814</v>
      </c>
      <c r="I13370" t="s">
        <v>31819</v>
      </c>
      <c r="M13370" t="s">
        <v>53</v>
      </c>
      <c r="N13370" t="str">
        <f>IF(AND(PESQUISA!$B$3&lt;&gt;"",OR(PESQUISA!$B$4="TODAS",B13370=PESQUISA!$B$4),ISNUMBER(SEARCH(PESQUISA!$B$3,D13370))),ROW()-1,"")</f>
        <v/>
      </c>
    </row>
    <row r="13371" spans="1:14" x14ac:dyDescent="0.3">
      <c r="A13371" t="s">
        <v>40295</v>
      </c>
      <c r="B13371" t="s">
        <v>31811</v>
      </c>
      <c r="C13371" t="s">
        <v>40296</v>
      </c>
      <c r="D13371" t="s">
        <v>40297</v>
      </c>
      <c r="E13371" t="s">
        <v>40</v>
      </c>
      <c r="G13371" t="s">
        <v>33</v>
      </c>
      <c r="H13371" t="s">
        <v>31814</v>
      </c>
      <c r="I13371" t="s">
        <v>31819</v>
      </c>
      <c r="M13371" t="s">
        <v>53</v>
      </c>
      <c r="N13371" t="str">
        <f>IF(AND(PESQUISA!$B$3&lt;&gt;"",OR(PESQUISA!$B$4="TODAS",B13371=PESQUISA!$B$4),ISNUMBER(SEARCH(PESQUISA!$B$3,D13371))),ROW()-1,"")</f>
        <v/>
      </c>
    </row>
    <row r="13372" spans="1:14" x14ac:dyDescent="0.3">
      <c r="A13372" t="s">
        <v>40298</v>
      </c>
      <c r="B13372" t="s">
        <v>31811</v>
      </c>
      <c r="C13372" t="s">
        <v>40299</v>
      </c>
      <c r="D13372" t="s">
        <v>40300</v>
      </c>
      <c r="E13372" t="s">
        <v>40</v>
      </c>
      <c r="G13372" t="s">
        <v>33</v>
      </c>
      <c r="H13372" t="s">
        <v>31814</v>
      </c>
      <c r="I13372" t="s">
        <v>31819</v>
      </c>
      <c r="M13372" t="s">
        <v>53</v>
      </c>
      <c r="N13372" t="str">
        <f>IF(AND(PESQUISA!$B$3&lt;&gt;"",OR(PESQUISA!$B$4="TODAS",B13372=PESQUISA!$B$4),ISNUMBER(SEARCH(PESQUISA!$B$3,D13372))),ROW()-1,"")</f>
        <v/>
      </c>
    </row>
    <row r="13373" spans="1:14" x14ac:dyDescent="0.3">
      <c r="A13373" t="s">
        <v>40301</v>
      </c>
      <c r="B13373" t="s">
        <v>31811</v>
      </c>
      <c r="C13373" t="s">
        <v>40302</v>
      </c>
      <c r="D13373" t="s">
        <v>40303</v>
      </c>
      <c r="E13373" t="s">
        <v>40</v>
      </c>
      <c r="G13373" t="s">
        <v>33</v>
      </c>
      <c r="H13373" t="s">
        <v>31814</v>
      </c>
      <c r="I13373" t="s">
        <v>31819</v>
      </c>
      <c r="M13373" t="s">
        <v>53</v>
      </c>
      <c r="N13373" t="str">
        <f>IF(AND(PESQUISA!$B$3&lt;&gt;"",OR(PESQUISA!$B$4="TODAS",B13373=PESQUISA!$B$4),ISNUMBER(SEARCH(PESQUISA!$B$3,D13373))),ROW()-1,"")</f>
        <v/>
      </c>
    </row>
    <row r="13374" spans="1:14" x14ac:dyDescent="0.3">
      <c r="A13374" t="s">
        <v>40304</v>
      </c>
      <c r="B13374" t="s">
        <v>31811</v>
      </c>
      <c r="C13374" t="s">
        <v>40305</v>
      </c>
      <c r="D13374" t="s">
        <v>40306</v>
      </c>
      <c r="E13374" t="s">
        <v>40</v>
      </c>
      <c r="G13374" t="s">
        <v>33</v>
      </c>
      <c r="H13374" t="s">
        <v>31814</v>
      </c>
      <c r="I13374" t="s">
        <v>31819</v>
      </c>
      <c r="M13374" t="s">
        <v>53</v>
      </c>
      <c r="N13374" t="str">
        <f>IF(AND(PESQUISA!$B$3&lt;&gt;"",OR(PESQUISA!$B$4="TODAS",B13374=PESQUISA!$B$4),ISNUMBER(SEARCH(PESQUISA!$B$3,D13374))),ROW()-1,"")</f>
        <v/>
      </c>
    </row>
    <row r="13375" spans="1:14" x14ac:dyDescent="0.3">
      <c r="A13375" t="s">
        <v>40307</v>
      </c>
      <c r="B13375" t="s">
        <v>31811</v>
      </c>
      <c r="C13375" t="s">
        <v>40308</v>
      </c>
      <c r="D13375" t="s">
        <v>40309</v>
      </c>
      <c r="E13375" t="s">
        <v>40</v>
      </c>
      <c r="G13375" t="s">
        <v>33</v>
      </c>
      <c r="H13375" t="s">
        <v>31814</v>
      </c>
      <c r="I13375" t="s">
        <v>31819</v>
      </c>
      <c r="M13375" t="s">
        <v>53</v>
      </c>
      <c r="N13375" t="str">
        <f>IF(AND(PESQUISA!$B$3&lt;&gt;"",OR(PESQUISA!$B$4="TODAS",B13375=PESQUISA!$B$4),ISNUMBER(SEARCH(PESQUISA!$B$3,D13375))),ROW()-1,"")</f>
        <v/>
      </c>
    </row>
    <row r="13376" spans="1:14" x14ac:dyDescent="0.3">
      <c r="A13376" t="s">
        <v>40310</v>
      </c>
      <c r="B13376" t="s">
        <v>31811</v>
      </c>
      <c r="C13376" t="s">
        <v>40311</v>
      </c>
      <c r="D13376" t="s">
        <v>40312</v>
      </c>
      <c r="E13376" t="s">
        <v>40</v>
      </c>
      <c r="G13376" t="s">
        <v>33</v>
      </c>
      <c r="H13376" t="s">
        <v>31814</v>
      </c>
      <c r="I13376" t="s">
        <v>31819</v>
      </c>
      <c r="M13376" t="s">
        <v>53</v>
      </c>
      <c r="N13376" t="str">
        <f>IF(AND(PESQUISA!$B$3&lt;&gt;"",OR(PESQUISA!$B$4="TODAS",B13376=PESQUISA!$B$4),ISNUMBER(SEARCH(PESQUISA!$B$3,D13376))),ROW()-1,"")</f>
        <v/>
      </c>
    </row>
    <row r="13377" spans="1:14" x14ac:dyDescent="0.3">
      <c r="A13377" t="s">
        <v>40313</v>
      </c>
      <c r="B13377" t="s">
        <v>31811</v>
      </c>
      <c r="C13377" t="s">
        <v>40314</v>
      </c>
      <c r="D13377" t="s">
        <v>40315</v>
      </c>
      <c r="E13377" t="s">
        <v>40</v>
      </c>
      <c r="G13377" t="s">
        <v>33</v>
      </c>
      <c r="H13377" t="s">
        <v>31814</v>
      </c>
      <c r="I13377" t="s">
        <v>31819</v>
      </c>
      <c r="M13377" t="s">
        <v>53</v>
      </c>
      <c r="N13377" t="str">
        <f>IF(AND(PESQUISA!$B$3&lt;&gt;"",OR(PESQUISA!$B$4="TODAS",B13377=PESQUISA!$B$4),ISNUMBER(SEARCH(PESQUISA!$B$3,D13377))),ROW()-1,"")</f>
        <v/>
      </c>
    </row>
    <row r="13378" spans="1:14" x14ac:dyDescent="0.3">
      <c r="A13378" t="s">
        <v>40316</v>
      </c>
      <c r="B13378" t="s">
        <v>31811</v>
      </c>
      <c r="C13378" t="s">
        <v>40317</v>
      </c>
      <c r="D13378" t="s">
        <v>40318</v>
      </c>
      <c r="E13378" t="s">
        <v>40</v>
      </c>
      <c r="G13378" t="s">
        <v>33</v>
      </c>
      <c r="H13378" t="s">
        <v>31814</v>
      </c>
      <c r="I13378" t="s">
        <v>31819</v>
      </c>
      <c r="M13378" t="s">
        <v>53</v>
      </c>
      <c r="N13378" t="str">
        <f>IF(AND(PESQUISA!$B$3&lt;&gt;"",OR(PESQUISA!$B$4="TODAS",B13378=PESQUISA!$B$4),ISNUMBER(SEARCH(PESQUISA!$B$3,D13378))),ROW()-1,"")</f>
        <v/>
      </c>
    </row>
    <row r="13379" spans="1:14" x14ac:dyDescent="0.3">
      <c r="A13379" t="s">
        <v>40319</v>
      </c>
      <c r="B13379" t="s">
        <v>31811</v>
      </c>
      <c r="C13379" t="s">
        <v>40320</v>
      </c>
      <c r="D13379" t="s">
        <v>40321</v>
      </c>
      <c r="E13379" t="s">
        <v>40</v>
      </c>
      <c r="G13379" t="s">
        <v>33</v>
      </c>
      <c r="H13379" t="s">
        <v>31814</v>
      </c>
      <c r="I13379" t="s">
        <v>31819</v>
      </c>
      <c r="M13379" t="s">
        <v>53</v>
      </c>
      <c r="N13379" t="str">
        <f>IF(AND(PESQUISA!$B$3&lt;&gt;"",OR(PESQUISA!$B$4="TODAS",B13379=PESQUISA!$B$4),ISNUMBER(SEARCH(PESQUISA!$B$3,D13379))),ROW()-1,"")</f>
        <v/>
      </c>
    </row>
    <row r="13380" spans="1:14" x14ac:dyDescent="0.3">
      <c r="A13380" t="s">
        <v>40322</v>
      </c>
      <c r="B13380" t="s">
        <v>31811</v>
      </c>
      <c r="C13380" t="s">
        <v>40323</v>
      </c>
      <c r="D13380" t="s">
        <v>40324</v>
      </c>
      <c r="E13380" t="s">
        <v>40</v>
      </c>
      <c r="G13380" t="s">
        <v>33</v>
      </c>
      <c r="H13380" t="s">
        <v>31814</v>
      </c>
      <c r="I13380" t="s">
        <v>31819</v>
      </c>
      <c r="M13380" t="s">
        <v>53</v>
      </c>
      <c r="N13380" t="str">
        <f>IF(AND(PESQUISA!$B$3&lt;&gt;"",OR(PESQUISA!$B$4="TODAS",B13380=PESQUISA!$B$4),ISNUMBER(SEARCH(PESQUISA!$B$3,D13380))),ROW()-1,"")</f>
        <v/>
      </c>
    </row>
    <row r="13381" spans="1:14" x14ac:dyDescent="0.3">
      <c r="A13381" t="s">
        <v>40325</v>
      </c>
      <c r="B13381" t="s">
        <v>31811</v>
      </c>
      <c r="C13381" t="s">
        <v>40326</v>
      </c>
      <c r="D13381" t="s">
        <v>40327</v>
      </c>
      <c r="E13381" t="s">
        <v>40</v>
      </c>
      <c r="G13381" t="s">
        <v>33</v>
      </c>
      <c r="H13381" t="s">
        <v>31814</v>
      </c>
      <c r="I13381" t="s">
        <v>31819</v>
      </c>
      <c r="M13381" t="s">
        <v>53</v>
      </c>
      <c r="N13381" t="str">
        <f>IF(AND(PESQUISA!$B$3&lt;&gt;"",OR(PESQUISA!$B$4="TODAS",B13381=PESQUISA!$B$4),ISNUMBER(SEARCH(PESQUISA!$B$3,D13381))),ROW()-1,"")</f>
        <v/>
      </c>
    </row>
    <row r="13382" spans="1:14" x14ac:dyDescent="0.3">
      <c r="A13382" t="s">
        <v>40328</v>
      </c>
      <c r="B13382" t="s">
        <v>31811</v>
      </c>
      <c r="C13382" t="s">
        <v>40329</v>
      </c>
      <c r="D13382" t="s">
        <v>40330</v>
      </c>
      <c r="E13382" t="s">
        <v>40</v>
      </c>
      <c r="G13382" t="s">
        <v>33</v>
      </c>
      <c r="H13382" t="s">
        <v>31814</v>
      </c>
      <c r="I13382" t="s">
        <v>31819</v>
      </c>
      <c r="M13382" t="s">
        <v>53</v>
      </c>
      <c r="N13382" t="str">
        <f>IF(AND(PESQUISA!$B$3&lt;&gt;"",OR(PESQUISA!$B$4="TODAS",B13382=PESQUISA!$B$4),ISNUMBER(SEARCH(PESQUISA!$B$3,D13382))),ROW()-1,"")</f>
        <v/>
      </c>
    </row>
    <row r="13383" spans="1:14" x14ac:dyDescent="0.3">
      <c r="A13383" t="s">
        <v>40331</v>
      </c>
      <c r="B13383" t="s">
        <v>31811</v>
      </c>
      <c r="C13383" t="s">
        <v>40332</v>
      </c>
      <c r="D13383" t="s">
        <v>40333</v>
      </c>
      <c r="E13383" t="s">
        <v>40</v>
      </c>
      <c r="G13383" t="s">
        <v>33</v>
      </c>
      <c r="H13383" t="s">
        <v>31814</v>
      </c>
      <c r="I13383" t="s">
        <v>31819</v>
      </c>
      <c r="M13383" t="s">
        <v>53</v>
      </c>
      <c r="N13383" t="str">
        <f>IF(AND(PESQUISA!$B$3&lt;&gt;"",OR(PESQUISA!$B$4="TODAS",B13383=PESQUISA!$B$4),ISNUMBER(SEARCH(PESQUISA!$B$3,D13383))),ROW()-1,"")</f>
        <v/>
      </c>
    </row>
    <row r="13384" spans="1:14" x14ac:dyDescent="0.3">
      <c r="A13384" t="s">
        <v>40334</v>
      </c>
      <c r="B13384" t="s">
        <v>31811</v>
      </c>
      <c r="C13384" t="s">
        <v>40335</v>
      </c>
      <c r="D13384" t="s">
        <v>40336</v>
      </c>
      <c r="E13384" t="s">
        <v>40</v>
      </c>
      <c r="G13384" t="s">
        <v>33</v>
      </c>
      <c r="H13384" t="s">
        <v>31814</v>
      </c>
      <c r="I13384" t="s">
        <v>31819</v>
      </c>
      <c r="M13384" t="s">
        <v>53</v>
      </c>
      <c r="N13384" t="str">
        <f>IF(AND(PESQUISA!$B$3&lt;&gt;"",OR(PESQUISA!$B$4="TODAS",B13384=PESQUISA!$B$4),ISNUMBER(SEARCH(PESQUISA!$B$3,D13384))),ROW()-1,"")</f>
        <v/>
      </c>
    </row>
    <row r="13385" spans="1:14" x14ac:dyDescent="0.3">
      <c r="A13385" t="s">
        <v>40337</v>
      </c>
      <c r="B13385" t="s">
        <v>31811</v>
      </c>
      <c r="C13385" t="s">
        <v>40338</v>
      </c>
      <c r="D13385" t="s">
        <v>40339</v>
      </c>
      <c r="E13385" t="s">
        <v>40</v>
      </c>
      <c r="G13385" t="s">
        <v>33</v>
      </c>
      <c r="H13385" t="s">
        <v>31814</v>
      </c>
      <c r="I13385" t="s">
        <v>31819</v>
      </c>
      <c r="M13385" t="s">
        <v>53</v>
      </c>
      <c r="N13385" t="str">
        <f>IF(AND(PESQUISA!$B$3&lt;&gt;"",OR(PESQUISA!$B$4="TODAS",B13385=PESQUISA!$B$4),ISNUMBER(SEARCH(PESQUISA!$B$3,D13385))),ROW()-1,"")</f>
        <v/>
      </c>
    </row>
    <row r="13386" spans="1:14" x14ac:dyDescent="0.3">
      <c r="A13386" t="s">
        <v>40340</v>
      </c>
      <c r="B13386" t="s">
        <v>31811</v>
      </c>
      <c r="C13386" t="s">
        <v>40341</v>
      </c>
      <c r="D13386" t="s">
        <v>40342</v>
      </c>
      <c r="E13386" t="s">
        <v>40</v>
      </c>
      <c r="G13386" t="s">
        <v>33</v>
      </c>
      <c r="H13386" t="s">
        <v>31814</v>
      </c>
      <c r="I13386" t="s">
        <v>31819</v>
      </c>
      <c r="M13386" t="s">
        <v>53</v>
      </c>
      <c r="N13386" t="str">
        <f>IF(AND(PESQUISA!$B$3&lt;&gt;"",OR(PESQUISA!$B$4="TODAS",B13386=PESQUISA!$B$4),ISNUMBER(SEARCH(PESQUISA!$B$3,D13386))),ROW()-1,"")</f>
        <v/>
      </c>
    </row>
    <row r="13387" spans="1:14" x14ac:dyDescent="0.3">
      <c r="A13387" t="s">
        <v>40343</v>
      </c>
      <c r="B13387" t="s">
        <v>31811</v>
      </c>
      <c r="C13387" t="s">
        <v>40344</v>
      </c>
      <c r="D13387" t="s">
        <v>40345</v>
      </c>
      <c r="E13387" t="s">
        <v>33050</v>
      </c>
      <c r="F13387" s="7">
        <v>21.42</v>
      </c>
      <c r="G13387" t="s">
        <v>33</v>
      </c>
      <c r="H13387" t="s">
        <v>31814</v>
      </c>
      <c r="I13387" t="s">
        <v>31819</v>
      </c>
      <c r="M13387" t="s">
        <v>36</v>
      </c>
      <c r="N13387" t="str">
        <f>IF(AND(PESQUISA!$B$3&lt;&gt;"",OR(PESQUISA!$B$4="TODAS",B13387=PESQUISA!$B$4),ISNUMBER(SEARCH(PESQUISA!$B$3,D13387))),ROW()-1,"")</f>
        <v/>
      </c>
    </row>
    <row r="13388" spans="1:14" x14ac:dyDescent="0.3">
      <c r="A13388" t="s">
        <v>40346</v>
      </c>
      <c r="B13388" t="s">
        <v>31811</v>
      </c>
      <c r="C13388" t="s">
        <v>40347</v>
      </c>
      <c r="D13388" t="s">
        <v>40348</v>
      </c>
      <c r="E13388" t="s">
        <v>33050</v>
      </c>
      <c r="F13388" s="7">
        <v>60.43</v>
      </c>
      <c r="G13388" t="s">
        <v>33</v>
      </c>
      <c r="H13388" t="s">
        <v>31814</v>
      </c>
      <c r="I13388" t="s">
        <v>31819</v>
      </c>
      <c r="M13388" t="s">
        <v>36</v>
      </c>
      <c r="N13388" t="str">
        <f>IF(AND(PESQUISA!$B$3&lt;&gt;"",OR(PESQUISA!$B$4="TODAS",B13388=PESQUISA!$B$4),ISNUMBER(SEARCH(PESQUISA!$B$3,D13388))),ROW()-1,"")</f>
        <v/>
      </c>
    </row>
    <row r="13389" spans="1:14" x14ac:dyDescent="0.3">
      <c r="A13389" t="s">
        <v>40349</v>
      </c>
      <c r="B13389" t="s">
        <v>31811</v>
      </c>
      <c r="C13389" t="s">
        <v>40350</v>
      </c>
      <c r="D13389" t="s">
        <v>40351</v>
      </c>
      <c r="E13389" t="s">
        <v>33050</v>
      </c>
      <c r="F13389" s="7">
        <v>27.94</v>
      </c>
      <c r="G13389" t="s">
        <v>33</v>
      </c>
      <c r="H13389" t="s">
        <v>31814</v>
      </c>
      <c r="I13389" t="s">
        <v>31819</v>
      </c>
      <c r="M13389" t="s">
        <v>36</v>
      </c>
      <c r="N13389" t="str">
        <f>IF(AND(PESQUISA!$B$3&lt;&gt;"",OR(PESQUISA!$B$4="TODAS",B13389=PESQUISA!$B$4),ISNUMBER(SEARCH(PESQUISA!$B$3,D13389))),ROW()-1,"")</f>
        <v/>
      </c>
    </row>
    <row r="13390" spans="1:14" x14ac:dyDescent="0.3">
      <c r="A13390" t="s">
        <v>40352</v>
      </c>
      <c r="B13390" t="s">
        <v>31811</v>
      </c>
      <c r="C13390" t="s">
        <v>40353</v>
      </c>
      <c r="D13390" t="s">
        <v>40354</v>
      </c>
      <c r="E13390" t="s">
        <v>33050</v>
      </c>
      <c r="F13390" s="7">
        <v>101.59</v>
      </c>
      <c r="G13390" t="s">
        <v>33</v>
      </c>
      <c r="H13390" t="s">
        <v>31814</v>
      </c>
      <c r="I13390" t="s">
        <v>31819</v>
      </c>
      <c r="M13390" t="s">
        <v>36</v>
      </c>
      <c r="N13390" t="str">
        <f>IF(AND(PESQUISA!$B$3&lt;&gt;"",OR(PESQUISA!$B$4="TODAS",B13390=PESQUISA!$B$4),ISNUMBER(SEARCH(PESQUISA!$B$3,D13390))),ROW()-1,"")</f>
        <v/>
      </c>
    </row>
    <row r="13391" spans="1:14" x14ac:dyDescent="0.3">
      <c r="A13391" t="s">
        <v>40355</v>
      </c>
      <c r="B13391" t="s">
        <v>31811</v>
      </c>
      <c r="C13391" t="s">
        <v>40356</v>
      </c>
      <c r="D13391" t="s">
        <v>40357</v>
      </c>
      <c r="E13391" t="s">
        <v>40</v>
      </c>
      <c r="F13391" s="7">
        <v>327.39999999999998</v>
      </c>
      <c r="G13391" t="s">
        <v>33</v>
      </c>
      <c r="H13391" t="s">
        <v>31814</v>
      </c>
      <c r="I13391" t="s">
        <v>31819</v>
      </c>
      <c r="M13391" t="s">
        <v>36</v>
      </c>
      <c r="N13391" t="str">
        <f>IF(AND(PESQUISA!$B$3&lt;&gt;"",OR(PESQUISA!$B$4="TODAS",B13391=PESQUISA!$B$4),ISNUMBER(SEARCH(PESQUISA!$B$3,D13391))),ROW()-1,"")</f>
        <v/>
      </c>
    </row>
    <row r="13392" spans="1:14" x14ac:dyDescent="0.3">
      <c r="A13392" t="s">
        <v>40358</v>
      </c>
      <c r="B13392" t="s">
        <v>31811</v>
      </c>
      <c r="C13392" t="s">
        <v>40359</v>
      </c>
      <c r="D13392" t="s">
        <v>40360</v>
      </c>
      <c r="E13392" t="s">
        <v>6144</v>
      </c>
      <c r="F13392" s="7">
        <v>25.19</v>
      </c>
      <c r="G13392" t="s">
        <v>33</v>
      </c>
      <c r="H13392" t="s">
        <v>31814</v>
      </c>
      <c r="I13392" t="s">
        <v>32249</v>
      </c>
      <c r="M13392" t="s">
        <v>36</v>
      </c>
      <c r="N13392" t="str">
        <f>IF(AND(PESQUISA!$B$3&lt;&gt;"",OR(PESQUISA!$B$4="TODAS",B13392=PESQUISA!$B$4),ISNUMBER(SEARCH(PESQUISA!$B$3,D13392))),ROW()-1,"")</f>
        <v/>
      </c>
    </row>
    <row r="13393" spans="1:14" x14ac:dyDescent="0.3">
      <c r="A13393" t="s">
        <v>40361</v>
      </c>
      <c r="B13393" t="s">
        <v>31811</v>
      </c>
      <c r="C13393" t="s">
        <v>40362</v>
      </c>
      <c r="D13393" t="s">
        <v>40363</v>
      </c>
      <c r="E13393" t="s">
        <v>21689</v>
      </c>
      <c r="F13393" s="7">
        <v>4519.62</v>
      </c>
      <c r="G13393" t="s">
        <v>33</v>
      </c>
      <c r="H13393" t="s">
        <v>31814</v>
      </c>
      <c r="I13393" t="s">
        <v>32249</v>
      </c>
      <c r="M13393" t="s">
        <v>36</v>
      </c>
      <c r="N13393" t="str">
        <f>IF(AND(PESQUISA!$B$3&lt;&gt;"",OR(PESQUISA!$B$4="TODAS",B13393=PESQUISA!$B$4),ISNUMBER(SEARCH(PESQUISA!$B$3,D13393))),ROW()-1,"")</f>
        <v/>
      </c>
    </row>
    <row r="13394" spans="1:14" x14ac:dyDescent="0.3">
      <c r="A13394" t="s">
        <v>40364</v>
      </c>
      <c r="B13394" t="s">
        <v>31811</v>
      </c>
      <c r="C13394" t="s">
        <v>40365</v>
      </c>
      <c r="D13394" t="s">
        <v>40366</v>
      </c>
      <c r="E13394" t="s">
        <v>60</v>
      </c>
      <c r="F13394" s="7">
        <v>37.32</v>
      </c>
      <c r="G13394" t="s">
        <v>33</v>
      </c>
      <c r="H13394" t="s">
        <v>31814</v>
      </c>
      <c r="I13394" t="s">
        <v>31819</v>
      </c>
      <c r="M13394" t="s">
        <v>36</v>
      </c>
      <c r="N13394" t="str">
        <f>IF(AND(PESQUISA!$B$3&lt;&gt;"",OR(PESQUISA!$B$4="TODAS",B13394=PESQUISA!$B$4),ISNUMBER(SEARCH(PESQUISA!$B$3,D13394))),ROW()-1,"")</f>
        <v/>
      </c>
    </row>
    <row r="13395" spans="1:14" x14ac:dyDescent="0.3">
      <c r="A13395" t="s">
        <v>40367</v>
      </c>
      <c r="B13395" t="s">
        <v>31811</v>
      </c>
      <c r="C13395" t="s">
        <v>40368</v>
      </c>
      <c r="D13395" t="s">
        <v>40369</v>
      </c>
      <c r="E13395" t="s">
        <v>60</v>
      </c>
      <c r="F13395" s="7">
        <v>75.38</v>
      </c>
      <c r="G13395" t="s">
        <v>33</v>
      </c>
      <c r="H13395" t="s">
        <v>31814</v>
      </c>
      <c r="I13395" t="s">
        <v>31819</v>
      </c>
      <c r="M13395" t="s">
        <v>36</v>
      </c>
      <c r="N13395" t="str">
        <f>IF(AND(PESQUISA!$B$3&lt;&gt;"",OR(PESQUISA!$B$4="TODAS",B13395=PESQUISA!$B$4),ISNUMBER(SEARCH(PESQUISA!$B$3,D13395))),ROW()-1,"")</f>
        <v/>
      </c>
    </row>
    <row r="13396" spans="1:14" x14ac:dyDescent="0.3">
      <c r="A13396" t="s">
        <v>40370</v>
      </c>
      <c r="B13396" t="s">
        <v>31811</v>
      </c>
      <c r="C13396" t="s">
        <v>40371</v>
      </c>
      <c r="D13396" t="s">
        <v>40372</v>
      </c>
      <c r="E13396" t="s">
        <v>60</v>
      </c>
      <c r="F13396" s="7">
        <v>199.97</v>
      </c>
      <c r="G13396" t="s">
        <v>33</v>
      </c>
      <c r="H13396" t="s">
        <v>31814</v>
      </c>
      <c r="I13396" t="s">
        <v>31819</v>
      </c>
      <c r="M13396" t="s">
        <v>36</v>
      </c>
      <c r="N13396" t="str">
        <f>IF(AND(PESQUISA!$B$3&lt;&gt;"",OR(PESQUISA!$B$4="TODAS",B13396=PESQUISA!$B$4),ISNUMBER(SEARCH(PESQUISA!$B$3,D13396))),ROW()-1,"")</f>
        <v/>
      </c>
    </row>
    <row r="13397" spans="1:14" x14ac:dyDescent="0.3">
      <c r="A13397" t="s">
        <v>40373</v>
      </c>
      <c r="B13397" t="s">
        <v>31811</v>
      </c>
      <c r="C13397" t="s">
        <v>40374</v>
      </c>
      <c r="D13397" t="s">
        <v>40375</v>
      </c>
      <c r="E13397" t="s">
        <v>60</v>
      </c>
      <c r="F13397" s="7">
        <v>291.32</v>
      </c>
      <c r="G13397" t="s">
        <v>33</v>
      </c>
      <c r="H13397" t="s">
        <v>31814</v>
      </c>
      <c r="I13397" t="s">
        <v>31819</v>
      </c>
      <c r="M13397" t="s">
        <v>36</v>
      </c>
      <c r="N13397" t="str">
        <f>IF(AND(PESQUISA!$B$3&lt;&gt;"",OR(PESQUISA!$B$4="TODAS",B13397=PESQUISA!$B$4),ISNUMBER(SEARCH(PESQUISA!$B$3,D13397))),ROW()-1,"")</f>
        <v/>
      </c>
    </row>
    <row r="13398" spans="1:14" x14ac:dyDescent="0.3">
      <c r="A13398" t="s">
        <v>40376</v>
      </c>
      <c r="B13398" t="s">
        <v>31811</v>
      </c>
      <c r="C13398" t="s">
        <v>40377</v>
      </c>
      <c r="D13398" t="s">
        <v>40378</v>
      </c>
      <c r="E13398" t="s">
        <v>376</v>
      </c>
      <c r="F13398" s="7">
        <v>2104</v>
      </c>
      <c r="G13398" t="s">
        <v>33</v>
      </c>
      <c r="H13398" t="s">
        <v>31814</v>
      </c>
      <c r="I13398" t="s">
        <v>31819</v>
      </c>
      <c r="M13398" t="s">
        <v>36</v>
      </c>
      <c r="N13398" t="str">
        <f>IF(AND(PESQUISA!$B$3&lt;&gt;"",OR(PESQUISA!$B$4="TODAS",B13398=PESQUISA!$B$4),ISNUMBER(SEARCH(PESQUISA!$B$3,D13398))),ROW()-1,"")</f>
        <v/>
      </c>
    </row>
    <row r="13399" spans="1:14" x14ac:dyDescent="0.3">
      <c r="A13399" t="s">
        <v>40379</v>
      </c>
      <c r="B13399" t="s">
        <v>31811</v>
      </c>
      <c r="C13399" t="s">
        <v>40380</v>
      </c>
      <c r="D13399" t="s">
        <v>40381</v>
      </c>
      <c r="E13399" t="s">
        <v>33050</v>
      </c>
      <c r="F13399" s="7">
        <v>32.49</v>
      </c>
      <c r="G13399" t="s">
        <v>33</v>
      </c>
      <c r="H13399" t="s">
        <v>31814</v>
      </c>
      <c r="I13399" t="s">
        <v>31819</v>
      </c>
      <c r="M13399" t="s">
        <v>36</v>
      </c>
      <c r="N13399" t="str">
        <f>IF(AND(PESQUISA!$B$3&lt;&gt;"",OR(PESQUISA!$B$4="TODAS",B13399=PESQUISA!$B$4),ISNUMBER(SEARCH(PESQUISA!$B$3,D13399))),ROW()-1,"")</f>
        <v/>
      </c>
    </row>
    <row r="13400" spans="1:14" x14ac:dyDescent="0.3">
      <c r="A13400" t="s">
        <v>40382</v>
      </c>
      <c r="B13400" t="s">
        <v>31811</v>
      </c>
      <c r="C13400" t="s">
        <v>40383</v>
      </c>
      <c r="D13400" t="s">
        <v>40384</v>
      </c>
      <c r="E13400" t="s">
        <v>60</v>
      </c>
      <c r="F13400" s="7">
        <v>14</v>
      </c>
      <c r="G13400" t="s">
        <v>33</v>
      </c>
      <c r="H13400" t="s">
        <v>31814</v>
      </c>
      <c r="I13400" t="s">
        <v>31819</v>
      </c>
      <c r="M13400" t="s">
        <v>36</v>
      </c>
      <c r="N13400" t="str">
        <f>IF(AND(PESQUISA!$B$3&lt;&gt;"",OR(PESQUISA!$B$4="TODAS",B13400=PESQUISA!$B$4),ISNUMBER(SEARCH(PESQUISA!$B$3,D13400))),ROW()-1,"")</f>
        <v/>
      </c>
    </row>
    <row r="13401" spans="1:14" x14ac:dyDescent="0.3">
      <c r="A13401" t="s">
        <v>40385</v>
      </c>
      <c r="B13401" t="s">
        <v>31811</v>
      </c>
      <c r="C13401" t="s">
        <v>40386</v>
      </c>
      <c r="D13401" t="s">
        <v>40387</v>
      </c>
      <c r="E13401" t="s">
        <v>60</v>
      </c>
      <c r="F13401" s="7">
        <v>24.58</v>
      </c>
      <c r="G13401" t="s">
        <v>33</v>
      </c>
      <c r="H13401" t="s">
        <v>31814</v>
      </c>
      <c r="I13401" t="s">
        <v>31819</v>
      </c>
      <c r="M13401" t="s">
        <v>36</v>
      </c>
      <c r="N13401" t="str">
        <f>IF(AND(PESQUISA!$B$3&lt;&gt;"",OR(PESQUISA!$B$4="TODAS",B13401=PESQUISA!$B$4),ISNUMBER(SEARCH(PESQUISA!$B$3,D13401))),ROW()-1,"")</f>
        <v/>
      </c>
    </row>
    <row r="13402" spans="1:14" x14ac:dyDescent="0.3">
      <c r="A13402" t="s">
        <v>40388</v>
      </c>
      <c r="B13402" t="s">
        <v>31811</v>
      </c>
      <c r="C13402" t="s">
        <v>40389</v>
      </c>
      <c r="D13402" t="s">
        <v>40390</v>
      </c>
      <c r="E13402" t="s">
        <v>60</v>
      </c>
      <c r="F13402" s="7">
        <v>5.7</v>
      </c>
      <c r="G13402" t="s">
        <v>33</v>
      </c>
      <c r="H13402" t="s">
        <v>31814</v>
      </c>
      <c r="I13402" t="s">
        <v>31819</v>
      </c>
      <c r="M13402" t="s">
        <v>36</v>
      </c>
      <c r="N13402" t="str">
        <f>IF(AND(PESQUISA!$B$3&lt;&gt;"",OR(PESQUISA!$B$4="TODAS",B13402=PESQUISA!$B$4),ISNUMBER(SEARCH(PESQUISA!$B$3,D13402))),ROW()-1,"")</f>
        <v/>
      </c>
    </row>
    <row r="13403" spans="1:14" x14ac:dyDescent="0.3">
      <c r="A13403" t="s">
        <v>40391</v>
      </c>
      <c r="B13403" t="s">
        <v>31811</v>
      </c>
      <c r="C13403" t="s">
        <v>40392</v>
      </c>
      <c r="D13403" t="s">
        <v>40393</v>
      </c>
      <c r="E13403" t="s">
        <v>60</v>
      </c>
      <c r="F13403" s="7">
        <v>1.78</v>
      </c>
      <c r="G13403" t="s">
        <v>33</v>
      </c>
      <c r="H13403" t="s">
        <v>31814</v>
      </c>
      <c r="I13403" t="s">
        <v>31819</v>
      </c>
      <c r="M13403" t="s">
        <v>36</v>
      </c>
      <c r="N13403" t="str">
        <f>IF(AND(PESQUISA!$B$3&lt;&gt;"",OR(PESQUISA!$B$4="TODAS",B13403=PESQUISA!$B$4),ISNUMBER(SEARCH(PESQUISA!$B$3,D13403))),ROW()-1,"")</f>
        <v/>
      </c>
    </row>
    <row r="13404" spans="1:14" x14ac:dyDescent="0.3">
      <c r="A13404" t="s">
        <v>40394</v>
      </c>
      <c r="B13404" t="s">
        <v>31811</v>
      </c>
      <c r="C13404" t="s">
        <v>40395</v>
      </c>
      <c r="D13404" t="s">
        <v>40396</v>
      </c>
      <c r="E13404" t="s">
        <v>60</v>
      </c>
      <c r="F13404" s="7">
        <v>2.97</v>
      </c>
      <c r="G13404" t="s">
        <v>33</v>
      </c>
      <c r="H13404" t="s">
        <v>31814</v>
      </c>
      <c r="I13404" t="s">
        <v>31819</v>
      </c>
      <c r="M13404" t="s">
        <v>36</v>
      </c>
      <c r="N13404" t="str">
        <f>IF(AND(PESQUISA!$B$3&lt;&gt;"",OR(PESQUISA!$B$4="TODAS",B13404=PESQUISA!$B$4),ISNUMBER(SEARCH(PESQUISA!$B$3,D13404))),ROW()-1,"")</f>
        <v/>
      </c>
    </row>
    <row r="13405" spans="1:14" x14ac:dyDescent="0.3">
      <c r="A13405" t="s">
        <v>40397</v>
      </c>
      <c r="B13405" t="s">
        <v>31811</v>
      </c>
      <c r="C13405" t="s">
        <v>40398</v>
      </c>
      <c r="D13405" t="s">
        <v>40399</v>
      </c>
      <c r="E13405" t="s">
        <v>60</v>
      </c>
      <c r="F13405" s="7">
        <v>9.49</v>
      </c>
      <c r="G13405" t="s">
        <v>33</v>
      </c>
      <c r="H13405" t="s">
        <v>31814</v>
      </c>
      <c r="I13405" t="s">
        <v>31819</v>
      </c>
      <c r="M13405" t="s">
        <v>36</v>
      </c>
      <c r="N13405" t="str">
        <f>IF(AND(PESQUISA!$B$3&lt;&gt;"",OR(PESQUISA!$B$4="TODAS",B13405=PESQUISA!$B$4),ISNUMBER(SEARCH(PESQUISA!$B$3,D13405))),ROW()-1,"")</f>
        <v/>
      </c>
    </row>
    <row r="13406" spans="1:14" x14ac:dyDescent="0.3">
      <c r="A13406" t="s">
        <v>40400</v>
      </c>
      <c r="B13406" t="s">
        <v>31811</v>
      </c>
      <c r="C13406" t="s">
        <v>40401</v>
      </c>
      <c r="D13406" t="s">
        <v>40402</v>
      </c>
      <c r="E13406" t="s">
        <v>60</v>
      </c>
      <c r="F13406" s="7">
        <v>3.27</v>
      </c>
      <c r="G13406" t="s">
        <v>33</v>
      </c>
      <c r="H13406" t="s">
        <v>31814</v>
      </c>
      <c r="I13406" t="s">
        <v>31819</v>
      </c>
      <c r="M13406" t="s">
        <v>36</v>
      </c>
      <c r="N13406" t="str">
        <f>IF(AND(PESQUISA!$B$3&lt;&gt;"",OR(PESQUISA!$B$4="TODAS",B13406=PESQUISA!$B$4),ISNUMBER(SEARCH(PESQUISA!$B$3,D13406))),ROW()-1,"")</f>
        <v/>
      </c>
    </row>
    <row r="13407" spans="1:14" x14ac:dyDescent="0.3">
      <c r="A13407" t="s">
        <v>40403</v>
      </c>
      <c r="B13407" t="s">
        <v>31811</v>
      </c>
      <c r="C13407" t="s">
        <v>40404</v>
      </c>
      <c r="D13407" t="s">
        <v>40405</v>
      </c>
      <c r="E13407" t="s">
        <v>60</v>
      </c>
      <c r="F13407" s="7">
        <v>2.2400000000000002</v>
      </c>
      <c r="G13407" t="s">
        <v>33</v>
      </c>
      <c r="H13407" t="s">
        <v>31814</v>
      </c>
      <c r="I13407" t="s">
        <v>31819</v>
      </c>
      <c r="M13407" t="s">
        <v>36</v>
      </c>
      <c r="N13407" t="str">
        <f>IF(AND(PESQUISA!$B$3&lt;&gt;"",OR(PESQUISA!$B$4="TODAS",B13407=PESQUISA!$B$4),ISNUMBER(SEARCH(PESQUISA!$B$3,D13407))),ROW()-1,"")</f>
        <v/>
      </c>
    </row>
    <row r="13408" spans="1:14" x14ac:dyDescent="0.3">
      <c r="A13408" t="s">
        <v>40406</v>
      </c>
      <c r="B13408" t="s">
        <v>31811</v>
      </c>
      <c r="C13408" t="s">
        <v>40407</v>
      </c>
      <c r="D13408" t="s">
        <v>40408</v>
      </c>
      <c r="E13408" t="s">
        <v>40</v>
      </c>
      <c r="F13408" s="7">
        <v>339</v>
      </c>
      <c r="G13408" t="s">
        <v>33</v>
      </c>
      <c r="H13408" t="s">
        <v>31814</v>
      </c>
      <c r="I13408" t="s">
        <v>31819</v>
      </c>
      <c r="M13408" t="s">
        <v>36</v>
      </c>
      <c r="N13408" t="str">
        <f>IF(AND(PESQUISA!$B$3&lt;&gt;"",OR(PESQUISA!$B$4="TODAS",B13408=PESQUISA!$B$4),ISNUMBER(SEARCH(PESQUISA!$B$3,D13408))),ROW()-1,"")</f>
        <v/>
      </c>
    </row>
    <row r="13409" spans="1:14" x14ac:dyDescent="0.3">
      <c r="A13409" t="s">
        <v>40409</v>
      </c>
      <c r="B13409" t="s">
        <v>31811</v>
      </c>
      <c r="C13409" t="s">
        <v>40410</v>
      </c>
      <c r="D13409" t="s">
        <v>40411</v>
      </c>
      <c r="E13409" t="s">
        <v>40</v>
      </c>
      <c r="F13409" s="7">
        <v>417.87</v>
      </c>
      <c r="G13409" t="s">
        <v>33</v>
      </c>
      <c r="H13409" t="s">
        <v>31814</v>
      </c>
      <c r="I13409" t="s">
        <v>31819</v>
      </c>
      <c r="M13409" t="s">
        <v>36</v>
      </c>
      <c r="N13409" t="str">
        <f>IF(AND(PESQUISA!$B$3&lt;&gt;"",OR(PESQUISA!$B$4="TODAS",B13409=PESQUISA!$B$4),ISNUMBER(SEARCH(PESQUISA!$B$3,D13409))),ROW()-1,"")</f>
        <v/>
      </c>
    </row>
    <row r="13410" spans="1:14" x14ac:dyDescent="0.3">
      <c r="A13410" t="s">
        <v>40412</v>
      </c>
      <c r="B13410" t="s">
        <v>31811</v>
      </c>
      <c r="C13410" t="s">
        <v>40413</v>
      </c>
      <c r="D13410" t="s">
        <v>40414</v>
      </c>
      <c r="E13410" t="s">
        <v>40</v>
      </c>
      <c r="F13410" s="7">
        <v>520.24</v>
      </c>
      <c r="G13410" t="s">
        <v>33</v>
      </c>
      <c r="H13410" t="s">
        <v>31814</v>
      </c>
      <c r="I13410" t="s">
        <v>31819</v>
      </c>
      <c r="M13410" t="s">
        <v>36</v>
      </c>
      <c r="N13410" t="str">
        <f>IF(AND(PESQUISA!$B$3&lt;&gt;"",OR(PESQUISA!$B$4="TODAS",B13410=PESQUISA!$B$4),ISNUMBER(SEARCH(PESQUISA!$B$3,D13410))),ROW()-1,"")</f>
        <v/>
      </c>
    </row>
    <row r="13411" spans="1:14" x14ac:dyDescent="0.3">
      <c r="A13411" t="s">
        <v>40415</v>
      </c>
      <c r="B13411" t="s">
        <v>31811</v>
      </c>
      <c r="C13411" t="s">
        <v>40416</v>
      </c>
      <c r="D13411" t="s">
        <v>40417</v>
      </c>
      <c r="E13411" t="s">
        <v>40</v>
      </c>
      <c r="F13411" s="7">
        <v>555.49</v>
      </c>
      <c r="G13411" t="s">
        <v>33</v>
      </c>
      <c r="H13411" t="s">
        <v>31814</v>
      </c>
      <c r="I13411" t="s">
        <v>31819</v>
      </c>
      <c r="M13411" t="s">
        <v>36</v>
      </c>
      <c r="N13411" t="str">
        <f>IF(AND(PESQUISA!$B$3&lt;&gt;"",OR(PESQUISA!$B$4="TODAS",B13411=PESQUISA!$B$4),ISNUMBER(SEARCH(PESQUISA!$B$3,D13411))),ROW()-1,"")</f>
        <v/>
      </c>
    </row>
    <row r="13412" spans="1:14" x14ac:dyDescent="0.3">
      <c r="A13412" t="s">
        <v>40418</v>
      </c>
      <c r="B13412" t="s">
        <v>31811</v>
      </c>
      <c r="C13412" t="s">
        <v>40419</v>
      </c>
      <c r="D13412" t="s">
        <v>40420</v>
      </c>
      <c r="E13412" t="s">
        <v>40</v>
      </c>
      <c r="F13412" s="7">
        <v>501.78</v>
      </c>
      <c r="G13412" t="s">
        <v>33</v>
      </c>
      <c r="H13412" t="s">
        <v>31814</v>
      </c>
      <c r="I13412" t="s">
        <v>31819</v>
      </c>
      <c r="M13412" t="s">
        <v>36</v>
      </c>
      <c r="N13412" t="str">
        <f>IF(AND(PESQUISA!$B$3&lt;&gt;"",OR(PESQUISA!$B$4="TODAS",B13412=PESQUISA!$B$4),ISNUMBER(SEARCH(PESQUISA!$B$3,D13412))),ROW()-1,"")</f>
        <v/>
      </c>
    </row>
    <row r="13413" spans="1:14" x14ac:dyDescent="0.3">
      <c r="A13413" t="s">
        <v>40421</v>
      </c>
      <c r="B13413" t="s">
        <v>31811</v>
      </c>
      <c r="C13413" t="s">
        <v>40422</v>
      </c>
      <c r="D13413" t="s">
        <v>40423</v>
      </c>
      <c r="E13413" t="s">
        <v>40</v>
      </c>
      <c r="F13413" s="7">
        <v>598.28</v>
      </c>
      <c r="G13413" t="s">
        <v>33</v>
      </c>
      <c r="H13413" t="s">
        <v>31814</v>
      </c>
      <c r="I13413" t="s">
        <v>31819</v>
      </c>
      <c r="M13413" t="s">
        <v>36</v>
      </c>
      <c r="N13413" t="str">
        <f>IF(AND(PESQUISA!$B$3&lt;&gt;"",OR(PESQUISA!$B$4="TODAS",B13413=PESQUISA!$B$4),ISNUMBER(SEARCH(PESQUISA!$B$3,D13413))),ROW()-1,"")</f>
        <v/>
      </c>
    </row>
    <row r="13414" spans="1:14" x14ac:dyDescent="0.3">
      <c r="A13414" t="s">
        <v>40424</v>
      </c>
      <c r="B13414" t="s">
        <v>31811</v>
      </c>
      <c r="C13414" t="s">
        <v>40425</v>
      </c>
      <c r="D13414" t="s">
        <v>40426</v>
      </c>
      <c r="E13414" t="s">
        <v>40</v>
      </c>
      <c r="F13414" s="7">
        <v>604.15</v>
      </c>
      <c r="G13414" t="s">
        <v>33</v>
      </c>
      <c r="H13414" t="s">
        <v>31814</v>
      </c>
      <c r="I13414" t="s">
        <v>31819</v>
      </c>
      <c r="M13414" t="s">
        <v>36</v>
      </c>
      <c r="N13414" t="str">
        <f>IF(AND(PESQUISA!$B$3&lt;&gt;"",OR(PESQUISA!$B$4="TODAS",B13414=PESQUISA!$B$4),ISNUMBER(SEARCH(PESQUISA!$B$3,D13414))),ROW()-1,"")</f>
        <v/>
      </c>
    </row>
    <row r="13415" spans="1:14" x14ac:dyDescent="0.3">
      <c r="A13415" t="s">
        <v>40427</v>
      </c>
      <c r="B13415" t="s">
        <v>31811</v>
      </c>
      <c r="C13415" t="s">
        <v>40428</v>
      </c>
      <c r="D13415" t="s">
        <v>40429</v>
      </c>
      <c r="E13415" t="s">
        <v>40</v>
      </c>
      <c r="F13415" s="7">
        <v>788.76</v>
      </c>
      <c r="G13415" t="s">
        <v>33</v>
      </c>
      <c r="H13415" t="s">
        <v>31814</v>
      </c>
      <c r="I13415" t="s">
        <v>31819</v>
      </c>
      <c r="M13415" t="s">
        <v>36</v>
      </c>
      <c r="N13415" t="str">
        <f>IF(AND(PESQUISA!$B$3&lt;&gt;"",OR(PESQUISA!$B$4="TODAS",B13415=PESQUISA!$B$4),ISNUMBER(SEARCH(PESQUISA!$B$3,D13415))),ROW()-1,"")</f>
        <v/>
      </c>
    </row>
    <row r="13416" spans="1:14" x14ac:dyDescent="0.3">
      <c r="A13416" t="s">
        <v>40430</v>
      </c>
      <c r="B13416" t="s">
        <v>31811</v>
      </c>
      <c r="C13416" t="s">
        <v>40431</v>
      </c>
      <c r="D13416" t="s">
        <v>40432</v>
      </c>
      <c r="E13416" t="s">
        <v>40</v>
      </c>
      <c r="F13416" s="7">
        <v>672.96</v>
      </c>
      <c r="G13416" t="s">
        <v>33</v>
      </c>
      <c r="H13416" t="s">
        <v>31814</v>
      </c>
      <c r="I13416" t="s">
        <v>31819</v>
      </c>
      <c r="M13416" t="s">
        <v>36</v>
      </c>
      <c r="N13416" t="str">
        <f>IF(AND(PESQUISA!$B$3&lt;&gt;"",OR(PESQUISA!$B$4="TODAS",B13416=PESQUISA!$B$4),ISNUMBER(SEARCH(PESQUISA!$B$3,D13416))),ROW()-1,"")</f>
        <v/>
      </c>
    </row>
    <row r="13417" spans="1:14" x14ac:dyDescent="0.3">
      <c r="A13417" t="s">
        <v>40433</v>
      </c>
      <c r="B13417" t="s">
        <v>31811</v>
      </c>
      <c r="C13417" t="s">
        <v>40434</v>
      </c>
      <c r="D13417" t="s">
        <v>40435</v>
      </c>
      <c r="E13417" t="s">
        <v>40</v>
      </c>
      <c r="F13417" s="7">
        <v>847.5</v>
      </c>
      <c r="G13417" t="s">
        <v>33</v>
      </c>
      <c r="H13417" t="s">
        <v>31814</v>
      </c>
      <c r="I13417" t="s">
        <v>31819</v>
      </c>
      <c r="M13417" t="s">
        <v>36</v>
      </c>
      <c r="N13417" t="str">
        <f>IF(AND(PESQUISA!$B$3&lt;&gt;"",OR(PESQUISA!$B$4="TODAS",B13417=PESQUISA!$B$4),ISNUMBER(SEARCH(PESQUISA!$B$3,D13417))),ROW()-1,"")</f>
        <v/>
      </c>
    </row>
    <row r="13418" spans="1:14" x14ac:dyDescent="0.3">
      <c r="A13418" t="s">
        <v>40436</v>
      </c>
      <c r="B13418" t="s">
        <v>31811</v>
      </c>
      <c r="C13418" t="s">
        <v>40437</v>
      </c>
      <c r="D13418" t="s">
        <v>40438</v>
      </c>
      <c r="E13418" t="s">
        <v>40</v>
      </c>
      <c r="F13418" s="7">
        <v>1030.42</v>
      </c>
      <c r="G13418" t="s">
        <v>33</v>
      </c>
      <c r="H13418" t="s">
        <v>31814</v>
      </c>
      <c r="I13418" t="s">
        <v>31819</v>
      </c>
      <c r="M13418" t="s">
        <v>36</v>
      </c>
      <c r="N13418" t="str">
        <f>IF(AND(PESQUISA!$B$3&lt;&gt;"",OR(PESQUISA!$B$4="TODAS",B13418=PESQUISA!$B$4),ISNUMBER(SEARCH(PESQUISA!$B$3,D13418))),ROW()-1,"")</f>
        <v/>
      </c>
    </row>
    <row r="13419" spans="1:14" x14ac:dyDescent="0.3">
      <c r="A13419" t="s">
        <v>40439</v>
      </c>
      <c r="B13419" t="s">
        <v>31811</v>
      </c>
      <c r="C13419" t="s">
        <v>40440</v>
      </c>
      <c r="D13419" t="s">
        <v>40441</v>
      </c>
      <c r="E13419" t="s">
        <v>40</v>
      </c>
      <c r="F13419" s="7">
        <v>1174.75</v>
      </c>
      <c r="G13419" t="s">
        <v>33</v>
      </c>
      <c r="H13419" t="s">
        <v>31814</v>
      </c>
      <c r="I13419" t="s">
        <v>31819</v>
      </c>
      <c r="M13419" t="s">
        <v>36</v>
      </c>
      <c r="N13419" t="str">
        <f>IF(AND(PESQUISA!$B$3&lt;&gt;"",OR(PESQUISA!$B$4="TODAS",B13419=PESQUISA!$B$4),ISNUMBER(SEARCH(PESQUISA!$B$3,D13419))),ROW()-1,"")</f>
        <v/>
      </c>
    </row>
    <row r="13420" spans="1:14" x14ac:dyDescent="0.3">
      <c r="A13420" t="s">
        <v>40442</v>
      </c>
      <c r="B13420" t="s">
        <v>31811</v>
      </c>
      <c r="C13420" t="s">
        <v>40443</v>
      </c>
      <c r="D13420" t="s">
        <v>40444</v>
      </c>
      <c r="E13420" t="s">
        <v>60</v>
      </c>
      <c r="F13420" s="7">
        <v>15.1</v>
      </c>
      <c r="G13420" t="s">
        <v>33</v>
      </c>
      <c r="H13420" t="s">
        <v>31814</v>
      </c>
      <c r="I13420" t="s">
        <v>31819</v>
      </c>
      <c r="M13420" t="s">
        <v>36</v>
      </c>
      <c r="N13420" t="str">
        <f>IF(AND(PESQUISA!$B$3&lt;&gt;"",OR(PESQUISA!$B$4="TODAS",B13420=PESQUISA!$B$4),ISNUMBER(SEARCH(PESQUISA!$B$3,D13420))),ROW()-1,"")</f>
        <v/>
      </c>
    </row>
    <row r="13421" spans="1:14" x14ac:dyDescent="0.3">
      <c r="A13421" t="s">
        <v>40445</v>
      </c>
      <c r="B13421" t="s">
        <v>31811</v>
      </c>
      <c r="C13421" t="s">
        <v>40446</v>
      </c>
      <c r="D13421" t="s">
        <v>40447</v>
      </c>
      <c r="E13421" t="s">
        <v>60</v>
      </c>
      <c r="F13421" s="7">
        <v>17.03</v>
      </c>
      <c r="G13421" t="s">
        <v>33</v>
      </c>
      <c r="H13421" t="s">
        <v>31814</v>
      </c>
      <c r="I13421" t="s">
        <v>31819</v>
      </c>
      <c r="M13421" t="s">
        <v>36</v>
      </c>
      <c r="N13421" t="str">
        <f>IF(AND(PESQUISA!$B$3&lt;&gt;"",OR(PESQUISA!$B$4="TODAS",B13421=PESQUISA!$B$4),ISNUMBER(SEARCH(PESQUISA!$B$3,D13421))),ROW()-1,"")</f>
        <v/>
      </c>
    </row>
    <row r="13422" spans="1:14" x14ac:dyDescent="0.3">
      <c r="A13422" t="s">
        <v>40448</v>
      </c>
      <c r="B13422" t="s">
        <v>31811</v>
      </c>
      <c r="C13422" t="s">
        <v>40449</v>
      </c>
      <c r="D13422" t="s">
        <v>40450</v>
      </c>
      <c r="E13422" t="s">
        <v>60</v>
      </c>
      <c r="F13422" s="7">
        <v>31.32</v>
      </c>
      <c r="G13422" t="s">
        <v>33</v>
      </c>
      <c r="H13422" t="s">
        <v>31814</v>
      </c>
      <c r="I13422" t="s">
        <v>31819</v>
      </c>
      <c r="M13422" t="s">
        <v>36</v>
      </c>
      <c r="N13422" t="str">
        <f>IF(AND(PESQUISA!$B$3&lt;&gt;"",OR(PESQUISA!$B$4="TODAS",B13422=PESQUISA!$B$4),ISNUMBER(SEARCH(PESQUISA!$B$3,D13422))),ROW()-1,"")</f>
        <v/>
      </c>
    </row>
    <row r="13423" spans="1:14" x14ac:dyDescent="0.3">
      <c r="A13423" t="s">
        <v>40451</v>
      </c>
      <c r="B13423" t="s">
        <v>31811</v>
      </c>
      <c r="C13423" t="s">
        <v>40452</v>
      </c>
      <c r="D13423" t="s">
        <v>40453</v>
      </c>
      <c r="E13423" t="s">
        <v>60</v>
      </c>
      <c r="F13423" s="7">
        <v>102.88</v>
      </c>
      <c r="G13423" t="s">
        <v>33</v>
      </c>
      <c r="H13423" t="s">
        <v>31814</v>
      </c>
      <c r="I13423" t="s">
        <v>31819</v>
      </c>
      <c r="M13423" t="s">
        <v>36</v>
      </c>
      <c r="N13423" t="str">
        <f>IF(AND(PESQUISA!$B$3&lt;&gt;"",OR(PESQUISA!$B$4="TODAS",B13423=PESQUISA!$B$4),ISNUMBER(SEARCH(PESQUISA!$B$3,D13423))),ROW()-1,"")</f>
        <v/>
      </c>
    </row>
    <row r="13424" spans="1:14" x14ac:dyDescent="0.3">
      <c r="A13424" t="s">
        <v>40454</v>
      </c>
      <c r="B13424" t="s">
        <v>31811</v>
      </c>
      <c r="C13424" t="s">
        <v>40455</v>
      </c>
      <c r="D13424" t="s">
        <v>40456</v>
      </c>
      <c r="E13424" t="s">
        <v>60</v>
      </c>
      <c r="F13424" s="7">
        <v>18.04</v>
      </c>
      <c r="G13424" t="s">
        <v>33</v>
      </c>
      <c r="H13424" t="s">
        <v>31814</v>
      </c>
      <c r="I13424" t="s">
        <v>31819</v>
      </c>
      <c r="M13424" t="s">
        <v>36</v>
      </c>
      <c r="N13424" t="str">
        <f>IF(AND(PESQUISA!$B$3&lt;&gt;"",OR(PESQUISA!$B$4="TODAS",B13424=PESQUISA!$B$4),ISNUMBER(SEARCH(PESQUISA!$B$3,D13424))),ROW()-1,"")</f>
        <v/>
      </c>
    </row>
    <row r="13425" spans="1:14" x14ac:dyDescent="0.3">
      <c r="A13425" t="s">
        <v>40457</v>
      </c>
      <c r="B13425" t="s">
        <v>31811</v>
      </c>
      <c r="C13425" t="s">
        <v>40458</v>
      </c>
      <c r="D13425" t="s">
        <v>40459</v>
      </c>
      <c r="E13425" t="s">
        <v>40</v>
      </c>
      <c r="F13425" s="7">
        <v>16.55</v>
      </c>
      <c r="G13425" t="s">
        <v>33</v>
      </c>
      <c r="H13425" t="s">
        <v>31814</v>
      </c>
      <c r="I13425" t="s">
        <v>31819</v>
      </c>
      <c r="M13425" t="s">
        <v>36</v>
      </c>
      <c r="N13425" t="str">
        <f>IF(AND(PESQUISA!$B$3&lt;&gt;"",OR(PESQUISA!$B$4="TODAS",B13425=PESQUISA!$B$4),ISNUMBER(SEARCH(PESQUISA!$B$3,D13425))),ROW()-1,"")</f>
        <v/>
      </c>
    </row>
    <row r="13426" spans="1:14" x14ac:dyDescent="0.3">
      <c r="A13426" t="s">
        <v>40460</v>
      </c>
      <c r="B13426" t="s">
        <v>31811</v>
      </c>
      <c r="C13426" t="s">
        <v>40461</v>
      </c>
      <c r="D13426" t="s">
        <v>40462</v>
      </c>
      <c r="E13426" t="s">
        <v>40</v>
      </c>
      <c r="G13426" t="s">
        <v>33</v>
      </c>
      <c r="H13426" t="s">
        <v>31814</v>
      </c>
      <c r="I13426" t="s">
        <v>32347</v>
      </c>
      <c r="M13426" t="s">
        <v>53</v>
      </c>
      <c r="N13426" t="str">
        <f>IF(AND(PESQUISA!$B$3&lt;&gt;"",OR(PESQUISA!$B$4="TODAS",B13426=PESQUISA!$B$4),ISNUMBER(SEARCH(PESQUISA!$B$3,D13426))),ROW()-1,"")</f>
        <v/>
      </c>
    </row>
    <row r="13427" spans="1:14" x14ac:dyDescent="0.3">
      <c r="A13427" t="s">
        <v>40463</v>
      </c>
      <c r="B13427" t="s">
        <v>31811</v>
      </c>
      <c r="C13427" t="s">
        <v>40464</v>
      </c>
      <c r="D13427" t="s">
        <v>40465</v>
      </c>
      <c r="E13427" t="s">
        <v>40</v>
      </c>
      <c r="G13427" t="s">
        <v>33</v>
      </c>
      <c r="H13427" t="s">
        <v>31814</v>
      </c>
      <c r="I13427" t="s">
        <v>31819</v>
      </c>
      <c r="M13427" t="s">
        <v>53</v>
      </c>
      <c r="N13427" t="str">
        <f>IF(AND(PESQUISA!$B$3&lt;&gt;"",OR(PESQUISA!$B$4="TODAS",B13427=PESQUISA!$B$4),ISNUMBER(SEARCH(PESQUISA!$B$3,D13427))),ROW()-1,"")</f>
        <v/>
      </c>
    </row>
    <row r="13428" spans="1:14" x14ac:dyDescent="0.3">
      <c r="A13428" t="s">
        <v>40466</v>
      </c>
      <c r="B13428" t="s">
        <v>31811</v>
      </c>
      <c r="C13428" t="s">
        <v>40467</v>
      </c>
      <c r="D13428" t="s">
        <v>40468</v>
      </c>
      <c r="E13428" t="s">
        <v>40</v>
      </c>
      <c r="G13428" t="s">
        <v>33</v>
      </c>
      <c r="H13428" t="s">
        <v>31814</v>
      </c>
      <c r="I13428" t="s">
        <v>31819</v>
      </c>
      <c r="M13428" t="s">
        <v>53</v>
      </c>
      <c r="N13428" t="str">
        <f>IF(AND(PESQUISA!$B$3&lt;&gt;"",OR(PESQUISA!$B$4="TODAS",B13428=PESQUISA!$B$4),ISNUMBER(SEARCH(PESQUISA!$B$3,D13428))),ROW()-1,"")</f>
        <v/>
      </c>
    </row>
    <row r="13429" spans="1:14" x14ac:dyDescent="0.3">
      <c r="A13429" t="s">
        <v>40469</v>
      </c>
      <c r="B13429" t="s">
        <v>31811</v>
      </c>
      <c r="C13429" t="s">
        <v>40470</v>
      </c>
      <c r="D13429" t="s">
        <v>40471</v>
      </c>
      <c r="E13429" t="s">
        <v>32</v>
      </c>
      <c r="F13429" s="7">
        <v>16.09</v>
      </c>
      <c r="G13429" t="s">
        <v>33</v>
      </c>
      <c r="H13429" t="s">
        <v>31814</v>
      </c>
      <c r="I13429" t="s">
        <v>31819</v>
      </c>
      <c r="M13429" t="s">
        <v>36</v>
      </c>
      <c r="N13429" t="str">
        <f>IF(AND(PESQUISA!$B$3&lt;&gt;"",OR(PESQUISA!$B$4="TODAS",B13429=PESQUISA!$B$4),ISNUMBER(SEARCH(PESQUISA!$B$3,D13429))),ROW()-1,"")</f>
        <v/>
      </c>
    </row>
    <row r="13430" spans="1:14" x14ac:dyDescent="0.3">
      <c r="A13430" t="s">
        <v>40472</v>
      </c>
      <c r="B13430" t="s">
        <v>31811</v>
      </c>
      <c r="C13430" t="s">
        <v>40473</v>
      </c>
      <c r="D13430" t="s">
        <v>40474</v>
      </c>
      <c r="E13430" t="s">
        <v>32</v>
      </c>
      <c r="G13430" t="s">
        <v>33</v>
      </c>
      <c r="H13430" t="s">
        <v>31814</v>
      </c>
      <c r="I13430" t="s">
        <v>31819</v>
      </c>
      <c r="M13430" t="s">
        <v>53</v>
      </c>
      <c r="N13430" t="str">
        <f>IF(AND(PESQUISA!$B$3&lt;&gt;"",OR(PESQUISA!$B$4="TODAS",B13430=PESQUISA!$B$4),ISNUMBER(SEARCH(PESQUISA!$B$3,D13430))),ROW()-1,"")</f>
        <v/>
      </c>
    </row>
    <row r="13431" spans="1:14" x14ac:dyDescent="0.3">
      <c r="A13431" t="s">
        <v>40475</v>
      </c>
      <c r="B13431" t="s">
        <v>31811</v>
      </c>
      <c r="C13431" t="s">
        <v>40476</v>
      </c>
      <c r="D13431" t="s">
        <v>40477</v>
      </c>
      <c r="E13431" t="s">
        <v>32</v>
      </c>
      <c r="G13431" t="s">
        <v>33</v>
      </c>
      <c r="H13431" t="s">
        <v>31814</v>
      </c>
      <c r="I13431" t="s">
        <v>31819</v>
      </c>
      <c r="M13431" t="s">
        <v>53</v>
      </c>
      <c r="N13431" t="str">
        <f>IF(AND(PESQUISA!$B$3&lt;&gt;"",OR(PESQUISA!$B$4="TODAS",B13431=PESQUISA!$B$4),ISNUMBER(SEARCH(PESQUISA!$B$3,D13431))),ROW()-1,"")</f>
        <v/>
      </c>
    </row>
    <row r="13432" spans="1:14" x14ac:dyDescent="0.3">
      <c r="A13432" t="s">
        <v>40478</v>
      </c>
      <c r="B13432" t="s">
        <v>31811</v>
      </c>
      <c r="C13432" t="s">
        <v>40479</v>
      </c>
      <c r="D13432" t="s">
        <v>40480</v>
      </c>
      <c r="E13432" t="s">
        <v>32</v>
      </c>
      <c r="F13432" s="7">
        <v>21.68</v>
      </c>
      <c r="G13432" t="s">
        <v>33</v>
      </c>
      <c r="H13432" t="s">
        <v>31814</v>
      </c>
      <c r="I13432" t="s">
        <v>31819</v>
      </c>
      <c r="M13432" t="s">
        <v>36</v>
      </c>
      <c r="N13432" t="str">
        <f>IF(AND(PESQUISA!$B$3&lt;&gt;"",OR(PESQUISA!$B$4="TODAS",B13432=PESQUISA!$B$4),ISNUMBER(SEARCH(PESQUISA!$B$3,D13432))),ROW()-1,"")</f>
        <v/>
      </c>
    </row>
    <row r="13433" spans="1:14" x14ac:dyDescent="0.3">
      <c r="A13433" t="s">
        <v>40481</v>
      </c>
      <c r="B13433" t="s">
        <v>31811</v>
      </c>
      <c r="C13433" t="s">
        <v>40482</v>
      </c>
      <c r="D13433" t="s">
        <v>40483</v>
      </c>
      <c r="E13433" t="s">
        <v>32</v>
      </c>
      <c r="F13433" s="7">
        <v>44.63</v>
      </c>
      <c r="G13433" t="s">
        <v>33</v>
      </c>
      <c r="H13433" t="s">
        <v>31814</v>
      </c>
      <c r="I13433" t="s">
        <v>31819</v>
      </c>
      <c r="M13433" t="s">
        <v>36</v>
      </c>
      <c r="N13433" t="str">
        <f>IF(AND(PESQUISA!$B$3&lt;&gt;"",OR(PESQUISA!$B$4="TODAS",B13433=PESQUISA!$B$4),ISNUMBER(SEARCH(PESQUISA!$B$3,D13433))),ROW()-1,"")</f>
        <v/>
      </c>
    </row>
    <row r="13434" spans="1:14" x14ac:dyDescent="0.3">
      <c r="A13434" t="s">
        <v>40484</v>
      </c>
      <c r="B13434" t="s">
        <v>31811</v>
      </c>
      <c r="C13434" t="s">
        <v>40485</v>
      </c>
      <c r="D13434" t="s">
        <v>40486</v>
      </c>
      <c r="E13434" t="s">
        <v>32</v>
      </c>
      <c r="F13434" s="7">
        <v>54.81</v>
      </c>
      <c r="G13434" t="s">
        <v>33</v>
      </c>
      <c r="H13434" t="s">
        <v>31814</v>
      </c>
      <c r="I13434" t="s">
        <v>31819</v>
      </c>
      <c r="M13434" t="s">
        <v>36</v>
      </c>
      <c r="N13434" t="str">
        <f>IF(AND(PESQUISA!$B$3&lt;&gt;"",OR(PESQUISA!$B$4="TODAS",B13434=PESQUISA!$B$4),ISNUMBER(SEARCH(PESQUISA!$B$3,D13434))),ROW()-1,"")</f>
        <v/>
      </c>
    </row>
    <row r="13435" spans="1:14" x14ac:dyDescent="0.3">
      <c r="A13435" t="s">
        <v>40487</v>
      </c>
      <c r="B13435" t="s">
        <v>31811</v>
      </c>
      <c r="C13435" t="s">
        <v>40488</v>
      </c>
      <c r="D13435" t="s">
        <v>40489</v>
      </c>
      <c r="E13435" t="s">
        <v>32</v>
      </c>
      <c r="F13435" s="7">
        <v>79.75</v>
      </c>
      <c r="G13435" t="s">
        <v>33</v>
      </c>
      <c r="H13435" t="s">
        <v>31814</v>
      </c>
      <c r="I13435" t="s">
        <v>31819</v>
      </c>
      <c r="M13435" t="s">
        <v>36</v>
      </c>
      <c r="N13435" t="str">
        <f>IF(AND(PESQUISA!$B$3&lt;&gt;"",OR(PESQUISA!$B$4="TODAS",B13435=PESQUISA!$B$4),ISNUMBER(SEARCH(PESQUISA!$B$3,D13435))),ROW()-1,"")</f>
        <v/>
      </c>
    </row>
    <row r="13436" spans="1:14" x14ac:dyDescent="0.3">
      <c r="A13436" t="s">
        <v>40490</v>
      </c>
      <c r="B13436" t="s">
        <v>31811</v>
      </c>
      <c r="C13436" t="s">
        <v>40491</v>
      </c>
      <c r="D13436" t="s">
        <v>40492</v>
      </c>
      <c r="E13436" t="s">
        <v>32</v>
      </c>
      <c r="F13436" s="7">
        <v>43.14</v>
      </c>
      <c r="G13436" t="s">
        <v>33</v>
      </c>
      <c r="H13436" t="s">
        <v>31814</v>
      </c>
      <c r="I13436" t="s">
        <v>31819</v>
      </c>
      <c r="M13436" t="s">
        <v>36</v>
      </c>
      <c r="N13436" t="str">
        <f>IF(AND(PESQUISA!$B$3&lt;&gt;"",OR(PESQUISA!$B$4="TODAS",B13436=PESQUISA!$B$4),ISNUMBER(SEARCH(PESQUISA!$B$3,D13436))),ROW()-1,"")</f>
        <v/>
      </c>
    </row>
    <row r="13437" spans="1:14" x14ac:dyDescent="0.3">
      <c r="A13437" t="s">
        <v>40493</v>
      </c>
      <c r="B13437" t="s">
        <v>31811</v>
      </c>
      <c r="C13437" t="s">
        <v>40494</v>
      </c>
      <c r="D13437" t="s">
        <v>40495</v>
      </c>
      <c r="E13437" t="s">
        <v>32</v>
      </c>
      <c r="F13437" s="7">
        <v>31.5</v>
      </c>
      <c r="G13437" t="s">
        <v>33</v>
      </c>
      <c r="H13437" t="s">
        <v>31814</v>
      </c>
      <c r="I13437" t="s">
        <v>31819</v>
      </c>
      <c r="M13437" t="s">
        <v>36</v>
      </c>
      <c r="N13437" t="str">
        <f>IF(AND(PESQUISA!$B$3&lt;&gt;"",OR(PESQUISA!$B$4="TODAS",B13437=PESQUISA!$B$4),ISNUMBER(SEARCH(PESQUISA!$B$3,D13437))),ROW()-1,"")</f>
        <v/>
      </c>
    </row>
    <row r="13438" spans="1:14" x14ac:dyDescent="0.3">
      <c r="A13438" t="s">
        <v>40496</v>
      </c>
      <c r="B13438" t="s">
        <v>31811</v>
      </c>
      <c r="C13438" t="s">
        <v>40497</v>
      </c>
      <c r="D13438" t="s">
        <v>40498</v>
      </c>
      <c r="E13438" t="s">
        <v>32</v>
      </c>
      <c r="F13438" s="7">
        <v>8.08</v>
      </c>
      <c r="G13438" t="s">
        <v>33</v>
      </c>
      <c r="H13438" t="s">
        <v>31814</v>
      </c>
      <c r="I13438" t="s">
        <v>31819</v>
      </c>
      <c r="M13438" t="s">
        <v>36</v>
      </c>
      <c r="N13438" t="str">
        <f>IF(AND(PESQUISA!$B$3&lt;&gt;"",OR(PESQUISA!$B$4="TODAS",B13438=PESQUISA!$B$4),ISNUMBER(SEARCH(PESQUISA!$B$3,D13438))),ROW()-1,"")</f>
        <v/>
      </c>
    </row>
    <row r="13439" spans="1:14" x14ac:dyDescent="0.3">
      <c r="A13439" t="s">
        <v>40499</v>
      </c>
      <c r="B13439" t="s">
        <v>31811</v>
      </c>
      <c r="C13439" t="s">
        <v>40500</v>
      </c>
      <c r="D13439" t="s">
        <v>40501</v>
      </c>
      <c r="E13439" t="s">
        <v>32</v>
      </c>
      <c r="F13439" s="7">
        <v>5.19</v>
      </c>
      <c r="G13439" t="s">
        <v>33</v>
      </c>
      <c r="H13439" t="s">
        <v>31814</v>
      </c>
      <c r="I13439" t="s">
        <v>31819</v>
      </c>
      <c r="M13439" t="s">
        <v>36</v>
      </c>
      <c r="N13439" t="str">
        <f>IF(AND(PESQUISA!$B$3&lt;&gt;"",OR(PESQUISA!$B$4="TODAS",B13439=PESQUISA!$B$4),ISNUMBER(SEARCH(PESQUISA!$B$3,D13439))),ROW()-1,"")</f>
        <v/>
      </c>
    </row>
    <row r="13440" spans="1:14" x14ac:dyDescent="0.3">
      <c r="A13440" t="s">
        <v>40502</v>
      </c>
      <c r="B13440" t="s">
        <v>31811</v>
      </c>
      <c r="C13440" t="s">
        <v>40503</v>
      </c>
      <c r="D13440" t="s">
        <v>40504</v>
      </c>
      <c r="E13440" t="s">
        <v>32</v>
      </c>
      <c r="G13440" t="s">
        <v>33</v>
      </c>
      <c r="H13440" t="s">
        <v>31814</v>
      </c>
      <c r="I13440" t="s">
        <v>31819</v>
      </c>
      <c r="M13440" t="s">
        <v>53</v>
      </c>
      <c r="N13440" t="str">
        <f>IF(AND(PESQUISA!$B$3&lt;&gt;"",OR(PESQUISA!$B$4="TODAS",B13440=PESQUISA!$B$4),ISNUMBER(SEARCH(PESQUISA!$B$3,D13440))),ROW()-1,"")</f>
        <v/>
      </c>
    </row>
    <row r="13441" spans="1:14" x14ac:dyDescent="0.3">
      <c r="A13441" t="s">
        <v>40505</v>
      </c>
      <c r="B13441" t="s">
        <v>31811</v>
      </c>
      <c r="C13441" t="s">
        <v>40506</v>
      </c>
      <c r="D13441" t="s">
        <v>40507</v>
      </c>
      <c r="E13441" t="s">
        <v>32</v>
      </c>
      <c r="F13441" s="7">
        <v>19.809999999999999</v>
      </c>
      <c r="G13441" t="s">
        <v>33</v>
      </c>
      <c r="H13441" t="s">
        <v>31814</v>
      </c>
      <c r="I13441" t="s">
        <v>31819</v>
      </c>
      <c r="M13441" t="s">
        <v>36</v>
      </c>
      <c r="N13441" t="str">
        <f>IF(AND(PESQUISA!$B$3&lt;&gt;"",OR(PESQUISA!$B$4="TODAS",B13441=PESQUISA!$B$4),ISNUMBER(SEARCH(PESQUISA!$B$3,D13441))),ROW()-1,"")</f>
        <v/>
      </c>
    </row>
    <row r="13442" spans="1:14" x14ac:dyDescent="0.3">
      <c r="A13442" t="s">
        <v>40508</v>
      </c>
      <c r="B13442" t="s">
        <v>31811</v>
      </c>
      <c r="C13442" t="s">
        <v>40509</v>
      </c>
      <c r="D13442" t="s">
        <v>40510</v>
      </c>
      <c r="E13442" t="s">
        <v>859</v>
      </c>
      <c r="F13442" s="7">
        <v>13.86</v>
      </c>
      <c r="G13442" t="s">
        <v>33</v>
      </c>
      <c r="H13442" t="s">
        <v>31814</v>
      </c>
      <c r="I13442" t="s">
        <v>31819</v>
      </c>
      <c r="M13442" t="s">
        <v>36</v>
      </c>
      <c r="N13442" t="str">
        <f>IF(AND(PESQUISA!$B$3&lt;&gt;"",OR(PESQUISA!$B$4="TODAS",B13442=PESQUISA!$B$4),ISNUMBER(SEARCH(PESQUISA!$B$3,D13442))),ROW()-1,"")</f>
        <v/>
      </c>
    </row>
    <row r="13443" spans="1:14" x14ac:dyDescent="0.3">
      <c r="A13443" t="s">
        <v>40511</v>
      </c>
      <c r="B13443" t="s">
        <v>31811</v>
      </c>
      <c r="C13443" t="s">
        <v>40512</v>
      </c>
      <c r="D13443" t="s">
        <v>40513</v>
      </c>
      <c r="E13443" t="s">
        <v>32</v>
      </c>
      <c r="G13443" t="s">
        <v>33</v>
      </c>
      <c r="H13443" t="s">
        <v>31814</v>
      </c>
      <c r="I13443" t="s">
        <v>31819</v>
      </c>
      <c r="M13443" t="s">
        <v>53</v>
      </c>
      <c r="N13443" t="str">
        <f>IF(AND(PESQUISA!$B$3&lt;&gt;"",OR(PESQUISA!$B$4="TODAS",B13443=PESQUISA!$B$4),ISNUMBER(SEARCH(PESQUISA!$B$3,D13443))),ROW()-1,"")</f>
        <v/>
      </c>
    </row>
    <row r="13444" spans="1:14" x14ac:dyDescent="0.3">
      <c r="A13444" t="s">
        <v>40514</v>
      </c>
      <c r="B13444" t="s">
        <v>31811</v>
      </c>
      <c r="C13444" t="s">
        <v>40515</v>
      </c>
      <c r="D13444" t="s">
        <v>40516</v>
      </c>
      <c r="E13444" t="s">
        <v>32</v>
      </c>
      <c r="G13444" t="s">
        <v>33</v>
      </c>
      <c r="H13444" t="s">
        <v>31814</v>
      </c>
      <c r="I13444" t="s">
        <v>31819</v>
      </c>
      <c r="M13444" t="s">
        <v>53</v>
      </c>
      <c r="N13444" t="str">
        <f>IF(AND(PESQUISA!$B$3&lt;&gt;"",OR(PESQUISA!$B$4="TODAS",B13444=PESQUISA!$B$4),ISNUMBER(SEARCH(PESQUISA!$B$3,D13444))),ROW()-1,"")</f>
        <v/>
      </c>
    </row>
    <row r="13445" spans="1:14" x14ac:dyDescent="0.3">
      <c r="A13445" t="s">
        <v>40517</v>
      </c>
      <c r="B13445" t="s">
        <v>31811</v>
      </c>
      <c r="C13445" t="s">
        <v>40518</v>
      </c>
      <c r="D13445" t="s">
        <v>40519</v>
      </c>
      <c r="E13445" t="s">
        <v>32</v>
      </c>
      <c r="G13445" t="s">
        <v>33</v>
      </c>
      <c r="H13445" t="s">
        <v>31814</v>
      </c>
      <c r="I13445" t="s">
        <v>31819</v>
      </c>
      <c r="M13445" t="s">
        <v>53</v>
      </c>
      <c r="N13445" t="str">
        <f>IF(AND(PESQUISA!$B$3&lt;&gt;"",OR(PESQUISA!$B$4="TODAS",B13445=PESQUISA!$B$4),ISNUMBER(SEARCH(PESQUISA!$B$3,D13445))),ROW()-1,"")</f>
        <v/>
      </c>
    </row>
    <row r="13446" spans="1:14" x14ac:dyDescent="0.3">
      <c r="A13446" t="s">
        <v>40520</v>
      </c>
      <c r="B13446" t="s">
        <v>31811</v>
      </c>
      <c r="C13446" t="s">
        <v>40521</v>
      </c>
      <c r="D13446" t="s">
        <v>40522</v>
      </c>
      <c r="E13446" t="s">
        <v>32</v>
      </c>
      <c r="G13446" t="s">
        <v>33</v>
      </c>
      <c r="H13446" t="s">
        <v>31814</v>
      </c>
      <c r="I13446" t="s">
        <v>31819</v>
      </c>
      <c r="M13446" t="s">
        <v>53</v>
      </c>
      <c r="N13446" t="str">
        <f>IF(AND(PESQUISA!$B$3&lt;&gt;"",OR(PESQUISA!$B$4="TODAS",B13446=PESQUISA!$B$4),ISNUMBER(SEARCH(PESQUISA!$B$3,D13446))),ROW()-1,"")</f>
        <v/>
      </c>
    </row>
    <row r="13447" spans="1:14" x14ac:dyDescent="0.3">
      <c r="A13447" t="s">
        <v>40523</v>
      </c>
      <c r="B13447" t="s">
        <v>31811</v>
      </c>
      <c r="C13447" t="s">
        <v>40524</v>
      </c>
      <c r="D13447" t="s">
        <v>40525</v>
      </c>
      <c r="E13447" t="s">
        <v>32</v>
      </c>
      <c r="G13447" t="s">
        <v>33</v>
      </c>
      <c r="H13447" t="s">
        <v>31814</v>
      </c>
      <c r="I13447" t="s">
        <v>31819</v>
      </c>
      <c r="M13447" t="s">
        <v>53</v>
      </c>
      <c r="N13447" t="str">
        <f>IF(AND(PESQUISA!$B$3&lt;&gt;"",OR(PESQUISA!$B$4="TODAS",B13447=PESQUISA!$B$4),ISNUMBER(SEARCH(PESQUISA!$B$3,D13447))),ROW()-1,"")</f>
        <v/>
      </c>
    </row>
    <row r="13448" spans="1:14" x14ac:dyDescent="0.3">
      <c r="A13448" t="s">
        <v>40526</v>
      </c>
      <c r="B13448" t="s">
        <v>31811</v>
      </c>
      <c r="C13448" t="s">
        <v>40527</v>
      </c>
      <c r="D13448" t="s">
        <v>40528</v>
      </c>
      <c r="E13448" t="s">
        <v>32</v>
      </c>
      <c r="G13448" t="s">
        <v>33</v>
      </c>
      <c r="H13448" t="s">
        <v>31814</v>
      </c>
      <c r="I13448" t="s">
        <v>31819</v>
      </c>
      <c r="M13448" t="s">
        <v>53</v>
      </c>
      <c r="N13448" t="str">
        <f>IF(AND(PESQUISA!$B$3&lt;&gt;"",OR(PESQUISA!$B$4="TODAS",B13448=PESQUISA!$B$4),ISNUMBER(SEARCH(PESQUISA!$B$3,D13448))),ROW()-1,"")</f>
        <v/>
      </c>
    </row>
    <row r="13449" spans="1:14" x14ac:dyDescent="0.3">
      <c r="A13449" t="s">
        <v>40529</v>
      </c>
      <c r="B13449" t="s">
        <v>31811</v>
      </c>
      <c r="C13449" t="s">
        <v>40530</v>
      </c>
      <c r="D13449" t="s">
        <v>40531</v>
      </c>
      <c r="E13449" t="s">
        <v>32</v>
      </c>
      <c r="G13449" t="s">
        <v>33</v>
      </c>
      <c r="H13449" t="s">
        <v>31814</v>
      </c>
      <c r="I13449" t="s">
        <v>31819</v>
      </c>
      <c r="M13449" t="s">
        <v>53</v>
      </c>
      <c r="N13449" t="str">
        <f>IF(AND(PESQUISA!$B$3&lt;&gt;"",OR(PESQUISA!$B$4="TODAS",B13449=PESQUISA!$B$4),ISNUMBER(SEARCH(PESQUISA!$B$3,D13449))),ROW()-1,"")</f>
        <v/>
      </c>
    </row>
    <row r="13450" spans="1:14" x14ac:dyDescent="0.3">
      <c r="A13450" t="s">
        <v>40532</v>
      </c>
      <c r="B13450" t="s">
        <v>31811</v>
      </c>
      <c r="C13450" t="s">
        <v>40533</v>
      </c>
      <c r="D13450" t="s">
        <v>40534</v>
      </c>
      <c r="E13450" t="s">
        <v>32</v>
      </c>
      <c r="G13450" t="s">
        <v>33</v>
      </c>
      <c r="H13450" t="s">
        <v>31814</v>
      </c>
      <c r="I13450" t="s">
        <v>31819</v>
      </c>
      <c r="M13450" t="s">
        <v>53</v>
      </c>
      <c r="N13450" t="str">
        <f>IF(AND(PESQUISA!$B$3&lt;&gt;"",OR(PESQUISA!$B$4="TODAS",B13450=PESQUISA!$B$4),ISNUMBER(SEARCH(PESQUISA!$B$3,D13450))),ROW()-1,"")</f>
        <v/>
      </c>
    </row>
    <row r="13451" spans="1:14" x14ac:dyDescent="0.3">
      <c r="A13451" t="s">
        <v>40535</v>
      </c>
      <c r="B13451" t="s">
        <v>31811</v>
      </c>
      <c r="C13451" t="s">
        <v>40536</v>
      </c>
      <c r="D13451" t="s">
        <v>40537</v>
      </c>
      <c r="E13451" t="s">
        <v>32</v>
      </c>
      <c r="G13451" t="s">
        <v>33</v>
      </c>
      <c r="H13451" t="s">
        <v>31814</v>
      </c>
      <c r="I13451" t="s">
        <v>31819</v>
      </c>
      <c r="M13451" t="s">
        <v>53</v>
      </c>
      <c r="N13451" t="str">
        <f>IF(AND(PESQUISA!$B$3&lt;&gt;"",OR(PESQUISA!$B$4="TODAS",B13451=PESQUISA!$B$4),ISNUMBER(SEARCH(PESQUISA!$B$3,D13451))),ROW()-1,"")</f>
        <v/>
      </c>
    </row>
    <row r="13452" spans="1:14" x14ac:dyDescent="0.3">
      <c r="A13452" t="s">
        <v>40538</v>
      </c>
      <c r="B13452" t="s">
        <v>31811</v>
      </c>
      <c r="C13452" t="s">
        <v>40539</v>
      </c>
      <c r="D13452" t="s">
        <v>40540</v>
      </c>
      <c r="E13452" t="s">
        <v>32</v>
      </c>
      <c r="G13452" t="s">
        <v>33</v>
      </c>
      <c r="H13452" t="s">
        <v>31814</v>
      </c>
      <c r="I13452" t="s">
        <v>31819</v>
      </c>
      <c r="M13452" t="s">
        <v>53</v>
      </c>
      <c r="N13452" t="str">
        <f>IF(AND(PESQUISA!$B$3&lt;&gt;"",OR(PESQUISA!$B$4="TODAS",B13452=PESQUISA!$B$4),ISNUMBER(SEARCH(PESQUISA!$B$3,D13452))),ROW()-1,"")</f>
        <v/>
      </c>
    </row>
    <row r="13453" spans="1:14" x14ac:dyDescent="0.3">
      <c r="A13453" t="s">
        <v>40541</v>
      </c>
      <c r="B13453" t="s">
        <v>31811</v>
      </c>
      <c r="C13453" t="s">
        <v>40542</v>
      </c>
      <c r="D13453" t="s">
        <v>40543</v>
      </c>
      <c r="E13453" t="s">
        <v>32</v>
      </c>
      <c r="G13453" t="s">
        <v>33</v>
      </c>
      <c r="H13453" t="s">
        <v>31814</v>
      </c>
      <c r="I13453" t="s">
        <v>31819</v>
      </c>
      <c r="M13453" t="s">
        <v>53</v>
      </c>
      <c r="N13453" t="str">
        <f>IF(AND(PESQUISA!$B$3&lt;&gt;"",OR(PESQUISA!$B$4="TODAS",B13453=PESQUISA!$B$4),ISNUMBER(SEARCH(PESQUISA!$B$3,D13453))),ROW()-1,"")</f>
        <v/>
      </c>
    </row>
    <row r="13454" spans="1:14" x14ac:dyDescent="0.3">
      <c r="A13454" t="s">
        <v>40544</v>
      </c>
      <c r="B13454" t="s">
        <v>31811</v>
      </c>
      <c r="C13454" t="s">
        <v>40545</v>
      </c>
      <c r="D13454" t="s">
        <v>40546</v>
      </c>
      <c r="E13454" t="s">
        <v>32</v>
      </c>
      <c r="G13454" t="s">
        <v>33</v>
      </c>
      <c r="H13454" t="s">
        <v>31814</v>
      </c>
      <c r="I13454" t="s">
        <v>31819</v>
      </c>
      <c r="M13454" t="s">
        <v>53</v>
      </c>
      <c r="N13454" t="str">
        <f>IF(AND(PESQUISA!$B$3&lt;&gt;"",OR(PESQUISA!$B$4="TODAS",B13454=PESQUISA!$B$4),ISNUMBER(SEARCH(PESQUISA!$B$3,D13454))),ROW()-1,"")</f>
        <v/>
      </c>
    </row>
    <row r="13455" spans="1:14" x14ac:dyDescent="0.3">
      <c r="A13455" t="s">
        <v>40547</v>
      </c>
      <c r="B13455" t="s">
        <v>31811</v>
      </c>
      <c r="C13455" t="s">
        <v>40548</v>
      </c>
      <c r="D13455" t="s">
        <v>40549</v>
      </c>
      <c r="E13455" t="s">
        <v>32</v>
      </c>
      <c r="G13455" t="s">
        <v>33</v>
      </c>
      <c r="H13455" t="s">
        <v>31814</v>
      </c>
      <c r="I13455" t="s">
        <v>31819</v>
      </c>
      <c r="M13455" t="s">
        <v>53</v>
      </c>
      <c r="N13455" t="str">
        <f>IF(AND(PESQUISA!$B$3&lt;&gt;"",OR(PESQUISA!$B$4="TODAS",B13455=PESQUISA!$B$4),ISNUMBER(SEARCH(PESQUISA!$B$3,D13455))),ROW()-1,"")</f>
        <v/>
      </c>
    </row>
    <row r="13456" spans="1:14" x14ac:dyDescent="0.3">
      <c r="A13456" t="s">
        <v>40550</v>
      </c>
      <c r="B13456" t="s">
        <v>31811</v>
      </c>
      <c r="C13456" t="s">
        <v>40551</v>
      </c>
      <c r="D13456" t="s">
        <v>40552</v>
      </c>
      <c r="E13456" t="s">
        <v>32</v>
      </c>
      <c r="G13456" t="s">
        <v>33</v>
      </c>
      <c r="H13456" t="s">
        <v>31814</v>
      </c>
      <c r="I13456" t="s">
        <v>31819</v>
      </c>
      <c r="M13456" t="s">
        <v>53</v>
      </c>
      <c r="N13456" t="str">
        <f>IF(AND(PESQUISA!$B$3&lt;&gt;"",OR(PESQUISA!$B$4="TODAS",B13456=PESQUISA!$B$4),ISNUMBER(SEARCH(PESQUISA!$B$3,D13456))),ROW()-1,"")</f>
        <v/>
      </c>
    </row>
    <row r="13457" spans="1:14" x14ac:dyDescent="0.3">
      <c r="A13457" t="s">
        <v>40553</v>
      </c>
      <c r="B13457" t="s">
        <v>31811</v>
      </c>
      <c r="C13457" t="s">
        <v>40554</v>
      </c>
      <c r="D13457" t="s">
        <v>40555</v>
      </c>
      <c r="E13457" t="s">
        <v>40</v>
      </c>
      <c r="F13457" s="7">
        <v>42.43</v>
      </c>
      <c r="G13457" t="s">
        <v>33</v>
      </c>
      <c r="H13457" t="s">
        <v>31814</v>
      </c>
      <c r="I13457" t="s">
        <v>31819</v>
      </c>
      <c r="M13457" t="s">
        <v>36</v>
      </c>
      <c r="N13457" t="str">
        <f>IF(AND(PESQUISA!$B$3&lt;&gt;"",OR(PESQUISA!$B$4="TODAS",B13457=PESQUISA!$B$4),ISNUMBER(SEARCH(PESQUISA!$B$3,D13457))),ROW()-1,"")</f>
        <v/>
      </c>
    </row>
    <row r="13458" spans="1:14" x14ac:dyDescent="0.3">
      <c r="A13458" t="s">
        <v>40556</v>
      </c>
      <c r="B13458" t="s">
        <v>31811</v>
      </c>
      <c r="C13458" t="s">
        <v>40557</v>
      </c>
      <c r="D13458" t="s">
        <v>40558</v>
      </c>
      <c r="E13458" t="s">
        <v>40</v>
      </c>
      <c r="F13458" s="7">
        <v>38.380000000000003</v>
      </c>
      <c r="G13458" t="s">
        <v>33</v>
      </c>
      <c r="H13458" t="s">
        <v>31814</v>
      </c>
      <c r="I13458" t="s">
        <v>31819</v>
      </c>
      <c r="M13458" t="s">
        <v>36</v>
      </c>
      <c r="N13458" t="str">
        <f>IF(AND(PESQUISA!$B$3&lt;&gt;"",OR(PESQUISA!$B$4="TODAS",B13458=PESQUISA!$B$4),ISNUMBER(SEARCH(PESQUISA!$B$3,D13458))),ROW()-1,"")</f>
        <v/>
      </c>
    </row>
    <row r="13459" spans="1:14" x14ac:dyDescent="0.3">
      <c r="A13459" t="s">
        <v>40559</v>
      </c>
      <c r="B13459" t="s">
        <v>31811</v>
      </c>
      <c r="C13459" t="s">
        <v>40560</v>
      </c>
      <c r="D13459" t="s">
        <v>40561</v>
      </c>
      <c r="E13459" t="s">
        <v>40</v>
      </c>
      <c r="F13459" s="7">
        <v>38.380000000000003</v>
      </c>
      <c r="G13459" t="s">
        <v>33</v>
      </c>
      <c r="H13459" t="s">
        <v>31814</v>
      </c>
      <c r="I13459" t="s">
        <v>31819</v>
      </c>
      <c r="M13459" t="s">
        <v>36</v>
      </c>
      <c r="N13459" t="str">
        <f>IF(AND(PESQUISA!$B$3&lt;&gt;"",OR(PESQUISA!$B$4="TODAS",B13459=PESQUISA!$B$4),ISNUMBER(SEARCH(PESQUISA!$B$3,D13459))),ROW()-1,"")</f>
        <v/>
      </c>
    </row>
    <row r="13460" spans="1:14" x14ac:dyDescent="0.3">
      <c r="A13460" t="s">
        <v>40562</v>
      </c>
      <c r="B13460" t="s">
        <v>31811</v>
      </c>
      <c r="C13460" t="s">
        <v>40563</v>
      </c>
      <c r="D13460" t="s">
        <v>40564</v>
      </c>
      <c r="E13460" t="s">
        <v>40</v>
      </c>
      <c r="F13460" s="7">
        <v>72.8</v>
      </c>
      <c r="G13460" t="s">
        <v>33</v>
      </c>
      <c r="H13460" t="s">
        <v>31814</v>
      </c>
      <c r="I13460" t="s">
        <v>31819</v>
      </c>
      <c r="M13460" t="s">
        <v>36</v>
      </c>
      <c r="N13460" t="str">
        <f>IF(AND(PESQUISA!$B$3&lt;&gt;"",OR(PESQUISA!$B$4="TODAS",B13460=PESQUISA!$B$4),ISNUMBER(SEARCH(PESQUISA!$B$3,D13460))),ROW()-1,"")</f>
        <v/>
      </c>
    </row>
    <row r="13461" spans="1:14" x14ac:dyDescent="0.3">
      <c r="A13461" t="s">
        <v>40565</v>
      </c>
      <c r="B13461" t="s">
        <v>31811</v>
      </c>
      <c r="C13461" t="s">
        <v>40566</v>
      </c>
      <c r="D13461" t="s">
        <v>40567</v>
      </c>
      <c r="E13461" t="s">
        <v>40</v>
      </c>
      <c r="F13461" s="7">
        <v>55.56</v>
      </c>
      <c r="G13461" t="s">
        <v>33</v>
      </c>
      <c r="H13461" t="s">
        <v>31814</v>
      </c>
      <c r="I13461" t="s">
        <v>31819</v>
      </c>
      <c r="M13461" t="s">
        <v>36</v>
      </c>
      <c r="N13461" t="str">
        <f>IF(AND(PESQUISA!$B$3&lt;&gt;"",OR(PESQUISA!$B$4="TODAS",B13461=PESQUISA!$B$4),ISNUMBER(SEARCH(PESQUISA!$B$3,D13461))),ROW()-1,"")</f>
        <v/>
      </c>
    </row>
    <row r="13462" spans="1:14" x14ac:dyDescent="0.3">
      <c r="A13462" t="s">
        <v>40568</v>
      </c>
      <c r="B13462" t="s">
        <v>31811</v>
      </c>
      <c r="C13462" t="s">
        <v>40569</v>
      </c>
      <c r="D13462" t="s">
        <v>40570</v>
      </c>
      <c r="E13462" t="s">
        <v>40</v>
      </c>
      <c r="F13462" s="7">
        <v>55.56</v>
      </c>
      <c r="G13462" t="s">
        <v>33</v>
      </c>
      <c r="H13462" t="s">
        <v>31814</v>
      </c>
      <c r="I13462" t="s">
        <v>31819</v>
      </c>
      <c r="M13462" t="s">
        <v>36</v>
      </c>
      <c r="N13462" t="str">
        <f>IF(AND(PESQUISA!$B$3&lt;&gt;"",OR(PESQUISA!$B$4="TODAS",B13462=PESQUISA!$B$4),ISNUMBER(SEARCH(PESQUISA!$B$3,D13462))),ROW()-1,"")</f>
        <v/>
      </c>
    </row>
    <row r="13463" spans="1:14" x14ac:dyDescent="0.3">
      <c r="A13463" t="s">
        <v>40571</v>
      </c>
      <c r="B13463" t="s">
        <v>31811</v>
      </c>
      <c r="C13463" t="s">
        <v>40572</v>
      </c>
      <c r="D13463" t="s">
        <v>40573</v>
      </c>
      <c r="E13463" t="s">
        <v>40</v>
      </c>
      <c r="G13463" t="s">
        <v>33</v>
      </c>
      <c r="H13463" t="s">
        <v>31814</v>
      </c>
      <c r="I13463" t="s">
        <v>32347</v>
      </c>
      <c r="M13463" t="s">
        <v>53</v>
      </c>
      <c r="N13463" t="str">
        <f>IF(AND(PESQUISA!$B$3&lt;&gt;"",OR(PESQUISA!$B$4="TODAS",B13463=PESQUISA!$B$4),ISNUMBER(SEARCH(PESQUISA!$B$3,D13463))),ROW()-1,"")</f>
        <v/>
      </c>
    </row>
    <row r="13464" spans="1:14" x14ac:dyDescent="0.3">
      <c r="A13464" t="s">
        <v>40574</v>
      </c>
      <c r="B13464" t="s">
        <v>31811</v>
      </c>
      <c r="C13464" t="s">
        <v>40575</v>
      </c>
      <c r="D13464" t="s">
        <v>40576</v>
      </c>
      <c r="E13464" t="s">
        <v>40</v>
      </c>
      <c r="G13464" t="s">
        <v>33</v>
      </c>
      <c r="H13464" t="s">
        <v>31814</v>
      </c>
      <c r="I13464" t="s">
        <v>32347</v>
      </c>
      <c r="M13464" t="s">
        <v>53</v>
      </c>
      <c r="N13464" t="str">
        <f>IF(AND(PESQUISA!$B$3&lt;&gt;"",OR(PESQUISA!$B$4="TODAS",B13464=PESQUISA!$B$4),ISNUMBER(SEARCH(PESQUISA!$B$3,D13464))),ROW()-1,"")</f>
        <v/>
      </c>
    </row>
    <row r="13465" spans="1:14" x14ac:dyDescent="0.3">
      <c r="A13465" t="s">
        <v>40577</v>
      </c>
      <c r="B13465" t="s">
        <v>31811</v>
      </c>
      <c r="C13465" t="s">
        <v>40578</v>
      </c>
      <c r="D13465" t="s">
        <v>40579</v>
      </c>
      <c r="E13465" t="s">
        <v>40</v>
      </c>
      <c r="G13465" t="s">
        <v>33</v>
      </c>
      <c r="H13465" t="s">
        <v>31814</v>
      </c>
      <c r="I13465" t="s">
        <v>32347</v>
      </c>
      <c r="M13465" t="s">
        <v>53</v>
      </c>
      <c r="N13465" t="str">
        <f>IF(AND(PESQUISA!$B$3&lt;&gt;"",OR(PESQUISA!$B$4="TODAS",B13465=PESQUISA!$B$4),ISNUMBER(SEARCH(PESQUISA!$B$3,D13465))),ROW()-1,"")</f>
        <v/>
      </c>
    </row>
    <row r="13466" spans="1:14" x14ac:dyDescent="0.3">
      <c r="A13466" t="s">
        <v>40580</v>
      </c>
      <c r="B13466" t="s">
        <v>31811</v>
      </c>
      <c r="C13466" t="s">
        <v>40581</v>
      </c>
      <c r="D13466" t="s">
        <v>40582</v>
      </c>
      <c r="E13466" t="s">
        <v>6144</v>
      </c>
      <c r="F13466" s="7">
        <v>23.59</v>
      </c>
      <c r="G13466" t="s">
        <v>33</v>
      </c>
      <c r="H13466" t="s">
        <v>31814</v>
      </c>
      <c r="I13466" t="s">
        <v>32249</v>
      </c>
      <c r="M13466" t="s">
        <v>36</v>
      </c>
      <c r="N13466" t="str">
        <f>IF(AND(PESQUISA!$B$3&lt;&gt;"",OR(PESQUISA!$B$4="TODAS",B13466=PESQUISA!$B$4),ISNUMBER(SEARCH(PESQUISA!$B$3,D13466))),ROW()-1,"")</f>
        <v/>
      </c>
    </row>
    <row r="13467" spans="1:14" x14ac:dyDescent="0.3">
      <c r="A13467" t="s">
        <v>40583</v>
      </c>
      <c r="B13467" t="s">
        <v>31811</v>
      </c>
      <c r="C13467" t="s">
        <v>40584</v>
      </c>
      <c r="D13467" t="s">
        <v>40585</v>
      </c>
      <c r="E13467" t="s">
        <v>21689</v>
      </c>
      <c r="F13467" s="7">
        <v>4231.54</v>
      </c>
      <c r="G13467" t="s">
        <v>33</v>
      </c>
      <c r="H13467" t="s">
        <v>31814</v>
      </c>
      <c r="I13467" t="s">
        <v>32249</v>
      </c>
      <c r="M13467" t="s">
        <v>36</v>
      </c>
      <c r="N13467" t="str">
        <f>IF(AND(PESQUISA!$B$3&lt;&gt;"",OR(PESQUISA!$B$4="TODAS",B13467=PESQUISA!$B$4),ISNUMBER(SEARCH(PESQUISA!$B$3,D13467))),ROW()-1,"")</f>
        <v/>
      </c>
    </row>
    <row r="13468" spans="1:14" x14ac:dyDescent="0.3">
      <c r="A13468" t="s">
        <v>40586</v>
      </c>
      <c r="B13468" t="s">
        <v>31811</v>
      </c>
      <c r="C13468" t="s">
        <v>40587</v>
      </c>
      <c r="D13468" t="s">
        <v>40588</v>
      </c>
      <c r="E13468" t="s">
        <v>6144</v>
      </c>
      <c r="F13468" s="7">
        <v>25.46</v>
      </c>
      <c r="G13468" t="s">
        <v>33</v>
      </c>
      <c r="H13468" t="s">
        <v>31814</v>
      </c>
      <c r="I13468" t="s">
        <v>32249</v>
      </c>
      <c r="M13468" t="s">
        <v>36</v>
      </c>
      <c r="N13468" t="str">
        <f>IF(AND(PESQUISA!$B$3&lt;&gt;"",OR(PESQUISA!$B$4="TODAS",B13468=PESQUISA!$B$4),ISNUMBER(SEARCH(PESQUISA!$B$3,D13468))),ROW()-1,"")</f>
        <v/>
      </c>
    </row>
    <row r="13469" spans="1:14" x14ac:dyDescent="0.3">
      <c r="A13469" t="s">
        <v>40589</v>
      </c>
      <c r="B13469" t="s">
        <v>31811</v>
      </c>
      <c r="C13469" t="s">
        <v>40590</v>
      </c>
      <c r="D13469" t="s">
        <v>40591</v>
      </c>
      <c r="E13469" t="s">
        <v>21689</v>
      </c>
      <c r="F13469" s="7">
        <v>4565.82</v>
      </c>
      <c r="G13469" t="s">
        <v>33</v>
      </c>
      <c r="H13469" t="s">
        <v>31814</v>
      </c>
      <c r="I13469" t="s">
        <v>32249</v>
      </c>
      <c r="M13469" t="s">
        <v>36</v>
      </c>
      <c r="N13469" t="str">
        <f>IF(AND(PESQUISA!$B$3&lt;&gt;"",OR(PESQUISA!$B$4="TODAS",B13469=PESQUISA!$B$4),ISNUMBER(SEARCH(PESQUISA!$B$3,D13469))),ROW()-1,"")</f>
        <v/>
      </c>
    </row>
    <row r="13470" spans="1:14" x14ac:dyDescent="0.3">
      <c r="A13470" t="s">
        <v>40592</v>
      </c>
      <c r="B13470" t="s">
        <v>31811</v>
      </c>
      <c r="C13470" t="s">
        <v>40593</v>
      </c>
      <c r="D13470" t="s">
        <v>40594</v>
      </c>
      <c r="E13470" t="s">
        <v>40</v>
      </c>
      <c r="F13470" s="7">
        <v>32.78</v>
      </c>
      <c r="G13470" t="s">
        <v>33</v>
      </c>
      <c r="H13470" t="s">
        <v>31814</v>
      </c>
      <c r="I13470" t="s">
        <v>31819</v>
      </c>
      <c r="M13470" t="s">
        <v>36</v>
      </c>
      <c r="N13470" t="str">
        <f>IF(AND(PESQUISA!$B$3&lt;&gt;"",OR(PESQUISA!$B$4="TODAS",B13470=PESQUISA!$B$4),ISNUMBER(SEARCH(PESQUISA!$B$3,D13470))),ROW()-1,"")</f>
        <v/>
      </c>
    </row>
    <row r="13471" spans="1:14" x14ac:dyDescent="0.3">
      <c r="A13471" t="s">
        <v>40595</v>
      </c>
      <c r="B13471" t="s">
        <v>31811</v>
      </c>
      <c r="C13471" t="s">
        <v>40596</v>
      </c>
      <c r="D13471" t="s">
        <v>40597</v>
      </c>
      <c r="E13471" t="s">
        <v>40</v>
      </c>
      <c r="F13471" s="7">
        <v>28.01</v>
      </c>
      <c r="G13471" t="s">
        <v>33</v>
      </c>
      <c r="H13471" t="s">
        <v>31814</v>
      </c>
      <c r="I13471" t="s">
        <v>31819</v>
      </c>
      <c r="M13471" t="s">
        <v>36</v>
      </c>
      <c r="N13471" t="str">
        <f>IF(AND(PESQUISA!$B$3&lt;&gt;"",OR(PESQUISA!$B$4="TODAS",B13471=PESQUISA!$B$4),ISNUMBER(SEARCH(PESQUISA!$B$3,D13471))),ROW()-1,"")</f>
        <v/>
      </c>
    </row>
    <row r="13472" spans="1:14" x14ac:dyDescent="0.3">
      <c r="A13472" t="s">
        <v>40598</v>
      </c>
      <c r="B13472" t="s">
        <v>31811</v>
      </c>
      <c r="C13472" t="s">
        <v>40599</v>
      </c>
      <c r="D13472" t="s">
        <v>40600</v>
      </c>
      <c r="E13472" t="s">
        <v>40</v>
      </c>
      <c r="F13472" s="7">
        <v>40.31</v>
      </c>
      <c r="G13472" t="s">
        <v>33</v>
      </c>
      <c r="H13472" t="s">
        <v>31814</v>
      </c>
      <c r="I13472" t="s">
        <v>31819</v>
      </c>
      <c r="M13472" t="s">
        <v>36</v>
      </c>
      <c r="N13472" t="str">
        <f>IF(AND(PESQUISA!$B$3&lt;&gt;"",OR(PESQUISA!$B$4="TODAS",B13472=PESQUISA!$B$4),ISNUMBER(SEARCH(PESQUISA!$B$3,D13472))),ROW()-1,"")</f>
        <v/>
      </c>
    </row>
    <row r="13473" spans="1:14" x14ac:dyDescent="0.3">
      <c r="A13473" t="s">
        <v>40601</v>
      </c>
      <c r="B13473" t="s">
        <v>31811</v>
      </c>
      <c r="C13473" t="s">
        <v>40602</v>
      </c>
      <c r="D13473" t="s">
        <v>40603</v>
      </c>
      <c r="E13473" t="s">
        <v>40</v>
      </c>
      <c r="F13473" s="7">
        <v>53.75</v>
      </c>
      <c r="G13473" t="s">
        <v>33</v>
      </c>
      <c r="H13473" t="s">
        <v>31814</v>
      </c>
      <c r="I13473" t="s">
        <v>31819</v>
      </c>
      <c r="M13473" t="s">
        <v>36</v>
      </c>
      <c r="N13473" t="str">
        <f>IF(AND(PESQUISA!$B$3&lt;&gt;"",OR(PESQUISA!$B$4="TODAS",B13473=PESQUISA!$B$4),ISNUMBER(SEARCH(PESQUISA!$B$3,D13473))),ROW()-1,"")</f>
        <v/>
      </c>
    </row>
    <row r="13474" spans="1:14" x14ac:dyDescent="0.3">
      <c r="A13474" t="s">
        <v>40604</v>
      </c>
      <c r="B13474" t="s">
        <v>31811</v>
      </c>
      <c r="C13474" t="s">
        <v>40605</v>
      </c>
      <c r="D13474" t="s">
        <v>40606</v>
      </c>
      <c r="E13474" t="s">
        <v>40</v>
      </c>
      <c r="F13474" s="7">
        <v>10051.81</v>
      </c>
      <c r="G13474" t="s">
        <v>33</v>
      </c>
      <c r="H13474" t="s">
        <v>31814</v>
      </c>
      <c r="I13474" t="s">
        <v>32347</v>
      </c>
      <c r="M13474" t="s">
        <v>36</v>
      </c>
      <c r="N13474" t="str">
        <f>IF(AND(PESQUISA!$B$3&lt;&gt;"",OR(PESQUISA!$B$4="TODAS",B13474=PESQUISA!$B$4),ISNUMBER(SEARCH(PESQUISA!$B$3,D13474))),ROW()-1,"")</f>
        <v/>
      </c>
    </row>
    <row r="13475" spans="1:14" x14ac:dyDescent="0.3">
      <c r="A13475" t="s">
        <v>40607</v>
      </c>
      <c r="B13475" t="s">
        <v>31811</v>
      </c>
      <c r="C13475" t="s">
        <v>40608</v>
      </c>
      <c r="D13475" t="s">
        <v>40609</v>
      </c>
      <c r="E13475" t="s">
        <v>40</v>
      </c>
      <c r="F13475" s="7">
        <v>12006.42</v>
      </c>
      <c r="G13475" t="s">
        <v>33</v>
      </c>
      <c r="H13475" t="s">
        <v>31814</v>
      </c>
      <c r="I13475" t="s">
        <v>32347</v>
      </c>
      <c r="M13475" t="s">
        <v>36</v>
      </c>
      <c r="N13475" t="str">
        <f>IF(AND(PESQUISA!$B$3&lt;&gt;"",OR(PESQUISA!$B$4="TODAS",B13475=PESQUISA!$B$4),ISNUMBER(SEARCH(PESQUISA!$B$3,D13475))),ROW()-1,"")</f>
        <v/>
      </c>
    </row>
    <row r="13476" spans="1:14" x14ac:dyDescent="0.3">
      <c r="A13476" t="s">
        <v>40610</v>
      </c>
      <c r="B13476" t="s">
        <v>31811</v>
      </c>
      <c r="C13476" t="s">
        <v>40611</v>
      </c>
      <c r="D13476" t="s">
        <v>40612</v>
      </c>
      <c r="E13476" t="s">
        <v>40</v>
      </c>
      <c r="F13476" s="7">
        <v>5929.82</v>
      </c>
      <c r="G13476" t="s">
        <v>33</v>
      </c>
      <c r="H13476" t="s">
        <v>31814</v>
      </c>
      <c r="I13476" t="s">
        <v>32347</v>
      </c>
      <c r="M13476" t="s">
        <v>36</v>
      </c>
      <c r="N13476" t="str">
        <f>IF(AND(PESQUISA!$B$3&lt;&gt;"",OR(PESQUISA!$B$4="TODAS",B13476=PESQUISA!$B$4),ISNUMBER(SEARCH(PESQUISA!$B$3,D13476))),ROW()-1,"")</f>
        <v/>
      </c>
    </row>
    <row r="13477" spans="1:14" x14ac:dyDescent="0.3">
      <c r="A13477" t="s">
        <v>40613</v>
      </c>
      <c r="B13477" t="s">
        <v>31811</v>
      </c>
      <c r="C13477" t="s">
        <v>40614</v>
      </c>
      <c r="D13477" t="s">
        <v>40615</v>
      </c>
      <c r="E13477" t="s">
        <v>40</v>
      </c>
      <c r="F13477" s="7">
        <v>10201.07</v>
      </c>
      <c r="G13477" t="s">
        <v>33</v>
      </c>
      <c r="H13477" t="s">
        <v>31814</v>
      </c>
      <c r="I13477" t="s">
        <v>32347</v>
      </c>
      <c r="M13477" t="s">
        <v>36</v>
      </c>
      <c r="N13477" t="str">
        <f>IF(AND(PESQUISA!$B$3&lt;&gt;"",OR(PESQUISA!$B$4="TODAS",B13477=PESQUISA!$B$4),ISNUMBER(SEARCH(PESQUISA!$B$3,D13477))),ROW()-1,"")</f>
        <v/>
      </c>
    </row>
    <row r="13478" spans="1:14" x14ac:dyDescent="0.3">
      <c r="A13478" t="s">
        <v>40616</v>
      </c>
      <c r="B13478" t="s">
        <v>31811</v>
      </c>
      <c r="C13478" t="s">
        <v>40617</v>
      </c>
      <c r="D13478" t="s">
        <v>40618</v>
      </c>
      <c r="E13478" t="s">
        <v>40</v>
      </c>
      <c r="F13478" s="7">
        <v>102.08</v>
      </c>
      <c r="G13478" t="s">
        <v>33</v>
      </c>
      <c r="H13478" t="s">
        <v>31814</v>
      </c>
      <c r="I13478" t="s">
        <v>31819</v>
      </c>
      <c r="M13478" t="s">
        <v>36</v>
      </c>
      <c r="N13478" t="str">
        <f>IF(AND(PESQUISA!$B$3&lt;&gt;"",OR(PESQUISA!$B$4="TODAS",B13478=PESQUISA!$B$4),ISNUMBER(SEARCH(PESQUISA!$B$3,D13478))),ROW()-1,"")</f>
        <v/>
      </c>
    </row>
    <row r="13479" spans="1:14" x14ac:dyDescent="0.3">
      <c r="A13479" t="s">
        <v>40619</v>
      </c>
      <c r="B13479" t="s">
        <v>31811</v>
      </c>
      <c r="C13479" t="s">
        <v>40620</v>
      </c>
      <c r="D13479" t="s">
        <v>40621</v>
      </c>
      <c r="E13479" t="s">
        <v>40</v>
      </c>
      <c r="F13479" s="7">
        <v>92.77</v>
      </c>
      <c r="G13479" t="s">
        <v>33</v>
      </c>
      <c r="H13479" t="s">
        <v>31814</v>
      </c>
      <c r="I13479" t="s">
        <v>31819</v>
      </c>
      <c r="M13479" t="s">
        <v>36</v>
      </c>
      <c r="N13479" t="str">
        <f>IF(AND(PESQUISA!$B$3&lt;&gt;"",OR(PESQUISA!$B$4="TODAS",B13479=PESQUISA!$B$4),ISNUMBER(SEARCH(PESQUISA!$B$3,D13479))),ROW()-1,"")</f>
        <v/>
      </c>
    </row>
    <row r="13480" spans="1:14" x14ac:dyDescent="0.3">
      <c r="A13480" t="s">
        <v>40622</v>
      </c>
      <c r="B13480" t="s">
        <v>31811</v>
      </c>
      <c r="C13480" t="s">
        <v>40623</v>
      </c>
      <c r="D13480" t="s">
        <v>40624</v>
      </c>
      <c r="E13480" t="s">
        <v>859</v>
      </c>
      <c r="F13480" s="7">
        <v>5.25</v>
      </c>
      <c r="G13480" t="s">
        <v>33</v>
      </c>
      <c r="H13480" t="s">
        <v>31814</v>
      </c>
      <c r="I13480" t="s">
        <v>31819</v>
      </c>
      <c r="M13480" t="s">
        <v>36</v>
      </c>
      <c r="N13480" t="str">
        <f>IF(AND(PESQUISA!$B$3&lt;&gt;"",OR(PESQUISA!$B$4="TODAS",B13480=PESQUISA!$B$4),ISNUMBER(SEARCH(PESQUISA!$B$3,D13480))),ROW()-1,"")</f>
        <v/>
      </c>
    </row>
    <row r="13481" spans="1:14" x14ac:dyDescent="0.3">
      <c r="A13481" t="s">
        <v>40625</v>
      </c>
      <c r="B13481" t="s">
        <v>31811</v>
      </c>
      <c r="C13481" t="s">
        <v>40626</v>
      </c>
      <c r="D13481" t="s">
        <v>40627</v>
      </c>
      <c r="E13481" t="s">
        <v>859</v>
      </c>
      <c r="F13481" s="7">
        <v>2.92</v>
      </c>
      <c r="G13481" t="s">
        <v>33</v>
      </c>
      <c r="H13481" t="s">
        <v>31814</v>
      </c>
      <c r="I13481" t="s">
        <v>31819</v>
      </c>
      <c r="M13481" t="s">
        <v>36</v>
      </c>
      <c r="N13481" t="str">
        <f>IF(AND(PESQUISA!$B$3&lt;&gt;"",OR(PESQUISA!$B$4="TODAS",B13481=PESQUISA!$B$4),ISNUMBER(SEARCH(PESQUISA!$B$3,D13481))),ROW()-1,"")</f>
        <v/>
      </c>
    </row>
    <row r="13482" spans="1:14" x14ac:dyDescent="0.3">
      <c r="A13482" t="s">
        <v>40628</v>
      </c>
      <c r="B13482" t="s">
        <v>31811</v>
      </c>
      <c r="C13482" t="s">
        <v>40629</v>
      </c>
      <c r="D13482" t="s">
        <v>40630</v>
      </c>
      <c r="E13482" t="s">
        <v>859</v>
      </c>
      <c r="F13482" s="7">
        <v>3.79</v>
      </c>
      <c r="G13482" t="s">
        <v>33</v>
      </c>
      <c r="H13482" t="s">
        <v>31814</v>
      </c>
      <c r="I13482" t="s">
        <v>31819</v>
      </c>
      <c r="M13482" t="s">
        <v>36</v>
      </c>
      <c r="N13482" t="str">
        <f>IF(AND(PESQUISA!$B$3&lt;&gt;"",OR(PESQUISA!$B$4="TODAS",B13482=PESQUISA!$B$4),ISNUMBER(SEARCH(PESQUISA!$B$3,D13482))),ROW()-1,"")</f>
        <v/>
      </c>
    </row>
    <row r="13483" spans="1:14" x14ac:dyDescent="0.3">
      <c r="A13483" t="s">
        <v>40631</v>
      </c>
      <c r="B13483" t="s">
        <v>31811</v>
      </c>
      <c r="C13483" t="s">
        <v>40632</v>
      </c>
      <c r="D13483" t="s">
        <v>40633</v>
      </c>
      <c r="E13483" t="s">
        <v>859</v>
      </c>
      <c r="F13483" s="7">
        <v>3.01</v>
      </c>
      <c r="G13483" t="s">
        <v>33</v>
      </c>
      <c r="H13483" t="s">
        <v>31814</v>
      </c>
      <c r="I13483" t="s">
        <v>31819</v>
      </c>
      <c r="M13483" t="s">
        <v>36</v>
      </c>
      <c r="N13483" t="str">
        <f>IF(AND(PESQUISA!$B$3&lt;&gt;"",OR(PESQUISA!$B$4="TODAS",B13483=PESQUISA!$B$4),ISNUMBER(SEARCH(PESQUISA!$B$3,D13483))),ROW()-1,"")</f>
        <v/>
      </c>
    </row>
    <row r="13484" spans="1:14" x14ac:dyDescent="0.3">
      <c r="A13484" t="s">
        <v>40634</v>
      </c>
      <c r="B13484" t="s">
        <v>31811</v>
      </c>
      <c r="C13484" t="s">
        <v>40635</v>
      </c>
      <c r="D13484" t="s">
        <v>40636</v>
      </c>
      <c r="E13484" t="s">
        <v>29882</v>
      </c>
      <c r="F13484" s="7">
        <v>58.6</v>
      </c>
      <c r="G13484" t="s">
        <v>33</v>
      </c>
      <c r="H13484" t="s">
        <v>31814</v>
      </c>
      <c r="I13484" t="s">
        <v>31819</v>
      </c>
      <c r="M13484" t="s">
        <v>36</v>
      </c>
      <c r="N13484" t="str">
        <f>IF(AND(PESQUISA!$B$3&lt;&gt;"",OR(PESQUISA!$B$4="TODAS",B13484=PESQUISA!$B$4),ISNUMBER(SEARCH(PESQUISA!$B$3,D13484))),ROW()-1,"")</f>
        <v/>
      </c>
    </row>
    <row r="13485" spans="1:14" x14ac:dyDescent="0.3">
      <c r="A13485" t="s">
        <v>40637</v>
      </c>
      <c r="B13485" t="s">
        <v>31811</v>
      </c>
      <c r="C13485" t="s">
        <v>40638</v>
      </c>
      <c r="D13485" t="s">
        <v>40639</v>
      </c>
      <c r="E13485" t="s">
        <v>859</v>
      </c>
      <c r="F13485" s="7">
        <v>98.63</v>
      </c>
      <c r="G13485" t="s">
        <v>33</v>
      </c>
      <c r="H13485" t="s">
        <v>31814</v>
      </c>
      <c r="I13485" t="s">
        <v>31819</v>
      </c>
      <c r="M13485" t="s">
        <v>36</v>
      </c>
      <c r="N13485" t="str">
        <f>IF(AND(PESQUISA!$B$3&lt;&gt;"",OR(PESQUISA!$B$4="TODAS",B13485=PESQUISA!$B$4),ISNUMBER(SEARCH(PESQUISA!$B$3,D13485))),ROW()-1,"")</f>
        <v/>
      </c>
    </row>
    <row r="13486" spans="1:14" x14ac:dyDescent="0.3">
      <c r="A13486" t="s">
        <v>40640</v>
      </c>
      <c r="B13486" t="s">
        <v>31811</v>
      </c>
      <c r="C13486" t="s">
        <v>40641</v>
      </c>
      <c r="D13486" t="s">
        <v>40642</v>
      </c>
      <c r="E13486" t="s">
        <v>859</v>
      </c>
      <c r="F13486" s="7">
        <v>11.76</v>
      </c>
      <c r="G13486" t="s">
        <v>33</v>
      </c>
      <c r="H13486" t="s">
        <v>31814</v>
      </c>
      <c r="I13486" t="s">
        <v>31819</v>
      </c>
      <c r="M13486" t="s">
        <v>36</v>
      </c>
      <c r="N13486" t="str">
        <f>IF(AND(PESQUISA!$B$3&lt;&gt;"",OR(PESQUISA!$B$4="TODAS",B13486=PESQUISA!$B$4),ISNUMBER(SEARCH(PESQUISA!$B$3,D13486))),ROW()-1,"")</f>
        <v/>
      </c>
    </row>
    <row r="13487" spans="1:14" x14ac:dyDescent="0.3">
      <c r="A13487" t="s">
        <v>40643</v>
      </c>
      <c r="B13487" t="s">
        <v>31811</v>
      </c>
      <c r="C13487" t="s">
        <v>40644</v>
      </c>
      <c r="D13487" t="s">
        <v>40645</v>
      </c>
      <c r="E13487" t="s">
        <v>859</v>
      </c>
      <c r="F13487" s="7">
        <v>7</v>
      </c>
      <c r="G13487" t="s">
        <v>33</v>
      </c>
      <c r="H13487" t="s">
        <v>31814</v>
      </c>
      <c r="I13487" t="s">
        <v>31819</v>
      </c>
      <c r="M13487" t="s">
        <v>36</v>
      </c>
      <c r="N13487" t="str">
        <f>IF(AND(PESQUISA!$B$3&lt;&gt;"",OR(PESQUISA!$B$4="TODAS",B13487=PESQUISA!$B$4),ISNUMBER(SEARCH(PESQUISA!$B$3,D13487))),ROW()-1,"")</f>
        <v/>
      </c>
    </row>
    <row r="13488" spans="1:14" x14ac:dyDescent="0.3">
      <c r="A13488" t="s">
        <v>40646</v>
      </c>
      <c r="B13488" t="s">
        <v>31811</v>
      </c>
      <c r="C13488" t="s">
        <v>40647</v>
      </c>
      <c r="D13488" t="s">
        <v>40648</v>
      </c>
      <c r="E13488" t="s">
        <v>859</v>
      </c>
      <c r="F13488" s="7">
        <v>34.159999999999997</v>
      </c>
      <c r="G13488" t="s">
        <v>33</v>
      </c>
      <c r="H13488" t="s">
        <v>31814</v>
      </c>
      <c r="I13488" t="s">
        <v>31819</v>
      </c>
      <c r="M13488" t="s">
        <v>36</v>
      </c>
      <c r="N13488" t="str">
        <f>IF(AND(PESQUISA!$B$3&lt;&gt;"",OR(PESQUISA!$B$4="TODAS",B13488=PESQUISA!$B$4),ISNUMBER(SEARCH(PESQUISA!$B$3,D13488))),ROW()-1,"")</f>
        <v/>
      </c>
    </row>
    <row r="13489" spans="1:14" x14ac:dyDescent="0.3">
      <c r="A13489" t="s">
        <v>40649</v>
      </c>
      <c r="B13489" t="s">
        <v>31811</v>
      </c>
      <c r="C13489" t="s">
        <v>40650</v>
      </c>
      <c r="D13489" t="s">
        <v>40651</v>
      </c>
      <c r="E13489" t="s">
        <v>859</v>
      </c>
      <c r="F13489" s="7">
        <v>8.75</v>
      </c>
      <c r="G13489" t="s">
        <v>33</v>
      </c>
      <c r="H13489" t="s">
        <v>31814</v>
      </c>
      <c r="I13489" t="s">
        <v>31819</v>
      </c>
      <c r="M13489" t="s">
        <v>36</v>
      </c>
      <c r="N13489" t="str">
        <f>IF(AND(PESQUISA!$B$3&lt;&gt;"",OR(PESQUISA!$B$4="TODAS",B13489=PESQUISA!$B$4),ISNUMBER(SEARCH(PESQUISA!$B$3,D13489))),ROW()-1,"")</f>
        <v/>
      </c>
    </row>
    <row r="13490" spans="1:14" x14ac:dyDescent="0.3">
      <c r="A13490" t="s">
        <v>40652</v>
      </c>
      <c r="B13490" t="s">
        <v>31811</v>
      </c>
      <c r="C13490" t="s">
        <v>40653</v>
      </c>
      <c r="D13490" t="s">
        <v>40654</v>
      </c>
      <c r="E13490" t="s">
        <v>859</v>
      </c>
      <c r="F13490" s="7">
        <v>9</v>
      </c>
      <c r="G13490" t="s">
        <v>33</v>
      </c>
      <c r="H13490" t="s">
        <v>31814</v>
      </c>
      <c r="I13490" t="s">
        <v>31819</v>
      </c>
      <c r="M13490" t="s">
        <v>36</v>
      </c>
      <c r="N13490" t="str">
        <f>IF(AND(PESQUISA!$B$3&lt;&gt;"",OR(PESQUISA!$B$4="TODAS",B13490=PESQUISA!$B$4),ISNUMBER(SEARCH(PESQUISA!$B$3,D13490))),ROW()-1,"")</f>
        <v/>
      </c>
    </row>
    <row r="13491" spans="1:14" x14ac:dyDescent="0.3">
      <c r="A13491" t="s">
        <v>40655</v>
      </c>
      <c r="B13491" t="s">
        <v>31811</v>
      </c>
      <c r="C13491" t="s">
        <v>40656</v>
      </c>
      <c r="D13491" t="s">
        <v>40657</v>
      </c>
      <c r="E13491" t="s">
        <v>60</v>
      </c>
      <c r="F13491" s="7">
        <v>59.75</v>
      </c>
      <c r="G13491" t="s">
        <v>33</v>
      </c>
      <c r="H13491" t="s">
        <v>31814</v>
      </c>
      <c r="I13491" t="s">
        <v>31819</v>
      </c>
      <c r="M13491" t="s">
        <v>36</v>
      </c>
      <c r="N13491" t="str">
        <f>IF(AND(PESQUISA!$B$3&lt;&gt;"",OR(PESQUISA!$B$4="TODAS",B13491=PESQUISA!$B$4),ISNUMBER(SEARCH(PESQUISA!$B$3,D13491))),ROW()-1,"")</f>
        <v/>
      </c>
    </row>
    <row r="13492" spans="1:14" x14ac:dyDescent="0.3">
      <c r="A13492" t="s">
        <v>40658</v>
      </c>
      <c r="B13492" t="s">
        <v>31811</v>
      </c>
      <c r="C13492" t="s">
        <v>40659</v>
      </c>
      <c r="D13492" t="s">
        <v>40660</v>
      </c>
      <c r="E13492" t="s">
        <v>60</v>
      </c>
      <c r="F13492" s="7">
        <v>71.680000000000007</v>
      </c>
      <c r="G13492" t="s">
        <v>33</v>
      </c>
      <c r="H13492" t="s">
        <v>31814</v>
      </c>
      <c r="I13492" t="s">
        <v>31819</v>
      </c>
      <c r="M13492" t="s">
        <v>36</v>
      </c>
      <c r="N13492" t="str">
        <f>IF(AND(PESQUISA!$B$3&lt;&gt;"",OR(PESQUISA!$B$4="TODAS",B13492=PESQUISA!$B$4),ISNUMBER(SEARCH(PESQUISA!$B$3,D13492))),ROW()-1,"")</f>
        <v/>
      </c>
    </row>
    <row r="13493" spans="1:14" x14ac:dyDescent="0.3">
      <c r="A13493" t="s">
        <v>40661</v>
      </c>
      <c r="B13493" t="s">
        <v>31811</v>
      </c>
      <c r="C13493" t="s">
        <v>40662</v>
      </c>
      <c r="D13493" t="s">
        <v>40663</v>
      </c>
      <c r="E13493" t="s">
        <v>40</v>
      </c>
      <c r="F13493" s="7">
        <v>476.93</v>
      </c>
      <c r="G13493" t="s">
        <v>33</v>
      </c>
      <c r="H13493" t="s">
        <v>31814</v>
      </c>
      <c r="I13493" t="s">
        <v>31819</v>
      </c>
      <c r="M13493" t="s">
        <v>36</v>
      </c>
      <c r="N13493" t="str">
        <f>IF(AND(PESQUISA!$B$3&lt;&gt;"",OR(PESQUISA!$B$4="TODAS",B13493=PESQUISA!$B$4),ISNUMBER(SEARCH(PESQUISA!$B$3,D13493))),ROW()-1,"")</f>
        <v/>
      </c>
    </row>
    <row r="13494" spans="1:14" x14ac:dyDescent="0.3">
      <c r="A13494" t="s">
        <v>40664</v>
      </c>
      <c r="B13494" t="s">
        <v>31811</v>
      </c>
      <c r="C13494" t="s">
        <v>40665</v>
      </c>
      <c r="D13494" t="s">
        <v>40666</v>
      </c>
      <c r="E13494" t="s">
        <v>40</v>
      </c>
      <c r="F13494" s="7">
        <v>499.65</v>
      </c>
      <c r="G13494" t="s">
        <v>33</v>
      </c>
      <c r="H13494" t="s">
        <v>31814</v>
      </c>
      <c r="I13494" t="s">
        <v>31819</v>
      </c>
      <c r="M13494" t="s">
        <v>36</v>
      </c>
      <c r="N13494" t="str">
        <f>IF(AND(PESQUISA!$B$3&lt;&gt;"",OR(PESQUISA!$B$4="TODAS",B13494=PESQUISA!$B$4),ISNUMBER(SEARCH(PESQUISA!$B$3,D13494))),ROW()-1,"")</f>
        <v/>
      </c>
    </row>
    <row r="13495" spans="1:14" x14ac:dyDescent="0.3">
      <c r="A13495" t="s">
        <v>40667</v>
      </c>
      <c r="B13495" t="s">
        <v>31811</v>
      </c>
      <c r="C13495" t="s">
        <v>40668</v>
      </c>
      <c r="D13495" t="s">
        <v>40669</v>
      </c>
      <c r="E13495" t="s">
        <v>40</v>
      </c>
      <c r="F13495" s="7">
        <v>483.63</v>
      </c>
      <c r="G13495" t="s">
        <v>33</v>
      </c>
      <c r="H13495" t="s">
        <v>31814</v>
      </c>
      <c r="I13495" t="s">
        <v>31819</v>
      </c>
      <c r="M13495" t="s">
        <v>36</v>
      </c>
      <c r="N13495" t="str">
        <f>IF(AND(PESQUISA!$B$3&lt;&gt;"",OR(PESQUISA!$B$4="TODAS",B13495=PESQUISA!$B$4),ISNUMBER(SEARCH(PESQUISA!$B$3,D13495))),ROW()-1,"")</f>
        <v/>
      </c>
    </row>
    <row r="13496" spans="1:14" x14ac:dyDescent="0.3">
      <c r="A13496" t="s">
        <v>40670</v>
      </c>
      <c r="B13496" t="s">
        <v>31811</v>
      </c>
      <c r="C13496" t="s">
        <v>40671</v>
      </c>
      <c r="D13496" t="s">
        <v>40672</v>
      </c>
      <c r="E13496" t="s">
        <v>40</v>
      </c>
      <c r="F13496" s="7">
        <v>656.43</v>
      </c>
      <c r="G13496" t="s">
        <v>33</v>
      </c>
      <c r="H13496" t="s">
        <v>31814</v>
      </c>
      <c r="I13496" t="s">
        <v>31819</v>
      </c>
      <c r="M13496" t="s">
        <v>36</v>
      </c>
      <c r="N13496" t="str">
        <f>IF(AND(PESQUISA!$B$3&lt;&gt;"",OR(PESQUISA!$B$4="TODAS",B13496=PESQUISA!$B$4),ISNUMBER(SEARCH(PESQUISA!$B$3,D13496))),ROW()-1,"")</f>
        <v/>
      </c>
    </row>
    <row r="13497" spans="1:14" x14ac:dyDescent="0.3">
      <c r="A13497" t="s">
        <v>40673</v>
      </c>
      <c r="B13497" t="s">
        <v>31811</v>
      </c>
      <c r="C13497" t="s">
        <v>40674</v>
      </c>
      <c r="D13497" t="s">
        <v>40675</v>
      </c>
      <c r="E13497" t="s">
        <v>40</v>
      </c>
      <c r="F13497" s="7">
        <v>816.84</v>
      </c>
      <c r="G13497" t="s">
        <v>33</v>
      </c>
      <c r="H13497" t="s">
        <v>31814</v>
      </c>
      <c r="I13497" t="s">
        <v>31819</v>
      </c>
      <c r="M13497" t="s">
        <v>36</v>
      </c>
      <c r="N13497" t="str">
        <f>IF(AND(PESQUISA!$B$3&lt;&gt;"",OR(PESQUISA!$B$4="TODAS",B13497=PESQUISA!$B$4),ISNUMBER(SEARCH(PESQUISA!$B$3,D13497))),ROW()-1,"")</f>
        <v/>
      </c>
    </row>
    <row r="13498" spans="1:14" x14ac:dyDescent="0.3">
      <c r="A13498" t="s">
        <v>40676</v>
      </c>
      <c r="B13498" t="s">
        <v>31811</v>
      </c>
      <c r="C13498" t="s">
        <v>40677</v>
      </c>
      <c r="D13498" t="s">
        <v>40678</v>
      </c>
      <c r="E13498" t="s">
        <v>6144</v>
      </c>
      <c r="F13498" s="7">
        <v>27.29</v>
      </c>
      <c r="G13498" t="s">
        <v>33</v>
      </c>
      <c r="H13498" t="s">
        <v>31814</v>
      </c>
      <c r="I13498" t="s">
        <v>32249</v>
      </c>
      <c r="M13498" t="s">
        <v>36</v>
      </c>
      <c r="N13498" t="str">
        <f>IF(AND(PESQUISA!$B$3&lt;&gt;"",OR(PESQUISA!$B$4="TODAS",B13498=PESQUISA!$B$4),ISNUMBER(SEARCH(PESQUISA!$B$3,D13498))),ROW()-1,"")</f>
        <v/>
      </c>
    </row>
    <row r="13499" spans="1:14" x14ac:dyDescent="0.3">
      <c r="A13499" t="s">
        <v>40679</v>
      </c>
      <c r="B13499" t="s">
        <v>31811</v>
      </c>
      <c r="C13499" t="s">
        <v>40680</v>
      </c>
      <c r="D13499" t="s">
        <v>40681</v>
      </c>
      <c r="E13499" t="s">
        <v>21689</v>
      </c>
      <c r="F13499" s="7">
        <v>4893.54</v>
      </c>
      <c r="G13499" t="s">
        <v>33</v>
      </c>
      <c r="H13499" t="s">
        <v>31814</v>
      </c>
      <c r="I13499" t="s">
        <v>32249</v>
      </c>
      <c r="M13499" t="s">
        <v>36</v>
      </c>
      <c r="N13499" t="str">
        <f>IF(AND(PESQUISA!$B$3&lt;&gt;"",OR(PESQUISA!$B$4="TODAS",B13499=PESQUISA!$B$4),ISNUMBER(SEARCH(PESQUISA!$B$3,D13499))),ROW()-1,"")</f>
        <v/>
      </c>
    </row>
    <row r="13500" spans="1:14" x14ac:dyDescent="0.3">
      <c r="A13500" t="s">
        <v>40682</v>
      </c>
      <c r="B13500" t="s">
        <v>31811</v>
      </c>
      <c r="C13500" t="s">
        <v>40683</v>
      </c>
      <c r="D13500" t="s">
        <v>40684</v>
      </c>
      <c r="E13500" t="s">
        <v>6144</v>
      </c>
      <c r="F13500" s="7">
        <v>25.4</v>
      </c>
      <c r="G13500" t="s">
        <v>33</v>
      </c>
      <c r="H13500" t="s">
        <v>31814</v>
      </c>
      <c r="I13500" t="s">
        <v>32249</v>
      </c>
      <c r="M13500" t="s">
        <v>36</v>
      </c>
      <c r="N13500" t="str">
        <f>IF(AND(PESQUISA!$B$3&lt;&gt;"",OR(PESQUISA!$B$4="TODAS",B13500=PESQUISA!$B$4),ISNUMBER(SEARCH(PESQUISA!$B$3,D13500))),ROW()-1,"")</f>
        <v/>
      </c>
    </row>
    <row r="13501" spans="1:14" x14ac:dyDescent="0.3">
      <c r="A13501" t="s">
        <v>40685</v>
      </c>
      <c r="B13501" t="s">
        <v>31811</v>
      </c>
      <c r="C13501" t="s">
        <v>40686</v>
      </c>
      <c r="D13501" t="s">
        <v>40687</v>
      </c>
      <c r="E13501" t="s">
        <v>21689</v>
      </c>
      <c r="F13501" s="7">
        <v>4555.25</v>
      </c>
      <c r="G13501" t="s">
        <v>33</v>
      </c>
      <c r="H13501" t="s">
        <v>31814</v>
      </c>
      <c r="I13501" t="s">
        <v>32249</v>
      </c>
      <c r="M13501" t="s">
        <v>36</v>
      </c>
      <c r="N13501" t="str">
        <f>IF(AND(PESQUISA!$B$3&lt;&gt;"",OR(PESQUISA!$B$4="TODAS",B13501=PESQUISA!$B$4),ISNUMBER(SEARCH(PESQUISA!$B$3,D13501))),ROW()-1,"")</f>
        <v/>
      </c>
    </row>
    <row r="13502" spans="1:14" x14ac:dyDescent="0.3">
      <c r="A13502" t="s">
        <v>40688</v>
      </c>
      <c r="B13502" t="s">
        <v>31811</v>
      </c>
      <c r="C13502" t="s">
        <v>40689</v>
      </c>
      <c r="D13502" t="s">
        <v>40690</v>
      </c>
      <c r="E13502" t="s">
        <v>40</v>
      </c>
      <c r="F13502" s="7">
        <v>2690.87</v>
      </c>
      <c r="G13502" t="s">
        <v>33</v>
      </c>
      <c r="H13502" t="s">
        <v>31814</v>
      </c>
      <c r="I13502" t="s">
        <v>31819</v>
      </c>
      <c r="M13502" t="s">
        <v>36</v>
      </c>
      <c r="N13502" t="str">
        <f>IF(AND(PESQUISA!$B$3&lt;&gt;"",OR(PESQUISA!$B$4="TODAS",B13502=PESQUISA!$B$4),ISNUMBER(SEARCH(PESQUISA!$B$3,D13502))),ROW()-1,"")</f>
        <v/>
      </c>
    </row>
    <row r="13503" spans="1:14" x14ac:dyDescent="0.3">
      <c r="A13503" t="s">
        <v>40691</v>
      </c>
      <c r="B13503" t="s">
        <v>31811</v>
      </c>
      <c r="C13503" t="s">
        <v>40692</v>
      </c>
      <c r="D13503" t="s">
        <v>40693</v>
      </c>
      <c r="E13503" t="s">
        <v>60</v>
      </c>
      <c r="F13503" s="7">
        <v>12.9</v>
      </c>
      <c r="G13503" t="s">
        <v>33</v>
      </c>
      <c r="H13503" t="s">
        <v>31814</v>
      </c>
      <c r="I13503" t="s">
        <v>31819</v>
      </c>
      <c r="M13503" t="s">
        <v>36</v>
      </c>
      <c r="N13503" t="str">
        <f>IF(AND(PESQUISA!$B$3&lt;&gt;"",OR(PESQUISA!$B$4="TODAS",B13503=PESQUISA!$B$4),ISNUMBER(SEARCH(PESQUISA!$B$3,D13503))),ROW()-1,"")</f>
        <v/>
      </c>
    </row>
    <row r="13504" spans="1:14" x14ac:dyDescent="0.3">
      <c r="A13504" t="s">
        <v>40694</v>
      </c>
      <c r="B13504" t="s">
        <v>31811</v>
      </c>
      <c r="C13504" t="s">
        <v>40695</v>
      </c>
      <c r="D13504" t="s">
        <v>40696</v>
      </c>
      <c r="E13504" t="s">
        <v>60</v>
      </c>
      <c r="F13504" s="7">
        <v>7.79</v>
      </c>
      <c r="G13504" t="s">
        <v>33</v>
      </c>
      <c r="H13504" t="s">
        <v>31814</v>
      </c>
      <c r="I13504" t="s">
        <v>31819</v>
      </c>
      <c r="M13504" t="s">
        <v>36</v>
      </c>
      <c r="N13504" t="str">
        <f>IF(AND(PESQUISA!$B$3&lt;&gt;"",OR(PESQUISA!$B$4="TODAS",B13504=PESQUISA!$B$4),ISNUMBER(SEARCH(PESQUISA!$B$3,D13504))),ROW()-1,"")</f>
        <v/>
      </c>
    </row>
    <row r="13505" spans="1:14" x14ac:dyDescent="0.3">
      <c r="A13505" t="s">
        <v>40697</v>
      </c>
      <c r="B13505" t="s">
        <v>31811</v>
      </c>
      <c r="C13505" t="s">
        <v>40698</v>
      </c>
      <c r="D13505" t="s">
        <v>40699</v>
      </c>
      <c r="E13505" t="s">
        <v>40</v>
      </c>
      <c r="F13505" s="7">
        <v>4.2</v>
      </c>
      <c r="G13505" t="s">
        <v>33</v>
      </c>
      <c r="H13505" t="s">
        <v>31814</v>
      </c>
      <c r="I13505" t="s">
        <v>31819</v>
      </c>
      <c r="M13505" t="s">
        <v>36</v>
      </c>
      <c r="N13505" t="str">
        <f>IF(AND(PESQUISA!$B$3&lt;&gt;"",OR(PESQUISA!$B$4="TODAS",B13505=PESQUISA!$B$4),ISNUMBER(SEARCH(PESQUISA!$B$3,D13505))),ROW()-1,"")</f>
        <v/>
      </c>
    </row>
    <row r="13506" spans="1:14" x14ac:dyDescent="0.3">
      <c r="A13506" t="s">
        <v>40700</v>
      </c>
      <c r="B13506" t="s">
        <v>31811</v>
      </c>
      <c r="C13506" t="s">
        <v>40701</v>
      </c>
      <c r="D13506" t="s">
        <v>40702</v>
      </c>
      <c r="E13506" t="s">
        <v>40</v>
      </c>
      <c r="F13506" s="7">
        <v>3.56</v>
      </c>
      <c r="G13506" t="s">
        <v>33</v>
      </c>
      <c r="H13506" t="s">
        <v>31814</v>
      </c>
      <c r="I13506" t="s">
        <v>31819</v>
      </c>
      <c r="M13506" t="s">
        <v>36</v>
      </c>
      <c r="N13506" t="str">
        <f>IF(AND(PESQUISA!$B$3&lt;&gt;"",OR(PESQUISA!$B$4="TODAS",B13506=PESQUISA!$B$4),ISNUMBER(SEARCH(PESQUISA!$B$3,D13506))),ROW()-1,"")</f>
        <v/>
      </c>
    </row>
    <row r="13507" spans="1:14" x14ac:dyDescent="0.3">
      <c r="A13507" t="s">
        <v>40703</v>
      </c>
      <c r="B13507" t="s">
        <v>31811</v>
      </c>
      <c r="C13507" t="s">
        <v>40704</v>
      </c>
      <c r="D13507" t="s">
        <v>40705</v>
      </c>
      <c r="E13507" t="s">
        <v>40</v>
      </c>
      <c r="F13507" s="7">
        <v>3.59</v>
      </c>
      <c r="G13507" t="s">
        <v>33</v>
      </c>
      <c r="H13507" t="s">
        <v>31814</v>
      </c>
      <c r="I13507" t="s">
        <v>31819</v>
      </c>
      <c r="M13507" t="s">
        <v>36</v>
      </c>
      <c r="N13507" t="str">
        <f>IF(AND(PESQUISA!$B$3&lt;&gt;"",OR(PESQUISA!$B$4="TODAS",B13507=PESQUISA!$B$4),ISNUMBER(SEARCH(PESQUISA!$B$3,D13507))),ROW()-1,"")</f>
        <v/>
      </c>
    </row>
    <row r="13508" spans="1:14" x14ac:dyDescent="0.3">
      <c r="A13508" t="s">
        <v>40706</v>
      </c>
      <c r="B13508" t="s">
        <v>31811</v>
      </c>
      <c r="C13508" t="s">
        <v>40707</v>
      </c>
      <c r="D13508" t="s">
        <v>40708</v>
      </c>
      <c r="E13508" t="s">
        <v>40</v>
      </c>
      <c r="F13508" s="7">
        <v>2.88</v>
      </c>
      <c r="G13508" t="s">
        <v>33</v>
      </c>
      <c r="H13508" t="s">
        <v>31814</v>
      </c>
      <c r="I13508" t="s">
        <v>31819</v>
      </c>
      <c r="M13508" t="s">
        <v>36</v>
      </c>
      <c r="N13508" t="str">
        <f>IF(AND(PESQUISA!$B$3&lt;&gt;"",OR(PESQUISA!$B$4="TODAS",B13508=PESQUISA!$B$4),ISNUMBER(SEARCH(PESQUISA!$B$3,D13508))),ROW()-1,"")</f>
        <v/>
      </c>
    </row>
    <row r="13509" spans="1:14" x14ac:dyDescent="0.3">
      <c r="A13509" t="s">
        <v>40709</v>
      </c>
      <c r="B13509" t="s">
        <v>31811</v>
      </c>
      <c r="C13509" t="s">
        <v>40710</v>
      </c>
      <c r="D13509" t="s">
        <v>40711</v>
      </c>
      <c r="E13509" t="s">
        <v>40</v>
      </c>
      <c r="F13509" s="7">
        <v>3.97</v>
      </c>
      <c r="G13509" t="s">
        <v>33</v>
      </c>
      <c r="H13509" t="s">
        <v>31814</v>
      </c>
      <c r="I13509" t="s">
        <v>31819</v>
      </c>
      <c r="M13509" t="s">
        <v>36</v>
      </c>
      <c r="N13509" t="str">
        <f>IF(AND(PESQUISA!$B$3&lt;&gt;"",OR(PESQUISA!$B$4="TODAS",B13509=PESQUISA!$B$4),ISNUMBER(SEARCH(PESQUISA!$B$3,D13509))),ROW()-1,"")</f>
        <v/>
      </c>
    </row>
    <row r="13510" spans="1:14" x14ac:dyDescent="0.3">
      <c r="A13510" t="s">
        <v>40712</v>
      </c>
      <c r="B13510" t="s">
        <v>31811</v>
      </c>
      <c r="C13510" t="s">
        <v>40713</v>
      </c>
      <c r="D13510" t="s">
        <v>40714</v>
      </c>
      <c r="E13510" t="s">
        <v>40</v>
      </c>
      <c r="F13510" s="7">
        <v>3.02</v>
      </c>
      <c r="G13510" t="s">
        <v>33</v>
      </c>
      <c r="H13510" t="s">
        <v>31814</v>
      </c>
      <c r="I13510" t="s">
        <v>31819</v>
      </c>
      <c r="M13510" t="s">
        <v>36</v>
      </c>
      <c r="N13510" t="str">
        <f>IF(AND(PESQUISA!$B$3&lt;&gt;"",OR(PESQUISA!$B$4="TODAS",B13510=PESQUISA!$B$4),ISNUMBER(SEARCH(PESQUISA!$B$3,D13510))),ROW()-1,"")</f>
        <v/>
      </c>
    </row>
    <row r="13511" spans="1:14" x14ac:dyDescent="0.3">
      <c r="A13511" t="s">
        <v>40715</v>
      </c>
      <c r="B13511" t="s">
        <v>31811</v>
      </c>
      <c r="C13511" t="s">
        <v>40716</v>
      </c>
      <c r="D13511" t="s">
        <v>40717</v>
      </c>
      <c r="E13511" t="s">
        <v>40</v>
      </c>
      <c r="F13511" s="7">
        <v>6.26</v>
      </c>
      <c r="G13511" t="s">
        <v>33</v>
      </c>
      <c r="H13511" t="s">
        <v>31814</v>
      </c>
      <c r="I13511" t="s">
        <v>31819</v>
      </c>
      <c r="M13511" t="s">
        <v>36</v>
      </c>
      <c r="N13511" t="str">
        <f>IF(AND(PESQUISA!$B$3&lt;&gt;"",OR(PESQUISA!$B$4="TODAS",B13511=PESQUISA!$B$4),ISNUMBER(SEARCH(PESQUISA!$B$3,D13511))),ROW()-1,"")</f>
        <v/>
      </c>
    </row>
    <row r="13512" spans="1:14" x14ac:dyDescent="0.3">
      <c r="A13512" t="s">
        <v>40718</v>
      </c>
      <c r="B13512" t="s">
        <v>31811</v>
      </c>
      <c r="C13512" t="s">
        <v>40719</v>
      </c>
      <c r="D13512" t="s">
        <v>40720</v>
      </c>
      <c r="E13512" t="s">
        <v>40</v>
      </c>
      <c r="F13512" s="7">
        <v>2.81</v>
      </c>
      <c r="G13512" t="s">
        <v>33</v>
      </c>
      <c r="H13512" t="s">
        <v>31814</v>
      </c>
      <c r="I13512" t="s">
        <v>31819</v>
      </c>
      <c r="M13512" t="s">
        <v>36</v>
      </c>
      <c r="N13512" t="str">
        <f>IF(AND(PESQUISA!$B$3&lt;&gt;"",OR(PESQUISA!$B$4="TODAS",B13512=PESQUISA!$B$4),ISNUMBER(SEARCH(PESQUISA!$B$3,D13512))),ROW()-1,"")</f>
        <v/>
      </c>
    </row>
    <row r="13513" spans="1:14" x14ac:dyDescent="0.3">
      <c r="A13513" t="s">
        <v>40721</v>
      </c>
      <c r="B13513" t="s">
        <v>31811</v>
      </c>
      <c r="C13513" t="s">
        <v>40722</v>
      </c>
      <c r="D13513" t="s">
        <v>40723</v>
      </c>
      <c r="E13513" t="s">
        <v>40</v>
      </c>
      <c r="F13513" s="7">
        <v>3.39</v>
      </c>
      <c r="G13513" t="s">
        <v>33</v>
      </c>
      <c r="H13513" t="s">
        <v>31814</v>
      </c>
      <c r="I13513" t="s">
        <v>31819</v>
      </c>
      <c r="M13513" t="s">
        <v>36</v>
      </c>
      <c r="N13513" t="str">
        <f>IF(AND(PESQUISA!$B$3&lt;&gt;"",OR(PESQUISA!$B$4="TODAS",B13513=PESQUISA!$B$4),ISNUMBER(SEARCH(PESQUISA!$B$3,D13513))),ROW()-1,"")</f>
        <v/>
      </c>
    </row>
    <row r="13514" spans="1:14" x14ac:dyDescent="0.3">
      <c r="A13514" t="s">
        <v>40724</v>
      </c>
      <c r="B13514" t="s">
        <v>31811</v>
      </c>
      <c r="C13514" t="s">
        <v>40725</v>
      </c>
      <c r="D13514" t="s">
        <v>40726</v>
      </c>
      <c r="E13514" t="s">
        <v>40</v>
      </c>
      <c r="F13514" s="7">
        <v>2.2200000000000002</v>
      </c>
      <c r="G13514" t="s">
        <v>33</v>
      </c>
      <c r="H13514" t="s">
        <v>31814</v>
      </c>
      <c r="I13514" t="s">
        <v>31819</v>
      </c>
      <c r="M13514" t="s">
        <v>36</v>
      </c>
      <c r="N13514" t="str">
        <f>IF(AND(PESQUISA!$B$3&lt;&gt;"",OR(PESQUISA!$B$4="TODAS",B13514=PESQUISA!$B$4),ISNUMBER(SEARCH(PESQUISA!$B$3,D13514))),ROW()-1,"")</f>
        <v/>
      </c>
    </row>
    <row r="13515" spans="1:14" x14ac:dyDescent="0.3">
      <c r="A13515" t="s">
        <v>40727</v>
      </c>
      <c r="B13515" t="s">
        <v>31811</v>
      </c>
      <c r="C13515" t="s">
        <v>40728</v>
      </c>
      <c r="D13515" t="s">
        <v>40729</v>
      </c>
      <c r="E13515" t="s">
        <v>40</v>
      </c>
      <c r="F13515" s="7">
        <v>2.97</v>
      </c>
      <c r="G13515" t="s">
        <v>33</v>
      </c>
      <c r="H13515" t="s">
        <v>31814</v>
      </c>
      <c r="I13515" t="s">
        <v>31819</v>
      </c>
      <c r="M13515" t="s">
        <v>36</v>
      </c>
      <c r="N13515" t="str">
        <f>IF(AND(PESQUISA!$B$3&lt;&gt;"",OR(PESQUISA!$B$4="TODAS",B13515=PESQUISA!$B$4),ISNUMBER(SEARCH(PESQUISA!$B$3,D13515))),ROW()-1,"")</f>
        <v/>
      </c>
    </row>
    <row r="13516" spans="1:14" x14ac:dyDescent="0.3">
      <c r="A13516" t="s">
        <v>40730</v>
      </c>
      <c r="B13516" t="s">
        <v>31811</v>
      </c>
      <c r="C13516" t="s">
        <v>40731</v>
      </c>
      <c r="D13516" t="s">
        <v>40732</v>
      </c>
      <c r="E13516" t="s">
        <v>40</v>
      </c>
      <c r="F13516" s="7">
        <v>3.67</v>
      </c>
      <c r="G13516" t="s">
        <v>33</v>
      </c>
      <c r="H13516" t="s">
        <v>31814</v>
      </c>
      <c r="I13516" t="s">
        <v>31819</v>
      </c>
      <c r="M13516" t="s">
        <v>36</v>
      </c>
      <c r="N13516" t="str">
        <f>IF(AND(PESQUISA!$B$3&lt;&gt;"",OR(PESQUISA!$B$4="TODAS",B13516=PESQUISA!$B$4),ISNUMBER(SEARCH(PESQUISA!$B$3,D13516))),ROW()-1,"")</f>
        <v/>
      </c>
    </row>
    <row r="13517" spans="1:14" x14ac:dyDescent="0.3">
      <c r="A13517" t="s">
        <v>40733</v>
      </c>
      <c r="B13517" t="s">
        <v>31811</v>
      </c>
      <c r="C13517" t="s">
        <v>40734</v>
      </c>
      <c r="D13517" t="s">
        <v>40735</v>
      </c>
      <c r="E13517" t="s">
        <v>40</v>
      </c>
      <c r="F13517" s="7">
        <v>2.2599999999999998</v>
      </c>
      <c r="G13517" t="s">
        <v>33</v>
      </c>
      <c r="H13517" t="s">
        <v>31814</v>
      </c>
      <c r="I13517" t="s">
        <v>31819</v>
      </c>
      <c r="M13517" t="s">
        <v>36</v>
      </c>
      <c r="N13517" t="str">
        <f>IF(AND(PESQUISA!$B$3&lt;&gt;"",OR(PESQUISA!$B$4="TODAS",B13517=PESQUISA!$B$4),ISNUMBER(SEARCH(PESQUISA!$B$3,D13517))),ROW()-1,"")</f>
        <v/>
      </c>
    </row>
    <row r="13518" spans="1:14" x14ac:dyDescent="0.3">
      <c r="A13518" t="s">
        <v>40736</v>
      </c>
      <c r="B13518" t="s">
        <v>31811</v>
      </c>
      <c r="C13518" t="s">
        <v>40737</v>
      </c>
      <c r="D13518" t="s">
        <v>40738</v>
      </c>
      <c r="E13518" t="s">
        <v>40</v>
      </c>
      <c r="F13518" s="7">
        <v>2.14</v>
      </c>
      <c r="G13518" t="s">
        <v>33</v>
      </c>
      <c r="H13518" t="s">
        <v>31814</v>
      </c>
      <c r="I13518" t="s">
        <v>31819</v>
      </c>
      <c r="M13518" t="s">
        <v>36</v>
      </c>
      <c r="N13518" t="str">
        <f>IF(AND(PESQUISA!$B$3&lt;&gt;"",OR(PESQUISA!$B$4="TODAS",B13518=PESQUISA!$B$4),ISNUMBER(SEARCH(PESQUISA!$B$3,D13518))),ROW()-1,"")</f>
        <v/>
      </c>
    </row>
    <row r="13519" spans="1:14" x14ac:dyDescent="0.3">
      <c r="A13519" t="s">
        <v>40739</v>
      </c>
      <c r="B13519" t="s">
        <v>31811</v>
      </c>
      <c r="C13519" t="s">
        <v>40740</v>
      </c>
      <c r="D13519" t="s">
        <v>40741</v>
      </c>
      <c r="E13519" t="s">
        <v>40</v>
      </c>
      <c r="F13519" s="7">
        <v>2.94</v>
      </c>
      <c r="G13519" t="s">
        <v>33</v>
      </c>
      <c r="H13519" t="s">
        <v>31814</v>
      </c>
      <c r="I13519" t="s">
        <v>31819</v>
      </c>
      <c r="M13519" t="s">
        <v>36</v>
      </c>
      <c r="N13519" t="str">
        <f>IF(AND(PESQUISA!$B$3&lt;&gt;"",OR(PESQUISA!$B$4="TODAS",B13519=PESQUISA!$B$4),ISNUMBER(SEARCH(PESQUISA!$B$3,D13519))),ROW()-1,"")</f>
        <v/>
      </c>
    </row>
    <row r="13520" spans="1:14" x14ac:dyDescent="0.3">
      <c r="A13520" t="s">
        <v>40742</v>
      </c>
      <c r="B13520" t="s">
        <v>31811</v>
      </c>
      <c r="C13520" t="s">
        <v>40743</v>
      </c>
      <c r="D13520" t="s">
        <v>40744</v>
      </c>
      <c r="E13520" t="s">
        <v>40</v>
      </c>
      <c r="F13520" s="7">
        <v>37.25</v>
      </c>
      <c r="G13520" t="s">
        <v>33</v>
      </c>
      <c r="H13520" t="s">
        <v>31814</v>
      </c>
      <c r="I13520" t="s">
        <v>31819</v>
      </c>
      <c r="M13520" t="s">
        <v>36</v>
      </c>
      <c r="N13520" t="str">
        <f>IF(AND(PESQUISA!$B$3&lt;&gt;"",OR(PESQUISA!$B$4="TODAS",B13520=PESQUISA!$B$4),ISNUMBER(SEARCH(PESQUISA!$B$3,D13520))),ROW()-1,"")</f>
        <v/>
      </c>
    </row>
    <row r="13521" spans="1:14" x14ac:dyDescent="0.3">
      <c r="A13521" t="s">
        <v>40745</v>
      </c>
      <c r="B13521" t="s">
        <v>31811</v>
      </c>
      <c r="C13521" t="s">
        <v>40746</v>
      </c>
      <c r="D13521" t="s">
        <v>40747</v>
      </c>
      <c r="E13521" t="s">
        <v>40</v>
      </c>
      <c r="F13521" s="7">
        <v>27.4</v>
      </c>
      <c r="G13521" t="s">
        <v>33</v>
      </c>
      <c r="H13521" t="s">
        <v>31814</v>
      </c>
      <c r="I13521" t="s">
        <v>31819</v>
      </c>
      <c r="M13521" t="s">
        <v>36</v>
      </c>
      <c r="N13521" t="str">
        <f>IF(AND(PESQUISA!$B$3&lt;&gt;"",OR(PESQUISA!$B$4="TODAS",B13521=PESQUISA!$B$4),ISNUMBER(SEARCH(PESQUISA!$B$3,D13521))),ROW()-1,"")</f>
        <v/>
      </c>
    </row>
    <row r="13522" spans="1:14" x14ac:dyDescent="0.3">
      <c r="A13522" t="s">
        <v>40748</v>
      </c>
      <c r="B13522" t="s">
        <v>31811</v>
      </c>
      <c r="C13522" t="s">
        <v>40749</v>
      </c>
      <c r="D13522" t="s">
        <v>40750</v>
      </c>
      <c r="E13522" t="s">
        <v>40</v>
      </c>
      <c r="F13522" s="7">
        <v>14.75</v>
      </c>
      <c r="G13522" t="s">
        <v>33</v>
      </c>
      <c r="H13522" t="s">
        <v>31814</v>
      </c>
      <c r="I13522" t="s">
        <v>31819</v>
      </c>
      <c r="M13522" t="s">
        <v>36</v>
      </c>
      <c r="N13522" t="str">
        <f>IF(AND(PESQUISA!$B$3&lt;&gt;"",OR(PESQUISA!$B$4="TODAS",B13522=PESQUISA!$B$4),ISNUMBER(SEARCH(PESQUISA!$B$3,D13522))),ROW()-1,"")</f>
        <v/>
      </c>
    </row>
    <row r="13523" spans="1:14" x14ac:dyDescent="0.3">
      <c r="A13523" t="s">
        <v>40751</v>
      </c>
      <c r="B13523" t="s">
        <v>31811</v>
      </c>
      <c r="C13523" t="s">
        <v>40752</v>
      </c>
      <c r="D13523" t="s">
        <v>40753</v>
      </c>
      <c r="E13523" t="s">
        <v>40</v>
      </c>
      <c r="F13523" s="7">
        <v>33.729999999999997</v>
      </c>
      <c r="G13523" t="s">
        <v>33</v>
      </c>
      <c r="H13523" t="s">
        <v>31814</v>
      </c>
      <c r="I13523" t="s">
        <v>31819</v>
      </c>
      <c r="M13523" t="s">
        <v>36</v>
      </c>
      <c r="N13523" t="str">
        <f>IF(AND(PESQUISA!$B$3&lt;&gt;"",OR(PESQUISA!$B$4="TODAS",B13523=PESQUISA!$B$4),ISNUMBER(SEARCH(PESQUISA!$B$3,D13523))),ROW()-1,"")</f>
        <v/>
      </c>
    </row>
    <row r="13524" spans="1:14" x14ac:dyDescent="0.3">
      <c r="A13524" t="s">
        <v>40754</v>
      </c>
      <c r="B13524" t="s">
        <v>31811</v>
      </c>
      <c r="C13524" t="s">
        <v>40755</v>
      </c>
      <c r="D13524" t="s">
        <v>40756</v>
      </c>
      <c r="E13524" t="s">
        <v>40</v>
      </c>
      <c r="F13524" s="7">
        <v>23.08</v>
      </c>
      <c r="G13524" t="s">
        <v>33</v>
      </c>
      <c r="H13524" t="s">
        <v>31814</v>
      </c>
      <c r="I13524" t="s">
        <v>31819</v>
      </c>
      <c r="M13524" t="s">
        <v>36</v>
      </c>
      <c r="N13524" t="str">
        <f>IF(AND(PESQUISA!$B$3&lt;&gt;"",OR(PESQUISA!$B$4="TODAS",B13524=PESQUISA!$B$4),ISNUMBER(SEARCH(PESQUISA!$B$3,D13524))),ROW()-1,"")</f>
        <v/>
      </c>
    </row>
    <row r="13525" spans="1:14" x14ac:dyDescent="0.3">
      <c r="A13525" t="s">
        <v>40757</v>
      </c>
      <c r="B13525" t="s">
        <v>31811</v>
      </c>
      <c r="C13525" t="s">
        <v>40758</v>
      </c>
      <c r="D13525" t="s">
        <v>40759</v>
      </c>
      <c r="E13525" t="s">
        <v>40</v>
      </c>
      <c r="F13525" s="7">
        <v>52.71</v>
      </c>
      <c r="G13525" t="s">
        <v>33</v>
      </c>
      <c r="H13525" t="s">
        <v>31814</v>
      </c>
      <c r="I13525" t="s">
        <v>31819</v>
      </c>
      <c r="M13525" t="s">
        <v>36</v>
      </c>
      <c r="N13525" t="str">
        <f>IF(AND(PESQUISA!$B$3&lt;&gt;"",OR(PESQUISA!$B$4="TODAS",B13525=PESQUISA!$B$4),ISNUMBER(SEARCH(PESQUISA!$B$3,D13525))),ROW()-1,"")</f>
        <v/>
      </c>
    </row>
    <row r="13526" spans="1:14" x14ac:dyDescent="0.3">
      <c r="A13526" t="s">
        <v>40760</v>
      </c>
      <c r="B13526" t="s">
        <v>31811</v>
      </c>
      <c r="C13526" t="s">
        <v>40761</v>
      </c>
      <c r="D13526" t="s">
        <v>40762</v>
      </c>
      <c r="E13526" t="s">
        <v>60</v>
      </c>
      <c r="F13526" s="7">
        <v>37.25</v>
      </c>
      <c r="G13526" t="s">
        <v>33</v>
      </c>
      <c r="H13526" t="s">
        <v>31814</v>
      </c>
      <c r="I13526" t="s">
        <v>31819</v>
      </c>
      <c r="M13526" t="s">
        <v>36</v>
      </c>
      <c r="N13526" t="str">
        <f>IF(AND(PESQUISA!$B$3&lt;&gt;"",OR(PESQUISA!$B$4="TODAS",B13526=PESQUISA!$B$4),ISNUMBER(SEARCH(PESQUISA!$B$3,D13526))),ROW()-1,"")</f>
        <v/>
      </c>
    </row>
    <row r="13527" spans="1:14" x14ac:dyDescent="0.3">
      <c r="A13527" t="s">
        <v>40763</v>
      </c>
      <c r="B13527" t="s">
        <v>31811</v>
      </c>
      <c r="C13527" t="s">
        <v>40764</v>
      </c>
      <c r="D13527" t="s">
        <v>40765</v>
      </c>
      <c r="E13527" t="s">
        <v>40</v>
      </c>
      <c r="F13527" s="7">
        <v>37.25</v>
      </c>
      <c r="G13527" t="s">
        <v>33</v>
      </c>
      <c r="H13527" t="s">
        <v>31814</v>
      </c>
      <c r="I13527" t="s">
        <v>31819</v>
      </c>
      <c r="M13527" t="s">
        <v>36</v>
      </c>
      <c r="N13527" t="str">
        <f>IF(AND(PESQUISA!$B$3&lt;&gt;"",OR(PESQUISA!$B$4="TODAS",B13527=PESQUISA!$B$4),ISNUMBER(SEARCH(PESQUISA!$B$3,D13527))),ROW()-1,"")</f>
        <v/>
      </c>
    </row>
    <row r="13528" spans="1:14" x14ac:dyDescent="0.3">
      <c r="A13528" t="s">
        <v>40766</v>
      </c>
      <c r="B13528" t="s">
        <v>31811</v>
      </c>
      <c r="C13528" t="s">
        <v>40767</v>
      </c>
      <c r="D13528" t="s">
        <v>40768</v>
      </c>
      <c r="E13528" t="s">
        <v>40</v>
      </c>
      <c r="F13528" s="7">
        <v>46.38</v>
      </c>
      <c r="G13528" t="s">
        <v>33</v>
      </c>
      <c r="H13528" t="s">
        <v>31814</v>
      </c>
      <c r="I13528" t="s">
        <v>31819</v>
      </c>
      <c r="M13528" t="s">
        <v>36</v>
      </c>
      <c r="N13528" t="str">
        <f>IF(AND(PESQUISA!$B$3&lt;&gt;"",OR(PESQUISA!$B$4="TODAS",B13528=PESQUISA!$B$4),ISNUMBER(SEARCH(PESQUISA!$B$3,D13528))),ROW()-1,"")</f>
        <v/>
      </c>
    </row>
    <row r="13529" spans="1:14" x14ac:dyDescent="0.3">
      <c r="A13529" t="s">
        <v>40769</v>
      </c>
      <c r="B13529" t="s">
        <v>31811</v>
      </c>
      <c r="C13529" t="s">
        <v>40770</v>
      </c>
      <c r="D13529" t="s">
        <v>40771</v>
      </c>
      <c r="E13529" t="s">
        <v>859</v>
      </c>
      <c r="F13529" s="7">
        <v>82.35</v>
      </c>
      <c r="G13529" t="s">
        <v>33</v>
      </c>
      <c r="H13529" t="s">
        <v>31814</v>
      </c>
      <c r="I13529" t="s">
        <v>31819</v>
      </c>
      <c r="M13529" t="s">
        <v>36</v>
      </c>
      <c r="N13529" t="str">
        <f>IF(AND(PESQUISA!$B$3&lt;&gt;"",OR(PESQUISA!$B$4="TODAS",B13529=PESQUISA!$B$4),ISNUMBER(SEARCH(PESQUISA!$B$3,D13529))),ROW()-1,"")</f>
        <v/>
      </c>
    </row>
    <row r="13530" spans="1:14" x14ac:dyDescent="0.3">
      <c r="A13530" t="s">
        <v>40772</v>
      </c>
      <c r="B13530" t="s">
        <v>31811</v>
      </c>
      <c r="C13530" t="s">
        <v>40773</v>
      </c>
      <c r="D13530" t="s">
        <v>40774</v>
      </c>
      <c r="E13530" t="s">
        <v>859</v>
      </c>
      <c r="F13530" s="7">
        <v>55.89</v>
      </c>
      <c r="G13530" t="s">
        <v>33</v>
      </c>
      <c r="H13530" t="s">
        <v>31814</v>
      </c>
      <c r="I13530" t="s">
        <v>31819</v>
      </c>
      <c r="M13530" t="s">
        <v>36</v>
      </c>
      <c r="N13530" t="str">
        <f>IF(AND(PESQUISA!$B$3&lt;&gt;"",OR(PESQUISA!$B$4="TODAS",B13530=PESQUISA!$B$4),ISNUMBER(SEARCH(PESQUISA!$B$3,D13530))),ROW()-1,"")</f>
        <v/>
      </c>
    </row>
    <row r="13531" spans="1:14" x14ac:dyDescent="0.3">
      <c r="A13531" t="s">
        <v>40775</v>
      </c>
      <c r="B13531" t="s">
        <v>31811</v>
      </c>
      <c r="C13531" t="s">
        <v>40776</v>
      </c>
      <c r="D13531" t="s">
        <v>40777</v>
      </c>
      <c r="E13531" t="s">
        <v>859</v>
      </c>
      <c r="F13531" s="7">
        <v>21.65</v>
      </c>
      <c r="G13531" t="s">
        <v>33</v>
      </c>
      <c r="H13531" t="s">
        <v>31814</v>
      </c>
      <c r="I13531" t="s">
        <v>31819</v>
      </c>
      <c r="M13531" t="s">
        <v>36</v>
      </c>
      <c r="N13531" t="str">
        <f>IF(AND(PESQUISA!$B$3&lt;&gt;"",OR(PESQUISA!$B$4="TODAS",B13531=PESQUISA!$B$4),ISNUMBER(SEARCH(PESQUISA!$B$3,D13531))),ROW()-1,"")</f>
        <v/>
      </c>
    </row>
    <row r="13532" spans="1:14" x14ac:dyDescent="0.3">
      <c r="A13532" t="s">
        <v>40778</v>
      </c>
      <c r="B13532" t="s">
        <v>31811</v>
      </c>
      <c r="C13532" t="s">
        <v>40779</v>
      </c>
      <c r="D13532" t="s">
        <v>40780</v>
      </c>
      <c r="E13532" t="s">
        <v>40</v>
      </c>
      <c r="G13532" t="s">
        <v>33</v>
      </c>
      <c r="H13532" t="s">
        <v>31814</v>
      </c>
      <c r="I13532" t="s">
        <v>32347</v>
      </c>
      <c r="M13532" t="s">
        <v>53</v>
      </c>
      <c r="N13532" t="str">
        <f>IF(AND(PESQUISA!$B$3&lt;&gt;"",OR(PESQUISA!$B$4="TODAS",B13532=PESQUISA!$B$4),ISNUMBER(SEARCH(PESQUISA!$B$3,D13532))),ROW()-1,"")</f>
        <v/>
      </c>
    </row>
    <row r="13533" spans="1:14" x14ac:dyDescent="0.3">
      <c r="A13533" t="s">
        <v>40781</v>
      </c>
      <c r="B13533" t="s">
        <v>31811</v>
      </c>
      <c r="C13533" t="s">
        <v>40782</v>
      </c>
      <c r="D13533" t="s">
        <v>40783</v>
      </c>
      <c r="E13533" t="s">
        <v>6144</v>
      </c>
      <c r="F13533" s="7">
        <v>49.22</v>
      </c>
      <c r="G13533" t="s">
        <v>33</v>
      </c>
      <c r="H13533" t="s">
        <v>31814</v>
      </c>
      <c r="I13533" t="s">
        <v>32249</v>
      </c>
      <c r="M13533" t="s">
        <v>36</v>
      </c>
      <c r="N13533" t="str">
        <f>IF(AND(PESQUISA!$B$3&lt;&gt;"",OR(PESQUISA!$B$4="TODAS",B13533=PESQUISA!$B$4),ISNUMBER(SEARCH(PESQUISA!$B$3,D13533))),ROW()-1,"")</f>
        <v/>
      </c>
    </row>
    <row r="13534" spans="1:14" x14ac:dyDescent="0.3">
      <c r="A13534" t="s">
        <v>40784</v>
      </c>
      <c r="B13534" t="s">
        <v>31811</v>
      </c>
      <c r="C13534" t="s">
        <v>40785</v>
      </c>
      <c r="D13534" t="s">
        <v>40786</v>
      </c>
      <c r="E13534" t="s">
        <v>21689</v>
      </c>
      <c r="F13534" s="7">
        <v>8827.93</v>
      </c>
      <c r="G13534" t="s">
        <v>33</v>
      </c>
      <c r="H13534" t="s">
        <v>31814</v>
      </c>
      <c r="I13534" t="s">
        <v>32249</v>
      </c>
      <c r="M13534" t="s">
        <v>36</v>
      </c>
      <c r="N13534" t="str">
        <f>IF(AND(PESQUISA!$B$3&lt;&gt;"",OR(PESQUISA!$B$4="TODAS",B13534=PESQUISA!$B$4),ISNUMBER(SEARCH(PESQUISA!$B$3,D13534))),ROW()-1,"")</f>
        <v/>
      </c>
    </row>
    <row r="13535" spans="1:14" x14ac:dyDescent="0.3">
      <c r="A13535" t="s">
        <v>40787</v>
      </c>
      <c r="B13535" t="s">
        <v>31811</v>
      </c>
      <c r="C13535" t="s">
        <v>40788</v>
      </c>
      <c r="D13535" t="s">
        <v>40789</v>
      </c>
      <c r="E13535" t="s">
        <v>859</v>
      </c>
      <c r="F13535" s="7">
        <v>15.76</v>
      </c>
      <c r="G13535" t="s">
        <v>33</v>
      </c>
      <c r="H13535" t="s">
        <v>31814</v>
      </c>
      <c r="I13535" t="s">
        <v>31819</v>
      </c>
      <c r="M13535" t="s">
        <v>36</v>
      </c>
      <c r="N13535" t="str">
        <f>IF(AND(PESQUISA!$B$3&lt;&gt;"",OR(PESQUISA!$B$4="TODAS",B13535=PESQUISA!$B$4),ISNUMBER(SEARCH(PESQUISA!$B$3,D13535))),ROW()-1,"")</f>
        <v/>
      </c>
    </row>
    <row r="13536" spans="1:14" x14ac:dyDescent="0.3">
      <c r="A13536" t="s">
        <v>40790</v>
      </c>
      <c r="B13536" t="s">
        <v>31811</v>
      </c>
      <c r="C13536" t="s">
        <v>40791</v>
      </c>
      <c r="D13536" t="s">
        <v>40792</v>
      </c>
      <c r="E13536" t="s">
        <v>859</v>
      </c>
      <c r="F13536" s="7">
        <v>9.16</v>
      </c>
      <c r="G13536" t="s">
        <v>33</v>
      </c>
      <c r="H13536" t="s">
        <v>31814</v>
      </c>
      <c r="I13536" t="s">
        <v>31819</v>
      </c>
      <c r="M13536" t="s">
        <v>36</v>
      </c>
      <c r="N13536" t="str">
        <f>IF(AND(PESQUISA!$B$3&lt;&gt;"",OR(PESQUISA!$B$4="TODAS",B13536=PESQUISA!$B$4),ISNUMBER(SEARCH(PESQUISA!$B$3,D13536))),ROW()-1,"")</f>
        <v/>
      </c>
    </row>
    <row r="13537" spans="1:14" x14ac:dyDescent="0.3">
      <c r="A13537" t="s">
        <v>40793</v>
      </c>
      <c r="B13537" t="s">
        <v>31811</v>
      </c>
      <c r="C13537" t="s">
        <v>40794</v>
      </c>
      <c r="D13537" t="s">
        <v>40795</v>
      </c>
      <c r="E13537" t="s">
        <v>859</v>
      </c>
      <c r="F13537" s="7">
        <v>9.16</v>
      </c>
      <c r="G13537" t="s">
        <v>33</v>
      </c>
      <c r="H13537" t="s">
        <v>31814</v>
      </c>
      <c r="I13537" t="s">
        <v>31819</v>
      </c>
      <c r="M13537" t="s">
        <v>36</v>
      </c>
      <c r="N13537" t="str">
        <f>IF(AND(PESQUISA!$B$3&lt;&gt;"",OR(PESQUISA!$B$4="TODAS",B13537=PESQUISA!$B$4),ISNUMBER(SEARCH(PESQUISA!$B$3,D13537))),ROW()-1,"")</f>
        <v/>
      </c>
    </row>
    <row r="13538" spans="1:14" x14ac:dyDescent="0.3">
      <c r="A13538" t="s">
        <v>40796</v>
      </c>
      <c r="B13538" t="s">
        <v>31811</v>
      </c>
      <c r="C13538" t="s">
        <v>40797</v>
      </c>
      <c r="D13538" t="s">
        <v>40798</v>
      </c>
      <c r="E13538" t="s">
        <v>40</v>
      </c>
      <c r="F13538" s="7">
        <v>642.74</v>
      </c>
      <c r="G13538" t="s">
        <v>33</v>
      </c>
      <c r="H13538" t="s">
        <v>31814</v>
      </c>
      <c r="I13538" t="s">
        <v>31819</v>
      </c>
      <c r="M13538" t="s">
        <v>36</v>
      </c>
      <c r="N13538" t="str">
        <f>IF(AND(PESQUISA!$B$3&lt;&gt;"",OR(PESQUISA!$B$4="TODAS",B13538=PESQUISA!$B$4),ISNUMBER(SEARCH(PESQUISA!$B$3,D13538))),ROW()-1,"")</f>
        <v/>
      </c>
    </row>
    <row r="13539" spans="1:14" x14ac:dyDescent="0.3">
      <c r="A13539" t="s">
        <v>40799</v>
      </c>
      <c r="B13539" t="s">
        <v>31811</v>
      </c>
      <c r="C13539" t="s">
        <v>40800</v>
      </c>
      <c r="D13539" t="s">
        <v>40801</v>
      </c>
      <c r="E13539" t="s">
        <v>40</v>
      </c>
      <c r="F13539" s="7">
        <v>766.76</v>
      </c>
      <c r="G13539" t="s">
        <v>33</v>
      </c>
      <c r="H13539" t="s">
        <v>31814</v>
      </c>
      <c r="I13539" t="s">
        <v>31819</v>
      </c>
      <c r="M13539" t="s">
        <v>36</v>
      </c>
      <c r="N13539" t="str">
        <f>IF(AND(PESQUISA!$B$3&lt;&gt;"",OR(PESQUISA!$B$4="TODAS",B13539=PESQUISA!$B$4),ISNUMBER(SEARCH(PESQUISA!$B$3,D13539))),ROW()-1,"")</f>
        <v/>
      </c>
    </row>
    <row r="13540" spans="1:14" x14ac:dyDescent="0.3">
      <c r="A13540" t="s">
        <v>40802</v>
      </c>
      <c r="B13540" t="s">
        <v>31811</v>
      </c>
      <c r="C13540" t="s">
        <v>40803</v>
      </c>
      <c r="D13540" t="s">
        <v>40804</v>
      </c>
      <c r="E13540" t="s">
        <v>40</v>
      </c>
      <c r="F13540" s="7">
        <v>847.44</v>
      </c>
      <c r="G13540" t="s">
        <v>33</v>
      </c>
      <c r="H13540" t="s">
        <v>31814</v>
      </c>
      <c r="I13540" t="s">
        <v>31819</v>
      </c>
      <c r="M13540" t="s">
        <v>36</v>
      </c>
      <c r="N13540" t="str">
        <f>IF(AND(PESQUISA!$B$3&lt;&gt;"",OR(PESQUISA!$B$4="TODAS",B13540=PESQUISA!$B$4),ISNUMBER(SEARCH(PESQUISA!$B$3,D13540))),ROW()-1,"")</f>
        <v/>
      </c>
    </row>
    <row r="13541" spans="1:14" x14ac:dyDescent="0.3">
      <c r="A13541" t="s">
        <v>40805</v>
      </c>
      <c r="B13541" t="s">
        <v>31811</v>
      </c>
      <c r="C13541" t="s">
        <v>40806</v>
      </c>
      <c r="D13541" t="s">
        <v>40807</v>
      </c>
      <c r="E13541" t="s">
        <v>40</v>
      </c>
      <c r="F13541" s="7">
        <v>403.84</v>
      </c>
      <c r="G13541" t="s">
        <v>33</v>
      </c>
      <c r="H13541" t="s">
        <v>31814</v>
      </c>
      <c r="I13541" t="s">
        <v>31819</v>
      </c>
      <c r="M13541" t="s">
        <v>36</v>
      </c>
      <c r="N13541" t="str">
        <f>IF(AND(PESQUISA!$B$3&lt;&gt;"",OR(PESQUISA!$B$4="TODAS",B13541=PESQUISA!$B$4),ISNUMBER(SEARCH(PESQUISA!$B$3,D13541))),ROW()-1,"")</f>
        <v/>
      </c>
    </row>
    <row r="13542" spans="1:14" x14ac:dyDescent="0.3">
      <c r="A13542" t="s">
        <v>40808</v>
      </c>
      <c r="B13542" t="s">
        <v>31811</v>
      </c>
      <c r="C13542" t="s">
        <v>40809</v>
      </c>
      <c r="D13542" t="s">
        <v>40810</v>
      </c>
      <c r="E13542" t="s">
        <v>40</v>
      </c>
      <c r="F13542" s="7">
        <v>996.33</v>
      </c>
      <c r="G13542" t="s">
        <v>33</v>
      </c>
      <c r="H13542" t="s">
        <v>31814</v>
      </c>
      <c r="I13542" t="s">
        <v>31819</v>
      </c>
      <c r="M13542" t="s">
        <v>36</v>
      </c>
      <c r="N13542" t="str">
        <f>IF(AND(PESQUISA!$B$3&lt;&gt;"",OR(PESQUISA!$B$4="TODAS",B13542=PESQUISA!$B$4),ISNUMBER(SEARCH(PESQUISA!$B$3,D13542))),ROW()-1,"")</f>
        <v/>
      </c>
    </row>
    <row r="13543" spans="1:14" x14ac:dyDescent="0.3">
      <c r="A13543" t="s">
        <v>40811</v>
      </c>
      <c r="B13543" t="s">
        <v>31811</v>
      </c>
      <c r="C13543" t="s">
        <v>40812</v>
      </c>
      <c r="D13543" t="s">
        <v>40813</v>
      </c>
      <c r="E13543" t="s">
        <v>40</v>
      </c>
      <c r="F13543" s="7">
        <v>8.94</v>
      </c>
      <c r="G13543" t="s">
        <v>33</v>
      </c>
      <c r="H13543" t="s">
        <v>31814</v>
      </c>
      <c r="I13543" t="s">
        <v>31819</v>
      </c>
      <c r="M13543" t="s">
        <v>36</v>
      </c>
      <c r="N13543" t="str">
        <f>IF(AND(PESQUISA!$B$3&lt;&gt;"",OR(PESQUISA!$B$4="TODAS",B13543=PESQUISA!$B$4),ISNUMBER(SEARCH(PESQUISA!$B$3,D13543))),ROW()-1,"")</f>
        <v/>
      </c>
    </row>
    <row r="13544" spans="1:14" x14ac:dyDescent="0.3">
      <c r="A13544" t="s">
        <v>40814</v>
      </c>
      <c r="B13544" t="s">
        <v>31811</v>
      </c>
      <c r="C13544" t="s">
        <v>40815</v>
      </c>
      <c r="D13544" t="s">
        <v>40816</v>
      </c>
      <c r="E13544" t="s">
        <v>40</v>
      </c>
      <c r="F13544" s="7">
        <v>12.16</v>
      </c>
      <c r="G13544" t="s">
        <v>33</v>
      </c>
      <c r="H13544" t="s">
        <v>31814</v>
      </c>
      <c r="I13544" t="s">
        <v>31819</v>
      </c>
      <c r="M13544" t="s">
        <v>36</v>
      </c>
      <c r="N13544" t="str">
        <f>IF(AND(PESQUISA!$B$3&lt;&gt;"",OR(PESQUISA!$B$4="TODAS",B13544=PESQUISA!$B$4),ISNUMBER(SEARCH(PESQUISA!$B$3,D13544))),ROW()-1,"")</f>
        <v/>
      </c>
    </row>
    <row r="13545" spans="1:14" x14ac:dyDescent="0.3">
      <c r="A13545" t="s">
        <v>40817</v>
      </c>
      <c r="B13545" t="s">
        <v>31811</v>
      </c>
      <c r="C13545" t="s">
        <v>40818</v>
      </c>
      <c r="D13545" t="s">
        <v>40819</v>
      </c>
      <c r="E13545" t="s">
        <v>40</v>
      </c>
      <c r="F13545" s="7">
        <v>12.13</v>
      </c>
      <c r="G13545" t="s">
        <v>33</v>
      </c>
      <c r="H13545" t="s">
        <v>31814</v>
      </c>
      <c r="I13545" t="s">
        <v>31819</v>
      </c>
      <c r="M13545" t="s">
        <v>36</v>
      </c>
      <c r="N13545" t="str">
        <f>IF(AND(PESQUISA!$B$3&lt;&gt;"",OR(PESQUISA!$B$4="TODAS",B13545=PESQUISA!$B$4),ISNUMBER(SEARCH(PESQUISA!$B$3,D13545))),ROW()-1,"")</f>
        <v/>
      </c>
    </row>
    <row r="13546" spans="1:14" x14ac:dyDescent="0.3">
      <c r="A13546" t="s">
        <v>40820</v>
      </c>
      <c r="B13546" t="s">
        <v>31811</v>
      </c>
      <c r="C13546" t="s">
        <v>40821</v>
      </c>
      <c r="D13546" t="s">
        <v>40822</v>
      </c>
      <c r="E13546" t="s">
        <v>40</v>
      </c>
      <c r="F13546" s="7">
        <v>16.61</v>
      </c>
      <c r="G13546" t="s">
        <v>33</v>
      </c>
      <c r="H13546" t="s">
        <v>31814</v>
      </c>
      <c r="I13546" t="s">
        <v>31819</v>
      </c>
      <c r="M13546" t="s">
        <v>36</v>
      </c>
      <c r="N13546" t="str">
        <f>IF(AND(PESQUISA!$B$3&lt;&gt;"",OR(PESQUISA!$B$4="TODAS",B13546=PESQUISA!$B$4),ISNUMBER(SEARCH(PESQUISA!$B$3,D13546))),ROW()-1,"")</f>
        <v/>
      </c>
    </row>
    <row r="13547" spans="1:14" x14ac:dyDescent="0.3">
      <c r="A13547" t="s">
        <v>40823</v>
      </c>
      <c r="B13547" t="s">
        <v>31811</v>
      </c>
      <c r="C13547" t="s">
        <v>40824</v>
      </c>
      <c r="D13547" t="s">
        <v>40825</v>
      </c>
      <c r="E13547" t="s">
        <v>40</v>
      </c>
      <c r="F13547" s="7">
        <v>8.5</v>
      </c>
      <c r="G13547" t="s">
        <v>33</v>
      </c>
      <c r="H13547" t="s">
        <v>31814</v>
      </c>
      <c r="I13547" t="s">
        <v>31819</v>
      </c>
      <c r="M13547" t="s">
        <v>36</v>
      </c>
      <c r="N13547" t="str">
        <f>IF(AND(PESQUISA!$B$3&lt;&gt;"",OR(PESQUISA!$B$4="TODAS",B13547=PESQUISA!$B$4),ISNUMBER(SEARCH(PESQUISA!$B$3,D13547))),ROW()-1,"")</f>
        <v/>
      </c>
    </row>
    <row r="13548" spans="1:14" x14ac:dyDescent="0.3">
      <c r="A13548" t="s">
        <v>40826</v>
      </c>
      <c r="B13548" t="s">
        <v>31811</v>
      </c>
      <c r="C13548" t="s">
        <v>40827</v>
      </c>
      <c r="D13548" t="s">
        <v>40828</v>
      </c>
      <c r="E13548" t="s">
        <v>40</v>
      </c>
      <c r="F13548" s="7">
        <v>15.32</v>
      </c>
      <c r="G13548" t="s">
        <v>33</v>
      </c>
      <c r="H13548" t="s">
        <v>31814</v>
      </c>
      <c r="I13548" t="s">
        <v>31819</v>
      </c>
      <c r="M13548" t="s">
        <v>36</v>
      </c>
      <c r="N13548" t="str">
        <f>IF(AND(PESQUISA!$B$3&lt;&gt;"",OR(PESQUISA!$B$4="TODAS",B13548=PESQUISA!$B$4),ISNUMBER(SEARCH(PESQUISA!$B$3,D13548))),ROW()-1,"")</f>
        <v/>
      </c>
    </row>
    <row r="13549" spans="1:14" x14ac:dyDescent="0.3">
      <c r="A13549" t="s">
        <v>40829</v>
      </c>
      <c r="B13549" t="s">
        <v>31811</v>
      </c>
      <c r="C13549" t="s">
        <v>40830</v>
      </c>
      <c r="D13549" t="s">
        <v>40831</v>
      </c>
      <c r="E13549" t="s">
        <v>40</v>
      </c>
      <c r="F13549" s="7">
        <v>28.12</v>
      </c>
      <c r="G13549" t="s">
        <v>33</v>
      </c>
      <c r="H13549" t="s">
        <v>31814</v>
      </c>
      <c r="I13549" t="s">
        <v>31819</v>
      </c>
      <c r="M13549" t="s">
        <v>36</v>
      </c>
      <c r="N13549" t="str">
        <f>IF(AND(PESQUISA!$B$3&lt;&gt;"",OR(PESQUISA!$B$4="TODAS",B13549=PESQUISA!$B$4),ISNUMBER(SEARCH(PESQUISA!$B$3,D13549))),ROW()-1,"")</f>
        <v/>
      </c>
    </row>
    <row r="13550" spans="1:14" x14ac:dyDescent="0.3">
      <c r="A13550" t="s">
        <v>40832</v>
      </c>
      <c r="B13550" t="s">
        <v>31811</v>
      </c>
      <c r="C13550" t="s">
        <v>40833</v>
      </c>
      <c r="D13550" t="s">
        <v>40834</v>
      </c>
      <c r="E13550" t="s">
        <v>40</v>
      </c>
      <c r="F13550" s="7">
        <v>32.75</v>
      </c>
      <c r="G13550" t="s">
        <v>33</v>
      </c>
      <c r="H13550" t="s">
        <v>31814</v>
      </c>
      <c r="I13550" t="s">
        <v>31819</v>
      </c>
      <c r="M13550" t="s">
        <v>36</v>
      </c>
      <c r="N13550" t="str">
        <f>IF(AND(PESQUISA!$B$3&lt;&gt;"",OR(PESQUISA!$B$4="TODAS",B13550=PESQUISA!$B$4),ISNUMBER(SEARCH(PESQUISA!$B$3,D13550))),ROW()-1,"")</f>
        <v/>
      </c>
    </row>
    <row r="13551" spans="1:14" x14ac:dyDescent="0.3">
      <c r="A13551" t="s">
        <v>40835</v>
      </c>
      <c r="B13551" t="s">
        <v>31811</v>
      </c>
      <c r="C13551" t="s">
        <v>40836</v>
      </c>
      <c r="D13551" t="s">
        <v>40837</v>
      </c>
      <c r="E13551" t="s">
        <v>40</v>
      </c>
      <c r="G13551" t="s">
        <v>33</v>
      </c>
      <c r="H13551" t="s">
        <v>31814</v>
      </c>
      <c r="I13551" t="s">
        <v>32347</v>
      </c>
      <c r="M13551" t="s">
        <v>53</v>
      </c>
      <c r="N13551" t="str">
        <f>IF(AND(PESQUISA!$B$3&lt;&gt;"",OR(PESQUISA!$B$4="TODAS",B13551=PESQUISA!$B$4),ISNUMBER(SEARCH(PESQUISA!$B$3,D13551))),ROW()-1,"")</f>
        <v/>
      </c>
    </row>
    <row r="13552" spans="1:14" x14ac:dyDescent="0.3">
      <c r="A13552" t="s">
        <v>40838</v>
      </c>
      <c r="B13552" t="s">
        <v>31811</v>
      </c>
      <c r="C13552" t="s">
        <v>40839</v>
      </c>
      <c r="D13552" t="s">
        <v>40840</v>
      </c>
      <c r="E13552" t="s">
        <v>40</v>
      </c>
      <c r="G13552" t="s">
        <v>33</v>
      </c>
      <c r="H13552" t="s">
        <v>31814</v>
      </c>
      <c r="I13552" t="s">
        <v>32347</v>
      </c>
      <c r="M13552" t="s">
        <v>53</v>
      </c>
      <c r="N13552" t="str">
        <f>IF(AND(PESQUISA!$B$3&lt;&gt;"",OR(PESQUISA!$B$4="TODAS",B13552=PESQUISA!$B$4),ISNUMBER(SEARCH(PESQUISA!$B$3,D13552))),ROW()-1,"")</f>
        <v/>
      </c>
    </row>
    <row r="13553" spans="1:14" x14ac:dyDescent="0.3">
      <c r="A13553" t="s">
        <v>40841</v>
      </c>
      <c r="B13553" t="s">
        <v>31811</v>
      </c>
      <c r="C13553" t="s">
        <v>40842</v>
      </c>
      <c r="D13553" t="s">
        <v>40843</v>
      </c>
      <c r="E13553" t="s">
        <v>40</v>
      </c>
      <c r="F13553" s="7">
        <v>14534.63</v>
      </c>
      <c r="G13553" t="s">
        <v>33</v>
      </c>
      <c r="H13553" t="s">
        <v>31814</v>
      </c>
      <c r="I13553" t="s">
        <v>32347</v>
      </c>
      <c r="M13553" t="s">
        <v>36</v>
      </c>
      <c r="N13553" t="str">
        <f>IF(AND(PESQUISA!$B$3&lt;&gt;"",OR(PESQUISA!$B$4="TODAS",B13553=PESQUISA!$B$4),ISNUMBER(SEARCH(PESQUISA!$B$3,D13553))),ROW()-1,"")</f>
        <v/>
      </c>
    </row>
    <row r="13554" spans="1:14" x14ac:dyDescent="0.3">
      <c r="A13554" t="s">
        <v>40844</v>
      </c>
      <c r="B13554" t="s">
        <v>31811</v>
      </c>
      <c r="C13554" t="s">
        <v>40845</v>
      </c>
      <c r="D13554" t="s">
        <v>40846</v>
      </c>
      <c r="E13554" t="s">
        <v>40</v>
      </c>
      <c r="F13554" s="7">
        <v>15372.81</v>
      </c>
      <c r="G13554" t="s">
        <v>33</v>
      </c>
      <c r="H13554" t="s">
        <v>31814</v>
      </c>
      <c r="I13554" t="s">
        <v>32347</v>
      </c>
      <c r="M13554" t="s">
        <v>36</v>
      </c>
      <c r="N13554" t="str">
        <f>IF(AND(PESQUISA!$B$3&lt;&gt;"",OR(PESQUISA!$B$4="TODAS",B13554=PESQUISA!$B$4),ISNUMBER(SEARCH(PESQUISA!$B$3,D13554))),ROW()-1,"")</f>
        <v/>
      </c>
    </row>
    <row r="13555" spans="1:14" x14ac:dyDescent="0.3">
      <c r="A13555" t="s">
        <v>40847</v>
      </c>
      <c r="B13555" t="s">
        <v>31811</v>
      </c>
      <c r="C13555" t="s">
        <v>40848</v>
      </c>
      <c r="D13555" t="s">
        <v>40849</v>
      </c>
      <c r="E13555" t="s">
        <v>40</v>
      </c>
      <c r="F13555" s="7">
        <v>18291.580000000002</v>
      </c>
      <c r="G13555" t="s">
        <v>33</v>
      </c>
      <c r="H13555" t="s">
        <v>31814</v>
      </c>
      <c r="I13555" t="s">
        <v>32347</v>
      </c>
      <c r="M13555" t="s">
        <v>36</v>
      </c>
      <c r="N13555" t="str">
        <f>IF(AND(PESQUISA!$B$3&lt;&gt;"",OR(PESQUISA!$B$4="TODAS",B13555=PESQUISA!$B$4),ISNUMBER(SEARCH(PESQUISA!$B$3,D13555))),ROW()-1,"")</f>
        <v/>
      </c>
    </row>
    <row r="13556" spans="1:14" x14ac:dyDescent="0.3">
      <c r="A13556" t="s">
        <v>40850</v>
      </c>
      <c r="B13556" t="s">
        <v>31811</v>
      </c>
      <c r="C13556" t="s">
        <v>40851</v>
      </c>
      <c r="D13556" t="s">
        <v>40852</v>
      </c>
      <c r="E13556" t="s">
        <v>40</v>
      </c>
      <c r="F13556" s="7">
        <v>965.58</v>
      </c>
      <c r="G13556" t="s">
        <v>33</v>
      </c>
      <c r="H13556" t="s">
        <v>31814</v>
      </c>
      <c r="I13556" t="s">
        <v>31819</v>
      </c>
      <c r="M13556" t="s">
        <v>36</v>
      </c>
      <c r="N13556" t="str">
        <f>IF(AND(PESQUISA!$B$3&lt;&gt;"",OR(PESQUISA!$B$4="TODAS",B13556=PESQUISA!$B$4),ISNUMBER(SEARCH(PESQUISA!$B$3,D13556))),ROW()-1,"")</f>
        <v/>
      </c>
    </row>
    <row r="13557" spans="1:14" x14ac:dyDescent="0.3">
      <c r="A13557" t="s">
        <v>40853</v>
      </c>
      <c r="B13557" t="s">
        <v>31811</v>
      </c>
      <c r="C13557" t="s">
        <v>40854</v>
      </c>
      <c r="D13557" t="s">
        <v>40855</v>
      </c>
      <c r="E13557" t="s">
        <v>40</v>
      </c>
      <c r="F13557" s="7">
        <v>426.71</v>
      </c>
      <c r="G13557" t="s">
        <v>33</v>
      </c>
      <c r="H13557" t="s">
        <v>31814</v>
      </c>
      <c r="I13557" t="s">
        <v>31819</v>
      </c>
      <c r="M13557" t="s">
        <v>36</v>
      </c>
      <c r="N13557" t="str">
        <f>IF(AND(PESQUISA!$B$3&lt;&gt;"",OR(PESQUISA!$B$4="TODAS",B13557=PESQUISA!$B$4),ISNUMBER(SEARCH(PESQUISA!$B$3,D13557))),ROW()-1,"")</f>
        <v/>
      </c>
    </row>
    <row r="13558" spans="1:14" x14ac:dyDescent="0.3">
      <c r="A13558" t="s">
        <v>40856</v>
      </c>
      <c r="B13558" t="s">
        <v>31811</v>
      </c>
      <c r="C13558" t="s">
        <v>40857</v>
      </c>
      <c r="D13558" t="s">
        <v>40858</v>
      </c>
      <c r="E13558" t="s">
        <v>40</v>
      </c>
      <c r="F13558" s="7">
        <v>522.66999999999996</v>
      </c>
      <c r="G13558" t="s">
        <v>33</v>
      </c>
      <c r="H13558" t="s">
        <v>31814</v>
      </c>
      <c r="I13558" t="s">
        <v>31819</v>
      </c>
      <c r="M13558" t="s">
        <v>36</v>
      </c>
      <c r="N13558" t="str">
        <f>IF(AND(PESQUISA!$B$3&lt;&gt;"",OR(PESQUISA!$B$4="TODAS",B13558=PESQUISA!$B$4),ISNUMBER(SEARCH(PESQUISA!$B$3,D13558))),ROW()-1,"")</f>
        <v/>
      </c>
    </row>
    <row r="13559" spans="1:14" x14ac:dyDescent="0.3">
      <c r="A13559" t="s">
        <v>40859</v>
      </c>
      <c r="B13559" t="s">
        <v>31811</v>
      </c>
      <c r="C13559" t="s">
        <v>40860</v>
      </c>
      <c r="D13559" t="s">
        <v>40861</v>
      </c>
      <c r="E13559" t="s">
        <v>40</v>
      </c>
      <c r="F13559" s="7">
        <v>72753.850000000006</v>
      </c>
      <c r="G13559" t="s">
        <v>33</v>
      </c>
      <c r="H13559" t="s">
        <v>31814</v>
      </c>
      <c r="I13559" t="s">
        <v>32347</v>
      </c>
      <c r="M13559" t="s">
        <v>36</v>
      </c>
      <c r="N13559" t="str">
        <f>IF(AND(PESQUISA!$B$3&lt;&gt;"",OR(PESQUISA!$B$4="TODAS",B13559=PESQUISA!$B$4),ISNUMBER(SEARCH(PESQUISA!$B$3,D13559))),ROW()-1,"")</f>
        <v/>
      </c>
    </row>
    <row r="13560" spans="1:14" x14ac:dyDescent="0.3">
      <c r="A13560" t="s">
        <v>40862</v>
      </c>
      <c r="B13560" t="s">
        <v>31811</v>
      </c>
      <c r="C13560" t="s">
        <v>40863</v>
      </c>
      <c r="D13560" t="s">
        <v>40864</v>
      </c>
      <c r="E13560" t="s">
        <v>40</v>
      </c>
      <c r="F13560" s="7">
        <v>38.200000000000003</v>
      </c>
      <c r="G13560" t="s">
        <v>33</v>
      </c>
      <c r="H13560" t="s">
        <v>31814</v>
      </c>
      <c r="I13560" t="s">
        <v>31819</v>
      </c>
      <c r="M13560" t="s">
        <v>36</v>
      </c>
      <c r="N13560" t="str">
        <f>IF(AND(PESQUISA!$B$3&lt;&gt;"",OR(PESQUISA!$B$4="TODAS",B13560=PESQUISA!$B$4),ISNUMBER(SEARCH(PESQUISA!$B$3,D13560))),ROW()-1,"")</f>
        <v/>
      </c>
    </row>
    <row r="13561" spans="1:14" x14ac:dyDescent="0.3">
      <c r="A13561" t="s">
        <v>40865</v>
      </c>
      <c r="B13561" t="s">
        <v>31811</v>
      </c>
      <c r="C13561" t="s">
        <v>40866</v>
      </c>
      <c r="D13561" t="s">
        <v>40867</v>
      </c>
      <c r="E13561" t="s">
        <v>40</v>
      </c>
      <c r="F13561" s="7">
        <v>256.39999999999998</v>
      </c>
      <c r="G13561" t="s">
        <v>33</v>
      </c>
      <c r="H13561" t="s">
        <v>31814</v>
      </c>
      <c r="I13561" t="s">
        <v>31819</v>
      </c>
      <c r="M13561" t="s">
        <v>36</v>
      </c>
      <c r="N13561" t="str">
        <f>IF(AND(PESQUISA!$B$3&lt;&gt;"",OR(PESQUISA!$B$4="TODAS",B13561=PESQUISA!$B$4),ISNUMBER(SEARCH(PESQUISA!$B$3,D13561))),ROW()-1,"")</f>
        <v/>
      </c>
    </row>
    <row r="13562" spans="1:14" x14ac:dyDescent="0.3">
      <c r="A13562" t="s">
        <v>40868</v>
      </c>
      <c r="B13562" t="s">
        <v>31811</v>
      </c>
      <c r="C13562" t="s">
        <v>40869</v>
      </c>
      <c r="D13562" t="s">
        <v>40870</v>
      </c>
      <c r="E13562" t="s">
        <v>40</v>
      </c>
      <c r="F13562" s="7">
        <v>563.30999999999995</v>
      </c>
      <c r="G13562" t="s">
        <v>33</v>
      </c>
      <c r="H13562" t="s">
        <v>31814</v>
      </c>
      <c r="I13562" t="s">
        <v>31819</v>
      </c>
      <c r="M13562" t="s">
        <v>36</v>
      </c>
      <c r="N13562" t="str">
        <f>IF(AND(PESQUISA!$B$3&lt;&gt;"",OR(PESQUISA!$B$4="TODAS",B13562=PESQUISA!$B$4),ISNUMBER(SEARCH(PESQUISA!$B$3,D13562))),ROW()-1,"")</f>
        <v/>
      </c>
    </row>
    <row r="13563" spans="1:14" x14ac:dyDescent="0.3">
      <c r="A13563" t="s">
        <v>40871</v>
      </c>
      <c r="B13563" t="s">
        <v>31811</v>
      </c>
      <c r="C13563" t="s">
        <v>40872</v>
      </c>
      <c r="D13563" t="s">
        <v>40873</v>
      </c>
      <c r="E13563" t="s">
        <v>40</v>
      </c>
      <c r="F13563" s="7">
        <v>276.17</v>
      </c>
      <c r="G13563" t="s">
        <v>33</v>
      </c>
      <c r="H13563" t="s">
        <v>31814</v>
      </c>
      <c r="I13563" t="s">
        <v>31819</v>
      </c>
      <c r="M13563" t="s">
        <v>36</v>
      </c>
      <c r="N13563" t="str">
        <f>IF(AND(PESQUISA!$B$3&lt;&gt;"",OR(PESQUISA!$B$4="TODAS",B13563=PESQUISA!$B$4),ISNUMBER(SEARCH(PESQUISA!$B$3,D13563))),ROW()-1,"")</f>
        <v/>
      </c>
    </row>
    <row r="13564" spans="1:14" x14ac:dyDescent="0.3">
      <c r="A13564" t="s">
        <v>40874</v>
      </c>
      <c r="B13564" t="s">
        <v>31811</v>
      </c>
      <c r="C13564" t="s">
        <v>40875</v>
      </c>
      <c r="D13564" t="s">
        <v>40876</v>
      </c>
      <c r="E13564" t="s">
        <v>40</v>
      </c>
      <c r="F13564" s="7">
        <v>147.22999999999999</v>
      </c>
      <c r="G13564" t="s">
        <v>33</v>
      </c>
      <c r="H13564" t="s">
        <v>31814</v>
      </c>
      <c r="I13564" t="s">
        <v>31819</v>
      </c>
      <c r="M13564" t="s">
        <v>36</v>
      </c>
      <c r="N13564" t="str">
        <f>IF(AND(PESQUISA!$B$3&lt;&gt;"",OR(PESQUISA!$B$4="TODAS",B13564=PESQUISA!$B$4),ISNUMBER(SEARCH(PESQUISA!$B$3,D13564))),ROW()-1,"")</f>
        <v/>
      </c>
    </row>
    <row r="13565" spans="1:14" x14ac:dyDescent="0.3">
      <c r="A13565" t="s">
        <v>40877</v>
      </c>
      <c r="B13565" t="s">
        <v>31811</v>
      </c>
      <c r="C13565" t="s">
        <v>40878</v>
      </c>
      <c r="D13565" t="s">
        <v>40879</v>
      </c>
      <c r="E13565" t="s">
        <v>40</v>
      </c>
      <c r="F13565" s="7">
        <v>213.16</v>
      </c>
      <c r="G13565" t="s">
        <v>33</v>
      </c>
      <c r="H13565" t="s">
        <v>31814</v>
      </c>
      <c r="I13565" t="s">
        <v>31819</v>
      </c>
      <c r="M13565" t="s">
        <v>36</v>
      </c>
      <c r="N13565" t="str">
        <f>IF(AND(PESQUISA!$B$3&lt;&gt;"",OR(PESQUISA!$B$4="TODAS",B13565=PESQUISA!$B$4),ISNUMBER(SEARCH(PESQUISA!$B$3,D13565))),ROW()-1,"")</f>
        <v/>
      </c>
    </row>
    <row r="13566" spans="1:14" x14ac:dyDescent="0.3">
      <c r="A13566" t="s">
        <v>40880</v>
      </c>
      <c r="B13566" t="s">
        <v>31811</v>
      </c>
      <c r="C13566" t="s">
        <v>40881</v>
      </c>
      <c r="D13566" t="s">
        <v>40882</v>
      </c>
      <c r="E13566" t="s">
        <v>40</v>
      </c>
      <c r="F13566" s="7">
        <v>1003</v>
      </c>
      <c r="G13566" t="s">
        <v>33</v>
      </c>
      <c r="H13566" t="s">
        <v>31814</v>
      </c>
      <c r="I13566" t="s">
        <v>31819</v>
      </c>
      <c r="M13566" t="s">
        <v>36</v>
      </c>
      <c r="N13566" t="str">
        <f>IF(AND(PESQUISA!$B$3&lt;&gt;"",OR(PESQUISA!$B$4="TODAS",B13566=PESQUISA!$B$4),ISNUMBER(SEARCH(PESQUISA!$B$3,D13566))),ROW()-1,"")</f>
        <v/>
      </c>
    </row>
    <row r="13567" spans="1:14" x14ac:dyDescent="0.3">
      <c r="A13567" t="s">
        <v>40883</v>
      </c>
      <c r="B13567" t="s">
        <v>31811</v>
      </c>
      <c r="C13567" t="s">
        <v>40884</v>
      </c>
      <c r="D13567" t="s">
        <v>40885</v>
      </c>
      <c r="E13567" t="s">
        <v>6144</v>
      </c>
      <c r="F13567" s="7">
        <v>21.56</v>
      </c>
      <c r="G13567" t="s">
        <v>33</v>
      </c>
      <c r="H13567" t="s">
        <v>31814</v>
      </c>
      <c r="I13567" t="s">
        <v>32249</v>
      </c>
      <c r="M13567" t="s">
        <v>36</v>
      </c>
      <c r="N13567" t="str">
        <f>IF(AND(PESQUISA!$B$3&lt;&gt;"",OR(PESQUISA!$B$4="TODAS",B13567=PESQUISA!$B$4),ISNUMBER(SEARCH(PESQUISA!$B$3,D13567))),ROW()-1,"")</f>
        <v/>
      </c>
    </row>
    <row r="13568" spans="1:14" x14ac:dyDescent="0.3">
      <c r="A13568" t="s">
        <v>40886</v>
      </c>
      <c r="B13568" t="s">
        <v>31811</v>
      </c>
      <c r="C13568" t="s">
        <v>40887</v>
      </c>
      <c r="D13568" t="s">
        <v>40888</v>
      </c>
      <c r="E13568" t="s">
        <v>21689</v>
      </c>
      <c r="F13568" s="7">
        <v>3866.81</v>
      </c>
      <c r="G13568" t="s">
        <v>33</v>
      </c>
      <c r="H13568" t="s">
        <v>31814</v>
      </c>
      <c r="I13568" t="s">
        <v>32249</v>
      </c>
      <c r="M13568" t="s">
        <v>36</v>
      </c>
      <c r="N13568" t="str">
        <f>IF(AND(PESQUISA!$B$3&lt;&gt;"",OR(PESQUISA!$B$4="TODAS",B13568=PESQUISA!$B$4),ISNUMBER(SEARCH(PESQUISA!$B$3,D13568))),ROW()-1,"")</f>
        <v/>
      </c>
    </row>
    <row r="13569" spans="1:14" x14ac:dyDescent="0.3">
      <c r="A13569" t="s">
        <v>40889</v>
      </c>
      <c r="B13569" t="s">
        <v>31811</v>
      </c>
      <c r="C13569" t="s">
        <v>40890</v>
      </c>
      <c r="D13569" t="s">
        <v>40891</v>
      </c>
      <c r="E13569" t="s">
        <v>21689</v>
      </c>
      <c r="F13569" s="7">
        <v>3274.78</v>
      </c>
      <c r="G13569" t="s">
        <v>33</v>
      </c>
      <c r="H13569" t="s">
        <v>31814</v>
      </c>
      <c r="I13569" t="s">
        <v>32249</v>
      </c>
      <c r="M13569" t="s">
        <v>36</v>
      </c>
      <c r="N13569" t="str">
        <f>IF(AND(PESQUISA!$B$3&lt;&gt;"",OR(PESQUISA!$B$4="TODAS",B13569=PESQUISA!$B$4),ISNUMBER(SEARCH(PESQUISA!$B$3,D13569))),ROW()-1,"")</f>
        <v/>
      </c>
    </row>
    <row r="13570" spans="1:14" x14ac:dyDescent="0.3">
      <c r="A13570" t="s">
        <v>40892</v>
      </c>
      <c r="B13570" t="s">
        <v>31811</v>
      </c>
      <c r="C13570" t="s">
        <v>40893</v>
      </c>
      <c r="D13570" t="s">
        <v>40894</v>
      </c>
      <c r="E13570" t="s">
        <v>6144</v>
      </c>
      <c r="F13570" s="7">
        <v>18.25</v>
      </c>
      <c r="G13570" t="s">
        <v>33</v>
      </c>
      <c r="H13570" t="s">
        <v>31814</v>
      </c>
      <c r="I13570" t="s">
        <v>32249</v>
      </c>
      <c r="M13570" t="s">
        <v>36</v>
      </c>
      <c r="N13570" t="str">
        <f>IF(AND(PESQUISA!$B$3&lt;&gt;"",OR(PESQUISA!$B$4="TODAS",B13570=PESQUISA!$B$4),ISNUMBER(SEARCH(PESQUISA!$B$3,D13570))),ROW()-1,"")</f>
        <v/>
      </c>
    </row>
    <row r="13571" spans="1:14" x14ac:dyDescent="0.3">
      <c r="A13571" t="s">
        <v>40895</v>
      </c>
      <c r="B13571" t="s">
        <v>31811</v>
      </c>
      <c r="C13571" t="s">
        <v>40896</v>
      </c>
      <c r="D13571" t="s">
        <v>40897</v>
      </c>
      <c r="E13571" t="s">
        <v>6144</v>
      </c>
      <c r="F13571" s="7">
        <v>16.739999999999998</v>
      </c>
      <c r="G13571" t="s">
        <v>33</v>
      </c>
      <c r="H13571" t="s">
        <v>31814</v>
      </c>
      <c r="I13571" t="s">
        <v>32249</v>
      </c>
      <c r="M13571" t="s">
        <v>36</v>
      </c>
      <c r="N13571" t="str">
        <f>IF(AND(PESQUISA!$B$3&lt;&gt;"",OR(PESQUISA!$B$4="TODAS",B13571=PESQUISA!$B$4),ISNUMBER(SEARCH(PESQUISA!$B$3,D13571))),ROW()-1,"")</f>
        <v/>
      </c>
    </row>
    <row r="13572" spans="1:14" x14ac:dyDescent="0.3">
      <c r="A13572" t="s">
        <v>40898</v>
      </c>
      <c r="B13572" t="s">
        <v>31811</v>
      </c>
      <c r="C13572" t="s">
        <v>40899</v>
      </c>
      <c r="D13572" t="s">
        <v>40900</v>
      </c>
      <c r="E13572" t="s">
        <v>21689</v>
      </c>
      <c r="F13572" s="7">
        <v>3003.38</v>
      </c>
      <c r="G13572" t="s">
        <v>33</v>
      </c>
      <c r="H13572" t="s">
        <v>31814</v>
      </c>
      <c r="I13572" t="s">
        <v>32249</v>
      </c>
      <c r="M13572" t="s">
        <v>36</v>
      </c>
      <c r="N13572" t="str">
        <f>IF(AND(PESQUISA!$B$3&lt;&gt;"",OR(PESQUISA!$B$4="TODAS",B13572=PESQUISA!$B$4),ISNUMBER(SEARCH(PESQUISA!$B$3,D13572))),ROW()-1,"")</f>
        <v/>
      </c>
    </row>
    <row r="13573" spans="1:14" x14ac:dyDescent="0.3">
      <c r="A13573" t="s">
        <v>40901</v>
      </c>
      <c r="B13573" t="s">
        <v>31811</v>
      </c>
      <c r="C13573" t="s">
        <v>40902</v>
      </c>
      <c r="D13573" t="s">
        <v>40903</v>
      </c>
      <c r="E13573" t="s">
        <v>40</v>
      </c>
      <c r="F13573" s="7">
        <v>3294.92</v>
      </c>
      <c r="G13573" t="s">
        <v>33</v>
      </c>
      <c r="H13573" t="s">
        <v>31814</v>
      </c>
      <c r="I13573" t="s">
        <v>32347</v>
      </c>
      <c r="M13573" t="s">
        <v>36</v>
      </c>
      <c r="N13573" t="str">
        <f>IF(AND(PESQUISA!$B$3&lt;&gt;"",OR(PESQUISA!$B$4="TODAS",B13573=PESQUISA!$B$4),ISNUMBER(SEARCH(PESQUISA!$B$3,D13573))),ROW()-1,"")</f>
        <v/>
      </c>
    </row>
    <row r="13574" spans="1:14" x14ac:dyDescent="0.3">
      <c r="A13574" t="s">
        <v>40904</v>
      </c>
      <c r="B13574" t="s">
        <v>31811</v>
      </c>
      <c r="C13574" t="s">
        <v>40905</v>
      </c>
      <c r="D13574" t="s">
        <v>40906</v>
      </c>
      <c r="E13574" t="s">
        <v>40</v>
      </c>
      <c r="F13574" s="7">
        <v>4063.03</v>
      </c>
      <c r="G13574" t="s">
        <v>33</v>
      </c>
      <c r="H13574" t="s">
        <v>31814</v>
      </c>
      <c r="I13574" t="s">
        <v>32347</v>
      </c>
      <c r="M13574" t="s">
        <v>36</v>
      </c>
      <c r="N13574" t="str">
        <f>IF(AND(PESQUISA!$B$3&lt;&gt;"",OR(PESQUISA!$B$4="TODAS",B13574=PESQUISA!$B$4),ISNUMBER(SEARCH(PESQUISA!$B$3,D13574))),ROW()-1,"")</f>
        <v/>
      </c>
    </row>
    <row r="13575" spans="1:14" x14ac:dyDescent="0.3">
      <c r="A13575" t="s">
        <v>40907</v>
      </c>
      <c r="B13575" t="s">
        <v>31811</v>
      </c>
      <c r="C13575" t="s">
        <v>40908</v>
      </c>
      <c r="D13575" t="s">
        <v>40909</v>
      </c>
      <c r="E13575" t="s">
        <v>40</v>
      </c>
      <c r="G13575" t="s">
        <v>33</v>
      </c>
      <c r="H13575" t="s">
        <v>31814</v>
      </c>
      <c r="I13575" t="s">
        <v>32347</v>
      </c>
      <c r="M13575" t="s">
        <v>53</v>
      </c>
      <c r="N13575" t="str">
        <f>IF(AND(PESQUISA!$B$3&lt;&gt;"",OR(PESQUISA!$B$4="TODAS",B13575=PESQUISA!$B$4),ISNUMBER(SEARCH(PESQUISA!$B$3,D13575))),ROW()-1,"")</f>
        <v/>
      </c>
    </row>
    <row r="13576" spans="1:14" x14ac:dyDescent="0.3">
      <c r="A13576" t="s">
        <v>40910</v>
      </c>
      <c r="B13576" t="s">
        <v>31811</v>
      </c>
      <c r="C13576" t="s">
        <v>40911</v>
      </c>
      <c r="D13576" t="s">
        <v>40912</v>
      </c>
      <c r="E13576" t="s">
        <v>6144</v>
      </c>
      <c r="F13576" s="7">
        <v>25.46</v>
      </c>
      <c r="G13576" t="s">
        <v>33</v>
      </c>
      <c r="H13576" t="s">
        <v>31814</v>
      </c>
      <c r="I13576" t="s">
        <v>32249</v>
      </c>
      <c r="M13576" t="s">
        <v>36</v>
      </c>
      <c r="N13576" t="str">
        <f>IF(AND(PESQUISA!$B$3&lt;&gt;"",OR(PESQUISA!$B$4="TODAS",B13576=PESQUISA!$B$4),ISNUMBER(SEARCH(PESQUISA!$B$3,D13576))),ROW()-1,"")</f>
        <v/>
      </c>
    </row>
    <row r="13577" spans="1:14" x14ac:dyDescent="0.3">
      <c r="A13577" t="s">
        <v>40913</v>
      </c>
      <c r="B13577" t="s">
        <v>31811</v>
      </c>
      <c r="C13577" t="s">
        <v>40914</v>
      </c>
      <c r="D13577" t="s">
        <v>40915</v>
      </c>
      <c r="E13577" t="s">
        <v>21689</v>
      </c>
      <c r="F13577" s="7">
        <v>4565.82</v>
      </c>
      <c r="G13577" t="s">
        <v>33</v>
      </c>
      <c r="H13577" t="s">
        <v>31814</v>
      </c>
      <c r="I13577" t="s">
        <v>32249</v>
      </c>
      <c r="M13577" t="s">
        <v>36</v>
      </c>
      <c r="N13577" t="str">
        <f>IF(AND(PESQUISA!$B$3&lt;&gt;"",OR(PESQUISA!$B$4="TODAS",B13577=PESQUISA!$B$4),ISNUMBER(SEARCH(PESQUISA!$B$3,D13577))),ROW()-1,"")</f>
        <v/>
      </c>
    </row>
    <row r="13578" spans="1:14" x14ac:dyDescent="0.3">
      <c r="A13578" t="s">
        <v>40916</v>
      </c>
      <c r="B13578" t="s">
        <v>31811</v>
      </c>
      <c r="C13578" t="s">
        <v>40917</v>
      </c>
      <c r="D13578" t="s">
        <v>40918</v>
      </c>
      <c r="E13578" t="s">
        <v>6144</v>
      </c>
      <c r="F13578" s="7">
        <v>16.28</v>
      </c>
      <c r="G13578" t="s">
        <v>33</v>
      </c>
      <c r="H13578" t="s">
        <v>31814</v>
      </c>
      <c r="I13578" t="s">
        <v>32249</v>
      </c>
      <c r="M13578" t="s">
        <v>36</v>
      </c>
      <c r="N13578" t="str">
        <f>IF(AND(PESQUISA!$B$3&lt;&gt;"",OR(PESQUISA!$B$4="TODAS",B13578=PESQUISA!$B$4),ISNUMBER(SEARCH(PESQUISA!$B$3,D13578))),ROW()-1,"")</f>
        <v/>
      </c>
    </row>
    <row r="13579" spans="1:14" x14ac:dyDescent="0.3">
      <c r="A13579" t="s">
        <v>40919</v>
      </c>
      <c r="B13579" t="s">
        <v>31811</v>
      </c>
      <c r="C13579" t="s">
        <v>40920</v>
      </c>
      <c r="D13579" t="s">
        <v>40921</v>
      </c>
      <c r="E13579" t="s">
        <v>6144</v>
      </c>
      <c r="F13579" s="7">
        <v>26.46</v>
      </c>
      <c r="G13579" t="s">
        <v>33</v>
      </c>
      <c r="H13579" t="s">
        <v>31814</v>
      </c>
      <c r="I13579" t="s">
        <v>32249</v>
      </c>
      <c r="M13579" t="s">
        <v>36</v>
      </c>
      <c r="N13579" t="str">
        <f>IF(AND(PESQUISA!$B$3&lt;&gt;"",OR(PESQUISA!$B$4="TODAS",B13579=PESQUISA!$B$4),ISNUMBER(SEARCH(PESQUISA!$B$3,D13579))),ROW()-1,"")</f>
        <v/>
      </c>
    </row>
    <row r="13580" spans="1:14" x14ac:dyDescent="0.3">
      <c r="A13580" t="s">
        <v>40922</v>
      </c>
      <c r="B13580" t="s">
        <v>31811</v>
      </c>
      <c r="C13580" t="s">
        <v>40923</v>
      </c>
      <c r="D13580" t="s">
        <v>40924</v>
      </c>
      <c r="E13580" t="s">
        <v>21689</v>
      </c>
      <c r="F13580" s="7">
        <v>4744.8100000000004</v>
      </c>
      <c r="G13580" t="s">
        <v>33</v>
      </c>
      <c r="H13580" t="s">
        <v>31814</v>
      </c>
      <c r="I13580" t="s">
        <v>32249</v>
      </c>
      <c r="M13580" t="s">
        <v>36</v>
      </c>
      <c r="N13580" t="str">
        <f>IF(AND(PESQUISA!$B$3&lt;&gt;"",OR(PESQUISA!$B$4="TODAS",B13580=PESQUISA!$B$4),ISNUMBER(SEARCH(PESQUISA!$B$3,D13580))),ROW()-1,"")</f>
        <v/>
      </c>
    </row>
    <row r="13581" spans="1:14" x14ac:dyDescent="0.3">
      <c r="A13581" t="s">
        <v>40925</v>
      </c>
      <c r="B13581" t="s">
        <v>31811</v>
      </c>
      <c r="C13581" t="s">
        <v>40926</v>
      </c>
      <c r="D13581" t="s">
        <v>40927</v>
      </c>
      <c r="E13581" t="s">
        <v>6144</v>
      </c>
      <c r="F13581" s="7">
        <v>31.65</v>
      </c>
      <c r="G13581" t="s">
        <v>33</v>
      </c>
      <c r="H13581" t="s">
        <v>31814</v>
      </c>
      <c r="I13581" t="s">
        <v>32249</v>
      </c>
      <c r="M13581" t="s">
        <v>36</v>
      </c>
      <c r="N13581" t="str">
        <f>IF(AND(PESQUISA!$B$3&lt;&gt;"",OR(PESQUISA!$B$4="TODAS",B13581=PESQUISA!$B$4),ISNUMBER(SEARCH(PESQUISA!$B$3,D13581))),ROW()-1,"")</f>
        <v/>
      </c>
    </row>
    <row r="13582" spans="1:14" x14ac:dyDescent="0.3">
      <c r="A13582" t="s">
        <v>40928</v>
      </c>
      <c r="B13582" t="s">
        <v>31811</v>
      </c>
      <c r="C13582" t="s">
        <v>40929</v>
      </c>
      <c r="D13582" t="s">
        <v>40930</v>
      </c>
      <c r="E13582" t="s">
        <v>21689</v>
      </c>
      <c r="F13582" s="7">
        <v>5679.07</v>
      </c>
      <c r="G13582" t="s">
        <v>33</v>
      </c>
      <c r="H13582" t="s">
        <v>31814</v>
      </c>
      <c r="I13582" t="s">
        <v>32249</v>
      </c>
      <c r="M13582" t="s">
        <v>36</v>
      </c>
      <c r="N13582" t="str">
        <f>IF(AND(PESQUISA!$B$3&lt;&gt;"",OR(PESQUISA!$B$4="TODAS",B13582=PESQUISA!$B$4),ISNUMBER(SEARCH(PESQUISA!$B$3,D13582))),ROW()-1,"")</f>
        <v/>
      </c>
    </row>
    <row r="13583" spans="1:14" x14ac:dyDescent="0.3">
      <c r="A13583" t="s">
        <v>40931</v>
      </c>
      <c r="B13583" t="s">
        <v>31811</v>
      </c>
      <c r="C13583" t="s">
        <v>40932</v>
      </c>
      <c r="D13583" t="s">
        <v>40933</v>
      </c>
      <c r="E13583" t="s">
        <v>6144</v>
      </c>
      <c r="F13583" s="7">
        <v>21.2</v>
      </c>
      <c r="G13583" t="s">
        <v>33</v>
      </c>
      <c r="H13583" t="s">
        <v>31814</v>
      </c>
      <c r="I13583" t="s">
        <v>32249</v>
      </c>
      <c r="M13583" t="s">
        <v>36</v>
      </c>
      <c r="N13583" t="str">
        <f>IF(AND(PESQUISA!$B$3&lt;&gt;"",OR(PESQUISA!$B$4="TODAS",B13583=PESQUISA!$B$4),ISNUMBER(SEARCH(PESQUISA!$B$3,D13583))),ROW()-1,"")</f>
        <v/>
      </c>
    </row>
    <row r="13584" spans="1:14" x14ac:dyDescent="0.3">
      <c r="A13584" t="s">
        <v>40934</v>
      </c>
      <c r="B13584" t="s">
        <v>31811</v>
      </c>
      <c r="C13584" t="s">
        <v>40935</v>
      </c>
      <c r="D13584" t="s">
        <v>40936</v>
      </c>
      <c r="E13584" t="s">
        <v>21689</v>
      </c>
      <c r="F13584" s="7">
        <v>3803.21</v>
      </c>
      <c r="G13584" t="s">
        <v>33</v>
      </c>
      <c r="H13584" t="s">
        <v>31814</v>
      </c>
      <c r="I13584" t="s">
        <v>32249</v>
      </c>
      <c r="M13584" t="s">
        <v>36</v>
      </c>
      <c r="N13584" t="str">
        <f>IF(AND(PESQUISA!$B$3&lt;&gt;"",OR(PESQUISA!$B$4="TODAS",B13584=PESQUISA!$B$4),ISNUMBER(SEARCH(PESQUISA!$B$3,D13584))),ROW()-1,"")</f>
        <v/>
      </c>
    </row>
    <row r="13585" spans="1:14" x14ac:dyDescent="0.3">
      <c r="A13585" t="s">
        <v>40937</v>
      </c>
      <c r="B13585" t="s">
        <v>31811</v>
      </c>
      <c r="C13585" t="s">
        <v>40938</v>
      </c>
      <c r="D13585" t="s">
        <v>40939</v>
      </c>
      <c r="E13585" t="s">
        <v>6144</v>
      </c>
      <c r="F13585" s="7">
        <v>27.77</v>
      </c>
      <c r="G13585" t="s">
        <v>33</v>
      </c>
      <c r="H13585" t="s">
        <v>31814</v>
      </c>
      <c r="I13585" t="s">
        <v>32249</v>
      </c>
      <c r="M13585" t="s">
        <v>36</v>
      </c>
      <c r="N13585" t="str">
        <f>IF(AND(PESQUISA!$B$3&lt;&gt;"",OR(PESQUISA!$B$4="TODAS",B13585=PESQUISA!$B$4),ISNUMBER(SEARCH(PESQUISA!$B$3,D13585))),ROW()-1,"")</f>
        <v/>
      </c>
    </row>
    <row r="13586" spans="1:14" x14ac:dyDescent="0.3">
      <c r="A13586" t="s">
        <v>40940</v>
      </c>
      <c r="B13586" t="s">
        <v>31811</v>
      </c>
      <c r="C13586" t="s">
        <v>40941</v>
      </c>
      <c r="D13586" t="s">
        <v>40942</v>
      </c>
      <c r="E13586" t="s">
        <v>21689</v>
      </c>
      <c r="F13586" s="7">
        <v>4979.43</v>
      </c>
      <c r="G13586" t="s">
        <v>33</v>
      </c>
      <c r="H13586" t="s">
        <v>31814</v>
      </c>
      <c r="I13586" t="s">
        <v>32249</v>
      </c>
      <c r="M13586" t="s">
        <v>36</v>
      </c>
      <c r="N13586" t="str">
        <f>IF(AND(PESQUISA!$B$3&lt;&gt;"",OR(PESQUISA!$B$4="TODAS",B13586=PESQUISA!$B$4),ISNUMBER(SEARCH(PESQUISA!$B$3,D13586))),ROW()-1,"")</f>
        <v/>
      </c>
    </row>
    <row r="13587" spans="1:14" x14ac:dyDescent="0.3">
      <c r="A13587" t="s">
        <v>40943</v>
      </c>
      <c r="B13587" t="s">
        <v>31811</v>
      </c>
      <c r="C13587" t="s">
        <v>40944</v>
      </c>
      <c r="D13587" t="s">
        <v>40945</v>
      </c>
      <c r="E13587" t="s">
        <v>40</v>
      </c>
      <c r="F13587" s="7">
        <v>85.39</v>
      </c>
      <c r="G13587" t="s">
        <v>33</v>
      </c>
      <c r="H13587" t="s">
        <v>31814</v>
      </c>
      <c r="I13587" t="s">
        <v>31819</v>
      </c>
      <c r="M13587" t="s">
        <v>36</v>
      </c>
      <c r="N13587" t="str">
        <f>IF(AND(PESQUISA!$B$3&lt;&gt;"",OR(PESQUISA!$B$4="TODAS",B13587=PESQUISA!$B$4),ISNUMBER(SEARCH(PESQUISA!$B$3,D13587))),ROW()-1,"")</f>
        <v/>
      </c>
    </row>
    <row r="13588" spans="1:14" x14ac:dyDescent="0.3">
      <c r="A13588" t="s">
        <v>40946</v>
      </c>
      <c r="B13588" t="s">
        <v>31811</v>
      </c>
      <c r="C13588" t="s">
        <v>40947</v>
      </c>
      <c r="D13588" t="s">
        <v>40948</v>
      </c>
      <c r="E13588" t="s">
        <v>40</v>
      </c>
      <c r="F13588" s="7">
        <v>76.03</v>
      </c>
      <c r="G13588" t="s">
        <v>33</v>
      </c>
      <c r="H13588" t="s">
        <v>31814</v>
      </c>
      <c r="I13588" t="s">
        <v>31819</v>
      </c>
      <c r="M13588" t="s">
        <v>36</v>
      </c>
      <c r="N13588" t="str">
        <f>IF(AND(PESQUISA!$B$3&lt;&gt;"",OR(PESQUISA!$B$4="TODAS",B13588=PESQUISA!$B$4),ISNUMBER(SEARCH(PESQUISA!$B$3,D13588))),ROW()-1,"")</f>
        <v/>
      </c>
    </row>
    <row r="13589" spans="1:14" x14ac:dyDescent="0.3">
      <c r="A13589" t="s">
        <v>40949</v>
      </c>
      <c r="B13589" t="s">
        <v>31811</v>
      </c>
      <c r="C13589" t="s">
        <v>40950</v>
      </c>
      <c r="D13589" t="s">
        <v>40951</v>
      </c>
      <c r="E13589" t="s">
        <v>40</v>
      </c>
      <c r="F13589" s="7">
        <v>71.680000000000007</v>
      </c>
      <c r="G13589" t="s">
        <v>33</v>
      </c>
      <c r="H13589" t="s">
        <v>31814</v>
      </c>
      <c r="I13589" t="s">
        <v>31819</v>
      </c>
      <c r="M13589" t="s">
        <v>36</v>
      </c>
      <c r="N13589" t="str">
        <f>IF(AND(PESQUISA!$B$3&lt;&gt;"",OR(PESQUISA!$B$4="TODAS",B13589=PESQUISA!$B$4),ISNUMBER(SEARCH(PESQUISA!$B$3,D13589))),ROW()-1,"")</f>
        <v/>
      </c>
    </row>
    <row r="13590" spans="1:14" x14ac:dyDescent="0.3">
      <c r="A13590" t="s">
        <v>40952</v>
      </c>
      <c r="B13590" t="s">
        <v>31811</v>
      </c>
      <c r="C13590" t="s">
        <v>40953</v>
      </c>
      <c r="D13590" t="s">
        <v>40954</v>
      </c>
      <c r="E13590" t="s">
        <v>40</v>
      </c>
      <c r="F13590" s="7">
        <v>87.5</v>
      </c>
      <c r="G13590" t="s">
        <v>33</v>
      </c>
      <c r="H13590" t="s">
        <v>31814</v>
      </c>
      <c r="I13590" t="s">
        <v>31819</v>
      </c>
      <c r="M13590" t="s">
        <v>36</v>
      </c>
      <c r="N13590" t="str">
        <f>IF(AND(PESQUISA!$B$3&lt;&gt;"",OR(PESQUISA!$B$4="TODAS",B13590=PESQUISA!$B$4),ISNUMBER(SEARCH(PESQUISA!$B$3,D13590))),ROW()-1,"")</f>
        <v/>
      </c>
    </row>
    <row r="13591" spans="1:14" x14ac:dyDescent="0.3">
      <c r="A13591" t="s">
        <v>40955</v>
      </c>
      <c r="B13591" t="s">
        <v>31811</v>
      </c>
      <c r="C13591" t="s">
        <v>40956</v>
      </c>
      <c r="D13591" t="s">
        <v>40957</v>
      </c>
      <c r="E13591" t="s">
        <v>40</v>
      </c>
      <c r="F13591" s="7">
        <v>73.790000000000006</v>
      </c>
      <c r="G13591" t="s">
        <v>33</v>
      </c>
      <c r="H13591" t="s">
        <v>31814</v>
      </c>
      <c r="I13591" t="s">
        <v>31819</v>
      </c>
      <c r="M13591" t="s">
        <v>36</v>
      </c>
      <c r="N13591" t="str">
        <f>IF(AND(PESQUISA!$B$3&lt;&gt;"",OR(PESQUISA!$B$4="TODAS",B13591=PESQUISA!$B$4),ISNUMBER(SEARCH(PESQUISA!$B$3,D13591))),ROW()-1,"")</f>
        <v/>
      </c>
    </row>
    <row r="13592" spans="1:14" x14ac:dyDescent="0.3">
      <c r="A13592" t="s">
        <v>40958</v>
      </c>
      <c r="B13592" t="s">
        <v>31811</v>
      </c>
      <c r="C13592" t="s">
        <v>40959</v>
      </c>
      <c r="D13592" t="s">
        <v>40960</v>
      </c>
      <c r="E13592" t="s">
        <v>60</v>
      </c>
      <c r="F13592" s="7">
        <v>42.3</v>
      </c>
      <c r="G13592" t="s">
        <v>33</v>
      </c>
      <c r="H13592" t="s">
        <v>31814</v>
      </c>
      <c r="I13592" t="s">
        <v>31819</v>
      </c>
      <c r="M13592" t="s">
        <v>36</v>
      </c>
      <c r="N13592" t="str">
        <f>IF(AND(PESQUISA!$B$3&lt;&gt;"",OR(PESQUISA!$B$4="TODAS",B13592=PESQUISA!$B$4),ISNUMBER(SEARCH(PESQUISA!$B$3,D13592))),ROW()-1,"")</f>
        <v/>
      </c>
    </row>
    <row r="13593" spans="1:14" x14ac:dyDescent="0.3">
      <c r="A13593" t="s">
        <v>40961</v>
      </c>
      <c r="B13593" t="s">
        <v>31811</v>
      </c>
      <c r="C13593" t="s">
        <v>40962</v>
      </c>
      <c r="D13593" t="s">
        <v>40963</v>
      </c>
      <c r="E13593" t="s">
        <v>60</v>
      </c>
      <c r="F13593" s="7">
        <v>13.41</v>
      </c>
      <c r="G13593" t="s">
        <v>33</v>
      </c>
      <c r="H13593" t="s">
        <v>31814</v>
      </c>
      <c r="I13593" t="s">
        <v>31819</v>
      </c>
      <c r="M13593" t="s">
        <v>36</v>
      </c>
      <c r="N13593" t="str">
        <f>IF(AND(PESQUISA!$B$3&lt;&gt;"",OR(PESQUISA!$B$4="TODAS",B13593=PESQUISA!$B$4),ISNUMBER(SEARCH(PESQUISA!$B$3,D13593))),ROW()-1,"")</f>
        <v/>
      </c>
    </row>
    <row r="13594" spans="1:14" x14ac:dyDescent="0.3">
      <c r="A13594" t="s">
        <v>40964</v>
      </c>
      <c r="B13594" t="s">
        <v>31811</v>
      </c>
      <c r="C13594" t="s">
        <v>40965</v>
      </c>
      <c r="D13594" t="s">
        <v>40966</v>
      </c>
      <c r="E13594" t="s">
        <v>40</v>
      </c>
      <c r="F13594" s="7">
        <v>86.2</v>
      </c>
      <c r="G13594" t="s">
        <v>33</v>
      </c>
      <c r="H13594" t="s">
        <v>31814</v>
      </c>
      <c r="I13594" t="s">
        <v>31819</v>
      </c>
      <c r="M13594" t="s">
        <v>36</v>
      </c>
      <c r="N13594" t="str">
        <f>IF(AND(PESQUISA!$B$3&lt;&gt;"",OR(PESQUISA!$B$4="TODAS",B13594=PESQUISA!$B$4),ISNUMBER(SEARCH(PESQUISA!$B$3,D13594))),ROW()-1,"")</f>
        <v/>
      </c>
    </row>
    <row r="13595" spans="1:14" x14ac:dyDescent="0.3">
      <c r="A13595" t="s">
        <v>40967</v>
      </c>
      <c r="B13595" t="s">
        <v>31811</v>
      </c>
      <c r="C13595" t="s">
        <v>40968</v>
      </c>
      <c r="D13595" t="s">
        <v>40969</v>
      </c>
      <c r="E13595" t="s">
        <v>40</v>
      </c>
      <c r="F13595" s="7">
        <v>53.44</v>
      </c>
      <c r="G13595" t="s">
        <v>33</v>
      </c>
      <c r="H13595" t="s">
        <v>31814</v>
      </c>
      <c r="I13595" t="s">
        <v>31819</v>
      </c>
      <c r="M13595" t="s">
        <v>36</v>
      </c>
      <c r="N13595" t="str">
        <f>IF(AND(PESQUISA!$B$3&lt;&gt;"",OR(PESQUISA!$B$4="TODAS",B13595=PESQUISA!$B$4),ISNUMBER(SEARCH(PESQUISA!$B$3,D13595))),ROW()-1,"")</f>
        <v/>
      </c>
    </row>
    <row r="13596" spans="1:14" x14ac:dyDescent="0.3">
      <c r="A13596" t="s">
        <v>40970</v>
      </c>
      <c r="B13596" t="s">
        <v>31811</v>
      </c>
      <c r="C13596" t="s">
        <v>40971</v>
      </c>
      <c r="D13596" t="s">
        <v>40972</v>
      </c>
      <c r="E13596" t="s">
        <v>40</v>
      </c>
      <c r="F13596" s="7">
        <v>206.89</v>
      </c>
      <c r="G13596" t="s">
        <v>33</v>
      </c>
      <c r="H13596" t="s">
        <v>31814</v>
      </c>
      <c r="I13596" t="s">
        <v>31819</v>
      </c>
      <c r="M13596" t="s">
        <v>36</v>
      </c>
      <c r="N13596" t="str">
        <f>IF(AND(PESQUISA!$B$3&lt;&gt;"",OR(PESQUISA!$B$4="TODAS",B13596=PESQUISA!$B$4),ISNUMBER(SEARCH(PESQUISA!$B$3,D13596))),ROW()-1,"")</f>
        <v/>
      </c>
    </row>
    <row r="13597" spans="1:14" x14ac:dyDescent="0.3">
      <c r="A13597" t="s">
        <v>40973</v>
      </c>
      <c r="B13597" t="s">
        <v>31811</v>
      </c>
      <c r="C13597" t="s">
        <v>40974</v>
      </c>
      <c r="D13597" t="s">
        <v>40975</v>
      </c>
      <c r="E13597" t="s">
        <v>40</v>
      </c>
      <c r="F13597" s="7">
        <v>3.1</v>
      </c>
      <c r="G13597" t="s">
        <v>33</v>
      </c>
      <c r="H13597" t="s">
        <v>31814</v>
      </c>
      <c r="I13597" t="s">
        <v>31819</v>
      </c>
      <c r="M13597" t="s">
        <v>36</v>
      </c>
      <c r="N13597" t="str">
        <f>IF(AND(PESQUISA!$B$3&lt;&gt;"",OR(PESQUISA!$B$4="TODAS",B13597=PESQUISA!$B$4),ISNUMBER(SEARCH(PESQUISA!$B$3,D13597))),ROW()-1,"")</f>
        <v/>
      </c>
    </row>
    <row r="13598" spans="1:14" x14ac:dyDescent="0.3">
      <c r="A13598" t="s">
        <v>40976</v>
      </c>
      <c r="B13598" t="s">
        <v>31811</v>
      </c>
      <c r="C13598" t="s">
        <v>40977</v>
      </c>
      <c r="D13598" t="s">
        <v>40978</v>
      </c>
      <c r="E13598" t="s">
        <v>40</v>
      </c>
      <c r="F13598" s="7">
        <v>63.79</v>
      </c>
      <c r="G13598" t="s">
        <v>33</v>
      </c>
      <c r="H13598" t="s">
        <v>31814</v>
      </c>
      <c r="I13598" t="s">
        <v>31819</v>
      </c>
      <c r="M13598" t="s">
        <v>36</v>
      </c>
      <c r="N13598" t="str">
        <f>IF(AND(PESQUISA!$B$3&lt;&gt;"",OR(PESQUISA!$B$4="TODAS",B13598=PESQUISA!$B$4),ISNUMBER(SEARCH(PESQUISA!$B$3,D13598))),ROW()-1,"")</f>
        <v/>
      </c>
    </row>
    <row r="13599" spans="1:14" x14ac:dyDescent="0.3">
      <c r="A13599" t="s">
        <v>40979</v>
      </c>
      <c r="B13599" t="s">
        <v>31811</v>
      </c>
      <c r="C13599" t="s">
        <v>40980</v>
      </c>
      <c r="D13599" t="s">
        <v>40981</v>
      </c>
      <c r="E13599" t="s">
        <v>40</v>
      </c>
      <c r="F13599" s="7">
        <v>131.03</v>
      </c>
      <c r="G13599" t="s">
        <v>33</v>
      </c>
      <c r="H13599" t="s">
        <v>31814</v>
      </c>
      <c r="I13599" t="s">
        <v>31819</v>
      </c>
      <c r="M13599" t="s">
        <v>36</v>
      </c>
      <c r="N13599" t="str">
        <f>IF(AND(PESQUISA!$B$3&lt;&gt;"",OR(PESQUISA!$B$4="TODAS",B13599=PESQUISA!$B$4),ISNUMBER(SEARCH(PESQUISA!$B$3,D13599))),ROW()-1,"")</f>
        <v/>
      </c>
    </row>
    <row r="13600" spans="1:14" x14ac:dyDescent="0.3">
      <c r="A13600" t="s">
        <v>40982</v>
      </c>
      <c r="B13600" t="s">
        <v>31811</v>
      </c>
      <c r="C13600" t="s">
        <v>40983</v>
      </c>
      <c r="D13600" t="s">
        <v>40984</v>
      </c>
      <c r="E13600" t="s">
        <v>40</v>
      </c>
      <c r="F13600" s="7">
        <v>129.31</v>
      </c>
      <c r="G13600" t="s">
        <v>33</v>
      </c>
      <c r="H13600" t="s">
        <v>31814</v>
      </c>
      <c r="I13600" t="s">
        <v>31819</v>
      </c>
      <c r="M13600" t="s">
        <v>36</v>
      </c>
      <c r="N13600" t="str">
        <f>IF(AND(PESQUISA!$B$3&lt;&gt;"",OR(PESQUISA!$B$4="TODAS",B13600=PESQUISA!$B$4),ISNUMBER(SEARCH(PESQUISA!$B$3,D13600))),ROW()-1,"")</f>
        <v/>
      </c>
    </row>
    <row r="13601" spans="1:14" x14ac:dyDescent="0.3">
      <c r="A13601" t="s">
        <v>40985</v>
      </c>
      <c r="B13601" t="s">
        <v>31811</v>
      </c>
      <c r="C13601" t="s">
        <v>40986</v>
      </c>
      <c r="D13601" t="s">
        <v>40987</v>
      </c>
      <c r="E13601" t="s">
        <v>40</v>
      </c>
      <c r="F13601" s="7">
        <v>3</v>
      </c>
      <c r="G13601" t="s">
        <v>33</v>
      </c>
      <c r="H13601" t="s">
        <v>31814</v>
      </c>
      <c r="I13601" t="s">
        <v>31819</v>
      </c>
      <c r="M13601" t="s">
        <v>36</v>
      </c>
      <c r="N13601" t="str">
        <f>IF(AND(PESQUISA!$B$3&lt;&gt;"",OR(PESQUISA!$B$4="TODAS",B13601=PESQUISA!$B$4),ISNUMBER(SEARCH(PESQUISA!$B$3,D13601))),ROW()-1,"")</f>
        <v/>
      </c>
    </row>
    <row r="13602" spans="1:14" x14ac:dyDescent="0.3">
      <c r="A13602" t="s">
        <v>40988</v>
      </c>
      <c r="B13602" t="s">
        <v>31811</v>
      </c>
      <c r="C13602" t="s">
        <v>40989</v>
      </c>
      <c r="D13602" t="s">
        <v>40990</v>
      </c>
      <c r="E13602" t="s">
        <v>40</v>
      </c>
      <c r="G13602" t="s">
        <v>33</v>
      </c>
      <c r="H13602" t="s">
        <v>31814</v>
      </c>
      <c r="I13602" t="s">
        <v>31819</v>
      </c>
      <c r="M13602" t="s">
        <v>53</v>
      </c>
      <c r="N13602" t="str">
        <f>IF(AND(PESQUISA!$B$3&lt;&gt;"",OR(PESQUISA!$B$4="TODAS",B13602=PESQUISA!$B$4),ISNUMBER(SEARCH(PESQUISA!$B$3,D13602))),ROW()-1,"")</f>
        <v/>
      </c>
    </row>
    <row r="13603" spans="1:14" x14ac:dyDescent="0.3">
      <c r="A13603" t="s">
        <v>40991</v>
      </c>
      <c r="B13603" t="s">
        <v>31811</v>
      </c>
      <c r="C13603" t="s">
        <v>40992</v>
      </c>
      <c r="D13603" t="s">
        <v>40993</v>
      </c>
      <c r="E13603" t="s">
        <v>40</v>
      </c>
      <c r="F13603" s="7">
        <v>28.01</v>
      </c>
      <c r="G13603" t="s">
        <v>33</v>
      </c>
      <c r="H13603" t="s">
        <v>31814</v>
      </c>
      <c r="I13603" t="s">
        <v>31819</v>
      </c>
      <c r="M13603" t="s">
        <v>36</v>
      </c>
      <c r="N13603" t="str">
        <f>IF(AND(PESQUISA!$B$3&lt;&gt;"",OR(PESQUISA!$B$4="TODAS",B13603=PESQUISA!$B$4),ISNUMBER(SEARCH(PESQUISA!$B$3,D13603))),ROW()-1,"")</f>
        <v/>
      </c>
    </row>
    <row r="13604" spans="1:14" x14ac:dyDescent="0.3">
      <c r="A13604" t="s">
        <v>40994</v>
      </c>
      <c r="B13604" t="s">
        <v>31811</v>
      </c>
      <c r="C13604" t="s">
        <v>40995</v>
      </c>
      <c r="D13604" t="s">
        <v>40996</v>
      </c>
      <c r="E13604" t="s">
        <v>40</v>
      </c>
      <c r="F13604" s="7">
        <v>21.09</v>
      </c>
      <c r="G13604" t="s">
        <v>33</v>
      </c>
      <c r="H13604" t="s">
        <v>31814</v>
      </c>
      <c r="I13604" t="s">
        <v>31819</v>
      </c>
      <c r="M13604" t="s">
        <v>36</v>
      </c>
      <c r="N13604" t="str">
        <f>IF(AND(PESQUISA!$B$3&lt;&gt;"",OR(PESQUISA!$B$4="TODAS",B13604=PESQUISA!$B$4),ISNUMBER(SEARCH(PESQUISA!$B$3,D13604))),ROW()-1,"")</f>
        <v/>
      </c>
    </row>
    <row r="13605" spans="1:14" x14ac:dyDescent="0.3">
      <c r="A13605" t="s">
        <v>40997</v>
      </c>
      <c r="B13605" t="s">
        <v>31811</v>
      </c>
      <c r="C13605" t="s">
        <v>40998</v>
      </c>
      <c r="D13605" t="s">
        <v>40999</v>
      </c>
      <c r="E13605" t="s">
        <v>40</v>
      </c>
      <c r="F13605" s="7">
        <v>14.32</v>
      </c>
      <c r="G13605" t="s">
        <v>33</v>
      </c>
      <c r="H13605" t="s">
        <v>31814</v>
      </c>
      <c r="I13605" t="s">
        <v>31819</v>
      </c>
      <c r="M13605" t="s">
        <v>36</v>
      </c>
      <c r="N13605" t="str">
        <f>IF(AND(PESQUISA!$B$3&lt;&gt;"",OR(PESQUISA!$B$4="TODAS",B13605=PESQUISA!$B$4),ISNUMBER(SEARCH(PESQUISA!$B$3,D13605))),ROW()-1,"")</f>
        <v/>
      </c>
    </row>
    <row r="13606" spans="1:14" x14ac:dyDescent="0.3">
      <c r="A13606" t="s">
        <v>41000</v>
      </c>
      <c r="B13606" t="s">
        <v>31811</v>
      </c>
      <c r="C13606" t="s">
        <v>41001</v>
      </c>
      <c r="D13606" t="s">
        <v>41002</v>
      </c>
      <c r="E13606" t="s">
        <v>40</v>
      </c>
      <c r="F13606" s="7">
        <v>7</v>
      </c>
      <c r="G13606" t="s">
        <v>33</v>
      </c>
      <c r="H13606" t="s">
        <v>31814</v>
      </c>
      <c r="I13606" t="s">
        <v>31819</v>
      </c>
      <c r="M13606" t="s">
        <v>36</v>
      </c>
      <c r="N13606" t="str">
        <f>IF(AND(PESQUISA!$B$3&lt;&gt;"",OR(PESQUISA!$B$4="TODAS",B13606=PESQUISA!$B$4),ISNUMBER(SEARCH(PESQUISA!$B$3,D13606))),ROW()-1,"")</f>
        <v/>
      </c>
    </row>
    <row r="13607" spans="1:14" x14ac:dyDescent="0.3">
      <c r="A13607" t="s">
        <v>41003</v>
      </c>
      <c r="B13607" t="s">
        <v>31811</v>
      </c>
      <c r="C13607" t="s">
        <v>41004</v>
      </c>
      <c r="D13607" t="s">
        <v>41005</v>
      </c>
      <c r="E13607" t="s">
        <v>40</v>
      </c>
      <c r="F13607" s="7">
        <v>66.67</v>
      </c>
      <c r="G13607" t="s">
        <v>33</v>
      </c>
      <c r="H13607" t="s">
        <v>31814</v>
      </c>
      <c r="I13607" t="s">
        <v>31819</v>
      </c>
      <c r="M13607" t="s">
        <v>36</v>
      </c>
      <c r="N13607" t="str">
        <f>IF(AND(PESQUISA!$B$3&lt;&gt;"",OR(PESQUISA!$B$4="TODAS",B13607=PESQUISA!$B$4),ISNUMBER(SEARCH(PESQUISA!$B$3,D13607))),ROW()-1,"")</f>
        <v/>
      </c>
    </row>
    <row r="13608" spans="1:14" x14ac:dyDescent="0.3">
      <c r="A13608" t="s">
        <v>41006</v>
      </c>
      <c r="B13608" t="s">
        <v>31811</v>
      </c>
      <c r="C13608" t="s">
        <v>41007</v>
      </c>
      <c r="D13608" t="s">
        <v>41008</v>
      </c>
      <c r="E13608" t="s">
        <v>40</v>
      </c>
      <c r="F13608" s="7">
        <v>43.56</v>
      </c>
      <c r="G13608" t="s">
        <v>33</v>
      </c>
      <c r="H13608" t="s">
        <v>31814</v>
      </c>
      <c r="I13608" t="s">
        <v>31819</v>
      </c>
      <c r="M13608" t="s">
        <v>36</v>
      </c>
      <c r="N13608" t="str">
        <f>IF(AND(PESQUISA!$B$3&lt;&gt;"",OR(PESQUISA!$B$4="TODAS",B13608=PESQUISA!$B$4),ISNUMBER(SEARCH(PESQUISA!$B$3,D13608))),ROW()-1,"")</f>
        <v/>
      </c>
    </row>
    <row r="13609" spans="1:14" x14ac:dyDescent="0.3">
      <c r="A13609" t="s">
        <v>41009</v>
      </c>
      <c r="B13609" t="s">
        <v>31811</v>
      </c>
      <c r="C13609" t="s">
        <v>41010</v>
      </c>
      <c r="D13609" t="s">
        <v>41011</v>
      </c>
      <c r="E13609" t="s">
        <v>40</v>
      </c>
      <c r="F13609" s="7">
        <v>108.46</v>
      </c>
      <c r="G13609" t="s">
        <v>33</v>
      </c>
      <c r="H13609" t="s">
        <v>31814</v>
      </c>
      <c r="I13609" t="s">
        <v>31819</v>
      </c>
      <c r="M13609" t="s">
        <v>36</v>
      </c>
      <c r="N13609" t="str">
        <f>IF(AND(PESQUISA!$B$3&lt;&gt;"",OR(PESQUISA!$B$4="TODAS",B13609=PESQUISA!$B$4),ISNUMBER(SEARCH(PESQUISA!$B$3,D13609))),ROW()-1,"")</f>
        <v/>
      </c>
    </row>
    <row r="13610" spans="1:14" x14ac:dyDescent="0.3">
      <c r="A13610" t="s">
        <v>41012</v>
      </c>
      <c r="B13610" t="s">
        <v>31811</v>
      </c>
      <c r="C13610" t="s">
        <v>41013</v>
      </c>
      <c r="D13610" t="s">
        <v>41014</v>
      </c>
      <c r="E13610" t="s">
        <v>40</v>
      </c>
      <c r="F13610" s="7">
        <v>9.6999999999999993</v>
      </c>
      <c r="G13610" t="s">
        <v>33</v>
      </c>
      <c r="H13610" t="s">
        <v>31814</v>
      </c>
      <c r="I13610" t="s">
        <v>31819</v>
      </c>
      <c r="M13610" t="s">
        <v>36</v>
      </c>
      <c r="N13610" t="str">
        <f>IF(AND(PESQUISA!$B$3&lt;&gt;"",OR(PESQUISA!$B$4="TODAS",B13610=PESQUISA!$B$4),ISNUMBER(SEARCH(PESQUISA!$B$3,D13610))),ROW()-1,"")</f>
        <v/>
      </c>
    </row>
    <row r="13611" spans="1:14" x14ac:dyDescent="0.3">
      <c r="A13611" t="s">
        <v>41015</v>
      </c>
      <c r="B13611" t="s">
        <v>31811</v>
      </c>
      <c r="C13611" t="s">
        <v>41016</v>
      </c>
      <c r="D13611" t="s">
        <v>41017</v>
      </c>
      <c r="E13611" t="s">
        <v>40</v>
      </c>
      <c r="F13611" s="7">
        <v>174.61</v>
      </c>
      <c r="G13611" t="s">
        <v>33</v>
      </c>
      <c r="H13611" t="s">
        <v>31814</v>
      </c>
      <c r="I13611" t="s">
        <v>31819</v>
      </c>
      <c r="M13611" t="s">
        <v>36</v>
      </c>
      <c r="N13611" t="str">
        <f>IF(AND(PESQUISA!$B$3&lt;&gt;"",OR(PESQUISA!$B$4="TODAS",B13611=PESQUISA!$B$4),ISNUMBER(SEARCH(PESQUISA!$B$3,D13611))),ROW()-1,"")</f>
        <v/>
      </c>
    </row>
    <row r="13612" spans="1:14" x14ac:dyDescent="0.3">
      <c r="A13612" t="s">
        <v>41018</v>
      </c>
      <c r="B13612" t="s">
        <v>31811</v>
      </c>
      <c r="C13612" t="s">
        <v>41019</v>
      </c>
      <c r="D13612" t="s">
        <v>41020</v>
      </c>
      <c r="E13612" t="s">
        <v>40</v>
      </c>
      <c r="F13612" s="7">
        <v>385.45</v>
      </c>
      <c r="G13612" t="s">
        <v>33</v>
      </c>
      <c r="H13612" t="s">
        <v>31814</v>
      </c>
      <c r="I13612" t="s">
        <v>31819</v>
      </c>
      <c r="M13612" t="s">
        <v>36</v>
      </c>
      <c r="N13612" t="str">
        <f>IF(AND(PESQUISA!$B$3&lt;&gt;"",OR(PESQUISA!$B$4="TODAS",B13612=PESQUISA!$B$4),ISNUMBER(SEARCH(PESQUISA!$B$3,D13612))),ROW()-1,"")</f>
        <v/>
      </c>
    </row>
    <row r="13613" spans="1:14" x14ac:dyDescent="0.3">
      <c r="A13613" t="s">
        <v>41021</v>
      </c>
      <c r="B13613" t="s">
        <v>31811</v>
      </c>
      <c r="C13613" t="s">
        <v>41022</v>
      </c>
      <c r="D13613" t="s">
        <v>41023</v>
      </c>
      <c r="E13613" t="s">
        <v>40</v>
      </c>
      <c r="F13613" s="7">
        <v>640.42999999999995</v>
      </c>
      <c r="G13613" t="s">
        <v>33</v>
      </c>
      <c r="H13613" t="s">
        <v>31814</v>
      </c>
      <c r="I13613" t="s">
        <v>31819</v>
      </c>
      <c r="M13613" t="s">
        <v>36</v>
      </c>
      <c r="N13613" t="str">
        <f>IF(AND(PESQUISA!$B$3&lt;&gt;"",OR(PESQUISA!$B$4="TODAS",B13613=PESQUISA!$B$4),ISNUMBER(SEARCH(PESQUISA!$B$3,D13613))),ROW()-1,"")</f>
        <v/>
      </c>
    </row>
    <row r="13614" spans="1:14" x14ac:dyDescent="0.3">
      <c r="A13614" t="s">
        <v>41024</v>
      </c>
      <c r="B13614" t="s">
        <v>31811</v>
      </c>
      <c r="C13614" t="s">
        <v>41025</v>
      </c>
      <c r="D13614" t="s">
        <v>41026</v>
      </c>
      <c r="E13614" t="s">
        <v>40</v>
      </c>
      <c r="F13614" s="7">
        <v>36.99</v>
      </c>
      <c r="G13614" t="s">
        <v>33</v>
      </c>
      <c r="H13614" t="s">
        <v>31814</v>
      </c>
      <c r="I13614" t="s">
        <v>31819</v>
      </c>
      <c r="M13614" t="s">
        <v>36</v>
      </c>
      <c r="N13614" t="str">
        <f>IF(AND(PESQUISA!$B$3&lt;&gt;"",OR(PESQUISA!$B$4="TODAS",B13614=PESQUISA!$B$4),ISNUMBER(SEARCH(PESQUISA!$B$3,D13614))),ROW()-1,"")</f>
        <v/>
      </c>
    </row>
    <row r="13615" spans="1:14" x14ac:dyDescent="0.3">
      <c r="A13615" t="s">
        <v>41027</v>
      </c>
      <c r="B13615" t="s">
        <v>31811</v>
      </c>
      <c r="C13615" t="s">
        <v>41028</v>
      </c>
      <c r="D13615" t="s">
        <v>41029</v>
      </c>
      <c r="E13615" t="s">
        <v>40</v>
      </c>
      <c r="F13615" s="7">
        <v>36.99</v>
      </c>
      <c r="G13615" t="s">
        <v>33</v>
      </c>
      <c r="H13615" t="s">
        <v>31814</v>
      </c>
      <c r="I13615" t="s">
        <v>31819</v>
      </c>
      <c r="M13615" t="s">
        <v>36</v>
      </c>
      <c r="N13615" t="str">
        <f>IF(AND(PESQUISA!$B$3&lt;&gt;"",OR(PESQUISA!$B$4="TODAS",B13615=PESQUISA!$B$4),ISNUMBER(SEARCH(PESQUISA!$B$3,D13615))),ROW()-1,"")</f>
        <v/>
      </c>
    </row>
    <row r="13616" spans="1:14" x14ac:dyDescent="0.3">
      <c r="A13616" t="s">
        <v>41030</v>
      </c>
      <c r="B13616" t="s">
        <v>31811</v>
      </c>
      <c r="C13616" t="s">
        <v>41031</v>
      </c>
      <c r="D13616" t="s">
        <v>41032</v>
      </c>
      <c r="E13616" t="s">
        <v>40</v>
      </c>
      <c r="F13616" s="7">
        <v>36.99</v>
      </c>
      <c r="G13616" t="s">
        <v>33</v>
      </c>
      <c r="H13616" t="s">
        <v>31814</v>
      </c>
      <c r="I13616" t="s">
        <v>31819</v>
      </c>
      <c r="M13616" t="s">
        <v>36</v>
      </c>
      <c r="N13616" t="str">
        <f>IF(AND(PESQUISA!$B$3&lt;&gt;"",OR(PESQUISA!$B$4="TODAS",B13616=PESQUISA!$B$4),ISNUMBER(SEARCH(PESQUISA!$B$3,D13616))),ROW()-1,"")</f>
        <v/>
      </c>
    </row>
    <row r="13617" spans="1:14" x14ac:dyDescent="0.3">
      <c r="A13617" t="s">
        <v>41033</v>
      </c>
      <c r="B13617" t="s">
        <v>31811</v>
      </c>
      <c r="C13617" t="s">
        <v>41034</v>
      </c>
      <c r="D13617" t="s">
        <v>41035</v>
      </c>
      <c r="E13617" t="s">
        <v>40</v>
      </c>
      <c r="F13617" s="7">
        <v>28.9</v>
      </c>
      <c r="G13617" t="s">
        <v>33</v>
      </c>
      <c r="H13617" t="s">
        <v>31814</v>
      </c>
      <c r="I13617" t="s">
        <v>31819</v>
      </c>
      <c r="M13617" t="s">
        <v>36</v>
      </c>
      <c r="N13617" t="str">
        <f>IF(AND(PESQUISA!$B$3&lt;&gt;"",OR(PESQUISA!$B$4="TODAS",B13617=PESQUISA!$B$4),ISNUMBER(SEARCH(PESQUISA!$B$3,D13617))),ROW()-1,"")</f>
        <v/>
      </c>
    </row>
    <row r="13618" spans="1:14" x14ac:dyDescent="0.3">
      <c r="A13618" t="s">
        <v>41036</v>
      </c>
      <c r="B13618" t="s">
        <v>31811</v>
      </c>
      <c r="C13618" t="s">
        <v>41037</v>
      </c>
      <c r="D13618" t="s">
        <v>41038</v>
      </c>
      <c r="E13618" t="s">
        <v>40</v>
      </c>
      <c r="F13618" s="7">
        <v>29.76</v>
      </c>
      <c r="G13618" t="s">
        <v>33</v>
      </c>
      <c r="H13618" t="s">
        <v>31814</v>
      </c>
      <c r="I13618" t="s">
        <v>31819</v>
      </c>
      <c r="M13618" t="s">
        <v>36</v>
      </c>
      <c r="N13618" t="str">
        <f>IF(AND(PESQUISA!$B$3&lt;&gt;"",OR(PESQUISA!$B$4="TODAS",B13618=PESQUISA!$B$4),ISNUMBER(SEARCH(PESQUISA!$B$3,D13618))),ROW()-1,"")</f>
        <v/>
      </c>
    </row>
    <row r="13619" spans="1:14" x14ac:dyDescent="0.3">
      <c r="A13619" t="s">
        <v>41039</v>
      </c>
      <c r="B13619" t="s">
        <v>31811</v>
      </c>
      <c r="C13619" t="s">
        <v>41040</v>
      </c>
      <c r="D13619" t="s">
        <v>41041</v>
      </c>
      <c r="E13619" t="s">
        <v>40</v>
      </c>
      <c r="F13619" s="7">
        <v>28.9</v>
      </c>
      <c r="G13619" t="s">
        <v>33</v>
      </c>
      <c r="H13619" t="s">
        <v>31814</v>
      </c>
      <c r="I13619" t="s">
        <v>31819</v>
      </c>
      <c r="M13619" t="s">
        <v>36</v>
      </c>
      <c r="N13619" t="str">
        <f>IF(AND(PESQUISA!$B$3&lt;&gt;"",OR(PESQUISA!$B$4="TODAS",B13619=PESQUISA!$B$4),ISNUMBER(SEARCH(PESQUISA!$B$3,D13619))),ROW()-1,"")</f>
        <v/>
      </c>
    </row>
    <row r="13620" spans="1:14" x14ac:dyDescent="0.3">
      <c r="A13620" t="s">
        <v>41042</v>
      </c>
      <c r="B13620" t="s">
        <v>31811</v>
      </c>
      <c r="C13620" t="s">
        <v>41043</v>
      </c>
      <c r="D13620" t="s">
        <v>41044</v>
      </c>
      <c r="E13620" t="s">
        <v>40</v>
      </c>
      <c r="F13620" s="7">
        <v>17.440000000000001</v>
      </c>
      <c r="G13620" t="s">
        <v>33</v>
      </c>
      <c r="H13620" t="s">
        <v>31814</v>
      </c>
      <c r="I13620" t="s">
        <v>31819</v>
      </c>
      <c r="M13620" t="s">
        <v>36</v>
      </c>
      <c r="N13620" t="str">
        <f>IF(AND(PESQUISA!$B$3&lt;&gt;"",OR(PESQUISA!$B$4="TODAS",B13620=PESQUISA!$B$4),ISNUMBER(SEARCH(PESQUISA!$B$3,D13620))),ROW()-1,"")</f>
        <v/>
      </c>
    </row>
    <row r="13621" spans="1:14" x14ac:dyDescent="0.3">
      <c r="A13621" t="s">
        <v>41045</v>
      </c>
      <c r="B13621" t="s">
        <v>31811</v>
      </c>
      <c r="C13621" t="s">
        <v>41046</v>
      </c>
      <c r="D13621" t="s">
        <v>41047</v>
      </c>
      <c r="E13621" t="s">
        <v>40</v>
      </c>
      <c r="F13621" s="7">
        <v>17.440000000000001</v>
      </c>
      <c r="G13621" t="s">
        <v>33</v>
      </c>
      <c r="H13621" t="s">
        <v>31814</v>
      </c>
      <c r="I13621" t="s">
        <v>31819</v>
      </c>
      <c r="M13621" t="s">
        <v>36</v>
      </c>
      <c r="N13621" t="str">
        <f>IF(AND(PESQUISA!$B$3&lt;&gt;"",OR(PESQUISA!$B$4="TODAS",B13621=PESQUISA!$B$4),ISNUMBER(SEARCH(PESQUISA!$B$3,D13621))),ROW()-1,"")</f>
        <v/>
      </c>
    </row>
    <row r="13622" spans="1:14" x14ac:dyDescent="0.3">
      <c r="A13622" t="s">
        <v>41048</v>
      </c>
      <c r="B13622" t="s">
        <v>31811</v>
      </c>
      <c r="C13622" t="s">
        <v>41049</v>
      </c>
      <c r="D13622" t="s">
        <v>41050</v>
      </c>
      <c r="E13622" t="s">
        <v>40</v>
      </c>
      <c r="F13622" s="7">
        <v>8.5399999999999991</v>
      </c>
      <c r="G13622" t="s">
        <v>33</v>
      </c>
      <c r="H13622" t="s">
        <v>31814</v>
      </c>
      <c r="I13622" t="s">
        <v>31819</v>
      </c>
      <c r="M13622" t="s">
        <v>36</v>
      </c>
      <c r="N13622" t="str">
        <f>IF(AND(PESQUISA!$B$3&lt;&gt;"",OR(PESQUISA!$B$4="TODAS",B13622=PESQUISA!$B$4),ISNUMBER(SEARCH(PESQUISA!$B$3,D13622))),ROW()-1,"")</f>
        <v/>
      </c>
    </row>
    <row r="13623" spans="1:14" x14ac:dyDescent="0.3">
      <c r="A13623" t="s">
        <v>41051</v>
      </c>
      <c r="B13623" t="s">
        <v>31811</v>
      </c>
      <c r="C13623" t="s">
        <v>41052</v>
      </c>
      <c r="D13623" t="s">
        <v>41053</v>
      </c>
      <c r="E13623" t="s">
        <v>40</v>
      </c>
      <c r="F13623" s="7">
        <v>92.35</v>
      </c>
      <c r="G13623" t="s">
        <v>33</v>
      </c>
      <c r="H13623" t="s">
        <v>31814</v>
      </c>
      <c r="I13623" t="s">
        <v>31819</v>
      </c>
      <c r="M13623" t="s">
        <v>36</v>
      </c>
      <c r="N13623" t="str">
        <f>IF(AND(PESQUISA!$B$3&lt;&gt;"",OR(PESQUISA!$B$4="TODAS",B13623=PESQUISA!$B$4),ISNUMBER(SEARCH(PESQUISA!$B$3,D13623))),ROW()-1,"")</f>
        <v/>
      </c>
    </row>
    <row r="13624" spans="1:14" x14ac:dyDescent="0.3">
      <c r="A13624" t="s">
        <v>41054</v>
      </c>
      <c r="B13624" t="s">
        <v>31811</v>
      </c>
      <c r="C13624" t="s">
        <v>41055</v>
      </c>
      <c r="D13624" t="s">
        <v>41056</v>
      </c>
      <c r="E13624" t="s">
        <v>40</v>
      </c>
      <c r="F13624" s="7">
        <v>55.8</v>
      </c>
      <c r="G13624" t="s">
        <v>33</v>
      </c>
      <c r="H13624" t="s">
        <v>31814</v>
      </c>
      <c r="I13624" t="s">
        <v>31819</v>
      </c>
      <c r="M13624" t="s">
        <v>36</v>
      </c>
      <c r="N13624" t="str">
        <f>IF(AND(PESQUISA!$B$3&lt;&gt;"",OR(PESQUISA!$B$4="TODAS",B13624=PESQUISA!$B$4),ISNUMBER(SEARCH(PESQUISA!$B$3,D13624))),ROW()-1,"")</f>
        <v/>
      </c>
    </row>
    <row r="13625" spans="1:14" x14ac:dyDescent="0.3">
      <c r="A13625" t="s">
        <v>41057</v>
      </c>
      <c r="B13625" t="s">
        <v>31811</v>
      </c>
      <c r="C13625" t="s">
        <v>41058</v>
      </c>
      <c r="D13625" t="s">
        <v>41059</v>
      </c>
      <c r="E13625" t="s">
        <v>40</v>
      </c>
      <c r="F13625" s="7">
        <v>55.8</v>
      </c>
      <c r="G13625" t="s">
        <v>33</v>
      </c>
      <c r="H13625" t="s">
        <v>31814</v>
      </c>
      <c r="I13625" t="s">
        <v>31819</v>
      </c>
      <c r="M13625" t="s">
        <v>36</v>
      </c>
      <c r="N13625" t="str">
        <f>IF(AND(PESQUISA!$B$3&lt;&gt;"",OR(PESQUISA!$B$4="TODAS",B13625=PESQUISA!$B$4),ISNUMBER(SEARCH(PESQUISA!$B$3,D13625))),ROW()-1,"")</f>
        <v/>
      </c>
    </row>
    <row r="13626" spans="1:14" x14ac:dyDescent="0.3">
      <c r="A13626" t="s">
        <v>41060</v>
      </c>
      <c r="B13626" t="s">
        <v>31811</v>
      </c>
      <c r="C13626" t="s">
        <v>41061</v>
      </c>
      <c r="D13626" t="s">
        <v>41062</v>
      </c>
      <c r="E13626" t="s">
        <v>40</v>
      </c>
      <c r="F13626" s="7">
        <v>55.8</v>
      </c>
      <c r="G13626" t="s">
        <v>33</v>
      </c>
      <c r="H13626" t="s">
        <v>31814</v>
      </c>
      <c r="I13626" t="s">
        <v>31819</v>
      </c>
      <c r="M13626" t="s">
        <v>36</v>
      </c>
      <c r="N13626" t="str">
        <f>IF(AND(PESQUISA!$B$3&lt;&gt;"",OR(PESQUISA!$B$4="TODAS",B13626=PESQUISA!$B$4),ISNUMBER(SEARCH(PESQUISA!$B$3,D13626))),ROW()-1,"")</f>
        <v/>
      </c>
    </row>
    <row r="13627" spans="1:14" x14ac:dyDescent="0.3">
      <c r="A13627" t="s">
        <v>41063</v>
      </c>
      <c r="B13627" t="s">
        <v>31811</v>
      </c>
      <c r="C13627" t="s">
        <v>41064</v>
      </c>
      <c r="D13627" t="s">
        <v>41065</v>
      </c>
      <c r="E13627" t="s">
        <v>40</v>
      </c>
      <c r="F13627" s="7">
        <v>168.66</v>
      </c>
      <c r="G13627" t="s">
        <v>33</v>
      </c>
      <c r="H13627" t="s">
        <v>31814</v>
      </c>
      <c r="I13627" t="s">
        <v>31819</v>
      </c>
      <c r="M13627" t="s">
        <v>36</v>
      </c>
      <c r="N13627" t="str">
        <f>IF(AND(PESQUISA!$B$3&lt;&gt;"",OR(PESQUISA!$B$4="TODAS",B13627=PESQUISA!$B$4),ISNUMBER(SEARCH(PESQUISA!$B$3,D13627))),ROW()-1,"")</f>
        <v/>
      </c>
    </row>
    <row r="13628" spans="1:14" x14ac:dyDescent="0.3">
      <c r="A13628" t="s">
        <v>41066</v>
      </c>
      <c r="B13628" t="s">
        <v>31811</v>
      </c>
      <c r="C13628" t="s">
        <v>41067</v>
      </c>
      <c r="D13628" t="s">
        <v>41068</v>
      </c>
      <c r="E13628" t="s">
        <v>40</v>
      </c>
      <c r="F13628" s="7">
        <v>148.94999999999999</v>
      </c>
      <c r="G13628" t="s">
        <v>33</v>
      </c>
      <c r="H13628" t="s">
        <v>31814</v>
      </c>
      <c r="I13628" t="s">
        <v>31819</v>
      </c>
      <c r="M13628" t="s">
        <v>36</v>
      </c>
      <c r="N13628" t="str">
        <f>IF(AND(PESQUISA!$B$3&lt;&gt;"",OR(PESQUISA!$B$4="TODAS",B13628=PESQUISA!$B$4),ISNUMBER(SEARCH(PESQUISA!$B$3,D13628))),ROW()-1,"")</f>
        <v/>
      </c>
    </row>
    <row r="13629" spans="1:14" x14ac:dyDescent="0.3">
      <c r="A13629" t="s">
        <v>41069</v>
      </c>
      <c r="B13629" t="s">
        <v>31811</v>
      </c>
      <c r="C13629" t="s">
        <v>41070</v>
      </c>
      <c r="D13629" t="s">
        <v>41071</v>
      </c>
      <c r="E13629" t="s">
        <v>40</v>
      </c>
      <c r="F13629" s="7">
        <v>11.12</v>
      </c>
      <c r="G13629" t="s">
        <v>33</v>
      </c>
      <c r="H13629" t="s">
        <v>31814</v>
      </c>
      <c r="I13629" t="s">
        <v>31819</v>
      </c>
      <c r="M13629" t="s">
        <v>36</v>
      </c>
      <c r="N13629" t="str">
        <f>IF(AND(PESQUISA!$B$3&lt;&gt;"",OR(PESQUISA!$B$4="TODAS",B13629=PESQUISA!$B$4),ISNUMBER(SEARCH(PESQUISA!$B$3,D13629))),ROW()-1,"")</f>
        <v/>
      </c>
    </row>
    <row r="13630" spans="1:14" x14ac:dyDescent="0.3">
      <c r="A13630" t="s">
        <v>41072</v>
      </c>
      <c r="B13630" t="s">
        <v>31811</v>
      </c>
      <c r="C13630" t="s">
        <v>41073</v>
      </c>
      <c r="D13630" t="s">
        <v>41074</v>
      </c>
      <c r="E13630" t="s">
        <v>40</v>
      </c>
      <c r="G13630" t="s">
        <v>33</v>
      </c>
      <c r="H13630" t="s">
        <v>31814</v>
      </c>
      <c r="I13630" t="s">
        <v>31819</v>
      </c>
      <c r="M13630" t="s">
        <v>53</v>
      </c>
      <c r="N13630" t="str">
        <f>IF(AND(PESQUISA!$B$3&lt;&gt;"",OR(PESQUISA!$B$4="TODAS",B13630=PESQUISA!$B$4),ISNUMBER(SEARCH(PESQUISA!$B$3,D13630))),ROW()-1,"")</f>
        <v/>
      </c>
    </row>
    <row r="13631" spans="1:14" x14ac:dyDescent="0.3">
      <c r="A13631" t="s">
        <v>41075</v>
      </c>
      <c r="B13631" t="s">
        <v>31811</v>
      </c>
      <c r="C13631" t="s">
        <v>41076</v>
      </c>
      <c r="D13631" t="s">
        <v>41077</v>
      </c>
      <c r="E13631" t="s">
        <v>40</v>
      </c>
      <c r="G13631" t="s">
        <v>33</v>
      </c>
      <c r="H13631" t="s">
        <v>31814</v>
      </c>
      <c r="I13631" t="s">
        <v>31819</v>
      </c>
      <c r="M13631" t="s">
        <v>53</v>
      </c>
      <c r="N13631" t="str">
        <f>IF(AND(PESQUISA!$B$3&lt;&gt;"",OR(PESQUISA!$B$4="TODAS",B13631=PESQUISA!$B$4),ISNUMBER(SEARCH(PESQUISA!$B$3,D13631))),ROW()-1,"")</f>
        <v/>
      </c>
    </row>
    <row r="13632" spans="1:14" x14ac:dyDescent="0.3">
      <c r="A13632" t="s">
        <v>41078</v>
      </c>
      <c r="B13632" t="s">
        <v>31811</v>
      </c>
      <c r="C13632" t="s">
        <v>41079</v>
      </c>
      <c r="D13632" t="s">
        <v>41080</v>
      </c>
      <c r="E13632" t="s">
        <v>40</v>
      </c>
      <c r="G13632" t="s">
        <v>33</v>
      </c>
      <c r="H13632" t="s">
        <v>31814</v>
      </c>
      <c r="I13632" t="s">
        <v>31819</v>
      </c>
      <c r="M13632" t="s">
        <v>53</v>
      </c>
      <c r="N13632" t="str">
        <f>IF(AND(PESQUISA!$B$3&lt;&gt;"",OR(PESQUISA!$B$4="TODAS",B13632=PESQUISA!$B$4),ISNUMBER(SEARCH(PESQUISA!$B$3,D13632))),ROW()-1,"")</f>
        <v/>
      </c>
    </row>
    <row r="13633" spans="1:14" x14ac:dyDescent="0.3">
      <c r="A13633" t="s">
        <v>41081</v>
      </c>
      <c r="B13633" t="s">
        <v>31811</v>
      </c>
      <c r="C13633" t="s">
        <v>41082</v>
      </c>
      <c r="D13633" t="s">
        <v>41083</v>
      </c>
      <c r="E13633" t="s">
        <v>40</v>
      </c>
      <c r="G13633" t="s">
        <v>33</v>
      </c>
      <c r="H13633" t="s">
        <v>31814</v>
      </c>
      <c r="I13633" t="s">
        <v>31819</v>
      </c>
      <c r="M13633" t="s">
        <v>53</v>
      </c>
      <c r="N13633" t="str">
        <f>IF(AND(PESQUISA!$B$3&lt;&gt;"",OR(PESQUISA!$B$4="TODAS",B13633=PESQUISA!$B$4),ISNUMBER(SEARCH(PESQUISA!$B$3,D13633))),ROW()-1,"")</f>
        <v/>
      </c>
    </row>
    <row r="13634" spans="1:14" x14ac:dyDescent="0.3">
      <c r="A13634" t="s">
        <v>41084</v>
      </c>
      <c r="B13634" t="s">
        <v>31811</v>
      </c>
      <c r="C13634" t="s">
        <v>41085</v>
      </c>
      <c r="D13634" t="s">
        <v>41086</v>
      </c>
      <c r="E13634" t="s">
        <v>40</v>
      </c>
      <c r="G13634" t="s">
        <v>33</v>
      </c>
      <c r="H13634" t="s">
        <v>31814</v>
      </c>
      <c r="I13634" t="s">
        <v>31819</v>
      </c>
      <c r="M13634" t="s">
        <v>53</v>
      </c>
      <c r="N13634" t="str">
        <f>IF(AND(PESQUISA!$B$3&lt;&gt;"",OR(PESQUISA!$B$4="TODAS",B13634=PESQUISA!$B$4),ISNUMBER(SEARCH(PESQUISA!$B$3,D13634))),ROW()-1,"")</f>
        <v/>
      </c>
    </row>
    <row r="13635" spans="1:14" x14ac:dyDescent="0.3">
      <c r="A13635" t="s">
        <v>41087</v>
      </c>
      <c r="B13635" t="s">
        <v>31811</v>
      </c>
      <c r="C13635" t="s">
        <v>41088</v>
      </c>
      <c r="D13635" t="s">
        <v>41089</v>
      </c>
      <c r="E13635" t="s">
        <v>40</v>
      </c>
      <c r="G13635" t="s">
        <v>33</v>
      </c>
      <c r="H13635" t="s">
        <v>31814</v>
      </c>
      <c r="I13635" t="s">
        <v>31819</v>
      </c>
      <c r="M13635" t="s">
        <v>53</v>
      </c>
      <c r="N13635" t="str">
        <f>IF(AND(PESQUISA!$B$3&lt;&gt;"",OR(PESQUISA!$B$4="TODAS",B13635=PESQUISA!$B$4),ISNUMBER(SEARCH(PESQUISA!$B$3,D13635))),ROW()-1,"")</f>
        <v/>
      </c>
    </row>
    <row r="13636" spans="1:14" x14ac:dyDescent="0.3">
      <c r="A13636" t="s">
        <v>41090</v>
      </c>
      <c r="B13636" t="s">
        <v>31811</v>
      </c>
      <c r="C13636" t="s">
        <v>41091</v>
      </c>
      <c r="D13636" t="s">
        <v>41092</v>
      </c>
      <c r="E13636" t="s">
        <v>40</v>
      </c>
      <c r="G13636" t="s">
        <v>33</v>
      </c>
      <c r="H13636" t="s">
        <v>31814</v>
      </c>
      <c r="I13636" t="s">
        <v>31819</v>
      </c>
      <c r="M13636" t="s">
        <v>53</v>
      </c>
      <c r="N13636" t="str">
        <f>IF(AND(PESQUISA!$B$3&lt;&gt;"",OR(PESQUISA!$B$4="TODAS",B13636=PESQUISA!$B$4),ISNUMBER(SEARCH(PESQUISA!$B$3,D13636))),ROW()-1,"")</f>
        <v/>
      </c>
    </row>
    <row r="13637" spans="1:14" x14ac:dyDescent="0.3">
      <c r="A13637" t="s">
        <v>41093</v>
      </c>
      <c r="B13637" t="s">
        <v>31811</v>
      </c>
      <c r="C13637" t="s">
        <v>41094</v>
      </c>
      <c r="D13637" t="s">
        <v>41095</v>
      </c>
      <c r="E13637" t="s">
        <v>40</v>
      </c>
      <c r="F13637" s="7">
        <v>62.01</v>
      </c>
      <c r="G13637" t="s">
        <v>33</v>
      </c>
      <c r="H13637" t="s">
        <v>31814</v>
      </c>
      <c r="I13637" t="s">
        <v>31819</v>
      </c>
      <c r="M13637" t="s">
        <v>36</v>
      </c>
      <c r="N13637" t="str">
        <f>IF(AND(PESQUISA!$B$3&lt;&gt;"",OR(PESQUISA!$B$4="TODAS",B13637=PESQUISA!$B$4),ISNUMBER(SEARCH(PESQUISA!$B$3,D13637))),ROW()-1,"")</f>
        <v/>
      </c>
    </row>
    <row r="13638" spans="1:14" x14ac:dyDescent="0.3">
      <c r="A13638" t="s">
        <v>41096</v>
      </c>
      <c r="B13638" t="s">
        <v>31811</v>
      </c>
      <c r="C13638" t="s">
        <v>41097</v>
      </c>
      <c r="D13638" t="s">
        <v>41098</v>
      </c>
      <c r="E13638" t="s">
        <v>6144</v>
      </c>
      <c r="F13638" s="7">
        <v>15.97</v>
      </c>
      <c r="G13638" t="s">
        <v>33</v>
      </c>
      <c r="H13638" t="s">
        <v>31814</v>
      </c>
      <c r="I13638" t="s">
        <v>32249</v>
      </c>
      <c r="M13638" t="s">
        <v>36</v>
      </c>
      <c r="N13638" t="str">
        <f>IF(AND(PESQUISA!$B$3&lt;&gt;"",OR(PESQUISA!$B$4="TODAS",B13638=PESQUISA!$B$4),ISNUMBER(SEARCH(PESQUISA!$B$3,D13638))),ROW()-1,"")</f>
        <v/>
      </c>
    </row>
    <row r="13639" spans="1:14" x14ac:dyDescent="0.3">
      <c r="A13639" t="s">
        <v>41099</v>
      </c>
      <c r="B13639" t="s">
        <v>31811</v>
      </c>
      <c r="C13639" t="s">
        <v>41100</v>
      </c>
      <c r="D13639" t="s">
        <v>41101</v>
      </c>
      <c r="E13639" t="s">
        <v>21689</v>
      </c>
      <c r="F13639" s="7">
        <v>2865.8</v>
      </c>
      <c r="G13639" t="s">
        <v>33</v>
      </c>
      <c r="H13639" t="s">
        <v>31814</v>
      </c>
      <c r="I13639" t="s">
        <v>32249</v>
      </c>
      <c r="M13639" t="s">
        <v>36</v>
      </c>
      <c r="N13639" t="str">
        <f>IF(AND(PESQUISA!$B$3&lt;&gt;"",OR(PESQUISA!$B$4="TODAS",B13639=PESQUISA!$B$4),ISNUMBER(SEARCH(PESQUISA!$B$3,D13639))),ROW()-1,"")</f>
        <v/>
      </c>
    </row>
    <row r="13640" spans="1:14" x14ac:dyDescent="0.3">
      <c r="A13640" t="s">
        <v>41102</v>
      </c>
      <c r="B13640" t="s">
        <v>31811</v>
      </c>
      <c r="C13640" t="s">
        <v>41103</v>
      </c>
      <c r="D13640" t="s">
        <v>41104</v>
      </c>
      <c r="E13640" t="s">
        <v>40</v>
      </c>
      <c r="F13640" s="7">
        <v>5.54</v>
      </c>
      <c r="G13640" t="s">
        <v>33</v>
      </c>
      <c r="H13640" t="s">
        <v>31814</v>
      </c>
      <c r="I13640" t="s">
        <v>31819</v>
      </c>
      <c r="M13640" t="s">
        <v>36</v>
      </c>
      <c r="N13640" t="str">
        <f>IF(AND(PESQUISA!$B$3&lt;&gt;"",OR(PESQUISA!$B$4="TODAS",B13640=PESQUISA!$B$4),ISNUMBER(SEARCH(PESQUISA!$B$3,D13640))),ROW()-1,"")</f>
        <v/>
      </c>
    </row>
    <row r="13641" spans="1:14" x14ac:dyDescent="0.3">
      <c r="A13641" t="s">
        <v>41105</v>
      </c>
      <c r="B13641" t="s">
        <v>31811</v>
      </c>
      <c r="C13641" t="s">
        <v>41106</v>
      </c>
      <c r="D13641" t="s">
        <v>41107</v>
      </c>
      <c r="E13641" t="s">
        <v>40</v>
      </c>
      <c r="F13641" s="7">
        <v>16.29</v>
      </c>
      <c r="G13641" t="s">
        <v>33</v>
      </c>
      <c r="H13641" t="s">
        <v>31814</v>
      </c>
      <c r="I13641" t="s">
        <v>31819</v>
      </c>
      <c r="M13641" t="s">
        <v>36</v>
      </c>
      <c r="N13641" t="str">
        <f>IF(AND(PESQUISA!$B$3&lt;&gt;"",OR(PESQUISA!$B$4="TODAS",B13641=PESQUISA!$B$4),ISNUMBER(SEARCH(PESQUISA!$B$3,D13641))),ROW()-1,"")</f>
        <v/>
      </c>
    </row>
    <row r="13642" spans="1:14" x14ac:dyDescent="0.3">
      <c r="A13642" t="s">
        <v>41108</v>
      </c>
      <c r="B13642" t="s">
        <v>31811</v>
      </c>
      <c r="C13642" t="s">
        <v>41109</v>
      </c>
      <c r="D13642" t="s">
        <v>41110</v>
      </c>
      <c r="E13642" t="s">
        <v>40</v>
      </c>
      <c r="F13642" s="7">
        <v>5.84</v>
      </c>
      <c r="G13642" t="s">
        <v>33</v>
      </c>
      <c r="H13642" t="s">
        <v>31814</v>
      </c>
      <c r="I13642" t="s">
        <v>31819</v>
      </c>
      <c r="M13642" t="s">
        <v>36</v>
      </c>
      <c r="N13642" t="str">
        <f>IF(AND(PESQUISA!$B$3&lt;&gt;"",OR(PESQUISA!$B$4="TODAS",B13642=PESQUISA!$B$4),ISNUMBER(SEARCH(PESQUISA!$B$3,D13642))),ROW()-1,"")</f>
        <v/>
      </c>
    </row>
    <row r="13643" spans="1:14" x14ac:dyDescent="0.3">
      <c r="A13643" t="s">
        <v>41111</v>
      </c>
      <c r="B13643" t="s">
        <v>31811</v>
      </c>
      <c r="C13643" t="s">
        <v>41112</v>
      </c>
      <c r="D13643" t="s">
        <v>41113</v>
      </c>
      <c r="E13643" t="s">
        <v>40</v>
      </c>
      <c r="F13643" s="7">
        <v>58.52</v>
      </c>
      <c r="G13643" t="s">
        <v>33</v>
      </c>
      <c r="H13643" t="s">
        <v>31814</v>
      </c>
      <c r="I13643" t="s">
        <v>31819</v>
      </c>
      <c r="M13643" t="s">
        <v>36</v>
      </c>
      <c r="N13643" t="str">
        <f>IF(AND(PESQUISA!$B$3&lt;&gt;"",OR(PESQUISA!$B$4="TODAS",B13643=PESQUISA!$B$4),ISNUMBER(SEARCH(PESQUISA!$B$3,D13643))),ROW()-1,"")</f>
        <v/>
      </c>
    </row>
    <row r="13644" spans="1:14" x14ac:dyDescent="0.3">
      <c r="A13644" t="s">
        <v>41114</v>
      </c>
      <c r="B13644" t="s">
        <v>31811</v>
      </c>
      <c r="C13644" t="s">
        <v>41115</v>
      </c>
      <c r="D13644" t="s">
        <v>41116</v>
      </c>
      <c r="E13644" t="s">
        <v>29882</v>
      </c>
      <c r="F13644" s="7">
        <v>6.18</v>
      </c>
      <c r="G13644" t="s">
        <v>33</v>
      </c>
      <c r="H13644" t="s">
        <v>31814</v>
      </c>
      <c r="I13644" t="s">
        <v>31819</v>
      </c>
      <c r="M13644" t="s">
        <v>36</v>
      </c>
      <c r="N13644" t="str">
        <f>IF(AND(PESQUISA!$B$3&lt;&gt;"",OR(PESQUISA!$B$4="TODAS",B13644=PESQUISA!$B$4),ISNUMBER(SEARCH(PESQUISA!$B$3,D13644))),ROW()-1,"")</f>
        <v/>
      </c>
    </row>
    <row r="13645" spans="1:14" x14ac:dyDescent="0.3">
      <c r="A13645" t="s">
        <v>41117</v>
      </c>
      <c r="B13645" t="s">
        <v>31811</v>
      </c>
      <c r="C13645" t="s">
        <v>41118</v>
      </c>
      <c r="D13645" t="s">
        <v>41119</v>
      </c>
      <c r="E13645" t="s">
        <v>29882</v>
      </c>
      <c r="F13645" s="7">
        <v>28.82</v>
      </c>
      <c r="G13645" t="s">
        <v>33</v>
      </c>
      <c r="H13645" t="s">
        <v>31814</v>
      </c>
      <c r="I13645" t="s">
        <v>31819</v>
      </c>
      <c r="M13645" t="s">
        <v>36</v>
      </c>
      <c r="N13645" t="str">
        <f>IF(AND(PESQUISA!$B$3&lt;&gt;"",OR(PESQUISA!$B$4="TODAS",B13645=PESQUISA!$B$4),ISNUMBER(SEARCH(PESQUISA!$B$3,D13645))),ROW()-1,"")</f>
        <v/>
      </c>
    </row>
    <row r="13646" spans="1:14" x14ac:dyDescent="0.3">
      <c r="A13646" t="s">
        <v>41120</v>
      </c>
      <c r="B13646" t="s">
        <v>31811</v>
      </c>
      <c r="C13646" t="s">
        <v>41121</v>
      </c>
      <c r="D13646" t="s">
        <v>41122</v>
      </c>
      <c r="E13646" t="s">
        <v>40</v>
      </c>
      <c r="F13646" s="7">
        <v>24.2</v>
      </c>
      <c r="G13646" t="s">
        <v>33</v>
      </c>
      <c r="H13646" t="s">
        <v>31814</v>
      </c>
      <c r="I13646" t="s">
        <v>31819</v>
      </c>
      <c r="M13646" t="s">
        <v>36</v>
      </c>
      <c r="N13646" t="str">
        <f>IF(AND(PESQUISA!$B$3&lt;&gt;"",OR(PESQUISA!$B$4="TODAS",B13646=PESQUISA!$B$4),ISNUMBER(SEARCH(PESQUISA!$B$3,D13646))),ROW()-1,"")</f>
        <v/>
      </c>
    </row>
    <row r="13647" spans="1:14" x14ac:dyDescent="0.3">
      <c r="A13647" t="s">
        <v>41123</v>
      </c>
      <c r="B13647" t="s">
        <v>31811</v>
      </c>
      <c r="C13647" t="s">
        <v>41124</v>
      </c>
      <c r="D13647" t="s">
        <v>41125</v>
      </c>
      <c r="E13647" t="s">
        <v>6144</v>
      </c>
      <c r="F13647" s="7">
        <v>33.67</v>
      </c>
      <c r="G13647" t="s">
        <v>33</v>
      </c>
      <c r="H13647" t="s">
        <v>31814</v>
      </c>
      <c r="I13647" t="s">
        <v>32249</v>
      </c>
      <c r="M13647" t="s">
        <v>36</v>
      </c>
      <c r="N13647" t="str">
        <f>IF(AND(PESQUISA!$B$3&lt;&gt;"",OR(PESQUISA!$B$4="TODAS",B13647=PESQUISA!$B$4),ISNUMBER(SEARCH(PESQUISA!$B$3,D13647))),ROW()-1,"")</f>
        <v/>
      </c>
    </row>
    <row r="13648" spans="1:14" x14ac:dyDescent="0.3">
      <c r="A13648" t="s">
        <v>41126</v>
      </c>
      <c r="B13648" t="s">
        <v>31811</v>
      </c>
      <c r="C13648" t="s">
        <v>41127</v>
      </c>
      <c r="D13648" t="s">
        <v>41128</v>
      </c>
      <c r="E13648" t="s">
        <v>21689</v>
      </c>
      <c r="F13648" s="7">
        <v>6040.18</v>
      </c>
      <c r="G13648" t="s">
        <v>33</v>
      </c>
      <c r="H13648" t="s">
        <v>31814</v>
      </c>
      <c r="I13648" t="s">
        <v>32249</v>
      </c>
      <c r="M13648" t="s">
        <v>36</v>
      </c>
      <c r="N13648" t="str">
        <f>IF(AND(PESQUISA!$B$3&lt;&gt;"",OR(PESQUISA!$B$4="TODAS",B13648=PESQUISA!$B$4),ISNUMBER(SEARCH(PESQUISA!$B$3,D13648))),ROW()-1,"")</f>
        <v/>
      </c>
    </row>
    <row r="13649" spans="1:14" x14ac:dyDescent="0.3">
      <c r="A13649" t="s">
        <v>41129</v>
      </c>
      <c r="B13649" t="s">
        <v>31811</v>
      </c>
      <c r="C13649" t="s">
        <v>41130</v>
      </c>
      <c r="D13649" t="s">
        <v>41131</v>
      </c>
      <c r="E13649" t="s">
        <v>21689</v>
      </c>
      <c r="F13649" s="7">
        <v>2921.84</v>
      </c>
      <c r="G13649" t="s">
        <v>33</v>
      </c>
      <c r="H13649" t="s">
        <v>31814</v>
      </c>
      <c r="I13649" t="s">
        <v>32249</v>
      </c>
      <c r="M13649" t="s">
        <v>36</v>
      </c>
      <c r="N13649" t="str">
        <f>IF(AND(PESQUISA!$B$3&lt;&gt;"",OR(PESQUISA!$B$4="TODAS",B13649=PESQUISA!$B$4),ISNUMBER(SEARCH(PESQUISA!$B$3,D13649))),ROW()-1,"")</f>
        <v/>
      </c>
    </row>
    <row r="13650" spans="1:14" x14ac:dyDescent="0.3">
      <c r="A13650" t="s">
        <v>41132</v>
      </c>
      <c r="B13650" t="s">
        <v>31811</v>
      </c>
      <c r="C13650" t="s">
        <v>41133</v>
      </c>
      <c r="D13650" t="s">
        <v>41134</v>
      </c>
      <c r="E13650" t="s">
        <v>6144</v>
      </c>
      <c r="F13650" s="7">
        <v>14.95</v>
      </c>
      <c r="G13650" t="s">
        <v>33</v>
      </c>
      <c r="H13650" t="s">
        <v>31814</v>
      </c>
      <c r="I13650" t="s">
        <v>32249</v>
      </c>
      <c r="M13650" t="s">
        <v>36</v>
      </c>
      <c r="N13650" t="str">
        <f>IF(AND(PESQUISA!$B$3&lt;&gt;"",OR(PESQUISA!$B$4="TODAS",B13650=PESQUISA!$B$4),ISNUMBER(SEARCH(PESQUISA!$B$3,D13650))),ROW()-1,"")</f>
        <v/>
      </c>
    </row>
    <row r="13651" spans="1:14" x14ac:dyDescent="0.3">
      <c r="A13651" t="s">
        <v>41135</v>
      </c>
      <c r="B13651" t="s">
        <v>31811</v>
      </c>
      <c r="C13651" t="s">
        <v>41136</v>
      </c>
      <c r="D13651" t="s">
        <v>41137</v>
      </c>
      <c r="E13651" t="s">
        <v>21689</v>
      </c>
      <c r="F13651" s="7">
        <v>2681.68</v>
      </c>
      <c r="G13651" t="s">
        <v>33</v>
      </c>
      <c r="H13651" t="s">
        <v>31814</v>
      </c>
      <c r="I13651" t="s">
        <v>32249</v>
      </c>
      <c r="M13651" t="s">
        <v>36</v>
      </c>
      <c r="N13651" t="str">
        <f>IF(AND(PESQUISA!$B$3&lt;&gt;"",OR(PESQUISA!$B$4="TODAS",B13651=PESQUISA!$B$4),ISNUMBER(SEARCH(PESQUISA!$B$3,D13651))),ROW()-1,"")</f>
        <v/>
      </c>
    </row>
    <row r="13652" spans="1:14" x14ac:dyDescent="0.3">
      <c r="A13652" t="s">
        <v>41138</v>
      </c>
      <c r="B13652" t="s">
        <v>31811</v>
      </c>
      <c r="C13652" t="s">
        <v>41139</v>
      </c>
      <c r="D13652" t="s">
        <v>41140</v>
      </c>
      <c r="E13652" t="s">
        <v>6144</v>
      </c>
      <c r="F13652" s="7">
        <v>17.46</v>
      </c>
      <c r="G13652" t="s">
        <v>33</v>
      </c>
      <c r="H13652" t="s">
        <v>31814</v>
      </c>
      <c r="I13652" t="s">
        <v>32249</v>
      </c>
      <c r="M13652" t="s">
        <v>36</v>
      </c>
      <c r="N13652" t="str">
        <f>IF(AND(PESQUISA!$B$3&lt;&gt;"",OR(PESQUISA!$B$4="TODAS",B13652=PESQUISA!$B$4),ISNUMBER(SEARCH(PESQUISA!$B$3,D13652))),ROW()-1,"")</f>
        <v/>
      </c>
    </row>
    <row r="13653" spans="1:14" x14ac:dyDescent="0.3">
      <c r="A13653" t="s">
        <v>41141</v>
      </c>
      <c r="B13653" t="s">
        <v>31811</v>
      </c>
      <c r="C13653" t="s">
        <v>41142</v>
      </c>
      <c r="D13653" t="s">
        <v>41143</v>
      </c>
      <c r="E13653" t="s">
        <v>21689</v>
      </c>
      <c r="F13653" s="7">
        <v>3133.81</v>
      </c>
      <c r="G13653" t="s">
        <v>33</v>
      </c>
      <c r="H13653" t="s">
        <v>31814</v>
      </c>
      <c r="I13653" t="s">
        <v>32249</v>
      </c>
      <c r="M13653" t="s">
        <v>36</v>
      </c>
      <c r="N13653" t="str">
        <f>IF(AND(PESQUISA!$B$3&lt;&gt;"",OR(PESQUISA!$B$4="TODAS",B13653=PESQUISA!$B$4),ISNUMBER(SEARCH(PESQUISA!$B$3,D13653))),ROW()-1,"")</f>
        <v/>
      </c>
    </row>
    <row r="13654" spans="1:14" x14ac:dyDescent="0.3">
      <c r="A13654" t="s">
        <v>41144</v>
      </c>
      <c r="B13654" t="s">
        <v>31811</v>
      </c>
      <c r="C13654" t="s">
        <v>41145</v>
      </c>
      <c r="D13654" t="s">
        <v>41146</v>
      </c>
      <c r="E13654" t="s">
        <v>6144</v>
      </c>
      <c r="F13654" s="7">
        <v>16.28</v>
      </c>
      <c r="G13654" t="s">
        <v>33</v>
      </c>
      <c r="H13654" t="s">
        <v>31814</v>
      </c>
      <c r="I13654" t="s">
        <v>32249</v>
      </c>
      <c r="M13654" t="s">
        <v>36</v>
      </c>
      <c r="N13654" t="str">
        <f>IF(AND(PESQUISA!$B$3&lt;&gt;"",OR(PESQUISA!$B$4="TODAS",B13654=PESQUISA!$B$4),ISNUMBER(SEARCH(PESQUISA!$B$3,D13654))),ROW()-1,"")</f>
        <v/>
      </c>
    </row>
    <row r="13655" spans="1:14" x14ac:dyDescent="0.3">
      <c r="A13655" t="s">
        <v>41147</v>
      </c>
      <c r="B13655" t="s">
        <v>31811</v>
      </c>
      <c r="C13655" t="s">
        <v>41148</v>
      </c>
      <c r="D13655" t="s">
        <v>41149</v>
      </c>
      <c r="E13655" t="s">
        <v>21689</v>
      </c>
      <c r="F13655" s="7">
        <v>2921.84</v>
      </c>
      <c r="G13655" t="s">
        <v>33</v>
      </c>
      <c r="H13655" t="s">
        <v>31814</v>
      </c>
      <c r="I13655" t="s">
        <v>32249</v>
      </c>
      <c r="M13655" t="s">
        <v>36</v>
      </c>
      <c r="N13655" t="str">
        <f>IF(AND(PESQUISA!$B$3&lt;&gt;"",OR(PESQUISA!$B$4="TODAS",B13655=PESQUISA!$B$4),ISNUMBER(SEARCH(PESQUISA!$B$3,D13655))),ROW()-1,"")</f>
        <v/>
      </c>
    </row>
    <row r="13656" spans="1:14" x14ac:dyDescent="0.3">
      <c r="A13656" t="s">
        <v>41150</v>
      </c>
      <c r="B13656" t="s">
        <v>31811</v>
      </c>
      <c r="C13656" t="s">
        <v>41151</v>
      </c>
      <c r="D13656" t="s">
        <v>41152</v>
      </c>
      <c r="E13656" t="s">
        <v>6144</v>
      </c>
      <c r="F13656" s="7">
        <v>25.46</v>
      </c>
      <c r="G13656" t="s">
        <v>33</v>
      </c>
      <c r="H13656" t="s">
        <v>31814</v>
      </c>
      <c r="I13656" t="s">
        <v>32249</v>
      </c>
      <c r="M13656" t="s">
        <v>36</v>
      </c>
      <c r="N13656" t="str">
        <f>IF(AND(PESQUISA!$B$3&lt;&gt;"",OR(PESQUISA!$B$4="TODAS",B13656=PESQUISA!$B$4),ISNUMBER(SEARCH(PESQUISA!$B$3,D13656))),ROW()-1,"")</f>
        <v/>
      </c>
    </row>
    <row r="13657" spans="1:14" x14ac:dyDescent="0.3">
      <c r="A13657" t="s">
        <v>41153</v>
      </c>
      <c r="B13657" t="s">
        <v>31811</v>
      </c>
      <c r="C13657" t="s">
        <v>41154</v>
      </c>
      <c r="D13657" t="s">
        <v>41155</v>
      </c>
      <c r="E13657" t="s">
        <v>21689</v>
      </c>
      <c r="F13657" s="7">
        <v>4565.82</v>
      </c>
      <c r="G13657" t="s">
        <v>33</v>
      </c>
      <c r="H13657" t="s">
        <v>31814</v>
      </c>
      <c r="I13657" t="s">
        <v>32249</v>
      </c>
      <c r="M13657" t="s">
        <v>36</v>
      </c>
      <c r="N13657" t="str">
        <f>IF(AND(PESQUISA!$B$3&lt;&gt;"",OR(PESQUISA!$B$4="TODAS",B13657=PESQUISA!$B$4),ISNUMBER(SEARCH(PESQUISA!$B$3,D13657))),ROW()-1,"")</f>
        <v/>
      </c>
    </row>
    <row r="13658" spans="1:14" x14ac:dyDescent="0.3">
      <c r="A13658" t="s">
        <v>41156</v>
      </c>
      <c r="B13658" t="s">
        <v>31811</v>
      </c>
      <c r="C13658" t="s">
        <v>41157</v>
      </c>
      <c r="D13658" t="s">
        <v>41158</v>
      </c>
      <c r="E13658" t="s">
        <v>6144</v>
      </c>
      <c r="F13658" s="7">
        <v>13.64</v>
      </c>
      <c r="G13658" t="s">
        <v>33</v>
      </c>
      <c r="H13658" t="s">
        <v>31814</v>
      </c>
      <c r="I13658" t="s">
        <v>32249</v>
      </c>
      <c r="M13658" t="s">
        <v>36</v>
      </c>
      <c r="N13658" t="str">
        <f>IF(AND(PESQUISA!$B$3&lt;&gt;"",OR(PESQUISA!$B$4="TODAS",B13658=PESQUISA!$B$4),ISNUMBER(SEARCH(PESQUISA!$B$3,D13658))),ROW()-1,"")</f>
        <v/>
      </c>
    </row>
    <row r="13659" spans="1:14" x14ac:dyDescent="0.3">
      <c r="A13659" t="s">
        <v>41159</v>
      </c>
      <c r="B13659" t="s">
        <v>31811</v>
      </c>
      <c r="C13659" t="s">
        <v>41160</v>
      </c>
      <c r="D13659" t="s">
        <v>41161</v>
      </c>
      <c r="E13659" t="s">
        <v>21689</v>
      </c>
      <c r="F13659" s="7">
        <v>2449.54</v>
      </c>
      <c r="G13659" t="s">
        <v>33</v>
      </c>
      <c r="H13659" t="s">
        <v>31814</v>
      </c>
      <c r="I13659" t="s">
        <v>32249</v>
      </c>
      <c r="M13659" t="s">
        <v>36</v>
      </c>
      <c r="N13659" t="str">
        <f>IF(AND(PESQUISA!$B$3&lt;&gt;"",OR(PESQUISA!$B$4="TODAS",B13659=PESQUISA!$B$4),ISNUMBER(SEARCH(PESQUISA!$B$3,D13659))),ROW()-1,"")</f>
        <v/>
      </c>
    </row>
    <row r="13660" spans="1:14" x14ac:dyDescent="0.3">
      <c r="A13660" t="s">
        <v>41162</v>
      </c>
      <c r="B13660" t="s">
        <v>31811</v>
      </c>
      <c r="C13660" t="s">
        <v>41163</v>
      </c>
      <c r="D13660" t="s">
        <v>41164</v>
      </c>
      <c r="E13660" t="s">
        <v>6144</v>
      </c>
      <c r="F13660" s="7">
        <v>26.46</v>
      </c>
      <c r="G13660" t="s">
        <v>33</v>
      </c>
      <c r="H13660" t="s">
        <v>31814</v>
      </c>
      <c r="I13660" t="s">
        <v>32249</v>
      </c>
      <c r="M13660" t="s">
        <v>36</v>
      </c>
      <c r="N13660" t="str">
        <f>IF(AND(PESQUISA!$B$3&lt;&gt;"",OR(PESQUISA!$B$4="TODAS",B13660=PESQUISA!$B$4),ISNUMBER(SEARCH(PESQUISA!$B$3,D13660))),ROW()-1,"")</f>
        <v/>
      </c>
    </row>
    <row r="13661" spans="1:14" x14ac:dyDescent="0.3">
      <c r="A13661" t="s">
        <v>41165</v>
      </c>
      <c r="B13661" t="s">
        <v>31811</v>
      </c>
      <c r="C13661" t="s">
        <v>41166</v>
      </c>
      <c r="D13661" t="s">
        <v>41167</v>
      </c>
      <c r="E13661" t="s">
        <v>21689</v>
      </c>
      <c r="F13661" s="7">
        <v>4748.08</v>
      </c>
      <c r="G13661" t="s">
        <v>33</v>
      </c>
      <c r="H13661" t="s">
        <v>31814</v>
      </c>
      <c r="I13661" t="s">
        <v>32249</v>
      </c>
      <c r="M13661" t="s">
        <v>36</v>
      </c>
      <c r="N13661" t="str">
        <f>IF(AND(PESQUISA!$B$3&lt;&gt;"",OR(PESQUISA!$B$4="TODAS",B13661=PESQUISA!$B$4),ISNUMBER(SEARCH(PESQUISA!$B$3,D13661))),ROW()-1,"")</f>
        <v/>
      </c>
    </row>
    <row r="13662" spans="1:14" x14ac:dyDescent="0.3">
      <c r="A13662" t="s">
        <v>41168</v>
      </c>
      <c r="B13662" t="s">
        <v>31811</v>
      </c>
      <c r="C13662" t="s">
        <v>41169</v>
      </c>
      <c r="D13662" t="s">
        <v>41170</v>
      </c>
      <c r="E13662" t="s">
        <v>6144</v>
      </c>
      <c r="F13662" s="7">
        <v>23.18</v>
      </c>
      <c r="G13662" t="s">
        <v>33</v>
      </c>
      <c r="H13662" t="s">
        <v>31814</v>
      </c>
      <c r="I13662" t="s">
        <v>32249</v>
      </c>
      <c r="M13662" t="s">
        <v>36</v>
      </c>
      <c r="N13662" t="str">
        <f>IF(AND(PESQUISA!$B$3&lt;&gt;"",OR(PESQUISA!$B$4="TODAS",B13662=PESQUISA!$B$4),ISNUMBER(SEARCH(PESQUISA!$B$3,D13662))),ROW()-1,"")</f>
        <v/>
      </c>
    </row>
    <row r="13663" spans="1:14" x14ac:dyDescent="0.3">
      <c r="A13663" t="s">
        <v>41171</v>
      </c>
      <c r="B13663" t="s">
        <v>31811</v>
      </c>
      <c r="C13663" t="s">
        <v>41172</v>
      </c>
      <c r="D13663" t="s">
        <v>41173</v>
      </c>
      <c r="E13663" t="s">
        <v>21689</v>
      </c>
      <c r="F13663" s="7">
        <v>4157.0200000000004</v>
      </c>
      <c r="G13663" t="s">
        <v>33</v>
      </c>
      <c r="H13663" t="s">
        <v>31814</v>
      </c>
      <c r="I13663" t="s">
        <v>32249</v>
      </c>
      <c r="M13663" t="s">
        <v>36</v>
      </c>
      <c r="N13663" t="str">
        <f>IF(AND(PESQUISA!$B$3&lt;&gt;"",OR(PESQUISA!$B$4="TODAS",B13663=PESQUISA!$B$4),ISNUMBER(SEARCH(PESQUISA!$B$3,D13663))),ROW()-1,"")</f>
        <v/>
      </c>
    </row>
    <row r="13664" spans="1:14" x14ac:dyDescent="0.3">
      <c r="A13664" t="s">
        <v>41174</v>
      </c>
      <c r="B13664" t="s">
        <v>31811</v>
      </c>
      <c r="C13664" t="s">
        <v>41175</v>
      </c>
      <c r="D13664" t="s">
        <v>41176</v>
      </c>
      <c r="E13664" t="s">
        <v>6144</v>
      </c>
      <c r="F13664" s="7">
        <v>18.3</v>
      </c>
      <c r="G13664" t="s">
        <v>33</v>
      </c>
      <c r="H13664" t="s">
        <v>31814</v>
      </c>
      <c r="I13664" t="s">
        <v>32249</v>
      </c>
      <c r="M13664" t="s">
        <v>36</v>
      </c>
      <c r="N13664" t="str">
        <f>IF(AND(PESQUISA!$B$3&lt;&gt;"",OR(PESQUISA!$B$4="TODAS",B13664=PESQUISA!$B$4),ISNUMBER(SEARCH(PESQUISA!$B$3,D13664))),ROW()-1,"")</f>
        <v/>
      </c>
    </row>
    <row r="13665" spans="1:14" x14ac:dyDescent="0.3">
      <c r="A13665" t="s">
        <v>41177</v>
      </c>
      <c r="B13665" t="s">
        <v>31811</v>
      </c>
      <c r="C13665" t="s">
        <v>41178</v>
      </c>
      <c r="D13665" t="s">
        <v>41179</v>
      </c>
      <c r="E13665" t="s">
        <v>21689</v>
      </c>
      <c r="F13665" s="7">
        <v>3283.96</v>
      </c>
      <c r="G13665" t="s">
        <v>33</v>
      </c>
      <c r="H13665" t="s">
        <v>31814</v>
      </c>
      <c r="I13665" t="s">
        <v>32249</v>
      </c>
      <c r="M13665" t="s">
        <v>36</v>
      </c>
      <c r="N13665" t="str">
        <f>IF(AND(PESQUISA!$B$3&lt;&gt;"",OR(PESQUISA!$B$4="TODAS",B13665=PESQUISA!$B$4),ISNUMBER(SEARCH(PESQUISA!$B$3,D13665))),ROW()-1,"")</f>
        <v/>
      </c>
    </row>
    <row r="13666" spans="1:14" x14ac:dyDescent="0.3">
      <c r="A13666" t="s">
        <v>41180</v>
      </c>
      <c r="B13666" t="s">
        <v>31811</v>
      </c>
      <c r="C13666" t="s">
        <v>41181</v>
      </c>
      <c r="D13666" t="s">
        <v>41182</v>
      </c>
      <c r="E13666" t="s">
        <v>6144</v>
      </c>
      <c r="F13666" s="7">
        <v>19.04</v>
      </c>
      <c r="G13666" t="s">
        <v>33</v>
      </c>
      <c r="H13666" t="s">
        <v>31814</v>
      </c>
      <c r="I13666" t="s">
        <v>32249</v>
      </c>
      <c r="M13666" t="s">
        <v>36</v>
      </c>
      <c r="N13666" t="str">
        <f>IF(AND(PESQUISA!$B$3&lt;&gt;"",OR(PESQUISA!$B$4="TODAS",B13666=PESQUISA!$B$4),ISNUMBER(SEARCH(PESQUISA!$B$3,D13666))),ROW()-1,"")</f>
        <v/>
      </c>
    </row>
    <row r="13667" spans="1:14" x14ac:dyDescent="0.3">
      <c r="A13667" t="s">
        <v>41183</v>
      </c>
      <c r="B13667" t="s">
        <v>31811</v>
      </c>
      <c r="C13667" t="s">
        <v>41184</v>
      </c>
      <c r="D13667" t="s">
        <v>41185</v>
      </c>
      <c r="E13667" t="s">
        <v>21689</v>
      </c>
      <c r="F13667" s="7">
        <v>3416.79</v>
      </c>
      <c r="G13667" t="s">
        <v>33</v>
      </c>
      <c r="H13667" t="s">
        <v>31814</v>
      </c>
      <c r="I13667" t="s">
        <v>32249</v>
      </c>
      <c r="M13667" t="s">
        <v>36</v>
      </c>
      <c r="N13667" t="str">
        <f>IF(AND(PESQUISA!$B$3&lt;&gt;"",OR(PESQUISA!$B$4="TODAS",B13667=PESQUISA!$B$4),ISNUMBER(SEARCH(PESQUISA!$B$3,D13667))),ROW()-1,"")</f>
        <v/>
      </c>
    </row>
    <row r="13668" spans="1:14" x14ac:dyDescent="0.3">
      <c r="A13668" t="s">
        <v>41186</v>
      </c>
      <c r="B13668" t="s">
        <v>31811</v>
      </c>
      <c r="C13668" t="s">
        <v>41187</v>
      </c>
      <c r="D13668" t="s">
        <v>41188</v>
      </c>
      <c r="E13668" t="s">
        <v>6144</v>
      </c>
      <c r="F13668" s="7">
        <v>30.43</v>
      </c>
      <c r="G13668" t="s">
        <v>33</v>
      </c>
      <c r="H13668" t="s">
        <v>31814</v>
      </c>
      <c r="I13668" t="s">
        <v>32249</v>
      </c>
      <c r="M13668" t="s">
        <v>36</v>
      </c>
      <c r="N13668" t="str">
        <f>IF(AND(PESQUISA!$B$3&lt;&gt;"",OR(PESQUISA!$B$4="TODAS",B13668=PESQUISA!$B$4),ISNUMBER(SEARCH(PESQUISA!$B$3,D13668))),ROW()-1,"")</f>
        <v/>
      </c>
    </row>
    <row r="13669" spans="1:14" x14ac:dyDescent="0.3">
      <c r="A13669" t="s">
        <v>41189</v>
      </c>
      <c r="B13669" t="s">
        <v>31811</v>
      </c>
      <c r="C13669" t="s">
        <v>41190</v>
      </c>
      <c r="D13669" t="s">
        <v>41191</v>
      </c>
      <c r="E13669" t="s">
        <v>21689</v>
      </c>
      <c r="F13669" s="7">
        <v>5457.99</v>
      </c>
      <c r="G13669" t="s">
        <v>33</v>
      </c>
      <c r="H13669" t="s">
        <v>31814</v>
      </c>
      <c r="I13669" t="s">
        <v>32249</v>
      </c>
      <c r="M13669" t="s">
        <v>36</v>
      </c>
      <c r="N13669" t="str">
        <f>IF(AND(PESQUISA!$B$3&lt;&gt;"",OR(PESQUISA!$B$4="TODAS",B13669=PESQUISA!$B$4),ISNUMBER(SEARCH(PESQUISA!$B$3,D13669))),ROW()-1,"")</f>
        <v/>
      </c>
    </row>
    <row r="13670" spans="1:14" x14ac:dyDescent="0.3">
      <c r="A13670" t="s">
        <v>41192</v>
      </c>
      <c r="B13670" t="s">
        <v>31811</v>
      </c>
      <c r="C13670" t="s">
        <v>41193</v>
      </c>
      <c r="D13670" t="s">
        <v>41194</v>
      </c>
      <c r="E13670" t="s">
        <v>6144</v>
      </c>
      <c r="F13670" s="7">
        <v>30.43</v>
      </c>
      <c r="G13670" t="s">
        <v>33</v>
      </c>
      <c r="H13670" t="s">
        <v>31814</v>
      </c>
      <c r="I13670" t="s">
        <v>32249</v>
      </c>
      <c r="M13670" t="s">
        <v>36</v>
      </c>
      <c r="N13670" t="str">
        <f>IF(AND(PESQUISA!$B$3&lt;&gt;"",OR(PESQUISA!$B$4="TODAS",B13670=PESQUISA!$B$4),ISNUMBER(SEARCH(PESQUISA!$B$3,D13670))),ROW()-1,"")</f>
        <v/>
      </c>
    </row>
    <row r="13671" spans="1:14" x14ac:dyDescent="0.3">
      <c r="A13671" t="s">
        <v>41195</v>
      </c>
      <c r="B13671" t="s">
        <v>31811</v>
      </c>
      <c r="C13671" t="s">
        <v>41196</v>
      </c>
      <c r="D13671" t="s">
        <v>41197</v>
      </c>
      <c r="E13671" t="s">
        <v>21689</v>
      </c>
      <c r="F13671" s="7">
        <v>5457.99</v>
      </c>
      <c r="G13671" t="s">
        <v>33</v>
      </c>
      <c r="H13671" t="s">
        <v>31814</v>
      </c>
      <c r="I13671" t="s">
        <v>32249</v>
      </c>
      <c r="M13671" t="s">
        <v>36</v>
      </c>
      <c r="N13671" t="str">
        <f>IF(AND(PESQUISA!$B$3&lt;&gt;"",OR(PESQUISA!$B$4="TODAS",B13671=PESQUISA!$B$4),ISNUMBER(SEARCH(PESQUISA!$B$3,D13671))),ROW()-1,"")</f>
        <v/>
      </c>
    </row>
    <row r="13672" spans="1:14" x14ac:dyDescent="0.3">
      <c r="A13672" t="s">
        <v>41198</v>
      </c>
      <c r="B13672" t="s">
        <v>31811</v>
      </c>
      <c r="C13672" t="s">
        <v>41199</v>
      </c>
      <c r="D13672" t="s">
        <v>41200</v>
      </c>
      <c r="E13672" t="s">
        <v>6144</v>
      </c>
      <c r="F13672" s="7">
        <v>16.28</v>
      </c>
      <c r="G13672" t="s">
        <v>33</v>
      </c>
      <c r="H13672" t="s">
        <v>31814</v>
      </c>
      <c r="I13672" t="s">
        <v>32249</v>
      </c>
      <c r="M13672" t="s">
        <v>36</v>
      </c>
      <c r="N13672" t="str">
        <f>IF(AND(PESQUISA!$B$3&lt;&gt;"",OR(PESQUISA!$B$4="TODAS",B13672=PESQUISA!$B$4),ISNUMBER(SEARCH(PESQUISA!$B$3,D13672))),ROW()-1,"")</f>
        <v/>
      </c>
    </row>
    <row r="13673" spans="1:14" x14ac:dyDescent="0.3">
      <c r="A13673" t="s">
        <v>41201</v>
      </c>
      <c r="B13673" t="s">
        <v>31811</v>
      </c>
      <c r="C13673" t="s">
        <v>41202</v>
      </c>
      <c r="D13673" t="s">
        <v>41203</v>
      </c>
      <c r="E13673" t="s">
        <v>21689</v>
      </c>
      <c r="F13673" s="7">
        <v>2921.84</v>
      </c>
      <c r="G13673" t="s">
        <v>33</v>
      </c>
      <c r="H13673" t="s">
        <v>31814</v>
      </c>
      <c r="I13673" t="s">
        <v>32249</v>
      </c>
      <c r="M13673" t="s">
        <v>36</v>
      </c>
      <c r="N13673" t="str">
        <f>IF(AND(PESQUISA!$B$3&lt;&gt;"",OR(PESQUISA!$B$4="TODAS",B13673=PESQUISA!$B$4),ISNUMBER(SEARCH(PESQUISA!$B$3,D13673))),ROW()-1,"")</f>
        <v/>
      </c>
    </row>
    <row r="13674" spans="1:14" x14ac:dyDescent="0.3">
      <c r="A13674" t="s">
        <v>41204</v>
      </c>
      <c r="B13674" t="s">
        <v>31811</v>
      </c>
      <c r="C13674" t="s">
        <v>41205</v>
      </c>
      <c r="D13674" t="s">
        <v>41206</v>
      </c>
      <c r="E13674" t="s">
        <v>6144</v>
      </c>
      <c r="F13674" s="7">
        <v>16.28</v>
      </c>
      <c r="G13674" t="s">
        <v>33</v>
      </c>
      <c r="H13674" t="s">
        <v>31814</v>
      </c>
      <c r="I13674" t="s">
        <v>32249</v>
      </c>
      <c r="M13674" t="s">
        <v>36</v>
      </c>
      <c r="N13674" t="str">
        <f>IF(AND(PESQUISA!$B$3&lt;&gt;"",OR(PESQUISA!$B$4="TODAS",B13674=PESQUISA!$B$4),ISNUMBER(SEARCH(PESQUISA!$B$3,D13674))),ROW()-1,"")</f>
        <v/>
      </c>
    </row>
    <row r="13675" spans="1:14" x14ac:dyDescent="0.3">
      <c r="A13675" t="s">
        <v>41207</v>
      </c>
      <c r="B13675" t="s">
        <v>31811</v>
      </c>
      <c r="C13675" t="s">
        <v>41208</v>
      </c>
      <c r="D13675" t="s">
        <v>41209</v>
      </c>
      <c r="E13675" t="s">
        <v>21689</v>
      </c>
      <c r="F13675" s="7">
        <v>2921.84</v>
      </c>
      <c r="G13675" t="s">
        <v>33</v>
      </c>
      <c r="H13675" t="s">
        <v>31814</v>
      </c>
      <c r="I13675" t="s">
        <v>32249</v>
      </c>
      <c r="M13675" t="s">
        <v>36</v>
      </c>
      <c r="N13675" t="str">
        <f>IF(AND(PESQUISA!$B$3&lt;&gt;"",OR(PESQUISA!$B$4="TODAS",B13675=PESQUISA!$B$4),ISNUMBER(SEARCH(PESQUISA!$B$3,D13675))),ROW()-1,"")</f>
        <v/>
      </c>
    </row>
    <row r="13676" spans="1:14" x14ac:dyDescent="0.3">
      <c r="A13676" t="s">
        <v>41210</v>
      </c>
      <c r="B13676" t="s">
        <v>31811</v>
      </c>
      <c r="C13676" t="s">
        <v>41211</v>
      </c>
      <c r="D13676" t="s">
        <v>41212</v>
      </c>
      <c r="E13676" t="s">
        <v>6144</v>
      </c>
      <c r="F13676" s="7">
        <v>17.53</v>
      </c>
      <c r="G13676" t="s">
        <v>33</v>
      </c>
      <c r="H13676" t="s">
        <v>31814</v>
      </c>
      <c r="I13676" t="s">
        <v>32249</v>
      </c>
      <c r="M13676" t="s">
        <v>36</v>
      </c>
      <c r="N13676" t="str">
        <f>IF(AND(PESQUISA!$B$3&lt;&gt;"",OR(PESQUISA!$B$4="TODAS",B13676=PESQUISA!$B$4),ISNUMBER(SEARCH(PESQUISA!$B$3,D13676))),ROW()-1,"")</f>
        <v/>
      </c>
    </row>
    <row r="13677" spans="1:14" x14ac:dyDescent="0.3">
      <c r="A13677" t="s">
        <v>41213</v>
      </c>
      <c r="B13677" t="s">
        <v>31811</v>
      </c>
      <c r="C13677" t="s">
        <v>41214</v>
      </c>
      <c r="D13677" t="s">
        <v>41215</v>
      </c>
      <c r="E13677" t="s">
        <v>21689</v>
      </c>
      <c r="F13677" s="7">
        <v>3145.98</v>
      </c>
      <c r="G13677" t="s">
        <v>33</v>
      </c>
      <c r="H13677" t="s">
        <v>31814</v>
      </c>
      <c r="I13677" t="s">
        <v>32249</v>
      </c>
      <c r="M13677" t="s">
        <v>36</v>
      </c>
      <c r="N13677" t="str">
        <f>IF(AND(PESQUISA!$B$3&lt;&gt;"",OR(PESQUISA!$B$4="TODAS",B13677=PESQUISA!$B$4),ISNUMBER(SEARCH(PESQUISA!$B$3,D13677))),ROW()-1,"")</f>
        <v/>
      </c>
    </row>
    <row r="13678" spans="1:14" x14ac:dyDescent="0.3">
      <c r="A13678" t="s">
        <v>41216</v>
      </c>
      <c r="B13678" t="s">
        <v>31811</v>
      </c>
      <c r="C13678" t="s">
        <v>41217</v>
      </c>
      <c r="D13678" t="s">
        <v>41218</v>
      </c>
      <c r="E13678" t="s">
        <v>6144</v>
      </c>
      <c r="F13678" s="7">
        <v>30.43</v>
      </c>
      <c r="G13678" t="s">
        <v>33</v>
      </c>
      <c r="H13678" t="s">
        <v>31814</v>
      </c>
      <c r="I13678" t="s">
        <v>32249</v>
      </c>
      <c r="M13678" t="s">
        <v>36</v>
      </c>
      <c r="N13678" t="str">
        <f>IF(AND(PESQUISA!$B$3&lt;&gt;"",OR(PESQUISA!$B$4="TODAS",B13678=PESQUISA!$B$4),ISNUMBER(SEARCH(PESQUISA!$B$3,D13678))),ROW()-1,"")</f>
        <v/>
      </c>
    </row>
    <row r="13679" spans="1:14" x14ac:dyDescent="0.3">
      <c r="A13679" t="s">
        <v>41219</v>
      </c>
      <c r="B13679" t="s">
        <v>31811</v>
      </c>
      <c r="C13679" t="s">
        <v>41220</v>
      </c>
      <c r="D13679" t="s">
        <v>41221</v>
      </c>
      <c r="E13679" t="s">
        <v>21689</v>
      </c>
      <c r="F13679" s="7">
        <v>5457.99</v>
      </c>
      <c r="G13679" t="s">
        <v>33</v>
      </c>
      <c r="H13679" t="s">
        <v>31814</v>
      </c>
      <c r="I13679" t="s">
        <v>32249</v>
      </c>
      <c r="M13679" t="s">
        <v>36</v>
      </c>
      <c r="N13679" t="str">
        <f>IF(AND(PESQUISA!$B$3&lt;&gt;"",OR(PESQUISA!$B$4="TODAS",B13679=PESQUISA!$B$4),ISNUMBER(SEARCH(PESQUISA!$B$3,D13679))),ROW()-1,"")</f>
        <v/>
      </c>
    </row>
    <row r="13680" spans="1:14" x14ac:dyDescent="0.3">
      <c r="A13680" t="s">
        <v>41222</v>
      </c>
      <c r="B13680" t="s">
        <v>31811</v>
      </c>
      <c r="C13680" t="s">
        <v>41223</v>
      </c>
      <c r="D13680" t="s">
        <v>41224</v>
      </c>
      <c r="E13680" t="s">
        <v>376</v>
      </c>
      <c r="F13680" s="7">
        <v>19.72</v>
      </c>
      <c r="G13680" t="s">
        <v>33</v>
      </c>
      <c r="H13680" t="s">
        <v>31814</v>
      </c>
      <c r="I13680" t="s">
        <v>31819</v>
      </c>
      <c r="M13680" t="s">
        <v>36</v>
      </c>
      <c r="N13680" t="str">
        <f>IF(AND(PESQUISA!$B$3&lt;&gt;"",OR(PESQUISA!$B$4="TODAS",B13680=PESQUISA!$B$4),ISNUMBER(SEARCH(PESQUISA!$B$3,D13680))),ROW()-1,"")</f>
        <v/>
      </c>
    </row>
    <row r="13681" spans="1:14" x14ac:dyDescent="0.3">
      <c r="A13681" t="s">
        <v>41225</v>
      </c>
      <c r="B13681" t="s">
        <v>31811</v>
      </c>
      <c r="C13681" t="s">
        <v>41226</v>
      </c>
      <c r="D13681" t="s">
        <v>41227</v>
      </c>
      <c r="E13681" t="s">
        <v>40</v>
      </c>
      <c r="F13681" s="7">
        <v>580000</v>
      </c>
      <c r="G13681" t="s">
        <v>33</v>
      </c>
      <c r="H13681" t="s">
        <v>31814</v>
      </c>
      <c r="I13681" t="s">
        <v>32347</v>
      </c>
      <c r="M13681" t="s">
        <v>36</v>
      </c>
      <c r="N13681" t="str">
        <f>IF(AND(PESQUISA!$B$3&lt;&gt;"",OR(PESQUISA!$B$4="TODAS",B13681=PESQUISA!$B$4),ISNUMBER(SEARCH(PESQUISA!$B$3,D13681))),ROW()-1,"")</f>
        <v/>
      </c>
    </row>
    <row r="13682" spans="1:14" x14ac:dyDescent="0.3">
      <c r="A13682" t="s">
        <v>41228</v>
      </c>
      <c r="B13682" t="s">
        <v>31811</v>
      </c>
      <c r="C13682" t="s">
        <v>41229</v>
      </c>
      <c r="D13682" t="s">
        <v>41230</v>
      </c>
      <c r="E13682" t="s">
        <v>40</v>
      </c>
      <c r="F13682" s="7">
        <v>804266.62</v>
      </c>
      <c r="G13682" t="s">
        <v>33</v>
      </c>
      <c r="H13682" t="s">
        <v>31814</v>
      </c>
      <c r="I13682" t="s">
        <v>32347</v>
      </c>
      <c r="M13682" t="s">
        <v>36</v>
      </c>
      <c r="N13682" t="str">
        <f>IF(AND(PESQUISA!$B$3&lt;&gt;"",OR(PESQUISA!$B$4="TODAS",B13682=PESQUISA!$B$4),ISNUMBER(SEARCH(PESQUISA!$B$3,D13682))),ROW()-1,"")</f>
        <v/>
      </c>
    </row>
    <row r="13683" spans="1:14" x14ac:dyDescent="0.3">
      <c r="A13683" t="s">
        <v>41231</v>
      </c>
      <c r="B13683" t="s">
        <v>31811</v>
      </c>
      <c r="C13683" t="s">
        <v>41232</v>
      </c>
      <c r="D13683" t="s">
        <v>41233</v>
      </c>
      <c r="E13683" t="s">
        <v>40</v>
      </c>
      <c r="F13683" s="7">
        <v>42.83</v>
      </c>
      <c r="G13683" t="s">
        <v>33</v>
      </c>
      <c r="H13683" t="s">
        <v>31814</v>
      </c>
      <c r="I13683" t="s">
        <v>31819</v>
      </c>
      <c r="M13683" t="s">
        <v>36</v>
      </c>
      <c r="N13683" t="str">
        <f>IF(AND(PESQUISA!$B$3&lt;&gt;"",OR(PESQUISA!$B$4="TODAS",B13683=PESQUISA!$B$4),ISNUMBER(SEARCH(PESQUISA!$B$3,D13683))),ROW()-1,"")</f>
        <v/>
      </c>
    </row>
    <row r="13684" spans="1:14" x14ac:dyDescent="0.3">
      <c r="A13684" t="s">
        <v>41234</v>
      </c>
      <c r="B13684" t="s">
        <v>31811</v>
      </c>
      <c r="C13684" t="s">
        <v>41235</v>
      </c>
      <c r="D13684" t="s">
        <v>41236</v>
      </c>
      <c r="E13684" t="s">
        <v>40</v>
      </c>
      <c r="F13684" s="7">
        <v>42.17</v>
      </c>
      <c r="G13684" t="s">
        <v>33</v>
      </c>
      <c r="H13684" t="s">
        <v>31814</v>
      </c>
      <c r="I13684" t="s">
        <v>31819</v>
      </c>
      <c r="M13684" t="s">
        <v>36</v>
      </c>
      <c r="N13684" t="str">
        <f>IF(AND(PESQUISA!$B$3&lt;&gt;"",OR(PESQUISA!$B$4="TODAS",B13684=PESQUISA!$B$4),ISNUMBER(SEARCH(PESQUISA!$B$3,D13684))),ROW()-1,"")</f>
        <v/>
      </c>
    </row>
    <row r="13685" spans="1:14" x14ac:dyDescent="0.3">
      <c r="A13685" t="s">
        <v>41237</v>
      </c>
      <c r="B13685" t="s">
        <v>31811</v>
      </c>
      <c r="C13685" t="s">
        <v>41238</v>
      </c>
      <c r="D13685" t="s">
        <v>41239</v>
      </c>
      <c r="E13685" t="s">
        <v>32</v>
      </c>
      <c r="G13685" t="s">
        <v>33</v>
      </c>
      <c r="H13685" t="s">
        <v>31814</v>
      </c>
      <c r="I13685" t="s">
        <v>31819</v>
      </c>
      <c r="M13685" t="s">
        <v>53</v>
      </c>
      <c r="N13685" t="str">
        <f>IF(AND(PESQUISA!$B$3&lt;&gt;"",OR(PESQUISA!$B$4="TODAS",B13685=PESQUISA!$B$4),ISNUMBER(SEARCH(PESQUISA!$B$3,D13685))),ROW()-1,"")</f>
        <v/>
      </c>
    </row>
    <row r="13686" spans="1:14" x14ac:dyDescent="0.3">
      <c r="A13686" t="s">
        <v>41240</v>
      </c>
      <c r="B13686" t="s">
        <v>31811</v>
      </c>
      <c r="C13686" t="s">
        <v>41241</v>
      </c>
      <c r="D13686" t="s">
        <v>41242</v>
      </c>
      <c r="E13686" t="s">
        <v>32</v>
      </c>
      <c r="G13686" t="s">
        <v>33</v>
      </c>
      <c r="H13686" t="s">
        <v>31814</v>
      </c>
      <c r="I13686" t="s">
        <v>31819</v>
      </c>
      <c r="M13686" t="s">
        <v>53</v>
      </c>
      <c r="N13686" t="str">
        <f>IF(AND(PESQUISA!$B$3&lt;&gt;"",OR(PESQUISA!$B$4="TODAS",B13686=PESQUISA!$B$4),ISNUMBER(SEARCH(PESQUISA!$B$3,D13686))),ROW()-1,"")</f>
        <v/>
      </c>
    </row>
    <row r="13687" spans="1:14" x14ac:dyDescent="0.3">
      <c r="A13687" t="s">
        <v>41243</v>
      </c>
      <c r="B13687" t="s">
        <v>31811</v>
      </c>
      <c r="C13687" t="s">
        <v>41244</v>
      </c>
      <c r="D13687" t="s">
        <v>41245</v>
      </c>
      <c r="E13687" t="s">
        <v>32</v>
      </c>
      <c r="G13687" t="s">
        <v>33</v>
      </c>
      <c r="H13687" t="s">
        <v>31814</v>
      </c>
      <c r="I13687" t="s">
        <v>31819</v>
      </c>
      <c r="M13687" t="s">
        <v>53</v>
      </c>
      <c r="N13687" t="str">
        <f>IF(AND(PESQUISA!$B$3&lt;&gt;"",OR(PESQUISA!$B$4="TODAS",B13687=PESQUISA!$B$4),ISNUMBER(SEARCH(PESQUISA!$B$3,D13687))),ROW()-1,"")</f>
        <v/>
      </c>
    </row>
    <row r="13688" spans="1:14" x14ac:dyDescent="0.3">
      <c r="A13688" t="s">
        <v>41246</v>
      </c>
      <c r="B13688" t="s">
        <v>31811</v>
      </c>
      <c r="C13688" t="s">
        <v>41247</v>
      </c>
      <c r="D13688" t="s">
        <v>41248</v>
      </c>
      <c r="E13688" t="s">
        <v>32</v>
      </c>
      <c r="G13688" t="s">
        <v>33</v>
      </c>
      <c r="H13688" t="s">
        <v>31814</v>
      </c>
      <c r="I13688" t="s">
        <v>31819</v>
      </c>
      <c r="M13688" t="s">
        <v>53</v>
      </c>
      <c r="N13688" t="str">
        <f>IF(AND(PESQUISA!$B$3&lt;&gt;"",OR(PESQUISA!$B$4="TODAS",B13688=PESQUISA!$B$4),ISNUMBER(SEARCH(PESQUISA!$B$3,D13688))),ROW()-1,"")</f>
        <v/>
      </c>
    </row>
    <row r="13689" spans="1:14" x14ac:dyDescent="0.3">
      <c r="A13689" t="s">
        <v>41249</v>
      </c>
      <c r="B13689" t="s">
        <v>31811</v>
      </c>
      <c r="C13689" t="s">
        <v>41250</v>
      </c>
      <c r="D13689" t="s">
        <v>41251</v>
      </c>
      <c r="E13689" t="s">
        <v>32</v>
      </c>
      <c r="F13689" s="7">
        <v>194.04</v>
      </c>
      <c r="G13689" t="s">
        <v>33</v>
      </c>
      <c r="H13689" t="s">
        <v>31814</v>
      </c>
      <c r="I13689" t="s">
        <v>31819</v>
      </c>
      <c r="M13689" t="s">
        <v>36</v>
      </c>
      <c r="N13689" t="str">
        <f>IF(AND(PESQUISA!$B$3&lt;&gt;"",OR(PESQUISA!$B$4="TODAS",B13689=PESQUISA!$B$4),ISNUMBER(SEARCH(PESQUISA!$B$3,D13689))),ROW()-1,"")</f>
        <v/>
      </c>
    </row>
    <row r="13690" spans="1:14" x14ac:dyDescent="0.3">
      <c r="A13690" t="s">
        <v>41252</v>
      </c>
      <c r="B13690" t="s">
        <v>31811</v>
      </c>
      <c r="C13690" t="s">
        <v>41253</v>
      </c>
      <c r="D13690" t="s">
        <v>41254</v>
      </c>
      <c r="E13690" t="s">
        <v>32</v>
      </c>
      <c r="F13690" s="7">
        <v>124.38</v>
      </c>
      <c r="G13690" t="s">
        <v>33</v>
      </c>
      <c r="H13690" t="s">
        <v>31814</v>
      </c>
      <c r="I13690" t="s">
        <v>31819</v>
      </c>
      <c r="M13690" t="s">
        <v>36</v>
      </c>
      <c r="N13690" t="str">
        <f>IF(AND(PESQUISA!$B$3&lt;&gt;"",OR(PESQUISA!$B$4="TODAS",B13690=PESQUISA!$B$4),ISNUMBER(SEARCH(PESQUISA!$B$3,D13690))),ROW()-1,"")</f>
        <v/>
      </c>
    </row>
    <row r="13691" spans="1:14" x14ac:dyDescent="0.3">
      <c r="A13691" t="s">
        <v>41255</v>
      </c>
      <c r="B13691" t="s">
        <v>31811</v>
      </c>
      <c r="C13691" t="s">
        <v>41256</v>
      </c>
      <c r="D13691" t="s">
        <v>41257</v>
      </c>
      <c r="E13691" t="s">
        <v>32</v>
      </c>
      <c r="F13691" s="7">
        <v>149.82</v>
      </c>
      <c r="G13691" t="s">
        <v>33</v>
      </c>
      <c r="H13691" t="s">
        <v>31814</v>
      </c>
      <c r="I13691" t="s">
        <v>31819</v>
      </c>
      <c r="M13691" t="s">
        <v>36</v>
      </c>
      <c r="N13691" t="str">
        <f>IF(AND(PESQUISA!$B$3&lt;&gt;"",OR(PESQUISA!$B$4="TODAS",B13691=PESQUISA!$B$4),ISNUMBER(SEARCH(PESQUISA!$B$3,D13691))),ROW()-1,"")</f>
        <v/>
      </c>
    </row>
    <row r="13692" spans="1:14" x14ac:dyDescent="0.3">
      <c r="A13692" t="s">
        <v>41258</v>
      </c>
      <c r="B13692" t="s">
        <v>31811</v>
      </c>
      <c r="C13692" t="s">
        <v>41259</v>
      </c>
      <c r="D13692" t="s">
        <v>41260</v>
      </c>
      <c r="E13692" t="s">
        <v>32</v>
      </c>
      <c r="G13692" t="s">
        <v>33</v>
      </c>
      <c r="H13692" t="s">
        <v>31814</v>
      </c>
      <c r="I13692" t="s">
        <v>31819</v>
      </c>
      <c r="M13692" t="s">
        <v>53</v>
      </c>
      <c r="N13692" t="str">
        <f>IF(AND(PESQUISA!$B$3&lt;&gt;"",OR(PESQUISA!$B$4="TODAS",B13692=PESQUISA!$B$4),ISNUMBER(SEARCH(PESQUISA!$B$3,D13692))),ROW()-1,"")</f>
        <v/>
      </c>
    </row>
    <row r="13693" spans="1:14" x14ac:dyDescent="0.3">
      <c r="A13693" t="s">
        <v>41261</v>
      </c>
      <c r="B13693" t="s">
        <v>31811</v>
      </c>
      <c r="C13693" t="s">
        <v>41262</v>
      </c>
      <c r="D13693" t="s">
        <v>41263</v>
      </c>
      <c r="E13693" t="s">
        <v>32</v>
      </c>
      <c r="G13693" t="s">
        <v>33</v>
      </c>
      <c r="H13693" t="s">
        <v>31814</v>
      </c>
      <c r="I13693" t="s">
        <v>31819</v>
      </c>
      <c r="M13693" t="s">
        <v>53</v>
      </c>
      <c r="N13693" t="str">
        <f>IF(AND(PESQUISA!$B$3&lt;&gt;"",OR(PESQUISA!$B$4="TODAS",B13693=PESQUISA!$B$4),ISNUMBER(SEARCH(PESQUISA!$B$3,D13693))),ROW()-1,"")</f>
        <v/>
      </c>
    </row>
    <row r="13694" spans="1:14" x14ac:dyDescent="0.3">
      <c r="A13694" t="s">
        <v>41264</v>
      </c>
      <c r="B13694" t="s">
        <v>31811</v>
      </c>
      <c r="C13694" t="s">
        <v>41265</v>
      </c>
      <c r="D13694" t="s">
        <v>41266</v>
      </c>
      <c r="E13694" t="s">
        <v>32</v>
      </c>
      <c r="F13694" s="7">
        <v>4.58</v>
      </c>
      <c r="G13694" t="s">
        <v>33</v>
      </c>
      <c r="H13694" t="s">
        <v>31814</v>
      </c>
      <c r="I13694" t="s">
        <v>31819</v>
      </c>
      <c r="M13694" t="s">
        <v>36</v>
      </c>
      <c r="N13694" t="str">
        <f>IF(AND(PESQUISA!$B$3&lt;&gt;"",OR(PESQUISA!$B$4="TODAS",B13694=PESQUISA!$B$4),ISNUMBER(SEARCH(PESQUISA!$B$3,D13694))),ROW()-1,"")</f>
        <v/>
      </c>
    </row>
    <row r="13695" spans="1:14" x14ac:dyDescent="0.3">
      <c r="A13695" t="s">
        <v>41267</v>
      </c>
      <c r="B13695" t="s">
        <v>31811</v>
      </c>
      <c r="C13695" t="s">
        <v>41268</v>
      </c>
      <c r="D13695" t="s">
        <v>41269</v>
      </c>
      <c r="E13695" t="s">
        <v>40</v>
      </c>
      <c r="F13695" s="7">
        <v>22.27</v>
      </c>
      <c r="G13695" t="s">
        <v>33</v>
      </c>
      <c r="H13695" t="s">
        <v>31814</v>
      </c>
      <c r="I13695" t="s">
        <v>31819</v>
      </c>
      <c r="M13695" t="s">
        <v>36</v>
      </c>
      <c r="N13695" t="str">
        <f>IF(AND(PESQUISA!$B$3&lt;&gt;"",OR(PESQUISA!$B$4="TODAS",B13695=PESQUISA!$B$4),ISNUMBER(SEARCH(PESQUISA!$B$3,D13695))),ROW()-1,"")</f>
        <v/>
      </c>
    </row>
    <row r="13696" spans="1:14" x14ac:dyDescent="0.3">
      <c r="A13696" t="s">
        <v>41270</v>
      </c>
      <c r="B13696" t="s">
        <v>31811</v>
      </c>
      <c r="C13696" t="s">
        <v>41271</v>
      </c>
      <c r="D13696" t="s">
        <v>41272</v>
      </c>
      <c r="E13696" t="s">
        <v>40</v>
      </c>
      <c r="F13696" s="7">
        <v>83.09</v>
      </c>
      <c r="G13696" t="s">
        <v>33</v>
      </c>
      <c r="H13696" t="s">
        <v>31814</v>
      </c>
      <c r="I13696" t="s">
        <v>31819</v>
      </c>
      <c r="M13696" t="s">
        <v>36</v>
      </c>
      <c r="N13696" t="str">
        <f>IF(AND(PESQUISA!$B$3&lt;&gt;"",OR(PESQUISA!$B$4="TODAS",B13696=PESQUISA!$B$4),ISNUMBER(SEARCH(PESQUISA!$B$3,D13696))),ROW()-1,"")</f>
        <v/>
      </c>
    </row>
    <row r="13697" spans="1:14" x14ac:dyDescent="0.3">
      <c r="A13697" t="s">
        <v>41273</v>
      </c>
      <c r="B13697" t="s">
        <v>31811</v>
      </c>
      <c r="C13697" t="s">
        <v>41274</v>
      </c>
      <c r="D13697" t="s">
        <v>41275</v>
      </c>
      <c r="E13697" t="s">
        <v>40</v>
      </c>
      <c r="F13697" s="7">
        <v>3429.39</v>
      </c>
      <c r="G13697" t="s">
        <v>33</v>
      </c>
      <c r="H13697" t="s">
        <v>31814</v>
      </c>
      <c r="I13697" t="s">
        <v>31819</v>
      </c>
      <c r="M13697" t="s">
        <v>36</v>
      </c>
      <c r="N13697" t="str">
        <f>IF(AND(PESQUISA!$B$3&lt;&gt;"",OR(PESQUISA!$B$4="TODAS",B13697=PESQUISA!$B$4),ISNUMBER(SEARCH(PESQUISA!$B$3,D13697))),ROW()-1,"")</f>
        <v/>
      </c>
    </row>
    <row r="13698" spans="1:14" x14ac:dyDescent="0.3">
      <c r="A13698" t="s">
        <v>41276</v>
      </c>
      <c r="B13698" t="s">
        <v>31811</v>
      </c>
      <c r="C13698" t="s">
        <v>41277</v>
      </c>
      <c r="D13698" t="s">
        <v>41278</v>
      </c>
      <c r="E13698" t="s">
        <v>40</v>
      </c>
      <c r="F13698" s="7">
        <v>226.33</v>
      </c>
      <c r="G13698" t="s">
        <v>33</v>
      </c>
      <c r="H13698" t="s">
        <v>31814</v>
      </c>
      <c r="I13698" t="s">
        <v>31819</v>
      </c>
      <c r="M13698" t="s">
        <v>36</v>
      </c>
      <c r="N13698" t="str">
        <f>IF(AND(PESQUISA!$B$3&lt;&gt;"",OR(PESQUISA!$B$4="TODAS",B13698=PESQUISA!$B$4),ISNUMBER(SEARCH(PESQUISA!$B$3,D13698))),ROW()-1,"")</f>
        <v/>
      </c>
    </row>
    <row r="13699" spans="1:14" x14ac:dyDescent="0.3">
      <c r="A13699" t="s">
        <v>41279</v>
      </c>
      <c r="B13699" t="s">
        <v>31811</v>
      </c>
      <c r="C13699" t="s">
        <v>41280</v>
      </c>
      <c r="D13699" t="s">
        <v>41281</v>
      </c>
      <c r="E13699" t="s">
        <v>40</v>
      </c>
      <c r="F13699" s="7">
        <v>410.92</v>
      </c>
      <c r="G13699" t="s">
        <v>33</v>
      </c>
      <c r="H13699" t="s">
        <v>31814</v>
      </c>
      <c r="I13699" t="s">
        <v>31819</v>
      </c>
      <c r="M13699" t="s">
        <v>36</v>
      </c>
      <c r="N13699" t="str">
        <f>IF(AND(PESQUISA!$B$3&lt;&gt;"",OR(PESQUISA!$B$4="TODAS",B13699=PESQUISA!$B$4),ISNUMBER(SEARCH(PESQUISA!$B$3,D13699))),ROW()-1,"")</f>
        <v/>
      </c>
    </row>
    <row r="13700" spans="1:14" x14ac:dyDescent="0.3">
      <c r="A13700" t="s">
        <v>41282</v>
      </c>
      <c r="B13700" t="s">
        <v>31811</v>
      </c>
      <c r="C13700" t="s">
        <v>41283</v>
      </c>
      <c r="D13700" t="s">
        <v>41284</v>
      </c>
      <c r="E13700" t="s">
        <v>40</v>
      </c>
      <c r="F13700" s="7">
        <v>150.33000000000001</v>
      </c>
      <c r="G13700" t="s">
        <v>33</v>
      </c>
      <c r="H13700" t="s">
        <v>31814</v>
      </c>
      <c r="I13700" t="s">
        <v>31819</v>
      </c>
      <c r="M13700" t="s">
        <v>36</v>
      </c>
      <c r="N13700" t="str">
        <f>IF(AND(PESQUISA!$B$3&lt;&gt;"",OR(PESQUISA!$B$4="TODAS",B13700=PESQUISA!$B$4),ISNUMBER(SEARCH(PESQUISA!$B$3,D13700))),ROW()-1,"")</f>
        <v/>
      </c>
    </row>
    <row r="13701" spans="1:14" x14ac:dyDescent="0.3">
      <c r="A13701" t="s">
        <v>41285</v>
      </c>
      <c r="B13701" t="s">
        <v>31811</v>
      </c>
      <c r="C13701" t="s">
        <v>41286</v>
      </c>
      <c r="D13701" t="s">
        <v>41287</v>
      </c>
      <c r="E13701" t="s">
        <v>40</v>
      </c>
      <c r="F13701" s="7">
        <v>0.21</v>
      </c>
      <c r="G13701" t="s">
        <v>33</v>
      </c>
      <c r="H13701" t="s">
        <v>31814</v>
      </c>
      <c r="I13701" t="s">
        <v>31819</v>
      </c>
      <c r="M13701" t="s">
        <v>36</v>
      </c>
      <c r="N13701" t="str">
        <f>IF(AND(PESQUISA!$B$3&lt;&gt;"",OR(PESQUISA!$B$4="TODAS",B13701=PESQUISA!$B$4),ISNUMBER(SEARCH(PESQUISA!$B$3,D13701))),ROW()-1,"")</f>
        <v/>
      </c>
    </row>
    <row r="13702" spans="1:14" x14ac:dyDescent="0.3">
      <c r="A13702" t="s">
        <v>41288</v>
      </c>
      <c r="B13702" t="s">
        <v>31811</v>
      </c>
      <c r="C13702" t="s">
        <v>41289</v>
      </c>
      <c r="D13702" t="s">
        <v>41290</v>
      </c>
      <c r="E13702" t="s">
        <v>40</v>
      </c>
      <c r="F13702" s="7">
        <v>0.24</v>
      </c>
      <c r="G13702" t="s">
        <v>33</v>
      </c>
      <c r="H13702" t="s">
        <v>31814</v>
      </c>
      <c r="I13702" t="s">
        <v>31819</v>
      </c>
      <c r="M13702" t="s">
        <v>36</v>
      </c>
      <c r="N13702" t="str">
        <f>IF(AND(PESQUISA!$B$3&lt;&gt;"",OR(PESQUISA!$B$4="TODAS",B13702=PESQUISA!$B$4),ISNUMBER(SEARCH(PESQUISA!$B$3,D13702))),ROW()-1,"")</f>
        <v/>
      </c>
    </row>
    <row r="13703" spans="1:14" x14ac:dyDescent="0.3">
      <c r="A13703" t="s">
        <v>41291</v>
      </c>
      <c r="B13703" t="s">
        <v>31811</v>
      </c>
      <c r="C13703" t="s">
        <v>41292</v>
      </c>
      <c r="D13703" t="s">
        <v>41293</v>
      </c>
      <c r="E13703" t="s">
        <v>40</v>
      </c>
      <c r="F13703" s="7">
        <v>14.27</v>
      </c>
      <c r="G13703" t="s">
        <v>33</v>
      </c>
      <c r="H13703" t="s">
        <v>31814</v>
      </c>
      <c r="I13703" t="s">
        <v>31819</v>
      </c>
      <c r="M13703" t="s">
        <v>36</v>
      </c>
      <c r="N13703" t="str">
        <f>IF(AND(PESQUISA!$B$3&lt;&gt;"",OR(PESQUISA!$B$4="TODAS",B13703=PESQUISA!$B$4),ISNUMBER(SEARCH(PESQUISA!$B$3,D13703))),ROW()-1,"")</f>
        <v/>
      </c>
    </row>
    <row r="13704" spans="1:14" x14ac:dyDescent="0.3">
      <c r="A13704" t="s">
        <v>41294</v>
      </c>
      <c r="B13704" t="s">
        <v>31811</v>
      </c>
      <c r="C13704" t="s">
        <v>41295</v>
      </c>
      <c r="D13704" t="s">
        <v>41296</v>
      </c>
      <c r="E13704" t="s">
        <v>40</v>
      </c>
      <c r="F13704" s="7">
        <v>2.95</v>
      </c>
      <c r="G13704" t="s">
        <v>33</v>
      </c>
      <c r="H13704" t="s">
        <v>31814</v>
      </c>
      <c r="I13704" t="s">
        <v>31819</v>
      </c>
      <c r="M13704" t="s">
        <v>36</v>
      </c>
      <c r="N13704" t="str">
        <f>IF(AND(PESQUISA!$B$3&lt;&gt;"",OR(PESQUISA!$B$4="TODAS",B13704=PESQUISA!$B$4),ISNUMBER(SEARCH(PESQUISA!$B$3,D13704))),ROW()-1,"")</f>
        <v/>
      </c>
    </row>
    <row r="13705" spans="1:14" x14ac:dyDescent="0.3">
      <c r="A13705" t="s">
        <v>41297</v>
      </c>
      <c r="B13705" t="s">
        <v>31811</v>
      </c>
      <c r="C13705" t="s">
        <v>41298</v>
      </c>
      <c r="D13705" t="s">
        <v>41299</v>
      </c>
      <c r="E13705" t="s">
        <v>40</v>
      </c>
      <c r="F13705" s="7">
        <v>0.04</v>
      </c>
      <c r="G13705" t="s">
        <v>33</v>
      </c>
      <c r="H13705" t="s">
        <v>31814</v>
      </c>
      <c r="I13705" t="s">
        <v>31819</v>
      </c>
      <c r="M13705" t="s">
        <v>36</v>
      </c>
      <c r="N13705" t="str">
        <f>IF(AND(PESQUISA!$B$3&lt;&gt;"",OR(PESQUISA!$B$4="TODAS",B13705=PESQUISA!$B$4),ISNUMBER(SEARCH(PESQUISA!$B$3,D13705))),ROW()-1,"")</f>
        <v/>
      </c>
    </row>
    <row r="13706" spans="1:14" x14ac:dyDescent="0.3">
      <c r="A13706" t="s">
        <v>41300</v>
      </c>
      <c r="B13706" t="s">
        <v>31811</v>
      </c>
      <c r="C13706" t="s">
        <v>41301</v>
      </c>
      <c r="D13706" t="s">
        <v>41302</v>
      </c>
      <c r="E13706" t="s">
        <v>40</v>
      </c>
      <c r="F13706" s="7">
        <v>0.17</v>
      </c>
      <c r="G13706" t="s">
        <v>33</v>
      </c>
      <c r="H13706" t="s">
        <v>31814</v>
      </c>
      <c r="I13706" t="s">
        <v>31819</v>
      </c>
      <c r="M13706" t="s">
        <v>36</v>
      </c>
      <c r="N13706" t="str">
        <f>IF(AND(PESQUISA!$B$3&lt;&gt;"",OR(PESQUISA!$B$4="TODAS",B13706=PESQUISA!$B$4),ISNUMBER(SEARCH(PESQUISA!$B$3,D13706))),ROW()-1,"")</f>
        <v/>
      </c>
    </row>
    <row r="13707" spans="1:14" x14ac:dyDescent="0.3">
      <c r="A13707" t="s">
        <v>41303</v>
      </c>
      <c r="B13707" t="s">
        <v>31811</v>
      </c>
      <c r="C13707" t="s">
        <v>41304</v>
      </c>
      <c r="D13707" t="s">
        <v>41305</v>
      </c>
      <c r="E13707" t="s">
        <v>40</v>
      </c>
      <c r="F13707" s="7">
        <v>0.24</v>
      </c>
      <c r="G13707" t="s">
        <v>33</v>
      </c>
      <c r="H13707" t="s">
        <v>31814</v>
      </c>
      <c r="I13707" t="s">
        <v>31819</v>
      </c>
      <c r="M13707" t="s">
        <v>36</v>
      </c>
      <c r="N13707" t="str">
        <f>IF(AND(PESQUISA!$B$3&lt;&gt;"",OR(PESQUISA!$B$4="TODAS",B13707=PESQUISA!$B$4),ISNUMBER(SEARCH(PESQUISA!$B$3,D13707))),ROW()-1,"")</f>
        <v/>
      </c>
    </row>
    <row r="13708" spans="1:14" x14ac:dyDescent="0.3">
      <c r="A13708" t="s">
        <v>41306</v>
      </c>
      <c r="B13708" t="s">
        <v>31811</v>
      </c>
      <c r="C13708" t="s">
        <v>41307</v>
      </c>
      <c r="D13708" t="s">
        <v>41308</v>
      </c>
      <c r="E13708" t="s">
        <v>40</v>
      </c>
      <c r="F13708" s="7">
        <v>0.41</v>
      </c>
      <c r="G13708" t="s">
        <v>33</v>
      </c>
      <c r="H13708" t="s">
        <v>31814</v>
      </c>
      <c r="I13708" t="s">
        <v>31819</v>
      </c>
      <c r="M13708" t="s">
        <v>36</v>
      </c>
      <c r="N13708" t="str">
        <f>IF(AND(PESQUISA!$B$3&lt;&gt;"",OR(PESQUISA!$B$4="TODAS",B13708=PESQUISA!$B$4),ISNUMBER(SEARCH(PESQUISA!$B$3,D13708))),ROW()-1,"")</f>
        <v/>
      </c>
    </row>
    <row r="13709" spans="1:14" x14ac:dyDescent="0.3">
      <c r="A13709" t="s">
        <v>41309</v>
      </c>
      <c r="B13709" t="s">
        <v>31811</v>
      </c>
      <c r="C13709" t="s">
        <v>41310</v>
      </c>
      <c r="D13709" t="s">
        <v>41311</v>
      </c>
      <c r="E13709" t="s">
        <v>40</v>
      </c>
      <c r="F13709" s="7">
        <v>1.37</v>
      </c>
      <c r="G13709" t="s">
        <v>33</v>
      </c>
      <c r="H13709" t="s">
        <v>31814</v>
      </c>
      <c r="I13709" t="s">
        <v>31819</v>
      </c>
      <c r="M13709" t="s">
        <v>36</v>
      </c>
      <c r="N13709" t="str">
        <f>IF(AND(PESQUISA!$B$3&lt;&gt;"",OR(PESQUISA!$B$4="TODAS",B13709=PESQUISA!$B$4),ISNUMBER(SEARCH(PESQUISA!$B$3,D13709))),ROW()-1,"")</f>
        <v/>
      </c>
    </row>
    <row r="13710" spans="1:14" x14ac:dyDescent="0.3">
      <c r="A13710" t="s">
        <v>41312</v>
      </c>
      <c r="B13710" t="s">
        <v>31811</v>
      </c>
      <c r="C13710" t="s">
        <v>41313</v>
      </c>
      <c r="D13710" t="s">
        <v>41314</v>
      </c>
      <c r="E13710" t="s">
        <v>40</v>
      </c>
      <c r="F13710" s="7">
        <v>8.66</v>
      </c>
      <c r="G13710" t="s">
        <v>33</v>
      </c>
      <c r="H13710" t="s">
        <v>31814</v>
      </c>
      <c r="I13710" t="s">
        <v>31819</v>
      </c>
      <c r="M13710" t="s">
        <v>36</v>
      </c>
      <c r="N13710" t="str">
        <f>IF(AND(PESQUISA!$B$3&lt;&gt;"",OR(PESQUISA!$B$4="TODAS",B13710=PESQUISA!$B$4),ISNUMBER(SEARCH(PESQUISA!$B$3,D13710))),ROW()-1,"")</f>
        <v/>
      </c>
    </row>
    <row r="13711" spans="1:14" x14ac:dyDescent="0.3">
      <c r="A13711" t="s">
        <v>41315</v>
      </c>
      <c r="B13711" t="s">
        <v>31811</v>
      </c>
      <c r="C13711" t="s">
        <v>41316</v>
      </c>
      <c r="D13711" t="s">
        <v>41317</v>
      </c>
      <c r="E13711" t="s">
        <v>40</v>
      </c>
      <c r="F13711" s="7">
        <v>2.1800000000000002</v>
      </c>
      <c r="G13711" t="s">
        <v>33</v>
      </c>
      <c r="H13711" t="s">
        <v>31814</v>
      </c>
      <c r="I13711" t="s">
        <v>31819</v>
      </c>
      <c r="M13711" t="s">
        <v>36</v>
      </c>
      <c r="N13711" t="str">
        <f>IF(AND(PESQUISA!$B$3&lt;&gt;"",OR(PESQUISA!$B$4="TODAS",B13711=PESQUISA!$B$4),ISNUMBER(SEARCH(PESQUISA!$B$3,D13711))),ROW()-1,"")</f>
        <v/>
      </c>
    </row>
    <row r="13712" spans="1:14" x14ac:dyDescent="0.3">
      <c r="A13712" t="s">
        <v>41318</v>
      </c>
      <c r="B13712" t="s">
        <v>31811</v>
      </c>
      <c r="C13712" t="s">
        <v>41319</v>
      </c>
      <c r="D13712" t="s">
        <v>41320</v>
      </c>
      <c r="E13712" t="s">
        <v>40</v>
      </c>
      <c r="F13712" s="7">
        <v>9.6300000000000008</v>
      </c>
      <c r="G13712" t="s">
        <v>33</v>
      </c>
      <c r="H13712" t="s">
        <v>31814</v>
      </c>
      <c r="I13712" t="s">
        <v>31819</v>
      </c>
      <c r="M13712" t="s">
        <v>36</v>
      </c>
      <c r="N13712" t="str">
        <f>IF(AND(PESQUISA!$B$3&lt;&gt;"",OR(PESQUISA!$B$4="TODAS",B13712=PESQUISA!$B$4),ISNUMBER(SEARCH(PESQUISA!$B$3,D13712))),ROW()-1,"")</f>
        <v/>
      </c>
    </row>
    <row r="13713" spans="1:14" x14ac:dyDescent="0.3">
      <c r="A13713" t="s">
        <v>41321</v>
      </c>
      <c r="B13713" t="s">
        <v>31811</v>
      </c>
      <c r="C13713" t="s">
        <v>41322</v>
      </c>
      <c r="D13713" t="s">
        <v>41323</v>
      </c>
      <c r="E13713" t="s">
        <v>40</v>
      </c>
      <c r="F13713" s="7">
        <v>9.2799999999999994</v>
      </c>
      <c r="G13713" t="s">
        <v>33</v>
      </c>
      <c r="H13713" t="s">
        <v>31814</v>
      </c>
      <c r="I13713" t="s">
        <v>31819</v>
      </c>
      <c r="M13713" t="s">
        <v>36</v>
      </c>
      <c r="N13713" t="str">
        <f>IF(AND(PESQUISA!$B$3&lt;&gt;"",OR(PESQUISA!$B$4="TODAS",B13713=PESQUISA!$B$4),ISNUMBER(SEARCH(PESQUISA!$B$3,D13713))),ROW()-1,"")</f>
        <v/>
      </c>
    </row>
    <row r="13714" spans="1:14" x14ac:dyDescent="0.3">
      <c r="A13714" t="s">
        <v>41324</v>
      </c>
      <c r="B13714" t="s">
        <v>31811</v>
      </c>
      <c r="C13714" t="s">
        <v>41325</v>
      </c>
      <c r="D13714" t="s">
        <v>41326</v>
      </c>
      <c r="E13714" t="s">
        <v>40</v>
      </c>
      <c r="F13714" s="7">
        <v>4.0599999999999996</v>
      </c>
      <c r="G13714" t="s">
        <v>33</v>
      </c>
      <c r="H13714" t="s">
        <v>31814</v>
      </c>
      <c r="I13714" t="s">
        <v>31819</v>
      </c>
      <c r="M13714" t="s">
        <v>36</v>
      </c>
      <c r="N13714" t="str">
        <f>IF(AND(PESQUISA!$B$3&lt;&gt;"",OR(PESQUISA!$B$4="TODAS",B13714=PESQUISA!$B$4),ISNUMBER(SEARCH(PESQUISA!$B$3,D13714))),ROW()-1,"")</f>
        <v/>
      </c>
    </row>
    <row r="13715" spans="1:14" x14ac:dyDescent="0.3">
      <c r="A13715" t="s">
        <v>41327</v>
      </c>
      <c r="B13715" t="s">
        <v>31811</v>
      </c>
      <c r="C13715" t="s">
        <v>41328</v>
      </c>
      <c r="D13715" t="s">
        <v>41329</v>
      </c>
      <c r="E13715" t="s">
        <v>40</v>
      </c>
      <c r="F13715" s="7">
        <v>0.13</v>
      </c>
      <c r="G13715" t="s">
        <v>33</v>
      </c>
      <c r="H13715" t="s">
        <v>31814</v>
      </c>
      <c r="I13715" t="s">
        <v>31819</v>
      </c>
      <c r="M13715" t="s">
        <v>36</v>
      </c>
      <c r="N13715" t="str">
        <f>IF(AND(PESQUISA!$B$3&lt;&gt;"",OR(PESQUISA!$B$4="TODAS",B13715=PESQUISA!$B$4),ISNUMBER(SEARCH(PESQUISA!$B$3,D13715))),ROW()-1,"")</f>
        <v/>
      </c>
    </row>
    <row r="13716" spans="1:14" x14ac:dyDescent="0.3">
      <c r="A13716" t="s">
        <v>41330</v>
      </c>
      <c r="B13716" t="s">
        <v>31811</v>
      </c>
      <c r="C13716" t="s">
        <v>41331</v>
      </c>
      <c r="D13716" t="s">
        <v>41332</v>
      </c>
      <c r="E13716" t="s">
        <v>40</v>
      </c>
      <c r="F13716" s="7">
        <v>0.24</v>
      </c>
      <c r="G13716" t="s">
        <v>33</v>
      </c>
      <c r="H13716" t="s">
        <v>31814</v>
      </c>
      <c r="I13716" t="s">
        <v>31819</v>
      </c>
      <c r="M13716" t="s">
        <v>36</v>
      </c>
      <c r="N13716" t="str">
        <f>IF(AND(PESQUISA!$B$3&lt;&gt;"",OR(PESQUISA!$B$4="TODAS",B13716=PESQUISA!$B$4),ISNUMBER(SEARCH(PESQUISA!$B$3,D13716))),ROW()-1,"")</f>
        <v/>
      </c>
    </row>
    <row r="13717" spans="1:14" x14ac:dyDescent="0.3">
      <c r="A13717" t="s">
        <v>41333</v>
      </c>
      <c r="B13717" t="s">
        <v>31811</v>
      </c>
      <c r="C13717" t="s">
        <v>41334</v>
      </c>
      <c r="D13717" t="s">
        <v>41335</v>
      </c>
      <c r="E13717" t="s">
        <v>40</v>
      </c>
      <c r="F13717" s="7">
        <v>1.85</v>
      </c>
      <c r="G13717" t="s">
        <v>33</v>
      </c>
      <c r="H13717" t="s">
        <v>31814</v>
      </c>
      <c r="I13717" t="s">
        <v>31819</v>
      </c>
      <c r="M13717" t="s">
        <v>36</v>
      </c>
      <c r="N13717" t="str">
        <f>IF(AND(PESQUISA!$B$3&lt;&gt;"",OR(PESQUISA!$B$4="TODAS",B13717=PESQUISA!$B$4),ISNUMBER(SEARCH(PESQUISA!$B$3,D13717))),ROW()-1,"")</f>
        <v/>
      </c>
    </row>
    <row r="13718" spans="1:14" x14ac:dyDescent="0.3">
      <c r="A13718" t="s">
        <v>41336</v>
      </c>
      <c r="B13718" t="s">
        <v>31811</v>
      </c>
      <c r="C13718" t="s">
        <v>41337</v>
      </c>
      <c r="D13718" t="s">
        <v>41338</v>
      </c>
      <c r="E13718" t="s">
        <v>40</v>
      </c>
      <c r="F13718" s="7">
        <v>0.09</v>
      </c>
      <c r="G13718" t="s">
        <v>33</v>
      </c>
      <c r="H13718" t="s">
        <v>31814</v>
      </c>
      <c r="I13718" t="s">
        <v>31819</v>
      </c>
      <c r="M13718" t="s">
        <v>36</v>
      </c>
      <c r="N13718" t="str">
        <f>IF(AND(PESQUISA!$B$3&lt;&gt;"",OR(PESQUISA!$B$4="TODAS",B13718=PESQUISA!$B$4),ISNUMBER(SEARCH(PESQUISA!$B$3,D13718))),ROW()-1,"")</f>
        <v/>
      </c>
    </row>
    <row r="13719" spans="1:14" x14ac:dyDescent="0.3">
      <c r="A13719" t="s">
        <v>41339</v>
      </c>
      <c r="B13719" t="s">
        <v>31811</v>
      </c>
      <c r="C13719" t="s">
        <v>41340</v>
      </c>
      <c r="D13719" t="s">
        <v>41341</v>
      </c>
      <c r="E13719" t="s">
        <v>40</v>
      </c>
      <c r="F13719" s="7">
        <v>0.16</v>
      </c>
      <c r="G13719" t="s">
        <v>33</v>
      </c>
      <c r="H13719" t="s">
        <v>31814</v>
      </c>
      <c r="I13719" t="s">
        <v>31819</v>
      </c>
      <c r="M13719" t="s">
        <v>36</v>
      </c>
      <c r="N13719" t="str">
        <f>IF(AND(PESQUISA!$B$3&lt;&gt;"",OR(PESQUISA!$B$4="TODAS",B13719=PESQUISA!$B$4),ISNUMBER(SEARCH(PESQUISA!$B$3,D13719))),ROW()-1,"")</f>
        <v/>
      </c>
    </row>
    <row r="13720" spans="1:14" x14ac:dyDescent="0.3">
      <c r="A13720" t="s">
        <v>41342</v>
      </c>
      <c r="B13720" t="s">
        <v>31811</v>
      </c>
      <c r="C13720" t="s">
        <v>41343</v>
      </c>
      <c r="D13720" t="s">
        <v>41344</v>
      </c>
      <c r="E13720" t="s">
        <v>40</v>
      </c>
      <c r="F13720" s="7">
        <v>0.21</v>
      </c>
      <c r="G13720" t="s">
        <v>33</v>
      </c>
      <c r="H13720" t="s">
        <v>31814</v>
      </c>
      <c r="I13720" t="s">
        <v>31819</v>
      </c>
      <c r="M13720" t="s">
        <v>36</v>
      </c>
      <c r="N13720" t="str">
        <f>IF(AND(PESQUISA!$B$3&lt;&gt;"",OR(PESQUISA!$B$4="TODAS",B13720=PESQUISA!$B$4),ISNUMBER(SEARCH(PESQUISA!$B$3,D13720))),ROW()-1,"")</f>
        <v/>
      </c>
    </row>
    <row r="13721" spans="1:14" x14ac:dyDescent="0.3">
      <c r="A13721" t="s">
        <v>41345</v>
      </c>
      <c r="B13721" t="s">
        <v>31811</v>
      </c>
      <c r="C13721" t="s">
        <v>41346</v>
      </c>
      <c r="D13721" t="s">
        <v>41347</v>
      </c>
      <c r="E13721" t="s">
        <v>40</v>
      </c>
      <c r="F13721" s="7">
        <v>0.14000000000000001</v>
      </c>
      <c r="G13721" t="s">
        <v>33</v>
      </c>
      <c r="H13721" t="s">
        <v>31814</v>
      </c>
      <c r="I13721" t="s">
        <v>31819</v>
      </c>
      <c r="M13721" t="s">
        <v>36</v>
      </c>
      <c r="N13721" t="str">
        <f>IF(AND(PESQUISA!$B$3&lt;&gt;"",OR(PESQUISA!$B$4="TODAS",B13721=PESQUISA!$B$4),ISNUMBER(SEARCH(PESQUISA!$B$3,D13721))),ROW()-1,"")</f>
        <v/>
      </c>
    </row>
    <row r="13722" spans="1:14" x14ac:dyDescent="0.3">
      <c r="A13722" t="s">
        <v>41348</v>
      </c>
      <c r="B13722" t="s">
        <v>31811</v>
      </c>
      <c r="C13722" t="s">
        <v>41349</v>
      </c>
      <c r="D13722" t="s">
        <v>41350</v>
      </c>
      <c r="E13722" t="s">
        <v>40</v>
      </c>
      <c r="F13722" s="7">
        <v>0.18</v>
      </c>
      <c r="G13722" t="s">
        <v>33</v>
      </c>
      <c r="H13722" t="s">
        <v>31814</v>
      </c>
      <c r="I13722" t="s">
        <v>31819</v>
      </c>
      <c r="M13722" t="s">
        <v>36</v>
      </c>
      <c r="N13722" t="str">
        <f>IF(AND(PESQUISA!$B$3&lt;&gt;"",OR(PESQUISA!$B$4="TODAS",B13722=PESQUISA!$B$4),ISNUMBER(SEARCH(PESQUISA!$B$3,D13722))),ROW()-1,"")</f>
        <v/>
      </c>
    </row>
    <row r="13723" spans="1:14" x14ac:dyDescent="0.3">
      <c r="A13723" t="s">
        <v>41351</v>
      </c>
      <c r="B13723" t="s">
        <v>31811</v>
      </c>
      <c r="C13723" t="s">
        <v>41352</v>
      </c>
      <c r="D13723" t="s">
        <v>41353</v>
      </c>
      <c r="E13723" t="s">
        <v>40</v>
      </c>
      <c r="F13723" s="7">
        <v>0.23</v>
      </c>
      <c r="G13723" t="s">
        <v>33</v>
      </c>
      <c r="H13723" t="s">
        <v>31814</v>
      </c>
      <c r="I13723" t="s">
        <v>31819</v>
      </c>
      <c r="M13723" t="s">
        <v>36</v>
      </c>
      <c r="N13723" t="str">
        <f>IF(AND(PESQUISA!$B$3&lt;&gt;"",OR(PESQUISA!$B$4="TODAS",B13723=PESQUISA!$B$4),ISNUMBER(SEARCH(PESQUISA!$B$3,D13723))),ROW()-1,"")</f>
        <v/>
      </c>
    </row>
    <row r="13724" spans="1:14" x14ac:dyDescent="0.3">
      <c r="A13724" t="s">
        <v>41354</v>
      </c>
      <c r="B13724" t="s">
        <v>31811</v>
      </c>
      <c r="C13724" t="s">
        <v>41355</v>
      </c>
      <c r="D13724" t="s">
        <v>41356</v>
      </c>
      <c r="E13724" t="s">
        <v>40</v>
      </c>
      <c r="F13724" s="7">
        <v>0.17</v>
      </c>
      <c r="G13724" t="s">
        <v>33</v>
      </c>
      <c r="H13724" t="s">
        <v>31814</v>
      </c>
      <c r="I13724" t="s">
        <v>31819</v>
      </c>
      <c r="M13724" t="s">
        <v>36</v>
      </c>
      <c r="N13724" t="str">
        <f>IF(AND(PESQUISA!$B$3&lt;&gt;"",OR(PESQUISA!$B$4="TODAS",B13724=PESQUISA!$B$4),ISNUMBER(SEARCH(PESQUISA!$B$3,D13724))),ROW()-1,"")</f>
        <v/>
      </c>
    </row>
    <row r="13725" spans="1:14" x14ac:dyDescent="0.3">
      <c r="A13725" t="s">
        <v>41357</v>
      </c>
      <c r="B13725" t="s">
        <v>31811</v>
      </c>
      <c r="C13725" t="s">
        <v>41358</v>
      </c>
      <c r="D13725" t="s">
        <v>41359</v>
      </c>
      <c r="E13725" t="s">
        <v>40</v>
      </c>
      <c r="F13725" s="7">
        <v>0.22</v>
      </c>
      <c r="G13725" t="s">
        <v>33</v>
      </c>
      <c r="H13725" t="s">
        <v>31814</v>
      </c>
      <c r="I13725" t="s">
        <v>31819</v>
      </c>
      <c r="M13725" t="s">
        <v>36</v>
      </c>
      <c r="N13725" t="str">
        <f>IF(AND(PESQUISA!$B$3&lt;&gt;"",OR(PESQUISA!$B$4="TODAS",B13725=PESQUISA!$B$4),ISNUMBER(SEARCH(PESQUISA!$B$3,D13725))),ROW()-1,"")</f>
        <v/>
      </c>
    </row>
    <row r="13726" spans="1:14" x14ac:dyDescent="0.3">
      <c r="A13726" t="s">
        <v>41360</v>
      </c>
      <c r="B13726" t="s">
        <v>31811</v>
      </c>
      <c r="C13726" t="s">
        <v>41361</v>
      </c>
      <c r="D13726" t="s">
        <v>41362</v>
      </c>
      <c r="E13726" t="s">
        <v>40</v>
      </c>
      <c r="F13726" s="7">
        <v>1.98</v>
      </c>
      <c r="G13726" t="s">
        <v>33</v>
      </c>
      <c r="H13726" t="s">
        <v>31814</v>
      </c>
      <c r="I13726" t="s">
        <v>31819</v>
      </c>
      <c r="M13726" t="s">
        <v>36</v>
      </c>
      <c r="N13726" t="str">
        <f>IF(AND(PESQUISA!$B$3&lt;&gt;"",OR(PESQUISA!$B$4="TODAS",B13726=PESQUISA!$B$4),ISNUMBER(SEARCH(PESQUISA!$B$3,D13726))),ROW()-1,"")</f>
        <v/>
      </c>
    </row>
    <row r="13727" spans="1:14" x14ac:dyDescent="0.3">
      <c r="A13727" t="s">
        <v>41363</v>
      </c>
      <c r="B13727" t="s">
        <v>31811</v>
      </c>
      <c r="C13727" t="s">
        <v>41364</v>
      </c>
      <c r="D13727" t="s">
        <v>41365</v>
      </c>
      <c r="E13727" t="s">
        <v>40</v>
      </c>
      <c r="F13727" s="7">
        <v>0.81</v>
      </c>
      <c r="G13727" t="s">
        <v>33</v>
      </c>
      <c r="H13727" t="s">
        <v>31814</v>
      </c>
      <c r="I13727" t="s">
        <v>31819</v>
      </c>
      <c r="M13727" t="s">
        <v>36</v>
      </c>
      <c r="N13727" t="str">
        <f>IF(AND(PESQUISA!$B$3&lt;&gt;"",OR(PESQUISA!$B$4="TODAS",B13727=PESQUISA!$B$4),ISNUMBER(SEARCH(PESQUISA!$B$3,D13727))),ROW()-1,"")</f>
        <v/>
      </c>
    </row>
    <row r="13728" spans="1:14" x14ac:dyDescent="0.3">
      <c r="A13728" t="s">
        <v>41366</v>
      </c>
      <c r="B13728" t="s">
        <v>31811</v>
      </c>
      <c r="C13728" t="s">
        <v>41367</v>
      </c>
      <c r="D13728" t="s">
        <v>41368</v>
      </c>
      <c r="E13728" t="s">
        <v>40</v>
      </c>
      <c r="G13728" t="s">
        <v>33</v>
      </c>
      <c r="H13728" t="s">
        <v>31814</v>
      </c>
      <c r="I13728" t="s">
        <v>31819</v>
      </c>
      <c r="M13728" t="s">
        <v>53</v>
      </c>
      <c r="N13728" t="str">
        <f>IF(AND(PESQUISA!$B$3&lt;&gt;"",OR(PESQUISA!$B$4="TODAS",B13728=PESQUISA!$B$4),ISNUMBER(SEARCH(PESQUISA!$B$3,D13728))),ROW()-1,"")</f>
        <v/>
      </c>
    </row>
    <row r="13729" spans="1:14" x14ac:dyDescent="0.3">
      <c r="A13729" t="s">
        <v>41369</v>
      </c>
      <c r="B13729" t="s">
        <v>31811</v>
      </c>
      <c r="C13729" t="s">
        <v>41370</v>
      </c>
      <c r="D13729" t="s">
        <v>41371</v>
      </c>
      <c r="E13729" t="s">
        <v>40</v>
      </c>
      <c r="G13729" t="s">
        <v>33</v>
      </c>
      <c r="H13729" t="s">
        <v>31814</v>
      </c>
      <c r="I13729" t="s">
        <v>31819</v>
      </c>
      <c r="M13729" t="s">
        <v>53</v>
      </c>
      <c r="N13729" t="str">
        <f>IF(AND(PESQUISA!$B$3&lt;&gt;"",OR(PESQUISA!$B$4="TODAS",B13729=PESQUISA!$B$4),ISNUMBER(SEARCH(PESQUISA!$B$3,D13729))),ROW()-1,"")</f>
        <v/>
      </c>
    </row>
    <row r="13730" spans="1:14" x14ac:dyDescent="0.3">
      <c r="A13730" t="s">
        <v>41372</v>
      </c>
      <c r="B13730" t="s">
        <v>31811</v>
      </c>
      <c r="C13730" t="s">
        <v>41373</v>
      </c>
      <c r="D13730" t="s">
        <v>41374</v>
      </c>
      <c r="E13730" t="s">
        <v>40</v>
      </c>
      <c r="F13730" s="7">
        <v>17.899999999999999</v>
      </c>
      <c r="G13730" t="s">
        <v>33</v>
      </c>
      <c r="H13730" t="s">
        <v>31814</v>
      </c>
      <c r="I13730" t="s">
        <v>31819</v>
      </c>
      <c r="M13730" t="s">
        <v>36</v>
      </c>
      <c r="N13730" t="str">
        <f>IF(AND(PESQUISA!$B$3&lt;&gt;"",OR(PESQUISA!$B$4="TODAS",B13730=PESQUISA!$B$4),ISNUMBER(SEARCH(PESQUISA!$B$3,D13730))),ROW()-1,"")</f>
        <v/>
      </c>
    </row>
    <row r="13731" spans="1:14" x14ac:dyDescent="0.3">
      <c r="A13731" t="s">
        <v>41375</v>
      </c>
      <c r="B13731" t="s">
        <v>31811</v>
      </c>
      <c r="C13731" t="s">
        <v>41376</v>
      </c>
      <c r="D13731" t="s">
        <v>41377</v>
      </c>
      <c r="E13731" t="s">
        <v>40</v>
      </c>
      <c r="F13731" s="7">
        <v>18.760000000000002</v>
      </c>
      <c r="G13731" t="s">
        <v>33</v>
      </c>
      <c r="H13731" t="s">
        <v>31814</v>
      </c>
      <c r="I13731" t="s">
        <v>31819</v>
      </c>
      <c r="M13731" t="s">
        <v>36</v>
      </c>
      <c r="N13731" t="str">
        <f>IF(AND(PESQUISA!$B$3&lt;&gt;"",OR(PESQUISA!$B$4="TODAS",B13731=PESQUISA!$B$4),ISNUMBER(SEARCH(PESQUISA!$B$3,D13731))),ROW()-1,"")</f>
        <v/>
      </c>
    </row>
    <row r="13732" spans="1:14" x14ac:dyDescent="0.3">
      <c r="A13732" t="s">
        <v>41378</v>
      </c>
      <c r="B13732" t="s">
        <v>31811</v>
      </c>
      <c r="C13732" t="s">
        <v>41379</v>
      </c>
      <c r="D13732" t="s">
        <v>41380</v>
      </c>
      <c r="E13732" t="s">
        <v>40</v>
      </c>
      <c r="F13732" s="7">
        <v>12.6</v>
      </c>
      <c r="G13732" t="s">
        <v>33</v>
      </c>
      <c r="H13732" t="s">
        <v>31814</v>
      </c>
      <c r="I13732" t="s">
        <v>31819</v>
      </c>
      <c r="M13732" t="s">
        <v>36</v>
      </c>
      <c r="N13732" t="str">
        <f>IF(AND(PESQUISA!$B$3&lt;&gt;"",OR(PESQUISA!$B$4="TODAS",B13732=PESQUISA!$B$4),ISNUMBER(SEARCH(PESQUISA!$B$3,D13732))),ROW()-1,"")</f>
        <v/>
      </c>
    </row>
    <row r="13733" spans="1:14" x14ac:dyDescent="0.3">
      <c r="A13733" t="s">
        <v>41381</v>
      </c>
      <c r="B13733" t="s">
        <v>31811</v>
      </c>
      <c r="C13733" t="s">
        <v>41382</v>
      </c>
      <c r="D13733" t="s">
        <v>41383</v>
      </c>
      <c r="E13733" t="s">
        <v>40</v>
      </c>
      <c r="F13733" s="7">
        <v>17.28</v>
      </c>
      <c r="G13733" t="s">
        <v>33</v>
      </c>
      <c r="H13733" t="s">
        <v>31814</v>
      </c>
      <c r="I13733" t="s">
        <v>31819</v>
      </c>
      <c r="M13733" t="s">
        <v>36</v>
      </c>
      <c r="N13733" t="str">
        <f>IF(AND(PESQUISA!$B$3&lt;&gt;"",OR(PESQUISA!$B$4="TODAS",B13733=PESQUISA!$B$4),ISNUMBER(SEARCH(PESQUISA!$B$3,D13733))),ROW()-1,"")</f>
        <v/>
      </c>
    </row>
    <row r="13734" spans="1:14" x14ac:dyDescent="0.3">
      <c r="A13734" t="s">
        <v>41384</v>
      </c>
      <c r="B13734" t="s">
        <v>31811</v>
      </c>
      <c r="C13734" t="s">
        <v>41385</v>
      </c>
      <c r="D13734" t="s">
        <v>41386</v>
      </c>
      <c r="E13734" t="s">
        <v>40</v>
      </c>
      <c r="F13734" s="7">
        <v>2.97</v>
      </c>
      <c r="G13734" t="s">
        <v>33</v>
      </c>
      <c r="H13734" t="s">
        <v>31814</v>
      </c>
      <c r="I13734" t="s">
        <v>31819</v>
      </c>
      <c r="M13734" t="s">
        <v>36</v>
      </c>
      <c r="N13734" t="str">
        <f>IF(AND(PESQUISA!$B$3&lt;&gt;"",OR(PESQUISA!$B$4="TODAS",B13734=PESQUISA!$B$4),ISNUMBER(SEARCH(PESQUISA!$B$3,D13734))),ROW()-1,"")</f>
        <v/>
      </c>
    </row>
    <row r="13735" spans="1:14" x14ac:dyDescent="0.3">
      <c r="A13735" t="s">
        <v>41387</v>
      </c>
      <c r="B13735" t="s">
        <v>31811</v>
      </c>
      <c r="C13735" t="s">
        <v>41388</v>
      </c>
      <c r="D13735" t="s">
        <v>41389</v>
      </c>
      <c r="E13735" t="s">
        <v>40</v>
      </c>
      <c r="F13735" s="7">
        <v>4.25</v>
      </c>
      <c r="G13735" t="s">
        <v>33</v>
      </c>
      <c r="H13735" t="s">
        <v>31814</v>
      </c>
      <c r="I13735" t="s">
        <v>31819</v>
      </c>
      <c r="M13735" t="s">
        <v>36</v>
      </c>
      <c r="N13735" t="str">
        <f>IF(AND(PESQUISA!$B$3&lt;&gt;"",OR(PESQUISA!$B$4="TODAS",B13735=PESQUISA!$B$4),ISNUMBER(SEARCH(PESQUISA!$B$3,D13735))),ROW()-1,"")</f>
        <v/>
      </c>
    </row>
    <row r="13736" spans="1:14" x14ac:dyDescent="0.3">
      <c r="A13736" t="s">
        <v>41390</v>
      </c>
      <c r="B13736" t="s">
        <v>31811</v>
      </c>
      <c r="C13736" t="s">
        <v>41391</v>
      </c>
      <c r="D13736" t="s">
        <v>41392</v>
      </c>
      <c r="E13736" t="s">
        <v>40</v>
      </c>
      <c r="F13736" s="7">
        <v>0.64</v>
      </c>
      <c r="G13736" t="s">
        <v>33</v>
      </c>
      <c r="H13736" t="s">
        <v>31814</v>
      </c>
      <c r="I13736" t="s">
        <v>31819</v>
      </c>
      <c r="M13736" t="s">
        <v>36</v>
      </c>
      <c r="N13736" t="str">
        <f>IF(AND(PESQUISA!$B$3&lt;&gt;"",OR(PESQUISA!$B$4="TODAS",B13736=PESQUISA!$B$4),ISNUMBER(SEARCH(PESQUISA!$B$3,D13736))),ROW()-1,"")</f>
        <v/>
      </c>
    </row>
    <row r="13737" spans="1:14" x14ac:dyDescent="0.3">
      <c r="A13737" t="s">
        <v>41393</v>
      </c>
      <c r="B13737" t="s">
        <v>31811</v>
      </c>
      <c r="C13737" t="s">
        <v>41394</v>
      </c>
      <c r="D13737" t="s">
        <v>41395</v>
      </c>
      <c r="E13737" t="s">
        <v>40</v>
      </c>
      <c r="G13737" t="s">
        <v>33</v>
      </c>
      <c r="H13737" t="s">
        <v>31814</v>
      </c>
      <c r="I13737" t="s">
        <v>31819</v>
      </c>
      <c r="M13737" t="s">
        <v>53</v>
      </c>
      <c r="N13737" t="str">
        <f>IF(AND(PESQUISA!$B$3&lt;&gt;"",OR(PESQUISA!$B$4="TODAS",B13737=PESQUISA!$B$4),ISNUMBER(SEARCH(PESQUISA!$B$3,D13737))),ROW()-1,"")</f>
        <v/>
      </c>
    </row>
    <row r="13738" spans="1:14" x14ac:dyDescent="0.3">
      <c r="A13738" t="s">
        <v>41396</v>
      </c>
      <c r="B13738" t="s">
        <v>31811</v>
      </c>
      <c r="C13738" t="s">
        <v>41397</v>
      </c>
      <c r="D13738" t="s">
        <v>41398</v>
      </c>
      <c r="E13738" t="s">
        <v>40</v>
      </c>
      <c r="G13738" t="s">
        <v>33</v>
      </c>
      <c r="H13738" t="s">
        <v>31814</v>
      </c>
      <c r="I13738" t="s">
        <v>31819</v>
      </c>
      <c r="M13738" t="s">
        <v>53</v>
      </c>
      <c r="N13738" t="str">
        <f>IF(AND(PESQUISA!$B$3&lt;&gt;"",OR(PESQUISA!$B$4="TODAS",B13738=PESQUISA!$B$4),ISNUMBER(SEARCH(PESQUISA!$B$3,D13738))),ROW()-1,"")</f>
        <v/>
      </c>
    </row>
    <row r="13739" spans="1:14" x14ac:dyDescent="0.3">
      <c r="A13739" t="s">
        <v>41399</v>
      </c>
      <c r="B13739" t="s">
        <v>31811</v>
      </c>
      <c r="C13739" t="s">
        <v>41400</v>
      </c>
      <c r="D13739" t="s">
        <v>41401</v>
      </c>
      <c r="E13739" t="s">
        <v>40</v>
      </c>
      <c r="G13739" t="s">
        <v>33</v>
      </c>
      <c r="H13739" t="s">
        <v>31814</v>
      </c>
      <c r="I13739" t="s">
        <v>31819</v>
      </c>
      <c r="M13739" t="s">
        <v>53</v>
      </c>
      <c r="N13739" t="str">
        <f>IF(AND(PESQUISA!$B$3&lt;&gt;"",OR(PESQUISA!$B$4="TODAS",B13739=PESQUISA!$B$4),ISNUMBER(SEARCH(PESQUISA!$B$3,D13739))),ROW()-1,"")</f>
        <v/>
      </c>
    </row>
    <row r="13740" spans="1:14" x14ac:dyDescent="0.3">
      <c r="A13740" t="s">
        <v>41402</v>
      </c>
      <c r="B13740" t="s">
        <v>31811</v>
      </c>
      <c r="C13740" t="s">
        <v>41403</v>
      </c>
      <c r="D13740" t="s">
        <v>41404</v>
      </c>
      <c r="E13740" t="s">
        <v>40</v>
      </c>
      <c r="G13740" t="s">
        <v>33</v>
      </c>
      <c r="H13740" t="s">
        <v>31814</v>
      </c>
      <c r="I13740" t="s">
        <v>31819</v>
      </c>
      <c r="M13740" t="s">
        <v>53</v>
      </c>
      <c r="N13740" t="str">
        <f>IF(AND(PESQUISA!$B$3&lt;&gt;"",OR(PESQUISA!$B$4="TODAS",B13740=PESQUISA!$B$4),ISNUMBER(SEARCH(PESQUISA!$B$3,D13740))),ROW()-1,"")</f>
        <v/>
      </c>
    </row>
    <row r="13741" spans="1:14" x14ac:dyDescent="0.3">
      <c r="A13741" t="s">
        <v>41405</v>
      </c>
      <c r="B13741" t="s">
        <v>31811</v>
      </c>
      <c r="C13741" t="s">
        <v>41406</v>
      </c>
      <c r="D13741" t="s">
        <v>41407</v>
      </c>
      <c r="E13741" t="s">
        <v>40</v>
      </c>
      <c r="G13741" t="s">
        <v>33</v>
      </c>
      <c r="H13741" t="s">
        <v>31814</v>
      </c>
      <c r="I13741" t="s">
        <v>31819</v>
      </c>
      <c r="M13741" t="s">
        <v>53</v>
      </c>
      <c r="N13741" t="str">
        <f>IF(AND(PESQUISA!$B$3&lt;&gt;"",OR(PESQUISA!$B$4="TODAS",B13741=PESQUISA!$B$4),ISNUMBER(SEARCH(PESQUISA!$B$3,D13741))),ROW()-1,"")</f>
        <v/>
      </c>
    </row>
    <row r="13742" spans="1:14" x14ac:dyDescent="0.3">
      <c r="A13742" t="s">
        <v>41408</v>
      </c>
      <c r="B13742" t="s">
        <v>31811</v>
      </c>
      <c r="C13742" t="s">
        <v>41409</v>
      </c>
      <c r="D13742" t="s">
        <v>41410</v>
      </c>
      <c r="E13742" t="s">
        <v>40</v>
      </c>
      <c r="G13742" t="s">
        <v>33</v>
      </c>
      <c r="H13742" t="s">
        <v>31814</v>
      </c>
      <c r="I13742" t="s">
        <v>31819</v>
      </c>
      <c r="M13742" t="s">
        <v>53</v>
      </c>
      <c r="N13742" t="str">
        <f>IF(AND(PESQUISA!$B$3&lt;&gt;"",OR(PESQUISA!$B$4="TODAS",B13742=PESQUISA!$B$4),ISNUMBER(SEARCH(PESQUISA!$B$3,D13742))),ROW()-1,"")</f>
        <v/>
      </c>
    </row>
    <row r="13743" spans="1:14" x14ac:dyDescent="0.3">
      <c r="A13743" t="s">
        <v>41411</v>
      </c>
      <c r="B13743" t="s">
        <v>31811</v>
      </c>
      <c r="C13743" t="s">
        <v>41412</v>
      </c>
      <c r="D13743" t="s">
        <v>41413</v>
      </c>
      <c r="E13743" t="s">
        <v>40</v>
      </c>
      <c r="G13743" t="s">
        <v>33</v>
      </c>
      <c r="H13743" t="s">
        <v>31814</v>
      </c>
      <c r="I13743" t="s">
        <v>31819</v>
      </c>
      <c r="M13743" t="s">
        <v>53</v>
      </c>
      <c r="N13743" t="str">
        <f>IF(AND(PESQUISA!$B$3&lt;&gt;"",OR(PESQUISA!$B$4="TODAS",B13743=PESQUISA!$B$4),ISNUMBER(SEARCH(PESQUISA!$B$3,D13743))),ROW()-1,"")</f>
        <v/>
      </c>
    </row>
    <row r="13744" spans="1:14" x14ac:dyDescent="0.3">
      <c r="A13744" t="s">
        <v>41414</v>
      </c>
      <c r="B13744" t="s">
        <v>31811</v>
      </c>
      <c r="C13744" t="s">
        <v>41415</v>
      </c>
      <c r="D13744" t="s">
        <v>41416</v>
      </c>
      <c r="E13744" t="s">
        <v>40</v>
      </c>
      <c r="G13744" t="s">
        <v>33</v>
      </c>
      <c r="H13744" t="s">
        <v>31814</v>
      </c>
      <c r="I13744" t="s">
        <v>31819</v>
      </c>
      <c r="M13744" t="s">
        <v>53</v>
      </c>
      <c r="N13744" t="str">
        <f>IF(AND(PESQUISA!$B$3&lt;&gt;"",OR(PESQUISA!$B$4="TODAS",B13744=PESQUISA!$B$4),ISNUMBER(SEARCH(PESQUISA!$B$3,D13744))),ROW()-1,"")</f>
        <v/>
      </c>
    </row>
    <row r="13745" spans="1:14" x14ac:dyDescent="0.3">
      <c r="A13745" t="s">
        <v>41417</v>
      </c>
      <c r="B13745" t="s">
        <v>31811</v>
      </c>
      <c r="C13745" t="s">
        <v>41418</v>
      </c>
      <c r="D13745" t="s">
        <v>41419</v>
      </c>
      <c r="E13745" t="s">
        <v>40</v>
      </c>
      <c r="G13745" t="s">
        <v>33</v>
      </c>
      <c r="H13745" t="s">
        <v>31814</v>
      </c>
      <c r="I13745" t="s">
        <v>31819</v>
      </c>
      <c r="M13745" t="s">
        <v>53</v>
      </c>
      <c r="N13745" t="str">
        <f>IF(AND(PESQUISA!$B$3&lt;&gt;"",OR(PESQUISA!$B$4="TODAS",B13745=PESQUISA!$B$4),ISNUMBER(SEARCH(PESQUISA!$B$3,D13745))),ROW()-1,"")</f>
        <v/>
      </c>
    </row>
    <row r="13746" spans="1:14" x14ac:dyDescent="0.3">
      <c r="A13746" t="s">
        <v>41420</v>
      </c>
      <c r="B13746" t="s">
        <v>31811</v>
      </c>
      <c r="C13746" t="s">
        <v>41421</v>
      </c>
      <c r="D13746" t="s">
        <v>41422</v>
      </c>
      <c r="E13746" t="s">
        <v>40</v>
      </c>
      <c r="G13746" t="s">
        <v>33</v>
      </c>
      <c r="H13746" t="s">
        <v>31814</v>
      </c>
      <c r="I13746" t="s">
        <v>31819</v>
      </c>
      <c r="M13746" t="s">
        <v>53</v>
      </c>
      <c r="N13746" t="str">
        <f>IF(AND(PESQUISA!$B$3&lt;&gt;"",OR(PESQUISA!$B$4="TODAS",B13746=PESQUISA!$B$4),ISNUMBER(SEARCH(PESQUISA!$B$3,D13746))),ROW()-1,"")</f>
        <v/>
      </c>
    </row>
    <row r="13747" spans="1:14" x14ac:dyDescent="0.3">
      <c r="A13747" t="s">
        <v>41423</v>
      </c>
      <c r="B13747" t="s">
        <v>31811</v>
      </c>
      <c r="C13747" t="s">
        <v>41424</v>
      </c>
      <c r="D13747" t="s">
        <v>41425</v>
      </c>
      <c r="E13747" t="s">
        <v>40</v>
      </c>
      <c r="F13747" s="7">
        <v>1.63</v>
      </c>
      <c r="G13747" t="s">
        <v>33</v>
      </c>
      <c r="H13747" t="s">
        <v>31814</v>
      </c>
      <c r="I13747" t="s">
        <v>31819</v>
      </c>
      <c r="M13747" t="s">
        <v>36</v>
      </c>
      <c r="N13747" t="str">
        <f>IF(AND(PESQUISA!$B$3&lt;&gt;"",OR(PESQUISA!$B$4="TODAS",B13747=PESQUISA!$B$4),ISNUMBER(SEARCH(PESQUISA!$B$3,D13747))),ROW()-1,"")</f>
        <v/>
      </c>
    </row>
    <row r="13748" spans="1:14" x14ac:dyDescent="0.3">
      <c r="A13748" t="s">
        <v>41426</v>
      </c>
      <c r="B13748" t="s">
        <v>31811</v>
      </c>
      <c r="C13748" t="s">
        <v>41427</v>
      </c>
      <c r="D13748" t="s">
        <v>41428</v>
      </c>
      <c r="E13748" t="s">
        <v>40</v>
      </c>
      <c r="F13748" s="7">
        <v>7.39</v>
      </c>
      <c r="G13748" t="s">
        <v>33</v>
      </c>
      <c r="H13748" t="s">
        <v>31814</v>
      </c>
      <c r="I13748" t="s">
        <v>31819</v>
      </c>
      <c r="M13748" t="s">
        <v>36</v>
      </c>
      <c r="N13748" t="str">
        <f>IF(AND(PESQUISA!$B$3&lt;&gt;"",OR(PESQUISA!$B$4="TODAS",B13748=PESQUISA!$B$4),ISNUMBER(SEARCH(PESQUISA!$B$3,D13748))),ROW()-1,"")</f>
        <v/>
      </c>
    </row>
    <row r="13749" spans="1:14" x14ac:dyDescent="0.3">
      <c r="A13749" t="s">
        <v>41429</v>
      </c>
      <c r="B13749" t="s">
        <v>31811</v>
      </c>
      <c r="C13749" t="s">
        <v>41430</v>
      </c>
      <c r="D13749" t="s">
        <v>41431</v>
      </c>
      <c r="E13749" t="s">
        <v>40</v>
      </c>
      <c r="F13749" s="7">
        <v>15.25</v>
      </c>
      <c r="G13749" t="s">
        <v>33</v>
      </c>
      <c r="H13749" t="s">
        <v>31814</v>
      </c>
      <c r="I13749" t="s">
        <v>31819</v>
      </c>
      <c r="M13749" t="s">
        <v>36</v>
      </c>
      <c r="N13749" t="str">
        <f>IF(AND(PESQUISA!$B$3&lt;&gt;"",OR(PESQUISA!$B$4="TODAS",B13749=PESQUISA!$B$4),ISNUMBER(SEARCH(PESQUISA!$B$3,D13749))),ROW()-1,"")</f>
        <v/>
      </c>
    </row>
    <row r="13750" spans="1:14" x14ac:dyDescent="0.3">
      <c r="A13750" t="s">
        <v>41432</v>
      </c>
      <c r="B13750" t="s">
        <v>31811</v>
      </c>
      <c r="C13750" t="s">
        <v>41433</v>
      </c>
      <c r="D13750" t="s">
        <v>41434</v>
      </c>
      <c r="E13750" t="s">
        <v>40</v>
      </c>
      <c r="F13750" s="7">
        <v>20.57</v>
      </c>
      <c r="G13750" t="s">
        <v>33</v>
      </c>
      <c r="H13750" t="s">
        <v>31814</v>
      </c>
      <c r="I13750" t="s">
        <v>31819</v>
      </c>
      <c r="M13750" t="s">
        <v>36</v>
      </c>
      <c r="N13750" t="str">
        <f>IF(AND(PESQUISA!$B$3&lt;&gt;"",OR(PESQUISA!$B$4="TODAS",B13750=PESQUISA!$B$4),ISNUMBER(SEARCH(PESQUISA!$B$3,D13750))),ROW()-1,"")</f>
        <v/>
      </c>
    </row>
    <row r="13751" spans="1:14" x14ac:dyDescent="0.3">
      <c r="A13751" t="s">
        <v>41435</v>
      </c>
      <c r="B13751" t="s">
        <v>31811</v>
      </c>
      <c r="C13751" t="s">
        <v>41436</v>
      </c>
      <c r="D13751" t="s">
        <v>41437</v>
      </c>
      <c r="E13751" t="s">
        <v>40</v>
      </c>
      <c r="F13751" s="7">
        <v>0.18</v>
      </c>
      <c r="G13751" t="s">
        <v>33</v>
      </c>
      <c r="H13751" t="s">
        <v>31814</v>
      </c>
      <c r="I13751" t="s">
        <v>31819</v>
      </c>
      <c r="M13751" t="s">
        <v>36</v>
      </c>
      <c r="N13751" t="str">
        <f>IF(AND(PESQUISA!$B$3&lt;&gt;"",OR(PESQUISA!$B$4="TODAS",B13751=PESQUISA!$B$4),ISNUMBER(SEARCH(PESQUISA!$B$3,D13751))),ROW()-1,"")</f>
        <v/>
      </c>
    </row>
    <row r="13752" spans="1:14" x14ac:dyDescent="0.3">
      <c r="A13752" t="s">
        <v>41438</v>
      </c>
      <c r="B13752" t="s">
        <v>31811</v>
      </c>
      <c r="C13752" t="s">
        <v>41439</v>
      </c>
      <c r="D13752" t="s">
        <v>41440</v>
      </c>
      <c r="E13752" t="s">
        <v>40</v>
      </c>
      <c r="F13752" s="7">
        <v>0.04</v>
      </c>
      <c r="G13752" t="s">
        <v>33</v>
      </c>
      <c r="H13752" t="s">
        <v>31814</v>
      </c>
      <c r="I13752" t="s">
        <v>31819</v>
      </c>
      <c r="M13752" t="s">
        <v>36</v>
      </c>
      <c r="N13752" t="str">
        <f>IF(AND(PESQUISA!$B$3&lt;&gt;"",OR(PESQUISA!$B$4="TODAS",B13752=PESQUISA!$B$4),ISNUMBER(SEARCH(PESQUISA!$B$3,D13752))),ROW()-1,"")</f>
        <v/>
      </c>
    </row>
    <row r="13753" spans="1:14" x14ac:dyDescent="0.3">
      <c r="A13753" t="s">
        <v>41441</v>
      </c>
      <c r="B13753" t="s">
        <v>31811</v>
      </c>
      <c r="C13753" t="s">
        <v>41442</v>
      </c>
      <c r="D13753" t="s">
        <v>41443</v>
      </c>
      <c r="E13753" t="s">
        <v>40</v>
      </c>
      <c r="F13753" s="7">
        <v>7.0000000000000007E-2</v>
      </c>
      <c r="G13753" t="s">
        <v>33</v>
      </c>
      <c r="H13753" t="s">
        <v>31814</v>
      </c>
      <c r="I13753" t="s">
        <v>31819</v>
      </c>
      <c r="M13753" t="s">
        <v>36</v>
      </c>
      <c r="N13753" t="str">
        <f>IF(AND(PESQUISA!$B$3&lt;&gt;"",OR(PESQUISA!$B$4="TODAS",B13753=PESQUISA!$B$4),ISNUMBER(SEARCH(PESQUISA!$B$3,D13753))),ROW()-1,"")</f>
        <v/>
      </c>
    </row>
    <row r="13754" spans="1:14" x14ac:dyDescent="0.3">
      <c r="A13754" t="s">
        <v>41444</v>
      </c>
      <c r="B13754" t="s">
        <v>31811</v>
      </c>
      <c r="C13754" t="s">
        <v>41445</v>
      </c>
      <c r="D13754" t="s">
        <v>41446</v>
      </c>
      <c r="E13754" t="s">
        <v>40</v>
      </c>
      <c r="F13754" s="7">
        <v>0.08</v>
      </c>
      <c r="G13754" t="s">
        <v>33</v>
      </c>
      <c r="H13754" t="s">
        <v>31814</v>
      </c>
      <c r="I13754" t="s">
        <v>31819</v>
      </c>
      <c r="M13754" t="s">
        <v>36</v>
      </c>
      <c r="N13754" t="str">
        <f>IF(AND(PESQUISA!$B$3&lt;&gt;"",OR(PESQUISA!$B$4="TODAS",B13754=PESQUISA!$B$4),ISNUMBER(SEARCH(PESQUISA!$B$3,D13754))),ROW()-1,"")</f>
        <v/>
      </c>
    </row>
    <row r="13755" spans="1:14" x14ac:dyDescent="0.3">
      <c r="A13755" t="s">
        <v>41447</v>
      </c>
      <c r="B13755" t="s">
        <v>31811</v>
      </c>
      <c r="C13755" t="s">
        <v>41448</v>
      </c>
      <c r="D13755" t="s">
        <v>41449</v>
      </c>
      <c r="E13755" t="s">
        <v>40</v>
      </c>
      <c r="F13755" s="7">
        <v>0.16</v>
      </c>
      <c r="G13755" t="s">
        <v>33</v>
      </c>
      <c r="H13755" t="s">
        <v>31814</v>
      </c>
      <c r="I13755" t="s">
        <v>31819</v>
      </c>
      <c r="M13755" t="s">
        <v>36</v>
      </c>
      <c r="N13755" t="str">
        <f>IF(AND(PESQUISA!$B$3&lt;&gt;"",OR(PESQUISA!$B$4="TODAS",B13755=PESQUISA!$B$4),ISNUMBER(SEARCH(PESQUISA!$B$3,D13755))),ROW()-1,"")</f>
        <v/>
      </c>
    </row>
    <row r="13756" spans="1:14" x14ac:dyDescent="0.3">
      <c r="A13756" t="s">
        <v>41450</v>
      </c>
      <c r="B13756" t="s">
        <v>31811</v>
      </c>
      <c r="C13756" t="s">
        <v>41451</v>
      </c>
      <c r="D13756" t="s">
        <v>41452</v>
      </c>
      <c r="E13756" t="s">
        <v>40</v>
      </c>
      <c r="F13756" s="7">
        <v>0.31</v>
      </c>
      <c r="G13756" t="s">
        <v>33</v>
      </c>
      <c r="H13756" t="s">
        <v>31814</v>
      </c>
      <c r="I13756" t="s">
        <v>31819</v>
      </c>
      <c r="M13756" t="s">
        <v>36</v>
      </c>
      <c r="N13756" t="str">
        <f>IF(AND(PESQUISA!$B$3&lt;&gt;"",OR(PESQUISA!$B$4="TODAS",B13756=PESQUISA!$B$4),ISNUMBER(SEARCH(PESQUISA!$B$3,D13756))),ROW()-1,"")</f>
        <v/>
      </c>
    </row>
    <row r="13757" spans="1:14" x14ac:dyDescent="0.3">
      <c r="A13757" t="s">
        <v>41453</v>
      </c>
      <c r="B13757" t="s">
        <v>31811</v>
      </c>
      <c r="C13757" t="s">
        <v>41454</v>
      </c>
      <c r="D13757" t="s">
        <v>41455</v>
      </c>
      <c r="E13757" t="s">
        <v>40</v>
      </c>
      <c r="F13757" s="7">
        <v>0.4</v>
      </c>
      <c r="G13757" t="s">
        <v>33</v>
      </c>
      <c r="H13757" t="s">
        <v>31814</v>
      </c>
      <c r="I13757" t="s">
        <v>31819</v>
      </c>
      <c r="M13757" t="s">
        <v>36</v>
      </c>
      <c r="N13757" t="str">
        <f>IF(AND(PESQUISA!$B$3&lt;&gt;"",OR(PESQUISA!$B$4="TODAS",B13757=PESQUISA!$B$4),ISNUMBER(SEARCH(PESQUISA!$B$3,D13757))),ROW()-1,"")</f>
        <v/>
      </c>
    </row>
    <row r="13758" spans="1:14" x14ac:dyDescent="0.3">
      <c r="A13758" t="s">
        <v>41456</v>
      </c>
      <c r="B13758" t="s">
        <v>31811</v>
      </c>
      <c r="C13758" t="s">
        <v>41457</v>
      </c>
      <c r="D13758" t="s">
        <v>41458</v>
      </c>
      <c r="E13758" t="s">
        <v>40</v>
      </c>
      <c r="F13758" s="7">
        <v>3.25</v>
      </c>
      <c r="G13758" t="s">
        <v>33</v>
      </c>
      <c r="H13758" t="s">
        <v>31814</v>
      </c>
      <c r="I13758" t="s">
        <v>31819</v>
      </c>
      <c r="M13758" t="s">
        <v>36</v>
      </c>
      <c r="N13758" t="str">
        <f>IF(AND(PESQUISA!$B$3&lt;&gt;"",OR(PESQUISA!$B$4="TODAS",B13758=PESQUISA!$B$4),ISNUMBER(SEARCH(PESQUISA!$B$3,D13758))),ROW()-1,"")</f>
        <v/>
      </c>
    </row>
    <row r="13759" spans="1:14" x14ac:dyDescent="0.3">
      <c r="A13759" t="s">
        <v>41459</v>
      </c>
      <c r="B13759" t="s">
        <v>31811</v>
      </c>
      <c r="C13759" t="s">
        <v>41460</v>
      </c>
      <c r="D13759" t="s">
        <v>41461</v>
      </c>
      <c r="E13759" t="s">
        <v>40</v>
      </c>
      <c r="F13759" s="7">
        <v>1.58</v>
      </c>
      <c r="G13759" t="s">
        <v>33</v>
      </c>
      <c r="H13759" t="s">
        <v>31814</v>
      </c>
      <c r="I13759" t="s">
        <v>31819</v>
      </c>
      <c r="M13759" t="s">
        <v>36</v>
      </c>
      <c r="N13759" t="str">
        <f>IF(AND(PESQUISA!$B$3&lt;&gt;"",OR(PESQUISA!$B$4="TODAS",B13759=PESQUISA!$B$4),ISNUMBER(SEARCH(PESQUISA!$B$3,D13759))),ROW()-1,"")</f>
        <v/>
      </c>
    </row>
    <row r="13760" spans="1:14" x14ac:dyDescent="0.3">
      <c r="A13760" t="s">
        <v>41462</v>
      </c>
      <c r="B13760" t="s">
        <v>31811</v>
      </c>
      <c r="C13760" t="s">
        <v>41463</v>
      </c>
      <c r="D13760" t="s">
        <v>41464</v>
      </c>
      <c r="E13760" t="s">
        <v>40</v>
      </c>
      <c r="F13760" s="7">
        <v>1.37</v>
      </c>
      <c r="G13760" t="s">
        <v>33</v>
      </c>
      <c r="H13760" t="s">
        <v>31814</v>
      </c>
      <c r="I13760" t="s">
        <v>31819</v>
      </c>
      <c r="M13760" t="s">
        <v>36</v>
      </c>
      <c r="N13760" t="str">
        <f>IF(AND(PESQUISA!$B$3&lt;&gt;"",OR(PESQUISA!$B$4="TODAS",B13760=PESQUISA!$B$4),ISNUMBER(SEARCH(PESQUISA!$B$3,D13760))),ROW()-1,"")</f>
        <v/>
      </c>
    </row>
    <row r="13761" spans="1:14" x14ac:dyDescent="0.3">
      <c r="A13761" t="s">
        <v>41465</v>
      </c>
      <c r="B13761" t="s">
        <v>31811</v>
      </c>
      <c r="C13761" t="s">
        <v>41466</v>
      </c>
      <c r="D13761" t="s">
        <v>41467</v>
      </c>
      <c r="E13761" t="s">
        <v>40</v>
      </c>
      <c r="F13761" s="7">
        <v>1.29</v>
      </c>
      <c r="G13761" t="s">
        <v>33</v>
      </c>
      <c r="H13761" t="s">
        <v>31814</v>
      </c>
      <c r="I13761" t="s">
        <v>31819</v>
      </c>
      <c r="M13761" t="s">
        <v>36</v>
      </c>
      <c r="N13761" t="str">
        <f>IF(AND(PESQUISA!$B$3&lt;&gt;"",OR(PESQUISA!$B$4="TODAS",B13761=PESQUISA!$B$4),ISNUMBER(SEARCH(PESQUISA!$B$3,D13761))),ROW()-1,"")</f>
        <v/>
      </c>
    </row>
    <row r="13762" spans="1:14" x14ac:dyDescent="0.3">
      <c r="A13762" t="s">
        <v>41468</v>
      </c>
      <c r="B13762" t="s">
        <v>31811</v>
      </c>
      <c r="C13762" t="s">
        <v>41469</v>
      </c>
      <c r="D13762" t="s">
        <v>41470</v>
      </c>
      <c r="E13762" t="s">
        <v>40</v>
      </c>
      <c r="F13762" s="7">
        <v>1.76</v>
      </c>
      <c r="G13762" t="s">
        <v>33</v>
      </c>
      <c r="H13762" t="s">
        <v>31814</v>
      </c>
      <c r="I13762" t="s">
        <v>31819</v>
      </c>
      <c r="M13762" t="s">
        <v>36</v>
      </c>
      <c r="N13762" t="str">
        <f>IF(AND(PESQUISA!$B$3&lt;&gt;"",OR(PESQUISA!$B$4="TODAS",B13762=PESQUISA!$B$4),ISNUMBER(SEARCH(PESQUISA!$B$3,D13762))),ROW()-1,"")</f>
        <v/>
      </c>
    </row>
    <row r="13763" spans="1:14" x14ac:dyDescent="0.3">
      <c r="A13763" t="s">
        <v>41471</v>
      </c>
      <c r="B13763" t="s">
        <v>31811</v>
      </c>
      <c r="C13763" t="s">
        <v>41472</v>
      </c>
      <c r="D13763" t="s">
        <v>41473</v>
      </c>
      <c r="E13763" t="s">
        <v>40</v>
      </c>
      <c r="F13763" s="7">
        <v>2.04</v>
      </c>
      <c r="G13763" t="s">
        <v>33</v>
      </c>
      <c r="H13763" t="s">
        <v>31814</v>
      </c>
      <c r="I13763" t="s">
        <v>31819</v>
      </c>
      <c r="M13763" t="s">
        <v>36</v>
      </c>
      <c r="N13763" t="str">
        <f>IF(AND(PESQUISA!$B$3&lt;&gt;"",OR(PESQUISA!$B$4="TODAS",B13763=PESQUISA!$B$4),ISNUMBER(SEARCH(PESQUISA!$B$3,D13763))),ROW()-1,"")</f>
        <v/>
      </c>
    </row>
    <row r="13764" spans="1:14" x14ac:dyDescent="0.3">
      <c r="A13764" t="s">
        <v>41474</v>
      </c>
      <c r="B13764" t="s">
        <v>31811</v>
      </c>
      <c r="C13764" t="s">
        <v>41475</v>
      </c>
      <c r="D13764" t="s">
        <v>41476</v>
      </c>
      <c r="E13764" t="s">
        <v>40</v>
      </c>
      <c r="F13764" s="7">
        <v>2.37</v>
      </c>
      <c r="G13764" t="s">
        <v>33</v>
      </c>
      <c r="H13764" t="s">
        <v>31814</v>
      </c>
      <c r="I13764" t="s">
        <v>31819</v>
      </c>
      <c r="M13764" t="s">
        <v>36</v>
      </c>
      <c r="N13764" t="str">
        <f>IF(AND(PESQUISA!$B$3&lt;&gt;"",OR(PESQUISA!$B$4="TODAS",B13764=PESQUISA!$B$4),ISNUMBER(SEARCH(PESQUISA!$B$3,D13764))),ROW()-1,"")</f>
        <v/>
      </c>
    </row>
    <row r="13765" spans="1:14" x14ac:dyDescent="0.3">
      <c r="A13765" t="s">
        <v>41477</v>
      </c>
      <c r="B13765" t="s">
        <v>31811</v>
      </c>
      <c r="C13765" t="s">
        <v>41478</v>
      </c>
      <c r="D13765" t="s">
        <v>41479</v>
      </c>
      <c r="E13765" t="s">
        <v>40</v>
      </c>
      <c r="F13765" s="7">
        <v>4.91</v>
      </c>
      <c r="G13765" t="s">
        <v>33</v>
      </c>
      <c r="H13765" t="s">
        <v>31814</v>
      </c>
      <c r="I13765" t="s">
        <v>31819</v>
      </c>
      <c r="M13765" t="s">
        <v>36</v>
      </c>
      <c r="N13765" t="str">
        <f>IF(AND(PESQUISA!$B$3&lt;&gt;"",OR(PESQUISA!$B$4="TODAS",B13765=PESQUISA!$B$4),ISNUMBER(SEARCH(PESQUISA!$B$3,D13765))),ROW()-1,"")</f>
        <v/>
      </c>
    </row>
    <row r="13766" spans="1:14" x14ac:dyDescent="0.3">
      <c r="A13766" t="s">
        <v>41480</v>
      </c>
      <c r="B13766" t="s">
        <v>31811</v>
      </c>
      <c r="C13766" t="s">
        <v>41481</v>
      </c>
      <c r="D13766" t="s">
        <v>41482</v>
      </c>
      <c r="E13766" t="s">
        <v>40</v>
      </c>
      <c r="F13766" s="7">
        <v>3.68</v>
      </c>
      <c r="G13766" t="s">
        <v>33</v>
      </c>
      <c r="H13766" t="s">
        <v>31814</v>
      </c>
      <c r="I13766" t="s">
        <v>31819</v>
      </c>
      <c r="M13766" t="s">
        <v>36</v>
      </c>
      <c r="N13766" t="str">
        <f>IF(AND(PESQUISA!$B$3&lt;&gt;"",OR(PESQUISA!$B$4="TODAS",B13766=PESQUISA!$B$4),ISNUMBER(SEARCH(PESQUISA!$B$3,D13766))),ROW()-1,"")</f>
        <v/>
      </c>
    </row>
    <row r="13767" spans="1:14" x14ac:dyDescent="0.3">
      <c r="A13767" t="s">
        <v>41483</v>
      </c>
      <c r="B13767" t="s">
        <v>31811</v>
      </c>
      <c r="C13767" t="s">
        <v>41484</v>
      </c>
      <c r="D13767" t="s">
        <v>41485</v>
      </c>
      <c r="E13767" t="s">
        <v>40</v>
      </c>
      <c r="F13767" s="7">
        <v>0.88</v>
      </c>
      <c r="G13767" t="s">
        <v>33</v>
      </c>
      <c r="H13767" t="s">
        <v>31814</v>
      </c>
      <c r="I13767" t="s">
        <v>31819</v>
      </c>
      <c r="M13767" t="s">
        <v>36</v>
      </c>
      <c r="N13767" t="str">
        <f>IF(AND(PESQUISA!$B$3&lt;&gt;"",OR(PESQUISA!$B$4="TODAS",B13767=PESQUISA!$B$4),ISNUMBER(SEARCH(PESQUISA!$B$3,D13767))),ROW()-1,"")</f>
        <v/>
      </c>
    </row>
    <row r="13768" spans="1:14" x14ac:dyDescent="0.3">
      <c r="A13768" t="s">
        <v>41486</v>
      </c>
      <c r="B13768" t="s">
        <v>31811</v>
      </c>
      <c r="C13768" t="s">
        <v>41487</v>
      </c>
      <c r="D13768" t="s">
        <v>41488</v>
      </c>
      <c r="E13768" t="s">
        <v>40</v>
      </c>
      <c r="F13768" s="7">
        <v>1.07</v>
      </c>
      <c r="G13768" t="s">
        <v>33</v>
      </c>
      <c r="H13768" t="s">
        <v>31814</v>
      </c>
      <c r="I13768" t="s">
        <v>31819</v>
      </c>
      <c r="M13768" t="s">
        <v>36</v>
      </c>
      <c r="N13768" t="str">
        <f>IF(AND(PESQUISA!$B$3&lt;&gt;"",OR(PESQUISA!$B$4="TODAS",B13768=PESQUISA!$B$4),ISNUMBER(SEARCH(PESQUISA!$B$3,D13768))),ROW()-1,"")</f>
        <v/>
      </c>
    </row>
    <row r="13769" spans="1:14" x14ac:dyDescent="0.3">
      <c r="A13769" t="s">
        <v>41489</v>
      </c>
      <c r="B13769" t="s">
        <v>31811</v>
      </c>
      <c r="C13769" t="s">
        <v>41490</v>
      </c>
      <c r="D13769" t="s">
        <v>41491</v>
      </c>
      <c r="E13769" t="s">
        <v>38057</v>
      </c>
      <c r="F13769" s="7">
        <v>24.99</v>
      </c>
      <c r="G13769" t="s">
        <v>33</v>
      </c>
      <c r="H13769" t="s">
        <v>31814</v>
      </c>
      <c r="I13769" t="s">
        <v>31819</v>
      </c>
      <c r="M13769" t="s">
        <v>36</v>
      </c>
      <c r="N13769" t="str">
        <f>IF(AND(PESQUISA!$B$3&lt;&gt;"",OR(PESQUISA!$B$4="TODAS",B13769=PESQUISA!$B$4),ISNUMBER(SEARCH(PESQUISA!$B$3,D13769))),ROW()-1,"")</f>
        <v/>
      </c>
    </row>
    <row r="13770" spans="1:14" x14ac:dyDescent="0.3">
      <c r="A13770" t="s">
        <v>41492</v>
      </c>
      <c r="B13770" t="s">
        <v>31811</v>
      </c>
      <c r="C13770" t="s">
        <v>41493</v>
      </c>
      <c r="D13770" t="s">
        <v>41494</v>
      </c>
      <c r="E13770" t="s">
        <v>40</v>
      </c>
      <c r="F13770" s="7">
        <v>0.2</v>
      </c>
      <c r="G13770" t="s">
        <v>33</v>
      </c>
      <c r="H13770" t="s">
        <v>31814</v>
      </c>
      <c r="I13770" t="s">
        <v>31819</v>
      </c>
      <c r="M13770" t="s">
        <v>36</v>
      </c>
      <c r="N13770" t="str">
        <f>IF(AND(PESQUISA!$B$3&lt;&gt;"",OR(PESQUISA!$B$4="TODAS",B13770=PESQUISA!$B$4),ISNUMBER(SEARCH(PESQUISA!$B$3,D13770))),ROW()-1,"")</f>
        <v/>
      </c>
    </row>
    <row r="13771" spans="1:14" x14ac:dyDescent="0.3">
      <c r="A13771" t="s">
        <v>41495</v>
      </c>
      <c r="B13771" t="s">
        <v>31811</v>
      </c>
      <c r="C13771" t="s">
        <v>41496</v>
      </c>
      <c r="D13771" t="s">
        <v>41497</v>
      </c>
      <c r="E13771" t="s">
        <v>40</v>
      </c>
      <c r="F13771" s="7">
        <v>0.99</v>
      </c>
      <c r="G13771" t="s">
        <v>33</v>
      </c>
      <c r="H13771" t="s">
        <v>31814</v>
      </c>
      <c r="I13771" t="s">
        <v>31819</v>
      </c>
      <c r="M13771" t="s">
        <v>36</v>
      </c>
      <c r="N13771" t="str">
        <f>IF(AND(PESQUISA!$B$3&lt;&gt;"",OR(PESQUISA!$B$4="TODAS",B13771=PESQUISA!$B$4),ISNUMBER(SEARCH(PESQUISA!$B$3,D13771))),ROW()-1,"")</f>
        <v/>
      </c>
    </row>
    <row r="13772" spans="1:14" x14ac:dyDescent="0.3">
      <c r="A13772" t="s">
        <v>41498</v>
      </c>
      <c r="B13772" t="s">
        <v>31811</v>
      </c>
      <c r="C13772" t="s">
        <v>41499</v>
      </c>
      <c r="D13772" t="s">
        <v>41500</v>
      </c>
      <c r="E13772" t="s">
        <v>40</v>
      </c>
      <c r="F13772" s="7">
        <v>3.75</v>
      </c>
      <c r="G13772" t="s">
        <v>33</v>
      </c>
      <c r="H13772" t="s">
        <v>31814</v>
      </c>
      <c r="I13772" t="s">
        <v>31819</v>
      </c>
      <c r="M13772" t="s">
        <v>36</v>
      </c>
      <c r="N13772" t="str">
        <f>IF(AND(PESQUISA!$B$3&lt;&gt;"",OR(PESQUISA!$B$4="TODAS",B13772=PESQUISA!$B$4),ISNUMBER(SEARCH(PESQUISA!$B$3,D13772))),ROW()-1,"")</f>
        <v/>
      </c>
    </row>
    <row r="13773" spans="1:14" x14ac:dyDescent="0.3">
      <c r="A13773" t="s">
        <v>41501</v>
      </c>
      <c r="B13773" t="s">
        <v>31811</v>
      </c>
      <c r="C13773" t="s">
        <v>41502</v>
      </c>
      <c r="D13773" t="s">
        <v>41503</v>
      </c>
      <c r="E13773" t="s">
        <v>40</v>
      </c>
      <c r="F13773" s="7">
        <v>4.8</v>
      </c>
      <c r="G13773" t="s">
        <v>33</v>
      </c>
      <c r="H13773" t="s">
        <v>31814</v>
      </c>
      <c r="I13773" t="s">
        <v>31819</v>
      </c>
      <c r="M13773" t="s">
        <v>36</v>
      </c>
      <c r="N13773" t="str">
        <f>IF(AND(PESQUISA!$B$3&lt;&gt;"",OR(PESQUISA!$B$4="TODAS",B13773=PESQUISA!$B$4),ISNUMBER(SEARCH(PESQUISA!$B$3,D13773))),ROW()-1,"")</f>
        <v/>
      </c>
    </row>
    <row r="13774" spans="1:14" x14ac:dyDescent="0.3">
      <c r="A13774" t="s">
        <v>41504</v>
      </c>
      <c r="B13774" t="s">
        <v>31811</v>
      </c>
      <c r="C13774" t="s">
        <v>41505</v>
      </c>
      <c r="D13774" t="s">
        <v>41506</v>
      </c>
      <c r="E13774" t="s">
        <v>40</v>
      </c>
      <c r="F13774" s="7">
        <v>0.61</v>
      </c>
      <c r="G13774" t="s">
        <v>33</v>
      </c>
      <c r="H13774" t="s">
        <v>31814</v>
      </c>
      <c r="I13774" t="s">
        <v>31819</v>
      </c>
      <c r="M13774" t="s">
        <v>36</v>
      </c>
      <c r="N13774" t="str">
        <f>IF(AND(PESQUISA!$B$3&lt;&gt;"",OR(PESQUISA!$B$4="TODAS",B13774=PESQUISA!$B$4),ISNUMBER(SEARCH(PESQUISA!$B$3,D13774))),ROW()-1,"")</f>
        <v/>
      </c>
    </row>
    <row r="13775" spans="1:14" x14ac:dyDescent="0.3">
      <c r="A13775" t="s">
        <v>41507</v>
      </c>
      <c r="B13775" t="s">
        <v>31811</v>
      </c>
      <c r="C13775" t="s">
        <v>41508</v>
      </c>
      <c r="D13775" t="s">
        <v>41509</v>
      </c>
      <c r="E13775" t="s">
        <v>40</v>
      </c>
      <c r="F13775" s="7">
        <v>1.03</v>
      </c>
      <c r="G13775" t="s">
        <v>33</v>
      </c>
      <c r="H13775" t="s">
        <v>31814</v>
      </c>
      <c r="I13775" t="s">
        <v>31819</v>
      </c>
      <c r="M13775" t="s">
        <v>36</v>
      </c>
      <c r="N13775" t="str">
        <f>IF(AND(PESQUISA!$B$3&lt;&gt;"",OR(PESQUISA!$B$4="TODAS",B13775=PESQUISA!$B$4),ISNUMBER(SEARCH(PESQUISA!$B$3,D13775))),ROW()-1,"")</f>
        <v/>
      </c>
    </row>
    <row r="13776" spans="1:14" x14ac:dyDescent="0.3">
      <c r="A13776" t="s">
        <v>41510</v>
      </c>
      <c r="B13776" t="s">
        <v>31811</v>
      </c>
      <c r="C13776" t="s">
        <v>41511</v>
      </c>
      <c r="D13776" t="s">
        <v>41512</v>
      </c>
      <c r="E13776" t="s">
        <v>40</v>
      </c>
      <c r="F13776" s="7">
        <v>43.04</v>
      </c>
      <c r="G13776" t="s">
        <v>33</v>
      </c>
      <c r="H13776" t="s">
        <v>31814</v>
      </c>
      <c r="I13776" t="s">
        <v>31819</v>
      </c>
      <c r="M13776" t="s">
        <v>36</v>
      </c>
      <c r="N13776" t="str">
        <f>IF(AND(PESQUISA!$B$3&lt;&gt;"",OR(PESQUISA!$B$4="TODAS",B13776=PESQUISA!$B$4),ISNUMBER(SEARCH(PESQUISA!$B$3,D13776))),ROW()-1,"")</f>
        <v/>
      </c>
    </row>
    <row r="13777" spans="1:14" x14ac:dyDescent="0.3">
      <c r="A13777" t="s">
        <v>41513</v>
      </c>
      <c r="B13777" t="s">
        <v>31811</v>
      </c>
      <c r="C13777" t="s">
        <v>41514</v>
      </c>
      <c r="D13777" t="s">
        <v>41515</v>
      </c>
      <c r="E13777" t="s">
        <v>38057</v>
      </c>
      <c r="F13777" s="7">
        <v>103.57</v>
      </c>
      <c r="G13777" t="s">
        <v>33</v>
      </c>
      <c r="H13777" t="s">
        <v>31814</v>
      </c>
      <c r="I13777" t="s">
        <v>31819</v>
      </c>
      <c r="M13777" t="s">
        <v>36</v>
      </c>
      <c r="N13777" t="str">
        <f>IF(AND(PESQUISA!$B$3&lt;&gt;"",OR(PESQUISA!$B$4="TODAS",B13777=PESQUISA!$B$4),ISNUMBER(SEARCH(PESQUISA!$B$3,D13777))),ROW()-1,"")</f>
        <v/>
      </c>
    </row>
    <row r="13778" spans="1:14" x14ac:dyDescent="0.3">
      <c r="A13778" t="s">
        <v>41516</v>
      </c>
      <c r="B13778" t="s">
        <v>31811</v>
      </c>
      <c r="C13778" t="s">
        <v>41517</v>
      </c>
      <c r="D13778" t="s">
        <v>41518</v>
      </c>
      <c r="E13778" t="s">
        <v>38057</v>
      </c>
      <c r="F13778" s="7">
        <v>42.85</v>
      </c>
      <c r="G13778" t="s">
        <v>33</v>
      </c>
      <c r="H13778" t="s">
        <v>31814</v>
      </c>
      <c r="I13778" t="s">
        <v>31819</v>
      </c>
      <c r="M13778" t="s">
        <v>36</v>
      </c>
      <c r="N13778" t="str">
        <f>IF(AND(PESQUISA!$B$3&lt;&gt;"",OR(PESQUISA!$B$4="TODAS",B13778=PESQUISA!$B$4),ISNUMBER(SEARCH(PESQUISA!$B$3,D13778))),ROW()-1,"")</f>
        <v/>
      </c>
    </row>
    <row r="13779" spans="1:14" x14ac:dyDescent="0.3">
      <c r="A13779" t="s">
        <v>41519</v>
      </c>
      <c r="B13779" t="s">
        <v>31811</v>
      </c>
      <c r="C13779" t="s">
        <v>41520</v>
      </c>
      <c r="D13779" t="s">
        <v>41521</v>
      </c>
      <c r="E13779" t="s">
        <v>38057</v>
      </c>
      <c r="F13779" s="7">
        <v>169.64</v>
      </c>
      <c r="G13779" t="s">
        <v>33</v>
      </c>
      <c r="H13779" t="s">
        <v>31814</v>
      </c>
      <c r="I13779" t="s">
        <v>31819</v>
      </c>
      <c r="M13779" t="s">
        <v>36</v>
      </c>
      <c r="N13779" t="str">
        <f>IF(AND(PESQUISA!$B$3&lt;&gt;"",OR(PESQUISA!$B$4="TODAS",B13779=PESQUISA!$B$4),ISNUMBER(SEARCH(PESQUISA!$B$3,D13779))),ROW()-1,"")</f>
        <v/>
      </c>
    </row>
    <row r="13780" spans="1:14" x14ac:dyDescent="0.3">
      <c r="A13780" t="s">
        <v>41522</v>
      </c>
      <c r="B13780" t="s">
        <v>31811</v>
      </c>
      <c r="C13780" t="s">
        <v>41523</v>
      </c>
      <c r="D13780" t="s">
        <v>41524</v>
      </c>
      <c r="E13780" t="s">
        <v>40</v>
      </c>
      <c r="F13780" s="7">
        <v>0.47</v>
      </c>
      <c r="G13780" t="s">
        <v>33</v>
      </c>
      <c r="H13780" t="s">
        <v>31814</v>
      </c>
      <c r="I13780" t="s">
        <v>31819</v>
      </c>
      <c r="M13780" t="s">
        <v>36</v>
      </c>
      <c r="N13780" t="str">
        <f>IF(AND(PESQUISA!$B$3&lt;&gt;"",OR(PESQUISA!$B$4="TODAS",B13780=PESQUISA!$B$4),ISNUMBER(SEARCH(PESQUISA!$B$3,D13780))),ROW()-1,"")</f>
        <v/>
      </c>
    </row>
    <row r="13781" spans="1:14" x14ac:dyDescent="0.3">
      <c r="A13781" t="s">
        <v>41525</v>
      </c>
      <c r="B13781" t="s">
        <v>31811</v>
      </c>
      <c r="C13781" t="s">
        <v>41526</v>
      </c>
      <c r="D13781" t="s">
        <v>41527</v>
      </c>
      <c r="E13781" t="s">
        <v>40</v>
      </c>
      <c r="F13781" s="7">
        <v>0.42</v>
      </c>
      <c r="G13781" t="s">
        <v>33</v>
      </c>
      <c r="H13781" t="s">
        <v>31814</v>
      </c>
      <c r="I13781" t="s">
        <v>31819</v>
      </c>
      <c r="M13781" t="s">
        <v>36</v>
      </c>
      <c r="N13781" t="str">
        <f>IF(AND(PESQUISA!$B$3&lt;&gt;"",OR(PESQUISA!$B$4="TODAS",B13781=PESQUISA!$B$4),ISNUMBER(SEARCH(PESQUISA!$B$3,D13781))),ROW()-1,"")</f>
        <v/>
      </c>
    </row>
    <row r="13782" spans="1:14" x14ac:dyDescent="0.3">
      <c r="A13782" t="s">
        <v>41528</v>
      </c>
      <c r="B13782" t="s">
        <v>31811</v>
      </c>
      <c r="C13782" t="s">
        <v>41529</v>
      </c>
      <c r="D13782" t="s">
        <v>41530</v>
      </c>
      <c r="E13782" t="s">
        <v>41531</v>
      </c>
      <c r="F13782" s="7">
        <v>7964.77</v>
      </c>
      <c r="G13782" t="s">
        <v>33</v>
      </c>
      <c r="H13782" t="s">
        <v>31814</v>
      </c>
      <c r="I13782" t="s">
        <v>31819</v>
      </c>
      <c r="M13782" t="s">
        <v>36</v>
      </c>
      <c r="N13782" t="str">
        <f>IF(AND(PESQUISA!$B$3&lt;&gt;"",OR(PESQUISA!$B$4="TODAS",B13782=PESQUISA!$B$4),ISNUMBER(SEARCH(PESQUISA!$B$3,D13782))),ROW()-1,"")</f>
        <v/>
      </c>
    </row>
    <row r="13783" spans="1:14" x14ac:dyDescent="0.3">
      <c r="A13783" t="s">
        <v>41532</v>
      </c>
      <c r="B13783" t="s">
        <v>31811</v>
      </c>
      <c r="C13783" t="s">
        <v>41533</v>
      </c>
      <c r="D13783" t="s">
        <v>41534</v>
      </c>
      <c r="E13783" t="s">
        <v>859</v>
      </c>
      <c r="F13783" s="7">
        <v>18.73</v>
      </c>
      <c r="G13783" t="s">
        <v>33</v>
      </c>
      <c r="H13783" t="s">
        <v>31814</v>
      </c>
      <c r="I13783" t="s">
        <v>31819</v>
      </c>
      <c r="M13783" t="s">
        <v>36</v>
      </c>
      <c r="N13783" t="str">
        <f>IF(AND(PESQUISA!$B$3&lt;&gt;"",OR(PESQUISA!$B$4="TODAS",B13783=PESQUISA!$B$4),ISNUMBER(SEARCH(PESQUISA!$B$3,D13783))),ROW()-1,"")</f>
        <v/>
      </c>
    </row>
    <row r="13784" spans="1:14" x14ac:dyDescent="0.3">
      <c r="A13784" t="s">
        <v>41535</v>
      </c>
      <c r="B13784" t="s">
        <v>31811</v>
      </c>
      <c r="C13784" t="s">
        <v>41536</v>
      </c>
      <c r="D13784" t="s">
        <v>41537</v>
      </c>
      <c r="E13784" t="s">
        <v>40</v>
      </c>
      <c r="F13784" s="7">
        <v>29.5</v>
      </c>
      <c r="G13784" t="s">
        <v>33</v>
      </c>
      <c r="H13784" t="s">
        <v>31814</v>
      </c>
      <c r="I13784" t="s">
        <v>31819</v>
      </c>
      <c r="M13784" t="s">
        <v>36</v>
      </c>
      <c r="N13784" t="str">
        <f>IF(AND(PESQUISA!$B$3&lt;&gt;"",OR(PESQUISA!$B$4="TODAS",B13784=PESQUISA!$B$4),ISNUMBER(SEARCH(PESQUISA!$B$3,D13784))),ROW()-1,"")</f>
        <v/>
      </c>
    </row>
    <row r="13785" spans="1:14" x14ac:dyDescent="0.3">
      <c r="A13785" t="s">
        <v>41538</v>
      </c>
      <c r="B13785" t="s">
        <v>31811</v>
      </c>
      <c r="C13785" t="s">
        <v>41539</v>
      </c>
      <c r="D13785" t="s">
        <v>41540</v>
      </c>
      <c r="E13785" t="s">
        <v>40</v>
      </c>
      <c r="G13785" t="s">
        <v>33</v>
      </c>
      <c r="H13785" t="s">
        <v>31814</v>
      </c>
      <c r="I13785" t="s">
        <v>31819</v>
      </c>
      <c r="M13785" t="s">
        <v>53</v>
      </c>
      <c r="N13785" t="str">
        <f>IF(AND(PESQUISA!$B$3&lt;&gt;"",OR(PESQUISA!$B$4="TODAS",B13785=PESQUISA!$B$4),ISNUMBER(SEARCH(PESQUISA!$B$3,D13785))),ROW()-1,"")</f>
        <v/>
      </c>
    </row>
    <row r="13786" spans="1:14" x14ac:dyDescent="0.3">
      <c r="A13786" t="s">
        <v>41541</v>
      </c>
      <c r="B13786" t="s">
        <v>31811</v>
      </c>
      <c r="C13786" t="s">
        <v>41542</v>
      </c>
      <c r="D13786" t="s">
        <v>41543</v>
      </c>
      <c r="E13786" t="s">
        <v>40</v>
      </c>
      <c r="F13786" s="7">
        <v>62.37</v>
      </c>
      <c r="G13786" t="s">
        <v>33</v>
      </c>
      <c r="H13786" t="s">
        <v>31814</v>
      </c>
      <c r="I13786" t="s">
        <v>31819</v>
      </c>
      <c r="M13786" t="s">
        <v>36</v>
      </c>
      <c r="N13786" t="str">
        <f>IF(AND(PESQUISA!$B$3&lt;&gt;"",OR(PESQUISA!$B$4="TODAS",B13786=PESQUISA!$B$4),ISNUMBER(SEARCH(PESQUISA!$B$3,D13786))),ROW()-1,"")</f>
        <v/>
      </c>
    </row>
    <row r="13787" spans="1:14" x14ac:dyDescent="0.3">
      <c r="A13787" t="s">
        <v>41544</v>
      </c>
      <c r="B13787" t="s">
        <v>31811</v>
      </c>
      <c r="C13787" t="s">
        <v>41545</v>
      </c>
      <c r="D13787" t="s">
        <v>41546</v>
      </c>
      <c r="E13787" t="s">
        <v>32</v>
      </c>
      <c r="F13787" s="7">
        <v>231.48</v>
      </c>
      <c r="G13787" t="s">
        <v>33</v>
      </c>
      <c r="H13787" t="s">
        <v>31814</v>
      </c>
      <c r="I13787" t="s">
        <v>31819</v>
      </c>
      <c r="M13787" t="s">
        <v>36</v>
      </c>
      <c r="N13787" t="str">
        <f>IF(AND(PESQUISA!$B$3&lt;&gt;"",OR(PESQUISA!$B$4="TODAS",B13787=PESQUISA!$B$4),ISNUMBER(SEARCH(PESQUISA!$B$3,D13787))),ROW()-1,"")</f>
        <v/>
      </c>
    </row>
    <row r="13788" spans="1:14" x14ac:dyDescent="0.3">
      <c r="A13788" t="s">
        <v>41547</v>
      </c>
      <c r="B13788" t="s">
        <v>31811</v>
      </c>
      <c r="C13788" t="s">
        <v>41548</v>
      </c>
      <c r="D13788" t="s">
        <v>41549</v>
      </c>
      <c r="E13788" t="s">
        <v>32</v>
      </c>
      <c r="F13788" s="7">
        <v>168.99</v>
      </c>
      <c r="G13788" t="s">
        <v>33</v>
      </c>
      <c r="H13788" t="s">
        <v>31814</v>
      </c>
      <c r="I13788" t="s">
        <v>31819</v>
      </c>
      <c r="M13788" t="s">
        <v>36</v>
      </c>
      <c r="N13788" t="str">
        <f>IF(AND(PESQUISA!$B$3&lt;&gt;"",OR(PESQUISA!$B$4="TODAS",B13788=PESQUISA!$B$4),ISNUMBER(SEARCH(PESQUISA!$B$3,D13788))),ROW()-1,"")</f>
        <v/>
      </c>
    </row>
    <row r="13789" spans="1:14" x14ac:dyDescent="0.3">
      <c r="A13789" t="s">
        <v>41550</v>
      </c>
      <c r="B13789" t="s">
        <v>31811</v>
      </c>
      <c r="C13789" t="s">
        <v>41551</v>
      </c>
      <c r="D13789" t="s">
        <v>41552</v>
      </c>
      <c r="E13789" t="s">
        <v>32</v>
      </c>
      <c r="F13789" s="7">
        <v>235.33</v>
      </c>
      <c r="G13789" t="s">
        <v>33</v>
      </c>
      <c r="H13789" t="s">
        <v>31814</v>
      </c>
      <c r="I13789" t="s">
        <v>31819</v>
      </c>
      <c r="M13789" t="s">
        <v>36</v>
      </c>
      <c r="N13789" t="str">
        <f>IF(AND(PESQUISA!$B$3&lt;&gt;"",OR(PESQUISA!$B$4="TODAS",B13789=PESQUISA!$B$4),ISNUMBER(SEARCH(PESQUISA!$B$3,D13789))),ROW()-1,"")</f>
        <v/>
      </c>
    </row>
    <row r="13790" spans="1:14" x14ac:dyDescent="0.3">
      <c r="A13790" t="s">
        <v>41553</v>
      </c>
      <c r="B13790" t="s">
        <v>31811</v>
      </c>
      <c r="C13790" t="s">
        <v>41554</v>
      </c>
      <c r="D13790" t="s">
        <v>41555</v>
      </c>
      <c r="E13790" t="s">
        <v>32</v>
      </c>
      <c r="F13790" s="7">
        <v>172.31</v>
      </c>
      <c r="G13790" t="s">
        <v>33</v>
      </c>
      <c r="H13790" t="s">
        <v>31814</v>
      </c>
      <c r="I13790" t="s">
        <v>31819</v>
      </c>
      <c r="M13790" t="s">
        <v>36</v>
      </c>
      <c r="N13790" t="str">
        <f>IF(AND(PESQUISA!$B$3&lt;&gt;"",OR(PESQUISA!$B$4="TODAS",B13790=PESQUISA!$B$4),ISNUMBER(SEARCH(PESQUISA!$B$3,D13790))),ROW()-1,"")</f>
        <v/>
      </c>
    </row>
    <row r="13791" spans="1:14" x14ac:dyDescent="0.3">
      <c r="A13791" t="s">
        <v>41556</v>
      </c>
      <c r="B13791" t="s">
        <v>31811</v>
      </c>
      <c r="C13791" t="s">
        <v>41557</v>
      </c>
      <c r="D13791" t="s">
        <v>41558</v>
      </c>
      <c r="E13791" t="s">
        <v>6144</v>
      </c>
      <c r="F13791" s="7">
        <v>25.46</v>
      </c>
      <c r="G13791" t="s">
        <v>33</v>
      </c>
      <c r="H13791" t="s">
        <v>31814</v>
      </c>
      <c r="I13791" t="s">
        <v>32249</v>
      </c>
      <c r="M13791" t="s">
        <v>36</v>
      </c>
      <c r="N13791" t="str">
        <f>IF(AND(PESQUISA!$B$3&lt;&gt;"",OR(PESQUISA!$B$4="TODAS",B13791=PESQUISA!$B$4),ISNUMBER(SEARCH(PESQUISA!$B$3,D13791))),ROW()-1,"")</f>
        <v/>
      </c>
    </row>
    <row r="13792" spans="1:14" x14ac:dyDescent="0.3">
      <c r="A13792" t="s">
        <v>41559</v>
      </c>
      <c r="B13792" t="s">
        <v>31811</v>
      </c>
      <c r="C13792" t="s">
        <v>41560</v>
      </c>
      <c r="D13792" t="s">
        <v>41561</v>
      </c>
      <c r="E13792" t="s">
        <v>21689</v>
      </c>
      <c r="F13792" s="7">
        <v>4565.82</v>
      </c>
      <c r="G13792" t="s">
        <v>33</v>
      </c>
      <c r="H13792" t="s">
        <v>31814</v>
      </c>
      <c r="I13792" t="s">
        <v>32249</v>
      </c>
      <c r="M13792" t="s">
        <v>36</v>
      </c>
      <c r="N13792" t="str">
        <f>IF(AND(PESQUISA!$B$3&lt;&gt;"",OR(PESQUISA!$B$4="TODAS",B13792=PESQUISA!$B$4),ISNUMBER(SEARCH(PESQUISA!$B$3,D13792))),ROW()-1,"")</f>
        <v/>
      </c>
    </row>
    <row r="13793" spans="1:14" x14ac:dyDescent="0.3">
      <c r="A13793" t="s">
        <v>41562</v>
      </c>
      <c r="B13793" t="s">
        <v>31811</v>
      </c>
      <c r="C13793" t="s">
        <v>41563</v>
      </c>
      <c r="D13793" t="s">
        <v>41564</v>
      </c>
      <c r="E13793" t="s">
        <v>40</v>
      </c>
      <c r="F13793" s="7">
        <v>12.94</v>
      </c>
      <c r="G13793" t="s">
        <v>33</v>
      </c>
      <c r="H13793" t="s">
        <v>31814</v>
      </c>
      <c r="I13793" t="s">
        <v>31819</v>
      </c>
      <c r="M13793" t="s">
        <v>36</v>
      </c>
      <c r="N13793" t="str">
        <f>IF(AND(PESQUISA!$B$3&lt;&gt;"",OR(PESQUISA!$B$4="TODAS",B13793=PESQUISA!$B$4),ISNUMBER(SEARCH(PESQUISA!$B$3,D13793))),ROW()-1,"")</f>
        <v/>
      </c>
    </row>
    <row r="13794" spans="1:14" x14ac:dyDescent="0.3">
      <c r="A13794" t="s">
        <v>41565</v>
      </c>
      <c r="B13794" t="s">
        <v>31811</v>
      </c>
      <c r="C13794" t="s">
        <v>41566</v>
      </c>
      <c r="D13794" t="s">
        <v>41567</v>
      </c>
      <c r="E13794" t="s">
        <v>40</v>
      </c>
      <c r="F13794" s="7">
        <v>14.06</v>
      </c>
      <c r="G13794" t="s">
        <v>33</v>
      </c>
      <c r="H13794" t="s">
        <v>31814</v>
      </c>
      <c r="I13794" t="s">
        <v>31819</v>
      </c>
      <c r="M13794" t="s">
        <v>36</v>
      </c>
      <c r="N13794" t="str">
        <f>IF(AND(PESQUISA!$B$3&lt;&gt;"",OR(PESQUISA!$B$4="TODAS",B13794=PESQUISA!$B$4),ISNUMBER(SEARCH(PESQUISA!$B$3,D13794))),ROW()-1,"")</f>
        <v/>
      </c>
    </row>
    <row r="13795" spans="1:14" x14ac:dyDescent="0.3">
      <c r="A13795" t="s">
        <v>41568</v>
      </c>
      <c r="B13795" t="s">
        <v>31811</v>
      </c>
      <c r="C13795" t="s">
        <v>41569</v>
      </c>
      <c r="D13795" t="s">
        <v>41570</v>
      </c>
      <c r="E13795" t="s">
        <v>40</v>
      </c>
      <c r="F13795" s="7">
        <v>24.61</v>
      </c>
      <c r="G13795" t="s">
        <v>33</v>
      </c>
      <c r="H13795" t="s">
        <v>31814</v>
      </c>
      <c r="I13795" t="s">
        <v>31819</v>
      </c>
      <c r="M13795" t="s">
        <v>36</v>
      </c>
      <c r="N13795" t="str">
        <f>IF(AND(PESQUISA!$B$3&lt;&gt;"",OR(PESQUISA!$B$4="TODAS",B13795=PESQUISA!$B$4),ISNUMBER(SEARCH(PESQUISA!$B$3,D13795))),ROW()-1,"")</f>
        <v/>
      </c>
    </row>
    <row r="13796" spans="1:14" x14ac:dyDescent="0.3">
      <c r="A13796" t="s">
        <v>41571</v>
      </c>
      <c r="B13796" t="s">
        <v>31811</v>
      </c>
      <c r="C13796" t="s">
        <v>41572</v>
      </c>
      <c r="D13796" t="s">
        <v>41573</v>
      </c>
      <c r="E13796" t="s">
        <v>40</v>
      </c>
      <c r="F13796" s="7">
        <v>33.299999999999997</v>
      </c>
      <c r="G13796" t="s">
        <v>33</v>
      </c>
      <c r="H13796" t="s">
        <v>31814</v>
      </c>
      <c r="I13796" t="s">
        <v>31819</v>
      </c>
      <c r="M13796" t="s">
        <v>36</v>
      </c>
      <c r="N13796" t="str">
        <f>IF(AND(PESQUISA!$B$3&lt;&gt;"",OR(PESQUISA!$B$4="TODAS",B13796=PESQUISA!$B$4),ISNUMBER(SEARCH(PESQUISA!$B$3,D13796))),ROW()-1,"")</f>
        <v/>
      </c>
    </row>
    <row r="13797" spans="1:14" x14ac:dyDescent="0.3">
      <c r="A13797" t="s">
        <v>41574</v>
      </c>
      <c r="B13797" t="s">
        <v>31811</v>
      </c>
      <c r="C13797" t="s">
        <v>41575</v>
      </c>
      <c r="D13797" t="s">
        <v>41576</v>
      </c>
      <c r="E13797" t="s">
        <v>40</v>
      </c>
      <c r="F13797" s="7">
        <v>406.36</v>
      </c>
      <c r="G13797" t="s">
        <v>33</v>
      </c>
      <c r="H13797" t="s">
        <v>31814</v>
      </c>
      <c r="I13797" t="s">
        <v>31819</v>
      </c>
      <c r="M13797" t="s">
        <v>36</v>
      </c>
      <c r="N13797" t="str">
        <f>IF(AND(PESQUISA!$B$3&lt;&gt;"",OR(PESQUISA!$B$4="TODAS",B13797=PESQUISA!$B$4),ISNUMBER(SEARCH(PESQUISA!$B$3,D13797))),ROW()-1,"")</f>
        <v/>
      </c>
    </row>
    <row r="13798" spans="1:14" x14ac:dyDescent="0.3">
      <c r="A13798" t="s">
        <v>41577</v>
      </c>
      <c r="B13798" t="s">
        <v>31811</v>
      </c>
      <c r="C13798" t="s">
        <v>41578</v>
      </c>
      <c r="D13798" t="s">
        <v>41579</v>
      </c>
      <c r="E13798" t="s">
        <v>40</v>
      </c>
      <c r="F13798" s="7">
        <v>1088.26</v>
      </c>
      <c r="G13798" t="s">
        <v>33</v>
      </c>
      <c r="H13798" t="s">
        <v>31814</v>
      </c>
      <c r="I13798" t="s">
        <v>31819</v>
      </c>
      <c r="M13798" t="s">
        <v>36</v>
      </c>
      <c r="N13798" t="str">
        <f>IF(AND(PESQUISA!$B$3&lt;&gt;"",OR(PESQUISA!$B$4="TODAS",B13798=PESQUISA!$B$4),ISNUMBER(SEARCH(PESQUISA!$B$3,D13798))),ROW()-1,"")</f>
        <v/>
      </c>
    </row>
    <row r="13799" spans="1:14" x14ac:dyDescent="0.3">
      <c r="A13799" t="s">
        <v>41580</v>
      </c>
      <c r="B13799" t="s">
        <v>31811</v>
      </c>
      <c r="C13799" t="s">
        <v>41581</v>
      </c>
      <c r="D13799" t="s">
        <v>41582</v>
      </c>
      <c r="E13799" t="s">
        <v>40</v>
      </c>
      <c r="F13799" s="7">
        <v>2445.1799999999998</v>
      </c>
      <c r="G13799" t="s">
        <v>33</v>
      </c>
      <c r="H13799" t="s">
        <v>31814</v>
      </c>
      <c r="I13799" t="s">
        <v>31819</v>
      </c>
      <c r="M13799" t="s">
        <v>36</v>
      </c>
      <c r="N13799" t="str">
        <f>IF(AND(PESQUISA!$B$3&lt;&gt;"",OR(PESQUISA!$B$4="TODAS",B13799=PESQUISA!$B$4),ISNUMBER(SEARCH(PESQUISA!$B$3,D13799))),ROW()-1,"")</f>
        <v/>
      </c>
    </row>
    <row r="13800" spans="1:14" x14ac:dyDescent="0.3">
      <c r="A13800" t="s">
        <v>41583</v>
      </c>
      <c r="B13800" t="s">
        <v>31811</v>
      </c>
      <c r="C13800" t="s">
        <v>41584</v>
      </c>
      <c r="D13800" t="s">
        <v>41585</v>
      </c>
      <c r="E13800" t="s">
        <v>40</v>
      </c>
      <c r="F13800" s="7">
        <v>3835.6</v>
      </c>
      <c r="G13800" t="s">
        <v>33</v>
      </c>
      <c r="H13800" t="s">
        <v>31814</v>
      </c>
      <c r="I13800" t="s">
        <v>31819</v>
      </c>
      <c r="M13800" t="s">
        <v>36</v>
      </c>
      <c r="N13800" t="str">
        <f>IF(AND(PESQUISA!$B$3&lt;&gt;"",OR(PESQUISA!$B$4="TODAS",B13800=PESQUISA!$B$4),ISNUMBER(SEARCH(PESQUISA!$B$3,D13800))),ROW()-1,"")</f>
        <v/>
      </c>
    </row>
    <row r="13801" spans="1:14" x14ac:dyDescent="0.3">
      <c r="A13801" t="s">
        <v>41586</v>
      </c>
      <c r="B13801" t="s">
        <v>31811</v>
      </c>
      <c r="C13801" t="s">
        <v>41587</v>
      </c>
      <c r="D13801" t="s">
        <v>41588</v>
      </c>
      <c r="E13801" t="s">
        <v>32</v>
      </c>
      <c r="G13801" t="s">
        <v>33</v>
      </c>
      <c r="H13801" t="s">
        <v>31814</v>
      </c>
      <c r="I13801" t="s">
        <v>31819</v>
      </c>
      <c r="M13801" t="s">
        <v>53</v>
      </c>
      <c r="N13801" t="str">
        <f>IF(AND(PESQUISA!$B$3&lt;&gt;"",OR(PESQUISA!$B$4="TODAS",B13801=PESQUISA!$B$4),ISNUMBER(SEARCH(PESQUISA!$B$3,D13801))),ROW()-1,"")</f>
        <v/>
      </c>
    </row>
    <row r="13802" spans="1:14" x14ac:dyDescent="0.3">
      <c r="A13802" t="s">
        <v>41589</v>
      </c>
      <c r="B13802" t="s">
        <v>31811</v>
      </c>
      <c r="C13802" t="s">
        <v>41590</v>
      </c>
      <c r="D13802" t="s">
        <v>41591</v>
      </c>
      <c r="E13802" t="s">
        <v>32</v>
      </c>
      <c r="G13802" t="s">
        <v>33</v>
      </c>
      <c r="H13802" t="s">
        <v>31814</v>
      </c>
      <c r="I13802" t="s">
        <v>31819</v>
      </c>
      <c r="M13802" t="s">
        <v>53</v>
      </c>
      <c r="N13802" t="str">
        <f>IF(AND(PESQUISA!$B$3&lt;&gt;"",OR(PESQUISA!$B$4="TODAS",B13802=PESQUISA!$B$4),ISNUMBER(SEARCH(PESQUISA!$B$3,D13802))),ROW()-1,"")</f>
        <v/>
      </c>
    </row>
    <row r="13803" spans="1:14" x14ac:dyDescent="0.3">
      <c r="A13803" t="s">
        <v>41592</v>
      </c>
      <c r="B13803" t="s">
        <v>31811</v>
      </c>
      <c r="C13803" t="s">
        <v>41593</v>
      </c>
      <c r="D13803" t="s">
        <v>41594</v>
      </c>
      <c r="E13803" t="s">
        <v>32</v>
      </c>
      <c r="G13803" t="s">
        <v>33</v>
      </c>
      <c r="H13803" t="s">
        <v>31814</v>
      </c>
      <c r="I13803" t="s">
        <v>31819</v>
      </c>
      <c r="M13803" t="s">
        <v>53</v>
      </c>
      <c r="N13803" t="str">
        <f>IF(AND(PESQUISA!$B$3&lt;&gt;"",OR(PESQUISA!$B$4="TODAS",B13803=PESQUISA!$B$4),ISNUMBER(SEARCH(PESQUISA!$B$3,D13803))),ROW()-1,"")</f>
        <v/>
      </c>
    </row>
    <row r="13804" spans="1:14" x14ac:dyDescent="0.3">
      <c r="A13804" t="s">
        <v>41595</v>
      </c>
      <c r="B13804" t="s">
        <v>31811</v>
      </c>
      <c r="C13804" t="s">
        <v>41596</v>
      </c>
      <c r="D13804" t="s">
        <v>41597</v>
      </c>
      <c r="E13804" t="s">
        <v>376</v>
      </c>
      <c r="F13804" s="7">
        <v>187.64</v>
      </c>
      <c r="G13804" t="s">
        <v>33</v>
      </c>
      <c r="H13804" t="s">
        <v>31814</v>
      </c>
      <c r="I13804" t="s">
        <v>31819</v>
      </c>
      <c r="M13804" t="s">
        <v>36</v>
      </c>
      <c r="N13804" t="str">
        <f>IF(AND(PESQUISA!$B$3&lt;&gt;"",OR(PESQUISA!$B$4="TODAS",B13804=PESQUISA!$B$4),ISNUMBER(SEARCH(PESQUISA!$B$3,D13804))),ROW()-1,"")</f>
        <v/>
      </c>
    </row>
    <row r="13805" spans="1:14" x14ac:dyDescent="0.3">
      <c r="A13805" t="s">
        <v>41598</v>
      </c>
      <c r="B13805" t="s">
        <v>31811</v>
      </c>
      <c r="C13805" t="s">
        <v>41599</v>
      </c>
      <c r="D13805" t="s">
        <v>41600</v>
      </c>
      <c r="E13805" t="s">
        <v>376</v>
      </c>
      <c r="F13805" s="7">
        <v>162.52000000000001</v>
      </c>
      <c r="G13805" t="s">
        <v>33</v>
      </c>
      <c r="H13805" t="s">
        <v>31814</v>
      </c>
      <c r="I13805" t="s">
        <v>31819</v>
      </c>
      <c r="M13805" t="s">
        <v>36</v>
      </c>
      <c r="N13805" t="str">
        <f>IF(AND(PESQUISA!$B$3&lt;&gt;"",OR(PESQUISA!$B$4="TODAS",B13805=PESQUISA!$B$4),ISNUMBER(SEARCH(PESQUISA!$B$3,D13805))),ROW()-1,"")</f>
        <v/>
      </c>
    </row>
    <row r="13806" spans="1:14" x14ac:dyDescent="0.3">
      <c r="A13806" t="s">
        <v>41601</v>
      </c>
      <c r="B13806" t="s">
        <v>31811</v>
      </c>
      <c r="C13806" t="s">
        <v>41602</v>
      </c>
      <c r="D13806" t="s">
        <v>41603</v>
      </c>
      <c r="E13806" t="s">
        <v>376</v>
      </c>
      <c r="F13806" s="7">
        <v>163.38</v>
      </c>
      <c r="G13806" t="s">
        <v>33</v>
      </c>
      <c r="H13806" t="s">
        <v>31814</v>
      </c>
      <c r="I13806" t="s">
        <v>31819</v>
      </c>
      <c r="M13806" t="s">
        <v>36</v>
      </c>
      <c r="N13806" t="str">
        <f>IF(AND(PESQUISA!$B$3&lt;&gt;"",OR(PESQUISA!$B$4="TODAS",B13806=PESQUISA!$B$4),ISNUMBER(SEARCH(PESQUISA!$B$3,D13806))),ROW()-1,"")</f>
        <v/>
      </c>
    </row>
    <row r="13807" spans="1:14" x14ac:dyDescent="0.3">
      <c r="A13807" t="s">
        <v>41604</v>
      </c>
      <c r="B13807" t="s">
        <v>31811</v>
      </c>
      <c r="C13807" t="s">
        <v>41605</v>
      </c>
      <c r="D13807" t="s">
        <v>41606</v>
      </c>
      <c r="E13807" t="s">
        <v>376</v>
      </c>
      <c r="F13807" s="7">
        <v>153.52000000000001</v>
      </c>
      <c r="G13807" t="s">
        <v>33</v>
      </c>
      <c r="H13807" t="s">
        <v>31814</v>
      </c>
      <c r="I13807" t="s">
        <v>31819</v>
      </c>
      <c r="M13807" t="s">
        <v>36</v>
      </c>
      <c r="N13807" t="str">
        <f>IF(AND(PESQUISA!$B$3&lt;&gt;"",OR(PESQUISA!$B$4="TODAS",B13807=PESQUISA!$B$4),ISNUMBER(SEARCH(PESQUISA!$B$3,D13807))),ROW()-1,"")</f>
        <v/>
      </c>
    </row>
    <row r="13808" spans="1:14" x14ac:dyDescent="0.3">
      <c r="A13808" t="s">
        <v>41607</v>
      </c>
      <c r="B13808" t="s">
        <v>31811</v>
      </c>
      <c r="C13808" t="s">
        <v>41608</v>
      </c>
      <c r="D13808" t="s">
        <v>41609</v>
      </c>
      <c r="E13808" t="s">
        <v>376</v>
      </c>
      <c r="F13808" s="7">
        <v>152.76</v>
      </c>
      <c r="G13808" t="s">
        <v>33</v>
      </c>
      <c r="H13808" t="s">
        <v>31814</v>
      </c>
      <c r="I13808" t="s">
        <v>31819</v>
      </c>
      <c r="M13808" t="s">
        <v>36</v>
      </c>
      <c r="N13808" t="str">
        <f>IF(AND(PESQUISA!$B$3&lt;&gt;"",OR(PESQUISA!$B$4="TODAS",B13808=PESQUISA!$B$4),ISNUMBER(SEARCH(PESQUISA!$B$3,D13808))),ROW()-1,"")</f>
        <v/>
      </c>
    </row>
    <row r="13809" spans="1:14" x14ac:dyDescent="0.3">
      <c r="A13809" t="s">
        <v>41610</v>
      </c>
      <c r="B13809" t="s">
        <v>31811</v>
      </c>
      <c r="C13809" t="s">
        <v>41611</v>
      </c>
      <c r="D13809" t="s">
        <v>41612</v>
      </c>
      <c r="E13809" t="s">
        <v>376</v>
      </c>
      <c r="F13809" s="7">
        <v>176.26</v>
      </c>
      <c r="G13809" t="s">
        <v>33</v>
      </c>
      <c r="H13809" t="s">
        <v>31814</v>
      </c>
      <c r="I13809" t="s">
        <v>31819</v>
      </c>
      <c r="M13809" t="s">
        <v>36</v>
      </c>
      <c r="N13809" t="str">
        <f>IF(AND(PESQUISA!$B$3&lt;&gt;"",OR(PESQUISA!$B$4="TODAS",B13809=PESQUISA!$B$4),ISNUMBER(SEARCH(PESQUISA!$B$3,D13809))),ROW()-1,"")</f>
        <v/>
      </c>
    </row>
    <row r="13810" spans="1:14" x14ac:dyDescent="0.3">
      <c r="A13810" t="s">
        <v>41613</v>
      </c>
      <c r="B13810" t="s">
        <v>31811</v>
      </c>
      <c r="C13810" t="s">
        <v>41614</v>
      </c>
      <c r="D13810" t="s">
        <v>41615</v>
      </c>
      <c r="E13810" t="s">
        <v>32</v>
      </c>
      <c r="G13810" t="s">
        <v>33</v>
      </c>
      <c r="H13810" t="s">
        <v>31814</v>
      </c>
      <c r="I13810" t="s">
        <v>31819</v>
      </c>
      <c r="M13810" t="s">
        <v>53</v>
      </c>
      <c r="N13810" t="str">
        <f>IF(AND(PESQUISA!$B$3&lt;&gt;"",OR(PESQUISA!$B$4="TODAS",B13810=PESQUISA!$B$4),ISNUMBER(SEARCH(PESQUISA!$B$3,D13810))),ROW()-1,"")</f>
        <v/>
      </c>
    </row>
    <row r="13811" spans="1:14" x14ac:dyDescent="0.3">
      <c r="A13811" t="s">
        <v>41616</v>
      </c>
      <c r="B13811" t="s">
        <v>31811</v>
      </c>
      <c r="C13811" t="s">
        <v>41617</v>
      </c>
      <c r="D13811" t="s">
        <v>41618</v>
      </c>
      <c r="E13811" t="s">
        <v>32</v>
      </c>
      <c r="G13811" t="s">
        <v>33</v>
      </c>
      <c r="H13811" t="s">
        <v>31814</v>
      </c>
      <c r="I13811" t="s">
        <v>31819</v>
      </c>
      <c r="M13811" t="s">
        <v>53</v>
      </c>
      <c r="N13811" t="str">
        <f>IF(AND(PESQUISA!$B$3&lt;&gt;"",OR(PESQUISA!$B$4="TODAS",B13811=PESQUISA!$B$4),ISNUMBER(SEARCH(PESQUISA!$B$3,D13811))),ROW()-1,"")</f>
        <v/>
      </c>
    </row>
    <row r="13812" spans="1:14" x14ac:dyDescent="0.3">
      <c r="A13812" t="s">
        <v>41619</v>
      </c>
      <c r="B13812" t="s">
        <v>31811</v>
      </c>
      <c r="C13812" t="s">
        <v>41620</v>
      </c>
      <c r="D13812" t="s">
        <v>41621</v>
      </c>
      <c r="E13812" t="s">
        <v>32</v>
      </c>
      <c r="G13812" t="s">
        <v>33</v>
      </c>
      <c r="H13812" t="s">
        <v>31814</v>
      </c>
      <c r="I13812" t="s">
        <v>31819</v>
      </c>
      <c r="M13812" t="s">
        <v>53</v>
      </c>
      <c r="N13812" t="str">
        <f>IF(AND(PESQUISA!$B$3&lt;&gt;"",OR(PESQUISA!$B$4="TODAS",B13812=PESQUISA!$B$4),ISNUMBER(SEARCH(PESQUISA!$B$3,D13812))),ROW()-1,"")</f>
        <v/>
      </c>
    </row>
    <row r="13813" spans="1:14" x14ac:dyDescent="0.3">
      <c r="A13813" t="s">
        <v>41622</v>
      </c>
      <c r="B13813" t="s">
        <v>31811</v>
      </c>
      <c r="C13813" t="s">
        <v>41623</v>
      </c>
      <c r="D13813" t="s">
        <v>41624</v>
      </c>
      <c r="E13813" t="s">
        <v>32</v>
      </c>
      <c r="G13813" t="s">
        <v>33</v>
      </c>
      <c r="H13813" t="s">
        <v>31814</v>
      </c>
      <c r="I13813" t="s">
        <v>31819</v>
      </c>
      <c r="M13813" t="s">
        <v>53</v>
      </c>
      <c r="N13813" t="str">
        <f>IF(AND(PESQUISA!$B$3&lt;&gt;"",OR(PESQUISA!$B$4="TODAS",B13813=PESQUISA!$B$4),ISNUMBER(SEARCH(PESQUISA!$B$3,D13813))),ROW()-1,"")</f>
        <v/>
      </c>
    </row>
    <row r="13814" spans="1:14" x14ac:dyDescent="0.3">
      <c r="A13814" t="s">
        <v>41625</v>
      </c>
      <c r="B13814" t="s">
        <v>31811</v>
      </c>
      <c r="C13814" t="s">
        <v>41626</v>
      </c>
      <c r="D13814" t="s">
        <v>41627</v>
      </c>
      <c r="E13814" t="s">
        <v>32</v>
      </c>
      <c r="G13814" t="s">
        <v>33</v>
      </c>
      <c r="H13814" t="s">
        <v>31814</v>
      </c>
      <c r="I13814" t="s">
        <v>31819</v>
      </c>
      <c r="M13814" t="s">
        <v>53</v>
      </c>
      <c r="N13814" t="str">
        <f>IF(AND(PESQUISA!$B$3&lt;&gt;"",OR(PESQUISA!$B$4="TODAS",B13814=PESQUISA!$B$4),ISNUMBER(SEARCH(PESQUISA!$B$3,D13814))),ROW()-1,"")</f>
        <v/>
      </c>
    </row>
    <row r="13815" spans="1:14" x14ac:dyDescent="0.3">
      <c r="A13815" t="s">
        <v>41628</v>
      </c>
      <c r="B13815" t="s">
        <v>31811</v>
      </c>
      <c r="C13815" t="s">
        <v>41629</v>
      </c>
      <c r="D13815" t="s">
        <v>41630</v>
      </c>
      <c r="E13815" t="s">
        <v>6144</v>
      </c>
      <c r="F13815" s="7">
        <v>25.46</v>
      </c>
      <c r="G13815" t="s">
        <v>33</v>
      </c>
      <c r="H13815" t="s">
        <v>31814</v>
      </c>
      <c r="I13815" t="s">
        <v>32249</v>
      </c>
      <c r="M13815" t="s">
        <v>36</v>
      </c>
      <c r="N13815" t="str">
        <f>IF(AND(PESQUISA!$B$3&lt;&gt;"",OR(PESQUISA!$B$4="TODAS",B13815=PESQUISA!$B$4),ISNUMBER(SEARCH(PESQUISA!$B$3,D13815))),ROW()-1,"")</f>
        <v/>
      </c>
    </row>
    <row r="13816" spans="1:14" x14ac:dyDescent="0.3">
      <c r="A13816" t="s">
        <v>41631</v>
      </c>
      <c r="B13816" t="s">
        <v>31811</v>
      </c>
      <c r="C13816" t="s">
        <v>41632</v>
      </c>
      <c r="D13816" t="s">
        <v>41633</v>
      </c>
      <c r="E13816" t="s">
        <v>21689</v>
      </c>
      <c r="F13816" s="7">
        <v>4565.82</v>
      </c>
      <c r="G13816" t="s">
        <v>33</v>
      </c>
      <c r="H13816" t="s">
        <v>31814</v>
      </c>
      <c r="I13816" t="s">
        <v>32249</v>
      </c>
      <c r="M13816" t="s">
        <v>36</v>
      </c>
      <c r="N13816" t="str">
        <f>IF(AND(PESQUISA!$B$3&lt;&gt;"",OR(PESQUISA!$B$4="TODAS",B13816=PESQUISA!$B$4),ISNUMBER(SEARCH(PESQUISA!$B$3,D13816))),ROW()-1,"")</f>
        <v/>
      </c>
    </row>
    <row r="13817" spans="1:14" x14ac:dyDescent="0.3">
      <c r="A13817" t="s">
        <v>41634</v>
      </c>
      <c r="B13817" t="s">
        <v>31811</v>
      </c>
      <c r="C13817" t="s">
        <v>41635</v>
      </c>
      <c r="D13817" t="s">
        <v>41636</v>
      </c>
      <c r="E13817" t="s">
        <v>60</v>
      </c>
      <c r="F13817" s="7">
        <v>115.52</v>
      </c>
      <c r="G13817" t="s">
        <v>33</v>
      </c>
      <c r="H13817" t="s">
        <v>31814</v>
      </c>
      <c r="I13817" t="s">
        <v>31819</v>
      </c>
      <c r="M13817" t="s">
        <v>36</v>
      </c>
      <c r="N13817" t="str">
        <f>IF(AND(PESQUISA!$B$3&lt;&gt;"",OR(PESQUISA!$B$4="TODAS",B13817=PESQUISA!$B$4),ISNUMBER(SEARCH(PESQUISA!$B$3,D13817))),ROW()-1,"")</f>
        <v/>
      </c>
    </row>
    <row r="13818" spans="1:14" x14ac:dyDescent="0.3">
      <c r="A13818" t="s">
        <v>41637</v>
      </c>
      <c r="B13818" t="s">
        <v>31811</v>
      </c>
      <c r="C13818" t="s">
        <v>41638</v>
      </c>
      <c r="D13818" t="s">
        <v>41639</v>
      </c>
      <c r="E13818" t="s">
        <v>60</v>
      </c>
      <c r="F13818" s="7">
        <v>124.21</v>
      </c>
      <c r="G13818" t="s">
        <v>33</v>
      </c>
      <c r="H13818" t="s">
        <v>31814</v>
      </c>
      <c r="I13818" t="s">
        <v>31819</v>
      </c>
      <c r="M13818" t="s">
        <v>36</v>
      </c>
      <c r="N13818" t="str">
        <f>IF(AND(PESQUISA!$B$3&lt;&gt;"",OR(PESQUISA!$B$4="TODAS",B13818=PESQUISA!$B$4),ISNUMBER(SEARCH(PESQUISA!$B$3,D13818))),ROW()-1,"")</f>
        <v/>
      </c>
    </row>
    <row r="13819" spans="1:14" x14ac:dyDescent="0.3">
      <c r="A13819" t="s">
        <v>41640</v>
      </c>
      <c r="B13819" t="s">
        <v>31811</v>
      </c>
      <c r="C13819" t="s">
        <v>41641</v>
      </c>
      <c r="D13819" t="s">
        <v>41642</v>
      </c>
      <c r="E13819" t="s">
        <v>32</v>
      </c>
      <c r="G13819" t="s">
        <v>33</v>
      </c>
      <c r="H13819" t="s">
        <v>31814</v>
      </c>
      <c r="I13819" t="s">
        <v>31819</v>
      </c>
      <c r="M13819" t="s">
        <v>53</v>
      </c>
      <c r="N13819" t="str">
        <f>IF(AND(PESQUISA!$B$3&lt;&gt;"",OR(PESQUISA!$B$4="TODAS",B13819=PESQUISA!$B$4),ISNUMBER(SEARCH(PESQUISA!$B$3,D13819))),ROW()-1,"")</f>
        <v/>
      </c>
    </row>
    <row r="13820" spans="1:14" x14ac:dyDescent="0.3">
      <c r="A13820" t="s">
        <v>41643</v>
      </c>
      <c r="B13820" t="s">
        <v>31811</v>
      </c>
      <c r="C13820" t="s">
        <v>41644</v>
      </c>
      <c r="D13820" t="s">
        <v>41645</v>
      </c>
      <c r="E13820" t="s">
        <v>60</v>
      </c>
      <c r="F13820" s="7">
        <v>171.93</v>
      </c>
      <c r="G13820" t="s">
        <v>33</v>
      </c>
      <c r="H13820" t="s">
        <v>31814</v>
      </c>
      <c r="I13820" t="s">
        <v>31819</v>
      </c>
      <c r="M13820" t="s">
        <v>36</v>
      </c>
      <c r="N13820" t="str">
        <f>IF(AND(PESQUISA!$B$3&lt;&gt;"",OR(PESQUISA!$B$4="TODAS",B13820=PESQUISA!$B$4),ISNUMBER(SEARCH(PESQUISA!$B$3,D13820))),ROW()-1,"")</f>
        <v/>
      </c>
    </row>
    <row r="13821" spans="1:14" x14ac:dyDescent="0.3">
      <c r="A13821" t="s">
        <v>41646</v>
      </c>
      <c r="B13821" t="s">
        <v>31811</v>
      </c>
      <c r="C13821" t="s">
        <v>41647</v>
      </c>
      <c r="D13821" t="s">
        <v>41648</v>
      </c>
      <c r="E13821" t="s">
        <v>32</v>
      </c>
      <c r="G13821" t="s">
        <v>33</v>
      </c>
      <c r="H13821" t="s">
        <v>31814</v>
      </c>
      <c r="I13821" t="s">
        <v>31819</v>
      </c>
      <c r="M13821" t="s">
        <v>53</v>
      </c>
      <c r="N13821" t="str">
        <f>IF(AND(PESQUISA!$B$3&lt;&gt;"",OR(PESQUISA!$B$4="TODAS",B13821=PESQUISA!$B$4),ISNUMBER(SEARCH(PESQUISA!$B$3,D13821))),ROW()-1,"")</f>
        <v/>
      </c>
    </row>
    <row r="13822" spans="1:14" x14ac:dyDescent="0.3">
      <c r="A13822" t="s">
        <v>41649</v>
      </c>
      <c r="B13822" t="s">
        <v>31811</v>
      </c>
      <c r="C13822" t="s">
        <v>41650</v>
      </c>
      <c r="D13822" t="s">
        <v>41651</v>
      </c>
      <c r="E13822" t="s">
        <v>40</v>
      </c>
      <c r="F13822" s="7">
        <v>1.82</v>
      </c>
      <c r="G13822" t="s">
        <v>33</v>
      </c>
      <c r="H13822" t="s">
        <v>31814</v>
      </c>
      <c r="I13822" t="s">
        <v>31819</v>
      </c>
      <c r="M13822" t="s">
        <v>36</v>
      </c>
      <c r="N13822" t="str">
        <f>IF(AND(PESQUISA!$B$3&lt;&gt;"",OR(PESQUISA!$B$4="TODAS",B13822=PESQUISA!$B$4),ISNUMBER(SEARCH(PESQUISA!$B$3,D13822))),ROW()-1,"")</f>
        <v/>
      </c>
    </row>
    <row r="13823" spans="1:14" x14ac:dyDescent="0.3">
      <c r="A13823" t="s">
        <v>41652</v>
      </c>
      <c r="B13823" t="s">
        <v>31811</v>
      </c>
      <c r="C13823" t="s">
        <v>41653</v>
      </c>
      <c r="D13823" t="s">
        <v>41654</v>
      </c>
      <c r="E13823" t="s">
        <v>40</v>
      </c>
      <c r="F13823" s="7">
        <v>1.79</v>
      </c>
      <c r="G13823" t="s">
        <v>33</v>
      </c>
      <c r="H13823" t="s">
        <v>31814</v>
      </c>
      <c r="I13823" t="s">
        <v>31819</v>
      </c>
      <c r="M13823" t="s">
        <v>36</v>
      </c>
      <c r="N13823" t="str">
        <f>IF(AND(PESQUISA!$B$3&lt;&gt;"",OR(PESQUISA!$B$4="TODAS",B13823=PESQUISA!$B$4),ISNUMBER(SEARCH(PESQUISA!$B$3,D13823))),ROW()-1,"")</f>
        <v/>
      </c>
    </row>
    <row r="13824" spans="1:14" x14ac:dyDescent="0.3">
      <c r="A13824" t="s">
        <v>41655</v>
      </c>
      <c r="B13824" t="s">
        <v>31811</v>
      </c>
      <c r="C13824" t="s">
        <v>41656</v>
      </c>
      <c r="D13824" t="s">
        <v>41657</v>
      </c>
      <c r="E13824" t="s">
        <v>40</v>
      </c>
      <c r="F13824" s="7">
        <v>17019.84</v>
      </c>
      <c r="G13824" t="s">
        <v>33</v>
      </c>
      <c r="H13824" t="s">
        <v>31814</v>
      </c>
      <c r="I13824" t="s">
        <v>32347</v>
      </c>
      <c r="M13824" t="s">
        <v>36</v>
      </c>
      <c r="N13824" t="str">
        <f>IF(AND(PESQUISA!$B$3&lt;&gt;"",OR(PESQUISA!$B$4="TODAS",B13824=PESQUISA!$B$4),ISNUMBER(SEARCH(PESQUISA!$B$3,D13824))),ROW()-1,"")</f>
        <v/>
      </c>
    </row>
    <row r="13825" spans="1:14" x14ac:dyDescent="0.3">
      <c r="A13825" t="s">
        <v>41658</v>
      </c>
      <c r="B13825" t="s">
        <v>31811</v>
      </c>
      <c r="C13825" t="s">
        <v>41659</v>
      </c>
      <c r="D13825" t="s">
        <v>41660</v>
      </c>
      <c r="E13825" t="s">
        <v>859</v>
      </c>
      <c r="G13825" t="s">
        <v>33</v>
      </c>
      <c r="H13825" t="s">
        <v>31814</v>
      </c>
      <c r="I13825" t="s">
        <v>31819</v>
      </c>
      <c r="M13825" t="s">
        <v>53</v>
      </c>
      <c r="N13825" t="str">
        <f>IF(AND(PESQUISA!$B$3&lt;&gt;"",OR(PESQUISA!$B$4="TODAS",B13825=PESQUISA!$B$4),ISNUMBER(SEARCH(PESQUISA!$B$3,D13825))),ROW()-1,"")</f>
        <v/>
      </c>
    </row>
    <row r="13826" spans="1:14" x14ac:dyDescent="0.3">
      <c r="A13826" t="s">
        <v>41661</v>
      </c>
      <c r="B13826" t="s">
        <v>31811</v>
      </c>
      <c r="C13826" t="s">
        <v>41662</v>
      </c>
      <c r="D13826" t="s">
        <v>41663</v>
      </c>
      <c r="E13826" t="s">
        <v>859</v>
      </c>
      <c r="G13826" t="s">
        <v>33</v>
      </c>
      <c r="H13826" t="s">
        <v>31814</v>
      </c>
      <c r="I13826" t="s">
        <v>31819</v>
      </c>
      <c r="M13826" t="s">
        <v>53</v>
      </c>
      <c r="N13826" t="str">
        <f>IF(AND(PESQUISA!$B$3&lt;&gt;"",OR(PESQUISA!$B$4="TODAS",B13826=PESQUISA!$B$4),ISNUMBER(SEARCH(PESQUISA!$B$3,D13826))),ROW()-1,"")</f>
        <v/>
      </c>
    </row>
    <row r="13827" spans="1:14" x14ac:dyDescent="0.3">
      <c r="A13827" t="s">
        <v>41664</v>
      </c>
      <c r="B13827" t="s">
        <v>31811</v>
      </c>
      <c r="C13827" t="s">
        <v>41665</v>
      </c>
      <c r="D13827" t="s">
        <v>41666</v>
      </c>
      <c r="E13827" t="s">
        <v>859</v>
      </c>
      <c r="G13827" t="s">
        <v>33</v>
      </c>
      <c r="H13827" t="s">
        <v>31814</v>
      </c>
      <c r="I13827" t="s">
        <v>31819</v>
      </c>
      <c r="M13827" t="s">
        <v>53</v>
      </c>
      <c r="N13827" t="str">
        <f>IF(AND(PESQUISA!$B$3&lt;&gt;"",OR(PESQUISA!$B$4="TODAS",B13827=PESQUISA!$B$4),ISNUMBER(SEARCH(PESQUISA!$B$3,D13827))),ROW()-1,"")</f>
        <v/>
      </c>
    </row>
    <row r="13828" spans="1:14" x14ac:dyDescent="0.3">
      <c r="A13828" t="s">
        <v>41667</v>
      </c>
      <c r="B13828" t="s">
        <v>31811</v>
      </c>
      <c r="C13828" t="s">
        <v>41668</v>
      </c>
      <c r="D13828" t="s">
        <v>41669</v>
      </c>
      <c r="E13828" t="s">
        <v>859</v>
      </c>
      <c r="G13828" t="s">
        <v>33</v>
      </c>
      <c r="H13828" t="s">
        <v>31814</v>
      </c>
      <c r="I13828" t="s">
        <v>31819</v>
      </c>
      <c r="M13828" t="s">
        <v>53</v>
      </c>
      <c r="N13828" t="str">
        <f>IF(AND(PESQUISA!$B$3&lt;&gt;"",OR(PESQUISA!$B$4="TODAS",B13828=PESQUISA!$B$4),ISNUMBER(SEARCH(PESQUISA!$B$3,D13828))),ROW()-1,"")</f>
        <v/>
      </c>
    </row>
    <row r="13829" spans="1:14" x14ac:dyDescent="0.3">
      <c r="A13829" t="s">
        <v>41670</v>
      </c>
      <c r="B13829" t="s">
        <v>31811</v>
      </c>
      <c r="C13829" t="s">
        <v>41671</v>
      </c>
      <c r="D13829" t="s">
        <v>41672</v>
      </c>
      <c r="E13829" t="s">
        <v>859</v>
      </c>
      <c r="G13829" t="s">
        <v>33</v>
      </c>
      <c r="H13829" t="s">
        <v>31814</v>
      </c>
      <c r="I13829" t="s">
        <v>31819</v>
      </c>
      <c r="M13829" t="s">
        <v>53</v>
      </c>
      <c r="N13829" t="str">
        <f>IF(AND(PESQUISA!$B$3&lt;&gt;"",OR(PESQUISA!$B$4="TODAS",B13829=PESQUISA!$B$4),ISNUMBER(SEARCH(PESQUISA!$B$3,D13829))),ROW()-1,"")</f>
        <v/>
      </c>
    </row>
    <row r="13830" spans="1:14" x14ac:dyDescent="0.3">
      <c r="A13830" t="s">
        <v>41673</v>
      </c>
      <c r="B13830" t="s">
        <v>31811</v>
      </c>
      <c r="C13830" t="s">
        <v>41674</v>
      </c>
      <c r="D13830" t="s">
        <v>41675</v>
      </c>
      <c r="E13830" t="s">
        <v>859</v>
      </c>
      <c r="G13830" t="s">
        <v>33</v>
      </c>
      <c r="H13830" t="s">
        <v>31814</v>
      </c>
      <c r="I13830" t="s">
        <v>31819</v>
      </c>
      <c r="M13830" t="s">
        <v>53</v>
      </c>
      <c r="N13830" t="str">
        <f>IF(AND(PESQUISA!$B$3&lt;&gt;"",OR(PESQUISA!$B$4="TODAS",B13830=PESQUISA!$B$4),ISNUMBER(SEARCH(PESQUISA!$B$3,D13830))),ROW()-1,"")</f>
        <v/>
      </c>
    </row>
    <row r="13831" spans="1:14" x14ac:dyDescent="0.3">
      <c r="A13831" t="s">
        <v>41676</v>
      </c>
      <c r="B13831" t="s">
        <v>31811</v>
      </c>
      <c r="C13831" t="s">
        <v>41677</v>
      </c>
      <c r="D13831" t="s">
        <v>41678</v>
      </c>
      <c r="E13831" t="s">
        <v>859</v>
      </c>
      <c r="G13831" t="s">
        <v>33</v>
      </c>
      <c r="H13831" t="s">
        <v>31814</v>
      </c>
      <c r="I13831" t="s">
        <v>31819</v>
      </c>
      <c r="M13831" t="s">
        <v>53</v>
      </c>
      <c r="N13831" t="str">
        <f>IF(AND(PESQUISA!$B$3&lt;&gt;"",OR(PESQUISA!$B$4="TODAS",B13831=PESQUISA!$B$4),ISNUMBER(SEARCH(PESQUISA!$B$3,D13831))),ROW()-1,"")</f>
        <v/>
      </c>
    </row>
    <row r="13832" spans="1:14" x14ac:dyDescent="0.3">
      <c r="A13832" t="s">
        <v>41679</v>
      </c>
      <c r="B13832" t="s">
        <v>31811</v>
      </c>
      <c r="C13832" t="s">
        <v>41680</v>
      </c>
      <c r="D13832" t="s">
        <v>41681</v>
      </c>
      <c r="E13832" t="s">
        <v>60</v>
      </c>
      <c r="F13832" s="7">
        <v>4.84</v>
      </c>
      <c r="G13832" t="s">
        <v>33</v>
      </c>
      <c r="H13832" t="s">
        <v>31814</v>
      </c>
      <c r="I13832" t="s">
        <v>31819</v>
      </c>
      <c r="M13832" t="s">
        <v>36</v>
      </c>
      <c r="N13832" t="str">
        <f>IF(AND(PESQUISA!$B$3&lt;&gt;"",OR(PESQUISA!$B$4="TODAS",B13832=PESQUISA!$B$4),ISNUMBER(SEARCH(PESQUISA!$B$3,D13832))),ROW()-1,"")</f>
        <v/>
      </c>
    </row>
    <row r="13833" spans="1:14" x14ac:dyDescent="0.3">
      <c r="A13833" t="s">
        <v>41682</v>
      </c>
      <c r="B13833" t="s">
        <v>31811</v>
      </c>
      <c r="C13833" t="s">
        <v>41683</v>
      </c>
      <c r="D13833" t="s">
        <v>41684</v>
      </c>
      <c r="E13833" t="s">
        <v>60</v>
      </c>
      <c r="F13833" s="7">
        <v>2.88</v>
      </c>
      <c r="G13833" t="s">
        <v>33</v>
      </c>
      <c r="H13833" t="s">
        <v>31814</v>
      </c>
      <c r="I13833" t="s">
        <v>31819</v>
      </c>
      <c r="M13833" t="s">
        <v>36</v>
      </c>
      <c r="N13833" t="str">
        <f>IF(AND(PESQUISA!$B$3&lt;&gt;"",OR(PESQUISA!$B$4="TODAS",B13833=PESQUISA!$B$4),ISNUMBER(SEARCH(PESQUISA!$B$3,D13833))),ROW()-1,"")</f>
        <v/>
      </c>
    </row>
    <row r="13834" spans="1:14" x14ac:dyDescent="0.3">
      <c r="A13834" t="s">
        <v>41685</v>
      </c>
      <c r="B13834" t="s">
        <v>31811</v>
      </c>
      <c r="C13834" t="s">
        <v>41686</v>
      </c>
      <c r="D13834" t="s">
        <v>41687</v>
      </c>
      <c r="E13834" t="s">
        <v>60</v>
      </c>
      <c r="F13834" s="7">
        <v>2.84</v>
      </c>
      <c r="G13834" t="s">
        <v>33</v>
      </c>
      <c r="H13834" t="s">
        <v>31814</v>
      </c>
      <c r="I13834" t="s">
        <v>31819</v>
      </c>
      <c r="M13834" t="s">
        <v>36</v>
      </c>
      <c r="N13834" t="str">
        <f>IF(AND(PESQUISA!$B$3&lt;&gt;"",OR(PESQUISA!$B$4="TODAS",B13834=PESQUISA!$B$4),ISNUMBER(SEARCH(PESQUISA!$B$3,D13834))),ROW()-1,"")</f>
        <v/>
      </c>
    </row>
    <row r="13835" spans="1:14" x14ac:dyDescent="0.3">
      <c r="A13835" t="s">
        <v>41688</v>
      </c>
      <c r="B13835" t="s">
        <v>31811</v>
      </c>
      <c r="C13835" t="s">
        <v>41689</v>
      </c>
      <c r="D13835" t="s">
        <v>41690</v>
      </c>
      <c r="E13835" t="s">
        <v>859</v>
      </c>
      <c r="G13835" t="s">
        <v>33</v>
      </c>
      <c r="H13835" t="s">
        <v>31814</v>
      </c>
      <c r="I13835" t="s">
        <v>31819</v>
      </c>
      <c r="M13835" t="s">
        <v>53</v>
      </c>
      <c r="N13835" t="str">
        <f>IF(AND(PESQUISA!$B$3&lt;&gt;"",OR(PESQUISA!$B$4="TODAS",B13835=PESQUISA!$B$4),ISNUMBER(SEARCH(PESQUISA!$B$3,D13835))),ROW()-1,"")</f>
        <v/>
      </c>
    </row>
    <row r="13836" spans="1:14" x14ac:dyDescent="0.3">
      <c r="A13836" t="s">
        <v>41691</v>
      </c>
      <c r="B13836" t="s">
        <v>31811</v>
      </c>
      <c r="C13836" t="s">
        <v>41692</v>
      </c>
      <c r="D13836" t="s">
        <v>41693</v>
      </c>
      <c r="E13836" t="s">
        <v>859</v>
      </c>
      <c r="G13836" t="s">
        <v>33</v>
      </c>
      <c r="H13836" t="s">
        <v>31814</v>
      </c>
      <c r="I13836" t="s">
        <v>31819</v>
      </c>
      <c r="M13836" t="s">
        <v>53</v>
      </c>
      <c r="N13836" t="str">
        <f>IF(AND(PESQUISA!$B$3&lt;&gt;"",OR(PESQUISA!$B$4="TODAS",B13836=PESQUISA!$B$4),ISNUMBER(SEARCH(PESQUISA!$B$3,D13836))),ROW()-1,"")</f>
        <v/>
      </c>
    </row>
    <row r="13837" spans="1:14" x14ac:dyDescent="0.3">
      <c r="A13837" t="s">
        <v>41694</v>
      </c>
      <c r="B13837" t="s">
        <v>31811</v>
      </c>
      <c r="C13837" t="s">
        <v>41695</v>
      </c>
      <c r="D13837" t="s">
        <v>41696</v>
      </c>
      <c r="E13837" t="s">
        <v>60</v>
      </c>
      <c r="G13837" t="s">
        <v>33</v>
      </c>
      <c r="H13837" t="s">
        <v>31814</v>
      </c>
      <c r="I13837" t="s">
        <v>31819</v>
      </c>
      <c r="M13837" t="s">
        <v>53</v>
      </c>
      <c r="N13837" t="str">
        <f>IF(AND(PESQUISA!$B$3&lt;&gt;"",OR(PESQUISA!$B$4="TODAS",B13837=PESQUISA!$B$4),ISNUMBER(SEARCH(PESQUISA!$B$3,D13837))),ROW()-1,"")</f>
        <v/>
      </c>
    </row>
    <row r="13838" spans="1:14" x14ac:dyDescent="0.3">
      <c r="A13838" t="s">
        <v>41697</v>
      </c>
      <c r="B13838" t="s">
        <v>31811</v>
      </c>
      <c r="C13838" t="s">
        <v>41698</v>
      </c>
      <c r="D13838" t="s">
        <v>41699</v>
      </c>
      <c r="E13838" t="s">
        <v>60</v>
      </c>
      <c r="G13838" t="s">
        <v>33</v>
      </c>
      <c r="H13838" t="s">
        <v>31814</v>
      </c>
      <c r="I13838" t="s">
        <v>31819</v>
      </c>
      <c r="M13838" t="s">
        <v>53</v>
      </c>
      <c r="N13838" t="str">
        <f>IF(AND(PESQUISA!$B$3&lt;&gt;"",OR(PESQUISA!$B$4="TODAS",B13838=PESQUISA!$B$4),ISNUMBER(SEARCH(PESQUISA!$B$3,D13838))),ROW()-1,"")</f>
        <v/>
      </c>
    </row>
    <row r="13839" spans="1:14" x14ac:dyDescent="0.3">
      <c r="A13839" t="s">
        <v>41700</v>
      </c>
      <c r="B13839" t="s">
        <v>31811</v>
      </c>
      <c r="C13839" t="s">
        <v>41701</v>
      </c>
      <c r="D13839" t="s">
        <v>41702</v>
      </c>
      <c r="E13839" t="s">
        <v>60</v>
      </c>
      <c r="G13839" t="s">
        <v>33</v>
      </c>
      <c r="H13839" t="s">
        <v>31814</v>
      </c>
      <c r="I13839" t="s">
        <v>31819</v>
      </c>
      <c r="M13839" t="s">
        <v>53</v>
      </c>
      <c r="N13839" t="str">
        <f>IF(AND(PESQUISA!$B$3&lt;&gt;"",OR(PESQUISA!$B$4="TODAS",B13839=PESQUISA!$B$4),ISNUMBER(SEARCH(PESQUISA!$B$3,D13839))),ROW()-1,"")</f>
        <v/>
      </c>
    </row>
    <row r="13840" spans="1:14" x14ac:dyDescent="0.3">
      <c r="A13840" t="s">
        <v>41703</v>
      </c>
      <c r="B13840" t="s">
        <v>31811</v>
      </c>
      <c r="C13840" t="s">
        <v>41704</v>
      </c>
      <c r="D13840" t="s">
        <v>41705</v>
      </c>
      <c r="E13840" t="s">
        <v>60</v>
      </c>
      <c r="F13840" s="7">
        <v>8.5399999999999991</v>
      </c>
      <c r="G13840" t="s">
        <v>33</v>
      </c>
      <c r="H13840" t="s">
        <v>31814</v>
      </c>
      <c r="I13840" t="s">
        <v>31819</v>
      </c>
      <c r="M13840" t="s">
        <v>36</v>
      </c>
      <c r="N13840" t="str">
        <f>IF(AND(PESQUISA!$B$3&lt;&gt;"",OR(PESQUISA!$B$4="TODAS",B13840=PESQUISA!$B$4),ISNUMBER(SEARCH(PESQUISA!$B$3,D13840))),ROW()-1,"")</f>
        <v/>
      </c>
    </row>
    <row r="13841" spans="1:14" x14ac:dyDescent="0.3">
      <c r="A13841" t="s">
        <v>41706</v>
      </c>
      <c r="B13841" t="s">
        <v>31811</v>
      </c>
      <c r="C13841" t="s">
        <v>41707</v>
      </c>
      <c r="D13841" t="s">
        <v>41708</v>
      </c>
      <c r="E13841" t="s">
        <v>859</v>
      </c>
      <c r="G13841" t="s">
        <v>33</v>
      </c>
      <c r="H13841" t="s">
        <v>31814</v>
      </c>
      <c r="I13841" t="s">
        <v>31819</v>
      </c>
      <c r="M13841" t="s">
        <v>53</v>
      </c>
      <c r="N13841" t="str">
        <f>IF(AND(PESQUISA!$B$3&lt;&gt;"",OR(PESQUISA!$B$4="TODAS",B13841=PESQUISA!$B$4),ISNUMBER(SEARCH(PESQUISA!$B$3,D13841))),ROW()-1,"")</f>
        <v/>
      </c>
    </row>
    <row r="13842" spans="1:14" x14ac:dyDescent="0.3">
      <c r="A13842" t="s">
        <v>41709</v>
      </c>
      <c r="B13842" t="s">
        <v>31811</v>
      </c>
      <c r="C13842" t="s">
        <v>41710</v>
      </c>
      <c r="D13842" t="s">
        <v>41711</v>
      </c>
      <c r="E13842" t="s">
        <v>60</v>
      </c>
      <c r="F13842" s="7">
        <v>5.4</v>
      </c>
      <c r="G13842" t="s">
        <v>33</v>
      </c>
      <c r="H13842" t="s">
        <v>31814</v>
      </c>
      <c r="I13842" t="s">
        <v>31819</v>
      </c>
      <c r="M13842" t="s">
        <v>36</v>
      </c>
      <c r="N13842" t="str">
        <f>IF(AND(PESQUISA!$B$3&lt;&gt;"",OR(PESQUISA!$B$4="TODAS",B13842=PESQUISA!$B$4),ISNUMBER(SEARCH(PESQUISA!$B$3,D13842))),ROW()-1,"")</f>
        <v/>
      </c>
    </row>
    <row r="13843" spans="1:14" x14ac:dyDescent="0.3">
      <c r="A13843" t="s">
        <v>41712</v>
      </c>
      <c r="B13843" t="s">
        <v>31811</v>
      </c>
      <c r="C13843" t="s">
        <v>41713</v>
      </c>
      <c r="D13843" t="s">
        <v>41714</v>
      </c>
      <c r="E13843" t="s">
        <v>60</v>
      </c>
      <c r="F13843" s="7">
        <v>6.58</v>
      </c>
      <c r="G13843" t="s">
        <v>33</v>
      </c>
      <c r="H13843" t="s">
        <v>31814</v>
      </c>
      <c r="I13843" t="s">
        <v>31819</v>
      </c>
      <c r="M13843" t="s">
        <v>36</v>
      </c>
      <c r="N13843" t="str">
        <f>IF(AND(PESQUISA!$B$3&lt;&gt;"",OR(PESQUISA!$B$4="TODAS",B13843=PESQUISA!$B$4),ISNUMBER(SEARCH(PESQUISA!$B$3,D13843))),ROW()-1,"")</f>
        <v/>
      </c>
    </row>
    <row r="13844" spans="1:14" x14ac:dyDescent="0.3">
      <c r="A13844" t="s">
        <v>41715</v>
      </c>
      <c r="B13844" t="s">
        <v>31811</v>
      </c>
      <c r="C13844" t="s">
        <v>41716</v>
      </c>
      <c r="D13844" t="s">
        <v>41717</v>
      </c>
      <c r="E13844" t="s">
        <v>60</v>
      </c>
      <c r="F13844" s="7">
        <v>7.27</v>
      </c>
      <c r="G13844" t="s">
        <v>33</v>
      </c>
      <c r="H13844" t="s">
        <v>31814</v>
      </c>
      <c r="I13844" t="s">
        <v>31819</v>
      </c>
      <c r="M13844" t="s">
        <v>36</v>
      </c>
      <c r="N13844" t="str">
        <f>IF(AND(PESQUISA!$B$3&lt;&gt;"",OR(PESQUISA!$B$4="TODAS",B13844=PESQUISA!$B$4),ISNUMBER(SEARCH(PESQUISA!$B$3,D13844))),ROW()-1,"")</f>
        <v/>
      </c>
    </row>
    <row r="13845" spans="1:14" x14ac:dyDescent="0.3">
      <c r="A13845" t="s">
        <v>41718</v>
      </c>
      <c r="B13845" t="s">
        <v>31811</v>
      </c>
      <c r="C13845" t="s">
        <v>41719</v>
      </c>
      <c r="D13845" t="s">
        <v>41720</v>
      </c>
      <c r="E13845" t="s">
        <v>60</v>
      </c>
      <c r="F13845" s="7">
        <v>4.3899999999999997</v>
      </c>
      <c r="G13845" t="s">
        <v>33</v>
      </c>
      <c r="H13845" t="s">
        <v>31814</v>
      </c>
      <c r="I13845" t="s">
        <v>31819</v>
      </c>
      <c r="M13845" t="s">
        <v>36</v>
      </c>
      <c r="N13845" t="str">
        <f>IF(AND(PESQUISA!$B$3&lt;&gt;"",OR(PESQUISA!$B$4="TODAS",B13845=PESQUISA!$B$4),ISNUMBER(SEARCH(PESQUISA!$B$3,D13845))),ROW()-1,"")</f>
        <v/>
      </c>
    </row>
    <row r="13846" spans="1:14" x14ac:dyDescent="0.3">
      <c r="A13846" t="s">
        <v>41721</v>
      </c>
      <c r="B13846" t="s">
        <v>31811</v>
      </c>
      <c r="C13846" t="s">
        <v>41722</v>
      </c>
      <c r="D13846" t="s">
        <v>41723</v>
      </c>
      <c r="E13846" t="s">
        <v>60</v>
      </c>
      <c r="F13846" s="7">
        <v>6.4</v>
      </c>
      <c r="G13846" t="s">
        <v>33</v>
      </c>
      <c r="H13846" t="s">
        <v>31814</v>
      </c>
      <c r="I13846" t="s">
        <v>31819</v>
      </c>
      <c r="M13846" t="s">
        <v>36</v>
      </c>
      <c r="N13846" t="str">
        <f>IF(AND(PESQUISA!$B$3&lt;&gt;"",OR(PESQUISA!$B$4="TODAS",B13846=PESQUISA!$B$4),ISNUMBER(SEARCH(PESQUISA!$B$3,D13846))),ROW()-1,"")</f>
        <v/>
      </c>
    </row>
    <row r="13847" spans="1:14" x14ac:dyDescent="0.3">
      <c r="A13847" t="s">
        <v>41724</v>
      </c>
      <c r="B13847" t="s">
        <v>31811</v>
      </c>
      <c r="C13847" t="s">
        <v>41725</v>
      </c>
      <c r="D13847" t="s">
        <v>41726</v>
      </c>
      <c r="E13847" t="s">
        <v>60</v>
      </c>
      <c r="F13847" s="7">
        <v>7.47</v>
      </c>
      <c r="G13847" t="s">
        <v>33</v>
      </c>
      <c r="H13847" t="s">
        <v>31814</v>
      </c>
      <c r="I13847" t="s">
        <v>31819</v>
      </c>
      <c r="M13847" t="s">
        <v>36</v>
      </c>
      <c r="N13847" t="str">
        <f>IF(AND(PESQUISA!$B$3&lt;&gt;"",OR(PESQUISA!$B$4="TODAS",B13847=PESQUISA!$B$4),ISNUMBER(SEARCH(PESQUISA!$B$3,D13847))),ROW()-1,"")</f>
        <v/>
      </c>
    </row>
    <row r="13848" spans="1:14" x14ac:dyDescent="0.3">
      <c r="A13848" t="s">
        <v>41727</v>
      </c>
      <c r="B13848" t="s">
        <v>31811</v>
      </c>
      <c r="C13848" t="s">
        <v>41728</v>
      </c>
      <c r="D13848" t="s">
        <v>41729</v>
      </c>
      <c r="E13848" t="s">
        <v>60</v>
      </c>
      <c r="F13848" s="7">
        <v>8.67</v>
      </c>
      <c r="G13848" t="s">
        <v>33</v>
      </c>
      <c r="H13848" t="s">
        <v>31814</v>
      </c>
      <c r="I13848" t="s">
        <v>31819</v>
      </c>
      <c r="M13848" t="s">
        <v>36</v>
      </c>
      <c r="N13848" t="str">
        <f>IF(AND(PESQUISA!$B$3&lt;&gt;"",OR(PESQUISA!$B$4="TODAS",B13848=PESQUISA!$B$4),ISNUMBER(SEARCH(PESQUISA!$B$3,D13848))),ROW()-1,"")</f>
        <v/>
      </c>
    </row>
    <row r="13849" spans="1:14" x14ac:dyDescent="0.3">
      <c r="A13849" t="s">
        <v>41730</v>
      </c>
      <c r="B13849" t="s">
        <v>31811</v>
      </c>
      <c r="C13849" t="s">
        <v>41731</v>
      </c>
      <c r="D13849" t="s">
        <v>41732</v>
      </c>
      <c r="E13849" t="s">
        <v>60</v>
      </c>
      <c r="F13849" s="7">
        <v>19.5</v>
      </c>
      <c r="G13849" t="s">
        <v>33</v>
      </c>
      <c r="H13849" t="s">
        <v>31814</v>
      </c>
      <c r="I13849" t="s">
        <v>31819</v>
      </c>
      <c r="M13849" t="s">
        <v>36</v>
      </c>
      <c r="N13849" t="str">
        <f>IF(AND(PESQUISA!$B$3&lt;&gt;"",OR(PESQUISA!$B$4="TODAS",B13849=PESQUISA!$B$4),ISNUMBER(SEARCH(PESQUISA!$B$3,D13849))),ROW()-1,"")</f>
        <v/>
      </c>
    </row>
    <row r="13850" spans="1:14" x14ac:dyDescent="0.3">
      <c r="A13850" t="s">
        <v>41733</v>
      </c>
      <c r="B13850" t="s">
        <v>31811</v>
      </c>
      <c r="C13850" t="s">
        <v>41734</v>
      </c>
      <c r="D13850" t="s">
        <v>41735</v>
      </c>
      <c r="E13850" t="s">
        <v>60</v>
      </c>
      <c r="F13850" s="7">
        <v>6.15</v>
      </c>
      <c r="G13850" t="s">
        <v>33</v>
      </c>
      <c r="H13850" t="s">
        <v>31814</v>
      </c>
      <c r="I13850" t="s">
        <v>31819</v>
      </c>
      <c r="M13850" t="s">
        <v>36</v>
      </c>
      <c r="N13850" t="str">
        <f>IF(AND(PESQUISA!$B$3&lt;&gt;"",OR(PESQUISA!$B$4="TODAS",B13850=PESQUISA!$B$4),ISNUMBER(SEARCH(PESQUISA!$B$3,D13850))),ROW()-1,"")</f>
        <v/>
      </c>
    </row>
    <row r="13851" spans="1:14" x14ac:dyDescent="0.3">
      <c r="A13851" t="s">
        <v>41736</v>
      </c>
      <c r="B13851" t="s">
        <v>31811</v>
      </c>
      <c r="C13851" t="s">
        <v>41737</v>
      </c>
      <c r="D13851" t="s">
        <v>41738</v>
      </c>
      <c r="E13851" t="s">
        <v>60</v>
      </c>
      <c r="F13851" s="7">
        <v>4.7</v>
      </c>
      <c r="G13851" t="s">
        <v>33</v>
      </c>
      <c r="H13851" t="s">
        <v>31814</v>
      </c>
      <c r="I13851" t="s">
        <v>31819</v>
      </c>
      <c r="M13851" t="s">
        <v>36</v>
      </c>
      <c r="N13851" t="str">
        <f>IF(AND(PESQUISA!$B$3&lt;&gt;"",OR(PESQUISA!$B$4="TODAS",B13851=PESQUISA!$B$4),ISNUMBER(SEARCH(PESQUISA!$B$3,D13851))),ROW()-1,"")</f>
        <v/>
      </c>
    </row>
    <row r="13852" spans="1:14" x14ac:dyDescent="0.3">
      <c r="A13852" t="s">
        <v>41739</v>
      </c>
      <c r="B13852" t="s">
        <v>31811</v>
      </c>
      <c r="C13852" t="s">
        <v>41740</v>
      </c>
      <c r="D13852" t="s">
        <v>41741</v>
      </c>
      <c r="E13852" t="s">
        <v>60</v>
      </c>
      <c r="F13852" s="7">
        <v>4.07</v>
      </c>
      <c r="G13852" t="s">
        <v>33</v>
      </c>
      <c r="H13852" t="s">
        <v>31814</v>
      </c>
      <c r="I13852" t="s">
        <v>31819</v>
      </c>
      <c r="M13852" t="s">
        <v>36</v>
      </c>
      <c r="N13852" t="str">
        <f>IF(AND(PESQUISA!$B$3&lt;&gt;"",OR(PESQUISA!$B$4="TODAS",B13852=PESQUISA!$B$4),ISNUMBER(SEARCH(PESQUISA!$B$3,D13852))),ROW()-1,"")</f>
        <v/>
      </c>
    </row>
    <row r="13853" spans="1:14" x14ac:dyDescent="0.3">
      <c r="A13853" t="s">
        <v>41742</v>
      </c>
      <c r="B13853" t="s">
        <v>31811</v>
      </c>
      <c r="C13853" t="s">
        <v>41743</v>
      </c>
      <c r="D13853" t="s">
        <v>41744</v>
      </c>
      <c r="E13853" t="s">
        <v>60</v>
      </c>
      <c r="F13853" s="7">
        <v>4.3099999999999996</v>
      </c>
      <c r="G13853" t="s">
        <v>33</v>
      </c>
      <c r="H13853" t="s">
        <v>31814</v>
      </c>
      <c r="I13853" t="s">
        <v>31819</v>
      </c>
      <c r="M13853" t="s">
        <v>36</v>
      </c>
      <c r="N13853" t="str">
        <f>IF(AND(PESQUISA!$B$3&lt;&gt;"",OR(PESQUISA!$B$4="TODAS",B13853=PESQUISA!$B$4),ISNUMBER(SEARCH(PESQUISA!$B$3,D13853))),ROW()-1,"")</f>
        <v/>
      </c>
    </row>
    <row r="13854" spans="1:14" x14ac:dyDescent="0.3">
      <c r="A13854" t="s">
        <v>41745</v>
      </c>
      <c r="B13854" t="s">
        <v>31811</v>
      </c>
      <c r="C13854" t="s">
        <v>41746</v>
      </c>
      <c r="D13854" t="s">
        <v>41747</v>
      </c>
      <c r="E13854" t="s">
        <v>60</v>
      </c>
      <c r="F13854" s="7">
        <v>4.26</v>
      </c>
      <c r="G13854" t="s">
        <v>33</v>
      </c>
      <c r="H13854" t="s">
        <v>31814</v>
      </c>
      <c r="I13854" t="s">
        <v>31819</v>
      </c>
      <c r="M13854" t="s">
        <v>36</v>
      </c>
      <c r="N13854" t="str">
        <f>IF(AND(PESQUISA!$B$3&lt;&gt;"",OR(PESQUISA!$B$4="TODAS",B13854=PESQUISA!$B$4),ISNUMBER(SEARCH(PESQUISA!$B$3,D13854))),ROW()-1,"")</f>
        <v/>
      </c>
    </row>
    <row r="13855" spans="1:14" x14ac:dyDescent="0.3">
      <c r="A13855" t="s">
        <v>41748</v>
      </c>
      <c r="B13855" t="s">
        <v>31811</v>
      </c>
      <c r="C13855" t="s">
        <v>41749</v>
      </c>
      <c r="D13855" t="s">
        <v>41750</v>
      </c>
      <c r="E13855" t="s">
        <v>60</v>
      </c>
      <c r="F13855" s="7">
        <v>4.4000000000000004</v>
      </c>
      <c r="G13855" t="s">
        <v>33</v>
      </c>
      <c r="H13855" t="s">
        <v>31814</v>
      </c>
      <c r="I13855" t="s">
        <v>31819</v>
      </c>
      <c r="M13855" t="s">
        <v>36</v>
      </c>
      <c r="N13855" t="str">
        <f>IF(AND(PESQUISA!$B$3&lt;&gt;"",OR(PESQUISA!$B$4="TODAS",B13855=PESQUISA!$B$4),ISNUMBER(SEARCH(PESQUISA!$B$3,D13855))),ROW()-1,"")</f>
        <v/>
      </c>
    </row>
    <row r="13856" spans="1:14" x14ac:dyDescent="0.3">
      <c r="A13856" t="s">
        <v>41751</v>
      </c>
      <c r="B13856" t="s">
        <v>31811</v>
      </c>
      <c r="C13856" t="s">
        <v>41752</v>
      </c>
      <c r="D13856" t="s">
        <v>41753</v>
      </c>
      <c r="E13856" t="s">
        <v>60</v>
      </c>
      <c r="F13856" s="7">
        <v>13.76</v>
      </c>
      <c r="G13856" t="s">
        <v>33</v>
      </c>
      <c r="H13856" t="s">
        <v>31814</v>
      </c>
      <c r="I13856" t="s">
        <v>31819</v>
      </c>
      <c r="M13856" t="s">
        <v>36</v>
      </c>
      <c r="N13856" t="str">
        <f>IF(AND(PESQUISA!$B$3&lt;&gt;"",OR(PESQUISA!$B$4="TODAS",B13856=PESQUISA!$B$4),ISNUMBER(SEARCH(PESQUISA!$B$3,D13856))),ROW()-1,"")</f>
        <v/>
      </c>
    </row>
    <row r="13857" spans="1:14" x14ac:dyDescent="0.3">
      <c r="A13857" t="s">
        <v>41754</v>
      </c>
      <c r="B13857" t="s">
        <v>31811</v>
      </c>
      <c r="C13857" t="s">
        <v>41755</v>
      </c>
      <c r="D13857" t="s">
        <v>41756</v>
      </c>
      <c r="E13857" t="s">
        <v>60</v>
      </c>
      <c r="F13857" s="7">
        <v>8.01</v>
      </c>
      <c r="G13857" t="s">
        <v>33</v>
      </c>
      <c r="H13857" t="s">
        <v>31814</v>
      </c>
      <c r="I13857" t="s">
        <v>31819</v>
      </c>
      <c r="M13857" t="s">
        <v>36</v>
      </c>
      <c r="N13857" t="str">
        <f>IF(AND(PESQUISA!$B$3&lt;&gt;"",OR(PESQUISA!$B$4="TODAS",B13857=PESQUISA!$B$4),ISNUMBER(SEARCH(PESQUISA!$B$3,D13857))),ROW()-1,"")</f>
        <v/>
      </c>
    </row>
    <row r="13858" spans="1:14" x14ac:dyDescent="0.3">
      <c r="A13858" t="s">
        <v>41757</v>
      </c>
      <c r="B13858" t="s">
        <v>31811</v>
      </c>
      <c r="C13858" t="s">
        <v>41758</v>
      </c>
      <c r="D13858" t="s">
        <v>41759</v>
      </c>
      <c r="E13858" t="s">
        <v>40</v>
      </c>
      <c r="G13858" t="s">
        <v>33</v>
      </c>
      <c r="H13858" t="s">
        <v>31814</v>
      </c>
      <c r="I13858" t="s">
        <v>32347</v>
      </c>
      <c r="M13858" t="s">
        <v>53</v>
      </c>
      <c r="N13858" t="str">
        <f>IF(AND(PESQUISA!$B$3&lt;&gt;"",OR(PESQUISA!$B$4="TODAS",B13858=PESQUISA!$B$4),ISNUMBER(SEARCH(PESQUISA!$B$3,D13858))),ROW()-1,"")</f>
        <v/>
      </c>
    </row>
    <row r="13859" spans="1:14" x14ac:dyDescent="0.3">
      <c r="A13859" t="s">
        <v>41760</v>
      </c>
      <c r="B13859" t="s">
        <v>31811</v>
      </c>
      <c r="C13859" t="s">
        <v>41761</v>
      </c>
      <c r="D13859" t="s">
        <v>41762</v>
      </c>
      <c r="E13859" t="s">
        <v>40</v>
      </c>
      <c r="G13859" t="s">
        <v>33</v>
      </c>
      <c r="H13859" t="s">
        <v>31814</v>
      </c>
      <c r="I13859" t="s">
        <v>32347</v>
      </c>
      <c r="M13859" t="s">
        <v>53</v>
      </c>
      <c r="N13859" t="str">
        <f>IF(AND(PESQUISA!$B$3&lt;&gt;"",OR(PESQUISA!$B$4="TODAS",B13859=PESQUISA!$B$4),ISNUMBER(SEARCH(PESQUISA!$B$3,D13859))),ROW()-1,"")</f>
        <v/>
      </c>
    </row>
    <row r="13860" spans="1:14" x14ac:dyDescent="0.3">
      <c r="A13860" t="s">
        <v>41763</v>
      </c>
      <c r="B13860" t="s">
        <v>31811</v>
      </c>
      <c r="C13860" t="s">
        <v>41764</v>
      </c>
      <c r="D13860" t="s">
        <v>41765</v>
      </c>
      <c r="E13860" t="s">
        <v>40</v>
      </c>
      <c r="G13860" t="s">
        <v>33</v>
      </c>
      <c r="H13860" t="s">
        <v>31814</v>
      </c>
      <c r="I13860" t="s">
        <v>32347</v>
      </c>
      <c r="M13860" t="s">
        <v>53</v>
      </c>
      <c r="N13860" t="str">
        <f>IF(AND(PESQUISA!$B$3&lt;&gt;"",OR(PESQUISA!$B$4="TODAS",B13860=PESQUISA!$B$4),ISNUMBER(SEARCH(PESQUISA!$B$3,D13860))),ROW()-1,"")</f>
        <v/>
      </c>
    </row>
    <row r="13861" spans="1:14" x14ac:dyDescent="0.3">
      <c r="A13861" t="s">
        <v>41766</v>
      </c>
      <c r="B13861" t="s">
        <v>31811</v>
      </c>
      <c r="C13861" t="s">
        <v>41767</v>
      </c>
      <c r="D13861" t="s">
        <v>41768</v>
      </c>
      <c r="E13861" t="s">
        <v>40</v>
      </c>
      <c r="G13861" t="s">
        <v>33</v>
      </c>
      <c r="H13861" t="s">
        <v>31814</v>
      </c>
      <c r="I13861" t="s">
        <v>32347</v>
      </c>
      <c r="M13861" t="s">
        <v>53</v>
      </c>
      <c r="N13861" t="str">
        <f>IF(AND(PESQUISA!$B$3&lt;&gt;"",OR(PESQUISA!$B$4="TODAS",B13861=PESQUISA!$B$4),ISNUMBER(SEARCH(PESQUISA!$B$3,D13861))),ROW()-1,"")</f>
        <v/>
      </c>
    </row>
    <row r="13862" spans="1:14" x14ac:dyDescent="0.3">
      <c r="A13862" t="s">
        <v>41769</v>
      </c>
      <c r="B13862" t="s">
        <v>31811</v>
      </c>
      <c r="C13862" t="s">
        <v>41770</v>
      </c>
      <c r="D13862" t="s">
        <v>41771</v>
      </c>
      <c r="E13862" t="s">
        <v>40</v>
      </c>
      <c r="G13862" t="s">
        <v>33</v>
      </c>
      <c r="H13862" t="s">
        <v>31814</v>
      </c>
      <c r="I13862" t="s">
        <v>32347</v>
      </c>
      <c r="M13862" t="s">
        <v>53</v>
      </c>
      <c r="N13862" t="str">
        <f>IF(AND(PESQUISA!$B$3&lt;&gt;"",OR(PESQUISA!$B$4="TODAS",B13862=PESQUISA!$B$4),ISNUMBER(SEARCH(PESQUISA!$B$3,D13862))),ROW()-1,"")</f>
        <v/>
      </c>
    </row>
    <row r="13863" spans="1:14" x14ac:dyDescent="0.3">
      <c r="A13863" t="s">
        <v>41772</v>
      </c>
      <c r="B13863" t="s">
        <v>31811</v>
      </c>
      <c r="C13863" t="s">
        <v>41773</v>
      </c>
      <c r="D13863" t="s">
        <v>41774</v>
      </c>
      <c r="E13863" t="s">
        <v>40</v>
      </c>
      <c r="G13863" t="s">
        <v>33</v>
      </c>
      <c r="H13863" t="s">
        <v>31814</v>
      </c>
      <c r="I13863" t="s">
        <v>32347</v>
      </c>
      <c r="M13863" t="s">
        <v>53</v>
      </c>
      <c r="N13863" t="str">
        <f>IF(AND(PESQUISA!$B$3&lt;&gt;"",OR(PESQUISA!$B$4="TODAS",B13863=PESQUISA!$B$4),ISNUMBER(SEARCH(PESQUISA!$B$3,D13863))),ROW()-1,"")</f>
        <v/>
      </c>
    </row>
    <row r="13864" spans="1:14" x14ac:dyDescent="0.3">
      <c r="A13864" t="s">
        <v>41775</v>
      </c>
      <c r="B13864" t="s">
        <v>31811</v>
      </c>
      <c r="C13864" t="s">
        <v>41776</v>
      </c>
      <c r="D13864" t="s">
        <v>41777</v>
      </c>
      <c r="E13864" t="s">
        <v>40</v>
      </c>
      <c r="F13864" s="7">
        <v>37415.360000000001</v>
      </c>
      <c r="G13864" t="s">
        <v>33</v>
      </c>
      <c r="H13864" t="s">
        <v>31814</v>
      </c>
      <c r="I13864" t="s">
        <v>32347</v>
      </c>
      <c r="M13864" t="s">
        <v>36</v>
      </c>
      <c r="N13864" t="str">
        <f>IF(AND(PESQUISA!$B$3&lt;&gt;"",OR(PESQUISA!$B$4="TODAS",B13864=PESQUISA!$B$4),ISNUMBER(SEARCH(PESQUISA!$B$3,D13864))),ROW()-1,"")</f>
        <v/>
      </c>
    </row>
    <row r="13865" spans="1:14" x14ac:dyDescent="0.3">
      <c r="A13865" t="s">
        <v>41778</v>
      </c>
      <c r="B13865" t="s">
        <v>31811</v>
      </c>
      <c r="C13865" t="s">
        <v>41779</v>
      </c>
      <c r="D13865" t="s">
        <v>41780</v>
      </c>
      <c r="E13865" t="s">
        <v>40</v>
      </c>
      <c r="G13865" t="s">
        <v>33</v>
      </c>
      <c r="H13865" t="s">
        <v>31814</v>
      </c>
      <c r="I13865" t="s">
        <v>32347</v>
      </c>
      <c r="M13865" t="s">
        <v>53</v>
      </c>
      <c r="N13865" t="str">
        <f>IF(AND(PESQUISA!$B$3&lt;&gt;"",OR(PESQUISA!$B$4="TODAS",B13865=PESQUISA!$B$4),ISNUMBER(SEARCH(PESQUISA!$B$3,D13865))),ROW()-1,"")</f>
        <v/>
      </c>
    </row>
    <row r="13866" spans="1:14" x14ac:dyDescent="0.3">
      <c r="A13866" t="s">
        <v>41781</v>
      </c>
      <c r="B13866" t="s">
        <v>31811</v>
      </c>
      <c r="C13866" t="s">
        <v>41782</v>
      </c>
      <c r="D13866" t="s">
        <v>41783</v>
      </c>
      <c r="E13866" t="s">
        <v>40</v>
      </c>
      <c r="G13866" t="s">
        <v>33</v>
      </c>
      <c r="H13866" t="s">
        <v>31814</v>
      </c>
      <c r="I13866" t="s">
        <v>32347</v>
      </c>
      <c r="M13866" t="s">
        <v>53</v>
      </c>
      <c r="N13866" t="str">
        <f>IF(AND(PESQUISA!$B$3&lt;&gt;"",OR(PESQUISA!$B$4="TODAS",B13866=PESQUISA!$B$4),ISNUMBER(SEARCH(PESQUISA!$B$3,D13866))),ROW()-1,"")</f>
        <v/>
      </c>
    </row>
    <row r="13867" spans="1:14" x14ac:dyDescent="0.3">
      <c r="A13867" t="s">
        <v>41784</v>
      </c>
      <c r="B13867" t="s">
        <v>31811</v>
      </c>
      <c r="C13867" t="s">
        <v>41785</v>
      </c>
      <c r="D13867" t="s">
        <v>41786</v>
      </c>
      <c r="E13867" t="s">
        <v>40</v>
      </c>
      <c r="G13867" t="s">
        <v>33</v>
      </c>
      <c r="H13867" t="s">
        <v>31814</v>
      </c>
      <c r="I13867" t="s">
        <v>32347</v>
      </c>
      <c r="M13867" t="s">
        <v>53</v>
      </c>
      <c r="N13867" t="str">
        <f>IF(AND(PESQUISA!$B$3&lt;&gt;"",OR(PESQUISA!$B$4="TODAS",B13867=PESQUISA!$B$4),ISNUMBER(SEARCH(PESQUISA!$B$3,D13867))),ROW()-1,"")</f>
        <v/>
      </c>
    </row>
    <row r="13868" spans="1:14" x14ac:dyDescent="0.3">
      <c r="A13868" t="s">
        <v>41787</v>
      </c>
      <c r="B13868" t="s">
        <v>31811</v>
      </c>
      <c r="C13868" t="s">
        <v>41788</v>
      </c>
      <c r="D13868" t="s">
        <v>41789</v>
      </c>
      <c r="E13868" t="s">
        <v>40</v>
      </c>
      <c r="G13868" t="s">
        <v>33</v>
      </c>
      <c r="H13868" t="s">
        <v>31814</v>
      </c>
      <c r="I13868" t="s">
        <v>32347</v>
      </c>
      <c r="M13868" t="s">
        <v>53</v>
      </c>
      <c r="N13868" t="str">
        <f>IF(AND(PESQUISA!$B$3&lt;&gt;"",OR(PESQUISA!$B$4="TODAS",B13868=PESQUISA!$B$4),ISNUMBER(SEARCH(PESQUISA!$B$3,D13868))),ROW()-1,"")</f>
        <v/>
      </c>
    </row>
    <row r="13869" spans="1:14" x14ac:dyDescent="0.3">
      <c r="A13869" t="s">
        <v>41790</v>
      </c>
      <c r="B13869" t="s">
        <v>31811</v>
      </c>
      <c r="C13869" t="s">
        <v>41791</v>
      </c>
      <c r="D13869" t="s">
        <v>41792</v>
      </c>
      <c r="E13869" t="s">
        <v>40</v>
      </c>
      <c r="G13869" t="s">
        <v>33</v>
      </c>
      <c r="H13869" t="s">
        <v>31814</v>
      </c>
      <c r="I13869" t="s">
        <v>32347</v>
      </c>
      <c r="M13869" t="s">
        <v>53</v>
      </c>
      <c r="N13869" t="str">
        <f>IF(AND(PESQUISA!$B$3&lt;&gt;"",OR(PESQUISA!$B$4="TODAS",B13869=PESQUISA!$B$4),ISNUMBER(SEARCH(PESQUISA!$B$3,D13869))),ROW()-1,"")</f>
        <v/>
      </c>
    </row>
    <row r="13870" spans="1:14" x14ac:dyDescent="0.3">
      <c r="A13870" t="s">
        <v>41793</v>
      </c>
      <c r="B13870" t="s">
        <v>31811</v>
      </c>
      <c r="C13870" t="s">
        <v>41794</v>
      </c>
      <c r="D13870" t="s">
        <v>41795</v>
      </c>
      <c r="E13870" t="s">
        <v>40</v>
      </c>
      <c r="G13870" t="s">
        <v>33</v>
      </c>
      <c r="H13870" t="s">
        <v>31814</v>
      </c>
      <c r="I13870" t="s">
        <v>32347</v>
      </c>
      <c r="M13870" t="s">
        <v>53</v>
      </c>
      <c r="N13870" t="str">
        <f>IF(AND(PESQUISA!$B$3&lt;&gt;"",OR(PESQUISA!$B$4="TODAS",B13870=PESQUISA!$B$4),ISNUMBER(SEARCH(PESQUISA!$B$3,D13870))),ROW()-1,"")</f>
        <v/>
      </c>
    </row>
    <row r="13871" spans="1:14" x14ac:dyDescent="0.3">
      <c r="A13871" t="s">
        <v>41796</v>
      </c>
      <c r="B13871" t="s">
        <v>31811</v>
      </c>
      <c r="C13871" t="s">
        <v>41797</v>
      </c>
      <c r="D13871" t="s">
        <v>41798</v>
      </c>
      <c r="E13871" t="s">
        <v>40</v>
      </c>
      <c r="G13871" t="s">
        <v>33</v>
      </c>
      <c r="H13871" t="s">
        <v>31814</v>
      </c>
      <c r="I13871" t="s">
        <v>32347</v>
      </c>
      <c r="M13871" t="s">
        <v>53</v>
      </c>
      <c r="N13871" t="str">
        <f>IF(AND(PESQUISA!$B$3&lt;&gt;"",OR(PESQUISA!$B$4="TODAS",B13871=PESQUISA!$B$4),ISNUMBER(SEARCH(PESQUISA!$B$3,D13871))),ROW()-1,"")</f>
        <v/>
      </c>
    </row>
    <row r="13872" spans="1:14" x14ac:dyDescent="0.3">
      <c r="A13872" t="s">
        <v>41799</v>
      </c>
      <c r="B13872" t="s">
        <v>31811</v>
      </c>
      <c r="C13872" t="s">
        <v>41800</v>
      </c>
      <c r="D13872" t="s">
        <v>41801</v>
      </c>
      <c r="E13872" t="s">
        <v>33050</v>
      </c>
      <c r="F13872" s="7">
        <v>35.69</v>
      </c>
      <c r="G13872" t="s">
        <v>33</v>
      </c>
      <c r="H13872" t="s">
        <v>31814</v>
      </c>
      <c r="I13872" t="s">
        <v>31819</v>
      </c>
      <c r="M13872" t="s">
        <v>36</v>
      </c>
      <c r="N13872" t="str">
        <f>IF(AND(PESQUISA!$B$3&lt;&gt;"",OR(PESQUISA!$B$4="TODAS",B13872=PESQUISA!$B$4),ISNUMBER(SEARCH(PESQUISA!$B$3,D13872))),ROW()-1,"")</f>
        <v/>
      </c>
    </row>
    <row r="13873" spans="1:14" x14ac:dyDescent="0.3">
      <c r="A13873" t="s">
        <v>41802</v>
      </c>
      <c r="B13873" t="s">
        <v>31811</v>
      </c>
      <c r="C13873" t="s">
        <v>41803</v>
      </c>
      <c r="D13873" t="s">
        <v>41804</v>
      </c>
      <c r="E13873" t="s">
        <v>40</v>
      </c>
      <c r="F13873" s="7">
        <v>108105.49</v>
      </c>
      <c r="G13873" t="s">
        <v>33</v>
      </c>
      <c r="H13873" t="s">
        <v>31814</v>
      </c>
      <c r="I13873" t="s">
        <v>32347</v>
      </c>
      <c r="M13873" t="s">
        <v>36</v>
      </c>
      <c r="N13873" t="str">
        <f>IF(AND(PESQUISA!$B$3&lt;&gt;"",OR(PESQUISA!$B$4="TODAS",B13873=PESQUISA!$B$4),ISNUMBER(SEARCH(PESQUISA!$B$3,D13873))),ROW()-1,"")</f>
        <v/>
      </c>
    </row>
    <row r="13874" spans="1:14" x14ac:dyDescent="0.3">
      <c r="A13874" t="s">
        <v>41805</v>
      </c>
      <c r="B13874" t="s">
        <v>31811</v>
      </c>
      <c r="C13874" t="s">
        <v>41806</v>
      </c>
      <c r="D13874" t="s">
        <v>41807</v>
      </c>
      <c r="E13874" t="s">
        <v>60</v>
      </c>
      <c r="F13874" s="7">
        <v>45.67</v>
      </c>
      <c r="G13874" t="s">
        <v>33</v>
      </c>
      <c r="H13874" t="s">
        <v>31814</v>
      </c>
      <c r="I13874" t="s">
        <v>31819</v>
      </c>
      <c r="M13874" t="s">
        <v>36</v>
      </c>
      <c r="N13874" t="str">
        <f>IF(AND(PESQUISA!$B$3&lt;&gt;"",OR(PESQUISA!$B$4="TODAS",B13874=PESQUISA!$B$4),ISNUMBER(SEARCH(PESQUISA!$B$3,D13874))),ROW()-1,"")</f>
        <v/>
      </c>
    </row>
    <row r="13875" spans="1:14" x14ac:dyDescent="0.3">
      <c r="A13875" t="s">
        <v>41808</v>
      </c>
      <c r="B13875" t="s">
        <v>31811</v>
      </c>
      <c r="C13875" t="s">
        <v>41809</v>
      </c>
      <c r="D13875" t="s">
        <v>41810</v>
      </c>
      <c r="E13875" t="s">
        <v>60</v>
      </c>
      <c r="F13875" s="7">
        <v>96.94</v>
      </c>
      <c r="G13875" t="s">
        <v>33</v>
      </c>
      <c r="H13875" t="s">
        <v>31814</v>
      </c>
      <c r="I13875" t="s">
        <v>31819</v>
      </c>
      <c r="M13875" t="s">
        <v>36</v>
      </c>
      <c r="N13875" t="str">
        <f>IF(AND(PESQUISA!$B$3&lt;&gt;"",OR(PESQUISA!$B$4="TODAS",B13875=PESQUISA!$B$4),ISNUMBER(SEARCH(PESQUISA!$B$3,D13875))),ROW()-1,"")</f>
        <v/>
      </c>
    </row>
    <row r="13876" spans="1:14" x14ac:dyDescent="0.3">
      <c r="A13876" t="s">
        <v>41811</v>
      </c>
      <c r="B13876" t="s">
        <v>31811</v>
      </c>
      <c r="C13876" t="s">
        <v>41812</v>
      </c>
      <c r="D13876" t="s">
        <v>41813</v>
      </c>
      <c r="E13876" t="s">
        <v>60</v>
      </c>
      <c r="F13876" s="7">
        <v>168.67</v>
      </c>
      <c r="G13876" t="s">
        <v>33</v>
      </c>
      <c r="H13876" t="s">
        <v>31814</v>
      </c>
      <c r="I13876" t="s">
        <v>31819</v>
      </c>
      <c r="M13876" t="s">
        <v>36</v>
      </c>
      <c r="N13876" t="str">
        <f>IF(AND(PESQUISA!$B$3&lt;&gt;"",OR(PESQUISA!$B$4="TODAS",B13876=PESQUISA!$B$4),ISNUMBER(SEARCH(PESQUISA!$B$3,D13876))),ROW()-1,"")</f>
        <v/>
      </c>
    </row>
    <row r="13877" spans="1:14" x14ac:dyDescent="0.3">
      <c r="A13877" t="s">
        <v>41814</v>
      </c>
      <c r="B13877" t="s">
        <v>31811</v>
      </c>
      <c r="C13877" t="s">
        <v>41815</v>
      </c>
      <c r="D13877" t="s">
        <v>41816</v>
      </c>
      <c r="E13877" t="s">
        <v>40</v>
      </c>
      <c r="F13877" s="7">
        <v>1.57</v>
      </c>
      <c r="G13877" t="s">
        <v>33</v>
      </c>
      <c r="H13877" t="s">
        <v>31814</v>
      </c>
      <c r="I13877" t="s">
        <v>31819</v>
      </c>
      <c r="M13877" t="s">
        <v>36</v>
      </c>
      <c r="N13877" t="str">
        <f>IF(AND(PESQUISA!$B$3&lt;&gt;"",OR(PESQUISA!$B$4="TODAS",B13877=PESQUISA!$B$4),ISNUMBER(SEARCH(PESQUISA!$B$3,D13877))),ROW()-1,"")</f>
        <v/>
      </c>
    </row>
    <row r="13878" spans="1:14" x14ac:dyDescent="0.3">
      <c r="A13878" t="s">
        <v>41817</v>
      </c>
      <c r="B13878" t="s">
        <v>31811</v>
      </c>
      <c r="C13878" t="s">
        <v>41818</v>
      </c>
      <c r="D13878" t="s">
        <v>41819</v>
      </c>
      <c r="E13878" t="s">
        <v>38057</v>
      </c>
      <c r="G13878" t="s">
        <v>33</v>
      </c>
      <c r="H13878" t="s">
        <v>31814</v>
      </c>
      <c r="I13878" t="s">
        <v>31819</v>
      </c>
      <c r="M13878" t="s">
        <v>53</v>
      </c>
      <c r="N13878" t="str">
        <f>IF(AND(PESQUISA!$B$3&lt;&gt;"",OR(PESQUISA!$B$4="TODAS",B13878=PESQUISA!$B$4),ISNUMBER(SEARCH(PESQUISA!$B$3,D13878))),ROW()-1,"")</f>
        <v/>
      </c>
    </row>
    <row r="13879" spans="1:14" x14ac:dyDescent="0.3">
      <c r="A13879" t="s">
        <v>41820</v>
      </c>
      <c r="B13879" t="s">
        <v>31811</v>
      </c>
      <c r="C13879" t="s">
        <v>41821</v>
      </c>
      <c r="D13879" t="s">
        <v>41822</v>
      </c>
      <c r="E13879" t="s">
        <v>38057</v>
      </c>
      <c r="G13879" t="s">
        <v>33</v>
      </c>
      <c r="H13879" t="s">
        <v>31814</v>
      </c>
      <c r="I13879" t="s">
        <v>31819</v>
      </c>
      <c r="M13879" t="s">
        <v>53</v>
      </c>
      <c r="N13879" t="str">
        <f>IF(AND(PESQUISA!$B$3&lt;&gt;"",OR(PESQUISA!$B$4="TODAS",B13879=PESQUISA!$B$4),ISNUMBER(SEARCH(PESQUISA!$B$3,D13879))),ROW()-1,"")</f>
        <v/>
      </c>
    </row>
    <row r="13880" spans="1:14" x14ac:dyDescent="0.3">
      <c r="A13880" t="s">
        <v>41823</v>
      </c>
      <c r="B13880" t="s">
        <v>31811</v>
      </c>
      <c r="C13880" t="s">
        <v>41824</v>
      </c>
      <c r="D13880" t="s">
        <v>41825</v>
      </c>
      <c r="E13880" t="s">
        <v>38057</v>
      </c>
      <c r="G13880" t="s">
        <v>33</v>
      </c>
      <c r="H13880" t="s">
        <v>31814</v>
      </c>
      <c r="I13880" t="s">
        <v>31819</v>
      </c>
      <c r="M13880" t="s">
        <v>53</v>
      </c>
      <c r="N13880" t="str">
        <f>IF(AND(PESQUISA!$B$3&lt;&gt;"",OR(PESQUISA!$B$4="TODAS",B13880=PESQUISA!$B$4),ISNUMBER(SEARCH(PESQUISA!$B$3,D13880))),ROW()-1,"")</f>
        <v/>
      </c>
    </row>
    <row r="13881" spans="1:14" x14ac:dyDescent="0.3">
      <c r="A13881" t="s">
        <v>41826</v>
      </c>
      <c r="B13881" t="s">
        <v>31811</v>
      </c>
      <c r="C13881" t="s">
        <v>41827</v>
      </c>
      <c r="D13881" t="s">
        <v>41828</v>
      </c>
      <c r="E13881" t="s">
        <v>38057</v>
      </c>
      <c r="G13881" t="s">
        <v>33</v>
      </c>
      <c r="H13881" t="s">
        <v>31814</v>
      </c>
      <c r="I13881" t="s">
        <v>31819</v>
      </c>
      <c r="M13881" t="s">
        <v>53</v>
      </c>
      <c r="N13881" t="str">
        <f>IF(AND(PESQUISA!$B$3&lt;&gt;"",OR(PESQUISA!$B$4="TODAS",B13881=PESQUISA!$B$4),ISNUMBER(SEARCH(PESQUISA!$B$3,D13881))),ROW()-1,"")</f>
        <v/>
      </c>
    </row>
    <row r="13882" spans="1:14" x14ac:dyDescent="0.3">
      <c r="A13882" t="s">
        <v>41829</v>
      </c>
      <c r="B13882" t="s">
        <v>31811</v>
      </c>
      <c r="C13882" t="s">
        <v>41830</v>
      </c>
      <c r="D13882" t="s">
        <v>41831</v>
      </c>
      <c r="E13882" t="s">
        <v>38057</v>
      </c>
      <c r="G13882" t="s">
        <v>33</v>
      </c>
      <c r="H13882" t="s">
        <v>31814</v>
      </c>
      <c r="I13882" t="s">
        <v>31819</v>
      </c>
      <c r="M13882" t="s">
        <v>53</v>
      </c>
      <c r="N13882" t="str">
        <f>IF(AND(PESQUISA!$B$3&lt;&gt;"",OR(PESQUISA!$B$4="TODAS",B13882=PESQUISA!$B$4),ISNUMBER(SEARCH(PESQUISA!$B$3,D13882))),ROW()-1,"")</f>
        <v/>
      </c>
    </row>
    <row r="13883" spans="1:14" x14ac:dyDescent="0.3">
      <c r="A13883" t="s">
        <v>41832</v>
      </c>
      <c r="B13883" t="s">
        <v>31811</v>
      </c>
      <c r="C13883" t="s">
        <v>41833</v>
      </c>
      <c r="D13883" t="s">
        <v>41834</v>
      </c>
      <c r="E13883" t="s">
        <v>40</v>
      </c>
      <c r="F13883" s="7">
        <v>10.23</v>
      </c>
      <c r="G13883" t="s">
        <v>33</v>
      </c>
      <c r="H13883" t="s">
        <v>31814</v>
      </c>
      <c r="I13883" t="s">
        <v>31819</v>
      </c>
      <c r="M13883" t="s">
        <v>36</v>
      </c>
      <c r="N13883" t="str">
        <f>IF(AND(PESQUISA!$B$3&lt;&gt;"",OR(PESQUISA!$B$4="TODAS",B13883=PESQUISA!$B$4),ISNUMBER(SEARCH(PESQUISA!$B$3,D13883))),ROW()-1,"")</f>
        <v/>
      </c>
    </row>
    <row r="13884" spans="1:14" x14ac:dyDescent="0.3">
      <c r="A13884" t="s">
        <v>41835</v>
      </c>
      <c r="B13884" t="s">
        <v>31811</v>
      </c>
      <c r="C13884" t="s">
        <v>41836</v>
      </c>
      <c r="D13884" t="s">
        <v>41837</v>
      </c>
      <c r="E13884" t="s">
        <v>40</v>
      </c>
      <c r="F13884" s="7">
        <v>37.26</v>
      </c>
      <c r="G13884" t="s">
        <v>33</v>
      </c>
      <c r="H13884" t="s">
        <v>31814</v>
      </c>
      <c r="I13884" t="s">
        <v>31819</v>
      </c>
      <c r="M13884" t="s">
        <v>36</v>
      </c>
      <c r="N13884" t="str">
        <f>IF(AND(PESQUISA!$B$3&lt;&gt;"",OR(PESQUISA!$B$4="TODAS",B13884=PESQUISA!$B$4),ISNUMBER(SEARCH(PESQUISA!$B$3,D13884))),ROW()-1,"")</f>
        <v/>
      </c>
    </row>
    <row r="13885" spans="1:14" x14ac:dyDescent="0.3">
      <c r="A13885" t="s">
        <v>41838</v>
      </c>
      <c r="B13885" t="s">
        <v>31811</v>
      </c>
      <c r="C13885" t="s">
        <v>41839</v>
      </c>
      <c r="D13885" t="s">
        <v>41840</v>
      </c>
      <c r="E13885" t="s">
        <v>40</v>
      </c>
      <c r="F13885" s="7">
        <v>51</v>
      </c>
      <c r="G13885" t="s">
        <v>33</v>
      </c>
      <c r="H13885" t="s">
        <v>31814</v>
      </c>
      <c r="I13885" t="s">
        <v>31819</v>
      </c>
      <c r="M13885" t="s">
        <v>36</v>
      </c>
      <c r="N13885" t="str">
        <f>IF(AND(PESQUISA!$B$3&lt;&gt;"",OR(PESQUISA!$B$4="TODAS",B13885=PESQUISA!$B$4),ISNUMBER(SEARCH(PESQUISA!$B$3,D13885))),ROW()-1,"")</f>
        <v/>
      </c>
    </row>
    <row r="13886" spans="1:14" x14ac:dyDescent="0.3">
      <c r="A13886" t="s">
        <v>41841</v>
      </c>
      <c r="B13886" t="s">
        <v>31811</v>
      </c>
      <c r="C13886" t="s">
        <v>41842</v>
      </c>
      <c r="D13886" t="s">
        <v>41843</v>
      </c>
      <c r="E13886" t="s">
        <v>6144</v>
      </c>
      <c r="F13886" s="7">
        <v>25.46</v>
      </c>
      <c r="G13886" t="s">
        <v>33</v>
      </c>
      <c r="H13886" t="s">
        <v>31814</v>
      </c>
      <c r="I13886" t="s">
        <v>32249</v>
      </c>
      <c r="M13886" t="s">
        <v>36</v>
      </c>
      <c r="N13886" t="str">
        <f>IF(AND(PESQUISA!$B$3&lt;&gt;"",OR(PESQUISA!$B$4="TODAS",B13886=PESQUISA!$B$4),ISNUMBER(SEARCH(PESQUISA!$B$3,D13886))),ROW()-1,"")</f>
        <v/>
      </c>
    </row>
    <row r="13887" spans="1:14" x14ac:dyDescent="0.3">
      <c r="A13887" t="s">
        <v>41844</v>
      </c>
      <c r="B13887" t="s">
        <v>31811</v>
      </c>
      <c r="C13887" t="s">
        <v>41845</v>
      </c>
      <c r="D13887" t="s">
        <v>41846</v>
      </c>
      <c r="E13887" t="s">
        <v>21689</v>
      </c>
      <c r="F13887" s="7">
        <v>4565.82</v>
      </c>
      <c r="G13887" t="s">
        <v>33</v>
      </c>
      <c r="H13887" t="s">
        <v>31814</v>
      </c>
      <c r="I13887" t="s">
        <v>32249</v>
      </c>
      <c r="M13887" t="s">
        <v>36</v>
      </c>
      <c r="N13887" t="str">
        <f>IF(AND(PESQUISA!$B$3&lt;&gt;"",OR(PESQUISA!$B$4="TODAS",B13887=PESQUISA!$B$4),ISNUMBER(SEARCH(PESQUISA!$B$3,D13887))),ROW()-1,"")</f>
        <v/>
      </c>
    </row>
    <row r="13888" spans="1:14" x14ac:dyDescent="0.3">
      <c r="A13888" t="s">
        <v>41847</v>
      </c>
      <c r="B13888" t="s">
        <v>31811</v>
      </c>
      <c r="C13888" t="s">
        <v>41848</v>
      </c>
      <c r="D13888" t="s">
        <v>41849</v>
      </c>
      <c r="E13888" t="s">
        <v>6144</v>
      </c>
      <c r="F13888" s="7">
        <v>24.71</v>
      </c>
      <c r="G13888" t="s">
        <v>33</v>
      </c>
      <c r="H13888" t="s">
        <v>31814</v>
      </c>
      <c r="I13888" t="s">
        <v>32249</v>
      </c>
      <c r="M13888" t="s">
        <v>36</v>
      </c>
      <c r="N13888" t="str">
        <f>IF(AND(PESQUISA!$B$3&lt;&gt;"",OR(PESQUISA!$B$4="TODAS",B13888=PESQUISA!$B$4),ISNUMBER(SEARCH(PESQUISA!$B$3,D13888))),ROW()-1,"")</f>
        <v/>
      </c>
    </row>
    <row r="13889" spans="1:14" x14ac:dyDescent="0.3">
      <c r="A13889" t="s">
        <v>41850</v>
      </c>
      <c r="B13889" t="s">
        <v>31811</v>
      </c>
      <c r="C13889" t="s">
        <v>41851</v>
      </c>
      <c r="D13889" t="s">
        <v>41852</v>
      </c>
      <c r="E13889" t="s">
        <v>21689</v>
      </c>
      <c r="F13889" s="7">
        <v>4433.71</v>
      </c>
      <c r="G13889" t="s">
        <v>33</v>
      </c>
      <c r="H13889" t="s">
        <v>31814</v>
      </c>
      <c r="I13889" t="s">
        <v>32249</v>
      </c>
      <c r="M13889" t="s">
        <v>36</v>
      </c>
      <c r="N13889" t="str">
        <f>IF(AND(PESQUISA!$B$3&lt;&gt;"",OR(PESQUISA!$B$4="TODAS",B13889=PESQUISA!$B$4),ISNUMBER(SEARCH(PESQUISA!$B$3,D13889))),ROW()-1,"")</f>
        <v/>
      </c>
    </row>
    <row r="13890" spans="1:14" x14ac:dyDescent="0.3">
      <c r="A13890" t="s">
        <v>41853</v>
      </c>
      <c r="B13890" t="s">
        <v>31811</v>
      </c>
      <c r="C13890" t="s">
        <v>41854</v>
      </c>
      <c r="D13890" t="s">
        <v>41855</v>
      </c>
      <c r="E13890" t="s">
        <v>6144</v>
      </c>
      <c r="F13890" s="7">
        <v>25.46</v>
      </c>
      <c r="G13890" t="s">
        <v>33</v>
      </c>
      <c r="H13890" t="s">
        <v>31814</v>
      </c>
      <c r="I13890" t="s">
        <v>32249</v>
      </c>
      <c r="M13890" t="s">
        <v>36</v>
      </c>
      <c r="N13890" t="str">
        <f>IF(AND(PESQUISA!$B$3&lt;&gt;"",OR(PESQUISA!$B$4="TODAS",B13890=PESQUISA!$B$4),ISNUMBER(SEARCH(PESQUISA!$B$3,D13890))),ROW()-1,"")</f>
        <v/>
      </c>
    </row>
    <row r="13891" spans="1:14" x14ac:dyDescent="0.3">
      <c r="A13891" t="s">
        <v>41856</v>
      </c>
      <c r="B13891" t="s">
        <v>31811</v>
      </c>
      <c r="C13891" t="s">
        <v>41857</v>
      </c>
      <c r="D13891" t="s">
        <v>41858</v>
      </c>
      <c r="E13891" t="s">
        <v>21689</v>
      </c>
      <c r="F13891" s="7">
        <v>4565.82</v>
      </c>
      <c r="G13891" t="s">
        <v>33</v>
      </c>
      <c r="H13891" t="s">
        <v>31814</v>
      </c>
      <c r="I13891" t="s">
        <v>32249</v>
      </c>
      <c r="M13891" t="s">
        <v>36</v>
      </c>
      <c r="N13891" t="str">
        <f>IF(AND(PESQUISA!$B$3&lt;&gt;"",OR(PESQUISA!$B$4="TODAS",B13891=PESQUISA!$B$4),ISNUMBER(SEARCH(PESQUISA!$B$3,D13891))),ROW()-1,"")</f>
        <v/>
      </c>
    </row>
    <row r="13892" spans="1:14" x14ac:dyDescent="0.3">
      <c r="A13892" t="s">
        <v>41859</v>
      </c>
      <c r="B13892" t="s">
        <v>31811</v>
      </c>
      <c r="C13892" t="s">
        <v>41860</v>
      </c>
      <c r="D13892" t="s">
        <v>41861</v>
      </c>
      <c r="E13892" t="s">
        <v>32</v>
      </c>
      <c r="F13892" s="7">
        <v>76.7</v>
      </c>
      <c r="G13892" t="s">
        <v>33</v>
      </c>
      <c r="H13892" t="s">
        <v>31814</v>
      </c>
      <c r="I13892" t="s">
        <v>31819</v>
      </c>
      <c r="M13892" t="s">
        <v>36</v>
      </c>
      <c r="N13892" t="str">
        <f>IF(AND(PESQUISA!$B$3&lt;&gt;"",OR(PESQUISA!$B$4="TODAS",B13892=PESQUISA!$B$4),ISNUMBER(SEARCH(PESQUISA!$B$3,D13892))),ROW()-1,"")</f>
        <v/>
      </c>
    </row>
    <row r="13893" spans="1:14" x14ac:dyDescent="0.3">
      <c r="A13893" t="s">
        <v>41862</v>
      </c>
      <c r="B13893" t="s">
        <v>31811</v>
      </c>
      <c r="C13893" t="s">
        <v>41863</v>
      </c>
      <c r="D13893" t="s">
        <v>41864</v>
      </c>
      <c r="E13893" t="s">
        <v>32</v>
      </c>
      <c r="F13893" s="7">
        <v>349.34</v>
      </c>
      <c r="G13893" t="s">
        <v>33</v>
      </c>
      <c r="H13893" t="s">
        <v>31814</v>
      </c>
      <c r="I13893" t="s">
        <v>31819</v>
      </c>
      <c r="M13893" t="s">
        <v>36</v>
      </c>
      <c r="N13893" t="str">
        <f>IF(AND(PESQUISA!$B$3&lt;&gt;"",OR(PESQUISA!$B$4="TODAS",B13893=PESQUISA!$B$4),ISNUMBER(SEARCH(PESQUISA!$B$3,D13893))),ROW()-1,"")</f>
        <v/>
      </c>
    </row>
    <row r="13894" spans="1:14" x14ac:dyDescent="0.3">
      <c r="A13894" t="s">
        <v>41865</v>
      </c>
      <c r="B13894" t="s">
        <v>31811</v>
      </c>
      <c r="C13894" t="s">
        <v>41866</v>
      </c>
      <c r="D13894" t="s">
        <v>41867</v>
      </c>
      <c r="E13894" t="s">
        <v>32</v>
      </c>
      <c r="F13894" s="7">
        <v>212.19</v>
      </c>
      <c r="G13894" t="s">
        <v>33</v>
      </c>
      <c r="H13894" t="s">
        <v>31814</v>
      </c>
      <c r="I13894" t="s">
        <v>31819</v>
      </c>
      <c r="M13894" t="s">
        <v>36</v>
      </c>
      <c r="N13894" t="str">
        <f>IF(AND(PESQUISA!$B$3&lt;&gt;"",OR(PESQUISA!$B$4="TODAS",B13894=PESQUISA!$B$4),ISNUMBER(SEARCH(PESQUISA!$B$3,D13894))),ROW()-1,"")</f>
        <v/>
      </c>
    </row>
    <row r="13895" spans="1:14" x14ac:dyDescent="0.3">
      <c r="A13895" t="s">
        <v>41868</v>
      </c>
      <c r="B13895" t="s">
        <v>31811</v>
      </c>
      <c r="C13895" t="s">
        <v>41869</v>
      </c>
      <c r="D13895" t="s">
        <v>41870</v>
      </c>
      <c r="E13895" t="s">
        <v>32</v>
      </c>
      <c r="F13895" s="7">
        <v>58.35</v>
      </c>
      <c r="G13895" t="s">
        <v>33</v>
      </c>
      <c r="H13895" t="s">
        <v>31814</v>
      </c>
      <c r="I13895" t="s">
        <v>31819</v>
      </c>
      <c r="M13895" t="s">
        <v>36</v>
      </c>
      <c r="N13895" t="str">
        <f>IF(AND(PESQUISA!$B$3&lt;&gt;"",OR(PESQUISA!$B$4="TODAS",B13895=PESQUISA!$B$4),ISNUMBER(SEARCH(PESQUISA!$B$3,D13895))),ROW()-1,"")</f>
        <v/>
      </c>
    </row>
    <row r="13896" spans="1:14" x14ac:dyDescent="0.3">
      <c r="A13896" t="s">
        <v>41871</v>
      </c>
      <c r="B13896" t="s">
        <v>31811</v>
      </c>
      <c r="C13896" t="s">
        <v>41872</v>
      </c>
      <c r="D13896" t="s">
        <v>41873</v>
      </c>
      <c r="E13896" t="s">
        <v>32</v>
      </c>
      <c r="F13896" s="7">
        <v>340.06</v>
      </c>
      <c r="G13896" t="s">
        <v>33</v>
      </c>
      <c r="H13896" t="s">
        <v>31814</v>
      </c>
      <c r="I13896" t="s">
        <v>31819</v>
      </c>
      <c r="M13896" t="s">
        <v>36</v>
      </c>
      <c r="N13896" t="str">
        <f>IF(AND(PESQUISA!$B$3&lt;&gt;"",OR(PESQUISA!$B$4="TODAS",B13896=PESQUISA!$B$4),ISNUMBER(SEARCH(PESQUISA!$B$3,D13896))),ROW()-1,"")</f>
        <v/>
      </c>
    </row>
    <row r="13897" spans="1:14" x14ac:dyDescent="0.3">
      <c r="A13897" t="s">
        <v>41874</v>
      </c>
      <c r="B13897" t="s">
        <v>31811</v>
      </c>
      <c r="C13897" t="s">
        <v>41875</v>
      </c>
      <c r="D13897" t="s">
        <v>41876</v>
      </c>
      <c r="E13897" t="s">
        <v>32</v>
      </c>
      <c r="F13897" s="7">
        <v>34.159999999999997</v>
      </c>
      <c r="G13897" t="s">
        <v>33</v>
      </c>
      <c r="H13897" t="s">
        <v>31814</v>
      </c>
      <c r="I13897" t="s">
        <v>31819</v>
      </c>
      <c r="M13897" t="s">
        <v>36</v>
      </c>
      <c r="N13897" t="str">
        <f>IF(AND(PESQUISA!$B$3&lt;&gt;"",OR(PESQUISA!$B$4="TODAS",B13897=PESQUISA!$B$4),ISNUMBER(SEARCH(PESQUISA!$B$3,D13897))),ROW()-1,"")</f>
        <v/>
      </c>
    </row>
    <row r="13898" spans="1:14" x14ac:dyDescent="0.3">
      <c r="A13898" t="s">
        <v>41877</v>
      </c>
      <c r="B13898" t="s">
        <v>31811</v>
      </c>
      <c r="C13898" t="s">
        <v>41878</v>
      </c>
      <c r="D13898" t="s">
        <v>41879</v>
      </c>
      <c r="E13898" t="s">
        <v>32</v>
      </c>
      <c r="F13898" s="7">
        <v>27.34</v>
      </c>
      <c r="G13898" t="s">
        <v>33</v>
      </c>
      <c r="H13898" t="s">
        <v>31814</v>
      </c>
      <c r="I13898" t="s">
        <v>31819</v>
      </c>
      <c r="M13898" t="s">
        <v>36</v>
      </c>
      <c r="N13898" t="str">
        <f>IF(AND(PESQUISA!$B$3&lt;&gt;"",OR(PESQUISA!$B$4="TODAS",B13898=PESQUISA!$B$4),ISNUMBER(SEARCH(PESQUISA!$B$3,D13898))),ROW()-1,"")</f>
        <v/>
      </c>
    </row>
    <row r="13899" spans="1:14" x14ac:dyDescent="0.3">
      <c r="A13899" t="s">
        <v>41880</v>
      </c>
      <c r="B13899" t="s">
        <v>31811</v>
      </c>
      <c r="C13899" t="s">
        <v>41881</v>
      </c>
      <c r="D13899" t="s">
        <v>41882</v>
      </c>
      <c r="E13899" t="s">
        <v>32</v>
      </c>
      <c r="G13899" t="s">
        <v>33</v>
      </c>
      <c r="H13899" t="s">
        <v>31814</v>
      </c>
      <c r="I13899" t="s">
        <v>31819</v>
      </c>
      <c r="M13899" t="s">
        <v>53</v>
      </c>
      <c r="N13899" t="str">
        <f>IF(AND(PESQUISA!$B$3&lt;&gt;"",OR(PESQUISA!$B$4="TODAS",B13899=PESQUISA!$B$4),ISNUMBER(SEARCH(PESQUISA!$B$3,D13899))),ROW()-1,"")</f>
        <v/>
      </c>
    </row>
    <row r="13900" spans="1:14" x14ac:dyDescent="0.3">
      <c r="A13900" t="s">
        <v>41883</v>
      </c>
      <c r="B13900" t="s">
        <v>31811</v>
      </c>
      <c r="C13900" t="s">
        <v>41884</v>
      </c>
      <c r="D13900" t="s">
        <v>41885</v>
      </c>
      <c r="E13900" t="s">
        <v>32</v>
      </c>
      <c r="F13900" s="7">
        <v>481.6</v>
      </c>
      <c r="G13900" t="s">
        <v>33</v>
      </c>
      <c r="H13900" t="s">
        <v>31814</v>
      </c>
      <c r="I13900" t="s">
        <v>31819</v>
      </c>
      <c r="M13900" t="s">
        <v>36</v>
      </c>
      <c r="N13900" t="str">
        <f>IF(AND(PESQUISA!$B$3&lt;&gt;"",OR(PESQUISA!$B$4="TODAS",B13900=PESQUISA!$B$4),ISNUMBER(SEARCH(PESQUISA!$B$3,D13900))),ROW()-1,"")</f>
        <v/>
      </c>
    </row>
    <row r="13901" spans="1:14" x14ac:dyDescent="0.3">
      <c r="A13901" t="s">
        <v>41886</v>
      </c>
      <c r="B13901" t="s">
        <v>31811</v>
      </c>
      <c r="C13901" t="s">
        <v>41887</v>
      </c>
      <c r="D13901" t="s">
        <v>41888</v>
      </c>
      <c r="E13901" t="s">
        <v>32</v>
      </c>
      <c r="F13901" s="7">
        <v>363.47</v>
      </c>
      <c r="G13901" t="s">
        <v>33</v>
      </c>
      <c r="H13901" t="s">
        <v>31814</v>
      </c>
      <c r="I13901" t="s">
        <v>31819</v>
      </c>
      <c r="M13901" t="s">
        <v>36</v>
      </c>
      <c r="N13901" t="str">
        <f>IF(AND(PESQUISA!$B$3&lt;&gt;"",OR(PESQUISA!$B$4="TODAS",B13901=PESQUISA!$B$4),ISNUMBER(SEARCH(PESQUISA!$B$3,D13901))),ROW()-1,"")</f>
        <v/>
      </c>
    </row>
    <row r="13902" spans="1:14" x14ac:dyDescent="0.3">
      <c r="A13902" t="s">
        <v>41889</v>
      </c>
      <c r="B13902" t="s">
        <v>31811</v>
      </c>
      <c r="C13902" t="s">
        <v>41890</v>
      </c>
      <c r="D13902" t="s">
        <v>41891</v>
      </c>
      <c r="E13902" t="s">
        <v>32</v>
      </c>
      <c r="F13902" s="7">
        <v>464.43</v>
      </c>
      <c r="G13902" t="s">
        <v>33</v>
      </c>
      <c r="H13902" t="s">
        <v>31814</v>
      </c>
      <c r="I13902" t="s">
        <v>31819</v>
      </c>
      <c r="M13902" t="s">
        <v>36</v>
      </c>
      <c r="N13902" t="str">
        <f>IF(AND(PESQUISA!$B$3&lt;&gt;"",OR(PESQUISA!$B$4="TODAS",B13902=PESQUISA!$B$4),ISNUMBER(SEARCH(PESQUISA!$B$3,D13902))),ROW()-1,"")</f>
        <v/>
      </c>
    </row>
    <row r="13903" spans="1:14" x14ac:dyDescent="0.3">
      <c r="A13903" t="s">
        <v>41892</v>
      </c>
      <c r="B13903" t="s">
        <v>31811</v>
      </c>
      <c r="C13903" t="s">
        <v>41893</v>
      </c>
      <c r="D13903" t="s">
        <v>41894</v>
      </c>
      <c r="E13903" t="s">
        <v>32</v>
      </c>
      <c r="F13903" s="7">
        <v>525.01</v>
      </c>
      <c r="G13903" t="s">
        <v>33</v>
      </c>
      <c r="H13903" t="s">
        <v>31814</v>
      </c>
      <c r="I13903" t="s">
        <v>31819</v>
      </c>
      <c r="M13903" t="s">
        <v>36</v>
      </c>
      <c r="N13903" t="str">
        <f>IF(AND(PESQUISA!$B$3&lt;&gt;"",OR(PESQUISA!$B$4="TODAS",B13903=PESQUISA!$B$4),ISNUMBER(SEARCH(PESQUISA!$B$3,D13903))),ROW()-1,"")</f>
        <v/>
      </c>
    </row>
    <row r="13904" spans="1:14" x14ac:dyDescent="0.3">
      <c r="A13904" t="s">
        <v>41895</v>
      </c>
      <c r="B13904" t="s">
        <v>31811</v>
      </c>
      <c r="C13904" t="s">
        <v>41896</v>
      </c>
      <c r="D13904" t="s">
        <v>41897</v>
      </c>
      <c r="E13904" t="s">
        <v>32</v>
      </c>
      <c r="F13904" s="7">
        <v>56.4</v>
      </c>
      <c r="G13904" t="s">
        <v>33</v>
      </c>
      <c r="H13904" t="s">
        <v>31814</v>
      </c>
      <c r="I13904" t="s">
        <v>31819</v>
      </c>
      <c r="M13904" t="s">
        <v>36</v>
      </c>
      <c r="N13904" t="str">
        <f>IF(AND(PESQUISA!$B$3&lt;&gt;"",OR(PESQUISA!$B$4="TODAS",B13904=PESQUISA!$B$4),ISNUMBER(SEARCH(PESQUISA!$B$3,D13904))),ROW()-1,"")</f>
        <v/>
      </c>
    </row>
    <row r="13905" spans="1:14" x14ac:dyDescent="0.3">
      <c r="A13905" t="s">
        <v>41898</v>
      </c>
      <c r="B13905" t="s">
        <v>31811</v>
      </c>
      <c r="C13905" t="s">
        <v>41899</v>
      </c>
      <c r="D13905" t="s">
        <v>41900</v>
      </c>
      <c r="E13905" t="s">
        <v>32</v>
      </c>
      <c r="F13905" s="7">
        <v>95.68</v>
      </c>
      <c r="G13905" t="s">
        <v>33</v>
      </c>
      <c r="H13905" t="s">
        <v>31814</v>
      </c>
      <c r="I13905" t="s">
        <v>31819</v>
      </c>
      <c r="M13905" t="s">
        <v>36</v>
      </c>
      <c r="N13905" t="str">
        <f>IF(AND(PESQUISA!$B$3&lt;&gt;"",OR(PESQUISA!$B$4="TODAS",B13905=PESQUISA!$B$4),ISNUMBER(SEARCH(PESQUISA!$B$3,D13905))),ROW()-1,"")</f>
        <v/>
      </c>
    </row>
    <row r="13906" spans="1:14" x14ac:dyDescent="0.3">
      <c r="A13906" t="s">
        <v>41901</v>
      </c>
      <c r="B13906" t="s">
        <v>31811</v>
      </c>
      <c r="C13906" t="s">
        <v>41902</v>
      </c>
      <c r="D13906" t="s">
        <v>41903</v>
      </c>
      <c r="E13906" t="s">
        <v>32</v>
      </c>
      <c r="F13906" s="7">
        <v>170.83</v>
      </c>
      <c r="G13906" t="s">
        <v>33</v>
      </c>
      <c r="H13906" t="s">
        <v>31814</v>
      </c>
      <c r="I13906" t="s">
        <v>31819</v>
      </c>
      <c r="M13906" t="s">
        <v>36</v>
      </c>
      <c r="N13906" t="str">
        <f>IF(AND(PESQUISA!$B$3&lt;&gt;"",OR(PESQUISA!$B$4="TODAS",B13906=PESQUISA!$B$4),ISNUMBER(SEARCH(PESQUISA!$B$3,D13906))),ROW()-1,"")</f>
        <v/>
      </c>
    </row>
    <row r="13907" spans="1:14" x14ac:dyDescent="0.3">
      <c r="A13907" t="s">
        <v>41904</v>
      </c>
      <c r="B13907" t="s">
        <v>31811</v>
      </c>
      <c r="C13907" t="s">
        <v>41905</v>
      </c>
      <c r="D13907" t="s">
        <v>41906</v>
      </c>
      <c r="E13907" t="s">
        <v>32</v>
      </c>
      <c r="G13907" t="s">
        <v>33</v>
      </c>
      <c r="H13907" t="s">
        <v>31814</v>
      </c>
      <c r="I13907" t="s">
        <v>31815</v>
      </c>
      <c r="M13907" t="s">
        <v>53</v>
      </c>
      <c r="N13907" t="str">
        <f>IF(AND(PESQUISA!$B$3&lt;&gt;"",OR(PESQUISA!$B$4="TODAS",B13907=PESQUISA!$B$4),ISNUMBER(SEARCH(PESQUISA!$B$3,D13907))),ROW()-1,"")</f>
        <v/>
      </c>
    </row>
    <row r="13908" spans="1:14" x14ac:dyDescent="0.3">
      <c r="A13908" t="s">
        <v>41907</v>
      </c>
      <c r="B13908" t="s">
        <v>31811</v>
      </c>
      <c r="C13908" t="s">
        <v>41908</v>
      </c>
      <c r="D13908" t="s">
        <v>41909</v>
      </c>
      <c r="E13908" t="s">
        <v>32</v>
      </c>
      <c r="G13908" t="s">
        <v>33</v>
      </c>
      <c r="H13908" t="s">
        <v>31814</v>
      </c>
      <c r="I13908" t="s">
        <v>31815</v>
      </c>
      <c r="M13908" t="s">
        <v>53</v>
      </c>
      <c r="N13908" t="str">
        <f>IF(AND(PESQUISA!$B$3&lt;&gt;"",OR(PESQUISA!$B$4="TODAS",B13908=PESQUISA!$B$4),ISNUMBER(SEARCH(PESQUISA!$B$3,D13908))),ROW()-1,"")</f>
        <v/>
      </c>
    </row>
    <row r="13909" spans="1:14" x14ac:dyDescent="0.3">
      <c r="A13909" t="s">
        <v>41910</v>
      </c>
      <c r="B13909" t="s">
        <v>31811</v>
      </c>
      <c r="C13909" t="s">
        <v>41911</v>
      </c>
      <c r="D13909" t="s">
        <v>41912</v>
      </c>
      <c r="E13909" t="s">
        <v>32</v>
      </c>
      <c r="G13909" t="s">
        <v>33</v>
      </c>
      <c r="H13909" t="s">
        <v>31814</v>
      </c>
      <c r="I13909" t="s">
        <v>31819</v>
      </c>
      <c r="M13909" t="s">
        <v>53</v>
      </c>
      <c r="N13909" t="str">
        <f>IF(AND(PESQUISA!$B$3&lt;&gt;"",OR(PESQUISA!$B$4="TODAS",B13909=PESQUISA!$B$4),ISNUMBER(SEARCH(PESQUISA!$B$3,D13909))),ROW()-1,"")</f>
        <v/>
      </c>
    </row>
    <row r="13910" spans="1:14" x14ac:dyDescent="0.3">
      <c r="A13910" t="s">
        <v>41913</v>
      </c>
      <c r="B13910" t="s">
        <v>31811</v>
      </c>
      <c r="C13910" t="s">
        <v>41914</v>
      </c>
      <c r="D13910" t="s">
        <v>41915</v>
      </c>
      <c r="E13910" t="s">
        <v>32</v>
      </c>
      <c r="G13910" t="s">
        <v>33</v>
      </c>
      <c r="H13910" t="s">
        <v>31814</v>
      </c>
      <c r="I13910" t="s">
        <v>31819</v>
      </c>
      <c r="M13910" t="s">
        <v>53</v>
      </c>
      <c r="N13910" t="str">
        <f>IF(AND(PESQUISA!$B$3&lt;&gt;"",OR(PESQUISA!$B$4="TODAS",B13910=PESQUISA!$B$4),ISNUMBER(SEARCH(PESQUISA!$B$3,D13910))),ROW()-1,"")</f>
        <v/>
      </c>
    </row>
    <row r="13911" spans="1:14" x14ac:dyDescent="0.3">
      <c r="A13911" t="s">
        <v>41916</v>
      </c>
      <c r="B13911" t="s">
        <v>31811</v>
      </c>
      <c r="C13911" t="s">
        <v>41917</v>
      </c>
      <c r="D13911" t="s">
        <v>41918</v>
      </c>
      <c r="E13911" t="s">
        <v>32</v>
      </c>
      <c r="G13911" t="s">
        <v>33</v>
      </c>
      <c r="H13911" t="s">
        <v>31814</v>
      </c>
      <c r="I13911" t="s">
        <v>31815</v>
      </c>
      <c r="M13911" t="s">
        <v>53</v>
      </c>
      <c r="N13911" t="str">
        <f>IF(AND(PESQUISA!$B$3&lt;&gt;"",OR(PESQUISA!$B$4="TODAS",B13911=PESQUISA!$B$4),ISNUMBER(SEARCH(PESQUISA!$B$3,D13911))),ROW()-1,"")</f>
        <v/>
      </c>
    </row>
    <row r="13912" spans="1:14" x14ac:dyDescent="0.3">
      <c r="A13912" t="s">
        <v>41919</v>
      </c>
      <c r="B13912" t="s">
        <v>31811</v>
      </c>
      <c r="C13912" t="s">
        <v>41920</v>
      </c>
      <c r="D13912" t="s">
        <v>41921</v>
      </c>
      <c r="E13912" t="s">
        <v>32</v>
      </c>
      <c r="G13912" t="s">
        <v>33</v>
      </c>
      <c r="H13912" t="s">
        <v>31814</v>
      </c>
      <c r="I13912" t="s">
        <v>31815</v>
      </c>
      <c r="M13912" t="s">
        <v>53</v>
      </c>
      <c r="N13912" t="str">
        <f>IF(AND(PESQUISA!$B$3&lt;&gt;"",OR(PESQUISA!$B$4="TODAS",B13912=PESQUISA!$B$4),ISNUMBER(SEARCH(PESQUISA!$B$3,D13912))),ROW()-1,"")</f>
        <v/>
      </c>
    </row>
    <row r="13913" spans="1:14" x14ac:dyDescent="0.3">
      <c r="A13913" t="s">
        <v>41922</v>
      </c>
      <c r="B13913" t="s">
        <v>31811</v>
      </c>
      <c r="C13913" t="s">
        <v>41923</v>
      </c>
      <c r="D13913" t="s">
        <v>41924</v>
      </c>
      <c r="E13913" t="s">
        <v>32</v>
      </c>
      <c r="G13913" t="s">
        <v>33</v>
      </c>
      <c r="H13913" t="s">
        <v>31814</v>
      </c>
      <c r="I13913" t="s">
        <v>31815</v>
      </c>
      <c r="M13913" t="s">
        <v>53</v>
      </c>
      <c r="N13913" t="str">
        <f>IF(AND(PESQUISA!$B$3&lt;&gt;"",OR(PESQUISA!$B$4="TODAS",B13913=PESQUISA!$B$4),ISNUMBER(SEARCH(PESQUISA!$B$3,D13913))),ROW()-1,"")</f>
        <v/>
      </c>
    </row>
    <row r="13914" spans="1:14" x14ac:dyDescent="0.3">
      <c r="A13914" t="s">
        <v>41925</v>
      </c>
      <c r="B13914" t="s">
        <v>31811</v>
      </c>
      <c r="C13914" t="s">
        <v>41926</v>
      </c>
      <c r="D13914" t="s">
        <v>41927</v>
      </c>
      <c r="E13914" t="s">
        <v>32</v>
      </c>
      <c r="F13914" s="7">
        <v>115.88</v>
      </c>
      <c r="G13914" t="s">
        <v>33</v>
      </c>
      <c r="H13914" t="s">
        <v>31814</v>
      </c>
      <c r="I13914" t="s">
        <v>31819</v>
      </c>
      <c r="M13914" t="s">
        <v>36</v>
      </c>
      <c r="N13914" t="str">
        <f>IF(AND(PESQUISA!$B$3&lt;&gt;"",OR(PESQUISA!$B$4="TODAS",B13914=PESQUISA!$B$4),ISNUMBER(SEARCH(PESQUISA!$B$3,D13914))),ROW()-1,"")</f>
        <v/>
      </c>
    </row>
    <row r="13915" spans="1:14" x14ac:dyDescent="0.3">
      <c r="A13915" t="s">
        <v>41928</v>
      </c>
      <c r="B13915" t="s">
        <v>31811</v>
      </c>
      <c r="C13915" t="s">
        <v>41929</v>
      </c>
      <c r="D13915" t="s">
        <v>41930</v>
      </c>
      <c r="E13915" t="s">
        <v>40</v>
      </c>
      <c r="F13915" s="7">
        <v>19.38</v>
      </c>
      <c r="G13915" t="s">
        <v>33</v>
      </c>
      <c r="H13915" t="s">
        <v>31814</v>
      </c>
      <c r="I13915" t="s">
        <v>31819</v>
      </c>
      <c r="M13915" t="s">
        <v>36</v>
      </c>
      <c r="N13915" t="str">
        <f>IF(AND(PESQUISA!$B$3&lt;&gt;"",OR(PESQUISA!$B$4="TODAS",B13915=PESQUISA!$B$4),ISNUMBER(SEARCH(PESQUISA!$B$3,D13915))),ROW()-1,"")</f>
        <v/>
      </c>
    </row>
    <row r="13916" spans="1:14" x14ac:dyDescent="0.3">
      <c r="A13916" t="s">
        <v>41931</v>
      </c>
      <c r="B13916" t="s">
        <v>31811</v>
      </c>
      <c r="C13916" t="s">
        <v>41932</v>
      </c>
      <c r="D13916" t="s">
        <v>41933</v>
      </c>
      <c r="E13916" t="s">
        <v>32</v>
      </c>
      <c r="F13916" s="7">
        <v>233.21</v>
      </c>
      <c r="G13916" t="s">
        <v>33</v>
      </c>
      <c r="H13916" t="s">
        <v>31814</v>
      </c>
      <c r="I13916" t="s">
        <v>31819</v>
      </c>
      <c r="M13916" t="s">
        <v>36</v>
      </c>
      <c r="N13916" t="str">
        <f>IF(AND(PESQUISA!$B$3&lt;&gt;"",OR(PESQUISA!$B$4="TODAS",B13916=PESQUISA!$B$4),ISNUMBER(SEARCH(PESQUISA!$B$3,D13916))),ROW()-1,"")</f>
        <v/>
      </c>
    </row>
    <row r="13917" spans="1:14" x14ac:dyDescent="0.3">
      <c r="A13917" t="s">
        <v>41934</v>
      </c>
      <c r="B13917" t="s">
        <v>31811</v>
      </c>
      <c r="C13917" t="s">
        <v>41935</v>
      </c>
      <c r="D13917" t="s">
        <v>41936</v>
      </c>
      <c r="E13917" t="s">
        <v>32</v>
      </c>
      <c r="F13917" s="7">
        <v>222.15</v>
      </c>
      <c r="G13917" t="s">
        <v>33</v>
      </c>
      <c r="H13917" t="s">
        <v>31814</v>
      </c>
      <c r="I13917" t="s">
        <v>31819</v>
      </c>
      <c r="M13917" t="s">
        <v>36</v>
      </c>
      <c r="N13917" t="str">
        <f>IF(AND(PESQUISA!$B$3&lt;&gt;"",OR(PESQUISA!$B$4="TODAS",B13917=PESQUISA!$B$4),ISNUMBER(SEARCH(PESQUISA!$B$3,D13917))),ROW()-1,"")</f>
        <v/>
      </c>
    </row>
    <row r="13918" spans="1:14" x14ac:dyDescent="0.3">
      <c r="A13918" t="s">
        <v>41937</v>
      </c>
      <c r="B13918" t="s">
        <v>31811</v>
      </c>
      <c r="C13918" t="s">
        <v>41938</v>
      </c>
      <c r="D13918" t="s">
        <v>41939</v>
      </c>
      <c r="E13918" t="s">
        <v>32</v>
      </c>
      <c r="F13918" s="7">
        <v>577.44000000000005</v>
      </c>
      <c r="G13918" t="s">
        <v>33</v>
      </c>
      <c r="H13918" t="s">
        <v>31814</v>
      </c>
      <c r="I13918" t="s">
        <v>31819</v>
      </c>
      <c r="M13918" t="s">
        <v>36</v>
      </c>
      <c r="N13918" t="str">
        <f>IF(AND(PESQUISA!$B$3&lt;&gt;"",OR(PESQUISA!$B$4="TODAS",B13918=PESQUISA!$B$4),ISNUMBER(SEARCH(PESQUISA!$B$3,D13918))),ROW()-1,"")</f>
        <v/>
      </c>
    </row>
    <row r="13919" spans="1:14" x14ac:dyDescent="0.3">
      <c r="A13919" t="s">
        <v>41940</v>
      </c>
      <c r="B13919" t="s">
        <v>31811</v>
      </c>
      <c r="C13919" t="s">
        <v>41941</v>
      </c>
      <c r="D13919" t="s">
        <v>41942</v>
      </c>
      <c r="E13919" t="s">
        <v>32</v>
      </c>
      <c r="F13919" s="7">
        <v>514.12</v>
      </c>
      <c r="G13919" t="s">
        <v>33</v>
      </c>
      <c r="H13919" t="s">
        <v>31814</v>
      </c>
      <c r="I13919" t="s">
        <v>31819</v>
      </c>
      <c r="M13919" t="s">
        <v>36</v>
      </c>
      <c r="N13919" t="str">
        <f>IF(AND(PESQUISA!$B$3&lt;&gt;"",OR(PESQUISA!$B$4="TODAS",B13919=PESQUISA!$B$4),ISNUMBER(SEARCH(PESQUISA!$B$3,D13919))),ROW()-1,"")</f>
        <v/>
      </c>
    </row>
    <row r="13920" spans="1:14" x14ac:dyDescent="0.3">
      <c r="A13920" t="s">
        <v>41943</v>
      </c>
      <c r="B13920" t="s">
        <v>31811</v>
      </c>
      <c r="C13920" t="s">
        <v>41944</v>
      </c>
      <c r="D13920" t="s">
        <v>41945</v>
      </c>
      <c r="E13920" t="s">
        <v>32</v>
      </c>
      <c r="G13920" t="s">
        <v>33</v>
      </c>
      <c r="H13920" t="s">
        <v>31814</v>
      </c>
      <c r="I13920" t="s">
        <v>31815</v>
      </c>
      <c r="M13920" t="s">
        <v>53</v>
      </c>
      <c r="N13920" t="str">
        <f>IF(AND(PESQUISA!$B$3&lt;&gt;"",OR(PESQUISA!$B$4="TODAS",B13920=PESQUISA!$B$4),ISNUMBER(SEARCH(PESQUISA!$B$3,D13920))),ROW()-1,"")</f>
        <v/>
      </c>
    </row>
    <row r="13921" spans="1:14" x14ac:dyDescent="0.3">
      <c r="A13921" t="s">
        <v>41946</v>
      </c>
      <c r="B13921" t="s">
        <v>31811</v>
      </c>
      <c r="C13921" t="s">
        <v>41947</v>
      </c>
      <c r="D13921" t="s">
        <v>41948</v>
      </c>
      <c r="E13921" t="s">
        <v>32</v>
      </c>
      <c r="F13921" s="7">
        <v>383.66</v>
      </c>
      <c r="G13921" t="s">
        <v>33</v>
      </c>
      <c r="H13921" t="s">
        <v>31814</v>
      </c>
      <c r="I13921" t="s">
        <v>31819</v>
      </c>
      <c r="M13921" t="s">
        <v>36</v>
      </c>
      <c r="N13921" t="str">
        <f>IF(AND(PESQUISA!$B$3&lt;&gt;"",OR(PESQUISA!$B$4="TODAS",B13921=PESQUISA!$B$4),ISNUMBER(SEARCH(PESQUISA!$B$3,D13921))),ROW()-1,"")</f>
        <v/>
      </c>
    </row>
    <row r="13922" spans="1:14" x14ac:dyDescent="0.3">
      <c r="A13922" t="s">
        <v>41949</v>
      </c>
      <c r="B13922" t="s">
        <v>31811</v>
      </c>
      <c r="C13922" t="s">
        <v>41950</v>
      </c>
      <c r="D13922" t="s">
        <v>41951</v>
      </c>
      <c r="E13922" t="s">
        <v>32</v>
      </c>
      <c r="F13922" s="7">
        <v>475.9</v>
      </c>
      <c r="G13922" t="s">
        <v>33</v>
      </c>
      <c r="H13922" t="s">
        <v>31814</v>
      </c>
      <c r="I13922" t="s">
        <v>31819</v>
      </c>
      <c r="M13922" t="s">
        <v>36</v>
      </c>
      <c r="N13922" t="str">
        <f>IF(AND(PESQUISA!$B$3&lt;&gt;"",OR(PESQUISA!$B$4="TODAS",B13922=PESQUISA!$B$4),ISNUMBER(SEARCH(PESQUISA!$B$3,D13922))),ROW()-1,"")</f>
        <v/>
      </c>
    </row>
    <row r="13923" spans="1:14" x14ac:dyDescent="0.3">
      <c r="A13923" t="s">
        <v>41952</v>
      </c>
      <c r="B13923" t="s">
        <v>31811</v>
      </c>
      <c r="C13923" t="s">
        <v>41953</v>
      </c>
      <c r="D13923" t="s">
        <v>41954</v>
      </c>
      <c r="E13923" t="s">
        <v>32</v>
      </c>
      <c r="F13923" s="7">
        <v>489.16</v>
      </c>
      <c r="G13923" t="s">
        <v>33</v>
      </c>
      <c r="H13923" t="s">
        <v>31814</v>
      </c>
      <c r="I13923" t="s">
        <v>31819</v>
      </c>
      <c r="M13923" t="s">
        <v>36</v>
      </c>
      <c r="N13923" t="str">
        <f>IF(AND(PESQUISA!$B$3&lt;&gt;"",OR(PESQUISA!$B$4="TODAS",B13923=PESQUISA!$B$4),ISNUMBER(SEARCH(PESQUISA!$B$3,D13923))),ROW()-1,"")</f>
        <v/>
      </c>
    </row>
    <row r="13924" spans="1:14" x14ac:dyDescent="0.3">
      <c r="A13924" t="s">
        <v>41955</v>
      </c>
      <c r="B13924" t="s">
        <v>31811</v>
      </c>
      <c r="C13924" t="s">
        <v>41956</v>
      </c>
      <c r="D13924" t="s">
        <v>41957</v>
      </c>
      <c r="E13924" t="s">
        <v>32</v>
      </c>
      <c r="F13924" s="7">
        <v>45.89</v>
      </c>
      <c r="G13924" t="s">
        <v>33</v>
      </c>
      <c r="H13924" t="s">
        <v>31814</v>
      </c>
      <c r="I13924" t="s">
        <v>31819</v>
      </c>
      <c r="M13924" t="s">
        <v>36</v>
      </c>
      <c r="N13924" t="str">
        <f>IF(AND(PESQUISA!$B$3&lt;&gt;"",OR(PESQUISA!$B$4="TODAS",B13924=PESQUISA!$B$4),ISNUMBER(SEARCH(PESQUISA!$B$3,D13924))),ROW()-1,"")</f>
        <v/>
      </c>
    </row>
    <row r="13925" spans="1:14" x14ac:dyDescent="0.3">
      <c r="A13925" t="s">
        <v>41958</v>
      </c>
      <c r="B13925" t="s">
        <v>31811</v>
      </c>
      <c r="C13925" t="s">
        <v>41959</v>
      </c>
      <c r="D13925" t="s">
        <v>41960</v>
      </c>
      <c r="E13925" t="s">
        <v>32</v>
      </c>
      <c r="F13925" s="7">
        <v>48.57</v>
      </c>
      <c r="G13925" t="s">
        <v>33</v>
      </c>
      <c r="H13925" t="s">
        <v>31814</v>
      </c>
      <c r="I13925" t="s">
        <v>31819</v>
      </c>
      <c r="M13925" t="s">
        <v>36</v>
      </c>
      <c r="N13925" t="str">
        <f>IF(AND(PESQUISA!$B$3&lt;&gt;"",OR(PESQUISA!$B$4="TODAS",B13925=PESQUISA!$B$4),ISNUMBER(SEARCH(PESQUISA!$B$3,D13925))),ROW()-1,"")</f>
        <v/>
      </c>
    </row>
    <row r="13926" spans="1:14" x14ac:dyDescent="0.3">
      <c r="A13926" t="s">
        <v>41961</v>
      </c>
      <c r="B13926" t="s">
        <v>31811</v>
      </c>
      <c r="C13926" t="s">
        <v>41962</v>
      </c>
      <c r="D13926" t="s">
        <v>41963</v>
      </c>
      <c r="E13926" t="s">
        <v>32</v>
      </c>
      <c r="F13926" s="7">
        <v>29.6</v>
      </c>
      <c r="G13926" t="s">
        <v>33</v>
      </c>
      <c r="H13926" t="s">
        <v>31814</v>
      </c>
      <c r="I13926" t="s">
        <v>31819</v>
      </c>
      <c r="M13926" t="s">
        <v>36</v>
      </c>
      <c r="N13926" t="str">
        <f>IF(AND(PESQUISA!$B$3&lt;&gt;"",OR(PESQUISA!$B$4="TODAS",B13926=PESQUISA!$B$4),ISNUMBER(SEARCH(PESQUISA!$B$3,D13926))),ROW()-1,"")</f>
        <v/>
      </c>
    </row>
    <row r="13927" spans="1:14" x14ac:dyDescent="0.3">
      <c r="A13927" t="s">
        <v>41964</v>
      </c>
      <c r="B13927" t="s">
        <v>31811</v>
      </c>
      <c r="C13927" t="s">
        <v>41965</v>
      </c>
      <c r="D13927" t="s">
        <v>41966</v>
      </c>
      <c r="E13927" t="s">
        <v>32</v>
      </c>
      <c r="F13927" s="7">
        <v>28.87</v>
      </c>
      <c r="G13927" t="s">
        <v>33</v>
      </c>
      <c r="H13927" t="s">
        <v>31814</v>
      </c>
      <c r="I13927" t="s">
        <v>31819</v>
      </c>
      <c r="M13927" t="s">
        <v>36</v>
      </c>
      <c r="N13927" t="str">
        <f>IF(AND(PESQUISA!$B$3&lt;&gt;"",OR(PESQUISA!$B$4="TODAS",B13927=PESQUISA!$B$4),ISNUMBER(SEARCH(PESQUISA!$B$3,D13927))),ROW()-1,"")</f>
        <v/>
      </c>
    </row>
    <row r="13928" spans="1:14" x14ac:dyDescent="0.3">
      <c r="A13928" t="s">
        <v>41967</v>
      </c>
      <c r="B13928" t="s">
        <v>31811</v>
      </c>
      <c r="C13928" t="s">
        <v>41968</v>
      </c>
      <c r="D13928" t="s">
        <v>41969</v>
      </c>
      <c r="E13928" t="s">
        <v>32</v>
      </c>
      <c r="F13928" s="7">
        <v>31.14</v>
      </c>
      <c r="G13928" t="s">
        <v>33</v>
      </c>
      <c r="H13928" t="s">
        <v>31814</v>
      </c>
      <c r="I13928" t="s">
        <v>31819</v>
      </c>
      <c r="M13928" t="s">
        <v>36</v>
      </c>
      <c r="N13928" t="str">
        <f>IF(AND(PESQUISA!$B$3&lt;&gt;"",OR(PESQUISA!$B$4="TODAS",B13928=PESQUISA!$B$4),ISNUMBER(SEARCH(PESQUISA!$B$3,D13928))),ROW()-1,"")</f>
        <v/>
      </c>
    </row>
    <row r="13929" spans="1:14" x14ac:dyDescent="0.3">
      <c r="A13929" t="s">
        <v>41970</v>
      </c>
      <c r="B13929" t="s">
        <v>31811</v>
      </c>
      <c r="C13929" t="s">
        <v>41971</v>
      </c>
      <c r="D13929" t="s">
        <v>41972</v>
      </c>
      <c r="E13929" t="s">
        <v>32</v>
      </c>
      <c r="F13929" s="7">
        <v>28.04</v>
      </c>
      <c r="G13929" t="s">
        <v>33</v>
      </c>
      <c r="H13929" t="s">
        <v>31814</v>
      </c>
      <c r="I13929" t="s">
        <v>31819</v>
      </c>
      <c r="M13929" t="s">
        <v>36</v>
      </c>
      <c r="N13929" t="str">
        <f>IF(AND(PESQUISA!$B$3&lt;&gt;"",OR(PESQUISA!$B$4="TODAS",B13929=PESQUISA!$B$4),ISNUMBER(SEARCH(PESQUISA!$B$3,D13929))),ROW()-1,"")</f>
        <v/>
      </c>
    </row>
    <row r="13930" spans="1:14" x14ac:dyDescent="0.3">
      <c r="A13930" t="s">
        <v>41973</v>
      </c>
      <c r="B13930" t="s">
        <v>31811</v>
      </c>
      <c r="C13930" t="s">
        <v>41974</v>
      </c>
      <c r="D13930" t="s">
        <v>41975</v>
      </c>
      <c r="E13930" t="s">
        <v>32</v>
      </c>
      <c r="F13930" s="7">
        <v>24.16</v>
      </c>
      <c r="G13930" t="s">
        <v>33</v>
      </c>
      <c r="H13930" t="s">
        <v>31814</v>
      </c>
      <c r="I13930" t="s">
        <v>31819</v>
      </c>
      <c r="M13930" t="s">
        <v>36</v>
      </c>
      <c r="N13930" t="str">
        <f>IF(AND(PESQUISA!$B$3&lt;&gt;"",OR(PESQUISA!$B$4="TODAS",B13930=PESQUISA!$B$4),ISNUMBER(SEARCH(PESQUISA!$B$3,D13930))),ROW()-1,"")</f>
        <v/>
      </c>
    </row>
    <row r="13931" spans="1:14" x14ac:dyDescent="0.3">
      <c r="A13931" t="s">
        <v>41976</v>
      </c>
      <c r="B13931" t="s">
        <v>31811</v>
      </c>
      <c r="C13931" t="s">
        <v>41977</v>
      </c>
      <c r="D13931" t="s">
        <v>41978</v>
      </c>
      <c r="E13931" t="s">
        <v>32</v>
      </c>
      <c r="F13931" s="7">
        <v>29.51</v>
      </c>
      <c r="G13931" t="s">
        <v>33</v>
      </c>
      <c r="H13931" t="s">
        <v>31814</v>
      </c>
      <c r="I13931" t="s">
        <v>31819</v>
      </c>
      <c r="M13931" t="s">
        <v>36</v>
      </c>
      <c r="N13931" t="str">
        <f>IF(AND(PESQUISA!$B$3&lt;&gt;"",OR(PESQUISA!$B$4="TODAS",B13931=PESQUISA!$B$4),ISNUMBER(SEARCH(PESQUISA!$B$3,D13931))),ROW()-1,"")</f>
        <v/>
      </c>
    </row>
    <row r="13932" spans="1:14" x14ac:dyDescent="0.3">
      <c r="A13932" t="s">
        <v>41979</v>
      </c>
      <c r="B13932" t="s">
        <v>31811</v>
      </c>
      <c r="C13932" t="s">
        <v>41980</v>
      </c>
      <c r="D13932" t="s">
        <v>41981</v>
      </c>
      <c r="E13932" t="s">
        <v>32</v>
      </c>
      <c r="F13932" s="7">
        <v>20.239999999999998</v>
      </c>
      <c r="G13932" t="s">
        <v>33</v>
      </c>
      <c r="H13932" t="s">
        <v>31814</v>
      </c>
      <c r="I13932" t="s">
        <v>31819</v>
      </c>
      <c r="M13932" t="s">
        <v>36</v>
      </c>
      <c r="N13932" t="str">
        <f>IF(AND(PESQUISA!$B$3&lt;&gt;"",OR(PESQUISA!$B$4="TODAS",B13932=PESQUISA!$B$4),ISNUMBER(SEARCH(PESQUISA!$B$3,D13932))),ROW()-1,"")</f>
        <v/>
      </c>
    </row>
    <row r="13933" spans="1:14" x14ac:dyDescent="0.3">
      <c r="A13933" t="s">
        <v>41982</v>
      </c>
      <c r="B13933" t="s">
        <v>31811</v>
      </c>
      <c r="C13933" t="s">
        <v>41983</v>
      </c>
      <c r="D13933" t="s">
        <v>41984</v>
      </c>
      <c r="E13933" t="s">
        <v>32</v>
      </c>
      <c r="F13933" s="7">
        <v>21.88</v>
      </c>
      <c r="G13933" t="s">
        <v>33</v>
      </c>
      <c r="H13933" t="s">
        <v>31814</v>
      </c>
      <c r="I13933" t="s">
        <v>31819</v>
      </c>
      <c r="M13933" t="s">
        <v>36</v>
      </c>
      <c r="N13933" t="str">
        <f>IF(AND(PESQUISA!$B$3&lt;&gt;"",OR(PESQUISA!$B$4="TODAS",B13933=PESQUISA!$B$4),ISNUMBER(SEARCH(PESQUISA!$B$3,D13933))),ROW()-1,"")</f>
        <v/>
      </c>
    </row>
    <row r="13934" spans="1:14" x14ac:dyDescent="0.3">
      <c r="A13934" t="s">
        <v>41985</v>
      </c>
      <c r="B13934" t="s">
        <v>31811</v>
      </c>
      <c r="C13934" t="s">
        <v>41986</v>
      </c>
      <c r="D13934" t="s">
        <v>41987</v>
      </c>
      <c r="E13934" t="s">
        <v>32</v>
      </c>
      <c r="F13934" s="7">
        <v>23.33</v>
      </c>
      <c r="G13934" t="s">
        <v>33</v>
      </c>
      <c r="H13934" t="s">
        <v>31814</v>
      </c>
      <c r="I13934" t="s">
        <v>31819</v>
      </c>
      <c r="M13934" t="s">
        <v>36</v>
      </c>
      <c r="N13934" t="str">
        <f>IF(AND(PESQUISA!$B$3&lt;&gt;"",OR(PESQUISA!$B$4="TODAS",B13934=PESQUISA!$B$4),ISNUMBER(SEARCH(PESQUISA!$B$3,D13934))),ROW()-1,"")</f>
        <v/>
      </c>
    </row>
    <row r="13935" spans="1:14" x14ac:dyDescent="0.3">
      <c r="A13935" t="s">
        <v>41988</v>
      </c>
      <c r="B13935" t="s">
        <v>31811</v>
      </c>
      <c r="C13935" t="s">
        <v>41989</v>
      </c>
      <c r="D13935" t="s">
        <v>41990</v>
      </c>
      <c r="E13935" t="s">
        <v>32</v>
      </c>
      <c r="F13935" s="7">
        <v>59.93</v>
      </c>
      <c r="G13935" t="s">
        <v>33</v>
      </c>
      <c r="H13935" t="s">
        <v>31814</v>
      </c>
      <c r="I13935" t="s">
        <v>31819</v>
      </c>
      <c r="M13935" t="s">
        <v>36</v>
      </c>
      <c r="N13935" t="str">
        <f>IF(AND(PESQUISA!$B$3&lt;&gt;"",OR(PESQUISA!$B$4="TODAS",B13935=PESQUISA!$B$4),ISNUMBER(SEARCH(PESQUISA!$B$3,D13935))),ROW()-1,"")</f>
        <v/>
      </c>
    </row>
    <row r="13936" spans="1:14" x14ac:dyDescent="0.3">
      <c r="A13936" t="s">
        <v>41991</v>
      </c>
      <c r="B13936" t="s">
        <v>31811</v>
      </c>
      <c r="C13936" t="s">
        <v>41992</v>
      </c>
      <c r="D13936" t="s">
        <v>41993</v>
      </c>
      <c r="E13936" t="s">
        <v>32</v>
      </c>
      <c r="F13936" s="7">
        <v>36.68</v>
      </c>
      <c r="G13936" t="s">
        <v>33</v>
      </c>
      <c r="H13936" t="s">
        <v>31814</v>
      </c>
      <c r="I13936" t="s">
        <v>31819</v>
      </c>
      <c r="M13936" t="s">
        <v>36</v>
      </c>
      <c r="N13936" t="str">
        <f>IF(AND(PESQUISA!$B$3&lt;&gt;"",OR(PESQUISA!$B$4="TODAS",B13936=PESQUISA!$B$4),ISNUMBER(SEARCH(PESQUISA!$B$3,D13936))),ROW()-1,"")</f>
        <v/>
      </c>
    </row>
    <row r="13937" spans="1:14" x14ac:dyDescent="0.3">
      <c r="A13937" t="s">
        <v>41994</v>
      </c>
      <c r="B13937" t="s">
        <v>31811</v>
      </c>
      <c r="C13937" t="s">
        <v>41995</v>
      </c>
      <c r="D13937" t="s">
        <v>41996</v>
      </c>
      <c r="E13937" t="s">
        <v>40</v>
      </c>
      <c r="G13937" t="s">
        <v>33</v>
      </c>
      <c r="H13937" t="s">
        <v>31814</v>
      </c>
      <c r="I13937" t="s">
        <v>31819</v>
      </c>
      <c r="M13937" t="s">
        <v>53</v>
      </c>
      <c r="N13937" t="str">
        <f>IF(AND(PESQUISA!$B$3&lt;&gt;"",OR(PESQUISA!$B$4="TODAS",B13937=PESQUISA!$B$4),ISNUMBER(SEARCH(PESQUISA!$B$3,D13937))),ROW()-1,"")</f>
        <v/>
      </c>
    </row>
    <row r="13938" spans="1:14" x14ac:dyDescent="0.3">
      <c r="A13938" t="s">
        <v>41997</v>
      </c>
      <c r="B13938" t="s">
        <v>31811</v>
      </c>
      <c r="C13938" t="s">
        <v>41998</v>
      </c>
      <c r="D13938" t="s">
        <v>41999</v>
      </c>
      <c r="E13938" t="s">
        <v>40</v>
      </c>
      <c r="G13938" t="s">
        <v>33</v>
      </c>
      <c r="H13938" t="s">
        <v>31814</v>
      </c>
      <c r="I13938" t="s">
        <v>31819</v>
      </c>
      <c r="M13938" t="s">
        <v>53</v>
      </c>
      <c r="N13938" t="str">
        <f>IF(AND(PESQUISA!$B$3&lt;&gt;"",OR(PESQUISA!$B$4="TODAS",B13938=PESQUISA!$B$4),ISNUMBER(SEARCH(PESQUISA!$B$3,D13938))),ROW()-1,"")</f>
        <v/>
      </c>
    </row>
    <row r="13939" spans="1:14" x14ac:dyDescent="0.3">
      <c r="A13939" t="s">
        <v>42000</v>
      </c>
      <c r="B13939" t="s">
        <v>31811</v>
      </c>
      <c r="C13939" t="s">
        <v>42001</v>
      </c>
      <c r="D13939" t="s">
        <v>42002</v>
      </c>
      <c r="E13939" t="s">
        <v>40</v>
      </c>
      <c r="G13939" t="s">
        <v>33</v>
      </c>
      <c r="H13939" t="s">
        <v>31814</v>
      </c>
      <c r="I13939" t="s">
        <v>31819</v>
      </c>
      <c r="M13939" t="s">
        <v>53</v>
      </c>
      <c r="N13939" t="str">
        <f>IF(AND(PESQUISA!$B$3&lt;&gt;"",OR(PESQUISA!$B$4="TODAS",B13939=PESQUISA!$B$4),ISNUMBER(SEARCH(PESQUISA!$B$3,D13939))),ROW()-1,"")</f>
        <v/>
      </c>
    </row>
    <row r="13940" spans="1:14" x14ac:dyDescent="0.3">
      <c r="A13940" t="s">
        <v>42003</v>
      </c>
      <c r="B13940" t="s">
        <v>31811</v>
      </c>
      <c r="C13940" t="s">
        <v>42004</v>
      </c>
      <c r="D13940" t="s">
        <v>42005</v>
      </c>
      <c r="E13940" t="s">
        <v>40</v>
      </c>
      <c r="G13940" t="s">
        <v>33</v>
      </c>
      <c r="H13940" t="s">
        <v>31814</v>
      </c>
      <c r="I13940" t="s">
        <v>31819</v>
      </c>
      <c r="M13940" t="s">
        <v>53</v>
      </c>
      <c r="N13940" t="str">
        <f>IF(AND(PESQUISA!$B$3&lt;&gt;"",OR(PESQUISA!$B$4="TODAS",B13940=PESQUISA!$B$4),ISNUMBER(SEARCH(PESQUISA!$B$3,D13940))),ROW()-1,"")</f>
        <v/>
      </c>
    </row>
    <row r="13941" spans="1:14" x14ac:dyDescent="0.3">
      <c r="A13941" t="s">
        <v>42006</v>
      </c>
      <c r="B13941" t="s">
        <v>31811</v>
      </c>
      <c r="C13941" t="s">
        <v>42007</v>
      </c>
      <c r="D13941" t="s">
        <v>42008</v>
      </c>
      <c r="E13941" t="s">
        <v>40</v>
      </c>
      <c r="G13941" t="s">
        <v>33</v>
      </c>
      <c r="H13941" t="s">
        <v>31814</v>
      </c>
      <c r="I13941" t="s">
        <v>31819</v>
      </c>
      <c r="M13941" t="s">
        <v>53</v>
      </c>
      <c r="N13941" t="str">
        <f>IF(AND(PESQUISA!$B$3&lt;&gt;"",OR(PESQUISA!$B$4="TODAS",B13941=PESQUISA!$B$4),ISNUMBER(SEARCH(PESQUISA!$B$3,D13941))),ROW()-1,"")</f>
        <v/>
      </c>
    </row>
    <row r="13942" spans="1:14" x14ac:dyDescent="0.3">
      <c r="A13942" t="s">
        <v>42009</v>
      </c>
      <c r="B13942" t="s">
        <v>31811</v>
      </c>
      <c r="C13942" t="s">
        <v>42010</v>
      </c>
      <c r="D13942" t="s">
        <v>42011</v>
      </c>
      <c r="E13942" t="s">
        <v>32</v>
      </c>
      <c r="F13942" s="7">
        <v>12.14</v>
      </c>
      <c r="G13942" t="s">
        <v>33</v>
      </c>
      <c r="H13942" t="s">
        <v>31814</v>
      </c>
      <c r="I13942" t="s">
        <v>31819</v>
      </c>
      <c r="M13942" t="s">
        <v>36</v>
      </c>
      <c r="N13942" t="str">
        <f>IF(AND(PESQUISA!$B$3&lt;&gt;"",OR(PESQUISA!$B$4="TODAS",B13942=PESQUISA!$B$4),ISNUMBER(SEARCH(PESQUISA!$B$3,D13942))),ROW()-1,"")</f>
        <v/>
      </c>
    </row>
    <row r="13943" spans="1:14" x14ac:dyDescent="0.3">
      <c r="A13943" t="s">
        <v>42012</v>
      </c>
      <c r="B13943" t="s">
        <v>31811</v>
      </c>
      <c r="C13943" t="s">
        <v>42013</v>
      </c>
      <c r="D13943" t="s">
        <v>42014</v>
      </c>
      <c r="E13943" t="s">
        <v>40</v>
      </c>
      <c r="G13943" t="s">
        <v>33</v>
      </c>
      <c r="H13943" t="s">
        <v>31814</v>
      </c>
      <c r="I13943" t="s">
        <v>31819</v>
      </c>
      <c r="M13943" t="s">
        <v>53</v>
      </c>
      <c r="N13943" t="str">
        <f>IF(AND(PESQUISA!$B$3&lt;&gt;"",OR(PESQUISA!$B$4="TODAS",B13943=PESQUISA!$B$4),ISNUMBER(SEARCH(PESQUISA!$B$3,D13943))),ROW()-1,"")</f>
        <v/>
      </c>
    </row>
    <row r="13944" spans="1:14" x14ac:dyDescent="0.3">
      <c r="A13944" t="s">
        <v>42015</v>
      </c>
      <c r="B13944" t="s">
        <v>31811</v>
      </c>
      <c r="C13944" t="s">
        <v>42016</v>
      </c>
      <c r="D13944" t="s">
        <v>42017</v>
      </c>
      <c r="E13944" t="s">
        <v>40</v>
      </c>
      <c r="G13944" t="s">
        <v>33</v>
      </c>
      <c r="H13944" t="s">
        <v>31814</v>
      </c>
      <c r="I13944" t="s">
        <v>31819</v>
      </c>
      <c r="M13944" t="s">
        <v>53</v>
      </c>
      <c r="N13944" t="str">
        <f>IF(AND(PESQUISA!$B$3&lt;&gt;"",OR(PESQUISA!$B$4="TODAS",B13944=PESQUISA!$B$4),ISNUMBER(SEARCH(PESQUISA!$B$3,D13944))),ROW()-1,"")</f>
        <v/>
      </c>
    </row>
    <row r="13945" spans="1:14" x14ac:dyDescent="0.3">
      <c r="A13945" t="s">
        <v>42018</v>
      </c>
      <c r="B13945" t="s">
        <v>31811</v>
      </c>
      <c r="C13945" t="s">
        <v>42019</v>
      </c>
      <c r="D13945" t="s">
        <v>42020</v>
      </c>
      <c r="E13945" t="s">
        <v>32</v>
      </c>
      <c r="G13945" t="s">
        <v>33</v>
      </c>
      <c r="H13945" t="s">
        <v>31814</v>
      </c>
      <c r="I13945" t="s">
        <v>31819</v>
      </c>
      <c r="M13945" t="s">
        <v>53</v>
      </c>
      <c r="N13945" t="str">
        <f>IF(AND(PESQUISA!$B$3&lt;&gt;"",OR(PESQUISA!$B$4="TODAS",B13945=PESQUISA!$B$4),ISNUMBER(SEARCH(PESQUISA!$B$3,D13945))),ROW()-1,"")</f>
        <v/>
      </c>
    </row>
    <row r="13946" spans="1:14" x14ac:dyDescent="0.3">
      <c r="A13946" t="s">
        <v>42021</v>
      </c>
      <c r="B13946" t="s">
        <v>31811</v>
      </c>
      <c r="C13946" t="s">
        <v>42022</v>
      </c>
      <c r="D13946" t="s">
        <v>42023</v>
      </c>
      <c r="E13946" t="s">
        <v>40</v>
      </c>
      <c r="F13946" s="7">
        <v>29.53</v>
      </c>
      <c r="G13946" t="s">
        <v>33</v>
      </c>
      <c r="H13946" t="s">
        <v>31814</v>
      </c>
      <c r="I13946" t="s">
        <v>31819</v>
      </c>
      <c r="M13946" t="s">
        <v>36</v>
      </c>
      <c r="N13946" t="str">
        <f>IF(AND(PESQUISA!$B$3&lt;&gt;"",OR(PESQUISA!$B$4="TODAS",B13946=PESQUISA!$B$4),ISNUMBER(SEARCH(PESQUISA!$B$3,D13946))),ROW()-1,"")</f>
        <v/>
      </c>
    </row>
    <row r="13947" spans="1:14" x14ac:dyDescent="0.3">
      <c r="A13947" t="s">
        <v>42024</v>
      </c>
      <c r="B13947" t="s">
        <v>31811</v>
      </c>
      <c r="C13947" t="s">
        <v>42025</v>
      </c>
      <c r="D13947" t="s">
        <v>42026</v>
      </c>
      <c r="E13947" t="s">
        <v>40</v>
      </c>
      <c r="F13947" s="7">
        <v>8.9600000000000009</v>
      </c>
      <c r="G13947" t="s">
        <v>33</v>
      </c>
      <c r="H13947" t="s">
        <v>31814</v>
      </c>
      <c r="I13947" t="s">
        <v>31819</v>
      </c>
      <c r="M13947" t="s">
        <v>36</v>
      </c>
      <c r="N13947" t="str">
        <f>IF(AND(PESQUISA!$B$3&lt;&gt;"",OR(PESQUISA!$B$4="TODAS",B13947=PESQUISA!$B$4),ISNUMBER(SEARCH(PESQUISA!$B$3,D13947))),ROW()-1,"")</f>
        <v/>
      </c>
    </row>
    <row r="13948" spans="1:14" x14ac:dyDescent="0.3">
      <c r="A13948" t="s">
        <v>42027</v>
      </c>
      <c r="B13948" t="s">
        <v>31811</v>
      </c>
      <c r="C13948" t="s">
        <v>42028</v>
      </c>
      <c r="D13948" t="s">
        <v>42029</v>
      </c>
      <c r="E13948" t="s">
        <v>40</v>
      </c>
      <c r="F13948" s="7">
        <v>17.350000000000001</v>
      </c>
      <c r="G13948" t="s">
        <v>33</v>
      </c>
      <c r="H13948" t="s">
        <v>31814</v>
      </c>
      <c r="I13948" t="s">
        <v>31819</v>
      </c>
      <c r="M13948" t="s">
        <v>36</v>
      </c>
      <c r="N13948" t="str">
        <f>IF(AND(PESQUISA!$B$3&lt;&gt;"",OR(PESQUISA!$B$4="TODAS",B13948=PESQUISA!$B$4),ISNUMBER(SEARCH(PESQUISA!$B$3,D13948))),ROW()-1,"")</f>
        <v/>
      </c>
    </row>
    <row r="13949" spans="1:14" x14ac:dyDescent="0.3">
      <c r="A13949" t="s">
        <v>42030</v>
      </c>
      <c r="B13949" t="s">
        <v>31811</v>
      </c>
      <c r="C13949" t="s">
        <v>42031</v>
      </c>
      <c r="D13949" t="s">
        <v>42032</v>
      </c>
      <c r="E13949" t="s">
        <v>40</v>
      </c>
      <c r="F13949" s="7">
        <v>21.28</v>
      </c>
      <c r="G13949" t="s">
        <v>33</v>
      </c>
      <c r="H13949" t="s">
        <v>31814</v>
      </c>
      <c r="I13949" t="s">
        <v>31819</v>
      </c>
      <c r="M13949" t="s">
        <v>36</v>
      </c>
      <c r="N13949" t="str">
        <f>IF(AND(PESQUISA!$B$3&lt;&gt;"",OR(PESQUISA!$B$4="TODAS",B13949=PESQUISA!$B$4),ISNUMBER(SEARCH(PESQUISA!$B$3,D13949))),ROW()-1,"")</f>
        <v/>
      </c>
    </row>
    <row r="13950" spans="1:14" x14ac:dyDescent="0.3">
      <c r="A13950" t="s">
        <v>42033</v>
      </c>
      <c r="B13950" t="s">
        <v>31811</v>
      </c>
      <c r="C13950" t="s">
        <v>42034</v>
      </c>
      <c r="D13950" t="s">
        <v>42035</v>
      </c>
      <c r="E13950" t="s">
        <v>40</v>
      </c>
      <c r="F13950" s="7">
        <v>15</v>
      </c>
      <c r="G13950" t="s">
        <v>33</v>
      </c>
      <c r="H13950" t="s">
        <v>31814</v>
      </c>
      <c r="I13950" t="s">
        <v>31819</v>
      </c>
      <c r="M13950" t="s">
        <v>36</v>
      </c>
      <c r="N13950" t="str">
        <f>IF(AND(PESQUISA!$B$3&lt;&gt;"",OR(PESQUISA!$B$4="TODAS",B13950=PESQUISA!$B$4),ISNUMBER(SEARCH(PESQUISA!$B$3,D13950))),ROW()-1,"")</f>
        <v/>
      </c>
    </row>
    <row r="13951" spans="1:14" x14ac:dyDescent="0.3">
      <c r="A13951" t="s">
        <v>42036</v>
      </c>
      <c r="B13951" t="s">
        <v>31811</v>
      </c>
      <c r="C13951" t="s">
        <v>42037</v>
      </c>
      <c r="D13951" t="s">
        <v>42038</v>
      </c>
      <c r="E13951" t="s">
        <v>40</v>
      </c>
      <c r="F13951" s="7">
        <v>27.96</v>
      </c>
      <c r="G13951" t="s">
        <v>33</v>
      </c>
      <c r="H13951" t="s">
        <v>31814</v>
      </c>
      <c r="I13951" t="s">
        <v>31819</v>
      </c>
      <c r="M13951" t="s">
        <v>36</v>
      </c>
      <c r="N13951" t="str">
        <f>IF(AND(PESQUISA!$B$3&lt;&gt;"",OR(PESQUISA!$B$4="TODAS",B13951=PESQUISA!$B$4),ISNUMBER(SEARCH(PESQUISA!$B$3,D13951))),ROW()-1,"")</f>
        <v/>
      </c>
    </row>
    <row r="13952" spans="1:14" x14ac:dyDescent="0.3">
      <c r="A13952" t="s">
        <v>42039</v>
      </c>
      <c r="B13952" t="s">
        <v>31811</v>
      </c>
      <c r="C13952" t="s">
        <v>42040</v>
      </c>
      <c r="D13952" t="s">
        <v>42041</v>
      </c>
      <c r="E13952" t="s">
        <v>32</v>
      </c>
      <c r="G13952" t="s">
        <v>33</v>
      </c>
      <c r="H13952" t="s">
        <v>31814</v>
      </c>
      <c r="I13952" t="s">
        <v>31819</v>
      </c>
      <c r="M13952" t="s">
        <v>53</v>
      </c>
      <c r="N13952" t="str">
        <f>IF(AND(PESQUISA!$B$3&lt;&gt;"",OR(PESQUISA!$B$4="TODAS",B13952=PESQUISA!$B$4),ISNUMBER(SEARCH(PESQUISA!$B$3,D13952))),ROW()-1,"")</f>
        <v/>
      </c>
    </row>
    <row r="13953" spans="1:14" x14ac:dyDescent="0.3">
      <c r="A13953" t="s">
        <v>42042</v>
      </c>
      <c r="B13953" t="s">
        <v>31811</v>
      </c>
      <c r="C13953" t="s">
        <v>42043</v>
      </c>
      <c r="D13953" t="s">
        <v>42044</v>
      </c>
      <c r="E13953" t="s">
        <v>32</v>
      </c>
      <c r="G13953" t="s">
        <v>33</v>
      </c>
      <c r="H13953" t="s">
        <v>31814</v>
      </c>
      <c r="I13953" t="s">
        <v>31819</v>
      </c>
      <c r="M13953" t="s">
        <v>53</v>
      </c>
      <c r="N13953" t="str">
        <f>IF(AND(PESQUISA!$B$3&lt;&gt;"",OR(PESQUISA!$B$4="TODAS",B13953=PESQUISA!$B$4),ISNUMBER(SEARCH(PESQUISA!$B$3,D13953))),ROW()-1,"")</f>
        <v/>
      </c>
    </row>
    <row r="13954" spans="1:14" x14ac:dyDescent="0.3">
      <c r="A13954" t="s">
        <v>42045</v>
      </c>
      <c r="B13954" t="s">
        <v>31811</v>
      </c>
      <c r="C13954" t="s">
        <v>42046</v>
      </c>
      <c r="D13954" t="s">
        <v>42047</v>
      </c>
      <c r="E13954" t="s">
        <v>40</v>
      </c>
      <c r="F13954" s="7">
        <v>7.06</v>
      </c>
      <c r="G13954" t="s">
        <v>33</v>
      </c>
      <c r="H13954" t="s">
        <v>31814</v>
      </c>
      <c r="I13954" t="s">
        <v>31819</v>
      </c>
      <c r="M13954" t="s">
        <v>36</v>
      </c>
      <c r="N13954" t="str">
        <f>IF(AND(PESQUISA!$B$3&lt;&gt;"",OR(PESQUISA!$B$4="TODAS",B13954=PESQUISA!$B$4),ISNUMBER(SEARCH(PESQUISA!$B$3,D13954))),ROW()-1,"")</f>
        <v/>
      </c>
    </row>
    <row r="13955" spans="1:14" x14ac:dyDescent="0.3">
      <c r="A13955" t="s">
        <v>42048</v>
      </c>
      <c r="B13955" t="s">
        <v>31811</v>
      </c>
      <c r="C13955" t="s">
        <v>42049</v>
      </c>
      <c r="D13955" t="s">
        <v>42050</v>
      </c>
      <c r="E13955" t="s">
        <v>40</v>
      </c>
      <c r="F13955" s="7">
        <v>12.08</v>
      </c>
      <c r="G13955" t="s">
        <v>33</v>
      </c>
      <c r="H13955" t="s">
        <v>31814</v>
      </c>
      <c r="I13955" t="s">
        <v>31819</v>
      </c>
      <c r="M13955" t="s">
        <v>36</v>
      </c>
      <c r="N13955" t="str">
        <f>IF(AND(PESQUISA!$B$3&lt;&gt;"",OR(PESQUISA!$B$4="TODAS",B13955=PESQUISA!$B$4),ISNUMBER(SEARCH(PESQUISA!$B$3,D13955))),ROW()-1,"")</f>
        <v/>
      </c>
    </row>
    <row r="13956" spans="1:14" x14ac:dyDescent="0.3">
      <c r="A13956" t="s">
        <v>42051</v>
      </c>
      <c r="B13956" t="s">
        <v>31811</v>
      </c>
      <c r="C13956" t="s">
        <v>42052</v>
      </c>
      <c r="D13956" t="s">
        <v>42053</v>
      </c>
      <c r="E13956" t="s">
        <v>40</v>
      </c>
      <c r="G13956" t="s">
        <v>33</v>
      </c>
      <c r="H13956" t="s">
        <v>31814</v>
      </c>
      <c r="I13956" t="s">
        <v>31819</v>
      </c>
      <c r="M13956" t="s">
        <v>53</v>
      </c>
      <c r="N13956" t="str">
        <f>IF(AND(PESQUISA!$B$3&lt;&gt;"",OR(PESQUISA!$B$4="TODAS",B13956=PESQUISA!$B$4),ISNUMBER(SEARCH(PESQUISA!$B$3,D13956))),ROW()-1,"")</f>
        <v/>
      </c>
    </row>
    <row r="13957" spans="1:14" x14ac:dyDescent="0.3">
      <c r="A13957" t="s">
        <v>42054</v>
      </c>
      <c r="B13957" t="s">
        <v>31811</v>
      </c>
      <c r="C13957" t="s">
        <v>42055</v>
      </c>
      <c r="D13957" t="s">
        <v>42056</v>
      </c>
      <c r="E13957" t="s">
        <v>40</v>
      </c>
      <c r="G13957" t="s">
        <v>33</v>
      </c>
      <c r="H13957" t="s">
        <v>31814</v>
      </c>
      <c r="I13957" t="s">
        <v>31819</v>
      </c>
      <c r="M13957" t="s">
        <v>53</v>
      </c>
      <c r="N13957" t="str">
        <f>IF(AND(PESQUISA!$B$3&lt;&gt;"",OR(PESQUISA!$B$4="TODAS",B13957=PESQUISA!$B$4),ISNUMBER(SEARCH(PESQUISA!$B$3,D13957))),ROW()-1,"")</f>
        <v/>
      </c>
    </row>
    <row r="13958" spans="1:14" x14ac:dyDescent="0.3">
      <c r="A13958" t="s">
        <v>42057</v>
      </c>
      <c r="B13958" t="s">
        <v>31811</v>
      </c>
      <c r="C13958" t="s">
        <v>42058</v>
      </c>
      <c r="D13958" t="s">
        <v>42059</v>
      </c>
      <c r="E13958" t="s">
        <v>32</v>
      </c>
      <c r="F13958" s="7">
        <v>163.99</v>
      </c>
      <c r="G13958" t="s">
        <v>33</v>
      </c>
      <c r="H13958" t="s">
        <v>31814</v>
      </c>
      <c r="I13958" t="s">
        <v>31819</v>
      </c>
      <c r="M13958" t="s">
        <v>36</v>
      </c>
      <c r="N13958" t="str">
        <f>IF(AND(PESQUISA!$B$3&lt;&gt;"",OR(PESQUISA!$B$4="TODAS",B13958=PESQUISA!$B$4),ISNUMBER(SEARCH(PESQUISA!$B$3,D13958))),ROW()-1,"")</f>
        <v/>
      </c>
    </row>
    <row r="13959" spans="1:14" x14ac:dyDescent="0.3">
      <c r="A13959" t="s">
        <v>42060</v>
      </c>
      <c r="B13959" t="s">
        <v>31811</v>
      </c>
      <c r="C13959" t="s">
        <v>42061</v>
      </c>
      <c r="D13959" t="s">
        <v>42062</v>
      </c>
      <c r="E13959" t="s">
        <v>32</v>
      </c>
      <c r="F13959" s="7">
        <v>98.6</v>
      </c>
      <c r="G13959" t="s">
        <v>33</v>
      </c>
      <c r="H13959" t="s">
        <v>31814</v>
      </c>
      <c r="I13959" t="s">
        <v>31819</v>
      </c>
      <c r="M13959" t="s">
        <v>36</v>
      </c>
      <c r="N13959" t="str">
        <f>IF(AND(PESQUISA!$B$3&lt;&gt;"",OR(PESQUISA!$B$4="TODAS",B13959=PESQUISA!$B$4),ISNUMBER(SEARCH(PESQUISA!$B$3,D13959))),ROW()-1,"")</f>
        <v/>
      </c>
    </row>
    <row r="13960" spans="1:14" x14ac:dyDescent="0.3">
      <c r="A13960" t="s">
        <v>42063</v>
      </c>
      <c r="B13960" t="s">
        <v>31811</v>
      </c>
      <c r="C13960" t="s">
        <v>42064</v>
      </c>
      <c r="D13960" t="s">
        <v>42065</v>
      </c>
      <c r="E13960" t="s">
        <v>32</v>
      </c>
      <c r="F13960" s="7">
        <v>120.8</v>
      </c>
      <c r="G13960" t="s">
        <v>33</v>
      </c>
      <c r="H13960" t="s">
        <v>31814</v>
      </c>
      <c r="I13960" t="s">
        <v>31819</v>
      </c>
      <c r="M13960" t="s">
        <v>36</v>
      </c>
      <c r="N13960" t="str">
        <f>IF(AND(PESQUISA!$B$3&lt;&gt;"",OR(PESQUISA!$B$4="TODAS",B13960=PESQUISA!$B$4),ISNUMBER(SEARCH(PESQUISA!$B$3,D13960))),ROW()-1,"")</f>
        <v/>
      </c>
    </row>
    <row r="13961" spans="1:14" x14ac:dyDescent="0.3">
      <c r="A13961" t="s">
        <v>42066</v>
      </c>
      <c r="B13961" t="s">
        <v>31811</v>
      </c>
      <c r="C13961" t="s">
        <v>42067</v>
      </c>
      <c r="D13961" t="s">
        <v>42068</v>
      </c>
      <c r="E13961" t="s">
        <v>40</v>
      </c>
      <c r="F13961" s="7">
        <v>22.07</v>
      </c>
      <c r="G13961" t="s">
        <v>33</v>
      </c>
      <c r="H13961" t="s">
        <v>31814</v>
      </c>
      <c r="I13961" t="s">
        <v>31819</v>
      </c>
      <c r="M13961" t="s">
        <v>36</v>
      </c>
      <c r="N13961" t="str">
        <f>IF(AND(PESQUISA!$B$3&lt;&gt;"",OR(PESQUISA!$B$4="TODAS",B13961=PESQUISA!$B$4),ISNUMBER(SEARCH(PESQUISA!$B$3,D13961))),ROW()-1,"")</f>
        <v/>
      </c>
    </row>
    <row r="13962" spans="1:14" x14ac:dyDescent="0.3">
      <c r="A13962" t="s">
        <v>42069</v>
      </c>
      <c r="B13962" t="s">
        <v>31811</v>
      </c>
      <c r="C13962" t="s">
        <v>42070</v>
      </c>
      <c r="D13962" t="s">
        <v>42071</v>
      </c>
      <c r="E13962" t="s">
        <v>40</v>
      </c>
      <c r="F13962" s="7">
        <v>17.47</v>
      </c>
      <c r="G13962" t="s">
        <v>33</v>
      </c>
      <c r="H13962" t="s">
        <v>31814</v>
      </c>
      <c r="I13962" t="s">
        <v>31819</v>
      </c>
      <c r="M13962" t="s">
        <v>36</v>
      </c>
      <c r="N13962" t="str">
        <f>IF(AND(PESQUISA!$B$3&lt;&gt;"",OR(PESQUISA!$B$4="TODAS",B13962=PESQUISA!$B$4),ISNUMBER(SEARCH(PESQUISA!$B$3,D13962))),ROW()-1,"")</f>
        <v/>
      </c>
    </row>
    <row r="13963" spans="1:14" x14ac:dyDescent="0.3">
      <c r="A13963" t="s">
        <v>42072</v>
      </c>
      <c r="B13963" t="s">
        <v>31811</v>
      </c>
      <c r="C13963" t="s">
        <v>42073</v>
      </c>
      <c r="D13963" t="s">
        <v>42074</v>
      </c>
      <c r="E13963" t="s">
        <v>40</v>
      </c>
      <c r="F13963" s="7">
        <v>14.99</v>
      </c>
      <c r="G13963" t="s">
        <v>33</v>
      </c>
      <c r="H13963" t="s">
        <v>31814</v>
      </c>
      <c r="I13963" t="s">
        <v>31819</v>
      </c>
      <c r="M13963" t="s">
        <v>36</v>
      </c>
      <c r="N13963" t="str">
        <f>IF(AND(PESQUISA!$B$3&lt;&gt;"",OR(PESQUISA!$B$4="TODAS",B13963=PESQUISA!$B$4),ISNUMBER(SEARCH(PESQUISA!$B$3,D13963))),ROW()-1,"")</f>
        <v/>
      </c>
    </row>
    <row r="13964" spans="1:14" x14ac:dyDescent="0.3">
      <c r="A13964" t="s">
        <v>42075</v>
      </c>
      <c r="B13964" t="s">
        <v>31811</v>
      </c>
      <c r="C13964" t="s">
        <v>42076</v>
      </c>
      <c r="D13964" t="s">
        <v>42077</v>
      </c>
      <c r="E13964" t="s">
        <v>40</v>
      </c>
      <c r="F13964" s="7">
        <v>9.59</v>
      </c>
      <c r="G13964" t="s">
        <v>33</v>
      </c>
      <c r="H13964" t="s">
        <v>31814</v>
      </c>
      <c r="I13964" t="s">
        <v>31819</v>
      </c>
      <c r="M13964" t="s">
        <v>36</v>
      </c>
      <c r="N13964" t="str">
        <f>IF(AND(PESQUISA!$B$3&lt;&gt;"",OR(PESQUISA!$B$4="TODAS",B13964=PESQUISA!$B$4),ISNUMBER(SEARCH(PESQUISA!$B$3,D13964))),ROW()-1,"")</f>
        <v/>
      </c>
    </row>
    <row r="13965" spans="1:14" x14ac:dyDescent="0.3">
      <c r="A13965" t="s">
        <v>42078</v>
      </c>
      <c r="B13965" t="s">
        <v>31811</v>
      </c>
      <c r="C13965" t="s">
        <v>42079</v>
      </c>
      <c r="D13965" t="s">
        <v>42080</v>
      </c>
      <c r="E13965" t="s">
        <v>40</v>
      </c>
      <c r="F13965" s="7">
        <v>5.0999999999999996</v>
      </c>
      <c r="G13965" t="s">
        <v>33</v>
      </c>
      <c r="H13965" t="s">
        <v>31814</v>
      </c>
      <c r="I13965" t="s">
        <v>31819</v>
      </c>
      <c r="M13965" t="s">
        <v>36</v>
      </c>
      <c r="N13965" t="str">
        <f>IF(AND(PESQUISA!$B$3&lt;&gt;"",OR(PESQUISA!$B$4="TODAS",B13965=PESQUISA!$B$4),ISNUMBER(SEARCH(PESQUISA!$B$3,D13965))),ROW()-1,"")</f>
        <v/>
      </c>
    </row>
    <row r="13966" spans="1:14" x14ac:dyDescent="0.3">
      <c r="A13966" t="s">
        <v>42081</v>
      </c>
      <c r="B13966" t="s">
        <v>31811</v>
      </c>
      <c r="C13966" t="s">
        <v>42082</v>
      </c>
      <c r="D13966" t="s">
        <v>42083</v>
      </c>
      <c r="E13966" t="s">
        <v>40</v>
      </c>
      <c r="F13966" s="7">
        <v>51.66</v>
      </c>
      <c r="G13966" t="s">
        <v>33</v>
      </c>
      <c r="H13966" t="s">
        <v>31814</v>
      </c>
      <c r="I13966" t="s">
        <v>31819</v>
      </c>
      <c r="M13966" t="s">
        <v>36</v>
      </c>
      <c r="N13966" t="str">
        <f>IF(AND(PESQUISA!$B$3&lt;&gt;"",OR(PESQUISA!$B$4="TODAS",B13966=PESQUISA!$B$4),ISNUMBER(SEARCH(PESQUISA!$B$3,D13966))),ROW()-1,"")</f>
        <v/>
      </c>
    </row>
    <row r="13967" spans="1:14" x14ac:dyDescent="0.3">
      <c r="A13967" t="s">
        <v>42084</v>
      </c>
      <c r="B13967" t="s">
        <v>31811</v>
      </c>
      <c r="C13967" t="s">
        <v>42085</v>
      </c>
      <c r="D13967" t="s">
        <v>42086</v>
      </c>
      <c r="E13967" t="s">
        <v>40</v>
      </c>
      <c r="F13967" s="7">
        <v>25.83</v>
      </c>
      <c r="G13967" t="s">
        <v>33</v>
      </c>
      <c r="H13967" t="s">
        <v>31814</v>
      </c>
      <c r="I13967" t="s">
        <v>31819</v>
      </c>
      <c r="M13967" t="s">
        <v>36</v>
      </c>
      <c r="N13967" t="str">
        <f>IF(AND(PESQUISA!$B$3&lt;&gt;"",OR(PESQUISA!$B$4="TODAS",B13967=PESQUISA!$B$4),ISNUMBER(SEARCH(PESQUISA!$B$3,D13967))),ROW()-1,"")</f>
        <v/>
      </c>
    </row>
    <row r="13968" spans="1:14" x14ac:dyDescent="0.3">
      <c r="A13968" t="s">
        <v>42087</v>
      </c>
      <c r="B13968" t="s">
        <v>31811</v>
      </c>
      <c r="C13968" t="s">
        <v>42088</v>
      </c>
      <c r="D13968" t="s">
        <v>42089</v>
      </c>
      <c r="E13968" t="s">
        <v>40</v>
      </c>
      <c r="F13968" s="7">
        <v>72.34</v>
      </c>
      <c r="G13968" t="s">
        <v>33</v>
      </c>
      <c r="H13968" t="s">
        <v>31814</v>
      </c>
      <c r="I13968" t="s">
        <v>31819</v>
      </c>
      <c r="M13968" t="s">
        <v>36</v>
      </c>
      <c r="N13968" t="str">
        <f>IF(AND(PESQUISA!$B$3&lt;&gt;"",OR(PESQUISA!$B$4="TODAS",B13968=PESQUISA!$B$4),ISNUMBER(SEARCH(PESQUISA!$B$3,D13968))),ROW()-1,"")</f>
        <v/>
      </c>
    </row>
    <row r="13969" spans="1:14" x14ac:dyDescent="0.3">
      <c r="A13969" t="s">
        <v>42090</v>
      </c>
      <c r="B13969" t="s">
        <v>31811</v>
      </c>
      <c r="C13969" t="s">
        <v>42091</v>
      </c>
      <c r="D13969" t="s">
        <v>42092</v>
      </c>
      <c r="E13969" t="s">
        <v>40</v>
      </c>
      <c r="F13969" s="7">
        <v>6.9</v>
      </c>
      <c r="G13969" t="s">
        <v>33</v>
      </c>
      <c r="H13969" t="s">
        <v>31814</v>
      </c>
      <c r="I13969" t="s">
        <v>31819</v>
      </c>
      <c r="M13969" t="s">
        <v>36</v>
      </c>
      <c r="N13969" t="str">
        <f>IF(AND(PESQUISA!$B$3&lt;&gt;"",OR(PESQUISA!$B$4="TODAS",B13969=PESQUISA!$B$4),ISNUMBER(SEARCH(PESQUISA!$B$3,D13969))),ROW()-1,"")</f>
        <v/>
      </c>
    </row>
    <row r="13970" spans="1:14" x14ac:dyDescent="0.3">
      <c r="A13970" t="s">
        <v>42093</v>
      </c>
      <c r="B13970" t="s">
        <v>31811</v>
      </c>
      <c r="C13970" t="s">
        <v>42094</v>
      </c>
      <c r="D13970" t="s">
        <v>42095</v>
      </c>
      <c r="E13970" t="s">
        <v>40</v>
      </c>
      <c r="F13970" s="7">
        <v>134.44999999999999</v>
      </c>
      <c r="G13970" t="s">
        <v>33</v>
      </c>
      <c r="H13970" t="s">
        <v>31814</v>
      </c>
      <c r="I13970" t="s">
        <v>31819</v>
      </c>
      <c r="M13970" t="s">
        <v>36</v>
      </c>
      <c r="N13970" t="str">
        <f>IF(AND(PESQUISA!$B$3&lt;&gt;"",OR(PESQUISA!$B$4="TODAS",B13970=PESQUISA!$B$4),ISNUMBER(SEARCH(PESQUISA!$B$3,D13970))),ROW()-1,"")</f>
        <v/>
      </c>
    </row>
    <row r="13971" spans="1:14" x14ac:dyDescent="0.3">
      <c r="A13971" t="s">
        <v>42096</v>
      </c>
      <c r="B13971" t="s">
        <v>31811</v>
      </c>
      <c r="C13971" t="s">
        <v>42097</v>
      </c>
      <c r="D13971" t="s">
        <v>42098</v>
      </c>
      <c r="E13971" t="s">
        <v>40</v>
      </c>
      <c r="F13971" s="7">
        <v>25.5</v>
      </c>
      <c r="G13971" t="s">
        <v>33</v>
      </c>
      <c r="H13971" t="s">
        <v>31814</v>
      </c>
      <c r="I13971" t="s">
        <v>31819</v>
      </c>
      <c r="M13971" t="s">
        <v>36</v>
      </c>
      <c r="N13971" t="str">
        <f>IF(AND(PESQUISA!$B$3&lt;&gt;"",OR(PESQUISA!$B$4="TODAS",B13971=PESQUISA!$B$4),ISNUMBER(SEARCH(PESQUISA!$B$3,D13971))),ROW()-1,"")</f>
        <v/>
      </c>
    </row>
    <row r="13972" spans="1:14" x14ac:dyDescent="0.3">
      <c r="A13972" t="s">
        <v>42099</v>
      </c>
      <c r="B13972" t="s">
        <v>31811</v>
      </c>
      <c r="C13972" t="s">
        <v>42100</v>
      </c>
      <c r="D13972" t="s">
        <v>42101</v>
      </c>
      <c r="E13972" t="s">
        <v>40</v>
      </c>
      <c r="F13972" s="7">
        <v>66.16</v>
      </c>
      <c r="G13972" t="s">
        <v>33</v>
      </c>
      <c r="H13972" t="s">
        <v>31814</v>
      </c>
      <c r="I13972" t="s">
        <v>31819</v>
      </c>
      <c r="M13972" t="s">
        <v>36</v>
      </c>
      <c r="N13972" t="str">
        <f>IF(AND(PESQUISA!$B$3&lt;&gt;"",OR(PESQUISA!$B$4="TODAS",B13972=PESQUISA!$B$4),ISNUMBER(SEARCH(PESQUISA!$B$3,D13972))),ROW()-1,"")</f>
        <v/>
      </c>
    </row>
    <row r="13973" spans="1:14" x14ac:dyDescent="0.3">
      <c r="A13973" t="s">
        <v>42102</v>
      </c>
      <c r="B13973" t="s">
        <v>31811</v>
      </c>
      <c r="C13973" t="s">
        <v>42103</v>
      </c>
      <c r="D13973" t="s">
        <v>42104</v>
      </c>
      <c r="E13973" t="s">
        <v>376</v>
      </c>
      <c r="F13973" s="7">
        <v>153.52000000000001</v>
      </c>
      <c r="G13973" t="s">
        <v>33</v>
      </c>
      <c r="H13973" t="s">
        <v>31814</v>
      </c>
      <c r="I13973" t="s">
        <v>31819</v>
      </c>
      <c r="M13973" t="s">
        <v>36</v>
      </c>
      <c r="N13973" t="str">
        <f>IF(AND(PESQUISA!$B$3&lt;&gt;"",OR(PESQUISA!$B$4="TODAS",B13973=PESQUISA!$B$4),ISNUMBER(SEARCH(PESQUISA!$B$3,D13973))),ROW()-1,"")</f>
        <v/>
      </c>
    </row>
    <row r="13974" spans="1:14" x14ac:dyDescent="0.3">
      <c r="A13974" t="s">
        <v>42105</v>
      </c>
      <c r="B13974" t="s">
        <v>31811</v>
      </c>
      <c r="C13974" t="s">
        <v>42106</v>
      </c>
      <c r="D13974" t="s">
        <v>42107</v>
      </c>
      <c r="E13974" t="s">
        <v>6144</v>
      </c>
      <c r="F13974" s="7">
        <v>16.940000000000001</v>
      </c>
      <c r="G13974" t="s">
        <v>33</v>
      </c>
      <c r="H13974" t="s">
        <v>31814</v>
      </c>
      <c r="I13974" t="s">
        <v>32249</v>
      </c>
      <c r="M13974" t="s">
        <v>36</v>
      </c>
      <c r="N13974" t="str">
        <f>IF(AND(PESQUISA!$B$3&lt;&gt;"",OR(PESQUISA!$B$4="TODAS",B13974=PESQUISA!$B$4),ISNUMBER(SEARCH(PESQUISA!$B$3,D13974))),ROW()-1,"")</f>
        <v/>
      </c>
    </row>
    <row r="13975" spans="1:14" x14ac:dyDescent="0.3">
      <c r="A13975" t="s">
        <v>42108</v>
      </c>
      <c r="B13975" t="s">
        <v>31811</v>
      </c>
      <c r="C13975" t="s">
        <v>42109</v>
      </c>
      <c r="D13975" t="s">
        <v>42110</v>
      </c>
      <c r="E13975" t="s">
        <v>21689</v>
      </c>
      <c r="F13975" s="7">
        <v>3040.82</v>
      </c>
      <c r="G13975" t="s">
        <v>33</v>
      </c>
      <c r="H13975" t="s">
        <v>31814</v>
      </c>
      <c r="I13975" t="s">
        <v>32249</v>
      </c>
      <c r="M13975" t="s">
        <v>36</v>
      </c>
      <c r="N13975" t="str">
        <f>IF(AND(PESQUISA!$B$3&lt;&gt;"",OR(PESQUISA!$B$4="TODAS",B13975=PESQUISA!$B$4),ISNUMBER(SEARCH(PESQUISA!$B$3,D13975))),ROW()-1,"")</f>
        <v/>
      </c>
    </row>
    <row r="13976" spans="1:14" x14ac:dyDescent="0.3">
      <c r="A13976" t="s">
        <v>42111</v>
      </c>
      <c r="B13976" t="s">
        <v>31811</v>
      </c>
      <c r="C13976" t="s">
        <v>42112</v>
      </c>
      <c r="D13976" t="s">
        <v>42113</v>
      </c>
      <c r="E13976" t="s">
        <v>40</v>
      </c>
      <c r="G13976" t="s">
        <v>33</v>
      </c>
      <c r="H13976" t="s">
        <v>31814</v>
      </c>
      <c r="I13976" t="s">
        <v>32347</v>
      </c>
      <c r="M13976" t="s">
        <v>53</v>
      </c>
      <c r="N13976" t="str">
        <f>IF(AND(PESQUISA!$B$3&lt;&gt;"",OR(PESQUISA!$B$4="TODAS",B13976=PESQUISA!$B$4),ISNUMBER(SEARCH(PESQUISA!$B$3,D13976))),ROW()-1,"")</f>
        <v/>
      </c>
    </row>
    <row r="13977" spans="1:14" x14ac:dyDescent="0.3">
      <c r="A13977" t="s">
        <v>42114</v>
      </c>
      <c r="B13977" t="s">
        <v>31811</v>
      </c>
      <c r="C13977" t="s">
        <v>42115</v>
      </c>
      <c r="D13977" t="s">
        <v>42116</v>
      </c>
      <c r="E13977" t="s">
        <v>859</v>
      </c>
      <c r="G13977" t="s">
        <v>33</v>
      </c>
      <c r="H13977" t="s">
        <v>31814</v>
      </c>
      <c r="I13977" t="s">
        <v>31819</v>
      </c>
      <c r="M13977" t="s">
        <v>53</v>
      </c>
      <c r="N13977" t="str">
        <f>IF(AND(PESQUISA!$B$3&lt;&gt;"",OR(PESQUISA!$B$4="TODAS",B13977=PESQUISA!$B$4),ISNUMBER(SEARCH(PESQUISA!$B$3,D13977))),ROW()-1,"")</f>
        <v/>
      </c>
    </row>
    <row r="13978" spans="1:14" x14ac:dyDescent="0.3">
      <c r="A13978" t="s">
        <v>42117</v>
      </c>
      <c r="B13978" t="s">
        <v>31811</v>
      </c>
      <c r="C13978" t="s">
        <v>42118</v>
      </c>
      <c r="D13978" t="s">
        <v>42119</v>
      </c>
      <c r="E13978" t="s">
        <v>376</v>
      </c>
      <c r="G13978" t="s">
        <v>33</v>
      </c>
      <c r="H13978" t="s">
        <v>31814</v>
      </c>
      <c r="I13978" t="s">
        <v>31819</v>
      </c>
      <c r="M13978" t="s">
        <v>53</v>
      </c>
      <c r="N13978" t="str">
        <f>IF(AND(PESQUISA!$B$3&lt;&gt;"",OR(PESQUISA!$B$4="TODAS",B13978=PESQUISA!$B$4),ISNUMBER(SEARCH(PESQUISA!$B$3,D13978))),ROW()-1,"")</f>
        <v/>
      </c>
    </row>
    <row r="13979" spans="1:14" x14ac:dyDescent="0.3">
      <c r="A13979" t="s">
        <v>42120</v>
      </c>
      <c r="B13979" t="s">
        <v>31811</v>
      </c>
      <c r="C13979" t="s">
        <v>42121</v>
      </c>
      <c r="D13979" t="s">
        <v>42122</v>
      </c>
      <c r="E13979" t="s">
        <v>32</v>
      </c>
      <c r="G13979" t="s">
        <v>33</v>
      </c>
      <c r="H13979" t="s">
        <v>31814</v>
      </c>
      <c r="I13979" t="s">
        <v>31819</v>
      </c>
      <c r="M13979" t="s">
        <v>53</v>
      </c>
      <c r="N13979" t="str">
        <f>IF(AND(PESQUISA!$B$3&lt;&gt;"",OR(PESQUISA!$B$4="TODAS",B13979=PESQUISA!$B$4),ISNUMBER(SEARCH(PESQUISA!$B$3,D13979))),ROW()-1,"")</f>
        <v/>
      </c>
    </row>
    <row r="13980" spans="1:14" x14ac:dyDescent="0.3">
      <c r="A13980" t="s">
        <v>42123</v>
      </c>
      <c r="B13980" t="s">
        <v>31811</v>
      </c>
      <c r="C13980" t="s">
        <v>42124</v>
      </c>
      <c r="D13980" t="s">
        <v>42125</v>
      </c>
      <c r="E13980" t="s">
        <v>32</v>
      </c>
      <c r="G13980" t="s">
        <v>33</v>
      </c>
      <c r="H13980" t="s">
        <v>31814</v>
      </c>
      <c r="I13980" t="s">
        <v>31819</v>
      </c>
      <c r="M13980" t="s">
        <v>53</v>
      </c>
      <c r="N13980" t="str">
        <f>IF(AND(PESQUISA!$B$3&lt;&gt;"",OR(PESQUISA!$B$4="TODAS",B13980=PESQUISA!$B$4),ISNUMBER(SEARCH(PESQUISA!$B$3,D13980))),ROW()-1,"")</f>
        <v/>
      </c>
    </row>
    <row r="13981" spans="1:14" x14ac:dyDescent="0.3">
      <c r="A13981" t="s">
        <v>42126</v>
      </c>
      <c r="B13981" t="s">
        <v>31811</v>
      </c>
      <c r="C13981" t="s">
        <v>42127</v>
      </c>
      <c r="D13981" t="s">
        <v>42128</v>
      </c>
      <c r="E13981" t="s">
        <v>32</v>
      </c>
      <c r="G13981" t="s">
        <v>33</v>
      </c>
      <c r="H13981" t="s">
        <v>31814</v>
      </c>
      <c r="I13981" t="s">
        <v>31819</v>
      </c>
      <c r="M13981" t="s">
        <v>53</v>
      </c>
      <c r="N13981" t="str">
        <f>IF(AND(PESQUISA!$B$3&lt;&gt;"",OR(PESQUISA!$B$4="TODAS",B13981=PESQUISA!$B$4),ISNUMBER(SEARCH(PESQUISA!$B$3,D13981))),ROW()-1,"")</f>
        <v/>
      </c>
    </row>
    <row r="13982" spans="1:14" x14ac:dyDescent="0.3">
      <c r="A13982" t="s">
        <v>42129</v>
      </c>
      <c r="B13982" t="s">
        <v>31811</v>
      </c>
      <c r="C13982" t="s">
        <v>42130</v>
      </c>
      <c r="D13982" t="s">
        <v>42131</v>
      </c>
      <c r="E13982" t="s">
        <v>859</v>
      </c>
      <c r="G13982" t="s">
        <v>33</v>
      </c>
      <c r="H13982" t="s">
        <v>31814</v>
      </c>
      <c r="I13982" t="s">
        <v>31819</v>
      </c>
      <c r="M13982" t="s">
        <v>53</v>
      </c>
      <c r="N13982" t="str">
        <f>IF(AND(PESQUISA!$B$3&lt;&gt;"",OR(PESQUISA!$B$4="TODAS",B13982=PESQUISA!$B$4),ISNUMBER(SEARCH(PESQUISA!$B$3,D13982))),ROW()-1,"")</f>
        <v/>
      </c>
    </row>
    <row r="13983" spans="1:14" x14ac:dyDescent="0.3">
      <c r="A13983" t="s">
        <v>42132</v>
      </c>
      <c r="B13983" t="s">
        <v>31811</v>
      </c>
      <c r="C13983" t="s">
        <v>42133</v>
      </c>
      <c r="D13983" t="s">
        <v>42134</v>
      </c>
      <c r="E13983" t="s">
        <v>60</v>
      </c>
      <c r="F13983" s="7">
        <v>9.35</v>
      </c>
      <c r="G13983" t="s">
        <v>33</v>
      </c>
      <c r="H13983" t="s">
        <v>31814</v>
      </c>
      <c r="I13983" t="s">
        <v>31819</v>
      </c>
      <c r="M13983" t="s">
        <v>36</v>
      </c>
      <c r="N13983" t="str">
        <f>IF(AND(PESQUISA!$B$3&lt;&gt;"",OR(PESQUISA!$B$4="TODAS",B13983=PESQUISA!$B$4),ISNUMBER(SEARCH(PESQUISA!$B$3,D13983))),ROW()-1,"")</f>
        <v/>
      </c>
    </row>
    <row r="13984" spans="1:14" x14ac:dyDescent="0.3">
      <c r="A13984" t="s">
        <v>42135</v>
      </c>
      <c r="B13984" t="s">
        <v>31811</v>
      </c>
      <c r="C13984" t="s">
        <v>42136</v>
      </c>
      <c r="D13984" t="s">
        <v>42137</v>
      </c>
      <c r="E13984" t="s">
        <v>60</v>
      </c>
      <c r="F13984" s="7">
        <v>4.93</v>
      </c>
      <c r="G13984" t="s">
        <v>33</v>
      </c>
      <c r="H13984" t="s">
        <v>31814</v>
      </c>
      <c r="I13984" t="s">
        <v>31819</v>
      </c>
      <c r="M13984" t="s">
        <v>36</v>
      </c>
      <c r="N13984" t="str">
        <f>IF(AND(PESQUISA!$B$3&lt;&gt;"",OR(PESQUISA!$B$4="TODAS",B13984=PESQUISA!$B$4),ISNUMBER(SEARCH(PESQUISA!$B$3,D13984))),ROW()-1,"")</f>
        <v/>
      </c>
    </row>
    <row r="13985" spans="1:14" x14ac:dyDescent="0.3">
      <c r="A13985" t="s">
        <v>42138</v>
      </c>
      <c r="B13985" t="s">
        <v>31811</v>
      </c>
      <c r="C13985" t="s">
        <v>42139</v>
      </c>
      <c r="D13985" t="s">
        <v>42140</v>
      </c>
      <c r="E13985" t="s">
        <v>60</v>
      </c>
      <c r="F13985" s="7">
        <v>6.12</v>
      </c>
      <c r="G13985" t="s">
        <v>33</v>
      </c>
      <c r="H13985" t="s">
        <v>31814</v>
      </c>
      <c r="I13985" t="s">
        <v>31819</v>
      </c>
      <c r="M13985" t="s">
        <v>36</v>
      </c>
      <c r="N13985" t="str">
        <f>IF(AND(PESQUISA!$B$3&lt;&gt;"",OR(PESQUISA!$B$4="TODAS",B13985=PESQUISA!$B$4),ISNUMBER(SEARCH(PESQUISA!$B$3,D13985))),ROW()-1,"")</f>
        <v/>
      </c>
    </row>
    <row r="13986" spans="1:14" x14ac:dyDescent="0.3">
      <c r="A13986" t="s">
        <v>42141</v>
      </c>
      <c r="B13986" t="s">
        <v>31811</v>
      </c>
      <c r="C13986" t="s">
        <v>42142</v>
      </c>
      <c r="D13986" t="s">
        <v>42143</v>
      </c>
      <c r="E13986" t="s">
        <v>40</v>
      </c>
      <c r="F13986" s="7">
        <v>25.04</v>
      </c>
      <c r="G13986" t="s">
        <v>33</v>
      </c>
      <c r="H13986" t="s">
        <v>31814</v>
      </c>
      <c r="I13986" t="s">
        <v>31819</v>
      </c>
      <c r="M13986" t="s">
        <v>36</v>
      </c>
      <c r="N13986" t="str">
        <f>IF(AND(PESQUISA!$B$3&lt;&gt;"",OR(PESQUISA!$B$4="TODAS",B13986=PESQUISA!$B$4),ISNUMBER(SEARCH(PESQUISA!$B$3,D13986))),ROW()-1,"")</f>
        <v/>
      </c>
    </row>
    <row r="13987" spans="1:14" x14ac:dyDescent="0.3">
      <c r="A13987" t="s">
        <v>42144</v>
      </c>
      <c r="B13987" t="s">
        <v>31811</v>
      </c>
      <c r="C13987" t="s">
        <v>42145</v>
      </c>
      <c r="D13987" t="s">
        <v>42146</v>
      </c>
      <c r="E13987" t="s">
        <v>40</v>
      </c>
      <c r="F13987" s="7">
        <v>171.21</v>
      </c>
      <c r="G13987" t="s">
        <v>33</v>
      </c>
      <c r="H13987" t="s">
        <v>31814</v>
      </c>
      <c r="I13987" t="s">
        <v>31819</v>
      </c>
      <c r="M13987" t="s">
        <v>36</v>
      </c>
      <c r="N13987" t="str">
        <f>IF(AND(PESQUISA!$B$3&lt;&gt;"",OR(PESQUISA!$B$4="TODAS",B13987=PESQUISA!$B$4),ISNUMBER(SEARCH(PESQUISA!$B$3,D13987))),ROW()-1,"")</f>
        <v/>
      </c>
    </row>
    <row r="13988" spans="1:14" x14ac:dyDescent="0.3">
      <c r="A13988" t="s">
        <v>42147</v>
      </c>
      <c r="B13988" t="s">
        <v>31811</v>
      </c>
      <c r="C13988" t="s">
        <v>42148</v>
      </c>
      <c r="D13988" t="s">
        <v>42149</v>
      </c>
      <c r="E13988" t="s">
        <v>40</v>
      </c>
      <c r="F13988" s="7">
        <v>20.25</v>
      </c>
      <c r="G13988" t="s">
        <v>33</v>
      </c>
      <c r="H13988" t="s">
        <v>31814</v>
      </c>
      <c r="I13988" t="s">
        <v>31819</v>
      </c>
      <c r="M13988" t="s">
        <v>36</v>
      </c>
      <c r="N13988" t="str">
        <f>IF(AND(PESQUISA!$B$3&lt;&gt;"",OR(PESQUISA!$B$4="TODAS",B13988=PESQUISA!$B$4),ISNUMBER(SEARCH(PESQUISA!$B$3,D13988))),ROW()-1,"")</f>
        <v/>
      </c>
    </row>
    <row r="13989" spans="1:14" x14ac:dyDescent="0.3">
      <c r="A13989" t="s">
        <v>42150</v>
      </c>
      <c r="B13989" t="s">
        <v>31811</v>
      </c>
      <c r="C13989" t="s">
        <v>42151</v>
      </c>
      <c r="D13989" t="s">
        <v>42152</v>
      </c>
      <c r="E13989" t="s">
        <v>40</v>
      </c>
      <c r="G13989" t="s">
        <v>33</v>
      </c>
      <c r="H13989" t="s">
        <v>31814</v>
      </c>
      <c r="I13989" t="s">
        <v>31819</v>
      </c>
      <c r="M13989" t="s">
        <v>53</v>
      </c>
      <c r="N13989" t="str">
        <f>IF(AND(PESQUISA!$B$3&lt;&gt;"",OR(PESQUISA!$B$4="TODAS",B13989=PESQUISA!$B$4),ISNUMBER(SEARCH(PESQUISA!$B$3,D13989))),ROW()-1,"")</f>
        <v/>
      </c>
    </row>
    <row r="13990" spans="1:14" x14ac:dyDescent="0.3">
      <c r="A13990" t="s">
        <v>42153</v>
      </c>
      <c r="B13990" t="s">
        <v>31811</v>
      </c>
      <c r="C13990" t="s">
        <v>42154</v>
      </c>
      <c r="D13990" t="s">
        <v>42155</v>
      </c>
      <c r="E13990" t="s">
        <v>40</v>
      </c>
      <c r="G13990" t="s">
        <v>33</v>
      </c>
      <c r="H13990" t="s">
        <v>31814</v>
      </c>
      <c r="I13990" t="s">
        <v>31819</v>
      </c>
      <c r="M13990" t="s">
        <v>53</v>
      </c>
      <c r="N13990" t="str">
        <f>IF(AND(PESQUISA!$B$3&lt;&gt;"",OR(PESQUISA!$B$4="TODAS",B13990=PESQUISA!$B$4),ISNUMBER(SEARCH(PESQUISA!$B$3,D13990))),ROW()-1,"")</f>
        <v/>
      </c>
    </row>
    <row r="13991" spans="1:14" x14ac:dyDescent="0.3">
      <c r="A13991" t="s">
        <v>42156</v>
      </c>
      <c r="B13991" t="s">
        <v>31811</v>
      </c>
      <c r="C13991" t="s">
        <v>42157</v>
      </c>
      <c r="D13991" t="s">
        <v>42158</v>
      </c>
      <c r="E13991" t="s">
        <v>40</v>
      </c>
      <c r="F13991" s="7">
        <v>0.92</v>
      </c>
      <c r="G13991" t="s">
        <v>33</v>
      </c>
      <c r="H13991" t="s">
        <v>31814</v>
      </c>
      <c r="I13991" t="s">
        <v>31819</v>
      </c>
      <c r="M13991" t="s">
        <v>36</v>
      </c>
      <c r="N13991" t="str">
        <f>IF(AND(PESQUISA!$B$3&lt;&gt;"",OR(PESQUISA!$B$4="TODAS",B13991=PESQUISA!$B$4),ISNUMBER(SEARCH(PESQUISA!$B$3,D13991))),ROW()-1,"")</f>
        <v/>
      </c>
    </row>
    <row r="13992" spans="1:14" x14ac:dyDescent="0.3">
      <c r="A13992" t="s">
        <v>42159</v>
      </c>
      <c r="B13992" t="s">
        <v>31811</v>
      </c>
      <c r="C13992" t="s">
        <v>42160</v>
      </c>
      <c r="D13992" t="s">
        <v>42161</v>
      </c>
      <c r="E13992" t="s">
        <v>40</v>
      </c>
      <c r="F13992" s="7">
        <v>2.34</v>
      </c>
      <c r="G13992" t="s">
        <v>33</v>
      </c>
      <c r="H13992" t="s">
        <v>31814</v>
      </c>
      <c r="I13992" t="s">
        <v>31819</v>
      </c>
      <c r="M13992" t="s">
        <v>36</v>
      </c>
      <c r="N13992" t="str">
        <f>IF(AND(PESQUISA!$B$3&lt;&gt;"",OR(PESQUISA!$B$4="TODAS",B13992=PESQUISA!$B$4),ISNUMBER(SEARCH(PESQUISA!$B$3,D13992))),ROW()-1,"")</f>
        <v/>
      </c>
    </row>
    <row r="13993" spans="1:14" x14ac:dyDescent="0.3">
      <c r="A13993" t="s">
        <v>42162</v>
      </c>
      <c r="B13993" t="s">
        <v>31811</v>
      </c>
      <c r="C13993" t="s">
        <v>42163</v>
      </c>
      <c r="D13993" t="s">
        <v>42164</v>
      </c>
      <c r="E13993" t="s">
        <v>40</v>
      </c>
      <c r="F13993" s="7">
        <v>3.87</v>
      </c>
      <c r="G13993" t="s">
        <v>33</v>
      </c>
      <c r="H13993" t="s">
        <v>31814</v>
      </c>
      <c r="I13993" t="s">
        <v>31819</v>
      </c>
      <c r="M13993" t="s">
        <v>36</v>
      </c>
      <c r="N13993" t="str">
        <f>IF(AND(PESQUISA!$B$3&lt;&gt;"",OR(PESQUISA!$B$4="TODAS",B13993=PESQUISA!$B$4),ISNUMBER(SEARCH(PESQUISA!$B$3,D13993))),ROW()-1,"")</f>
        <v/>
      </c>
    </row>
    <row r="13994" spans="1:14" x14ac:dyDescent="0.3">
      <c r="A13994" t="s">
        <v>42165</v>
      </c>
      <c r="B13994" t="s">
        <v>31811</v>
      </c>
      <c r="C13994" t="s">
        <v>42166</v>
      </c>
      <c r="D13994" t="s">
        <v>42167</v>
      </c>
      <c r="E13994" t="s">
        <v>40</v>
      </c>
      <c r="F13994" s="7">
        <v>0.49</v>
      </c>
      <c r="G13994" t="s">
        <v>33</v>
      </c>
      <c r="H13994" t="s">
        <v>31814</v>
      </c>
      <c r="I13994" t="s">
        <v>31819</v>
      </c>
      <c r="M13994" t="s">
        <v>36</v>
      </c>
      <c r="N13994" t="str">
        <f>IF(AND(PESQUISA!$B$3&lt;&gt;"",OR(PESQUISA!$B$4="TODAS",B13994=PESQUISA!$B$4),ISNUMBER(SEARCH(PESQUISA!$B$3,D13994))),ROW()-1,"")</f>
        <v/>
      </c>
    </row>
    <row r="13995" spans="1:14" x14ac:dyDescent="0.3">
      <c r="A13995" t="s">
        <v>42168</v>
      </c>
      <c r="B13995" t="s">
        <v>31811</v>
      </c>
      <c r="C13995" t="s">
        <v>42169</v>
      </c>
      <c r="D13995" t="s">
        <v>42170</v>
      </c>
      <c r="E13995" t="s">
        <v>40</v>
      </c>
      <c r="F13995" s="7">
        <v>0.27</v>
      </c>
      <c r="G13995" t="s">
        <v>33</v>
      </c>
      <c r="H13995" t="s">
        <v>31814</v>
      </c>
      <c r="I13995" t="s">
        <v>31819</v>
      </c>
      <c r="M13995" t="s">
        <v>36</v>
      </c>
      <c r="N13995" t="str">
        <f>IF(AND(PESQUISA!$B$3&lt;&gt;"",OR(PESQUISA!$B$4="TODAS",B13995=PESQUISA!$B$4),ISNUMBER(SEARCH(PESQUISA!$B$3,D13995))),ROW()-1,"")</f>
        <v/>
      </c>
    </row>
    <row r="13996" spans="1:14" x14ac:dyDescent="0.3">
      <c r="A13996" t="s">
        <v>42171</v>
      </c>
      <c r="B13996" t="s">
        <v>31811</v>
      </c>
      <c r="C13996" t="s">
        <v>42172</v>
      </c>
      <c r="D13996" t="s">
        <v>42173</v>
      </c>
      <c r="E13996" t="s">
        <v>40</v>
      </c>
      <c r="F13996" s="7">
        <v>0.2</v>
      </c>
      <c r="G13996" t="s">
        <v>33</v>
      </c>
      <c r="H13996" t="s">
        <v>31814</v>
      </c>
      <c r="I13996" t="s">
        <v>31819</v>
      </c>
      <c r="M13996" t="s">
        <v>36</v>
      </c>
      <c r="N13996" t="str">
        <f>IF(AND(PESQUISA!$B$3&lt;&gt;"",OR(PESQUISA!$B$4="TODAS",B13996=PESQUISA!$B$4),ISNUMBER(SEARCH(PESQUISA!$B$3,D13996))),ROW()-1,"")</f>
        <v/>
      </c>
    </row>
    <row r="13997" spans="1:14" x14ac:dyDescent="0.3">
      <c r="A13997" t="s">
        <v>42174</v>
      </c>
      <c r="B13997" t="s">
        <v>31811</v>
      </c>
      <c r="C13997" t="s">
        <v>42175</v>
      </c>
      <c r="D13997" t="s">
        <v>42176</v>
      </c>
      <c r="E13997" t="s">
        <v>40</v>
      </c>
      <c r="F13997" s="7">
        <v>0.13</v>
      </c>
      <c r="G13997" t="s">
        <v>33</v>
      </c>
      <c r="H13997" t="s">
        <v>31814</v>
      </c>
      <c r="I13997" t="s">
        <v>31819</v>
      </c>
      <c r="M13997" t="s">
        <v>36</v>
      </c>
      <c r="N13997" t="str">
        <f>IF(AND(PESQUISA!$B$3&lt;&gt;"",OR(PESQUISA!$B$4="TODAS",B13997=PESQUISA!$B$4),ISNUMBER(SEARCH(PESQUISA!$B$3,D13997))),ROW()-1,"")</f>
        <v/>
      </c>
    </row>
    <row r="13998" spans="1:14" x14ac:dyDescent="0.3">
      <c r="A13998" t="s">
        <v>42177</v>
      </c>
      <c r="B13998" t="s">
        <v>31811</v>
      </c>
      <c r="C13998" t="s">
        <v>42178</v>
      </c>
      <c r="D13998" t="s">
        <v>42179</v>
      </c>
      <c r="E13998" t="s">
        <v>40</v>
      </c>
      <c r="F13998" s="7">
        <v>1.08</v>
      </c>
      <c r="G13998" t="s">
        <v>33</v>
      </c>
      <c r="H13998" t="s">
        <v>31814</v>
      </c>
      <c r="I13998" t="s">
        <v>31819</v>
      </c>
      <c r="M13998" t="s">
        <v>36</v>
      </c>
      <c r="N13998" t="str">
        <f>IF(AND(PESQUISA!$B$3&lt;&gt;"",OR(PESQUISA!$B$4="TODAS",B13998=PESQUISA!$B$4),ISNUMBER(SEARCH(PESQUISA!$B$3,D13998))),ROW()-1,"")</f>
        <v/>
      </c>
    </row>
    <row r="13999" spans="1:14" x14ac:dyDescent="0.3">
      <c r="A13999" t="s">
        <v>42180</v>
      </c>
      <c r="B13999" t="s">
        <v>31811</v>
      </c>
      <c r="C13999" t="s">
        <v>42181</v>
      </c>
      <c r="D13999" t="s">
        <v>42182</v>
      </c>
      <c r="E13999" t="s">
        <v>40</v>
      </c>
      <c r="F13999" s="7">
        <v>7.99</v>
      </c>
      <c r="G13999" t="s">
        <v>33</v>
      </c>
      <c r="H13999" t="s">
        <v>31814</v>
      </c>
      <c r="I13999" t="s">
        <v>31819</v>
      </c>
      <c r="M13999" t="s">
        <v>36</v>
      </c>
      <c r="N13999" t="str">
        <f>IF(AND(PESQUISA!$B$3&lt;&gt;"",OR(PESQUISA!$B$4="TODAS",B13999=PESQUISA!$B$4),ISNUMBER(SEARCH(PESQUISA!$B$3,D13999))),ROW()-1,"")</f>
        <v/>
      </c>
    </row>
    <row r="14000" spans="1:14" x14ac:dyDescent="0.3">
      <c r="A14000" t="s">
        <v>42183</v>
      </c>
      <c r="B14000" t="s">
        <v>31811</v>
      </c>
      <c r="C14000" t="s">
        <v>42184</v>
      </c>
      <c r="D14000" t="s">
        <v>42185</v>
      </c>
      <c r="E14000" t="s">
        <v>40</v>
      </c>
      <c r="F14000" s="7">
        <v>959.23</v>
      </c>
      <c r="G14000" t="s">
        <v>33</v>
      </c>
      <c r="H14000" t="s">
        <v>31814</v>
      </c>
      <c r="I14000" t="s">
        <v>31819</v>
      </c>
      <c r="M14000" t="s">
        <v>36</v>
      </c>
      <c r="N14000" t="str">
        <f>IF(AND(PESQUISA!$B$3&lt;&gt;"",OR(PESQUISA!$B$4="TODAS",B14000=PESQUISA!$B$4),ISNUMBER(SEARCH(PESQUISA!$B$3,D14000))),ROW()-1,"")</f>
        <v/>
      </c>
    </row>
    <row r="14001" spans="1:14" x14ac:dyDescent="0.3">
      <c r="A14001" t="s">
        <v>42186</v>
      </c>
      <c r="B14001" t="s">
        <v>31811</v>
      </c>
      <c r="C14001" t="s">
        <v>42187</v>
      </c>
      <c r="D14001" t="s">
        <v>42188</v>
      </c>
      <c r="E14001" t="s">
        <v>40</v>
      </c>
      <c r="F14001" s="7">
        <v>364.46</v>
      </c>
      <c r="G14001" t="s">
        <v>33</v>
      </c>
      <c r="H14001" t="s">
        <v>31814</v>
      </c>
      <c r="I14001" t="s">
        <v>31819</v>
      </c>
      <c r="M14001" t="s">
        <v>36</v>
      </c>
      <c r="N14001" t="str">
        <f>IF(AND(PESQUISA!$B$3&lt;&gt;"",OR(PESQUISA!$B$4="TODAS",B14001=PESQUISA!$B$4),ISNUMBER(SEARCH(PESQUISA!$B$3,D14001))),ROW()-1,"")</f>
        <v/>
      </c>
    </row>
    <row r="14002" spans="1:14" x14ac:dyDescent="0.3">
      <c r="A14002" t="s">
        <v>42189</v>
      </c>
      <c r="B14002" t="s">
        <v>31811</v>
      </c>
      <c r="C14002" t="s">
        <v>42190</v>
      </c>
      <c r="D14002" t="s">
        <v>42191</v>
      </c>
      <c r="E14002" t="s">
        <v>40</v>
      </c>
      <c r="F14002" s="7">
        <v>341.84</v>
      </c>
      <c r="G14002" t="s">
        <v>33</v>
      </c>
      <c r="H14002" t="s">
        <v>31814</v>
      </c>
      <c r="I14002" t="s">
        <v>31819</v>
      </c>
      <c r="M14002" t="s">
        <v>36</v>
      </c>
      <c r="N14002" t="str">
        <f>IF(AND(PESQUISA!$B$3&lt;&gt;"",OR(PESQUISA!$B$4="TODAS",B14002=PESQUISA!$B$4),ISNUMBER(SEARCH(PESQUISA!$B$3,D14002))),ROW()-1,"")</f>
        <v/>
      </c>
    </row>
    <row r="14003" spans="1:14" x14ac:dyDescent="0.3">
      <c r="A14003" t="s">
        <v>42192</v>
      </c>
      <c r="B14003" t="s">
        <v>31811</v>
      </c>
      <c r="C14003" t="s">
        <v>42193</v>
      </c>
      <c r="D14003" t="s">
        <v>42194</v>
      </c>
      <c r="E14003" t="s">
        <v>40</v>
      </c>
      <c r="F14003" s="7">
        <v>269.58999999999997</v>
      </c>
      <c r="G14003" t="s">
        <v>33</v>
      </c>
      <c r="H14003" t="s">
        <v>31814</v>
      </c>
      <c r="I14003" t="s">
        <v>31819</v>
      </c>
      <c r="M14003" t="s">
        <v>36</v>
      </c>
      <c r="N14003" t="str">
        <f>IF(AND(PESQUISA!$B$3&lt;&gt;"",OR(PESQUISA!$B$4="TODAS",B14003=PESQUISA!$B$4),ISNUMBER(SEARCH(PESQUISA!$B$3,D14003))),ROW()-1,"")</f>
        <v/>
      </c>
    </row>
    <row r="14004" spans="1:14" x14ac:dyDescent="0.3">
      <c r="A14004" t="s">
        <v>42195</v>
      </c>
      <c r="B14004" t="s">
        <v>31811</v>
      </c>
      <c r="C14004" t="s">
        <v>42196</v>
      </c>
      <c r="D14004" t="s">
        <v>42197</v>
      </c>
      <c r="E14004" t="s">
        <v>40</v>
      </c>
      <c r="F14004" s="7">
        <v>240</v>
      </c>
      <c r="G14004" t="s">
        <v>33</v>
      </c>
      <c r="H14004" t="s">
        <v>31814</v>
      </c>
      <c r="I14004" t="s">
        <v>31819</v>
      </c>
      <c r="M14004" t="s">
        <v>36</v>
      </c>
      <c r="N14004" t="str">
        <f>IF(AND(PESQUISA!$B$3&lt;&gt;"",OR(PESQUISA!$B$4="TODAS",B14004=PESQUISA!$B$4),ISNUMBER(SEARCH(PESQUISA!$B$3,D14004))),ROW()-1,"")</f>
        <v/>
      </c>
    </row>
    <row r="14005" spans="1:14" x14ac:dyDescent="0.3">
      <c r="A14005" t="s">
        <v>42198</v>
      </c>
      <c r="B14005" t="s">
        <v>31811</v>
      </c>
      <c r="C14005" t="s">
        <v>42199</v>
      </c>
      <c r="D14005" t="s">
        <v>42200</v>
      </c>
      <c r="E14005" t="s">
        <v>40</v>
      </c>
      <c r="F14005" s="7">
        <v>304.47000000000003</v>
      </c>
      <c r="G14005" t="s">
        <v>33</v>
      </c>
      <c r="H14005" t="s">
        <v>31814</v>
      </c>
      <c r="I14005" t="s">
        <v>31819</v>
      </c>
      <c r="M14005" t="s">
        <v>36</v>
      </c>
      <c r="N14005" t="str">
        <f>IF(AND(PESQUISA!$B$3&lt;&gt;"",OR(PESQUISA!$B$4="TODAS",B14005=PESQUISA!$B$4),ISNUMBER(SEARCH(PESQUISA!$B$3,D14005))),ROW()-1,"")</f>
        <v/>
      </c>
    </row>
    <row r="14006" spans="1:14" x14ac:dyDescent="0.3">
      <c r="A14006" t="s">
        <v>42201</v>
      </c>
      <c r="B14006" t="s">
        <v>31811</v>
      </c>
      <c r="C14006" t="s">
        <v>42202</v>
      </c>
      <c r="D14006" t="s">
        <v>42203</v>
      </c>
      <c r="E14006" t="s">
        <v>40</v>
      </c>
      <c r="F14006" s="7">
        <v>297.41000000000003</v>
      </c>
      <c r="G14006" t="s">
        <v>33</v>
      </c>
      <c r="H14006" t="s">
        <v>31814</v>
      </c>
      <c r="I14006" t="s">
        <v>31819</v>
      </c>
      <c r="M14006" t="s">
        <v>36</v>
      </c>
      <c r="N14006" t="str">
        <f>IF(AND(PESQUISA!$B$3&lt;&gt;"",OR(PESQUISA!$B$4="TODAS",B14006=PESQUISA!$B$4),ISNUMBER(SEARCH(PESQUISA!$B$3,D14006))),ROW()-1,"")</f>
        <v/>
      </c>
    </row>
    <row r="14007" spans="1:14" x14ac:dyDescent="0.3">
      <c r="A14007" t="s">
        <v>42204</v>
      </c>
      <c r="B14007" t="s">
        <v>31811</v>
      </c>
      <c r="C14007" t="s">
        <v>42205</v>
      </c>
      <c r="D14007" t="s">
        <v>42206</v>
      </c>
      <c r="E14007" t="s">
        <v>40</v>
      </c>
      <c r="F14007" s="7">
        <v>340.26</v>
      </c>
      <c r="G14007" t="s">
        <v>33</v>
      </c>
      <c r="H14007" t="s">
        <v>31814</v>
      </c>
      <c r="I14007" t="s">
        <v>31819</v>
      </c>
      <c r="M14007" t="s">
        <v>36</v>
      </c>
      <c r="N14007" t="str">
        <f>IF(AND(PESQUISA!$B$3&lt;&gt;"",OR(PESQUISA!$B$4="TODAS",B14007=PESQUISA!$B$4),ISNUMBER(SEARCH(PESQUISA!$B$3,D14007))),ROW()-1,"")</f>
        <v/>
      </c>
    </row>
    <row r="14008" spans="1:14" x14ac:dyDescent="0.3">
      <c r="A14008" t="s">
        <v>42207</v>
      </c>
      <c r="B14008" t="s">
        <v>31811</v>
      </c>
      <c r="C14008" t="s">
        <v>42208</v>
      </c>
      <c r="D14008" t="s">
        <v>42209</v>
      </c>
      <c r="E14008" t="s">
        <v>32</v>
      </c>
      <c r="F14008" s="7">
        <v>406.29</v>
      </c>
      <c r="G14008" t="s">
        <v>33</v>
      </c>
      <c r="H14008" t="s">
        <v>31814</v>
      </c>
      <c r="I14008" t="s">
        <v>31819</v>
      </c>
      <c r="M14008" t="s">
        <v>36</v>
      </c>
      <c r="N14008" t="str">
        <f>IF(AND(PESQUISA!$B$3&lt;&gt;"",OR(PESQUISA!$B$4="TODAS",B14008=PESQUISA!$B$4),ISNUMBER(SEARCH(PESQUISA!$B$3,D14008))),ROW()-1,"")</f>
        <v/>
      </c>
    </row>
    <row r="14009" spans="1:14" x14ac:dyDescent="0.3">
      <c r="A14009" t="s">
        <v>42210</v>
      </c>
      <c r="B14009" t="s">
        <v>31811</v>
      </c>
      <c r="C14009" t="s">
        <v>42211</v>
      </c>
      <c r="D14009" t="s">
        <v>42212</v>
      </c>
      <c r="E14009" t="s">
        <v>32</v>
      </c>
      <c r="G14009" t="s">
        <v>33</v>
      </c>
      <c r="H14009" t="s">
        <v>31814</v>
      </c>
      <c r="I14009" t="s">
        <v>31819</v>
      </c>
      <c r="M14009" t="s">
        <v>53</v>
      </c>
      <c r="N14009" t="str">
        <f>IF(AND(PESQUISA!$B$3&lt;&gt;"",OR(PESQUISA!$B$4="TODAS",B14009=PESQUISA!$B$4),ISNUMBER(SEARCH(PESQUISA!$B$3,D14009))),ROW()-1,"")</f>
        <v/>
      </c>
    </row>
    <row r="14010" spans="1:14" x14ac:dyDescent="0.3">
      <c r="A14010" t="s">
        <v>42213</v>
      </c>
      <c r="B14010" t="s">
        <v>31811</v>
      </c>
      <c r="C14010" t="s">
        <v>42214</v>
      </c>
      <c r="D14010" t="s">
        <v>42215</v>
      </c>
      <c r="E14010" t="s">
        <v>40</v>
      </c>
      <c r="F14010" s="7">
        <v>431.99</v>
      </c>
      <c r="G14010" t="s">
        <v>33</v>
      </c>
      <c r="H14010" t="s">
        <v>31814</v>
      </c>
      <c r="I14010" t="s">
        <v>31819</v>
      </c>
      <c r="M14010" t="s">
        <v>36</v>
      </c>
      <c r="N14010" t="str">
        <f>IF(AND(PESQUISA!$B$3&lt;&gt;"",OR(PESQUISA!$B$4="TODAS",B14010=PESQUISA!$B$4),ISNUMBER(SEARCH(PESQUISA!$B$3,D14010))),ROW()-1,"")</f>
        <v/>
      </c>
    </row>
    <row r="14011" spans="1:14" x14ac:dyDescent="0.3">
      <c r="A14011" t="s">
        <v>42216</v>
      </c>
      <c r="B14011" t="s">
        <v>31811</v>
      </c>
      <c r="C14011" t="s">
        <v>42217</v>
      </c>
      <c r="D14011" t="s">
        <v>42218</v>
      </c>
      <c r="E14011" t="s">
        <v>40</v>
      </c>
      <c r="F14011" s="7">
        <v>386.95</v>
      </c>
      <c r="G14011" t="s">
        <v>33</v>
      </c>
      <c r="H14011" t="s">
        <v>31814</v>
      </c>
      <c r="I14011" t="s">
        <v>31819</v>
      </c>
      <c r="M14011" t="s">
        <v>36</v>
      </c>
      <c r="N14011" t="str">
        <f>IF(AND(PESQUISA!$B$3&lt;&gt;"",OR(PESQUISA!$B$4="TODAS",B14011=PESQUISA!$B$4),ISNUMBER(SEARCH(PESQUISA!$B$3,D14011))),ROW()-1,"")</f>
        <v/>
      </c>
    </row>
    <row r="14012" spans="1:14" x14ac:dyDescent="0.3">
      <c r="A14012" t="s">
        <v>42219</v>
      </c>
      <c r="B14012" t="s">
        <v>31811</v>
      </c>
      <c r="C14012" t="s">
        <v>42220</v>
      </c>
      <c r="D14012" t="s">
        <v>42221</v>
      </c>
      <c r="E14012" t="s">
        <v>40</v>
      </c>
      <c r="F14012" s="7">
        <v>713.06</v>
      </c>
      <c r="G14012" t="s">
        <v>33</v>
      </c>
      <c r="H14012" t="s">
        <v>31814</v>
      </c>
      <c r="I14012" t="s">
        <v>31819</v>
      </c>
      <c r="M14012" t="s">
        <v>36</v>
      </c>
      <c r="N14012" t="str">
        <f>IF(AND(PESQUISA!$B$3&lt;&gt;"",OR(PESQUISA!$B$4="TODAS",B14012=PESQUISA!$B$4),ISNUMBER(SEARCH(PESQUISA!$B$3,D14012))),ROW()-1,"")</f>
        <v/>
      </c>
    </row>
    <row r="14013" spans="1:14" x14ac:dyDescent="0.3">
      <c r="A14013" t="s">
        <v>42222</v>
      </c>
      <c r="B14013" t="s">
        <v>31811</v>
      </c>
      <c r="C14013" t="s">
        <v>42223</v>
      </c>
      <c r="D14013" t="s">
        <v>42224</v>
      </c>
      <c r="E14013" t="s">
        <v>32</v>
      </c>
      <c r="F14013" s="7">
        <v>578.16999999999996</v>
      </c>
      <c r="G14013" t="s">
        <v>33</v>
      </c>
      <c r="H14013" t="s">
        <v>31814</v>
      </c>
      <c r="I14013" t="s">
        <v>31819</v>
      </c>
      <c r="M14013" t="s">
        <v>36</v>
      </c>
      <c r="N14013" t="str">
        <f>IF(AND(PESQUISA!$B$3&lt;&gt;"",OR(PESQUISA!$B$4="TODAS",B14013=PESQUISA!$B$4),ISNUMBER(SEARCH(PESQUISA!$B$3,D14013))),ROW()-1,"")</f>
        <v/>
      </c>
    </row>
    <row r="14014" spans="1:14" x14ac:dyDescent="0.3">
      <c r="A14014" t="s">
        <v>42225</v>
      </c>
      <c r="B14014" t="s">
        <v>31811</v>
      </c>
      <c r="C14014" t="s">
        <v>42226</v>
      </c>
      <c r="D14014" t="s">
        <v>42227</v>
      </c>
      <c r="E14014" t="s">
        <v>32</v>
      </c>
      <c r="F14014" s="7">
        <v>399.29</v>
      </c>
      <c r="G14014" t="s">
        <v>33</v>
      </c>
      <c r="H14014" t="s">
        <v>31814</v>
      </c>
      <c r="I14014" t="s">
        <v>31819</v>
      </c>
      <c r="M14014" t="s">
        <v>36</v>
      </c>
      <c r="N14014" t="str">
        <f>IF(AND(PESQUISA!$B$3&lt;&gt;"",OR(PESQUISA!$B$4="TODAS",B14014=PESQUISA!$B$4),ISNUMBER(SEARCH(PESQUISA!$B$3,D14014))),ROW()-1,"")</f>
        <v/>
      </c>
    </row>
    <row r="14015" spans="1:14" x14ac:dyDescent="0.3">
      <c r="A14015" t="s">
        <v>42228</v>
      </c>
      <c r="B14015" t="s">
        <v>31811</v>
      </c>
      <c r="C14015" t="s">
        <v>42229</v>
      </c>
      <c r="D14015" t="s">
        <v>42230</v>
      </c>
      <c r="E14015" t="s">
        <v>40</v>
      </c>
      <c r="F14015" s="7">
        <v>731.17</v>
      </c>
      <c r="G14015" t="s">
        <v>33</v>
      </c>
      <c r="H14015" t="s">
        <v>31814</v>
      </c>
      <c r="I14015" t="s">
        <v>31819</v>
      </c>
      <c r="M14015" t="s">
        <v>36</v>
      </c>
      <c r="N14015" t="str">
        <f>IF(AND(PESQUISA!$B$3&lt;&gt;"",OR(PESQUISA!$B$4="TODAS",B14015=PESQUISA!$B$4),ISNUMBER(SEARCH(PESQUISA!$B$3,D14015))),ROW()-1,"")</f>
        <v/>
      </c>
    </row>
    <row r="14016" spans="1:14" x14ac:dyDescent="0.3">
      <c r="A14016" t="s">
        <v>42231</v>
      </c>
      <c r="B14016" t="s">
        <v>31811</v>
      </c>
      <c r="C14016" t="s">
        <v>42232</v>
      </c>
      <c r="D14016" t="s">
        <v>42233</v>
      </c>
      <c r="E14016" t="s">
        <v>32</v>
      </c>
      <c r="F14016" s="7">
        <v>370.38</v>
      </c>
      <c r="G14016" t="s">
        <v>33</v>
      </c>
      <c r="H14016" t="s">
        <v>31814</v>
      </c>
      <c r="I14016" t="s">
        <v>31819</v>
      </c>
      <c r="M14016" t="s">
        <v>36</v>
      </c>
      <c r="N14016" t="str">
        <f>IF(AND(PESQUISA!$B$3&lt;&gt;"",OR(PESQUISA!$B$4="TODAS",B14016=PESQUISA!$B$4),ISNUMBER(SEARCH(PESQUISA!$B$3,D14016))),ROW()-1,"")</f>
        <v/>
      </c>
    </row>
    <row r="14017" spans="1:14" x14ac:dyDescent="0.3">
      <c r="A14017" t="s">
        <v>42234</v>
      </c>
      <c r="B14017" t="s">
        <v>31811</v>
      </c>
      <c r="C14017" t="s">
        <v>42235</v>
      </c>
      <c r="D14017" t="s">
        <v>42236</v>
      </c>
      <c r="E14017" t="s">
        <v>32</v>
      </c>
      <c r="G14017" t="s">
        <v>33</v>
      </c>
      <c r="H14017" t="s">
        <v>31814</v>
      </c>
      <c r="I14017" t="s">
        <v>31819</v>
      </c>
      <c r="M14017" t="s">
        <v>53</v>
      </c>
      <c r="N14017" t="str">
        <f>IF(AND(PESQUISA!$B$3&lt;&gt;"",OR(PESQUISA!$B$4="TODAS",B14017=PESQUISA!$B$4),ISNUMBER(SEARCH(PESQUISA!$B$3,D14017))),ROW()-1,"")</f>
        <v/>
      </c>
    </row>
    <row r="14018" spans="1:14" x14ac:dyDescent="0.3">
      <c r="A14018" t="s">
        <v>42237</v>
      </c>
      <c r="B14018" t="s">
        <v>31811</v>
      </c>
      <c r="C14018" t="s">
        <v>42238</v>
      </c>
      <c r="D14018" t="s">
        <v>42239</v>
      </c>
      <c r="E14018" t="s">
        <v>32</v>
      </c>
      <c r="G14018" t="s">
        <v>33</v>
      </c>
      <c r="H14018" t="s">
        <v>31814</v>
      </c>
      <c r="I14018" t="s">
        <v>31819</v>
      </c>
      <c r="M14018" t="s">
        <v>53</v>
      </c>
      <c r="N14018" t="str">
        <f>IF(AND(PESQUISA!$B$3&lt;&gt;"",OR(PESQUISA!$B$4="TODAS",B14018=PESQUISA!$B$4),ISNUMBER(SEARCH(PESQUISA!$B$3,D14018))),ROW()-1,"")</f>
        <v/>
      </c>
    </row>
    <row r="14019" spans="1:14" x14ac:dyDescent="0.3">
      <c r="A14019" t="s">
        <v>42240</v>
      </c>
      <c r="B14019" t="s">
        <v>31811</v>
      </c>
      <c r="C14019" t="s">
        <v>42241</v>
      </c>
      <c r="D14019" t="s">
        <v>42242</v>
      </c>
      <c r="E14019" t="s">
        <v>32</v>
      </c>
      <c r="G14019" t="s">
        <v>33</v>
      </c>
      <c r="H14019" t="s">
        <v>31814</v>
      </c>
      <c r="I14019" t="s">
        <v>31819</v>
      </c>
      <c r="M14019" t="s">
        <v>53</v>
      </c>
      <c r="N14019" t="str">
        <f>IF(AND(PESQUISA!$B$3&lt;&gt;"",OR(PESQUISA!$B$4="TODAS",B14019=PESQUISA!$B$4),ISNUMBER(SEARCH(PESQUISA!$B$3,D14019))),ROW()-1,"")</f>
        <v/>
      </c>
    </row>
    <row r="14020" spans="1:14" x14ac:dyDescent="0.3">
      <c r="A14020" t="s">
        <v>42243</v>
      </c>
      <c r="B14020" t="s">
        <v>31811</v>
      </c>
      <c r="C14020" t="s">
        <v>42244</v>
      </c>
      <c r="D14020" t="s">
        <v>42245</v>
      </c>
      <c r="E14020" t="s">
        <v>32</v>
      </c>
      <c r="G14020" t="s">
        <v>33</v>
      </c>
      <c r="H14020" t="s">
        <v>31814</v>
      </c>
      <c r="I14020" t="s">
        <v>31819</v>
      </c>
      <c r="M14020" t="s">
        <v>53</v>
      </c>
      <c r="N14020" t="str">
        <f>IF(AND(PESQUISA!$B$3&lt;&gt;"",OR(PESQUISA!$B$4="TODAS",B14020=PESQUISA!$B$4),ISNUMBER(SEARCH(PESQUISA!$B$3,D14020))),ROW()-1,"")</f>
        <v/>
      </c>
    </row>
    <row r="14021" spans="1:14" x14ac:dyDescent="0.3">
      <c r="A14021" t="s">
        <v>42246</v>
      </c>
      <c r="B14021" t="s">
        <v>31811</v>
      </c>
      <c r="C14021" t="s">
        <v>42247</v>
      </c>
      <c r="D14021" t="s">
        <v>42248</v>
      </c>
      <c r="E14021" t="s">
        <v>32</v>
      </c>
      <c r="G14021" t="s">
        <v>33</v>
      </c>
      <c r="H14021" t="s">
        <v>31814</v>
      </c>
      <c r="I14021" t="s">
        <v>31819</v>
      </c>
      <c r="M14021" t="s">
        <v>53</v>
      </c>
      <c r="N14021" t="str">
        <f>IF(AND(PESQUISA!$B$3&lt;&gt;"",OR(PESQUISA!$B$4="TODAS",B14021=PESQUISA!$B$4),ISNUMBER(SEARCH(PESQUISA!$B$3,D14021))),ROW()-1,"")</f>
        <v/>
      </c>
    </row>
    <row r="14022" spans="1:14" x14ac:dyDescent="0.3">
      <c r="A14022" t="s">
        <v>42249</v>
      </c>
      <c r="B14022" t="s">
        <v>31811</v>
      </c>
      <c r="C14022" t="s">
        <v>42250</v>
      </c>
      <c r="D14022" t="s">
        <v>42251</v>
      </c>
      <c r="E14022" t="s">
        <v>32</v>
      </c>
      <c r="G14022" t="s">
        <v>33</v>
      </c>
      <c r="H14022" t="s">
        <v>31814</v>
      </c>
      <c r="I14022" t="s">
        <v>31819</v>
      </c>
      <c r="M14022" t="s">
        <v>53</v>
      </c>
      <c r="N14022" t="str">
        <f>IF(AND(PESQUISA!$B$3&lt;&gt;"",OR(PESQUISA!$B$4="TODAS",B14022=PESQUISA!$B$4),ISNUMBER(SEARCH(PESQUISA!$B$3,D14022))),ROW()-1,"")</f>
        <v/>
      </c>
    </row>
    <row r="14023" spans="1:14" x14ac:dyDescent="0.3">
      <c r="A14023" t="s">
        <v>42252</v>
      </c>
      <c r="B14023" t="s">
        <v>31811</v>
      </c>
      <c r="C14023" t="s">
        <v>42253</v>
      </c>
      <c r="D14023" t="s">
        <v>42254</v>
      </c>
      <c r="E14023" t="s">
        <v>40</v>
      </c>
      <c r="F14023" s="7">
        <v>206.18</v>
      </c>
      <c r="G14023" t="s">
        <v>33</v>
      </c>
      <c r="H14023" t="s">
        <v>31814</v>
      </c>
      <c r="I14023" t="s">
        <v>31819</v>
      </c>
      <c r="M14023" t="s">
        <v>36</v>
      </c>
      <c r="N14023" t="str">
        <f>IF(AND(PESQUISA!$B$3&lt;&gt;"",OR(PESQUISA!$B$4="TODAS",B14023=PESQUISA!$B$4),ISNUMBER(SEARCH(PESQUISA!$B$3,D14023))),ROW()-1,"")</f>
        <v/>
      </c>
    </row>
    <row r="14024" spans="1:14" x14ac:dyDescent="0.3">
      <c r="A14024" t="s">
        <v>42255</v>
      </c>
      <c r="B14024" t="s">
        <v>31811</v>
      </c>
      <c r="C14024" t="s">
        <v>42256</v>
      </c>
      <c r="D14024" t="s">
        <v>42257</v>
      </c>
      <c r="E14024" t="s">
        <v>40</v>
      </c>
      <c r="F14024" s="7">
        <v>213.96</v>
      </c>
      <c r="G14024" t="s">
        <v>33</v>
      </c>
      <c r="H14024" t="s">
        <v>31814</v>
      </c>
      <c r="I14024" t="s">
        <v>31819</v>
      </c>
      <c r="M14024" t="s">
        <v>36</v>
      </c>
      <c r="N14024" t="str">
        <f>IF(AND(PESQUISA!$B$3&lt;&gt;"",OR(PESQUISA!$B$4="TODAS",B14024=PESQUISA!$B$4),ISNUMBER(SEARCH(PESQUISA!$B$3,D14024))),ROW()-1,"")</f>
        <v/>
      </c>
    </row>
    <row r="14025" spans="1:14" x14ac:dyDescent="0.3">
      <c r="A14025" t="s">
        <v>42258</v>
      </c>
      <c r="B14025" t="s">
        <v>31811</v>
      </c>
      <c r="C14025" t="s">
        <v>42259</v>
      </c>
      <c r="D14025" t="s">
        <v>42260</v>
      </c>
      <c r="E14025" t="s">
        <v>40</v>
      </c>
      <c r="F14025" s="7">
        <v>227.44</v>
      </c>
      <c r="G14025" t="s">
        <v>33</v>
      </c>
      <c r="H14025" t="s">
        <v>31814</v>
      </c>
      <c r="I14025" t="s">
        <v>31819</v>
      </c>
      <c r="M14025" t="s">
        <v>36</v>
      </c>
      <c r="N14025" t="str">
        <f>IF(AND(PESQUISA!$B$3&lt;&gt;"",OR(PESQUISA!$B$4="TODAS",B14025=PESQUISA!$B$4),ISNUMBER(SEARCH(PESQUISA!$B$3,D14025))),ROW()-1,"")</f>
        <v/>
      </c>
    </row>
    <row r="14026" spans="1:14" x14ac:dyDescent="0.3">
      <c r="A14026" t="s">
        <v>42261</v>
      </c>
      <c r="B14026" t="s">
        <v>31811</v>
      </c>
      <c r="C14026" t="s">
        <v>42262</v>
      </c>
      <c r="D14026" t="s">
        <v>42263</v>
      </c>
      <c r="E14026" t="s">
        <v>40</v>
      </c>
      <c r="F14026" s="7">
        <v>267.17</v>
      </c>
      <c r="G14026" t="s">
        <v>33</v>
      </c>
      <c r="H14026" t="s">
        <v>31814</v>
      </c>
      <c r="I14026" t="s">
        <v>31819</v>
      </c>
      <c r="M14026" t="s">
        <v>36</v>
      </c>
      <c r="N14026" t="str">
        <f>IF(AND(PESQUISA!$B$3&lt;&gt;"",OR(PESQUISA!$B$4="TODAS",B14026=PESQUISA!$B$4),ISNUMBER(SEARCH(PESQUISA!$B$3,D14026))),ROW()-1,"")</f>
        <v/>
      </c>
    </row>
    <row r="14027" spans="1:14" x14ac:dyDescent="0.3">
      <c r="A14027" t="s">
        <v>42264</v>
      </c>
      <c r="B14027" t="s">
        <v>31811</v>
      </c>
      <c r="C14027" t="s">
        <v>42265</v>
      </c>
      <c r="D14027" t="s">
        <v>42266</v>
      </c>
      <c r="E14027" t="s">
        <v>40</v>
      </c>
      <c r="F14027" s="7">
        <v>248.01</v>
      </c>
      <c r="G14027" t="s">
        <v>33</v>
      </c>
      <c r="H14027" t="s">
        <v>31814</v>
      </c>
      <c r="I14027" t="s">
        <v>31819</v>
      </c>
      <c r="M14027" t="s">
        <v>36</v>
      </c>
      <c r="N14027" t="str">
        <f>IF(AND(PESQUISA!$B$3&lt;&gt;"",OR(PESQUISA!$B$4="TODAS",B14027=PESQUISA!$B$4),ISNUMBER(SEARCH(PESQUISA!$B$3,D14027))),ROW()-1,"")</f>
        <v/>
      </c>
    </row>
    <row r="14028" spans="1:14" x14ac:dyDescent="0.3">
      <c r="A14028" t="s">
        <v>42267</v>
      </c>
      <c r="B14028" t="s">
        <v>31811</v>
      </c>
      <c r="C14028" t="s">
        <v>42268</v>
      </c>
      <c r="D14028" t="s">
        <v>42269</v>
      </c>
      <c r="E14028" t="s">
        <v>40</v>
      </c>
      <c r="F14028" s="7">
        <v>225.19</v>
      </c>
      <c r="G14028" t="s">
        <v>33</v>
      </c>
      <c r="H14028" t="s">
        <v>31814</v>
      </c>
      <c r="I14028" t="s">
        <v>31819</v>
      </c>
      <c r="M14028" t="s">
        <v>36</v>
      </c>
      <c r="N14028" t="str">
        <f>IF(AND(PESQUISA!$B$3&lt;&gt;"",OR(PESQUISA!$B$4="TODAS",B14028=PESQUISA!$B$4),ISNUMBER(SEARCH(PESQUISA!$B$3,D14028))),ROW()-1,"")</f>
        <v/>
      </c>
    </row>
    <row r="14029" spans="1:14" x14ac:dyDescent="0.3">
      <c r="A14029" t="s">
        <v>42270</v>
      </c>
      <c r="B14029" t="s">
        <v>31811</v>
      </c>
      <c r="C14029" t="s">
        <v>42271</v>
      </c>
      <c r="D14029" t="s">
        <v>42272</v>
      </c>
      <c r="E14029" t="s">
        <v>40</v>
      </c>
      <c r="F14029" s="7">
        <v>237.42</v>
      </c>
      <c r="G14029" t="s">
        <v>33</v>
      </c>
      <c r="H14029" t="s">
        <v>31814</v>
      </c>
      <c r="I14029" t="s">
        <v>31819</v>
      </c>
      <c r="M14029" t="s">
        <v>36</v>
      </c>
      <c r="N14029" t="str">
        <f>IF(AND(PESQUISA!$B$3&lt;&gt;"",OR(PESQUISA!$B$4="TODAS",B14029=PESQUISA!$B$4),ISNUMBER(SEARCH(PESQUISA!$B$3,D14029))),ROW()-1,"")</f>
        <v/>
      </c>
    </row>
    <row r="14030" spans="1:14" x14ac:dyDescent="0.3">
      <c r="A14030" t="s">
        <v>42273</v>
      </c>
      <c r="B14030" t="s">
        <v>31811</v>
      </c>
      <c r="C14030" t="s">
        <v>42274</v>
      </c>
      <c r="D14030" t="s">
        <v>42275</v>
      </c>
      <c r="E14030" t="s">
        <v>40</v>
      </c>
      <c r="F14030" s="7">
        <v>227.19</v>
      </c>
      <c r="G14030" t="s">
        <v>33</v>
      </c>
      <c r="H14030" t="s">
        <v>31814</v>
      </c>
      <c r="I14030" t="s">
        <v>31819</v>
      </c>
      <c r="M14030" t="s">
        <v>36</v>
      </c>
      <c r="N14030" t="str">
        <f>IF(AND(PESQUISA!$B$3&lt;&gt;"",OR(PESQUISA!$B$4="TODAS",B14030=PESQUISA!$B$4),ISNUMBER(SEARCH(PESQUISA!$B$3,D14030))),ROW()-1,"")</f>
        <v/>
      </c>
    </row>
    <row r="14031" spans="1:14" x14ac:dyDescent="0.3">
      <c r="A14031" t="s">
        <v>42276</v>
      </c>
      <c r="B14031" t="s">
        <v>31811</v>
      </c>
      <c r="C14031" t="s">
        <v>42277</v>
      </c>
      <c r="D14031" t="s">
        <v>42278</v>
      </c>
      <c r="E14031" t="s">
        <v>40</v>
      </c>
      <c r="F14031" s="7">
        <v>247.76</v>
      </c>
      <c r="G14031" t="s">
        <v>33</v>
      </c>
      <c r="H14031" t="s">
        <v>31814</v>
      </c>
      <c r="I14031" t="s">
        <v>31819</v>
      </c>
      <c r="M14031" t="s">
        <v>36</v>
      </c>
      <c r="N14031" t="str">
        <f>IF(AND(PESQUISA!$B$3&lt;&gt;"",OR(PESQUISA!$B$4="TODAS",B14031=PESQUISA!$B$4),ISNUMBER(SEARCH(PESQUISA!$B$3,D14031))),ROW()-1,"")</f>
        <v/>
      </c>
    </row>
    <row r="14032" spans="1:14" x14ac:dyDescent="0.3">
      <c r="A14032" t="s">
        <v>42279</v>
      </c>
      <c r="B14032" t="s">
        <v>31811</v>
      </c>
      <c r="C14032" t="s">
        <v>42280</v>
      </c>
      <c r="D14032" t="s">
        <v>42281</v>
      </c>
      <c r="E14032" t="s">
        <v>40</v>
      </c>
      <c r="F14032" s="7">
        <v>329.42</v>
      </c>
      <c r="G14032" t="s">
        <v>33</v>
      </c>
      <c r="H14032" t="s">
        <v>31814</v>
      </c>
      <c r="I14032" t="s">
        <v>31819</v>
      </c>
      <c r="M14032" t="s">
        <v>36</v>
      </c>
      <c r="N14032" t="str">
        <f>IF(AND(PESQUISA!$B$3&lt;&gt;"",OR(PESQUISA!$B$4="TODAS",B14032=PESQUISA!$B$4),ISNUMBER(SEARCH(PESQUISA!$B$3,D14032))),ROW()-1,"")</f>
        <v/>
      </c>
    </row>
    <row r="14033" spans="1:14" x14ac:dyDescent="0.3">
      <c r="A14033" t="s">
        <v>42282</v>
      </c>
      <c r="B14033" t="s">
        <v>31811</v>
      </c>
      <c r="C14033" t="s">
        <v>42283</v>
      </c>
      <c r="D14033" t="s">
        <v>42284</v>
      </c>
      <c r="E14033" t="s">
        <v>40</v>
      </c>
      <c r="F14033" s="7">
        <v>462.58</v>
      </c>
      <c r="G14033" t="s">
        <v>33</v>
      </c>
      <c r="H14033" t="s">
        <v>31814</v>
      </c>
      <c r="I14033" t="s">
        <v>31819</v>
      </c>
      <c r="M14033" t="s">
        <v>36</v>
      </c>
      <c r="N14033" t="str">
        <f>IF(AND(PESQUISA!$B$3&lt;&gt;"",OR(PESQUISA!$B$4="TODAS",B14033=PESQUISA!$B$4),ISNUMBER(SEARCH(PESQUISA!$B$3,D14033))),ROW()-1,"")</f>
        <v/>
      </c>
    </row>
    <row r="14034" spans="1:14" x14ac:dyDescent="0.3">
      <c r="A14034" t="s">
        <v>42285</v>
      </c>
      <c r="B14034" t="s">
        <v>31811</v>
      </c>
      <c r="C14034" t="s">
        <v>42286</v>
      </c>
      <c r="D14034" t="s">
        <v>42287</v>
      </c>
      <c r="E14034" t="s">
        <v>40</v>
      </c>
      <c r="F14034" s="7">
        <v>511.53</v>
      </c>
      <c r="G14034" t="s">
        <v>33</v>
      </c>
      <c r="H14034" t="s">
        <v>31814</v>
      </c>
      <c r="I14034" t="s">
        <v>31819</v>
      </c>
      <c r="M14034" t="s">
        <v>36</v>
      </c>
      <c r="N14034" t="str">
        <f>IF(AND(PESQUISA!$B$3&lt;&gt;"",OR(PESQUISA!$B$4="TODAS",B14034=PESQUISA!$B$4),ISNUMBER(SEARCH(PESQUISA!$B$3,D14034))),ROW()-1,"")</f>
        <v/>
      </c>
    </row>
    <row r="14035" spans="1:14" x14ac:dyDescent="0.3">
      <c r="A14035" t="s">
        <v>42288</v>
      </c>
      <c r="B14035" t="s">
        <v>31811</v>
      </c>
      <c r="C14035" t="s">
        <v>42289</v>
      </c>
      <c r="D14035" t="s">
        <v>42290</v>
      </c>
      <c r="E14035" t="s">
        <v>40</v>
      </c>
      <c r="F14035" s="7">
        <v>538.37</v>
      </c>
      <c r="G14035" t="s">
        <v>33</v>
      </c>
      <c r="H14035" t="s">
        <v>31814</v>
      </c>
      <c r="I14035" t="s">
        <v>31819</v>
      </c>
      <c r="M14035" t="s">
        <v>36</v>
      </c>
      <c r="N14035" t="str">
        <f>IF(AND(PESQUISA!$B$3&lt;&gt;"",OR(PESQUISA!$B$4="TODAS",B14035=PESQUISA!$B$4),ISNUMBER(SEARCH(PESQUISA!$B$3,D14035))),ROW()-1,"")</f>
        <v/>
      </c>
    </row>
    <row r="14036" spans="1:14" x14ac:dyDescent="0.3">
      <c r="A14036" t="s">
        <v>42291</v>
      </c>
      <c r="B14036" t="s">
        <v>31811</v>
      </c>
      <c r="C14036" t="s">
        <v>42292</v>
      </c>
      <c r="D14036" t="s">
        <v>42293</v>
      </c>
      <c r="E14036" t="s">
        <v>40</v>
      </c>
      <c r="F14036" s="7">
        <v>580.16999999999996</v>
      </c>
      <c r="G14036" t="s">
        <v>33</v>
      </c>
      <c r="H14036" t="s">
        <v>31814</v>
      </c>
      <c r="I14036" t="s">
        <v>31819</v>
      </c>
      <c r="M14036" t="s">
        <v>36</v>
      </c>
      <c r="N14036" t="str">
        <f>IF(AND(PESQUISA!$B$3&lt;&gt;"",OR(PESQUISA!$B$4="TODAS",B14036=PESQUISA!$B$4),ISNUMBER(SEARCH(PESQUISA!$B$3,D14036))),ROW()-1,"")</f>
        <v/>
      </c>
    </row>
    <row r="14037" spans="1:14" x14ac:dyDescent="0.3">
      <c r="A14037" t="s">
        <v>42294</v>
      </c>
      <c r="B14037" t="s">
        <v>31811</v>
      </c>
      <c r="C14037" t="s">
        <v>42295</v>
      </c>
      <c r="D14037" t="s">
        <v>42296</v>
      </c>
      <c r="E14037" t="s">
        <v>32</v>
      </c>
      <c r="G14037" t="s">
        <v>33</v>
      </c>
      <c r="H14037" t="s">
        <v>31814</v>
      </c>
      <c r="I14037" t="s">
        <v>31819</v>
      </c>
      <c r="M14037" t="s">
        <v>53</v>
      </c>
      <c r="N14037" t="str">
        <f>IF(AND(PESQUISA!$B$3&lt;&gt;"",OR(PESQUISA!$B$4="TODAS",B14037=PESQUISA!$B$4),ISNUMBER(SEARCH(PESQUISA!$B$3,D14037))),ROW()-1,"")</f>
        <v/>
      </c>
    </row>
    <row r="14038" spans="1:14" x14ac:dyDescent="0.3">
      <c r="A14038" t="s">
        <v>42297</v>
      </c>
      <c r="B14038" t="s">
        <v>31811</v>
      </c>
      <c r="C14038" t="s">
        <v>42298</v>
      </c>
      <c r="D14038" t="s">
        <v>42299</v>
      </c>
      <c r="E14038" t="s">
        <v>32</v>
      </c>
      <c r="G14038" t="s">
        <v>33</v>
      </c>
      <c r="H14038" t="s">
        <v>31814</v>
      </c>
      <c r="I14038" t="s">
        <v>31819</v>
      </c>
      <c r="M14038" t="s">
        <v>53</v>
      </c>
      <c r="N14038" t="str">
        <f>IF(AND(PESQUISA!$B$3&lt;&gt;"",OR(PESQUISA!$B$4="TODAS",B14038=PESQUISA!$B$4),ISNUMBER(SEARCH(PESQUISA!$B$3,D14038))),ROW()-1,"")</f>
        <v/>
      </c>
    </row>
    <row r="14039" spans="1:14" x14ac:dyDescent="0.3">
      <c r="A14039" t="s">
        <v>42300</v>
      </c>
      <c r="B14039" t="s">
        <v>31811</v>
      </c>
      <c r="C14039" t="s">
        <v>42301</v>
      </c>
      <c r="D14039" t="s">
        <v>42302</v>
      </c>
      <c r="E14039" t="s">
        <v>40</v>
      </c>
      <c r="G14039" t="s">
        <v>33</v>
      </c>
      <c r="H14039" t="s">
        <v>31814</v>
      </c>
      <c r="I14039" t="s">
        <v>32347</v>
      </c>
      <c r="M14039" t="s">
        <v>53</v>
      </c>
      <c r="N14039" t="str">
        <f>IF(AND(PESQUISA!$B$3&lt;&gt;"",OR(PESQUISA!$B$4="TODAS",B14039=PESQUISA!$B$4),ISNUMBER(SEARCH(PESQUISA!$B$3,D14039))),ROW()-1,"")</f>
        <v/>
      </c>
    </row>
    <row r="14040" spans="1:14" x14ac:dyDescent="0.3">
      <c r="A14040" t="s">
        <v>42303</v>
      </c>
      <c r="B14040" t="s">
        <v>31811</v>
      </c>
      <c r="C14040" t="s">
        <v>42304</v>
      </c>
      <c r="D14040" t="s">
        <v>42305</v>
      </c>
      <c r="E14040" t="s">
        <v>32</v>
      </c>
      <c r="G14040" t="s">
        <v>33</v>
      </c>
      <c r="H14040" t="s">
        <v>31814</v>
      </c>
      <c r="I14040" t="s">
        <v>31819</v>
      </c>
      <c r="M14040" t="s">
        <v>53</v>
      </c>
      <c r="N14040" t="str">
        <f>IF(AND(PESQUISA!$B$3&lt;&gt;"",OR(PESQUISA!$B$4="TODAS",B14040=PESQUISA!$B$4),ISNUMBER(SEARCH(PESQUISA!$B$3,D14040))),ROW()-1,"")</f>
        <v/>
      </c>
    </row>
    <row r="14041" spans="1:14" x14ac:dyDescent="0.3">
      <c r="A14041" t="s">
        <v>42306</v>
      </c>
      <c r="B14041" t="s">
        <v>31811</v>
      </c>
      <c r="C14041" t="s">
        <v>42307</v>
      </c>
      <c r="D14041" t="s">
        <v>42308</v>
      </c>
      <c r="E14041" t="s">
        <v>40</v>
      </c>
      <c r="F14041" s="7">
        <v>26.49</v>
      </c>
      <c r="G14041" t="s">
        <v>33</v>
      </c>
      <c r="H14041" t="s">
        <v>31814</v>
      </c>
      <c r="I14041" t="s">
        <v>31819</v>
      </c>
      <c r="M14041" t="s">
        <v>36</v>
      </c>
      <c r="N14041" t="str">
        <f>IF(AND(PESQUISA!$B$3&lt;&gt;"",OR(PESQUISA!$B$4="TODAS",B14041=PESQUISA!$B$4),ISNUMBER(SEARCH(PESQUISA!$B$3,D14041))),ROW()-1,"")</f>
        <v/>
      </c>
    </row>
    <row r="14042" spans="1:14" x14ac:dyDescent="0.3">
      <c r="A14042" t="s">
        <v>42309</v>
      </c>
      <c r="B14042" t="s">
        <v>31811</v>
      </c>
      <c r="C14042" t="s">
        <v>42310</v>
      </c>
      <c r="D14042" t="s">
        <v>42311</v>
      </c>
      <c r="E14042" t="s">
        <v>40</v>
      </c>
      <c r="F14042" s="7">
        <v>17.010000000000002</v>
      </c>
      <c r="G14042" t="s">
        <v>33</v>
      </c>
      <c r="H14042" t="s">
        <v>31814</v>
      </c>
      <c r="I14042" t="s">
        <v>31819</v>
      </c>
      <c r="M14042" t="s">
        <v>36</v>
      </c>
      <c r="N14042" t="str">
        <f>IF(AND(PESQUISA!$B$3&lt;&gt;"",OR(PESQUISA!$B$4="TODAS",B14042=PESQUISA!$B$4),ISNUMBER(SEARCH(PESQUISA!$B$3,D14042))),ROW()-1,"")</f>
        <v/>
      </c>
    </row>
    <row r="14043" spans="1:14" x14ac:dyDescent="0.3">
      <c r="A14043" t="s">
        <v>42312</v>
      </c>
      <c r="B14043" t="s">
        <v>31811</v>
      </c>
      <c r="C14043" t="s">
        <v>42313</v>
      </c>
      <c r="D14043" t="s">
        <v>42314</v>
      </c>
      <c r="E14043" t="s">
        <v>32</v>
      </c>
      <c r="F14043" s="7">
        <v>206.67</v>
      </c>
      <c r="G14043" t="s">
        <v>33</v>
      </c>
      <c r="H14043" t="s">
        <v>31814</v>
      </c>
      <c r="I14043" t="s">
        <v>31819</v>
      </c>
      <c r="M14043" t="s">
        <v>36</v>
      </c>
      <c r="N14043" t="str">
        <f>IF(AND(PESQUISA!$B$3&lt;&gt;"",OR(PESQUISA!$B$4="TODAS",B14043=PESQUISA!$B$4),ISNUMBER(SEARCH(PESQUISA!$B$3,D14043))),ROW()-1,"")</f>
        <v/>
      </c>
    </row>
    <row r="14044" spans="1:14" x14ac:dyDescent="0.3">
      <c r="A14044" t="s">
        <v>42315</v>
      </c>
      <c r="B14044" t="s">
        <v>31811</v>
      </c>
      <c r="C14044" t="s">
        <v>42316</v>
      </c>
      <c r="D14044" t="s">
        <v>42317</v>
      </c>
      <c r="E14044" t="s">
        <v>32</v>
      </c>
      <c r="F14044" s="7">
        <v>447.07</v>
      </c>
      <c r="G14044" t="s">
        <v>33</v>
      </c>
      <c r="H14044" t="s">
        <v>31814</v>
      </c>
      <c r="I14044" t="s">
        <v>31819</v>
      </c>
      <c r="M14044" t="s">
        <v>36</v>
      </c>
      <c r="N14044" t="str">
        <f>IF(AND(PESQUISA!$B$3&lt;&gt;"",OR(PESQUISA!$B$4="TODAS",B14044=PESQUISA!$B$4),ISNUMBER(SEARCH(PESQUISA!$B$3,D14044))),ROW()-1,"")</f>
        <v/>
      </c>
    </row>
    <row r="14045" spans="1:14" x14ac:dyDescent="0.3">
      <c r="A14045" t="s">
        <v>42318</v>
      </c>
      <c r="B14045" t="s">
        <v>31811</v>
      </c>
      <c r="C14045" t="s">
        <v>42319</v>
      </c>
      <c r="D14045" t="s">
        <v>42320</v>
      </c>
      <c r="E14045" t="s">
        <v>32</v>
      </c>
      <c r="F14045" s="7">
        <v>388.96</v>
      </c>
      <c r="G14045" t="s">
        <v>33</v>
      </c>
      <c r="H14045" t="s">
        <v>31814</v>
      </c>
      <c r="I14045" t="s">
        <v>31819</v>
      </c>
      <c r="M14045" t="s">
        <v>36</v>
      </c>
      <c r="N14045" t="str">
        <f>IF(AND(PESQUISA!$B$3&lt;&gt;"",OR(PESQUISA!$B$4="TODAS",B14045=PESQUISA!$B$4),ISNUMBER(SEARCH(PESQUISA!$B$3,D14045))),ROW()-1,"")</f>
        <v/>
      </c>
    </row>
    <row r="14046" spans="1:14" x14ac:dyDescent="0.3">
      <c r="A14046" t="s">
        <v>42321</v>
      </c>
      <c r="B14046" t="s">
        <v>31811</v>
      </c>
      <c r="C14046" t="s">
        <v>42322</v>
      </c>
      <c r="D14046" t="s">
        <v>42323</v>
      </c>
      <c r="E14046" t="s">
        <v>32</v>
      </c>
      <c r="F14046" s="7">
        <v>362.76</v>
      </c>
      <c r="G14046" t="s">
        <v>33</v>
      </c>
      <c r="H14046" t="s">
        <v>31814</v>
      </c>
      <c r="I14046" t="s">
        <v>31819</v>
      </c>
      <c r="M14046" t="s">
        <v>36</v>
      </c>
      <c r="N14046" t="str">
        <f>IF(AND(PESQUISA!$B$3&lt;&gt;"",OR(PESQUISA!$B$4="TODAS",B14046=PESQUISA!$B$4),ISNUMBER(SEARCH(PESQUISA!$B$3,D14046))),ROW()-1,"")</f>
        <v/>
      </c>
    </row>
    <row r="14047" spans="1:14" x14ac:dyDescent="0.3">
      <c r="A14047" t="s">
        <v>42324</v>
      </c>
      <c r="B14047" t="s">
        <v>31811</v>
      </c>
      <c r="C14047" t="s">
        <v>42325</v>
      </c>
      <c r="D14047" t="s">
        <v>42326</v>
      </c>
      <c r="E14047" t="s">
        <v>32</v>
      </c>
      <c r="F14047" s="7">
        <v>475.62</v>
      </c>
      <c r="G14047" t="s">
        <v>33</v>
      </c>
      <c r="H14047" t="s">
        <v>31814</v>
      </c>
      <c r="I14047" t="s">
        <v>31819</v>
      </c>
      <c r="M14047" t="s">
        <v>36</v>
      </c>
      <c r="N14047" t="str">
        <f>IF(AND(PESQUISA!$B$3&lt;&gt;"",OR(PESQUISA!$B$4="TODAS",B14047=PESQUISA!$B$4),ISNUMBER(SEARCH(PESQUISA!$B$3,D14047))),ROW()-1,"")</f>
        <v/>
      </c>
    </row>
    <row r="14048" spans="1:14" x14ac:dyDescent="0.3">
      <c r="A14048" t="s">
        <v>42327</v>
      </c>
      <c r="B14048" t="s">
        <v>31811</v>
      </c>
      <c r="C14048" t="s">
        <v>42328</v>
      </c>
      <c r="D14048" t="s">
        <v>42329</v>
      </c>
      <c r="E14048" t="s">
        <v>40</v>
      </c>
      <c r="G14048" t="s">
        <v>33</v>
      </c>
      <c r="H14048" t="s">
        <v>31814</v>
      </c>
      <c r="I14048" t="s">
        <v>31819</v>
      </c>
      <c r="M14048" t="s">
        <v>53</v>
      </c>
      <c r="N14048" t="str">
        <f>IF(AND(PESQUISA!$B$3&lt;&gt;"",OR(PESQUISA!$B$4="TODAS",B14048=PESQUISA!$B$4),ISNUMBER(SEARCH(PESQUISA!$B$3,D14048))),ROW()-1,"")</f>
        <v/>
      </c>
    </row>
    <row r="14049" spans="1:14" x14ac:dyDescent="0.3">
      <c r="A14049" t="s">
        <v>42330</v>
      </c>
      <c r="B14049" t="s">
        <v>31811</v>
      </c>
      <c r="C14049" t="s">
        <v>42331</v>
      </c>
      <c r="D14049" t="s">
        <v>42332</v>
      </c>
      <c r="E14049" t="s">
        <v>40</v>
      </c>
      <c r="G14049" t="s">
        <v>33</v>
      </c>
      <c r="H14049" t="s">
        <v>31814</v>
      </c>
      <c r="I14049" t="s">
        <v>31819</v>
      </c>
      <c r="M14049" t="s">
        <v>53</v>
      </c>
      <c r="N14049" t="str">
        <f>IF(AND(PESQUISA!$B$3&lt;&gt;"",OR(PESQUISA!$B$4="TODAS",B14049=PESQUISA!$B$4),ISNUMBER(SEARCH(PESQUISA!$B$3,D14049))),ROW()-1,"")</f>
        <v/>
      </c>
    </row>
    <row r="14050" spans="1:14" x14ac:dyDescent="0.3">
      <c r="A14050" t="s">
        <v>42333</v>
      </c>
      <c r="B14050" t="s">
        <v>31811</v>
      </c>
      <c r="C14050" t="s">
        <v>42334</v>
      </c>
      <c r="D14050" t="s">
        <v>42335</v>
      </c>
      <c r="E14050" t="s">
        <v>40</v>
      </c>
      <c r="G14050" t="s">
        <v>33</v>
      </c>
      <c r="H14050" t="s">
        <v>31814</v>
      </c>
      <c r="I14050" t="s">
        <v>31819</v>
      </c>
      <c r="M14050" t="s">
        <v>53</v>
      </c>
      <c r="N14050" t="str">
        <f>IF(AND(PESQUISA!$B$3&lt;&gt;"",OR(PESQUISA!$B$4="TODAS",B14050=PESQUISA!$B$4),ISNUMBER(SEARCH(PESQUISA!$B$3,D14050))),ROW()-1,"")</f>
        <v/>
      </c>
    </row>
    <row r="14051" spans="1:14" x14ac:dyDescent="0.3">
      <c r="A14051" t="s">
        <v>42336</v>
      </c>
      <c r="B14051" t="s">
        <v>31811</v>
      </c>
      <c r="C14051" t="s">
        <v>42337</v>
      </c>
      <c r="D14051" t="s">
        <v>42338</v>
      </c>
      <c r="E14051" t="s">
        <v>40</v>
      </c>
      <c r="G14051" t="s">
        <v>33</v>
      </c>
      <c r="H14051" t="s">
        <v>31814</v>
      </c>
      <c r="I14051" t="s">
        <v>31819</v>
      </c>
      <c r="M14051" t="s">
        <v>53</v>
      </c>
      <c r="N14051" t="str">
        <f>IF(AND(PESQUISA!$B$3&lt;&gt;"",OR(PESQUISA!$B$4="TODAS",B14051=PESQUISA!$B$4),ISNUMBER(SEARCH(PESQUISA!$B$3,D14051))),ROW()-1,"")</f>
        <v/>
      </c>
    </row>
    <row r="14052" spans="1:14" x14ac:dyDescent="0.3">
      <c r="A14052" t="s">
        <v>42339</v>
      </c>
      <c r="B14052" t="s">
        <v>31811</v>
      </c>
      <c r="C14052" t="s">
        <v>42340</v>
      </c>
      <c r="D14052" t="s">
        <v>42341</v>
      </c>
      <c r="E14052" t="s">
        <v>40</v>
      </c>
      <c r="G14052" t="s">
        <v>33</v>
      </c>
      <c r="H14052" t="s">
        <v>31814</v>
      </c>
      <c r="I14052" t="s">
        <v>31819</v>
      </c>
      <c r="M14052" t="s">
        <v>53</v>
      </c>
      <c r="N14052" t="str">
        <f>IF(AND(PESQUISA!$B$3&lt;&gt;"",OR(PESQUISA!$B$4="TODAS",B14052=PESQUISA!$B$4),ISNUMBER(SEARCH(PESQUISA!$B$3,D14052))),ROW()-1,"")</f>
        <v/>
      </c>
    </row>
    <row r="14053" spans="1:14" x14ac:dyDescent="0.3">
      <c r="A14053" t="s">
        <v>42342</v>
      </c>
      <c r="B14053" t="s">
        <v>31811</v>
      </c>
      <c r="C14053" t="s">
        <v>42343</v>
      </c>
      <c r="D14053" t="s">
        <v>42344</v>
      </c>
      <c r="E14053" t="s">
        <v>40</v>
      </c>
      <c r="G14053" t="s">
        <v>33</v>
      </c>
      <c r="H14053" t="s">
        <v>31814</v>
      </c>
      <c r="I14053" t="s">
        <v>31819</v>
      </c>
      <c r="M14053" t="s">
        <v>53</v>
      </c>
      <c r="N14053" t="str">
        <f>IF(AND(PESQUISA!$B$3&lt;&gt;"",OR(PESQUISA!$B$4="TODAS",B14053=PESQUISA!$B$4),ISNUMBER(SEARCH(PESQUISA!$B$3,D14053))),ROW()-1,"")</f>
        <v/>
      </c>
    </row>
    <row r="14054" spans="1:14" x14ac:dyDescent="0.3">
      <c r="A14054" t="s">
        <v>42345</v>
      </c>
      <c r="B14054" t="s">
        <v>31811</v>
      </c>
      <c r="C14054" t="s">
        <v>42346</v>
      </c>
      <c r="D14054" t="s">
        <v>42347</v>
      </c>
      <c r="E14054" t="s">
        <v>40</v>
      </c>
      <c r="G14054" t="s">
        <v>33</v>
      </c>
      <c r="H14054" t="s">
        <v>31814</v>
      </c>
      <c r="I14054" t="s">
        <v>31819</v>
      </c>
      <c r="M14054" t="s">
        <v>53</v>
      </c>
      <c r="N14054" t="str">
        <f>IF(AND(PESQUISA!$B$3&lt;&gt;"",OR(PESQUISA!$B$4="TODAS",B14054=PESQUISA!$B$4),ISNUMBER(SEARCH(PESQUISA!$B$3,D14054))),ROW()-1,"")</f>
        <v/>
      </c>
    </row>
    <row r="14055" spans="1:14" x14ac:dyDescent="0.3">
      <c r="A14055" t="s">
        <v>42348</v>
      </c>
      <c r="B14055" t="s">
        <v>31811</v>
      </c>
      <c r="C14055" t="s">
        <v>42349</v>
      </c>
      <c r="D14055" t="s">
        <v>42350</v>
      </c>
      <c r="E14055" t="s">
        <v>40</v>
      </c>
      <c r="G14055" t="s">
        <v>33</v>
      </c>
      <c r="H14055" t="s">
        <v>31814</v>
      </c>
      <c r="I14055" t="s">
        <v>31819</v>
      </c>
      <c r="M14055" t="s">
        <v>53</v>
      </c>
      <c r="N14055" t="str">
        <f>IF(AND(PESQUISA!$B$3&lt;&gt;"",OR(PESQUISA!$B$4="TODAS",B14055=PESQUISA!$B$4),ISNUMBER(SEARCH(PESQUISA!$B$3,D14055))),ROW()-1,"")</f>
        <v/>
      </c>
    </row>
    <row r="14056" spans="1:14" x14ac:dyDescent="0.3">
      <c r="A14056" t="s">
        <v>42351</v>
      </c>
      <c r="B14056" t="s">
        <v>31811</v>
      </c>
      <c r="C14056" t="s">
        <v>42352</v>
      </c>
      <c r="D14056" t="s">
        <v>42353</v>
      </c>
      <c r="E14056" t="s">
        <v>40</v>
      </c>
      <c r="G14056" t="s">
        <v>33</v>
      </c>
      <c r="H14056" t="s">
        <v>31814</v>
      </c>
      <c r="I14056" t="s">
        <v>31819</v>
      </c>
      <c r="M14056" t="s">
        <v>53</v>
      </c>
      <c r="N14056" t="str">
        <f>IF(AND(PESQUISA!$B$3&lt;&gt;"",OR(PESQUISA!$B$4="TODAS",B14056=PESQUISA!$B$4),ISNUMBER(SEARCH(PESQUISA!$B$3,D14056))),ROW()-1,"")</f>
        <v/>
      </c>
    </row>
    <row r="14057" spans="1:14" x14ac:dyDescent="0.3">
      <c r="A14057" t="s">
        <v>42354</v>
      </c>
      <c r="B14057" t="s">
        <v>31811</v>
      </c>
      <c r="C14057" t="s">
        <v>42355</v>
      </c>
      <c r="D14057" t="s">
        <v>42356</v>
      </c>
      <c r="E14057" t="s">
        <v>40</v>
      </c>
      <c r="G14057" t="s">
        <v>33</v>
      </c>
      <c r="H14057" t="s">
        <v>31814</v>
      </c>
      <c r="I14057" t="s">
        <v>31819</v>
      </c>
      <c r="M14057" t="s">
        <v>53</v>
      </c>
      <c r="N14057" t="str">
        <f>IF(AND(PESQUISA!$B$3&lt;&gt;"",OR(PESQUISA!$B$4="TODAS",B14057=PESQUISA!$B$4),ISNUMBER(SEARCH(PESQUISA!$B$3,D14057))),ROW()-1,"")</f>
        <v/>
      </c>
    </row>
    <row r="14058" spans="1:14" x14ac:dyDescent="0.3">
      <c r="A14058" t="s">
        <v>42357</v>
      </c>
      <c r="B14058" t="s">
        <v>31811</v>
      </c>
      <c r="C14058" t="s">
        <v>42358</v>
      </c>
      <c r="D14058" t="s">
        <v>42359</v>
      </c>
      <c r="E14058" t="s">
        <v>40</v>
      </c>
      <c r="G14058" t="s">
        <v>33</v>
      </c>
      <c r="H14058" t="s">
        <v>31814</v>
      </c>
      <c r="I14058" t="s">
        <v>31819</v>
      </c>
      <c r="M14058" t="s">
        <v>53</v>
      </c>
      <c r="N14058" t="str">
        <f>IF(AND(PESQUISA!$B$3&lt;&gt;"",OR(PESQUISA!$B$4="TODAS",B14058=PESQUISA!$B$4),ISNUMBER(SEARCH(PESQUISA!$B$3,D14058))),ROW()-1,"")</f>
        <v/>
      </c>
    </row>
    <row r="14059" spans="1:14" x14ac:dyDescent="0.3">
      <c r="A14059" t="s">
        <v>42360</v>
      </c>
      <c r="B14059" t="s">
        <v>31811</v>
      </c>
      <c r="C14059" t="s">
        <v>42361</v>
      </c>
      <c r="D14059" t="s">
        <v>42362</v>
      </c>
      <c r="E14059" t="s">
        <v>40</v>
      </c>
      <c r="G14059" t="s">
        <v>33</v>
      </c>
      <c r="H14059" t="s">
        <v>31814</v>
      </c>
      <c r="I14059" t="s">
        <v>31819</v>
      </c>
      <c r="M14059" t="s">
        <v>53</v>
      </c>
      <c r="N14059" t="str">
        <f>IF(AND(PESQUISA!$B$3&lt;&gt;"",OR(PESQUISA!$B$4="TODAS",B14059=PESQUISA!$B$4),ISNUMBER(SEARCH(PESQUISA!$B$3,D14059))),ROW()-1,"")</f>
        <v/>
      </c>
    </row>
    <row r="14060" spans="1:14" x14ac:dyDescent="0.3">
      <c r="A14060" t="s">
        <v>42363</v>
      </c>
      <c r="B14060" t="s">
        <v>31811</v>
      </c>
      <c r="C14060" t="s">
        <v>42364</v>
      </c>
      <c r="D14060" t="s">
        <v>42365</v>
      </c>
      <c r="E14060" t="s">
        <v>40</v>
      </c>
      <c r="G14060" t="s">
        <v>33</v>
      </c>
      <c r="H14060" t="s">
        <v>31814</v>
      </c>
      <c r="I14060" t="s">
        <v>31819</v>
      </c>
      <c r="M14060" t="s">
        <v>53</v>
      </c>
      <c r="N14060" t="str">
        <f>IF(AND(PESQUISA!$B$3&lt;&gt;"",OR(PESQUISA!$B$4="TODAS",B14060=PESQUISA!$B$4),ISNUMBER(SEARCH(PESQUISA!$B$3,D14060))),ROW()-1,"")</f>
        <v/>
      </c>
    </row>
    <row r="14061" spans="1:14" x14ac:dyDescent="0.3">
      <c r="A14061" t="s">
        <v>42366</v>
      </c>
      <c r="B14061" t="s">
        <v>31811</v>
      </c>
      <c r="C14061" t="s">
        <v>42367</v>
      </c>
      <c r="D14061" t="s">
        <v>42368</v>
      </c>
      <c r="E14061" t="s">
        <v>40</v>
      </c>
      <c r="G14061" t="s">
        <v>33</v>
      </c>
      <c r="H14061" t="s">
        <v>31814</v>
      </c>
      <c r="I14061" t="s">
        <v>31819</v>
      </c>
      <c r="M14061" t="s">
        <v>53</v>
      </c>
      <c r="N14061" t="str">
        <f>IF(AND(PESQUISA!$B$3&lt;&gt;"",OR(PESQUISA!$B$4="TODAS",B14061=PESQUISA!$B$4),ISNUMBER(SEARCH(PESQUISA!$B$3,D14061))),ROW()-1,"")</f>
        <v/>
      </c>
    </row>
    <row r="14062" spans="1:14" x14ac:dyDescent="0.3">
      <c r="A14062" t="s">
        <v>42369</v>
      </c>
      <c r="B14062" t="s">
        <v>31811</v>
      </c>
      <c r="C14062" t="s">
        <v>42370</v>
      </c>
      <c r="D14062" t="s">
        <v>42371</v>
      </c>
      <c r="E14062" t="s">
        <v>40</v>
      </c>
      <c r="G14062" t="s">
        <v>33</v>
      </c>
      <c r="H14062" t="s">
        <v>31814</v>
      </c>
      <c r="I14062" t="s">
        <v>31819</v>
      </c>
      <c r="M14062" t="s">
        <v>53</v>
      </c>
      <c r="N14062" t="str">
        <f>IF(AND(PESQUISA!$B$3&lt;&gt;"",OR(PESQUISA!$B$4="TODAS",B14062=PESQUISA!$B$4),ISNUMBER(SEARCH(PESQUISA!$B$3,D14062))),ROW()-1,"")</f>
        <v/>
      </c>
    </row>
    <row r="14063" spans="1:14" x14ac:dyDescent="0.3">
      <c r="A14063" t="s">
        <v>42372</v>
      </c>
      <c r="B14063" t="s">
        <v>31811</v>
      </c>
      <c r="C14063" t="s">
        <v>42373</v>
      </c>
      <c r="D14063" t="s">
        <v>42374</v>
      </c>
      <c r="E14063" t="s">
        <v>40</v>
      </c>
      <c r="G14063" t="s">
        <v>33</v>
      </c>
      <c r="H14063" t="s">
        <v>31814</v>
      </c>
      <c r="I14063" t="s">
        <v>31819</v>
      </c>
      <c r="M14063" t="s">
        <v>53</v>
      </c>
      <c r="N14063" t="str">
        <f>IF(AND(PESQUISA!$B$3&lt;&gt;"",OR(PESQUISA!$B$4="TODAS",B14063=PESQUISA!$B$4),ISNUMBER(SEARCH(PESQUISA!$B$3,D14063))),ROW()-1,"")</f>
        <v/>
      </c>
    </row>
    <row r="14064" spans="1:14" x14ac:dyDescent="0.3">
      <c r="A14064" t="s">
        <v>42375</v>
      </c>
      <c r="B14064" t="s">
        <v>31811</v>
      </c>
      <c r="C14064" t="s">
        <v>42376</v>
      </c>
      <c r="D14064" t="s">
        <v>42377</v>
      </c>
      <c r="E14064" t="s">
        <v>40</v>
      </c>
      <c r="G14064" t="s">
        <v>33</v>
      </c>
      <c r="H14064" t="s">
        <v>31814</v>
      </c>
      <c r="I14064" t="s">
        <v>31819</v>
      </c>
      <c r="M14064" t="s">
        <v>53</v>
      </c>
      <c r="N14064" t="str">
        <f>IF(AND(PESQUISA!$B$3&lt;&gt;"",OR(PESQUISA!$B$4="TODAS",B14064=PESQUISA!$B$4),ISNUMBER(SEARCH(PESQUISA!$B$3,D14064))),ROW()-1,"")</f>
        <v/>
      </c>
    </row>
    <row r="14065" spans="1:14" x14ac:dyDescent="0.3">
      <c r="A14065" t="s">
        <v>42378</v>
      </c>
      <c r="B14065" t="s">
        <v>31811</v>
      </c>
      <c r="C14065" t="s">
        <v>42379</v>
      </c>
      <c r="D14065" t="s">
        <v>42380</v>
      </c>
      <c r="E14065" t="s">
        <v>40</v>
      </c>
      <c r="G14065" t="s">
        <v>33</v>
      </c>
      <c r="H14065" t="s">
        <v>31814</v>
      </c>
      <c r="I14065" t="s">
        <v>31819</v>
      </c>
      <c r="M14065" t="s">
        <v>53</v>
      </c>
      <c r="N14065" t="str">
        <f>IF(AND(PESQUISA!$B$3&lt;&gt;"",OR(PESQUISA!$B$4="TODAS",B14065=PESQUISA!$B$4),ISNUMBER(SEARCH(PESQUISA!$B$3,D14065))),ROW()-1,"")</f>
        <v/>
      </c>
    </row>
    <row r="14066" spans="1:14" x14ac:dyDescent="0.3">
      <c r="A14066" t="s">
        <v>42381</v>
      </c>
      <c r="B14066" t="s">
        <v>31811</v>
      </c>
      <c r="C14066" t="s">
        <v>42382</v>
      </c>
      <c r="D14066" t="s">
        <v>42383</v>
      </c>
      <c r="E14066" t="s">
        <v>40</v>
      </c>
      <c r="G14066" t="s">
        <v>33</v>
      </c>
      <c r="H14066" t="s">
        <v>31814</v>
      </c>
      <c r="I14066" t="s">
        <v>31819</v>
      </c>
      <c r="M14066" t="s">
        <v>53</v>
      </c>
      <c r="N14066" t="str">
        <f>IF(AND(PESQUISA!$B$3&lt;&gt;"",OR(PESQUISA!$B$4="TODAS",B14066=PESQUISA!$B$4),ISNUMBER(SEARCH(PESQUISA!$B$3,D14066))),ROW()-1,"")</f>
        <v/>
      </c>
    </row>
    <row r="14067" spans="1:14" x14ac:dyDescent="0.3">
      <c r="A14067" t="s">
        <v>42384</v>
      </c>
      <c r="B14067" t="s">
        <v>31811</v>
      </c>
      <c r="C14067" t="s">
        <v>42385</v>
      </c>
      <c r="D14067" t="s">
        <v>42386</v>
      </c>
      <c r="E14067" t="s">
        <v>40</v>
      </c>
      <c r="G14067" t="s">
        <v>33</v>
      </c>
      <c r="H14067" t="s">
        <v>31814</v>
      </c>
      <c r="I14067" t="s">
        <v>31819</v>
      </c>
      <c r="M14067" t="s">
        <v>53</v>
      </c>
      <c r="N14067" t="str">
        <f>IF(AND(PESQUISA!$B$3&lt;&gt;"",OR(PESQUISA!$B$4="TODAS",B14067=PESQUISA!$B$4),ISNUMBER(SEARCH(PESQUISA!$B$3,D14067))),ROW()-1,"")</f>
        <v/>
      </c>
    </row>
    <row r="14068" spans="1:14" x14ac:dyDescent="0.3">
      <c r="A14068" t="s">
        <v>42387</v>
      </c>
      <c r="B14068" t="s">
        <v>31811</v>
      </c>
      <c r="C14068" t="s">
        <v>42388</v>
      </c>
      <c r="D14068" t="s">
        <v>42389</v>
      </c>
      <c r="E14068" t="s">
        <v>40</v>
      </c>
      <c r="G14068" t="s">
        <v>33</v>
      </c>
      <c r="H14068" t="s">
        <v>31814</v>
      </c>
      <c r="I14068" t="s">
        <v>31819</v>
      </c>
      <c r="M14068" t="s">
        <v>53</v>
      </c>
      <c r="N14068" t="str">
        <f>IF(AND(PESQUISA!$B$3&lt;&gt;"",OR(PESQUISA!$B$4="TODAS",B14068=PESQUISA!$B$4),ISNUMBER(SEARCH(PESQUISA!$B$3,D14068))),ROW()-1,"")</f>
        <v/>
      </c>
    </row>
    <row r="14069" spans="1:14" x14ac:dyDescent="0.3">
      <c r="A14069" t="s">
        <v>42390</v>
      </c>
      <c r="B14069" t="s">
        <v>31811</v>
      </c>
      <c r="C14069" t="s">
        <v>42391</v>
      </c>
      <c r="D14069" t="s">
        <v>42392</v>
      </c>
      <c r="E14069" t="s">
        <v>40</v>
      </c>
      <c r="G14069" t="s">
        <v>33</v>
      </c>
      <c r="H14069" t="s">
        <v>31814</v>
      </c>
      <c r="I14069" t="s">
        <v>31819</v>
      </c>
      <c r="M14069" t="s">
        <v>53</v>
      </c>
      <c r="N14069" t="str">
        <f>IF(AND(PESQUISA!$B$3&lt;&gt;"",OR(PESQUISA!$B$4="TODAS",B14069=PESQUISA!$B$4),ISNUMBER(SEARCH(PESQUISA!$B$3,D14069))),ROW()-1,"")</f>
        <v/>
      </c>
    </row>
    <row r="14070" spans="1:14" x14ac:dyDescent="0.3">
      <c r="A14070" t="s">
        <v>42393</v>
      </c>
      <c r="B14070" t="s">
        <v>31811</v>
      </c>
      <c r="C14070" t="s">
        <v>42394</v>
      </c>
      <c r="D14070" t="s">
        <v>42395</v>
      </c>
      <c r="E14070" t="s">
        <v>40</v>
      </c>
      <c r="G14070" t="s">
        <v>33</v>
      </c>
      <c r="H14070" t="s">
        <v>31814</v>
      </c>
      <c r="I14070" t="s">
        <v>31819</v>
      </c>
      <c r="M14070" t="s">
        <v>53</v>
      </c>
      <c r="N14070" t="str">
        <f>IF(AND(PESQUISA!$B$3&lt;&gt;"",OR(PESQUISA!$B$4="TODAS",B14070=PESQUISA!$B$4),ISNUMBER(SEARCH(PESQUISA!$B$3,D14070))),ROW()-1,"")</f>
        <v/>
      </c>
    </row>
    <row r="14071" spans="1:14" x14ac:dyDescent="0.3">
      <c r="A14071" t="s">
        <v>42396</v>
      </c>
      <c r="B14071" t="s">
        <v>31811</v>
      </c>
      <c r="C14071" t="s">
        <v>42397</v>
      </c>
      <c r="D14071" t="s">
        <v>42398</v>
      </c>
      <c r="E14071" t="s">
        <v>40</v>
      </c>
      <c r="G14071" t="s">
        <v>33</v>
      </c>
      <c r="H14071" t="s">
        <v>31814</v>
      </c>
      <c r="I14071" t="s">
        <v>31819</v>
      </c>
      <c r="M14071" t="s">
        <v>53</v>
      </c>
      <c r="N14071" t="str">
        <f>IF(AND(PESQUISA!$B$3&lt;&gt;"",OR(PESQUISA!$B$4="TODAS",B14071=PESQUISA!$B$4),ISNUMBER(SEARCH(PESQUISA!$B$3,D14071))),ROW()-1,"")</f>
        <v/>
      </c>
    </row>
    <row r="14072" spans="1:14" x14ac:dyDescent="0.3">
      <c r="A14072" t="s">
        <v>42399</v>
      </c>
      <c r="B14072" t="s">
        <v>31811</v>
      </c>
      <c r="C14072" t="s">
        <v>42400</v>
      </c>
      <c r="D14072" t="s">
        <v>42401</v>
      </c>
      <c r="E14072" t="s">
        <v>40</v>
      </c>
      <c r="G14072" t="s">
        <v>33</v>
      </c>
      <c r="H14072" t="s">
        <v>31814</v>
      </c>
      <c r="I14072" t="s">
        <v>31819</v>
      </c>
      <c r="M14072" t="s">
        <v>53</v>
      </c>
      <c r="N14072" t="str">
        <f>IF(AND(PESQUISA!$B$3&lt;&gt;"",OR(PESQUISA!$B$4="TODAS",B14072=PESQUISA!$B$4),ISNUMBER(SEARCH(PESQUISA!$B$3,D14072))),ROW()-1,"")</f>
        <v/>
      </c>
    </row>
    <row r="14073" spans="1:14" x14ac:dyDescent="0.3">
      <c r="A14073" t="s">
        <v>42402</v>
      </c>
      <c r="B14073" t="s">
        <v>31811</v>
      </c>
      <c r="C14073" t="s">
        <v>42403</v>
      </c>
      <c r="D14073" t="s">
        <v>42404</v>
      </c>
      <c r="E14073" t="s">
        <v>40</v>
      </c>
      <c r="G14073" t="s">
        <v>33</v>
      </c>
      <c r="H14073" t="s">
        <v>31814</v>
      </c>
      <c r="I14073" t="s">
        <v>31819</v>
      </c>
      <c r="M14073" t="s">
        <v>53</v>
      </c>
      <c r="N14073" t="str">
        <f>IF(AND(PESQUISA!$B$3&lt;&gt;"",OR(PESQUISA!$B$4="TODAS",B14073=PESQUISA!$B$4),ISNUMBER(SEARCH(PESQUISA!$B$3,D14073))),ROW()-1,"")</f>
        <v/>
      </c>
    </row>
    <row r="14074" spans="1:14" x14ac:dyDescent="0.3">
      <c r="A14074" t="s">
        <v>42405</v>
      </c>
      <c r="B14074" t="s">
        <v>31811</v>
      </c>
      <c r="C14074" t="s">
        <v>42406</v>
      </c>
      <c r="D14074" t="s">
        <v>42407</v>
      </c>
      <c r="E14074" t="s">
        <v>40</v>
      </c>
      <c r="G14074" t="s">
        <v>33</v>
      </c>
      <c r="H14074" t="s">
        <v>31814</v>
      </c>
      <c r="I14074" t="s">
        <v>31819</v>
      </c>
      <c r="M14074" t="s">
        <v>53</v>
      </c>
      <c r="N14074" t="str">
        <f>IF(AND(PESQUISA!$B$3&lt;&gt;"",OR(PESQUISA!$B$4="TODAS",B14074=PESQUISA!$B$4),ISNUMBER(SEARCH(PESQUISA!$B$3,D14074))),ROW()-1,"")</f>
        <v/>
      </c>
    </row>
    <row r="14075" spans="1:14" x14ac:dyDescent="0.3">
      <c r="A14075" t="s">
        <v>42408</v>
      </c>
      <c r="B14075" t="s">
        <v>31811</v>
      </c>
      <c r="C14075" t="s">
        <v>42409</v>
      </c>
      <c r="D14075" t="s">
        <v>42410</v>
      </c>
      <c r="E14075" t="s">
        <v>40</v>
      </c>
      <c r="G14075" t="s">
        <v>33</v>
      </c>
      <c r="H14075" t="s">
        <v>31814</v>
      </c>
      <c r="I14075" t="s">
        <v>31819</v>
      </c>
      <c r="M14075" t="s">
        <v>53</v>
      </c>
      <c r="N14075" t="str">
        <f>IF(AND(PESQUISA!$B$3&lt;&gt;"",OR(PESQUISA!$B$4="TODAS",B14075=PESQUISA!$B$4),ISNUMBER(SEARCH(PESQUISA!$B$3,D14075))),ROW()-1,"")</f>
        <v/>
      </c>
    </row>
    <row r="14076" spans="1:14" x14ac:dyDescent="0.3">
      <c r="A14076" t="s">
        <v>42411</v>
      </c>
      <c r="B14076" t="s">
        <v>31811</v>
      </c>
      <c r="C14076" t="s">
        <v>42412</v>
      </c>
      <c r="D14076" t="s">
        <v>42413</v>
      </c>
      <c r="E14076" t="s">
        <v>40</v>
      </c>
      <c r="G14076" t="s">
        <v>33</v>
      </c>
      <c r="H14076" t="s">
        <v>31814</v>
      </c>
      <c r="I14076" t="s">
        <v>31819</v>
      </c>
      <c r="M14076" t="s">
        <v>53</v>
      </c>
      <c r="N14076" t="str">
        <f>IF(AND(PESQUISA!$B$3&lt;&gt;"",OR(PESQUISA!$B$4="TODAS",B14076=PESQUISA!$B$4),ISNUMBER(SEARCH(PESQUISA!$B$3,D14076))),ROW()-1,"")</f>
        <v/>
      </c>
    </row>
    <row r="14077" spans="1:14" x14ac:dyDescent="0.3">
      <c r="A14077" t="s">
        <v>42414</v>
      </c>
      <c r="B14077" t="s">
        <v>31811</v>
      </c>
      <c r="C14077" t="s">
        <v>42415</v>
      </c>
      <c r="D14077" t="s">
        <v>42416</v>
      </c>
      <c r="E14077" t="s">
        <v>40</v>
      </c>
      <c r="G14077" t="s">
        <v>33</v>
      </c>
      <c r="H14077" t="s">
        <v>31814</v>
      </c>
      <c r="I14077" t="s">
        <v>31819</v>
      </c>
      <c r="M14077" t="s">
        <v>53</v>
      </c>
      <c r="N14077" t="str">
        <f>IF(AND(PESQUISA!$B$3&lt;&gt;"",OR(PESQUISA!$B$4="TODAS",B14077=PESQUISA!$B$4),ISNUMBER(SEARCH(PESQUISA!$B$3,D14077))),ROW()-1,"")</f>
        <v/>
      </c>
    </row>
    <row r="14078" spans="1:14" x14ac:dyDescent="0.3">
      <c r="A14078" t="s">
        <v>42417</v>
      </c>
      <c r="B14078" t="s">
        <v>31811</v>
      </c>
      <c r="C14078" t="s">
        <v>42418</v>
      </c>
      <c r="D14078" t="s">
        <v>42419</v>
      </c>
      <c r="E14078" t="s">
        <v>40</v>
      </c>
      <c r="G14078" t="s">
        <v>33</v>
      </c>
      <c r="H14078" t="s">
        <v>31814</v>
      </c>
      <c r="I14078" t="s">
        <v>31819</v>
      </c>
      <c r="M14078" t="s">
        <v>53</v>
      </c>
      <c r="N14078" t="str">
        <f>IF(AND(PESQUISA!$B$3&lt;&gt;"",OR(PESQUISA!$B$4="TODAS",B14078=PESQUISA!$B$4),ISNUMBER(SEARCH(PESQUISA!$B$3,D14078))),ROW()-1,"")</f>
        <v/>
      </c>
    </row>
    <row r="14079" spans="1:14" x14ac:dyDescent="0.3">
      <c r="A14079" t="s">
        <v>42420</v>
      </c>
      <c r="B14079" t="s">
        <v>31811</v>
      </c>
      <c r="C14079" t="s">
        <v>42421</v>
      </c>
      <c r="D14079" t="s">
        <v>42422</v>
      </c>
      <c r="E14079" t="s">
        <v>40</v>
      </c>
      <c r="G14079" t="s">
        <v>33</v>
      </c>
      <c r="H14079" t="s">
        <v>31814</v>
      </c>
      <c r="I14079" t="s">
        <v>31819</v>
      </c>
      <c r="M14079" t="s">
        <v>53</v>
      </c>
      <c r="N14079" t="str">
        <f>IF(AND(PESQUISA!$B$3&lt;&gt;"",OR(PESQUISA!$B$4="TODAS",B14079=PESQUISA!$B$4),ISNUMBER(SEARCH(PESQUISA!$B$3,D14079))),ROW()-1,"")</f>
        <v/>
      </c>
    </row>
    <row r="14080" spans="1:14" x14ac:dyDescent="0.3">
      <c r="A14080" t="s">
        <v>42423</v>
      </c>
      <c r="B14080" t="s">
        <v>31811</v>
      </c>
      <c r="C14080" t="s">
        <v>42424</v>
      </c>
      <c r="D14080" t="s">
        <v>42425</v>
      </c>
      <c r="E14080" t="s">
        <v>40</v>
      </c>
      <c r="G14080" t="s">
        <v>33</v>
      </c>
      <c r="H14080" t="s">
        <v>31814</v>
      </c>
      <c r="I14080" t="s">
        <v>31819</v>
      </c>
      <c r="M14080" t="s">
        <v>53</v>
      </c>
      <c r="N14080" t="str">
        <f>IF(AND(PESQUISA!$B$3&lt;&gt;"",OR(PESQUISA!$B$4="TODAS",B14080=PESQUISA!$B$4),ISNUMBER(SEARCH(PESQUISA!$B$3,D14080))),ROW()-1,"")</f>
        <v/>
      </c>
    </row>
    <row r="14081" spans="1:14" x14ac:dyDescent="0.3">
      <c r="A14081" t="s">
        <v>42426</v>
      </c>
      <c r="B14081" t="s">
        <v>31811</v>
      </c>
      <c r="C14081" t="s">
        <v>42427</v>
      </c>
      <c r="D14081" t="s">
        <v>42428</v>
      </c>
      <c r="E14081" t="s">
        <v>40</v>
      </c>
      <c r="G14081" t="s">
        <v>33</v>
      </c>
      <c r="H14081" t="s">
        <v>31814</v>
      </c>
      <c r="I14081" t="s">
        <v>31819</v>
      </c>
      <c r="M14081" t="s">
        <v>53</v>
      </c>
      <c r="N14081" t="str">
        <f>IF(AND(PESQUISA!$B$3&lt;&gt;"",OR(PESQUISA!$B$4="TODAS",B14081=PESQUISA!$B$4),ISNUMBER(SEARCH(PESQUISA!$B$3,D14081))),ROW()-1,"")</f>
        <v/>
      </c>
    </row>
    <row r="14082" spans="1:14" x14ac:dyDescent="0.3">
      <c r="A14082" t="s">
        <v>42429</v>
      </c>
      <c r="B14082" t="s">
        <v>31811</v>
      </c>
      <c r="C14082" t="s">
        <v>42430</v>
      </c>
      <c r="D14082" t="s">
        <v>42431</v>
      </c>
      <c r="E14082" t="s">
        <v>40</v>
      </c>
      <c r="G14082" t="s">
        <v>33</v>
      </c>
      <c r="H14082" t="s">
        <v>31814</v>
      </c>
      <c r="I14082" t="s">
        <v>31819</v>
      </c>
      <c r="M14082" t="s">
        <v>53</v>
      </c>
      <c r="N14082" t="str">
        <f>IF(AND(PESQUISA!$B$3&lt;&gt;"",OR(PESQUISA!$B$4="TODAS",B14082=PESQUISA!$B$4),ISNUMBER(SEARCH(PESQUISA!$B$3,D14082))),ROW()-1,"")</f>
        <v/>
      </c>
    </row>
    <row r="14083" spans="1:14" x14ac:dyDescent="0.3">
      <c r="A14083" t="s">
        <v>42432</v>
      </c>
      <c r="B14083" t="s">
        <v>31811</v>
      </c>
      <c r="C14083" t="s">
        <v>42433</v>
      </c>
      <c r="D14083" t="s">
        <v>42434</v>
      </c>
      <c r="E14083" t="s">
        <v>40</v>
      </c>
      <c r="G14083" t="s">
        <v>33</v>
      </c>
      <c r="H14083" t="s">
        <v>31814</v>
      </c>
      <c r="I14083" t="s">
        <v>31819</v>
      </c>
      <c r="M14083" t="s">
        <v>53</v>
      </c>
      <c r="N14083" t="str">
        <f>IF(AND(PESQUISA!$B$3&lt;&gt;"",OR(PESQUISA!$B$4="TODAS",B14083=PESQUISA!$B$4),ISNUMBER(SEARCH(PESQUISA!$B$3,D14083))),ROW()-1,"")</f>
        <v/>
      </c>
    </row>
    <row r="14084" spans="1:14" x14ac:dyDescent="0.3">
      <c r="A14084" t="s">
        <v>42435</v>
      </c>
      <c r="B14084" t="s">
        <v>31811</v>
      </c>
      <c r="C14084" t="s">
        <v>42436</v>
      </c>
      <c r="D14084" t="s">
        <v>42437</v>
      </c>
      <c r="E14084" t="s">
        <v>40</v>
      </c>
      <c r="G14084" t="s">
        <v>33</v>
      </c>
      <c r="H14084" t="s">
        <v>31814</v>
      </c>
      <c r="I14084" t="s">
        <v>31819</v>
      </c>
      <c r="M14084" t="s">
        <v>53</v>
      </c>
      <c r="N14084" t="str">
        <f>IF(AND(PESQUISA!$B$3&lt;&gt;"",OR(PESQUISA!$B$4="TODAS",B14084=PESQUISA!$B$4),ISNUMBER(SEARCH(PESQUISA!$B$3,D14084))),ROW()-1,"")</f>
        <v/>
      </c>
    </row>
    <row r="14085" spans="1:14" x14ac:dyDescent="0.3">
      <c r="A14085" t="s">
        <v>42438</v>
      </c>
      <c r="B14085" t="s">
        <v>31811</v>
      </c>
      <c r="C14085" t="s">
        <v>42439</v>
      </c>
      <c r="D14085" t="s">
        <v>42440</v>
      </c>
      <c r="E14085" t="s">
        <v>40</v>
      </c>
      <c r="G14085" t="s">
        <v>33</v>
      </c>
      <c r="H14085" t="s">
        <v>31814</v>
      </c>
      <c r="I14085" t="s">
        <v>31819</v>
      </c>
      <c r="M14085" t="s">
        <v>53</v>
      </c>
      <c r="N14085" t="str">
        <f>IF(AND(PESQUISA!$B$3&lt;&gt;"",OR(PESQUISA!$B$4="TODAS",B14085=PESQUISA!$B$4),ISNUMBER(SEARCH(PESQUISA!$B$3,D14085))),ROW()-1,"")</f>
        <v/>
      </c>
    </row>
    <row r="14086" spans="1:14" x14ac:dyDescent="0.3">
      <c r="A14086" t="s">
        <v>42441</v>
      </c>
      <c r="B14086" t="s">
        <v>31811</v>
      </c>
      <c r="C14086" t="s">
        <v>42442</v>
      </c>
      <c r="D14086" t="s">
        <v>42443</v>
      </c>
      <c r="E14086" t="s">
        <v>40</v>
      </c>
      <c r="G14086" t="s">
        <v>33</v>
      </c>
      <c r="H14086" t="s">
        <v>31814</v>
      </c>
      <c r="I14086" t="s">
        <v>31819</v>
      </c>
      <c r="M14086" t="s">
        <v>53</v>
      </c>
      <c r="N14086" t="str">
        <f>IF(AND(PESQUISA!$B$3&lt;&gt;"",OR(PESQUISA!$B$4="TODAS",B14086=PESQUISA!$B$4),ISNUMBER(SEARCH(PESQUISA!$B$3,D14086))),ROW()-1,"")</f>
        <v/>
      </c>
    </row>
    <row r="14087" spans="1:14" x14ac:dyDescent="0.3">
      <c r="A14087" t="s">
        <v>42444</v>
      </c>
      <c r="B14087" t="s">
        <v>31811</v>
      </c>
      <c r="C14087" t="s">
        <v>42445</v>
      </c>
      <c r="D14087" t="s">
        <v>42446</v>
      </c>
      <c r="E14087" t="s">
        <v>40</v>
      </c>
      <c r="G14087" t="s">
        <v>33</v>
      </c>
      <c r="H14087" t="s">
        <v>31814</v>
      </c>
      <c r="I14087" t="s">
        <v>31819</v>
      </c>
      <c r="M14087" t="s">
        <v>53</v>
      </c>
      <c r="N14087" t="str">
        <f>IF(AND(PESQUISA!$B$3&lt;&gt;"",OR(PESQUISA!$B$4="TODAS",B14087=PESQUISA!$B$4),ISNUMBER(SEARCH(PESQUISA!$B$3,D14087))),ROW()-1,"")</f>
        <v/>
      </c>
    </row>
    <row r="14088" spans="1:14" x14ac:dyDescent="0.3">
      <c r="A14088" t="s">
        <v>42447</v>
      </c>
      <c r="B14088" t="s">
        <v>31811</v>
      </c>
      <c r="C14088" t="s">
        <v>42448</v>
      </c>
      <c r="D14088" t="s">
        <v>42449</v>
      </c>
      <c r="E14088" t="s">
        <v>40</v>
      </c>
      <c r="G14088" t="s">
        <v>33</v>
      </c>
      <c r="H14088" t="s">
        <v>31814</v>
      </c>
      <c r="I14088" t="s">
        <v>31819</v>
      </c>
      <c r="M14088" t="s">
        <v>53</v>
      </c>
      <c r="N14088" t="str">
        <f>IF(AND(PESQUISA!$B$3&lt;&gt;"",OR(PESQUISA!$B$4="TODAS",B14088=PESQUISA!$B$4),ISNUMBER(SEARCH(PESQUISA!$B$3,D14088))),ROW()-1,"")</f>
        <v/>
      </c>
    </row>
    <row r="14089" spans="1:14" x14ac:dyDescent="0.3">
      <c r="A14089" t="s">
        <v>42450</v>
      </c>
      <c r="B14089" t="s">
        <v>31811</v>
      </c>
      <c r="C14089" t="s">
        <v>42451</v>
      </c>
      <c r="D14089" t="s">
        <v>42452</v>
      </c>
      <c r="E14089" t="s">
        <v>40</v>
      </c>
      <c r="G14089" t="s">
        <v>33</v>
      </c>
      <c r="H14089" t="s">
        <v>31814</v>
      </c>
      <c r="I14089" t="s">
        <v>31819</v>
      </c>
      <c r="M14089" t="s">
        <v>53</v>
      </c>
      <c r="N14089" t="str">
        <f>IF(AND(PESQUISA!$B$3&lt;&gt;"",OR(PESQUISA!$B$4="TODAS",B14089=PESQUISA!$B$4),ISNUMBER(SEARCH(PESQUISA!$B$3,D14089))),ROW()-1,"")</f>
        <v/>
      </c>
    </row>
    <row r="14090" spans="1:14" x14ac:dyDescent="0.3">
      <c r="A14090" t="s">
        <v>42453</v>
      </c>
      <c r="B14090" t="s">
        <v>31811</v>
      </c>
      <c r="C14090" t="s">
        <v>42454</v>
      </c>
      <c r="D14090" t="s">
        <v>42455</v>
      </c>
      <c r="E14090" t="s">
        <v>40</v>
      </c>
      <c r="G14090" t="s">
        <v>33</v>
      </c>
      <c r="H14090" t="s">
        <v>31814</v>
      </c>
      <c r="I14090" t="s">
        <v>31819</v>
      </c>
      <c r="M14090" t="s">
        <v>53</v>
      </c>
      <c r="N14090" t="str">
        <f>IF(AND(PESQUISA!$B$3&lt;&gt;"",OR(PESQUISA!$B$4="TODAS",B14090=PESQUISA!$B$4),ISNUMBER(SEARCH(PESQUISA!$B$3,D14090))),ROW()-1,"")</f>
        <v/>
      </c>
    </row>
    <row r="14091" spans="1:14" x14ac:dyDescent="0.3">
      <c r="A14091" t="s">
        <v>42456</v>
      </c>
      <c r="B14091" t="s">
        <v>31811</v>
      </c>
      <c r="C14091" t="s">
        <v>42457</v>
      </c>
      <c r="D14091" t="s">
        <v>42458</v>
      </c>
      <c r="E14091" t="s">
        <v>40</v>
      </c>
      <c r="G14091" t="s">
        <v>33</v>
      </c>
      <c r="H14091" t="s">
        <v>31814</v>
      </c>
      <c r="I14091" t="s">
        <v>31819</v>
      </c>
      <c r="M14091" t="s">
        <v>53</v>
      </c>
      <c r="N14091" t="str">
        <f>IF(AND(PESQUISA!$B$3&lt;&gt;"",OR(PESQUISA!$B$4="TODAS",B14091=PESQUISA!$B$4),ISNUMBER(SEARCH(PESQUISA!$B$3,D14091))),ROW()-1,"")</f>
        <v/>
      </c>
    </row>
    <row r="14092" spans="1:14" x14ac:dyDescent="0.3">
      <c r="A14092" t="s">
        <v>42459</v>
      </c>
      <c r="B14092" t="s">
        <v>31811</v>
      </c>
      <c r="C14092" t="s">
        <v>42460</v>
      </c>
      <c r="D14092" t="s">
        <v>42461</v>
      </c>
      <c r="E14092" t="s">
        <v>40</v>
      </c>
      <c r="G14092" t="s">
        <v>33</v>
      </c>
      <c r="H14092" t="s">
        <v>31814</v>
      </c>
      <c r="I14092" t="s">
        <v>31819</v>
      </c>
      <c r="M14092" t="s">
        <v>53</v>
      </c>
      <c r="N14092" t="str">
        <f>IF(AND(PESQUISA!$B$3&lt;&gt;"",OR(PESQUISA!$B$4="TODAS",B14092=PESQUISA!$B$4),ISNUMBER(SEARCH(PESQUISA!$B$3,D14092))),ROW()-1,"")</f>
        <v/>
      </c>
    </row>
    <row r="14093" spans="1:14" x14ac:dyDescent="0.3">
      <c r="A14093" t="s">
        <v>42462</v>
      </c>
      <c r="B14093" t="s">
        <v>31811</v>
      </c>
      <c r="C14093" t="s">
        <v>42463</v>
      </c>
      <c r="D14093" t="s">
        <v>42464</v>
      </c>
      <c r="E14093" t="s">
        <v>40</v>
      </c>
      <c r="G14093" t="s">
        <v>33</v>
      </c>
      <c r="H14093" t="s">
        <v>31814</v>
      </c>
      <c r="I14093" t="s">
        <v>31819</v>
      </c>
      <c r="M14093" t="s">
        <v>53</v>
      </c>
      <c r="N14093" t="str">
        <f>IF(AND(PESQUISA!$B$3&lt;&gt;"",OR(PESQUISA!$B$4="TODAS",B14093=PESQUISA!$B$4),ISNUMBER(SEARCH(PESQUISA!$B$3,D14093))),ROW()-1,"")</f>
        <v/>
      </c>
    </row>
    <row r="14094" spans="1:14" x14ac:dyDescent="0.3">
      <c r="A14094" t="s">
        <v>42465</v>
      </c>
      <c r="B14094" t="s">
        <v>31811</v>
      </c>
      <c r="C14094" t="s">
        <v>42466</v>
      </c>
      <c r="D14094" t="s">
        <v>42467</v>
      </c>
      <c r="E14094" t="s">
        <v>40</v>
      </c>
      <c r="G14094" t="s">
        <v>33</v>
      </c>
      <c r="H14094" t="s">
        <v>31814</v>
      </c>
      <c r="I14094" t="s">
        <v>31819</v>
      </c>
      <c r="M14094" t="s">
        <v>53</v>
      </c>
      <c r="N14094" t="str">
        <f>IF(AND(PESQUISA!$B$3&lt;&gt;"",OR(PESQUISA!$B$4="TODAS",B14094=PESQUISA!$B$4),ISNUMBER(SEARCH(PESQUISA!$B$3,D14094))),ROW()-1,"")</f>
        <v/>
      </c>
    </row>
    <row r="14095" spans="1:14" x14ac:dyDescent="0.3">
      <c r="A14095" t="s">
        <v>42468</v>
      </c>
      <c r="B14095" t="s">
        <v>31811</v>
      </c>
      <c r="C14095" t="s">
        <v>42469</v>
      </c>
      <c r="D14095" t="s">
        <v>42470</v>
      </c>
      <c r="E14095" t="s">
        <v>40</v>
      </c>
      <c r="G14095" t="s">
        <v>33</v>
      </c>
      <c r="H14095" t="s">
        <v>31814</v>
      </c>
      <c r="I14095" t="s">
        <v>31819</v>
      </c>
      <c r="M14095" t="s">
        <v>53</v>
      </c>
      <c r="N14095" t="str">
        <f>IF(AND(PESQUISA!$B$3&lt;&gt;"",OR(PESQUISA!$B$4="TODAS",B14095=PESQUISA!$B$4),ISNUMBER(SEARCH(PESQUISA!$B$3,D14095))),ROW()-1,"")</f>
        <v/>
      </c>
    </row>
    <row r="14096" spans="1:14" x14ac:dyDescent="0.3">
      <c r="A14096" t="s">
        <v>42471</v>
      </c>
      <c r="B14096" t="s">
        <v>31811</v>
      </c>
      <c r="C14096" t="s">
        <v>42472</v>
      </c>
      <c r="D14096" t="s">
        <v>42473</v>
      </c>
      <c r="E14096" t="s">
        <v>40</v>
      </c>
      <c r="G14096" t="s">
        <v>33</v>
      </c>
      <c r="H14096" t="s">
        <v>31814</v>
      </c>
      <c r="I14096" t="s">
        <v>31819</v>
      </c>
      <c r="M14096" t="s">
        <v>53</v>
      </c>
      <c r="N14096" t="str">
        <f>IF(AND(PESQUISA!$B$3&lt;&gt;"",OR(PESQUISA!$B$4="TODAS",B14096=PESQUISA!$B$4),ISNUMBER(SEARCH(PESQUISA!$B$3,D14096))),ROW()-1,"")</f>
        <v/>
      </c>
    </row>
    <row r="14097" spans="1:14" x14ac:dyDescent="0.3">
      <c r="A14097" t="s">
        <v>42474</v>
      </c>
      <c r="B14097" t="s">
        <v>31811</v>
      </c>
      <c r="C14097" t="s">
        <v>42475</v>
      </c>
      <c r="D14097" t="s">
        <v>42476</v>
      </c>
      <c r="E14097" t="s">
        <v>40</v>
      </c>
      <c r="G14097" t="s">
        <v>33</v>
      </c>
      <c r="H14097" t="s">
        <v>31814</v>
      </c>
      <c r="I14097" t="s">
        <v>31819</v>
      </c>
      <c r="M14097" t="s">
        <v>53</v>
      </c>
      <c r="N14097" t="str">
        <f>IF(AND(PESQUISA!$B$3&lt;&gt;"",OR(PESQUISA!$B$4="TODAS",B14097=PESQUISA!$B$4),ISNUMBER(SEARCH(PESQUISA!$B$3,D14097))),ROW()-1,"")</f>
        <v/>
      </c>
    </row>
    <row r="14098" spans="1:14" x14ac:dyDescent="0.3">
      <c r="A14098" t="s">
        <v>42477</v>
      </c>
      <c r="B14098" t="s">
        <v>31811</v>
      </c>
      <c r="C14098" t="s">
        <v>42478</v>
      </c>
      <c r="D14098" t="s">
        <v>42479</v>
      </c>
      <c r="E14098" t="s">
        <v>40</v>
      </c>
      <c r="G14098" t="s">
        <v>33</v>
      </c>
      <c r="H14098" t="s">
        <v>31814</v>
      </c>
      <c r="I14098" t="s">
        <v>31819</v>
      </c>
      <c r="M14098" t="s">
        <v>53</v>
      </c>
      <c r="N14098" t="str">
        <f>IF(AND(PESQUISA!$B$3&lt;&gt;"",OR(PESQUISA!$B$4="TODAS",B14098=PESQUISA!$B$4),ISNUMBER(SEARCH(PESQUISA!$B$3,D14098))),ROW()-1,"")</f>
        <v/>
      </c>
    </row>
    <row r="14099" spans="1:14" x14ac:dyDescent="0.3">
      <c r="A14099" t="s">
        <v>42480</v>
      </c>
      <c r="B14099" t="s">
        <v>31811</v>
      </c>
      <c r="C14099" t="s">
        <v>42481</v>
      </c>
      <c r="D14099" t="s">
        <v>42482</v>
      </c>
      <c r="E14099" t="s">
        <v>40</v>
      </c>
      <c r="G14099" t="s">
        <v>33</v>
      </c>
      <c r="H14099" t="s">
        <v>31814</v>
      </c>
      <c r="I14099" t="s">
        <v>31819</v>
      </c>
      <c r="M14099" t="s">
        <v>53</v>
      </c>
      <c r="N14099" t="str">
        <f>IF(AND(PESQUISA!$B$3&lt;&gt;"",OR(PESQUISA!$B$4="TODAS",B14099=PESQUISA!$B$4),ISNUMBER(SEARCH(PESQUISA!$B$3,D14099))),ROW()-1,"")</f>
        <v/>
      </c>
    </row>
    <row r="14100" spans="1:14" x14ac:dyDescent="0.3">
      <c r="A14100" t="s">
        <v>42483</v>
      </c>
      <c r="B14100" t="s">
        <v>31811</v>
      </c>
      <c r="C14100" t="s">
        <v>42484</v>
      </c>
      <c r="D14100" t="s">
        <v>42485</v>
      </c>
      <c r="E14100" t="s">
        <v>40</v>
      </c>
      <c r="G14100" t="s">
        <v>33</v>
      </c>
      <c r="H14100" t="s">
        <v>31814</v>
      </c>
      <c r="I14100" t="s">
        <v>31819</v>
      </c>
      <c r="M14100" t="s">
        <v>53</v>
      </c>
      <c r="N14100" t="str">
        <f>IF(AND(PESQUISA!$B$3&lt;&gt;"",OR(PESQUISA!$B$4="TODAS",B14100=PESQUISA!$B$4),ISNUMBER(SEARCH(PESQUISA!$B$3,D14100))),ROW()-1,"")</f>
        <v/>
      </c>
    </row>
    <row r="14101" spans="1:14" x14ac:dyDescent="0.3">
      <c r="A14101" t="s">
        <v>42486</v>
      </c>
      <c r="B14101" t="s">
        <v>31811</v>
      </c>
      <c r="C14101" t="s">
        <v>42487</v>
      </c>
      <c r="D14101" t="s">
        <v>42488</v>
      </c>
      <c r="E14101" t="s">
        <v>40</v>
      </c>
      <c r="G14101" t="s">
        <v>33</v>
      </c>
      <c r="H14101" t="s">
        <v>31814</v>
      </c>
      <c r="I14101" t="s">
        <v>31819</v>
      </c>
      <c r="M14101" t="s">
        <v>53</v>
      </c>
      <c r="N14101" t="str">
        <f>IF(AND(PESQUISA!$B$3&lt;&gt;"",OR(PESQUISA!$B$4="TODAS",B14101=PESQUISA!$B$4),ISNUMBER(SEARCH(PESQUISA!$B$3,D14101))),ROW()-1,"")</f>
        <v/>
      </c>
    </row>
    <row r="14102" spans="1:14" x14ac:dyDescent="0.3">
      <c r="A14102" t="s">
        <v>42489</v>
      </c>
      <c r="B14102" t="s">
        <v>31811</v>
      </c>
      <c r="C14102" t="s">
        <v>42490</v>
      </c>
      <c r="D14102" t="s">
        <v>42491</v>
      </c>
      <c r="E14102" t="s">
        <v>40</v>
      </c>
      <c r="G14102" t="s">
        <v>33</v>
      </c>
      <c r="H14102" t="s">
        <v>31814</v>
      </c>
      <c r="I14102" t="s">
        <v>31819</v>
      </c>
      <c r="M14102" t="s">
        <v>53</v>
      </c>
      <c r="N14102" t="str">
        <f>IF(AND(PESQUISA!$B$3&lt;&gt;"",OR(PESQUISA!$B$4="TODAS",B14102=PESQUISA!$B$4),ISNUMBER(SEARCH(PESQUISA!$B$3,D14102))),ROW()-1,"")</f>
        <v/>
      </c>
    </row>
    <row r="14103" spans="1:14" x14ac:dyDescent="0.3">
      <c r="A14103" t="s">
        <v>42492</v>
      </c>
      <c r="B14103" t="s">
        <v>31811</v>
      </c>
      <c r="C14103" t="s">
        <v>42493</v>
      </c>
      <c r="D14103" t="s">
        <v>42494</v>
      </c>
      <c r="E14103" t="s">
        <v>40</v>
      </c>
      <c r="G14103" t="s">
        <v>33</v>
      </c>
      <c r="H14103" t="s">
        <v>31814</v>
      </c>
      <c r="I14103" t="s">
        <v>31819</v>
      </c>
      <c r="M14103" t="s">
        <v>53</v>
      </c>
      <c r="N14103" t="str">
        <f>IF(AND(PESQUISA!$B$3&lt;&gt;"",OR(PESQUISA!$B$4="TODAS",B14103=PESQUISA!$B$4),ISNUMBER(SEARCH(PESQUISA!$B$3,D14103))),ROW()-1,"")</f>
        <v/>
      </c>
    </row>
    <row r="14104" spans="1:14" x14ac:dyDescent="0.3">
      <c r="A14104" t="s">
        <v>42495</v>
      </c>
      <c r="B14104" t="s">
        <v>31811</v>
      </c>
      <c r="C14104" t="s">
        <v>42496</v>
      </c>
      <c r="D14104" t="s">
        <v>42497</v>
      </c>
      <c r="E14104" t="s">
        <v>40</v>
      </c>
      <c r="G14104" t="s">
        <v>33</v>
      </c>
      <c r="H14104" t="s">
        <v>31814</v>
      </c>
      <c r="I14104" t="s">
        <v>31819</v>
      </c>
      <c r="M14104" t="s">
        <v>53</v>
      </c>
      <c r="N14104" t="str">
        <f>IF(AND(PESQUISA!$B$3&lt;&gt;"",OR(PESQUISA!$B$4="TODAS",B14104=PESQUISA!$B$4),ISNUMBER(SEARCH(PESQUISA!$B$3,D14104))),ROW()-1,"")</f>
        <v/>
      </c>
    </row>
    <row r="14105" spans="1:14" x14ac:dyDescent="0.3">
      <c r="A14105" t="s">
        <v>42498</v>
      </c>
      <c r="B14105" t="s">
        <v>31811</v>
      </c>
      <c r="C14105" t="s">
        <v>42499</v>
      </c>
      <c r="D14105" t="s">
        <v>42500</v>
      </c>
      <c r="E14105" t="s">
        <v>40</v>
      </c>
      <c r="G14105" t="s">
        <v>33</v>
      </c>
      <c r="H14105" t="s">
        <v>31814</v>
      </c>
      <c r="I14105" t="s">
        <v>31819</v>
      </c>
      <c r="M14105" t="s">
        <v>53</v>
      </c>
      <c r="N14105" t="str">
        <f>IF(AND(PESQUISA!$B$3&lt;&gt;"",OR(PESQUISA!$B$4="TODAS",B14105=PESQUISA!$B$4),ISNUMBER(SEARCH(PESQUISA!$B$3,D14105))),ROW()-1,"")</f>
        <v/>
      </c>
    </row>
    <row r="14106" spans="1:14" x14ac:dyDescent="0.3">
      <c r="A14106" t="s">
        <v>42501</v>
      </c>
      <c r="B14106" t="s">
        <v>31811</v>
      </c>
      <c r="C14106" t="s">
        <v>42502</v>
      </c>
      <c r="D14106" t="s">
        <v>42503</v>
      </c>
      <c r="E14106" t="s">
        <v>40</v>
      </c>
      <c r="G14106" t="s">
        <v>33</v>
      </c>
      <c r="H14106" t="s">
        <v>31814</v>
      </c>
      <c r="I14106" t="s">
        <v>31819</v>
      </c>
      <c r="M14106" t="s">
        <v>53</v>
      </c>
      <c r="N14106" t="str">
        <f>IF(AND(PESQUISA!$B$3&lt;&gt;"",OR(PESQUISA!$B$4="TODAS",B14106=PESQUISA!$B$4),ISNUMBER(SEARCH(PESQUISA!$B$3,D14106))),ROW()-1,"")</f>
        <v/>
      </c>
    </row>
    <row r="14107" spans="1:14" x14ac:dyDescent="0.3">
      <c r="A14107" t="s">
        <v>42504</v>
      </c>
      <c r="B14107" t="s">
        <v>31811</v>
      </c>
      <c r="C14107" t="s">
        <v>42505</v>
      </c>
      <c r="D14107" t="s">
        <v>42506</v>
      </c>
      <c r="E14107" t="s">
        <v>60</v>
      </c>
      <c r="F14107" s="7">
        <v>140.91999999999999</v>
      </c>
      <c r="G14107" t="s">
        <v>33</v>
      </c>
      <c r="H14107" t="s">
        <v>31814</v>
      </c>
      <c r="I14107" t="s">
        <v>31819</v>
      </c>
      <c r="M14107" t="s">
        <v>36</v>
      </c>
      <c r="N14107" t="str">
        <f>IF(AND(PESQUISA!$B$3&lt;&gt;"",OR(PESQUISA!$B$4="TODAS",B14107=PESQUISA!$B$4),ISNUMBER(SEARCH(PESQUISA!$B$3,D14107))),ROW()-1,"")</f>
        <v/>
      </c>
    </row>
    <row r="14108" spans="1:14" x14ac:dyDescent="0.3">
      <c r="A14108" t="s">
        <v>42507</v>
      </c>
      <c r="B14108" t="s">
        <v>31811</v>
      </c>
      <c r="C14108" t="s">
        <v>42508</v>
      </c>
      <c r="D14108" t="s">
        <v>42509</v>
      </c>
      <c r="E14108" t="s">
        <v>40</v>
      </c>
      <c r="F14108" s="7">
        <v>1772.56</v>
      </c>
      <c r="G14108" t="s">
        <v>33</v>
      </c>
      <c r="H14108" t="s">
        <v>31814</v>
      </c>
      <c r="I14108" t="s">
        <v>31819</v>
      </c>
      <c r="M14108" t="s">
        <v>36</v>
      </c>
      <c r="N14108" t="str">
        <f>IF(AND(PESQUISA!$B$3&lt;&gt;"",OR(PESQUISA!$B$4="TODAS",B14108=PESQUISA!$B$4),ISNUMBER(SEARCH(PESQUISA!$B$3,D14108))),ROW()-1,"")</f>
        <v/>
      </c>
    </row>
    <row r="14109" spans="1:14" x14ac:dyDescent="0.3">
      <c r="A14109" t="s">
        <v>42510</v>
      </c>
      <c r="B14109" t="s">
        <v>31811</v>
      </c>
      <c r="C14109" t="s">
        <v>42511</v>
      </c>
      <c r="D14109" t="s">
        <v>42512</v>
      </c>
      <c r="E14109" t="s">
        <v>40</v>
      </c>
      <c r="F14109" s="7">
        <v>2474.58</v>
      </c>
      <c r="G14109" t="s">
        <v>33</v>
      </c>
      <c r="H14109" t="s">
        <v>31814</v>
      </c>
      <c r="I14109" t="s">
        <v>31819</v>
      </c>
      <c r="M14109" t="s">
        <v>36</v>
      </c>
      <c r="N14109" t="str">
        <f>IF(AND(PESQUISA!$B$3&lt;&gt;"",OR(PESQUISA!$B$4="TODAS",B14109=PESQUISA!$B$4),ISNUMBER(SEARCH(PESQUISA!$B$3,D14109))),ROW()-1,"")</f>
        <v/>
      </c>
    </row>
    <row r="14110" spans="1:14" x14ac:dyDescent="0.3">
      <c r="A14110" t="s">
        <v>42513</v>
      </c>
      <c r="B14110" t="s">
        <v>31811</v>
      </c>
      <c r="C14110" t="s">
        <v>42514</v>
      </c>
      <c r="D14110" t="s">
        <v>42515</v>
      </c>
      <c r="E14110" t="s">
        <v>40</v>
      </c>
      <c r="F14110" s="7">
        <v>3451.85</v>
      </c>
      <c r="G14110" t="s">
        <v>33</v>
      </c>
      <c r="H14110" t="s">
        <v>31814</v>
      </c>
      <c r="I14110" t="s">
        <v>31819</v>
      </c>
      <c r="M14110" t="s">
        <v>36</v>
      </c>
      <c r="N14110" t="str">
        <f>IF(AND(PESQUISA!$B$3&lt;&gt;"",OR(PESQUISA!$B$4="TODAS",B14110=PESQUISA!$B$4),ISNUMBER(SEARCH(PESQUISA!$B$3,D14110))),ROW()-1,"")</f>
        <v/>
      </c>
    </row>
    <row r="14111" spans="1:14" x14ac:dyDescent="0.3">
      <c r="A14111" t="s">
        <v>42516</v>
      </c>
      <c r="B14111" t="s">
        <v>31811</v>
      </c>
      <c r="C14111" t="s">
        <v>42517</v>
      </c>
      <c r="D14111" t="s">
        <v>42518</v>
      </c>
      <c r="E14111" t="s">
        <v>40</v>
      </c>
      <c r="F14111" s="7">
        <v>4706.42</v>
      </c>
      <c r="G14111" t="s">
        <v>33</v>
      </c>
      <c r="H14111" t="s">
        <v>31814</v>
      </c>
      <c r="I14111" t="s">
        <v>31819</v>
      </c>
      <c r="M14111" t="s">
        <v>36</v>
      </c>
      <c r="N14111" t="str">
        <f>IF(AND(PESQUISA!$B$3&lt;&gt;"",OR(PESQUISA!$B$4="TODAS",B14111=PESQUISA!$B$4),ISNUMBER(SEARCH(PESQUISA!$B$3,D14111))),ROW()-1,"")</f>
        <v/>
      </c>
    </row>
    <row r="14112" spans="1:14" x14ac:dyDescent="0.3">
      <c r="A14112" t="s">
        <v>42519</v>
      </c>
      <c r="B14112" t="s">
        <v>31811</v>
      </c>
      <c r="C14112" t="s">
        <v>42520</v>
      </c>
      <c r="D14112" t="s">
        <v>42521</v>
      </c>
      <c r="E14112" t="s">
        <v>29278</v>
      </c>
      <c r="F14112" s="7">
        <v>327.27</v>
      </c>
      <c r="G14112" t="s">
        <v>33</v>
      </c>
      <c r="H14112" t="s">
        <v>31814</v>
      </c>
      <c r="I14112" t="s">
        <v>31819</v>
      </c>
      <c r="M14112" t="s">
        <v>36</v>
      </c>
      <c r="N14112" t="str">
        <f>IF(AND(PESQUISA!$B$3&lt;&gt;"",OR(PESQUISA!$B$4="TODAS",B14112=PESQUISA!$B$4),ISNUMBER(SEARCH(PESQUISA!$B$3,D14112))),ROW()-1,"")</f>
        <v/>
      </c>
    </row>
    <row r="14113" spans="1:14" x14ac:dyDescent="0.3">
      <c r="A14113" t="s">
        <v>42522</v>
      </c>
      <c r="B14113" t="s">
        <v>31811</v>
      </c>
      <c r="C14113" t="s">
        <v>42523</v>
      </c>
      <c r="D14113" t="s">
        <v>42524</v>
      </c>
      <c r="E14113" t="s">
        <v>60</v>
      </c>
      <c r="F14113" s="7">
        <v>47.83</v>
      </c>
      <c r="G14113" t="s">
        <v>33</v>
      </c>
      <c r="H14113" t="s">
        <v>31814</v>
      </c>
      <c r="I14113" t="s">
        <v>31819</v>
      </c>
      <c r="M14113" t="s">
        <v>36</v>
      </c>
      <c r="N14113" t="str">
        <f>IF(AND(PESQUISA!$B$3&lt;&gt;"",OR(PESQUISA!$B$4="TODAS",B14113=PESQUISA!$B$4),ISNUMBER(SEARCH(PESQUISA!$B$3,D14113))),ROW()-1,"")</f>
        <v/>
      </c>
    </row>
    <row r="14114" spans="1:14" x14ac:dyDescent="0.3">
      <c r="A14114" t="s">
        <v>42525</v>
      </c>
      <c r="B14114" t="s">
        <v>31811</v>
      </c>
      <c r="C14114" t="s">
        <v>42526</v>
      </c>
      <c r="D14114" t="s">
        <v>42527</v>
      </c>
      <c r="E14114" t="s">
        <v>60</v>
      </c>
      <c r="F14114" s="7">
        <v>39.74</v>
      </c>
      <c r="G14114" t="s">
        <v>33</v>
      </c>
      <c r="H14114" t="s">
        <v>31814</v>
      </c>
      <c r="I14114" t="s">
        <v>31819</v>
      </c>
      <c r="M14114" t="s">
        <v>36</v>
      </c>
      <c r="N14114" t="str">
        <f>IF(AND(PESQUISA!$B$3&lt;&gt;"",OR(PESQUISA!$B$4="TODAS",B14114=PESQUISA!$B$4),ISNUMBER(SEARCH(PESQUISA!$B$3,D14114))),ROW()-1,"")</f>
        <v/>
      </c>
    </row>
    <row r="14115" spans="1:14" x14ac:dyDescent="0.3">
      <c r="A14115" t="s">
        <v>42528</v>
      </c>
      <c r="B14115" t="s">
        <v>31811</v>
      </c>
      <c r="C14115" t="s">
        <v>42529</v>
      </c>
      <c r="D14115" t="s">
        <v>42530</v>
      </c>
      <c r="E14115" t="s">
        <v>60</v>
      </c>
      <c r="F14115" s="7">
        <v>47.66</v>
      </c>
      <c r="G14115" t="s">
        <v>33</v>
      </c>
      <c r="H14115" t="s">
        <v>31814</v>
      </c>
      <c r="I14115" t="s">
        <v>31819</v>
      </c>
      <c r="M14115" t="s">
        <v>36</v>
      </c>
      <c r="N14115" t="str">
        <f>IF(AND(PESQUISA!$B$3&lt;&gt;"",OR(PESQUISA!$B$4="TODAS",B14115=PESQUISA!$B$4),ISNUMBER(SEARCH(PESQUISA!$B$3,D14115))),ROW()-1,"")</f>
        <v/>
      </c>
    </row>
    <row r="14116" spans="1:14" x14ac:dyDescent="0.3">
      <c r="A14116" t="s">
        <v>42531</v>
      </c>
      <c r="B14116" t="s">
        <v>31811</v>
      </c>
      <c r="C14116" t="s">
        <v>42532</v>
      </c>
      <c r="D14116" t="s">
        <v>42533</v>
      </c>
      <c r="E14116" t="s">
        <v>60</v>
      </c>
      <c r="F14116" s="7">
        <v>110</v>
      </c>
      <c r="G14116" t="s">
        <v>33</v>
      </c>
      <c r="H14116" t="s">
        <v>31814</v>
      </c>
      <c r="I14116" t="s">
        <v>31819</v>
      </c>
      <c r="M14116" t="s">
        <v>36</v>
      </c>
      <c r="N14116" t="str">
        <f>IF(AND(PESQUISA!$B$3&lt;&gt;"",OR(PESQUISA!$B$4="TODAS",B14116=PESQUISA!$B$4),ISNUMBER(SEARCH(PESQUISA!$B$3,D14116))),ROW()-1,"")</f>
        <v/>
      </c>
    </row>
    <row r="14117" spans="1:14" x14ac:dyDescent="0.3">
      <c r="A14117" t="s">
        <v>42534</v>
      </c>
      <c r="B14117" t="s">
        <v>31811</v>
      </c>
      <c r="C14117" t="s">
        <v>42535</v>
      </c>
      <c r="D14117" t="s">
        <v>42536</v>
      </c>
      <c r="E14117" t="s">
        <v>60</v>
      </c>
      <c r="F14117" s="7">
        <v>73.33</v>
      </c>
      <c r="G14117" t="s">
        <v>33</v>
      </c>
      <c r="H14117" t="s">
        <v>31814</v>
      </c>
      <c r="I14117" t="s">
        <v>31819</v>
      </c>
      <c r="M14117" t="s">
        <v>36</v>
      </c>
      <c r="N14117" t="str">
        <f>IF(AND(PESQUISA!$B$3&lt;&gt;"",OR(PESQUISA!$B$4="TODAS",B14117=PESQUISA!$B$4),ISNUMBER(SEARCH(PESQUISA!$B$3,D14117))),ROW()-1,"")</f>
        <v/>
      </c>
    </row>
    <row r="14118" spans="1:14" x14ac:dyDescent="0.3">
      <c r="A14118" t="s">
        <v>42537</v>
      </c>
      <c r="B14118" t="s">
        <v>31811</v>
      </c>
      <c r="C14118" t="s">
        <v>42538</v>
      </c>
      <c r="D14118" t="s">
        <v>42539</v>
      </c>
      <c r="E14118" t="s">
        <v>60</v>
      </c>
      <c r="F14118" s="7">
        <v>99</v>
      </c>
      <c r="G14118" t="s">
        <v>33</v>
      </c>
      <c r="H14118" t="s">
        <v>31814</v>
      </c>
      <c r="I14118" t="s">
        <v>31819</v>
      </c>
      <c r="M14118" t="s">
        <v>36</v>
      </c>
      <c r="N14118" t="str">
        <f>IF(AND(PESQUISA!$B$3&lt;&gt;"",OR(PESQUISA!$B$4="TODAS",B14118=PESQUISA!$B$4),ISNUMBER(SEARCH(PESQUISA!$B$3,D14118))),ROW()-1,"")</f>
        <v/>
      </c>
    </row>
    <row r="14119" spans="1:14" x14ac:dyDescent="0.3">
      <c r="A14119" t="s">
        <v>42540</v>
      </c>
      <c r="B14119" t="s">
        <v>31811</v>
      </c>
      <c r="C14119" t="s">
        <v>42541</v>
      </c>
      <c r="D14119" t="s">
        <v>42542</v>
      </c>
      <c r="E14119" t="s">
        <v>60</v>
      </c>
      <c r="F14119" s="7">
        <v>82.5</v>
      </c>
      <c r="G14119" t="s">
        <v>33</v>
      </c>
      <c r="H14119" t="s">
        <v>31814</v>
      </c>
      <c r="I14119" t="s">
        <v>31819</v>
      </c>
      <c r="M14119" t="s">
        <v>36</v>
      </c>
      <c r="N14119" t="str">
        <f>IF(AND(PESQUISA!$B$3&lt;&gt;"",OR(PESQUISA!$B$4="TODAS",B14119=PESQUISA!$B$4),ISNUMBER(SEARCH(PESQUISA!$B$3,D14119))),ROW()-1,"")</f>
        <v/>
      </c>
    </row>
    <row r="14120" spans="1:14" x14ac:dyDescent="0.3">
      <c r="A14120" t="s">
        <v>42543</v>
      </c>
      <c r="B14120" t="s">
        <v>31811</v>
      </c>
      <c r="C14120" t="s">
        <v>42544</v>
      </c>
      <c r="D14120" t="s">
        <v>42545</v>
      </c>
      <c r="E14120" t="s">
        <v>60</v>
      </c>
      <c r="F14120" s="7">
        <v>82.5</v>
      </c>
      <c r="G14120" t="s">
        <v>33</v>
      </c>
      <c r="H14120" t="s">
        <v>31814</v>
      </c>
      <c r="I14120" t="s">
        <v>31819</v>
      </c>
      <c r="M14120" t="s">
        <v>36</v>
      </c>
      <c r="N14120" t="str">
        <f>IF(AND(PESQUISA!$B$3&lt;&gt;"",OR(PESQUISA!$B$4="TODAS",B14120=PESQUISA!$B$4),ISNUMBER(SEARCH(PESQUISA!$B$3,D14120))),ROW()-1,"")</f>
        <v/>
      </c>
    </row>
    <row r="14121" spans="1:14" x14ac:dyDescent="0.3">
      <c r="A14121" t="s">
        <v>42546</v>
      </c>
      <c r="B14121" t="s">
        <v>31811</v>
      </c>
      <c r="C14121" t="s">
        <v>42547</v>
      </c>
      <c r="D14121" t="s">
        <v>42548</v>
      </c>
      <c r="E14121" t="s">
        <v>859</v>
      </c>
      <c r="F14121" s="7">
        <v>33.86</v>
      </c>
      <c r="G14121" t="s">
        <v>33</v>
      </c>
      <c r="H14121" t="s">
        <v>31814</v>
      </c>
      <c r="I14121" t="s">
        <v>31819</v>
      </c>
      <c r="M14121" t="s">
        <v>36</v>
      </c>
      <c r="N14121" t="str">
        <f>IF(AND(PESQUISA!$B$3&lt;&gt;"",OR(PESQUISA!$B$4="TODAS",B14121=PESQUISA!$B$4),ISNUMBER(SEARCH(PESQUISA!$B$3,D14121))),ROW()-1,"")</f>
        <v/>
      </c>
    </row>
    <row r="14122" spans="1:14" x14ac:dyDescent="0.3">
      <c r="A14122" t="s">
        <v>42549</v>
      </c>
      <c r="B14122" t="s">
        <v>31811</v>
      </c>
      <c r="C14122" t="s">
        <v>42550</v>
      </c>
      <c r="D14122" t="s">
        <v>42551</v>
      </c>
      <c r="E14122" t="s">
        <v>859</v>
      </c>
      <c r="F14122" s="7">
        <v>31.32</v>
      </c>
      <c r="G14122" t="s">
        <v>33</v>
      </c>
      <c r="H14122" t="s">
        <v>31814</v>
      </c>
      <c r="I14122" t="s">
        <v>31819</v>
      </c>
      <c r="M14122" t="s">
        <v>36</v>
      </c>
      <c r="N14122" t="str">
        <f>IF(AND(PESQUISA!$B$3&lt;&gt;"",OR(PESQUISA!$B$4="TODAS",B14122=PESQUISA!$B$4),ISNUMBER(SEARCH(PESQUISA!$B$3,D14122))),ROW()-1,"")</f>
        <v/>
      </c>
    </row>
    <row r="14123" spans="1:14" x14ac:dyDescent="0.3">
      <c r="A14123" t="s">
        <v>42552</v>
      </c>
      <c r="B14123" t="s">
        <v>31811</v>
      </c>
      <c r="C14123" t="s">
        <v>42553</v>
      </c>
      <c r="D14123" t="s">
        <v>42554</v>
      </c>
      <c r="E14123" t="s">
        <v>859</v>
      </c>
      <c r="F14123" s="7">
        <v>23.45</v>
      </c>
      <c r="G14123" t="s">
        <v>33</v>
      </c>
      <c r="H14123" t="s">
        <v>31814</v>
      </c>
      <c r="I14123" t="s">
        <v>31819</v>
      </c>
      <c r="M14123" t="s">
        <v>36</v>
      </c>
      <c r="N14123" t="str">
        <f>IF(AND(PESQUISA!$B$3&lt;&gt;"",OR(PESQUISA!$B$4="TODAS",B14123=PESQUISA!$B$4),ISNUMBER(SEARCH(PESQUISA!$B$3,D14123))),ROW()-1,"")</f>
        <v/>
      </c>
    </row>
    <row r="14124" spans="1:14" x14ac:dyDescent="0.3">
      <c r="A14124" t="s">
        <v>42555</v>
      </c>
      <c r="B14124" t="s">
        <v>31811</v>
      </c>
      <c r="C14124" t="s">
        <v>42556</v>
      </c>
      <c r="D14124" t="s">
        <v>42557</v>
      </c>
      <c r="E14124" t="s">
        <v>859</v>
      </c>
      <c r="F14124" s="7">
        <v>21.24</v>
      </c>
      <c r="G14124" t="s">
        <v>33</v>
      </c>
      <c r="H14124" t="s">
        <v>31814</v>
      </c>
      <c r="I14124" t="s">
        <v>31819</v>
      </c>
      <c r="M14124" t="s">
        <v>36</v>
      </c>
      <c r="N14124" t="str">
        <f>IF(AND(PESQUISA!$B$3&lt;&gt;"",OR(PESQUISA!$B$4="TODAS",B14124=PESQUISA!$B$4),ISNUMBER(SEARCH(PESQUISA!$B$3,D14124))),ROW()-1,"")</f>
        <v/>
      </c>
    </row>
    <row r="14125" spans="1:14" x14ac:dyDescent="0.3">
      <c r="A14125" t="s">
        <v>42558</v>
      </c>
      <c r="B14125" t="s">
        <v>31811</v>
      </c>
      <c r="C14125" t="s">
        <v>42559</v>
      </c>
      <c r="D14125" t="s">
        <v>42560</v>
      </c>
      <c r="E14125" t="s">
        <v>859</v>
      </c>
      <c r="F14125" s="7">
        <v>19.71</v>
      </c>
      <c r="G14125" t="s">
        <v>33</v>
      </c>
      <c r="H14125" t="s">
        <v>31814</v>
      </c>
      <c r="I14125" t="s">
        <v>31819</v>
      </c>
      <c r="M14125" t="s">
        <v>36</v>
      </c>
      <c r="N14125" t="str">
        <f>IF(AND(PESQUISA!$B$3&lt;&gt;"",OR(PESQUISA!$B$4="TODAS",B14125=PESQUISA!$B$4),ISNUMBER(SEARCH(PESQUISA!$B$3,D14125))),ROW()-1,"")</f>
        <v/>
      </c>
    </row>
    <row r="14126" spans="1:14" x14ac:dyDescent="0.3">
      <c r="A14126" t="s">
        <v>42561</v>
      </c>
      <c r="B14126" t="s">
        <v>31811</v>
      </c>
      <c r="C14126" t="s">
        <v>42562</v>
      </c>
      <c r="D14126" t="s">
        <v>42563</v>
      </c>
      <c r="E14126" t="s">
        <v>859</v>
      </c>
      <c r="F14126" s="7">
        <v>19.940000000000001</v>
      </c>
      <c r="G14126" t="s">
        <v>33</v>
      </c>
      <c r="H14126" t="s">
        <v>31814</v>
      </c>
      <c r="I14126" t="s">
        <v>31819</v>
      </c>
      <c r="M14126" t="s">
        <v>36</v>
      </c>
      <c r="N14126" t="str">
        <f>IF(AND(PESQUISA!$B$3&lt;&gt;"",OR(PESQUISA!$B$4="TODAS",B14126=PESQUISA!$B$4),ISNUMBER(SEARCH(PESQUISA!$B$3,D14126))),ROW()-1,"")</f>
        <v/>
      </c>
    </row>
    <row r="14127" spans="1:14" x14ac:dyDescent="0.3">
      <c r="A14127" t="s">
        <v>42564</v>
      </c>
      <c r="B14127" t="s">
        <v>31811</v>
      </c>
      <c r="C14127" t="s">
        <v>42565</v>
      </c>
      <c r="D14127" t="s">
        <v>42566</v>
      </c>
      <c r="E14127" t="s">
        <v>859</v>
      </c>
      <c r="F14127" s="7">
        <v>18.97</v>
      </c>
      <c r="G14127" t="s">
        <v>33</v>
      </c>
      <c r="H14127" t="s">
        <v>31814</v>
      </c>
      <c r="I14127" t="s">
        <v>31819</v>
      </c>
      <c r="M14127" t="s">
        <v>36</v>
      </c>
      <c r="N14127" t="str">
        <f>IF(AND(PESQUISA!$B$3&lt;&gt;"",OR(PESQUISA!$B$4="TODAS",B14127=PESQUISA!$B$4),ISNUMBER(SEARCH(PESQUISA!$B$3,D14127))),ROW()-1,"")</f>
        <v/>
      </c>
    </row>
    <row r="14128" spans="1:14" x14ac:dyDescent="0.3">
      <c r="A14128" t="s">
        <v>42567</v>
      </c>
      <c r="B14128" t="s">
        <v>31811</v>
      </c>
      <c r="C14128" t="s">
        <v>42568</v>
      </c>
      <c r="D14128" t="s">
        <v>42569</v>
      </c>
      <c r="E14128" t="s">
        <v>859</v>
      </c>
      <c r="F14128" s="7">
        <v>18.760000000000002</v>
      </c>
      <c r="G14128" t="s">
        <v>33</v>
      </c>
      <c r="H14128" t="s">
        <v>31814</v>
      </c>
      <c r="I14128" t="s">
        <v>31819</v>
      </c>
      <c r="M14128" t="s">
        <v>36</v>
      </c>
      <c r="N14128" t="str">
        <f>IF(AND(PESQUISA!$B$3&lt;&gt;"",OR(PESQUISA!$B$4="TODAS",B14128=PESQUISA!$B$4),ISNUMBER(SEARCH(PESQUISA!$B$3,D14128))),ROW()-1,"")</f>
        <v/>
      </c>
    </row>
    <row r="14129" spans="1:14" x14ac:dyDescent="0.3">
      <c r="A14129" t="s">
        <v>42570</v>
      </c>
      <c r="B14129" t="s">
        <v>31811</v>
      </c>
      <c r="C14129" t="s">
        <v>42571</v>
      </c>
      <c r="D14129" t="s">
        <v>42572</v>
      </c>
      <c r="E14129" t="s">
        <v>859</v>
      </c>
      <c r="F14129" s="7">
        <v>17.8</v>
      </c>
      <c r="G14129" t="s">
        <v>33</v>
      </c>
      <c r="H14129" t="s">
        <v>31814</v>
      </c>
      <c r="I14129" t="s">
        <v>31819</v>
      </c>
      <c r="M14129" t="s">
        <v>36</v>
      </c>
      <c r="N14129" t="str">
        <f>IF(AND(PESQUISA!$B$3&lt;&gt;"",OR(PESQUISA!$B$4="TODAS",B14129=PESQUISA!$B$4),ISNUMBER(SEARCH(PESQUISA!$B$3,D14129))),ROW()-1,"")</f>
        <v/>
      </c>
    </row>
    <row r="14130" spans="1:14" x14ac:dyDescent="0.3">
      <c r="A14130" t="s">
        <v>42573</v>
      </c>
      <c r="B14130" t="s">
        <v>31811</v>
      </c>
      <c r="C14130" t="s">
        <v>42574</v>
      </c>
      <c r="D14130" t="s">
        <v>42575</v>
      </c>
      <c r="E14130" t="s">
        <v>859</v>
      </c>
      <c r="F14130" s="7">
        <v>18.14</v>
      </c>
      <c r="G14130" t="s">
        <v>33</v>
      </c>
      <c r="H14130" t="s">
        <v>31814</v>
      </c>
      <c r="I14130" t="s">
        <v>31819</v>
      </c>
      <c r="M14130" t="s">
        <v>36</v>
      </c>
      <c r="N14130" t="str">
        <f>IF(AND(PESQUISA!$B$3&lt;&gt;"",OR(PESQUISA!$B$4="TODAS",B14130=PESQUISA!$B$4),ISNUMBER(SEARCH(PESQUISA!$B$3,D14130))),ROW()-1,"")</f>
        <v/>
      </c>
    </row>
    <row r="14131" spans="1:14" x14ac:dyDescent="0.3">
      <c r="A14131" t="s">
        <v>42576</v>
      </c>
      <c r="B14131" t="s">
        <v>31811</v>
      </c>
      <c r="C14131" t="s">
        <v>42577</v>
      </c>
      <c r="D14131" t="s">
        <v>42578</v>
      </c>
      <c r="E14131" t="s">
        <v>859</v>
      </c>
      <c r="F14131" s="7">
        <v>18.14</v>
      </c>
      <c r="G14131" t="s">
        <v>33</v>
      </c>
      <c r="H14131" t="s">
        <v>31814</v>
      </c>
      <c r="I14131" t="s">
        <v>31819</v>
      </c>
      <c r="M14131" t="s">
        <v>36</v>
      </c>
      <c r="N14131" t="str">
        <f>IF(AND(PESQUISA!$B$3&lt;&gt;"",OR(PESQUISA!$B$4="TODAS",B14131=PESQUISA!$B$4),ISNUMBER(SEARCH(PESQUISA!$B$3,D14131))),ROW()-1,"")</f>
        <v/>
      </c>
    </row>
    <row r="14132" spans="1:14" x14ac:dyDescent="0.3">
      <c r="A14132" t="s">
        <v>42579</v>
      </c>
      <c r="B14132" t="s">
        <v>31811</v>
      </c>
      <c r="C14132" t="s">
        <v>42580</v>
      </c>
      <c r="D14132" t="s">
        <v>42581</v>
      </c>
      <c r="E14132" t="s">
        <v>859</v>
      </c>
      <c r="F14132" s="7">
        <v>18.34</v>
      </c>
      <c r="G14132" t="s">
        <v>33</v>
      </c>
      <c r="H14132" t="s">
        <v>31814</v>
      </c>
      <c r="I14132" t="s">
        <v>31819</v>
      </c>
      <c r="M14132" t="s">
        <v>36</v>
      </c>
      <c r="N14132" t="str">
        <f>IF(AND(PESQUISA!$B$3&lt;&gt;"",OR(PESQUISA!$B$4="TODAS",B14132=PESQUISA!$B$4),ISNUMBER(SEARCH(PESQUISA!$B$3,D14132))),ROW()-1,"")</f>
        <v/>
      </c>
    </row>
    <row r="14133" spans="1:14" x14ac:dyDescent="0.3">
      <c r="A14133" t="s">
        <v>42582</v>
      </c>
      <c r="B14133" t="s">
        <v>31811</v>
      </c>
      <c r="C14133" t="s">
        <v>42583</v>
      </c>
      <c r="D14133" t="s">
        <v>42584</v>
      </c>
      <c r="E14133" t="s">
        <v>859</v>
      </c>
      <c r="F14133" s="7">
        <v>17.8</v>
      </c>
      <c r="G14133" t="s">
        <v>33</v>
      </c>
      <c r="H14133" t="s">
        <v>31814</v>
      </c>
      <c r="I14133" t="s">
        <v>31819</v>
      </c>
      <c r="M14133" t="s">
        <v>36</v>
      </c>
      <c r="N14133" t="str">
        <f>IF(AND(PESQUISA!$B$3&lt;&gt;"",OR(PESQUISA!$B$4="TODAS",B14133=PESQUISA!$B$4),ISNUMBER(SEARCH(PESQUISA!$B$3,D14133))),ROW()-1,"")</f>
        <v/>
      </c>
    </row>
    <row r="14134" spans="1:14" x14ac:dyDescent="0.3">
      <c r="A14134" t="s">
        <v>42585</v>
      </c>
      <c r="B14134" t="s">
        <v>31811</v>
      </c>
      <c r="C14134" t="s">
        <v>42586</v>
      </c>
      <c r="D14134" t="s">
        <v>42587</v>
      </c>
      <c r="E14134" t="s">
        <v>859</v>
      </c>
      <c r="F14134" s="7">
        <v>17.5</v>
      </c>
      <c r="G14134" t="s">
        <v>33</v>
      </c>
      <c r="H14134" t="s">
        <v>31814</v>
      </c>
      <c r="I14134" t="s">
        <v>31819</v>
      </c>
      <c r="M14134" t="s">
        <v>36</v>
      </c>
      <c r="N14134" t="str">
        <f>IF(AND(PESQUISA!$B$3&lt;&gt;"",OR(PESQUISA!$B$4="TODAS",B14134=PESQUISA!$B$4),ISNUMBER(SEARCH(PESQUISA!$B$3,D14134))),ROW()-1,"")</f>
        <v/>
      </c>
    </row>
    <row r="14135" spans="1:14" x14ac:dyDescent="0.3">
      <c r="A14135" t="s">
        <v>42588</v>
      </c>
      <c r="B14135" t="s">
        <v>31811</v>
      </c>
      <c r="C14135" t="s">
        <v>42589</v>
      </c>
      <c r="D14135" t="s">
        <v>42590</v>
      </c>
      <c r="E14135" t="s">
        <v>859</v>
      </c>
      <c r="F14135" s="7">
        <v>17.8</v>
      </c>
      <c r="G14135" t="s">
        <v>33</v>
      </c>
      <c r="H14135" t="s">
        <v>31814</v>
      </c>
      <c r="I14135" t="s">
        <v>31819</v>
      </c>
      <c r="M14135" t="s">
        <v>36</v>
      </c>
      <c r="N14135" t="str">
        <f>IF(AND(PESQUISA!$B$3&lt;&gt;"",OR(PESQUISA!$B$4="TODAS",B14135=PESQUISA!$B$4),ISNUMBER(SEARCH(PESQUISA!$B$3,D14135))),ROW()-1,"")</f>
        <v/>
      </c>
    </row>
    <row r="14136" spans="1:14" x14ac:dyDescent="0.3">
      <c r="A14136" t="s">
        <v>42591</v>
      </c>
      <c r="B14136" t="s">
        <v>31811</v>
      </c>
      <c r="C14136" t="s">
        <v>42592</v>
      </c>
      <c r="D14136" t="s">
        <v>42593</v>
      </c>
      <c r="E14136" t="s">
        <v>859</v>
      </c>
      <c r="F14136" s="7">
        <v>18.04</v>
      </c>
      <c r="G14136" t="s">
        <v>33</v>
      </c>
      <c r="H14136" t="s">
        <v>31814</v>
      </c>
      <c r="I14136" t="s">
        <v>31819</v>
      </c>
      <c r="M14136" t="s">
        <v>36</v>
      </c>
      <c r="N14136" t="str">
        <f>IF(AND(PESQUISA!$B$3&lt;&gt;"",OR(PESQUISA!$B$4="TODAS",B14136=PESQUISA!$B$4),ISNUMBER(SEARCH(PESQUISA!$B$3,D14136))),ROW()-1,"")</f>
        <v/>
      </c>
    </row>
    <row r="14137" spans="1:14" x14ac:dyDescent="0.3">
      <c r="A14137" t="s">
        <v>42594</v>
      </c>
      <c r="B14137" t="s">
        <v>31811</v>
      </c>
      <c r="C14137" t="s">
        <v>42595</v>
      </c>
      <c r="D14137" t="s">
        <v>42596</v>
      </c>
      <c r="E14137" t="s">
        <v>859</v>
      </c>
      <c r="F14137" s="7">
        <v>17.78</v>
      </c>
      <c r="G14137" t="s">
        <v>33</v>
      </c>
      <c r="H14137" t="s">
        <v>31814</v>
      </c>
      <c r="I14137" t="s">
        <v>31819</v>
      </c>
      <c r="M14137" t="s">
        <v>36</v>
      </c>
      <c r="N14137" t="str">
        <f>IF(AND(PESQUISA!$B$3&lt;&gt;"",OR(PESQUISA!$B$4="TODAS",B14137=PESQUISA!$B$4),ISNUMBER(SEARCH(PESQUISA!$B$3,D14137))),ROW()-1,"")</f>
        <v/>
      </c>
    </row>
    <row r="14138" spans="1:14" x14ac:dyDescent="0.3">
      <c r="A14138" t="s">
        <v>42597</v>
      </c>
      <c r="B14138" t="s">
        <v>31811</v>
      </c>
      <c r="C14138" t="s">
        <v>42598</v>
      </c>
      <c r="D14138" t="s">
        <v>42599</v>
      </c>
      <c r="E14138" t="s">
        <v>859</v>
      </c>
      <c r="F14138" s="7">
        <v>17.93</v>
      </c>
      <c r="G14138" t="s">
        <v>33</v>
      </c>
      <c r="H14138" t="s">
        <v>31814</v>
      </c>
      <c r="I14138" t="s">
        <v>31819</v>
      </c>
      <c r="M14138" t="s">
        <v>36</v>
      </c>
      <c r="N14138" t="str">
        <f>IF(AND(PESQUISA!$B$3&lt;&gt;"",OR(PESQUISA!$B$4="TODAS",B14138=PESQUISA!$B$4),ISNUMBER(SEARCH(PESQUISA!$B$3,D14138))),ROW()-1,"")</f>
        <v/>
      </c>
    </row>
    <row r="14139" spans="1:14" x14ac:dyDescent="0.3">
      <c r="A14139" t="s">
        <v>42600</v>
      </c>
      <c r="B14139" t="s">
        <v>31811</v>
      </c>
      <c r="C14139" t="s">
        <v>42601</v>
      </c>
      <c r="D14139" t="s">
        <v>42602</v>
      </c>
      <c r="E14139" t="s">
        <v>859</v>
      </c>
      <c r="F14139" s="7">
        <v>21.97</v>
      </c>
      <c r="G14139" t="s">
        <v>33</v>
      </c>
      <c r="H14139" t="s">
        <v>31814</v>
      </c>
      <c r="I14139" t="s">
        <v>31819</v>
      </c>
      <c r="M14139" t="s">
        <v>36</v>
      </c>
      <c r="N14139" t="str">
        <f>IF(AND(PESQUISA!$B$3&lt;&gt;"",OR(PESQUISA!$B$4="TODAS",B14139=PESQUISA!$B$4),ISNUMBER(SEARCH(PESQUISA!$B$3,D14139))),ROW()-1,"")</f>
        <v/>
      </c>
    </row>
    <row r="14140" spans="1:14" x14ac:dyDescent="0.3">
      <c r="A14140" t="s">
        <v>42603</v>
      </c>
      <c r="B14140" t="s">
        <v>31811</v>
      </c>
      <c r="C14140" t="s">
        <v>42604</v>
      </c>
      <c r="D14140" t="s">
        <v>42605</v>
      </c>
      <c r="E14140" t="s">
        <v>859</v>
      </c>
      <c r="F14140" s="7">
        <v>20.02</v>
      </c>
      <c r="G14140" t="s">
        <v>33</v>
      </c>
      <c r="H14140" t="s">
        <v>31814</v>
      </c>
      <c r="I14140" t="s">
        <v>31819</v>
      </c>
      <c r="M14140" t="s">
        <v>36</v>
      </c>
      <c r="N14140" t="str">
        <f>IF(AND(PESQUISA!$B$3&lt;&gt;"",OR(PESQUISA!$B$4="TODAS",B14140=PESQUISA!$B$4),ISNUMBER(SEARCH(PESQUISA!$B$3,D14140))),ROW()-1,"")</f>
        <v/>
      </c>
    </row>
    <row r="14141" spans="1:14" x14ac:dyDescent="0.3">
      <c r="A14141" t="s">
        <v>42606</v>
      </c>
      <c r="B14141" t="s">
        <v>31811</v>
      </c>
      <c r="C14141" t="s">
        <v>42607</v>
      </c>
      <c r="D14141" t="s">
        <v>42608</v>
      </c>
      <c r="E14141" t="s">
        <v>40</v>
      </c>
      <c r="G14141" t="s">
        <v>33</v>
      </c>
      <c r="H14141" t="s">
        <v>31814</v>
      </c>
      <c r="I14141" t="s">
        <v>31819</v>
      </c>
      <c r="M14141" t="s">
        <v>53</v>
      </c>
      <c r="N14141" t="str">
        <f>IF(AND(PESQUISA!$B$3&lt;&gt;"",OR(PESQUISA!$B$4="TODAS",B14141=PESQUISA!$B$4),ISNUMBER(SEARCH(PESQUISA!$B$3,D14141))),ROW()-1,"")</f>
        <v/>
      </c>
    </row>
    <row r="14142" spans="1:14" x14ac:dyDescent="0.3">
      <c r="A14142" t="s">
        <v>42609</v>
      </c>
      <c r="B14142" t="s">
        <v>31811</v>
      </c>
      <c r="C14142" t="s">
        <v>42610</v>
      </c>
      <c r="D14142" t="s">
        <v>42611</v>
      </c>
      <c r="E14142" t="s">
        <v>29882</v>
      </c>
      <c r="F14142" s="7">
        <v>522.75</v>
      </c>
      <c r="G14142" t="s">
        <v>33</v>
      </c>
      <c r="H14142" t="s">
        <v>31814</v>
      </c>
      <c r="I14142" t="s">
        <v>31819</v>
      </c>
      <c r="M14142" t="s">
        <v>36</v>
      </c>
      <c r="N14142" t="str">
        <f>IF(AND(PESQUISA!$B$3&lt;&gt;"",OR(PESQUISA!$B$4="TODAS",B14142=PESQUISA!$B$4),ISNUMBER(SEARCH(PESQUISA!$B$3,D14142))),ROW()-1,"")</f>
        <v/>
      </c>
    </row>
    <row r="14143" spans="1:14" x14ac:dyDescent="0.3">
      <c r="A14143" t="s">
        <v>42612</v>
      </c>
      <c r="B14143" t="s">
        <v>31811</v>
      </c>
      <c r="C14143" t="s">
        <v>42613</v>
      </c>
      <c r="D14143" t="s">
        <v>42614</v>
      </c>
      <c r="E14143" t="s">
        <v>29882</v>
      </c>
      <c r="F14143" s="7">
        <v>120.81</v>
      </c>
      <c r="G14143" t="s">
        <v>33</v>
      </c>
      <c r="H14143" t="s">
        <v>31814</v>
      </c>
      <c r="I14143" t="s">
        <v>31819</v>
      </c>
      <c r="M14143" t="s">
        <v>36</v>
      </c>
      <c r="N14143" t="str">
        <f>IF(AND(PESQUISA!$B$3&lt;&gt;"",OR(PESQUISA!$B$4="TODAS",B14143=PESQUISA!$B$4),ISNUMBER(SEARCH(PESQUISA!$B$3,D14143))),ROW()-1,"")</f>
        <v/>
      </c>
    </row>
    <row r="14144" spans="1:14" x14ac:dyDescent="0.3">
      <c r="A14144" t="s">
        <v>42615</v>
      </c>
      <c r="B14144" t="s">
        <v>31811</v>
      </c>
      <c r="C14144" t="s">
        <v>42616</v>
      </c>
      <c r="D14144" t="s">
        <v>42617</v>
      </c>
      <c r="E14144" t="s">
        <v>29882</v>
      </c>
      <c r="F14144" s="7">
        <v>19.95</v>
      </c>
      <c r="G14144" t="s">
        <v>33</v>
      </c>
      <c r="H14144" t="s">
        <v>31814</v>
      </c>
      <c r="I14144" t="s">
        <v>31819</v>
      </c>
      <c r="M14144" t="s">
        <v>36</v>
      </c>
      <c r="N14144" t="str">
        <f>IF(AND(PESQUISA!$B$3&lt;&gt;"",OR(PESQUISA!$B$4="TODAS",B14144=PESQUISA!$B$4),ISNUMBER(SEARCH(PESQUISA!$B$3,D14144))),ROW()-1,"")</f>
        <v/>
      </c>
    </row>
    <row r="14145" spans="1:14" x14ac:dyDescent="0.3">
      <c r="A14145" t="s">
        <v>42618</v>
      </c>
      <c r="B14145" t="s">
        <v>31811</v>
      </c>
      <c r="C14145" t="s">
        <v>42619</v>
      </c>
      <c r="D14145" t="s">
        <v>42620</v>
      </c>
      <c r="E14145" t="s">
        <v>40</v>
      </c>
      <c r="F14145" s="7">
        <v>94570.97</v>
      </c>
      <c r="G14145" t="s">
        <v>33</v>
      </c>
      <c r="H14145" t="s">
        <v>31814</v>
      </c>
      <c r="I14145" t="s">
        <v>32347</v>
      </c>
      <c r="M14145" t="s">
        <v>36</v>
      </c>
      <c r="N14145" t="str">
        <f>IF(AND(PESQUISA!$B$3&lt;&gt;"",OR(PESQUISA!$B$4="TODAS",B14145=PESQUISA!$B$4),ISNUMBER(SEARCH(PESQUISA!$B$3,D14145))),ROW()-1,"")</f>
        <v/>
      </c>
    </row>
    <row r="14146" spans="1:14" x14ac:dyDescent="0.3">
      <c r="A14146" t="s">
        <v>42621</v>
      </c>
      <c r="B14146" t="s">
        <v>31811</v>
      </c>
      <c r="C14146" t="s">
        <v>42622</v>
      </c>
      <c r="D14146" t="s">
        <v>42623</v>
      </c>
      <c r="E14146" t="s">
        <v>40</v>
      </c>
      <c r="F14146" s="7">
        <v>125353.34</v>
      </c>
      <c r="G14146" t="s">
        <v>33</v>
      </c>
      <c r="H14146" t="s">
        <v>31814</v>
      </c>
      <c r="I14146" t="s">
        <v>32347</v>
      </c>
      <c r="M14146" t="s">
        <v>36</v>
      </c>
      <c r="N14146" t="str">
        <f>IF(AND(PESQUISA!$B$3&lt;&gt;"",OR(PESQUISA!$B$4="TODAS",B14146=PESQUISA!$B$4),ISNUMBER(SEARCH(PESQUISA!$B$3,D14146))),ROW()-1,"")</f>
        <v/>
      </c>
    </row>
    <row r="14147" spans="1:14" x14ac:dyDescent="0.3">
      <c r="A14147" t="s">
        <v>42624</v>
      </c>
      <c r="B14147" t="s">
        <v>31811</v>
      </c>
      <c r="C14147" t="s">
        <v>42625</v>
      </c>
      <c r="D14147" t="s">
        <v>42626</v>
      </c>
      <c r="E14147" t="s">
        <v>40</v>
      </c>
      <c r="F14147" s="7">
        <v>752</v>
      </c>
      <c r="G14147" t="s">
        <v>33</v>
      </c>
      <c r="H14147" t="s">
        <v>31814</v>
      </c>
      <c r="I14147" t="s">
        <v>32347</v>
      </c>
      <c r="M14147" t="s">
        <v>36</v>
      </c>
      <c r="N14147" t="str">
        <f>IF(AND(PESQUISA!$B$3&lt;&gt;"",OR(PESQUISA!$B$4="TODAS",B14147=PESQUISA!$B$4),ISNUMBER(SEARCH(PESQUISA!$B$3,D14147))),ROW()-1,"")</f>
        <v/>
      </c>
    </row>
    <row r="14148" spans="1:14" x14ac:dyDescent="0.3">
      <c r="A14148" t="s">
        <v>42627</v>
      </c>
      <c r="B14148" t="s">
        <v>31811</v>
      </c>
      <c r="C14148" t="s">
        <v>42628</v>
      </c>
      <c r="D14148" t="s">
        <v>42629</v>
      </c>
      <c r="E14148" t="s">
        <v>40</v>
      </c>
      <c r="F14148" s="7">
        <v>56.24</v>
      </c>
      <c r="G14148" t="s">
        <v>33</v>
      </c>
      <c r="H14148" t="s">
        <v>31814</v>
      </c>
      <c r="I14148" t="s">
        <v>31819</v>
      </c>
      <c r="M14148" t="s">
        <v>36</v>
      </c>
      <c r="N14148" t="str">
        <f>IF(AND(PESQUISA!$B$3&lt;&gt;"",OR(PESQUISA!$B$4="TODAS",B14148=PESQUISA!$B$4),ISNUMBER(SEARCH(PESQUISA!$B$3,D14148))),ROW()-1,"")</f>
        <v/>
      </c>
    </row>
    <row r="14149" spans="1:14" x14ac:dyDescent="0.3">
      <c r="A14149" t="s">
        <v>42630</v>
      </c>
      <c r="B14149" t="s">
        <v>31811</v>
      </c>
      <c r="C14149" t="s">
        <v>42631</v>
      </c>
      <c r="D14149" t="s">
        <v>42632</v>
      </c>
      <c r="E14149" t="s">
        <v>40</v>
      </c>
      <c r="F14149" s="7">
        <v>12.83</v>
      </c>
      <c r="G14149" t="s">
        <v>33</v>
      </c>
      <c r="H14149" t="s">
        <v>31814</v>
      </c>
      <c r="I14149" t="s">
        <v>31819</v>
      </c>
      <c r="M14149" t="s">
        <v>36</v>
      </c>
      <c r="N14149" t="str">
        <f>IF(AND(PESQUISA!$B$3&lt;&gt;"",OR(PESQUISA!$B$4="TODAS",B14149=PESQUISA!$B$4),ISNUMBER(SEARCH(PESQUISA!$B$3,D14149))),ROW()-1,"")</f>
        <v/>
      </c>
    </row>
    <row r="14150" spans="1:14" x14ac:dyDescent="0.3">
      <c r="A14150" t="s">
        <v>42633</v>
      </c>
      <c r="B14150" t="s">
        <v>31811</v>
      </c>
      <c r="C14150" t="s">
        <v>42634</v>
      </c>
      <c r="D14150" t="s">
        <v>42635</v>
      </c>
      <c r="E14150" t="s">
        <v>40</v>
      </c>
      <c r="F14150" s="7">
        <v>18.190000000000001</v>
      </c>
      <c r="G14150" t="s">
        <v>33</v>
      </c>
      <c r="H14150" t="s">
        <v>31814</v>
      </c>
      <c r="I14150" t="s">
        <v>31819</v>
      </c>
      <c r="M14150" t="s">
        <v>36</v>
      </c>
      <c r="N14150" t="str">
        <f>IF(AND(PESQUISA!$B$3&lt;&gt;"",OR(PESQUISA!$B$4="TODAS",B14150=PESQUISA!$B$4),ISNUMBER(SEARCH(PESQUISA!$B$3,D14150))),ROW()-1,"")</f>
        <v/>
      </c>
    </row>
    <row r="14151" spans="1:14" x14ac:dyDescent="0.3">
      <c r="A14151" t="s">
        <v>42636</v>
      </c>
      <c r="B14151" t="s">
        <v>31811</v>
      </c>
      <c r="C14151" t="s">
        <v>42637</v>
      </c>
      <c r="D14151" t="s">
        <v>42638</v>
      </c>
      <c r="E14151" t="s">
        <v>40</v>
      </c>
      <c r="F14151" s="7">
        <v>22.93</v>
      </c>
      <c r="G14151" t="s">
        <v>33</v>
      </c>
      <c r="H14151" t="s">
        <v>31814</v>
      </c>
      <c r="I14151" t="s">
        <v>31819</v>
      </c>
      <c r="M14151" t="s">
        <v>36</v>
      </c>
      <c r="N14151" t="str">
        <f>IF(AND(PESQUISA!$B$3&lt;&gt;"",OR(PESQUISA!$B$4="TODAS",B14151=PESQUISA!$B$4),ISNUMBER(SEARCH(PESQUISA!$B$3,D14151))),ROW()-1,"")</f>
        <v/>
      </c>
    </row>
    <row r="14152" spans="1:14" x14ac:dyDescent="0.3">
      <c r="A14152" t="s">
        <v>42639</v>
      </c>
      <c r="B14152" t="s">
        <v>31811</v>
      </c>
      <c r="C14152" t="s">
        <v>42640</v>
      </c>
      <c r="D14152" t="s">
        <v>42641</v>
      </c>
      <c r="E14152" t="s">
        <v>40</v>
      </c>
      <c r="F14152" s="7">
        <v>91.99</v>
      </c>
      <c r="G14152" t="s">
        <v>33</v>
      </c>
      <c r="H14152" t="s">
        <v>31814</v>
      </c>
      <c r="I14152" t="s">
        <v>31819</v>
      </c>
      <c r="M14152" t="s">
        <v>36</v>
      </c>
      <c r="N14152" t="str">
        <f>IF(AND(PESQUISA!$B$3&lt;&gt;"",OR(PESQUISA!$B$4="TODAS",B14152=PESQUISA!$B$4),ISNUMBER(SEARCH(PESQUISA!$B$3,D14152))),ROW()-1,"")</f>
        <v/>
      </c>
    </row>
    <row r="14153" spans="1:14" x14ac:dyDescent="0.3">
      <c r="A14153" t="s">
        <v>42642</v>
      </c>
      <c r="B14153" t="s">
        <v>31811</v>
      </c>
      <c r="C14153" t="s">
        <v>42643</v>
      </c>
      <c r="D14153" t="s">
        <v>42644</v>
      </c>
      <c r="E14153" t="s">
        <v>40</v>
      </c>
      <c r="F14153" s="7">
        <v>2.27</v>
      </c>
      <c r="G14153" t="s">
        <v>33</v>
      </c>
      <c r="H14153" t="s">
        <v>31814</v>
      </c>
      <c r="I14153" t="s">
        <v>31819</v>
      </c>
      <c r="M14153" t="s">
        <v>36</v>
      </c>
      <c r="N14153" t="str">
        <f>IF(AND(PESQUISA!$B$3&lt;&gt;"",OR(PESQUISA!$B$4="TODAS",B14153=PESQUISA!$B$4),ISNUMBER(SEARCH(PESQUISA!$B$3,D14153))),ROW()-1,"")</f>
        <v/>
      </c>
    </row>
    <row r="14154" spans="1:14" x14ac:dyDescent="0.3">
      <c r="A14154" t="s">
        <v>42645</v>
      </c>
      <c r="B14154" t="s">
        <v>31811</v>
      </c>
      <c r="C14154" t="s">
        <v>42646</v>
      </c>
      <c r="D14154" t="s">
        <v>42647</v>
      </c>
      <c r="E14154" t="s">
        <v>40</v>
      </c>
      <c r="F14154" s="7">
        <v>876.59</v>
      </c>
      <c r="G14154" t="s">
        <v>33</v>
      </c>
      <c r="H14154" t="s">
        <v>31814</v>
      </c>
      <c r="I14154" t="s">
        <v>31819</v>
      </c>
      <c r="M14154" t="s">
        <v>36</v>
      </c>
      <c r="N14154" t="str">
        <f>IF(AND(PESQUISA!$B$3&lt;&gt;"",OR(PESQUISA!$B$4="TODAS",B14154=PESQUISA!$B$4),ISNUMBER(SEARCH(PESQUISA!$B$3,D14154))),ROW()-1,"")</f>
        <v/>
      </c>
    </row>
    <row r="14155" spans="1:14" x14ac:dyDescent="0.3">
      <c r="A14155" t="s">
        <v>42648</v>
      </c>
      <c r="B14155" t="s">
        <v>31811</v>
      </c>
      <c r="C14155" t="s">
        <v>42649</v>
      </c>
      <c r="D14155" t="s">
        <v>42650</v>
      </c>
      <c r="E14155" t="s">
        <v>40</v>
      </c>
      <c r="F14155" s="7">
        <v>38.39</v>
      </c>
      <c r="G14155" t="s">
        <v>33</v>
      </c>
      <c r="H14155" t="s">
        <v>31814</v>
      </c>
      <c r="I14155" t="s">
        <v>31819</v>
      </c>
      <c r="M14155" t="s">
        <v>36</v>
      </c>
      <c r="N14155" t="str">
        <f>IF(AND(PESQUISA!$B$3&lt;&gt;"",OR(PESQUISA!$B$4="TODAS",B14155=PESQUISA!$B$4),ISNUMBER(SEARCH(PESQUISA!$B$3,D14155))),ROW()-1,"")</f>
        <v/>
      </c>
    </row>
    <row r="14156" spans="1:14" x14ac:dyDescent="0.3">
      <c r="A14156" t="s">
        <v>42651</v>
      </c>
      <c r="B14156" t="s">
        <v>31811</v>
      </c>
      <c r="C14156" t="s">
        <v>42652</v>
      </c>
      <c r="D14156" t="s">
        <v>42653</v>
      </c>
      <c r="E14156" t="s">
        <v>40</v>
      </c>
      <c r="F14156" s="7">
        <v>243.43</v>
      </c>
      <c r="G14156" t="s">
        <v>33</v>
      </c>
      <c r="H14156" t="s">
        <v>31814</v>
      </c>
      <c r="I14156" t="s">
        <v>31819</v>
      </c>
      <c r="M14156" t="s">
        <v>36</v>
      </c>
      <c r="N14156" t="str">
        <f>IF(AND(PESQUISA!$B$3&lt;&gt;"",OR(PESQUISA!$B$4="TODAS",B14156=PESQUISA!$B$4),ISNUMBER(SEARCH(PESQUISA!$B$3,D14156))),ROW()-1,"")</f>
        <v/>
      </c>
    </row>
    <row r="14157" spans="1:14" x14ac:dyDescent="0.3">
      <c r="A14157" t="s">
        <v>42654</v>
      </c>
      <c r="B14157" t="s">
        <v>31811</v>
      </c>
      <c r="C14157" t="s">
        <v>42655</v>
      </c>
      <c r="D14157" t="s">
        <v>42656</v>
      </c>
      <c r="E14157" t="s">
        <v>40</v>
      </c>
      <c r="G14157" t="s">
        <v>33</v>
      </c>
      <c r="H14157" t="s">
        <v>31814</v>
      </c>
      <c r="I14157" t="s">
        <v>31819</v>
      </c>
      <c r="M14157" t="s">
        <v>53</v>
      </c>
      <c r="N14157" t="str">
        <f>IF(AND(PESQUISA!$B$3&lt;&gt;"",OR(PESQUISA!$B$4="TODAS",B14157=PESQUISA!$B$4),ISNUMBER(SEARCH(PESQUISA!$B$3,D14157))),ROW()-1,"")</f>
        <v/>
      </c>
    </row>
    <row r="14158" spans="1:14" x14ac:dyDescent="0.3">
      <c r="A14158" t="s">
        <v>42657</v>
      </c>
      <c r="B14158" t="s">
        <v>31811</v>
      </c>
      <c r="C14158" t="s">
        <v>42658</v>
      </c>
      <c r="D14158" t="s">
        <v>42659</v>
      </c>
      <c r="E14158" t="s">
        <v>40</v>
      </c>
      <c r="F14158" s="7">
        <v>30.5</v>
      </c>
      <c r="G14158" t="s">
        <v>33</v>
      </c>
      <c r="H14158" t="s">
        <v>31814</v>
      </c>
      <c r="I14158" t="s">
        <v>31819</v>
      </c>
      <c r="M14158" t="s">
        <v>36</v>
      </c>
      <c r="N14158" t="str">
        <f>IF(AND(PESQUISA!$B$3&lt;&gt;"",OR(PESQUISA!$B$4="TODAS",B14158=PESQUISA!$B$4),ISNUMBER(SEARCH(PESQUISA!$B$3,D14158))),ROW()-1,"")</f>
        <v/>
      </c>
    </row>
    <row r="14159" spans="1:14" x14ac:dyDescent="0.3">
      <c r="A14159" t="s">
        <v>42660</v>
      </c>
      <c r="B14159" t="s">
        <v>31811</v>
      </c>
      <c r="C14159" t="s">
        <v>42661</v>
      </c>
      <c r="D14159" t="s">
        <v>42662</v>
      </c>
      <c r="E14159" t="s">
        <v>40</v>
      </c>
      <c r="F14159" s="7">
        <v>35.28</v>
      </c>
      <c r="G14159" t="s">
        <v>33</v>
      </c>
      <c r="H14159" t="s">
        <v>31814</v>
      </c>
      <c r="I14159" t="s">
        <v>31819</v>
      </c>
      <c r="M14159" t="s">
        <v>36</v>
      </c>
      <c r="N14159" t="str">
        <f>IF(AND(PESQUISA!$B$3&lt;&gt;"",OR(PESQUISA!$B$4="TODAS",B14159=PESQUISA!$B$4),ISNUMBER(SEARCH(PESQUISA!$B$3,D14159))),ROW()-1,"")</f>
        <v/>
      </c>
    </row>
    <row r="14160" spans="1:14" x14ac:dyDescent="0.3">
      <c r="A14160" t="s">
        <v>42663</v>
      </c>
      <c r="B14160" t="s">
        <v>31811</v>
      </c>
      <c r="C14160" t="s">
        <v>42664</v>
      </c>
      <c r="D14160" t="s">
        <v>42665</v>
      </c>
      <c r="E14160" t="s">
        <v>40</v>
      </c>
      <c r="F14160" s="7">
        <v>5.76</v>
      </c>
      <c r="G14160" t="s">
        <v>33</v>
      </c>
      <c r="H14160" t="s">
        <v>31814</v>
      </c>
      <c r="I14160" t="s">
        <v>31819</v>
      </c>
      <c r="M14160" t="s">
        <v>36</v>
      </c>
      <c r="N14160" t="str">
        <f>IF(AND(PESQUISA!$B$3&lt;&gt;"",OR(PESQUISA!$B$4="TODAS",B14160=PESQUISA!$B$4),ISNUMBER(SEARCH(PESQUISA!$B$3,D14160))),ROW()-1,"")</f>
        <v/>
      </c>
    </row>
    <row r="14161" spans="1:14" x14ac:dyDescent="0.3">
      <c r="A14161" t="s">
        <v>42666</v>
      </c>
      <c r="B14161" t="s">
        <v>31811</v>
      </c>
      <c r="C14161" t="s">
        <v>42667</v>
      </c>
      <c r="D14161" t="s">
        <v>42668</v>
      </c>
      <c r="E14161" t="s">
        <v>40</v>
      </c>
      <c r="F14161" s="7">
        <v>9.51</v>
      </c>
      <c r="G14161" t="s">
        <v>33</v>
      </c>
      <c r="H14161" t="s">
        <v>31814</v>
      </c>
      <c r="I14161" t="s">
        <v>31819</v>
      </c>
      <c r="M14161" t="s">
        <v>36</v>
      </c>
      <c r="N14161" t="str">
        <f>IF(AND(PESQUISA!$B$3&lt;&gt;"",OR(PESQUISA!$B$4="TODAS",B14161=PESQUISA!$B$4),ISNUMBER(SEARCH(PESQUISA!$B$3,D14161))),ROW()-1,"")</f>
        <v/>
      </c>
    </row>
    <row r="14162" spans="1:14" x14ac:dyDescent="0.3">
      <c r="A14162" t="s">
        <v>42669</v>
      </c>
      <c r="B14162" t="s">
        <v>31811</v>
      </c>
      <c r="C14162" t="s">
        <v>42670</v>
      </c>
      <c r="D14162" t="s">
        <v>42671</v>
      </c>
      <c r="E14162" t="s">
        <v>40</v>
      </c>
      <c r="F14162" s="7">
        <v>9.81</v>
      </c>
      <c r="G14162" t="s">
        <v>33</v>
      </c>
      <c r="H14162" t="s">
        <v>31814</v>
      </c>
      <c r="I14162" t="s">
        <v>31819</v>
      </c>
      <c r="M14162" t="s">
        <v>36</v>
      </c>
      <c r="N14162" t="str">
        <f>IF(AND(PESQUISA!$B$3&lt;&gt;"",OR(PESQUISA!$B$4="TODAS",B14162=PESQUISA!$B$4),ISNUMBER(SEARCH(PESQUISA!$B$3,D14162))),ROW()-1,"")</f>
        <v/>
      </c>
    </row>
    <row r="14163" spans="1:14" x14ac:dyDescent="0.3">
      <c r="A14163" t="s">
        <v>42672</v>
      </c>
      <c r="B14163" t="s">
        <v>31811</v>
      </c>
      <c r="C14163" t="s">
        <v>42673</v>
      </c>
      <c r="D14163" t="s">
        <v>42674</v>
      </c>
      <c r="E14163" t="s">
        <v>40</v>
      </c>
      <c r="F14163" s="7">
        <v>13.39</v>
      </c>
      <c r="G14163" t="s">
        <v>33</v>
      </c>
      <c r="H14163" t="s">
        <v>31814</v>
      </c>
      <c r="I14163" t="s">
        <v>31819</v>
      </c>
      <c r="M14163" t="s">
        <v>36</v>
      </c>
      <c r="N14163" t="str">
        <f>IF(AND(PESQUISA!$B$3&lt;&gt;"",OR(PESQUISA!$B$4="TODAS",B14163=PESQUISA!$B$4),ISNUMBER(SEARCH(PESQUISA!$B$3,D14163))),ROW()-1,"")</f>
        <v/>
      </c>
    </row>
    <row r="14164" spans="1:14" x14ac:dyDescent="0.3">
      <c r="A14164" t="s">
        <v>42675</v>
      </c>
      <c r="B14164" t="s">
        <v>31811</v>
      </c>
      <c r="C14164" t="s">
        <v>42676</v>
      </c>
      <c r="D14164" t="s">
        <v>42677</v>
      </c>
      <c r="E14164" t="s">
        <v>40</v>
      </c>
      <c r="G14164" t="s">
        <v>33</v>
      </c>
      <c r="H14164" t="s">
        <v>31814</v>
      </c>
      <c r="I14164" t="s">
        <v>32347</v>
      </c>
      <c r="M14164" t="s">
        <v>53</v>
      </c>
      <c r="N14164" t="str">
        <f>IF(AND(PESQUISA!$B$3&lt;&gt;"",OR(PESQUISA!$B$4="TODAS",B14164=PESQUISA!$B$4),ISNUMBER(SEARCH(PESQUISA!$B$3,D14164))),ROW()-1,"")</f>
        <v/>
      </c>
    </row>
    <row r="14165" spans="1:14" x14ac:dyDescent="0.3">
      <c r="A14165" t="s">
        <v>42678</v>
      </c>
      <c r="B14165" t="s">
        <v>31811</v>
      </c>
      <c r="C14165" t="s">
        <v>42679</v>
      </c>
      <c r="D14165" t="s">
        <v>42680</v>
      </c>
      <c r="E14165" t="s">
        <v>40</v>
      </c>
      <c r="F14165" s="7">
        <v>15.48</v>
      </c>
      <c r="G14165" t="s">
        <v>33</v>
      </c>
      <c r="H14165" t="s">
        <v>31814</v>
      </c>
      <c r="I14165" t="s">
        <v>31819</v>
      </c>
      <c r="M14165" t="s">
        <v>36</v>
      </c>
      <c r="N14165" t="str">
        <f>IF(AND(PESQUISA!$B$3&lt;&gt;"",OR(PESQUISA!$B$4="TODAS",B14165=PESQUISA!$B$4),ISNUMBER(SEARCH(PESQUISA!$B$3,D14165))),ROW()-1,"")</f>
        <v/>
      </c>
    </row>
    <row r="14166" spans="1:14" x14ac:dyDescent="0.3">
      <c r="A14166" t="s">
        <v>42681</v>
      </c>
      <c r="B14166" t="s">
        <v>31811</v>
      </c>
      <c r="C14166" t="s">
        <v>42682</v>
      </c>
      <c r="D14166" t="s">
        <v>42683</v>
      </c>
      <c r="E14166" t="s">
        <v>40</v>
      </c>
      <c r="F14166" s="7">
        <v>62.03</v>
      </c>
      <c r="G14166" t="s">
        <v>33</v>
      </c>
      <c r="H14166" t="s">
        <v>31814</v>
      </c>
      <c r="I14166" t="s">
        <v>31819</v>
      </c>
      <c r="M14166" t="s">
        <v>36</v>
      </c>
      <c r="N14166" t="str">
        <f>IF(AND(PESQUISA!$B$3&lt;&gt;"",OR(PESQUISA!$B$4="TODAS",B14166=PESQUISA!$B$4),ISNUMBER(SEARCH(PESQUISA!$B$3,D14166))),ROW()-1,"")</f>
        <v/>
      </c>
    </row>
    <row r="14167" spans="1:14" x14ac:dyDescent="0.3">
      <c r="A14167" t="s">
        <v>42684</v>
      </c>
      <c r="B14167" t="s">
        <v>31811</v>
      </c>
      <c r="C14167" t="s">
        <v>42685</v>
      </c>
      <c r="D14167" t="s">
        <v>42686</v>
      </c>
      <c r="E14167" t="s">
        <v>40</v>
      </c>
      <c r="F14167" s="7">
        <v>24.19</v>
      </c>
      <c r="G14167" t="s">
        <v>33</v>
      </c>
      <c r="H14167" t="s">
        <v>31814</v>
      </c>
      <c r="I14167" t="s">
        <v>31819</v>
      </c>
      <c r="M14167" t="s">
        <v>36</v>
      </c>
      <c r="N14167" t="str">
        <f>IF(AND(PESQUISA!$B$3&lt;&gt;"",OR(PESQUISA!$B$4="TODAS",B14167=PESQUISA!$B$4),ISNUMBER(SEARCH(PESQUISA!$B$3,D14167))),ROW()-1,"")</f>
        <v/>
      </c>
    </row>
    <row r="14168" spans="1:14" x14ac:dyDescent="0.3">
      <c r="A14168" t="s">
        <v>42687</v>
      </c>
      <c r="B14168" t="s">
        <v>31811</v>
      </c>
      <c r="C14168" t="s">
        <v>42688</v>
      </c>
      <c r="D14168" t="s">
        <v>42689</v>
      </c>
      <c r="E14168" t="s">
        <v>40</v>
      </c>
      <c r="F14168" s="7">
        <v>168.88</v>
      </c>
      <c r="G14168" t="s">
        <v>33</v>
      </c>
      <c r="H14168" t="s">
        <v>31814</v>
      </c>
      <c r="I14168" t="s">
        <v>31819</v>
      </c>
      <c r="M14168" t="s">
        <v>36</v>
      </c>
      <c r="N14168" t="str">
        <f>IF(AND(PESQUISA!$B$3&lt;&gt;"",OR(PESQUISA!$B$4="TODAS",B14168=PESQUISA!$B$4),ISNUMBER(SEARCH(PESQUISA!$B$3,D14168))),ROW()-1,"")</f>
        <v/>
      </c>
    </row>
    <row r="14169" spans="1:14" x14ac:dyDescent="0.3">
      <c r="A14169" t="s">
        <v>42690</v>
      </c>
      <c r="B14169" t="s">
        <v>31811</v>
      </c>
      <c r="C14169" t="s">
        <v>42691</v>
      </c>
      <c r="D14169" t="s">
        <v>42692</v>
      </c>
      <c r="E14169" t="s">
        <v>40</v>
      </c>
      <c r="F14169" s="7">
        <v>84.44</v>
      </c>
      <c r="G14169" t="s">
        <v>33</v>
      </c>
      <c r="H14169" t="s">
        <v>31814</v>
      </c>
      <c r="I14169" t="s">
        <v>31819</v>
      </c>
      <c r="M14169" t="s">
        <v>36</v>
      </c>
      <c r="N14169" t="str">
        <f>IF(AND(PESQUISA!$B$3&lt;&gt;"",OR(PESQUISA!$B$4="TODAS",B14169=PESQUISA!$B$4),ISNUMBER(SEARCH(PESQUISA!$B$3,D14169))),ROW()-1,"")</f>
        <v/>
      </c>
    </row>
    <row r="14170" spans="1:14" x14ac:dyDescent="0.3">
      <c r="A14170" t="s">
        <v>42693</v>
      </c>
      <c r="B14170" t="s">
        <v>31811</v>
      </c>
      <c r="C14170" t="s">
        <v>42694</v>
      </c>
      <c r="D14170" t="s">
        <v>42695</v>
      </c>
      <c r="E14170" t="s">
        <v>40</v>
      </c>
      <c r="G14170" t="s">
        <v>33</v>
      </c>
      <c r="H14170" t="s">
        <v>31814</v>
      </c>
      <c r="I14170" t="s">
        <v>31819</v>
      </c>
      <c r="M14170" t="s">
        <v>53</v>
      </c>
      <c r="N14170" t="str">
        <f>IF(AND(PESQUISA!$B$3&lt;&gt;"",OR(PESQUISA!$B$4="TODAS",B14170=PESQUISA!$B$4),ISNUMBER(SEARCH(PESQUISA!$B$3,D14170))),ROW()-1,"")</f>
        <v/>
      </c>
    </row>
    <row r="14171" spans="1:14" x14ac:dyDescent="0.3">
      <c r="A14171" t="s">
        <v>42696</v>
      </c>
      <c r="B14171" t="s">
        <v>31811</v>
      </c>
      <c r="C14171" t="s">
        <v>42697</v>
      </c>
      <c r="D14171" t="s">
        <v>42698</v>
      </c>
      <c r="E14171" t="s">
        <v>40</v>
      </c>
      <c r="G14171" t="s">
        <v>33</v>
      </c>
      <c r="H14171" t="s">
        <v>31814</v>
      </c>
      <c r="I14171" t="s">
        <v>31819</v>
      </c>
      <c r="M14171" t="s">
        <v>53</v>
      </c>
      <c r="N14171" t="str">
        <f>IF(AND(PESQUISA!$B$3&lt;&gt;"",OR(PESQUISA!$B$4="TODAS",B14171=PESQUISA!$B$4),ISNUMBER(SEARCH(PESQUISA!$B$3,D14171))),ROW()-1,"")</f>
        <v/>
      </c>
    </row>
    <row r="14172" spans="1:14" x14ac:dyDescent="0.3">
      <c r="A14172" t="s">
        <v>42699</v>
      </c>
      <c r="B14172" t="s">
        <v>31811</v>
      </c>
      <c r="C14172" t="s">
        <v>42700</v>
      </c>
      <c r="D14172" t="s">
        <v>42701</v>
      </c>
      <c r="E14172" t="s">
        <v>40</v>
      </c>
      <c r="G14172" t="s">
        <v>33</v>
      </c>
      <c r="H14172" t="s">
        <v>31814</v>
      </c>
      <c r="I14172" t="s">
        <v>31819</v>
      </c>
      <c r="M14172" t="s">
        <v>53</v>
      </c>
      <c r="N14172" t="str">
        <f>IF(AND(PESQUISA!$B$3&lt;&gt;"",OR(PESQUISA!$B$4="TODAS",B14172=PESQUISA!$B$4),ISNUMBER(SEARCH(PESQUISA!$B$3,D14172))),ROW()-1,"")</f>
        <v/>
      </c>
    </row>
    <row r="14173" spans="1:14" x14ac:dyDescent="0.3">
      <c r="A14173" t="s">
        <v>42702</v>
      </c>
      <c r="B14173" t="s">
        <v>31811</v>
      </c>
      <c r="C14173" t="s">
        <v>42703</v>
      </c>
      <c r="D14173" t="s">
        <v>42704</v>
      </c>
      <c r="E14173" t="s">
        <v>40</v>
      </c>
      <c r="G14173" t="s">
        <v>33</v>
      </c>
      <c r="H14173" t="s">
        <v>31814</v>
      </c>
      <c r="I14173" t="s">
        <v>31819</v>
      </c>
      <c r="M14173" t="s">
        <v>53</v>
      </c>
      <c r="N14173" t="str">
        <f>IF(AND(PESQUISA!$B$3&lt;&gt;"",OR(PESQUISA!$B$4="TODAS",B14173=PESQUISA!$B$4),ISNUMBER(SEARCH(PESQUISA!$B$3,D14173))),ROW()-1,"")</f>
        <v/>
      </c>
    </row>
    <row r="14174" spans="1:14" x14ac:dyDescent="0.3">
      <c r="A14174" t="s">
        <v>42705</v>
      </c>
      <c r="B14174" t="s">
        <v>31811</v>
      </c>
      <c r="C14174" t="s">
        <v>42706</v>
      </c>
      <c r="D14174" t="s">
        <v>42707</v>
      </c>
      <c r="E14174" t="s">
        <v>40</v>
      </c>
      <c r="G14174" t="s">
        <v>33</v>
      </c>
      <c r="H14174" t="s">
        <v>31814</v>
      </c>
      <c r="I14174" t="s">
        <v>31819</v>
      </c>
      <c r="M14174" t="s">
        <v>53</v>
      </c>
      <c r="N14174" t="str">
        <f>IF(AND(PESQUISA!$B$3&lt;&gt;"",OR(PESQUISA!$B$4="TODAS",B14174=PESQUISA!$B$4),ISNUMBER(SEARCH(PESQUISA!$B$3,D14174))),ROW()-1,"")</f>
        <v/>
      </c>
    </row>
    <row r="14175" spans="1:14" x14ac:dyDescent="0.3">
      <c r="A14175" t="s">
        <v>42708</v>
      </c>
      <c r="B14175" t="s">
        <v>31811</v>
      </c>
      <c r="C14175" t="s">
        <v>42709</v>
      </c>
      <c r="D14175" t="s">
        <v>42710</v>
      </c>
      <c r="E14175" t="s">
        <v>40</v>
      </c>
      <c r="G14175" t="s">
        <v>33</v>
      </c>
      <c r="H14175" t="s">
        <v>31814</v>
      </c>
      <c r="I14175" t="s">
        <v>31819</v>
      </c>
      <c r="M14175" t="s">
        <v>53</v>
      </c>
      <c r="N14175" t="str">
        <f>IF(AND(PESQUISA!$B$3&lt;&gt;"",OR(PESQUISA!$B$4="TODAS",B14175=PESQUISA!$B$4),ISNUMBER(SEARCH(PESQUISA!$B$3,D14175))),ROW()-1,"")</f>
        <v/>
      </c>
    </row>
    <row r="14176" spans="1:14" x14ac:dyDescent="0.3">
      <c r="A14176" t="s">
        <v>42711</v>
      </c>
      <c r="B14176" t="s">
        <v>31811</v>
      </c>
      <c r="C14176" t="s">
        <v>42712</v>
      </c>
      <c r="D14176" t="s">
        <v>42713</v>
      </c>
      <c r="E14176" t="s">
        <v>40</v>
      </c>
      <c r="G14176" t="s">
        <v>33</v>
      </c>
      <c r="H14176" t="s">
        <v>31814</v>
      </c>
      <c r="I14176" t="s">
        <v>31819</v>
      </c>
      <c r="M14176" t="s">
        <v>53</v>
      </c>
      <c r="N14176" t="str">
        <f>IF(AND(PESQUISA!$B$3&lt;&gt;"",OR(PESQUISA!$B$4="TODAS",B14176=PESQUISA!$B$4),ISNUMBER(SEARCH(PESQUISA!$B$3,D14176))),ROW()-1,"")</f>
        <v/>
      </c>
    </row>
    <row r="14177" spans="1:14" x14ac:dyDescent="0.3">
      <c r="A14177" t="s">
        <v>42714</v>
      </c>
      <c r="B14177" t="s">
        <v>31811</v>
      </c>
      <c r="C14177" t="s">
        <v>42715</v>
      </c>
      <c r="D14177" t="s">
        <v>42716</v>
      </c>
      <c r="E14177" t="s">
        <v>40</v>
      </c>
      <c r="G14177" t="s">
        <v>33</v>
      </c>
      <c r="H14177" t="s">
        <v>31814</v>
      </c>
      <c r="I14177" t="s">
        <v>31819</v>
      </c>
      <c r="M14177" t="s">
        <v>53</v>
      </c>
      <c r="N14177" t="str">
        <f>IF(AND(PESQUISA!$B$3&lt;&gt;"",OR(PESQUISA!$B$4="TODAS",B14177=PESQUISA!$B$4),ISNUMBER(SEARCH(PESQUISA!$B$3,D14177))),ROW()-1,"")</f>
        <v/>
      </c>
    </row>
    <row r="14178" spans="1:14" x14ac:dyDescent="0.3">
      <c r="A14178" t="s">
        <v>42717</v>
      </c>
      <c r="B14178" t="s">
        <v>31811</v>
      </c>
      <c r="C14178" t="s">
        <v>42718</v>
      </c>
      <c r="D14178" t="s">
        <v>42719</v>
      </c>
      <c r="E14178" t="s">
        <v>40</v>
      </c>
      <c r="G14178" t="s">
        <v>33</v>
      </c>
      <c r="H14178" t="s">
        <v>31814</v>
      </c>
      <c r="I14178" t="s">
        <v>31819</v>
      </c>
      <c r="M14178" t="s">
        <v>53</v>
      </c>
      <c r="N14178" t="str">
        <f>IF(AND(PESQUISA!$B$3&lt;&gt;"",OR(PESQUISA!$B$4="TODAS",B14178=PESQUISA!$B$4),ISNUMBER(SEARCH(PESQUISA!$B$3,D14178))),ROW()-1,"")</f>
        <v/>
      </c>
    </row>
    <row r="14179" spans="1:14" x14ac:dyDescent="0.3">
      <c r="A14179" t="s">
        <v>42720</v>
      </c>
      <c r="B14179" t="s">
        <v>31811</v>
      </c>
      <c r="C14179" t="s">
        <v>42721</v>
      </c>
      <c r="D14179" t="s">
        <v>42722</v>
      </c>
      <c r="E14179" t="s">
        <v>40</v>
      </c>
      <c r="G14179" t="s">
        <v>33</v>
      </c>
      <c r="H14179" t="s">
        <v>31814</v>
      </c>
      <c r="I14179" t="s">
        <v>31819</v>
      </c>
      <c r="M14179" t="s">
        <v>53</v>
      </c>
      <c r="N14179" t="str">
        <f>IF(AND(PESQUISA!$B$3&lt;&gt;"",OR(PESQUISA!$B$4="TODAS",B14179=PESQUISA!$B$4),ISNUMBER(SEARCH(PESQUISA!$B$3,D14179))),ROW()-1,"")</f>
        <v/>
      </c>
    </row>
    <row r="14180" spans="1:14" x14ac:dyDescent="0.3">
      <c r="A14180" t="s">
        <v>42723</v>
      </c>
      <c r="B14180" t="s">
        <v>31811</v>
      </c>
      <c r="C14180" t="s">
        <v>42724</v>
      </c>
      <c r="D14180" t="s">
        <v>42725</v>
      </c>
      <c r="E14180" t="s">
        <v>40</v>
      </c>
      <c r="G14180" t="s">
        <v>33</v>
      </c>
      <c r="H14180" t="s">
        <v>31814</v>
      </c>
      <c r="I14180" t="s">
        <v>31819</v>
      </c>
      <c r="M14180" t="s">
        <v>53</v>
      </c>
      <c r="N14180" t="str">
        <f>IF(AND(PESQUISA!$B$3&lt;&gt;"",OR(PESQUISA!$B$4="TODAS",B14180=PESQUISA!$B$4),ISNUMBER(SEARCH(PESQUISA!$B$3,D14180))),ROW()-1,"")</f>
        <v/>
      </c>
    </row>
    <row r="14181" spans="1:14" x14ac:dyDescent="0.3">
      <c r="A14181" t="s">
        <v>42726</v>
      </c>
      <c r="B14181" t="s">
        <v>31811</v>
      </c>
      <c r="C14181" t="s">
        <v>42727</v>
      </c>
      <c r="D14181" t="s">
        <v>42728</v>
      </c>
      <c r="E14181" t="s">
        <v>40</v>
      </c>
      <c r="G14181" t="s">
        <v>33</v>
      </c>
      <c r="H14181" t="s">
        <v>31814</v>
      </c>
      <c r="I14181" t="s">
        <v>31819</v>
      </c>
      <c r="M14181" t="s">
        <v>53</v>
      </c>
      <c r="N14181" t="str">
        <f>IF(AND(PESQUISA!$B$3&lt;&gt;"",OR(PESQUISA!$B$4="TODAS",B14181=PESQUISA!$B$4),ISNUMBER(SEARCH(PESQUISA!$B$3,D14181))),ROW()-1,"")</f>
        <v/>
      </c>
    </row>
    <row r="14182" spans="1:14" x14ac:dyDescent="0.3">
      <c r="A14182" t="s">
        <v>42729</v>
      </c>
      <c r="B14182" t="s">
        <v>31811</v>
      </c>
      <c r="C14182" t="s">
        <v>42730</v>
      </c>
      <c r="D14182" t="s">
        <v>42731</v>
      </c>
      <c r="E14182" t="s">
        <v>40</v>
      </c>
      <c r="G14182" t="s">
        <v>33</v>
      </c>
      <c r="H14182" t="s">
        <v>31814</v>
      </c>
      <c r="I14182" t="s">
        <v>31819</v>
      </c>
      <c r="M14182" t="s">
        <v>53</v>
      </c>
      <c r="N14182" t="str">
        <f>IF(AND(PESQUISA!$B$3&lt;&gt;"",OR(PESQUISA!$B$4="TODAS",B14182=PESQUISA!$B$4),ISNUMBER(SEARCH(PESQUISA!$B$3,D14182))),ROW()-1,"")</f>
        <v/>
      </c>
    </row>
    <row r="14183" spans="1:14" x14ac:dyDescent="0.3">
      <c r="A14183" t="s">
        <v>42732</v>
      </c>
      <c r="B14183" t="s">
        <v>31811</v>
      </c>
      <c r="C14183" t="s">
        <v>42733</v>
      </c>
      <c r="D14183" t="s">
        <v>42734</v>
      </c>
      <c r="E14183" t="s">
        <v>40</v>
      </c>
      <c r="G14183" t="s">
        <v>33</v>
      </c>
      <c r="H14183" t="s">
        <v>31814</v>
      </c>
      <c r="I14183" t="s">
        <v>31819</v>
      </c>
      <c r="M14183" t="s">
        <v>53</v>
      </c>
      <c r="N14183" t="str">
        <f>IF(AND(PESQUISA!$B$3&lt;&gt;"",OR(PESQUISA!$B$4="TODAS",B14183=PESQUISA!$B$4),ISNUMBER(SEARCH(PESQUISA!$B$3,D14183))),ROW()-1,"")</f>
        <v/>
      </c>
    </row>
    <row r="14184" spans="1:14" x14ac:dyDescent="0.3">
      <c r="A14184" t="s">
        <v>42735</v>
      </c>
      <c r="B14184" t="s">
        <v>31811</v>
      </c>
      <c r="C14184" t="s">
        <v>42736</v>
      </c>
      <c r="D14184" t="s">
        <v>42737</v>
      </c>
      <c r="E14184" t="s">
        <v>40</v>
      </c>
      <c r="G14184" t="s">
        <v>33</v>
      </c>
      <c r="H14184" t="s">
        <v>31814</v>
      </c>
      <c r="I14184" t="s">
        <v>31819</v>
      </c>
      <c r="M14184" t="s">
        <v>53</v>
      </c>
      <c r="N14184" t="str">
        <f>IF(AND(PESQUISA!$B$3&lt;&gt;"",OR(PESQUISA!$B$4="TODAS",B14184=PESQUISA!$B$4),ISNUMBER(SEARCH(PESQUISA!$B$3,D14184))),ROW()-1,"")</f>
        <v/>
      </c>
    </row>
    <row r="14185" spans="1:14" x14ac:dyDescent="0.3">
      <c r="A14185" t="s">
        <v>42738</v>
      </c>
      <c r="B14185" t="s">
        <v>31811</v>
      </c>
      <c r="C14185" t="s">
        <v>42739</v>
      </c>
      <c r="D14185" t="s">
        <v>42740</v>
      </c>
      <c r="E14185" t="s">
        <v>40</v>
      </c>
      <c r="G14185" t="s">
        <v>33</v>
      </c>
      <c r="H14185" t="s">
        <v>31814</v>
      </c>
      <c r="I14185" t="s">
        <v>31819</v>
      </c>
      <c r="M14185" t="s">
        <v>53</v>
      </c>
      <c r="N14185" t="str">
        <f>IF(AND(PESQUISA!$B$3&lt;&gt;"",OR(PESQUISA!$B$4="TODAS",B14185=PESQUISA!$B$4),ISNUMBER(SEARCH(PESQUISA!$B$3,D14185))),ROW()-1,"")</f>
        <v/>
      </c>
    </row>
    <row r="14186" spans="1:14" x14ac:dyDescent="0.3">
      <c r="A14186" t="s">
        <v>42741</v>
      </c>
      <c r="B14186" t="s">
        <v>31811</v>
      </c>
      <c r="C14186" t="s">
        <v>42742</v>
      </c>
      <c r="D14186" t="s">
        <v>42743</v>
      </c>
      <c r="E14186" t="s">
        <v>40</v>
      </c>
      <c r="F14186" s="7">
        <v>138.26</v>
      </c>
      <c r="G14186" t="s">
        <v>33</v>
      </c>
      <c r="H14186" t="s">
        <v>31814</v>
      </c>
      <c r="I14186" t="s">
        <v>31819</v>
      </c>
      <c r="M14186" t="s">
        <v>36</v>
      </c>
      <c r="N14186" t="str">
        <f>IF(AND(PESQUISA!$B$3&lt;&gt;"",OR(PESQUISA!$B$4="TODAS",B14186=PESQUISA!$B$4),ISNUMBER(SEARCH(PESQUISA!$B$3,D14186))),ROW()-1,"")</f>
        <v/>
      </c>
    </row>
    <row r="14187" spans="1:14" x14ac:dyDescent="0.3">
      <c r="A14187" t="s">
        <v>42744</v>
      </c>
      <c r="B14187" t="s">
        <v>31811</v>
      </c>
      <c r="C14187" t="s">
        <v>42745</v>
      </c>
      <c r="D14187" t="s">
        <v>42746</v>
      </c>
      <c r="E14187" t="s">
        <v>40</v>
      </c>
      <c r="F14187" s="7">
        <v>256.14999999999998</v>
      </c>
      <c r="G14187" t="s">
        <v>33</v>
      </c>
      <c r="H14187" t="s">
        <v>31814</v>
      </c>
      <c r="I14187" t="s">
        <v>31819</v>
      </c>
      <c r="M14187" t="s">
        <v>36</v>
      </c>
      <c r="N14187" t="str">
        <f>IF(AND(PESQUISA!$B$3&lt;&gt;"",OR(PESQUISA!$B$4="TODAS",B14187=PESQUISA!$B$4),ISNUMBER(SEARCH(PESQUISA!$B$3,D14187))),ROW()-1,"")</f>
        <v/>
      </c>
    </row>
    <row r="14188" spans="1:14" x14ac:dyDescent="0.3">
      <c r="A14188" t="s">
        <v>42747</v>
      </c>
      <c r="B14188" t="s">
        <v>31811</v>
      </c>
      <c r="C14188" t="s">
        <v>42748</v>
      </c>
      <c r="D14188" t="s">
        <v>42749</v>
      </c>
      <c r="E14188" t="s">
        <v>40</v>
      </c>
      <c r="F14188" s="7">
        <v>555.15</v>
      </c>
      <c r="G14188" t="s">
        <v>33</v>
      </c>
      <c r="H14188" t="s">
        <v>31814</v>
      </c>
      <c r="I14188" t="s">
        <v>31819</v>
      </c>
      <c r="M14188" t="s">
        <v>36</v>
      </c>
      <c r="N14188" t="str">
        <f>IF(AND(PESQUISA!$B$3&lt;&gt;"",OR(PESQUISA!$B$4="TODAS",B14188=PESQUISA!$B$4),ISNUMBER(SEARCH(PESQUISA!$B$3,D14188))),ROW()-1,"")</f>
        <v/>
      </c>
    </row>
    <row r="14189" spans="1:14" x14ac:dyDescent="0.3">
      <c r="A14189" t="s">
        <v>42750</v>
      </c>
      <c r="B14189" t="s">
        <v>31811</v>
      </c>
      <c r="C14189" t="s">
        <v>42751</v>
      </c>
      <c r="D14189" t="s">
        <v>42752</v>
      </c>
      <c r="E14189" t="s">
        <v>40</v>
      </c>
      <c r="F14189" s="7">
        <v>434.01</v>
      </c>
      <c r="G14189" t="s">
        <v>33</v>
      </c>
      <c r="H14189" t="s">
        <v>31814</v>
      </c>
      <c r="I14189" t="s">
        <v>31819</v>
      </c>
      <c r="M14189" t="s">
        <v>36</v>
      </c>
      <c r="N14189" t="str">
        <f>IF(AND(PESQUISA!$B$3&lt;&gt;"",OR(PESQUISA!$B$4="TODAS",B14189=PESQUISA!$B$4),ISNUMBER(SEARCH(PESQUISA!$B$3,D14189))),ROW()-1,"")</f>
        <v/>
      </c>
    </row>
    <row r="14190" spans="1:14" x14ac:dyDescent="0.3">
      <c r="A14190" t="s">
        <v>42753</v>
      </c>
      <c r="B14190" t="s">
        <v>31811</v>
      </c>
      <c r="C14190" t="s">
        <v>42754</v>
      </c>
      <c r="D14190" t="s">
        <v>42755</v>
      </c>
      <c r="E14190" t="s">
        <v>40</v>
      </c>
      <c r="F14190" s="7">
        <v>81.180000000000007</v>
      </c>
      <c r="G14190" t="s">
        <v>33</v>
      </c>
      <c r="H14190" t="s">
        <v>31814</v>
      </c>
      <c r="I14190" t="s">
        <v>31819</v>
      </c>
      <c r="M14190" t="s">
        <v>36</v>
      </c>
      <c r="N14190" t="str">
        <f>IF(AND(PESQUISA!$B$3&lt;&gt;"",OR(PESQUISA!$B$4="TODAS",B14190=PESQUISA!$B$4),ISNUMBER(SEARCH(PESQUISA!$B$3,D14190))),ROW()-1,"")</f>
        <v/>
      </c>
    </row>
    <row r="14191" spans="1:14" x14ac:dyDescent="0.3">
      <c r="A14191" t="s">
        <v>42756</v>
      </c>
      <c r="B14191" t="s">
        <v>31811</v>
      </c>
      <c r="C14191" t="s">
        <v>42757</v>
      </c>
      <c r="D14191" t="s">
        <v>42758</v>
      </c>
      <c r="E14191" t="s">
        <v>40</v>
      </c>
      <c r="F14191" s="7">
        <v>84.09</v>
      </c>
      <c r="G14191" t="s">
        <v>33</v>
      </c>
      <c r="H14191" t="s">
        <v>31814</v>
      </c>
      <c r="I14191" t="s">
        <v>31819</v>
      </c>
      <c r="M14191" t="s">
        <v>36</v>
      </c>
      <c r="N14191" t="str">
        <f>IF(AND(PESQUISA!$B$3&lt;&gt;"",OR(PESQUISA!$B$4="TODAS",B14191=PESQUISA!$B$4),ISNUMBER(SEARCH(PESQUISA!$B$3,D14191))),ROW()-1,"")</f>
        <v/>
      </c>
    </row>
    <row r="14192" spans="1:14" x14ac:dyDescent="0.3">
      <c r="A14192" t="s">
        <v>42759</v>
      </c>
      <c r="B14192" t="s">
        <v>31811</v>
      </c>
      <c r="C14192" t="s">
        <v>42760</v>
      </c>
      <c r="D14192" t="s">
        <v>42761</v>
      </c>
      <c r="E14192" t="s">
        <v>40</v>
      </c>
      <c r="F14192" s="7">
        <v>132</v>
      </c>
      <c r="G14192" t="s">
        <v>33</v>
      </c>
      <c r="H14192" t="s">
        <v>31814</v>
      </c>
      <c r="I14192" t="s">
        <v>31819</v>
      </c>
      <c r="M14192" t="s">
        <v>36</v>
      </c>
      <c r="N14192" t="str">
        <f>IF(AND(PESQUISA!$B$3&lt;&gt;"",OR(PESQUISA!$B$4="TODAS",B14192=PESQUISA!$B$4),ISNUMBER(SEARCH(PESQUISA!$B$3,D14192))),ROW()-1,"")</f>
        <v/>
      </c>
    </row>
    <row r="14193" spans="1:14" x14ac:dyDescent="0.3">
      <c r="A14193" t="s">
        <v>42762</v>
      </c>
      <c r="B14193" t="s">
        <v>31811</v>
      </c>
      <c r="C14193" t="s">
        <v>42763</v>
      </c>
      <c r="D14193" t="s">
        <v>42764</v>
      </c>
      <c r="E14193" t="s">
        <v>40</v>
      </c>
      <c r="F14193" s="7">
        <v>226.42</v>
      </c>
      <c r="G14193" t="s">
        <v>33</v>
      </c>
      <c r="H14193" t="s">
        <v>31814</v>
      </c>
      <c r="I14193" t="s">
        <v>31819</v>
      </c>
      <c r="M14193" t="s">
        <v>36</v>
      </c>
      <c r="N14193" t="str">
        <f>IF(AND(PESQUISA!$B$3&lt;&gt;"",OR(PESQUISA!$B$4="TODAS",B14193=PESQUISA!$B$4),ISNUMBER(SEARCH(PESQUISA!$B$3,D14193))),ROW()-1,"")</f>
        <v/>
      </c>
    </row>
    <row r="14194" spans="1:14" x14ac:dyDescent="0.3">
      <c r="A14194" t="s">
        <v>42765</v>
      </c>
      <c r="B14194" t="s">
        <v>31811</v>
      </c>
      <c r="C14194" t="s">
        <v>42766</v>
      </c>
      <c r="D14194" t="s">
        <v>42767</v>
      </c>
      <c r="E14194" t="s">
        <v>40</v>
      </c>
      <c r="F14194" s="7">
        <v>35.69</v>
      </c>
      <c r="G14194" t="s">
        <v>33</v>
      </c>
      <c r="H14194" t="s">
        <v>31814</v>
      </c>
      <c r="I14194" t="s">
        <v>31819</v>
      </c>
      <c r="M14194" t="s">
        <v>36</v>
      </c>
      <c r="N14194" t="str">
        <f>IF(AND(PESQUISA!$B$3&lt;&gt;"",OR(PESQUISA!$B$4="TODAS",B14194=PESQUISA!$B$4),ISNUMBER(SEARCH(PESQUISA!$B$3,D14194))),ROW()-1,"")</f>
        <v/>
      </c>
    </row>
    <row r="14195" spans="1:14" x14ac:dyDescent="0.3">
      <c r="A14195" t="s">
        <v>42768</v>
      </c>
      <c r="B14195" t="s">
        <v>31811</v>
      </c>
      <c r="C14195" t="s">
        <v>42769</v>
      </c>
      <c r="D14195" t="s">
        <v>42770</v>
      </c>
      <c r="E14195" t="s">
        <v>40</v>
      </c>
      <c r="F14195" s="7">
        <v>56.39</v>
      </c>
      <c r="G14195" t="s">
        <v>33</v>
      </c>
      <c r="H14195" t="s">
        <v>31814</v>
      </c>
      <c r="I14195" t="s">
        <v>31819</v>
      </c>
      <c r="M14195" t="s">
        <v>36</v>
      </c>
      <c r="N14195" t="str">
        <f>IF(AND(PESQUISA!$B$3&lt;&gt;"",OR(PESQUISA!$B$4="TODAS",B14195=PESQUISA!$B$4),ISNUMBER(SEARCH(PESQUISA!$B$3,D14195))),ROW()-1,"")</f>
        <v/>
      </c>
    </row>
    <row r="14196" spans="1:14" x14ac:dyDescent="0.3">
      <c r="A14196" t="s">
        <v>42771</v>
      </c>
      <c r="B14196" t="s">
        <v>31811</v>
      </c>
      <c r="C14196" t="s">
        <v>42772</v>
      </c>
      <c r="D14196" t="s">
        <v>42773</v>
      </c>
      <c r="E14196" t="s">
        <v>40</v>
      </c>
      <c r="F14196" s="7">
        <v>119.07</v>
      </c>
      <c r="G14196" t="s">
        <v>33</v>
      </c>
      <c r="H14196" t="s">
        <v>31814</v>
      </c>
      <c r="I14196" t="s">
        <v>31819</v>
      </c>
      <c r="M14196" t="s">
        <v>36</v>
      </c>
      <c r="N14196" t="str">
        <f>IF(AND(PESQUISA!$B$3&lt;&gt;"",OR(PESQUISA!$B$4="TODAS",B14196=PESQUISA!$B$4),ISNUMBER(SEARCH(PESQUISA!$B$3,D14196))),ROW()-1,"")</f>
        <v/>
      </c>
    </row>
    <row r="14197" spans="1:14" x14ac:dyDescent="0.3">
      <c r="A14197" t="s">
        <v>42774</v>
      </c>
      <c r="B14197" t="s">
        <v>31811</v>
      </c>
      <c r="C14197" t="s">
        <v>42775</v>
      </c>
      <c r="D14197" t="s">
        <v>42776</v>
      </c>
      <c r="E14197" t="s">
        <v>40</v>
      </c>
      <c r="F14197" s="7">
        <v>174.54</v>
      </c>
      <c r="G14197" t="s">
        <v>33</v>
      </c>
      <c r="H14197" t="s">
        <v>31814</v>
      </c>
      <c r="I14197" t="s">
        <v>31819</v>
      </c>
      <c r="M14197" t="s">
        <v>36</v>
      </c>
      <c r="N14197" t="str">
        <f>IF(AND(PESQUISA!$B$3&lt;&gt;"",OR(PESQUISA!$B$4="TODAS",B14197=PESQUISA!$B$4),ISNUMBER(SEARCH(PESQUISA!$B$3,D14197))),ROW()-1,"")</f>
        <v/>
      </c>
    </row>
    <row r="14198" spans="1:14" x14ac:dyDescent="0.3">
      <c r="A14198" t="s">
        <v>42777</v>
      </c>
      <c r="B14198" t="s">
        <v>31811</v>
      </c>
      <c r="C14198" t="s">
        <v>42778</v>
      </c>
      <c r="D14198" t="s">
        <v>42779</v>
      </c>
      <c r="E14198" t="s">
        <v>40</v>
      </c>
      <c r="F14198" s="7">
        <v>243.48</v>
      </c>
      <c r="G14198" t="s">
        <v>33</v>
      </c>
      <c r="H14198" t="s">
        <v>31814</v>
      </c>
      <c r="I14198" t="s">
        <v>31819</v>
      </c>
      <c r="M14198" t="s">
        <v>36</v>
      </c>
      <c r="N14198" t="str">
        <f>IF(AND(PESQUISA!$B$3&lt;&gt;"",OR(PESQUISA!$B$4="TODAS",B14198=PESQUISA!$B$4),ISNUMBER(SEARCH(PESQUISA!$B$3,D14198))),ROW()-1,"")</f>
        <v/>
      </c>
    </row>
    <row r="14199" spans="1:14" x14ac:dyDescent="0.3">
      <c r="A14199" t="s">
        <v>42780</v>
      </c>
      <c r="B14199" t="s">
        <v>31811</v>
      </c>
      <c r="C14199" t="s">
        <v>42781</v>
      </c>
      <c r="D14199" t="s">
        <v>42782</v>
      </c>
      <c r="E14199" t="s">
        <v>40</v>
      </c>
      <c r="F14199" s="7">
        <v>41.6</v>
      </c>
      <c r="G14199" t="s">
        <v>33</v>
      </c>
      <c r="H14199" t="s">
        <v>31814</v>
      </c>
      <c r="I14199" t="s">
        <v>31819</v>
      </c>
      <c r="M14199" t="s">
        <v>36</v>
      </c>
      <c r="N14199" t="str">
        <f>IF(AND(PESQUISA!$B$3&lt;&gt;"",OR(PESQUISA!$B$4="TODAS",B14199=PESQUISA!$B$4),ISNUMBER(SEARCH(PESQUISA!$B$3,D14199))),ROW()-1,"")</f>
        <v/>
      </c>
    </row>
    <row r="14200" spans="1:14" x14ac:dyDescent="0.3">
      <c r="A14200" t="s">
        <v>42783</v>
      </c>
      <c r="B14200" t="s">
        <v>31811</v>
      </c>
      <c r="C14200" t="s">
        <v>42784</v>
      </c>
      <c r="D14200" t="s">
        <v>42785</v>
      </c>
      <c r="E14200" t="s">
        <v>40</v>
      </c>
      <c r="F14200" s="7">
        <v>70.87</v>
      </c>
      <c r="G14200" t="s">
        <v>33</v>
      </c>
      <c r="H14200" t="s">
        <v>31814</v>
      </c>
      <c r="I14200" t="s">
        <v>31819</v>
      </c>
      <c r="M14200" t="s">
        <v>36</v>
      </c>
      <c r="N14200" t="str">
        <f>IF(AND(PESQUISA!$B$3&lt;&gt;"",OR(PESQUISA!$B$4="TODAS",B14200=PESQUISA!$B$4),ISNUMBER(SEARCH(PESQUISA!$B$3,D14200))),ROW()-1,"")</f>
        <v/>
      </c>
    </row>
    <row r="14201" spans="1:14" x14ac:dyDescent="0.3">
      <c r="A14201" t="s">
        <v>42786</v>
      </c>
      <c r="B14201" t="s">
        <v>31811</v>
      </c>
      <c r="C14201" t="s">
        <v>42787</v>
      </c>
      <c r="D14201" t="s">
        <v>42788</v>
      </c>
      <c r="E14201" t="s">
        <v>40</v>
      </c>
      <c r="F14201" s="7">
        <v>1625.14</v>
      </c>
      <c r="G14201" t="s">
        <v>33</v>
      </c>
      <c r="H14201" t="s">
        <v>31814</v>
      </c>
      <c r="I14201" t="s">
        <v>31819</v>
      </c>
      <c r="M14201" t="s">
        <v>36</v>
      </c>
      <c r="N14201" t="str">
        <f>IF(AND(PESQUISA!$B$3&lt;&gt;"",OR(PESQUISA!$B$4="TODAS",B14201=PESQUISA!$B$4),ISNUMBER(SEARCH(PESQUISA!$B$3,D14201))),ROW()-1,"")</f>
        <v/>
      </c>
    </row>
    <row r="14202" spans="1:14" x14ac:dyDescent="0.3">
      <c r="A14202" t="s">
        <v>42789</v>
      </c>
      <c r="B14202" t="s">
        <v>31811</v>
      </c>
      <c r="C14202" t="s">
        <v>42790</v>
      </c>
      <c r="D14202" t="s">
        <v>42791</v>
      </c>
      <c r="E14202" t="s">
        <v>40</v>
      </c>
      <c r="F14202" s="7">
        <v>3306.88</v>
      </c>
      <c r="G14202" t="s">
        <v>33</v>
      </c>
      <c r="H14202" t="s">
        <v>31814</v>
      </c>
      <c r="I14202" t="s">
        <v>31819</v>
      </c>
      <c r="M14202" t="s">
        <v>36</v>
      </c>
      <c r="N14202" t="str">
        <f>IF(AND(PESQUISA!$B$3&lt;&gt;"",OR(PESQUISA!$B$4="TODAS",B14202=PESQUISA!$B$4),ISNUMBER(SEARCH(PESQUISA!$B$3,D14202))),ROW()-1,"")</f>
        <v/>
      </c>
    </row>
    <row r="14203" spans="1:14" x14ac:dyDescent="0.3">
      <c r="A14203" t="s">
        <v>42792</v>
      </c>
      <c r="B14203" t="s">
        <v>31811</v>
      </c>
      <c r="C14203" t="s">
        <v>42793</v>
      </c>
      <c r="D14203" t="s">
        <v>42794</v>
      </c>
      <c r="E14203" t="s">
        <v>40</v>
      </c>
      <c r="G14203" t="s">
        <v>33</v>
      </c>
      <c r="H14203" t="s">
        <v>31814</v>
      </c>
      <c r="I14203" t="s">
        <v>31819</v>
      </c>
      <c r="M14203" t="s">
        <v>53</v>
      </c>
      <c r="N14203" t="str">
        <f>IF(AND(PESQUISA!$B$3&lt;&gt;"",OR(PESQUISA!$B$4="TODAS",B14203=PESQUISA!$B$4),ISNUMBER(SEARCH(PESQUISA!$B$3,D14203))),ROW()-1,"")</f>
        <v/>
      </c>
    </row>
    <row r="14204" spans="1:14" x14ac:dyDescent="0.3">
      <c r="A14204" t="s">
        <v>42795</v>
      </c>
      <c r="B14204" t="s">
        <v>31811</v>
      </c>
      <c r="C14204" t="s">
        <v>42796</v>
      </c>
      <c r="D14204" t="s">
        <v>42797</v>
      </c>
      <c r="E14204" t="s">
        <v>40</v>
      </c>
      <c r="G14204" t="s">
        <v>33</v>
      </c>
      <c r="H14204" t="s">
        <v>31814</v>
      </c>
      <c r="I14204" t="s">
        <v>31819</v>
      </c>
      <c r="M14204" t="s">
        <v>53</v>
      </c>
      <c r="N14204" t="str">
        <f>IF(AND(PESQUISA!$B$3&lt;&gt;"",OR(PESQUISA!$B$4="TODAS",B14204=PESQUISA!$B$4),ISNUMBER(SEARCH(PESQUISA!$B$3,D14204))),ROW()-1,"")</f>
        <v/>
      </c>
    </row>
    <row r="14205" spans="1:14" x14ac:dyDescent="0.3">
      <c r="A14205" t="s">
        <v>42798</v>
      </c>
      <c r="B14205" t="s">
        <v>31811</v>
      </c>
      <c r="C14205" t="s">
        <v>42799</v>
      </c>
      <c r="D14205" t="s">
        <v>42800</v>
      </c>
      <c r="E14205" t="s">
        <v>40</v>
      </c>
      <c r="G14205" t="s">
        <v>33</v>
      </c>
      <c r="H14205" t="s">
        <v>31814</v>
      </c>
      <c r="I14205" t="s">
        <v>31819</v>
      </c>
      <c r="M14205" t="s">
        <v>53</v>
      </c>
      <c r="N14205" t="str">
        <f>IF(AND(PESQUISA!$B$3&lt;&gt;"",OR(PESQUISA!$B$4="TODAS",B14205=PESQUISA!$B$4),ISNUMBER(SEARCH(PESQUISA!$B$3,D14205))),ROW()-1,"")</f>
        <v/>
      </c>
    </row>
    <row r="14206" spans="1:14" x14ac:dyDescent="0.3">
      <c r="A14206" t="s">
        <v>42801</v>
      </c>
      <c r="B14206" t="s">
        <v>31811</v>
      </c>
      <c r="C14206" t="s">
        <v>42802</v>
      </c>
      <c r="D14206" t="s">
        <v>42803</v>
      </c>
      <c r="E14206" t="s">
        <v>40</v>
      </c>
      <c r="G14206" t="s">
        <v>33</v>
      </c>
      <c r="H14206" t="s">
        <v>31814</v>
      </c>
      <c r="I14206" t="s">
        <v>31819</v>
      </c>
      <c r="M14206" t="s">
        <v>53</v>
      </c>
      <c r="N14206" t="str">
        <f>IF(AND(PESQUISA!$B$3&lt;&gt;"",OR(PESQUISA!$B$4="TODAS",B14206=PESQUISA!$B$4),ISNUMBER(SEARCH(PESQUISA!$B$3,D14206))),ROW()-1,"")</f>
        <v/>
      </c>
    </row>
    <row r="14207" spans="1:14" x14ac:dyDescent="0.3">
      <c r="A14207" t="s">
        <v>42804</v>
      </c>
      <c r="B14207" t="s">
        <v>31811</v>
      </c>
      <c r="C14207" t="s">
        <v>42805</v>
      </c>
      <c r="D14207" t="s">
        <v>42806</v>
      </c>
      <c r="E14207" t="s">
        <v>40</v>
      </c>
      <c r="G14207" t="s">
        <v>33</v>
      </c>
      <c r="H14207" t="s">
        <v>31814</v>
      </c>
      <c r="I14207" t="s">
        <v>31819</v>
      </c>
      <c r="M14207" t="s">
        <v>53</v>
      </c>
      <c r="N14207" t="str">
        <f>IF(AND(PESQUISA!$B$3&lt;&gt;"",OR(PESQUISA!$B$4="TODAS",B14207=PESQUISA!$B$4),ISNUMBER(SEARCH(PESQUISA!$B$3,D14207))),ROW()-1,"")</f>
        <v/>
      </c>
    </row>
    <row r="14208" spans="1:14" x14ac:dyDescent="0.3">
      <c r="A14208" t="s">
        <v>42807</v>
      </c>
      <c r="B14208" t="s">
        <v>31811</v>
      </c>
      <c r="C14208" t="s">
        <v>42808</v>
      </c>
      <c r="D14208" t="s">
        <v>42809</v>
      </c>
      <c r="E14208" t="s">
        <v>40</v>
      </c>
      <c r="G14208" t="s">
        <v>33</v>
      </c>
      <c r="H14208" t="s">
        <v>31814</v>
      </c>
      <c r="I14208" t="s">
        <v>31819</v>
      </c>
      <c r="M14208" t="s">
        <v>53</v>
      </c>
      <c r="N14208" t="str">
        <f>IF(AND(PESQUISA!$B$3&lt;&gt;"",OR(PESQUISA!$B$4="TODAS",B14208=PESQUISA!$B$4),ISNUMBER(SEARCH(PESQUISA!$B$3,D14208))),ROW()-1,"")</f>
        <v/>
      </c>
    </row>
    <row r="14209" spans="1:14" x14ac:dyDescent="0.3">
      <c r="A14209" t="s">
        <v>42810</v>
      </c>
      <c r="B14209" t="s">
        <v>31811</v>
      </c>
      <c r="C14209" t="s">
        <v>42811</v>
      </c>
      <c r="D14209" t="s">
        <v>42812</v>
      </c>
      <c r="E14209" t="s">
        <v>40</v>
      </c>
      <c r="G14209" t="s">
        <v>33</v>
      </c>
      <c r="H14209" t="s">
        <v>31814</v>
      </c>
      <c r="I14209" t="s">
        <v>31819</v>
      </c>
      <c r="M14209" t="s">
        <v>53</v>
      </c>
      <c r="N14209" t="str">
        <f>IF(AND(PESQUISA!$B$3&lt;&gt;"",OR(PESQUISA!$B$4="TODAS",B14209=PESQUISA!$B$4),ISNUMBER(SEARCH(PESQUISA!$B$3,D14209))),ROW()-1,"")</f>
        <v/>
      </c>
    </row>
    <row r="14210" spans="1:14" x14ac:dyDescent="0.3">
      <c r="A14210" t="s">
        <v>42813</v>
      </c>
      <c r="B14210" t="s">
        <v>31811</v>
      </c>
      <c r="C14210" t="s">
        <v>42814</v>
      </c>
      <c r="D14210" t="s">
        <v>42815</v>
      </c>
      <c r="E14210" t="s">
        <v>40</v>
      </c>
      <c r="G14210" t="s">
        <v>33</v>
      </c>
      <c r="H14210" t="s">
        <v>31814</v>
      </c>
      <c r="I14210" t="s">
        <v>31819</v>
      </c>
      <c r="M14210" t="s">
        <v>53</v>
      </c>
      <c r="N14210" t="str">
        <f>IF(AND(PESQUISA!$B$3&lt;&gt;"",OR(PESQUISA!$B$4="TODAS",B14210=PESQUISA!$B$4),ISNUMBER(SEARCH(PESQUISA!$B$3,D14210))),ROW()-1,"")</f>
        <v/>
      </c>
    </row>
    <row r="14211" spans="1:14" x14ac:dyDescent="0.3">
      <c r="A14211" t="s">
        <v>42816</v>
      </c>
      <c r="B14211" t="s">
        <v>31811</v>
      </c>
      <c r="C14211" t="s">
        <v>42817</v>
      </c>
      <c r="D14211" t="s">
        <v>42818</v>
      </c>
      <c r="E14211" t="s">
        <v>40</v>
      </c>
      <c r="G14211" t="s">
        <v>33</v>
      </c>
      <c r="H14211" t="s">
        <v>31814</v>
      </c>
      <c r="I14211" t="s">
        <v>31819</v>
      </c>
      <c r="M14211" t="s">
        <v>53</v>
      </c>
      <c r="N14211" t="str">
        <f>IF(AND(PESQUISA!$B$3&lt;&gt;"",OR(PESQUISA!$B$4="TODAS",B14211=PESQUISA!$B$4),ISNUMBER(SEARCH(PESQUISA!$B$3,D14211))),ROW()-1,"")</f>
        <v/>
      </c>
    </row>
    <row r="14212" spans="1:14" x14ac:dyDescent="0.3">
      <c r="A14212" t="s">
        <v>42819</v>
      </c>
      <c r="B14212" t="s">
        <v>31811</v>
      </c>
      <c r="C14212" t="s">
        <v>42820</v>
      </c>
      <c r="D14212" t="s">
        <v>42821</v>
      </c>
      <c r="E14212" t="s">
        <v>40</v>
      </c>
      <c r="F14212" s="7">
        <v>18.02</v>
      </c>
      <c r="G14212" t="s">
        <v>33</v>
      </c>
      <c r="H14212" t="s">
        <v>31814</v>
      </c>
      <c r="I14212" t="s">
        <v>31819</v>
      </c>
      <c r="M14212" t="s">
        <v>36</v>
      </c>
      <c r="N14212" t="str">
        <f>IF(AND(PESQUISA!$B$3&lt;&gt;"",OR(PESQUISA!$B$4="TODAS",B14212=PESQUISA!$B$4),ISNUMBER(SEARCH(PESQUISA!$B$3,D14212))),ROW()-1,"")</f>
        <v/>
      </c>
    </row>
    <row r="14213" spans="1:14" x14ac:dyDescent="0.3">
      <c r="A14213" t="s">
        <v>42822</v>
      </c>
      <c r="B14213" t="s">
        <v>31811</v>
      </c>
      <c r="C14213" t="s">
        <v>42823</v>
      </c>
      <c r="D14213" t="s">
        <v>42824</v>
      </c>
      <c r="E14213" t="s">
        <v>40</v>
      </c>
      <c r="F14213" s="7">
        <v>15.02</v>
      </c>
      <c r="G14213" t="s">
        <v>33</v>
      </c>
      <c r="H14213" t="s">
        <v>31814</v>
      </c>
      <c r="I14213" t="s">
        <v>31819</v>
      </c>
      <c r="M14213" t="s">
        <v>36</v>
      </c>
      <c r="N14213" t="str">
        <f>IF(AND(PESQUISA!$B$3&lt;&gt;"",OR(PESQUISA!$B$4="TODAS",B14213=PESQUISA!$B$4),ISNUMBER(SEARCH(PESQUISA!$B$3,D14213))),ROW()-1,"")</f>
        <v/>
      </c>
    </row>
    <row r="14214" spans="1:14" x14ac:dyDescent="0.3">
      <c r="A14214" t="s">
        <v>42825</v>
      </c>
      <c r="B14214" t="s">
        <v>31811</v>
      </c>
      <c r="C14214" t="s">
        <v>42826</v>
      </c>
      <c r="D14214" t="s">
        <v>42827</v>
      </c>
      <c r="E14214" t="s">
        <v>40</v>
      </c>
      <c r="F14214" s="7">
        <v>12.84</v>
      </c>
      <c r="G14214" t="s">
        <v>33</v>
      </c>
      <c r="H14214" t="s">
        <v>31814</v>
      </c>
      <c r="I14214" t="s">
        <v>31819</v>
      </c>
      <c r="M14214" t="s">
        <v>36</v>
      </c>
      <c r="N14214" t="str">
        <f>IF(AND(PESQUISA!$B$3&lt;&gt;"",OR(PESQUISA!$B$4="TODAS",B14214=PESQUISA!$B$4),ISNUMBER(SEARCH(PESQUISA!$B$3,D14214))),ROW()-1,"")</f>
        <v/>
      </c>
    </row>
    <row r="14215" spans="1:14" x14ac:dyDescent="0.3">
      <c r="A14215" t="s">
        <v>42828</v>
      </c>
      <c r="B14215" t="s">
        <v>31811</v>
      </c>
      <c r="C14215" t="s">
        <v>42829</v>
      </c>
      <c r="D14215" t="s">
        <v>42830</v>
      </c>
      <c r="E14215" t="s">
        <v>40</v>
      </c>
      <c r="F14215" s="7">
        <v>16.350000000000001</v>
      </c>
      <c r="G14215" t="s">
        <v>33</v>
      </c>
      <c r="H14215" t="s">
        <v>31814</v>
      </c>
      <c r="I14215" t="s">
        <v>31819</v>
      </c>
      <c r="M14215" t="s">
        <v>36</v>
      </c>
      <c r="N14215" t="str">
        <f>IF(AND(PESQUISA!$B$3&lt;&gt;"",OR(PESQUISA!$B$4="TODAS",B14215=PESQUISA!$B$4),ISNUMBER(SEARCH(PESQUISA!$B$3,D14215))),ROW()-1,"")</f>
        <v/>
      </c>
    </row>
    <row r="14216" spans="1:14" x14ac:dyDescent="0.3">
      <c r="A14216" t="s">
        <v>42831</v>
      </c>
      <c r="B14216" t="s">
        <v>31811</v>
      </c>
      <c r="C14216" t="s">
        <v>42832</v>
      </c>
      <c r="D14216" t="s">
        <v>42833</v>
      </c>
      <c r="E14216" t="s">
        <v>40</v>
      </c>
      <c r="F14216" s="7">
        <v>21.55</v>
      </c>
      <c r="G14216" t="s">
        <v>33</v>
      </c>
      <c r="H14216" t="s">
        <v>31814</v>
      </c>
      <c r="I14216" t="s">
        <v>31819</v>
      </c>
      <c r="M14216" t="s">
        <v>36</v>
      </c>
      <c r="N14216" t="str">
        <f>IF(AND(PESQUISA!$B$3&lt;&gt;"",OR(PESQUISA!$B$4="TODAS",B14216=PESQUISA!$B$4),ISNUMBER(SEARCH(PESQUISA!$B$3,D14216))),ROW()-1,"")</f>
        <v/>
      </c>
    </row>
    <row r="14217" spans="1:14" x14ac:dyDescent="0.3">
      <c r="A14217" t="s">
        <v>42834</v>
      </c>
      <c r="B14217" t="s">
        <v>31811</v>
      </c>
      <c r="C14217" t="s">
        <v>42835</v>
      </c>
      <c r="D14217" t="s">
        <v>42836</v>
      </c>
      <c r="E14217" t="s">
        <v>40</v>
      </c>
      <c r="F14217" s="7">
        <v>13.73</v>
      </c>
      <c r="G14217" t="s">
        <v>33</v>
      </c>
      <c r="H14217" t="s">
        <v>31814</v>
      </c>
      <c r="I14217" t="s">
        <v>31819</v>
      </c>
      <c r="M14217" t="s">
        <v>36</v>
      </c>
      <c r="N14217" t="str">
        <f>IF(AND(PESQUISA!$B$3&lt;&gt;"",OR(PESQUISA!$B$4="TODAS",B14217=PESQUISA!$B$4),ISNUMBER(SEARCH(PESQUISA!$B$3,D14217))),ROW()-1,"")</f>
        <v/>
      </c>
    </row>
    <row r="14218" spans="1:14" x14ac:dyDescent="0.3">
      <c r="A14218" t="s">
        <v>42837</v>
      </c>
      <c r="B14218" t="s">
        <v>31811</v>
      </c>
      <c r="C14218" t="s">
        <v>42838</v>
      </c>
      <c r="D14218" t="s">
        <v>42839</v>
      </c>
      <c r="E14218" t="s">
        <v>859</v>
      </c>
      <c r="G14218" t="s">
        <v>33</v>
      </c>
      <c r="H14218" t="s">
        <v>31814</v>
      </c>
      <c r="I14218" t="s">
        <v>31819</v>
      </c>
      <c r="M14218" t="s">
        <v>53</v>
      </c>
      <c r="N14218" t="str">
        <f>IF(AND(PESQUISA!$B$3&lt;&gt;"",OR(PESQUISA!$B$4="TODAS",B14218=PESQUISA!$B$4),ISNUMBER(SEARCH(PESQUISA!$B$3,D14218))),ROW()-1,"")</f>
        <v/>
      </c>
    </row>
    <row r="14219" spans="1:14" x14ac:dyDescent="0.3">
      <c r="A14219" t="s">
        <v>42840</v>
      </c>
      <c r="B14219" t="s">
        <v>31811</v>
      </c>
      <c r="C14219" t="s">
        <v>42841</v>
      </c>
      <c r="D14219" t="s">
        <v>42842</v>
      </c>
      <c r="E14219" t="s">
        <v>40</v>
      </c>
      <c r="F14219" s="7">
        <v>66.180000000000007</v>
      </c>
      <c r="G14219" t="s">
        <v>33</v>
      </c>
      <c r="H14219" t="s">
        <v>31814</v>
      </c>
      <c r="I14219" t="s">
        <v>31819</v>
      </c>
      <c r="M14219" t="s">
        <v>36</v>
      </c>
      <c r="N14219" t="str">
        <f>IF(AND(PESQUISA!$B$3&lt;&gt;"",OR(PESQUISA!$B$4="TODAS",B14219=PESQUISA!$B$4),ISNUMBER(SEARCH(PESQUISA!$B$3,D14219))),ROW()-1,"")</f>
        <v/>
      </c>
    </row>
    <row r="14220" spans="1:14" x14ac:dyDescent="0.3">
      <c r="A14220" t="s">
        <v>42843</v>
      </c>
      <c r="B14220" t="s">
        <v>31811</v>
      </c>
      <c r="C14220" t="s">
        <v>42844</v>
      </c>
      <c r="D14220" t="s">
        <v>42845</v>
      </c>
      <c r="E14220" t="s">
        <v>40</v>
      </c>
      <c r="F14220" s="7">
        <v>57.11</v>
      </c>
      <c r="G14220" t="s">
        <v>33</v>
      </c>
      <c r="H14220" t="s">
        <v>31814</v>
      </c>
      <c r="I14220" t="s">
        <v>31819</v>
      </c>
      <c r="M14220" t="s">
        <v>36</v>
      </c>
      <c r="N14220" t="str">
        <f>IF(AND(PESQUISA!$B$3&lt;&gt;"",OR(PESQUISA!$B$4="TODAS",B14220=PESQUISA!$B$4),ISNUMBER(SEARCH(PESQUISA!$B$3,D14220))),ROW()-1,"")</f>
        <v/>
      </c>
    </row>
    <row r="14221" spans="1:14" x14ac:dyDescent="0.3">
      <c r="A14221" t="s">
        <v>42846</v>
      </c>
      <c r="B14221" t="s">
        <v>31811</v>
      </c>
      <c r="C14221" t="s">
        <v>42847</v>
      </c>
      <c r="D14221" t="s">
        <v>42848</v>
      </c>
      <c r="E14221" t="s">
        <v>40</v>
      </c>
      <c r="G14221" t="s">
        <v>33</v>
      </c>
      <c r="H14221" t="s">
        <v>31814</v>
      </c>
      <c r="I14221" t="s">
        <v>32347</v>
      </c>
      <c r="M14221" t="s">
        <v>53</v>
      </c>
      <c r="N14221" t="str">
        <f>IF(AND(PESQUISA!$B$3&lt;&gt;"",OR(PESQUISA!$B$4="TODAS",B14221=PESQUISA!$B$4),ISNUMBER(SEARCH(PESQUISA!$B$3,D14221))),ROW()-1,"")</f>
        <v/>
      </c>
    </row>
    <row r="14222" spans="1:14" x14ac:dyDescent="0.3">
      <c r="A14222" t="s">
        <v>42849</v>
      </c>
      <c r="B14222" t="s">
        <v>31811</v>
      </c>
      <c r="C14222" t="s">
        <v>42850</v>
      </c>
      <c r="D14222" t="s">
        <v>42851</v>
      </c>
      <c r="E14222" t="s">
        <v>40</v>
      </c>
      <c r="G14222" t="s">
        <v>33</v>
      </c>
      <c r="H14222" t="s">
        <v>31814</v>
      </c>
      <c r="I14222" t="s">
        <v>31819</v>
      </c>
      <c r="M14222" t="s">
        <v>53</v>
      </c>
      <c r="N14222" t="str">
        <f>IF(AND(PESQUISA!$B$3&lt;&gt;"",OR(PESQUISA!$B$4="TODAS",B14222=PESQUISA!$B$4),ISNUMBER(SEARCH(PESQUISA!$B$3,D14222))),ROW()-1,"")</f>
        <v/>
      </c>
    </row>
    <row r="14223" spans="1:14" x14ac:dyDescent="0.3">
      <c r="A14223" t="s">
        <v>42852</v>
      </c>
      <c r="B14223" t="s">
        <v>31811</v>
      </c>
      <c r="C14223" t="s">
        <v>42853</v>
      </c>
      <c r="D14223" t="s">
        <v>42854</v>
      </c>
      <c r="E14223" t="s">
        <v>40</v>
      </c>
      <c r="G14223" t="s">
        <v>33</v>
      </c>
      <c r="H14223" t="s">
        <v>31814</v>
      </c>
      <c r="I14223" t="s">
        <v>31819</v>
      </c>
      <c r="M14223" t="s">
        <v>53</v>
      </c>
      <c r="N14223" t="str">
        <f>IF(AND(PESQUISA!$B$3&lt;&gt;"",OR(PESQUISA!$B$4="TODAS",B14223=PESQUISA!$B$4),ISNUMBER(SEARCH(PESQUISA!$B$3,D14223))),ROW()-1,"")</f>
        <v/>
      </c>
    </row>
    <row r="14224" spans="1:14" x14ac:dyDescent="0.3">
      <c r="A14224" t="s">
        <v>42855</v>
      </c>
      <c r="B14224" t="s">
        <v>31811</v>
      </c>
      <c r="C14224" t="s">
        <v>42856</v>
      </c>
      <c r="D14224" t="s">
        <v>42857</v>
      </c>
      <c r="E14224" t="s">
        <v>40</v>
      </c>
      <c r="G14224" t="s">
        <v>33</v>
      </c>
      <c r="H14224" t="s">
        <v>31814</v>
      </c>
      <c r="I14224" t="s">
        <v>31819</v>
      </c>
      <c r="M14224" t="s">
        <v>53</v>
      </c>
      <c r="N14224" t="str">
        <f>IF(AND(PESQUISA!$B$3&lt;&gt;"",OR(PESQUISA!$B$4="TODAS",B14224=PESQUISA!$B$4),ISNUMBER(SEARCH(PESQUISA!$B$3,D14224))),ROW()-1,"")</f>
        <v/>
      </c>
    </row>
    <row r="14225" spans="1:14" x14ac:dyDescent="0.3">
      <c r="A14225" t="s">
        <v>42858</v>
      </c>
      <c r="B14225" t="s">
        <v>31811</v>
      </c>
      <c r="C14225" t="s">
        <v>42859</v>
      </c>
      <c r="D14225" t="s">
        <v>42860</v>
      </c>
      <c r="E14225" t="s">
        <v>40</v>
      </c>
      <c r="G14225" t="s">
        <v>33</v>
      </c>
      <c r="H14225" t="s">
        <v>31814</v>
      </c>
      <c r="I14225" t="s">
        <v>31819</v>
      </c>
      <c r="M14225" t="s">
        <v>53</v>
      </c>
      <c r="N14225" t="str">
        <f>IF(AND(PESQUISA!$B$3&lt;&gt;"",OR(PESQUISA!$B$4="TODAS",B14225=PESQUISA!$B$4),ISNUMBER(SEARCH(PESQUISA!$B$3,D14225))),ROW()-1,"")</f>
        <v/>
      </c>
    </row>
    <row r="14226" spans="1:14" x14ac:dyDescent="0.3">
      <c r="A14226" t="s">
        <v>42861</v>
      </c>
      <c r="B14226" t="s">
        <v>31811</v>
      </c>
      <c r="C14226" t="s">
        <v>42862</v>
      </c>
      <c r="D14226" t="s">
        <v>42863</v>
      </c>
      <c r="E14226" t="s">
        <v>40</v>
      </c>
      <c r="G14226" t="s">
        <v>33</v>
      </c>
      <c r="H14226" t="s">
        <v>31814</v>
      </c>
      <c r="I14226" t="s">
        <v>31819</v>
      </c>
      <c r="M14226" t="s">
        <v>53</v>
      </c>
      <c r="N14226" t="str">
        <f>IF(AND(PESQUISA!$B$3&lt;&gt;"",OR(PESQUISA!$B$4="TODAS",B14226=PESQUISA!$B$4),ISNUMBER(SEARCH(PESQUISA!$B$3,D14226))),ROW()-1,"")</f>
        <v/>
      </c>
    </row>
    <row r="14227" spans="1:14" x14ac:dyDescent="0.3">
      <c r="A14227" t="s">
        <v>42864</v>
      </c>
      <c r="B14227" t="s">
        <v>31811</v>
      </c>
      <c r="C14227" t="s">
        <v>42865</v>
      </c>
      <c r="D14227" t="s">
        <v>42866</v>
      </c>
      <c r="E14227" t="s">
        <v>40</v>
      </c>
      <c r="G14227" t="s">
        <v>33</v>
      </c>
      <c r="H14227" t="s">
        <v>31814</v>
      </c>
      <c r="I14227" t="s">
        <v>31819</v>
      </c>
      <c r="M14227" t="s">
        <v>53</v>
      </c>
      <c r="N14227" t="str">
        <f>IF(AND(PESQUISA!$B$3&lt;&gt;"",OR(PESQUISA!$B$4="TODAS",B14227=PESQUISA!$B$4),ISNUMBER(SEARCH(PESQUISA!$B$3,D14227))),ROW()-1,"")</f>
        <v/>
      </c>
    </row>
    <row r="14228" spans="1:14" x14ac:dyDescent="0.3">
      <c r="A14228" t="s">
        <v>42867</v>
      </c>
      <c r="B14228" t="s">
        <v>31811</v>
      </c>
      <c r="C14228" t="s">
        <v>42868</v>
      </c>
      <c r="D14228" t="s">
        <v>42869</v>
      </c>
      <c r="E14228" t="s">
        <v>40</v>
      </c>
      <c r="G14228" t="s">
        <v>33</v>
      </c>
      <c r="H14228" t="s">
        <v>31814</v>
      </c>
      <c r="I14228" t="s">
        <v>31819</v>
      </c>
      <c r="M14228" t="s">
        <v>53</v>
      </c>
      <c r="N14228" t="str">
        <f>IF(AND(PESQUISA!$B$3&lt;&gt;"",OR(PESQUISA!$B$4="TODAS",B14228=PESQUISA!$B$4),ISNUMBER(SEARCH(PESQUISA!$B$3,D14228))),ROW()-1,"")</f>
        <v/>
      </c>
    </row>
    <row r="14229" spans="1:14" x14ac:dyDescent="0.3">
      <c r="A14229" t="s">
        <v>42870</v>
      </c>
      <c r="B14229" t="s">
        <v>31811</v>
      </c>
      <c r="C14229" t="s">
        <v>42871</v>
      </c>
      <c r="D14229" t="s">
        <v>42872</v>
      </c>
      <c r="E14229" t="s">
        <v>40</v>
      </c>
      <c r="G14229" t="s">
        <v>33</v>
      </c>
      <c r="H14229" t="s">
        <v>31814</v>
      </c>
      <c r="I14229" t="s">
        <v>31819</v>
      </c>
      <c r="M14229" t="s">
        <v>53</v>
      </c>
      <c r="N14229" t="str">
        <f>IF(AND(PESQUISA!$B$3&lt;&gt;"",OR(PESQUISA!$B$4="TODAS",B14229=PESQUISA!$B$4),ISNUMBER(SEARCH(PESQUISA!$B$3,D14229))),ROW()-1,"")</f>
        <v/>
      </c>
    </row>
    <row r="14230" spans="1:14" x14ac:dyDescent="0.3">
      <c r="A14230" t="s">
        <v>42873</v>
      </c>
      <c r="B14230" t="s">
        <v>31811</v>
      </c>
      <c r="C14230" t="s">
        <v>42874</v>
      </c>
      <c r="D14230" t="s">
        <v>42875</v>
      </c>
      <c r="E14230" t="s">
        <v>40</v>
      </c>
      <c r="G14230" t="s">
        <v>33</v>
      </c>
      <c r="H14230" t="s">
        <v>31814</v>
      </c>
      <c r="I14230" t="s">
        <v>31819</v>
      </c>
      <c r="M14230" t="s">
        <v>53</v>
      </c>
      <c r="N14230" t="str">
        <f>IF(AND(PESQUISA!$B$3&lt;&gt;"",OR(PESQUISA!$B$4="TODAS",B14230=PESQUISA!$B$4),ISNUMBER(SEARCH(PESQUISA!$B$3,D14230))),ROW()-1,"")</f>
        <v/>
      </c>
    </row>
    <row r="14231" spans="1:14" x14ac:dyDescent="0.3">
      <c r="A14231" t="s">
        <v>42876</v>
      </c>
      <c r="B14231" t="s">
        <v>31811</v>
      </c>
      <c r="C14231" t="s">
        <v>42877</v>
      </c>
      <c r="D14231" t="s">
        <v>42878</v>
      </c>
      <c r="E14231" t="s">
        <v>40</v>
      </c>
      <c r="G14231" t="s">
        <v>33</v>
      </c>
      <c r="H14231" t="s">
        <v>31814</v>
      </c>
      <c r="I14231" t="s">
        <v>31819</v>
      </c>
      <c r="M14231" t="s">
        <v>53</v>
      </c>
      <c r="N14231" t="str">
        <f>IF(AND(PESQUISA!$B$3&lt;&gt;"",OR(PESQUISA!$B$4="TODAS",B14231=PESQUISA!$B$4),ISNUMBER(SEARCH(PESQUISA!$B$3,D14231))),ROW()-1,"")</f>
        <v/>
      </c>
    </row>
    <row r="14232" spans="1:14" x14ac:dyDescent="0.3">
      <c r="A14232" t="s">
        <v>42879</v>
      </c>
      <c r="B14232" t="s">
        <v>31811</v>
      </c>
      <c r="C14232" t="s">
        <v>42880</v>
      </c>
      <c r="D14232" t="s">
        <v>42881</v>
      </c>
      <c r="E14232" t="s">
        <v>40</v>
      </c>
      <c r="G14232" t="s">
        <v>33</v>
      </c>
      <c r="H14232" t="s">
        <v>31814</v>
      </c>
      <c r="I14232" t="s">
        <v>31819</v>
      </c>
      <c r="M14232" t="s">
        <v>53</v>
      </c>
      <c r="N14232" t="str">
        <f>IF(AND(PESQUISA!$B$3&lt;&gt;"",OR(PESQUISA!$B$4="TODAS",B14232=PESQUISA!$B$4),ISNUMBER(SEARCH(PESQUISA!$B$3,D14232))),ROW()-1,"")</f>
        <v/>
      </c>
    </row>
    <row r="14233" spans="1:14" x14ac:dyDescent="0.3">
      <c r="A14233" t="s">
        <v>42882</v>
      </c>
      <c r="B14233" t="s">
        <v>31811</v>
      </c>
      <c r="C14233" t="s">
        <v>42883</v>
      </c>
      <c r="D14233" t="s">
        <v>42884</v>
      </c>
      <c r="E14233" t="s">
        <v>40</v>
      </c>
      <c r="G14233" t="s">
        <v>33</v>
      </c>
      <c r="H14233" t="s">
        <v>31814</v>
      </c>
      <c r="I14233" t="s">
        <v>31819</v>
      </c>
      <c r="M14233" t="s">
        <v>53</v>
      </c>
      <c r="N14233" t="str">
        <f>IF(AND(PESQUISA!$B$3&lt;&gt;"",OR(PESQUISA!$B$4="TODAS",B14233=PESQUISA!$B$4),ISNUMBER(SEARCH(PESQUISA!$B$3,D14233))),ROW()-1,"")</f>
        <v/>
      </c>
    </row>
    <row r="14234" spans="1:14" x14ac:dyDescent="0.3">
      <c r="A14234" t="s">
        <v>42885</v>
      </c>
      <c r="B14234" t="s">
        <v>31811</v>
      </c>
      <c r="C14234" t="s">
        <v>42886</v>
      </c>
      <c r="D14234" t="s">
        <v>42887</v>
      </c>
      <c r="E14234" t="s">
        <v>40</v>
      </c>
      <c r="F14234" s="7">
        <v>10.74</v>
      </c>
      <c r="G14234" t="s">
        <v>33</v>
      </c>
      <c r="H14234" t="s">
        <v>31814</v>
      </c>
      <c r="I14234" t="s">
        <v>31819</v>
      </c>
      <c r="M14234" t="s">
        <v>36</v>
      </c>
      <c r="N14234" t="str">
        <f>IF(AND(PESQUISA!$B$3&lt;&gt;"",OR(PESQUISA!$B$4="TODAS",B14234=PESQUISA!$B$4),ISNUMBER(SEARCH(PESQUISA!$B$3,D14234))),ROW()-1,"")</f>
        <v/>
      </c>
    </row>
    <row r="14235" spans="1:14" x14ac:dyDescent="0.3">
      <c r="A14235" t="s">
        <v>42888</v>
      </c>
      <c r="B14235" t="s">
        <v>31811</v>
      </c>
      <c r="C14235" t="s">
        <v>42889</v>
      </c>
      <c r="D14235" t="s">
        <v>42890</v>
      </c>
      <c r="E14235" t="s">
        <v>40</v>
      </c>
      <c r="F14235" s="7">
        <v>12.45</v>
      </c>
      <c r="G14235" t="s">
        <v>33</v>
      </c>
      <c r="H14235" t="s">
        <v>31814</v>
      </c>
      <c r="I14235" t="s">
        <v>31819</v>
      </c>
      <c r="M14235" t="s">
        <v>36</v>
      </c>
      <c r="N14235" t="str">
        <f>IF(AND(PESQUISA!$B$3&lt;&gt;"",OR(PESQUISA!$B$4="TODAS",B14235=PESQUISA!$B$4),ISNUMBER(SEARCH(PESQUISA!$B$3,D14235))),ROW()-1,"")</f>
        <v/>
      </c>
    </row>
    <row r="14236" spans="1:14" x14ac:dyDescent="0.3">
      <c r="A14236" t="s">
        <v>42891</v>
      </c>
      <c r="B14236" t="s">
        <v>31811</v>
      </c>
      <c r="C14236" t="s">
        <v>42892</v>
      </c>
      <c r="D14236" t="s">
        <v>42893</v>
      </c>
      <c r="E14236" t="s">
        <v>40</v>
      </c>
      <c r="F14236" s="7">
        <v>9.32</v>
      </c>
      <c r="G14236" t="s">
        <v>33</v>
      </c>
      <c r="H14236" t="s">
        <v>31814</v>
      </c>
      <c r="I14236" t="s">
        <v>31819</v>
      </c>
      <c r="M14236" t="s">
        <v>36</v>
      </c>
      <c r="N14236" t="str">
        <f>IF(AND(PESQUISA!$B$3&lt;&gt;"",OR(PESQUISA!$B$4="TODAS",B14236=PESQUISA!$B$4),ISNUMBER(SEARCH(PESQUISA!$B$3,D14236))),ROW()-1,"")</f>
        <v/>
      </c>
    </row>
    <row r="14237" spans="1:14" x14ac:dyDescent="0.3">
      <c r="A14237" t="s">
        <v>42894</v>
      </c>
      <c r="B14237" t="s">
        <v>31811</v>
      </c>
      <c r="C14237" t="s">
        <v>42895</v>
      </c>
      <c r="D14237" t="s">
        <v>42896</v>
      </c>
      <c r="E14237" t="s">
        <v>40</v>
      </c>
      <c r="F14237" s="7">
        <v>22.06</v>
      </c>
      <c r="G14237" t="s">
        <v>33</v>
      </c>
      <c r="H14237" t="s">
        <v>31814</v>
      </c>
      <c r="I14237" t="s">
        <v>31819</v>
      </c>
      <c r="M14237" t="s">
        <v>36</v>
      </c>
      <c r="N14237" t="str">
        <f>IF(AND(PESQUISA!$B$3&lt;&gt;"",OR(PESQUISA!$B$4="TODAS",B14237=PESQUISA!$B$4),ISNUMBER(SEARCH(PESQUISA!$B$3,D14237))),ROW()-1,"")</f>
        <v/>
      </c>
    </row>
    <row r="14238" spans="1:14" x14ac:dyDescent="0.3">
      <c r="A14238" t="s">
        <v>42897</v>
      </c>
      <c r="B14238" t="s">
        <v>31811</v>
      </c>
      <c r="C14238" t="s">
        <v>42898</v>
      </c>
      <c r="D14238" t="s">
        <v>42899</v>
      </c>
      <c r="E14238" t="s">
        <v>40</v>
      </c>
      <c r="F14238" s="7">
        <v>66.14</v>
      </c>
      <c r="G14238" t="s">
        <v>33</v>
      </c>
      <c r="H14238" t="s">
        <v>31814</v>
      </c>
      <c r="I14238" t="s">
        <v>31819</v>
      </c>
      <c r="M14238" t="s">
        <v>36</v>
      </c>
      <c r="N14238" t="str">
        <f>IF(AND(PESQUISA!$B$3&lt;&gt;"",OR(PESQUISA!$B$4="TODAS",B14238=PESQUISA!$B$4),ISNUMBER(SEARCH(PESQUISA!$B$3,D14238))),ROW()-1,"")</f>
        <v/>
      </c>
    </row>
    <row r="14239" spans="1:14" x14ac:dyDescent="0.3">
      <c r="A14239" t="s">
        <v>42900</v>
      </c>
      <c r="B14239" t="s">
        <v>31811</v>
      </c>
      <c r="C14239" t="s">
        <v>42901</v>
      </c>
      <c r="D14239" t="s">
        <v>42902</v>
      </c>
      <c r="E14239" t="s">
        <v>40</v>
      </c>
      <c r="F14239" s="7">
        <v>11.16</v>
      </c>
      <c r="G14239" t="s">
        <v>33</v>
      </c>
      <c r="H14239" t="s">
        <v>31814</v>
      </c>
      <c r="I14239" t="s">
        <v>31819</v>
      </c>
      <c r="M14239" t="s">
        <v>36</v>
      </c>
      <c r="N14239" t="str">
        <f>IF(AND(PESQUISA!$B$3&lt;&gt;"",OR(PESQUISA!$B$4="TODAS",B14239=PESQUISA!$B$4),ISNUMBER(SEARCH(PESQUISA!$B$3,D14239))),ROW()-1,"")</f>
        <v/>
      </c>
    </row>
    <row r="14240" spans="1:14" x14ac:dyDescent="0.3">
      <c r="A14240" t="s">
        <v>42903</v>
      </c>
      <c r="B14240" t="s">
        <v>31811</v>
      </c>
      <c r="C14240" t="s">
        <v>42904</v>
      </c>
      <c r="D14240" t="s">
        <v>42905</v>
      </c>
      <c r="E14240" t="s">
        <v>40</v>
      </c>
      <c r="G14240" t="s">
        <v>33</v>
      </c>
      <c r="H14240" t="s">
        <v>31814</v>
      </c>
      <c r="I14240" t="s">
        <v>31819</v>
      </c>
      <c r="M14240" t="s">
        <v>53</v>
      </c>
      <c r="N14240" t="str">
        <f>IF(AND(PESQUISA!$B$3&lt;&gt;"",OR(PESQUISA!$B$4="TODAS",B14240=PESQUISA!$B$4),ISNUMBER(SEARCH(PESQUISA!$B$3,D14240))),ROW()-1,"")</f>
        <v/>
      </c>
    </row>
    <row r="14241" spans="1:14" x14ac:dyDescent="0.3">
      <c r="A14241" t="s">
        <v>42906</v>
      </c>
      <c r="B14241" t="s">
        <v>31811</v>
      </c>
      <c r="C14241" t="s">
        <v>42907</v>
      </c>
      <c r="D14241" t="s">
        <v>42908</v>
      </c>
      <c r="E14241" t="s">
        <v>40</v>
      </c>
      <c r="F14241" s="7">
        <v>27.45</v>
      </c>
      <c r="G14241" t="s">
        <v>33</v>
      </c>
      <c r="H14241" t="s">
        <v>31814</v>
      </c>
      <c r="I14241" t="s">
        <v>31819</v>
      </c>
      <c r="M14241" t="s">
        <v>36</v>
      </c>
      <c r="N14241" t="str">
        <f>IF(AND(PESQUISA!$B$3&lt;&gt;"",OR(PESQUISA!$B$4="TODAS",B14241=PESQUISA!$B$4),ISNUMBER(SEARCH(PESQUISA!$B$3,D14241))),ROW()-1,"")</f>
        <v/>
      </c>
    </row>
    <row r="14242" spans="1:14" x14ac:dyDescent="0.3">
      <c r="A14242" t="s">
        <v>42909</v>
      </c>
      <c r="B14242" t="s">
        <v>31811</v>
      </c>
      <c r="C14242" t="s">
        <v>42910</v>
      </c>
      <c r="D14242" t="s">
        <v>42911</v>
      </c>
      <c r="E14242" t="s">
        <v>40</v>
      </c>
      <c r="F14242" s="7">
        <v>31.57</v>
      </c>
      <c r="G14242" t="s">
        <v>33</v>
      </c>
      <c r="H14242" t="s">
        <v>31814</v>
      </c>
      <c r="I14242" t="s">
        <v>31819</v>
      </c>
      <c r="M14242" t="s">
        <v>36</v>
      </c>
      <c r="N14242" t="str">
        <f>IF(AND(PESQUISA!$B$3&lt;&gt;"",OR(PESQUISA!$B$4="TODAS",B14242=PESQUISA!$B$4),ISNUMBER(SEARCH(PESQUISA!$B$3,D14242))),ROW()-1,"")</f>
        <v/>
      </c>
    </row>
    <row r="14243" spans="1:14" x14ac:dyDescent="0.3">
      <c r="A14243" t="s">
        <v>42912</v>
      </c>
      <c r="B14243" t="s">
        <v>31811</v>
      </c>
      <c r="C14243" t="s">
        <v>42913</v>
      </c>
      <c r="D14243" t="s">
        <v>42914</v>
      </c>
      <c r="E14243" t="s">
        <v>40</v>
      </c>
      <c r="F14243" s="7">
        <v>17.920000000000002</v>
      </c>
      <c r="G14243" t="s">
        <v>33</v>
      </c>
      <c r="H14243" t="s">
        <v>31814</v>
      </c>
      <c r="I14243" t="s">
        <v>31819</v>
      </c>
      <c r="M14243" t="s">
        <v>36</v>
      </c>
      <c r="N14243" t="str">
        <f>IF(AND(PESQUISA!$B$3&lt;&gt;"",OR(PESQUISA!$B$4="TODAS",B14243=PESQUISA!$B$4),ISNUMBER(SEARCH(PESQUISA!$B$3,D14243))),ROW()-1,"")</f>
        <v/>
      </c>
    </row>
    <row r="14244" spans="1:14" x14ac:dyDescent="0.3">
      <c r="A14244" t="s">
        <v>42915</v>
      </c>
      <c r="B14244" t="s">
        <v>31811</v>
      </c>
      <c r="C14244" t="s">
        <v>42916</v>
      </c>
      <c r="D14244" t="s">
        <v>42917</v>
      </c>
      <c r="E14244" t="s">
        <v>40</v>
      </c>
      <c r="F14244" s="7">
        <v>10.9</v>
      </c>
      <c r="G14244" t="s">
        <v>33</v>
      </c>
      <c r="H14244" t="s">
        <v>31814</v>
      </c>
      <c r="I14244" t="s">
        <v>31819</v>
      </c>
      <c r="M14244" t="s">
        <v>36</v>
      </c>
      <c r="N14244" t="str">
        <f>IF(AND(PESQUISA!$B$3&lt;&gt;"",OR(PESQUISA!$B$4="TODAS",B14244=PESQUISA!$B$4),ISNUMBER(SEARCH(PESQUISA!$B$3,D14244))),ROW()-1,"")</f>
        <v/>
      </c>
    </row>
    <row r="14245" spans="1:14" x14ac:dyDescent="0.3">
      <c r="A14245" t="s">
        <v>42918</v>
      </c>
      <c r="B14245" t="s">
        <v>31811</v>
      </c>
      <c r="C14245" t="s">
        <v>42919</v>
      </c>
      <c r="D14245" t="s">
        <v>42920</v>
      </c>
      <c r="E14245" t="s">
        <v>40</v>
      </c>
      <c r="F14245" s="7">
        <v>14.85</v>
      </c>
      <c r="G14245" t="s">
        <v>33</v>
      </c>
      <c r="H14245" t="s">
        <v>31814</v>
      </c>
      <c r="I14245" t="s">
        <v>31819</v>
      </c>
      <c r="M14245" t="s">
        <v>36</v>
      </c>
      <c r="N14245" t="str">
        <f>IF(AND(PESQUISA!$B$3&lt;&gt;"",OR(PESQUISA!$B$4="TODAS",B14245=PESQUISA!$B$4),ISNUMBER(SEARCH(PESQUISA!$B$3,D14245))),ROW()-1,"")</f>
        <v/>
      </c>
    </row>
    <row r="14246" spans="1:14" x14ac:dyDescent="0.3">
      <c r="A14246" t="s">
        <v>42921</v>
      </c>
      <c r="B14246" t="s">
        <v>31811</v>
      </c>
      <c r="C14246" t="s">
        <v>42922</v>
      </c>
      <c r="D14246" t="s">
        <v>42923</v>
      </c>
      <c r="E14246" t="s">
        <v>40</v>
      </c>
      <c r="F14246" s="7">
        <v>17.45</v>
      </c>
      <c r="G14246" t="s">
        <v>33</v>
      </c>
      <c r="H14246" t="s">
        <v>31814</v>
      </c>
      <c r="I14246" t="s">
        <v>31819</v>
      </c>
      <c r="M14246" t="s">
        <v>36</v>
      </c>
      <c r="N14246" t="str">
        <f>IF(AND(PESQUISA!$B$3&lt;&gt;"",OR(PESQUISA!$B$4="TODAS",B14246=PESQUISA!$B$4),ISNUMBER(SEARCH(PESQUISA!$B$3,D14246))),ROW()-1,"")</f>
        <v/>
      </c>
    </row>
    <row r="14247" spans="1:14" x14ac:dyDescent="0.3">
      <c r="A14247" t="s">
        <v>42924</v>
      </c>
      <c r="B14247" t="s">
        <v>31811</v>
      </c>
      <c r="C14247" t="s">
        <v>42925</v>
      </c>
      <c r="D14247" t="s">
        <v>42926</v>
      </c>
      <c r="E14247" t="s">
        <v>40</v>
      </c>
      <c r="F14247" s="7">
        <v>17.63</v>
      </c>
      <c r="G14247" t="s">
        <v>33</v>
      </c>
      <c r="H14247" t="s">
        <v>31814</v>
      </c>
      <c r="I14247" t="s">
        <v>31819</v>
      </c>
      <c r="M14247" t="s">
        <v>36</v>
      </c>
      <c r="N14247" t="str">
        <f>IF(AND(PESQUISA!$B$3&lt;&gt;"",OR(PESQUISA!$B$4="TODAS",B14247=PESQUISA!$B$4),ISNUMBER(SEARCH(PESQUISA!$B$3,D14247))),ROW()-1,"")</f>
        <v/>
      </c>
    </row>
    <row r="14248" spans="1:14" x14ac:dyDescent="0.3">
      <c r="A14248" t="s">
        <v>42927</v>
      </c>
      <c r="B14248" t="s">
        <v>31811</v>
      </c>
      <c r="C14248" t="s">
        <v>42928</v>
      </c>
      <c r="D14248" t="s">
        <v>42929</v>
      </c>
      <c r="E14248" t="s">
        <v>40</v>
      </c>
      <c r="F14248" s="7">
        <v>23.24</v>
      </c>
      <c r="G14248" t="s">
        <v>33</v>
      </c>
      <c r="H14248" t="s">
        <v>31814</v>
      </c>
      <c r="I14248" t="s">
        <v>31819</v>
      </c>
      <c r="M14248" t="s">
        <v>36</v>
      </c>
      <c r="N14248" t="str">
        <f>IF(AND(PESQUISA!$B$3&lt;&gt;"",OR(PESQUISA!$B$4="TODAS",B14248=PESQUISA!$B$4),ISNUMBER(SEARCH(PESQUISA!$B$3,D14248))),ROW()-1,"")</f>
        <v/>
      </c>
    </row>
    <row r="14249" spans="1:14" x14ac:dyDescent="0.3">
      <c r="A14249" t="s">
        <v>42930</v>
      </c>
      <c r="B14249" t="s">
        <v>31811</v>
      </c>
      <c r="C14249" t="s">
        <v>42931</v>
      </c>
      <c r="D14249" t="s">
        <v>42932</v>
      </c>
      <c r="E14249" t="s">
        <v>40</v>
      </c>
      <c r="F14249" s="7">
        <v>50.56</v>
      </c>
      <c r="G14249" t="s">
        <v>33</v>
      </c>
      <c r="H14249" t="s">
        <v>31814</v>
      </c>
      <c r="I14249" t="s">
        <v>31819</v>
      </c>
      <c r="M14249" t="s">
        <v>36</v>
      </c>
      <c r="N14249" t="str">
        <f>IF(AND(PESQUISA!$B$3&lt;&gt;"",OR(PESQUISA!$B$4="TODAS",B14249=PESQUISA!$B$4),ISNUMBER(SEARCH(PESQUISA!$B$3,D14249))),ROW()-1,"")</f>
        <v/>
      </c>
    </row>
    <row r="14250" spans="1:14" x14ac:dyDescent="0.3">
      <c r="A14250" t="s">
        <v>42933</v>
      </c>
      <c r="B14250" t="s">
        <v>31811</v>
      </c>
      <c r="C14250" t="s">
        <v>42934</v>
      </c>
      <c r="D14250" t="s">
        <v>42935</v>
      </c>
      <c r="E14250" t="s">
        <v>40</v>
      </c>
      <c r="F14250" s="7">
        <v>48.15</v>
      </c>
      <c r="G14250" t="s">
        <v>33</v>
      </c>
      <c r="H14250" t="s">
        <v>31814</v>
      </c>
      <c r="I14250" t="s">
        <v>31819</v>
      </c>
      <c r="M14250" t="s">
        <v>36</v>
      </c>
      <c r="N14250" t="str">
        <f>IF(AND(PESQUISA!$B$3&lt;&gt;"",OR(PESQUISA!$B$4="TODAS",B14250=PESQUISA!$B$4),ISNUMBER(SEARCH(PESQUISA!$B$3,D14250))),ROW()-1,"")</f>
        <v/>
      </c>
    </row>
    <row r="14251" spans="1:14" x14ac:dyDescent="0.3">
      <c r="A14251" t="s">
        <v>42936</v>
      </c>
      <c r="B14251" t="s">
        <v>31811</v>
      </c>
      <c r="C14251" t="s">
        <v>42937</v>
      </c>
      <c r="D14251" t="s">
        <v>42938</v>
      </c>
      <c r="E14251" t="s">
        <v>40</v>
      </c>
      <c r="F14251" s="7">
        <v>36.06</v>
      </c>
      <c r="G14251" t="s">
        <v>33</v>
      </c>
      <c r="H14251" t="s">
        <v>31814</v>
      </c>
      <c r="I14251" t="s">
        <v>31819</v>
      </c>
      <c r="M14251" t="s">
        <v>36</v>
      </c>
      <c r="N14251" t="str">
        <f>IF(AND(PESQUISA!$B$3&lt;&gt;"",OR(PESQUISA!$B$4="TODAS",B14251=PESQUISA!$B$4),ISNUMBER(SEARCH(PESQUISA!$B$3,D14251))),ROW()-1,"")</f>
        <v/>
      </c>
    </row>
    <row r="14252" spans="1:14" x14ac:dyDescent="0.3">
      <c r="A14252" t="s">
        <v>42939</v>
      </c>
      <c r="B14252" t="s">
        <v>31811</v>
      </c>
      <c r="C14252" t="s">
        <v>42940</v>
      </c>
      <c r="D14252" t="s">
        <v>42941</v>
      </c>
      <c r="E14252" t="s">
        <v>40</v>
      </c>
      <c r="F14252" s="7">
        <v>18.440000000000001</v>
      </c>
      <c r="G14252" t="s">
        <v>33</v>
      </c>
      <c r="H14252" t="s">
        <v>31814</v>
      </c>
      <c r="I14252" t="s">
        <v>31819</v>
      </c>
      <c r="M14252" t="s">
        <v>36</v>
      </c>
      <c r="N14252" t="str">
        <f>IF(AND(PESQUISA!$B$3&lt;&gt;"",OR(PESQUISA!$B$4="TODAS",B14252=PESQUISA!$B$4),ISNUMBER(SEARCH(PESQUISA!$B$3,D14252))),ROW()-1,"")</f>
        <v/>
      </c>
    </row>
    <row r="14253" spans="1:14" x14ac:dyDescent="0.3">
      <c r="A14253" t="s">
        <v>42942</v>
      </c>
      <c r="B14253" t="s">
        <v>31811</v>
      </c>
      <c r="C14253" t="s">
        <v>42943</v>
      </c>
      <c r="D14253" t="s">
        <v>42944</v>
      </c>
      <c r="E14253" t="s">
        <v>40</v>
      </c>
      <c r="F14253" s="7">
        <v>77.38</v>
      </c>
      <c r="G14253" t="s">
        <v>33</v>
      </c>
      <c r="H14253" t="s">
        <v>31814</v>
      </c>
      <c r="I14253" t="s">
        <v>31819</v>
      </c>
      <c r="M14253" t="s">
        <v>36</v>
      </c>
      <c r="N14253" t="str">
        <f>IF(AND(PESQUISA!$B$3&lt;&gt;"",OR(PESQUISA!$B$4="TODAS",B14253=PESQUISA!$B$4),ISNUMBER(SEARCH(PESQUISA!$B$3,D14253))),ROW()-1,"")</f>
        <v/>
      </c>
    </row>
    <row r="14254" spans="1:14" x14ac:dyDescent="0.3">
      <c r="A14254" t="s">
        <v>42945</v>
      </c>
      <c r="B14254" t="s">
        <v>31811</v>
      </c>
      <c r="C14254" t="s">
        <v>42946</v>
      </c>
      <c r="D14254" t="s">
        <v>42947</v>
      </c>
      <c r="E14254" t="s">
        <v>40</v>
      </c>
      <c r="F14254" s="7">
        <v>22.1</v>
      </c>
      <c r="G14254" t="s">
        <v>33</v>
      </c>
      <c r="H14254" t="s">
        <v>31814</v>
      </c>
      <c r="I14254" t="s">
        <v>31819</v>
      </c>
      <c r="M14254" t="s">
        <v>36</v>
      </c>
      <c r="N14254" t="str">
        <f>IF(AND(PESQUISA!$B$3&lt;&gt;"",OR(PESQUISA!$B$4="TODAS",B14254=PESQUISA!$B$4),ISNUMBER(SEARCH(PESQUISA!$B$3,D14254))),ROW()-1,"")</f>
        <v/>
      </c>
    </row>
    <row r="14255" spans="1:14" x14ac:dyDescent="0.3">
      <c r="A14255" t="s">
        <v>42948</v>
      </c>
      <c r="B14255" t="s">
        <v>31811</v>
      </c>
      <c r="C14255" t="s">
        <v>42949</v>
      </c>
      <c r="D14255" t="s">
        <v>42950</v>
      </c>
      <c r="E14255" t="s">
        <v>40</v>
      </c>
      <c r="F14255" s="7">
        <v>17.399999999999999</v>
      </c>
      <c r="G14255" t="s">
        <v>33</v>
      </c>
      <c r="H14255" t="s">
        <v>31814</v>
      </c>
      <c r="I14255" t="s">
        <v>31819</v>
      </c>
      <c r="M14255" t="s">
        <v>36</v>
      </c>
      <c r="N14255" t="str">
        <f>IF(AND(PESQUISA!$B$3&lt;&gt;"",OR(PESQUISA!$B$4="TODAS",B14255=PESQUISA!$B$4),ISNUMBER(SEARCH(PESQUISA!$B$3,D14255))),ROW()-1,"")</f>
        <v/>
      </c>
    </row>
    <row r="14256" spans="1:14" x14ac:dyDescent="0.3">
      <c r="A14256" t="s">
        <v>42951</v>
      </c>
      <c r="B14256" t="s">
        <v>31811</v>
      </c>
      <c r="C14256" t="s">
        <v>42952</v>
      </c>
      <c r="D14256" t="s">
        <v>42953</v>
      </c>
      <c r="E14256" t="s">
        <v>40</v>
      </c>
      <c r="F14256" s="7">
        <v>22.41</v>
      </c>
      <c r="G14256" t="s">
        <v>33</v>
      </c>
      <c r="H14256" t="s">
        <v>31814</v>
      </c>
      <c r="I14256" t="s">
        <v>31819</v>
      </c>
      <c r="M14256" t="s">
        <v>36</v>
      </c>
      <c r="N14256" t="str">
        <f>IF(AND(PESQUISA!$B$3&lt;&gt;"",OR(PESQUISA!$B$4="TODAS",B14256=PESQUISA!$B$4),ISNUMBER(SEARCH(PESQUISA!$B$3,D14256))),ROW()-1,"")</f>
        <v/>
      </c>
    </row>
    <row r="14257" spans="1:14" x14ac:dyDescent="0.3">
      <c r="A14257" t="s">
        <v>42954</v>
      </c>
      <c r="B14257" t="s">
        <v>31811</v>
      </c>
      <c r="C14257" t="s">
        <v>42955</v>
      </c>
      <c r="D14257" t="s">
        <v>42956</v>
      </c>
      <c r="E14257" t="s">
        <v>40</v>
      </c>
      <c r="F14257" s="7">
        <v>35.58</v>
      </c>
      <c r="G14257" t="s">
        <v>33</v>
      </c>
      <c r="H14257" t="s">
        <v>31814</v>
      </c>
      <c r="I14257" t="s">
        <v>31819</v>
      </c>
      <c r="M14257" t="s">
        <v>36</v>
      </c>
      <c r="N14257" t="str">
        <f>IF(AND(PESQUISA!$B$3&lt;&gt;"",OR(PESQUISA!$B$4="TODAS",B14257=PESQUISA!$B$4),ISNUMBER(SEARCH(PESQUISA!$B$3,D14257))),ROW()-1,"")</f>
        <v/>
      </c>
    </row>
    <row r="14258" spans="1:14" x14ac:dyDescent="0.3">
      <c r="A14258" t="s">
        <v>42957</v>
      </c>
      <c r="B14258" t="s">
        <v>31811</v>
      </c>
      <c r="C14258" t="s">
        <v>42958</v>
      </c>
      <c r="D14258" t="s">
        <v>42959</v>
      </c>
      <c r="E14258" t="s">
        <v>40</v>
      </c>
      <c r="F14258" s="7">
        <v>47.59</v>
      </c>
      <c r="G14258" t="s">
        <v>33</v>
      </c>
      <c r="H14258" t="s">
        <v>31814</v>
      </c>
      <c r="I14258" t="s">
        <v>31819</v>
      </c>
      <c r="M14258" t="s">
        <v>36</v>
      </c>
      <c r="N14258" t="str">
        <f>IF(AND(PESQUISA!$B$3&lt;&gt;"",OR(PESQUISA!$B$4="TODAS",B14258=PESQUISA!$B$4),ISNUMBER(SEARCH(PESQUISA!$B$3,D14258))),ROW()-1,"")</f>
        <v/>
      </c>
    </row>
    <row r="14259" spans="1:14" x14ac:dyDescent="0.3">
      <c r="A14259" t="s">
        <v>42960</v>
      </c>
      <c r="B14259" t="s">
        <v>31811</v>
      </c>
      <c r="C14259" t="s">
        <v>42961</v>
      </c>
      <c r="D14259" t="s">
        <v>42962</v>
      </c>
      <c r="E14259" t="s">
        <v>40</v>
      </c>
      <c r="F14259" s="7">
        <v>49.15</v>
      </c>
      <c r="G14259" t="s">
        <v>33</v>
      </c>
      <c r="H14259" t="s">
        <v>31814</v>
      </c>
      <c r="I14259" t="s">
        <v>31819</v>
      </c>
      <c r="M14259" t="s">
        <v>36</v>
      </c>
      <c r="N14259" t="str">
        <f>IF(AND(PESQUISA!$B$3&lt;&gt;"",OR(PESQUISA!$B$4="TODAS",B14259=PESQUISA!$B$4),ISNUMBER(SEARCH(PESQUISA!$B$3,D14259))),ROW()-1,"")</f>
        <v/>
      </c>
    </row>
    <row r="14260" spans="1:14" x14ac:dyDescent="0.3">
      <c r="A14260" t="s">
        <v>42963</v>
      </c>
      <c r="B14260" t="s">
        <v>31811</v>
      </c>
      <c r="C14260" t="s">
        <v>42964</v>
      </c>
      <c r="D14260" t="s">
        <v>42965</v>
      </c>
      <c r="E14260" t="s">
        <v>40</v>
      </c>
      <c r="F14260" s="7">
        <v>90.01</v>
      </c>
      <c r="G14260" t="s">
        <v>33</v>
      </c>
      <c r="H14260" t="s">
        <v>31814</v>
      </c>
      <c r="I14260" t="s">
        <v>31819</v>
      </c>
      <c r="M14260" t="s">
        <v>36</v>
      </c>
      <c r="N14260" t="str">
        <f>IF(AND(PESQUISA!$B$3&lt;&gt;"",OR(PESQUISA!$B$4="TODAS",B14260=PESQUISA!$B$4),ISNUMBER(SEARCH(PESQUISA!$B$3,D14260))),ROW()-1,"")</f>
        <v/>
      </c>
    </row>
    <row r="14261" spans="1:14" x14ac:dyDescent="0.3">
      <c r="A14261" t="s">
        <v>42966</v>
      </c>
      <c r="B14261" t="s">
        <v>31811</v>
      </c>
      <c r="C14261" t="s">
        <v>42967</v>
      </c>
      <c r="D14261" t="s">
        <v>42968</v>
      </c>
      <c r="E14261" t="s">
        <v>40</v>
      </c>
      <c r="F14261" s="7">
        <v>5.71</v>
      </c>
      <c r="G14261" t="s">
        <v>33</v>
      </c>
      <c r="H14261" t="s">
        <v>31814</v>
      </c>
      <c r="I14261" t="s">
        <v>31819</v>
      </c>
      <c r="M14261" t="s">
        <v>36</v>
      </c>
      <c r="N14261" t="str">
        <f>IF(AND(PESQUISA!$B$3&lt;&gt;"",OR(PESQUISA!$B$4="TODAS",B14261=PESQUISA!$B$4),ISNUMBER(SEARCH(PESQUISA!$B$3,D14261))),ROW()-1,"")</f>
        <v/>
      </c>
    </row>
    <row r="14262" spans="1:14" x14ac:dyDescent="0.3">
      <c r="A14262" t="s">
        <v>42969</v>
      </c>
      <c r="B14262" t="s">
        <v>31811</v>
      </c>
      <c r="C14262" t="s">
        <v>42970</v>
      </c>
      <c r="D14262" t="s">
        <v>42971</v>
      </c>
      <c r="E14262" t="s">
        <v>40</v>
      </c>
      <c r="F14262" s="7">
        <v>16.28</v>
      </c>
      <c r="G14262" t="s">
        <v>33</v>
      </c>
      <c r="H14262" t="s">
        <v>31814</v>
      </c>
      <c r="I14262" t="s">
        <v>31819</v>
      </c>
      <c r="M14262" t="s">
        <v>36</v>
      </c>
      <c r="N14262" t="str">
        <f>IF(AND(PESQUISA!$B$3&lt;&gt;"",OR(PESQUISA!$B$4="TODAS",B14262=PESQUISA!$B$4),ISNUMBER(SEARCH(PESQUISA!$B$3,D14262))),ROW()-1,"")</f>
        <v/>
      </c>
    </row>
    <row r="14263" spans="1:14" x14ac:dyDescent="0.3">
      <c r="A14263" t="s">
        <v>42972</v>
      </c>
      <c r="B14263" t="s">
        <v>31811</v>
      </c>
      <c r="C14263" t="s">
        <v>42973</v>
      </c>
      <c r="D14263" t="s">
        <v>42974</v>
      </c>
      <c r="E14263" t="s">
        <v>40</v>
      </c>
      <c r="F14263" s="7">
        <v>11.88</v>
      </c>
      <c r="G14263" t="s">
        <v>33</v>
      </c>
      <c r="H14263" t="s">
        <v>31814</v>
      </c>
      <c r="I14263" t="s">
        <v>31819</v>
      </c>
      <c r="M14263" t="s">
        <v>36</v>
      </c>
      <c r="N14263" t="str">
        <f>IF(AND(PESQUISA!$B$3&lt;&gt;"",OR(PESQUISA!$B$4="TODAS",B14263=PESQUISA!$B$4),ISNUMBER(SEARCH(PESQUISA!$B$3,D14263))),ROW()-1,"")</f>
        <v/>
      </c>
    </row>
    <row r="14264" spans="1:14" x14ac:dyDescent="0.3">
      <c r="A14264" t="s">
        <v>42975</v>
      </c>
      <c r="B14264" t="s">
        <v>31811</v>
      </c>
      <c r="C14264" t="s">
        <v>42976</v>
      </c>
      <c r="D14264" t="s">
        <v>42977</v>
      </c>
      <c r="E14264" t="s">
        <v>40</v>
      </c>
      <c r="F14264" s="7">
        <v>13.21</v>
      </c>
      <c r="G14264" t="s">
        <v>33</v>
      </c>
      <c r="H14264" t="s">
        <v>31814</v>
      </c>
      <c r="I14264" t="s">
        <v>31819</v>
      </c>
      <c r="M14264" t="s">
        <v>36</v>
      </c>
      <c r="N14264" t="str">
        <f>IF(AND(PESQUISA!$B$3&lt;&gt;"",OR(PESQUISA!$B$4="TODAS",B14264=PESQUISA!$B$4),ISNUMBER(SEARCH(PESQUISA!$B$3,D14264))),ROW()-1,"")</f>
        <v/>
      </c>
    </row>
    <row r="14265" spans="1:14" x14ac:dyDescent="0.3">
      <c r="A14265" t="s">
        <v>42978</v>
      </c>
      <c r="B14265" t="s">
        <v>31811</v>
      </c>
      <c r="C14265" t="s">
        <v>42979</v>
      </c>
      <c r="D14265" t="s">
        <v>42980</v>
      </c>
      <c r="E14265" t="s">
        <v>40</v>
      </c>
      <c r="F14265" s="7">
        <v>97.97</v>
      </c>
      <c r="G14265" t="s">
        <v>33</v>
      </c>
      <c r="H14265" t="s">
        <v>31814</v>
      </c>
      <c r="I14265" t="s">
        <v>31819</v>
      </c>
      <c r="M14265" t="s">
        <v>36</v>
      </c>
      <c r="N14265" t="str">
        <f>IF(AND(PESQUISA!$B$3&lt;&gt;"",OR(PESQUISA!$B$4="TODAS",B14265=PESQUISA!$B$4),ISNUMBER(SEARCH(PESQUISA!$B$3,D14265))),ROW()-1,"")</f>
        <v/>
      </c>
    </row>
    <row r="14266" spans="1:14" x14ac:dyDescent="0.3">
      <c r="A14266" t="s">
        <v>42981</v>
      </c>
      <c r="B14266" t="s">
        <v>31811</v>
      </c>
      <c r="C14266" t="s">
        <v>42982</v>
      </c>
      <c r="D14266" t="s">
        <v>42983</v>
      </c>
      <c r="E14266" t="s">
        <v>40</v>
      </c>
      <c r="F14266" s="7">
        <v>77.599999999999994</v>
      </c>
      <c r="G14266" t="s">
        <v>33</v>
      </c>
      <c r="H14266" t="s">
        <v>31814</v>
      </c>
      <c r="I14266" t="s">
        <v>31819</v>
      </c>
      <c r="M14266" t="s">
        <v>36</v>
      </c>
      <c r="N14266" t="str">
        <f>IF(AND(PESQUISA!$B$3&lt;&gt;"",OR(PESQUISA!$B$4="TODAS",B14266=PESQUISA!$B$4),ISNUMBER(SEARCH(PESQUISA!$B$3,D14266))),ROW()-1,"")</f>
        <v/>
      </c>
    </row>
    <row r="14267" spans="1:14" x14ac:dyDescent="0.3">
      <c r="A14267" t="s">
        <v>42984</v>
      </c>
      <c r="B14267" t="s">
        <v>31811</v>
      </c>
      <c r="C14267" t="s">
        <v>42985</v>
      </c>
      <c r="D14267" t="s">
        <v>42986</v>
      </c>
      <c r="E14267" t="s">
        <v>40</v>
      </c>
      <c r="F14267" s="7">
        <v>56.94</v>
      </c>
      <c r="G14267" t="s">
        <v>33</v>
      </c>
      <c r="H14267" t="s">
        <v>31814</v>
      </c>
      <c r="I14267" t="s">
        <v>31819</v>
      </c>
      <c r="M14267" t="s">
        <v>36</v>
      </c>
      <c r="N14267" t="str">
        <f>IF(AND(PESQUISA!$B$3&lt;&gt;"",OR(PESQUISA!$B$4="TODAS",B14267=PESQUISA!$B$4),ISNUMBER(SEARCH(PESQUISA!$B$3,D14267))),ROW()-1,"")</f>
        <v/>
      </c>
    </row>
    <row r="14268" spans="1:14" x14ac:dyDescent="0.3">
      <c r="A14268" t="s">
        <v>42987</v>
      </c>
      <c r="B14268" t="s">
        <v>31811</v>
      </c>
      <c r="C14268" t="s">
        <v>42988</v>
      </c>
      <c r="D14268" t="s">
        <v>42989</v>
      </c>
      <c r="E14268" t="s">
        <v>40</v>
      </c>
      <c r="F14268" s="7">
        <v>34.200000000000003</v>
      </c>
      <c r="G14268" t="s">
        <v>33</v>
      </c>
      <c r="H14268" t="s">
        <v>31814</v>
      </c>
      <c r="I14268" t="s">
        <v>31819</v>
      </c>
      <c r="M14268" t="s">
        <v>36</v>
      </c>
      <c r="N14268" t="str">
        <f>IF(AND(PESQUISA!$B$3&lt;&gt;"",OR(PESQUISA!$B$4="TODAS",B14268=PESQUISA!$B$4),ISNUMBER(SEARCH(PESQUISA!$B$3,D14268))),ROW()-1,"")</f>
        <v/>
      </c>
    </row>
    <row r="14269" spans="1:14" x14ac:dyDescent="0.3">
      <c r="A14269" t="s">
        <v>42990</v>
      </c>
      <c r="B14269" t="s">
        <v>31811</v>
      </c>
      <c r="C14269" t="s">
        <v>42991</v>
      </c>
      <c r="D14269" t="s">
        <v>42992</v>
      </c>
      <c r="E14269" t="s">
        <v>40</v>
      </c>
      <c r="F14269" s="7">
        <v>283</v>
      </c>
      <c r="G14269" t="s">
        <v>33</v>
      </c>
      <c r="H14269" t="s">
        <v>31814</v>
      </c>
      <c r="I14269" t="s">
        <v>31819</v>
      </c>
      <c r="M14269" t="s">
        <v>36</v>
      </c>
      <c r="N14269" t="str">
        <f>IF(AND(PESQUISA!$B$3&lt;&gt;"",OR(PESQUISA!$B$4="TODAS",B14269=PESQUISA!$B$4),ISNUMBER(SEARCH(PESQUISA!$B$3,D14269))),ROW()-1,"")</f>
        <v/>
      </c>
    </row>
    <row r="14270" spans="1:14" x14ac:dyDescent="0.3">
      <c r="A14270" t="s">
        <v>42993</v>
      </c>
      <c r="B14270" t="s">
        <v>31811</v>
      </c>
      <c r="C14270" t="s">
        <v>42994</v>
      </c>
      <c r="D14270" t="s">
        <v>42995</v>
      </c>
      <c r="E14270" t="s">
        <v>40</v>
      </c>
      <c r="F14270" s="7">
        <v>136.44999999999999</v>
      </c>
      <c r="G14270" t="s">
        <v>33</v>
      </c>
      <c r="H14270" t="s">
        <v>31814</v>
      </c>
      <c r="I14270" t="s">
        <v>31819</v>
      </c>
      <c r="M14270" t="s">
        <v>36</v>
      </c>
      <c r="N14270" t="str">
        <f>IF(AND(PESQUISA!$B$3&lt;&gt;"",OR(PESQUISA!$B$4="TODAS",B14270=PESQUISA!$B$4),ISNUMBER(SEARCH(PESQUISA!$B$3,D14270))),ROW()-1,"")</f>
        <v/>
      </c>
    </row>
    <row r="14271" spans="1:14" x14ac:dyDescent="0.3">
      <c r="A14271" t="s">
        <v>42996</v>
      </c>
      <c r="B14271" t="s">
        <v>31811</v>
      </c>
      <c r="C14271" t="s">
        <v>42997</v>
      </c>
      <c r="D14271" t="s">
        <v>42998</v>
      </c>
      <c r="E14271" t="s">
        <v>40</v>
      </c>
      <c r="F14271" s="7">
        <v>342.61</v>
      </c>
      <c r="G14271" t="s">
        <v>33</v>
      </c>
      <c r="H14271" t="s">
        <v>31814</v>
      </c>
      <c r="I14271" t="s">
        <v>31819</v>
      </c>
      <c r="M14271" t="s">
        <v>36</v>
      </c>
      <c r="N14271" t="str">
        <f>IF(AND(PESQUISA!$B$3&lt;&gt;"",OR(PESQUISA!$B$4="TODAS",B14271=PESQUISA!$B$4),ISNUMBER(SEARCH(PESQUISA!$B$3,D14271))),ROW()-1,"")</f>
        <v/>
      </c>
    </row>
    <row r="14272" spans="1:14" x14ac:dyDescent="0.3">
      <c r="A14272" t="s">
        <v>42999</v>
      </c>
      <c r="B14272" t="s">
        <v>31811</v>
      </c>
      <c r="C14272" t="s">
        <v>43000</v>
      </c>
      <c r="D14272" t="s">
        <v>43001</v>
      </c>
      <c r="E14272" t="s">
        <v>40</v>
      </c>
      <c r="F14272" s="7">
        <v>36.07</v>
      </c>
      <c r="G14272" t="s">
        <v>33</v>
      </c>
      <c r="H14272" t="s">
        <v>31814</v>
      </c>
      <c r="I14272" t="s">
        <v>31819</v>
      </c>
      <c r="M14272" t="s">
        <v>36</v>
      </c>
      <c r="N14272" t="str">
        <f>IF(AND(PESQUISA!$B$3&lt;&gt;"",OR(PESQUISA!$B$4="TODAS",B14272=PESQUISA!$B$4),ISNUMBER(SEARCH(PESQUISA!$B$3,D14272))),ROW()-1,"")</f>
        <v/>
      </c>
    </row>
    <row r="14273" spans="1:14" x14ac:dyDescent="0.3">
      <c r="A14273" t="s">
        <v>43002</v>
      </c>
      <c r="B14273" t="s">
        <v>31811</v>
      </c>
      <c r="C14273" t="s">
        <v>43003</v>
      </c>
      <c r="D14273" t="s">
        <v>43004</v>
      </c>
      <c r="E14273" t="s">
        <v>40</v>
      </c>
      <c r="F14273" s="7">
        <v>713.89</v>
      </c>
      <c r="G14273" t="s">
        <v>33</v>
      </c>
      <c r="H14273" t="s">
        <v>31814</v>
      </c>
      <c r="I14273" t="s">
        <v>31819</v>
      </c>
      <c r="M14273" t="s">
        <v>36</v>
      </c>
      <c r="N14273" t="str">
        <f>IF(AND(PESQUISA!$B$3&lt;&gt;"",OR(PESQUISA!$B$4="TODAS",B14273=PESQUISA!$B$4),ISNUMBER(SEARCH(PESQUISA!$B$3,D14273))),ROW()-1,"")</f>
        <v/>
      </c>
    </row>
    <row r="14274" spans="1:14" x14ac:dyDescent="0.3">
      <c r="A14274" t="s">
        <v>43005</v>
      </c>
      <c r="B14274" t="s">
        <v>31811</v>
      </c>
      <c r="C14274" t="s">
        <v>43006</v>
      </c>
      <c r="D14274" t="s">
        <v>43007</v>
      </c>
      <c r="E14274" t="s">
        <v>40</v>
      </c>
      <c r="F14274" s="7">
        <v>156.65</v>
      </c>
      <c r="G14274" t="s">
        <v>33</v>
      </c>
      <c r="H14274" t="s">
        <v>31814</v>
      </c>
      <c r="I14274" t="s">
        <v>31819</v>
      </c>
      <c r="M14274" t="s">
        <v>36</v>
      </c>
      <c r="N14274" t="str">
        <f>IF(AND(PESQUISA!$B$3&lt;&gt;"",OR(PESQUISA!$B$4="TODAS",B14274=PESQUISA!$B$4),ISNUMBER(SEARCH(PESQUISA!$B$3,D14274))),ROW()-1,"")</f>
        <v/>
      </c>
    </row>
    <row r="14275" spans="1:14" x14ac:dyDescent="0.3">
      <c r="A14275" t="s">
        <v>43008</v>
      </c>
      <c r="B14275" t="s">
        <v>31811</v>
      </c>
      <c r="C14275" t="s">
        <v>43009</v>
      </c>
      <c r="D14275" t="s">
        <v>43010</v>
      </c>
      <c r="E14275" t="s">
        <v>40</v>
      </c>
      <c r="F14275" s="7">
        <v>149.77000000000001</v>
      </c>
      <c r="G14275" t="s">
        <v>33</v>
      </c>
      <c r="H14275" t="s">
        <v>31814</v>
      </c>
      <c r="I14275" t="s">
        <v>31819</v>
      </c>
      <c r="M14275" t="s">
        <v>36</v>
      </c>
      <c r="N14275" t="str">
        <f>IF(AND(PESQUISA!$B$3&lt;&gt;"",OR(PESQUISA!$B$4="TODAS",B14275=PESQUISA!$B$4),ISNUMBER(SEARCH(PESQUISA!$B$3,D14275))),ROW()-1,"")</f>
        <v/>
      </c>
    </row>
    <row r="14276" spans="1:14" x14ac:dyDescent="0.3">
      <c r="A14276" t="s">
        <v>43011</v>
      </c>
      <c r="B14276" t="s">
        <v>31811</v>
      </c>
      <c r="C14276" t="s">
        <v>43012</v>
      </c>
      <c r="D14276" t="s">
        <v>43013</v>
      </c>
      <c r="E14276" t="s">
        <v>40</v>
      </c>
      <c r="F14276" s="7">
        <v>107.72</v>
      </c>
      <c r="G14276" t="s">
        <v>33</v>
      </c>
      <c r="H14276" t="s">
        <v>31814</v>
      </c>
      <c r="I14276" t="s">
        <v>31819</v>
      </c>
      <c r="M14276" t="s">
        <v>36</v>
      </c>
      <c r="N14276" t="str">
        <f>IF(AND(PESQUISA!$B$3&lt;&gt;"",OR(PESQUISA!$B$4="TODAS",B14276=PESQUISA!$B$4),ISNUMBER(SEARCH(PESQUISA!$B$3,D14276))),ROW()-1,"")</f>
        <v/>
      </c>
    </row>
    <row r="14277" spans="1:14" x14ac:dyDescent="0.3">
      <c r="A14277" t="s">
        <v>43014</v>
      </c>
      <c r="B14277" t="s">
        <v>31811</v>
      </c>
      <c r="C14277" t="s">
        <v>43015</v>
      </c>
      <c r="D14277" t="s">
        <v>43016</v>
      </c>
      <c r="E14277" t="s">
        <v>40</v>
      </c>
      <c r="F14277" s="7">
        <v>78.010000000000005</v>
      </c>
      <c r="G14277" t="s">
        <v>33</v>
      </c>
      <c r="H14277" t="s">
        <v>31814</v>
      </c>
      <c r="I14277" t="s">
        <v>31819</v>
      </c>
      <c r="M14277" t="s">
        <v>36</v>
      </c>
      <c r="N14277" t="str">
        <f>IF(AND(PESQUISA!$B$3&lt;&gt;"",OR(PESQUISA!$B$4="TODAS",B14277=PESQUISA!$B$4),ISNUMBER(SEARCH(PESQUISA!$B$3,D14277))),ROW()-1,"")</f>
        <v/>
      </c>
    </row>
    <row r="14278" spans="1:14" x14ac:dyDescent="0.3">
      <c r="A14278" t="s">
        <v>43017</v>
      </c>
      <c r="B14278" t="s">
        <v>31811</v>
      </c>
      <c r="C14278" t="s">
        <v>43018</v>
      </c>
      <c r="D14278" t="s">
        <v>43019</v>
      </c>
      <c r="E14278" t="s">
        <v>40</v>
      </c>
      <c r="F14278" s="7">
        <v>88</v>
      </c>
      <c r="G14278" t="s">
        <v>33</v>
      </c>
      <c r="H14278" t="s">
        <v>31814</v>
      </c>
      <c r="I14278" t="s">
        <v>31819</v>
      </c>
      <c r="M14278" t="s">
        <v>36</v>
      </c>
      <c r="N14278" t="str">
        <f>IF(AND(PESQUISA!$B$3&lt;&gt;"",OR(PESQUISA!$B$4="TODAS",B14278=PESQUISA!$B$4),ISNUMBER(SEARCH(PESQUISA!$B$3,D14278))),ROW()-1,"")</f>
        <v/>
      </c>
    </row>
    <row r="14279" spans="1:14" x14ac:dyDescent="0.3">
      <c r="A14279" t="s">
        <v>43020</v>
      </c>
      <c r="B14279" t="s">
        <v>31811</v>
      </c>
      <c r="C14279" t="s">
        <v>43021</v>
      </c>
      <c r="D14279" t="s">
        <v>43022</v>
      </c>
      <c r="E14279" t="s">
        <v>40</v>
      </c>
      <c r="F14279" s="7">
        <v>42.03</v>
      </c>
      <c r="G14279" t="s">
        <v>33</v>
      </c>
      <c r="H14279" t="s">
        <v>31814</v>
      </c>
      <c r="I14279" t="s">
        <v>31819</v>
      </c>
      <c r="M14279" t="s">
        <v>36</v>
      </c>
      <c r="N14279" t="str">
        <f>IF(AND(PESQUISA!$B$3&lt;&gt;"",OR(PESQUISA!$B$4="TODAS",B14279=PESQUISA!$B$4),ISNUMBER(SEARCH(PESQUISA!$B$3,D14279))),ROW()-1,"")</f>
        <v/>
      </c>
    </row>
    <row r="14280" spans="1:14" x14ac:dyDescent="0.3">
      <c r="A14280" t="s">
        <v>43023</v>
      </c>
      <c r="B14280" t="s">
        <v>31811</v>
      </c>
      <c r="C14280" t="s">
        <v>43024</v>
      </c>
      <c r="D14280" t="s">
        <v>43025</v>
      </c>
      <c r="E14280" t="s">
        <v>40</v>
      </c>
      <c r="G14280" t="s">
        <v>33</v>
      </c>
      <c r="H14280" t="s">
        <v>31814</v>
      </c>
      <c r="I14280" t="s">
        <v>31819</v>
      </c>
      <c r="M14280" t="s">
        <v>53</v>
      </c>
      <c r="N14280" t="str">
        <f>IF(AND(PESQUISA!$B$3&lt;&gt;"",OR(PESQUISA!$B$4="TODAS",B14280=PESQUISA!$B$4),ISNUMBER(SEARCH(PESQUISA!$B$3,D14280))),ROW()-1,"")</f>
        <v/>
      </c>
    </row>
    <row r="14281" spans="1:14" x14ac:dyDescent="0.3">
      <c r="A14281" t="s">
        <v>43026</v>
      </c>
      <c r="B14281" t="s">
        <v>31811</v>
      </c>
      <c r="C14281" t="s">
        <v>43027</v>
      </c>
      <c r="D14281" t="s">
        <v>43028</v>
      </c>
      <c r="E14281" t="s">
        <v>40</v>
      </c>
      <c r="F14281" s="7">
        <v>24.23</v>
      </c>
      <c r="G14281" t="s">
        <v>33</v>
      </c>
      <c r="H14281" t="s">
        <v>31814</v>
      </c>
      <c r="I14281" t="s">
        <v>31819</v>
      </c>
      <c r="M14281" t="s">
        <v>36</v>
      </c>
      <c r="N14281" t="str">
        <f>IF(AND(PESQUISA!$B$3&lt;&gt;"",OR(PESQUISA!$B$4="TODAS",B14281=PESQUISA!$B$4),ISNUMBER(SEARCH(PESQUISA!$B$3,D14281))),ROW()-1,"")</f>
        <v/>
      </c>
    </row>
    <row r="14282" spans="1:14" x14ac:dyDescent="0.3">
      <c r="A14282" t="s">
        <v>43029</v>
      </c>
      <c r="B14282" t="s">
        <v>31811</v>
      </c>
      <c r="C14282" t="s">
        <v>43030</v>
      </c>
      <c r="D14282" t="s">
        <v>43031</v>
      </c>
      <c r="E14282" t="s">
        <v>40</v>
      </c>
      <c r="F14282" s="7">
        <v>28.93</v>
      </c>
      <c r="G14282" t="s">
        <v>33</v>
      </c>
      <c r="H14282" t="s">
        <v>31814</v>
      </c>
      <c r="I14282" t="s">
        <v>31819</v>
      </c>
      <c r="M14282" t="s">
        <v>36</v>
      </c>
      <c r="N14282" t="str">
        <f>IF(AND(PESQUISA!$B$3&lt;&gt;"",OR(PESQUISA!$B$4="TODAS",B14282=PESQUISA!$B$4),ISNUMBER(SEARCH(PESQUISA!$B$3,D14282))),ROW()-1,"")</f>
        <v/>
      </c>
    </row>
    <row r="14283" spans="1:14" x14ac:dyDescent="0.3">
      <c r="A14283" t="s">
        <v>43032</v>
      </c>
      <c r="B14283" t="s">
        <v>31811</v>
      </c>
      <c r="C14283" t="s">
        <v>43033</v>
      </c>
      <c r="D14283" t="s">
        <v>43034</v>
      </c>
      <c r="E14283" t="s">
        <v>40</v>
      </c>
      <c r="F14283" s="7">
        <v>80.290000000000006</v>
      </c>
      <c r="G14283" t="s">
        <v>33</v>
      </c>
      <c r="H14283" t="s">
        <v>31814</v>
      </c>
      <c r="I14283" t="s">
        <v>31819</v>
      </c>
      <c r="M14283" t="s">
        <v>36</v>
      </c>
      <c r="N14283" t="str">
        <f>IF(AND(PESQUISA!$B$3&lt;&gt;"",OR(PESQUISA!$B$4="TODAS",B14283=PESQUISA!$B$4),ISNUMBER(SEARCH(PESQUISA!$B$3,D14283))),ROW()-1,"")</f>
        <v/>
      </c>
    </row>
    <row r="14284" spans="1:14" x14ac:dyDescent="0.3">
      <c r="A14284" t="s">
        <v>43035</v>
      </c>
      <c r="B14284" t="s">
        <v>31811</v>
      </c>
      <c r="C14284" t="s">
        <v>43036</v>
      </c>
      <c r="D14284" t="s">
        <v>43037</v>
      </c>
      <c r="E14284" t="s">
        <v>40</v>
      </c>
      <c r="F14284" s="7">
        <v>83</v>
      </c>
      <c r="G14284" t="s">
        <v>33</v>
      </c>
      <c r="H14284" t="s">
        <v>31814</v>
      </c>
      <c r="I14284" t="s">
        <v>31819</v>
      </c>
      <c r="M14284" t="s">
        <v>36</v>
      </c>
      <c r="N14284" t="str">
        <f>IF(AND(PESQUISA!$B$3&lt;&gt;"",OR(PESQUISA!$B$4="TODAS",B14284=PESQUISA!$B$4),ISNUMBER(SEARCH(PESQUISA!$B$3,D14284))),ROW()-1,"")</f>
        <v/>
      </c>
    </row>
    <row r="14285" spans="1:14" x14ac:dyDescent="0.3">
      <c r="A14285" t="s">
        <v>43038</v>
      </c>
      <c r="B14285" t="s">
        <v>31811</v>
      </c>
      <c r="C14285" t="s">
        <v>43039</v>
      </c>
      <c r="D14285" t="s">
        <v>43040</v>
      </c>
      <c r="E14285" t="s">
        <v>40</v>
      </c>
      <c r="F14285" s="7">
        <v>38.83</v>
      </c>
      <c r="G14285" t="s">
        <v>33</v>
      </c>
      <c r="H14285" t="s">
        <v>31814</v>
      </c>
      <c r="I14285" t="s">
        <v>31819</v>
      </c>
      <c r="M14285" t="s">
        <v>36</v>
      </c>
      <c r="N14285" t="str">
        <f>IF(AND(PESQUISA!$B$3&lt;&gt;"",OR(PESQUISA!$B$4="TODAS",B14285=PESQUISA!$B$4),ISNUMBER(SEARCH(PESQUISA!$B$3,D14285))),ROW()-1,"")</f>
        <v/>
      </c>
    </row>
    <row r="14286" spans="1:14" x14ac:dyDescent="0.3">
      <c r="A14286" t="s">
        <v>43041</v>
      </c>
      <c r="B14286" t="s">
        <v>31811</v>
      </c>
      <c r="C14286" t="s">
        <v>43042</v>
      </c>
      <c r="D14286" t="s">
        <v>43043</v>
      </c>
      <c r="E14286" t="s">
        <v>40</v>
      </c>
      <c r="G14286" t="s">
        <v>33</v>
      </c>
      <c r="H14286" t="s">
        <v>31814</v>
      </c>
      <c r="I14286" t="s">
        <v>32347</v>
      </c>
      <c r="M14286" t="s">
        <v>53</v>
      </c>
      <c r="N14286" t="str">
        <f>IF(AND(PESQUISA!$B$3&lt;&gt;"",OR(PESQUISA!$B$4="TODAS",B14286=PESQUISA!$B$4),ISNUMBER(SEARCH(PESQUISA!$B$3,D14286))),ROW()-1,"")</f>
        <v/>
      </c>
    </row>
    <row r="14287" spans="1:14" x14ac:dyDescent="0.3">
      <c r="A14287" t="s">
        <v>43044</v>
      </c>
      <c r="B14287" t="s">
        <v>31811</v>
      </c>
      <c r="C14287" t="s">
        <v>43045</v>
      </c>
      <c r="D14287" t="s">
        <v>43046</v>
      </c>
      <c r="E14287" t="s">
        <v>859</v>
      </c>
      <c r="F14287" s="7">
        <v>4.99</v>
      </c>
      <c r="G14287" t="s">
        <v>33</v>
      </c>
      <c r="H14287" t="s">
        <v>31814</v>
      </c>
      <c r="I14287" t="s">
        <v>31819</v>
      </c>
      <c r="M14287" t="s">
        <v>36</v>
      </c>
      <c r="N14287" t="str">
        <f>IF(AND(PESQUISA!$B$3&lt;&gt;"",OR(PESQUISA!$B$4="TODAS",B14287=PESQUISA!$B$4),ISNUMBER(SEARCH(PESQUISA!$B$3,D14287))),ROW()-1,"")</f>
        <v/>
      </c>
    </row>
    <row r="14288" spans="1:14" x14ac:dyDescent="0.3">
      <c r="A14288" t="s">
        <v>43047</v>
      </c>
      <c r="B14288" t="s">
        <v>31811</v>
      </c>
      <c r="C14288" t="s">
        <v>43048</v>
      </c>
      <c r="D14288" t="s">
        <v>43049</v>
      </c>
      <c r="E14288" t="s">
        <v>859</v>
      </c>
      <c r="F14288" s="7">
        <v>105.12</v>
      </c>
      <c r="G14288" t="s">
        <v>33</v>
      </c>
      <c r="H14288" t="s">
        <v>31814</v>
      </c>
      <c r="I14288" t="s">
        <v>31819</v>
      </c>
      <c r="M14288" t="s">
        <v>36</v>
      </c>
      <c r="N14288" t="str">
        <f>IF(AND(PESQUISA!$B$3&lt;&gt;"",OR(PESQUISA!$B$4="TODAS",B14288=PESQUISA!$B$4),ISNUMBER(SEARCH(PESQUISA!$B$3,D14288))),ROW()-1,"")</f>
        <v/>
      </c>
    </row>
    <row r="14289" spans="1:14" x14ac:dyDescent="0.3">
      <c r="A14289" t="s">
        <v>43050</v>
      </c>
      <c r="B14289" t="s">
        <v>31811</v>
      </c>
      <c r="C14289" t="s">
        <v>43051</v>
      </c>
      <c r="D14289" t="s">
        <v>43052</v>
      </c>
      <c r="E14289" t="s">
        <v>40</v>
      </c>
      <c r="F14289" s="7">
        <v>32.03</v>
      </c>
      <c r="G14289" t="s">
        <v>33</v>
      </c>
      <c r="H14289" t="s">
        <v>31814</v>
      </c>
      <c r="I14289" t="s">
        <v>31819</v>
      </c>
      <c r="M14289" t="s">
        <v>36</v>
      </c>
      <c r="N14289" t="str">
        <f>IF(AND(PESQUISA!$B$3&lt;&gt;"",OR(PESQUISA!$B$4="TODAS",B14289=PESQUISA!$B$4),ISNUMBER(SEARCH(PESQUISA!$B$3,D14289))),ROW()-1,"")</f>
        <v/>
      </c>
    </row>
    <row r="14290" spans="1:14" x14ac:dyDescent="0.3">
      <c r="A14290" t="s">
        <v>43053</v>
      </c>
      <c r="B14290" t="s">
        <v>31811</v>
      </c>
      <c r="C14290" t="s">
        <v>43054</v>
      </c>
      <c r="D14290" t="s">
        <v>43055</v>
      </c>
      <c r="E14290" t="s">
        <v>40</v>
      </c>
      <c r="F14290" s="7">
        <v>90.25</v>
      </c>
      <c r="G14290" t="s">
        <v>33</v>
      </c>
      <c r="H14290" t="s">
        <v>31814</v>
      </c>
      <c r="I14290" t="s">
        <v>31819</v>
      </c>
      <c r="M14290" t="s">
        <v>36</v>
      </c>
      <c r="N14290" t="str">
        <f>IF(AND(PESQUISA!$B$3&lt;&gt;"",OR(PESQUISA!$B$4="TODAS",B14290=PESQUISA!$B$4),ISNUMBER(SEARCH(PESQUISA!$B$3,D14290))),ROW()-1,"")</f>
        <v/>
      </c>
    </row>
    <row r="14291" spans="1:14" x14ac:dyDescent="0.3">
      <c r="A14291" t="s">
        <v>43056</v>
      </c>
      <c r="B14291" t="s">
        <v>31811</v>
      </c>
      <c r="C14291" t="s">
        <v>43057</v>
      </c>
      <c r="D14291" t="s">
        <v>43058</v>
      </c>
      <c r="E14291" t="s">
        <v>29882</v>
      </c>
      <c r="F14291" s="7">
        <v>40.64</v>
      </c>
      <c r="G14291" t="s">
        <v>33</v>
      </c>
      <c r="H14291" t="s">
        <v>31814</v>
      </c>
      <c r="I14291" t="s">
        <v>31819</v>
      </c>
      <c r="M14291" t="s">
        <v>36</v>
      </c>
      <c r="N14291" t="str">
        <f>IF(AND(PESQUISA!$B$3&lt;&gt;"",OR(PESQUISA!$B$4="TODAS",B14291=PESQUISA!$B$4),ISNUMBER(SEARCH(PESQUISA!$B$3,D14291))),ROW()-1,"")</f>
        <v/>
      </c>
    </row>
    <row r="14292" spans="1:14" x14ac:dyDescent="0.3">
      <c r="A14292" t="s">
        <v>43059</v>
      </c>
      <c r="B14292" t="s">
        <v>31811</v>
      </c>
      <c r="C14292" t="s">
        <v>43060</v>
      </c>
      <c r="D14292" t="s">
        <v>43061</v>
      </c>
      <c r="E14292" t="s">
        <v>40</v>
      </c>
      <c r="F14292" s="7">
        <v>28.65</v>
      </c>
      <c r="G14292" t="s">
        <v>33</v>
      </c>
      <c r="H14292" t="s">
        <v>31814</v>
      </c>
      <c r="I14292" t="s">
        <v>31819</v>
      </c>
      <c r="M14292" t="s">
        <v>36</v>
      </c>
      <c r="N14292" t="str">
        <f>IF(AND(PESQUISA!$B$3&lt;&gt;"",OR(PESQUISA!$B$4="TODAS",B14292=PESQUISA!$B$4),ISNUMBER(SEARCH(PESQUISA!$B$3,D14292))),ROW()-1,"")</f>
        <v/>
      </c>
    </row>
    <row r="14293" spans="1:14" x14ac:dyDescent="0.3">
      <c r="A14293" t="s">
        <v>43062</v>
      </c>
      <c r="B14293" t="s">
        <v>31811</v>
      </c>
      <c r="C14293" t="s">
        <v>43063</v>
      </c>
      <c r="D14293" t="s">
        <v>43064</v>
      </c>
      <c r="E14293" t="s">
        <v>40</v>
      </c>
      <c r="F14293" s="7">
        <v>1.78</v>
      </c>
      <c r="G14293" t="s">
        <v>33</v>
      </c>
      <c r="H14293" t="s">
        <v>31814</v>
      </c>
      <c r="I14293" t="s">
        <v>31819</v>
      </c>
      <c r="M14293" t="s">
        <v>36</v>
      </c>
      <c r="N14293" t="str">
        <f>IF(AND(PESQUISA!$B$3&lt;&gt;"",OR(PESQUISA!$B$4="TODAS",B14293=PESQUISA!$B$4),ISNUMBER(SEARCH(PESQUISA!$B$3,D14293))),ROW()-1,"")</f>
        <v/>
      </c>
    </row>
    <row r="14294" spans="1:14" x14ac:dyDescent="0.3">
      <c r="A14294" t="s">
        <v>43065</v>
      </c>
      <c r="B14294" t="s">
        <v>31811</v>
      </c>
      <c r="C14294" t="s">
        <v>43066</v>
      </c>
      <c r="D14294" t="s">
        <v>43067</v>
      </c>
      <c r="E14294" t="s">
        <v>40</v>
      </c>
      <c r="G14294" t="s">
        <v>33</v>
      </c>
      <c r="H14294" t="s">
        <v>31814</v>
      </c>
      <c r="I14294" t="s">
        <v>31819</v>
      </c>
      <c r="M14294" t="s">
        <v>53</v>
      </c>
      <c r="N14294" t="str">
        <f>IF(AND(PESQUISA!$B$3&lt;&gt;"",OR(PESQUISA!$B$4="TODAS",B14294=PESQUISA!$B$4),ISNUMBER(SEARCH(PESQUISA!$B$3,D14294))),ROW()-1,"")</f>
        <v/>
      </c>
    </row>
    <row r="14295" spans="1:14" x14ac:dyDescent="0.3">
      <c r="A14295" t="s">
        <v>43068</v>
      </c>
      <c r="B14295" t="s">
        <v>31811</v>
      </c>
      <c r="C14295" t="s">
        <v>43069</v>
      </c>
      <c r="D14295" t="s">
        <v>43070</v>
      </c>
      <c r="E14295" t="s">
        <v>40</v>
      </c>
      <c r="F14295" s="7">
        <v>367858.52</v>
      </c>
      <c r="G14295" t="s">
        <v>33</v>
      </c>
      <c r="H14295" t="s">
        <v>31814</v>
      </c>
      <c r="I14295" t="s">
        <v>32347</v>
      </c>
      <c r="M14295" t="s">
        <v>36</v>
      </c>
      <c r="N14295" t="str">
        <f>IF(AND(PESQUISA!$B$3&lt;&gt;"",OR(PESQUISA!$B$4="TODAS",B14295=PESQUISA!$B$4),ISNUMBER(SEARCH(PESQUISA!$B$3,D14295))),ROW()-1,"")</f>
        <v/>
      </c>
    </row>
    <row r="14296" spans="1:14" x14ac:dyDescent="0.3">
      <c r="A14296" t="s">
        <v>43071</v>
      </c>
      <c r="B14296" t="s">
        <v>31811</v>
      </c>
      <c r="C14296" t="s">
        <v>43072</v>
      </c>
      <c r="D14296" t="s">
        <v>43073</v>
      </c>
      <c r="E14296" t="s">
        <v>40</v>
      </c>
      <c r="F14296" s="7">
        <v>399000</v>
      </c>
      <c r="G14296" t="s">
        <v>33</v>
      </c>
      <c r="H14296" t="s">
        <v>31814</v>
      </c>
      <c r="I14296" t="s">
        <v>32347</v>
      </c>
      <c r="M14296" t="s">
        <v>36</v>
      </c>
      <c r="N14296" t="str">
        <f>IF(AND(PESQUISA!$B$3&lt;&gt;"",OR(PESQUISA!$B$4="TODAS",B14296=PESQUISA!$B$4),ISNUMBER(SEARCH(PESQUISA!$B$3,D14296))),ROW()-1,"")</f>
        <v/>
      </c>
    </row>
    <row r="14297" spans="1:14" x14ac:dyDescent="0.3">
      <c r="A14297" t="s">
        <v>43074</v>
      </c>
      <c r="B14297" t="s">
        <v>31811</v>
      </c>
      <c r="C14297" t="s">
        <v>43075</v>
      </c>
      <c r="D14297" t="s">
        <v>43076</v>
      </c>
      <c r="E14297" t="s">
        <v>40</v>
      </c>
      <c r="F14297" s="7">
        <v>413597.53</v>
      </c>
      <c r="G14297" t="s">
        <v>33</v>
      </c>
      <c r="H14297" t="s">
        <v>31814</v>
      </c>
      <c r="I14297" t="s">
        <v>32347</v>
      </c>
      <c r="M14297" t="s">
        <v>36</v>
      </c>
      <c r="N14297" t="str">
        <f>IF(AND(PESQUISA!$B$3&lt;&gt;"",OR(PESQUISA!$B$4="TODAS",B14297=PESQUISA!$B$4),ISNUMBER(SEARCH(PESQUISA!$B$3,D14297))),ROW()-1,"")</f>
        <v/>
      </c>
    </row>
    <row r="14298" spans="1:14" x14ac:dyDescent="0.3">
      <c r="A14298" t="s">
        <v>43077</v>
      </c>
      <c r="B14298" t="s">
        <v>31811</v>
      </c>
      <c r="C14298" t="s">
        <v>43078</v>
      </c>
      <c r="D14298" t="s">
        <v>43079</v>
      </c>
      <c r="E14298" t="s">
        <v>32</v>
      </c>
      <c r="G14298" t="s">
        <v>33</v>
      </c>
      <c r="H14298" t="s">
        <v>31814</v>
      </c>
      <c r="I14298" t="s">
        <v>31815</v>
      </c>
      <c r="M14298" t="s">
        <v>53</v>
      </c>
      <c r="N14298" t="str">
        <f>IF(AND(PESQUISA!$B$3&lt;&gt;"",OR(PESQUISA!$B$4="TODAS",B14298=PESQUISA!$B$4),ISNUMBER(SEARCH(PESQUISA!$B$3,D14298))),ROW()-1,"")</f>
        <v/>
      </c>
    </row>
    <row r="14299" spans="1:14" x14ac:dyDescent="0.3">
      <c r="A14299" t="s">
        <v>43080</v>
      </c>
      <c r="B14299" t="s">
        <v>31811</v>
      </c>
      <c r="C14299" t="s">
        <v>43081</v>
      </c>
      <c r="D14299" t="s">
        <v>43082</v>
      </c>
      <c r="E14299" t="s">
        <v>32</v>
      </c>
      <c r="G14299" t="s">
        <v>33</v>
      </c>
      <c r="H14299" t="s">
        <v>31814</v>
      </c>
      <c r="I14299" t="s">
        <v>31815</v>
      </c>
      <c r="M14299" t="s">
        <v>53</v>
      </c>
      <c r="N14299" t="str">
        <f>IF(AND(PESQUISA!$B$3&lt;&gt;"",OR(PESQUISA!$B$4="TODAS",B14299=PESQUISA!$B$4),ISNUMBER(SEARCH(PESQUISA!$B$3,D14299))),ROW()-1,"")</f>
        <v/>
      </c>
    </row>
    <row r="14300" spans="1:14" x14ac:dyDescent="0.3">
      <c r="A14300" t="s">
        <v>43083</v>
      </c>
      <c r="B14300" t="s">
        <v>31811</v>
      </c>
      <c r="C14300" t="s">
        <v>43084</v>
      </c>
      <c r="D14300" t="s">
        <v>43085</v>
      </c>
      <c r="E14300" t="s">
        <v>32</v>
      </c>
      <c r="F14300" s="7">
        <v>90.97</v>
      </c>
      <c r="G14300" t="s">
        <v>33</v>
      </c>
      <c r="H14300" t="s">
        <v>31814</v>
      </c>
      <c r="I14300" t="s">
        <v>31819</v>
      </c>
      <c r="M14300" t="s">
        <v>36</v>
      </c>
      <c r="N14300" t="str">
        <f>IF(AND(PESQUISA!$B$3&lt;&gt;"",OR(PESQUISA!$B$4="TODAS",B14300=PESQUISA!$B$4),ISNUMBER(SEARCH(PESQUISA!$B$3,D14300))),ROW()-1,"")</f>
        <v/>
      </c>
    </row>
    <row r="14301" spans="1:14" x14ac:dyDescent="0.3">
      <c r="A14301" t="s">
        <v>43086</v>
      </c>
      <c r="B14301" t="s">
        <v>31811</v>
      </c>
      <c r="C14301" t="s">
        <v>43087</v>
      </c>
      <c r="D14301" t="s">
        <v>43088</v>
      </c>
      <c r="E14301" t="s">
        <v>32</v>
      </c>
      <c r="F14301" s="7">
        <v>132.93</v>
      </c>
      <c r="G14301" t="s">
        <v>33</v>
      </c>
      <c r="H14301" t="s">
        <v>31814</v>
      </c>
      <c r="I14301" t="s">
        <v>31819</v>
      </c>
      <c r="M14301" t="s">
        <v>36</v>
      </c>
      <c r="N14301" t="str">
        <f>IF(AND(PESQUISA!$B$3&lt;&gt;"",OR(PESQUISA!$B$4="TODAS",B14301=PESQUISA!$B$4),ISNUMBER(SEARCH(PESQUISA!$B$3,D14301))),ROW()-1,"")</f>
        <v/>
      </c>
    </row>
    <row r="14302" spans="1:14" x14ac:dyDescent="0.3">
      <c r="A14302" t="s">
        <v>43089</v>
      </c>
      <c r="B14302" t="s">
        <v>31811</v>
      </c>
      <c r="C14302" t="s">
        <v>43090</v>
      </c>
      <c r="D14302" t="s">
        <v>43091</v>
      </c>
      <c r="E14302" t="s">
        <v>32</v>
      </c>
      <c r="F14302" s="7">
        <v>45.16</v>
      </c>
      <c r="G14302" t="s">
        <v>33</v>
      </c>
      <c r="H14302" t="s">
        <v>31814</v>
      </c>
      <c r="I14302" t="s">
        <v>31819</v>
      </c>
      <c r="M14302" t="s">
        <v>36</v>
      </c>
      <c r="N14302" t="str">
        <f>IF(AND(PESQUISA!$B$3&lt;&gt;"",OR(PESQUISA!$B$4="TODAS",B14302=PESQUISA!$B$4),ISNUMBER(SEARCH(PESQUISA!$B$3,D14302))),ROW()-1,"")</f>
        <v/>
      </c>
    </row>
    <row r="14303" spans="1:14" x14ac:dyDescent="0.3">
      <c r="A14303" t="s">
        <v>43092</v>
      </c>
      <c r="B14303" t="s">
        <v>31811</v>
      </c>
      <c r="C14303" t="s">
        <v>43093</v>
      </c>
      <c r="D14303" t="s">
        <v>43094</v>
      </c>
      <c r="E14303" t="s">
        <v>29882</v>
      </c>
      <c r="F14303" s="7">
        <v>90.64</v>
      </c>
      <c r="G14303" t="s">
        <v>33</v>
      </c>
      <c r="H14303" t="s">
        <v>31814</v>
      </c>
      <c r="I14303" t="s">
        <v>31819</v>
      </c>
      <c r="M14303" t="s">
        <v>36</v>
      </c>
      <c r="N14303" t="str">
        <f>IF(AND(PESQUISA!$B$3&lt;&gt;"",OR(PESQUISA!$B$4="TODAS",B14303=PESQUISA!$B$4),ISNUMBER(SEARCH(PESQUISA!$B$3,D14303))),ROW()-1,"")</f>
        <v/>
      </c>
    </row>
    <row r="14304" spans="1:14" x14ac:dyDescent="0.3">
      <c r="A14304" t="s">
        <v>43095</v>
      </c>
      <c r="B14304" t="s">
        <v>31811</v>
      </c>
      <c r="C14304" t="s">
        <v>43096</v>
      </c>
      <c r="D14304" t="s">
        <v>43097</v>
      </c>
      <c r="E14304" t="s">
        <v>32</v>
      </c>
      <c r="G14304" t="s">
        <v>33</v>
      </c>
      <c r="H14304" t="s">
        <v>31814</v>
      </c>
      <c r="I14304" t="s">
        <v>31815</v>
      </c>
      <c r="M14304" t="s">
        <v>53</v>
      </c>
      <c r="N14304" t="str">
        <f>IF(AND(PESQUISA!$B$3&lt;&gt;"",OR(PESQUISA!$B$4="TODAS",B14304=PESQUISA!$B$4),ISNUMBER(SEARCH(PESQUISA!$B$3,D14304))),ROW()-1,"")</f>
        <v/>
      </c>
    </row>
    <row r="14305" spans="1:14" x14ac:dyDescent="0.3">
      <c r="A14305" t="s">
        <v>43098</v>
      </c>
      <c r="B14305" t="s">
        <v>31811</v>
      </c>
      <c r="C14305" t="s">
        <v>43099</v>
      </c>
      <c r="D14305" t="s">
        <v>43100</v>
      </c>
      <c r="E14305" t="s">
        <v>32</v>
      </c>
      <c r="F14305" s="7">
        <v>25.43</v>
      </c>
      <c r="G14305" t="s">
        <v>33</v>
      </c>
      <c r="H14305" t="s">
        <v>31814</v>
      </c>
      <c r="I14305" t="s">
        <v>31819</v>
      </c>
      <c r="M14305" t="s">
        <v>36</v>
      </c>
      <c r="N14305" t="str">
        <f>IF(AND(PESQUISA!$B$3&lt;&gt;"",OR(PESQUISA!$B$4="TODAS",B14305=PESQUISA!$B$4),ISNUMBER(SEARCH(PESQUISA!$B$3,D14305))),ROW()-1,"")</f>
        <v/>
      </c>
    </row>
    <row r="14306" spans="1:14" x14ac:dyDescent="0.3">
      <c r="A14306" t="s">
        <v>43101</v>
      </c>
      <c r="B14306" t="s">
        <v>31811</v>
      </c>
      <c r="C14306" t="s">
        <v>43102</v>
      </c>
      <c r="D14306" t="s">
        <v>43103</v>
      </c>
      <c r="E14306" t="s">
        <v>60</v>
      </c>
      <c r="F14306" s="7">
        <v>3.05</v>
      </c>
      <c r="G14306" t="s">
        <v>33</v>
      </c>
      <c r="H14306" t="s">
        <v>31814</v>
      </c>
      <c r="I14306" t="s">
        <v>31819</v>
      </c>
      <c r="M14306" t="s">
        <v>36</v>
      </c>
      <c r="N14306" t="str">
        <f>IF(AND(PESQUISA!$B$3&lt;&gt;"",OR(PESQUISA!$B$4="TODAS",B14306=PESQUISA!$B$4),ISNUMBER(SEARCH(PESQUISA!$B$3,D14306))),ROW()-1,"")</f>
        <v/>
      </c>
    </row>
    <row r="14307" spans="1:14" x14ac:dyDescent="0.3">
      <c r="A14307" t="s">
        <v>43104</v>
      </c>
      <c r="B14307" t="s">
        <v>31811</v>
      </c>
      <c r="C14307" t="s">
        <v>43105</v>
      </c>
      <c r="D14307" t="s">
        <v>43106</v>
      </c>
      <c r="E14307" t="s">
        <v>60</v>
      </c>
      <c r="F14307" s="7">
        <v>1.83</v>
      </c>
      <c r="G14307" t="s">
        <v>33</v>
      </c>
      <c r="H14307" t="s">
        <v>31814</v>
      </c>
      <c r="I14307" t="s">
        <v>31819</v>
      </c>
      <c r="M14307" t="s">
        <v>36</v>
      </c>
      <c r="N14307" t="str">
        <f>IF(AND(PESQUISA!$B$3&lt;&gt;"",OR(PESQUISA!$B$4="TODAS",B14307=PESQUISA!$B$4),ISNUMBER(SEARCH(PESQUISA!$B$3,D14307))),ROW()-1,"")</f>
        <v/>
      </c>
    </row>
    <row r="14308" spans="1:14" x14ac:dyDescent="0.3">
      <c r="A14308" t="s">
        <v>43107</v>
      </c>
      <c r="B14308" t="s">
        <v>31811</v>
      </c>
      <c r="C14308" t="s">
        <v>43108</v>
      </c>
      <c r="D14308" t="s">
        <v>43109</v>
      </c>
      <c r="E14308" t="s">
        <v>60</v>
      </c>
      <c r="F14308" s="7">
        <v>2.2799999999999998</v>
      </c>
      <c r="G14308" t="s">
        <v>33</v>
      </c>
      <c r="H14308" t="s">
        <v>31814</v>
      </c>
      <c r="I14308" t="s">
        <v>31819</v>
      </c>
      <c r="M14308" t="s">
        <v>36</v>
      </c>
      <c r="N14308" t="str">
        <f>IF(AND(PESQUISA!$B$3&lt;&gt;"",OR(PESQUISA!$B$4="TODAS",B14308=PESQUISA!$B$4),ISNUMBER(SEARCH(PESQUISA!$B$3,D14308))),ROW()-1,"")</f>
        <v/>
      </c>
    </row>
    <row r="14309" spans="1:14" x14ac:dyDescent="0.3">
      <c r="A14309" t="s">
        <v>43110</v>
      </c>
      <c r="B14309" t="s">
        <v>31811</v>
      </c>
      <c r="C14309" t="s">
        <v>43111</v>
      </c>
      <c r="D14309" t="s">
        <v>43112</v>
      </c>
      <c r="E14309" t="s">
        <v>40</v>
      </c>
      <c r="F14309" s="7">
        <v>35.74</v>
      </c>
      <c r="G14309" t="s">
        <v>33</v>
      </c>
      <c r="H14309" t="s">
        <v>31814</v>
      </c>
      <c r="I14309" t="s">
        <v>31819</v>
      </c>
      <c r="M14309" t="s">
        <v>36</v>
      </c>
      <c r="N14309" t="str">
        <f>IF(AND(PESQUISA!$B$3&lt;&gt;"",OR(PESQUISA!$B$4="TODAS",B14309=PESQUISA!$B$4),ISNUMBER(SEARCH(PESQUISA!$B$3,D14309))),ROW()-1,"")</f>
        <v/>
      </c>
    </row>
    <row r="14310" spans="1:14" x14ac:dyDescent="0.3">
      <c r="A14310" t="s">
        <v>43113</v>
      </c>
      <c r="B14310" t="s">
        <v>31811</v>
      </c>
      <c r="C14310" t="s">
        <v>43114</v>
      </c>
      <c r="D14310" t="s">
        <v>43115</v>
      </c>
      <c r="E14310" t="s">
        <v>60</v>
      </c>
      <c r="F14310" s="7">
        <v>4.41</v>
      </c>
      <c r="G14310" t="s">
        <v>33</v>
      </c>
      <c r="H14310" t="s">
        <v>31814</v>
      </c>
      <c r="I14310" t="s">
        <v>31819</v>
      </c>
      <c r="M14310" t="s">
        <v>36</v>
      </c>
      <c r="N14310" t="str">
        <f>IF(AND(PESQUISA!$B$3&lt;&gt;"",OR(PESQUISA!$B$4="TODAS",B14310=PESQUISA!$B$4),ISNUMBER(SEARCH(PESQUISA!$B$3,D14310))),ROW()-1,"")</f>
        <v/>
      </c>
    </row>
    <row r="14311" spans="1:14" x14ac:dyDescent="0.3">
      <c r="A14311" t="s">
        <v>43116</v>
      </c>
      <c r="B14311" t="s">
        <v>31811</v>
      </c>
      <c r="C14311" t="s">
        <v>43117</v>
      </c>
      <c r="D14311" t="s">
        <v>43118</v>
      </c>
      <c r="E14311" t="s">
        <v>60</v>
      </c>
      <c r="G14311" t="s">
        <v>33</v>
      </c>
      <c r="H14311" t="s">
        <v>31814</v>
      </c>
      <c r="I14311" t="s">
        <v>31819</v>
      </c>
      <c r="M14311" t="s">
        <v>53</v>
      </c>
      <c r="N14311" t="str">
        <f>IF(AND(PESQUISA!$B$3&lt;&gt;"",OR(PESQUISA!$B$4="TODAS",B14311=PESQUISA!$B$4),ISNUMBER(SEARCH(PESQUISA!$B$3,D14311))),ROW()-1,"")</f>
        <v/>
      </c>
    </row>
    <row r="14312" spans="1:14" x14ac:dyDescent="0.3">
      <c r="A14312" t="s">
        <v>43119</v>
      </c>
      <c r="B14312" t="s">
        <v>31811</v>
      </c>
      <c r="C14312" t="s">
        <v>43120</v>
      </c>
      <c r="D14312" t="s">
        <v>43121</v>
      </c>
      <c r="E14312" t="s">
        <v>60</v>
      </c>
      <c r="F14312" s="7">
        <v>31.18</v>
      </c>
      <c r="G14312" t="s">
        <v>33</v>
      </c>
      <c r="H14312" t="s">
        <v>31814</v>
      </c>
      <c r="I14312" t="s">
        <v>31819</v>
      </c>
      <c r="M14312" t="s">
        <v>36</v>
      </c>
      <c r="N14312" t="str">
        <f>IF(AND(PESQUISA!$B$3&lt;&gt;"",OR(PESQUISA!$B$4="TODAS",B14312=PESQUISA!$B$4),ISNUMBER(SEARCH(PESQUISA!$B$3,D14312))),ROW()-1,"")</f>
        <v/>
      </c>
    </row>
    <row r="14313" spans="1:14" x14ac:dyDescent="0.3">
      <c r="A14313" t="s">
        <v>43122</v>
      </c>
      <c r="B14313" t="s">
        <v>31811</v>
      </c>
      <c r="C14313" t="s">
        <v>43123</v>
      </c>
      <c r="D14313" t="s">
        <v>43124</v>
      </c>
      <c r="E14313" t="s">
        <v>60</v>
      </c>
      <c r="F14313" s="7">
        <v>13.88</v>
      </c>
      <c r="G14313" t="s">
        <v>33</v>
      </c>
      <c r="H14313" t="s">
        <v>31814</v>
      </c>
      <c r="I14313" t="s">
        <v>31819</v>
      </c>
      <c r="M14313" t="s">
        <v>36</v>
      </c>
      <c r="N14313" t="str">
        <f>IF(AND(PESQUISA!$B$3&lt;&gt;"",OR(PESQUISA!$B$4="TODAS",B14313=PESQUISA!$B$4),ISNUMBER(SEARCH(PESQUISA!$B$3,D14313))),ROW()-1,"")</f>
        <v/>
      </c>
    </row>
    <row r="14314" spans="1:14" x14ac:dyDescent="0.3">
      <c r="A14314" t="s">
        <v>43125</v>
      </c>
      <c r="B14314" t="s">
        <v>31811</v>
      </c>
      <c r="C14314" t="s">
        <v>43126</v>
      </c>
      <c r="D14314" t="s">
        <v>43127</v>
      </c>
      <c r="E14314" t="s">
        <v>60</v>
      </c>
      <c r="F14314" s="7">
        <v>58.23</v>
      </c>
      <c r="G14314" t="s">
        <v>33</v>
      </c>
      <c r="H14314" t="s">
        <v>31814</v>
      </c>
      <c r="I14314" t="s">
        <v>31819</v>
      </c>
      <c r="M14314" t="s">
        <v>36</v>
      </c>
      <c r="N14314" t="str">
        <f>IF(AND(PESQUISA!$B$3&lt;&gt;"",OR(PESQUISA!$B$4="TODAS",B14314=PESQUISA!$B$4),ISNUMBER(SEARCH(PESQUISA!$B$3,D14314))),ROW()-1,"")</f>
        <v/>
      </c>
    </row>
    <row r="14315" spans="1:14" x14ac:dyDescent="0.3">
      <c r="A14315" t="s">
        <v>43128</v>
      </c>
      <c r="B14315" t="s">
        <v>31811</v>
      </c>
      <c r="C14315" t="s">
        <v>43129</v>
      </c>
      <c r="D14315" t="s">
        <v>43130</v>
      </c>
      <c r="E14315" t="s">
        <v>60</v>
      </c>
      <c r="F14315" s="7">
        <v>39.020000000000003</v>
      </c>
      <c r="G14315" t="s">
        <v>33</v>
      </c>
      <c r="H14315" t="s">
        <v>31814</v>
      </c>
      <c r="I14315" t="s">
        <v>31819</v>
      </c>
      <c r="M14315" t="s">
        <v>36</v>
      </c>
      <c r="N14315" t="str">
        <f>IF(AND(PESQUISA!$B$3&lt;&gt;"",OR(PESQUISA!$B$4="TODAS",B14315=PESQUISA!$B$4),ISNUMBER(SEARCH(PESQUISA!$B$3,D14315))),ROW()-1,"")</f>
        <v/>
      </c>
    </row>
    <row r="14316" spans="1:14" x14ac:dyDescent="0.3">
      <c r="A14316" t="s">
        <v>43131</v>
      </c>
      <c r="B14316" t="s">
        <v>31811</v>
      </c>
      <c r="C14316" t="s">
        <v>43132</v>
      </c>
      <c r="D14316" t="s">
        <v>43133</v>
      </c>
      <c r="E14316" t="s">
        <v>60</v>
      </c>
      <c r="F14316" s="7">
        <v>71.680000000000007</v>
      </c>
      <c r="G14316" t="s">
        <v>33</v>
      </c>
      <c r="H14316" t="s">
        <v>31814</v>
      </c>
      <c r="I14316" t="s">
        <v>31819</v>
      </c>
      <c r="M14316" t="s">
        <v>36</v>
      </c>
      <c r="N14316" t="str">
        <f>IF(AND(PESQUISA!$B$3&lt;&gt;"",OR(PESQUISA!$B$4="TODAS",B14316=PESQUISA!$B$4),ISNUMBER(SEARCH(PESQUISA!$B$3,D14316))),ROW()-1,"")</f>
        <v/>
      </c>
    </row>
    <row r="14317" spans="1:14" x14ac:dyDescent="0.3">
      <c r="A14317" t="s">
        <v>43134</v>
      </c>
      <c r="B14317" t="s">
        <v>31811</v>
      </c>
      <c r="C14317" t="s">
        <v>43135</v>
      </c>
      <c r="D14317" t="s">
        <v>43136</v>
      </c>
      <c r="E14317" t="s">
        <v>60</v>
      </c>
      <c r="F14317" s="7">
        <v>23.94</v>
      </c>
      <c r="G14317" t="s">
        <v>33</v>
      </c>
      <c r="H14317" t="s">
        <v>31814</v>
      </c>
      <c r="I14317" t="s">
        <v>31819</v>
      </c>
      <c r="M14317" t="s">
        <v>36</v>
      </c>
      <c r="N14317" t="str">
        <f>IF(AND(PESQUISA!$B$3&lt;&gt;"",OR(PESQUISA!$B$4="TODAS",B14317=PESQUISA!$B$4),ISNUMBER(SEARCH(PESQUISA!$B$3,D14317))),ROW()-1,"")</f>
        <v/>
      </c>
    </row>
    <row r="14318" spans="1:14" x14ac:dyDescent="0.3">
      <c r="A14318" t="s">
        <v>43137</v>
      </c>
      <c r="B14318" t="s">
        <v>31811</v>
      </c>
      <c r="C14318" t="s">
        <v>43138</v>
      </c>
      <c r="D14318" t="s">
        <v>43139</v>
      </c>
      <c r="E14318" t="s">
        <v>60</v>
      </c>
      <c r="G14318" t="s">
        <v>33</v>
      </c>
      <c r="H14318" t="s">
        <v>31814</v>
      </c>
      <c r="I14318" t="s">
        <v>31819</v>
      </c>
      <c r="M14318" t="s">
        <v>53</v>
      </c>
      <c r="N14318" t="str">
        <f>IF(AND(PESQUISA!$B$3&lt;&gt;"",OR(PESQUISA!$B$4="TODAS",B14318=PESQUISA!$B$4),ISNUMBER(SEARCH(PESQUISA!$B$3,D14318))),ROW()-1,"")</f>
        <v/>
      </c>
    </row>
    <row r="14319" spans="1:14" x14ac:dyDescent="0.3">
      <c r="A14319" t="s">
        <v>43140</v>
      </c>
      <c r="B14319" t="s">
        <v>31811</v>
      </c>
      <c r="C14319" t="s">
        <v>43141</v>
      </c>
      <c r="D14319" t="s">
        <v>43142</v>
      </c>
      <c r="E14319" t="s">
        <v>40</v>
      </c>
      <c r="F14319" s="7">
        <v>6.93</v>
      </c>
      <c r="G14319" t="s">
        <v>33</v>
      </c>
      <c r="H14319" t="s">
        <v>31814</v>
      </c>
      <c r="I14319" t="s">
        <v>31819</v>
      </c>
      <c r="M14319" t="s">
        <v>36</v>
      </c>
      <c r="N14319" t="str">
        <f>IF(AND(PESQUISA!$B$3&lt;&gt;"",OR(PESQUISA!$B$4="TODAS",B14319=PESQUISA!$B$4),ISNUMBER(SEARCH(PESQUISA!$B$3,D14319))),ROW()-1,"")</f>
        <v/>
      </c>
    </row>
    <row r="14320" spans="1:14" x14ac:dyDescent="0.3">
      <c r="A14320" t="s">
        <v>43143</v>
      </c>
      <c r="B14320" t="s">
        <v>31811</v>
      </c>
      <c r="C14320" t="s">
        <v>43144</v>
      </c>
      <c r="D14320" t="s">
        <v>43145</v>
      </c>
      <c r="E14320" t="s">
        <v>40</v>
      </c>
      <c r="F14320" s="7">
        <v>51.24</v>
      </c>
      <c r="G14320" t="s">
        <v>33</v>
      </c>
      <c r="H14320" t="s">
        <v>31814</v>
      </c>
      <c r="I14320" t="s">
        <v>31819</v>
      </c>
      <c r="M14320" t="s">
        <v>36</v>
      </c>
      <c r="N14320" t="str">
        <f>IF(AND(PESQUISA!$B$3&lt;&gt;"",OR(PESQUISA!$B$4="TODAS",B14320=PESQUISA!$B$4),ISNUMBER(SEARCH(PESQUISA!$B$3,D14320))),ROW()-1,"")</f>
        <v/>
      </c>
    </row>
    <row r="14321" spans="1:14" x14ac:dyDescent="0.3">
      <c r="A14321" t="s">
        <v>43146</v>
      </c>
      <c r="B14321" t="s">
        <v>31811</v>
      </c>
      <c r="C14321" t="s">
        <v>43147</v>
      </c>
      <c r="D14321" t="s">
        <v>43148</v>
      </c>
      <c r="E14321" t="s">
        <v>40</v>
      </c>
      <c r="F14321" s="7">
        <v>66.8</v>
      </c>
      <c r="G14321" t="s">
        <v>33</v>
      </c>
      <c r="H14321" t="s">
        <v>31814</v>
      </c>
      <c r="I14321" t="s">
        <v>31819</v>
      </c>
      <c r="M14321" t="s">
        <v>36</v>
      </c>
      <c r="N14321" t="str">
        <f>IF(AND(PESQUISA!$B$3&lt;&gt;"",OR(PESQUISA!$B$4="TODAS",B14321=PESQUISA!$B$4),ISNUMBER(SEARCH(PESQUISA!$B$3,D14321))),ROW()-1,"")</f>
        <v/>
      </c>
    </row>
    <row r="14322" spans="1:14" x14ac:dyDescent="0.3">
      <c r="A14322" t="s">
        <v>43149</v>
      </c>
      <c r="B14322" t="s">
        <v>31811</v>
      </c>
      <c r="C14322" t="s">
        <v>43150</v>
      </c>
      <c r="D14322" t="s">
        <v>43151</v>
      </c>
      <c r="E14322" t="s">
        <v>40</v>
      </c>
      <c r="F14322" s="7">
        <v>55.23</v>
      </c>
      <c r="G14322" t="s">
        <v>33</v>
      </c>
      <c r="H14322" t="s">
        <v>31814</v>
      </c>
      <c r="I14322" t="s">
        <v>31819</v>
      </c>
      <c r="M14322" t="s">
        <v>36</v>
      </c>
      <c r="N14322" t="str">
        <f>IF(AND(PESQUISA!$B$3&lt;&gt;"",OR(PESQUISA!$B$4="TODAS",B14322=PESQUISA!$B$4),ISNUMBER(SEARCH(PESQUISA!$B$3,D14322))),ROW()-1,"")</f>
        <v/>
      </c>
    </row>
    <row r="14323" spans="1:14" x14ac:dyDescent="0.3">
      <c r="A14323" t="s">
        <v>43152</v>
      </c>
      <c r="B14323" t="s">
        <v>31811</v>
      </c>
      <c r="C14323" t="s">
        <v>43153</v>
      </c>
      <c r="D14323" t="s">
        <v>43154</v>
      </c>
      <c r="E14323" t="s">
        <v>40</v>
      </c>
      <c r="F14323" s="7">
        <v>0.27</v>
      </c>
      <c r="G14323" t="s">
        <v>33</v>
      </c>
      <c r="H14323" t="s">
        <v>31814</v>
      </c>
      <c r="I14323" t="s">
        <v>31819</v>
      </c>
      <c r="M14323" t="s">
        <v>36</v>
      </c>
      <c r="N14323" t="str">
        <f>IF(AND(PESQUISA!$B$3&lt;&gt;"",OR(PESQUISA!$B$4="TODAS",B14323=PESQUISA!$B$4),ISNUMBER(SEARCH(PESQUISA!$B$3,D14323))),ROW()-1,"")</f>
        <v/>
      </c>
    </row>
    <row r="14324" spans="1:14" x14ac:dyDescent="0.3">
      <c r="A14324" t="s">
        <v>43155</v>
      </c>
      <c r="B14324" t="s">
        <v>31811</v>
      </c>
      <c r="C14324" t="s">
        <v>43156</v>
      </c>
      <c r="D14324" t="s">
        <v>43157</v>
      </c>
      <c r="E14324" t="s">
        <v>40</v>
      </c>
      <c r="G14324" t="s">
        <v>33</v>
      </c>
      <c r="H14324" t="s">
        <v>31814</v>
      </c>
      <c r="I14324" t="s">
        <v>32347</v>
      </c>
      <c r="M14324" t="s">
        <v>53</v>
      </c>
      <c r="N14324" t="str">
        <f>IF(AND(PESQUISA!$B$3&lt;&gt;"",OR(PESQUISA!$B$4="TODAS",B14324=PESQUISA!$B$4),ISNUMBER(SEARCH(PESQUISA!$B$3,D14324))),ROW()-1,"")</f>
        <v/>
      </c>
    </row>
    <row r="14325" spans="1:14" x14ac:dyDescent="0.3">
      <c r="A14325" t="s">
        <v>43158</v>
      </c>
      <c r="B14325" t="s">
        <v>31811</v>
      </c>
      <c r="C14325" t="s">
        <v>43159</v>
      </c>
      <c r="D14325" t="s">
        <v>43160</v>
      </c>
      <c r="E14325" t="s">
        <v>40</v>
      </c>
      <c r="G14325" t="s">
        <v>33</v>
      </c>
      <c r="H14325" t="s">
        <v>31814</v>
      </c>
      <c r="I14325" t="s">
        <v>32347</v>
      </c>
      <c r="M14325" t="s">
        <v>53</v>
      </c>
      <c r="N14325" t="str">
        <f>IF(AND(PESQUISA!$B$3&lt;&gt;"",OR(PESQUISA!$B$4="TODAS",B14325=PESQUISA!$B$4),ISNUMBER(SEARCH(PESQUISA!$B$3,D14325))),ROW()-1,"")</f>
        <v/>
      </c>
    </row>
    <row r="14326" spans="1:14" x14ac:dyDescent="0.3">
      <c r="A14326" t="s">
        <v>43161</v>
      </c>
      <c r="B14326" t="s">
        <v>31811</v>
      </c>
      <c r="C14326" t="s">
        <v>43162</v>
      </c>
      <c r="D14326" t="s">
        <v>43163</v>
      </c>
      <c r="E14326" t="s">
        <v>40</v>
      </c>
      <c r="G14326" t="s">
        <v>33</v>
      </c>
      <c r="H14326" t="s">
        <v>31814</v>
      </c>
      <c r="I14326" t="s">
        <v>32347</v>
      </c>
      <c r="M14326" t="s">
        <v>53</v>
      </c>
      <c r="N14326" t="str">
        <f>IF(AND(PESQUISA!$B$3&lt;&gt;"",OR(PESQUISA!$B$4="TODAS",B14326=PESQUISA!$B$4),ISNUMBER(SEARCH(PESQUISA!$B$3,D14326))),ROW()-1,"")</f>
        <v/>
      </c>
    </row>
    <row r="14327" spans="1:14" x14ac:dyDescent="0.3">
      <c r="A14327" t="s">
        <v>43164</v>
      </c>
      <c r="B14327" t="s">
        <v>31811</v>
      </c>
      <c r="C14327" t="s">
        <v>43165</v>
      </c>
      <c r="D14327" t="s">
        <v>43166</v>
      </c>
      <c r="E14327" t="s">
        <v>40</v>
      </c>
      <c r="G14327" t="s">
        <v>33</v>
      </c>
      <c r="H14327" t="s">
        <v>31814</v>
      </c>
      <c r="I14327" t="s">
        <v>32347</v>
      </c>
      <c r="M14327" t="s">
        <v>53</v>
      </c>
      <c r="N14327" t="str">
        <f>IF(AND(PESQUISA!$B$3&lt;&gt;"",OR(PESQUISA!$B$4="TODAS",B14327=PESQUISA!$B$4),ISNUMBER(SEARCH(PESQUISA!$B$3,D14327))),ROW()-1,"")</f>
        <v/>
      </c>
    </row>
    <row r="14328" spans="1:14" x14ac:dyDescent="0.3">
      <c r="A14328" t="s">
        <v>43167</v>
      </c>
      <c r="B14328" t="s">
        <v>31811</v>
      </c>
      <c r="C14328" t="s">
        <v>43168</v>
      </c>
      <c r="D14328" t="s">
        <v>43169</v>
      </c>
      <c r="E14328" t="s">
        <v>40</v>
      </c>
      <c r="G14328" t="s">
        <v>33</v>
      </c>
      <c r="H14328" t="s">
        <v>31814</v>
      </c>
      <c r="I14328" t="s">
        <v>32347</v>
      </c>
      <c r="M14328" t="s">
        <v>53</v>
      </c>
      <c r="N14328" t="str">
        <f>IF(AND(PESQUISA!$B$3&lt;&gt;"",OR(PESQUISA!$B$4="TODAS",B14328=PESQUISA!$B$4),ISNUMBER(SEARCH(PESQUISA!$B$3,D14328))),ROW()-1,"")</f>
        <v/>
      </c>
    </row>
    <row r="14329" spans="1:14" x14ac:dyDescent="0.3">
      <c r="A14329" t="s">
        <v>43170</v>
      </c>
      <c r="B14329" t="s">
        <v>31811</v>
      </c>
      <c r="C14329" t="s">
        <v>43171</v>
      </c>
      <c r="D14329" t="s">
        <v>43172</v>
      </c>
      <c r="E14329" t="s">
        <v>40</v>
      </c>
      <c r="G14329" t="s">
        <v>33</v>
      </c>
      <c r="H14329" t="s">
        <v>31814</v>
      </c>
      <c r="I14329" t="s">
        <v>32347</v>
      </c>
      <c r="M14329" t="s">
        <v>53</v>
      </c>
      <c r="N14329" t="str">
        <f>IF(AND(PESQUISA!$B$3&lt;&gt;"",OR(PESQUISA!$B$4="TODAS",B14329=PESQUISA!$B$4),ISNUMBER(SEARCH(PESQUISA!$B$3,D14329))),ROW()-1,"")</f>
        <v/>
      </c>
    </row>
    <row r="14330" spans="1:14" x14ac:dyDescent="0.3">
      <c r="A14330" t="s">
        <v>43173</v>
      </c>
      <c r="B14330" t="s">
        <v>31811</v>
      </c>
      <c r="C14330" t="s">
        <v>43174</v>
      </c>
      <c r="D14330" t="s">
        <v>43175</v>
      </c>
      <c r="E14330" t="s">
        <v>40</v>
      </c>
      <c r="G14330" t="s">
        <v>33</v>
      </c>
      <c r="H14330" t="s">
        <v>31814</v>
      </c>
      <c r="I14330" t="s">
        <v>32347</v>
      </c>
      <c r="M14330" t="s">
        <v>53</v>
      </c>
      <c r="N14330" t="str">
        <f>IF(AND(PESQUISA!$B$3&lt;&gt;"",OR(PESQUISA!$B$4="TODAS",B14330=PESQUISA!$B$4),ISNUMBER(SEARCH(PESQUISA!$B$3,D14330))),ROW()-1,"")</f>
        <v/>
      </c>
    </row>
    <row r="14331" spans="1:14" x14ac:dyDescent="0.3">
      <c r="A14331" t="s">
        <v>43176</v>
      </c>
      <c r="B14331" t="s">
        <v>31811</v>
      </c>
      <c r="C14331" t="s">
        <v>43177</v>
      </c>
      <c r="D14331" t="s">
        <v>43178</v>
      </c>
      <c r="E14331" t="s">
        <v>40</v>
      </c>
      <c r="G14331" t="s">
        <v>33</v>
      </c>
      <c r="H14331" t="s">
        <v>31814</v>
      </c>
      <c r="I14331" t="s">
        <v>32347</v>
      </c>
      <c r="M14331" t="s">
        <v>53</v>
      </c>
      <c r="N14331" t="str">
        <f>IF(AND(PESQUISA!$B$3&lt;&gt;"",OR(PESQUISA!$B$4="TODAS",B14331=PESQUISA!$B$4),ISNUMBER(SEARCH(PESQUISA!$B$3,D14331))),ROW()-1,"")</f>
        <v/>
      </c>
    </row>
    <row r="14332" spans="1:14" x14ac:dyDescent="0.3">
      <c r="A14332" t="s">
        <v>43179</v>
      </c>
      <c r="B14332" t="s">
        <v>31811</v>
      </c>
      <c r="C14332" t="s">
        <v>43180</v>
      </c>
      <c r="D14332" t="s">
        <v>43181</v>
      </c>
      <c r="E14332" t="s">
        <v>40</v>
      </c>
      <c r="G14332" t="s">
        <v>33</v>
      </c>
      <c r="H14332" t="s">
        <v>31814</v>
      </c>
      <c r="I14332" t="s">
        <v>32347</v>
      </c>
      <c r="M14332" t="s">
        <v>53</v>
      </c>
      <c r="N14332" t="str">
        <f>IF(AND(PESQUISA!$B$3&lt;&gt;"",OR(PESQUISA!$B$4="TODAS",B14332=PESQUISA!$B$4),ISNUMBER(SEARCH(PESQUISA!$B$3,D14332))),ROW()-1,"")</f>
        <v/>
      </c>
    </row>
    <row r="14333" spans="1:14" x14ac:dyDescent="0.3">
      <c r="A14333" t="s">
        <v>43182</v>
      </c>
      <c r="B14333" t="s">
        <v>31811</v>
      </c>
      <c r="C14333" t="s">
        <v>43183</v>
      </c>
      <c r="D14333" t="s">
        <v>43184</v>
      </c>
      <c r="E14333" t="s">
        <v>40</v>
      </c>
      <c r="F14333" s="7">
        <v>18</v>
      </c>
      <c r="G14333" t="s">
        <v>33</v>
      </c>
      <c r="H14333" t="s">
        <v>31814</v>
      </c>
      <c r="I14333" t="s">
        <v>31819</v>
      </c>
      <c r="M14333" t="s">
        <v>36</v>
      </c>
      <c r="N14333" t="str">
        <f>IF(AND(PESQUISA!$B$3&lt;&gt;"",OR(PESQUISA!$B$4="TODAS",B14333=PESQUISA!$B$4),ISNUMBER(SEARCH(PESQUISA!$B$3,D14333))),ROW()-1,"")</f>
        <v/>
      </c>
    </row>
    <row r="14334" spans="1:14" x14ac:dyDescent="0.3">
      <c r="A14334" t="s">
        <v>43185</v>
      </c>
      <c r="B14334" t="s">
        <v>31811</v>
      </c>
      <c r="C14334" t="s">
        <v>43186</v>
      </c>
      <c r="D14334" t="s">
        <v>43187</v>
      </c>
      <c r="E14334" t="s">
        <v>40</v>
      </c>
      <c r="F14334" s="7">
        <v>7.72</v>
      </c>
      <c r="G14334" t="s">
        <v>33</v>
      </c>
      <c r="H14334" t="s">
        <v>31814</v>
      </c>
      <c r="I14334" t="s">
        <v>31819</v>
      </c>
      <c r="M14334" t="s">
        <v>36</v>
      </c>
      <c r="N14334" t="str">
        <f>IF(AND(PESQUISA!$B$3&lt;&gt;"",OR(PESQUISA!$B$4="TODAS",B14334=PESQUISA!$B$4),ISNUMBER(SEARCH(PESQUISA!$B$3,D14334))),ROW()-1,"")</f>
        <v/>
      </c>
    </row>
    <row r="14335" spans="1:14" x14ac:dyDescent="0.3">
      <c r="A14335" t="s">
        <v>43188</v>
      </c>
      <c r="B14335" t="s">
        <v>31811</v>
      </c>
      <c r="C14335" t="s">
        <v>43189</v>
      </c>
      <c r="D14335" t="s">
        <v>43190</v>
      </c>
      <c r="E14335" t="s">
        <v>40</v>
      </c>
      <c r="F14335" s="7">
        <v>44.22</v>
      </c>
      <c r="G14335" t="s">
        <v>33</v>
      </c>
      <c r="H14335" t="s">
        <v>31814</v>
      </c>
      <c r="I14335" t="s">
        <v>31819</v>
      </c>
      <c r="M14335" t="s">
        <v>36</v>
      </c>
      <c r="N14335" t="str">
        <f>IF(AND(PESQUISA!$B$3&lt;&gt;"",OR(PESQUISA!$B$4="TODAS",B14335=PESQUISA!$B$4),ISNUMBER(SEARCH(PESQUISA!$B$3,D14335))),ROW()-1,"")</f>
        <v/>
      </c>
    </row>
    <row r="14336" spans="1:14" x14ac:dyDescent="0.3">
      <c r="A14336" t="s">
        <v>43191</v>
      </c>
      <c r="B14336" t="s">
        <v>31811</v>
      </c>
      <c r="C14336" t="s">
        <v>43192</v>
      </c>
      <c r="D14336" t="s">
        <v>43193</v>
      </c>
      <c r="E14336" t="s">
        <v>40</v>
      </c>
      <c r="F14336" s="7">
        <v>14.42</v>
      </c>
      <c r="G14336" t="s">
        <v>33</v>
      </c>
      <c r="H14336" t="s">
        <v>31814</v>
      </c>
      <c r="I14336" t="s">
        <v>31819</v>
      </c>
      <c r="M14336" t="s">
        <v>36</v>
      </c>
      <c r="N14336" t="str">
        <f>IF(AND(PESQUISA!$B$3&lt;&gt;"",OR(PESQUISA!$B$4="TODAS",B14336=PESQUISA!$B$4),ISNUMBER(SEARCH(PESQUISA!$B$3,D14336))),ROW()-1,"")</f>
        <v/>
      </c>
    </row>
    <row r="14337" spans="1:14" x14ac:dyDescent="0.3">
      <c r="A14337" t="s">
        <v>43194</v>
      </c>
      <c r="B14337" t="s">
        <v>31811</v>
      </c>
      <c r="C14337" t="s">
        <v>43195</v>
      </c>
      <c r="D14337" t="s">
        <v>43196</v>
      </c>
      <c r="E14337" t="s">
        <v>40</v>
      </c>
      <c r="F14337" s="7">
        <v>13.76</v>
      </c>
      <c r="G14337" t="s">
        <v>33</v>
      </c>
      <c r="H14337" t="s">
        <v>31814</v>
      </c>
      <c r="I14337" t="s">
        <v>31819</v>
      </c>
      <c r="M14337" t="s">
        <v>36</v>
      </c>
      <c r="N14337" t="str">
        <f>IF(AND(PESQUISA!$B$3&lt;&gt;"",OR(PESQUISA!$B$4="TODAS",B14337=PESQUISA!$B$4),ISNUMBER(SEARCH(PESQUISA!$B$3,D14337))),ROW()-1,"")</f>
        <v/>
      </c>
    </row>
    <row r="14338" spans="1:14" x14ac:dyDescent="0.3">
      <c r="A14338" t="s">
        <v>43197</v>
      </c>
      <c r="B14338" t="s">
        <v>31811</v>
      </c>
      <c r="C14338" t="s">
        <v>43198</v>
      </c>
      <c r="D14338" t="s">
        <v>43199</v>
      </c>
      <c r="E14338" t="s">
        <v>40</v>
      </c>
      <c r="G14338" t="s">
        <v>33</v>
      </c>
      <c r="H14338" t="s">
        <v>31814</v>
      </c>
      <c r="I14338" t="s">
        <v>31819</v>
      </c>
      <c r="M14338" t="s">
        <v>53</v>
      </c>
      <c r="N14338" t="str">
        <f>IF(AND(PESQUISA!$B$3&lt;&gt;"",OR(PESQUISA!$B$4="TODAS",B14338=PESQUISA!$B$4),ISNUMBER(SEARCH(PESQUISA!$B$3,D14338))),ROW()-1,"")</f>
        <v/>
      </c>
    </row>
    <row r="14339" spans="1:14" x14ac:dyDescent="0.3">
      <c r="A14339" t="s">
        <v>43200</v>
      </c>
      <c r="B14339" t="s">
        <v>31811</v>
      </c>
      <c r="C14339" t="s">
        <v>43201</v>
      </c>
      <c r="D14339" t="s">
        <v>43202</v>
      </c>
      <c r="E14339" t="s">
        <v>40</v>
      </c>
      <c r="G14339" t="s">
        <v>33</v>
      </c>
      <c r="H14339" t="s">
        <v>31814</v>
      </c>
      <c r="I14339" t="s">
        <v>31819</v>
      </c>
      <c r="M14339" t="s">
        <v>53</v>
      </c>
      <c r="N14339" t="str">
        <f>IF(AND(PESQUISA!$B$3&lt;&gt;"",OR(PESQUISA!$B$4="TODAS",B14339=PESQUISA!$B$4),ISNUMBER(SEARCH(PESQUISA!$B$3,D14339))),ROW()-1,"")</f>
        <v/>
      </c>
    </row>
    <row r="14340" spans="1:14" x14ac:dyDescent="0.3">
      <c r="A14340" t="s">
        <v>43203</v>
      </c>
      <c r="B14340" t="s">
        <v>31811</v>
      </c>
      <c r="C14340" t="s">
        <v>43204</v>
      </c>
      <c r="D14340" t="s">
        <v>43205</v>
      </c>
      <c r="E14340" t="s">
        <v>60</v>
      </c>
      <c r="G14340" t="s">
        <v>33</v>
      </c>
      <c r="H14340" t="s">
        <v>31814</v>
      </c>
      <c r="I14340" t="s">
        <v>31819</v>
      </c>
      <c r="M14340" t="s">
        <v>53</v>
      </c>
      <c r="N14340" t="str">
        <f>IF(AND(PESQUISA!$B$3&lt;&gt;"",OR(PESQUISA!$B$4="TODAS",B14340=PESQUISA!$B$4),ISNUMBER(SEARCH(PESQUISA!$B$3,D14340))),ROW()-1,"")</f>
        <v/>
      </c>
    </row>
    <row r="14341" spans="1:14" x14ac:dyDescent="0.3">
      <c r="A14341" t="s">
        <v>43206</v>
      </c>
      <c r="B14341" t="s">
        <v>31811</v>
      </c>
      <c r="C14341" t="s">
        <v>43207</v>
      </c>
      <c r="D14341" t="s">
        <v>43208</v>
      </c>
      <c r="E14341" t="s">
        <v>60</v>
      </c>
      <c r="G14341" t="s">
        <v>33</v>
      </c>
      <c r="H14341" t="s">
        <v>31814</v>
      </c>
      <c r="I14341" t="s">
        <v>31819</v>
      </c>
      <c r="M14341" t="s">
        <v>53</v>
      </c>
      <c r="N14341" t="str">
        <f>IF(AND(PESQUISA!$B$3&lt;&gt;"",OR(PESQUISA!$B$4="TODAS",B14341=PESQUISA!$B$4),ISNUMBER(SEARCH(PESQUISA!$B$3,D14341))),ROW()-1,"")</f>
        <v/>
      </c>
    </row>
    <row r="14342" spans="1:14" x14ac:dyDescent="0.3">
      <c r="A14342" t="s">
        <v>43209</v>
      </c>
      <c r="B14342" t="s">
        <v>31811</v>
      </c>
      <c r="C14342" t="s">
        <v>43210</v>
      </c>
      <c r="D14342" t="s">
        <v>43211</v>
      </c>
      <c r="E14342" t="s">
        <v>60</v>
      </c>
      <c r="G14342" t="s">
        <v>33</v>
      </c>
      <c r="H14342" t="s">
        <v>31814</v>
      </c>
      <c r="I14342" t="s">
        <v>31819</v>
      </c>
      <c r="M14342" t="s">
        <v>53</v>
      </c>
      <c r="N14342" t="str">
        <f>IF(AND(PESQUISA!$B$3&lt;&gt;"",OR(PESQUISA!$B$4="TODAS",B14342=PESQUISA!$B$4),ISNUMBER(SEARCH(PESQUISA!$B$3,D14342))),ROW()-1,"")</f>
        <v/>
      </c>
    </row>
    <row r="14343" spans="1:14" x14ac:dyDescent="0.3">
      <c r="A14343" t="s">
        <v>43212</v>
      </c>
      <c r="B14343" t="s">
        <v>31811</v>
      </c>
      <c r="C14343" t="s">
        <v>43213</v>
      </c>
      <c r="D14343" t="s">
        <v>43214</v>
      </c>
      <c r="E14343" t="s">
        <v>60</v>
      </c>
      <c r="G14343" t="s">
        <v>33</v>
      </c>
      <c r="H14343" t="s">
        <v>31814</v>
      </c>
      <c r="I14343" t="s">
        <v>31819</v>
      </c>
      <c r="M14343" t="s">
        <v>53</v>
      </c>
      <c r="N14343" t="str">
        <f>IF(AND(PESQUISA!$B$3&lt;&gt;"",OR(PESQUISA!$B$4="TODAS",B14343=PESQUISA!$B$4),ISNUMBER(SEARCH(PESQUISA!$B$3,D14343))),ROW()-1,"")</f>
        <v/>
      </c>
    </row>
    <row r="14344" spans="1:14" x14ac:dyDescent="0.3">
      <c r="A14344" t="s">
        <v>43215</v>
      </c>
      <c r="B14344" t="s">
        <v>31811</v>
      </c>
      <c r="C14344" t="s">
        <v>43216</v>
      </c>
      <c r="D14344" t="s">
        <v>43217</v>
      </c>
      <c r="E14344" t="s">
        <v>60</v>
      </c>
      <c r="G14344" t="s">
        <v>33</v>
      </c>
      <c r="H14344" t="s">
        <v>31814</v>
      </c>
      <c r="I14344" t="s">
        <v>31819</v>
      </c>
      <c r="M14344" t="s">
        <v>53</v>
      </c>
      <c r="N14344" t="str">
        <f>IF(AND(PESQUISA!$B$3&lt;&gt;"",OR(PESQUISA!$B$4="TODAS",B14344=PESQUISA!$B$4),ISNUMBER(SEARCH(PESQUISA!$B$3,D14344))),ROW()-1,"")</f>
        <v/>
      </c>
    </row>
    <row r="14345" spans="1:14" x14ac:dyDescent="0.3">
      <c r="A14345" t="s">
        <v>43218</v>
      </c>
      <c r="B14345" t="s">
        <v>31811</v>
      </c>
      <c r="C14345" t="s">
        <v>43219</v>
      </c>
      <c r="D14345" t="s">
        <v>43220</v>
      </c>
      <c r="E14345" t="s">
        <v>40</v>
      </c>
      <c r="F14345" s="7">
        <v>67.22</v>
      </c>
      <c r="G14345" t="s">
        <v>33</v>
      </c>
      <c r="H14345" t="s">
        <v>31814</v>
      </c>
      <c r="I14345" t="s">
        <v>31819</v>
      </c>
      <c r="M14345" t="s">
        <v>36</v>
      </c>
      <c r="N14345" t="str">
        <f>IF(AND(PESQUISA!$B$3&lt;&gt;"",OR(PESQUISA!$B$4="TODAS",B14345=PESQUISA!$B$4),ISNUMBER(SEARCH(PESQUISA!$B$3,D14345))),ROW()-1,"")</f>
        <v/>
      </c>
    </row>
    <row r="14346" spans="1:14" x14ac:dyDescent="0.3">
      <c r="A14346" t="s">
        <v>43221</v>
      </c>
      <c r="B14346" t="s">
        <v>31811</v>
      </c>
      <c r="C14346" t="s">
        <v>43222</v>
      </c>
      <c r="D14346" t="s">
        <v>43223</v>
      </c>
      <c r="E14346" t="s">
        <v>40</v>
      </c>
      <c r="F14346" s="7">
        <v>65.8</v>
      </c>
      <c r="G14346" t="s">
        <v>33</v>
      </c>
      <c r="H14346" t="s">
        <v>31814</v>
      </c>
      <c r="I14346" t="s">
        <v>31819</v>
      </c>
      <c r="M14346" t="s">
        <v>36</v>
      </c>
      <c r="N14346" t="str">
        <f>IF(AND(PESQUISA!$B$3&lt;&gt;"",OR(PESQUISA!$B$4="TODAS",B14346=PESQUISA!$B$4),ISNUMBER(SEARCH(PESQUISA!$B$3,D14346))),ROW()-1,"")</f>
        <v/>
      </c>
    </row>
    <row r="14347" spans="1:14" x14ac:dyDescent="0.3">
      <c r="A14347" t="s">
        <v>43224</v>
      </c>
      <c r="B14347" t="s">
        <v>31811</v>
      </c>
      <c r="C14347" t="s">
        <v>43225</v>
      </c>
      <c r="D14347" t="s">
        <v>43226</v>
      </c>
      <c r="E14347" t="s">
        <v>40</v>
      </c>
      <c r="F14347" s="7">
        <v>21.71</v>
      </c>
      <c r="G14347" t="s">
        <v>33</v>
      </c>
      <c r="H14347" t="s">
        <v>31814</v>
      </c>
      <c r="I14347" t="s">
        <v>31819</v>
      </c>
      <c r="M14347" t="s">
        <v>36</v>
      </c>
      <c r="N14347" t="str">
        <f>IF(AND(PESQUISA!$B$3&lt;&gt;"",OR(PESQUISA!$B$4="TODAS",B14347=PESQUISA!$B$4),ISNUMBER(SEARCH(PESQUISA!$B$3,D14347))),ROW()-1,"")</f>
        <v/>
      </c>
    </row>
    <row r="14348" spans="1:14" x14ac:dyDescent="0.3">
      <c r="A14348" t="s">
        <v>43227</v>
      </c>
      <c r="B14348" t="s">
        <v>31811</v>
      </c>
      <c r="C14348" t="s">
        <v>43228</v>
      </c>
      <c r="D14348" t="s">
        <v>43229</v>
      </c>
      <c r="E14348" t="s">
        <v>40</v>
      </c>
      <c r="F14348" s="7">
        <v>79.81</v>
      </c>
      <c r="G14348" t="s">
        <v>33</v>
      </c>
      <c r="H14348" t="s">
        <v>31814</v>
      </c>
      <c r="I14348" t="s">
        <v>31819</v>
      </c>
      <c r="M14348" t="s">
        <v>36</v>
      </c>
      <c r="N14348" t="str">
        <f>IF(AND(PESQUISA!$B$3&lt;&gt;"",OR(PESQUISA!$B$4="TODAS",B14348=PESQUISA!$B$4),ISNUMBER(SEARCH(PESQUISA!$B$3,D14348))),ROW()-1,"")</f>
        <v/>
      </c>
    </row>
    <row r="14349" spans="1:14" x14ac:dyDescent="0.3">
      <c r="A14349" t="s">
        <v>43230</v>
      </c>
      <c r="B14349" t="s">
        <v>31811</v>
      </c>
      <c r="C14349" t="s">
        <v>43231</v>
      </c>
      <c r="D14349" t="s">
        <v>43232</v>
      </c>
      <c r="E14349" t="s">
        <v>40</v>
      </c>
      <c r="F14349" s="7">
        <v>4.4400000000000004</v>
      </c>
      <c r="G14349" t="s">
        <v>33</v>
      </c>
      <c r="H14349" t="s">
        <v>31814</v>
      </c>
      <c r="I14349" t="s">
        <v>31819</v>
      </c>
      <c r="M14349" t="s">
        <v>36</v>
      </c>
      <c r="N14349" t="str">
        <f>IF(AND(PESQUISA!$B$3&lt;&gt;"",OR(PESQUISA!$B$4="TODAS",B14349=PESQUISA!$B$4),ISNUMBER(SEARCH(PESQUISA!$B$3,D14349))),ROW()-1,"")</f>
        <v/>
      </c>
    </row>
    <row r="14350" spans="1:14" x14ac:dyDescent="0.3">
      <c r="A14350" t="s">
        <v>43233</v>
      </c>
      <c r="B14350" t="s">
        <v>31811</v>
      </c>
      <c r="C14350" t="s">
        <v>43234</v>
      </c>
      <c r="D14350" t="s">
        <v>43235</v>
      </c>
      <c r="E14350" t="s">
        <v>376</v>
      </c>
      <c r="G14350" t="s">
        <v>33</v>
      </c>
      <c r="H14350" t="s">
        <v>31814</v>
      </c>
      <c r="I14350" t="s">
        <v>31819</v>
      </c>
      <c r="M14350" t="s">
        <v>53</v>
      </c>
      <c r="N14350" t="str">
        <f>IF(AND(PESQUISA!$B$3&lt;&gt;"",OR(PESQUISA!$B$4="TODAS",B14350=PESQUISA!$B$4),ISNUMBER(SEARCH(PESQUISA!$B$3,D14350))),ROW()-1,"")</f>
        <v/>
      </c>
    </row>
    <row r="14351" spans="1:14" x14ac:dyDescent="0.3">
      <c r="A14351" t="s">
        <v>43236</v>
      </c>
      <c r="B14351" t="s">
        <v>31811</v>
      </c>
      <c r="C14351" t="s">
        <v>43237</v>
      </c>
      <c r="D14351" t="s">
        <v>43238</v>
      </c>
      <c r="E14351" t="s">
        <v>40</v>
      </c>
      <c r="G14351" t="s">
        <v>33</v>
      </c>
      <c r="H14351" t="s">
        <v>31814</v>
      </c>
      <c r="I14351" t="s">
        <v>31819</v>
      </c>
      <c r="M14351" t="s">
        <v>53</v>
      </c>
      <c r="N14351" t="str">
        <f>IF(AND(PESQUISA!$B$3&lt;&gt;"",OR(PESQUISA!$B$4="TODAS",B14351=PESQUISA!$B$4),ISNUMBER(SEARCH(PESQUISA!$B$3,D14351))),ROW()-1,"")</f>
        <v/>
      </c>
    </row>
    <row r="14352" spans="1:14" x14ac:dyDescent="0.3">
      <c r="A14352" t="s">
        <v>43239</v>
      </c>
      <c r="B14352" t="s">
        <v>31811</v>
      </c>
      <c r="C14352" t="s">
        <v>43240</v>
      </c>
      <c r="D14352" t="s">
        <v>43241</v>
      </c>
      <c r="E14352" t="s">
        <v>40</v>
      </c>
      <c r="G14352" t="s">
        <v>33</v>
      </c>
      <c r="H14352" t="s">
        <v>31814</v>
      </c>
      <c r="I14352" t="s">
        <v>31819</v>
      </c>
      <c r="M14352" t="s">
        <v>53</v>
      </c>
      <c r="N14352" t="str">
        <f>IF(AND(PESQUISA!$B$3&lt;&gt;"",OR(PESQUISA!$B$4="TODAS",B14352=PESQUISA!$B$4),ISNUMBER(SEARCH(PESQUISA!$B$3,D14352))),ROW()-1,"")</f>
        <v/>
      </c>
    </row>
    <row r="14353" spans="1:14" x14ac:dyDescent="0.3">
      <c r="A14353" t="s">
        <v>43242</v>
      </c>
      <c r="B14353" t="s">
        <v>31811</v>
      </c>
      <c r="C14353" t="s">
        <v>43243</v>
      </c>
      <c r="D14353" t="s">
        <v>43244</v>
      </c>
      <c r="E14353" t="s">
        <v>40</v>
      </c>
      <c r="F14353" s="7">
        <v>5.34</v>
      </c>
      <c r="G14353" t="s">
        <v>33</v>
      </c>
      <c r="H14353" t="s">
        <v>31814</v>
      </c>
      <c r="I14353" t="s">
        <v>31819</v>
      </c>
      <c r="M14353" t="s">
        <v>36</v>
      </c>
      <c r="N14353" t="str">
        <f>IF(AND(PESQUISA!$B$3&lt;&gt;"",OR(PESQUISA!$B$4="TODAS",B14353=PESQUISA!$B$4),ISNUMBER(SEARCH(PESQUISA!$B$3,D14353))),ROW()-1,"")</f>
        <v/>
      </c>
    </row>
    <row r="14354" spans="1:14" x14ac:dyDescent="0.3">
      <c r="A14354" t="s">
        <v>43245</v>
      </c>
      <c r="B14354" t="s">
        <v>31811</v>
      </c>
      <c r="C14354" t="s">
        <v>43246</v>
      </c>
      <c r="D14354" t="s">
        <v>43247</v>
      </c>
      <c r="E14354" t="s">
        <v>60</v>
      </c>
      <c r="F14354" s="7">
        <v>4.74</v>
      </c>
      <c r="G14354" t="s">
        <v>33</v>
      </c>
      <c r="H14354" t="s">
        <v>31814</v>
      </c>
      <c r="I14354" t="s">
        <v>31819</v>
      </c>
      <c r="M14354" t="s">
        <v>36</v>
      </c>
      <c r="N14354" t="str">
        <f>IF(AND(PESQUISA!$B$3&lt;&gt;"",OR(PESQUISA!$B$4="TODAS",B14354=PESQUISA!$B$4),ISNUMBER(SEARCH(PESQUISA!$B$3,D14354))),ROW()-1,"")</f>
        <v/>
      </c>
    </row>
    <row r="14355" spans="1:14" x14ac:dyDescent="0.3">
      <c r="A14355" t="s">
        <v>43248</v>
      </c>
      <c r="B14355" t="s">
        <v>31811</v>
      </c>
      <c r="C14355" t="s">
        <v>43249</v>
      </c>
      <c r="D14355" t="s">
        <v>43250</v>
      </c>
      <c r="E14355" t="s">
        <v>60</v>
      </c>
      <c r="F14355" s="7">
        <v>2.2599999999999998</v>
      </c>
      <c r="G14355" t="s">
        <v>33</v>
      </c>
      <c r="H14355" t="s">
        <v>31814</v>
      </c>
      <c r="I14355" t="s">
        <v>31819</v>
      </c>
      <c r="M14355" t="s">
        <v>36</v>
      </c>
      <c r="N14355" t="str">
        <f>IF(AND(PESQUISA!$B$3&lt;&gt;"",OR(PESQUISA!$B$4="TODAS",B14355=PESQUISA!$B$4),ISNUMBER(SEARCH(PESQUISA!$B$3,D14355))),ROW()-1,"")</f>
        <v/>
      </c>
    </row>
    <row r="14356" spans="1:14" x14ac:dyDescent="0.3">
      <c r="A14356" t="s">
        <v>43251</v>
      </c>
      <c r="B14356" t="s">
        <v>31811</v>
      </c>
      <c r="C14356" t="s">
        <v>43252</v>
      </c>
      <c r="D14356" t="s">
        <v>43253</v>
      </c>
      <c r="E14356" t="s">
        <v>60</v>
      </c>
      <c r="F14356" s="7">
        <v>3.27</v>
      </c>
      <c r="G14356" t="s">
        <v>33</v>
      </c>
      <c r="H14356" t="s">
        <v>31814</v>
      </c>
      <c r="I14356" t="s">
        <v>31819</v>
      </c>
      <c r="M14356" t="s">
        <v>36</v>
      </c>
      <c r="N14356" t="str">
        <f>IF(AND(PESQUISA!$B$3&lt;&gt;"",OR(PESQUISA!$B$4="TODAS",B14356=PESQUISA!$B$4),ISNUMBER(SEARCH(PESQUISA!$B$3,D14356))),ROW()-1,"")</f>
        <v/>
      </c>
    </row>
    <row r="14357" spans="1:14" x14ac:dyDescent="0.3">
      <c r="A14357" t="s">
        <v>43254</v>
      </c>
      <c r="B14357" t="s">
        <v>31811</v>
      </c>
      <c r="C14357" t="s">
        <v>43255</v>
      </c>
      <c r="D14357" t="s">
        <v>43256</v>
      </c>
      <c r="E14357" t="s">
        <v>60</v>
      </c>
      <c r="F14357" s="7">
        <v>8.25</v>
      </c>
      <c r="G14357" t="s">
        <v>33</v>
      </c>
      <c r="H14357" t="s">
        <v>31814</v>
      </c>
      <c r="I14357" t="s">
        <v>31819</v>
      </c>
      <c r="M14357" t="s">
        <v>36</v>
      </c>
      <c r="N14357" t="str">
        <f>IF(AND(PESQUISA!$B$3&lt;&gt;"",OR(PESQUISA!$B$4="TODAS",B14357=PESQUISA!$B$4),ISNUMBER(SEARCH(PESQUISA!$B$3,D14357))),ROW()-1,"")</f>
        <v/>
      </c>
    </row>
    <row r="14358" spans="1:14" x14ac:dyDescent="0.3">
      <c r="A14358" t="s">
        <v>43257</v>
      </c>
      <c r="B14358" t="s">
        <v>31811</v>
      </c>
      <c r="C14358" t="s">
        <v>43258</v>
      </c>
      <c r="D14358" t="s">
        <v>43259</v>
      </c>
      <c r="E14358" t="s">
        <v>60</v>
      </c>
      <c r="F14358" s="7">
        <v>8.4700000000000006</v>
      </c>
      <c r="G14358" t="s">
        <v>33</v>
      </c>
      <c r="H14358" t="s">
        <v>31814</v>
      </c>
      <c r="I14358" t="s">
        <v>31819</v>
      </c>
      <c r="M14358" t="s">
        <v>36</v>
      </c>
      <c r="N14358" t="str">
        <f>IF(AND(PESQUISA!$B$3&lt;&gt;"",OR(PESQUISA!$B$4="TODAS",B14358=PESQUISA!$B$4),ISNUMBER(SEARCH(PESQUISA!$B$3,D14358))),ROW()-1,"")</f>
        <v/>
      </c>
    </row>
    <row r="14359" spans="1:14" x14ac:dyDescent="0.3">
      <c r="A14359" t="s">
        <v>43260</v>
      </c>
      <c r="B14359" t="s">
        <v>31811</v>
      </c>
      <c r="C14359" t="s">
        <v>43261</v>
      </c>
      <c r="D14359" t="s">
        <v>43262</v>
      </c>
      <c r="E14359" t="s">
        <v>60</v>
      </c>
      <c r="F14359" s="7">
        <v>4.53</v>
      </c>
      <c r="G14359" t="s">
        <v>33</v>
      </c>
      <c r="H14359" t="s">
        <v>31814</v>
      </c>
      <c r="I14359" t="s">
        <v>31819</v>
      </c>
      <c r="M14359" t="s">
        <v>36</v>
      </c>
      <c r="N14359" t="str">
        <f>IF(AND(PESQUISA!$B$3&lt;&gt;"",OR(PESQUISA!$B$4="TODAS",B14359=PESQUISA!$B$4),ISNUMBER(SEARCH(PESQUISA!$B$3,D14359))),ROW()-1,"")</f>
        <v/>
      </c>
    </row>
    <row r="14360" spans="1:14" x14ac:dyDescent="0.3">
      <c r="A14360" t="s">
        <v>43263</v>
      </c>
      <c r="B14360" t="s">
        <v>31811</v>
      </c>
      <c r="C14360" t="s">
        <v>43264</v>
      </c>
      <c r="D14360" t="s">
        <v>43265</v>
      </c>
      <c r="E14360" t="s">
        <v>60</v>
      </c>
      <c r="F14360" s="7">
        <v>6.53</v>
      </c>
      <c r="G14360" t="s">
        <v>33</v>
      </c>
      <c r="H14360" t="s">
        <v>31814</v>
      </c>
      <c r="I14360" t="s">
        <v>31819</v>
      </c>
      <c r="M14360" t="s">
        <v>36</v>
      </c>
      <c r="N14360" t="str">
        <f>IF(AND(PESQUISA!$B$3&lt;&gt;"",OR(PESQUISA!$B$4="TODAS",B14360=PESQUISA!$B$4),ISNUMBER(SEARCH(PESQUISA!$B$3,D14360))),ROW()-1,"")</f>
        <v/>
      </c>
    </row>
    <row r="14361" spans="1:14" x14ac:dyDescent="0.3">
      <c r="A14361" t="s">
        <v>43266</v>
      </c>
      <c r="B14361" t="s">
        <v>31811</v>
      </c>
      <c r="C14361" t="s">
        <v>43267</v>
      </c>
      <c r="D14361" t="s">
        <v>43268</v>
      </c>
      <c r="E14361" t="s">
        <v>6144</v>
      </c>
      <c r="F14361" s="7">
        <v>0.1</v>
      </c>
      <c r="G14361" t="s">
        <v>33</v>
      </c>
      <c r="H14361" t="s">
        <v>31814</v>
      </c>
      <c r="I14361" t="s">
        <v>32340</v>
      </c>
      <c r="M14361" t="s">
        <v>36</v>
      </c>
      <c r="N14361" t="str">
        <f>IF(AND(PESQUISA!$B$3&lt;&gt;"",OR(PESQUISA!$B$4="TODAS",B14361=PESQUISA!$B$4),ISNUMBER(SEARCH(PESQUISA!$B$3,D14361))),ROW()-1,"")</f>
        <v/>
      </c>
    </row>
    <row r="14362" spans="1:14" x14ac:dyDescent="0.3">
      <c r="A14362" t="s">
        <v>43269</v>
      </c>
      <c r="B14362" t="s">
        <v>31811</v>
      </c>
      <c r="C14362" t="s">
        <v>43270</v>
      </c>
      <c r="D14362" t="s">
        <v>43271</v>
      </c>
      <c r="E14362" t="s">
        <v>21689</v>
      </c>
      <c r="F14362" s="7">
        <v>18.28</v>
      </c>
      <c r="G14362" t="s">
        <v>33</v>
      </c>
      <c r="H14362" t="s">
        <v>31814</v>
      </c>
      <c r="I14362" t="s">
        <v>32340</v>
      </c>
      <c r="M14362" t="s">
        <v>36</v>
      </c>
      <c r="N14362" t="str">
        <f>IF(AND(PESQUISA!$B$3&lt;&gt;"",OR(PESQUISA!$B$4="TODAS",B14362=PESQUISA!$B$4),ISNUMBER(SEARCH(PESQUISA!$B$3,D14362))),ROW()-1,"")</f>
        <v/>
      </c>
    </row>
    <row r="14363" spans="1:14" x14ac:dyDescent="0.3">
      <c r="A14363" t="s">
        <v>43272</v>
      </c>
      <c r="B14363" t="s">
        <v>31811</v>
      </c>
      <c r="C14363" t="s">
        <v>43273</v>
      </c>
      <c r="D14363" t="s">
        <v>43274</v>
      </c>
      <c r="E14363" t="s">
        <v>376</v>
      </c>
      <c r="F14363" s="7">
        <v>534.26</v>
      </c>
      <c r="G14363" t="s">
        <v>33</v>
      </c>
      <c r="H14363" t="s">
        <v>31814</v>
      </c>
      <c r="I14363" t="s">
        <v>31819</v>
      </c>
      <c r="M14363" t="s">
        <v>36</v>
      </c>
      <c r="N14363" t="str">
        <f>IF(AND(PESQUISA!$B$3&lt;&gt;"",OR(PESQUISA!$B$4="TODAS",B14363=PESQUISA!$B$4),ISNUMBER(SEARCH(PESQUISA!$B$3,D14363))),ROW()-1,"")</f>
        <v/>
      </c>
    </row>
    <row r="14364" spans="1:14" x14ac:dyDescent="0.3">
      <c r="A14364" t="s">
        <v>43275</v>
      </c>
      <c r="B14364" t="s">
        <v>31811</v>
      </c>
      <c r="C14364" t="s">
        <v>43276</v>
      </c>
      <c r="D14364" t="s">
        <v>43277</v>
      </c>
      <c r="E14364" t="s">
        <v>29882</v>
      </c>
      <c r="F14364" s="7">
        <v>10.119999999999999</v>
      </c>
      <c r="G14364" t="s">
        <v>33</v>
      </c>
      <c r="H14364" t="s">
        <v>31814</v>
      </c>
      <c r="I14364" t="s">
        <v>31819</v>
      </c>
      <c r="M14364" t="s">
        <v>36</v>
      </c>
      <c r="N14364" t="str">
        <f>IF(AND(PESQUISA!$B$3&lt;&gt;"",OR(PESQUISA!$B$4="TODAS",B14364=PESQUISA!$B$4),ISNUMBER(SEARCH(PESQUISA!$B$3,D14364))),ROW()-1,"")</f>
        <v/>
      </c>
    </row>
    <row r="14365" spans="1:14" x14ac:dyDescent="0.3">
      <c r="A14365" t="s">
        <v>43278</v>
      </c>
      <c r="B14365" t="s">
        <v>31811</v>
      </c>
      <c r="C14365" t="s">
        <v>43279</v>
      </c>
      <c r="D14365" t="s">
        <v>43280</v>
      </c>
      <c r="E14365" t="s">
        <v>40</v>
      </c>
      <c r="F14365" s="7">
        <v>876.2</v>
      </c>
      <c r="G14365" t="s">
        <v>33</v>
      </c>
      <c r="H14365" t="s">
        <v>31814</v>
      </c>
      <c r="I14365" t="s">
        <v>31819</v>
      </c>
      <c r="M14365" t="s">
        <v>36</v>
      </c>
      <c r="N14365" t="str">
        <f>IF(AND(PESQUISA!$B$3&lt;&gt;"",OR(PESQUISA!$B$4="TODAS",B14365=PESQUISA!$B$4),ISNUMBER(SEARCH(PESQUISA!$B$3,D14365))),ROW()-1,"")</f>
        <v/>
      </c>
    </row>
    <row r="14366" spans="1:14" x14ac:dyDescent="0.3">
      <c r="A14366" t="s">
        <v>43281</v>
      </c>
      <c r="B14366" t="s">
        <v>31811</v>
      </c>
      <c r="C14366" t="s">
        <v>43282</v>
      </c>
      <c r="D14366" t="s">
        <v>43283</v>
      </c>
      <c r="E14366" t="s">
        <v>859</v>
      </c>
      <c r="F14366" s="7">
        <v>68.3</v>
      </c>
      <c r="G14366" t="s">
        <v>33</v>
      </c>
      <c r="H14366" t="s">
        <v>31814</v>
      </c>
      <c r="I14366" t="s">
        <v>31819</v>
      </c>
      <c r="M14366" t="s">
        <v>36</v>
      </c>
      <c r="N14366" t="str">
        <f>IF(AND(PESQUISA!$B$3&lt;&gt;"",OR(PESQUISA!$B$4="TODAS",B14366=PESQUISA!$B$4),ISNUMBER(SEARCH(PESQUISA!$B$3,D14366))),ROW()-1,"")</f>
        <v/>
      </c>
    </row>
    <row r="14367" spans="1:14" x14ac:dyDescent="0.3">
      <c r="A14367" t="s">
        <v>43284</v>
      </c>
      <c r="B14367" t="s">
        <v>31811</v>
      </c>
      <c r="C14367" t="s">
        <v>43285</v>
      </c>
      <c r="D14367" t="s">
        <v>43286</v>
      </c>
      <c r="E14367" t="s">
        <v>29882</v>
      </c>
      <c r="F14367" s="7">
        <v>25.79</v>
      </c>
      <c r="G14367" t="s">
        <v>33</v>
      </c>
      <c r="H14367" t="s">
        <v>31814</v>
      </c>
      <c r="I14367" t="s">
        <v>31819</v>
      </c>
      <c r="M14367" t="s">
        <v>36</v>
      </c>
      <c r="N14367" t="str">
        <f>IF(AND(PESQUISA!$B$3&lt;&gt;"",OR(PESQUISA!$B$4="TODAS",B14367=PESQUISA!$B$4),ISNUMBER(SEARCH(PESQUISA!$B$3,D14367))),ROW()-1,"")</f>
        <v/>
      </c>
    </row>
    <row r="14368" spans="1:14" x14ac:dyDescent="0.3">
      <c r="A14368" t="s">
        <v>43287</v>
      </c>
      <c r="B14368" t="s">
        <v>31811</v>
      </c>
      <c r="C14368" t="s">
        <v>43288</v>
      </c>
      <c r="D14368" t="s">
        <v>43289</v>
      </c>
      <c r="E14368" t="s">
        <v>859</v>
      </c>
      <c r="F14368" s="7">
        <v>29.21</v>
      </c>
      <c r="G14368" t="s">
        <v>33</v>
      </c>
      <c r="H14368" t="s">
        <v>31814</v>
      </c>
      <c r="I14368" t="s">
        <v>31819</v>
      </c>
      <c r="M14368" t="s">
        <v>36</v>
      </c>
      <c r="N14368" t="str">
        <f>IF(AND(PESQUISA!$B$3&lt;&gt;"",OR(PESQUISA!$B$4="TODAS",B14368=PESQUISA!$B$4),ISNUMBER(SEARCH(PESQUISA!$B$3,D14368))),ROW()-1,"")</f>
        <v/>
      </c>
    </row>
    <row r="14369" spans="1:14" x14ac:dyDescent="0.3">
      <c r="A14369" t="s">
        <v>43290</v>
      </c>
      <c r="B14369" t="s">
        <v>31811</v>
      </c>
      <c r="C14369" t="s">
        <v>43291</v>
      </c>
      <c r="D14369" t="s">
        <v>43292</v>
      </c>
      <c r="E14369" t="s">
        <v>43293</v>
      </c>
      <c r="F14369" s="7">
        <v>32.229999999999997</v>
      </c>
      <c r="G14369" t="s">
        <v>33</v>
      </c>
      <c r="H14369" t="s">
        <v>31814</v>
      </c>
      <c r="I14369" t="s">
        <v>31819</v>
      </c>
      <c r="M14369" t="s">
        <v>36</v>
      </c>
      <c r="N14369" t="str">
        <f>IF(AND(PESQUISA!$B$3&lt;&gt;"",OR(PESQUISA!$B$4="TODAS",B14369=PESQUISA!$B$4),ISNUMBER(SEARCH(PESQUISA!$B$3,D14369))),ROW()-1,"")</f>
        <v/>
      </c>
    </row>
    <row r="14370" spans="1:14" x14ac:dyDescent="0.3">
      <c r="A14370" t="s">
        <v>43294</v>
      </c>
      <c r="B14370" t="s">
        <v>31811</v>
      </c>
      <c r="C14370" t="s">
        <v>43295</v>
      </c>
      <c r="D14370" t="s">
        <v>43296</v>
      </c>
      <c r="E14370" t="s">
        <v>29882</v>
      </c>
      <c r="F14370" s="7">
        <v>146.38999999999999</v>
      </c>
      <c r="G14370" t="s">
        <v>33</v>
      </c>
      <c r="H14370" t="s">
        <v>31814</v>
      </c>
      <c r="I14370" t="s">
        <v>31819</v>
      </c>
      <c r="M14370" t="s">
        <v>36</v>
      </c>
      <c r="N14370" t="str">
        <f>IF(AND(PESQUISA!$B$3&lt;&gt;"",OR(PESQUISA!$B$4="TODAS",B14370=PESQUISA!$B$4),ISNUMBER(SEARCH(PESQUISA!$B$3,D14370))),ROW()-1,"")</f>
        <v/>
      </c>
    </row>
    <row r="14371" spans="1:14" x14ac:dyDescent="0.3">
      <c r="A14371" t="s">
        <v>43297</v>
      </c>
      <c r="B14371" t="s">
        <v>31811</v>
      </c>
      <c r="C14371" t="s">
        <v>43298</v>
      </c>
      <c r="D14371" t="s">
        <v>43299</v>
      </c>
      <c r="E14371" t="s">
        <v>859</v>
      </c>
      <c r="F14371" s="7">
        <v>63.98</v>
      </c>
      <c r="G14371" t="s">
        <v>33</v>
      </c>
      <c r="H14371" t="s">
        <v>31814</v>
      </c>
      <c r="I14371" t="s">
        <v>31819</v>
      </c>
      <c r="M14371" t="s">
        <v>36</v>
      </c>
      <c r="N14371" t="str">
        <f>IF(AND(PESQUISA!$B$3&lt;&gt;"",OR(PESQUISA!$B$4="TODAS",B14371=PESQUISA!$B$4),ISNUMBER(SEARCH(PESQUISA!$B$3,D14371))),ROW()-1,"")</f>
        <v/>
      </c>
    </row>
    <row r="14372" spans="1:14" x14ac:dyDescent="0.3">
      <c r="A14372" t="s">
        <v>43300</v>
      </c>
      <c r="B14372" t="s">
        <v>31811</v>
      </c>
      <c r="C14372" t="s">
        <v>43301</v>
      </c>
      <c r="D14372" t="s">
        <v>43302</v>
      </c>
      <c r="E14372" t="s">
        <v>40</v>
      </c>
      <c r="F14372" s="7">
        <v>38.64</v>
      </c>
      <c r="G14372" t="s">
        <v>33</v>
      </c>
      <c r="H14372" t="s">
        <v>31814</v>
      </c>
      <c r="I14372" t="s">
        <v>31819</v>
      </c>
      <c r="M14372" t="s">
        <v>36</v>
      </c>
      <c r="N14372" t="str">
        <f>IF(AND(PESQUISA!$B$3&lt;&gt;"",OR(PESQUISA!$B$4="TODAS",B14372=PESQUISA!$B$4),ISNUMBER(SEARCH(PESQUISA!$B$3,D14372))),ROW()-1,"")</f>
        <v/>
      </c>
    </row>
    <row r="14373" spans="1:14" x14ac:dyDescent="0.3">
      <c r="A14373" t="s">
        <v>43303</v>
      </c>
      <c r="B14373" t="s">
        <v>31811</v>
      </c>
      <c r="C14373" t="s">
        <v>43304</v>
      </c>
      <c r="D14373" t="s">
        <v>43305</v>
      </c>
      <c r="E14373" t="s">
        <v>40</v>
      </c>
      <c r="G14373" t="s">
        <v>33</v>
      </c>
      <c r="H14373" t="s">
        <v>31814</v>
      </c>
      <c r="I14373" t="s">
        <v>32347</v>
      </c>
      <c r="M14373" t="s">
        <v>53</v>
      </c>
      <c r="N14373" t="str">
        <f>IF(AND(PESQUISA!$B$3&lt;&gt;"",OR(PESQUISA!$B$4="TODAS",B14373=PESQUISA!$B$4),ISNUMBER(SEARCH(PESQUISA!$B$3,D14373))),ROW()-1,"")</f>
        <v/>
      </c>
    </row>
    <row r="14374" spans="1:14" x14ac:dyDescent="0.3">
      <c r="A14374" t="s">
        <v>43306</v>
      </c>
      <c r="B14374" t="s">
        <v>31811</v>
      </c>
      <c r="C14374" t="s">
        <v>43307</v>
      </c>
      <c r="D14374" t="s">
        <v>43308</v>
      </c>
      <c r="E14374" t="s">
        <v>40</v>
      </c>
      <c r="G14374" t="s">
        <v>33</v>
      </c>
      <c r="H14374" t="s">
        <v>31814</v>
      </c>
      <c r="I14374" t="s">
        <v>32347</v>
      </c>
      <c r="M14374" t="s">
        <v>53</v>
      </c>
      <c r="N14374" t="str">
        <f>IF(AND(PESQUISA!$B$3&lt;&gt;"",OR(PESQUISA!$B$4="TODAS",B14374=PESQUISA!$B$4),ISNUMBER(SEARCH(PESQUISA!$B$3,D14374))),ROW()-1,"")</f>
        <v/>
      </c>
    </row>
    <row r="14375" spans="1:14" x14ac:dyDescent="0.3">
      <c r="A14375" t="s">
        <v>43309</v>
      </c>
      <c r="B14375" t="s">
        <v>31811</v>
      </c>
      <c r="C14375" t="s">
        <v>43310</v>
      </c>
      <c r="D14375" t="s">
        <v>43311</v>
      </c>
      <c r="E14375" t="s">
        <v>40</v>
      </c>
      <c r="G14375" t="s">
        <v>33</v>
      </c>
      <c r="H14375" t="s">
        <v>31814</v>
      </c>
      <c r="I14375" t="s">
        <v>32347</v>
      </c>
      <c r="M14375" t="s">
        <v>53</v>
      </c>
      <c r="N14375" t="str">
        <f>IF(AND(PESQUISA!$B$3&lt;&gt;"",OR(PESQUISA!$B$4="TODAS",B14375=PESQUISA!$B$4),ISNUMBER(SEARCH(PESQUISA!$B$3,D14375))),ROW()-1,"")</f>
        <v/>
      </c>
    </row>
    <row r="14376" spans="1:14" x14ac:dyDescent="0.3">
      <c r="A14376" t="s">
        <v>43312</v>
      </c>
      <c r="B14376" t="s">
        <v>31811</v>
      </c>
      <c r="C14376" t="s">
        <v>43313</v>
      </c>
      <c r="D14376" t="s">
        <v>43314</v>
      </c>
      <c r="E14376" t="s">
        <v>40</v>
      </c>
      <c r="F14376" s="7">
        <v>62.72</v>
      </c>
      <c r="G14376" t="s">
        <v>33</v>
      </c>
      <c r="H14376" t="s">
        <v>31814</v>
      </c>
      <c r="I14376" t="s">
        <v>31819</v>
      </c>
      <c r="M14376" t="s">
        <v>36</v>
      </c>
      <c r="N14376" t="str">
        <f>IF(AND(PESQUISA!$B$3&lt;&gt;"",OR(PESQUISA!$B$4="TODAS",B14376=PESQUISA!$B$4),ISNUMBER(SEARCH(PESQUISA!$B$3,D14376))),ROW()-1,"")</f>
        <v/>
      </c>
    </row>
    <row r="14377" spans="1:14" x14ac:dyDescent="0.3">
      <c r="A14377" t="s">
        <v>43315</v>
      </c>
      <c r="B14377" t="s">
        <v>31811</v>
      </c>
      <c r="C14377" t="s">
        <v>43316</v>
      </c>
      <c r="D14377" t="s">
        <v>43317</v>
      </c>
      <c r="E14377" t="s">
        <v>40</v>
      </c>
      <c r="F14377" s="7">
        <v>70.75</v>
      </c>
      <c r="G14377" t="s">
        <v>33</v>
      </c>
      <c r="H14377" t="s">
        <v>31814</v>
      </c>
      <c r="I14377" t="s">
        <v>31819</v>
      </c>
      <c r="M14377" t="s">
        <v>36</v>
      </c>
      <c r="N14377" t="str">
        <f>IF(AND(PESQUISA!$B$3&lt;&gt;"",OR(PESQUISA!$B$4="TODAS",B14377=PESQUISA!$B$4),ISNUMBER(SEARCH(PESQUISA!$B$3,D14377))),ROW()-1,"")</f>
        <v/>
      </c>
    </row>
    <row r="14378" spans="1:14" x14ac:dyDescent="0.3">
      <c r="A14378" t="s">
        <v>43318</v>
      </c>
      <c r="B14378" t="s">
        <v>31811</v>
      </c>
      <c r="C14378" t="s">
        <v>43319</v>
      </c>
      <c r="D14378" t="s">
        <v>43320</v>
      </c>
      <c r="E14378" t="s">
        <v>40</v>
      </c>
      <c r="F14378" s="7">
        <v>43.75</v>
      </c>
      <c r="G14378" t="s">
        <v>33</v>
      </c>
      <c r="H14378" t="s">
        <v>31814</v>
      </c>
      <c r="I14378" t="s">
        <v>31819</v>
      </c>
      <c r="M14378" t="s">
        <v>36</v>
      </c>
      <c r="N14378" t="str">
        <f>IF(AND(PESQUISA!$B$3&lt;&gt;"",OR(PESQUISA!$B$4="TODAS",B14378=PESQUISA!$B$4),ISNUMBER(SEARCH(PESQUISA!$B$3,D14378))),ROW()-1,"")</f>
        <v/>
      </c>
    </row>
    <row r="14379" spans="1:14" x14ac:dyDescent="0.3">
      <c r="A14379" t="s">
        <v>43321</v>
      </c>
      <c r="B14379" t="s">
        <v>31811</v>
      </c>
      <c r="C14379" t="s">
        <v>43322</v>
      </c>
      <c r="D14379" t="s">
        <v>43323</v>
      </c>
      <c r="E14379" t="s">
        <v>40</v>
      </c>
      <c r="F14379" s="7">
        <v>49.25</v>
      </c>
      <c r="G14379" t="s">
        <v>33</v>
      </c>
      <c r="H14379" t="s">
        <v>31814</v>
      </c>
      <c r="I14379" t="s">
        <v>31819</v>
      </c>
      <c r="M14379" t="s">
        <v>36</v>
      </c>
      <c r="N14379" t="str">
        <f>IF(AND(PESQUISA!$B$3&lt;&gt;"",OR(PESQUISA!$B$4="TODAS",B14379=PESQUISA!$B$4),ISNUMBER(SEARCH(PESQUISA!$B$3,D14379))),ROW()-1,"")</f>
        <v/>
      </c>
    </row>
    <row r="14380" spans="1:14" x14ac:dyDescent="0.3">
      <c r="A14380" t="s">
        <v>43324</v>
      </c>
      <c r="B14380" t="s">
        <v>31811</v>
      </c>
      <c r="C14380" t="s">
        <v>43325</v>
      </c>
      <c r="D14380" t="s">
        <v>43326</v>
      </c>
      <c r="E14380" t="s">
        <v>40</v>
      </c>
      <c r="F14380" s="7">
        <v>45.79</v>
      </c>
      <c r="G14380" t="s">
        <v>33</v>
      </c>
      <c r="H14380" t="s">
        <v>31814</v>
      </c>
      <c r="I14380" t="s">
        <v>31819</v>
      </c>
      <c r="M14380" t="s">
        <v>36</v>
      </c>
      <c r="N14380" t="str">
        <f>IF(AND(PESQUISA!$B$3&lt;&gt;"",OR(PESQUISA!$B$4="TODAS",B14380=PESQUISA!$B$4),ISNUMBER(SEARCH(PESQUISA!$B$3,D14380))),ROW()-1,"")</f>
        <v/>
      </c>
    </row>
    <row r="14381" spans="1:14" x14ac:dyDescent="0.3">
      <c r="A14381" t="s">
        <v>43327</v>
      </c>
      <c r="B14381" t="s">
        <v>31811</v>
      </c>
      <c r="C14381" t="s">
        <v>43328</v>
      </c>
      <c r="D14381" t="s">
        <v>43329</v>
      </c>
      <c r="E14381" t="s">
        <v>40</v>
      </c>
      <c r="F14381" s="7">
        <v>1204.9000000000001</v>
      </c>
      <c r="G14381" t="s">
        <v>33</v>
      </c>
      <c r="H14381" t="s">
        <v>31814</v>
      </c>
      <c r="I14381" t="s">
        <v>32347</v>
      </c>
      <c r="M14381" t="s">
        <v>36</v>
      </c>
      <c r="N14381" t="str">
        <f>IF(AND(PESQUISA!$B$3&lt;&gt;"",OR(PESQUISA!$B$4="TODAS",B14381=PESQUISA!$B$4),ISNUMBER(SEARCH(PESQUISA!$B$3,D14381))),ROW()-1,"")</f>
        <v/>
      </c>
    </row>
    <row r="14382" spans="1:14" x14ac:dyDescent="0.3">
      <c r="A14382" t="s">
        <v>43330</v>
      </c>
      <c r="B14382" t="s">
        <v>31811</v>
      </c>
      <c r="C14382" t="s">
        <v>43331</v>
      </c>
      <c r="D14382" t="s">
        <v>43332</v>
      </c>
      <c r="E14382" t="s">
        <v>6144</v>
      </c>
      <c r="F14382" s="7">
        <v>25.46</v>
      </c>
      <c r="G14382" t="s">
        <v>33</v>
      </c>
      <c r="H14382" t="s">
        <v>31814</v>
      </c>
      <c r="I14382" t="s">
        <v>32249</v>
      </c>
      <c r="M14382" t="s">
        <v>36</v>
      </c>
      <c r="N14382" t="str">
        <f>IF(AND(PESQUISA!$B$3&lt;&gt;"",OR(PESQUISA!$B$4="TODAS",B14382=PESQUISA!$B$4),ISNUMBER(SEARCH(PESQUISA!$B$3,D14382))),ROW()-1,"")</f>
        <v/>
      </c>
    </row>
    <row r="14383" spans="1:14" x14ac:dyDescent="0.3">
      <c r="A14383" t="s">
        <v>43333</v>
      </c>
      <c r="B14383" t="s">
        <v>31811</v>
      </c>
      <c r="C14383" t="s">
        <v>43334</v>
      </c>
      <c r="D14383" t="s">
        <v>43335</v>
      </c>
      <c r="E14383" t="s">
        <v>21689</v>
      </c>
      <c r="F14383" s="7">
        <v>4565.82</v>
      </c>
      <c r="G14383" t="s">
        <v>33</v>
      </c>
      <c r="H14383" t="s">
        <v>31814</v>
      </c>
      <c r="I14383" t="s">
        <v>32249</v>
      </c>
      <c r="M14383" t="s">
        <v>36</v>
      </c>
      <c r="N14383" t="str">
        <f>IF(AND(PESQUISA!$B$3&lt;&gt;"",OR(PESQUISA!$B$4="TODAS",B14383=PESQUISA!$B$4),ISNUMBER(SEARCH(PESQUISA!$B$3,D14383))),ROW()-1,"")</f>
        <v/>
      </c>
    </row>
    <row r="14384" spans="1:14" x14ac:dyDescent="0.3">
      <c r="A14384" t="s">
        <v>43336</v>
      </c>
      <c r="B14384" t="s">
        <v>31811</v>
      </c>
      <c r="C14384" t="s">
        <v>43337</v>
      </c>
      <c r="D14384" t="s">
        <v>43338</v>
      </c>
      <c r="E14384" t="s">
        <v>40</v>
      </c>
      <c r="F14384" s="7">
        <v>40.71</v>
      </c>
      <c r="G14384" t="s">
        <v>33</v>
      </c>
      <c r="H14384" t="s">
        <v>31814</v>
      </c>
      <c r="I14384" t="s">
        <v>31819</v>
      </c>
      <c r="M14384" t="s">
        <v>36</v>
      </c>
      <c r="N14384" t="str">
        <f>IF(AND(PESQUISA!$B$3&lt;&gt;"",OR(PESQUISA!$B$4="TODAS",B14384=PESQUISA!$B$4),ISNUMBER(SEARCH(PESQUISA!$B$3,D14384))),ROW()-1,"")</f>
        <v/>
      </c>
    </row>
    <row r="14385" spans="1:14" x14ac:dyDescent="0.3">
      <c r="A14385" t="s">
        <v>43339</v>
      </c>
      <c r="B14385" t="s">
        <v>31811</v>
      </c>
      <c r="C14385" t="s">
        <v>43340</v>
      </c>
      <c r="D14385" t="s">
        <v>43341</v>
      </c>
      <c r="E14385" t="s">
        <v>6144</v>
      </c>
      <c r="F14385" s="7">
        <v>15.62</v>
      </c>
      <c r="G14385" t="s">
        <v>33</v>
      </c>
      <c r="H14385" t="s">
        <v>31814</v>
      </c>
      <c r="I14385" t="s">
        <v>32249</v>
      </c>
      <c r="M14385" t="s">
        <v>36</v>
      </c>
      <c r="N14385" t="str">
        <f>IF(AND(PESQUISA!$B$3&lt;&gt;"",OR(PESQUISA!$B$4="TODAS",B14385=PESQUISA!$B$4),ISNUMBER(SEARCH(PESQUISA!$B$3,D14385))),ROW()-1,"")</f>
        <v/>
      </c>
    </row>
    <row r="14386" spans="1:14" x14ac:dyDescent="0.3">
      <c r="A14386" t="s">
        <v>43342</v>
      </c>
      <c r="B14386" t="s">
        <v>31811</v>
      </c>
      <c r="C14386" t="s">
        <v>43343</v>
      </c>
      <c r="D14386" t="s">
        <v>43344</v>
      </c>
      <c r="E14386" t="s">
        <v>21689</v>
      </c>
      <c r="F14386" s="7">
        <v>2800.56</v>
      </c>
      <c r="G14386" t="s">
        <v>33</v>
      </c>
      <c r="H14386" t="s">
        <v>31814</v>
      </c>
      <c r="I14386" t="s">
        <v>32249</v>
      </c>
      <c r="M14386" t="s">
        <v>36</v>
      </c>
      <c r="N14386" t="str">
        <f>IF(AND(PESQUISA!$B$3&lt;&gt;"",OR(PESQUISA!$B$4="TODAS",B14386=PESQUISA!$B$4),ISNUMBER(SEARCH(PESQUISA!$B$3,D14386))),ROW()-1,"")</f>
        <v/>
      </c>
    </row>
    <row r="14387" spans="1:14" x14ac:dyDescent="0.3">
      <c r="A14387" t="s">
        <v>43345</v>
      </c>
      <c r="B14387" t="s">
        <v>31811</v>
      </c>
      <c r="C14387" t="s">
        <v>43346</v>
      </c>
      <c r="D14387" t="s">
        <v>43347</v>
      </c>
      <c r="E14387" t="s">
        <v>376</v>
      </c>
      <c r="F14387" s="7">
        <v>62.72</v>
      </c>
      <c r="G14387" t="s">
        <v>33</v>
      </c>
      <c r="H14387" t="s">
        <v>31814</v>
      </c>
      <c r="I14387" t="s">
        <v>31815</v>
      </c>
      <c r="M14387" t="s">
        <v>36</v>
      </c>
      <c r="N14387" t="str">
        <f>IF(AND(PESQUISA!$B$3&lt;&gt;"",OR(PESQUISA!$B$4="TODAS",B14387=PESQUISA!$B$4),ISNUMBER(SEARCH(PESQUISA!$B$3,D14387))),ROW()-1,"")</f>
        <v/>
      </c>
    </row>
    <row r="14388" spans="1:14" x14ac:dyDescent="0.3">
      <c r="A14388" t="s">
        <v>43348</v>
      </c>
      <c r="B14388" t="s">
        <v>31811</v>
      </c>
      <c r="C14388" t="s">
        <v>43349</v>
      </c>
      <c r="D14388" t="s">
        <v>43350</v>
      </c>
      <c r="E14388" t="s">
        <v>40</v>
      </c>
      <c r="F14388" s="7">
        <v>8</v>
      </c>
      <c r="G14388" t="s">
        <v>33</v>
      </c>
      <c r="H14388" t="s">
        <v>31814</v>
      </c>
      <c r="I14388" t="s">
        <v>31819</v>
      </c>
      <c r="M14388" t="s">
        <v>36</v>
      </c>
      <c r="N14388" t="str">
        <f>IF(AND(PESQUISA!$B$3&lt;&gt;"",OR(PESQUISA!$B$4="TODAS",B14388=PESQUISA!$B$4),ISNUMBER(SEARCH(PESQUISA!$B$3,D14388))),ROW()-1,"")</f>
        <v/>
      </c>
    </row>
    <row r="14389" spans="1:14" x14ac:dyDescent="0.3">
      <c r="A14389" t="s">
        <v>43351</v>
      </c>
      <c r="B14389" t="s">
        <v>31811</v>
      </c>
      <c r="C14389" t="s">
        <v>43352</v>
      </c>
      <c r="D14389" t="s">
        <v>43353</v>
      </c>
      <c r="E14389" t="s">
        <v>40</v>
      </c>
      <c r="F14389" s="7">
        <v>298.88</v>
      </c>
      <c r="G14389" t="s">
        <v>33</v>
      </c>
      <c r="H14389" t="s">
        <v>31814</v>
      </c>
      <c r="I14389" t="s">
        <v>31819</v>
      </c>
      <c r="M14389" t="s">
        <v>36</v>
      </c>
      <c r="N14389" t="str">
        <f>IF(AND(PESQUISA!$B$3&lt;&gt;"",OR(PESQUISA!$B$4="TODAS",B14389=PESQUISA!$B$4),ISNUMBER(SEARCH(PESQUISA!$B$3,D14389))),ROW()-1,"")</f>
        <v/>
      </c>
    </row>
    <row r="14390" spans="1:14" x14ac:dyDescent="0.3">
      <c r="A14390" t="s">
        <v>43354</v>
      </c>
      <c r="B14390" t="s">
        <v>31811</v>
      </c>
      <c r="C14390" t="s">
        <v>43355</v>
      </c>
      <c r="D14390" t="s">
        <v>43356</v>
      </c>
      <c r="E14390" t="s">
        <v>40</v>
      </c>
      <c r="F14390" s="7">
        <v>302.54000000000002</v>
      </c>
      <c r="G14390" t="s">
        <v>33</v>
      </c>
      <c r="H14390" t="s">
        <v>31814</v>
      </c>
      <c r="I14390" t="s">
        <v>31819</v>
      </c>
      <c r="M14390" t="s">
        <v>36</v>
      </c>
      <c r="N14390" t="str">
        <f>IF(AND(PESQUISA!$B$3&lt;&gt;"",OR(PESQUISA!$B$4="TODAS",B14390=PESQUISA!$B$4),ISNUMBER(SEARCH(PESQUISA!$B$3,D14390))),ROW()-1,"")</f>
        <v/>
      </c>
    </row>
    <row r="14391" spans="1:14" x14ac:dyDescent="0.3">
      <c r="A14391" t="s">
        <v>43357</v>
      </c>
      <c r="B14391" t="s">
        <v>31811</v>
      </c>
      <c r="C14391" t="s">
        <v>43358</v>
      </c>
      <c r="D14391" t="s">
        <v>43359</v>
      </c>
      <c r="E14391" t="s">
        <v>40</v>
      </c>
      <c r="F14391" s="7">
        <v>237.81</v>
      </c>
      <c r="G14391" t="s">
        <v>33</v>
      </c>
      <c r="H14391" t="s">
        <v>31814</v>
      </c>
      <c r="I14391" t="s">
        <v>31819</v>
      </c>
      <c r="M14391" t="s">
        <v>36</v>
      </c>
      <c r="N14391" t="str">
        <f>IF(AND(PESQUISA!$B$3&lt;&gt;"",OR(PESQUISA!$B$4="TODAS",B14391=PESQUISA!$B$4),ISNUMBER(SEARCH(PESQUISA!$B$3,D14391))),ROW()-1,"")</f>
        <v/>
      </c>
    </row>
    <row r="14392" spans="1:14" x14ac:dyDescent="0.3">
      <c r="A14392" t="s">
        <v>43360</v>
      </c>
      <c r="B14392" t="s">
        <v>31811</v>
      </c>
      <c r="C14392" t="s">
        <v>43361</v>
      </c>
      <c r="D14392" t="s">
        <v>43362</v>
      </c>
      <c r="E14392" t="s">
        <v>40</v>
      </c>
      <c r="F14392" s="7">
        <v>251.86</v>
      </c>
      <c r="G14392" t="s">
        <v>33</v>
      </c>
      <c r="H14392" t="s">
        <v>31814</v>
      </c>
      <c r="I14392" t="s">
        <v>31819</v>
      </c>
      <c r="M14392" t="s">
        <v>36</v>
      </c>
      <c r="N14392" t="str">
        <f>IF(AND(PESQUISA!$B$3&lt;&gt;"",OR(PESQUISA!$B$4="TODAS",B14392=PESQUISA!$B$4),ISNUMBER(SEARCH(PESQUISA!$B$3,D14392))),ROW()-1,"")</f>
        <v/>
      </c>
    </row>
    <row r="14393" spans="1:14" x14ac:dyDescent="0.3">
      <c r="A14393" t="s">
        <v>43363</v>
      </c>
      <c r="B14393" t="s">
        <v>31811</v>
      </c>
      <c r="C14393" t="s">
        <v>43364</v>
      </c>
      <c r="D14393" t="s">
        <v>43365</v>
      </c>
      <c r="E14393" t="s">
        <v>40</v>
      </c>
      <c r="F14393" s="7">
        <v>14.65</v>
      </c>
      <c r="G14393" t="s">
        <v>33</v>
      </c>
      <c r="H14393" t="s">
        <v>31814</v>
      </c>
      <c r="I14393" t="s">
        <v>31819</v>
      </c>
      <c r="M14393" t="s">
        <v>36</v>
      </c>
      <c r="N14393" t="str">
        <f>IF(AND(PESQUISA!$B$3&lt;&gt;"",OR(PESQUISA!$B$4="TODAS",B14393=PESQUISA!$B$4),ISNUMBER(SEARCH(PESQUISA!$B$3,D14393))),ROW()-1,"")</f>
        <v/>
      </c>
    </row>
    <row r="14394" spans="1:14" x14ac:dyDescent="0.3">
      <c r="A14394" t="s">
        <v>43366</v>
      </c>
      <c r="B14394" t="s">
        <v>31811</v>
      </c>
      <c r="C14394" t="s">
        <v>43367</v>
      </c>
      <c r="D14394" t="s">
        <v>43368</v>
      </c>
      <c r="E14394" t="s">
        <v>40</v>
      </c>
      <c r="F14394" s="7">
        <v>16.18</v>
      </c>
      <c r="G14394" t="s">
        <v>33</v>
      </c>
      <c r="H14394" t="s">
        <v>31814</v>
      </c>
      <c r="I14394" t="s">
        <v>31819</v>
      </c>
      <c r="M14394" t="s">
        <v>36</v>
      </c>
      <c r="N14394" t="str">
        <f>IF(AND(PESQUISA!$B$3&lt;&gt;"",OR(PESQUISA!$B$4="TODAS",B14394=PESQUISA!$B$4),ISNUMBER(SEARCH(PESQUISA!$B$3,D14394))),ROW()-1,"")</f>
        <v/>
      </c>
    </row>
    <row r="14395" spans="1:14" x14ac:dyDescent="0.3">
      <c r="A14395" t="s">
        <v>43369</v>
      </c>
      <c r="B14395" t="s">
        <v>31811</v>
      </c>
      <c r="C14395" t="s">
        <v>43370</v>
      </c>
      <c r="D14395" t="s">
        <v>43371</v>
      </c>
      <c r="E14395" t="s">
        <v>40</v>
      </c>
      <c r="F14395" s="7">
        <v>10.7</v>
      </c>
      <c r="G14395" t="s">
        <v>33</v>
      </c>
      <c r="H14395" t="s">
        <v>31814</v>
      </c>
      <c r="I14395" t="s">
        <v>31819</v>
      </c>
      <c r="M14395" t="s">
        <v>36</v>
      </c>
      <c r="N14395" t="str">
        <f>IF(AND(PESQUISA!$B$3&lt;&gt;"",OR(PESQUISA!$B$4="TODAS",B14395=PESQUISA!$B$4),ISNUMBER(SEARCH(PESQUISA!$B$3,D14395))),ROW()-1,"")</f>
        <v/>
      </c>
    </row>
    <row r="14396" spans="1:14" x14ac:dyDescent="0.3">
      <c r="A14396" t="s">
        <v>43372</v>
      </c>
      <c r="B14396" t="s">
        <v>31811</v>
      </c>
      <c r="C14396" t="s">
        <v>43373</v>
      </c>
      <c r="D14396" t="s">
        <v>43374</v>
      </c>
      <c r="E14396" t="s">
        <v>40</v>
      </c>
      <c r="F14396" s="7">
        <v>15.38</v>
      </c>
      <c r="G14396" t="s">
        <v>33</v>
      </c>
      <c r="H14396" t="s">
        <v>31814</v>
      </c>
      <c r="I14396" t="s">
        <v>31819</v>
      </c>
      <c r="M14396" t="s">
        <v>36</v>
      </c>
      <c r="N14396" t="str">
        <f>IF(AND(PESQUISA!$B$3&lt;&gt;"",OR(PESQUISA!$B$4="TODAS",B14396=PESQUISA!$B$4),ISNUMBER(SEARCH(PESQUISA!$B$3,D14396))),ROW()-1,"")</f>
        <v/>
      </c>
    </row>
    <row r="14397" spans="1:14" x14ac:dyDescent="0.3">
      <c r="A14397" t="s">
        <v>43375</v>
      </c>
      <c r="B14397" t="s">
        <v>31811</v>
      </c>
      <c r="C14397" t="s">
        <v>43376</v>
      </c>
      <c r="D14397" t="s">
        <v>43377</v>
      </c>
      <c r="E14397" t="s">
        <v>859</v>
      </c>
      <c r="F14397" s="7">
        <v>2.71</v>
      </c>
      <c r="G14397" t="s">
        <v>33</v>
      </c>
      <c r="H14397" t="s">
        <v>31814</v>
      </c>
      <c r="I14397" t="s">
        <v>31819</v>
      </c>
      <c r="M14397" t="s">
        <v>36</v>
      </c>
      <c r="N14397" t="str">
        <f>IF(AND(PESQUISA!$B$3&lt;&gt;"",OR(PESQUISA!$B$4="TODAS",B14397=PESQUISA!$B$4),ISNUMBER(SEARCH(PESQUISA!$B$3,D14397))),ROW()-1,"")</f>
        <v/>
      </c>
    </row>
    <row r="14398" spans="1:14" x14ac:dyDescent="0.3">
      <c r="A14398" t="s">
        <v>43378</v>
      </c>
      <c r="B14398" t="s">
        <v>31811</v>
      </c>
      <c r="C14398" t="s">
        <v>43379</v>
      </c>
      <c r="D14398" t="s">
        <v>43380</v>
      </c>
      <c r="E14398" t="s">
        <v>40</v>
      </c>
      <c r="F14398" s="7">
        <v>21.29</v>
      </c>
      <c r="G14398" t="s">
        <v>33</v>
      </c>
      <c r="H14398" t="s">
        <v>31814</v>
      </c>
      <c r="I14398" t="s">
        <v>31819</v>
      </c>
      <c r="M14398" t="s">
        <v>36</v>
      </c>
      <c r="N14398" t="str">
        <f>IF(AND(PESQUISA!$B$3&lt;&gt;"",OR(PESQUISA!$B$4="TODAS",B14398=PESQUISA!$B$4),ISNUMBER(SEARCH(PESQUISA!$B$3,D14398))),ROW()-1,"")</f>
        <v/>
      </c>
    </row>
    <row r="14399" spans="1:14" x14ac:dyDescent="0.3">
      <c r="A14399" t="s">
        <v>43381</v>
      </c>
      <c r="B14399" t="s">
        <v>31811</v>
      </c>
      <c r="C14399" t="s">
        <v>43382</v>
      </c>
      <c r="D14399" t="s">
        <v>43383</v>
      </c>
      <c r="E14399" t="s">
        <v>40</v>
      </c>
      <c r="G14399" t="s">
        <v>33</v>
      </c>
      <c r="H14399" t="s">
        <v>31814</v>
      </c>
      <c r="I14399" t="s">
        <v>31819</v>
      </c>
      <c r="M14399" t="s">
        <v>53</v>
      </c>
      <c r="N14399" t="str">
        <f>IF(AND(PESQUISA!$B$3&lt;&gt;"",OR(PESQUISA!$B$4="TODAS",B14399=PESQUISA!$B$4),ISNUMBER(SEARCH(PESQUISA!$B$3,D14399))),ROW()-1,"")</f>
        <v/>
      </c>
    </row>
    <row r="14400" spans="1:14" x14ac:dyDescent="0.3">
      <c r="A14400" t="s">
        <v>43384</v>
      </c>
      <c r="B14400" t="s">
        <v>31811</v>
      </c>
      <c r="C14400" t="s">
        <v>43385</v>
      </c>
      <c r="D14400" t="s">
        <v>43386</v>
      </c>
      <c r="E14400" t="s">
        <v>40</v>
      </c>
      <c r="G14400" t="s">
        <v>33</v>
      </c>
      <c r="H14400" t="s">
        <v>31814</v>
      </c>
      <c r="I14400" t="s">
        <v>31819</v>
      </c>
      <c r="M14400" t="s">
        <v>53</v>
      </c>
      <c r="N14400" t="str">
        <f>IF(AND(PESQUISA!$B$3&lt;&gt;"",OR(PESQUISA!$B$4="TODAS",B14400=PESQUISA!$B$4),ISNUMBER(SEARCH(PESQUISA!$B$3,D14400))),ROW()-1,"")</f>
        <v/>
      </c>
    </row>
    <row r="14401" spans="1:14" x14ac:dyDescent="0.3">
      <c r="A14401" t="s">
        <v>43387</v>
      </c>
      <c r="B14401" t="s">
        <v>31811</v>
      </c>
      <c r="C14401" t="s">
        <v>43388</v>
      </c>
      <c r="D14401" t="s">
        <v>43389</v>
      </c>
      <c r="E14401" t="s">
        <v>40</v>
      </c>
      <c r="G14401" t="s">
        <v>33</v>
      </c>
      <c r="H14401" t="s">
        <v>31814</v>
      </c>
      <c r="I14401" t="s">
        <v>31819</v>
      </c>
      <c r="M14401" t="s">
        <v>53</v>
      </c>
      <c r="N14401" t="str">
        <f>IF(AND(PESQUISA!$B$3&lt;&gt;"",OR(PESQUISA!$B$4="TODAS",B14401=PESQUISA!$B$4),ISNUMBER(SEARCH(PESQUISA!$B$3,D14401))),ROW()-1,"")</f>
        <v/>
      </c>
    </row>
    <row r="14402" spans="1:14" x14ac:dyDescent="0.3">
      <c r="A14402" t="s">
        <v>43390</v>
      </c>
      <c r="B14402" t="s">
        <v>31811</v>
      </c>
      <c r="C14402" t="s">
        <v>43391</v>
      </c>
      <c r="D14402" t="s">
        <v>43392</v>
      </c>
      <c r="E14402" t="s">
        <v>40</v>
      </c>
      <c r="F14402" s="7">
        <v>53.6</v>
      </c>
      <c r="G14402" t="s">
        <v>33</v>
      </c>
      <c r="H14402" t="s">
        <v>31814</v>
      </c>
      <c r="I14402" t="s">
        <v>31819</v>
      </c>
      <c r="M14402" t="s">
        <v>36</v>
      </c>
      <c r="N14402" t="str">
        <f>IF(AND(PESQUISA!$B$3&lt;&gt;"",OR(PESQUISA!$B$4="TODAS",B14402=PESQUISA!$B$4),ISNUMBER(SEARCH(PESQUISA!$B$3,D14402))),ROW()-1,"")</f>
        <v/>
      </c>
    </row>
    <row r="14403" spans="1:14" x14ac:dyDescent="0.3">
      <c r="A14403" t="s">
        <v>43393</v>
      </c>
      <c r="B14403" t="s">
        <v>31811</v>
      </c>
      <c r="C14403" t="s">
        <v>43394</v>
      </c>
      <c r="D14403" t="s">
        <v>43395</v>
      </c>
      <c r="E14403" t="s">
        <v>859</v>
      </c>
      <c r="F14403" s="7">
        <v>20</v>
      </c>
      <c r="G14403" t="s">
        <v>33</v>
      </c>
      <c r="H14403" t="s">
        <v>31814</v>
      </c>
      <c r="I14403" t="s">
        <v>31819</v>
      </c>
      <c r="M14403" t="s">
        <v>36</v>
      </c>
      <c r="N14403" t="str">
        <f>IF(AND(PESQUISA!$B$3&lt;&gt;"",OR(PESQUISA!$B$4="TODAS",B14403=PESQUISA!$B$4),ISNUMBER(SEARCH(PESQUISA!$B$3,D14403))),ROW()-1,"")</f>
        <v/>
      </c>
    </row>
    <row r="14404" spans="1:14" x14ac:dyDescent="0.3">
      <c r="A14404" t="s">
        <v>43396</v>
      </c>
      <c r="B14404" t="s">
        <v>31811</v>
      </c>
      <c r="C14404" t="s">
        <v>43397</v>
      </c>
      <c r="D14404" t="s">
        <v>43398</v>
      </c>
      <c r="E14404" t="s">
        <v>859</v>
      </c>
      <c r="F14404" s="7">
        <v>124.09</v>
      </c>
      <c r="G14404" t="s">
        <v>33</v>
      </c>
      <c r="H14404" t="s">
        <v>31814</v>
      </c>
      <c r="I14404" t="s">
        <v>31819</v>
      </c>
      <c r="M14404" t="s">
        <v>36</v>
      </c>
      <c r="N14404" t="str">
        <f>IF(AND(PESQUISA!$B$3&lt;&gt;"",OR(PESQUISA!$B$4="TODAS",B14404=PESQUISA!$B$4),ISNUMBER(SEARCH(PESQUISA!$B$3,D14404))),ROW()-1,"")</f>
        <v/>
      </c>
    </row>
    <row r="14405" spans="1:14" x14ac:dyDescent="0.3">
      <c r="A14405" t="s">
        <v>43399</v>
      </c>
      <c r="B14405" t="s">
        <v>31811</v>
      </c>
      <c r="C14405" t="s">
        <v>43400</v>
      </c>
      <c r="D14405" t="s">
        <v>43401</v>
      </c>
      <c r="E14405" t="s">
        <v>859</v>
      </c>
      <c r="G14405" t="s">
        <v>33</v>
      </c>
      <c r="H14405" t="s">
        <v>31814</v>
      </c>
      <c r="I14405" t="s">
        <v>31819</v>
      </c>
      <c r="M14405" t="s">
        <v>53</v>
      </c>
      <c r="N14405" t="str">
        <f>IF(AND(PESQUISA!$B$3&lt;&gt;"",OR(PESQUISA!$B$4="TODAS",B14405=PESQUISA!$B$4),ISNUMBER(SEARCH(PESQUISA!$B$3,D14405))),ROW()-1,"")</f>
        <v/>
      </c>
    </row>
    <row r="14406" spans="1:14" x14ac:dyDescent="0.3">
      <c r="A14406" t="s">
        <v>43402</v>
      </c>
      <c r="B14406" t="s">
        <v>31811</v>
      </c>
      <c r="C14406" t="s">
        <v>43403</v>
      </c>
      <c r="D14406" t="s">
        <v>43404</v>
      </c>
      <c r="E14406" t="s">
        <v>40</v>
      </c>
      <c r="G14406" t="s">
        <v>33</v>
      </c>
      <c r="H14406" t="s">
        <v>31814</v>
      </c>
      <c r="I14406" t="s">
        <v>31819</v>
      </c>
      <c r="M14406" t="s">
        <v>53</v>
      </c>
      <c r="N14406" t="str">
        <f>IF(AND(PESQUISA!$B$3&lt;&gt;"",OR(PESQUISA!$B$4="TODAS",B14406=PESQUISA!$B$4),ISNUMBER(SEARCH(PESQUISA!$B$3,D14406))),ROW()-1,"")</f>
        <v/>
      </c>
    </row>
    <row r="14407" spans="1:14" x14ac:dyDescent="0.3">
      <c r="A14407" t="s">
        <v>43405</v>
      </c>
      <c r="B14407" t="s">
        <v>31811</v>
      </c>
      <c r="C14407" t="s">
        <v>43406</v>
      </c>
      <c r="D14407" t="s">
        <v>43407</v>
      </c>
      <c r="E14407" t="s">
        <v>6144</v>
      </c>
      <c r="F14407" s="7">
        <v>25.46</v>
      </c>
      <c r="G14407" t="s">
        <v>33</v>
      </c>
      <c r="H14407" t="s">
        <v>31814</v>
      </c>
      <c r="I14407" t="s">
        <v>32249</v>
      </c>
      <c r="M14407" t="s">
        <v>36</v>
      </c>
      <c r="N14407" t="str">
        <f>IF(AND(PESQUISA!$B$3&lt;&gt;"",OR(PESQUISA!$B$4="TODAS",B14407=PESQUISA!$B$4),ISNUMBER(SEARCH(PESQUISA!$B$3,D14407))),ROW()-1,"")</f>
        <v/>
      </c>
    </row>
    <row r="14408" spans="1:14" x14ac:dyDescent="0.3">
      <c r="A14408" t="s">
        <v>43408</v>
      </c>
      <c r="B14408" t="s">
        <v>31811</v>
      </c>
      <c r="C14408" t="s">
        <v>43409</v>
      </c>
      <c r="D14408" t="s">
        <v>43410</v>
      </c>
      <c r="E14408" t="s">
        <v>21689</v>
      </c>
      <c r="F14408" s="7">
        <v>4565.82</v>
      </c>
      <c r="G14408" t="s">
        <v>33</v>
      </c>
      <c r="H14408" t="s">
        <v>31814</v>
      </c>
      <c r="I14408" t="s">
        <v>32249</v>
      </c>
      <c r="M14408" t="s">
        <v>36</v>
      </c>
      <c r="N14408" t="str">
        <f>IF(AND(PESQUISA!$B$3&lt;&gt;"",OR(PESQUISA!$B$4="TODAS",B14408=PESQUISA!$B$4),ISNUMBER(SEARCH(PESQUISA!$B$3,D14408))),ROW()-1,"")</f>
        <v/>
      </c>
    </row>
    <row r="14409" spans="1:14" x14ac:dyDescent="0.3">
      <c r="A14409" t="s">
        <v>43411</v>
      </c>
      <c r="B14409" t="s">
        <v>31811</v>
      </c>
      <c r="C14409" t="s">
        <v>43412</v>
      </c>
      <c r="D14409" t="s">
        <v>43413</v>
      </c>
      <c r="E14409" t="s">
        <v>6144</v>
      </c>
      <c r="F14409" s="7">
        <v>29.91</v>
      </c>
      <c r="G14409" t="s">
        <v>33</v>
      </c>
      <c r="H14409" t="s">
        <v>31814</v>
      </c>
      <c r="I14409" t="s">
        <v>32249</v>
      </c>
      <c r="M14409" t="s">
        <v>36</v>
      </c>
      <c r="N14409" t="str">
        <f>IF(AND(PESQUISA!$B$3&lt;&gt;"",OR(PESQUISA!$B$4="TODAS",B14409=PESQUISA!$B$4),ISNUMBER(SEARCH(PESQUISA!$B$3,D14409))),ROW()-1,"")</f>
        <v/>
      </c>
    </row>
    <row r="14410" spans="1:14" x14ac:dyDescent="0.3">
      <c r="A14410" t="s">
        <v>43414</v>
      </c>
      <c r="B14410" t="s">
        <v>31811</v>
      </c>
      <c r="C14410" t="s">
        <v>43415</v>
      </c>
      <c r="D14410" t="s">
        <v>43416</v>
      </c>
      <c r="E14410" t="s">
        <v>21689</v>
      </c>
      <c r="F14410" s="7">
        <v>5365.41</v>
      </c>
      <c r="G14410" t="s">
        <v>33</v>
      </c>
      <c r="H14410" t="s">
        <v>31814</v>
      </c>
      <c r="I14410" t="s">
        <v>32249</v>
      </c>
      <c r="M14410" t="s">
        <v>36</v>
      </c>
      <c r="N14410" t="str">
        <f>IF(AND(PESQUISA!$B$3&lt;&gt;"",OR(PESQUISA!$B$4="TODAS",B14410=PESQUISA!$B$4),ISNUMBER(SEARCH(PESQUISA!$B$3,D14410))),ROW()-1,"")</f>
        <v/>
      </c>
    </row>
    <row r="14411" spans="1:14" x14ac:dyDescent="0.3">
      <c r="A14411" t="s">
        <v>43417</v>
      </c>
      <c r="B14411" t="s">
        <v>31811</v>
      </c>
      <c r="C14411" t="s">
        <v>43418</v>
      </c>
      <c r="D14411" t="s">
        <v>43419</v>
      </c>
      <c r="E14411" t="s">
        <v>60</v>
      </c>
      <c r="F14411" s="7">
        <v>101.46</v>
      </c>
      <c r="G14411" t="s">
        <v>33</v>
      </c>
      <c r="H14411" t="s">
        <v>31814</v>
      </c>
      <c r="I14411" t="s">
        <v>31819</v>
      </c>
      <c r="M14411" t="s">
        <v>36</v>
      </c>
      <c r="N14411" t="str">
        <f>IF(AND(PESQUISA!$B$3&lt;&gt;"",OR(PESQUISA!$B$4="TODAS",B14411=PESQUISA!$B$4),ISNUMBER(SEARCH(PESQUISA!$B$3,D14411))),ROW()-1,"")</f>
        <v/>
      </c>
    </row>
    <row r="14412" spans="1:14" x14ac:dyDescent="0.3">
      <c r="A14412" t="s">
        <v>43420</v>
      </c>
      <c r="B14412" t="s">
        <v>31811</v>
      </c>
      <c r="C14412" t="s">
        <v>43421</v>
      </c>
      <c r="D14412" t="s">
        <v>43422</v>
      </c>
      <c r="E14412" t="s">
        <v>60</v>
      </c>
      <c r="G14412" t="s">
        <v>33</v>
      </c>
      <c r="H14412" t="s">
        <v>31814</v>
      </c>
      <c r="I14412" t="s">
        <v>31819</v>
      </c>
      <c r="M14412" t="s">
        <v>53</v>
      </c>
      <c r="N14412" t="str">
        <f>IF(AND(PESQUISA!$B$3&lt;&gt;"",OR(PESQUISA!$B$4="TODAS",B14412=PESQUISA!$B$4),ISNUMBER(SEARCH(PESQUISA!$B$3,D14412))),ROW()-1,"")</f>
        <v/>
      </c>
    </row>
    <row r="14413" spans="1:14" x14ac:dyDescent="0.3">
      <c r="A14413" t="s">
        <v>43423</v>
      </c>
      <c r="B14413" t="s">
        <v>31811</v>
      </c>
      <c r="C14413" t="s">
        <v>43424</v>
      </c>
      <c r="D14413" t="s">
        <v>43425</v>
      </c>
      <c r="E14413" t="s">
        <v>60</v>
      </c>
      <c r="F14413" s="7">
        <v>86.92</v>
      </c>
      <c r="G14413" t="s">
        <v>33</v>
      </c>
      <c r="H14413" t="s">
        <v>31814</v>
      </c>
      <c r="I14413" t="s">
        <v>31819</v>
      </c>
      <c r="M14413" t="s">
        <v>36</v>
      </c>
      <c r="N14413" t="str">
        <f>IF(AND(PESQUISA!$B$3&lt;&gt;"",OR(PESQUISA!$B$4="TODAS",B14413=PESQUISA!$B$4),ISNUMBER(SEARCH(PESQUISA!$B$3,D14413))),ROW()-1,"")</f>
        <v/>
      </c>
    </row>
    <row r="14414" spans="1:14" x14ac:dyDescent="0.3">
      <c r="A14414" t="s">
        <v>43426</v>
      </c>
      <c r="B14414" t="s">
        <v>31811</v>
      </c>
      <c r="C14414" t="s">
        <v>43427</v>
      </c>
      <c r="D14414" t="s">
        <v>43428</v>
      </c>
      <c r="E14414" t="s">
        <v>60</v>
      </c>
      <c r="F14414" s="7">
        <v>47.59</v>
      </c>
      <c r="G14414" t="s">
        <v>33</v>
      </c>
      <c r="H14414" t="s">
        <v>31814</v>
      </c>
      <c r="I14414" t="s">
        <v>31819</v>
      </c>
      <c r="M14414" t="s">
        <v>36</v>
      </c>
      <c r="N14414" t="str">
        <f>IF(AND(PESQUISA!$B$3&lt;&gt;"",OR(PESQUISA!$B$4="TODAS",B14414=PESQUISA!$B$4),ISNUMBER(SEARCH(PESQUISA!$B$3,D14414))),ROW()-1,"")</f>
        <v/>
      </c>
    </row>
    <row r="14415" spans="1:14" x14ac:dyDescent="0.3">
      <c r="A14415" t="s">
        <v>43429</v>
      </c>
      <c r="B14415" t="s">
        <v>31811</v>
      </c>
      <c r="C14415" t="s">
        <v>43430</v>
      </c>
      <c r="D14415" t="s">
        <v>43431</v>
      </c>
      <c r="E14415" t="s">
        <v>29882</v>
      </c>
      <c r="F14415" s="7">
        <v>11.35</v>
      </c>
      <c r="G14415" t="s">
        <v>33</v>
      </c>
      <c r="H14415" t="s">
        <v>31814</v>
      </c>
      <c r="I14415" t="s">
        <v>31819</v>
      </c>
      <c r="M14415" t="s">
        <v>36</v>
      </c>
      <c r="N14415" t="str">
        <f>IF(AND(PESQUISA!$B$3&lt;&gt;"",OR(PESQUISA!$B$4="TODAS",B14415=PESQUISA!$B$4),ISNUMBER(SEARCH(PESQUISA!$B$3,D14415))),ROW()-1,"")</f>
        <v/>
      </c>
    </row>
    <row r="14416" spans="1:14" x14ac:dyDescent="0.3">
      <c r="A14416" t="s">
        <v>43432</v>
      </c>
      <c r="B14416" t="s">
        <v>31811</v>
      </c>
      <c r="C14416" t="s">
        <v>43433</v>
      </c>
      <c r="D14416" t="s">
        <v>43434</v>
      </c>
      <c r="E14416" t="s">
        <v>40</v>
      </c>
      <c r="F14416" s="7">
        <v>80.98</v>
      </c>
      <c r="G14416" t="s">
        <v>33</v>
      </c>
      <c r="H14416" t="s">
        <v>31814</v>
      </c>
      <c r="I14416" t="s">
        <v>31819</v>
      </c>
      <c r="M14416" t="s">
        <v>36</v>
      </c>
      <c r="N14416" t="str">
        <f>IF(AND(PESQUISA!$B$3&lt;&gt;"",OR(PESQUISA!$B$4="TODAS",B14416=PESQUISA!$B$4),ISNUMBER(SEARCH(PESQUISA!$B$3,D14416))),ROW()-1,"")</f>
        <v/>
      </c>
    </row>
    <row r="14417" spans="1:14" x14ac:dyDescent="0.3">
      <c r="A14417" t="s">
        <v>43435</v>
      </c>
      <c r="B14417" t="s">
        <v>31811</v>
      </c>
      <c r="C14417" t="s">
        <v>43436</v>
      </c>
      <c r="D14417" t="s">
        <v>43437</v>
      </c>
      <c r="E14417" t="s">
        <v>40</v>
      </c>
      <c r="F14417" s="7">
        <v>2.2999999999999998</v>
      </c>
      <c r="G14417" t="s">
        <v>33</v>
      </c>
      <c r="H14417" t="s">
        <v>31814</v>
      </c>
      <c r="I14417" t="s">
        <v>31819</v>
      </c>
      <c r="M14417" t="s">
        <v>36</v>
      </c>
      <c r="N14417" t="str">
        <f>IF(AND(PESQUISA!$B$3&lt;&gt;"",OR(PESQUISA!$B$4="TODAS",B14417=PESQUISA!$B$4),ISNUMBER(SEARCH(PESQUISA!$B$3,D14417))),ROW()-1,"")</f>
        <v/>
      </c>
    </row>
    <row r="14418" spans="1:14" x14ac:dyDescent="0.3">
      <c r="A14418" t="s">
        <v>43438</v>
      </c>
      <c r="B14418" t="s">
        <v>31811</v>
      </c>
      <c r="C14418" t="s">
        <v>43439</v>
      </c>
      <c r="D14418" t="s">
        <v>43440</v>
      </c>
      <c r="E14418" t="s">
        <v>40</v>
      </c>
      <c r="F14418" s="7">
        <v>2.98</v>
      </c>
      <c r="G14418" t="s">
        <v>33</v>
      </c>
      <c r="H14418" t="s">
        <v>31814</v>
      </c>
      <c r="I14418" t="s">
        <v>31819</v>
      </c>
      <c r="M14418" t="s">
        <v>36</v>
      </c>
      <c r="N14418" t="str">
        <f>IF(AND(PESQUISA!$B$3&lt;&gt;"",OR(PESQUISA!$B$4="TODAS",B14418=PESQUISA!$B$4),ISNUMBER(SEARCH(PESQUISA!$B$3,D14418))),ROW()-1,"")</f>
        <v/>
      </c>
    </row>
    <row r="14419" spans="1:14" x14ac:dyDescent="0.3">
      <c r="A14419" t="s">
        <v>43441</v>
      </c>
      <c r="B14419" t="s">
        <v>31811</v>
      </c>
      <c r="C14419" t="s">
        <v>43442</v>
      </c>
      <c r="D14419" t="s">
        <v>43443</v>
      </c>
      <c r="E14419" t="s">
        <v>40</v>
      </c>
      <c r="F14419" s="7">
        <v>7.16</v>
      </c>
      <c r="G14419" t="s">
        <v>33</v>
      </c>
      <c r="H14419" t="s">
        <v>31814</v>
      </c>
      <c r="I14419" t="s">
        <v>31819</v>
      </c>
      <c r="M14419" t="s">
        <v>36</v>
      </c>
      <c r="N14419" t="str">
        <f>IF(AND(PESQUISA!$B$3&lt;&gt;"",OR(PESQUISA!$B$4="TODAS",B14419=PESQUISA!$B$4),ISNUMBER(SEARCH(PESQUISA!$B$3,D14419))),ROW()-1,"")</f>
        <v/>
      </c>
    </row>
    <row r="14420" spans="1:14" x14ac:dyDescent="0.3">
      <c r="A14420" t="s">
        <v>43444</v>
      </c>
      <c r="B14420" t="s">
        <v>31811</v>
      </c>
      <c r="C14420" t="s">
        <v>43445</v>
      </c>
      <c r="D14420" t="s">
        <v>43446</v>
      </c>
      <c r="E14420" t="s">
        <v>40</v>
      </c>
      <c r="F14420" s="7">
        <v>5.1100000000000003</v>
      </c>
      <c r="G14420" t="s">
        <v>33</v>
      </c>
      <c r="H14420" t="s">
        <v>31814</v>
      </c>
      <c r="I14420" t="s">
        <v>31819</v>
      </c>
      <c r="M14420" t="s">
        <v>36</v>
      </c>
      <c r="N14420" t="str">
        <f>IF(AND(PESQUISA!$B$3&lt;&gt;"",OR(PESQUISA!$B$4="TODAS",B14420=PESQUISA!$B$4),ISNUMBER(SEARCH(PESQUISA!$B$3,D14420))),ROW()-1,"")</f>
        <v/>
      </c>
    </row>
    <row r="14421" spans="1:14" x14ac:dyDescent="0.3">
      <c r="A14421" t="s">
        <v>43447</v>
      </c>
      <c r="B14421" t="s">
        <v>31811</v>
      </c>
      <c r="C14421" t="s">
        <v>43448</v>
      </c>
      <c r="D14421" t="s">
        <v>43449</v>
      </c>
      <c r="E14421" t="s">
        <v>40</v>
      </c>
      <c r="F14421" s="7">
        <v>3</v>
      </c>
      <c r="G14421" t="s">
        <v>33</v>
      </c>
      <c r="H14421" t="s">
        <v>31814</v>
      </c>
      <c r="I14421" t="s">
        <v>31819</v>
      </c>
      <c r="M14421" t="s">
        <v>36</v>
      </c>
      <c r="N14421" t="str">
        <f>IF(AND(PESQUISA!$B$3&lt;&gt;"",OR(PESQUISA!$B$4="TODAS",B14421=PESQUISA!$B$4),ISNUMBER(SEARCH(PESQUISA!$B$3,D14421))),ROW()-1,"")</f>
        <v/>
      </c>
    </row>
    <row r="14422" spans="1:14" x14ac:dyDescent="0.3">
      <c r="A14422" t="s">
        <v>43450</v>
      </c>
      <c r="B14422" t="s">
        <v>31811</v>
      </c>
      <c r="C14422" t="s">
        <v>43451</v>
      </c>
      <c r="D14422" t="s">
        <v>43452</v>
      </c>
      <c r="E14422" t="s">
        <v>40</v>
      </c>
      <c r="F14422" s="7">
        <v>39.17</v>
      </c>
      <c r="G14422" t="s">
        <v>33</v>
      </c>
      <c r="H14422" t="s">
        <v>31814</v>
      </c>
      <c r="I14422" t="s">
        <v>31819</v>
      </c>
      <c r="M14422" t="s">
        <v>36</v>
      </c>
      <c r="N14422" t="str">
        <f>IF(AND(PESQUISA!$B$3&lt;&gt;"",OR(PESQUISA!$B$4="TODAS",B14422=PESQUISA!$B$4),ISNUMBER(SEARCH(PESQUISA!$B$3,D14422))),ROW()-1,"")</f>
        <v/>
      </c>
    </row>
    <row r="14423" spans="1:14" x14ac:dyDescent="0.3">
      <c r="A14423" t="s">
        <v>43453</v>
      </c>
      <c r="B14423" t="s">
        <v>31811</v>
      </c>
      <c r="C14423" t="s">
        <v>43454</v>
      </c>
      <c r="D14423" t="s">
        <v>43455</v>
      </c>
      <c r="E14423" t="s">
        <v>40</v>
      </c>
      <c r="F14423" s="7">
        <v>30.19</v>
      </c>
      <c r="G14423" t="s">
        <v>33</v>
      </c>
      <c r="H14423" t="s">
        <v>31814</v>
      </c>
      <c r="I14423" t="s">
        <v>31819</v>
      </c>
      <c r="M14423" t="s">
        <v>36</v>
      </c>
      <c r="N14423" t="str">
        <f>IF(AND(PESQUISA!$B$3&lt;&gt;"",OR(PESQUISA!$B$4="TODAS",B14423=PESQUISA!$B$4),ISNUMBER(SEARCH(PESQUISA!$B$3,D14423))),ROW()-1,"")</f>
        <v/>
      </c>
    </row>
    <row r="14424" spans="1:14" x14ac:dyDescent="0.3">
      <c r="A14424" t="s">
        <v>43456</v>
      </c>
      <c r="B14424" t="s">
        <v>31811</v>
      </c>
      <c r="C14424" t="s">
        <v>43457</v>
      </c>
      <c r="D14424" t="s">
        <v>43458</v>
      </c>
      <c r="E14424" t="s">
        <v>40</v>
      </c>
      <c r="F14424" s="7">
        <v>38.14</v>
      </c>
      <c r="G14424" t="s">
        <v>33</v>
      </c>
      <c r="H14424" t="s">
        <v>31814</v>
      </c>
      <c r="I14424" t="s">
        <v>31819</v>
      </c>
      <c r="M14424" t="s">
        <v>36</v>
      </c>
      <c r="N14424" t="str">
        <f>IF(AND(PESQUISA!$B$3&lt;&gt;"",OR(PESQUISA!$B$4="TODAS",B14424=PESQUISA!$B$4),ISNUMBER(SEARCH(PESQUISA!$B$3,D14424))),ROW()-1,"")</f>
        <v/>
      </c>
    </row>
    <row r="14425" spans="1:14" x14ac:dyDescent="0.3">
      <c r="A14425" t="s">
        <v>43459</v>
      </c>
      <c r="B14425" t="s">
        <v>31811</v>
      </c>
      <c r="C14425" t="s">
        <v>43460</v>
      </c>
      <c r="D14425" t="s">
        <v>43461</v>
      </c>
      <c r="E14425" t="s">
        <v>40</v>
      </c>
      <c r="F14425" s="7">
        <v>26.57</v>
      </c>
      <c r="G14425" t="s">
        <v>33</v>
      </c>
      <c r="H14425" t="s">
        <v>31814</v>
      </c>
      <c r="I14425" t="s">
        <v>31819</v>
      </c>
      <c r="M14425" t="s">
        <v>36</v>
      </c>
      <c r="N14425" t="str">
        <f>IF(AND(PESQUISA!$B$3&lt;&gt;"",OR(PESQUISA!$B$4="TODAS",B14425=PESQUISA!$B$4),ISNUMBER(SEARCH(PESQUISA!$B$3,D14425))),ROW()-1,"")</f>
        <v/>
      </c>
    </row>
    <row r="14426" spans="1:14" x14ac:dyDescent="0.3">
      <c r="A14426" t="s">
        <v>43462</v>
      </c>
      <c r="B14426" t="s">
        <v>31811</v>
      </c>
      <c r="C14426" t="s">
        <v>43463</v>
      </c>
      <c r="D14426" t="s">
        <v>43464</v>
      </c>
      <c r="E14426" t="s">
        <v>40</v>
      </c>
      <c r="F14426" s="7">
        <v>36.39</v>
      </c>
      <c r="G14426" t="s">
        <v>33</v>
      </c>
      <c r="H14426" t="s">
        <v>31814</v>
      </c>
      <c r="I14426" t="s">
        <v>31819</v>
      </c>
      <c r="M14426" t="s">
        <v>36</v>
      </c>
      <c r="N14426" t="str">
        <f>IF(AND(PESQUISA!$B$3&lt;&gt;"",OR(PESQUISA!$B$4="TODAS",B14426=PESQUISA!$B$4),ISNUMBER(SEARCH(PESQUISA!$B$3,D14426))),ROW()-1,"")</f>
        <v/>
      </c>
    </row>
    <row r="14427" spans="1:14" x14ac:dyDescent="0.3">
      <c r="A14427" t="s">
        <v>43465</v>
      </c>
      <c r="B14427" t="s">
        <v>31811</v>
      </c>
      <c r="C14427" t="s">
        <v>43466</v>
      </c>
      <c r="D14427" t="s">
        <v>43467</v>
      </c>
      <c r="E14427" t="s">
        <v>40</v>
      </c>
      <c r="F14427" s="7">
        <v>31.38</v>
      </c>
      <c r="G14427" t="s">
        <v>33</v>
      </c>
      <c r="H14427" t="s">
        <v>31814</v>
      </c>
      <c r="I14427" t="s">
        <v>31819</v>
      </c>
      <c r="M14427" t="s">
        <v>36</v>
      </c>
      <c r="N14427" t="str">
        <f>IF(AND(PESQUISA!$B$3&lt;&gt;"",OR(PESQUISA!$B$4="TODAS",B14427=PESQUISA!$B$4),ISNUMBER(SEARCH(PESQUISA!$B$3,D14427))),ROW()-1,"")</f>
        <v/>
      </c>
    </row>
    <row r="14428" spans="1:14" x14ac:dyDescent="0.3">
      <c r="A14428" t="s">
        <v>43468</v>
      </c>
      <c r="B14428" t="s">
        <v>31811</v>
      </c>
      <c r="C14428" t="s">
        <v>43469</v>
      </c>
      <c r="D14428" t="s">
        <v>43470</v>
      </c>
      <c r="E14428" t="s">
        <v>40</v>
      </c>
      <c r="F14428" s="7">
        <v>26</v>
      </c>
      <c r="G14428" t="s">
        <v>33</v>
      </c>
      <c r="H14428" t="s">
        <v>31814</v>
      </c>
      <c r="I14428" t="s">
        <v>31819</v>
      </c>
      <c r="M14428" t="s">
        <v>36</v>
      </c>
      <c r="N14428" t="str">
        <f>IF(AND(PESQUISA!$B$3&lt;&gt;"",OR(PESQUISA!$B$4="TODAS",B14428=PESQUISA!$B$4),ISNUMBER(SEARCH(PESQUISA!$B$3,D14428))),ROW()-1,"")</f>
        <v/>
      </c>
    </row>
    <row r="14429" spans="1:14" x14ac:dyDescent="0.3">
      <c r="A14429" t="s">
        <v>43471</v>
      </c>
      <c r="B14429" t="s">
        <v>31811</v>
      </c>
      <c r="C14429" t="s">
        <v>43472</v>
      </c>
      <c r="D14429" t="s">
        <v>43473</v>
      </c>
      <c r="E14429" t="s">
        <v>38057</v>
      </c>
      <c r="G14429" t="s">
        <v>33</v>
      </c>
      <c r="H14429" t="s">
        <v>31814</v>
      </c>
      <c r="I14429" t="s">
        <v>31819</v>
      </c>
      <c r="M14429" t="s">
        <v>53</v>
      </c>
      <c r="N14429" t="str">
        <f>IF(AND(PESQUISA!$B$3&lt;&gt;"",OR(PESQUISA!$B$4="TODAS",B14429=PESQUISA!$B$4),ISNUMBER(SEARCH(PESQUISA!$B$3,D14429))),ROW()-1,"")</f>
        <v/>
      </c>
    </row>
    <row r="14430" spans="1:14" x14ac:dyDescent="0.3">
      <c r="A14430" t="s">
        <v>43474</v>
      </c>
      <c r="B14430" t="s">
        <v>31811</v>
      </c>
      <c r="C14430" t="s">
        <v>43475</v>
      </c>
      <c r="D14430" t="s">
        <v>43476</v>
      </c>
      <c r="E14430" t="s">
        <v>40</v>
      </c>
      <c r="F14430" s="7">
        <v>1.51</v>
      </c>
      <c r="G14430" t="s">
        <v>33</v>
      </c>
      <c r="H14430" t="s">
        <v>31814</v>
      </c>
      <c r="I14430" t="s">
        <v>31819</v>
      </c>
      <c r="M14430" t="s">
        <v>36</v>
      </c>
      <c r="N14430" t="str">
        <f>IF(AND(PESQUISA!$B$3&lt;&gt;"",OR(PESQUISA!$B$4="TODAS",B14430=PESQUISA!$B$4),ISNUMBER(SEARCH(PESQUISA!$B$3,D14430))),ROW()-1,"")</f>
        <v/>
      </c>
    </row>
    <row r="14431" spans="1:14" x14ac:dyDescent="0.3">
      <c r="A14431" t="s">
        <v>43477</v>
      </c>
      <c r="B14431" t="s">
        <v>31811</v>
      </c>
      <c r="C14431" t="s">
        <v>43478</v>
      </c>
      <c r="D14431" t="s">
        <v>43479</v>
      </c>
      <c r="E14431" t="s">
        <v>40</v>
      </c>
      <c r="F14431" s="7">
        <v>2.4700000000000002</v>
      </c>
      <c r="G14431" t="s">
        <v>33</v>
      </c>
      <c r="H14431" t="s">
        <v>31814</v>
      </c>
      <c r="I14431" t="s">
        <v>31819</v>
      </c>
      <c r="M14431" t="s">
        <v>36</v>
      </c>
      <c r="N14431" t="str">
        <f>IF(AND(PESQUISA!$B$3&lt;&gt;"",OR(PESQUISA!$B$4="TODAS",B14431=PESQUISA!$B$4),ISNUMBER(SEARCH(PESQUISA!$B$3,D14431))),ROW()-1,"")</f>
        <v/>
      </c>
    </row>
    <row r="14432" spans="1:14" x14ac:dyDescent="0.3">
      <c r="A14432" t="s">
        <v>43480</v>
      </c>
      <c r="B14432" t="s">
        <v>31811</v>
      </c>
      <c r="C14432" t="s">
        <v>43481</v>
      </c>
      <c r="D14432" t="s">
        <v>43482</v>
      </c>
      <c r="E14432" t="s">
        <v>40</v>
      </c>
      <c r="F14432" s="7">
        <v>219.39</v>
      </c>
      <c r="G14432" t="s">
        <v>33</v>
      </c>
      <c r="H14432" t="s">
        <v>31814</v>
      </c>
      <c r="I14432" t="s">
        <v>31819</v>
      </c>
      <c r="M14432" t="s">
        <v>36</v>
      </c>
      <c r="N14432" t="str">
        <f>IF(AND(PESQUISA!$B$3&lt;&gt;"",OR(PESQUISA!$B$4="TODAS",B14432=PESQUISA!$B$4),ISNUMBER(SEARCH(PESQUISA!$B$3,D14432))),ROW()-1,"")</f>
        <v/>
      </c>
    </row>
    <row r="14433" spans="1:14" x14ac:dyDescent="0.3">
      <c r="A14433" t="s">
        <v>43483</v>
      </c>
      <c r="B14433" t="s">
        <v>31811</v>
      </c>
      <c r="C14433" t="s">
        <v>43484</v>
      </c>
      <c r="D14433" t="s">
        <v>43485</v>
      </c>
      <c r="E14433" t="s">
        <v>40</v>
      </c>
      <c r="F14433" s="7">
        <v>6.26</v>
      </c>
      <c r="G14433" t="s">
        <v>33</v>
      </c>
      <c r="H14433" t="s">
        <v>31814</v>
      </c>
      <c r="I14433" t="s">
        <v>31819</v>
      </c>
      <c r="M14433" t="s">
        <v>36</v>
      </c>
      <c r="N14433" t="str">
        <f>IF(AND(PESQUISA!$B$3&lt;&gt;"",OR(PESQUISA!$B$4="TODAS",B14433=PESQUISA!$B$4),ISNUMBER(SEARCH(PESQUISA!$B$3,D14433))),ROW()-1,"")</f>
        <v/>
      </c>
    </row>
    <row r="14434" spans="1:14" x14ac:dyDescent="0.3">
      <c r="A14434" t="s">
        <v>43486</v>
      </c>
      <c r="B14434" t="s">
        <v>31811</v>
      </c>
      <c r="C14434" t="s">
        <v>43487</v>
      </c>
      <c r="D14434" t="s">
        <v>43488</v>
      </c>
      <c r="E14434" t="s">
        <v>40</v>
      </c>
      <c r="F14434" s="7">
        <v>8.76</v>
      </c>
      <c r="G14434" t="s">
        <v>33</v>
      </c>
      <c r="H14434" t="s">
        <v>31814</v>
      </c>
      <c r="I14434" t="s">
        <v>31819</v>
      </c>
      <c r="M14434" t="s">
        <v>36</v>
      </c>
      <c r="N14434" t="str">
        <f>IF(AND(PESQUISA!$B$3&lt;&gt;"",OR(PESQUISA!$B$4="TODAS",B14434=PESQUISA!$B$4),ISNUMBER(SEARCH(PESQUISA!$B$3,D14434))),ROW()-1,"")</f>
        <v/>
      </c>
    </row>
    <row r="14435" spans="1:14" x14ac:dyDescent="0.3">
      <c r="A14435" t="s">
        <v>43489</v>
      </c>
      <c r="B14435" t="s">
        <v>31811</v>
      </c>
      <c r="C14435" t="s">
        <v>43490</v>
      </c>
      <c r="D14435" t="s">
        <v>43491</v>
      </c>
      <c r="E14435" t="s">
        <v>40</v>
      </c>
      <c r="F14435" s="7">
        <v>5.92</v>
      </c>
      <c r="G14435" t="s">
        <v>33</v>
      </c>
      <c r="H14435" t="s">
        <v>31814</v>
      </c>
      <c r="I14435" t="s">
        <v>31819</v>
      </c>
      <c r="M14435" t="s">
        <v>36</v>
      </c>
      <c r="N14435" t="str">
        <f>IF(AND(PESQUISA!$B$3&lt;&gt;"",OR(PESQUISA!$B$4="TODAS",B14435=PESQUISA!$B$4),ISNUMBER(SEARCH(PESQUISA!$B$3,D14435))),ROW()-1,"")</f>
        <v/>
      </c>
    </row>
    <row r="14436" spans="1:14" x14ac:dyDescent="0.3">
      <c r="A14436" t="s">
        <v>43492</v>
      </c>
      <c r="B14436" t="s">
        <v>31811</v>
      </c>
      <c r="C14436" t="s">
        <v>43493</v>
      </c>
      <c r="D14436" t="s">
        <v>43494</v>
      </c>
      <c r="E14436" t="s">
        <v>40</v>
      </c>
      <c r="F14436" s="7">
        <v>36.479999999999997</v>
      </c>
      <c r="G14436" t="s">
        <v>33</v>
      </c>
      <c r="H14436" t="s">
        <v>31814</v>
      </c>
      <c r="I14436" t="s">
        <v>31819</v>
      </c>
      <c r="M14436" t="s">
        <v>36</v>
      </c>
      <c r="N14436" t="str">
        <f>IF(AND(PESQUISA!$B$3&lt;&gt;"",OR(PESQUISA!$B$4="TODAS",B14436=PESQUISA!$B$4),ISNUMBER(SEARCH(PESQUISA!$B$3,D14436))),ROW()-1,"")</f>
        <v/>
      </c>
    </row>
    <row r="14437" spans="1:14" x14ac:dyDescent="0.3">
      <c r="A14437" t="s">
        <v>43495</v>
      </c>
      <c r="B14437" t="s">
        <v>31811</v>
      </c>
      <c r="C14437" t="s">
        <v>43496</v>
      </c>
      <c r="D14437" t="s">
        <v>43497</v>
      </c>
      <c r="E14437" t="s">
        <v>40</v>
      </c>
      <c r="G14437" t="s">
        <v>33</v>
      </c>
      <c r="H14437" t="s">
        <v>31814</v>
      </c>
      <c r="I14437" t="s">
        <v>31819</v>
      </c>
      <c r="M14437" t="s">
        <v>53</v>
      </c>
      <c r="N14437" t="str">
        <f>IF(AND(PESQUISA!$B$3&lt;&gt;"",OR(PESQUISA!$B$4="TODAS",B14437=PESQUISA!$B$4),ISNUMBER(SEARCH(PESQUISA!$B$3,D14437))),ROW()-1,"")</f>
        <v/>
      </c>
    </row>
    <row r="14438" spans="1:14" x14ac:dyDescent="0.3">
      <c r="A14438" t="s">
        <v>43498</v>
      </c>
      <c r="B14438" t="s">
        <v>31811</v>
      </c>
      <c r="C14438" t="s">
        <v>43499</v>
      </c>
      <c r="D14438" t="s">
        <v>43500</v>
      </c>
      <c r="E14438" t="s">
        <v>40</v>
      </c>
      <c r="G14438" t="s">
        <v>33</v>
      </c>
      <c r="H14438" t="s">
        <v>31814</v>
      </c>
      <c r="I14438" t="s">
        <v>31819</v>
      </c>
      <c r="M14438" t="s">
        <v>53</v>
      </c>
      <c r="N14438" t="str">
        <f>IF(AND(PESQUISA!$B$3&lt;&gt;"",OR(PESQUISA!$B$4="TODAS",B14438=PESQUISA!$B$4),ISNUMBER(SEARCH(PESQUISA!$B$3,D14438))),ROW()-1,"")</f>
        <v/>
      </c>
    </row>
    <row r="14439" spans="1:14" x14ac:dyDescent="0.3">
      <c r="A14439" t="s">
        <v>43501</v>
      </c>
      <c r="B14439" t="s">
        <v>31811</v>
      </c>
      <c r="C14439" t="s">
        <v>43502</v>
      </c>
      <c r="D14439" t="s">
        <v>43503</v>
      </c>
      <c r="E14439" t="s">
        <v>40</v>
      </c>
      <c r="F14439" s="7">
        <v>48.89</v>
      </c>
      <c r="G14439" t="s">
        <v>33</v>
      </c>
      <c r="H14439" t="s">
        <v>31814</v>
      </c>
      <c r="I14439" t="s">
        <v>31819</v>
      </c>
      <c r="M14439" t="s">
        <v>36</v>
      </c>
      <c r="N14439" t="str">
        <f>IF(AND(PESQUISA!$B$3&lt;&gt;"",OR(PESQUISA!$B$4="TODAS",B14439=PESQUISA!$B$4),ISNUMBER(SEARCH(PESQUISA!$B$3,D14439))),ROW()-1,"")</f>
        <v/>
      </c>
    </row>
    <row r="14440" spans="1:14" x14ac:dyDescent="0.3">
      <c r="A14440" t="s">
        <v>43504</v>
      </c>
      <c r="B14440" t="s">
        <v>31811</v>
      </c>
      <c r="C14440" t="s">
        <v>43505</v>
      </c>
      <c r="D14440" t="s">
        <v>43506</v>
      </c>
      <c r="E14440" t="s">
        <v>40</v>
      </c>
      <c r="F14440" s="7">
        <v>6.75</v>
      </c>
      <c r="G14440" t="s">
        <v>33</v>
      </c>
      <c r="H14440" t="s">
        <v>31814</v>
      </c>
      <c r="I14440" t="s">
        <v>31819</v>
      </c>
      <c r="M14440" t="s">
        <v>36</v>
      </c>
      <c r="N14440" t="str">
        <f>IF(AND(PESQUISA!$B$3&lt;&gt;"",OR(PESQUISA!$B$4="TODAS",B14440=PESQUISA!$B$4),ISNUMBER(SEARCH(PESQUISA!$B$3,D14440))),ROW()-1,"")</f>
        <v/>
      </c>
    </row>
    <row r="14441" spans="1:14" x14ac:dyDescent="0.3">
      <c r="A14441" t="s">
        <v>43507</v>
      </c>
      <c r="B14441" t="s">
        <v>31811</v>
      </c>
      <c r="C14441" t="s">
        <v>43508</v>
      </c>
      <c r="D14441" t="s">
        <v>43509</v>
      </c>
      <c r="E14441" t="s">
        <v>40</v>
      </c>
      <c r="F14441" s="7">
        <v>24.5</v>
      </c>
      <c r="G14441" t="s">
        <v>33</v>
      </c>
      <c r="H14441" t="s">
        <v>31814</v>
      </c>
      <c r="I14441" t="s">
        <v>31819</v>
      </c>
      <c r="M14441" t="s">
        <v>36</v>
      </c>
      <c r="N14441" t="str">
        <f>IF(AND(PESQUISA!$B$3&lt;&gt;"",OR(PESQUISA!$B$4="TODAS",B14441=PESQUISA!$B$4),ISNUMBER(SEARCH(PESQUISA!$B$3,D14441))),ROW()-1,"")</f>
        <v/>
      </c>
    </row>
    <row r="14442" spans="1:14" x14ac:dyDescent="0.3">
      <c r="A14442" t="s">
        <v>43510</v>
      </c>
      <c r="B14442" t="s">
        <v>31811</v>
      </c>
      <c r="C14442" t="s">
        <v>43511</v>
      </c>
      <c r="D14442" t="s">
        <v>43512</v>
      </c>
      <c r="E14442" t="s">
        <v>40</v>
      </c>
      <c r="F14442" s="7">
        <v>10.72</v>
      </c>
      <c r="G14442" t="s">
        <v>33</v>
      </c>
      <c r="H14442" t="s">
        <v>31814</v>
      </c>
      <c r="I14442" t="s">
        <v>31819</v>
      </c>
      <c r="M14442" t="s">
        <v>36</v>
      </c>
      <c r="N14442" t="str">
        <f>IF(AND(PESQUISA!$B$3&lt;&gt;"",OR(PESQUISA!$B$4="TODAS",B14442=PESQUISA!$B$4),ISNUMBER(SEARCH(PESQUISA!$B$3,D14442))),ROW()-1,"")</f>
        <v/>
      </c>
    </row>
    <row r="14443" spans="1:14" x14ac:dyDescent="0.3">
      <c r="A14443" t="s">
        <v>43513</v>
      </c>
      <c r="B14443" t="s">
        <v>31811</v>
      </c>
      <c r="C14443" t="s">
        <v>43514</v>
      </c>
      <c r="D14443" t="s">
        <v>43515</v>
      </c>
      <c r="E14443" t="s">
        <v>40</v>
      </c>
      <c r="F14443" s="7">
        <v>6.18</v>
      </c>
      <c r="G14443" t="s">
        <v>33</v>
      </c>
      <c r="H14443" t="s">
        <v>31814</v>
      </c>
      <c r="I14443" t="s">
        <v>31819</v>
      </c>
      <c r="M14443" t="s">
        <v>36</v>
      </c>
      <c r="N14443" t="str">
        <f>IF(AND(PESQUISA!$B$3&lt;&gt;"",OR(PESQUISA!$B$4="TODAS",B14443=PESQUISA!$B$4),ISNUMBER(SEARCH(PESQUISA!$B$3,D14443))),ROW()-1,"")</f>
        <v/>
      </c>
    </row>
    <row r="14444" spans="1:14" x14ac:dyDescent="0.3">
      <c r="A14444" t="s">
        <v>43516</v>
      </c>
      <c r="B14444" t="s">
        <v>31811</v>
      </c>
      <c r="C14444" t="s">
        <v>43517</v>
      </c>
      <c r="D14444" t="s">
        <v>43518</v>
      </c>
      <c r="E14444" t="s">
        <v>40</v>
      </c>
      <c r="F14444" s="7">
        <v>8.33</v>
      </c>
      <c r="G14444" t="s">
        <v>33</v>
      </c>
      <c r="H14444" t="s">
        <v>31814</v>
      </c>
      <c r="I14444" t="s">
        <v>31819</v>
      </c>
      <c r="M14444" t="s">
        <v>36</v>
      </c>
      <c r="N14444" t="str">
        <f>IF(AND(PESQUISA!$B$3&lt;&gt;"",OR(PESQUISA!$B$4="TODAS",B14444=PESQUISA!$B$4),ISNUMBER(SEARCH(PESQUISA!$B$3,D14444))),ROW()-1,"")</f>
        <v/>
      </c>
    </row>
    <row r="14445" spans="1:14" x14ac:dyDescent="0.3">
      <c r="A14445" t="s">
        <v>43519</v>
      </c>
      <c r="B14445" t="s">
        <v>31811</v>
      </c>
      <c r="C14445" t="s">
        <v>43520</v>
      </c>
      <c r="D14445" t="s">
        <v>43521</v>
      </c>
      <c r="E14445" t="s">
        <v>40</v>
      </c>
      <c r="G14445" t="s">
        <v>33</v>
      </c>
      <c r="H14445" t="s">
        <v>31814</v>
      </c>
      <c r="I14445" t="s">
        <v>31819</v>
      </c>
      <c r="M14445" t="s">
        <v>53</v>
      </c>
      <c r="N14445" t="str">
        <f>IF(AND(PESQUISA!$B$3&lt;&gt;"",OR(PESQUISA!$B$4="TODAS",B14445=PESQUISA!$B$4),ISNUMBER(SEARCH(PESQUISA!$B$3,D14445))),ROW()-1,"")</f>
        <v/>
      </c>
    </row>
    <row r="14446" spans="1:14" x14ac:dyDescent="0.3">
      <c r="A14446" t="s">
        <v>43522</v>
      </c>
      <c r="B14446" t="s">
        <v>31811</v>
      </c>
      <c r="C14446" t="s">
        <v>43523</v>
      </c>
      <c r="D14446" t="s">
        <v>43524</v>
      </c>
      <c r="E14446" t="s">
        <v>60</v>
      </c>
      <c r="F14446" s="7">
        <v>6.67</v>
      </c>
      <c r="G14446" t="s">
        <v>33</v>
      </c>
      <c r="H14446" t="s">
        <v>31814</v>
      </c>
      <c r="I14446" t="s">
        <v>31819</v>
      </c>
      <c r="M14446" t="s">
        <v>36</v>
      </c>
      <c r="N14446" t="str">
        <f>IF(AND(PESQUISA!$B$3&lt;&gt;"",OR(PESQUISA!$B$4="TODAS",B14446=PESQUISA!$B$4),ISNUMBER(SEARCH(PESQUISA!$B$3,D14446))),ROW()-1,"")</f>
        <v/>
      </c>
    </row>
    <row r="14447" spans="1:14" x14ac:dyDescent="0.3">
      <c r="A14447" t="s">
        <v>43525</v>
      </c>
      <c r="B14447" t="s">
        <v>31811</v>
      </c>
      <c r="C14447" t="s">
        <v>43526</v>
      </c>
      <c r="D14447" t="s">
        <v>43527</v>
      </c>
      <c r="E14447" t="s">
        <v>60</v>
      </c>
      <c r="F14447" s="7">
        <v>10.56</v>
      </c>
      <c r="G14447" t="s">
        <v>33</v>
      </c>
      <c r="H14447" t="s">
        <v>31814</v>
      </c>
      <c r="I14447" t="s">
        <v>31819</v>
      </c>
      <c r="M14447" t="s">
        <v>36</v>
      </c>
      <c r="N14447" t="str">
        <f>IF(AND(PESQUISA!$B$3&lt;&gt;"",OR(PESQUISA!$B$4="TODAS",B14447=PESQUISA!$B$4),ISNUMBER(SEARCH(PESQUISA!$B$3,D14447))),ROW()-1,"")</f>
        <v/>
      </c>
    </row>
    <row r="14448" spans="1:14" x14ac:dyDescent="0.3">
      <c r="A14448" t="s">
        <v>43528</v>
      </c>
      <c r="B14448" t="s">
        <v>31811</v>
      </c>
      <c r="C14448" t="s">
        <v>43529</v>
      </c>
      <c r="D14448" t="s">
        <v>43530</v>
      </c>
      <c r="E14448" t="s">
        <v>60</v>
      </c>
      <c r="F14448" s="7">
        <v>15.5</v>
      </c>
      <c r="G14448" t="s">
        <v>33</v>
      </c>
      <c r="H14448" t="s">
        <v>31814</v>
      </c>
      <c r="I14448" t="s">
        <v>31819</v>
      </c>
      <c r="M14448" t="s">
        <v>36</v>
      </c>
      <c r="N14448" t="str">
        <f>IF(AND(PESQUISA!$B$3&lt;&gt;"",OR(PESQUISA!$B$4="TODAS",B14448=PESQUISA!$B$4),ISNUMBER(SEARCH(PESQUISA!$B$3,D14448))),ROW()-1,"")</f>
        <v/>
      </c>
    </row>
    <row r="14449" spans="1:14" x14ac:dyDescent="0.3">
      <c r="A14449" t="s">
        <v>43531</v>
      </c>
      <c r="B14449" t="s">
        <v>31811</v>
      </c>
      <c r="C14449" t="s">
        <v>43532</v>
      </c>
      <c r="D14449" t="s">
        <v>43533</v>
      </c>
      <c r="E14449" t="s">
        <v>32</v>
      </c>
      <c r="F14449" s="7">
        <v>109.61</v>
      </c>
      <c r="G14449" t="s">
        <v>33</v>
      </c>
      <c r="H14449" t="s">
        <v>31814</v>
      </c>
      <c r="I14449" t="s">
        <v>31819</v>
      </c>
      <c r="M14449" t="s">
        <v>36</v>
      </c>
      <c r="N14449" t="str">
        <f>IF(AND(PESQUISA!$B$3&lt;&gt;"",OR(PESQUISA!$B$4="TODAS",B14449=PESQUISA!$B$4),ISNUMBER(SEARCH(PESQUISA!$B$3,D14449))),ROW()-1,"")</f>
        <v/>
      </c>
    </row>
    <row r="14450" spans="1:14" x14ac:dyDescent="0.3">
      <c r="A14450" t="s">
        <v>43534</v>
      </c>
      <c r="B14450" t="s">
        <v>31811</v>
      </c>
      <c r="C14450" t="s">
        <v>43535</v>
      </c>
      <c r="D14450" t="s">
        <v>43536</v>
      </c>
      <c r="E14450" t="s">
        <v>60</v>
      </c>
      <c r="F14450" s="7">
        <v>20.62</v>
      </c>
      <c r="G14450" t="s">
        <v>33</v>
      </c>
      <c r="H14450" t="s">
        <v>31814</v>
      </c>
      <c r="I14450" t="s">
        <v>31819</v>
      </c>
      <c r="M14450" t="s">
        <v>36</v>
      </c>
      <c r="N14450" t="str">
        <f>IF(AND(PESQUISA!$B$3&lt;&gt;"",OR(PESQUISA!$B$4="TODAS",B14450=PESQUISA!$B$4),ISNUMBER(SEARCH(PESQUISA!$B$3,D14450))),ROW()-1,"")</f>
        <v/>
      </c>
    </row>
    <row r="14451" spans="1:14" x14ac:dyDescent="0.3">
      <c r="A14451" t="s">
        <v>43537</v>
      </c>
      <c r="B14451" t="s">
        <v>31811</v>
      </c>
      <c r="C14451" t="s">
        <v>43538</v>
      </c>
      <c r="D14451" t="s">
        <v>43539</v>
      </c>
      <c r="E14451" t="s">
        <v>60</v>
      </c>
      <c r="F14451" s="7">
        <v>27.84</v>
      </c>
      <c r="G14451" t="s">
        <v>33</v>
      </c>
      <c r="H14451" t="s">
        <v>31814</v>
      </c>
      <c r="I14451" t="s">
        <v>31819</v>
      </c>
      <c r="M14451" t="s">
        <v>36</v>
      </c>
      <c r="N14451" t="str">
        <f>IF(AND(PESQUISA!$B$3&lt;&gt;"",OR(PESQUISA!$B$4="TODAS",B14451=PESQUISA!$B$4),ISNUMBER(SEARCH(PESQUISA!$B$3,D14451))),ROW()-1,"")</f>
        <v/>
      </c>
    </row>
    <row r="14452" spans="1:14" x14ac:dyDescent="0.3">
      <c r="A14452" t="s">
        <v>43540</v>
      </c>
      <c r="B14452" t="s">
        <v>31811</v>
      </c>
      <c r="C14452" t="s">
        <v>43541</v>
      </c>
      <c r="D14452" t="s">
        <v>43542</v>
      </c>
      <c r="E14452" t="s">
        <v>32</v>
      </c>
      <c r="F14452" s="7">
        <v>231.64</v>
      </c>
      <c r="G14452" t="s">
        <v>33</v>
      </c>
      <c r="H14452" t="s">
        <v>31814</v>
      </c>
      <c r="I14452" t="s">
        <v>31819</v>
      </c>
      <c r="M14452" t="s">
        <v>36</v>
      </c>
      <c r="N14452" t="str">
        <f>IF(AND(PESQUISA!$B$3&lt;&gt;"",OR(PESQUISA!$B$4="TODAS",B14452=PESQUISA!$B$4),ISNUMBER(SEARCH(PESQUISA!$B$3,D14452))),ROW()-1,"")</f>
        <v/>
      </c>
    </row>
    <row r="14453" spans="1:14" x14ac:dyDescent="0.3">
      <c r="A14453" t="s">
        <v>43543</v>
      </c>
      <c r="B14453" t="s">
        <v>31811</v>
      </c>
      <c r="C14453" t="s">
        <v>43544</v>
      </c>
      <c r="D14453" t="s">
        <v>43545</v>
      </c>
      <c r="E14453" t="s">
        <v>32</v>
      </c>
      <c r="F14453" s="7">
        <v>250</v>
      </c>
      <c r="G14453" t="s">
        <v>33</v>
      </c>
      <c r="H14453" t="s">
        <v>31814</v>
      </c>
      <c r="I14453" t="s">
        <v>31819</v>
      </c>
      <c r="M14453" t="s">
        <v>36</v>
      </c>
      <c r="N14453" t="str">
        <f>IF(AND(PESQUISA!$B$3&lt;&gt;"",OR(PESQUISA!$B$4="TODAS",B14453=PESQUISA!$B$4),ISNUMBER(SEARCH(PESQUISA!$B$3,D14453))),ROW()-1,"")</f>
        <v/>
      </c>
    </row>
    <row r="14454" spans="1:14" x14ac:dyDescent="0.3">
      <c r="A14454" t="s">
        <v>43546</v>
      </c>
      <c r="B14454" t="s">
        <v>31811</v>
      </c>
      <c r="C14454" t="s">
        <v>43547</v>
      </c>
      <c r="D14454" t="s">
        <v>43548</v>
      </c>
      <c r="E14454" t="s">
        <v>32</v>
      </c>
      <c r="F14454" s="7">
        <v>310.31</v>
      </c>
      <c r="G14454" t="s">
        <v>33</v>
      </c>
      <c r="H14454" t="s">
        <v>31814</v>
      </c>
      <c r="I14454" t="s">
        <v>31819</v>
      </c>
      <c r="M14454" t="s">
        <v>36</v>
      </c>
      <c r="N14454" t="str">
        <f>IF(AND(PESQUISA!$B$3&lt;&gt;"",OR(PESQUISA!$B$4="TODAS",B14454=PESQUISA!$B$4),ISNUMBER(SEARCH(PESQUISA!$B$3,D14454))),ROW()-1,"")</f>
        <v/>
      </c>
    </row>
    <row r="14455" spans="1:14" x14ac:dyDescent="0.3">
      <c r="A14455" t="s">
        <v>43549</v>
      </c>
      <c r="B14455" t="s">
        <v>31811</v>
      </c>
      <c r="C14455" t="s">
        <v>43550</v>
      </c>
      <c r="D14455" t="s">
        <v>43551</v>
      </c>
      <c r="E14455" t="s">
        <v>60</v>
      </c>
      <c r="F14455" s="7">
        <v>13.93</v>
      </c>
      <c r="G14455" t="s">
        <v>33</v>
      </c>
      <c r="H14455" t="s">
        <v>31814</v>
      </c>
      <c r="I14455" t="s">
        <v>31819</v>
      </c>
      <c r="M14455" t="s">
        <v>36</v>
      </c>
      <c r="N14455" t="str">
        <f>IF(AND(PESQUISA!$B$3&lt;&gt;"",OR(PESQUISA!$B$4="TODAS",B14455=PESQUISA!$B$4),ISNUMBER(SEARCH(PESQUISA!$B$3,D14455))),ROW()-1,"")</f>
        <v/>
      </c>
    </row>
    <row r="14456" spans="1:14" x14ac:dyDescent="0.3">
      <c r="A14456" t="s">
        <v>43552</v>
      </c>
      <c r="B14456" t="s">
        <v>31811</v>
      </c>
      <c r="C14456" t="s">
        <v>43553</v>
      </c>
      <c r="D14456" t="s">
        <v>43554</v>
      </c>
      <c r="E14456" t="s">
        <v>60</v>
      </c>
      <c r="F14456" s="7">
        <v>16.95</v>
      </c>
      <c r="G14456" t="s">
        <v>33</v>
      </c>
      <c r="H14456" t="s">
        <v>31814</v>
      </c>
      <c r="I14456" t="s">
        <v>31819</v>
      </c>
      <c r="M14456" t="s">
        <v>36</v>
      </c>
      <c r="N14456" t="str">
        <f>IF(AND(PESQUISA!$B$3&lt;&gt;"",OR(PESQUISA!$B$4="TODAS",B14456=PESQUISA!$B$4),ISNUMBER(SEARCH(PESQUISA!$B$3,D14456))),ROW()-1,"")</f>
        <v/>
      </c>
    </row>
    <row r="14457" spans="1:14" x14ac:dyDescent="0.3">
      <c r="A14457" t="s">
        <v>43555</v>
      </c>
      <c r="B14457" t="s">
        <v>31811</v>
      </c>
      <c r="C14457" t="s">
        <v>43556</v>
      </c>
      <c r="D14457" t="s">
        <v>43557</v>
      </c>
      <c r="E14457" t="s">
        <v>60</v>
      </c>
      <c r="F14457" s="7">
        <v>24.75</v>
      </c>
      <c r="G14457" t="s">
        <v>33</v>
      </c>
      <c r="H14457" t="s">
        <v>31814</v>
      </c>
      <c r="I14457" t="s">
        <v>31819</v>
      </c>
      <c r="M14457" t="s">
        <v>36</v>
      </c>
      <c r="N14457" t="str">
        <f>IF(AND(PESQUISA!$B$3&lt;&gt;"",OR(PESQUISA!$B$4="TODAS",B14457=PESQUISA!$B$4),ISNUMBER(SEARCH(PESQUISA!$B$3,D14457))),ROW()-1,"")</f>
        <v/>
      </c>
    </row>
    <row r="14458" spans="1:14" x14ac:dyDescent="0.3">
      <c r="A14458" t="s">
        <v>43558</v>
      </c>
      <c r="B14458" t="s">
        <v>31811</v>
      </c>
      <c r="C14458" t="s">
        <v>43559</v>
      </c>
      <c r="D14458" t="s">
        <v>43560</v>
      </c>
      <c r="E14458" t="s">
        <v>32</v>
      </c>
      <c r="F14458" s="7">
        <v>145.1</v>
      </c>
      <c r="G14458" t="s">
        <v>33</v>
      </c>
      <c r="H14458" t="s">
        <v>31814</v>
      </c>
      <c r="I14458" t="s">
        <v>31819</v>
      </c>
      <c r="M14458" t="s">
        <v>36</v>
      </c>
      <c r="N14458" t="str">
        <f>IF(AND(PESQUISA!$B$3&lt;&gt;"",OR(PESQUISA!$B$4="TODAS",B14458=PESQUISA!$B$4),ISNUMBER(SEARCH(PESQUISA!$B$3,D14458))),ROW()-1,"")</f>
        <v/>
      </c>
    </row>
    <row r="14459" spans="1:14" x14ac:dyDescent="0.3">
      <c r="A14459" t="s">
        <v>43561</v>
      </c>
      <c r="B14459" t="s">
        <v>31811</v>
      </c>
      <c r="C14459" t="s">
        <v>43562</v>
      </c>
      <c r="D14459" t="s">
        <v>43563</v>
      </c>
      <c r="E14459" t="s">
        <v>40</v>
      </c>
      <c r="G14459" t="s">
        <v>33</v>
      </c>
      <c r="H14459" t="s">
        <v>31814</v>
      </c>
      <c r="I14459" t="s">
        <v>31819</v>
      </c>
      <c r="M14459" t="s">
        <v>53</v>
      </c>
      <c r="N14459" t="str">
        <f>IF(AND(PESQUISA!$B$3&lt;&gt;"",OR(PESQUISA!$B$4="TODAS",B14459=PESQUISA!$B$4),ISNUMBER(SEARCH(PESQUISA!$B$3,D14459))),ROW()-1,"")</f>
        <v/>
      </c>
    </row>
    <row r="14460" spans="1:14" x14ac:dyDescent="0.3">
      <c r="A14460" t="s">
        <v>43564</v>
      </c>
      <c r="B14460" t="s">
        <v>31811</v>
      </c>
      <c r="C14460" t="s">
        <v>43565</v>
      </c>
      <c r="D14460" t="s">
        <v>43566</v>
      </c>
      <c r="E14460" t="s">
        <v>40</v>
      </c>
      <c r="F14460" s="7">
        <v>215.33</v>
      </c>
      <c r="G14460" t="s">
        <v>33</v>
      </c>
      <c r="H14460" t="s">
        <v>31814</v>
      </c>
      <c r="I14460" t="s">
        <v>31819</v>
      </c>
      <c r="M14460" t="s">
        <v>36</v>
      </c>
      <c r="N14460" t="str">
        <f>IF(AND(PESQUISA!$B$3&lt;&gt;"",OR(PESQUISA!$B$4="TODAS",B14460=PESQUISA!$B$4),ISNUMBER(SEARCH(PESQUISA!$B$3,D14460))),ROW()-1,"")</f>
        <v/>
      </c>
    </row>
    <row r="14461" spans="1:14" x14ac:dyDescent="0.3">
      <c r="A14461" t="s">
        <v>43567</v>
      </c>
      <c r="B14461" t="s">
        <v>31811</v>
      </c>
      <c r="C14461" t="s">
        <v>43568</v>
      </c>
      <c r="D14461" t="s">
        <v>43569</v>
      </c>
      <c r="E14461" t="s">
        <v>40</v>
      </c>
      <c r="F14461" s="7">
        <v>967</v>
      </c>
      <c r="G14461" t="s">
        <v>33</v>
      </c>
      <c r="H14461" t="s">
        <v>31814</v>
      </c>
      <c r="I14461" t="s">
        <v>32347</v>
      </c>
      <c r="M14461" t="s">
        <v>36</v>
      </c>
      <c r="N14461" t="str">
        <f>IF(AND(PESQUISA!$B$3&lt;&gt;"",OR(PESQUISA!$B$4="TODAS",B14461=PESQUISA!$B$4),ISNUMBER(SEARCH(PESQUISA!$B$3,D14461))),ROW()-1,"")</f>
        <v/>
      </c>
    </row>
    <row r="14462" spans="1:14" x14ac:dyDescent="0.3">
      <c r="A14462" t="s">
        <v>43570</v>
      </c>
      <c r="B14462" t="s">
        <v>31811</v>
      </c>
      <c r="C14462" t="s">
        <v>43571</v>
      </c>
      <c r="D14462" t="s">
        <v>43572</v>
      </c>
      <c r="E14462" t="s">
        <v>40</v>
      </c>
      <c r="F14462" s="7">
        <v>26.62</v>
      </c>
      <c r="G14462" t="s">
        <v>33</v>
      </c>
      <c r="H14462" t="s">
        <v>31814</v>
      </c>
      <c r="I14462" t="s">
        <v>31819</v>
      </c>
      <c r="M14462" t="s">
        <v>36</v>
      </c>
      <c r="N14462" t="str">
        <f>IF(AND(PESQUISA!$B$3&lt;&gt;"",OR(PESQUISA!$B$4="TODAS",B14462=PESQUISA!$B$4),ISNUMBER(SEARCH(PESQUISA!$B$3,D14462))),ROW()-1,"")</f>
        <v/>
      </c>
    </row>
    <row r="14463" spans="1:14" x14ac:dyDescent="0.3">
      <c r="A14463" t="s">
        <v>43573</v>
      </c>
      <c r="B14463" t="s">
        <v>31811</v>
      </c>
      <c r="C14463" t="s">
        <v>43574</v>
      </c>
      <c r="D14463" t="s">
        <v>43575</v>
      </c>
      <c r="E14463" t="s">
        <v>40</v>
      </c>
      <c r="F14463" s="7">
        <v>73.540000000000006</v>
      </c>
      <c r="G14463" t="s">
        <v>33</v>
      </c>
      <c r="H14463" t="s">
        <v>31814</v>
      </c>
      <c r="I14463" t="s">
        <v>31819</v>
      </c>
      <c r="M14463" t="s">
        <v>36</v>
      </c>
      <c r="N14463" t="str">
        <f>IF(AND(PESQUISA!$B$3&lt;&gt;"",OR(PESQUISA!$B$4="TODAS",B14463=PESQUISA!$B$4),ISNUMBER(SEARCH(PESQUISA!$B$3,D14463))),ROW()-1,"")</f>
        <v/>
      </c>
    </row>
    <row r="14464" spans="1:14" x14ac:dyDescent="0.3">
      <c r="A14464" t="s">
        <v>43576</v>
      </c>
      <c r="B14464" t="s">
        <v>31811</v>
      </c>
      <c r="C14464" t="s">
        <v>43577</v>
      </c>
      <c r="D14464" t="s">
        <v>43578</v>
      </c>
      <c r="E14464" t="s">
        <v>40</v>
      </c>
      <c r="F14464" s="7">
        <v>3.54</v>
      </c>
      <c r="G14464" t="s">
        <v>33</v>
      </c>
      <c r="H14464" t="s">
        <v>31814</v>
      </c>
      <c r="I14464" t="s">
        <v>31819</v>
      </c>
      <c r="M14464" t="s">
        <v>36</v>
      </c>
      <c r="N14464" t="str">
        <f>IF(AND(PESQUISA!$B$3&lt;&gt;"",OR(PESQUISA!$B$4="TODAS",B14464=PESQUISA!$B$4),ISNUMBER(SEARCH(PESQUISA!$B$3,D14464))),ROW()-1,"")</f>
        <v/>
      </c>
    </row>
    <row r="14465" spans="1:14" x14ac:dyDescent="0.3">
      <c r="A14465" t="s">
        <v>43579</v>
      </c>
      <c r="B14465" t="s">
        <v>31811</v>
      </c>
      <c r="C14465" t="s">
        <v>43580</v>
      </c>
      <c r="D14465" t="s">
        <v>43581</v>
      </c>
      <c r="E14465" t="s">
        <v>40</v>
      </c>
      <c r="G14465" t="s">
        <v>33</v>
      </c>
      <c r="H14465" t="s">
        <v>31814</v>
      </c>
      <c r="I14465" t="s">
        <v>31819</v>
      </c>
      <c r="M14465" t="s">
        <v>53</v>
      </c>
      <c r="N14465" t="str">
        <f>IF(AND(PESQUISA!$B$3&lt;&gt;"",OR(PESQUISA!$B$4="TODAS",B14465=PESQUISA!$B$4),ISNUMBER(SEARCH(PESQUISA!$B$3,D14465))),ROW()-1,"")</f>
        <v/>
      </c>
    </row>
    <row r="14466" spans="1:14" x14ac:dyDescent="0.3">
      <c r="A14466" t="s">
        <v>43582</v>
      </c>
      <c r="B14466" t="s">
        <v>31811</v>
      </c>
      <c r="C14466" t="s">
        <v>43583</v>
      </c>
      <c r="D14466" t="s">
        <v>43584</v>
      </c>
      <c r="E14466" t="s">
        <v>40</v>
      </c>
      <c r="G14466" t="s">
        <v>33</v>
      </c>
      <c r="H14466" t="s">
        <v>31814</v>
      </c>
      <c r="I14466" t="s">
        <v>31819</v>
      </c>
      <c r="M14466" t="s">
        <v>53</v>
      </c>
      <c r="N14466" t="str">
        <f>IF(AND(PESQUISA!$B$3&lt;&gt;"",OR(PESQUISA!$B$4="TODAS",B14466=PESQUISA!$B$4),ISNUMBER(SEARCH(PESQUISA!$B$3,D14466))),ROW()-1,"")</f>
        <v/>
      </c>
    </row>
    <row r="14467" spans="1:14" x14ac:dyDescent="0.3">
      <c r="A14467" t="s">
        <v>43585</v>
      </c>
      <c r="B14467" t="s">
        <v>31811</v>
      </c>
      <c r="C14467" t="s">
        <v>43586</v>
      </c>
      <c r="D14467" t="s">
        <v>43587</v>
      </c>
      <c r="E14467" t="s">
        <v>40</v>
      </c>
      <c r="G14467" t="s">
        <v>33</v>
      </c>
      <c r="H14467" t="s">
        <v>31814</v>
      </c>
      <c r="I14467" t="s">
        <v>31819</v>
      </c>
      <c r="M14467" t="s">
        <v>53</v>
      </c>
      <c r="N14467" t="str">
        <f>IF(AND(PESQUISA!$B$3&lt;&gt;"",OR(PESQUISA!$B$4="TODAS",B14467=PESQUISA!$B$4),ISNUMBER(SEARCH(PESQUISA!$B$3,D14467))),ROW()-1,"")</f>
        <v/>
      </c>
    </row>
    <row r="14468" spans="1:14" x14ac:dyDescent="0.3">
      <c r="A14468" t="s">
        <v>43588</v>
      </c>
      <c r="B14468" t="s">
        <v>31811</v>
      </c>
      <c r="C14468" t="s">
        <v>43589</v>
      </c>
      <c r="D14468" t="s">
        <v>43590</v>
      </c>
      <c r="E14468" t="s">
        <v>40</v>
      </c>
      <c r="G14468" t="s">
        <v>33</v>
      </c>
      <c r="H14468" t="s">
        <v>31814</v>
      </c>
      <c r="I14468" t="s">
        <v>31819</v>
      </c>
      <c r="M14468" t="s">
        <v>53</v>
      </c>
      <c r="N14468" t="str">
        <f>IF(AND(PESQUISA!$B$3&lt;&gt;"",OR(PESQUISA!$B$4="TODAS",B14468=PESQUISA!$B$4),ISNUMBER(SEARCH(PESQUISA!$B$3,D14468))),ROW()-1,"")</f>
        <v/>
      </c>
    </row>
    <row r="14469" spans="1:14" x14ac:dyDescent="0.3">
      <c r="A14469" t="s">
        <v>43591</v>
      </c>
      <c r="B14469" t="s">
        <v>31811</v>
      </c>
      <c r="C14469" t="s">
        <v>43592</v>
      </c>
      <c r="D14469" t="s">
        <v>43593</v>
      </c>
      <c r="E14469" t="s">
        <v>40</v>
      </c>
      <c r="G14469" t="s">
        <v>33</v>
      </c>
      <c r="H14469" t="s">
        <v>31814</v>
      </c>
      <c r="I14469" t="s">
        <v>31819</v>
      </c>
      <c r="M14469" t="s">
        <v>53</v>
      </c>
      <c r="N14469" t="str">
        <f>IF(AND(PESQUISA!$B$3&lt;&gt;"",OR(PESQUISA!$B$4="TODAS",B14469=PESQUISA!$B$4),ISNUMBER(SEARCH(PESQUISA!$B$3,D14469))),ROW()-1,"")</f>
        <v/>
      </c>
    </row>
    <row r="14470" spans="1:14" x14ac:dyDescent="0.3">
      <c r="A14470" t="s">
        <v>43594</v>
      </c>
      <c r="B14470" t="s">
        <v>31811</v>
      </c>
      <c r="C14470" t="s">
        <v>43595</v>
      </c>
      <c r="D14470" t="s">
        <v>43596</v>
      </c>
      <c r="E14470" t="s">
        <v>40</v>
      </c>
      <c r="G14470" t="s">
        <v>33</v>
      </c>
      <c r="H14470" t="s">
        <v>31814</v>
      </c>
      <c r="I14470" t="s">
        <v>31819</v>
      </c>
      <c r="M14470" t="s">
        <v>53</v>
      </c>
      <c r="N14470" t="str">
        <f>IF(AND(PESQUISA!$B$3&lt;&gt;"",OR(PESQUISA!$B$4="TODAS",B14470=PESQUISA!$B$4),ISNUMBER(SEARCH(PESQUISA!$B$3,D14470))),ROW()-1,"")</f>
        <v/>
      </c>
    </row>
    <row r="14471" spans="1:14" x14ac:dyDescent="0.3">
      <c r="A14471" t="s">
        <v>43597</v>
      </c>
      <c r="B14471" t="s">
        <v>31811</v>
      </c>
      <c r="C14471" t="s">
        <v>43598</v>
      </c>
      <c r="D14471" t="s">
        <v>43599</v>
      </c>
      <c r="E14471" t="s">
        <v>40</v>
      </c>
      <c r="G14471" t="s">
        <v>33</v>
      </c>
      <c r="H14471" t="s">
        <v>31814</v>
      </c>
      <c r="I14471" t="s">
        <v>31819</v>
      </c>
      <c r="M14471" t="s">
        <v>53</v>
      </c>
      <c r="N14471" t="str">
        <f>IF(AND(PESQUISA!$B$3&lt;&gt;"",OR(PESQUISA!$B$4="TODAS",B14471=PESQUISA!$B$4),ISNUMBER(SEARCH(PESQUISA!$B$3,D14471))),ROW()-1,"")</f>
        <v/>
      </c>
    </row>
    <row r="14472" spans="1:14" x14ac:dyDescent="0.3">
      <c r="A14472" t="s">
        <v>43600</v>
      </c>
      <c r="B14472" t="s">
        <v>31811</v>
      </c>
      <c r="C14472" t="s">
        <v>43601</v>
      </c>
      <c r="D14472" t="s">
        <v>43602</v>
      </c>
      <c r="E14472" t="s">
        <v>40</v>
      </c>
      <c r="G14472" t="s">
        <v>33</v>
      </c>
      <c r="H14472" t="s">
        <v>31814</v>
      </c>
      <c r="I14472" t="s">
        <v>31819</v>
      </c>
      <c r="M14472" t="s">
        <v>53</v>
      </c>
      <c r="N14472" t="str">
        <f>IF(AND(PESQUISA!$B$3&lt;&gt;"",OR(PESQUISA!$B$4="TODAS",B14472=PESQUISA!$B$4),ISNUMBER(SEARCH(PESQUISA!$B$3,D14472))),ROW()-1,"")</f>
        <v/>
      </c>
    </row>
    <row r="14473" spans="1:14" x14ac:dyDescent="0.3">
      <c r="A14473" t="s">
        <v>43603</v>
      </c>
      <c r="B14473" t="s">
        <v>31811</v>
      </c>
      <c r="C14473" t="s">
        <v>43604</v>
      </c>
      <c r="D14473" t="s">
        <v>43605</v>
      </c>
      <c r="E14473" t="s">
        <v>40</v>
      </c>
      <c r="G14473" t="s">
        <v>33</v>
      </c>
      <c r="H14473" t="s">
        <v>31814</v>
      </c>
      <c r="I14473" t="s">
        <v>31819</v>
      </c>
      <c r="M14473" t="s">
        <v>53</v>
      </c>
      <c r="N14473" t="str">
        <f>IF(AND(PESQUISA!$B$3&lt;&gt;"",OR(PESQUISA!$B$4="TODAS",B14473=PESQUISA!$B$4),ISNUMBER(SEARCH(PESQUISA!$B$3,D14473))),ROW()-1,"")</f>
        <v/>
      </c>
    </row>
    <row r="14474" spans="1:14" x14ac:dyDescent="0.3">
      <c r="A14474" t="s">
        <v>43606</v>
      </c>
      <c r="B14474" t="s">
        <v>31811</v>
      </c>
      <c r="C14474" t="s">
        <v>43607</v>
      </c>
      <c r="D14474" t="s">
        <v>43608</v>
      </c>
      <c r="E14474" t="s">
        <v>40</v>
      </c>
      <c r="G14474" t="s">
        <v>33</v>
      </c>
      <c r="H14474" t="s">
        <v>31814</v>
      </c>
      <c r="I14474" t="s">
        <v>31819</v>
      </c>
      <c r="M14474" t="s">
        <v>53</v>
      </c>
      <c r="N14474" t="str">
        <f>IF(AND(PESQUISA!$B$3&lt;&gt;"",OR(PESQUISA!$B$4="TODAS",B14474=PESQUISA!$B$4),ISNUMBER(SEARCH(PESQUISA!$B$3,D14474))),ROW()-1,"")</f>
        <v/>
      </c>
    </row>
    <row r="14475" spans="1:14" x14ac:dyDescent="0.3">
      <c r="A14475" t="s">
        <v>43609</v>
      </c>
      <c r="B14475" t="s">
        <v>31811</v>
      </c>
      <c r="C14475" t="s">
        <v>43610</v>
      </c>
      <c r="D14475" t="s">
        <v>43611</v>
      </c>
      <c r="E14475" t="s">
        <v>40</v>
      </c>
      <c r="G14475" t="s">
        <v>33</v>
      </c>
      <c r="H14475" t="s">
        <v>31814</v>
      </c>
      <c r="I14475" t="s">
        <v>31819</v>
      </c>
      <c r="M14475" t="s">
        <v>53</v>
      </c>
      <c r="N14475" t="str">
        <f>IF(AND(PESQUISA!$B$3&lt;&gt;"",OR(PESQUISA!$B$4="TODAS",B14475=PESQUISA!$B$4),ISNUMBER(SEARCH(PESQUISA!$B$3,D14475))),ROW()-1,"")</f>
        <v/>
      </c>
    </row>
    <row r="14476" spans="1:14" x14ac:dyDescent="0.3">
      <c r="A14476" t="s">
        <v>43612</v>
      </c>
      <c r="B14476" t="s">
        <v>31811</v>
      </c>
      <c r="C14476" t="s">
        <v>43613</v>
      </c>
      <c r="D14476" t="s">
        <v>43614</v>
      </c>
      <c r="E14476" t="s">
        <v>40</v>
      </c>
      <c r="G14476" t="s">
        <v>33</v>
      </c>
      <c r="H14476" t="s">
        <v>31814</v>
      </c>
      <c r="I14476" t="s">
        <v>31819</v>
      </c>
      <c r="M14476" t="s">
        <v>53</v>
      </c>
      <c r="N14476" t="str">
        <f>IF(AND(PESQUISA!$B$3&lt;&gt;"",OR(PESQUISA!$B$4="TODAS",B14476=PESQUISA!$B$4),ISNUMBER(SEARCH(PESQUISA!$B$3,D14476))),ROW()-1,"")</f>
        <v/>
      </c>
    </row>
    <row r="14477" spans="1:14" x14ac:dyDescent="0.3">
      <c r="A14477" t="s">
        <v>43615</v>
      </c>
      <c r="B14477" t="s">
        <v>31811</v>
      </c>
      <c r="C14477" t="s">
        <v>43616</v>
      </c>
      <c r="D14477" t="s">
        <v>43617</v>
      </c>
      <c r="E14477" t="s">
        <v>40</v>
      </c>
      <c r="G14477" t="s">
        <v>33</v>
      </c>
      <c r="H14477" t="s">
        <v>31814</v>
      </c>
      <c r="I14477" t="s">
        <v>31819</v>
      </c>
      <c r="M14477" t="s">
        <v>53</v>
      </c>
      <c r="N14477" t="str">
        <f>IF(AND(PESQUISA!$B$3&lt;&gt;"",OR(PESQUISA!$B$4="TODAS",B14477=PESQUISA!$B$4),ISNUMBER(SEARCH(PESQUISA!$B$3,D14477))),ROW()-1,"")</f>
        <v/>
      </c>
    </row>
    <row r="14478" spans="1:14" x14ac:dyDescent="0.3">
      <c r="A14478" t="s">
        <v>43618</v>
      </c>
      <c r="B14478" t="s">
        <v>31811</v>
      </c>
      <c r="C14478" t="s">
        <v>43619</v>
      </c>
      <c r="D14478" t="s">
        <v>43620</v>
      </c>
      <c r="E14478" t="s">
        <v>40</v>
      </c>
      <c r="G14478" t="s">
        <v>33</v>
      </c>
      <c r="H14478" t="s">
        <v>31814</v>
      </c>
      <c r="I14478" t="s">
        <v>31819</v>
      </c>
      <c r="M14478" t="s">
        <v>53</v>
      </c>
      <c r="N14478" t="str">
        <f>IF(AND(PESQUISA!$B$3&lt;&gt;"",OR(PESQUISA!$B$4="TODAS",B14478=PESQUISA!$B$4),ISNUMBER(SEARCH(PESQUISA!$B$3,D14478))),ROW()-1,"")</f>
        <v/>
      </c>
    </row>
    <row r="14479" spans="1:14" x14ac:dyDescent="0.3">
      <c r="A14479" t="s">
        <v>43621</v>
      </c>
      <c r="B14479" t="s">
        <v>31811</v>
      </c>
      <c r="C14479" t="s">
        <v>43622</v>
      </c>
      <c r="D14479" t="s">
        <v>43623</v>
      </c>
      <c r="E14479" t="s">
        <v>40</v>
      </c>
      <c r="F14479" s="7">
        <v>2.19</v>
      </c>
      <c r="G14479" t="s">
        <v>33</v>
      </c>
      <c r="H14479" t="s">
        <v>31814</v>
      </c>
      <c r="I14479" t="s">
        <v>31819</v>
      </c>
      <c r="M14479" t="s">
        <v>36</v>
      </c>
      <c r="N14479" t="str">
        <f>IF(AND(PESQUISA!$B$3&lt;&gt;"",OR(PESQUISA!$B$4="TODAS",B14479=PESQUISA!$B$4),ISNUMBER(SEARCH(PESQUISA!$B$3,D14479))),ROW()-1,"")</f>
        <v/>
      </c>
    </row>
    <row r="14480" spans="1:14" x14ac:dyDescent="0.3">
      <c r="A14480" t="s">
        <v>43624</v>
      </c>
      <c r="B14480" t="s">
        <v>31811</v>
      </c>
      <c r="C14480" t="s">
        <v>43625</v>
      </c>
      <c r="D14480" t="s">
        <v>43626</v>
      </c>
      <c r="E14480" t="s">
        <v>40</v>
      </c>
      <c r="F14480" s="7">
        <v>2.35</v>
      </c>
      <c r="G14480" t="s">
        <v>33</v>
      </c>
      <c r="H14480" t="s">
        <v>31814</v>
      </c>
      <c r="I14480" t="s">
        <v>31819</v>
      </c>
      <c r="M14480" t="s">
        <v>36</v>
      </c>
      <c r="N14480" t="str">
        <f>IF(AND(PESQUISA!$B$3&lt;&gt;"",OR(PESQUISA!$B$4="TODAS",B14480=PESQUISA!$B$4),ISNUMBER(SEARCH(PESQUISA!$B$3,D14480))),ROW()-1,"")</f>
        <v/>
      </c>
    </row>
    <row r="14481" spans="1:14" x14ac:dyDescent="0.3">
      <c r="A14481" t="s">
        <v>43627</v>
      </c>
      <c r="B14481" t="s">
        <v>31811</v>
      </c>
      <c r="C14481" t="s">
        <v>43628</v>
      </c>
      <c r="D14481" t="s">
        <v>43629</v>
      </c>
      <c r="E14481" t="s">
        <v>40</v>
      </c>
      <c r="F14481" s="7">
        <v>2.72</v>
      </c>
      <c r="G14481" t="s">
        <v>33</v>
      </c>
      <c r="H14481" t="s">
        <v>31814</v>
      </c>
      <c r="I14481" t="s">
        <v>31819</v>
      </c>
      <c r="M14481" t="s">
        <v>36</v>
      </c>
      <c r="N14481" t="str">
        <f>IF(AND(PESQUISA!$B$3&lt;&gt;"",OR(PESQUISA!$B$4="TODAS",B14481=PESQUISA!$B$4),ISNUMBER(SEARCH(PESQUISA!$B$3,D14481))),ROW()-1,"")</f>
        <v/>
      </c>
    </row>
    <row r="14482" spans="1:14" x14ac:dyDescent="0.3">
      <c r="A14482" t="s">
        <v>43630</v>
      </c>
      <c r="B14482" t="s">
        <v>31811</v>
      </c>
      <c r="C14482" t="s">
        <v>43631</v>
      </c>
      <c r="D14482" t="s">
        <v>43632</v>
      </c>
      <c r="E14482" t="s">
        <v>40</v>
      </c>
      <c r="F14482" s="7">
        <v>2.19</v>
      </c>
      <c r="G14482" t="s">
        <v>33</v>
      </c>
      <c r="H14482" t="s">
        <v>31814</v>
      </c>
      <c r="I14482" t="s">
        <v>31819</v>
      </c>
      <c r="M14482" t="s">
        <v>36</v>
      </c>
      <c r="N14482" t="str">
        <f>IF(AND(PESQUISA!$B$3&lt;&gt;"",OR(PESQUISA!$B$4="TODAS",B14482=PESQUISA!$B$4),ISNUMBER(SEARCH(PESQUISA!$B$3,D14482))),ROW()-1,"")</f>
        <v/>
      </c>
    </row>
    <row r="14483" spans="1:14" x14ac:dyDescent="0.3">
      <c r="A14483" t="s">
        <v>43633</v>
      </c>
      <c r="B14483" t="s">
        <v>31811</v>
      </c>
      <c r="C14483" t="s">
        <v>43634</v>
      </c>
      <c r="D14483" t="s">
        <v>43635</v>
      </c>
      <c r="E14483" t="s">
        <v>40</v>
      </c>
      <c r="G14483" t="s">
        <v>33</v>
      </c>
      <c r="H14483" t="s">
        <v>31814</v>
      </c>
      <c r="I14483" t="s">
        <v>31819</v>
      </c>
      <c r="M14483" t="s">
        <v>53</v>
      </c>
      <c r="N14483" t="str">
        <f>IF(AND(PESQUISA!$B$3&lt;&gt;"",OR(PESQUISA!$B$4="TODAS",B14483=PESQUISA!$B$4),ISNUMBER(SEARCH(PESQUISA!$B$3,D14483))),ROW()-1,"")</f>
        <v/>
      </c>
    </row>
    <row r="14484" spans="1:14" x14ac:dyDescent="0.3">
      <c r="A14484" t="s">
        <v>43636</v>
      </c>
      <c r="B14484" t="s">
        <v>31811</v>
      </c>
      <c r="C14484" t="s">
        <v>43637</v>
      </c>
      <c r="D14484" t="s">
        <v>43638</v>
      </c>
      <c r="E14484" t="s">
        <v>40</v>
      </c>
      <c r="G14484" t="s">
        <v>33</v>
      </c>
      <c r="H14484" t="s">
        <v>31814</v>
      </c>
      <c r="I14484" t="s">
        <v>31819</v>
      </c>
      <c r="M14484" t="s">
        <v>53</v>
      </c>
      <c r="N14484" t="str">
        <f>IF(AND(PESQUISA!$B$3&lt;&gt;"",OR(PESQUISA!$B$4="TODAS",B14484=PESQUISA!$B$4),ISNUMBER(SEARCH(PESQUISA!$B$3,D14484))),ROW()-1,"")</f>
        <v/>
      </c>
    </row>
    <row r="14485" spans="1:14" x14ac:dyDescent="0.3">
      <c r="A14485" t="s">
        <v>43639</v>
      </c>
      <c r="B14485" t="s">
        <v>31811</v>
      </c>
      <c r="C14485" t="s">
        <v>43640</v>
      </c>
      <c r="D14485" t="s">
        <v>43641</v>
      </c>
      <c r="E14485" t="s">
        <v>40</v>
      </c>
      <c r="F14485" s="7">
        <v>5.17</v>
      </c>
      <c r="G14485" t="s">
        <v>33</v>
      </c>
      <c r="H14485" t="s">
        <v>31814</v>
      </c>
      <c r="I14485" t="s">
        <v>31819</v>
      </c>
      <c r="M14485" t="s">
        <v>36</v>
      </c>
      <c r="N14485" t="str">
        <f>IF(AND(PESQUISA!$B$3&lt;&gt;"",OR(PESQUISA!$B$4="TODAS",B14485=PESQUISA!$B$4),ISNUMBER(SEARCH(PESQUISA!$B$3,D14485))),ROW()-1,"")</f>
        <v/>
      </c>
    </row>
    <row r="14486" spans="1:14" x14ac:dyDescent="0.3">
      <c r="A14486" t="s">
        <v>43642</v>
      </c>
      <c r="B14486" t="s">
        <v>31811</v>
      </c>
      <c r="C14486" t="s">
        <v>43643</v>
      </c>
      <c r="D14486" t="s">
        <v>43644</v>
      </c>
      <c r="E14486" t="s">
        <v>40</v>
      </c>
      <c r="F14486" s="7">
        <v>5.91</v>
      </c>
      <c r="G14486" t="s">
        <v>33</v>
      </c>
      <c r="H14486" t="s">
        <v>31814</v>
      </c>
      <c r="I14486" t="s">
        <v>31819</v>
      </c>
      <c r="M14486" t="s">
        <v>36</v>
      </c>
      <c r="N14486" t="str">
        <f>IF(AND(PESQUISA!$B$3&lt;&gt;"",OR(PESQUISA!$B$4="TODAS",B14486=PESQUISA!$B$4),ISNUMBER(SEARCH(PESQUISA!$B$3,D14486))),ROW()-1,"")</f>
        <v/>
      </c>
    </row>
    <row r="14487" spans="1:14" x14ac:dyDescent="0.3">
      <c r="A14487" t="s">
        <v>43645</v>
      </c>
      <c r="B14487" t="s">
        <v>31811</v>
      </c>
      <c r="C14487" t="s">
        <v>43646</v>
      </c>
      <c r="D14487" t="s">
        <v>43647</v>
      </c>
      <c r="E14487" t="s">
        <v>40</v>
      </c>
      <c r="F14487" s="7">
        <v>8.7200000000000006</v>
      </c>
      <c r="G14487" t="s">
        <v>33</v>
      </c>
      <c r="H14487" t="s">
        <v>31814</v>
      </c>
      <c r="I14487" t="s">
        <v>31819</v>
      </c>
      <c r="M14487" t="s">
        <v>36</v>
      </c>
      <c r="N14487" t="str">
        <f>IF(AND(PESQUISA!$B$3&lt;&gt;"",OR(PESQUISA!$B$4="TODAS",B14487=PESQUISA!$B$4),ISNUMBER(SEARCH(PESQUISA!$B$3,D14487))),ROW()-1,"")</f>
        <v/>
      </c>
    </row>
    <row r="14488" spans="1:14" x14ac:dyDescent="0.3">
      <c r="A14488" t="s">
        <v>43648</v>
      </c>
      <c r="B14488" t="s">
        <v>31811</v>
      </c>
      <c r="C14488" t="s">
        <v>43649</v>
      </c>
      <c r="D14488" t="s">
        <v>43650</v>
      </c>
      <c r="E14488" t="s">
        <v>40</v>
      </c>
      <c r="F14488" s="7">
        <v>10.7</v>
      </c>
      <c r="G14488" t="s">
        <v>33</v>
      </c>
      <c r="H14488" t="s">
        <v>31814</v>
      </c>
      <c r="I14488" t="s">
        <v>31819</v>
      </c>
      <c r="M14488" t="s">
        <v>36</v>
      </c>
      <c r="N14488" t="str">
        <f>IF(AND(PESQUISA!$B$3&lt;&gt;"",OR(PESQUISA!$B$4="TODAS",B14488=PESQUISA!$B$4),ISNUMBER(SEARCH(PESQUISA!$B$3,D14488))),ROW()-1,"")</f>
        <v/>
      </c>
    </row>
    <row r="14489" spans="1:14" x14ac:dyDescent="0.3">
      <c r="A14489" t="s">
        <v>43651</v>
      </c>
      <c r="B14489" t="s">
        <v>31811</v>
      </c>
      <c r="C14489" t="s">
        <v>43652</v>
      </c>
      <c r="D14489" t="s">
        <v>43653</v>
      </c>
      <c r="E14489" t="s">
        <v>40</v>
      </c>
      <c r="G14489" t="s">
        <v>33</v>
      </c>
      <c r="H14489" t="s">
        <v>31814</v>
      </c>
      <c r="I14489" t="s">
        <v>31819</v>
      </c>
      <c r="M14489" t="s">
        <v>53</v>
      </c>
      <c r="N14489" t="str">
        <f>IF(AND(PESQUISA!$B$3&lt;&gt;"",OR(PESQUISA!$B$4="TODAS",B14489=PESQUISA!$B$4),ISNUMBER(SEARCH(PESQUISA!$B$3,D14489))),ROW()-1,"")</f>
        <v/>
      </c>
    </row>
    <row r="14490" spans="1:14" x14ac:dyDescent="0.3">
      <c r="A14490" t="s">
        <v>43654</v>
      </c>
      <c r="B14490" t="s">
        <v>31811</v>
      </c>
      <c r="C14490" t="s">
        <v>43655</v>
      </c>
      <c r="D14490" t="s">
        <v>43656</v>
      </c>
      <c r="E14490" t="s">
        <v>40</v>
      </c>
      <c r="G14490" t="s">
        <v>33</v>
      </c>
      <c r="H14490" t="s">
        <v>31814</v>
      </c>
      <c r="I14490" t="s">
        <v>31819</v>
      </c>
      <c r="M14490" t="s">
        <v>53</v>
      </c>
      <c r="N14490" t="str">
        <f>IF(AND(PESQUISA!$B$3&lt;&gt;"",OR(PESQUISA!$B$4="TODAS",B14490=PESQUISA!$B$4),ISNUMBER(SEARCH(PESQUISA!$B$3,D14490))),ROW()-1,"")</f>
        <v/>
      </c>
    </row>
    <row r="14491" spans="1:14" x14ac:dyDescent="0.3">
      <c r="A14491" t="s">
        <v>43657</v>
      </c>
      <c r="B14491" t="s">
        <v>31811</v>
      </c>
      <c r="C14491" t="s">
        <v>43658</v>
      </c>
      <c r="D14491" t="s">
        <v>43659</v>
      </c>
      <c r="E14491" t="s">
        <v>40</v>
      </c>
      <c r="G14491" t="s">
        <v>33</v>
      </c>
      <c r="H14491" t="s">
        <v>31814</v>
      </c>
      <c r="I14491" t="s">
        <v>31819</v>
      </c>
      <c r="M14491" t="s">
        <v>53</v>
      </c>
      <c r="N14491" t="str">
        <f>IF(AND(PESQUISA!$B$3&lt;&gt;"",OR(PESQUISA!$B$4="TODAS",B14491=PESQUISA!$B$4),ISNUMBER(SEARCH(PESQUISA!$B$3,D14491))),ROW()-1,"")</f>
        <v/>
      </c>
    </row>
    <row r="14492" spans="1:14" x14ac:dyDescent="0.3">
      <c r="A14492" t="s">
        <v>43660</v>
      </c>
      <c r="B14492" t="s">
        <v>31811</v>
      </c>
      <c r="C14492" t="s">
        <v>43661</v>
      </c>
      <c r="D14492" t="s">
        <v>43662</v>
      </c>
      <c r="E14492" t="s">
        <v>40</v>
      </c>
      <c r="G14492" t="s">
        <v>33</v>
      </c>
      <c r="H14492" t="s">
        <v>31814</v>
      </c>
      <c r="I14492" t="s">
        <v>31819</v>
      </c>
      <c r="M14492" t="s">
        <v>53</v>
      </c>
      <c r="N14492" t="str">
        <f>IF(AND(PESQUISA!$B$3&lt;&gt;"",OR(PESQUISA!$B$4="TODAS",B14492=PESQUISA!$B$4),ISNUMBER(SEARCH(PESQUISA!$B$3,D14492))),ROW()-1,"")</f>
        <v/>
      </c>
    </row>
    <row r="14493" spans="1:14" x14ac:dyDescent="0.3">
      <c r="A14493" t="s">
        <v>43663</v>
      </c>
      <c r="B14493" t="s">
        <v>31811</v>
      </c>
      <c r="C14493" t="s">
        <v>43664</v>
      </c>
      <c r="D14493" t="s">
        <v>43665</v>
      </c>
      <c r="E14493" t="s">
        <v>40</v>
      </c>
      <c r="G14493" t="s">
        <v>33</v>
      </c>
      <c r="H14493" t="s">
        <v>31814</v>
      </c>
      <c r="I14493" t="s">
        <v>31819</v>
      </c>
      <c r="M14493" t="s">
        <v>53</v>
      </c>
      <c r="N14493" t="str">
        <f>IF(AND(PESQUISA!$B$3&lt;&gt;"",OR(PESQUISA!$B$4="TODAS",B14493=PESQUISA!$B$4),ISNUMBER(SEARCH(PESQUISA!$B$3,D14493))),ROW()-1,"")</f>
        <v/>
      </c>
    </row>
    <row r="14494" spans="1:14" x14ac:dyDescent="0.3">
      <c r="A14494" t="s">
        <v>43666</v>
      </c>
      <c r="B14494" t="s">
        <v>31811</v>
      </c>
      <c r="C14494" t="s">
        <v>43667</v>
      </c>
      <c r="D14494" t="s">
        <v>43668</v>
      </c>
      <c r="E14494" t="s">
        <v>40</v>
      </c>
      <c r="G14494" t="s">
        <v>33</v>
      </c>
      <c r="H14494" t="s">
        <v>31814</v>
      </c>
      <c r="I14494" t="s">
        <v>31819</v>
      </c>
      <c r="M14494" t="s">
        <v>53</v>
      </c>
      <c r="N14494" t="str">
        <f>IF(AND(PESQUISA!$B$3&lt;&gt;"",OR(PESQUISA!$B$4="TODAS",B14494=PESQUISA!$B$4),ISNUMBER(SEARCH(PESQUISA!$B$3,D14494))),ROW()-1,"")</f>
        <v/>
      </c>
    </row>
    <row r="14495" spans="1:14" x14ac:dyDescent="0.3">
      <c r="A14495" t="s">
        <v>43669</v>
      </c>
      <c r="B14495" t="s">
        <v>31811</v>
      </c>
      <c r="C14495" t="s">
        <v>43670</v>
      </c>
      <c r="D14495" t="s">
        <v>43671</v>
      </c>
      <c r="E14495" t="s">
        <v>40</v>
      </c>
      <c r="G14495" t="s">
        <v>33</v>
      </c>
      <c r="H14495" t="s">
        <v>31814</v>
      </c>
      <c r="I14495" t="s">
        <v>31819</v>
      </c>
      <c r="M14495" t="s">
        <v>53</v>
      </c>
      <c r="N14495" t="str">
        <f>IF(AND(PESQUISA!$B$3&lt;&gt;"",OR(PESQUISA!$B$4="TODAS",B14495=PESQUISA!$B$4),ISNUMBER(SEARCH(PESQUISA!$B$3,D14495))),ROW()-1,"")</f>
        <v/>
      </c>
    </row>
    <row r="14496" spans="1:14" x14ac:dyDescent="0.3">
      <c r="A14496" t="s">
        <v>43672</v>
      </c>
      <c r="B14496" t="s">
        <v>31811</v>
      </c>
      <c r="C14496" t="s">
        <v>43673</v>
      </c>
      <c r="D14496" t="s">
        <v>43674</v>
      </c>
      <c r="E14496" t="s">
        <v>40</v>
      </c>
      <c r="G14496" t="s">
        <v>33</v>
      </c>
      <c r="H14496" t="s">
        <v>31814</v>
      </c>
      <c r="I14496" t="s">
        <v>31819</v>
      </c>
      <c r="M14496" t="s">
        <v>53</v>
      </c>
      <c r="N14496" t="str">
        <f>IF(AND(PESQUISA!$B$3&lt;&gt;"",OR(PESQUISA!$B$4="TODAS",B14496=PESQUISA!$B$4),ISNUMBER(SEARCH(PESQUISA!$B$3,D14496))),ROW()-1,"")</f>
        <v/>
      </c>
    </row>
    <row r="14497" spans="1:14" x14ac:dyDescent="0.3">
      <c r="A14497" t="s">
        <v>43675</v>
      </c>
      <c r="B14497" t="s">
        <v>31811</v>
      </c>
      <c r="C14497" t="s">
        <v>43676</v>
      </c>
      <c r="D14497" t="s">
        <v>43677</v>
      </c>
      <c r="E14497" t="s">
        <v>40</v>
      </c>
      <c r="G14497" t="s">
        <v>33</v>
      </c>
      <c r="H14497" t="s">
        <v>31814</v>
      </c>
      <c r="I14497" t="s">
        <v>31819</v>
      </c>
      <c r="M14497" t="s">
        <v>53</v>
      </c>
      <c r="N14497" t="str">
        <f>IF(AND(PESQUISA!$B$3&lt;&gt;"",OR(PESQUISA!$B$4="TODAS",B14497=PESQUISA!$B$4),ISNUMBER(SEARCH(PESQUISA!$B$3,D14497))),ROW()-1,"")</f>
        <v/>
      </c>
    </row>
    <row r="14498" spans="1:14" x14ac:dyDescent="0.3">
      <c r="A14498" t="s">
        <v>43678</v>
      </c>
      <c r="B14498" t="s">
        <v>31811</v>
      </c>
      <c r="C14498" t="s">
        <v>43679</v>
      </c>
      <c r="D14498" t="s">
        <v>43680</v>
      </c>
      <c r="E14498" t="s">
        <v>40</v>
      </c>
      <c r="G14498" t="s">
        <v>33</v>
      </c>
      <c r="H14498" t="s">
        <v>31814</v>
      </c>
      <c r="I14498" t="s">
        <v>31819</v>
      </c>
      <c r="M14498" t="s">
        <v>53</v>
      </c>
      <c r="N14498" t="str">
        <f>IF(AND(PESQUISA!$B$3&lt;&gt;"",OR(PESQUISA!$B$4="TODAS",B14498=PESQUISA!$B$4),ISNUMBER(SEARCH(PESQUISA!$B$3,D14498))),ROW()-1,"")</f>
        <v/>
      </c>
    </row>
    <row r="14499" spans="1:14" x14ac:dyDescent="0.3">
      <c r="A14499" t="s">
        <v>43681</v>
      </c>
      <c r="B14499" t="s">
        <v>31811</v>
      </c>
      <c r="C14499" t="s">
        <v>43682</v>
      </c>
      <c r="D14499" t="s">
        <v>43683</v>
      </c>
      <c r="E14499" t="s">
        <v>40</v>
      </c>
      <c r="G14499" t="s">
        <v>33</v>
      </c>
      <c r="H14499" t="s">
        <v>31814</v>
      </c>
      <c r="I14499" t="s">
        <v>31819</v>
      </c>
      <c r="M14499" t="s">
        <v>53</v>
      </c>
      <c r="N14499" t="str">
        <f>IF(AND(PESQUISA!$B$3&lt;&gt;"",OR(PESQUISA!$B$4="TODAS",B14499=PESQUISA!$B$4),ISNUMBER(SEARCH(PESQUISA!$B$3,D14499))),ROW()-1,"")</f>
        <v/>
      </c>
    </row>
    <row r="14500" spans="1:14" x14ac:dyDescent="0.3">
      <c r="A14500" t="s">
        <v>43684</v>
      </c>
      <c r="B14500" t="s">
        <v>31811</v>
      </c>
      <c r="C14500" t="s">
        <v>43685</v>
      </c>
      <c r="D14500" t="s">
        <v>43686</v>
      </c>
      <c r="E14500" t="s">
        <v>40</v>
      </c>
      <c r="G14500" t="s">
        <v>33</v>
      </c>
      <c r="H14500" t="s">
        <v>31814</v>
      </c>
      <c r="I14500" t="s">
        <v>31819</v>
      </c>
      <c r="M14500" t="s">
        <v>53</v>
      </c>
      <c r="N14500" t="str">
        <f>IF(AND(PESQUISA!$B$3&lt;&gt;"",OR(PESQUISA!$B$4="TODAS",B14500=PESQUISA!$B$4),ISNUMBER(SEARCH(PESQUISA!$B$3,D14500))),ROW()-1,"")</f>
        <v/>
      </c>
    </row>
    <row r="14501" spans="1:14" x14ac:dyDescent="0.3">
      <c r="A14501" t="s">
        <v>43687</v>
      </c>
      <c r="B14501" t="s">
        <v>31811</v>
      </c>
      <c r="C14501" t="s">
        <v>43688</v>
      </c>
      <c r="D14501" t="s">
        <v>43689</v>
      </c>
      <c r="E14501" t="s">
        <v>40</v>
      </c>
      <c r="G14501" t="s">
        <v>33</v>
      </c>
      <c r="H14501" t="s">
        <v>31814</v>
      </c>
      <c r="I14501" t="s">
        <v>31819</v>
      </c>
      <c r="M14501" t="s">
        <v>53</v>
      </c>
      <c r="N14501" t="str">
        <f>IF(AND(PESQUISA!$B$3&lt;&gt;"",OR(PESQUISA!$B$4="TODAS",B14501=PESQUISA!$B$4),ISNUMBER(SEARCH(PESQUISA!$B$3,D14501))),ROW()-1,"")</f>
        <v/>
      </c>
    </row>
    <row r="14502" spans="1:14" x14ac:dyDescent="0.3">
      <c r="A14502" t="s">
        <v>43690</v>
      </c>
      <c r="B14502" t="s">
        <v>31811</v>
      </c>
      <c r="C14502" t="s">
        <v>43691</v>
      </c>
      <c r="D14502" t="s">
        <v>43692</v>
      </c>
      <c r="E14502" t="s">
        <v>40</v>
      </c>
      <c r="G14502" t="s">
        <v>33</v>
      </c>
      <c r="H14502" t="s">
        <v>31814</v>
      </c>
      <c r="I14502" t="s">
        <v>31819</v>
      </c>
      <c r="M14502" t="s">
        <v>53</v>
      </c>
      <c r="N14502" t="str">
        <f>IF(AND(PESQUISA!$B$3&lt;&gt;"",OR(PESQUISA!$B$4="TODAS",B14502=PESQUISA!$B$4),ISNUMBER(SEARCH(PESQUISA!$B$3,D14502))),ROW()-1,"")</f>
        <v/>
      </c>
    </row>
    <row r="14503" spans="1:14" x14ac:dyDescent="0.3">
      <c r="A14503" t="s">
        <v>43693</v>
      </c>
      <c r="B14503" t="s">
        <v>31811</v>
      </c>
      <c r="C14503" t="s">
        <v>43694</v>
      </c>
      <c r="D14503" t="s">
        <v>43695</v>
      </c>
      <c r="E14503" t="s">
        <v>40</v>
      </c>
      <c r="F14503" s="7">
        <v>460.2</v>
      </c>
      <c r="G14503" t="s">
        <v>33</v>
      </c>
      <c r="H14503" t="s">
        <v>31814</v>
      </c>
      <c r="I14503" t="s">
        <v>31819</v>
      </c>
      <c r="M14503" t="s">
        <v>36</v>
      </c>
      <c r="N14503" t="str">
        <f>IF(AND(PESQUISA!$B$3&lt;&gt;"",OR(PESQUISA!$B$4="TODAS",B14503=PESQUISA!$B$4),ISNUMBER(SEARCH(PESQUISA!$B$3,D14503))),ROW()-1,"")</f>
        <v/>
      </c>
    </row>
    <row r="14504" spans="1:14" x14ac:dyDescent="0.3">
      <c r="A14504" t="s">
        <v>43696</v>
      </c>
      <c r="B14504" t="s">
        <v>31811</v>
      </c>
      <c r="C14504" t="s">
        <v>43697</v>
      </c>
      <c r="D14504" t="s">
        <v>43698</v>
      </c>
      <c r="E14504" t="s">
        <v>40</v>
      </c>
      <c r="G14504" t="s">
        <v>33</v>
      </c>
      <c r="H14504" t="s">
        <v>31814</v>
      </c>
      <c r="I14504" t="s">
        <v>32347</v>
      </c>
      <c r="M14504" t="s">
        <v>53</v>
      </c>
      <c r="N14504" t="str">
        <f>IF(AND(PESQUISA!$B$3&lt;&gt;"",OR(PESQUISA!$B$4="TODAS",B14504=PESQUISA!$B$4),ISNUMBER(SEARCH(PESQUISA!$B$3,D14504))),ROW()-1,"")</f>
        <v/>
      </c>
    </row>
    <row r="14505" spans="1:14" x14ac:dyDescent="0.3">
      <c r="A14505" t="s">
        <v>43699</v>
      </c>
      <c r="B14505" t="s">
        <v>31811</v>
      </c>
      <c r="C14505" t="s">
        <v>43700</v>
      </c>
      <c r="D14505" t="s">
        <v>43701</v>
      </c>
      <c r="E14505" t="s">
        <v>40</v>
      </c>
      <c r="G14505" t="s">
        <v>33</v>
      </c>
      <c r="H14505" t="s">
        <v>31814</v>
      </c>
      <c r="I14505" t="s">
        <v>32347</v>
      </c>
      <c r="M14505" t="s">
        <v>53</v>
      </c>
      <c r="N14505" t="str">
        <f>IF(AND(PESQUISA!$B$3&lt;&gt;"",OR(PESQUISA!$B$4="TODAS",B14505=PESQUISA!$B$4),ISNUMBER(SEARCH(PESQUISA!$B$3,D14505))),ROW()-1,"")</f>
        <v/>
      </c>
    </row>
    <row r="14506" spans="1:14" x14ac:dyDescent="0.3">
      <c r="A14506" t="s">
        <v>43702</v>
      </c>
      <c r="B14506" t="s">
        <v>31811</v>
      </c>
      <c r="C14506" t="s">
        <v>43703</v>
      </c>
      <c r="D14506" t="s">
        <v>43704</v>
      </c>
      <c r="E14506" t="s">
        <v>40</v>
      </c>
      <c r="G14506" t="s">
        <v>33</v>
      </c>
      <c r="H14506" t="s">
        <v>31814</v>
      </c>
      <c r="I14506" t="s">
        <v>32347</v>
      </c>
      <c r="M14506" t="s">
        <v>53</v>
      </c>
      <c r="N14506" t="str">
        <f>IF(AND(PESQUISA!$B$3&lt;&gt;"",OR(PESQUISA!$B$4="TODAS",B14506=PESQUISA!$B$4),ISNUMBER(SEARCH(PESQUISA!$B$3,D14506))),ROW()-1,"")</f>
        <v/>
      </c>
    </row>
    <row r="14507" spans="1:14" x14ac:dyDescent="0.3">
      <c r="A14507" t="s">
        <v>43705</v>
      </c>
      <c r="B14507" t="s">
        <v>31811</v>
      </c>
      <c r="C14507" t="s">
        <v>43706</v>
      </c>
      <c r="D14507" t="s">
        <v>43707</v>
      </c>
      <c r="E14507" t="s">
        <v>40</v>
      </c>
      <c r="G14507" t="s">
        <v>33</v>
      </c>
      <c r="H14507" t="s">
        <v>31814</v>
      </c>
      <c r="I14507" t="s">
        <v>32347</v>
      </c>
      <c r="M14507" t="s">
        <v>53</v>
      </c>
      <c r="N14507" t="str">
        <f>IF(AND(PESQUISA!$B$3&lt;&gt;"",OR(PESQUISA!$B$4="TODAS",B14507=PESQUISA!$B$4),ISNUMBER(SEARCH(PESQUISA!$B$3,D14507))),ROW()-1,"")</f>
        <v/>
      </c>
    </row>
    <row r="14508" spans="1:14" x14ac:dyDescent="0.3">
      <c r="A14508" t="s">
        <v>43708</v>
      </c>
      <c r="B14508" t="s">
        <v>31811</v>
      </c>
      <c r="C14508" t="s">
        <v>43709</v>
      </c>
      <c r="D14508" t="s">
        <v>43710</v>
      </c>
      <c r="E14508" t="s">
        <v>40</v>
      </c>
      <c r="G14508" t="s">
        <v>33</v>
      </c>
      <c r="H14508" t="s">
        <v>31814</v>
      </c>
      <c r="I14508" t="s">
        <v>32347</v>
      </c>
      <c r="M14508" t="s">
        <v>53</v>
      </c>
      <c r="N14508" t="str">
        <f>IF(AND(PESQUISA!$B$3&lt;&gt;"",OR(PESQUISA!$B$4="TODAS",B14508=PESQUISA!$B$4),ISNUMBER(SEARCH(PESQUISA!$B$3,D14508))),ROW()-1,"")</f>
        <v/>
      </c>
    </row>
    <row r="14509" spans="1:14" x14ac:dyDescent="0.3">
      <c r="A14509" t="s">
        <v>43711</v>
      </c>
      <c r="B14509" t="s">
        <v>31811</v>
      </c>
      <c r="C14509" t="s">
        <v>43712</v>
      </c>
      <c r="D14509" t="s">
        <v>43713</v>
      </c>
      <c r="E14509" t="s">
        <v>40</v>
      </c>
      <c r="F14509" s="7">
        <v>605.07000000000005</v>
      </c>
      <c r="G14509" t="s">
        <v>33</v>
      </c>
      <c r="H14509" t="s">
        <v>31814</v>
      </c>
      <c r="I14509" t="s">
        <v>31819</v>
      </c>
      <c r="M14509" t="s">
        <v>36</v>
      </c>
      <c r="N14509" t="str">
        <f>IF(AND(PESQUISA!$B$3&lt;&gt;"",OR(PESQUISA!$B$4="TODAS",B14509=PESQUISA!$B$4),ISNUMBER(SEARCH(PESQUISA!$B$3,D14509))),ROW()-1,"")</f>
        <v/>
      </c>
    </row>
    <row r="14510" spans="1:14" x14ac:dyDescent="0.3">
      <c r="A14510" t="s">
        <v>43714</v>
      </c>
      <c r="B14510" t="s">
        <v>31811</v>
      </c>
      <c r="C14510" t="s">
        <v>43715</v>
      </c>
      <c r="D14510" t="s">
        <v>43716</v>
      </c>
      <c r="E14510" t="s">
        <v>40</v>
      </c>
      <c r="F14510" s="7">
        <v>444.26</v>
      </c>
      <c r="G14510" t="s">
        <v>33</v>
      </c>
      <c r="H14510" t="s">
        <v>31814</v>
      </c>
      <c r="I14510" t="s">
        <v>31819</v>
      </c>
      <c r="M14510" t="s">
        <v>36</v>
      </c>
      <c r="N14510" t="str">
        <f>IF(AND(PESQUISA!$B$3&lt;&gt;"",OR(PESQUISA!$B$4="TODAS",B14510=PESQUISA!$B$4),ISNUMBER(SEARCH(PESQUISA!$B$3,D14510))),ROW()-1,"")</f>
        <v/>
      </c>
    </row>
    <row r="14511" spans="1:14" x14ac:dyDescent="0.3">
      <c r="A14511" t="s">
        <v>43717</v>
      </c>
      <c r="B14511" t="s">
        <v>31811</v>
      </c>
      <c r="C14511" t="s">
        <v>43718</v>
      </c>
      <c r="D14511" t="s">
        <v>43719</v>
      </c>
      <c r="E14511" t="s">
        <v>40</v>
      </c>
      <c r="F14511" s="7">
        <v>388.95</v>
      </c>
      <c r="G14511" t="s">
        <v>33</v>
      </c>
      <c r="H14511" t="s">
        <v>31814</v>
      </c>
      <c r="I14511" t="s">
        <v>31819</v>
      </c>
      <c r="M14511" t="s">
        <v>36</v>
      </c>
      <c r="N14511" t="str">
        <f>IF(AND(PESQUISA!$B$3&lt;&gt;"",OR(PESQUISA!$B$4="TODAS",B14511=PESQUISA!$B$4),ISNUMBER(SEARCH(PESQUISA!$B$3,D14511))),ROW()-1,"")</f>
        <v/>
      </c>
    </row>
    <row r="14512" spans="1:14" x14ac:dyDescent="0.3">
      <c r="A14512" t="s">
        <v>43720</v>
      </c>
      <c r="B14512" t="s">
        <v>31811</v>
      </c>
      <c r="C14512" t="s">
        <v>43721</v>
      </c>
      <c r="D14512" t="s">
        <v>43722</v>
      </c>
      <c r="E14512" t="s">
        <v>40</v>
      </c>
      <c r="F14512" s="7">
        <v>476.56</v>
      </c>
      <c r="G14512" t="s">
        <v>33</v>
      </c>
      <c r="H14512" t="s">
        <v>31814</v>
      </c>
      <c r="I14512" t="s">
        <v>31819</v>
      </c>
      <c r="M14512" t="s">
        <v>36</v>
      </c>
      <c r="N14512" t="str">
        <f>IF(AND(PESQUISA!$B$3&lt;&gt;"",OR(PESQUISA!$B$4="TODAS",B14512=PESQUISA!$B$4),ISNUMBER(SEARCH(PESQUISA!$B$3,D14512))),ROW()-1,"")</f>
        <v/>
      </c>
    </row>
    <row r="14513" spans="1:14" x14ac:dyDescent="0.3">
      <c r="A14513" t="s">
        <v>43723</v>
      </c>
      <c r="B14513" t="s">
        <v>31811</v>
      </c>
      <c r="C14513" t="s">
        <v>43724</v>
      </c>
      <c r="D14513" t="s">
        <v>43725</v>
      </c>
      <c r="E14513" t="s">
        <v>40</v>
      </c>
      <c r="F14513" s="7">
        <v>253.16</v>
      </c>
      <c r="G14513" t="s">
        <v>33</v>
      </c>
      <c r="H14513" t="s">
        <v>31814</v>
      </c>
      <c r="I14513" t="s">
        <v>31819</v>
      </c>
      <c r="M14513" t="s">
        <v>36</v>
      </c>
      <c r="N14513" t="str">
        <f>IF(AND(PESQUISA!$B$3&lt;&gt;"",OR(PESQUISA!$B$4="TODAS",B14513=PESQUISA!$B$4),ISNUMBER(SEARCH(PESQUISA!$B$3,D14513))),ROW()-1,"")</f>
        <v/>
      </c>
    </row>
    <row r="14514" spans="1:14" x14ac:dyDescent="0.3">
      <c r="A14514" t="s">
        <v>43726</v>
      </c>
      <c r="B14514" t="s">
        <v>31811</v>
      </c>
      <c r="C14514" t="s">
        <v>43727</v>
      </c>
      <c r="D14514" t="s">
        <v>43728</v>
      </c>
      <c r="E14514" t="s">
        <v>40</v>
      </c>
      <c r="F14514" s="7">
        <v>320.38</v>
      </c>
      <c r="G14514" t="s">
        <v>33</v>
      </c>
      <c r="H14514" t="s">
        <v>31814</v>
      </c>
      <c r="I14514" t="s">
        <v>31819</v>
      </c>
      <c r="M14514" t="s">
        <v>36</v>
      </c>
      <c r="N14514" t="str">
        <f>IF(AND(PESQUISA!$B$3&lt;&gt;"",OR(PESQUISA!$B$4="TODAS",B14514=PESQUISA!$B$4),ISNUMBER(SEARCH(PESQUISA!$B$3,D14514))),ROW()-1,"")</f>
        <v/>
      </c>
    </row>
    <row r="14515" spans="1:14" x14ac:dyDescent="0.3">
      <c r="A14515" t="s">
        <v>43729</v>
      </c>
      <c r="B14515" t="s">
        <v>31811</v>
      </c>
      <c r="C14515" t="s">
        <v>43730</v>
      </c>
      <c r="D14515" t="s">
        <v>43731</v>
      </c>
      <c r="E14515" t="s">
        <v>376</v>
      </c>
      <c r="F14515" s="7">
        <v>22.7</v>
      </c>
      <c r="G14515" t="s">
        <v>33</v>
      </c>
      <c r="H14515" t="s">
        <v>31814</v>
      </c>
      <c r="I14515" t="s">
        <v>37522</v>
      </c>
      <c r="M14515" t="s">
        <v>36</v>
      </c>
      <c r="N14515" t="str">
        <f>IF(AND(PESQUISA!$B$3&lt;&gt;"",OR(PESQUISA!$B$4="TODAS",B14515=PESQUISA!$B$4),ISNUMBER(SEARCH(PESQUISA!$B$3,D14515))),ROW()-1,"")</f>
        <v/>
      </c>
    </row>
    <row r="14516" spans="1:14" x14ac:dyDescent="0.3">
      <c r="A14516" t="s">
        <v>43732</v>
      </c>
      <c r="B14516" t="s">
        <v>31811</v>
      </c>
      <c r="C14516" t="s">
        <v>43733</v>
      </c>
      <c r="D14516" t="s">
        <v>43734</v>
      </c>
      <c r="E14516" t="s">
        <v>40</v>
      </c>
      <c r="F14516" s="7">
        <v>54.61</v>
      </c>
      <c r="G14516" t="s">
        <v>33</v>
      </c>
      <c r="H14516" t="s">
        <v>31814</v>
      </c>
      <c r="I14516" t="s">
        <v>31819</v>
      </c>
      <c r="M14516" t="s">
        <v>36</v>
      </c>
      <c r="N14516" t="str">
        <f>IF(AND(PESQUISA!$B$3&lt;&gt;"",OR(PESQUISA!$B$4="TODAS",B14516=PESQUISA!$B$4),ISNUMBER(SEARCH(PESQUISA!$B$3,D14516))),ROW()-1,"")</f>
        <v/>
      </c>
    </row>
    <row r="14517" spans="1:14" x14ac:dyDescent="0.3">
      <c r="A14517" t="s">
        <v>43735</v>
      </c>
      <c r="B14517" t="s">
        <v>31811</v>
      </c>
      <c r="C14517" t="s">
        <v>43736</v>
      </c>
      <c r="D14517" t="s">
        <v>43737</v>
      </c>
      <c r="E14517" t="s">
        <v>60</v>
      </c>
      <c r="F14517" s="7">
        <v>0.91</v>
      </c>
      <c r="G14517" t="s">
        <v>33</v>
      </c>
      <c r="H14517" t="s">
        <v>31814</v>
      </c>
      <c r="I14517" t="s">
        <v>31819</v>
      </c>
      <c r="M14517" t="s">
        <v>36</v>
      </c>
      <c r="N14517" t="str">
        <f>IF(AND(PESQUISA!$B$3&lt;&gt;"",OR(PESQUISA!$B$4="TODAS",B14517=PESQUISA!$B$4),ISNUMBER(SEARCH(PESQUISA!$B$3,D14517))),ROW()-1,"")</f>
        <v/>
      </c>
    </row>
    <row r="14518" spans="1:14" x14ac:dyDescent="0.3">
      <c r="A14518" t="s">
        <v>43738</v>
      </c>
      <c r="B14518" t="s">
        <v>31811</v>
      </c>
      <c r="C14518" t="s">
        <v>43739</v>
      </c>
      <c r="D14518" t="s">
        <v>43740</v>
      </c>
      <c r="E14518" t="s">
        <v>40</v>
      </c>
      <c r="F14518" s="7">
        <v>112.65</v>
      </c>
      <c r="G14518" t="s">
        <v>33</v>
      </c>
      <c r="H14518" t="s">
        <v>31814</v>
      </c>
      <c r="I14518" t="s">
        <v>31819</v>
      </c>
      <c r="M14518" t="s">
        <v>36</v>
      </c>
      <c r="N14518" t="str">
        <f>IF(AND(PESQUISA!$B$3&lt;&gt;"",OR(PESQUISA!$B$4="TODAS",B14518=PESQUISA!$B$4),ISNUMBER(SEARCH(PESQUISA!$B$3,D14518))),ROW()-1,"")</f>
        <v/>
      </c>
    </row>
    <row r="14519" spans="1:14" x14ac:dyDescent="0.3">
      <c r="A14519" t="s">
        <v>43741</v>
      </c>
      <c r="B14519" t="s">
        <v>31811</v>
      </c>
      <c r="C14519" t="s">
        <v>43742</v>
      </c>
      <c r="D14519" t="s">
        <v>43743</v>
      </c>
      <c r="E14519" t="s">
        <v>40</v>
      </c>
      <c r="F14519" s="7">
        <v>86.83</v>
      </c>
      <c r="G14519" t="s">
        <v>33</v>
      </c>
      <c r="H14519" t="s">
        <v>31814</v>
      </c>
      <c r="I14519" t="s">
        <v>31819</v>
      </c>
      <c r="M14519" t="s">
        <v>36</v>
      </c>
      <c r="N14519" t="str">
        <f>IF(AND(PESQUISA!$B$3&lt;&gt;"",OR(PESQUISA!$B$4="TODAS",B14519=PESQUISA!$B$4),ISNUMBER(SEARCH(PESQUISA!$B$3,D14519))),ROW()-1,"")</f>
        <v/>
      </c>
    </row>
    <row r="14520" spans="1:14" x14ac:dyDescent="0.3">
      <c r="A14520" t="s">
        <v>43744</v>
      </c>
      <c r="B14520" t="s">
        <v>31811</v>
      </c>
      <c r="C14520" t="s">
        <v>43745</v>
      </c>
      <c r="D14520" t="s">
        <v>43746</v>
      </c>
      <c r="E14520" t="s">
        <v>40</v>
      </c>
      <c r="F14520" s="7">
        <v>53.88</v>
      </c>
      <c r="G14520" t="s">
        <v>33</v>
      </c>
      <c r="H14520" t="s">
        <v>31814</v>
      </c>
      <c r="I14520" t="s">
        <v>31819</v>
      </c>
      <c r="M14520" t="s">
        <v>36</v>
      </c>
      <c r="N14520" t="str">
        <f>IF(AND(PESQUISA!$B$3&lt;&gt;"",OR(PESQUISA!$B$4="TODAS",B14520=PESQUISA!$B$4),ISNUMBER(SEARCH(PESQUISA!$B$3,D14520))),ROW()-1,"")</f>
        <v/>
      </c>
    </row>
    <row r="14521" spans="1:14" x14ac:dyDescent="0.3">
      <c r="A14521" t="s">
        <v>43747</v>
      </c>
      <c r="B14521" t="s">
        <v>31811</v>
      </c>
      <c r="C14521" t="s">
        <v>43748</v>
      </c>
      <c r="D14521" t="s">
        <v>43749</v>
      </c>
      <c r="E14521" t="s">
        <v>40</v>
      </c>
      <c r="F14521" s="7">
        <v>26.82</v>
      </c>
      <c r="G14521" t="s">
        <v>33</v>
      </c>
      <c r="H14521" t="s">
        <v>31814</v>
      </c>
      <c r="I14521" t="s">
        <v>31819</v>
      </c>
      <c r="M14521" t="s">
        <v>36</v>
      </c>
      <c r="N14521" t="str">
        <f>IF(AND(PESQUISA!$B$3&lt;&gt;"",OR(PESQUISA!$B$4="TODAS",B14521=PESQUISA!$B$4),ISNUMBER(SEARCH(PESQUISA!$B$3,D14521))),ROW()-1,"")</f>
        <v/>
      </c>
    </row>
    <row r="14522" spans="1:14" x14ac:dyDescent="0.3">
      <c r="A14522" t="s">
        <v>43750</v>
      </c>
      <c r="B14522" t="s">
        <v>31811</v>
      </c>
      <c r="C14522" t="s">
        <v>43751</v>
      </c>
      <c r="D14522" t="s">
        <v>43752</v>
      </c>
      <c r="E14522" t="s">
        <v>40</v>
      </c>
      <c r="F14522" s="7">
        <v>319.83</v>
      </c>
      <c r="G14522" t="s">
        <v>33</v>
      </c>
      <c r="H14522" t="s">
        <v>31814</v>
      </c>
      <c r="I14522" t="s">
        <v>31819</v>
      </c>
      <c r="M14522" t="s">
        <v>36</v>
      </c>
      <c r="N14522" t="str">
        <f>IF(AND(PESQUISA!$B$3&lt;&gt;"",OR(PESQUISA!$B$4="TODAS",B14522=PESQUISA!$B$4),ISNUMBER(SEARCH(PESQUISA!$B$3,D14522))),ROW()-1,"")</f>
        <v/>
      </c>
    </row>
    <row r="14523" spans="1:14" x14ac:dyDescent="0.3">
      <c r="A14523" t="s">
        <v>43753</v>
      </c>
      <c r="B14523" t="s">
        <v>31811</v>
      </c>
      <c r="C14523" t="s">
        <v>43754</v>
      </c>
      <c r="D14523" t="s">
        <v>43755</v>
      </c>
      <c r="E14523" t="s">
        <v>40</v>
      </c>
      <c r="F14523" s="7">
        <v>171.67</v>
      </c>
      <c r="G14523" t="s">
        <v>33</v>
      </c>
      <c r="H14523" t="s">
        <v>31814</v>
      </c>
      <c r="I14523" t="s">
        <v>31819</v>
      </c>
      <c r="M14523" t="s">
        <v>36</v>
      </c>
      <c r="N14523" t="str">
        <f>IF(AND(PESQUISA!$B$3&lt;&gt;"",OR(PESQUISA!$B$4="TODAS",B14523=PESQUISA!$B$4),ISNUMBER(SEARCH(PESQUISA!$B$3,D14523))),ROW()-1,"")</f>
        <v/>
      </c>
    </row>
    <row r="14524" spans="1:14" x14ac:dyDescent="0.3">
      <c r="A14524" t="s">
        <v>43756</v>
      </c>
      <c r="B14524" t="s">
        <v>31811</v>
      </c>
      <c r="C14524" t="s">
        <v>43757</v>
      </c>
      <c r="D14524" t="s">
        <v>43758</v>
      </c>
      <c r="E14524" t="s">
        <v>40</v>
      </c>
      <c r="F14524" s="7">
        <v>505.56</v>
      </c>
      <c r="G14524" t="s">
        <v>33</v>
      </c>
      <c r="H14524" t="s">
        <v>31814</v>
      </c>
      <c r="I14524" t="s">
        <v>31819</v>
      </c>
      <c r="M14524" t="s">
        <v>36</v>
      </c>
      <c r="N14524" t="str">
        <f>IF(AND(PESQUISA!$B$3&lt;&gt;"",OR(PESQUISA!$B$4="TODAS",B14524=PESQUISA!$B$4),ISNUMBER(SEARCH(PESQUISA!$B$3,D14524))),ROW()-1,"")</f>
        <v/>
      </c>
    </row>
    <row r="14525" spans="1:14" x14ac:dyDescent="0.3">
      <c r="A14525" t="s">
        <v>43759</v>
      </c>
      <c r="B14525" t="s">
        <v>31811</v>
      </c>
      <c r="C14525" t="s">
        <v>43760</v>
      </c>
      <c r="D14525" t="s">
        <v>43761</v>
      </c>
      <c r="E14525" t="s">
        <v>40</v>
      </c>
      <c r="F14525" s="7">
        <v>35.130000000000003</v>
      </c>
      <c r="G14525" t="s">
        <v>33</v>
      </c>
      <c r="H14525" t="s">
        <v>31814</v>
      </c>
      <c r="I14525" t="s">
        <v>31819</v>
      </c>
      <c r="M14525" t="s">
        <v>36</v>
      </c>
      <c r="N14525" t="str">
        <f>IF(AND(PESQUISA!$B$3&lt;&gt;"",OR(PESQUISA!$B$4="TODAS",B14525=PESQUISA!$B$4),ISNUMBER(SEARCH(PESQUISA!$B$3,D14525))),ROW()-1,"")</f>
        <v/>
      </c>
    </row>
    <row r="14526" spans="1:14" x14ac:dyDescent="0.3">
      <c r="A14526" t="s">
        <v>43762</v>
      </c>
      <c r="B14526" t="s">
        <v>31811</v>
      </c>
      <c r="C14526" t="s">
        <v>43763</v>
      </c>
      <c r="D14526" t="s">
        <v>43764</v>
      </c>
      <c r="E14526" t="s">
        <v>40</v>
      </c>
      <c r="F14526" s="7">
        <v>810.44</v>
      </c>
      <c r="G14526" t="s">
        <v>33</v>
      </c>
      <c r="H14526" t="s">
        <v>31814</v>
      </c>
      <c r="I14526" t="s">
        <v>31819</v>
      </c>
      <c r="M14526" t="s">
        <v>36</v>
      </c>
      <c r="N14526" t="str">
        <f>IF(AND(PESQUISA!$B$3&lt;&gt;"",OR(PESQUISA!$B$4="TODAS",B14526=PESQUISA!$B$4),ISNUMBER(SEARCH(PESQUISA!$B$3,D14526))),ROW()-1,"")</f>
        <v/>
      </c>
    </row>
    <row r="14527" spans="1:14" x14ac:dyDescent="0.3">
      <c r="A14527" t="s">
        <v>43765</v>
      </c>
      <c r="B14527" t="s">
        <v>31811</v>
      </c>
      <c r="C14527" t="s">
        <v>43766</v>
      </c>
      <c r="D14527" t="s">
        <v>43767</v>
      </c>
      <c r="E14527" t="s">
        <v>40</v>
      </c>
      <c r="G14527" t="s">
        <v>33</v>
      </c>
      <c r="H14527" t="s">
        <v>31814</v>
      </c>
      <c r="I14527" t="s">
        <v>31819</v>
      </c>
      <c r="M14527" t="s">
        <v>53</v>
      </c>
      <c r="N14527" t="str">
        <f>IF(AND(PESQUISA!$B$3&lt;&gt;"",OR(PESQUISA!$B$4="TODAS",B14527=PESQUISA!$B$4),ISNUMBER(SEARCH(PESQUISA!$B$3,D14527))),ROW()-1,"")</f>
        <v/>
      </c>
    </row>
    <row r="14528" spans="1:14" x14ac:dyDescent="0.3">
      <c r="A14528" t="s">
        <v>43768</v>
      </c>
      <c r="B14528" t="s">
        <v>31811</v>
      </c>
      <c r="C14528" t="s">
        <v>43769</v>
      </c>
      <c r="D14528" t="s">
        <v>43770</v>
      </c>
      <c r="E14528" t="s">
        <v>40</v>
      </c>
      <c r="G14528" t="s">
        <v>33</v>
      </c>
      <c r="H14528" t="s">
        <v>31814</v>
      </c>
      <c r="I14528" t="s">
        <v>31819</v>
      </c>
      <c r="M14528" t="s">
        <v>53</v>
      </c>
      <c r="N14528" t="str">
        <f>IF(AND(PESQUISA!$B$3&lt;&gt;"",OR(PESQUISA!$B$4="TODAS",B14528=PESQUISA!$B$4),ISNUMBER(SEARCH(PESQUISA!$B$3,D14528))),ROW()-1,"")</f>
        <v/>
      </c>
    </row>
    <row r="14529" spans="1:14" x14ac:dyDescent="0.3">
      <c r="A14529" t="s">
        <v>43771</v>
      </c>
      <c r="B14529" t="s">
        <v>31811</v>
      </c>
      <c r="C14529" t="s">
        <v>43772</v>
      </c>
      <c r="D14529" t="s">
        <v>43773</v>
      </c>
      <c r="E14529" t="s">
        <v>40</v>
      </c>
      <c r="G14529" t="s">
        <v>33</v>
      </c>
      <c r="H14529" t="s">
        <v>31814</v>
      </c>
      <c r="I14529" t="s">
        <v>31819</v>
      </c>
      <c r="M14529" t="s">
        <v>53</v>
      </c>
      <c r="N14529" t="str">
        <f>IF(AND(PESQUISA!$B$3&lt;&gt;"",OR(PESQUISA!$B$4="TODAS",B14529=PESQUISA!$B$4),ISNUMBER(SEARCH(PESQUISA!$B$3,D14529))),ROW()-1,"")</f>
        <v/>
      </c>
    </row>
    <row r="14530" spans="1:14" x14ac:dyDescent="0.3">
      <c r="A14530" t="s">
        <v>43774</v>
      </c>
      <c r="B14530" t="s">
        <v>31811</v>
      </c>
      <c r="C14530" t="s">
        <v>43775</v>
      </c>
      <c r="D14530" t="s">
        <v>43776</v>
      </c>
      <c r="E14530" t="s">
        <v>40</v>
      </c>
      <c r="G14530" t="s">
        <v>33</v>
      </c>
      <c r="H14530" t="s">
        <v>31814</v>
      </c>
      <c r="I14530" t="s">
        <v>31819</v>
      </c>
      <c r="M14530" t="s">
        <v>53</v>
      </c>
      <c r="N14530" t="str">
        <f>IF(AND(PESQUISA!$B$3&lt;&gt;"",OR(PESQUISA!$B$4="TODAS",B14530=PESQUISA!$B$4),ISNUMBER(SEARCH(PESQUISA!$B$3,D14530))),ROW()-1,"")</f>
        <v/>
      </c>
    </row>
    <row r="14531" spans="1:14" x14ac:dyDescent="0.3">
      <c r="A14531" t="s">
        <v>43777</v>
      </c>
      <c r="B14531" t="s">
        <v>31811</v>
      </c>
      <c r="C14531" t="s">
        <v>43778</v>
      </c>
      <c r="D14531" t="s">
        <v>43779</v>
      </c>
      <c r="E14531" t="s">
        <v>40</v>
      </c>
      <c r="G14531" t="s">
        <v>33</v>
      </c>
      <c r="H14531" t="s">
        <v>31814</v>
      </c>
      <c r="I14531" t="s">
        <v>31819</v>
      </c>
      <c r="M14531" t="s">
        <v>53</v>
      </c>
      <c r="N14531" t="str">
        <f>IF(AND(PESQUISA!$B$3&lt;&gt;"",OR(PESQUISA!$B$4="TODAS",B14531=PESQUISA!$B$4),ISNUMBER(SEARCH(PESQUISA!$B$3,D14531))),ROW()-1,"")</f>
        <v/>
      </c>
    </row>
    <row r="14532" spans="1:14" x14ac:dyDescent="0.3">
      <c r="A14532" t="s">
        <v>43780</v>
      </c>
      <c r="B14532" t="s">
        <v>31811</v>
      </c>
      <c r="C14532" t="s">
        <v>43781</v>
      </c>
      <c r="D14532" t="s">
        <v>43782</v>
      </c>
      <c r="E14532" t="s">
        <v>40</v>
      </c>
      <c r="G14532" t="s">
        <v>33</v>
      </c>
      <c r="H14532" t="s">
        <v>31814</v>
      </c>
      <c r="I14532" t="s">
        <v>31819</v>
      </c>
      <c r="M14532" t="s">
        <v>53</v>
      </c>
      <c r="N14532" t="str">
        <f>IF(AND(PESQUISA!$B$3&lt;&gt;"",OR(PESQUISA!$B$4="TODAS",B14532=PESQUISA!$B$4),ISNUMBER(SEARCH(PESQUISA!$B$3,D14532))),ROW()-1,"")</f>
        <v/>
      </c>
    </row>
    <row r="14533" spans="1:14" x14ac:dyDescent="0.3">
      <c r="A14533" t="s">
        <v>43783</v>
      </c>
      <c r="B14533" t="s">
        <v>31811</v>
      </c>
      <c r="C14533" t="s">
        <v>43784</v>
      </c>
      <c r="D14533" t="s">
        <v>43785</v>
      </c>
      <c r="E14533" t="s">
        <v>40</v>
      </c>
      <c r="G14533" t="s">
        <v>33</v>
      </c>
      <c r="H14533" t="s">
        <v>31814</v>
      </c>
      <c r="I14533" t="s">
        <v>31819</v>
      </c>
      <c r="M14533" t="s">
        <v>53</v>
      </c>
      <c r="N14533" t="str">
        <f>IF(AND(PESQUISA!$B$3&lt;&gt;"",OR(PESQUISA!$B$4="TODAS",B14533=PESQUISA!$B$4),ISNUMBER(SEARCH(PESQUISA!$B$3,D14533))),ROW()-1,"")</f>
        <v/>
      </c>
    </row>
    <row r="14534" spans="1:14" x14ac:dyDescent="0.3">
      <c r="A14534" t="s">
        <v>43786</v>
      </c>
      <c r="B14534" t="s">
        <v>31811</v>
      </c>
      <c r="C14534" t="s">
        <v>43787</v>
      </c>
      <c r="D14534" t="s">
        <v>43788</v>
      </c>
      <c r="E14534" t="s">
        <v>40</v>
      </c>
      <c r="G14534" t="s">
        <v>33</v>
      </c>
      <c r="H14534" t="s">
        <v>31814</v>
      </c>
      <c r="I14534" t="s">
        <v>31819</v>
      </c>
      <c r="M14534" t="s">
        <v>53</v>
      </c>
      <c r="N14534" t="str">
        <f>IF(AND(PESQUISA!$B$3&lt;&gt;"",OR(PESQUISA!$B$4="TODAS",B14534=PESQUISA!$B$4),ISNUMBER(SEARCH(PESQUISA!$B$3,D14534))),ROW()-1,"")</f>
        <v/>
      </c>
    </row>
    <row r="14535" spans="1:14" x14ac:dyDescent="0.3">
      <c r="A14535" t="s">
        <v>43789</v>
      </c>
      <c r="B14535" t="s">
        <v>31811</v>
      </c>
      <c r="C14535" t="s">
        <v>43790</v>
      </c>
      <c r="D14535" t="s">
        <v>43791</v>
      </c>
      <c r="E14535" t="s">
        <v>40</v>
      </c>
      <c r="F14535" s="7">
        <v>477.46</v>
      </c>
      <c r="G14535" t="s">
        <v>33</v>
      </c>
      <c r="H14535" t="s">
        <v>31814</v>
      </c>
      <c r="I14535" t="s">
        <v>31819</v>
      </c>
      <c r="M14535" t="s">
        <v>36</v>
      </c>
      <c r="N14535" t="str">
        <f>IF(AND(PESQUISA!$B$3&lt;&gt;"",OR(PESQUISA!$B$4="TODAS",B14535=PESQUISA!$B$4),ISNUMBER(SEARCH(PESQUISA!$B$3,D14535))),ROW()-1,"")</f>
        <v/>
      </c>
    </row>
    <row r="14536" spans="1:14" x14ac:dyDescent="0.3">
      <c r="A14536" t="s">
        <v>43792</v>
      </c>
      <c r="B14536" t="s">
        <v>31811</v>
      </c>
      <c r="C14536" t="s">
        <v>43793</v>
      </c>
      <c r="D14536" t="s">
        <v>43794</v>
      </c>
      <c r="E14536" t="s">
        <v>40</v>
      </c>
      <c r="F14536" s="7">
        <v>6.85</v>
      </c>
      <c r="G14536" t="s">
        <v>33</v>
      </c>
      <c r="H14536" t="s">
        <v>31814</v>
      </c>
      <c r="I14536" t="s">
        <v>31819</v>
      </c>
      <c r="M14536" t="s">
        <v>36</v>
      </c>
      <c r="N14536" t="str">
        <f>IF(AND(PESQUISA!$B$3&lt;&gt;"",OR(PESQUISA!$B$4="TODAS",B14536=PESQUISA!$B$4),ISNUMBER(SEARCH(PESQUISA!$B$3,D14536))),ROW()-1,"")</f>
        <v/>
      </c>
    </row>
    <row r="14537" spans="1:14" x14ac:dyDescent="0.3">
      <c r="A14537" t="s">
        <v>43795</v>
      </c>
      <c r="B14537" t="s">
        <v>31811</v>
      </c>
      <c r="C14537" t="s">
        <v>43796</v>
      </c>
      <c r="D14537" t="s">
        <v>43797</v>
      </c>
      <c r="E14537" t="s">
        <v>40</v>
      </c>
      <c r="F14537" s="7">
        <v>8.5299999999999994</v>
      </c>
      <c r="G14537" t="s">
        <v>33</v>
      </c>
      <c r="H14537" t="s">
        <v>31814</v>
      </c>
      <c r="I14537" t="s">
        <v>31819</v>
      </c>
      <c r="M14537" t="s">
        <v>36</v>
      </c>
      <c r="N14537" t="str">
        <f>IF(AND(PESQUISA!$B$3&lt;&gt;"",OR(PESQUISA!$B$4="TODAS",B14537=PESQUISA!$B$4),ISNUMBER(SEARCH(PESQUISA!$B$3,D14537))),ROW()-1,"")</f>
        <v/>
      </c>
    </row>
    <row r="14538" spans="1:14" x14ac:dyDescent="0.3">
      <c r="A14538" t="s">
        <v>43798</v>
      </c>
      <c r="B14538" t="s">
        <v>31811</v>
      </c>
      <c r="C14538" t="s">
        <v>43799</v>
      </c>
      <c r="D14538" t="s">
        <v>43800</v>
      </c>
      <c r="E14538" t="s">
        <v>40</v>
      </c>
      <c r="F14538" s="7">
        <v>17.09</v>
      </c>
      <c r="G14538" t="s">
        <v>33</v>
      </c>
      <c r="H14538" t="s">
        <v>31814</v>
      </c>
      <c r="I14538" t="s">
        <v>31819</v>
      </c>
      <c r="M14538" t="s">
        <v>36</v>
      </c>
      <c r="N14538" t="str">
        <f>IF(AND(PESQUISA!$B$3&lt;&gt;"",OR(PESQUISA!$B$4="TODAS",B14538=PESQUISA!$B$4),ISNUMBER(SEARCH(PESQUISA!$B$3,D14538))),ROW()-1,"")</f>
        <v/>
      </c>
    </row>
    <row r="14539" spans="1:14" x14ac:dyDescent="0.3">
      <c r="A14539" t="s">
        <v>43801</v>
      </c>
      <c r="B14539" t="s">
        <v>31811</v>
      </c>
      <c r="C14539" t="s">
        <v>43802</v>
      </c>
      <c r="D14539" t="s">
        <v>43803</v>
      </c>
      <c r="E14539" t="s">
        <v>40</v>
      </c>
      <c r="F14539" s="7">
        <v>65.180000000000007</v>
      </c>
      <c r="G14539" t="s">
        <v>33</v>
      </c>
      <c r="H14539" t="s">
        <v>31814</v>
      </c>
      <c r="I14539" t="s">
        <v>31819</v>
      </c>
      <c r="M14539" t="s">
        <v>36</v>
      </c>
      <c r="N14539" t="str">
        <f>IF(AND(PESQUISA!$B$3&lt;&gt;"",OR(PESQUISA!$B$4="TODAS",B14539=PESQUISA!$B$4),ISNUMBER(SEARCH(PESQUISA!$B$3,D14539))),ROW()-1,"")</f>
        <v/>
      </c>
    </row>
    <row r="14540" spans="1:14" x14ac:dyDescent="0.3">
      <c r="A14540" t="s">
        <v>43804</v>
      </c>
      <c r="B14540" t="s">
        <v>31811</v>
      </c>
      <c r="C14540" t="s">
        <v>43805</v>
      </c>
      <c r="D14540" t="s">
        <v>43806</v>
      </c>
      <c r="E14540" t="s">
        <v>40</v>
      </c>
      <c r="F14540" s="7">
        <v>83.73</v>
      </c>
      <c r="G14540" t="s">
        <v>33</v>
      </c>
      <c r="H14540" t="s">
        <v>31814</v>
      </c>
      <c r="I14540" t="s">
        <v>31819</v>
      </c>
      <c r="M14540" t="s">
        <v>36</v>
      </c>
      <c r="N14540" t="str">
        <f>IF(AND(PESQUISA!$B$3&lt;&gt;"",OR(PESQUISA!$B$4="TODAS",B14540=PESQUISA!$B$4),ISNUMBER(SEARCH(PESQUISA!$B$3,D14540))),ROW()-1,"")</f>
        <v/>
      </c>
    </row>
    <row r="14541" spans="1:14" x14ac:dyDescent="0.3">
      <c r="A14541" t="s">
        <v>43807</v>
      </c>
      <c r="B14541" t="s">
        <v>31811</v>
      </c>
      <c r="C14541" t="s">
        <v>43808</v>
      </c>
      <c r="D14541" t="s">
        <v>43809</v>
      </c>
      <c r="E14541" t="s">
        <v>40</v>
      </c>
      <c r="F14541" s="7">
        <v>139.83000000000001</v>
      </c>
      <c r="G14541" t="s">
        <v>33</v>
      </c>
      <c r="H14541" t="s">
        <v>31814</v>
      </c>
      <c r="I14541" t="s">
        <v>31819</v>
      </c>
      <c r="M14541" t="s">
        <v>36</v>
      </c>
      <c r="N14541" t="str">
        <f>IF(AND(PESQUISA!$B$3&lt;&gt;"",OR(PESQUISA!$B$4="TODAS",B14541=PESQUISA!$B$4),ISNUMBER(SEARCH(PESQUISA!$B$3,D14541))),ROW()-1,"")</f>
        <v/>
      </c>
    </row>
    <row r="14542" spans="1:14" x14ac:dyDescent="0.3">
      <c r="A14542" t="s">
        <v>43810</v>
      </c>
      <c r="B14542" t="s">
        <v>31811</v>
      </c>
      <c r="C14542" t="s">
        <v>43811</v>
      </c>
      <c r="D14542" t="s">
        <v>43812</v>
      </c>
      <c r="E14542" t="s">
        <v>40</v>
      </c>
      <c r="F14542" s="7">
        <v>328.73</v>
      </c>
      <c r="G14542" t="s">
        <v>33</v>
      </c>
      <c r="H14542" t="s">
        <v>31814</v>
      </c>
      <c r="I14542" t="s">
        <v>31819</v>
      </c>
      <c r="M14542" t="s">
        <v>36</v>
      </c>
      <c r="N14542" t="str">
        <f>IF(AND(PESQUISA!$B$3&lt;&gt;"",OR(PESQUISA!$B$4="TODAS",B14542=PESQUISA!$B$4),ISNUMBER(SEARCH(PESQUISA!$B$3,D14542))),ROW()-1,"")</f>
        <v/>
      </c>
    </row>
    <row r="14543" spans="1:14" x14ac:dyDescent="0.3">
      <c r="A14543" t="s">
        <v>43813</v>
      </c>
      <c r="B14543" t="s">
        <v>31811</v>
      </c>
      <c r="C14543" t="s">
        <v>43814</v>
      </c>
      <c r="D14543" t="s">
        <v>43815</v>
      </c>
      <c r="E14543" t="s">
        <v>40</v>
      </c>
      <c r="F14543" s="7">
        <v>382.27</v>
      </c>
      <c r="G14543" t="s">
        <v>33</v>
      </c>
      <c r="H14543" t="s">
        <v>31814</v>
      </c>
      <c r="I14543" t="s">
        <v>31819</v>
      </c>
      <c r="M14543" t="s">
        <v>36</v>
      </c>
      <c r="N14543" t="str">
        <f>IF(AND(PESQUISA!$B$3&lt;&gt;"",OR(PESQUISA!$B$4="TODAS",B14543=PESQUISA!$B$4),ISNUMBER(SEARCH(PESQUISA!$B$3,D14543))),ROW()-1,"")</f>
        <v/>
      </c>
    </row>
    <row r="14544" spans="1:14" x14ac:dyDescent="0.3">
      <c r="A14544" t="s">
        <v>43816</v>
      </c>
      <c r="B14544" t="s">
        <v>31811</v>
      </c>
      <c r="C14544" t="s">
        <v>43817</v>
      </c>
      <c r="D14544" t="s">
        <v>43818</v>
      </c>
      <c r="E14544" t="s">
        <v>40</v>
      </c>
      <c r="G14544" t="s">
        <v>33</v>
      </c>
      <c r="H14544" t="s">
        <v>31814</v>
      </c>
      <c r="I14544" t="s">
        <v>31819</v>
      </c>
      <c r="M14544" t="s">
        <v>53</v>
      </c>
      <c r="N14544" t="str">
        <f>IF(AND(PESQUISA!$B$3&lt;&gt;"",OR(PESQUISA!$B$4="TODAS",B14544=PESQUISA!$B$4),ISNUMBER(SEARCH(PESQUISA!$B$3,D14544))),ROW()-1,"")</f>
        <v/>
      </c>
    </row>
    <row r="14545" spans="1:14" x14ac:dyDescent="0.3">
      <c r="A14545" t="s">
        <v>43819</v>
      </c>
      <c r="B14545" t="s">
        <v>31811</v>
      </c>
      <c r="C14545" t="s">
        <v>43820</v>
      </c>
      <c r="D14545" t="s">
        <v>43821</v>
      </c>
      <c r="E14545" t="s">
        <v>40</v>
      </c>
      <c r="G14545" t="s">
        <v>33</v>
      </c>
      <c r="H14545" t="s">
        <v>31814</v>
      </c>
      <c r="I14545" t="s">
        <v>31819</v>
      </c>
      <c r="M14545" t="s">
        <v>53</v>
      </c>
      <c r="N14545" t="str">
        <f>IF(AND(PESQUISA!$B$3&lt;&gt;"",OR(PESQUISA!$B$4="TODAS",B14545=PESQUISA!$B$4),ISNUMBER(SEARCH(PESQUISA!$B$3,D14545))),ROW()-1,"")</f>
        <v/>
      </c>
    </row>
    <row r="14546" spans="1:14" x14ac:dyDescent="0.3">
      <c r="A14546" t="s">
        <v>43822</v>
      </c>
      <c r="B14546" t="s">
        <v>31811</v>
      </c>
      <c r="C14546" t="s">
        <v>43823</v>
      </c>
      <c r="D14546" t="s">
        <v>43824</v>
      </c>
      <c r="E14546" t="s">
        <v>40</v>
      </c>
      <c r="G14546" t="s">
        <v>33</v>
      </c>
      <c r="H14546" t="s">
        <v>31814</v>
      </c>
      <c r="I14546" t="s">
        <v>31819</v>
      </c>
      <c r="M14546" t="s">
        <v>53</v>
      </c>
      <c r="N14546" t="str">
        <f>IF(AND(PESQUISA!$B$3&lt;&gt;"",OR(PESQUISA!$B$4="TODAS",B14546=PESQUISA!$B$4),ISNUMBER(SEARCH(PESQUISA!$B$3,D14546))),ROW()-1,"")</f>
        <v/>
      </c>
    </row>
    <row r="14547" spans="1:14" x14ac:dyDescent="0.3">
      <c r="A14547" t="s">
        <v>43825</v>
      </c>
      <c r="B14547" t="s">
        <v>31811</v>
      </c>
      <c r="C14547" t="s">
        <v>43826</v>
      </c>
      <c r="D14547" t="s">
        <v>43827</v>
      </c>
      <c r="E14547" t="s">
        <v>40</v>
      </c>
      <c r="G14547" t="s">
        <v>33</v>
      </c>
      <c r="H14547" t="s">
        <v>31814</v>
      </c>
      <c r="I14547" t="s">
        <v>31819</v>
      </c>
      <c r="M14547" t="s">
        <v>53</v>
      </c>
      <c r="N14547" t="str">
        <f>IF(AND(PESQUISA!$B$3&lt;&gt;"",OR(PESQUISA!$B$4="TODAS",B14547=PESQUISA!$B$4),ISNUMBER(SEARCH(PESQUISA!$B$3,D14547))),ROW()-1,"")</f>
        <v/>
      </c>
    </row>
    <row r="14548" spans="1:14" x14ac:dyDescent="0.3">
      <c r="A14548" t="s">
        <v>43828</v>
      </c>
      <c r="B14548" t="s">
        <v>31811</v>
      </c>
      <c r="C14548" t="s">
        <v>43829</v>
      </c>
      <c r="D14548" t="s">
        <v>43830</v>
      </c>
      <c r="E14548" t="s">
        <v>40</v>
      </c>
      <c r="G14548" t="s">
        <v>33</v>
      </c>
      <c r="H14548" t="s">
        <v>31814</v>
      </c>
      <c r="I14548" t="s">
        <v>31819</v>
      </c>
      <c r="M14548" t="s">
        <v>53</v>
      </c>
      <c r="N14548" t="str">
        <f>IF(AND(PESQUISA!$B$3&lt;&gt;"",OR(PESQUISA!$B$4="TODAS",B14548=PESQUISA!$B$4),ISNUMBER(SEARCH(PESQUISA!$B$3,D14548))),ROW()-1,"")</f>
        <v/>
      </c>
    </row>
    <row r="14549" spans="1:14" x14ac:dyDescent="0.3">
      <c r="A14549" t="s">
        <v>43831</v>
      </c>
      <c r="B14549" t="s">
        <v>31811</v>
      </c>
      <c r="C14549" t="s">
        <v>43832</v>
      </c>
      <c r="D14549" t="s">
        <v>43833</v>
      </c>
      <c r="E14549" t="s">
        <v>40</v>
      </c>
      <c r="G14549" t="s">
        <v>33</v>
      </c>
      <c r="H14549" t="s">
        <v>31814</v>
      </c>
      <c r="I14549" t="s">
        <v>31819</v>
      </c>
      <c r="M14549" t="s">
        <v>53</v>
      </c>
      <c r="N14549" t="str">
        <f>IF(AND(PESQUISA!$B$3&lt;&gt;"",OR(PESQUISA!$B$4="TODAS",B14549=PESQUISA!$B$4),ISNUMBER(SEARCH(PESQUISA!$B$3,D14549))),ROW()-1,"")</f>
        <v/>
      </c>
    </row>
    <row r="14550" spans="1:14" x14ac:dyDescent="0.3">
      <c r="A14550" t="s">
        <v>43834</v>
      </c>
      <c r="B14550" t="s">
        <v>31811</v>
      </c>
      <c r="C14550" t="s">
        <v>43835</v>
      </c>
      <c r="D14550" t="s">
        <v>43836</v>
      </c>
      <c r="E14550" t="s">
        <v>40</v>
      </c>
      <c r="G14550" t="s">
        <v>33</v>
      </c>
      <c r="H14550" t="s">
        <v>31814</v>
      </c>
      <c r="I14550" t="s">
        <v>31819</v>
      </c>
      <c r="M14550" t="s">
        <v>53</v>
      </c>
      <c r="N14550" t="str">
        <f>IF(AND(PESQUISA!$B$3&lt;&gt;"",OR(PESQUISA!$B$4="TODAS",B14550=PESQUISA!$B$4),ISNUMBER(SEARCH(PESQUISA!$B$3,D14550))),ROW()-1,"")</f>
        <v/>
      </c>
    </row>
    <row r="14551" spans="1:14" x14ac:dyDescent="0.3">
      <c r="A14551" t="s">
        <v>43837</v>
      </c>
      <c r="B14551" t="s">
        <v>31811</v>
      </c>
      <c r="C14551" t="s">
        <v>43838</v>
      </c>
      <c r="D14551" t="s">
        <v>43839</v>
      </c>
      <c r="E14551" t="s">
        <v>40</v>
      </c>
      <c r="G14551" t="s">
        <v>33</v>
      </c>
      <c r="H14551" t="s">
        <v>31814</v>
      </c>
      <c r="I14551" t="s">
        <v>31819</v>
      </c>
      <c r="M14551" t="s">
        <v>53</v>
      </c>
      <c r="N14551" t="str">
        <f>IF(AND(PESQUISA!$B$3&lt;&gt;"",OR(PESQUISA!$B$4="TODAS",B14551=PESQUISA!$B$4),ISNUMBER(SEARCH(PESQUISA!$B$3,D14551))),ROW()-1,"")</f>
        <v/>
      </c>
    </row>
    <row r="14552" spans="1:14" x14ac:dyDescent="0.3">
      <c r="A14552" t="s">
        <v>43840</v>
      </c>
      <c r="B14552" t="s">
        <v>31811</v>
      </c>
      <c r="C14552" t="s">
        <v>43841</v>
      </c>
      <c r="D14552" t="s">
        <v>43842</v>
      </c>
      <c r="E14552" t="s">
        <v>40</v>
      </c>
      <c r="G14552" t="s">
        <v>33</v>
      </c>
      <c r="H14552" t="s">
        <v>31814</v>
      </c>
      <c r="I14552" t="s">
        <v>31819</v>
      </c>
      <c r="M14552" t="s">
        <v>53</v>
      </c>
      <c r="N14552" t="str">
        <f>IF(AND(PESQUISA!$B$3&lt;&gt;"",OR(PESQUISA!$B$4="TODAS",B14552=PESQUISA!$B$4),ISNUMBER(SEARCH(PESQUISA!$B$3,D14552))),ROW()-1,"")</f>
        <v/>
      </c>
    </row>
    <row r="14553" spans="1:14" x14ac:dyDescent="0.3">
      <c r="A14553" t="s">
        <v>43843</v>
      </c>
      <c r="B14553" t="s">
        <v>31811</v>
      </c>
      <c r="C14553" t="s">
        <v>43844</v>
      </c>
      <c r="D14553" t="s">
        <v>43845</v>
      </c>
      <c r="E14553" t="s">
        <v>40</v>
      </c>
      <c r="F14553" s="7">
        <v>51.9</v>
      </c>
      <c r="G14553" t="s">
        <v>33</v>
      </c>
      <c r="H14553" t="s">
        <v>31814</v>
      </c>
      <c r="I14553" t="s">
        <v>31819</v>
      </c>
      <c r="M14553" t="s">
        <v>36</v>
      </c>
      <c r="N14553" t="str">
        <f>IF(AND(PESQUISA!$B$3&lt;&gt;"",OR(PESQUISA!$B$4="TODAS",B14553=PESQUISA!$B$4),ISNUMBER(SEARCH(PESQUISA!$B$3,D14553))),ROW()-1,"")</f>
        <v/>
      </c>
    </row>
    <row r="14554" spans="1:14" x14ac:dyDescent="0.3">
      <c r="A14554" t="s">
        <v>43846</v>
      </c>
      <c r="B14554" t="s">
        <v>31811</v>
      </c>
      <c r="C14554" t="s">
        <v>43847</v>
      </c>
      <c r="D14554" t="s">
        <v>43848</v>
      </c>
      <c r="E14554" t="s">
        <v>40</v>
      </c>
      <c r="F14554" s="7">
        <v>40.97</v>
      </c>
      <c r="G14554" t="s">
        <v>33</v>
      </c>
      <c r="H14554" t="s">
        <v>31814</v>
      </c>
      <c r="I14554" t="s">
        <v>31819</v>
      </c>
      <c r="M14554" t="s">
        <v>36</v>
      </c>
      <c r="N14554" t="str">
        <f>IF(AND(PESQUISA!$B$3&lt;&gt;"",OR(PESQUISA!$B$4="TODAS",B14554=PESQUISA!$B$4),ISNUMBER(SEARCH(PESQUISA!$B$3,D14554))),ROW()-1,"")</f>
        <v/>
      </c>
    </row>
    <row r="14555" spans="1:14" x14ac:dyDescent="0.3">
      <c r="A14555" t="s">
        <v>43849</v>
      </c>
      <c r="B14555" t="s">
        <v>31811</v>
      </c>
      <c r="C14555" t="s">
        <v>43850</v>
      </c>
      <c r="D14555" t="s">
        <v>43851</v>
      </c>
      <c r="E14555" t="s">
        <v>40</v>
      </c>
      <c r="F14555" s="7">
        <v>26.77</v>
      </c>
      <c r="G14555" t="s">
        <v>33</v>
      </c>
      <c r="H14555" t="s">
        <v>31814</v>
      </c>
      <c r="I14555" t="s">
        <v>31819</v>
      </c>
      <c r="M14555" t="s">
        <v>36</v>
      </c>
      <c r="N14555" t="str">
        <f>IF(AND(PESQUISA!$B$3&lt;&gt;"",OR(PESQUISA!$B$4="TODAS",B14555=PESQUISA!$B$4),ISNUMBER(SEARCH(PESQUISA!$B$3,D14555))),ROW()-1,"")</f>
        <v/>
      </c>
    </row>
    <row r="14556" spans="1:14" x14ac:dyDescent="0.3">
      <c r="A14556" t="s">
        <v>43852</v>
      </c>
      <c r="B14556" t="s">
        <v>31811</v>
      </c>
      <c r="C14556" t="s">
        <v>43853</v>
      </c>
      <c r="D14556" t="s">
        <v>43854</v>
      </c>
      <c r="E14556" t="s">
        <v>40</v>
      </c>
      <c r="F14556" s="7">
        <v>11.68</v>
      </c>
      <c r="G14556" t="s">
        <v>33</v>
      </c>
      <c r="H14556" t="s">
        <v>31814</v>
      </c>
      <c r="I14556" t="s">
        <v>31819</v>
      </c>
      <c r="M14556" t="s">
        <v>36</v>
      </c>
      <c r="N14556" t="str">
        <f>IF(AND(PESQUISA!$B$3&lt;&gt;"",OR(PESQUISA!$B$4="TODAS",B14556=PESQUISA!$B$4),ISNUMBER(SEARCH(PESQUISA!$B$3,D14556))),ROW()-1,"")</f>
        <v/>
      </c>
    </row>
    <row r="14557" spans="1:14" x14ac:dyDescent="0.3">
      <c r="A14557" t="s">
        <v>43855</v>
      </c>
      <c r="B14557" t="s">
        <v>31811</v>
      </c>
      <c r="C14557" t="s">
        <v>43856</v>
      </c>
      <c r="D14557" t="s">
        <v>43857</v>
      </c>
      <c r="E14557" t="s">
        <v>40</v>
      </c>
      <c r="F14557" s="7">
        <v>156.1</v>
      </c>
      <c r="G14557" t="s">
        <v>33</v>
      </c>
      <c r="H14557" t="s">
        <v>31814</v>
      </c>
      <c r="I14557" t="s">
        <v>31819</v>
      </c>
      <c r="M14557" t="s">
        <v>36</v>
      </c>
      <c r="N14557" t="str">
        <f>IF(AND(PESQUISA!$B$3&lt;&gt;"",OR(PESQUISA!$B$4="TODAS",B14557=PESQUISA!$B$4),ISNUMBER(SEARCH(PESQUISA!$B$3,D14557))),ROW()-1,"")</f>
        <v/>
      </c>
    </row>
    <row r="14558" spans="1:14" x14ac:dyDescent="0.3">
      <c r="A14558" t="s">
        <v>43858</v>
      </c>
      <c r="B14558" t="s">
        <v>31811</v>
      </c>
      <c r="C14558" t="s">
        <v>43859</v>
      </c>
      <c r="D14558" t="s">
        <v>43860</v>
      </c>
      <c r="E14558" t="s">
        <v>40</v>
      </c>
      <c r="F14558" s="7">
        <v>82.21</v>
      </c>
      <c r="G14558" t="s">
        <v>33</v>
      </c>
      <c r="H14558" t="s">
        <v>31814</v>
      </c>
      <c r="I14558" t="s">
        <v>31819</v>
      </c>
      <c r="M14558" t="s">
        <v>36</v>
      </c>
      <c r="N14558" t="str">
        <f>IF(AND(PESQUISA!$B$3&lt;&gt;"",OR(PESQUISA!$B$4="TODAS",B14558=PESQUISA!$B$4),ISNUMBER(SEARCH(PESQUISA!$B$3,D14558))),ROW()-1,"")</f>
        <v/>
      </c>
    </row>
    <row r="14559" spans="1:14" x14ac:dyDescent="0.3">
      <c r="A14559" t="s">
        <v>43861</v>
      </c>
      <c r="B14559" t="s">
        <v>31811</v>
      </c>
      <c r="C14559" t="s">
        <v>43862</v>
      </c>
      <c r="D14559" t="s">
        <v>43863</v>
      </c>
      <c r="E14559" t="s">
        <v>40</v>
      </c>
      <c r="F14559" s="7">
        <v>209.08</v>
      </c>
      <c r="G14559" t="s">
        <v>33</v>
      </c>
      <c r="H14559" t="s">
        <v>31814</v>
      </c>
      <c r="I14559" t="s">
        <v>31819</v>
      </c>
      <c r="M14559" t="s">
        <v>36</v>
      </c>
      <c r="N14559" t="str">
        <f>IF(AND(PESQUISA!$B$3&lt;&gt;"",OR(PESQUISA!$B$4="TODAS",B14559=PESQUISA!$B$4),ISNUMBER(SEARCH(PESQUISA!$B$3,D14559))),ROW()-1,"")</f>
        <v/>
      </c>
    </row>
    <row r="14560" spans="1:14" x14ac:dyDescent="0.3">
      <c r="A14560" t="s">
        <v>43864</v>
      </c>
      <c r="B14560" t="s">
        <v>31811</v>
      </c>
      <c r="C14560" t="s">
        <v>43865</v>
      </c>
      <c r="D14560" t="s">
        <v>43866</v>
      </c>
      <c r="E14560" t="s">
        <v>40</v>
      </c>
      <c r="F14560" s="7">
        <v>16.63</v>
      </c>
      <c r="G14560" t="s">
        <v>33</v>
      </c>
      <c r="H14560" t="s">
        <v>31814</v>
      </c>
      <c r="I14560" t="s">
        <v>31819</v>
      </c>
      <c r="M14560" t="s">
        <v>36</v>
      </c>
      <c r="N14560" t="str">
        <f>IF(AND(PESQUISA!$B$3&lt;&gt;"",OR(PESQUISA!$B$4="TODAS",B14560=PESQUISA!$B$4),ISNUMBER(SEARCH(PESQUISA!$B$3,D14560))),ROW()-1,"")</f>
        <v/>
      </c>
    </row>
    <row r="14561" spans="1:14" x14ac:dyDescent="0.3">
      <c r="A14561" t="s">
        <v>43867</v>
      </c>
      <c r="B14561" t="s">
        <v>31811</v>
      </c>
      <c r="C14561" t="s">
        <v>43868</v>
      </c>
      <c r="D14561" t="s">
        <v>43869</v>
      </c>
      <c r="E14561" t="s">
        <v>40</v>
      </c>
      <c r="F14561" s="7">
        <v>385.46</v>
      </c>
      <c r="G14561" t="s">
        <v>33</v>
      </c>
      <c r="H14561" t="s">
        <v>31814</v>
      </c>
      <c r="I14561" t="s">
        <v>31819</v>
      </c>
      <c r="M14561" t="s">
        <v>36</v>
      </c>
      <c r="N14561" t="str">
        <f>IF(AND(PESQUISA!$B$3&lt;&gt;"",OR(PESQUISA!$B$4="TODAS",B14561=PESQUISA!$B$4),ISNUMBER(SEARCH(PESQUISA!$B$3,D14561))),ROW()-1,"")</f>
        <v/>
      </c>
    </row>
    <row r="14562" spans="1:14" x14ac:dyDescent="0.3">
      <c r="A14562" t="s">
        <v>43870</v>
      </c>
      <c r="B14562" t="s">
        <v>31811</v>
      </c>
      <c r="C14562" t="s">
        <v>43871</v>
      </c>
      <c r="D14562" t="s">
        <v>43872</v>
      </c>
      <c r="E14562" t="s">
        <v>40</v>
      </c>
      <c r="F14562" s="7">
        <v>550.61</v>
      </c>
      <c r="G14562" t="s">
        <v>33</v>
      </c>
      <c r="H14562" t="s">
        <v>31814</v>
      </c>
      <c r="I14562" t="s">
        <v>31819</v>
      </c>
      <c r="M14562" t="s">
        <v>36</v>
      </c>
      <c r="N14562" t="str">
        <f>IF(AND(PESQUISA!$B$3&lt;&gt;"",OR(PESQUISA!$B$4="TODAS",B14562=PESQUISA!$B$4),ISNUMBER(SEARCH(PESQUISA!$B$3,D14562))),ROW()-1,"")</f>
        <v/>
      </c>
    </row>
    <row r="14563" spans="1:14" x14ac:dyDescent="0.3">
      <c r="A14563" t="s">
        <v>43873</v>
      </c>
      <c r="B14563" t="s">
        <v>31811</v>
      </c>
      <c r="C14563" t="s">
        <v>43874</v>
      </c>
      <c r="D14563" t="s">
        <v>43875</v>
      </c>
      <c r="E14563" t="s">
        <v>40</v>
      </c>
      <c r="F14563" s="7">
        <v>1290.57</v>
      </c>
      <c r="G14563" t="s">
        <v>33</v>
      </c>
      <c r="H14563" t="s">
        <v>31814</v>
      </c>
      <c r="I14563" t="s">
        <v>31819</v>
      </c>
      <c r="M14563" t="s">
        <v>36</v>
      </c>
      <c r="N14563" t="str">
        <f>IF(AND(PESQUISA!$B$3&lt;&gt;"",OR(PESQUISA!$B$4="TODAS",B14563=PESQUISA!$B$4),ISNUMBER(SEARCH(PESQUISA!$B$3,D14563))),ROW()-1,"")</f>
        <v/>
      </c>
    </row>
    <row r="14564" spans="1:14" x14ac:dyDescent="0.3">
      <c r="A14564" t="s">
        <v>43876</v>
      </c>
      <c r="B14564" t="s">
        <v>31811</v>
      </c>
      <c r="C14564" t="s">
        <v>43877</v>
      </c>
      <c r="D14564" t="s">
        <v>43878</v>
      </c>
      <c r="E14564" t="s">
        <v>40</v>
      </c>
      <c r="F14564" s="7">
        <v>49.12</v>
      </c>
      <c r="G14564" t="s">
        <v>33</v>
      </c>
      <c r="H14564" t="s">
        <v>31814</v>
      </c>
      <c r="I14564" t="s">
        <v>31819</v>
      </c>
      <c r="M14564" t="s">
        <v>36</v>
      </c>
      <c r="N14564" t="str">
        <f>IF(AND(PESQUISA!$B$3&lt;&gt;"",OR(PESQUISA!$B$4="TODAS",B14564=PESQUISA!$B$4),ISNUMBER(SEARCH(PESQUISA!$B$3,D14564))),ROW()-1,"")</f>
        <v/>
      </c>
    </row>
    <row r="14565" spans="1:14" x14ac:dyDescent="0.3">
      <c r="A14565" t="s">
        <v>43879</v>
      </c>
      <c r="B14565" t="s">
        <v>31811</v>
      </c>
      <c r="C14565" t="s">
        <v>43880</v>
      </c>
      <c r="D14565" t="s">
        <v>43881</v>
      </c>
      <c r="E14565" t="s">
        <v>40</v>
      </c>
      <c r="F14565" s="7">
        <v>60.52</v>
      </c>
      <c r="G14565" t="s">
        <v>33</v>
      </c>
      <c r="H14565" t="s">
        <v>31814</v>
      </c>
      <c r="I14565" t="s">
        <v>31819</v>
      </c>
      <c r="M14565" t="s">
        <v>36</v>
      </c>
      <c r="N14565" t="str">
        <f>IF(AND(PESQUISA!$B$3&lt;&gt;"",OR(PESQUISA!$B$4="TODAS",B14565=PESQUISA!$B$4),ISNUMBER(SEARCH(PESQUISA!$B$3,D14565))),ROW()-1,"")</f>
        <v/>
      </c>
    </row>
    <row r="14566" spans="1:14" x14ac:dyDescent="0.3">
      <c r="A14566" t="s">
        <v>43882</v>
      </c>
      <c r="B14566" t="s">
        <v>31811</v>
      </c>
      <c r="C14566" t="s">
        <v>43883</v>
      </c>
      <c r="D14566" t="s">
        <v>43884</v>
      </c>
      <c r="E14566" t="s">
        <v>40</v>
      </c>
      <c r="F14566" s="7">
        <v>274.64</v>
      </c>
      <c r="G14566" t="s">
        <v>33</v>
      </c>
      <c r="H14566" t="s">
        <v>31814</v>
      </c>
      <c r="I14566" t="s">
        <v>31819</v>
      </c>
      <c r="M14566" t="s">
        <v>36</v>
      </c>
      <c r="N14566" t="str">
        <f>IF(AND(PESQUISA!$B$3&lt;&gt;"",OR(PESQUISA!$B$4="TODAS",B14566=PESQUISA!$B$4),ISNUMBER(SEARCH(PESQUISA!$B$3,D14566))),ROW()-1,"")</f>
        <v/>
      </c>
    </row>
    <row r="14567" spans="1:14" x14ac:dyDescent="0.3">
      <c r="A14567" t="s">
        <v>43885</v>
      </c>
      <c r="B14567" t="s">
        <v>31811</v>
      </c>
      <c r="C14567" t="s">
        <v>43886</v>
      </c>
      <c r="D14567" t="s">
        <v>43887</v>
      </c>
      <c r="E14567" t="s">
        <v>40</v>
      </c>
      <c r="F14567" s="7">
        <v>35.19</v>
      </c>
      <c r="G14567" t="s">
        <v>33</v>
      </c>
      <c r="H14567" t="s">
        <v>31814</v>
      </c>
      <c r="I14567" t="s">
        <v>31819</v>
      </c>
      <c r="M14567" t="s">
        <v>36</v>
      </c>
      <c r="N14567" t="str">
        <f>IF(AND(PESQUISA!$B$3&lt;&gt;"",OR(PESQUISA!$B$4="TODAS",B14567=PESQUISA!$B$4),ISNUMBER(SEARCH(PESQUISA!$B$3,D14567))),ROW()-1,"")</f>
        <v/>
      </c>
    </row>
    <row r="14568" spans="1:14" x14ac:dyDescent="0.3">
      <c r="A14568" t="s">
        <v>43888</v>
      </c>
      <c r="B14568" t="s">
        <v>31811</v>
      </c>
      <c r="C14568" t="s">
        <v>43889</v>
      </c>
      <c r="D14568" t="s">
        <v>43890</v>
      </c>
      <c r="E14568" t="s">
        <v>40</v>
      </c>
      <c r="F14568" s="7">
        <v>14.74</v>
      </c>
      <c r="G14568" t="s">
        <v>33</v>
      </c>
      <c r="H14568" t="s">
        <v>31814</v>
      </c>
      <c r="I14568" t="s">
        <v>31819</v>
      </c>
      <c r="M14568" t="s">
        <v>36</v>
      </c>
      <c r="N14568" t="str">
        <f>IF(AND(PESQUISA!$B$3&lt;&gt;"",OR(PESQUISA!$B$4="TODAS",B14568=PESQUISA!$B$4),ISNUMBER(SEARCH(PESQUISA!$B$3,D14568))),ROW()-1,"")</f>
        <v/>
      </c>
    </row>
    <row r="14569" spans="1:14" x14ac:dyDescent="0.3">
      <c r="A14569" t="s">
        <v>43891</v>
      </c>
      <c r="B14569" t="s">
        <v>31811</v>
      </c>
      <c r="C14569" t="s">
        <v>43892</v>
      </c>
      <c r="D14569" t="s">
        <v>43893</v>
      </c>
      <c r="E14569" t="s">
        <v>40</v>
      </c>
      <c r="F14569" s="7">
        <v>30.09</v>
      </c>
      <c r="G14569" t="s">
        <v>33</v>
      </c>
      <c r="H14569" t="s">
        <v>31814</v>
      </c>
      <c r="I14569" t="s">
        <v>31819</v>
      </c>
      <c r="M14569" t="s">
        <v>36</v>
      </c>
      <c r="N14569" t="str">
        <f>IF(AND(PESQUISA!$B$3&lt;&gt;"",OR(PESQUISA!$B$4="TODAS",B14569=PESQUISA!$B$4),ISNUMBER(SEARCH(PESQUISA!$B$3,D14569))),ROW()-1,"")</f>
        <v/>
      </c>
    </row>
    <row r="14570" spans="1:14" x14ac:dyDescent="0.3">
      <c r="A14570" t="s">
        <v>43894</v>
      </c>
      <c r="B14570" t="s">
        <v>31811</v>
      </c>
      <c r="C14570" t="s">
        <v>43895</v>
      </c>
      <c r="D14570" t="s">
        <v>43896</v>
      </c>
      <c r="E14570" t="s">
        <v>40</v>
      </c>
      <c r="F14570" s="7">
        <v>11.31</v>
      </c>
      <c r="G14570" t="s">
        <v>33</v>
      </c>
      <c r="H14570" t="s">
        <v>31814</v>
      </c>
      <c r="I14570" t="s">
        <v>31819</v>
      </c>
      <c r="M14570" t="s">
        <v>36</v>
      </c>
      <c r="N14570" t="str">
        <f>IF(AND(PESQUISA!$B$3&lt;&gt;"",OR(PESQUISA!$B$4="TODAS",B14570=PESQUISA!$B$4),ISNUMBER(SEARCH(PESQUISA!$B$3,D14570))),ROW()-1,"")</f>
        <v/>
      </c>
    </row>
    <row r="14571" spans="1:14" x14ac:dyDescent="0.3">
      <c r="A14571" t="s">
        <v>43897</v>
      </c>
      <c r="B14571" t="s">
        <v>31811</v>
      </c>
      <c r="C14571" t="s">
        <v>43898</v>
      </c>
      <c r="D14571" t="s">
        <v>43899</v>
      </c>
      <c r="E14571" t="s">
        <v>40</v>
      </c>
      <c r="F14571" s="7">
        <v>60.98</v>
      </c>
      <c r="G14571" t="s">
        <v>33</v>
      </c>
      <c r="H14571" t="s">
        <v>31814</v>
      </c>
      <c r="I14571" t="s">
        <v>31819</v>
      </c>
      <c r="M14571" t="s">
        <v>36</v>
      </c>
      <c r="N14571" t="str">
        <f>IF(AND(PESQUISA!$B$3&lt;&gt;"",OR(PESQUISA!$B$4="TODAS",B14571=PESQUISA!$B$4),ISNUMBER(SEARCH(PESQUISA!$B$3,D14571))),ROW()-1,"")</f>
        <v/>
      </c>
    </row>
    <row r="14572" spans="1:14" x14ac:dyDescent="0.3">
      <c r="A14572" t="s">
        <v>43900</v>
      </c>
      <c r="B14572" t="s">
        <v>31811</v>
      </c>
      <c r="C14572" t="s">
        <v>43901</v>
      </c>
      <c r="D14572" t="s">
        <v>43902</v>
      </c>
      <c r="E14572" t="s">
        <v>40</v>
      </c>
      <c r="F14572" s="7">
        <v>60.98</v>
      </c>
      <c r="G14572" t="s">
        <v>33</v>
      </c>
      <c r="H14572" t="s">
        <v>31814</v>
      </c>
      <c r="I14572" t="s">
        <v>31819</v>
      </c>
      <c r="M14572" t="s">
        <v>36</v>
      </c>
      <c r="N14572" t="str">
        <f>IF(AND(PESQUISA!$B$3&lt;&gt;"",OR(PESQUISA!$B$4="TODAS",B14572=PESQUISA!$B$4),ISNUMBER(SEARCH(PESQUISA!$B$3,D14572))),ROW()-1,"")</f>
        <v/>
      </c>
    </row>
    <row r="14573" spans="1:14" x14ac:dyDescent="0.3">
      <c r="A14573" t="s">
        <v>43903</v>
      </c>
      <c r="B14573" t="s">
        <v>31811</v>
      </c>
      <c r="C14573" t="s">
        <v>43904</v>
      </c>
      <c r="D14573" t="s">
        <v>43905</v>
      </c>
      <c r="E14573" t="s">
        <v>40</v>
      </c>
      <c r="F14573" s="7">
        <v>46.17</v>
      </c>
      <c r="G14573" t="s">
        <v>33</v>
      </c>
      <c r="H14573" t="s">
        <v>31814</v>
      </c>
      <c r="I14573" t="s">
        <v>31819</v>
      </c>
      <c r="M14573" t="s">
        <v>36</v>
      </c>
      <c r="N14573" t="str">
        <f>IF(AND(PESQUISA!$B$3&lt;&gt;"",OR(PESQUISA!$B$4="TODAS",B14573=PESQUISA!$B$4),ISNUMBER(SEARCH(PESQUISA!$B$3,D14573))),ROW()-1,"")</f>
        <v/>
      </c>
    </row>
    <row r="14574" spans="1:14" x14ac:dyDescent="0.3">
      <c r="A14574" t="s">
        <v>43906</v>
      </c>
      <c r="B14574" t="s">
        <v>31811</v>
      </c>
      <c r="C14574" t="s">
        <v>43907</v>
      </c>
      <c r="D14574" t="s">
        <v>43908</v>
      </c>
      <c r="E14574" t="s">
        <v>40</v>
      </c>
      <c r="F14574" s="7">
        <v>31.4</v>
      </c>
      <c r="G14574" t="s">
        <v>33</v>
      </c>
      <c r="H14574" t="s">
        <v>31814</v>
      </c>
      <c r="I14574" t="s">
        <v>31819</v>
      </c>
      <c r="M14574" t="s">
        <v>36</v>
      </c>
      <c r="N14574" t="str">
        <f>IF(AND(PESQUISA!$B$3&lt;&gt;"",OR(PESQUISA!$B$4="TODAS",B14574=PESQUISA!$B$4),ISNUMBER(SEARCH(PESQUISA!$B$3,D14574))),ROW()-1,"")</f>
        <v/>
      </c>
    </row>
    <row r="14575" spans="1:14" x14ac:dyDescent="0.3">
      <c r="A14575" t="s">
        <v>43909</v>
      </c>
      <c r="B14575" t="s">
        <v>31811</v>
      </c>
      <c r="C14575" t="s">
        <v>43910</v>
      </c>
      <c r="D14575" t="s">
        <v>43911</v>
      </c>
      <c r="E14575" t="s">
        <v>40</v>
      </c>
      <c r="F14575" s="7">
        <v>31.4</v>
      </c>
      <c r="G14575" t="s">
        <v>33</v>
      </c>
      <c r="H14575" t="s">
        <v>31814</v>
      </c>
      <c r="I14575" t="s">
        <v>31819</v>
      </c>
      <c r="M14575" t="s">
        <v>36</v>
      </c>
      <c r="N14575" t="str">
        <f>IF(AND(PESQUISA!$B$3&lt;&gt;"",OR(PESQUISA!$B$4="TODAS",B14575=PESQUISA!$B$4),ISNUMBER(SEARCH(PESQUISA!$B$3,D14575))),ROW()-1,"")</f>
        <v/>
      </c>
    </row>
    <row r="14576" spans="1:14" x14ac:dyDescent="0.3">
      <c r="A14576" t="s">
        <v>43912</v>
      </c>
      <c r="B14576" t="s">
        <v>31811</v>
      </c>
      <c r="C14576" t="s">
        <v>43913</v>
      </c>
      <c r="D14576" t="s">
        <v>43914</v>
      </c>
      <c r="E14576" t="s">
        <v>40</v>
      </c>
      <c r="F14576" s="7">
        <v>168.72</v>
      </c>
      <c r="G14576" t="s">
        <v>33</v>
      </c>
      <c r="H14576" t="s">
        <v>31814</v>
      </c>
      <c r="I14576" t="s">
        <v>31819</v>
      </c>
      <c r="M14576" t="s">
        <v>36</v>
      </c>
      <c r="N14576" t="str">
        <f>IF(AND(PESQUISA!$B$3&lt;&gt;"",OR(PESQUISA!$B$4="TODAS",B14576=PESQUISA!$B$4),ISNUMBER(SEARCH(PESQUISA!$B$3,D14576))),ROW()-1,"")</f>
        <v/>
      </c>
    </row>
    <row r="14577" spans="1:14" x14ac:dyDescent="0.3">
      <c r="A14577" t="s">
        <v>43915</v>
      </c>
      <c r="B14577" t="s">
        <v>31811</v>
      </c>
      <c r="C14577" t="s">
        <v>43916</v>
      </c>
      <c r="D14577" t="s">
        <v>43917</v>
      </c>
      <c r="E14577" t="s">
        <v>40</v>
      </c>
      <c r="F14577" s="7">
        <v>168.72</v>
      </c>
      <c r="G14577" t="s">
        <v>33</v>
      </c>
      <c r="H14577" t="s">
        <v>31814</v>
      </c>
      <c r="I14577" t="s">
        <v>31819</v>
      </c>
      <c r="M14577" t="s">
        <v>36</v>
      </c>
      <c r="N14577" t="str">
        <f>IF(AND(PESQUISA!$B$3&lt;&gt;"",OR(PESQUISA!$B$4="TODAS",B14577=PESQUISA!$B$4),ISNUMBER(SEARCH(PESQUISA!$B$3,D14577))),ROW()-1,"")</f>
        <v/>
      </c>
    </row>
    <row r="14578" spans="1:14" x14ac:dyDescent="0.3">
      <c r="A14578" t="s">
        <v>43918</v>
      </c>
      <c r="B14578" t="s">
        <v>31811</v>
      </c>
      <c r="C14578" t="s">
        <v>43919</v>
      </c>
      <c r="D14578" t="s">
        <v>43920</v>
      </c>
      <c r="E14578" t="s">
        <v>40</v>
      </c>
      <c r="F14578" s="7">
        <v>168.72</v>
      </c>
      <c r="G14578" t="s">
        <v>33</v>
      </c>
      <c r="H14578" t="s">
        <v>31814</v>
      </c>
      <c r="I14578" t="s">
        <v>31819</v>
      </c>
      <c r="M14578" t="s">
        <v>36</v>
      </c>
      <c r="N14578" t="str">
        <f>IF(AND(PESQUISA!$B$3&lt;&gt;"",OR(PESQUISA!$B$4="TODAS",B14578=PESQUISA!$B$4),ISNUMBER(SEARCH(PESQUISA!$B$3,D14578))),ROW()-1,"")</f>
        <v/>
      </c>
    </row>
    <row r="14579" spans="1:14" x14ac:dyDescent="0.3">
      <c r="A14579" t="s">
        <v>43921</v>
      </c>
      <c r="B14579" t="s">
        <v>31811</v>
      </c>
      <c r="C14579" t="s">
        <v>43922</v>
      </c>
      <c r="D14579" t="s">
        <v>43923</v>
      </c>
      <c r="E14579" t="s">
        <v>40</v>
      </c>
      <c r="F14579" s="7">
        <v>173.63</v>
      </c>
      <c r="G14579" t="s">
        <v>33</v>
      </c>
      <c r="H14579" t="s">
        <v>31814</v>
      </c>
      <c r="I14579" t="s">
        <v>31819</v>
      </c>
      <c r="M14579" t="s">
        <v>36</v>
      </c>
      <c r="N14579" t="str">
        <f>IF(AND(PESQUISA!$B$3&lt;&gt;"",OR(PESQUISA!$B$4="TODAS",B14579=PESQUISA!$B$4),ISNUMBER(SEARCH(PESQUISA!$B$3,D14579))),ROW()-1,"")</f>
        <v/>
      </c>
    </row>
    <row r="14580" spans="1:14" x14ac:dyDescent="0.3">
      <c r="A14580" t="s">
        <v>43924</v>
      </c>
      <c r="B14580" t="s">
        <v>31811</v>
      </c>
      <c r="C14580" t="s">
        <v>43925</v>
      </c>
      <c r="D14580" t="s">
        <v>43926</v>
      </c>
      <c r="E14580" t="s">
        <v>40</v>
      </c>
      <c r="F14580" s="7">
        <v>91.01</v>
      </c>
      <c r="G14580" t="s">
        <v>33</v>
      </c>
      <c r="H14580" t="s">
        <v>31814</v>
      </c>
      <c r="I14580" t="s">
        <v>31819</v>
      </c>
      <c r="M14580" t="s">
        <v>36</v>
      </c>
      <c r="N14580" t="str">
        <f>IF(AND(PESQUISA!$B$3&lt;&gt;"",OR(PESQUISA!$B$4="TODAS",B14580=PESQUISA!$B$4),ISNUMBER(SEARCH(PESQUISA!$B$3,D14580))),ROW()-1,"")</f>
        <v/>
      </c>
    </row>
    <row r="14581" spans="1:14" x14ac:dyDescent="0.3">
      <c r="A14581" t="s">
        <v>43927</v>
      </c>
      <c r="B14581" t="s">
        <v>31811</v>
      </c>
      <c r="C14581" t="s">
        <v>43928</v>
      </c>
      <c r="D14581" t="s">
        <v>43929</v>
      </c>
      <c r="E14581" t="s">
        <v>40</v>
      </c>
      <c r="F14581" s="7">
        <v>91.01</v>
      </c>
      <c r="G14581" t="s">
        <v>33</v>
      </c>
      <c r="H14581" t="s">
        <v>31814</v>
      </c>
      <c r="I14581" t="s">
        <v>31819</v>
      </c>
      <c r="M14581" t="s">
        <v>36</v>
      </c>
      <c r="N14581" t="str">
        <f>IF(AND(PESQUISA!$B$3&lt;&gt;"",OR(PESQUISA!$B$4="TODAS",B14581=PESQUISA!$B$4),ISNUMBER(SEARCH(PESQUISA!$B$3,D14581))),ROW()-1,"")</f>
        <v/>
      </c>
    </row>
    <row r="14582" spans="1:14" x14ac:dyDescent="0.3">
      <c r="A14582" t="s">
        <v>43930</v>
      </c>
      <c r="B14582" t="s">
        <v>31811</v>
      </c>
      <c r="C14582" t="s">
        <v>43931</v>
      </c>
      <c r="D14582" t="s">
        <v>43932</v>
      </c>
      <c r="E14582" t="s">
        <v>40</v>
      </c>
      <c r="F14582" s="7">
        <v>91.01</v>
      </c>
      <c r="G14582" t="s">
        <v>33</v>
      </c>
      <c r="H14582" t="s">
        <v>31814</v>
      </c>
      <c r="I14582" t="s">
        <v>31819</v>
      </c>
      <c r="M14582" t="s">
        <v>36</v>
      </c>
      <c r="N14582" t="str">
        <f>IF(AND(PESQUISA!$B$3&lt;&gt;"",OR(PESQUISA!$B$4="TODAS",B14582=PESQUISA!$B$4),ISNUMBER(SEARCH(PESQUISA!$B$3,D14582))),ROW()-1,"")</f>
        <v/>
      </c>
    </row>
    <row r="14583" spans="1:14" x14ac:dyDescent="0.3">
      <c r="A14583" t="s">
        <v>43933</v>
      </c>
      <c r="B14583" t="s">
        <v>31811</v>
      </c>
      <c r="C14583" t="s">
        <v>43934</v>
      </c>
      <c r="D14583" t="s">
        <v>43935</v>
      </c>
      <c r="E14583" t="s">
        <v>40</v>
      </c>
      <c r="F14583" s="7">
        <v>242.69</v>
      </c>
      <c r="G14583" t="s">
        <v>33</v>
      </c>
      <c r="H14583" t="s">
        <v>31814</v>
      </c>
      <c r="I14583" t="s">
        <v>31819</v>
      </c>
      <c r="M14583" t="s">
        <v>36</v>
      </c>
      <c r="N14583" t="str">
        <f>IF(AND(PESQUISA!$B$3&lt;&gt;"",OR(PESQUISA!$B$4="TODAS",B14583=PESQUISA!$B$4),ISNUMBER(SEARCH(PESQUISA!$B$3,D14583))),ROW()-1,"")</f>
        <v/>
      </c>
    </row>
    <row r="14584" spans="1:14" x14ac:dyDescent="0.3">
      <c r="A14584" t="s">
        <v>43936</v>
      </c>
      <c r="B14584" t="s">
        <v>31811</v>
      </c>
      <c r="C14584" t="s">
        <v>43937</v>
      </c>
      <c r="D14584" t="s">
        <v>43938</v>
      </c>
      <c r="E14584" t="s">
        <v>40</v>
      </c>
      <c r="F14584" s="7">
        <v>242.69</v>
      </c>
      <c r="G14584" t="s">
        <v>33</v>
      </c>
      <c r="H14584" t="s">
        <v>31814</v>
      </c>
      <c r="I14584" t="s">
        <v>31819</v>
      </c>
      <c r="M14584" t="s">
        <v>36</v>
      </c>
      <c r="N14584" t="str">
        <f>IF(AND(PESQUISA!$B$3&lt;&gt;"",OR(PESQUISA!$B$4="TODAS",B14584=PESQUISA!$B$4),ISNUMBER(SEARCH(PESQUISA!$B$3,D14584))),ROW()-1,"")</f>
        <v/>
      </c>
    </row>
    <row r="14585" spans="1:14" x14ac:dyDescent="0.3">
      <c r="A14585" t="s">
        <v>43939</v>
      </c>
      <c r="B14585" t="s">
        <v>31811</v>
      </c>
      <c r="C14585" t="s">
        <v>43940</v>
      </c>
      <c r="D14585" t="s">
        <v>43941</v>
      </c>
      <c r="E14585" t="s">
        <v>40</v>
      </c>
      <c r="F14585" s="7">
        <v>242.69</v>
      </c>
      <c r="G14585" t="s">
        <v>33</v>
      </c>
      <c r="H14585" t="s">
        <v>31814</v>
      </c>
      <c r="I14585" t="s">
        <v>31819</v>
      </c>
      <c r="M14585" t="s">
        <v>36</v>
      </c>
      <c r="N14585" t="str">
        <f>IF(AND(PESQUISA!$B$3&lt;&gt;"",OR(PESQUISA!$B$4="TODAS",B14585=PESQUISA!$B$4),ISNUMBER(SEARCH(PESQUISA!$B$3,D14585))),ROW()-1,"")</f>
        <v/>
      </c>
    </row>
    <row r="14586" spans="1:14" x14ac:dyDescent="0.3">
      <c r="A14586" t="s">
        <v>43942</v>
      </c>
      <c r="B14586" t="s">
        <v>31811</v>
      </c>
      <c r="C14586" t="s">
        <v>43943</v>
      </c>
      <c r="D14586" t="s">
        <v>43944</v>
      </c>
      <c r="E14586" t="s">
        <v>40</v>
      </c>
      <c r="F14586" s="7">
        <v>242.69</v>
      </c>
      <c r="G14586" t="s">
        <v>33</v>
      </c>
      <c r="H14586" t="s">
        <v>31814</v>
      </c>
      <c r="I14586" t="s">
        <v>31819</v>
      </c>
      <c r="M14586" t="s">
        <v>36</v>
      </c>
      <c r="N14586" t="str">
        <f>IF(AND(PESQUISA!$B$3&lt;&gt;"",OR(PESQUISA!$B$4="TODAS",B14586=PESQUISA!$B$4),ISNUMBER(SEARCH(PESQUISA!$B$3,D14586))),ROW()-1,"")</f>
        <v/>
      </c>
    </row>
    <row r="14587" spans="1:14" x14ac:dyDescent="0.3">
      <c r="A14587" t="s">
        <v>43945</v>
      </c>
      <c r="B14587" t="s">
        <v>31811</v>
      </c>
      <c r="C14587" t="s">
        <v>43946</v>
      </c>
      <c r="D14587" t="s">
        <v>43947</v>
      </c>
      <c r="E14587" t="s">
        <v>40</v>
      </c>
      <c r="F14587" s="7">
        <v>242.69</v>
      </c>
      <c r="G14587" t="s">
        <v>33</v>
      </c>
      <c r="H14587" t="s">
        <v>31814</v>
      </c>
      <c r="I14587" t="s">
        <v>31819</v>
      </c>
      <c r="M14587" t="s">
        <v>36</v>
      </c>
      <c r="N14587" t="str">
        <f>IF(AND(PESQUISA!$B$3&lt;&gt;"",OR(PESQUISA!$B$4="TODAS",B14587=PESQUISA!$B$4),ISNUMBER(SEARCH(PESQUISA!$B$3,D14587))),ROW()-1,"")</f>
        <v/>
      </c>
    </row>
    <row r="14588" spans="1:14" x14ac:dyDescent="0.3">
      <c r="A14588" t="s">
        <v>43948</v>
      </c>
      <c r="B14588" t="s">
        <v>31811</v>
      </c>
      <c r="C14588" t="s">
        <v>43949</v>
      </c>
      <c r="D14588" t="s">
        <v>43950</v>
      </c>
      <c r="E14588" t="s">
        <v>40</v>
      </c>
      <c r="F14588" s="7">
        <v>19.3</v>
      </c>
      <c r="G14588" t="s">
        <v>33</v>
      </c>
      <c r="H14588" t="s">
        <v>31814</v>
      </c>
      <c r="I14588" t="s">
        <v>31819</v>
      </c>
      <c r="M14588" t="s">
        <v>36</v>
      </c>
      <c r="N14588" t="str">
        <f>IF(AND(PESQUISA!$B$3&lt;&gt;"",OR(PESQUISA!$B$4="TODAS",B14588=PESQUISA!$B$4),ISNUMBER(SEARCH(PESQUISA!$B$3,D14588))),ROW()-1,"")</f>
        <v/>
      </c>
    </row>
    <row r="14589" spans="1:14" x14ac:dyDescent="0.3">
      <c r="A14589" t="s">
        <v>43951</v>
      </c>
      <c r="B14589" t="s">
        <v>31811</v>
      </c>
      <c r="C14589" t="s">
        <v>43952</v>
      </c>
      <c r="D14589" t="s">
        <v>43953</v>
      </c>
      <c r="E14589" t="s">
        <v>40</v>
      </c>
      <c r="F14589" s="7">
        <v>459.53</v>
      </c>
      <c r="G14589" t="s">
        <v>33</v>
      </c>
      <c r="H14589" t="s">
        <v>31814</v>
      </c>
      <c r="I14589" t="s">
        <v>31819</v>
      </c>
      <c r="M14589" t="s">
        <v>36</v>
      </c>
      <c r="N14589" t="str">
        <f>IF(AND(PESQUISA!$B$3&lt;&gt;"",OR(PESQUISA!$B$4="TODAS",B14589=PESQUISA!$B$4),ISNUMBER(SEARCH(PESQUISA!$B$3,D14589))),ROW()-1,"")</f>
        <v/>
      </c>
    </row>
    <row r="14590" spans="1:14" x14ac:dyDescent="0.3">
      <c r="A14590" t="s">
        <v>43954</v>
      </c>
      <c r="B14590" t="s">
        <v>31811</v>
      </c>
      <c r="C14590" t="s">
        <v>43955</v>
      </c>
      <c r="D14590" t="s">
        <v>43956</v>
      </c>
      <c r="E14590" t="s">
        <v>40</v>
      </c>
      <c r="F14590" s="7">
        <v>459.53</v>
      </c>
      <c r="G14590" t="s">
        <v>33</v>
      </c>
      <c r="H14590" t="s">
        <v>31814</v>
      </c>
      <c r="I14590" t="s">
        <v>31819</v>
      </c>
      <c r="M14590" t="s">
        <v>36</v>
      </c>
      <c r="N14590" t="str">
        <f>IF(AND(PESQUISA!$B$3&lt;&gt;"",OR(PESQUISA!$B$4="TODAS",B14590=PESQUISA!$B$4),ISNUMBER(SEARCH(PESQUISA!$B$3,D14590))),ROW()-1,"")</f>
        <v/>
      </c>
    </row>
    <row r="14591" spans="1:14" x14ac:dyDescent="0.3">
      <c r="A14591" t="s">
        <v>43957</v>
      </c>
      <c r="B14591" t="s">
        <v>31811</v>
      </c>
      <c r="C14591" t="s">
        <v>43958</v>
      </c>
      <c r="D14591" t="s">
        <v>43959</v>
      </c>
      <c r="E14591" t="s">
        <v>40</v>
      </c>
      <c r="F14591" s="7">
        <v>8.92</v>
      </c>
      <c r="G14591" t="s">
        <v>33</v>
      </c>
      <c r="H14591" t="s">
        <v>31814</v>
      </c>
      <c r="I14591" t="s">
        <v>31819</v>
      </c>
      <c r="M14591" t="s">
        <v>36</v>
      </c>
      <c r="N14591" t="str">
        <f>IF(AND(PESQUISA!$B$3&lt;&gt;"",OR(PESQUISA!$B$4="TODAS",B14591=PESQUISA!$B$4),ISNUMBER(SEARCH(PESQUISA!$B$3,D14591))),ROW()-1,"")</f>
        <v/>
      </c>
    </row>
    <row r="14592" spans="1:14" x14ac:dyDescent="0.3">
      <c r="A14592" t="s">
        <v>43960</v>
      </c>
      <c r="B14592" t="s">
        <v>31811</v>
      </c>
      <c r="C14592" t="s">
        <v>43961</v>
      </c>
      <c r="D14592" t="s">
        <v>43962</v>
      </c>
      <c r="E14592" t="s">
        <v>40</v>
      </c>
      <c r="F14592" s="7">
        <v>13.43</v>
      </c>
      <c r="G14592" t="s">
        <v>33</v>
      </c>
      <c r="H14592" t="s">
        <v>31814</v>
      </c>
      <c r="I14592" t="s">
        <v>31819</v>
      </c>
      <c r="M14592" t="s">
        <v>36</v>
      </c>
      <c r="N14592" t="str">
        <f>IF(AND(PESQUISA!$B$3&lt;&gt;"",OR(PESQUISA!$B$4="TODAS",B14592=PESQUISA!$B$4),ISNUMBER(SEARCH(PESQUISA!$B$3,D14592))),ROW()-1,"")</f>
        <v/>
      </c>
    </row>
    <row r="14593" spans="1:14" x14ac:dyDescent="0.3">
      <c r="A14593" t="s">
        <v>43963</v>
      </c>
      <c r="B14593" t="s">
        <v>31811</v>
      </c>
      <c r="C14593" t="s">
        <v>43964</v>
      </c>
      <c r="D14593" t="s">
        <v>43965</v>
      </c>
      <c r="E14593" t="s">
        <v>40</v>
      </c>
      <c r="F14593" s="7">
        <v>48.2</v>
      </c>
      <c r="G14593" t="s">
        <v>33</v>
      </c>
      <c r="H14593" t="s">
        <v>31814</v>
      </c>
      <c r="I14593" t="s">
        <v>31819</v>
      </c>
      <c r="M14593" t="s">
        <v>36</v>
      </c>
      <c r="N14593" t="str">
        <f>IF(AND(PESQUISA!$B$3&lt;&gt;"",OR(PESQUISA!$B$4="TODAS",B14593=PESQUISA!$B$4),ISNUMBER(SEARCH(PESQUISA!$B$3,D14593))),ROW()-1,"")</f>
        <v/>
      </c>
    </row>
    <row r="14594" spans="1:14" x14ac:dyDescent="0.3">
      <c r="A14594" t="s">
        <v>43966</v>
      </c>
      <c r="B14594" t="s">
        <v>31811</v>
      </c>
      <c r="C14594" t="s">
        <v>43967</v>
      </c>
      <c r="D14594" t="s">
        <v>43968</v>
      </c>
      <c r="E14594" t="s">
        <v>40</v>
      </c>
      <c r="F14594" s="7">
        <v>72.72</v>
      </c>
      <c r="G14594" t="s">
        <v>33</v>
      </c>
      <c r="H14594" t="s">
        <v>31814</v>
      </c>
      <c r="I14594" t="s">
        <v>31819</v>
      </c>
      <c r="M14594" t="s">
        <v>36</v>
      </c>
      <c r="N14594" t="str">
        <f>IF(AND(PESQUISA!$B$3&lt;&gt;"",OR(PESQUISA!$B$4="TODAS",B14594=PESQUISA!$B$4),ISNUMBER(SEARCH(PESQUISA!$B$3,D14594))),ROW()-1,"")</f>
        <v/>
      </c>
    </row>
    <row r="14595" spans="1:14" x14ac:dyDescent="0.3">
      <c r="A14595" t="s">
        <v>43969</v>
      </c>
      <c r="B14595" t="s">
        <v>31811</v>
      </c>
      <c r="C14595" t="s">
        <v>43970</v>
      </c>
      <c r="D14595" t="s">
        <v>43971</v>
      </c>
      <c r="E14595" t="s">
        <v>40</v>
      </c>
      <c r="F14595" s="7">
        <v>85.87</v>
      </c>
      <c r="G14595" t="s">
        <v>33</v>
      </c>
      <c r="H14595" t="s">
        <v>31814</v>
      </c>
      <c r="I14595" t="s">
        <v>31819</v>
      </c>
      <c r="M14595" t="s">
        <v>36</v>
      </c>
      <c r="N14595" t="str">
        <f>IF(AND(PESQUISA!$B$3&lt;&gt;"",OR(PESQUISA!$B$4="TODAS",B14595=PESQUISA!$B$4),ISNUMBER(SEARCH(PESQUISA!$B$3,D14595))),ROW()-1,"")</f>
        <v/>
      </c>
    </row>
    <row r="14596" spans="1:14" x14ac:dyDescent="0.3">
      <c r="A14596" t="s">
        <v>43972</v>
      </c>
      <c r="B14596" t="s">
        <v>31811</v>
      </c>
      <c r="C14596" t="s">
        <v>43973</v>
      </c>
      <c r="D14596" t="s">
        <v>43974</v>
      </c>
      <c r="E14596" t="s">
        <v>40</v>
      </c>
      <c r="F14596" s="7">
        <v>72.56</v>
      </c>
      <c r="G14596" t="s">
        <v>33</v>
      </c>
      <c r="H14596" t="s">
        <v>31814</v>
      </c>
      <c r="I14596" t="s">
        <v>31819</v>
      </c>
      <c r="M14596" t="s">
        <v>36</v>
      </c>
      <c r="N14596" t="str">
        <f>IF(AND(PESQUISA!$B$3&lt;&gt;"",OR(PESQUISA!$B$4="TODAS",B14596=PESQUISA!$B$4),ISNUMBER(SEARCH(PESQUISA!$B$3,D14596))),ROW()-1,"")</f>
        <v/>
      </c>
    </row>
    <row r="14597" spans="1:14" x14ac:dyDescent="0.3">
      <c r="A14597" t="s">
        <v>43975</v>
      </c>
      <c r="B14597" t="s">
        <v>31811</v>
      </c>
      <c r="C14597" t="s">
        <v>43976</v>
      </c>
      <c r="D14597" t="s">
        <v>43977</v>
      </c>
      <c r="E14597" t="s">
        <v>40</v>
      </c>
      <c r="F14597" s="7">
        <v>41.85</v>
      </c>
      <c r="G14597" t="s">
        <v>33</v>
      </c>
      <c r="H14597" t="s">
        <v>31814</v>
      </c>
      <c r="I14597" t="s">
        <v>31819</v>
      </c>
      <c r="M14597" t="s">
        <v>36</v>
      </c>
      <c r="N14597" t="str">
        <f>IF(AND(PESQUISA!$B$3&lt;&gt;"",OR(PESQUISA!$B$4="TODAS",B14597=PESQUISA!$B$4),ISNUMBER(SEARCH(PESQUISA!$B$3,D14597))),ROW()-1,"")</f>
        <v/>
      </c>
    </row>
    <row r="14598" spans="1:14" x14ac:dyDescent="0.3">
      <c r="A14598" t="s">
        <v>43978</v>
      </c>
      <c r="B14598" t="s">
        <v>31811</v>
      </c>
      <c r="C14598" t="s">
        <v>43979</v>
      </c>
      <c r="D14598" t="s">
        <v>43980</v>
      </c>
      <c r="E14598" t="s">
        <v>40</v>
      </c>
      <c r="F14598" s="7">
        <v>186.17</v>
      </c>
      <c r="G14598" t="s">
        <v>33</v>
      </c>
      <c r="H14598" t="s">
        <v>31814</v>
      </c>
      <c r="I14598" t="s">
        <v>31819</v>
      </c>
      <c r="M14598" t="s">
        <v>36</v>
      </c>
      <c r="N14598" t="str">
        <f>IF(AND(PESQUISA!$B$3&lt;&gt;"",OR(PESQUISA!$B$4="TODAS",B14598=PESQUISA!$B$4),ISNUMBER(SEARCH(PESQUISA!$B$3,D14598))),ROW()-1,"")</f>
        <v/>
      </c>
    </row>
    <row r="14599" spans="1:14" x14ac:dyDescent="0.3">
      <c r="A14599" t="s">
        <v>43981</v>
      </c>
      <c r="B14599" t="s">
        <v>31811</v>
      </c>
      <c r="C14599" t="s">
        <v>43982</v>
      </c>
      <c r="D14599" t="s">
        <v>43983</v>
      </c>
      <c r="E14599" t="s">
        <v>40</v>
      </c>
      <c r="F14599" s="7">
        <v>5.0199999999999996</v>
      </c>
      <c r="G14599" t="s">
        <v>33</v>
      </c>
      <c r="H14599" t="s">
        <v>31814</v>
      </c>
      <c r="I14599" t="s">
        <v>31819</v>
      </c>
      <c r="M14599" t="s">
        <v>36</v>
      </c>
      <c r="N14599" t="str">
        <f>IF(AND(PESQUISA!$B$3&lt;&gt;"",OR(PESQUISA!$B$4="TODAS",B14599=PESQUISA!$B$4),ISNUMBER(SEARCH(PESQUISA!$B$3,D14599))),ROW()-1,"")</f>
        <v/>
      </c>
    </row>
    <row r="14600" spans="1:14" x14ac:dyDescent="0.3">
      <c r="A14600" t="s">
        <v>43984</v>
      </c>
      <c r="B14600" t="s">
        <v>31811</v>
      </c>
      <c r="C14600" t="s">
        <v>43985</v>
      </c>
      <c r="D14600" t="s">
        <v>43986</v>
      </c>
      <c r="E14600" t="s">
        <v>40</v>
      </c>
      <c r="F14600" s="7">
        <v>8.74</v>
      </c>
      <c r="G14600" t="s">
        <v>33</v>
      </c>
      <c r="H14600" t="s">
        <v>31814</v>
      </c>
      <c r="I14600" t="s">
        <v>31819</v>
      </c>
      <c r="M14600" t="s">
        <v>36</v>
      </c>
      <c r="N14600" t="str">
        <f>IF(AND(PESQUISA!$B$3&lt;&gt;"",OR(PESQUISA!$B$4="TODAS",B14600=PESQUISA!$B$4),ISNUMBER(SEARCH(PESQUISA!$B$3,D14600))),ROW()-1,"")</f>
        <v/>
      </c>
    </row>
    <row r="14601" spans="1:14" x14ac:dyDescent="0.3">
      <c r="A14601" t="s">
        <v>43987</v>
      </c>
      <c r="B14601" t="s">
        <v>31811</v>
      </c>
      <c r="C14601" t="s">
        <v>43988</v>
      </c>
      <c r="D14601" t="s">
        <v>43989</v>
      </c>
      <c r="E14601" t="s">
        <v>40</v>
      </c>
      <c r="F14601" s="7">
        <v>11.34</v>
      </c>
      <c r="G14601" t="s">
        <v>33</v>
      </c>
      <c r="H14601" t="s">
        <v>31814</v>
      </c>
      <c r="I14601" t="s">
        <v>31819</v>
      </c>
      <c r="M14601" t="s">
        <v>36</v>
      </c>
      <c r="N14601" t="str">
        <f>IF(AND(PESQUISA!$B$3&lt;&gt;"",OR(PESQUISA!$B$4="TODAS",B14601=PESQUISA!$B$4),ISNUMBER(SEARCH(PESQUISA!$B$3,D14601))),ROW()-1,"")</f>
        <v/>
      </c>
    </row>
    <row r="14602" spans="1:14" x14ac:dyDescent="0.3">
      <c r="A14602" t="s">
        <v>43990</v>
      </c>
      <c r="B14602" t="s">
        <v>31811</v>
      </c>
      <c r="C14602" t="s">
        <v>43991</v>
      </c>
      <c r="D14602" t="s">
        <v>43992</v>
      </c>
      <c r="E14602" t="s">
        <v>40</v>
      </c>
      <c r="F14602" s="7">
        <v>11.31</v>
      </c>
      <c r="G14602" t="s">
        <v>33</v>
      </c>
      <c r="H14602" t="s">
        <v>31814</v>
      </c>
      <c r="I14602" t="s">
        <v>31819</v>
      </c>
      <c r="M14602" t="s">
        <v>36</v>
      </c>
      <c r="N14602" t="str">
        <f>IF(AND(PESQUISA!$B$3&lt;&gt;"",OR(PESQUISA!$B$4="TODAS",B14602=PESQUISA!$B$4),ISNUMBER(SEARCH(PESQUISA!$B$3,D14602))),ROW()-1,"")</f>
        <v/>
      </c>
    </row>
    <row r="14603" spans="1:14" x14ac:dyDescent="0.3">
      <c r="A14603" t="s">
        <v>43993</v>
      </c>
      <c r="B14603" t="s">
        <v>31811</v>
      </c>
      <c r="C14603" t="s">
        <v>43994</v>
      </c>
      <c r="D14603" t="s">
        <v>43995</v>
      </c>
      <c r="E14603" t="s">
        <v>40</v>
      </c>
      <c r="F14603" s="7">
        <v>13.31</v>
      </c>
      <c r="G14603" t="s">
        <v>33</v>
      </c>
      <c r="H14603" t="s">
        <v>31814</v>
      </c>
      <c r="I14603" t="s">
        <v>31819</v>
      </c>
      <c r="M14603" t="s">
        <v>36</v>
      </c>
      <c r="N14603" t="str">
        <f>IF(AND(PESQUISA!$B$3&lt;&gt;"",OR(PESQUISA!$B$4="TODAS",B14603=PESQUISA!$B$4),ISNUMBER(SEARCH(PESQUISA!$B$3,D14603))),ROW()-1,"")</f>
        <v/>
      </c>
    </row>
    <row r="14604" spans="1:14" x14ac:dyDescent="0.3">
      <c r="A14604" t="s">
        <v>43996</v>
      </c>
      <c r="B14604" t="s">
        <v>31811</v>
      </c>
      <c r="C14604" t="s">
        <v>43997</v>
      </c>
      <c r="D14604" t="s">
        <v>43998</v>
      </c>
      <c r="E14604" t="s">
        <v>40</v>
      </c>
      <c r="F14604" s="7">
        <v>19.34</v>
      </c>
      <c r="G14604" t="s">
        <v>33</v>
      </c>
      <c r="H14604" t="s">
        <v>31814</v>
      </c>
      <c r="I14604" t="s">
        <v>31819</v>
      </c>
      <c r="M14604" t="s">
        <v>36</v>
      </c>
      <c r="N14604" t="str">
        <f>IF(AND(PESQUISA!$B$3&lt;&gt;"",OR(PESQUISA!$B$4="TODAS",B14604=PESQUISA!$B$4),ISNUMBER(SEARCH(PESQUISA!$B$3,D14604))),ROW()-1,"")</f>
        <v/>
      </c>
    </row>
    <row r="14605" spans="1:14" x14ac:dyDescent="0.3">
      <c r="A14605" t="s">
        <v>43999</v>
      </c>
      <c r="B14605" t="s">
        <v>31811</v>
      </c>
      <c r="C14605" t="s">
        <v>44000</v>
      </c>
      <c r="D14605" t="s">
        <v>44001</v>
      </c>
      <c r="E14605" t="s">
        <v>40</v>
      </c>
      <c r="F14605" s="7">
        <v>23.65</v>
      </c>
      <c r="G14605" t="s">
        <v>33</v>
      </c>
      <c r="H14605" t="s">
        <v>31814</v>
      </c>
      <c r="I14605" t="s">
        <v>31819</v>
      </c>
      <c r="M14605" t="s">
        <v>36</v>
      </c>
      <c r="N14605" t="str">
        <f>IF(AND(PESQUISA!$B$3&lt;&gt;"",OR(PESQUISA!$B$4="TODAS",B14605=PESQUISA!$B$4),ISNUMBER(SEARCH(PESQUISA!$B$3,D14605))),ROW()-1,"")</f>
        <v/>
      </c>
    </row>
    <row r="14606" spans="1:14" x14ac:dyDescent="0.3">
      <c r="A14606" t="s">
        <v>44002</v>
      </c>
      <c r="B14606" t="s">
        <v>31811</v>
      </c>
      <c r="C14606" t="s">
        <v>44003</v>
      </c>
      <c r="D14606" t="s">
        <v>44004</v>
      </c>
      <c r="E14606" t="s">
        <v>40</v>
      </c>
      <c r="F14606" s="7">
        <v>55.69</v>
      </c>
      <c r="G14606" t="s">
        <v>33</v>
      </c>
      <c r="H14606" t="s">
        <v>31814</v>
      </c>
      <c r="I14606" t="s">
        <v>31819</v>
      </c>
      <c r="M14606" t="s">
        <v>36</v>
      </c>
      <c r="N14606" t="str">
        <f>IF(AND(PESQUISA!$B$3&lt;&gt;"",OR(PESQUISA!$B$4="TODAS",B14606=PESQUISA!$B$4),ISNUMBER(SEARCH(PESQUISA!$B$3,D14606))),ROW()-1,"")</f>
        <v/>
      </c>
    </row>
    <row r="14607" spans="1:14" x14ac:dyDescent="0.3">
      <c r="A14607" t="s">
        <v>44005</v>
      </c>
      <c r="B14607" t="s">
        <v>31811</v>
      </c>
      <c r="C14607" t="s">
        <v>44006</v>
      </c>
      <c r="D14607" t="s">
        <v>44007</v>
      </c>
      <c r="E14607" t="s">
        <v>40</v>
      </c>
      <c r="F14607" s="7">
        <v>128.68</v>
      </c>
      <c r="G14607" t="s">
        <v>33</v>
      </c>
      <c r="H14607" t="s">
        <v>31814</v>
      </c>
      <c r="I14607" t="s">
        <v>31819</v>
      </c>
      <c r="M14607" t="s">
        <v>36</v>
      </c>
      <c r="N14607" t="str">
        <f>IF(AND(PESQUISA!$B$3&lt;&gt;"",OR(PESQUISA!$B$4="TODAS",B14607=PESQUISA!$B$4),ISNUMBER(SEARCH(PESQUISA!$B$3,D14607))),ROW()-1,"")</f>
        <v/>
      </c>
    </row>
    <row r="14608" spans="1:14" x14ac:dyDescent="0.3">
      <c r="A14608" t="s">
        <v>44008</v>
      </c>
      <c r="B14608" t="s">
        <v>31811</v>
      </c>
      <c r="C14608" t="s">
        <v>44009</v>
      </c>
      <c r="D14608" t="s">
        <v>44010</v>
      </c>
      <c r="E14608" t="s">
        <v>40</v>
      </c>
      <c r="G14608" t="s">
        <v>33</v>
      </c>
      <c r="H14608" t="s">
        <v>31814</v>
      </c>
      <c r="I14608" t="s">
        <v>31819</v>
      </c>
      <c r="M14608" t="s">
        <v>53</v>
      </c>
      <c r="N14608" t="str">
        <f>IF(AND(PESQUISA!$B$3&lt;&gt;"",OR(PESQUISA!$B$4="TODAS",B14608=PESQUISA!$B$4),ISNUMBER(SEARCH(PESQUISA!$B$3,D14608))),ROW()-1,"")</f>
        <v/>
      </c>
    </row>
    <row r="14609" spans="1:14" x14ac:dyDescent="0.3">
      <c r="A14609" t="s">
        <v>44011</v>
      </c>
      <c r="B14609" t="s">
        <v>31811</v>
      </c>
      <c r="C14609" t="s">
        <v>44012</v>
      </c>
      <c r="D14609" t="s">
        <v>44013</v>
      </c>
      <c r="E14609" t="s">
        <v>40</v>
      </c>
      <c r="G14609" t="s">
        <v>33</v>
      </c>
      <c r="H14609" t="s">
        <v>31814</v>
      </c>
      <c r="I14609" t="s">
        <v>31819</v>
      </c>
      <c r="M14609" t="s">
        <v>53</v>
      </c>
      <c r="N14609" t="str">
        <f>IF(AND(PESQUISA!$B$3&lt;&gt;"",OR(PESQUISA!$B$4="TODAS",B14609=PESQUISA!$B$4),ISNUMBER(SEARCH(PESQUISA!$B$3,D14609))),ROW()-1,"")</f>
        <v/>
      </c>
    </row>
    <row r="14610" spans="1:14" x14ac:dyDescent="0.3">
      <c r="A14610" t="s">
        <v>44014</v>
      </c>
      <c r="B14610" t="s">
        <v>31811</v>
      </c>
      <c r="C14610" t="s">
        <v>44015</v>
      </c>
      <c r="D14610" t="s">
        <v>44016</v>
      </c>
      <c r="E14610" t="s">
        <v>40</v>
      </c>
      <c r="G14610" t="s">
        <v>33</v>
      </c>
      <c r="H14610" t="s">
        <v>31814</v>
      </c>
      <c r="I14610" t="s">
        <v>31819</v>
      </c>
      <c r="M14610" t="s">
        <v>53</v>
      </c>
      <c r="N14610" t="str">
        <f>IF(AND(PESQUISA!$B$3&lt;&gt;"",OR(PESQUISA!$B$4="TODAS",B14610=PESQUISA!$B$4),ISNUMBER(SEARCH(PESQUISA!$B$3,D14610))),ROW()-1,"")</f>
        <v/>
      </c>
    </row>
    <row r="14611" spans="1:14" x14ac:dyDescent="0.3">
      <c r="A14611" t="s">
        <v>44017</v>
      </c>
      <c r="B14611" t="s">
        <v>31811</v>
      </c>
      <c r="C14611" t="s">
        <v>44018</v>
      </c>
      <c r="D14611" t="s">
        <v>44019</v>
      </c>
      <c r="E14611" t="s">
        <v>40</v>
      </c>
      <c r="G14611" t="s">
        <v>33</v>
      </c>
      <c r="H14611" t="s">
        <v>31814</v>
      </c>
      <c r="I14611" t="s">
        <v>31819</v>
      </c>
      <c r="M14611" t="s">
        <v>53</v>
      </c>
      <c r="N14611" t="str">
        <f>IF(AND(PESQUISA!$B$3&lt;&gt;"",OR(PESQUISA!$B$4="TODAS",B14611=PESQUISA!$B$4),ISNUMBER(SEARCH(PESQUISA!$B$3,D14611))),ROW()-1,"")</f>
        <v/>
      </c>
    </row>
    <row r="14612" spans="1:14" x14ac:dyDescent="0.3">
      <c r="A14612" t="s">
        <v>44020</v>
      </c>
      <c r="B14612" t="s">
        <v>31811</v>
      </c>
      <c r="C14612" t="s">
        <v>44021</v>
      </c>
      <c r="D14612" t="s">
        <v>44022</v>
      </c>
      <c r="E14612" t="s">
        <v>40</v>
      </c>
      <c r="G14612" t="s">
        <v>33</v>
      </c>
      <c r="H14612" t="s">
        <v>31814</v>
      </c>
      <c r="I14612" t="s">
        <v>31819</v>
      </c>
      <c r="M14612" t="s">
        <v>53</v>
      </c>
      <c r="N14612" t="str">
        <f>IF(AND(PESQUISA!$B$3&lt;&gt;"",OR(PESQUISA!$B$4="TODAS",B14612=PESQUISA!$B$4),ISNUMBER(SEARCH(PESQUISA!$B$3,D14612))),ROW()-1,"")</f>
        <v/>
      </c>
    </row>
    <row r="14613" spans="1:14" x14ac:dyDescent="0.3">
      <c r="A14613" t="s">
        <v>44023</v>
      </c>
      <c r="B14613" t="s">
        <v>31811</v>
      </c>
      <c r="C14613" t="s">
        <v>44024</v>
      </c>
      <c r="D14613" t="s">
        <v>44025</v>
      </c>
      <c r="E14613" t="s">
        <v>40</v>
      </c>
      <c r="G14613" t="s">
        <v>33</v>
      </c>
      <c r="H14613" t="s">
        <v>31814</v>
      </c>
      <c r="I14613" t="s">
        <v>31819</v>
      </c>
      <c r="M14613" t="s">
        <v>53</v>
      </c>
      <c r="N14613" t="str">
        <f>IF(AND(PESQUISA!$B$3&lt;&gt;"",OR(PESQUISA!$B$4="TODAS",B14613=PESQUISA!$B$4),ISNUMBER(SEARCH(PESQUISA!$B$3,D14613))),ROW()-1,"")</f>
        <v/>
      </c>
    </row>
    <row r="14614" spans="1:14" x14ac:dyDescent="0.3">
      <c r="A14614" t="s">
        <v>44026</v>
      </c>
      <c r="B14614" t="s">
        <v>31811</v>
      </c>
      <c r="C14614" t="s">
        <v>44027</v>
      </c>
      <c r="D14614" t="s">
        <v>44028</v>
      </c>
      <c r="E14614" t="s">
        <v>40</v>
      </c>
      <c r="G14614" t="s">
        <v>33</v>
      </c>
      <c r="H14614" t="s">
        <v>31814</v>
      </c>
      <c r="I14614" t="s">
        <v>31819</v>
      </c>
      <c r="M14614" t="s">
        <v>53</v>
      </c>
      <c r="N14614" t="str">
        <f>IF(AND(PESQUISA!$B$3&lt;&gt;"",OR(PESQUISA!$B$4="TODAS",B14614=PESQUISA!$B$4),ISNUMBER(SEARCH(PESQUISA!$B$3,D14614))),ROW()-1,"")</f>
        <v/>
      </c>
    </row>
    <row r="14615" spans="1:14" x14ac:dyDescent="0.3">
      <c r="A14615" t="s">
        <v>44029</v>
      </c>
      <c r="B14615" t="s">
        <v>31811</v>
      </c>
      <c r="C14615" t="s">
        <v>44030</v>
      </c>
      <c r="D14615" t="s">
        <v>44031</v>
      </c>
      <c r="E14615" t="s">
        <v>40</v>
      </c>
      <c r="G14615" t="s">
        <v>33</v>
      </c>
      <c r="H14615" t="s">
        <v>31814</v>
      </c>
      <c r="I14615" t="s">
        <v>31819</v>
      </c>
      <c r="M14615" t="s">
        <v>53</v>
      </c>
      <c r="N14615" t="str">
        <f>IF(AND(PESQUISA!$B$3&lt;&gt;"",OR(PESQUISA!$B$4="TODAS",B14615=PESQUISA!$B$4),ISNUMBER(SEARCH(PESQUISA!$B$3,D14615))),ROW()-1,"")</f>
        <v/>
      </c>
    </row>
    <row r="14616" spans="1:14" x14ac:dyDescent="0.3">
      <c r="A14616" t="s">
        <v>44032</v>
      </c>
      <c r="B14616" t="s">
        <v>31811</v>
      </c>
      <c r="C14616" t="s">
        <v>44033</v>
      </c>
      <c r="D14616" t="s">
        <v>44034</v>
      </c>
      <c r="E14616" t="s">
        <v>40</v>
      </c>
      <c r="G14616" t="s">
        <v>33</v>
      </c>
      <c r="H14616" t="s">
        <v>31814</v>
      </c>
      <c r="I14616" t="s">
        <v>31819</v>
      </c>
      <c r="M14616" t="s">
        <v>53</v>
      </c>
      <c r="N14616" t="str">
        <f>IF(AND(PESQUISA!$B$3&lt;&gt;"",OR(PESQUISA!$B$4="TODAS",B14616=PESQUISA!$B$4),ISNUMBER(SEARCH(PESQUISA!$B$3,D14616))),ROW()-1,"")</f>
        <v/>
      </c>
    </row>
    <row r="14617" spans="1:14" x14ac:dyDescent="0.3">
      <c r="A14617" t="s">
        <v>44035</v>
      </c>
      <c r="B14617" t="s">
        <v>31811</v>
      </c>
      <c r="C14617" t="s">
        <v>44036</v>
      </c>
      <c r="D14617" t="s">
        <v>44037</v>
      </c>
      <c r="E14617" t="s">
        <v>40</v>
      </c>
      <c r="G14617" t="s">
        <v>33</v>
      </c>
      <c r="H14617" t="s">
        <v>31814</v>
      </c>
      <c r="I14617" t="s">
        <v>31819</v>
      </c>
      <c r="M14617" t="s">
        <v>53</v>
      </c>
      <c r="N14617" t="str">
        <f>IF(AND(PESQUISA!$B$3&lt;&gt;"",OR(PESQUISA!$B$4="TODAS",B14617=PESQUISA!$B$4),ISNUMBER(SEARCH(PESQUISA!$B$3,D14617))),ROW()-1,"")</f>
        <v/>
      </c>
    </row>
    <row r="14618" spans="1:14" x14ac:dyDescent="0.3">
      <c r="A14618" t="s">
        <v>44038</v>
      </c>
      <c r="B14618" t="s">
        <v>31811</v>
      </c>
      <c r="C14618" t="s">
        <v>44039</v>
      </c>
      <c r="D14618" t="s">
        <v>44040</v>
      </c>
      <c r="E14618" t="s">
        <v>40</v>
      </c>
      <c r="G14618" t="s">
        <v>33</v>
      </c>
      <c r="H14618" t="s">
        <v>31814</v>
      </c>
      <c r="I14618" t="s">
        <v>31819</v>
      </c>
      <c r="M14618" t="s">
        <v>53</v>
      </c>
      <c r="N14618" t="str">
        <f>IF(AND(PESQUISA!$B$3&lt;&gt;"",OR(PESQUISA!$B$4="TODAS",B14618=PESQUISA!$B$4),ISNUMBER(SEARCH(PESQUISA!$B$3,D14618))),ROW()-1,"")</f>
        <v/>
      </c>
    </row>
    <row r="14619" spans="1:14" x14ac:dyDescent="0.3">
      <c r="A14619" t="s">
        <v>44041</v>
      </c>
      <c r="B14619" t="s">
        <v>31811</v>
      </c>
      <c r="C14619" t="s">
        <v>44042</v>
      </c>
      <c r="D14619" t="s">
        <v>44043</v>
      </c>
      <c r="E14619" t="s">
        <v>40</v>
      </c>
      <c r="G14619" t="s">
        <v>33</v>
      </c>
      <c r="H14619" t="s">
        <v>31814</v>
      </c>
      <c r="I14619" t="s">
        <v>31819</v>
      </c>
      <c r="M14619" t="s">
        <v>53</v>
      </c>
      <c r="N14619" t="str">
        <f>IF(AND(PESQUISA!$B$3&lt;&gt;"",OR(PESQUISA!$B$4="TODAS",B14619=PESQUISA!$B$4),ISNUMBER(SEARCH(PESQUISA!$B$3,D14619))),ROW()-1,"")</f>
        <v/>
      </c>
    </row>
    <row r="14620" spans="1:14" x14ac:dyDescent="0.3">
      <c r="A14620" t="s">
        <v>44044</v>
      </c>
      <c r="B14620" t="s">
        <v>31811</v>
      </c>
      <c r="C14620" t="s">
        <v>44045</v>
      </c>
      <c r="D14620" t="s">
        <v>44046</v>
      </c>
      <c r="E14620" t="s">
        <v>40</v>
      </c>
      <c r="F14620" s="7">
        <v>18.23</v>
      </c>
      <c r="G14620" t="s">
        <v>33</v>
      </c>
      <c r="H14620" t="s">
        <v>31814</v>
      </c>
      <c r="I14620" t="s">
        <v>31819</v>
      </c>
      <c r="M14620" t="s">
        <v>36</v>
      </c>
      <c r="N14620" t="str">
        <f>IF(AND(PESQUISA!$B$3&lt;&gt;"",OR(PESQUISA!$B$4="TODAS",B14620=PESQUISA!$B$4),ISNUMBER(SEARCH(PESQUISA!$B$3,D14620))),ROW()-1,"")</f>
        <v/>
      </c>
    </row>
    <row r="14621" spans="1:14" x14ac:dyDescent="0.3">
      <c r="A14621" t="s">
        <v>44047</v>
      </c>
      <c r="B14621" t="s">
        <v>31811</v>
      </c>
      <c r="C14621" t="s">
        <v>44048</v>
      </c>
      <c r="D14621" t="s">
        <v>44049</v>
      </c>
      <c r="E14621" t="s">
        <v>40</v>
      </c>
      <c r="F14621" s="7">
        <v>20.49</v>
      </c>
      <c r="G14621" t="s">
        <v>33</v>
      </c>
      <c r="H14621" t="s">
        <v>31814</v>
      </c>
      <c r="I14621" t="s">
        <v>31819</v>
      </c>
      <c r="M14621" t="s">
        <v>36</v>
      </c>
      <c r="N14621" t="str">
        <f>IF(AND(PESQUISA!$B$3&lt;&gt;"",OR(PESQUISA!$B$4="TODAS",B14621=PESQUISA!$B$4),ISNUMBER(SEARCH(PESQUISA!$B$3,D14621))),ROW()-1,"")</f>
        <v/>
      </c>
    </row>
    <row r="14622" spans="1:14" x14ac:dyDescent="0.3">
      <c r="A14622" t="s">
        <v>44050</v>
      </c>
      <c r="B14622" t="s">
        <v>31811</v>
      </c>
      <c r="C14622" t="s">
        <v>44051</v>
      </c>
      <c r="D14622" t="s">
        <v>44052</v>
      </c>
      <c r="E14622" t="s">
        <v>40</v>
      </c>
      <c r="G14622" t="s">
        <v>33</v>
      </c>
      <c r="H14622" t="s">
        <v>31814</v>
      </c>
      <c r="I14622" t="s">
        <v>31819</v>
      </c>
      <c r="M14622" t="s">
        <v>53</v>
      </c>
      <c r="N14622" t="str">
        <f>IF(AND(PESQUISA!$B$3&lt;&gt;"",OR(PESQUISA!$B$4="TODAS",B14622=PESQUISA!$B$4),ISNUMBER(SEARCH(PESQUISA!$B$3,D14622))),ROW()-1,"")</f>
        <v/>
      </c>
    </row>
    <row r="14623" spans="1:14" x14ac:dyDescent="0.3">
      <c r="A14623" t="s">
        <v>44053</v>
      </c>
      <c r="B14623" t="s">
        <v>31811</v>
      </c>
      <c r="C14623" t="s">
        <v>44054</v>
      </c>
      <c r="D14623" t="s">
        <v>44055</v>
      </c>
      <c r="E14623" t="s">
        <v>40</v>
      </c>
      <c r="G14623" t="s">
        <v>33</v>
      </c>
      <c r="H14623" t="s">
        <v>31814</v>
      </c>
      <c r="I14623" t="s">
        <v>31819</v>
      </c>
      <c r="M14623" t="s">
        <v>53</v>
      </c>
      <c r="N14623" t="str">
        <f>IF(AND(PESQUISA!$B$3&lt;&gt;"",OR(PESQUISA!$B$4="TODAS",B14623=PESQUISA!$B$4),ISNUMBER(SEARCH(PESQUISA!$B$3,D14623))),ROW()-1,"")</f>
        <v/>
      </c>
    </row>
    <row r="14624" spans="1:14" x14ac:dyDescent="0.3">
      <c r="A14624" t="s">
        <v>44056</v>
      </c>
      <c r="B14624" t="s">
        <v>31811</v>
      </c>
      <c r="C14624" t="s">
        <v>44057</v>
      </c>
      <c r="D14624" t="s">
        <v>44058</v>
      </c>
      <c r="E14624" t="s">
        <v>40</v>
      </c>
      <c r="G14624" t="s">
        <v>33</v>
      </c>
      <c r="H14624" t="s">
        <v>31814</v>
      </c>
      <c r="I14624" t="s">
        <v>31819</v>
      </c>
      <c r="M14624" t="s">
        <v>53</v>
      </c>
      <c r="N14624" t="str">
        <f>IF(AND(PESQUISA!$B$3&lt;&gt;"",OR(PESQUISA!$B$4="TODAS",B14624=PESQUISA!$B$4),ISNUMBER(SEARCH(PESQUISA!$B$3,D14624))),ROW()-1,"")</f>
        <v/>
      </c>
    </row>
    <row r="14625" spans="1:14" x14ac:dyDescent="0.3">
      <c r="A14625" t="s">
        <v>44059</v>
      </c>
      <c r="B14625" t="s">
        <v>31811</v>
      </c>
      <c r="C14625" t="s">
        <v>44060</v>
      </c>
      <c r="D14625" t="s">
        <v>44061</v>
      </c>
      <c r="E14625" t="s">
        <v>40</v>
      </c>
      <c r="G14625" t="s">
        <v>33</v>
      </c>
      <c r="H14625" t="s">
        <v>31814</v>
      </c>
      <c r="I14625" t="s">
        <v>31819</v>
      </c>
      <c r="M14625" t="s">
        <v>53</v>
      </c>
      <c r="N14625" t="str">
        <f>IF(AND(PESQUISA!$B$3&lt;&gt;"",OR(PESQUISA!$B$4="TODAS",B14625=PESQUISA!$B$4),ISNUMBER(SEARCH(PESQUISA!$B$3,D14625))),ROW()-1,"")</f>
        <v/>
      </c>
    </row>
    <row r="14626" spans="1:14" x14ac:dyDescent="0.3">
      <c r="A14626" t="s">
        <v>44062</v>
      </c>
      <c r="B14626" t="s">
        <v>31811</v>
      </c>
      <c r="C14626" t="s">
        <v>44063</v>
      </c>
      <c r="D14626" t="s">
        <v>44064</v>
      </c>
      <c r="E14626" t="s">
        <v>40</v>
      </c>
      <c r="G14626" t="s">
        <v>33</v>
      </c>
      <c r="H14626" t="s">
        <v>31814</v>
      </c>
      <c r="I14626" t="s">
        <v>31819</v>
      </c>
      <c r="M14626" t="s">
        <v>53</v>
      </c>
      <c r="N14626" t="str">
        <f>IF(AND(PESQUISA!$B$3&lt;&gt;"",OR(PESQUISA!$B$4="TODAS",B14626=PESQUISA!$B$4),ISNUMBER(SEARCH(PESQUISA!$B$3,D14626))),ROW()-1,"")</f>
        <v/>
      </c>
    </row>
    <row r="14627" spans="1:14" x14ac:dyDescent="0.3">
      <c r="A14627" t="s">
        <v>44065</v>
      </c>
      <c r="B14627" t="s">
        <v>31811</v>
      </c>
      <c r="C14627" t="s">
        <v>44066</v>
      </c>
      <c r="D14627" t="s">
        <v>44067</v>
      </c>
      <c r="E14627" t="s">
        <v>40</v>
      </c>
      <c r="G14627" t="s">
        <v>33</v>
      </c>
      <c r="H14627" t="s">
        <v>31814</v>
      </c>
      <c r="I14627" t="s">
        <v>31819</v>
      </c>
      <c r="M14627" t="s">
        <v>53</v>
      </c>
      <c r="N14627" t="str">
        <f>IF(AND(PESQUISA!$B$3&lt;&gt;"",OR(PESQUISA!$B$4="TODAS",B14627=PESQUISA!$B$4),ISNUMBER(SEARCH(PESQUISA!$B$3,D14627))),ROW()-1,"")</f>
        <v/>
      </c>
    </row>
    <row r="14628" spans="1:14" x14ac:dyDescent="0.3">
      <c r="A14628" t="s">
        <v>44068</v>
      </c>
      <c r="B14628" t="s">
        <v>31811</v>
      </c>
      <c r="C14628" t="s">
        <v>44069</v>
      </c>
      <c r="D14628" t="s">
        <v>44070</v>
      </c>
      <c r="E14628" t="s">
        <v>40</v>
      </c>
      <c r="G14628" t="s">
        <v>33</v>
      </c>
      <c r="H14628" t="s">
        <v>31814</v>
      </c>
      <c r="I14628" t="s">
        <v>31819</v>
      </c>
      <c r="M14628" t="s">
        <v>53</v>
      </c>
      <c r="N14628" t="str">
        <f>IF(AND(PESQUISA!$B$3&lt;&gt;"",OR(PESQUISA!$B$4="TODAS",B14628=PESQUISA!$B$4),ISNUMBER(SEARCH(PESQUISA!$B$3,D14628))),ROW()-1,"")</f>
        <v/>
      </c>
    </row>
    <row r="14629" spans="1:14" x14ac:dyDescent="0.3">
      <c r="A14629" t="s">
        <v>44071</v>
      </c>
      <c r="B14629" t="s">
        <v>31811</v>
      </c>
      <c r="C14629" t="s">
        <v>44072</v>
      </c>
      <c r="D14629" t="s">
        <v>44073</v>
      </c>
      <c r="E14629" t="s">
        <v>40</v>
      </c>
      <c r="G14629" t="s">
        <v>33</v>
      </c>
      <c r="H14629" t="s">
        <v>31814</v>
      </c>
      <c r="I14629" t="s">
        <v>31819</v>
      </c>
      <c r="M14629" t="s">
        <v>53</v>
      </c>
      <c r="N14629" t="str">
        <f>IF(AND(PESQUISA!$B$3&lt;&gt;"",OR(PESQUISA!$B$4="TODAS",B14629=PESQUISA!$B$4),ISNUMBER(SEARCH(PESQUISA!$B$3,D14629))),ROW()-1,"")</f>
        <v/>
      </c>
    </row>
    <row r="14630" spans="1:14" x14ac:dyDescent="0.3">
      <c r="A14630" t="s">
        <v>44074</v>
      </c>
      <c r="B14630" t="s">
        <v>31811</v>
      </c>
      <c r="C14630" t="s">
        <v>44075</v>
      </c>
      <c r="D14630" t="s">
        <v>44076</v>
      </c>
      <c r="E14630" t="s">
        <v>40</v>
      </c>
      <c r="G14630" t="s">
        <v>33</v>
      </c>
      <c r="H14630" t="s">
        <v>31814</v>
      </c>
      <c r="I14630" t="s">
        <v>31819</v>
      </c>
      <c r="M14630" t="s">
        <v>53</v>
      </c>
      <c r="N14630" t="str">
        <f>IF(AND(PESQUISA!$B$3&lt;&gt;"",OR(PESQUISA!$B$4="TODAS",B14630=PESQUISA!$B$4),ISNUMBER(SEARCH(PESQUISA!$B$3,D14630))),ROW()-1,"")</f>
        <v/>
      </c>
    </row>
    <row r="14631" spans="1:14" x14ac:dyDescent="0.3">
      <c r="A14631" t="s">
        <v>44077</v>
      </c>
      <c r="B14631" t="s">
        <v>31811</v>
      </c>
      <c r="C14631" t="s">
        <v>44078</v>
      </c>
      <c r="D14631" t="s">
        <v>44079</v>
      </c>
      <c r="E14631" t="s">
        <v>40</v>
      </c>
      <c r="G14631" t="s">
        <v>33</v>
      </c>
      <c r="H14631" t="s">
        <v>31814</v>
      </c>
      <c r="I14631" t="s">
        <v>31819</v>
      </c>
      <c r="M14631" t="s">
        <v>53</v>
      </c>
      <c r="N14631" t="str">
        <f>IF(AND(PESQUISA!$B$3&lt;&gt;"",OR(PESQUISA!$B$4="TODAS",B14631=PESQUISA!$B$4),ISNUMBER(SEARCH(PESQUISA!$B$3,D14631))),ROW()-1,"")</f>
        <v/>
      </c>
    </row>
    <row r="14632" spans="1:14" x14ac:dyDescent="0.3">
      <c r="A14632" t="s">
        <v>44080</v>
      </c>
      <c r="B14632" t="s">
        <v>31811</v>
      </c>
      <c r="C14632" t="s">
        <v>44081</v>
      </c>
      <c r="D14632" t="s">
        <v>44082</v>
      </c>
      <c r="E14632" t="s">
        <v>40</v>
      </c>
      <c r="G14632" t="s">
        <v>33</v>
      </c>
      <c r="H14632" t="s">
        <v>31814</v>
      </c>
      <c r="I14632" t="s">
        <v>31819</v>
      </c>
      <c r="M14632" t="s">
        <v>53</v>
      </c>
      <c r="N14632" t="str">
        <f>IF(AND(PESQUISA!$B$3&lt;&gt;"",OR(PESQUISA!$B$4="TODAS",B14632=PESQUISA!$B$4),ISNUMBER(SEARCH(PESQUISA!$B$3,D14632))),ROW()-1,"")</f>
        <v/>
      </c>
    </row>
    <row r="14633" spans="1:14" x14ac:dyDescent="0.3">
      <c r="A14633" t="s">
        <v>44083</v>
      </c>
      <c r="B14633" t="s">
        <v>31811</v>
      </c>
      <c r="C14633" t="s">
        <v>44084</v>
      </c>
      <c r="D14633" t="s">
        <v>44085</v>
      </c>
      <c r="E14633" t="s">
        <v>40</v>
      </c>
      <c r="G14633" t="s">
        <v>33</v>
      </c>
      <c r="H14633" t="s">
        <v>31814</v>
      </c>
      <c r="I14633" t="s">
        <v>31819</v>
      </c>
      <c r="M14633" t="s">
        <v>53</v>
      </c>
      <c r="N14633" t="str">
        <f>IF(AND(PESQUISA!$B$3&lt;&gt;"",OR(PESQUISA!$B$4="TODAS",B14633=PESQUISA!$B$4),ISNUMBER(SEARCH(PESQUISA!$B$3,D14633))),ROW()-1,"")</f>
        <v/>
      </c>
    </row>
    <row r="14634" spans="1:14" x14ac:dyDescent="0.3">
      <c r="A14634" t="s">
        <v>44086</v>
      </c>
      <c r="B14634" t="s">
        <v>31811</v>
      </c>
      <c r="C14634" t="s">
        <v>44087</v>
      </c>
      <c r="D14634" t="s">
        <v>44088</v>
      </c>
      <c r="E14634" t="s">
        <v>40</v>
      </c>
      <c r="G14634" t="s">
        <v>33</v>
      </c>
      <c r="H14634" t="s">
        <v>31814</v>
      </c>
      <c r="I14634" t="s">
        <v>31819</v>
      </c>
      <c r="M14634" t="s">
        <v>53</v>
      </c>
      <c r="N14634" t="str">
        <f>IF(AND(PESQUISA!$B$3&lt;&gt;"",OR(PESQUISA!$B$4="TODAS",B14634=PESQUISA!$B$4),ISNUMBER(SEARCH(PESQUISA!$B$3,D14634))),ROW()-1,"")</f>
        <v/>
      </c>
    </row>
    <row r="14635" spans="1:14" x14ac:dyDescent="0.3">
      <c r="A14635" t="s">
        <v>44089</v>
      </c>
      <c r="B14635" t="s">
        <v>31811</v>
      </c>
      <c r="C14635" t="s">
        <v>44090</v>
      </c>
      <c r="D14635" t="s">
        <v>44091</v>
      </c>
      <c r="E14635" t="s">
        <v>40</v>
      </c>
      <c r="G14635" t="s">
        <v>33</v>
      </c>
      <c r="H14635" t="s">
        <v>31814</v>
      </c>
      <c r="I14635" t="s">
        <v>31819</v>
      </c>
      <c r="M14635" t="s">
        <v>53</v>
      </c>
      <c r="N14635" t="str">
        <f>IF(AND(PESQUISA!$B$3&lt;&gt;"",OR(PESQUISA!$B$4="TODAS",B14635=PESQUISA!$B$4),ISNUMBER(SEARCH(PESQUISA!$B$3,D14635))),ROW()-1,"")</f>
        <v/>
      </c>
    </row>
    <row r="14636" spans="1:14" x14ac:dyDescent="0.3">
      <c r="A14636" t="s">
        <v>44092</v>
      </c>
      <c r="B14636" t="s">
        <v>31811</v>
      </c>
      <c r="C14636" t="s">
        <v>44093</v>
      </c>
      <c r="D14636" t="s">
        <v>44094</v>
      </c>
      <c r="E14636" t="s">
        <v>40</v>
      </c>
      <c r="G14636" t="s">
        <v>33</v>
      </c>
      <c r="H14636" t="s">
        <v>31814</v>
      </c>
      <c r="I14636" t="s">
        <v>31819</v>
      </c>
      <c r="M14636" t="s">
        <v>53</v>
      </c>
      <c r="N14636" t="str">
        <f>IF(AND(PESQUISA!$B$3&lt;&gt;"",OR(PESQUISA!$B$4="TODAS",B14636=PESQUISA!$B$4),ISNUMBER(SEARCH(PESQUISA!$B$3,D14636))),ROW()-1,"")</f>
        <v/>
      </c>
    </row>
    <row r="14637" spans="1:14" x14ac:dyDescent="0.3">
      <c r="A14637" t="s">
        <v>44095</v>
      </c>
      <c r="B14637" t="s">
        <v>31811</v>
      </c>
      <c r="C14637" t="s">
        <v>44096</v>
      </c>
      <c r="D14637" t="s">
        <v>44097</v>
      </c>
      <c r="E14637" t="s">
        <v>40</v>
      </c>
      <c r="G14637" t="s">
        <v>33</v>
      </c>
      <c r="H14637" t="s">
        <v>31814</v>
      </c>
      <c r="I14637" t="s">
        <v>31819</v>
      </c>
      <c r="M14637" t="s">
        <v>53</v>
      </c>
      <c r="N14637" t="str">
        <f>IF(AND(PESQUISA!$B$3&lt;&gt;"",OR(PESQUISA!$B$4="TODAS",B14637=PESQUISA!$B$4),ISNUMBER(SEARCH(PESQUISA!$B$3,D14637))),ROW()-1,"")</f>
        <v/>
      </c>
    </row>
    <row r="14638" spans="1:14" x14ac:dyDescent="0.3">
      <c r="A14638" t="s">
        <v>44098</v>
      </c>
      <c r="B14638" t="s">
        <v>31811</v>
      </c>
      <c r="C14638" t="s">
        <v>44099</v>
      </c>
      <c r="D14638" t="s">
        <v>44100</v>
      </c>
      <c r="E14638" t="s">
        <v>40</v>
      </c>
      <c r="G14638" t="s">
        <v>33</v>
      </c>
      <c r="H14638" t="s">
        <v>31814</v>
      </c>
      <c r="I14638" t="s">
        <v>31819</v>
      </c>
      <c r="M14638" t="s">
        <v>53</v>
      </c>
      <c r="N14638" t="str">
        <f>IF(AND(PESQUISA!$B$3&lt;&gt;"",OR(PESQUISA!$B$4="TODAS",B14638=PESQUISA!$B$4),ISNUMBER(SEARCH(PESQUISA!$B$3,D14638))),ROW()-1,"")</f>
        <v/>
      </c>
    </row>
    <row r="14639" spans="1:14" x14ac:dyDescent="0.3">
      <c r="A14639" t="s">
        <v>44101</v>
      </c>
      <c r="B14639" t="s">
        <v>31811</v>
      </c>
      <c r="C14639" t="s">
        <v>44102</v>
      </c>
      <c r="D14639" t="s">
        <v>44103</v>
      </c>
      <c r="E14639" t="s">
        <v>40</v>
      </c>
      <c r="G14639" t="s">
        <v>33</v>
      </c>
      <c r="H14639" t="s">
        <v>31814</v>
      </c>
      <c r="I14639" t="s">
        <v>31819</v>
      </c>
      <c r="M14639" t="s">
        <v>53</v>
      </c>
      <c r="N14639" t="str">
        <f>IF(AND(PESQUISA!$B$3&lt;&gt;"",OR(PESQUISA!$B$4="TODAS",B14639=PESQUISA!$B$4),ISNUMBER(SEARCH(PESQUISA!$B$3,D14639))),ROW()-1,"")</f>
        <v/>
      </c>
    </row>
    <row r="14640" spans="1:14" x14ac:dyDescent="0.3">
      <c r="A14640" t="s">
        <v>44104</v>
      </c>
      <c r="B14640" t="s">
        <v>31811</v>
      </c>
      <c r="C14640" t="s">
        <v>44105</v>
      </c>
      <c r="D14640" t="s">
        <v>44106</v>
      </c>
      <c r="E14640" t="s">
        <v>40</v>
      </c>
      <c r="G14640" t="s">
        <v>33</v>
      </c>
      <c r="H14640" t="s">
        <v>31814</v>
      </c>
      <c r="I14640" t="s">
        <v>31819</v>
      </c>
      <c r="M14640" t="s">
        <v>53</v>
      </c>
      <c r="N14640" t="str">
        <f>IF(AND(PESQUISA!$B$3&lt;&gt;"",OR(PESQUISA!$B$4="TODAS",B14640=PESQUISA!$B$4),ISNUMBER(SEARCH(PESQUISA!$B$3,D14640))),ROW()-1,"")</f>
        <v/>
      </c>
    </row>
    <row r="14641" spans="1:14" x14ac:dyDescent="0.3">
      <c r="A14641" t="s">
        <v>44107</v>
      </c>
      <c r="B14641" t="s">
        <v>31811</v>
      </c>
      <c r="C14641" t="s">
        <v>44108</v>
      </c>
      <c r="D14641" t="s">
        <v>44109</v>
      </c>
      <c r="E14641" t="s">
        <v>40</v>
      </c>
      <c r="F14641" s="7">
        <v>50.85</v>
      </c>
      <c r="G14641" t="s">
        <v>33</v>
      </c>
      <c r="H14641" t="s">
        <v>31814</v>
      </c>
      <c r="I14641" t="s">
        <v>31819</v>
      </c>
      <c r="M14641" t="s">
        <v>36</v>
      </c>
      <c r="N14641" t="str">
        <f>IF(AND(PESQUISA!$B$3&lt;&gt;"",OR(PESQUISA!$B$4="TODAS",B14641=PESQUISA!$B$4),ISNUMBER(SEARCH(PESQUISA!$B$3,D14641))),ROW()-1,"")</f>
        <v/>
      </c>
    </row>
    <row r="14642" spans="1:14" x14ac:dyDescent="0.3">
      <c r="A14642" t="s">
        <v>44110</v>
      </c>
      <c r="B14642" t="s">
        <v>31811</v>
      </c>
      <c r="C14642" t="s">
        <v>44111</v>
      </c>
      <c r="D14642" t="s">
        <v>44112</v>
      </c>
      <c r="E14642" t="s">
        <v>40</v>
      </c>
      <c r="F14642" s="7">
        <v>61.32</v>
      </c>
      <c r="G14642" t="s">
        <v>33</v>
      </c>
      <c r="H14642" t="s">
        <v>31814</v>
      </c>
      <c r="I14642" t="s">
        <v>31819</v>
      </c>
      <c r="M14642" t="s">
        <v>36</v>
      </c>
      <c r="N14642" t="str">
        <f>IF(AND(PESQUISA!$B$3&lt;&gt;"",OR(PESQUISA!$B$4="TODAS",B14642=PESQUISA!$B$4),ISNUMBER(SEARCH(PESQUISA!$B$3,D14642))),ROW()-1,"")</f>
        <v/>
      </c>
    </row>
    <row r="14643" spans="1:14" x14ac:dyDescent="0.3">
      <c r="A14643" t="s">
        <v>44113</v>
      </c>
      <c r="B14643" t="s">
        <v>31811</v>
      </c>
      <c r="C14643" t="s">
        <v>44114</v>
      </c>
      <c r="D14643" t="s">
        <v>44115</v>
      </c>
      <c r="E14643" t="s">
        <v>40</v>
      </c>
      <c r="F14643" s="7">
        <v>12.97</v>
      </c>
      <c r="G14643" t="s">
        <v>33</v>
      </c>
      <c r="H14643" t="s">
        <v>31814</v>
      </c>
      <c r="I14643" t="s">
        <v>31819</v>
      </c>
      <c r="M14643" t="s">
        <v>36</v>
      </c>
      <c r="N14643" t="str">
        <f>IF(AND(PESQUISA!$B$3&lt;&gt;"",OR(PESQUISA!$B$4="TODAS",B14643=PESQUISA!$B$4),ISNUMBER(SEARCH(PESQUISA!$B$3,D14643))),ROW()-1,"")</f>
        <v/>
      </c>
    </row>
    <row r="14644" spans="1:14" x14ac:dyDescent="0.3">
      <c r="A14644" t="s">
        <v>44116</v>
      </c>
      <c r="B14644" t="s">
        <v>31811</v>
      </c>
      <c r="C14644" t="s">
        <v>44117</v>
      </c>
      <c r="D14644" t="s">
        <v>44118</v>
      </c>
      <c r="E14644" t="s">
        <v>40</v>
      </c>
      <c r="F14644" s="7">
        <v>15.98</v>
      </c>
      <c r="G14644" t="s">
        <v>33</v>
      </c>
      <c r="H14644" t="s">
        <v>31814</v>
      </c>
      <c r="I14644" t="s">
        <v>31819</v>
      </c>
      <c r="M14644" t="s">
        <v>36</v>
      </c>
      <c r="N14644" t="str">
        <f>IF(AND(PESQUISA!$B$3&lt;&gt;"",OR(PESQUISA!$B$4="TODAS",B14644=PESQUISA!$B$4),ISNUMBER(SEARCH(PESQUISA!$B$3,D14644))),ROW()-1,"")</f>
        <v/>
      </c>
    </row>
    <row r="14645" spans="1:14" x14ac:dyDescent="0.3">
      <c r="A14645" t="s">
        <v>44119</v>
      </c>
      <c r="B14645" t="s">
        <v>31811</v>
      </c>
      <c r="C14645" t="s">
        <v>44120</v>
      </c>
      <c r="D14645" t="s">
        <v>44121</v>
      </c>
      <c r="E14645" t="s">
        <v>40</v>
      </c>
      <c r="F14645" s="7">
        <v>19.07</v>
      </c>
      <c r="G14645" t="s">
        <v>33</v>
      </c>
      <c r="H14645" t="s">
        <v>31814</v>
      </c>
      <c r="I14645" t="s">
        <v>31819</v>
      </c>
      <c r="M14645" t="s">
        <v>36</v>
      </c>
      <c r="N14645" t="str">
        <f>IF(AND(PESQUISA!$B$3&lt;&gt;"",OR(PESQUISA!$B$4="TODAS",B14645=PESQUISA!$B$4),ISNUMBER(SEARCH(PESQUISA!$B$3,D14645))),ROW()-1,"")</f>
        <v/>
      </c>
    </row>
    <row r="14646" spans="1:14" x14ac:dyDescent="0.3">
      <c r="A14646" t="s">
        <v>44122</v>
      </c>
      <c r="B14646" t="s">
        <v>31811</v>
      </c>
      <c r="C14646" t="s">
        <v>44123</v>
      </c>
      <c r="D14646" t="s">
        <v>44124</v>
      </c>
      <c r="E14646" t="s">
        <v>40</v>
      </c>
      <c r="F14646" s="7">
        <v>25.52</v>
      </c>
      <c r="G14646" t="s">
        <v>33</v>
      </c>
      <c r="H14646" t="s">
        <v>31814</v>
      </c>
      <c r="I14646" t="s">
        <v>31819</v>
      </c>
      <c r="M14646" t="s">
        <v>36</v>
      </c>
      <c r="N14646" t="str">
        <f>IF(AND(PESQUISA!$B$3&lt;&gt;"",OR(PESQUISA!$B$4="TODAS",B14646=PESQUISA!$B$4),ISNUMBER(SEARCH(PESQUISA!$B$3,D14646))),ROW()-1,"")</f>
        <v/>
      </c>
    </row>
    <row r="14647" spans="1:14" x14ac:dyDescent="0.3">
      <c r="A14647" t="s">
        <v>44125</v>
      </c>
      <c r="B14647" t="s">
        <v>31811</v>
      </c>
      <c r="C14647" t="s">
        <v>44126</v>
      </c>
      <c r="D14647" t="s">
        <v>44127</v>
      </c>
      <c r="E14647" t="s">
        <v>40</v>
      </c>
      <c r="F14647" s="7">
        <v>411.51</v>
      </c>
      <c r="G14647" t="s">
        <v>33</v>
      </c>
      <c r="H14647" t="s">
        <v>31814</v>
      </c>
      <c r="I14647" t="s">
        <v>31819</v>
      </c>
      <c r="M14647" t="s">
        <v>36</v>
      </c>
      <c r="N14647" t="str">
        <f>IF(AND(PESQUISA!$B$3&lt;&gt;"",OR(PESQUISA!$B$4="TODAS",B14647=PESQUISA!$B$4),ISNUMBER(SEARCH(PESQUISA!$B$3,D14647))),ROW()-1,"")</f>
        <v/>
      </c>
    </row>
    <row r="14648" spans="1:14" x14ac:dyDescent="0.3">
      <c r="A14648" t="s">
        <v>44128</v>
      </c>
      <c r="B14648" t="s">
        <v>31811</v>
      </c>
      <c r="C14648" t="s">
        <v>44129</v>
      </c>
      <c r="D14648" t="s">
        <v>44130</v>
      </c>
      <c r="E14648" t="s">
        <v>40</v>
      </c>
      <c r="F14648" s="7">
        <v>5.68</v>
      </c>
      <c r="G14648" t="s">
        <v>33</v>
      </c>
      <c r="H14648" t="s">
        <v>31814</v>
      </c>
      <c r="I14648" t="s">
        <v>31819</v>
      </c>
      <c r="M14648" t="s">
        <v>36</v>
      </c>
      <c r="N14648" t="str">
        <f>IF(AND(PESQUISA!$B$3&lt;&gt;"",OR(PESQUISA!$B$4="TODAS",B14648=PESQUISA!$B$4),ISNUMBER(SEARCH(PESQUISA!$B$3,D14648))),ROW()-1,"")</f>
        <v/>
      </c>
    </row>
    <row r="14649" spans="1:14" x14ac:dyDescent="0.3">
      <c r="A14649" t="s">
        <v>44131</v>
      </c>
      <c r="B14649" t="s">
        <v>31811</v>
      </c>
      <c r="C14649" t="s">
        <v>44132</v>
      </c>
      <c r="D14649" t="s">
        <v>44133</v>
      </c>
      <c r="E14649" t="s">
        <v>40</v>
      </c>
      <c r="F14649" s="7">
        <v>4.8899999999999997</v>
      </c>
      <c r="G14649" t="s">
        <v>33</v>
      </c>
      <c r="H14649" t="s">
        <v>31814</v>
      </c>
      <c r="I14649" t="s">
        <v>31819</v>
      </c>
      <c r="M14649" t="s">
        <v>36</v>
      </c>
      <c r="N14649" t="str">
        <f>IF(AND(PESQUISA!$B$3&lt;&gt;"",OR(PESQUISA!$B$4="TODAS",B14649=PESQUISA!$B$4),ISNUMBER(SEARCH(PESQUISA!$B$3,D14649))),ROW()-1,"")</f>
        <v/>
      </c>
    </row>
    <row r="14650" spans="1:14" x14ac:dyDescent="0.3">
      <c r="A14650" t="s">
        <v>44134</v>
      </c>
      <c r="B14650" t="s">
        <v>31811</v>
      </c>
      <c r="C14650" t="s">
        <v>44135</v>
      </c>
      <c r="D14650" t="s">
        <v>44136</v>
      </c>
      <c r="E14650" t="s">
        <v>40</v>
      </c>
      <c r="F14650" s="7">
        <v>12.17</v>
      </c>
      <c r="G14650" t="s">
        <v>33</v>
      </c>
      <c r="H14650" t="s">
        <v>31814</v>
      </c>
      <c r="I14650" t="s">
        <v>31819</v>
      </c>
      <c r="M14650" t="s">
        <v>36</v>
      </c>
      <c r="N14650" t="str">
        <f>IF(AND(PESQUISA!$B$3&lt;&gt;"",OR(PESQUISA!$B$4="TODAS",B14650=PESQUISA!$B$4),ISNUMBER(SEARCH(PESQUISA!$B$3,D14650))),ROW()-1,"")</f>
        <v/>
      </c>
    </row>
    <row r="14651" spans="1:14" x14ac:dyDescent="0.3">
      <c r="A14651" t="s">
        <v>44137</v>
      </c>
      <c r="B14651" t="s">
        <v>31811</v>
      </c>
      <c r="C14651" t="s">
        <v>44138</v>
      </c>
      <c r="D14651" t="s">
        <v>44139</v>
      </c>
      <c r="E14651" t="s">
        <v>40</v>
      </c>
      <c r="F14651" s="7">
        <v>22.18</v>
      </c>
      <c r="G14651" t="s">
        <v>33</v>
      </c>
      <c r="H14651" t="s">
        <v>31814</v>
      </c>
      <c r="I14651" t="s">
        <v>31819</v>
      </c>
      <c r="M14651" t="s">
        <v>36</v>
      </c>
      <c r="N14651" t="str">
        <f>IF(AND(PESQUISA!$B$3&lt;&gt;"",OR(PESQUISA!$B$4="TODAS",B14651=PESQUISA!$B$4),ISNUMBER(SEARCH(PESQUISA!$B$3,D14651))),ROW()-1,"")</f>
        <v/>
      </c>
    </row>
    <row r="14652" spans="1:14" x14ac:dyDescent="0.3">
      <c r="A14652" t="s">
        <v>44140</v>
      </c>
      <c r="B14652" t="s">
        <v>31811</v>
      </c>
      <c r="C14652" t="s">
        <v>44141</v>
      </c>
      <c r="D14652" t="s">
        <v>44142</v>
      </c>
      <c r="E14652" t="s">
        <v>40</v>
      </c>
      <c r="F14652" s="7">
        <v>42.72</v>
      </c>
      <c r="G14652" t="s">
        <v>33</v>
      </c>
      <c r="H14652" t="s">
        <v>31814</v>
      </c>
      <c r="I14652" t="s">
        <v>31819</v>
      </c>
      <c r="M14652" t="s">
        <v>36</v>
      </c>
      <c r="N14652" t="str">
        <f>IF(AND(PESQUISA!$B$3&lt;&gt;"",OR(PESQUISA!$B$4="TODAS",B14652=PESQUISA!$B$4),ISNUMBER(SEARCH(PESQUISA!$B$3,D14652))),ROW()-1,"")</f>
        <v/>
      </c>
    </row>
    <row r="14653" spans="1:14" x14ac:dyDescent="0.3">
      <c r="A14653" t="s">
        <v>44143</v>
      </c>
      <c r="B14653" t="s">
        <v>31811</v>
      </c>
      <c r="C14653" t="s">
        <v>44144</v>
      </c>
      <c r="D14653" t="s">
        <v>44145</v>
      </c>
      <c r="E14653" t="s">
        <v>40</v>
      </c>
      <c r="F14653" s="7">
        <v>67.150000000000006</v>
      </c>
      <c r="G14653" t="s">
        <v>33</v>
      </c>
      <c r="H14653" t="s">
        <v>31814</v>
      </c>
      <c r="I14653" t="s">
        <v>31819</v>
      </c>
      <c r="M14653" t="s">
        <v>36</v>
      </c>
      <c r="N14653" t="str">
        <f>IF(AND(PESQUISA!$B$3&lt;&gt;"",OR(PESQUISA!$B$4="TODAS",B14653=PESQUISA!$B$4),ISNUMBER(SEARCH(PESQUISA!$B$3,D14653))),ROW()-1,"")</f>
        <v/>
      </c>
    </row>
    <row r="14654" spans="1:14" x14ac:dyDescent="0.3">
      <c r="A14654" t="s">
        <v>44146</v>
      </c>
      <c r="B14654" t="s">
        <v>31811</v>
      </c>
      <c r="C14654" t="s">
        <v>44147</v>
      </c>
      <c r="D14654" t="s">
        <v>44148</v>
      </c>
      <c r="E14654" t="s">
        <v>40</v>
      </c>
      <c r="F14654" s="7">
        <v>144.05000000000001</v>
      </c>
      <c r="G14654" t="s">
        <v>33</v>
      </c>
      <c r="H14654" t="s">
        <v>31814</v>
      </c>
      <c r="I14654" t="s">
        <v>31819</v>
      </c>
      <c r="M14654" t="s">
        <v>36</v>
      </c>
      <c r="N14654" t="str">
        <f>IF(AND(PESQUISA!$B$3&lt;&gt;"",OR(PESQUISA!$B$4="TODAS",B14654=PESQUISA!$B$4),ISNUMBER(SEARCH(PESQUISA!$B$3,D14654))),ROW()-1,"")</f>
        <v/>
      </c>
    </row>
    <row r="14655" spans="1:14" x14ac:dyDescent="0.3">
      <c r="A14655" t="s">
        <v>44149</v>
      </c>
      <c r="B14655" t="s">
        <v>31811</v>
      </c>
      <c r="C14655" t="s">
        <v>44150</v>
      </c>
      <c r="D14655" t="s">
        <v>44151</v>
      </c>
      <c r="E14655" t="s">
        <v>40</v>
      </c>
      <c r="F14655" s="7">
        <v>193.31</v>
      </c>
      <c r="G14655" t="s">
        <v>33</v>
      </c>
      <c r="H14655" t="s">
        <v>31814</v>
      </c>
      <c r="I14655" t="s">
        <v>31819</v>
      </c>
      <c r="M14655" t="s">
        <v>36</v>
      </c>
      <c r="N14655" t="str">
        <f>IF(AND(PESQUISA!$B$3&lt;&gt;"",OR(PESQUISA!$B$4="TODAS",B14655=PESQUISA!$B$4),ISNUMBER(SEARCH(PESQUISA!$B$3,D14655))),ROW()-1,"")</f>
        <v/>
      </c>
    </row>
    <row r="14656" spans="1:14" x14ac:dyDescent="0.3">
      <c r="A14656" t="s">
        <v>44152</v>
      </c>
      <c r="B14656" t="s">
        <v>31811</v>
      </c>
      <c r="C14656" t="s">
        <v>44153</v>
      </c>
      <c r="D14656" t="s">
        <v>44154</v>
      </c>
      <c r="E14656" t="s">
        <v>40</v>
      </c>
      <c r="F14656" s="7">
        <v>16.38</v>
      </c>
      <c r="G14656" t="s">
        <v>33</v>
      </c>
      <c r="H14656" t="s">
        <v>31814</v>
      </c>
      <c r="I14656" t="s">
        <v>31819</v>
      </c>
      <c r="M14656" t="s">
        <v>36</v>
      </c>
      <c r="N14656" t="str">
        <f>IF(AND(PESQUISA!$B$3&lt;&gt;"",OR(PESQUISA!$B$4="TODAS",B14656=PESQUISA!$B$4),ISNUMBER(SEARCH(PESQUISA!$B$3,D14656))),ROW()-1,"")</f>
        <v/>
      </c>
    </row>
    <row r="14657" spans="1:14" x14ac:dyDescent="0.3">
      <c r="A14657" t="s">
        <v>44155</v>
      </c>
      <c r="B14657" t="s">
        <v>31811</v>
      </c>
      <c r="C14657" t="s">
        <v>44156</v>
      </c>
      <c r="D14657" t="s">
        <v>44157</v>
      </c>
      <c r="E14657" t="s">
        <v>40</v>
      </c>
      <c r="F14657" s="7">
        <v>4.4000000000000004</v>
      </c>
      <c r="G14657" t="s">
        <v>33</v>
      </c>
      <c r="H14657" t="s">
        <v>31814</v>
      </c>
      <c r="I14657" t="s">
        <v>31819</v>
      </c>
      <c r="M14657" t="s">
        <v>36</v>
      </c>
      <c r="N14657" t="str">
        <f>IF(AND(PESQUISA!$B$3&lt;&gt;"",OR(PESQUISA!$B$4="TODAS",B14657=PESQUISA!$B$4),ISNUMBER(SEARCH(PESQUISA!$B$3,D14657))),ROW()-1,"")</f>
        <v/>
      </c>
    </row>
    <row r="14658" spans="1:14" x14ac:dyDescent="0.3">
      <c r="A14658" t="s">
        <v>44158</v>
      </c>
      <c r="B14658" t="s">
        <v>31811</v>
      </c>
      <c r="C14658" t="s">
        <v>44159</v>
      </c>
      <c r="D14658" t="s">
        <v>44160</v>
      </c>
      <c r="E14658" t="s">
        <v>40</v>
      </c>
      <c r="F14658" s="7">
        <v>33.69</v>
      </c>
      <c r="G14658" t="s">
        <v>33</v>
      </c>
      <c r="H14658" t="s">
        <v>31814</v>
      </c>
      <c r="I14658" t="s">
        <v>31819</v>
      </c>
      <c r="M14658" t="s">
        <v>36</v>
      </c>
      <c r="N14658" t="str">
        <f>IF(AND(PESQUISA!$B$3&lt;&gt;"",OR(PESQUISA!$B$4="TODAS",B14658=PESQUISA!$B$4),ISNUMBER(SEARCH(PESQUISA!$B$3,D14658))),ROW()-1,"")</f>
        <v/>
      </c>
    </row>
    <row r="14659" spans="1:14" x14ac:dyDescent="0.3">
      <c r="A14659" t="s">
        <v>44161</v>
      </c>
      <c r="B14659" t="s">
        <v>31811</v>
      </c>
      <c r="C14659" t="s">
        <v>44162</v>
      </c>
      <c r="D14659" t="s">
        <v>44163</v>
      </c>
      <c r="E14659" t="s">
        <v>40</v>
      </c>
      <c r="F14659" s="7">
        <v>5.01</v>
      </c>
      <c r="G14659" t="s">
        <v>33</v>
      </c>
      <c r="H14659" t="s">
        <v>31814</v>
      </c>
      <c r="I14659" t="s">
        <v>31819</v>
      </c>
      <c r="M14659" t="s">
        <v>36</v>
      </c>
      <c r="N14659" t="str">
        <f>IF(AND(PESQUISA!$B$3&lt;&gt;"",OR(PESQUISA!$B$4="TODAS",B14659=PESQUISA!$B$4),ISNUMBER(SEARCH(PESQUISA!$B$3,D14659))),ROW()-1,"")</f>
        <v/>
      </c>
    </row>
    <row r="14660" spans="1:14" x14ac:dyDescent="0.3">
      <c r="A14660" t="s">
        <v>44164</v>
      </c>
      <c r="B14660" t="s">
        <v>31811</v>
      </c>
      <c r="C14660" t="s">
        <v>44165</v>
      </c>
      <c r="D14660" t="s">
        <v>44166</v>
      </c>
      <c r="E14660" t="s">
        <v>40</v>
      </c>
      <c r="F14660" s="7">
        <v>64.05</v>
      </c>
      <c r="G14660" t="s">
        <v>33</v>
      </c>
      <c r="H14660" t="s">
        <v>31814</v>
      </c>
      <c r="I14660" t="s">
        <v>31819</v>
      </c>
      <c r="M14660" t="s">
        <v>36</v>
      </c>
      <c r="N14660" t="str">
        <f>IF(AND(PESQUISA!$B$3&lt;&gt;"",OR(PESQUISA!$B$4="TODAS",B14660=PESQUISA!$B$4),ISNUMBER(SEARCH(PESQUISA!$B$3,D14660))),ROW()-1,"")</f>
        <v/>
      </c>
    </row>
    <row r="14661" spans="1:14" x14ac:dyDescent="0.3">
      <c r="A14661" t="s">
        <v>44167</v>
      </c>
      <c r="B14661" t="s">
        <v>31811</v>
      </c>
      <c r="C14661" t="s">
        <v>44168</v>
      </c>
      <c r="D14661" t="s">
        <v>44169</v>
      </c>
      <c r="E14661" t="s">
        <v>40</v>
      </c>
      <c r="F14661" s="7">
        <v>6.06</v>
      </c>
      <c r="G14661" t="s">
        <v>33</v>
      </c>
      <c r="H14661" t="s">
        <v>31814</v>
      </c>
      <c r="I14661" t="s">
        <v>31819</v>
      </c>
      <c r="M14661" t="s">
        <v>36</v>
      </c>
      <c r="N14661" t="str">
        <f>IF(AND(PESQUISA!$B$3&lt;&gt;"",OR(PESQUISA!$B$4="TODAS",B14661=PESQUISA!$B$4),ISNUMBER(SEARCH(PESQUISA!$B$3,D14661))),ROW()-1,"")</f>
        <v/>
      </c>
    </row>
    <row r="14662" spans="1:14" x14ac:dyDescent="0.3">
      <c r="A14662" t="s">
        <v>44170</v>
      </c>
      <c r="B14662" t="s">
        <v>31811</v>
      </c>
      <c r="C14662" t="s">
        <v>44171</v>
      </c>
      <c r="D14662" t="s">
        <v>44172</v>
      </c>
      <c r="E14662" t="s">
        <v>40</v>
      </c>
      <c r="F14662" s="7">
        <v>11.98</v>
      </c>
      <c r="G14662" t="s">
        <v>33</v>
      </c>
      <c r="H14662" t="s">
        <v>31814</v>
      </c>
      <c r="I14662" t="s">
        <v>31819</v>
      </c>
      <c r="M14662" t="s">
        <v>36</v>
      </c>
      <c r="N14662" t="str">
        <f>IF(AND(PESQUISA!$B$3&lt;&gt;"",OR(PESQUISA!$B$4="TODAS",B14662=PESQUISA!$B$4),ISNUMBER(SEARCH(PESQUISA!$B$3,D14662))),ROW()-1,"")</f>
        <v/>
      </c>
    </row>
    <row r="14663" spans="1:14" x14ac:dyDescent="0.3">
      <c r="A14663" t="s">
        <v>44173</v>
      </c>
      <c r="B14663" t="s">
        <v>31811</v>
      </c>
      <c r="C14663" t="s">
        <v>44174</v>
      </c>
      <c r="D14663" t="s">
        <v>44175</v>
      </c>
      <c r="E14663" t="s">
        <v>40</v>
      </c>
      <c r="F14663" s="7">
        <v>13.08</v>
      </c>
      <c r="G14663" t="s">
        <v>33</v>
      </c>
      <c r="H14663" t="s">
        <v>31814</v>
      </c>
      <c r="I14663" t="s">
        <v>31819</v>
      </c>
      <c r="M14663" t="s">
        <v>36</v>
      </c>
      <c r="N14663" t="str">
        <f>IF(AND(PESQUISA!$B$3&lt;&gt;"",OR(PESQUISA!$B$4="TODAS",B14663=PESQUISA!$B$4),ISNUMBER(SEARCH(PESQUISA!$B$3,D14663))),ROW()-1,"")</f>
        <v/>
      </c>
    </row>
    <row r="14664" spans="1:14" x14ac:dyDescent="0.3">
      <c r="A14664" t="s">
        <v>44176</v>
      </c>
      <c r="B14664" t="s">
        <v>31811</v>
      </c>
      <c r="C14664" t="s">
        <v>44177</v>
      </c>
      <c r="D14664" t="s">
        <v>44178</v>
      </c>
      <c r="E14664" t="s">
        <v>40</v>
      </c>
      <c r="F14664" s="7">
        <v>14.4</v>
      </c>
      <c r="G14664" t="s">
        <v>33</v>
      </c>
      <c r="H14664" t="s">
        <v>31814</v>
      </c>
      <c r="I14664" t="s">
        <v>31819</v>
      </c>
      <c r="M14664" t="s">
        <v>36</v>
      </c>
      <c r="N14664" t="str">
        <f>IF(AND(PESQUISA!$B$3&lt;&gt;"",OR(PESQUISA!$B$4="TODAS",B14664=PESQUISA!$B$4),ISNUMBER(SEARCH(PESQUISA!$B$3,D14664))),ROW()-1,"")</f>
        <v/>
      </c>
    </row>
    <row r="14665" spans="1:14" x14ac:dyDescent="0.3">
      <c r="A14665" t="s">
        <v>44179</v>
      </c>
      <c r="B14665" t="s">
        <v>31811</v>
      </c>
      <c r="C14665" t="s">
        <v>44180</v>
      </c>
      <c r="D14665" t="s">
        <v>44181</v>
      </c>
      <c r="E14665" t="s">
        <v>40</v>
      </c>
      <c r="F14665" s="7">
        <v>16.75</v>
      </c>
      <c r="G14665" t="s">
        <v>33</v>
      </c>
      <c r="H14665" t="s">
        <v>31814</v>
      </c>
      <c r="I14665" t="s">
        <v>31819</v>
      </c>
      <c r="M14665" t="s">
        <v>36</v>
      </c>
      <c r="N14665" t="str">
        <f>IF(AND(PESQUISA!$B$3&lt;&gt;"",OR(PESQUISA!$B$4="TODAS",B14665=PESQUISA!$B$4),ISNUMBER(SEARCH(PESQUISA!$B$3,D14665))),ROW()-1,"")</f>
        <v/>
      </c>
    </row>
    <row r="14666" spans="1:14" x14ac:dyDescent="0.3">
      <c r="A14666" t="s">
        <v>44182</v>
      </c>
      <c r="B14666" t="s">
        <v>31811</v>
      </c>
      <c r="C14666" t="s">
        <v>44183</v>
      </c>
      <c r="D14666" t="s">
        <v>44184</v>
      </c>
      <c r="E14666" t="s">
        <v>40</v>
      </c>
      <c r="F14666" s="7">
        <v>3.32</v>
      </c>
      <c r="G14666" t="s">
        <v>33</v>
      </c>
      <c r="H14666" t="s">
        <v>31814</v>
      </c>
      <c r="I14666" t="s">
        <v>31819</v>
      </c>
      <c r="M14666" t="s">
        <v>36</v>
      </c>
      <c r="N14666" t="str">
        <f>IF(AND(PESQUISA!$B$3&lt;&gt;"",OR(PESQUISA!$B$4="TODAS",B14666=PESQUISA!$B$4),ISNUMBER(SEARCH(PESQUISA!$B$3,D14666))),ROW()-1,"")</f>
        <v/>
      </c>
    </row>
    <row r="14667" spans="1:14" x14ac:dyDescent="0.3">
      <c r="A14667" t="s">
        <v>44185</v>
      </c>
      <c r="B14667" t="s">
        <v>31811</v>
      </c>
      <c r="C14667" t="s">
        <v>44186</v>
      </c>
      <c r="D14667" t="s">
        <v>44187</v>
      </c>
      <c r="E14667" t="s">
        <v>40</v>
      </c>
      <c r="F14667" s="7">
        <v>6.8</v>
      </c>
      <c r="G14667" t="s">
        <v>33</v>
      </c>
      <c r="H14667" t="s">
        <v>31814</v>
      </c>
      <c r="I14667" t="s">
        <v>31819</v>
      </c>
      <c r="M14667" t="s">
        <v>36</v>
      </c>
      <c r="N14667" t="str">
        <f>IF(AND(PESQUISA!$B$3&lt;&gt;"",OR(PESQUISA!$B$4="TODAS",B14667=PESQUISA!$B$4),ISNUMBER(SEARCH(PESQUISA!$B$3,D14667))),ROW()-1,"")</f>
        <v/>
      </c>
    </row>
    <row r="14668" spans="1:14" x14ac:dyDescent="0.3">
      <c r="A14668" t="s">
        <v>44188</v>
      </c>
      <c r="B14668" t="s">
        <v>31811</v>
      </c>
      <c r="C14668" t="s">
        <v>44189</v>
      </c>
      <c r="D14668" t="s">
        <v>44190</v>
      </c>
      <c r="E14668" t="s">
        <v>40</v>
      </c>
      <c r="F14668" s="7">
        <v>5.53</v>
      </c>
      <c r="G14668" t="s">
        <v>33</v>
      </c>
      <c r="H14668" t="s">
        <v>31814</v>
      </c>
      <c r="I14668" t="s">
        <v>31819</v>
      </c>
      <c r="M14668" t="s">
        <v>36</v>
      </c>
      <c r="N14668" t="str">
        <f>IF(AND(PESQUISA!$B$3&lt;&gt;"",OR(PESQUISA!$B$4="TODAS",B14668=PESQUISA!$B$4),ISNUMBER(SEARCH(PESQUISA!$B$3,D14668))),ROW()-1,"")</f>
        <v/>
      </c>
    </row>
    <row r="14669" spans="1:14" x14ac:dyDescent="0.3">
      <c r="A14669" t="s">
        <v>44191</v>
      </c>
      <c r="B14669" t="s">
        <v>31811</v>
      </c>
      <c r="C14669" t="s">
        <v>44192</v>
      </c>
      <c r="D14669" t="s">
        <v>44193</v>
      </c>
      <c r="E14669" t="s">
        <v>40</v>
      </c>
      <c r="F14669" s="7">
        <v>18.010000000000002</v>
      </c>
      <c r="G14669" t="s">
        <v>33</v>
      </c>
      <c r="H14669" t="s">
        <v>31814</v>
      </c>
      <c r="I14669" t="s">
        <v>31819</v>
      </c>
      <c r="M14669" t="s">
        <v>36</v>
      </c>
      <c r="N14669" t="str">
        <f>IF(AND(PESQUISA!$B$3&lt;&gt;"",OR(PESQUISA!$B$4="TODAS",B14669=PESQUISA!$B$4),ISNUMBER(SEARCH(PESQUISA!$B$3,D14669))),ROW()-1,"")</f>
        <v/>
      </c>
    </row>
    <row r="14670" spans="1:14" x14ac:dyDescent="0.3">
      <c r="A14670" t="s">
        <v>44194</v>
      </c>
      <c r="B14670" t="s">
        <v>31811</v>
      </c>
      <c r="C14670" t="s">
        <v>44195</v>
      </c>
      <c r="D14670" t="s">
        <v>44196</v>
      </c>
      <c r="E14670" t="s">
        <v>40</v>
      </c>
      <c r="G14670" t="s">
        <v>33</v>
      </c>
      <c r="H14670" t="s">
        <v>31814</v>
      </c>
      <c r="I14670" t="s">
        <v>31819</v>
      </c>
      <c r="M14670" t="s">
        <v>53</v>
      </c>
      <c r="N14670" t="str">
        <f>IF(AND(PESQUISA!$B$3&lt;&gt;"",OR(PESQUISA!$B$4="TODAS",B14670=PESQUISA!$B$4),ISNUMBER(SEARCH(PESQUISA!$B$3,D14670))),ROW()-1,"")</f>
        <v/>
      </c>
    </row>
    <row r="14671" spans="1:14" x14ac:dyDescent="0.3">
      <c r="A14671" t="s">
        <v>44197</v>
      </c>
      <c r="B14671" t="s">
        <v>31811</v>
      </c>
      <c r="C14671" t="s">
        <v>44198</v>
      </c>
      <c r="D14671" t="s">
        <v>44199</v>
      </c>
      <c r="E14671" t="s">
        <v>40</v>
      </c>
      <c r="G14671" t="s">
        <v>33</v>
      </c>
      <c r="H14671" t="s">
        <v>31814</v>
      </c>
      <c r="I14671" t="s">
        <v>31819</v>
      </c>
      <c r="M14671" t="s">
        <v>53</v>
      </c>
      <c r="N14671" t="str">
        <f>IF(AND(PESQUISA!$B$3&lt;&gt;"",OR(PESQUISA!$B$4="TODAS",B14671=PESQUISA!$B$4),ISNUMBER(SEARCH(PESQUISA!$B$3,D14671))),ROW()-1,"")</f>
        <v/>
      </c>
    </row>
    <row r="14672" spans="1:14" x14ac:dyDescent="0.3">
      <c r="A14672" t="s">
        <v>44200</v>
      </c>
      <c r="B14672" t="s">
        <v>31811</v>
      </c>
      <c r="C14672" t="s">
        <v>44201</v>
      </c>
      <c r="D14672" t="s">
        <v>44202</v>
      </c>
      <c r="E14672" t="s">
        <v>40</v>
      </c>
      <c r="G14672" t="s">
        <v>33</v>
      </c>
      <c r="H14672" t="s">
        <v>31814</v>
      </c>
      <c r="I14672" t="s">
        <v>31819</v>
      </c>
      <c r="M14672" t="s">
        <v>53</v>
      </c>
      <c r="N14672" t="str">
        <f>IF(AND(PESQUISA!$B$3&lt;&gt;"",OR(PESQUISA!$B$4="TODAS",B14672=PESQUISA!$B$4),ISNUMBER(SEARCH(PESQUISA!$B$3,D14672))),ROW()-1,"")</f>
        <v/>
      </c>
    </row>
    <row r="14673" spans="1:14" x14ac:dyDescent="0.3">
      <c r="A14673" t="s">
        <v>44203</v>
      </c>
      <c r="B14673" t="s">
        <v>31811</v>
      </c>
      <c r="C14673" t="s">
        <v>44204</v>
      </c>
      <c r="D14673" t="s">
        <v>44205</v>
      </c>
      <c r="E14673" t="s">
        <v>40</v>
      </c>
      <c r="G14673" t="s">
        <v>33</v>
      </c>
      <c r="H14673" t="s">
        <v>31814</v>
      </c>
      <c r="I14673" t="s">
        <v>31819</v>
      </c>
      <c r="M14673" t="s">
        <v>53</v>
      </c>
      <c r="N14673" t="str">
        <f>IF(AND(PESQUISA!$B$3&lt;&gt;"",OR(PESQUISA!$B$4="TODAS",B14673=PESQUISA!$B$4),ISNUMBER(SEARCH(PESQUISA!$B$3,D14673))),ROW()-1,"")</f>
        <v/>
      </c>
    </row>
    <row r="14674" spans="1:14" x14ac:dyDescent="0.3">
      <c r="A14674" t="s">
        <v>44206</v>
      </c>
      <c r="B14674" t="s">
        <v>31811</v>
      </c>
      <c r="C14674" t="s">
        <v>44207</v>
      </c>
      <c r="D14674" t="s">
        <v>44208</v>
      </c>
      <c r="E14674" t="s">
        <v>40</v>
      </c>
      <c r="G14674" t="s">
        <v>33</v>
      </c>
      <c r="H14674" t="s">
        <v>31814</v>
      </c>
      <c r="I14674" t="s">
        <v>31819</v>
      </c>
      <c r="M14674" t="s">
        <v>53</v>
      </c>
      <c r="N14674" t="str">
        <f>IF(AND(PESQUISA!$B$3&lt;&gt;"",OR(PESQUISA!$B$4="TODAS",B14674=PESQUISA!$B$4),ISNUMBER(SEARCH(PESQUISA!$B$3,D14674))),ROW()-1,"")</f>
        <v/>
      </c>
    </row>
    <row r="14675" spans="1:14" x14ac:dyDescent="0.3">
      <c r="A14675" t="s">
        <v>44209</v>
      </c>
      <c r="B14675" t="s">
        <v>31811</v>
      </c>
      <c r="C14675" t="s">
        <v>44210</v>
      </c>
      <c r="D14675" t="s">
        <v>44211</v>
      </c>
      <c r="E14675" t="s">
        <v>40</v>
      </c>
      <c r="G14675" t="s">
        <v>33</v>
      </c>
      <c r="H14675" t="s">
        <v>31814</v>
      </c>
      <c r="I14675" t="s">
        <v>31819</v>
      </c>
      <c r="M14675" t="s">
        <v>53</v>
      </c>
      <c r="N14675" t="str">
        <f>IF(AND(PESQUISA!$B$3&lt;&gt;"",OR(PESQUISA!$B$4="TODAS",B14675=PESQUISA!$B$4),ISNUMBER(SEARCH(PESQUISA!$B$3,D14675))),ROW()-1,"")</f>
        <v/>
      </c>
    </row>
    <row r="14676" spans="1:14" x14ac:dyDescent="0.3">
      <c r="A14676" t="s">
        <v>44212</v>
      </c>
      <c r="B14676" t="s">
        <v>31811</v>
      </c>
      <c r="C14676" t="s">
        <v>44213</v>
      </c>
      <c r="D14676" t="s">
        <v>44214</v>
      </c>
      <c r="E14676" t="s">
        <v>40</v>
      </c>
      <c r="F14676" s="7">
        <v>20.36</v>
      </c>
      <c r="G14676" t="s">
        <v>33</v>
      </c>
      <c r="H14676" t="s">
        <v>31814</v>
      </c>
      <c r="I14676" t="s">
        <v>31819</v>
      </c>
      <c r="M14676" t="s">
        <v>36</v>
      </c>
      <c r="N14676" t="str">
        <f>IF(AND(PESQUISA!$B$3&lt;&gt;"",OR(PESQUISA!$B$4="TODAS",B14676=PESQUISA!$B$4),ISNUMBER(SEARCH(PESQUISA!$B$3,D14676))),ROW()-1,"")</f>
        <v/>
      </c>
    </row>
    <row r="14677" spans="1:14" x14ac:dyDescent="0.3">
      <c r="A14677" t="s">
        <v>44215</v>
      </c>
      <c r="B14677" t="s">
        <v>31811</v>
      </c>
      <c r="C14677" t="s">
        <v>44216</v>
      </c>
      <c r="D14677" t="s">
        <v>44217</v>
      </c>
      <c r="E14677" t="s">
        <v>40</v>
      </c>
      <c r="F14677" s="7">
        <v>23.37</v>
      </c>
      <c r="G14677" t="s">
        <v>33</v>
      </c>
      <c r="H14677" t="s">
        <v>31814</v>
      </c>
      <c r="I14677" t="s">
        <v>31819</v>
      </c>
      <c r="M14677" t="s">
        <v>36</v>
      </c>
      <c r="N14677" t="str">
        <f>IF(AND(PESQUISA!$B$3&lt;&gt;"",OR(PESQUISA!$B$4="TODAS",B14677=PESQUISA!$B$4),ISNUMBER(SEARCH(PESQUISA!$B$3,D14677))),ROW()-1,"")</f>
        <v/>
      </c>
    </row>
    <row r="14678" spans="1:14" x14ac:dyDescent="0.3">
      <c r="A14678" t="s">
        <v>44218</v>
      </c>
      <c r="B14678" t="s">
        <v>31811</v>
      </c>
      <c r="C14678" t="s">
        <v>44219</v>
      </c>
      <c r="D14678" t="s">
        <v>44220</v>
      </c>
      <c r="E14678" t="s">
        <v>40</v>
      </c>
      <c r="F14678" s="7">
        <v>19.149999999999999</v>
      </c>
      <c r="G14678" t="s">
        <v>33</v>
      </c>
      <c r="H14678" t="s">
        <v>31814</v>
      </c>
      <c r="I14678" t="s">
        <v>31819</v>
      </c>
      <c r="M14678" t="s">
        <v>36</v>
      </c>
      <c r="N14678" t="str">
        <f>IF(AND(PESQUISA!$B$3&lt;&gt;"",OR(PESQUISA!$B$4="TODAS",B14678=PESQUISA!$B$4),ISNUMBER(SEARCH(PESQUISA!$B$3,D14678))),ROW()-1,"")</f>
        <v/>
      </c>
    </row>
    <row r="14679" spans="1:14" x14ac:dyDescent="0.3">
      <c r="A14679" t="s">
        <v>44221</v>
      </c>
      <c r="B14679" t="s">
        <v>31811</v>
      </c>
      <c r="C14679" t="s">
        <v>44222</v>
      </c>
      <c r="D14679" t="s">
        <v>44223</v>
      </c>
      <c r="E14679" t="s">
        <v>40</v>
      </c>
      <c r="F14679" s="7">
        <v>4.43</v>
      </c>
      <c r="G14679" t="s">
        <v>33</v>
      </c>
      <c r="H14679" t="s">
        <v>31814</v>
      </c>
      <c r="I14679" t="s">
        <v>31819</v>
      </c>
      <c r="M14679" t="s">
        <v>36</v>
      </c>
      <c r="N14679" t="str">
        <f>IF(AND(PESQUISA!$B$3&lt;&gt;"",OR(PESQUISA!$B$4="TODAS",B14679=PESQUISA!$B$4),ISNUMBER(SEARCH(PESQUISA!$B$3,D14679))),ROW()-1,"")</f>
        <v/>
      </c>
    </row>
    <row r="14680" spans="1:14" x14ac:dyDescent="0.3">
      <c r="A14680" t="s">
        <v>44224</v>
      </c>
      <c r="B14680" t="s">
        <v>31811</v>
      </c>
      <c r="C14680" t="s">
        <v>44225</v>
      </c>
      <c r="D14680" t="s">
        <v>44226</v>
      </c>
      <c r="E14680" t="s">
        <v>40</v>
      </c>
      <c r="F14680" s="7">
        <v>8.99</v>
      </c>
      <c r="G14680" t="s">
        <v>33</v>
      </c>
      <c r="H14680" t="s">
        <v>31814</v>
      </c>
      <c r="I14680" t="s">
        <v>31819</v>
      </c>
      <c r="M14680" t="s">
        <v>36</v>
      </c>
      <c r="N14680" t="str">
        <f>IF(AND(PESQUISA!$B$3&lt;&gt;"",OR(PESQUISA!$B$4="TODAS",B14680=PESQUISA!$B$4),ISNUMBER(SEARCH(PESQUISA!$B$3,D14680))),ROW()-1,"")</f>
        <v/>
      </c>
    </row>
    <row r="14681" spans="1:14" x14ac:dyDescent="0.3">
      <c r="A14681" t="s">
        <v>44227</v>
      </c>
      <c r="B14681" t="s">
        <v>31811</v>
      </c>
      <c r="C14681" t="s">
        <v>44228</v>
      </c>
      <c r="D14681" t="s">
        <v>44229</v>
      </c>
      <c r="E14681" t="s">
        <v>40</v>
      </c>
      <c r="F14681" s="7">
        <v>19.88</v>
      </c>
      <c r="G14681" t="s">
        <v>33</v>
      </c>
      <c r="H14681" t="s">
        <v>31814</v>
      </c>
      <c r="I14681" t="s">
        <v>31819</v>
      </c>
      <c r="M14681" t="s">
        <v>36</v>
      </c>
      <c r="N14681" t="str">
        <f>IF(AND(PESQUISA!$B$3&lt;&gt;"",OR(PESQUISA!$B$4="TODAS",B14681=PESQUISA!$B$4),ISNUMBER(SEARCH(PESQUISA!$B$3,D14681))),ROW()-1,"")</f>
        <v/>
      </c>
    </row>
    <row r="14682" spans="1:14" x14ac:dyDescent="0.3">
      <c r="A14682" t="s">
        <v>44230</v>
      </c>
      <c r="B14682" t="s">
        <v>31811</v>
      </c>
      <c r="C14682" t="s">
        <v>44231</v>
      </c>
      <c r="D14682" t="s">
        <v>44232</v>
      </c>
      <c r="E14682" t="s">
        <v>40</v>
      </c>
      <c r="F14682" s="7">
        <v>219.23</v>
      </c>
      <c r="G14682" t="s">
        <v>33</v>
      </c>
      <c r="H14682" t="s">
        <v>31814</v>
      </c>
      <c r="I14682" t="s">
        <v>31819</v>
      </c>
      <c r="M14682" t="s">
        <v>36</v>
      </c>
      <c r="N14682" t="str">
        <f>IF(AND(PESQUISA!$B$3&lt;&gt;"",OR(PESQUISA!$B$4="TODAS",B14682=PESQUISA!$B$4),ISNUMBER(SEARCH(PESQUISA!$B$3,D14682))),ROW()-1,"")</f>
        <v/>
      </c>
    </row>
    <row r="14683" spans="1:14" x14ac:dyDescent="0.3">
      <c r="A14683" t="s">
        <v>44233</v>
      </c>
      <c r="B14683" t="s">
        <v>31811</v>
      </c>
      <c r="C14683" t="s">
        <v>44234</v>
      </c>
      <c r="D14683" t="s">
        <v>44235</v>
      </c>
      <c r="E14683" t="s">
        <v>40</v>
      </c>
      <c r="F14683" s="7">
        <v>1.39</v>
      </c>
      <c r="G14683" t="s">
        <v>33</v>
      </c>
      <c r="H14683" t="s">
        <v>31814</v>
      </c>
      <c r="I14683" t="s">
        <v>31819</v>
      </c>
      <c r="M14683" t="s">
        <v>36</v>
      </c>
      <c r="N14683" t="str">
        <f>IF(AND(PESQUISA!$B$3&lt;&gt;"",OR(PESQUISA!$B$4="TODAS",B14683=PESQUISA!$B$4),ISNUMBER(SEARCH(PESQUISA!$B$3,D14683))),ROW()-1,"")</f>
        <v/>
      </c>
    </row>
    <row r="14684" spans="1:14" x14ac:dyDescent="0.3">
      <c r="A14684" t="s">
        <v>44236</v>
      </c>
      <c r="B14684" t="s">
        <v>31811</v>
      </c>
      <c r="C14684" t="s">
        <v>44237</v>
      </c>
      <c r="D14684" t="s">
        <v>44238</v>
      </c>
      <c r="E14684" t="s">
        <v>40</v>
      </c>
      <c r="F14684" s="7">
        <v>1.57</v>
      </c>
      <c r="G14684" t="s">
        <v>33</v>
      </c>
      <c r="H14684" t="s">
        <v>31814</v>
      </c>
      <c r="I14684" t="s">
        <v>31819</v>
      </c>
      <c r="M14684" t="s">
        <v>36</v>
      </c>
      <c r="N14684" t="str">
        <f>IF(AND(PESQUISA!$B$3&lt;&gt;"",OR(PESQUISA!$B$4="TODAS",B14684=PESQUISA!$B$4),ISNUMBER(SEARCH(PESQUISA!$B$3,D14684))),ROW()-1,"")</f>
        <v/>
      </c>
    </row>
    <row r="14685" spans="1:14" x14ac:dyDescent="0.3">
      <c r="A14685" t="s">
        <v>44239</v>
      </c>
      <c r="B14685" t="s">
        <v>31811</v>
      </c>
      <c r="C14685" t="s">
        <v>44240</v>
      </c>
      <c r="D14685" t="s">
        <v>44241</v>
      </c>
      <c r="E14685" t="s">
        <v>40</v>
      </c>
      <c r="F14685" s="7">
        <v>4.93</v>
      </c>
      <c r="G14685" t="s">
        <v>33</v>
      </c>
      <c r="H14685" t="s">
        <v>31814</v>
      </c>
      <c r="I14685" t="s">
        <v>31819</v>
      </c>
      <c r="M14685" t="s">
        <v>36</v>
      </c>
      <c r="N14685" t="str">
        <f>IF(AND(PESQUISA!$B$3&lt;&gt;"",OR(PESQUISA!$B$4="TODAS",B14685=PESQUISA!$B$4),ISNUMBER(SEARCH(PESQUISA!$B$3,D14685))),ROW()-1,"")</f>
        <v/>
      </c>
    </row>
    <row r="14686" spans="1:14" x14ac:dyDescent="0.3">
      <c r="A14686" t="s">
        <v>44242</v>
      </c>
      <c r="B14686" t="s">
        <v>31811</v>
      </c>
      <c r="C14686" t="s">
        <v>44243</v>
      </c>
      <c r="D14686" t="s">
        <v>44244</v>
      </c>
      <c r="E14686" t="s">
        <v>40</v>
      </c>
      <c r="F14686" s="7">
        <v>12.06</v>
      </c>
      <c r="G14686" t="s">
        <v>33</v>
      </c>
      <c r="H14686" t="s">
        <v>31814</v>
      </c>
      <c r="I14686" t="s">
        <v>31819</v>
      </c>
      <c r="M14686" t="s">
        <v>36</v>
      </c>
      <c r="N14686" t="str">
        <f>IF(AND(PESQUISA!$B$3&lt;&gt;"",OR(PESQUISA!$B$4="TODAS",B14686=PESQUISA!$B$4),ISNUMBER(SEARCH(PESQUISA!$B$3,D14686))),ROW()-1,"")</f>
        <v/>
      </c>
    </row>
    <row r="14687" spans="1:14" x14ac:dyDescent="0.3">
      <c r="A14687" t="s">
        <v>44245</v>
      </c>
      <c r="B14687" t="s">
        <v>31811</v>
      </c>
      <c r="C14687" t="s">
        <v>44246</v>
      </c>
      <c r="D14687" t="s">
        <v>44247</v>
      </c>
      <c r="E14687" t="s">
        <v>40</v>
      </c>
      <c r="F14687" s="7">
        <v>40.47</v>
      </c>
      <c r="G14687" t="s">
        <v>33</v>
      </c>
      <c r="H14687" t="s">
        <v>31814</v>
      </c>
      <c r="I14687" t="s">
        <v>31819</v>
      </c>
      <c r="M14687" t="s">
        <v>36</v>
      </c>
      <c r="N14687" t="str">
        <f>IF(AND(PESQUISA!$B$3&lt;&gt;"",OR(PESQUISA!$B$4="TODAS",B14687=PESQUISA!$B$4),ISNUMBER(SEARCH(PESQUISA!$B$3,D14687))),ROW()-1,"")</f>
        <v/>
      </c>
    </row>
    <row r="14688" spans="1:14" x14ac:dyDescent="0.3">
      <c r="A14688" t="s">
        <v>44248</v>
      </c>
      <c r="B14688" t="s">
        <v>31811</v>
      </c>
      <c r="C14688" t="s">
        <v>44249</v>
      </c>
      <c r="D14688" t="s">
        <v>44250</v>
      </c>
      <c r="E14688" t="s">
        <v>40</v>
      </c>
      <c r="F14688" s="7">
        <v>75.09</v>
      </c>
      <c r="G14688" t="s">
        <v>33</v>
      </c>
      <c r="H14688" t="s">
        <v>31814</v>
      </c>
      <c r="I14688" t="s">
        <v>31819</v>
      </c>
      <c r="M14688" t="s">
        <v>36</v>
      </c>
      <c r="N14688" t="str">
        <f>IF(AND(PESQUISA!$B$3&lt;&gt;"",OR(PESQUISA!$B$4="TODAS",B14688=PESQUISA!$B$4),ISNUMBER(SEARCH(PESQUISA!$B$3,D14688))),ROW()-1,"")</f>
        <v/>
      </c>
    </row>
    <row r="14689" spans="1:14" x14ac:dyDescent="0.3">
      <c r="A14689" t="s">
        <v>44251</v>
      </c>
      <c r="B14689" t="s">
        <v>31811</v>
      </c>
      <c r="C14689" t="s">
        <v>44252</v>
      </c>
      <c r="D14689" t="s">
        <v>44253</v>
      </c>
      <c r="E14689" t="s">
        <v>40</v>
      </c>
      <c r="F14689" s="7">
        <v>102.1</v>
      </c>
      <c r="G14689" t="s">
        <v>33</v>
      </c>
      <c r="H14689" t="s">
        <v>31814</v>
      </c>
      <c r="I14689" t="s">
        <v>31819</v>
      </c>
      <c r="M14689" t="s">
        <v>36</v>
      </c>
      <c r="N14689" t="str">
        <f>IF(AND(PESQUISA!$B$3&lt;&gt;"",OR(PESQUISA!$B$4="TODAS",B14689=PESQUISA!$B$4),ISNUMBER(SEARCH(PESQUISA!$B$3,D14689))),ROW()-1,"")</f>
        <v/>
      </c>
    </row>
    <row r="14690" spans="1:14" x14ac:dyDescent="0.3">
      <c r="A14690" t="s">
        <v>44254</v>
      </c>
      <c r="B14690" t="s">
        <v>31811</v>
      </c>
      <c r="C14690" t="s">
        <v>44255</v>
      </c>
      <c r="D14690" t="s">
        <v>44256</v>
      </c>
      <c r="E14690" t="s">
        <v>40</v>
      </c>
      <c r="F14690" s="7">
        <v>12.61</v>
      </c>
      <c r="G14690" t="s">
        <v>33</v>
      </c>
      <c r="H14690" t="s">
        <v>31814</v>
      </c>
      <c r="I14690" t="s">
        <v>31819</v>
      </c>
      <c r="M14690" t="s">
        <v>36</v>
      </c>
      <c r="N14690" t="str">
        <f>IF(AND(PESQUISA!$B$3&lt;&gt;"",OR(PESQUISA!$B$4="TODAS",B14690=PESQUISA!$B$4),ISNUMBER(SEARCH(PESQUISA!$B$3,D14690))),ROW()-1,"")</f>
        <v/>
      </c>
    </row>
    <row r="14691" spans="1:14" x14ac:dyDescent="0.3">
      <c r="A14691" t="s">
        <v>44257</v>
      </c>
      <c r="B14691" t="s">
        <v>31811</v>
      </c>
      <c r="C14691" t="s">
        <v>44258</v>
      </c>
      <c r="D14691" t="s">
        <v>44259</v>
      </c>
      <c r="E14691" t="s">
        <v>40</v>
      </c>
      <c r="G14691" t="s">
        <v>33</v>
      </c>
      <c r="H14691" t="s">
        <v>31814</v>
      </c>
      <c r="I14691" t="s">
        <v>31819</v>
      </c>
      <c r="M14691" t="s">
        <v>53</v>
      </c>
      <c r="N14691" t="str">
        <f>IF(AND(PESQUISA!$B$3&lt;&gt;"",OR(PESQUISA!$B$4="TODAS",B14691=PESQUISA!$B$4),ISNUMBER(SEARCH(PESQUISA!$B$3,D14691))),ROW()-1,"")</f>
        <v/>
      </c>
    </row>
    <row r="14692" spans="1:14" x14ac:dyDescent="0.3">
      <c r="A14692" t="s">
        <v>44260</v>
      </c>
      <c r="B14692" t="s">
        <v>31811</v>
      </c>
      <c r="C14692" t="s">
        <v>44261</v>
      </c>
      <c r="D14692" t="s">
        <v>44262</v>
      </c>
      <c r="E14692" t="s">
        <v>40</v>
      </c>
      <c r="G14692" t="s">
        <v>33</v>
      </c>
      <c r="H14692" t="s">
        <v>31814</v>
      </c>
      <c r="I14692" t="s">
        <v>31819</v>
      </c>
      <c r="M14692" t="s">
        <v>53</v>
      </c>
      <c r="N14692" t="str">
        <f>IF(AND(PESQUISA!$B$3&lt;&gt;"",OR(PESQUISA!$B$4="TODAS",B14692=PESQUISA!$B$4),ISNUMBER(SEARCH(PESQUISA!$B$3,D14692))),ROW()-1,"")</f>
        <v/>
      </c>
    </row>
    <row r="14693" spans="1:14" x14ac:dyDescent="0.3">
      <c r="A14693" t="s">
        <v>44263</v>
      </c>
      <c r="B14693" t="s">
        <v>31811</v>
      </c>
      <c r="C14693" t="s">
        <v>44264</v>
      </c>
      <c r="D14693" t="s">
        <v>44265</v>
      </c>
      <c r="E14693" t="s">
        <v>40</v>
      </c>
      <c r="G14693" t="s">
        <v>33</v>
      </c>
      <c r="H14693" t="s">
        <v>31814</v>
      </c>
      <c r="I14693" t="s">
        <v>31819</v>
      </c>
      <c r="M14693" t="s">
        <v>53</v>
      </c>
      <c r="N14693" t="str">
        <f>IF(AND(PESQUISA!$B$3&lt;&gt;"",OR(PESQUISA!$B$4="TODAS",B14693=PESQUISA!$B$4),ISNUMBER(SEARCH(PESQUISA!$B$3,D14693))),ROW()-1,"")</f>
        <v/>
      </c>
    </row>
    <row r="14694" spans="1:14" x14ac:dyDescent="0.3">
      <c r="A14694" t="s">
        <v>44266</v>
      </c>
      <c r="B14694" t="s">
        <v>31811</v>
      </c>
      <c r="C14694" t="s">
        <v>44267</v>
      </c>
      <c r="D14694" t="s">
        <v>44268</v>
      </c>
      <c r="E14694" t="s">
        <v>40</v>
      </c>
      <c r="G14694" t="s">
        <v>33</v>
      </c>
      <c r="H14694" t="s">
        <v>31814</v>
      </c>
      <c r="I14694" t="s">
        <v>31819</v>
      </c>
      <c r="M14694" t="s">
        <v>53</v>
      </c>
      <c r="N14694" t="str">
        <f>IF(AND(PESQUISA!$B$3&lt;&gt;"",OR(PESQUISA!$B$4="TODAS",B14694=PESQUISA!$B$4),ISNUMBER(SEARCH(PESQUISA!$B$3,D14694))),ROW()-1,"")</f>
        <v/>
      </c>
    </row>
    <row r="14695" spans="1:14" x14ac:dyDescent="0.3">
      <c r="A14695" t="s">
        <v>44269</v>
      </c>
      <c r="B14695" t="s">
        <v>31811</v>
      </c>
      <c r="C14695" t="s">
        <v>44270</v>
      </c>
      <c r="D14695" t="s">
        <v>44271</v>
      </c>
      <c r="E14695" t="s">
        <v>40</v>
      </c>
      <c r="F14695" s="7">
        <v>108.07</v>
      </c>
      <c r="G14695" t="s">
        <v>33</v>
      </c>
      <c r="H14695" t="s">
        <v>31814</v>
      </c>
      <c r="I14695" t="s">
        <v>31819</v>
      </c>
      <c r="M14695" t="s">
        <v>36</v>
      </c>
      <c r="N14695" t="str">
        <f>IF(AND(PESQUISA!$B$3&lt;&gt;"",OR(PESQUISA!$B$4="TODAS",B14695=PESQUISA!$B$4),ISNUMBER(SEARCH(PESQUISA!$B$3,D14695))),ROW()-1,"")</f>
        <v/>
      </c>
    </row>
    <row r="14696" spans="1:14" x14ac:dyDescent="0.3">
      <c r="A14696" t="s">
        <v>44272</v>
      </c>
      <c r="B14696" t="s">
        <v>31811</v>
      </c>
      <c r="C14696" t="s">
        <v>44273</v>
      </c>
      <c r="D14696" t="s">
        <v>44274</v>
      </c>
      <c r="E14696" t="s">
        <v>40</v>
      </c>
      <c r="F14696" s="7">
        <v>23.32</v>
      </c>
      <c r="G14696" t="s">
        <v>33</v>
      </c>
      <c r="H14696" t="s">
        <v>31814</v>
      </c>
      <c r="I14696" t="s">
        <v>31819</v>
      </c>
      <c r="M14696" t="s">
        <v>36</v>
      </c>
      <c r="N14696" t="str">
        <f>IF(AND(PESQUISA!$B$3&lt;&gt;"",OR(PESQUISA!$B$4="TODAS",B14696=PESQUISA!$B$4),ISNUMBER(SEARCH(PESQUISA!$B$3,D14696))),ROW()-1,"")</f>
        <v/>
      </c>
    </row>
    <row r="14697" spans="1:14" x14ac:dyDescent="0.3">
      <c r="A14697" t="s">
        <v>44275</v>
      </c>
      <c r="B14697" t="s">
        <v>31811</v>
      </c>
      <c r="C14697" t="s">
        <v>44276</v>
      </c>
      <c r="D14697" t="s">
        <v>44277</v>
      </c>
      <c r="E14697" t="s">
        <v>40</v>
      </c>
      <c r="F14697" s="7">
        <v>51.01</v>
      </c>
      <c r="G14697" t="s">
        <v>33</v>
      </c>
      <c r="H14697" t="s">
        <v>31814</v>
      </c>
      <c r="I14697" t="s">
        <v>31819</v>
      </c>
      <c r="M14697" t="s">
        <v>36</v>
      </c>
      <c r="N14697" t="str">
        <f>IF(AND(PESQUISA!$B$3&lt;&gt;"",OR(PESQUISA!$B$4="TODAS",B14697=PESQUISA!$B$4),ISNUMBER(SEARCH(PESQUISA!$B$3,D14697))),ROW()-1,"")</f>
        <v/>
      </c>
    </row>
    <row r="14698" spans="1:14" x14ac:dyDescent="0.3">
      <c r="A14698" t="s">
        <v>44278</v>
      </c>
      <c r="B14698" t="s">
        <v>31811</v>
      </c>
      <c r="C14698" t="s">
        <v>44279</v>
      </c>
      <c r="D14698" t="s">
        <v>44280</v>
      </c>
      <c r="E14698" t="s">
        <v>40</v>
      </c>
      <c r="F14698" s="7">
        <v>246.34</v>
      </c>
      <c r="G14698" t="s">
        <v>33</v>
      </c>
      <c r="H14698" t="s">
        <v>31814</v>
      </c>
      <c r="I14698" t="s">
        <v>31819</v>
      </c>
      <c r="M14698" t="s">
        <v>36</v>
      </c>
      <c r="N14698" t="str">
        <f>IF(AND(PESQUISA!$B$3&lt;&gt;"",OR(PESQUISA!$B$4="TODAS",B14698=PESQUISA!$B$4),ISNUMBER(SEARCH(PESQUISA!$B$3,D14698))),ROW()-1,"")</f>
        <v/>
      </c>
    </row>
    <row r="14699" spans="1:14" x14ac:dyDescent="0.3">
      <c r="A14699" t="s">
        <v>44281</v>
      </c>
      <c r="B14699" t="s">
        <v>31811</v>
      </c>
      <c r="C14699" t="s">
        <v>44282</v>
      </c>
      <c r="D14699" t="s">
        <v>44283</v>
      </c>
      <c r="E14699" t="s">
        <v>40</v>
      </c>
      <c r="F14699" s="7">
        <v>52.4</v>
      </c>
      <c r="G14699" t="s">
        <v>33</v>
      </c>
      <c r="H14699" t="s">
        <v>31814</v>
      </c>
      <c r="I14699" t="s">
        <v>31819</v>
      </c>
      <c r="M14699" t="s">
        <v>36</v>
      </c>
      <c r="N14699" t="str">
        <f>IF(AND(PESQUISA!$B$3&lt;&gt;"",OR(PESQUISA!$B$4="TODAS",B14699=PESQUISA!$B$4),ISNUMBER(SEARCH(PESQUISA!$B$3,D14699))),ROW()-1,"")</f>
        <v/>
      </c>
    </row>
    <row r="14700" spans="1:14" x14ac:dyDescent="0.3">
      <c r="A14700" t="s">
        <v>44284</v>
      </c>
      <c r="B14700" t="s">
        <v>31811</v>
      </c>
      <c r="C14700" t="s">
        <v>44285</v>
      </c>
      <c r="D14700" t="s">
        <v>44286</v>
      </c>
      <c r="E14700" t="s">
        <v>40</v>
      </c>
      <c r="F14700" s="7">
        <v>62.8</v>
      </c>
      <c r="G14700" t="s">
        <v>33</v>
      </c>
      <c r="H14700" t="s">
        <v>31814</v>
      </c>
      <c r="I14700" t="s">
        <v>31819</v>
      </c>
      <c r="M14700" t="s">
        <v>36</v>
      </c>
      <c r="N14700" t="str">
        <f>IF(AND(PESQUISA!$B$3&lt;&gt;"",OR(PESQUISA!$B$4="TODAS",B14700=PESQUISA!$B$4),ISNUMBER(SEARCH(PESQUISA!$B$3,D14700))),ROW()-1,"")</f>
        <v/>
      </c>
    </row>
    <row r="14701" spans="1:14" x14ac:dyDescent="0.3">
      <c r="A14701" t="s">
        <v>44287</v>
      </c>
      <c r="B14701" t="s">
        <v>31811</v>
      </c>
      <c r="C14701" t="s">
        <v>44288</v>
      </c>
      <c r="D14701" t="s">
        <v>44289</v>
      </c>
      <c r="E14701" t="s">
        <v>40</v>
      </c>
      <c r="F14701" s="7">
        <v>103.65</v>
      </c>
      <c r="G14701" t="s">
        <v>33</v>
      </c>
      <c r="H14701" t="s">
        <v>31814</v>
      </c>
      <c r="I14701" t="s">
        <v>31819</v>
      </c>
      <c r="M14701" t="s">
        <v>36</v>
      </c>
      <c r="N14701" t="str">
        <f>IF(AND(PESQUISA!$B$3&lt;&gt;"",OR(PESQUISA!$B$4="TODAS",B14701=PESQUISA!$B$4),ISNUMBER(SEARCH(PESQUISA!$B$3,D14701))),ROW()-1,"")</f>
        <v/>
      </c>
    </row>
    <row r="14702" spans="1:14" x14ac:dyDescent="0.3">
      <c r="A14702" t="s">
        <v>44290</v>
      </c>
      <c r="B14702" t="s">
        <v>31811</v>
      </c>
      <c r="C14702" t="s">
        <v>44291</v>
      </c>
      <c r="D14702" t="s">
        <v>44292</v>
      </c>
      <c r="E14702" t="s">
        <v>40</v>
      </c>
      <c r="F14702" s="7">
        <v>138.78</v>
      </c>
      <c r="G14702" t="s">
        <v>33</v>
      </c>
      <c r="H14702" t="s">
        <v>31814</v>
      </c>
      <c r="I14702" t="s">
        <v>31819</v>
      </c>
      <c r="M14702" t="s">
        <v>36</v>
      </c>
      <c r="N14702" t="str">
        <f>IF(AND(PESQUISA!$B$3&lt;&gt;"",OR(PESQUISA!$B$4="TODAS",B14702=PESQUISA!$B$4),ISNUMBER(SEARCH(PESQUISA!$B$3,D14702))),ROW()-1,"")</f>
        <v/>
      </c>
    </row>
    <row r="14703" spans="1:14" x14ac:dyDescent="0.3">
      <c r="A14703" t="s">
        <v>44293</v>
      </c>
      <c r="B14703" t="s">
        <v>31811</v>
      </c>
      <c r="C14703" t="s">
        <v>44294</v>
      </c>
      <c r="D14703" t="s">
        <v>44295</v>
      </c>
      <c r="E14703" t="s">
        <v>40</v>
      </c>
      <c r="F14703" s="7">
        <v>34.33</v>
      </c>
      <c r="G14703" t="s">
        <v>33</v>
      </c>
      <c r="H14703" t="s">
        <v>31814</v>
      </c>
      <c r="I14703" t="s">
        <v>31819</v>
      </c>
      <c r="M14703" t="s">
        <v>36</v>
      </c>
      <c r="N14703" t="str">
        <f>IF(AND(PESQUISA!$B$3&lt;&gt;"",OR(PESQUISA!$B$4="TODAS",B14703=PESQUISA!$B$4),ISNUMBER(SEARCH(PESQUISA!$B$3,D14703))),ROW()-1,"")</f>
        <v/>
      </c>
    </row>
    <row r="14704" spans="1:14" x14ac:dyDescent="0.3">
      <c r="A14704" t="s">
        <v>44296</v>
      </c>
      <c r="B14704" t="s">
        <v>31811</v>
      </c>
      <c r="C14704" t="s">
        <v>44297</v>
      </c>
      <c r="D14704" t="s">
        <v>44298</v>
      </c>
      <c r="E14704" t="s">
        <v>6144</v>
      </c>
      <c r="F14704" s="7">
        <v>28.95</v>
      </c>
      <c r="G14704" t="s">
        <v>33</v>
      </c>
      <c r="H14704" t="s">
        <v>31814</v>
      </c>
      <c r="I14704" t="s">
        <v>32249</v>
      </c>
      <c r="M14704" t="s">
        <v>36</v>
      </c>
      <c r="N14704" t="str">
        <f>IF(AND(PESQUISA!$B$3&lt;&gt;"",OR(PESQUISA!$B$4="TODAS",B14704=PESQUISA!$B$4),ISNUMBER(SEARCH(PESQUISA!$B$3,D14704))),ROW()-1,"")</f>
        <v/>
      </c>
    </row>
    <row r="14705" spans="1:14" x14ac:dyDescent="0.3">
      <c r="A14705" t="s">
        <v>44299</v>
      </c>
      <c r="B14705" t="s">
        <v>31811</v>
      </c>
      <c r="C14705" t="s">
        <v>44300</v>
      </c>
      <c r="D14705" t="s">
        <v>44301</v>
      </c>
      <c r="E14705" t="s">
        <v>21689</v>
      </c>
      <c r="F14705" s="7">
        <v>5193.6099999999997</v>
      </c>
      <c r="G14705" t="s">
        <v>33</v>
      </c>
      <c r="H14705" t="s">
        <v>31814</v>
      </c>
      <c r="I14705" t="s">
        <v>32249</v>
      </c>
      <c r="M14705" t="s">
        <v>36</v>
      </c>
      <c r="N14705" t="str">
        <f>IF(AND(PESQUISA!$B$3&lt;&gt;"",OR(PESQUISA!$B$4="TODAS",B14705=PESQUISA!$B$4),ISNUMBER(SEARCH(PESQUISA!$B$3,D14705))),ROW()-1,"")</f>
        <v/>
      </c>
    </row>
    <row r="14706" spans="1:14" x14ac:dyDescent="0.3">
      <c r="A14706" t="s">
        <v>44302</v>
      </c>
      <c r="B14706" t="s">
        <v>31811</v>
      </c>
      <c r="C14706" t="s">
        <v>44303</v>
      </c>
      <c r="D14706" t="s">
        <v>44304</v>
      </c>
      <c r="E14706" t="s">
        <v>6144</v>
      </c>
      <c r="F14706" s="7">
        <v>35.79</v>
      </c>
      <c r="G14706" t="s">
        <v>33</v>
      </c>
      <c r="H14706" t="s">
        <v>31814</v>
      </c>
      <c r="I14706" t="s">
        <v>32249</v>
      </c>
      <c r="M14706" t="s">
        <v>36</v>
      </c>
      <c r="N14706" t="str">
        <f>IF(AND(PESQUISA!$B$3&lt;&gt;"",OR(PESQUISA!$B$4="TODAS",B14706=PESQUISA!$B$4),ISNUMBER(SEARCH(PESQUISA!$B$3,D14706))),ROW()-1,"")</f>
        <v/>
      </c>
    </row>
    <row r="14707" spans="1:14" x14ac:dyDescent="0.3">
      <c r="A14707" t="s">
        <v>44305</v>
      </c>
      <c r="B14707" t="s">
        <v>31811</v>
      </c>
      <c r="C14707" t="s">
        <v>44306</v>
      </c>
      <c r="D14707" t="s">
        <v>44307</v>
      </c>
      <c r="E14707" t="s">
        <v>21689</v>
      </c>
      <c r="F14707" s="7">
        <v>6417.82</v>
      </c>
      <c r="G14707" t="s">
        <v>33</v>
      </c>
      <c r="H14707" t="s">
        <v>31814</v>
      </c>
      <c r="I14707" t="s">
        <v>32249</v>
      </c>
      <c r="M14707" t="s">
        <v>36</v>
      </c>
      <c r="N14707" t="str">
        <f>IF(AND(PESQUISA!$B$3&lt;&gt;"",OR(PESQUISA!$B$4="TODAS",B14707=PESQUISA!$B$4),ISNUMBER(SEARCH(PESQUISA!$B$3,D14707))),ROW()-1,"")</f>
        <v/>
      </c>
    </row>
    <row r="14708" spans="1:14" x14ac:dyDescent="0.3">
      <c r="A14708" t="s">
        <v>44308</v>
      </c>
      <c r="B14708" t="s">
        <v>31811</v>
      </c>
      <c r="C14708" t="s">
        <v>44309</v>
      </c>
      <c r="D14708" t="s">
        <v>44310</v>
      </c>
      <c r="E14708" t="s">
        <v>6144</v>
      </c>
      <c r="F14708" s="7">
        <v>37.299999999999997</v>
      </c>
      <c r="G14708" t="s">
        <v>33</v>
      </c>
      <c r="H14708" t="s">
        <v>31814</v>
      </c>
      <c r="I14708" t="s">
        <v>32249</v>
      </c>
      <c r="M14708" t="s">
        <v>36</v>
      </c>
      <c r="N14708" t="str">
        <f>IF(AND(PESQUISA!$B$3&lt;&gt;"",OR(PESQUISA!$B$4="TODAS",B14708=PESQUISA!$B$4),ISNUMBER(SEARCH(PESQUISA!$B$3,D14708))),ROW()-1,"")</f>
        <v/>
      </c>
    </row>
    <row r="14709" spans="1:14" x14ac:dyDescent="0.3">
      <c r="A14709" t="s">
        <v>44311</v>
      </c>
      <c r="B14709" t="s">
        <v>31811</v>
      </c>
      <c r="C14709" t="s">
        <v>44312</v>
      </c>
      <c r="D14709" t="s">
        <v>44313</v>
      </c>
      <c r="E14709" t="s">
        <v>21689</v>
      </c>
      <c r="F14709" s="7">
        <v>6690.58</v>
      </c>
      <c r="G14709" t="s">
        <v>33</v>
      </c>
      <c r="H14709" t="s">
        <v>31814</v>
      </c>
      <c r="I14709" t="s">
        <v>32249</v>
      </c>
      <c r="M14709" t="s">
        <v>36</v>
      </c>
      <c r="N14709" t="str">
        <f>IF(AND(PESQUISA!$B$3&lt;&gt;"",OR(PESQUISA!$B$4="TODAS",B14709=PESQUISA!$B$4),ISNUMBER(SEARCH(PESQUISA!$B$3,D14709))),ROW()-1,"")</f>
        <v/>
      </c>
    </row>
    <row r="14710" spans="1:14" x14ac:dyDescent="0.3">
      <c r="A14710" t="s">
        <v>44314</v>
      </c>
      <c r="B14710" t="s">
        <v>31811</v>
      </c>
      <c r="C14710" t="s">
        <v>44315</v>
      </c>
      <c r="D14710" t="s">
        <v>44316</v>
      </c>
      <c r="E14710" t="s">
        <v>6144</v>
      </c>
      <c r="F14710" s="7">
        <v>77.25</v>
      </c>
      <c r="G14710" t="s">
        <v>33</v>
      </c>
      <c r="H14710" t="s">
        <v>31814</v>
      </c>
      <c r="I14710" t="s">
        <v>32249</v>
      </c>
      <c r="M14710" t="s">
        <v>36</v>
      </c>
      <c r="N14710" t="str">
        <f>IF(AND(PESQUISA!$B$3&lt;&gt;"",OR(PESQUISA!$B$4="TODAS",B14710=PESQUISA!$B$4),ISNUMBER(SEARCH(PESQUISA!$B$3,D14710))),ROW()-1,"")</f>
        <v/>
      </c>
    </row>
    <row r="14711" spans="1:14" x14ac:dyDescent="0.3">
      <c r="A14711" t="s">
        <v>44317</v>
      </c>
      <c r="B14711" t="s">
        <v>31811</v>
      </c>
      <c r="C14711" t="s">
        <v>44318</v>
      </c>
      <c r="D14711" t="s">
        <v>44319</v>
      </c>
      <c r="E14711" t="s">
        <v>21689</v>
      </c>
      <c r="F14711" s="7">
        <v>13853.02</v>
      </c>
      <c r="G14711" t="s">
        <v>33</v>
      </c>
      <c r="H14711" t="s">
        <v>31814</v>
      </c>
      <c r="I14711" t="s">
        <v>32249</v>
      </c>
      <c r="M14711" t="s">
        <v>36</v>
      </c>
      <c r="N14711" t="str">
        <f>IF(AND(PESQUISA!$B$3&lt;&gt;"",OR(PESQUISA!$B$4="TODAS",B14711=PESQUISA!$B$4),ISNUMBER(SEARCH(PESQUISA!$B$3,D14711))),ROW()-1,"")</f>
        <v/>
      </c>
    </row>
    <row r="14712" spans="1:14" x14ac:dyDescent="0.3">
      <c r="A14712" t="s">
        <v>44320</v>
      </c>
      <c r="B14712" t="s">
        <v>31811</v>
      </c>
      <c r="C14712" t="s">
        <v>44321</v>
      </c>
      <c r="D14712" t="s">
        <v>44322</v>
      </c>
      <c r="E14712" t="s">
        <v>32</v>
      </c>
      <c r="F14712" s="7">
        <v>65.680000000000007</v>
      </c>
      <c r="G14712" t="s">
        <v>33</v>
      </c>
      <c r="H14712" t="s">
        <v>31814</v>
      </c>
      <c r="I14712" t="s">
        <v>31819</v>
      </c>
      <c r="M14712" t="s">
        <v>36</v>
      </c>
      <c r="N14712" t="str">
        <f>IF(AND(PESQUISA!$B$3&lt;&gt;"",OR(PESQUISA!$B$4="TODAS",B14712=PESQUISA!$B$4),ISNUMBER(SEARCH(PESQUISA!$B$3,D14712))),ROW()-1,"")</f>
        <v/>
      </c>
    </row>
    <row r="14713" spans="1:14" x14ac:dyDescent="0.3">
      <c r="A14713" t="s">
        <v>44323</v>
      </c>
      <c r="B14713" t="s">
        <v>31811</v>
      </c>
      <c r="C14713" t="s">
        <v>44324</v>
      </c>
      <c r="D14713" t="s">
        <v>44325</v>
      </c>
      <c r="E14713" t="s">
        <v>60</v>
      </c>
      <c r="F14713" s="7">
        <v>2.74</v>
      </c>
      <c r="G14713" t="s">
        <v>33</v>
      </c>
      <c r="H14713" t="s">
        <v>31814</v>
      </c>
      <c r="I14713" t="s">
        <v>31819</v>
      </c>
      <c r="M14713" t="s">
        <v>36</v>
      </c>
      <c r="N14713" t="str">
        <f>IF(AND(PESQUISA!$B$3&lt;&gt;"",OR(PESQUISA!$B$4="TODAS",B14713=PESQUISA!$B$4),ISNUMBER(SEARCH(PESQUISA!$B$3,D14713))),ROW()-1,"")</f>
        <v/>
      </c>
    </row>
    <row r="14714" spans="1:14" x14ac:dyDescent="0.3">
      <c r="A14714" t="s">
        <v>44326</v>
      </c>
      <c r="B14714" t="s">
        <v>31811</v>
      </c>
      <c r="C14714" t="s">
        <v>44327</v>
      </c>
      <c r="D14714" t="s">
        <v>44328</v>
      </c>
      <c r="E14714" t="s">
        <v>60</v>
      </c>
      <c r="F14714" s="7">
        <v>3.37</v>
      </c>
      <c r="G14714" t="s">
        <v>33</v>
      </c>
      <c r="H14714" t="s">
        <v>31814</v>
      </c>
      <c r="I14714" t="s">
        <v>31819</v>
      </c>
      <c r="M14714" t="s">
        <v>36</v>
      </c>
      <c r="N14714" t="str">
        <f>IF(AND(PESQUISA!$B$3&lt;&gt;"",OR(PESQUISA!$B$4="TODAS",B14714=PESQUISA!$B$4),ISNUMBER(SEARCH(PESQUISA!$B$3,D14714))),ROW()-1,"")</f>
        <v/>
      </c>
    </row>
    <row r="14715" spans="1:14" x14ac:dyDescent="0.3">
      <c r="A14715" t="s">
        <v>44329</v>
      </c>
      <c r="B14715" t="s">
        <v>31811</v>
      </c>
      <c r="C14715" t="s">
        <v>44330</v>
      </c>
      <c r="D14715" t="s">
        <v>44331</v>
      </c>
      <c r="E14715" t="s">
        <v>60</v>
      </c>
      <c r="F14715" s="7">
        <v>5.53</v>
      </c>
      <c r="G14715" t="s">
        <v>33</v>
      </c>
      <c r="H14715" t="s">
        <v>31814</v>
      </c>
      <c r="I14715" t="s">
        <v>31819</v>
      </c>
      <c r="M14715" t="s">
        <v>36</v>
      </c>
      <c r="N14715" t="str">
        <f>IF(AND(PESQUISA!$B$3&lt;&gt;"",OR(PESQUISA!$B$4="TODAS",B14715=PESQUISA!$B$4),ISNUMBER(SEARCH(PESQUISA!$B$3,D14715))),ROW()-1,"")</f>
        <v/>
      </c>
    </row>
    <row r="14716" spans="1:14" x14ac:dyDescent="0.3">
      <c r="A14716" t="s">
        <v>44332</v>
      </c>
      <c r="B14716" t="s">
        <v>31811</v>
      </c>
      <c r="C14716" t="s">
        <v>44333</v>
      </c>
      <c r="D14716" t="s">
        <v>44334</v>
      </c>
      <c r="E14716" t="s">
        <v>60</v>
      </c>
      <c r="F14716" s="7">
        <v>1.45</v>
      </c>
      <c r="G14716" t="s">
        <v>33</v>
      </c>
      <c r="H14716" t="s">
        <v>31814</v>
      </c>
      <c r="I14716" t="s">
        <v>31819</v>
      </c>
      <c r="M14716" t="s">
        <v>36</v>
      </c>
      <c r="N14716" t="str">
        <f>IF(AND(PESQUISA!$B$3&lt;&gt;"",OR(PESQUISA!$B$4="TODAS",B14716=PESQUISA!$B$4),ISNUMBER(SEARCH(PESQUISA!$B$3,D14716))),ROW()-1,"")</f>
        <v/>
      </c>
    </row>
    <row r="14717" spans="1:14" x14ac:dyDescent="0.3">
      <c r="A14717" t="s">
        <v>44335</v>
      </c>
      <c r="B14717" t="s">
        <v>31811</v>
      </c>
      <c r="C14717" t="s">
        <v>44336</v>
      </c>
      <c r="D14717" t="s">
        <v>44337</v>
      </c>
      <c r="E14717" t="s">
        <v>60</v>
      </c>
      <c r="F14717" s="7">
        <v>2.13</v>
      </c>
      <c r="G14717" t="s">
        <v>33</v>
      </c>
      <c r="H14717" t="s">
        <v>31814</v>
      </c>
      <c r="I14717" t="s">
        <v>31819</v>
      </c>
      <c r="M14717" t="s">
        <v>36</v>
      </c>
      <c r="N14717" t="str">
        <f>IF(AND(PESQUISA!$B$3&lt;&gt;"",OR(PESQUISA!$B$4="TODAS",B14717=PESQUISA!$B$4),ISNUMBER(SEARCH(PESQUISA!$B$3,D14717))),ROW()-1,"")</f>
        <v/>
      </c>
    </row>
    <row r="14718" spans="1:14" x14ac:dyDescent="0.3">
      <c r="A14718" t="s">
        <v>44338</v>
      </c>
      <c r="B14718" t="s">
        <v>31811</v>
      </c>
      <c r="C14718" t="s">
        <v>44339</v>
      </c>
      <c r="D14718" t="s">
        <v>44340</v>
      </c>
      <c r="E14718" t="s">
        <v>32</v>
      </c>
      <c r="F14718" s="7">
        <v>15.6</v>
      </c>
      <c r="G14718" t="s">
        <v>33</v>
      </c>
      <c r="H14718" t="s">
        <v>31814</v>
      </c>
      <c r="I14718" t="s">
        <v>31819</v>
      </c>
      <c r="M14718" t="s">
        <v>36</v>
      </c>
      <c r="N14718" t="str">
        <f>IF(AND(PESQUISA!$B$3&lt;&gt;"",OR(PESQUISA!$B$4="TODAS",B14718=PESQUISA!$B$4),ISNUMBER(SEARCH(PESQUISA!$B$3,D14718))),ROW()-1,"")</f>
        <v/>
      </c>
    </row>
    <row r="14719" spans="1:14" x14ac:dyDescent="0.3">
      <c r="A14719" t="s">
        <v>44341</v>
      </c>
      <c r="B14719" t="s">
        <v>31811</v>
      </c>
      <c r="C14719" t="s">
        <v>44342</v>
      </c>
      <c r="D14719" t="s">
        <v>44343</v>
      </c>
      <c r="E14719" t="s">
        <v>32</v>
      </c>
      <c r="F14719" s="7">
        <v>8.76</v>
      </c>
      <c r="G14719" t="s">
        <v>33</v>
      </c>
      <c r="H14719" t="s">
        <v>31814</v>
      </c>
      <c r="I14719" t="s">
        <v>31819</v>
      </c>
      <c r="M14719" t="s">
        <v>36</v>
      </c>
      <c r="N14719" t="str">
        <f>IF(AND(PESQUISA!$B$3&lt;&gt;"",OR(PESQUISA!$B$4="TODAS",B14719=PESQUISA!$B$4),ISNUMBER(SEARCH(PESQUISA!$B$3,D14719))),ROW()-1,"")</f>
        <v/>
      </c>
    </row>
    <row r="14720" spans="1:14" x14ac:dyDescent="0.3">
      <c r="A14720" t="s">
        <v>44344</v>
      </c>
      <c r="B14720" t="s">
        <v>31811</v>
      </c>
      <c r="C14720" t="s">
        <v>44345</v>
      </c>
      <c r="D14720" t="s">
        <v>44346</v>
      </c>
      <c r="E14720" t="s">
        <v>32</v>
      </c>
      <c r="F14720" s="7">
        <v>13.07</v>
      </c>
      <c r="G14720" t="s">
        <v>33</v>
      </c>
      <c r="H14720" t="s">
        <v>31814</v>
      </c>
      <c r="I14720" t="s">
        <v>31819</v>
      </c>
      <c r="M14720" t="s">
        <v>36</v>
      </c>
      <c r="N14720" t="str">
        <f>IF(AND(PESQUISA!$B$3&lt;&gt;"",OR(PESQUISA!$B$4="TODAS",B14720=PESQUISA!$B$4),ISNUMBER(SEARCH(PESQUISA!$B$3,D14720))),ROW()-1,"")</f>
        <v/>
      </c>
    </row>
    <row r="14721" spans="1:14" x14ac:dyDescent="0.3">
      <c r="A14721" t="s">
        <v>44347</v>
      </c>
      <c r="B14721" t="s">
        <v>31811</v>
      </c>
      <c r="C14721" t="s">
        <v>44348</v>
      </c>
      <c r="D14721" t="s">
        <v>44349</v>
      </c>
      <c r="E14721" t="s">
        <v>32</v>
      </c>
      <c r="F14721" s="7">
        <v>16.78</v>
      </c>
      <c r="G14721" t="s">
        <v>33</v>
      </c>
      <c r="H14721" t="s">
        <v>31814</v>
      </c>
      <c r="I14721" t="s">
        <v>31819</v>
      </c>
      <c r="M14721" t="s">
        <v>36</v>
      </c>
      <c r="N14721" t="str">
        <f>IF(AND(PESQUISA!$B$3&lt;&gt;"",OR(PESQUISA!$B$4="TODAS",B14721=PESQUISA!$B$4),ISNUMBER(SEARCH(PESQUISA!$B$3,D14721))),ROW()-1,"")</f>
        <v/>
      </c>
    </row>
    <row r="14722" spans="1:14" x14ac:dyDescent="0.3">
      <c r="A14722" t="s">
        <v>44350</v>
      </c>
      <c r="B14722" t="s">
        <v>31811</v>
      </c>
      <c r="C14722" t="s">
        <v>44351</v>
      </c>
      <c r="D14722" t="s">
        <v>44352</v>
      </c>
      <c r="E14722" t="s">
        <v>32</v>
      </c>
      <c r="F14722" s="7">
        <v>19.239999999999998</v>
      </c>
      <c r="G14722" t="s">
        <v>33</v>
      </c>
      <c r="H14722" t="s">
        <v>31814</v>
      </c>
      <c r="I14722" t="s">
        <v>31819</v>
      </c>
      <c r="M14722" t="s">
        <v>36</v>
      </c>
      <c r="N14722" t="str">
        <f>IF(AND(PESQUISA!$B$3&lt;&gt;"",OR(PESQUISA!$B$4="TODAS",B14722=PESQUISA!$B$4),ISNUMBER(SEARCH(PESQUISA!$B$3,D14722))),ROW()-1,"")</f>
        <v/>
      </c>
    </row>
    <row r="14723" spans="1:14" x14ac:dyDescent="0.3">
      <c r="A14723" t="s">
        <v>44353</v>
      </c>
      <c r="B14723" t="s">
        <v>31811</v>
      </c>
      <c r="C14723" t="s">
        <v>44354</v>
      </c>
      <c r="D14723" t="s">
        <v>44355</v>
      </c>
      <c r="E14723" t="s">
        <v>32</v>
      </c>
      <c r="F14723" s="7">
        <v>24.08</v>
      </c>
      <c r="G14723" t="s">
        <v>33</v>
      </c>
      <c r="H14723" t="s">
        <v>31814</v>
      </c>
      <c r="I14723" t="s">
        <v>31819</v>
      </c>
      <c r="M14723" t="s">
        <v>36</v>
      </c>
      <c r="N14723" t="str">
        <f>IF(AND(PESQUISA!$B$3&lt;&gt;"",OR(PESQUISA!$B$4="TODAS",B14723=PESQUISA!$B$4),ISNUMBER(SEARCH(PESQUISA!$B$3,D14723))),ROW()-1,"")</f>
        <v/>
      </c>
    </row>
    <row r="14724" spans="1:14" x14ac:dyDescent="0.3">
      <c r="A14724" t="s">
        <v>44356</v>
      </c>
      <c r="B14724" t="s">
        <v>31811</v>
      </c>
      <c r="C14724" t="s">
        <v>44357</v>
      </c>
      <c r="D14724" t="s">
        <v>44358</v>
      </c>
      <c r="E14724" t="s">
        <v>32</v>
      </c>
      <c r="F14724" s="7">
        <v>34.46</v>
      </c>
      <c r="G14724" t="s">
        <v>33</v>
      </c>
      <c r="H14724" t="s">
        <v>31814</v>
      </c>
      <c r="I14724" t="s">
        <v>31819</v>
      </c>
      <c r="M14724" t="s">
        <v>36</v>
      </c>
      <c r="N14724" t="str">
        <f>IF(AND(PESQUISA!$B$3&lt;&gt;"",OR(PESQUISA!$B$4="TODAS",B14724=PESQUISA!$B$4),ISNUMBER(SEARCH(PESQUISA!$B$3,D14724))),ROW()-1,"")</f>
        <v/>
      </c>
    </row>
    <row r="14725" spans="1:14" x14ac:dyDescent="0.3">
      <c r="A14725" t="s">
        <v>44359</v>
      </c>
      <c r="B14725" t="s">
        <v>31811</v>
      </c>
      <c r="C14725" t="s">
        <v>44360</v>
      </c>
      <c r="D14725" t="s">
        <v>44361</v>
      </c>
      <c r="E14725" t="s">
        <v>32</v>
      </c>
      <c r="F14725" s="7">
        <v>7.27</v>
      </c>
      <c r="G14725" t="s">
        <v>33</v>
      </c>
      <c r="H14725" t="s">
        <v>31814</v>
      </c>
      <c r="I14725" t="s">
        <v>31819</v>
      </c>
      <c r="M14725" t="s">
        <v>36</v>
      </c>
      <c r="N14725" t="str">
        <f>IF(AND(PESQUISA!$B$3&lt;&gt;"",OR(PESQUISA!$B$4="TODAS",B14725=PESQUISA!$B$4),ISNUMBER(SEARCH(PESQUISA!$B$3,D14725))),ROW()-1,"")</f>
        <v/>
      </c>
    </row>
    <row r="14726" spans="1:14" x14ac:dyDescent="0.3">
      <c r="A14726" t="s">
        <v>44362</v>
      </c>
      <c r="B14726" t="s">
        <v>31811</v>
      </c>
      <c r="C14726" t="s">
        <v>44363</v>
      </c>
      <c r="D14726" t="s">
        <v>44364</v>
      </c>
      <c r="E14726" t="s">
        <v>32</v>
      </c>
      <c r="F14726" s="7">
        <v>11.26</v>
      </c>
      <c r="G14726" t="s">
        <v>33</v>
      </c>
      <c r="H14726" t="s">
        <v>31814</v>
      </c>
      <c r="I14726" t="s">
        <v>31819</v>
      </c>
      <c r="M14726" t="s">
        <v>36</v>
      </c>
      <c r="N14726" t="str">
        <f>IF(AND(PESQUISA!$B$3&lt;&gt;"",OR(PESQUISA!$B$4="TODAS",B14726=PESQUISA!$B$4),ISNUMBER(SEARCH(PESQUISA!$B$3,D14726))),ROW()-1,"")</f>
        <v/>
      </c>
    </row>
    <row r="14727" spans="1:14" x14ac:dyDescent="0.3">
      <c r="A14727" t="s">
        <v>44365</v>
      </c>
      <c r="B14727" t="s">
        <v>31811</v>
      </c>
      <c r="C14727" t="s">
        <v>44366</v>
      </c>
      <c r="D14727" t="s">
        <v>44367</v>
      </c>
      <c r="E14727" t="s">
        <v>32</v>
      </c>
      <c r="F14727" s="7">
        <v>10.83</v>
      </c>
      <c r="G14727" t="s">
        <v>33</v>
      </c>
      <c r="H14727" t="s">
        <v>31814</v>
      </c>
      <c r="I14727" t="s">
        <v>31819</v>
      </c>
      <c r="M14727" t="s">
        <v>36</v>
      </c>
      <c r="N14727" t="str">
        <f>IF(AND(PESQUISA!$B$3&lt;&gt;"",OR(PESQUISA!$B$4="TODAS",B14727=PESQUISA!$B$4),ISNUMBER(SEARCH(PESQUISA!$B$3,D14727))),ROW()-1,"")</f>
        <v/>
      </c>
    </row>
    <row r="14728" spans="1:14" x14ac:dyDescent="0.3">
      <c r="A14728" t="s">
        <v>44368</v>
      </c>
      <c r="B14728" t="s">
        <v>31811</v>
      </c>
      <c r="C14728" t="s">
        <v>44369</v>
      </c>
      <c r="D14728" t="s">
        <v>44370</v>
      </c>
      <c r="E14728" t="s">
        <v>32</v>
      </c>
      <c r="F14728" s="7">
        <v>17.96</v>
      </c>
      <c r="G14728" t="s">
        <v>33</v>
      </c>
      <c r="H14728" t="s">
        <v>31814</v>
      </c>
      <c r="I14728" t="s">
        <v>31819</v>
      </c>
      <c r="M14728" t="s">
        <v>36</v>
      </c>
      <c r="N14728" t="str">
        <f>IF(AND(PESQUISA!$B$3&lt;&gt;"",OR(PESQUISA!$B$4="TODAS",B14728=PESQUISA!$B$4),ISNUMBER(SEARCH(PESQUISA!$B$3,D14728))),ROW()-1,"")</f>
        <v/>
      </c>
    </row>
    <row r="14729" spans="1:14" x14ac:dyDescent="0.3">
      <c r="A14729" t="s">
        <v>44371</v>
      </c>
      <c r="B14729" t="s">
        <v>31811</v>
      </c>
      <c r="C14729" t="s">
        <v>44372</v>
      </c>
      <c r="D14729" t="s">
        <v>44373</v>
      </c>
      <c r="E14729" t="s">
        <v>32</v>
      </c>
      <c r="F14729" s="7">
        <v>33.85</v>
      </c>
      <c r="G14729" t="s">
        <v>33</v>
      </c>
      <c r="H14729" t="s">
        <v>31814</v>
      </c>
      <c r="I14729" t="s">
        <v>31819</v>
      </c>
      <c r="M14729" t="s">
        <v>36</v>
      </c>
      <c r="N14729" t="str">
        <f>IF(AND(PESQUISA!$B$3&lt;&gt;"",OR(PESQUISA!$B$4="TODAS",B14729=PESQUISA!$B$4),ISNUMBER(SEARCH(PESQUISA!$B$3,D14729))),ROW()-1,"")</f>
        <v/>
      </c>
    </row>
    <row r="14730" spans="1:14" x14ac:dyDescent="0.3">
      <c r="A14730" t="s">
        <v>44374</v>
      </c>
      <c r="B14730" t="s">
        <v>31811</v>
      </c>
      <c r="C14730" t="s">
        <v>44375</v>
      </c>
      <c r="D14730" t="s">
        <v>44376</v>
      </c>
      <c r="E14730" t="s">
        <v>32</v>
      </c>
      <c r="F14730" s="7">
        <v>19.45</v>
      </c>
      <c r="G14730" t="s">
        <v>33</v>
      </c>
      <c r="H14730" t="s">
        <v>31814</v>
      </c>
      <c r="I14730" t="s">
        <v>31819</v>
      </c>
      <c r="M14730" t="s">
        <v>36</v>
      </c>
      <c r="N14730" t="str">
        <f>IF(AND(PESQUISA!$B$3&lt;&gt;"",OR(PESQUISA!$B$4="TODAS",B14730=PESQUISA!$B$4),ISNUMBER(SEARCH(PESQUISA!$B$3,D14730))),ROW()-1,"")</f>
        <v/>
      </c>
    </row>
    <row r="14731" spans="1:14" x14ac:dyDescent="0.3">
      <c r="A14731" t="s">
        <v>44377</v>
      </c>
      <c r="B14731" t="s">
        <v>31811</v>
      </c>
      <c r="C14731" t="s">
        <v>44378</v>
      </c>
      <c r="D14731" t="s">
        <v>44379</v>
      </c>
      <c r="E14731" t="s">
        <v>32</v>
      </c>
      <c r="F14731" s="7">
        <v>29.33</v>
      </c>
      <c r="G14731" t="s">
        <v>33</v>
      </c>
      <c r="H14731" t="s">
        <v>31814</v>
      </c>
      <c r="I14731" t="s">
        <v>31819</v>
      </c>
      <c r="M14731" t="s">
        <v>36</v>
      </c>
      <c r="N14731" t="str">
        <f>IF(AND(PESQUISA!$B$3&lt;&gt;"",OR(PESQUISA!$B$4="TODAS",B14731=PESQUISA!$B$4),ISNUMBER(SEARCH(PESQUISA!$B$3,D14731))),ROW()-1,"")</f>
        <v/>
      </c>
    </row>
    <row r="14732" spans="1:14" x14ac:dyDescent="0.3">
      <c r="A14732" t="s">
        <v>44380</v>
      </c>
      <c r="B14732" t="s">
        <v>31811</v>
      </c>
      <c r="C14732" t="s">
        <v>44381</v>
      </c>
      <c r="D14732" t="s">
        <v>44382</v>
      </c>
      <c r="E14732" t="s">
        <v>32</v>
      </c>
      <c r="F14732" s="7">
        <v>49.75</v>
      </c>
      <c r="G14732" t="s">
        <v>33</v>
      </c>
      <c r="H14732" t="s">
        <v>31814</v>
      </c>
      <c r="I14732" t="s">
        <v>31819</v>
      </c>
      <c r="M14732" t="s">
        <v>36</v>
      </c>
      <c r="N14732" t="str">
        <f>IF(AND(PESQUISA!$B$3&lt;&gt;"",OR(PESQUISA!$B$4="TODAS",B14732=PESQUISA!$B$4),ISNUMBER(SEARCH(PESQUISA!$B$3,D14732))),ROW()-1,"")</f>
        <v/>
      </c>
    </row>
    <row r="14733" spans="1:14" x14ac:dyDescent="0.3">
      <c r="A14733" t="s">
        <v>44383</v>
      </c>
      <c r="B14733" t="s">
        <v>31811</v>
      </c>
      <c r="C14733" t="s">
        <v>44384</v>
      </c>
      <c r="D14733" t="s">
        <v>44385</v>
      </c>
      <c r="E14733" t="s">
        <v>32</v>
      </c>
      <c r="F14733" s="7">
        <v>31.82</v>
      </c>
      <c r="G14733" t="s">
        <v>33</v>
      </c>
      <c r="H14733" t="s">
        <v>31814</v>
      </c>
      <c r="I14733" t="s">
        <v>31819</v>
      </c>
      <c r="M14733" t="s">
        <v>36</v>
      </c>
      <c r="N14733" t="str">
        <f>IF(AND(PESQUISA!$B$3&lt;&gt;"",OR(PESQUISA!$B$4="TODAS",B14733=PESQUISA!$B$4),ISNUMBER(SEARCH(PESQUISA!$B$3,D14733))),ROW()-1,"")</f>
        <v/>
      </c>
    </row>
    <row r="14734" spans="1:14" x14ac:dyDescent="0.3">
      <c r="A14734" t="s">
        <v>44386</v>
      </c>
      <c r="B14734" t="s">
        <v>31811</v>
      </c>
      <c r="C14734" t="s">
        <v>44387</v>
      </c>
      <c r="D14734" t="s">
        <v>44388</v>
      </c>
      <c r="E14734" t="s">
        <v>32</v>
      </c>
      <c r="F14734" s="7">
        <v>77.849999999999994</v>
      </c>
      <c r="G14734" t="s">
        <v>33</v>
      </c>
      <c r="H14734" t="s">
        <v>31814</v>
      </c>
      <c r="I14734" t="s">
        <v>31819</v>
      </c>
      <c r="M14734" t="s">
        <v>36</v>
      </c>
      <c r="N14734" t="str">
        <f>IF(AND(PESQUISA!$B$3&lt;&gt;"",OR(PESQUISA!$B$4="TODAS",B14734=PESQUISA!$B$4),ISNUMBER(SEARCH(PESQUISA!$B$3,D14734))),ROW()-1,"")</f>
        <v/>
      </c>
    </row>
    <row r="14735" spans="1:14" x14ac:dyDescent="0.3">
      <c r="A14735" t="s">
        <v>44389</v>
      </c>
      <c r="B14735" t="s">
        <v>31811</v>
      </c>
      <c r="C14735" t="s">
        <v>44390</v>
      </c>
      <c r="D14735" t="s">
        <v>44391</v>
      </c>
      <c r="E14735" t="s">
        <v>32</v>
      </c>
      <c r="F14735" s="7">
        <v>135.41</v>
      </c>
      <c r="G14735" t="s">
        <v>33</v>
      </c>
      <c r="H14735" t="s">
        <v>31814</v>
      </c>
      <c r="I14735" t="s">
        <v>31819</v>
      </c>
      <c r="M14735" t="s">
        <v>36</v>
      </c>
      <c r="N14735" t="str">
        <f>IF(AND(PESQUISA!$B$3&lt;&gt;"",OR(PESQUISA!$B$4="TODAS",B14735=PESQUISA!$B$4),ISNUMBER(SEARCH(PESQUISA!$B$3,D14735))),ROW()-1,"")</f>
        <v/>
      </c>
    </row>
    <row r="14736" spans="1:14" x14ac:dyDescent="0.3">
      <c r="A14736" t="s">
        <v>44392</v>
      </c>
      <c r="B14736" t="s">
        <v>31811</v>
      </c>
      <c r="C14736" t="s">
        <v>44393</v>
      </c>
      <c r="D14736" t="s">
        <v>44394</v>
      </c>
      <c r="E14736" t="s">
        <v>32</v>
      </c>
      <c r="F14736" s="7">
        <v>34.81</v>
      </c>
      <c r="G14736" t="s">
        <v>33</v>
      </c>
      <c r="H14736" t="s">
        <v>31814</v>
      </c>
      <c r="I14736" t="s">
        <v>31819</v>
      </c>
      <c r="M14736" t="s">
        <v>36</v>
      </c>
      <c r="N14736" t="str">
        <f>IF(AND(PESQUISA!$B$3&lt;&gt;"",OR(PESQUISA!$B$4="TODAS",B14736=PESQUISA!$B$4),ISNUMBER(SEARCH(PESQUISA!$B$3,D14736))),ROW()-1,"")</f>
        <v/>
      </c>
    </row>
    <row r="14737" spans="1:14" x14ac:dyDescent="0.3">
      <c r="A14737" t="s">
        <v>44395</v>
      </c>
      <c r="B14737" t="s">
        <v>31811</v>
      </c>
      <c r="C14737" t="s">
        <v>44396</v>
      </c>
      <c r="D14737" t="s">
        <v>44397</v>
      </c>
      <c r="E14737" t="s">
        <v>32</v>
      </c>
      <c r="F14737" s="7">
        <v>60.36</v>
      </c>
      <c r="G14737" t="s">
        <v>33</v>
      </c>
      <c r="H14737" t="s">
        <v>31814</v>
      </c>
      <c r="I14737" t="s">
        <v>31819</v>
      </c>
      <c r="M14737" t="s">
        <v>36</v>
      </c>
      <c r="N14737" t="str">
        <f>IF(AND(PESQUISA!$B$3&lt;&gt;"",OR(PESQUISA!$B$4="TODAS",B14737=PESQUISA!$B$4),ISNUMBER(SEARCH(PESQUISA!$B$3,D14737))),ROW()-1,"")</f>
        <v/>
      </c>
    </row>
    <row r="14738" spans="1:14" x14ac:dyDescent="0.3">
      <c r="A14738" t="s">
        <v>44398</v>
      </c>
      <c r="B14738" t="s">
        <v>31811</v>
      </c>
      <c r="C14738" t="s">
        <v>44399</v>
      </c>
      <c r="D14738" t="s">
        <v>44400</v>
      </c>
      <c r="E14738" t="s">
        <v>32</v>
      </c>
      <c r="F14738" s="7">
        <v>16.98</v>
      </c>
      <c r="G14738" t="s">
        <v>33</v>
      </c>
      <c r="H14738" t="s">
        <v>31814</v>
      </c>
      <c r="I14738" t="s">
        <v>31819</v>
      </c>
      <c r="M14738" t="s">
        <v>36</v>
      </c>
      <c r="N14738" t="str">
        <f>IF(AND(PESQUISA!$B$3&lt;&gt;"",OR(PESQUISA!$B$4="TODAS",B14738=PESQUISA!$B$4),ISNUMBER(SEARCH(PESQUISA!$B$3,D14738))),ROW()-1,"")</f>
        <v/>
      </c>
    </row>
    <row r="14739" spans="1:14" x14ac:dyDescent="0.3">
      <c r="A14739" t="s">
        <v>44401</v>
      </c>
      <c r="B14739" t="s">
        <v>31811</v>
      </c>
      <c r="C14739" t="s">
        <v>44402</v>
      </c>
      <c r="D14739" t="s">
        <v>44403</v>
      </c>
      <c r="E14739" t="s">
        <v>32</v>
      </c>
      <c r="F14739" s="7">
        <v>56.19</v>
      </c>
      <c r="G14739" t="s">
        <v>33</v>
      </c>
      <c r="H14739" t="s">
        <v>31814</v>
      </c>
      <c r="I14739" t="s">
        <v>31819</v>
      </c>
      <c r="M14739" t="s">
        <v>36</v>
      </c>
      <c r="N14739" t="str">
        <f>IF(AND(PESQUISA!$B$3&lt;&gt;"",OR(PESQUISA!$B$4="TODAS",B14739=PESQUISA!$B$4),ISNUMBER(SEARCH(PESQUISA!$B$3,D14739))),ROW()-1,"")</f>
        <v/>
      </c>
    </row>
    <row r="14740" spans="1:14" x14ac:dyDescent="0.3">
      <c r="A14740" t="s">
        <v>44404</v>
      </c>
      <c r="B14740" t="s">
        <v>31811</v>
      </c>
      <c r="C14740" t="s">
        <v>44405</v>
      </c>
      <c r="D14740" t="s">
        <v>44406</v>
      </c>
      <c r="E14740" t="s">
        <v>32</v>
      </c>
      <c r="F14740" s="7">
        <v>9.9600000000000009</v>
      </c>
      <c r="G14740" t="s">
        <v>33</v>
      </c>
      <c r="H14740" t="s">
        <v>31814</v>
      </c>
      <c r="I14740" t="s">
        <v>31819</v>
      </c>
      <c r="M14740" t="s">
        <v>36</v>
      </c>
      <c r="N14740" t="str">
        <f>IF(AND(PESQUISA!$B$3&lt;&gt;"",OR(PESQUISA!$B$4="TODAS",B14740=PESQUISA!$B$4),ISNUMBER(SEARCH(PESQUISA!$B$3,D14740))),ROW()-1,"")</f>
        <v/>
      </c>
    </row>
    <row r="14741" spans="1:14" x14ac:dyDescent="0.3">
      <c r="A14741" t="s">
        <v>44407</v>
      </c>
      <c r="B14741" t="s">
        <v>31811</v>
      </c>
      <c r="C14741" t="s">
        <v>44408</v>
      </c>
      <c r="D14741" t="s">
        <v>44409</v>
      </c>
      <c r="E14741" t="s">
        <v>40</v>
      </c>
      <c r="F14741" s="7">
        <v>1067.43</v>
      </c>
      <c r="G14741" t="s">
        <v>33</v>
      </c>
      <c r="H14741" t="s">
        <v>31814</v>
      </c>
      <c r="I14741" t="s">
        <v>31819</v>
      </c>
      <c r="M14741" t="s">
        <v>36</v>
      </c>
      <c r="N14741" t="str">
        <f>IF(AND(PESQUISA!$B$3&lt;&gt;"",OR(PESQUISA!$B$4="TODAS",B14741=PESQUISA!$B$4),ISNUMBER(SEARCH(PESQUISA!$B$3,D14741))),ROW()-1,"")</f>
        <v/>
      </c>
    </row>
    <row r="14742" spans="1:14" x14ac:dyDescent="0.3">
      <c r="A14742" t="s">
        <v>44410</v>
      </c>
      <c r="B14742" t="s">
        <v>31811</v>
      </c>
      <c r="C14742" t="s">
        <v>44411</v>
      </c>
      <c r="D14742" t="s">
        <v>44412</v>
      </c>
      <c r="E14742" t="s">
        <v>32</v>
      </c>
      <c r="F14742" s="7">
        <v>6.99</v>
      </c>
      <c r="G14742" t="s">
        <v>33</v>
      </c>
      <c r="H14742" t="s">
        <v>31814</v>
      </c>
      <c r="I14742" t="s">
        <v>31819</v>
      </c>
      <c r="M14742" t="s">
        <v>36</v>
      </c>
      <c r="N14742" t="str">
        <f>IF(AND(PESQUISA!$B$3&lt;&gt;"",OR(PESQUISA!$B$4="TODAS",B14742=PESQUISA!$B$4),ISNUMBER(SEARCH(PESQUISA!$B$3,D14742))),ROW()-1,"")</f>
        <v/>
      </c>
    </row>
    <row r="14743" spans="1:14" x14ac:dyDescent="0.3">
      <c r="A14743" t="s">
        <v>44413</v>
      </c>
      <c r="B14743" t="s">
        <v>31811</v>
      </c>
      <c r="C14743" t="s">
        <v>44414</v>
      </c>
      <c r="D14743" t="s">
        <v>44415</v>
      </c>
      <c r="E14743" t="s">
        <v>32</v>
      </c>
      <c r="F14743" s="7">
        <v>2.41</v>
      </c>
      <c r="G14743" t="s">
        <v>33</v>
      </c>
      <c r="H14743" t="s">
        <v>31814</v>
      </c>
      <c r="I14743" t="s">
        <v>31819</v>
      </c>
      <c r="M14743" t="s">
        <v>36</v>
      </c>
      <c r="N14743" t="str">
        <f>IF(AND(PESQUISA!$B$3&lt;&gt;"",OR(PESQUISA!$B$4="TODAS",B14743=PESQUISA!$B$4),ISNUMBER(SEARCH(PESQUISA!$B$3,D14743))),ROW()-1,"")</f>
        <v/>
      </c>
    </row>
    <row r="14744" spans="1:14" x14ac:dyDescent="0.3">
      <c r="A14744" t="s">
        <v>44416</v>
      </c>
      <c r="B14744" t="s">
        <v>31811</v>
      </c>
      <c r="C14744" t="s">
        <v>44417</v>
      </c>
      <c r="D14744" t="s">
        <v>44418</v>
      </c>
      <c r="E14744" t="s">
        <v>60</v>
      </c>
      <c r="F14744" s="7">
        <v>2.2000000000000002</v>
      </c>
      <c r="G14744" t="s">
        <v>33</v>
      </c>
      <c r="H14744" t="s">
        <v>31814</v>
      </c>
      <c r="I14744" t="s">
        <v>31819</v>
      </c>
      <c r="M14744" t="s">
        <v>36</v>
      </c>
      <c r="N14744" t="str">
        <f>IF(AND(PESQUISA!$B$3&lt;&gt;"",OR(PESQUISA!$B$4="TODAS",B14744=PESQUISA!$B$4),ISNUMBER(SEARCH(PESQUISA!$B$3,D14744))),ROW()-1,"")</f>
        <v/>
      </c>
    </row>
    <row r="14745" spans="1:14" x14ac:dyDescent="0.3">
      <c r="A14745" t="s">
        <v>44419</v>
      </c>
      <c r="B14745" t="s">
        <v>31811</v>
      </c>
      <c r="C14745" t="s">
        <v>44420</v>
      </c>
      <c r="D14745" t="s">
        <v>44421</v>
      </c>
      <c r="E14745" t="s">
        <v>60</v>
      </c>
      <c r="F14745" s="7">
        <v>3.01</v>
      </c>
      <c r="G14745" t="s">
        <v>33</v>
      </c>
      <c r="H14745" t="s">
        <v>31814</v>
      </c>
      <c r="I14745" t="s">
        <v>31819</v>
      </c>
      <c r="M14745" t="s">
        <v>36</v>
      </c>
      <c r="N14745" t="str">
        <f>IF(AND(PESQUISA!$B$3&lt;&gt;"",OR(PESQUISA!$B$4="TODAS",B14745=PESQUISA!$B$4),ISNUMBER(SEARCH(PESQUISA!$B$3,D14745))),ROW()-1,"")</f>
        <v/>
      </c>
    </row>
    <row r="14746" spans="1:14" x14ac:dyDescent="0.3">
      <c r="A14746" t="s">
        <v>44422</v>
      </c>
      <c r="B14746" t="s">
        <v>31811</v>
      </c>
      <c r="C14746" t="s">
        <v>44423</v>
      </c>
      <c r="D14746" t="s">
        <v>44424</v>
      </c>
      <c r="E14746" t="s">
        <v>40</v>
      </c>
      <c r="F14746" s="7">
        <v>3.48</v>
      </c>
      <c r="G14746" t="s">
        <v>33</v>
      </c>
      <c r="H14746" t="s">
        <v>31814</v>
      </c>
      <c r="I14746" t="s">
        <v>31819</v>
      </c>
      <c r="M14746" t="s">
        <v>36</v>
      </c>
      <c r="N14746" t="str">
        <f>IF(AND(PESQUISA!$B$3&lt;&gt;"",OR(PESQUISA!$B$4="TODAS",B14746=PESQUISA!$B$4),ISNUMBER(SEARCH(PESQUISA!$B$3,D14746))),ROW()-1,"")</f>
        <v/>
      </c>
    </row>
    <row r="14747" spans="1:14" x14ac:dyDescent="0.3">
      <c r="A14747" t="s">
        <v>44425</v>
      </c>
      <c r="B14747" t="s">
        <v>31811</v>
      </c>
      <c r="C14747" t="s">
        <v>44426</v>
      </c>
      <c r="D14747" t="s">
        <v>44427</v>
      </c>
      <c r="E14747" t="s">
        <v>41531</v>
      </c>
      <c r="F14747" s="7">
        <v>2250</v>
      </c>
      <c r="G14747" t="s">
        <v>33</v>
      </c>
      <c r="H14747" t="s">
        <v>31814</v>
      </c>
      <c r="I14747" t="s">
        <v>31819</v>
      </c>
      <c r="M14747" t="s">
        <v>36</v>
      </c>
      <c r="N14747" t="str">
        <f>IF(AND(PESQUISA!$B$3&lt;&gt;"",OR(PESQUISA!$B$4="TODAS",B14747=PESQUISA!$B$4),ISNUMBER(SEARCH(PESQUISA!$B$3,D14747))),ROW()-1,"")</f>
        <v/>
      </c>
    </row>
    <row r="14748" spans="1:14" x14ac:dyDescent="0.3">
      <c r="A14748" t="s">
        <v>44428</v>
      </c>
      <c r="B14748" t="s">
        <v>31811</v>
      </c>
      <c r="C14748" t="s">
        <v>44429</v>
      </c>
      <c r="D14748" t="s">
        <v>44430</v>
      </c>
      <c r="E14748" t="s">
        <v>40</v>
      </c>
      <c r="F14748" s="7">
        <v>2.54</v>
      </c>
      <c r="G14748" t="s">
        <v>33</v>
      </c>
      <c r="H14748" t="s">
        <v>31814</v>
      </c>
      <c r="I14748" t="s">
        <v>31819</v>
      </c>
      <c r="M14748" t="s">
        <v>36</v>
      </c>
      <c r="N14748" t="str">
        <f>IF(AND(PESQUISA!$B$3&lt;&gt;"",OR(PESQUISA!$B$4="TODAS",B14748=PESQUISA!$B$4),ISNUMBER(SEARCH(PESQUISA!$B$3,D14748))),ROW()-1,"")</f>
        <v/>
      </c>
    </row>
    <row r="14749" spans="1:14" x14ac:dyDescent="0.3">
      <c r="A14749" t="s">
        <v>44431</v>
      </c>
      <c r="B14749" t="s">
        <v>31811</v>
      </c>
      <c r="C14749" t="s">
        <v>44432</v>
      </c>
      <c r="D14749" t="s">
        <v>44433</v>
      </c>
      <c r="E14749" t="s">
        <v>40</v>
      </c>
      <c r="F14749" s="7">
        <v>3.83</v>
      </c>
      <c r="G14749" t="s">
        <v>33</v>
      </c>
      <c r="H14749" t="s">
        <v>31814</v>
      </c>
      <c r="I14749" t="s">
        <v>31819</v>
      </c>
      <c r="M14749" t="s">
        <v>36</v>
      </c>
      <c r="N14749" t="str">
        <f>IF(AND(PESQUISA!$B$3&lt;&gt;"",OR(PESQUISA!$B$4="TODAS",B14749=PESQUISA!$B$4),ISNUMBER(SEARCH(PESQUISA!$B$3,D14749))),ROW()-1,"")</f>
        <v/>
      </c>
    </row>
    <row r="14750" spans="1:14" x14ac:dyDescent="0.3">
      <c r="A14750" t="s">
        <v>44434</v>
      </c>
      <c r="B14750" t="s">
        <v>31811</v>
      </c>
      <c r="C14750" t="s">
        <v>44435</v>
      </c>
      <c r="D14750" t="s">
        <v>44436</v>
      </c>
      <c r="E14750" t="s">
        <v>32</v>
      </c>
      <c r="G14750" t="s">
        <v>33</v>
      </c>
      <c r="H14750" t="s">
        <v>31814</v>
      </c>
      <c r="I14750" t="s">
        <v>31819</v>
      </c>
      <c r="M14750" t="s">
        <v>53</v>
      </c>
      <c r="N14750" t="str">
        <f>IF(AND(PESQUISA!$B$3&lt;&gt;"",OR(PESQUISA!$B$4="TODAS",B14750=PESQUISA!$B$4),ISNUMBER(SEARCH(PESQUISA!$B$3,D14750))),ROW()-1,"")</f>
        <v/>
      </c>
    </row>
    <row r="14751" spans="1:14" x14ac:dyDescent="0.3">
      <c r="A14751" t="s">
        <v>44437</v>
      </c>
      <c r="B14751" t="s">
        <v>31811</v>
      </c>
      <c r="C14751" t="s">
        <v>44438</v>
      </c>
      <c r="D14751" t="s">
        <v>44439</v>
      </c>
      <c r="E14751" t="s">
        <v>40</v>
      </c>
      <c r="F14751" s="7">
        <v>183.58</v>
      </c>
      <c r="G14751" t="s">
        <v>33</v>
      </c>
      <c r="H14751" t="s">
        <v>31814</v>
      </c>
      <c r="I14751" t="s">
        <v>31819</v>
      </c>
      <c r="M14751" t="s">
        <v>36</v>
      </c>
      <c r="N14751" t="str">
        <f>IF(AND(PESQUISA!$B$3&lt;&gt;"",OR(PESQUISA!$B$4="TODAS",B14751=PESQUISA!$B$4),ISNUMBER(SEARCH(PESQUISA!$B$3,D14751))),ROW()-1,"")</f>
        <v/>
      </c>
    </row>
    <row r="14752" spans="1:14" x14ac:dyDescent="0.3">
      <c r="A14752" t="s">
        <v>44440</v>
      </c>
      <c r="B14752" t="s">
        <v>31811</v>
      </c>
      <c r="C14752" t="s">
        <v>44441</v>
      </c>
      <c r="D14752" t="s">
        <v>44442</v>
      </c>
      <c r="E14752" t="s">
        <v>40</v>
      </c>
      <c r="F14752" s="7">
        <v>273.27</v>
      </c>
      <c r="G14752" t="s">
        <v>33</v>
      </c>
      <c r="H14752" t="s">
        <v>31814</v>
      </c>
      <c r="I14752" t="s">
        <v>31819</v>
      </c>
      <c r="M14752" t="s">
        <v>36</v>
      </c>
      <c r="N14752" t="str">
        <f>IF(AND(PESQUISA!$B$3&lt;&gt;"",OR(PESQUISA!$B$4="TODAS",B14752=PESQUISA!$B$4),ISNUMBER(SEARCH(PESQUISA!$B$3,D14752))),ROW()-1,"")</f>
        <v/>
      </c>
    </row>
    <row r="14753" spans="1:14" x14ac:dyDescent="0.3">
      <c r="A14753" t="s">
        <v>44443</v>
      </c>
      <c r="B14753" t="s">
        <v>31811</v>
      </c>
      <c r="C14753" t="s">
        <v>44444</v>
      </c>
      <c r="D14753" t="s">
        <v>44445</v>
      </c>
      <c r="E14753" t="s">
        <v>40</v>
      </c>
      <c r="F14753" s="7">
        <v>344.52</v>
      </c>
      <c r="G14753" t="s">
        <v>33</v>
      </c>
      <c r="H14753" t="s">
        <v>31814</v>
      </c>
      <c r="I14753" t="s">
        <v>31819</v>
      </c>
      <c r="M14753" t="s">
        <v>36</v>
      </c>
      <c r="N14753" t="str">
        <f>IF(AND(PESQUISA!$B$3&lt;&gt;"",OR(PESQUISA!$B$4="TODAS",B14753=PESQUISA!$B$4),ISNUMBER(SEARCH(PESQUISA!$B$3,D14753))),ROW()-1,"")</f>
        <v/>
      </c>
    </row>
    <row r="14754" spans="1:14" x14ac:dyDescent="0.3">
      <c r="A14754" t="s">
        <v>44446</v>
      </c>
      <c r="B14754" t="s">
        <v>31811</v>
      </c>
      <c r="C14754" t="s">
        <v>44447</v>
      </c>
      <c r="D14754" t="s">
        <v>44448</v>
      </c>
      <c r="E14754" t="s">
        <v>40</v>
      </c>
      <c r="F14754" s="7">
        <v>208.99</v>
      </c>
      <c r="G14754" t="s">
        <v>33</v>
      </c>
      <c r="H14754" t="s">
        <v>31814</v>
      </c>
      <c r="I14754" t="s">
        <v>31819</v>
      </c>
      <c r="M14754" t="s">
        <v>36</v>
      </c>
      <c r="N14754" t="str">
        <f>IF(AND(PESQUISA!$B$3&lt;&gt;"",OR(PESQUISA!$B$4="TODAS",B14754=PESQUISA!$B$4),ISNUMBER(SEARCH(PESQUISA!$B$3,D14754))),ROW()-1,"")</f>
        <v/>
      </c>
    </row>
    <row r="14755" spans="1:14" x14ac:dyDescent="0.3">
      <c r="A14755" t="s">
        <v>44449</v>
      </c>
      <c r="B14755" t="s">
        <v>31811</v>
      </c>
      <c r="C14755" t="s">
        <v>44450</v>
      </c>
      <c r="D14755" t="s">
        <v>44451</v>
      </c>
      <c r="E14755" t="s">
        <v>40</v>
      </c>
      <c r="F14755" s="7">
        <v>386.22</v>
      </c>
      <c r="G14755" t="s">
        <v>33</v>
      </c>
      <c r="H14755" t="s">
        <v>31814</v>
      </c>
      <c r="I14755" t="s">
        <v>31819</v>
      </c>
      <c r="M14755" t="s">
        <v>36</v>
      </c>
      <c r="N14755" t="str">
        <f>IF(AND(PESQUISA!$B$3&lt;&gt;"",OR(PESQUISA!$B$4="TODAS",B14755=PESQUISA!$B$4),ISNUMBER(SEARCH(PESQUISA!$B$3,D14755))),ROW()-1,"")</f>
        <v/>
      </c>
    </row>
    <row r="14756" spans="1:14" x14ac:dyDescent="0.3">
      <c r="A14756" t="s">
        <v>44452</v>
      </c>
      <c r="B14756" t="s">
        <v>31811</v>
      </c>
      <c r="C14756" t="s">
        <v>44453</v>
      </c>
      <c r="D14756" t="s">
        <v>44454</v>
      </c>
      <c r="E14756" t="s">
        <v>40</v>
      </c>
      <c r="F14756" s="7">
        <v>457.27</v>
      </c>
      <c r="G14756" t="s">
        <v>33</v>
      </c>
      <c r="H14756" t="s">
        <v>31814</v>
      </c>
      <c r="I14756" t="s">
        <v>31819</v>
      </c>
      <c r="M14756" t="s">
        <v>36</v>
      </c>
      <c r="N14756" t="str">
        <f>IF(AND(PESQUISA!$B$3&lt;&gt;"",OR(PESQUISA!$B$4="TODAS",B14756=PESQUISA!$B$4),ISNUMBER(SEARCH(PESQUISA!$B$3,D14756))),ROW()-1,"")</f>
        <v/>
      </c>
    </row>
    <row r="14757" spans="1:14" x14ac:dyDescent="0.3">
      <c r="A14757" t="s">
        <v>44455</v>
      </c>
      <c r="B14757" t="s">
        <v>31811</v>
      </c>
      <c r="C14757" t="s">
        <v>44456</v>
      </c>
      <c r="D14757" t="s">
        <v>44457</v>
      </c>
      <c r="E14757" t="s">
        <v>40</v>
      </c>
      <c r="F14757" s="7">
        <v>15.27</v>
      </c>
      <c r="G14757" t="s">
        <v>33</v>
      </c>
      <c r="H14757" t="s">
        <v>31814</v>
      </c>
      <c r="I14757" t="s">
        <v>31819</v>
      </c>
      <c r="M14757" t="s">
        <v>36</v>
      </c>
      <c r="N14757" t="str">
        <f>IF(AND(PESQUISA!$B$3&lt;&gt;"",OR(PESQUISA!$B$4="TODAS",B14757=PESQUISA!$B$4),ISNUMBER(SEARCH(PESQUISA!$B$3,D14757))),ROW()-1,"")</f>
        <v/>
      </c>
    </row>
    <row r="14758" spans="1:14" x14ac:dyDescent="0.3">
      <c r="A14758" t="s">
        <v>44458</v>
      </c>
      <c r="B14758" t="s">
        <v>31811</v>
      </c>
      <c r="C14758" t="s">
        <v>44459</v>
      </c>
      <c r="D14758" t="s">
        <v>44460</v>
      </c>
      <c r="E14758" t="s">
        <v>40</v>
      </c>
      <c r="F14758" s="7">
        <v>24.43</v>
      </c>
      <c r="G14758" t="s">
        <v>33</v>
      </c>
      <c r="H14758" t="s">
        <v>31814</v>
      </c>
      <c r="I14758" t="s">
        <v>31819</v>
      </c>
      <c r="M14758" t="s">
        <v>36</v>
      </c>
      <c r="N14758" t="str">
        <f>IF(AND(PESQUISA!$B$3&lt;&gt;"",OR(PESQUISA!$B$4="TODAS",B14758=PESQUISA!$B$4),ISNUMBER(SEARCH(PESQUISA!$B$3,D14758))),ROW()-1,"")</f>
        <v/>
      </c>
    </row>
    <row r="14759" spans="1:14" x14ac:dyDescent="0.3">
      <c r="A14759" t="s">
        <v>44461</v>
      </c>
      <c r="B14759" t="s">
        <v>31811</v>
      </c>
      <c r="C14759" t="s">
        <v>44462</v>
      </c>
      <c r="D14759" t="s">
        <v>44463</v>
      </c>
      <c r="E14759" t="s">
        <v>32</v>
      </c>
      <c r="F14759" s="7">
        <v>22.4</v>
      </c>
      <c r="G14759" t="s">
        <v>33</v>
      </c>
      <c r="H14759" t="s">
        <v>31814</v>
      </c>
      <c r="I14759" t="s">
        <v>31819</v>
      </c>
      <c r="M14759" t="s">
        <v>36</v>
      </c>
      <c r="N14759" t="str">
        <f>IF(AND(PESQUISA!$B$3&lt;&gt;"",OR(PESQUISA!$B$4="TODAS",B14759=PESQUISA!$B$4),ISNUMBER(SEARCH(PESQUISA!$B$3,D14759))),ROW()-1,"")</f>
        <v/>
      </c>
    </row>
    <row r="14760" spans="1:14" x14ac:dyDescent="0.3">
      <c r="A14760" t="s">
        <v>44464</v>
      </c>
      <c r="B14760" t="s">
        <v>31811</v>
      </c>
      <c r="C14760" t="s">
        <v>44465</v>
      </c>
      <c r="D14760" t="s">
        <v>44466</v>
      </c>
      <c r="E14760" t="s">
        <v>40</v>
      </c>
      <c r="F14760" s="7">
        <v>65.78</v>
      </c>
      <c r="G14760" t="s">
        <v>33</v>
      </c>
      <c r="H14760" t="s">
        <v>31814</v>
      </c>
      <c r="I14760" t="s">
        <v>31819</v>
      </c>
      <c r="M14760" t="s">
        <v>36</v>
      </c>
      <c r="N14760" t="str">
        <f>IF(AND(PESQUISA!$B$3&lt;&gt;"",OR(PESQUISA!$B$4="TODAS",B14760=PESQUISA!$B$4),ISNUMBER(SEARCH(PESQUISA!$B$3,D14760))),ROW()-1,"")</f>
        <v/>
      </c>
    </row>
    <row r="14761" spans="1:14" x14ac:dyDescent="0.3">
      <c r="A14761" t="s">
        <v>44467</v>
      </c>
      <c r="B14761" t="s">
        <v>31811</v>
      </c>
      <c r="C14761" t="s">
        <v>44468</v>
      </c>
      <c r="D14761" t="s">
        <v>44469</v>
      </c>
      <c r="E14761" t="s">
        <v>40</v>
      </c>
      <c r="F14761" s="7">
        <v>71.66</v>
      </c>
      <c r="G14761" t="s">
        <v>33</v>
      </c>
      <c r="H14761" t="s">
        <v>31814</v>
      </c>
      <c r="I14761" t="s">
        <v>31819</v>
      </c>
      <c r="M14761" t="s">
        <v>36</v>
      </c>
      <c r="N14761" t="str">
        <f>IF(AND(PESQUISA!$B$3&lt;&gt;"",OR(PESQUISA!$B$4="TODAS",B14761=PESQUISA!$B$4),ISNUMBER(SEARCH(PESQUISA!$B$3,D14761))),ROW()-1,"")</f>
        <v/>
      </c>
    </row>
    <row r="14762" spans="1:14" x14ac:dyDescent="0.3">
      <c r="A14762" t="s">
        <v>44470</v>
      </c>
      <c r="B14762" t="s">
        <v>31811</v>
      </c>
      <c r="C14762" t="s">
        <v>44471</v>
      </c>
      <c r="D14762" t="s">
        <v>44472</v>
      </c>
      <c r="E14762" t="s">
        <v>32</v>
      </c>
      <c r="F14762" s="7">
        <v>33.04</v>
      </c>
      <c r="G14762" t="s">
        <v>33</v>
      </c>
      <c r="H14762" t="s">
        <v>31814</v>
      </c>
      <c r="I14762" t="s">
        <v>31819</v>
      </c>
      <c r="M14762" t="s">
        <v>36</v>
      </c>
      <c r="N14762" t="str">
        <f>IF(AND(PESQUISA!$B$3&lt;&gt;"",OR(PESQUISA!$B$4="TODAS",B14762=PESQUISA!$B$4),ISNUMBER(SEARCH(PESQUISA!$B$3,D14762))),ROW()-1,"")</f>
        <v/>
      </c>
    </row>
    <row r="14763" spans="1:14" x14ac:dyDescent="0.3">
      <c r="A14763" t="s">
        <v>44473</v>
      </c>
      <c r="B14763" t="s">
        <v>31811</v>
      </c>
      <c r="C14763" t="s">
        <v>44474</v>
      </c>
      <c r="D14763" t="s">
        <v>44475</v>
      </c>
      <c r="E14763" t="s">
        <v>40</v>
      </c>
      <c r="F14763" s="7">
        <v>139.44999999999999</v>
      </c>
      <c r="G14763" t="s">
        <v>33</v>
      </c>
      <c r="H14763" t="s">
        <v>31814</v>
      </c>
      <c r="I14763" t="s">
        <v>31819</v>
      </c>
      <c r="M14763" t="s">
        <v>36</v>
      </c>
      <c r="N14763" t="str">
        <f>IF(AND(PESQUISA!$B$3&lt;&gt;"",OR(PESQUISA!$B$4="TODAS",B14763=PESQUISA!$B$4),ISNUMBER(SEARCH(PESQUISA!$B$3,D14763))),ROW()-1,"")</f>
        <v/>
      </c>
    </row>
    <row r="14764" spans="1:14" x14ac:dyDescent="0.3">
      <c r="A14764" t="s">
        <v>44476</v>
      </c>
      <c r="B14764" t="s">
        <v>31811</v>
      </c>
      <c r="C14764" t="s">
        <v>44477</v>
      </c>
      <c r="D14764" t="s">
        <v>44478</v>
      </c>
      <c r="E14764" t="s">
        <v>40</v>
      </c>
      <c r="F14764" s="7">
        <v>124.94</v>
      </c>
      <c r="G14764" t="s">
        <v>33</v>
      </c>
      <c r="H14764" t="s">
        <v>31814</v>
      </c>
      <c r="I14764" t="s">
        <v>31819</v>
      </c>
      <c r="M14764" t="s">
        <v>36</v>
      </c>
      <c r="N14764" t="str">
        <f>IF(AND(PESQUISA!$B$3&lt;&gt;"",OR(PESQUISA!$B$4="TODAS",B14764=PESQUISA!$B$4),ISNUMBER(SEARCH(PESQUISA!$B$3,D14764))),ROW()-1,"")</f>
        <v/>
      </c>
    </row>
    <row r="14765" spans="1:14" x14ac:dyDescent="0.3">
      <c r="A14765" t="s">
        <v>44479</v>
      </c>
      <c r="B14765" t="s">
        <v>31811</v>
      </c>
      <c r="C14765" t="s">
        <v>44480</v>
      </c>
      <c r="D14765" t="s">
        <v>44481</v>
      </c>
      <c r="E14765" t="s">
        <v>40</v>
      </c>
      <c r="F14765" s="7">
        <v>140.66</v>
      </c>
      <c r="G14765" t="s">
        <v>33</v>
      </c>
      <c r="H14765" t="s">
        <v>31814</v>
      </c>
      <c r="I14765" t="s">
        <v>31819</v>
      </c>
      <c r="M14765" t="s">
        <v>36</v>
      </c>
      <c r="N14765" t="str">
        <f>IF(AND(PESQUISA!$B$3&lt;&gt;"",OR(PESQUISA!$B$4="TODAS",B14765=PESQUISA!$B$4),ISNUMBER(SEARCH(PESQUISA!$B$3,D14765))),ROW()-1,"")</f>
        <v/>
      </c>
    </row>
    <row r="14766" spans="1:14" x14ac:dyDescent="0.3">
      <c r="A14766" t="s">
        <v>44482</v>
      </c>
      <c r="B14766" t="s">
        <v>31811</v>
      </c>
      <c r="C14766" t="s">
        <v>44483</v>
      </c>
      <c r="D14766" t="s">
        <v>44484</v>
      </c>
      <c r="E14766" t="s">
        <v>40</v>
      </c>
      <c r="F14766" s="7">
        <v>163.46</v>
      </c>
      <c r="G14766" t="s">
        <v>33</v>
      </c>
      <c r="H14766" t="s">
        <v>31814</v>
      </c>
      <c r="I14766" t="s">
        <v>31819</v>
      </c>
      <c r="M14766" t="s">
        <v>36</v>
      </c>
      <c r="N14766" t="str">
        <f>IF(AND(PESQUISA!$B$3&lt;&gt;"",OR(PESQUISA!$B$4="TODAS",B14766=PESQUISA!$B$4),ISNUMBER(SEARCH(PESQUISA!$B$3,D14766))),ROW()-1,"")</f>
        <v/>
      </c>
    </row>
    <row r="14767" spans="1:14" x14ac:dyDescent="0.3">
      <c r="A14767" t="s">
        <v>44485</v>
      </c>
      <c r="B14767" t="s">
        <v>31811</v>
      </c>
      <c r="C14767" t="s">
        <v>44486</v>
      </c>
      <c r="D14767" t="s">
        <v>44487</v>
      </c>
      <c r="E14767" t="s">
        <v>40</v>
      </c>
      <c r="F14767" s="7">
        <v>230.78</v>
      </c>
      <c r="G14767" t="s">
        <v>33</v>
      </c>
      <c r="H14767" t="s">
        <v>31814</v>
      </c>
      <c r="I14767" t="s">
        <v>31819</v>
      </c>
      <c r="M14767" t="s">
        <v>36</v>
      </c>
      <c r="N14767" t="str">
        <f>IF(AND(PESQUISA!$B$3&lt;&gt;"",OR(PESQUISA!$B$4="TODAS",B14767=PESQUISA!$B$4),ISNUMBER(SEARCH(PESQUISA!$B$3,D14767))),ROW()-1,"")</f>
        <v/>
      </c>
    </row>
    <row r="14768" spans="1:14" x14ac:dyDescent="0.3">
      <c r="A14768" t="s">
        <v>44488</v>
      </c>
      <c r="B14768" t="s">
        <v>31811</v>
      </c>
      <c r="C14768" t="s">
        <v>44489</v>
      </c>
      <c r="D14768" t="s">
        <v>44490</v>
      </c>
      <c r="E14768" t="s">
        <v>40</v>
      </c>
      <c r="F14768" s="7">
        <v>36.450000000000003</v>
      </c>
      <c r="G14768" t="s">
        <v>33</v>
      </c>
      <c r="H14768" t="s">
        <v>31814</v>
      </c>
      <c r="I14768" t="s">
        <v>31819</v>
      </c>
      <c r="M14768" t="s">
        <v>36</v>
      </c>
      <c r="N14768" t="str">
        <f>IF(AND(PESQUISA!$B$3&lt;&gt;"",OR(PESQUISA!$B$4="TODAS",B14768=PESQUISA!$B$4),ISNUMBER(SEARCH(PESQUISA!$B$3,D14768))),ROW()-1,"")</f>
        <v/>
      </c>
    </row>
    <row r="14769" spans="1:14" x14ac:dyDescent="0.3">
      <c r="A14769" t="s">
        <v>44491</v>
      </c>
      <c r="B14769" t="s">
        <v>31811</v>
      </c>
      <c r="C14769" t="s">
        <v>44492</v>
      </c>
      <c r="D14769" t="s">
        <v>44493</v>
      </c>
      <c r="E14769" t="s">
        <v>40</v>
      </c>
      <c r="F14769" s="7">
        <v>148.25</v>
      </c>
      <c r="G14769" t="s">
        <v>33</v>
      </c>
      <c r="H14769" t="s">
        <v>31814</v>
      </c>
      <c r="I14769" t="s">
        <v>31819</v>
      </c>
      <c r="M14769" t="s">
        <v>36</v>
      </c>
      <c r="N14769" t="str">
        <f>IF(AND(PESQUISA!$B$3&lt;&gt;"",OR(PESQUISA!$B$4="TODAS",B14769=PESQUISA!$B$4),ISNUMBER(SEARCH(PESQUISA!$B$3,D14769))),ROW()-1,"")</f>
        <v/>
      </c>
    </row>
    <row r="14770" spans="1:14" x14ac:dyDescent="0.3">
      <c r="A14770" t="s">
        <v>44494</v>
      </c>
      <c r="B14770" t="s">
        <v>31811</v>
      </c>
      <c r="C14770" t="s">
        <v>44495</v>
      </c>
      <c r="D14770" t="s">
        <v>44496</v>
      </c>
      <c r="E14770" t="s">
        <v>40</v>
      </c>
      <c r="F14770" s="7">
        <v>165.21</v>
      </c>
      <c r="G14770" t="s">
        <v>33</v>
      </c>
      <c r="H14770" t="s">
        <v>31814</v>
      </c>
      <c r="I14770" t="s">
        <v>31819</v>
      </c>
      <c r="M14770" t="s">
        <v>36</v>
      </c>
      <c r="N14770" t="str">
        <f>IF(AND(PESQUISA!$B$3&lt;&gt;"",OR(PESQUISA!$B$4="TODAS",B14770=PESQUISA!$B$4),ISNUMBER(SEARCH(PESQUISA!$B$3,D14770))),ROW()-1,"")</f>
        <v/>
      </c>
    </row>
    <row r="14771" spans="1:14" x14ac:dyDescent="0.3">
      <c r="A14771" t="s">
        <v>44497</v>
      </c>
      <c r="B14771" t="s">
        <v>31811</v>
      </c>
      <c r="C14771" t="s">
        <v>44498</v>
      </c>
      <c r="D14771" t="s">
        <v>44499</v>
      </c>
      <c r="E14771" t="s">
        <v>40</v>
      </c>
      <c r="F14771" s="7">
        <v>249.3</v>
      </c>
      <c r="G14771" t="s">
        <v>33</v>
      </c>
      <c r="H14771" t="s">
        <v>31814</v>
      </c>
      <c r="I14771" t="s">
        <v>31819</v>
      </c>
      <c r="M14771" t="s">
        <v>36</v>
      </c>
      <c r="N14771" t="str">
        <f>IF(AND(PESQUISA!$B$3&lt;&gt;"",OR(PESQUISA!$B$4="TODAS",B14771=PESQUISA!$B$4),ISNUMBER(SEARCH(PESQUISA!$B$3,D14771))),ROW()-1,"")</f>
        <v/>
      </c>
    </row>
    <row r="14772" spans="1:14" x14ac:dyDescent="0.3">
      <c r="A14772" t="s">
        <v>44500</v>
      </c>
      <c r="B14772" t="s">
        <v>31811</v>
      </c>
      <c r="C14772" t="s">
        <v>44501</v>
      </c>
      <c r="D14772" t="s">
        <v>44502</v>
      </c>
      <c r="E14772" t="s">
        <v>40</v>
      </c>
      <c r="F14772" s="7">
        <v>303.70999999999998</v>
      </c>
      <c r="G14772" t="s">
        <v>33</v>
      </c>
      <c r="H14772" t="s">
        <v>31814</v>
      </c>
      <c r="I14772" t="s">
        <v>31819</v>
      </c>
      <c r="M14772" t="s">
        <v>36</v>
      </c>
      <c r="N14772" t="str">
        <f>IF(AND(PESQUISA!$B$3&lt;&gt;"",OR(PESQUISA!$B$4="TODAS",B14772=PESQUISA!$B$4),ISNUMBER(SEARCH(PESQUISA!$B$3,D14772))),ROW()-1,"")</f>
        <v/>
      </c>
    </row>
    <row r="14773" spans="1:14" x14ac:dyDescent="0.3">
      <c r="A14773" t="s">
        <v>44503</v>
      </c>
      <c r="B14773" t="s">
        <v>31811</v>
      </c>
      <c r="C14773" t="s">
        <v>44504</v>
      </c>
      <c r="D14773" t="s">
        <v>44505</v>
      </c>
      <c r="E14773" t="s">
        <v>40</v>
      </c>
      <c r="F14773" s="7">
        <v>325.66000000000003</v>
      </c>
      <c r="G14773" t="s">
        <v>33</v>
      </c>
      <c r="H14773" t="s">
        <v>31814</v>
      </c>
      <c r="I14773" t="s">
        <v>31819</v>
      </c>
      <c r="M14773" t="s">
        <v>36</v>
      </c>
      <c r="N14773" t="str">
        <f>IF(AND(PESQUISA!$B$3&lt;&gt;"",OR(PESQUISA!$B$4="TODAS",B14773=PESQUISA!$B$4),ISNUMBER(SEARCH(PESQUISA!$B$3,D14773))),ROW()-1,"")</f>
        <v/>
      </c>
    </row>
    <row r="14774" spans="1:14" x14ac:dyDescent="0.3">
      <c r="A14774" t="s">
        <v>44506</v>
      </c>
      <c r="B14774" t="s">
        <v>31811</v>
      </c>
      <c r="C14774" t="s">
        <v>44507</v>
      </c>
      <c r="D14774" t="s">
        <v>44508</v>
      </c>
      <c r="E14774" t="s">
        <v>40</v>
      </c>
      <c r="F14774" s="7">
        <v>347.52</v>
      </c>
      <c r="G14774" t="s">
        <v>33</v>
      </c>
      <c r="H14774" t="s">
        <v>31814</v>
      </c>
      <c r="I14774" t="s">
        <v>31819</v>
      </c>
      <c r="M14774" t="s">
        <v>36</v>
      </c>
      <c r="N14774" t="str">
        <f>IF(AND(PESQUISA!$B$3&lt;&gt;"",OR(PESQUISA!$B$4="TODAS",B14774=PESQUISA!$B$4),ISNUMBER(SEARCH(PESQUISA!$B$3,D14774))),ROW()-1,"")</f>
        <v/>
      </c>
    </row>
    <row r="14775" spans="1:14" x14ac:dyDescent="0.3">
      <c r="A14775" t="s">
        <v>44509</v>
      </c>
      <c r="B14775" t="s">
        <v>31811</v>
      </c>
      <c r="C14775" t="s">
        <v>44510</v>
      </c>
      <c r="D14775" t="s">
        <v>44511</v>
      </c>
      <c r="E14775" t="s">
        <v>40</v>
      </c>
      <c r="F14775" s="7">
        <v>395.57</v>
      </c>
      <c r="G14775" t="s">
        <v>33</v>
      </c>
      <c r="H14775" t="s">
        <v>31814</v>
      </c>
      <c r="I14775" t="s">
        <v>31819</v>
      </c>
      <c r="M14775" t="s">
        <v>36</v>
      </c>
      <c r="N14775" t="str">
        <f>IF(AND(PESQUISA!$B$3&lt;&gt;"",OR(PESQUISA!$B$4="TODAS",B14775=PESQUISA!$B$4),ISNUMBER(SEARCH(PESQUISA!$B$3,D14775))),ROW()-1,"")</f>
        <v/>
      </c>
    </row>
    <row r="14776" spans="1:14" x14ac:dyDescent="0.3">
      <c r="A14776" t="s">
        <v>44512</v>
      </c>
      <c r="B14776" t="s">
        <v>31811</v>
      </c>
      <c r="C14776" t="s">
        <v>44513</v>
      </c>
      <c r="D14776" t="s">
        <v>44514</v>
      </c>
      <c r="E14776" t="s">
        <v>40</v>
      </c>
      <c r="F14776" s="7">
        <v>434.63</v>
      </c>
      <c r="G14776" t="s">
        <v>33</v>
      </c>
      <c r="H14776" t="s">
        <v>31814</v>
      </c>
      <c r="I14776" t="s">
        <v>31819</v>
      </c>
      <c r="M14776" t="s">
        <v>36</v>
      </c>
      <c r="N14776" t="str">
        <f>IF(AND(PESQUISA!$B$3&lt;&gt;"",OR(PESQUISA!$B$4="TODAS",B14776=PESQUISA!$B$4),ISNUMBER(SEARCH(PESQUISA!$B$3,D14776))),ROW()-1,"")</f>
        <v/>
      </c>
    </row>
    <row r="14777" spans="1:14" x14ac:dyDescent="0.3">
      <c r="A14777" t="s">
        <v>44515</v>
      </c>
      <c r="B14777" t="s">
        <v>31811</v>
      </c>
      <c r="C14777" t="s">
        <v>44516</v>
      </c>
      <c r="D14777" t="s">
        <v>44517</v>
      </c>
      <c r="E14777" t="s">
        <v>40</v>
      </c>
      <c r="F14777" s="7">
        <v>275.5</v>
      </c>
      <c r="G14777" t="s">
        <v>33</v>
      </c>
      <c r="H14777" t="s">
        <v>31814</v>
      </c>
      <c r="I14777" t="s">
        <v>31819</v>
      </c>
      <c r="M14777" t="s">
        <v>36</v>
      </c>
      <c r="N14777" t="str">
        <f>IF(AND(PESQUISA!$B$3&lt;&gt;"",OR(PESQUISA!$B$4="TODAS",B14777=PESQUISA!$B$4),ISNUMBER(SEARCH(PESQUISA!$B$3,D14777))),ROW()-1,"")</f>
        <v/>
      </c>
    </row>
    <row r="14778" spans="1:14" x14ac:dyDescent="0.3">
      <c r="A14778" t="s">
        <v>44518</v>
      </c>
      <c r="B14778" t="s">
        <v>31811</v>
      </c>
      <c r="C14778" t="s">
        <v>44519</v>
      </c>
      <c r="D14778" t="s">
        <v>44520</v>
      </c>
      <c r="E14778" t="s">
        <v>40</v>
      </c>
      <c r="F14778" s="7">
        <v>458.65</v>
      </c>
      <c r="G14778" t="s">
        <v>33</v>
      </c>
      <c r="H14778" t="s">
        <v>31814</v>
      </c>
      <c r="I14778" t="s">
        <v>31819</v>
      </c>
      <c r="M14778" t="s">
        <v>36</v>
      </c>
      <c r="N14778" t="str">
        <f>IF(AND(PESQUISA!$B$3&lt;&gt;"",OR(PESQUISA!$B$4="TODAS",B14778=PESQUISA!$B$4),ISNUMBER(SEARCH(PESQUISA!$B$3,D14778))),ROW()-1,"")</f>
        <v/>
      </c>
    </row>
    <row r="14779" spans="1:14" x14ac:dyDescent="0.3">
      <c r="A14779" t="s">
        <v>44521</v>
      </c>
      <c r="B14779" t="s">
        <v>31811</v>
      </c>
      <c r="C14779" t="s">
        <v>44522</v>
      </c>
      <c r="D14779" t="s">
        <v>44523</v>
      </c>
      <c r="E14779" t="s">
        <v>40</v>
      </c>
      <c r="F14779" s="7">
        <v>650.64</v>
      </c>
      <c r="G14779" t="s">
        <v>33</v>
      </c>
      <c r="H14779" t="s">
        <v>31814</v>
      </c>
      <c r="I14779" t="s">
        <v>31819</v>
      </c>
      <c r="M14779" t="s">
        <v>36</v>
      </c>
      <c r="N14779" t="str">
        <f>IF(AND(PESQUISA!$B$3&lt;&gt;"",OR(PESQUISA!$B$4="TODAS",B14779=PESQUISA!$B$4),ISNUMBER(SEARCH(PESQUISA!$B$3,D14779))),ROW()-1,"")</f>
        <v/>
      </c>
    </row>
    <row r="14780" spans="1:14" x14ac:dyDescent="0.3">
      <c r="A14780" t="s">
        <v>44524</v>
      </c>
      <c r="B14780" t="s">
        <v>31811</v>
      </c>
      <c r="C14780" t="s">
        <v>44525</v>
      </c>
      <c r="D14780" t="s">
        <v>44526</v>
      </c>
      <c r="E14780" t="s">
        <v>40</v>
      </c>
      <c r="F14780" s="7">
        <v>803.14</v>
      </c>
      <c r="G14780" t="s">
        <v>33</v>
      </c>
      <c r="H14780" t="s">
        <v>31814</v>
      </c>
      <c r="I14780" t="s">
        <v>31819</v>
      </c>
      <c r="M14780" t="s">
        <v>36</v>
      </c>
      <c r="N14780" t="str">
        <f>IF(AND(PESQUISA!$B$3&lt;&gt;"",OR(PESQUISA!$B$4="TODAS",B14780=PESQUISA!$B$4),ISNUMBER(SEARCH(PESQUISA!$B$3,D14780))),ROW()-1,"")</f>
        <v/>
      </c>
    </row>
    <row r="14781" spans="1:14" x14ac:dyDescent="0.3">
      <c r="A14781" t="s">
        <v>44527</v>
      </c>
      <c r="B14781" t="s">
        <v>31811</v>
      </c>
      <c r="C14781" t="s">
        <v>44528</v>
      </c>
      <c r="D14781" t="s">
        <v>44529</v>
      </c>
      <c r="E14781" t="s">
        <v>40</v>
      </c>
      <c r="F14781" s="7">
        <v>898.03</v>
      </c>
      <c r="G14781" t="s">
        <v>33</v>
      </c>
      <c r="H14781" t="s">
        <v>31814</v>
      </c>
      <c r="I14781" t="s">
        <v>31819</v>
      </c>
      <c r="M14781" t="s">
        <v>36</v>
      </c>
      <c r="N14781" t="str">
        <f>IF(AND(PESQUISA!$B$3&lt;&gt;"",OR(PESQUISA!$B$4="TODAS",B14781=PESQUISA!$B$4),ISNUMBER(SEARCH(PESQUISA!$B$3,D14781))),ROW()-1,"")</f>
        <v/>
      </c>
    </row>
    <row r="14782" spans="1:14" x14ac:dyDescent="0.3">
      <c r="A14782" t="s">
        <v>44530</v>
      </c>
      <c r="B14782" t="s">
        <v>31811</v>
      </c>
      <c r="C14782" t="s">
        <v>44531</v>
      </c>
      <c r="D14782" t="s">
        <v>44532</v>
      </c>
      <c r="E14782" t="s">
        <v>40</v>
      </c>
      <c r="F14782" s="7">
        <v>1030.19</v>
      </c>
      <c r="G14782" t="s">
        <v>33</v>
      </c>
      <c r="H14782" t="s">
        <v>31814</v>
      </c>
      <c r="I14782" t="s">
        <v>31819</v>
      </c>
      <c r="M14782" t="s">
        <v>36</v>
      </c>
      <c r="N14782" t="str">
        <f>IF(AND(PESQUISA!$B$3&lt;&gt;"",OR(PESQUISA!$B$4="TODAS",B14782=PESQUISA!$B$4),ISNUMBER(SEARCH(PESQUISA!$B$3,D14782))),ROW()-1,"")</f>
        <v/>
      </c>
    </row>
    <row r="14783" spans="1:14" x14ac:dyDescent="0.3">
      <c r="A14783" t="s">
        <v>44533</v>
      </c>
      <c r="B14783" t="s">
        <v>31811</v>
      </c>
      <c r="C14783" t="s">
        <v>44534</v>
      </c>
      <c r="D14783" t="s">
        <v>44535</v>
      </c>
      <c r="E14783" t="s">
        <v>32</v>
      </c>
      <c r="G14783" t="s">
        <v>33</v>
      </c>
      <c r="H14783" t="s">
        <v>31814</v>
      </c>
      <c r="I14783" t="s">
        <v>31819</v>
      </c>
      <c r="M14783" t="s">
        <v>53</v>
      </c>
      <c r="N14783" t="str">
        <f>IF(AND(PESQUISA!$B$3&lt;&gt;"",OR(PESQUISA!$B$4="TODAS",B14783=PESQUISA!$B$4),ISNUMBER(SEARCH(PESQUISA!$B$3,D14783))),ROW()-1,"")</f>
        <v/>
      </c>
    </row>
    <row r="14784" spans="1:14" x14ac:dyDescent="0.3">
      <c r="A14784" t="s">
        <v>44536</v>
      </c>
      <c r="B14784" t="s">
        <v>31811</v>
      </c>
      <c r="C14784" t="s">
        <v>44537</v>
      </c>
      <c r="D14784" t="s">
        <v>44538</v>
      </c>
      <c r="E14784" t="s">
        <v>32</v>
      </c>
      <c r="G14784" t="s">
        <v>33</v>
      </c>
      <c r="H14784" t="s">
        <v>31814</v>
      </c>
      <c r="I14784" t="s">
        <v>31819</v>
      </c>
      <c r="M14784" t="s">
        <v>53</v>
      </c>
      <c r="N14784" t="str">
        <f>IF(AND(PESQUISA!$B$3&lt;&gt;"",OR(PESQUISA!$B$4="TODAS",B14784=PESQUISA!$B$4),ISNUMBER(SEARCH(PESQUISA!$B$3,D14784))),ROW()-1,"")</f>
        <v/>
      </c>
    </row>
    <row r="14785" spans="1:14" x14ac:dyDescent="0.3">
      <c r="A14785" t="s">
        <v>44539</v>
      </c>
      <c r="B14785" t="s">
        <v>31811</v>
      </c>
      <c r="C14785" t="s">
        <v>44540</v>
      </c>
      <c r="D14785" t="s">
        <v>44541</v>
      </c>
      <c r="E14785" t="s">
        <v>32</v>
      </c>
      <c r="G14785" t="s">
        <v>33</v>
      </c>
      <c r="H14785" t="s">
        <v>31814</v>
      </c>
      <c r="I14785" t="s">
        <v>31819</v>
      </c>
      <c r="M14785" t="s">
        <v>53</v>
      </c>
      <c r="N14785" t="str">
        <f>IF(AND(PESQUISA!$B$3&lt;&gt;"",OR(PESQUISA!$B$4="TODAS",B14785=PESQUISA!$B$4),ISNUMBER(SEARCH(PESQUISA!$B$3,D14785))),ROW()-1,"")</f>
        <v/>
      </c>
    </row>
    <row r="14786" spans="1:14" x14ac:dyDescent="0.3">
      <c r="A14786" t="s">
        <v>44542</v>
      </c>
      <c r="B14786" t="s">
        <v>31811</v>
      </c>
      <c r="C14786" t="s">
        <v>44543</v>
      </c>
      <c r="D14786" t="s">
        <v>44544</v>
      </c>
      <c r="E14786" t="s">
        <v>32</v>
      </c>
      <c r="G14786" t="s">
        <v>33</v>
      </c>
      <c r="H14786" t="s">
        <v>31814</v>
      </c>
      <c r="I14786" t="s">
        <v>31819</v>
      </c>
      <c r="M14786" t="s">
        <v>53</v>
      </c>
      <c r="N14786" t="str">
        <f>IF(AND(PESQUISA!$B$3&lt;&gt;"",OR(PESQUISA!$B$4="TODAS",B14786=PESQUISA!$B$4),ISNUMBER(SEARCH(PESQUISA!$B$3,D14786))),ROW()-1,"")</f>
        <v/>
      </c>
    </row>
    <row r="14787" spans="1:14" x14ac:dyDescent="0.3">
      <c r="A14787" t="s">
        <v>44545</v>
      </c>
      <c r="B14787" t="s">
        <v>31811</v>
      </c>
      <c r="C14787" t="s">
        <v>44546</v>
      </c>
      <c r="D14787" t="s">
        <v>44547</v>
      </c>
      <c r="E14787" t="s">
        <v>32</v>
      </c>
      <c r="G14787" t="s">
        <v>33</v>
      </c>
      <c r="H14787" t="s">
        <v>31814</v>
      </c>
      <c r="I14787" t="s">
        <v>31819</v>
      </c>
      <c r="M14787" t="s">
        <v>53</v>
      </c>
      <c r="N14787" t="str">
        <f>IF(AND(PESQUISA!$B$3&lt;&gt;"",OR(PESQUISA!$B$4="TODAS",B14787=PESQUISA!$B$4),ISNUMBER(SEARCH(PESQUISA!$B$3,D14787))),ROW()-1,"")</f>
        <v/>
      </c>
    </row>
    <row r="14788" spans="1:14" x14ac:dyDescent="0.3">
      <c r="A14788" t="s">
        <v>44548</v>
      </c>
      <c r="B14788" t="s">
        <v>31811</v>
      </c>
      <c r="C14788" t="s">
        <v>44549</v>
      </c>
      <c r="D14788" t="s">
        <v>44550</v>
      </c>
      <c r="E14788" t="s">
        <v>32</v>
      </c>
      <c r="G14788" t="s">
        <v>33</v>
      </c>
      <c r="H14788" t="s">
        <v>31814</v>
      </c>
      <c r="I14788" t="s">
        <v>31819</v>
      </c>
      <c r="M14788" t="s">
        <v>53</v>
      </c>
      <c r="N14788" t="str">
        <f>IF(AND(PESQUISA!$B$3&lt;&gt;"",OR(PESQUISA!$B$4="TODAS",B14788=PESQUISA!$B$4),ISNUMBER(SEARCH(PESQUISA!$B$3,D14788))),ROW()-1,"")</f>
        <v/>
      </c>
    </row>
    <row r="14789" spans="1:14" x14ac:dyDescent="0.3">
      <c r="A14789" t="s">
        <v>44551</v>
      </c>
      <c r="B14789" t="s">
        <v>31811</v>
      </c>
      <c r="C14789" t="s">
        <v>44552</v>
      </c>
      <c r="D14789" t="s">
        <v>44553</v>
      </c>
      <c r="E14789" t="s">
        <v>32</v>
      </c>
      <c r="G14789" t="s">
        <v>33</v>
      </c>
      <c r="H14789" t="s">
        <v>31814</v>
      </c>
      <c r="I14789" t="s">
        <v>31819</v>
      </c>
      <c r="M14789" t="s">
        <v>53</v>
      </c>
      <c r="N14789" t="str">
        <f>IF(AND(PESQUISA!$B$3&lt;&gt;"",OR(PESQUISA!$B$4="TODAS",B14789=PESQUISA!$B$4),ISNUMBER(SEARCH(PESQUISA!$B$3,D14789))),ROW()-1,"")</f>
        <v/>
      </c>
    </row>
    <row r="14790" spans="1:14" x14ac:dyDescent="0.3">
      <c r="A14790" t="s">
        <v>44554</v>
      </c>
      <c r="B14790" t="s">
        <v>31811</v>
      </c>
      <c r="C14790" t="s">
        <v>44555</v>
      </c>
      <c r="D14790" t="s">
        <v>44556</v>
      </c>
      <c r="E14790" t="s">
        <v>40</v>
      </c>
      <c r="F14790" s="7">
        <v>40.25</v>
      </c>
      <c r="G14790" t="s">
        <v>33</v>
      </c>
      <c r="H14790" t="s">
        <v>31814</v>
      </c>
      <c r="I14790" t="s">
        <v>31819</v>
      </c>
      <c r="M14790" t="s">
        <v>36</v>
      </c>
      <c r="N14790" t="str">
        <f>IF(AND(PESQUISA!$B$3&lt;&gt;"",OR(PESQUISA!$B$4="TODAS",B14790=PESQUISA!$B$4),ISNUMBER(SEARCH(PESQUISA!$B$3,D14790))),ROW()-1,"")</f>
        <v/>
      </c>
    </row>
    <row r="14791" spans="1:14" x14ac:dyDescent="0.3">
      <c r="A14791" t="s">
        <v>44557</v>
      </c>
      <c r="B14791" t="s">
        <v>31811</v>
      </c>
      <c r="C14791" t="s">
        <v>44558</v>
      </c>
      <c r="D14791" t="s">
        <v>44559</v>
      </c>
      <c r="E14791" t="s">
        <v>6144</v>
      </c>
      <c r="F14791" s="7">
        <v>25.15</v>
      </c>
      <c r="G14791" t="s">
        <v>33</v>
      </c>
      <c r="H14791" t="s">
        <v>31814</v>
      </c>
      <c r="I14791" t="s">
        <v>32249</v>
      </c>
      <c r="M14791" t="s">
        <v>36</v>
      </c>
      <c r="N14791" t="str">
        <f>IF(AND(PESQUISA!$B$3&lt;&gt;"",OR(PESQUISA!$B$4="TODAS",B14791=PESQUISA!$B$4),ISNUMBER(SEARCH(PESQUISA!$B$3,D14791))),ROW()-1,"")</f>
        <v/>
      </c>
    </row>
    <row r="14792" spans="1:14" x14ac:dyDescent="0.3">
      <c r="A14792" t="s">
        <v>44560</v>
      </c>
      <c r="B14792" t="s">
        <v>31811</v>
      </c>
      <c r="C14792" t="s">
        <v>44561</v>
      </c>
      <c r="D14792" t="s">
        <v>44562</v>
      </c>
      <c r="E14792" t="s">
        <v>21689</v>
      </c>
      <c r="F14792" s="7">
        <v>4511.54</v>
      </c>
      <c r="G14792" t="s">
        <v>33</v>
      </c>
      <c r="H14792" t="s">
        <v>31814</v>
      </c>
      <c r="I14792" t="s">
        <v>32249</v>
      </c>
      <c r="M14792" t="s">
        <v>36</v>
      </c>
      <c r="N14792" t="str">
        <f>IF(AND(PESQUISA!$B$3&lt;&gt;"",OR(PESQUISA!$B$4="TODAS",B14792=PESQUISA!$B$4),ISNUMBER(SEARCH(PESQUISA!$B$3,D14792))),ROW()-1,"")</f>
        <v/>
      </c>
    </row>
    <row r="14793" spans="1:14" x14ac:dyDescent="0.3">
      <c r="A14793" t="s">
        <v>44563</v>
      </c>
      <c r="B14793" t="s">
        <v>31811</v>
      </c>
      <c r="C14793" t="s">
        <v>44564</v>
      </c>
      <c r="D14793" t="s">
        <v>44565</v>
      </c>
      <c r="E14793" t="s">
        <v>40</v>
      </c>
      <c r="F14793" s="7">
        <v>1.95</v>
      </c>
      <c r="G14793" t="s">
        <v>33</v>
      </c>
      <c r="H14793" t="s">
        <v>31814</v>
      </c>
      <c r="I14793" t="s">
        <v>31819</v>
      </c>
      <c r="M14793" t="s">
        <v>36</v>
      </c>
      <c r="N14793" t="str">
        <f>IF(AND(PESQUISA!$B$3&lt;&gt;"",OR(PESQUISA!$B$4="TODAS",B14793=PESQUISA!$B$4),ISNUMBER(SEARCH(PESQUISA!$B$3,D14793))),ROW()-1,"")</f>
        <v/>
      </c>
    </row>
    <row r="14794" spans="1:14" x14ac:dyDescent="0.3">
      <c r="A14794" t="s">
        <v>44566</v>
      </c>
      <c r="B14794" t="s">
        <v>31811</v>
      </c>
      <c r="C14794" t="s">
        <v>44567</v>
      </c>
      <c r="D14794" t="s">
        <v>44568</v>
      </c>
      <c r="E14794" t="s">
        <v>40</v>
      </c>
      <c r="F14794" s="7">
        <v>13.54</v>
      </c>
      <c r="G14794" t="s">
        <v>33</v>
      </c>
      <c r="H14794" t="s">
        <v>31814</v>
      </c>
      <c r="I14794" t="s">
        <v>31819</v>
      </c>
      <c r="M14794" t="s">
        <v>36</v>
      </c>
      <c r="N14794" t="str">
        <f>IF(AND(PESQUISA!$B$3&lt;&gt;"",OR(PESQUISA!$B$4="TODAS",B14794=PESQUISA!$B$4),ISNUMBER(SEARCH(PESQUISA!$B$3,D14794))),ROW()-1,"")</f>
        <v/>
      </c>
    </row>
    <row r="14795" spans="1:14" x14ac:dyDescent="0.3">
      <c r="A14795" t="s">
        <v>44569</v>
      </c>
      <c r="B14795" t="s">
        <v>31811</v>
      </c>
      <c r="C14795" t="s">
        <v>44570</v>
      </c>
      <c r="D14795" t="s">
        <v>44571</v>
      </c>
      <c r="E14795" t="s">
        <v>40</v>
      </c>
      <c r="F14795" s="7">
        <v>2.3199999999999998</v>
      </c>
      <c r="G14795" t="s">
        <v>33</v>
      </c>
      <c r="H14795" t="s">
        <v>31814</v>
      </c>
      <c r="I14795" t="s">
        <v>31819</v>
      </c>
      <c r="M14795" t="s">
        <v>36</v>
      </c>
      <c r="N14795" t="str">
        <f>IF(AND(PESQUISA!$B$3&lt;&gt;"",OR(PESQUISA!$B$4="TODAS",B14795=PESQUISA!$B$4),ISNUMBER(SEARCH(PESQUISA!$B$3,D14795))),ROW()-1,"")</f>
        <v/>
      </c>
    </row>
    <row r="14796" spans="1:14" x14ac:dyDescent="0.3">
      <c r="A14796" t="s">
        <v>44572</v>
      </c>
      <c r="B14796" t="s">
        <v>31811</v>
      </c>
      <c r="C14796" t="s">
        <v>44573</v>
      </c>
      <c r="D14796" t="s">
        <v>44574</v>
      </c>
      <c r="E14796" t="s">
        <v>40</v>
      </c>
      <c r="F14796" s="7">
        <v>1.1599999999999999</v>
      </c>
      <c r="G14796" t="s">
        <v>33</v>
      </c>
      <c r="H14796" t="s">
        <v>31814</v>
      </c>
      <c r="I14796" t="s">
        <v>31819</v>
      </c>
      <c r="M14796" t="s">
        <v>36</v>
      </c>
      <c r="N14796" t="str">
        <f>IF(AND(PESQUISA!$B$3&lt;&gt;"",OR(PESQUISA!$B$4="TODAS",B14796=PESQUISA!$B$4),ISNUMBER(SEARCH(PESQUISA!$B$3,D14796))),ROW()-1,"")</f>
        <v/>
      </c>
    </row>
    <row r="14797" spans="1:14" x14ac:dyDescent="0.3">
      <c r="A14797" t="s">
        <v>44575</v>
      </c>
      <c r="B14797" t="s">
        <v>31811</v>
      </c>
      <c r="C14797" t="s">
        <v>44576</v>
      </c>
      <c r="D14797" t="s">
        <v>44577</v>
      </c>
      <c r="E14797" t="s">
        <v>40</v>
      </c>
      <c r="F14797" s="7">
        <v>3.21</v>
      </c>
      <c r="G14797" t="s">
        <v>33</v>
      </c>
      <c r="H14797" t="s">
        <v>31814</v>
      </c>
      <c r="I14797" t="s">
        <v>31819</v>
      </c>
      <c r="M14797" t="s">
        <v>36</v>
      </c>
      <c r="N14797" t="str">
        <f>IF(AND(PESQUISA!$B$3&lt;&gt;"",OR(PESQUISA!$B$4="TODAS",B14797=PESQUISA!$B$4),ISNUMBER(SEARCH(PESQUISA!$B$3,D14797))),ROW()-1,"")</f>
        <v/>
      </c>
    </row>
    <row r="14798" spans="1:14" x14ac:dyDescent="0.3">
      <c r="A14798" t="s">
        <v>44578</v>
      </c>
      <c r="B14798" t="s">
        <v>31811</v>
      </c>
      <c r="C14798" t="s">
        <v>44579</v>
      </c>
      <c r="D14798" t="s">
        <v>44580</v>
      </c>
      <c r="E14798" t="s">
        <v>40</v>
      </c>
      <c r="F14798" s="7">
        <v>3.62</v>
      </c>
      <c r="G14798" t="s">
        <v>33</v>
      </c>
      <c r="H14798" t="s">
        <v>31814</v>
      </c>
      <c r="I14798" t="s">
        <v>31819</v>
      </c>
      <c r="M14798" t="s">
        <v>36</v>
      </c>
      <c r="N14798" t="str">
        <f>IF(AND(PESQUISA!$B$3&lt;&gt;"",OR(PESQUISA!$B$4="TODAS",B14798=PESQUISA!$B$4),ISNUMBER(SEARCH(PESQUISA!$B$3,D14798))),ROW()-1,"")</f>
        <v/>
      </c>
    </row>
    <row r="14799" spans="1:14" x14ac:dyDescent="0.3">
      <c r="A14799" t="s">
        <v>44581</v>
      </c>
      <c r="B14799" t="s">
        <v>31811</v>
      </c>
      <c r="C14799" t="s">
        <v>44582</v>
      </c>
      <c r="D14799" t="s">
        <v>44583</v>
      </c>
      <c r="E14799" t="s">
        <v>40</v>
      </c>
      <c r="F14799" s="7">
        <v>1.51</v>
      </c>
      <c r="G14799" t="s">
        <v>33</v>
      </c>
      <c r="H14799" t="s">
        <v>31814</v>
      </c>
      <c r="I14799" t="s">
        <v>31819</v>
      </c>
      <c r="M14799" t="s">
        <v>36</v>
      </c>
      <c r="N14799" t="str">
        <f>IF(AND(PESQUISA!$B$3&lt;&gt;"",OR(PESQUISA!$B$4="TODAS",B14799=PESQUISA!$B$4),ISNUMBER(SEARCH(PESQUISA!$B$3,D14799))),ROW()-1,"")</f>
        <v/>
      </c>
    </row>
    <row r="14800" spans="1:14" x14ac:dyDescent="0.3">
      <c r="A14800" t="s">
        <v>44584</v>
      </c>
      <c r="B14800" t="s">
        <v>31811</v>
      </c>
      <c r="C14800" t="s">
        <v>44585</v>
      </c>
      <c r="D14800" t="s">
        <v>44586</v>
      </c>
      <c r="E14800" t="s">
        <v>40</v>
      </c>
      <c r="F14800" s="7">
        <v>6.27</v>
      </c>
      <c r="G14800" t="s">
        <v>33</v>
      </c>
      <c r="H14800" t="s">
        <v>31814</v>
      </c>
      <c r="I14800" t="s">
        <v>31819</v>
      </c>
      <c r="M14800" t="s">
        <v>36</v>
      </c>
      <c r="N14800" t="str">
        <f>IF(AND(PESQUISA!$B$3&lt;&gt;"",OR(PESQUISA!$B$4="TODAS",B14800=PESQUISA!$B$4),ISNUMBER(SEARCH(PESQUISA!$B$3,D14800))),ROW()-1,"")</f>
        <v/>
      </c>
    </row>
    <row r="14801" spans="1:14" x14ac:dyDescent="0.3">
      <c r="A14801" t="s">
        <v>44587</v>
      </c>
      <c r="B14801" t="s">
        <v>31811</v>
      </c>
      <c r="C14801" t="s">
        <v>44588</v>
      </c>
      <c r="D14801" t="s">
        <v>44589</v>
      </c>
      <c r="E14801" t="s">
        <v>40</v>
      </c>
      <c r="F14801" s="7">
        <v>1.81</v>
      </c>
      <c r="G14801" t="s">
        <v>33</v>
      </c>
      <c r="H14801" t="s">
        <v>31814</v>
      </c>
      <c r="I14801" t="s">
        <v>31819</v>
      </c>
      <c r="M14801" t="s">
        <v>36</v>
      </c>
      <c r="N14801" t="str">
        <f>IF(AND(PESQUISA!$B$3&lt;&gt;"",OR(PESQUISA!$B$4="TODAS",B14801=PESQUISA!$B$4),ISNUMBER(SEARCH(PESQUISA!$B$3,D14801))),ROW()-1,"")</f>
        <v/>
      </c>
    </row>
    <row r="14802" spans="1:14" x14ac:dyDescent="0.3">
      <c r="A14802" t="s">
        <v>44590</v>
      </c>
      <c r="B14802" t="s">
        <v>31811</v>
      </c>
      <c r="C14802" t="s">
        <v>44591</v>
      </c>
      <c r="D14802" t="s">
        <v>44592</v>
      </c>
      <c r="E14802" t="s">
        <v>40</v>
      </c>
      <c r="F14802" s="7">
        <v>7.82</v>
      </c>
      <c r="G14802" t="s">
        <v>33</v>
      </c>
      <c r="H14802" t="s">
        <v>31814</v>
      </c>
      <c r="I14802" t="s">
        <v>31819</v>
      </c>
      <c r="M14802" t="s">
        <v>36</v>
      </c>
      <c r="N14802" t="str">
        <f>IF(AND(PESQUISA!$B$3&lt;&gt;"",OR(PESQUISA!$B$4="TODAS",B14802=PESQUISA!$B$4),ISNUMBER(SEARCH(PESQUISA!$B$3,D14802))),ROW()-1,"")</f>
        <v/>
      </c>
    </row>
    <row r="14803" spans="1:14" x14ac:dyDescent="0.3">
      <c r="A14803" t="s">
        <v>44593</v>
      </c>
      <c r="B14803" t="s">
        <v>31811</v>
      </c>
      <c r="C14803" t="s">
        <v>44594</v>
      </c>
      <c r="D14803" t="s">
        <v>44595</v>
      </c>
      <c r="E14803" t="s">
        <v>40</v>
      </c>
      <c r="F14803" s="7">
        <v>9.6300000000000008</v>
      </c>
      <c r="G14803" t="s">
        <v>33</v>
      </c>
      <c r="H14803" t="s">
        <v>31814</v>
      </c>
      <c r="I14803" t="s">
        <v>31819</v>
      </c>
      <c r="M14803" t="s">
        <v>36</v>
      </c>
      <c r="N14803" t="str">
        <f>IF(AND(PESQUISA!$B$3&lt;&gt;"",OR(PESQUISA!$B$4="TODAS",B14803=PESQUISA!$B$4),ISNUMBER(SEARCH(PESQUISA!$B$3,D14803))),ROW()-1,"")</f>
        <v/>
      </c>
    </row>
    <row r="14804" spans="1:14" x14ac:dyDescent="0.3">
      <c r="A14804" t="s">
        <v>44596</v>
      </c>
      <c r="B14804" t="s">
        <v>31811</v>
      </c>
      <c r="C14804" t="s">
        <v>44597</v>
      </c>
      <c r="D14804" t="s">
        <v>44598</v>
      </c>
      <c r="E14804" t="s">
        <v>40</v>
      </c>
      <c r="F14804" s="7">
        <v>26.25</v>
      </c>
      <c r="G14804" t="s">
        <v>33</v>
      </c>
      <c r="H14804" t="s">
        <v>31814</v>
      </c>
      <c r="I14804" t="s">
        <v>31819</v>
      </c>
      <c r="M14804" t="s">
        <v>36</v>
      </c>
      <c r="N14804" t="str">
        <f>IF(AND(PESQUISA!$B$3&lt;&gt;"",OR(PESQUISA!$B$4="TODAS",B14804=PESQUISA!$B$4),ISNUMBER(SEARCH(PESQUISA!$B$3,D14804))),ROW()-1,"")</f>
        <v/>
      </c>
    </row>
    <row r="14805" spans="1:14" x14ac:dyDescent="0.3">
      <c r="A14805" t="s">
        <v>44599</v>
      </c>
      <c r="B14805" t="s">
        <v>31811</v>
      </c>
      <c r="C14805" t="s">
        <v>44600</v>
      </c>
      <c r="D14805" t="s">
        <v>44601</v>
      </c>
      <c r="E14805" t="s">
        <v>40</v>
      </c>
      <c r="F14805" s="7">
        <v>10.92</v>
      </c>
      <c r="G14805" t="s">
        <v>33</v>
      </c>
      <c r="H14805" t="s">
        <v>31814</v>
      </c>
      <c r="I14805" t="s">
        <v>31819</v>
      </c>
      <c r="M14805" t="s">
        <v>36</v>
      </c>
      <c r="N14805" t="str">
        <f>IF(AND(PESQUISA!$B$3&lt;&gt;"",OR(PESQUISA!$B$4="TODAS",B14805=PESQUISA!$B$4),ISNUMBER(SEARCH(PESQUISA!$B$3,D14805))),ROW()-1,"")</f>
        <v/>
      </c>
    </row>
    <row r="14806" spans="1:14" x14ac:dyDescent="0.3">
      <c r="A14806" t="s">
        <v>44602</v>
      </c>
      <c r="B14806" t="s">
        <v>31811</v>
      </c>
      <c r="C14806" t="s">
        <v>44603</v>
      </c>
      <c r="D14806" t="s">
        <v>44604</v>
      </c>
      <c r="E14806" t="s">
        <v>40</v>
      </c>
      <c r="F14806" s="7">
        <v>21</v>
      </c>
      <c r="G14806" t="s">
        <v>33</v>
      </c>
      <c r="H14806" t="s">
        <v>31814</v>
      </c>
      <c r="I14806" t="s">
        <v>31819</v>
      </c>
      <c r="M14806" t="s">
        <v>36</v>
      </c>
      <c r="N14806" t="str">
        <f>IF(AND(PESQUISA!$B$3&lt;&gt;"",OR(PESQUISA!$B$4="TODAS",B14806=PESQUISA!$B$4),ISNUMBER(SEARCH(PESQUISA!$B$3,D14806))),ROW()-1,"")</f>
        <v/>
      </c>
    </row>
    <row r="14807" spans="1:14" x14ac:dyDescent="0.3">
      <c r="A14807" t="s">
        <v>44605</v>
      </c>
      <c r="B14807" t="s">
        <v>31811</v>
      </c>
      <c r="C14807" t="s">
        <v>44606</v>
      </c>
      <c r="D14807" t="s">
        <v>44607</v>
      </c>
      <c r="E14807" t="s">
        <v>40</v>
      </c>
      <c r="F14807" s="7">
        <v>26.68</v>
      </c>
      <c r="G14807" t="s">
        <v>33</v>
      </c>
      <c r="H14807" t="s">
        <v>31814</v>
      </c>
      <c r="I14807" t="s">
        <v>31819</v>
      </c>
      <c r="M14807" t="s">
        <v>36</v>
      </c>
      <c r="N14807" t="str">
        <f>IF(AND(PESQUISA!$B$3&lt;&gt;"",OR(PESQUISA!$B$4="TODAS",B14807=PESQUISA!$B$4),ISNUMBER(SEARCH(PESQUISA!$B$3,D14807))),ROW()-1,"")</f>
        <v/>
      </c>
    </row>
    <row r="14808" spans="1:14" x14ac:dyDescent="0.3">
      <c r="A14808" t="s">
        <v>44608</v>
      </c>
      <c r="B14808" t="s">
        <v>31811</v>
      </c>
      <c r="C14808" t="s">
        <v>44609</v>
      </c>
      <c r="D14808" t="s">
        <v>44610</v>
      </c>
      <c r="E14808" t="s">
        <v>40</v>
      </c>
      <c r="F14808" s="7">
        <v>29.87</v>
      </c>
      <c r="G14808" t="s">
        <v>33</v>
      </c>
      <c r="H14808" t="s">
        <v>31814</v>
      </c>
      <c r="I14808" t="s">
        <v>31819</v>
      </c>
      <c r="M14808" t="s">
        <v>36</v>
      </c>
      <c r="N14808" t="str">
        <f>IF(AND(PESQUISA!$B$3&lt;&gt;"",OR(PESQUISA!$B$4="TODAS",B14808=PESQUISA!$B$4),ISNUMBER(SEARCH(PESQUISA!$B$3,D14808))),ROW()-1,"")</f>
        <v/>
      </c>
    </row>
    <row r="14809" spans="1:14" x14ac:dyDescent="0.3">
      <c r="A14809" t="s">
        <v>44611</v>
      </c>
      <c r="B14809" t="s">
        <v>31811</v>
      </c>
      <c r="C14809" t="s">
        <v>44612</v>
      </c>
      <c r="D14809" t="s">
        <v>44613</v>
      </c>
      <c r="E14809" t="s">
        <v>40</v>
      </c>
      <c r="F14809" s="7">
        <v>156.5</v>
      </c>
      <c r="G14809" t="s">
        <v>33</v>
      </c>
      <c r="H14809" t="s">
        <v>31814</v>
      </c>
      <c r="I14809" t="s">
        <v>31819</v>
      </c>
      <c r="M14809" t="s">
        <v>36</v>
      </c>
      <c r="N14809" t="str">
        <f>IF(AND(PESQUISA!$B$3&lt;&gt;"",OR(PESQUISA!$B$4="TODAS",B14809=PESQUISA!$B$4),ISNUMBER(SEARCH(PESQUISA!$B$3,D14809))),ROW()-1,"")</f>
        <v/>
      </c>
    </row>
    <row r="14810" spans="1:14" x14ac:dyDescent="0.3">
      <c r="A14810" t="s">
        <v>44614</v>
      </c>
      <c r="B14810" t="s">
        <v>31811</v>
      </c>
      <c r="C14810" t="s">
        <v>44615</v>
      </c>
      <c r="D14810" t="s">
        <v>44616</v>
      </c>
      <c r="E14810" t="s">
        <v>40</v>
      </c>
      <c r="F14810" s="7">
        <v>30.48</v>
      </c>
      <c r="G14810" t="s">
        <v>33</v>
      </c>
      <c r="H14810" t="s">
        <v>31814</v>
      </c>
      <c r="I14810" t="s">
        <v>31819</v>
      </c>
      <c r="M14810" t="s">
        <v>36</v>
      </c>
      <c r="N14810" t="str">
        <f>IF(AND(PESQUISA!$B$3&lt;&gt;"",OR(PESQUISA!$B$4="TODAS",B14810=PESQUISA!$B$4),ISNUMBER(SEARCH(PESQUISA!$B$3,D14810))),ROW()-1,"")</f>
        <v/>
      </c>
    </row>
    <row r="14811" spans="1:14" x14ac:dyDescent="0.3">
      <c r="A14811" t="s">
        <v>44617</v>
      </c>
      <c r="B14811" t="s">
        <v>31811</v>
      </c>
      <c r="C14811" t="s">
        <v>44618</v>
      </c>
      <c r="D14811" t="s">
        <v>44619</v>
      </c>
      <c r="E14811" t="s">
        <v>40</v>
      </c>
      <c r="F14811" s="7">
        <v>32.39</v>
      </c>
      <c r="G14811" t="s">
        <v>33</v>
      </c>
      <c r="H14811" t="s">
        <v>31814</v>
      </c>
      <c r="I14811" t="s">
        <v>31819</v>
      </c>
      <c r="M14811" t="s">
        <v>36</v>
      </c>
      <c r="N14811" t="str">
        <f>IF(AND(PESQUISA!$B$3&lt;&gt;"",OR(PESQUISA!$B$4="TODAS",B14811=PESQUISA!$B$4),ISNUMBER(SEARCH(PESQUISA!$B$3,D14811))),ROW()-1,"")</f>
        <v/>
      </c>
    </row>
    <row r="14812" spans="1:14" x14ac:dyDescent="0.3">
      <c r="A14812" t="s">
        <v>44620</v>
      </c>
      <c r="B14812" t="s">
        <v>31811</v>
      </c>
      <c r="C14812" t="s">
        <v>44621</v>
      </c>
      <c r="D14812" t="s">
        <v>44622</v>
      </c>
      <c r="E14812" t="s">
        <v>40</v>
      </c>
      <c r="F14812" s="7">
        <v>6.27</v>
      </c>
      <c r="G14812" t="s">
        <v>33</v>
      </c>
      <c r="H14812" t="s">
        <v>31814</v>
      </c>
      <c r="I14812" t="s">
        <v>31819</v>
      </c>
      <c r="M14812" t="s">
        <v>36</v>
      </c>
      <c r="N14812" t="str">
        <f>IF(AND(PESQUISA!$B$3&lt;&gt;"",OR(PESQUISA!$B$4="TODAS",B14812=PESQUISA!$B$4),ISNUMBER(SEARCH(PESQUISA!$B$3,D14812))),ROW()-1,"")</f>
        <v/>
      </c>
    </row>
    <row r="14813" spans="1:14" x14ac:dyDescent="0.3">
      <c r="A14813" t="s">
        <v>44623</v>
      </c>
      <c r="B14813" t="s">
        <v>31811</v>
      </c>
      <c r="C14813" t="s">
        <v>44624</v>
      </c>
      <c r="D14813" t="s">
        <v>44625</v>
      </c>
      <c r="E14813" t="s">
        <v>40</v>
      </c>
      <c r="F14813" s="7">
        <v>33.31</v>
      </c>
      <c r="G14813" t="s">
        <v>33</v>
      </c>
      <c r="H14813" t="s">
        <v>31814</v>
      </c>
      <c r="I14813" t="s">
        <v>31819</v>
      </c>
      <c r="M14813" t="s">
        <v>36</v>
      </c>
      <c r="N14813" t="str">
        <f>IF(AND(PESQUISA!$B$3&lt;&gt;"",OR(PESQUISA!$B$4="TODAS",B14813=PESQUISA!$B$4),ISNUMBER(SEARCH(PESQUISA!$B$3,D14813))),ROW()-1,"")</f>
        <v/>
      </c>
    </row>
    <row r="14814" spans="1:14" x14ac:dyDescent="0.3">
      <c r="A14814" t="s">
        <v>44626</v>
      </c>
      <c r="B14814" t="s">
        <v>31811</v>
      </c>
      <c r="C14814" t="s">
        <v>44627</v>
      </c>
      <c r="D14814" t="s">
        <v>44628</v>
      </c>
      <c r="E14814" t="s">
        <v>40</v>
      </c>
      <c r="F14814" s="7">
        <v>43.95</v>
      </c>
      <c r="G14814" t="s">
        <v>33</v>
      </c>
      <c r="H14814" t="s">
        <v>31814</v>
      </c>
      <c r="I14814" t="s">
        <v>31819</v>
      </c>
      <c r="M14814" t="s">
        <v>36</v>
      </c>
      <c r="N14814" t="str">
        <f>IF(AND(PESQUISA!$B$3&lt;&gt;"",OR(PESQUISA!$B$4="TODAS",B14814=PESQUISA!$B$4),ISNUMBER(SEARCH(PESQUISA!$B$3,D14814))),ROW()-1,"")</f>
        <v/>
      </c>
    </row>
    <row r="14815" spans="1:14" x14ac:dyDescent="0.3">
      <c r="A14815" t="s">
        <v>44629</v>
      </c>
      <c r="B14815" t="s">
        <v>31811</v>
      </c>
      <c r="C14815" t="s">
        <v>44630</v>
      </c>
      <c r="D14815" t="s">
        <v>44631</v>
      </c>
      <c r="E14815" t="s">
        <v>40</v>
      </c>
      <c r="F14815" s="7">
        <v>44.44</v>
      </c>
      <c r="G14815" t="s">
        <v>33</v>
      </c>
      <c r="H14815" t="s">
        <v>31814</v>
      </c>
      <c r="I14815" t="s">
        <v>31819</v>
      </c>
      <c r="M14815" t="s">
        <v>36</v>
      </c>
      <c r="N14815" t="str">
        <f>IF(AND(PESQUISA!$B$3&lt;&gt;"",OR(PESQUISA!$B$4="TODAS",B14815=PESQUISA!$B$4),ISNUMBER(SEARCH(PESQUISA!$B$3,D14815))),ROW()-1,"")</f>
        <v/>
      </c>
    </row>
    <row r="14816" spans="1:14" x14ac:dyDescent="0.3">
      <c r="A14816" t="s">
        <v>44632</v>
      </c>
      <c r="B14816" t="s">
        <v>31811</v>
      </c>
      <c r="C14816" t="s">
        <v>44633</v>
      </c>
      <c r="D14816" t="s">
        <v>44634</v>
      </c>
      <c r="E14816" t="s">
        <v>40</v>
      </c>
      <c r="F14816" s="7">
        <v>7.94</v>
      </c>
      <c r="G14816" t="s">
        <v>33</v>
      </c>
      <c r="H14816" t="s">
        <v>31814</v>
      </c>
      <c r="I14816" t="s">
        <v>31819</v>
      </c>
      <c r="M14816" t="s">
        <v>36</v>
      </c>
      <c r="N14816" t="str">
        <f>IF(AND(PESQUISA!$B$3&lt;&gt;"",OR(PESQUISA!$B$4="TODAS",B14816=PESQUISA!$B$4),ISNUMBER(SEARCH(PESQUISA!$B$3,D14816))),ROW()-1,"")</f>
        <v/>
      </c>
    </row>
    <row r="14817" spans="1:14" x14ac:dyDescent="0.3">
      <c r="A14817" t="s">
        <v>44635</v>
      </c>
      <c r="B14817" t="s">
        <v>31811</v>
      </c>
      <c r="C14817" t="s">
        <v>44636</v>
      </c>
      <c r="D14817" t="s">
        <v>44637</v>
      </c>
      <c r="E14817" t="s">
        <v>40</v>
      </c>
      <c r="F14817" s="7">
        <v>63.95</v>
      </c>
      <c r="G14817" t="s">
        <v>33</v>
      </c>
      <c r="H14817" t="s">
        <v>31814</v>
      </c>
      <c r="I14817" t="s">
        <v>31819</v>
      </c>
      <c r="M14817" t="s">
        <v>36</v>
      </c>
      <c r="N14817" t="str">
        <f>IF(AND(PESQUISA!$B$3&lt;&gt;"",OR(PESQUISA!$B$4="TODAS",B14817=PESQUISA!$B$4),ISNUMBER(SEARCH(PESQUISA!$B$3,D14817))),ROW()-1,"")</f>
        <v/>
      </c>
    </row>
    <row r="14818" spans="1:14" x14ac:dyDescent="0.3">
      <c r="A14818" t="s">
        <v>44638</v>
      </c>
      <c r="B14818" t="s">
        <v>31811</v>
      </c>
      <c r="C14818" t="s">
        <v>44639</v>
      </c>
      <c r="D14818" t="s">
        <v>44640</v>
      </c>
      <c r="E14818" t="s">
        <v>40</v>
      </c>
      <c r="F14818" s="7">
        <v>8.08</v>
      </c>
      <c r="G14818" t="s">
        <v>33</v>
      </c>
      <c r="H14818" t="s">
        <v>31814</v>
      </c>
      <c r="I14818" t="s">
        <v>31819</v>
      </c>
      <c r="M14818" t="s">
        <v>36</v>
      </c>
      <c r="N14818" t="str">
        <f>IF(AND(PESQUISA!$B$3&lt;&gt;"",OR(PESQUISA!$B$4="TODAS",B14818=PESQUISA!$B$4),ISNUMBER(SEARCH(PESQUISA!$B$3,D14818))),ROW()-1,"")</f>
        <v/>
      </c>
    </row>
    <row r="14819" spans="1:14" x14ac:dyDescent="0.3">
      <c r="A14819" t="s">
        <v>44641</v>
      </c>
      <c r="B14819" t="s">
        <v>31811</v>
      </c>
      <c r="C14819" t="s">
        <v>44642</v>
      </c>
      <c r="D14819" t="s">
        <v>44643</v>
      </c>
      <c r="E14819" t="s">
        <v>40</v>
      </c>
      <c r="F14819" s="7">
        <v>76.739999999999995</v>
      </c>
      <c r="G14819" t="s">
        <v>33</v>
      </c>
      <c r="H14819" t="s">
        <v>31814</v>
      </c>
      <c r="I14819" t="s">
        <v>31819</v>
      </c>
      <c r="M14819" t="s">
        <v>36</v>
      </c>
      <c r="N14819" t="str">
        <f>IF(AND(PESQUISA!$B$3&lt;&gt;"",OR(PESQUISA!$B$4="TODAS",B14819=PESQUISA!$B$4),ISNUMBER(SEARCH(PESQUISA!$B$3,D14819))),ROW()-1,"")</f>
        <v/>
      </c>
    </row>
    <row r="14820" spans="1:14" x14ac:dyDescent="0.3">
      <c r="A14820" t="s">
        <v>44644</v>
      </c>
      <c r="B14820" t="s">
        <v>31811</v>
      </c>
      <c r="C14820" t="s">
        <v>44645</v>
      </c>
      <c r="D14820" t="s">
        <v>44646</v>
      </c>
      <c r="E14820" t="s">
        <v>40</v>
      </c>
      <c r="F14820" s="7">
        <v>11.09</v>
      </c>
      <c r="G14820" t="s">
        <v>33</v>
      </c>
      <c r="H14820" t="s">
        <v>31814</v>
      </c>
      <c r="I14820" t="s">
        <v>31819</v>
      </c>
      <c r="M14820" t="s">
        <v>36</v>
      </c>
      <c r="N14820" t="str">
        <f>IF(AND(PESQUISA!$B$3&lt;&gt;"",OR(PESQUISA!$B$4="TODAS",B14820=PESQUISA!$B$4),ISNUMBER(SEARCH(PESQUISA!$B$3,D14820))),ROW()-1,"")</f>
        <v/>
      </c>
    </row>
    <row r="14821" spans="1:14" x14ac:dyDescent="0.3">
      <c r="A14821" t="s">
        <v>44647</v>
      </c>
      <c r="B14821" t="s">
        <v>31811</v>
      </c>
      <c r="C14821" t="s">
        <v>44648</v>
      </c>
      <c r="D14821" t="s">
        <v>44649</v>
      </c>
      <c r="E14821" t="s">
        <v>40</v>
      </c>
      <c r="F14821" s="7">
        <v>6.39</v>
      </c>
      <c r="G14821" t="s">
        <v>33</v>
      </c>
      <c r="H14821" t="s">
        <v>31814</v>
      </c>
      <c r="I14821" t="s">
        <v>31819</v>
      </c>
      <c r="M14821" t="s">
        <v>36</v>
      </c>
      <c r="N14821" t="str">
        <f>IF(AND(PESQUISA!$B$3&lt;&gt;"",OR(PESQUISA!$B$4="TODAS",B14821=PESQUISA!$B$4),ISNUMBER(SEARCH(PESQUISA!$B$3,D14821))),ROW()-1,"")</f>
        <v/>
      </c>
    </row>
    <row r="14822" spans="1:14" x14ac:dyDescent="0.3">
      <c r="A14822" t="s">
        <v>44650</v>
      </c>
      <c r="B14822" t="s">
        <v>31811</v>
      </c>
      <c r="C14822" t="s">
        <v>44651</v>
      </c>
      <c r="D14822" t="s">
        <v>44652</v>
      </c>
      <c r="E14822" t="s">
        <v>40</v>
      </c>
      <c r="F14822" s="7">
        <v>11.44</v>
      </c>
      <c r="G14822" t="s">
        <v>33</v>
      </c>
      <c r="H14822" t="s">
        <v>31814</v>
      </c>
      <c r="I14822" t="s">
        <v>31819</v>
      </c>
      <c r="M14822" t="s">
        <v>36</v>
      </c>
      <c r="N14822" t="str">
        <f>IF(AND(PESQUISA!$B$3&lt;&gt;"",OR(PESQUISA!$B$4="TODAS",B14822=PESQUISA!$B$4),ISNUMBER(SEARCH(PESQUISA!$B$3,D14822))),ROW()-1,"")</f>
        <v/>
      </c>
    </row>
    <row r="14823" spans="1:14" x14ac:dyDescent="0.3">
      <c r="A14823" t="s">
        <v>44653</v>
      </c>
      <c r="B14823" t="s">
        <v>31811</v>
      </c>
      <c r="C14823" t="s">
        <v>44654</v>
      </c>
      <c r="D14823" t="s">
        <v>44655</v>
      </c>
      <c r="E14823" t="s">
        <v>40</v>
      </c>
      <c r="F14823" s="7">
        <v>129.5</v>
      </c>
      <c r="G14823" t="s">
        <v>33</v>
      </c>
      <c r="H14823" t="s">
        <v>31814</v>
      </c>
      <c r="I14823" t="s">
        <v>31819</v>
      </c>
      <c r="M14823" t="s">
        <v>36</v>
      </c>
      <c r="N14823" t="str">
        <f>IF(AND(PESQUISA!$B$3&lt;&gt;"",OR(PESQUISA!$B$4="TODAS",B14823=PESQUISA!$B$4),ISNUMBER(SEARCH(PESQUISA!$B$3,D14823))),ROW()-1,"")</f>
        <v/>
      </c>
    </row>
    <row r="14824" spans="1:14" x14ac:dyDescent="0.3">
      <c r="A14824" t="s">
        <v>44656</v>
      </c>
      <c r="B14824" t="s">
        <v>31811</v>
      </c>
      <c r="C14824" t="s">
        <v>44657</v>
      </c>
      <c r="D14824" t="s">
        <v>44658</v>
      </c>
      <c r="E14824" t="s">
        <v>40</v>
      </c>
      <c r="F14824" s="7">
        <v>20.14</v>
      </c>
      <c r="G14824" t="s">
        <v>33</v>
      </c>
      <c r="H14824" t="s">
        <v>31814</v>
      </c>
      <c r="I14824" t="s">
        <v>31819</v>
      </c>
      <c r="M14824" t="s">
        <v>36</v>
      </c>
      <c r="N14824" t="str">
        <f>IF(AND(PESQUISA!$B$3&lt;&gt;"",OR(PESQUISA!$B$4="TODAS",B14824=PESQUISA!$B$4),ISNUMBER(SEARCH(PESQUISA!$B$3,D14824))),ROW()-1,"")</f>
        <v/>
      </c>
    </row>
    <row r="14825" spans="1:14" x14ac:dyDescent="0.3">
      <c r="A14825" t="s">
        <v>44659</v>
      </c>
      <c r="B14825" t="s">
        <v>31811</v>
      </c>
      <c r="C14825" t="s">
        <v>44660</v>
      </c>
      <c r="D14825" t="s">
        <v>44661</v>
      </c>
      <c r="E14825" t="s">
        <v>40</v>
      </c>
      <c r="F14825" s="7">
        <v>522.45000000000005</v>
      </c>
      <c r="G14825" t="s">
        <v>33</v>
      </c>
      <c r="H14825" t="s">
        <v>31814</v>
      </c>
      <c r="I14825" t="s">
        <v>32347</v>
      </c>
      <c r="M14825" t="s">
        <v>36</v>
      </c>
      <c r="N14825" t="str">
        <f>IF(AND(PESQUISA!$B$3&lt;&gt;"",OR(PESQUISA!$B$4="TODAS",B14825=PESQUISA!$B$4),ISNUMBER(SEARCH(PESQUISA!$B$3,D14825))),ROW()-1,"")</f>
        <v/>
      </c>
    </row>
    <row r="14826" spans="1:14" x14ac:dyDescent="0.3">
      <c r="A14826" t="s">
        <v>44662</v>
      </c>
      <c r="B14826" t="s">
        <v>31811</v>
      </c>
      <c r="C14826" t="s">
        <v>44663</v>
      </c>
      <c r="D14826" t="s">
        <v>44664</v>
      </c>
      <c r="E14826" t="s">
        <v>40</v>
      </c>
      <c r="F14826" s="7">
        <v>666.42</v>
      </c>
      <c r="G14826" t="s">
        <v>33</v>
      </c>
      <c r="H14826" t="s">
        <v>31814</v>
      </c>
      <c r="I14826" t="s">
        <v>32347</v>
      </c>
      <c r="M14826" t="s">
        <v>36</v>
      </c>
      <c r="N14826" t="str">
        <f>IF(AND(PESQUISA!$B$3&lt;&gt;"",OR(PESQUISA!$B$4="TODAS",B14826=PESQUISA!$B$4),ISNUMBER(SEARCH(PESQUISA!$B$3,D14826))),ROW()-1,"")</f>
        <v/>
      </c>
    </row>
    <row r="14827" spans="1:14" x14ac:dyDescent="0.3">
      <c r="A14827" t="s">
        <v>44665</v>
      </c>
      <c r="B14827" t="s">
        <v>31811</v>
      </c>
      <c r="C14827" t="s">
        <v>44666</v>
      </c>
      <c r="D14827" t="s">
        <v>44667</v>
      </c>
      <c r="E14827" t="s">
        <v>859</v>
      </c>
      <c r="F14827" s="7">
        <v>1.2</v>
      </c>
      <c r="G14827" t="s">
        <v>33</v>
      </c>
      <c r="H14827" t="s">
        <v>31814</v>
      </c>
      <c r="I14827" t="s">
        <v>31819</v>
      </c>
      <c r="M14827" t="s">
        <v>36</v>
      </c>
      <c r="N14827" t="str">
        <f>IF(AND(PESQUISA!$B$3&lt;&gt;"",OR(PESQUISA!$B$4="TODAS",B14827=PESQUISA!$B$4),ISNUMBER(SEARCH(PESQUISA!$B$3,D14827))),ROW()-1,"")</f>
        <v/>
      </c>
    </row>
    <row r="14828" spans="1:14" x14ac:dyDescent="0.3">
      <c r="A14828" t="s">
        <v>44668</v>
      </c>
      <c r="B14828" t="s">
        <v>31811</v>
      </c>
      <c r="C14828" t="s">
        <v>44669</v>
      </c>
      <c r="D14828" t="s">
        <v>44670</v>
      </c>
      <c r="E14828" t="s">
        <v>376</v>
      </c>
      <c r="F14828" s="7">
        <v>257.14</v>
      </c>
      <c r="G14828" t="s">
        <v>33</v>
      </c>
      <c r="H14828" t="s">
        <v>31814</v>
      </c>
      <c r="I14828" t="s">
        <v>31819</v>
      </c>
      <c r="M14828" t="s">
        <v>36</v>
      </c>
      <c r="N14828" t="str">
        <f>IF(AND(PESQUISA!$B$3&lt;&gt;"",OR(PESQUISA!$B$4="TODAS",B14828=PESQUISA!$B$4),ISNUMBER(SEARCH(PESQUISA!$B$3,D14828))),ROW()-1,"")</f>
        <v/>
      </c>
    </row>
    <row r="14829" spans="1:14" x14ac:dyDescent="0.3">
      <c r="A14829" t="s">
        <v>44671</v>
      </c>
      <c r="B14829" t="s">
        <v>31811</v>
      </c>
      <c r="C14829" t="s">
        <v>44672</v>
      </c>
      <c r="D14829" t="s">
        <v>44673</v>
      </c>
      <c r="E14829" t="s">
        <v>60</v>
      </c>
      <c r="F14829" s="7">
        <v>18.11</v>
      </c>
      <c r="G14829" t="s">
        <v>33</v>
      </c>
      <c r="H14829" t="s">
        <v>31814</v>
      </c>
      <c r="I14829" t="s">
        <v>31819</v>
      </c>
      <c r="M14829" t="s">
        <v>36</v>
      </c>
      <c r="N14829" t="str">
        <f>IF(AND(PESQUISA!$B$3&lt;&gt;"",OR(PESQUISA!$B$4="TODAS",B14829=PESQUISA!$B$4),ISNUMBER(SEARCH(PESQUISA!$B$3,D14829))),ROW()-1,"")</f>
        <v/>
      </c>
    </row>
    <row r="14830" spans="1:14" x14ac:dyDescent="0.3">
      <c r="A14830" t="s">
        <v>44674</v>
      </c>
      <c r="B14830" t="s">
        <v>31811</v>
      </c>
      <c r="C14830" t="s">
        <v>44675</v>
      </c>
      <c r="D14830" t="s">
        <v>44676</v>
      </c>
      <c r="E14830" t="s">
        <v>40</v>
      </c>
      <c r="F14830" s="7">
        <v>2.76</v>
      </c>
      <c r="G14830" t="s">
        <v>33</v>
      </c>
      <c r="H14830" t="s">
        <v>31814</v>
      </c>
      <c r="I14830" t="s">
        <v>31819</v>
      </c>
      <c r="M14830" t="s">
        <v>36</v>
      </c>
      <c r="N14830" t="str">
        <f>IF(AND(PESQUISA!$B$3&lt;&gt;"",OR(PESQUISA!$B$4="TODAS",B14830=PESQUISA!$B$4),ISNUMBER(SEARCH(PESQUISA!$B$3,D14830))),ROW()-1,"")</f>
        <v/>
      </c>
    </row>
    <row r="14831" spans="1:14" x14ac:dyDescent="0.3">
      <c r="A14831" t="s">
        <v>44677</v>
      </c>
      <c r="B14831" t="s">
        <v>31811</v>
      </c>
      <c r="C14831" t="s">
        <v>44678</v>
      </c>
      <c r="D14831" t="s">
        <v>44679</v>
      </c>
      <c r="E14831" t="s">
        <v>40</v>
      </c>
      <c r="F14831" s="7">
        <v>1.97</v>
      </c>
      <c r="G14831" t="s">
        <v>33</v>
      </c>
      <c r="H14831" t="s">
        <v>31814</v>
      </c>
      <c r="I14831" t="s">
        <v>31819</v>
      </c>
      <c r="M14831" t="s">
        <v>36</v>
      </c>
      <c r="N14831" t="str">
        <f>IF(AND(PESQUISA!$B$3&lt;&gt;"",OR(PESQUISA!$B$4="TODAS",B14831=PESQUISA!$B$4),ISNUMBER(SEARCH(PESQUISA!$B$3,D14831))),ROW()-1,"")</f>
        <v/>
      </c>
    </row>
    <row r="14832" spans="1:14" x14ac:dyDescent="0.3">
      <c r="A14832" t="s">
        <v>44680</v>
      </c>
      <c r="B14832" t="s">
        <v>31811</v>
      </c>
      <c r="C14832" t="s">
        <v>44681</v>
      </c>
      <c r="D14832" t="s">
        <v>44682</v>
      </c>
      <c r="E14832" t="s">
        <v>40</v>
      </c>
      <c r="F14832" s="7">
        <v>3.72</v>
      </c>
      <c r="G14832" t="s">
        <v>33</v>
      </c>
      <c r="H14832" t="s">
        <v>31814</v>
      </c>
      <c r="I14832" t="s">
        <v>31819</v>
      </c>
      <c r="M14832" t="s">
        <v>36</v>
      </c>
      <c r="N14832" t="str">
        <f>IF(AND(PESQUISA!$B$3&lt;&gt;"",OR(PESQUISA!$B$4="TODAS",B14832=PESQUISA!$B$4),ISNUMBER(SEARCH(PESQUISA!$B$3,D14832))),ROW()-1,"")</f>
        <v/>
      </c>
    </row>
    <row r="14833" spans="1:14" x14ac:dyDescent="0.3">
      <c r="A14833" t="s">
        <v>44683</v>
      </c>
      <c r="B14833" t="s">
        <v>31811</v>
      </c>
      <c r="C14833" t="s">
        <v>44684</v>
      </c>
      <c r="D14833" t="s">
        <v>44685</v>
      </c>
      <c r="E14833" t="s">
        <v>40</v>
      </c>
      <c r="F14833" s="7">
        <v>0.96</v>
      </c>
      <c r="G14833" t="s">
        <v>33</v>
      </c>
      <c r="H14833" t="s">
        <v>31814</v>
      </c>
      <c r="I14833" t="s">
        <v>31819</v>
      </c>
      <c r="M14833" t="s">
        <v>36</v>
      </c>
      <c r="N14833" t="str">
        <f>IF(AND(PESQUISA!$B$3&lt;&gt;"",OR(PESQUISA!$B$4="TODAS",B14833=PESQUISA!$B$4),ISNUMBER(SEARCH(PESQUISA!$B$3,D14833))),ROW()-1,"")</f>
        <v/>
      </c>
    </row>
    <row r="14834" spans="1:14" x14ac:dyDescent="0.3">
      <c r="A14834" t="s">
        <v>44686</v>
      </c>
      <c r="B14834" t="s">
        <v>31811</v>
      </c>
      <c r="C14834" t="s">
        <v>44687</v>
      </c>
      <c r="D14834" t="s">
        <v>44688</v>
      </c>
      <c r="E14834" t="s">
        <v>40</v>
      </c>
      <c r="F14834" s="7">
        <v>7.66</v>
      </c>
      <c r="G14834" t="s">
        <v>33</v>
      </c>
      <c r="H14834" t="s">
        <v>31814</v>
      </c>
      <c r="I14834" t="s">
        <v>31819</v>
      </c>
      <c r="M14834" t="s">
        <v>36</v>
      </c>
      <c r="N14834" t="str">
        <f>IF(AND(PESQUISA!$B$3&lt;&gt;"",OR(PESQUISA!$B$4="TODAS",B14834=PESQUISA!$B$4),ISNUMBER(SEARCH(PESQUISA!$B$3,D14834))),ROW()-1,"")</f>
        <v/>
      </c>
    </row>
    <row r="14835" spans="1:14" x14ac:dyDescent="0.3">
      <c r="A14835" t="s">
        <v>44689</v>
      </c>
      <c r="B14835" t="s">
        <v>31811</v>
      </c>
      <c r="C14835" t="s">
        <v>44690</v>
      </c>
      <c r="D14835" t="s">
        <v>44691</v>
      </c>
      <c r="E14835" t="s">
        <v>40</v>
      </c>
      <c r="F14835" s="7">
        <v>9.8699999999999992</v>
      </c>
      <c r="G14835" t="s">
        <v>33</v>
      </c>
      <c r="H14835" t="s">
        <v>31814</v>
      </c>
      <c r="I14835" t="s">
        <v>31819</v>
      </c>
      <c r="M14835" t="s">
        <v>36</v>
      </c>
      <c r="N14835" t="str">
        <f>IF(AND(PESQUISA!$B$3&lt;&gt;"",OR(PESQUISA!$B$4="TODAS",B14835=PESQUISA!$B$4),ISNUMBER(SEARCH(PESQUISA!$B$3,D14835))),ROW()-1,"")</f>
        <v/>
      </c>
    </row>
    <row r="14836" spans="1:14" x14ac:dyDescent="0.3">
      <c r="A14836" t="s">
        <v>44692</v>
      </c>
      <c r="B14836" t="s">
        <v>31811</v>
      </c>
      <c r="C14836" t="s">
        <v>44693</v>
      </c>
      <c r="D14836" t="s">
        <v>44694</v>
      </c>
      <c r="E14836" t="s">
        <v>40</v>
      </c>
      <c r="F14836" s="7">
        <v>174.41</v>
      </c>
      <c r="G14836" t="s">
        <v>33</v>
      </c>
      <c r="H14836" t="s">
        <v>31814</v>
      </c>
      <c r="I14836" t="s">
        <v>31819</v>
      </c>
      <c r="M14836" t="s">
        <v>36</v>
      </c>
      <c r="N14836" t="str">
        <f>IF(AND(PESQUISA!$B$3&lt;&gt;"",OR(PESQUISA!$B$4="TODAS",B14836=PESQUISA!$B$4),ISNUMBER(SEARCH(PESQUISA!$B$3,D14836))),ROW()-1,"")</f>
        <v/>
      </c>
    </row>
    <row r="14837" spans="1:14" x14ac:dyDescent="0.3">
      <c r="A14837" t="s">
        <v>44695</v>
      </c>
      <c r="B14837" t="s">
        <v>31811</v>
      </c>
      <c r="C14837" t="s">
        <v>44696</v>
      </c>
      <c r="D14837" t="s">
        <v>44697</v>
      </c>
      <c r="E14837" t="s">
        <v>40</v>
      </c>
      <c r="F14837" s="7">
        <v>84.44</v>
      </c>
      <c r="G14837" t="s">
        <v>33</v>
      </c>
      <c r="H14837" t="s">
        <v>31814</v>
      </c>
      <c r="I14837" t="s">
        <v>31819</v>
      </c>
      <c r="M14837" t="s">
        <v>36</v>
      </c>
      <c r="N14837" t="str">
        <f>IF(AND(PESQUISA!$B$3&lt;&gt;"",OR(PESQUISA!$B$4="TODAS",B14837=PESQUISA!$B$4),ISNUMBER(SEARCH(PESQUISA!$B$3,D14837))),ROW()-1,"")</f>
        <v/>
      </c>
    </row>
    <row r="14838" spans="1:14" x14ac:dyDescent="0.3">
      <c r="A14838" t="s">
        <v>44698</v>
      </c>
      <c r="B14838" t="s">
        <v>31811</v>
      </c>
      <c r="C14838" t="s">
        <v>44699</v>
      </c>
      <c r="D14838" t="s">
        <v>44700</v>
      </c>
      <c r="E14838" t="s">
        <v>40</v>
      </c>
      <c r="F14838" s="7">
        <v>1823.67</v>
      </c>
      <c r="G14838" t="s">
        <v>33</v>
      </c>
      <c r="H14838" t="s">
        <v>31814</v>
      </c>
      <c r="I14838" t="s">
        <v>31819</v>
      </c>
      <c r="M14838" t="s">
        <v>36</v>
      </c>
      <c r="N14838" t="str">
        <f>IF(AND(PESQUISA!$B$3&lt;&gt;"",OR(PESQUISA!$B$4="TODAS",B14838=PESQUISA!$B$4),ISNUMBER(SEARCH(PESQUISA!$B$3,D14838))),ROW()-1,"")</f>
        <v/>
      </c>
    </row>
    <row r="14839" spans="1:14" x14ac:dyDescent="0.3">
      <c r="A14839" t="s">
        <v>44701</v>
      </c>
      <c r="B14839" t="s">
        <v>31811</v>
      </c>
      <c r="C14839" t="s">
        <v>44702</v>
      </c>
      <c r="D14839" t="s">
        <v>44703</v>
      </c>
      <c r="E14839" t="s">
        <v>29882</v>
      </c>
      <c r="F14839" s="7">
        <v>68.13</v>
      </c>
      <c r="G14839" t="s">
        <v>33</v>
      </c>
      <c r="H14839" t="s">
        <v>31814</v>
      </c>
      <c r="I14839" t="s">
        <v>31819</v>
      </c>
      <c r="M14839" t="s">
        <v>36</v>
      </c>
      <c r="N14839" t="str">
        <f>IF(AND(PESQUISA!$B$3&lt;&gt;"",OR(PESQUISA!$B$4="TODAS",B14839=PESQUISA!$B$4),ISNUMBER(SEARCH(PESQUISA!$B$3,D14839))),ROW()-1,"")</f>
        <v/>
      </c>
    </row>
    <row r="14840" spans="1:14" x14ac:dyDescent="0.3">
      <c r="A14840" t="s">
        <v>44704</v>
      </c>
      <c r="B14840" t="s">
        <v>31811</v>
      </c>
      <c r="C14840" t="s">
        <v>44705</v>
      </c>
      <c r="D14840" t="s">
        <v>44706</v>
      </c>
      <c r="E14840" t="s">
        <v>29882</v>
      </c>
      <c r="F14840" s="7">
        <v>21.17</v>
      </c>
      <c r="G14840" t="s">
        <v>33</v>
      </c>
      <c r="H14840" t="s">
        <v>31814</v>
      </c>
      <c r="I14840" t="s">
        <v>31819</v>
      </c>
      <c r="M14840" t="s">
        <v>36</v>
      </c>
      <c r="N14840" t="str">
        <f>IF(AND(PESQUISA!$B$3&lt;&gt;"",OR(PESQUISA!$B$4="TODAS",B14840=PESQUISA!$B$4),ISNUMBER(SEARCH(PESQUISA!$B$3,D14840))),ROW()-1,"")</f>
        <v/>
      </c>
    </row>
    <row r="14841" spans="1:14" x14ac:dyDescent="0.3">
      <c r="A14841" t="s">
        <v>44707</v>
      </c>
      <c r="B14841" t="s">
        <v>31811</v>
      </c>
      <c r="C14841" t="s">
        <v>44708</v>
      </c>
      <c r="D14841" t="s">
        <v>44709</v>
      </c>
      <c r="E14841" t="s">
        <v>29882</v>
      </c>
      <c r="F14841" s="7">
        <v>27.07</v>
      </c>
      <c r="G14841" t="s">
        <v>33</v>
      </c>
      <c r="H14841" t="s">
        <v>31814</v>
      </c>
      <c r="I14841" t="s">
        <v>31819</v>
      </c>
      <c r="M14841" t="s">
        <v>36</v>
      </c>
      <c r="N14841" t="str">
        <f>IF(AND(PESQUISA!$B$3&lt;&gt;"",OR(PESQUISA!$B$4="TODAS",B14841=PESQUISA!$B$4),ISNUMBER(SEARCH(PESQUISA!$B$3,D14841))),ROW()-1,"")</f>
        <v/>
      </c>
    </row>
    <row r="14842" spans="1:14" x14ac:dyDescent="0.3">
      <c r="A14842" t="s">
        <v>44710</v>
      </c>
      <c r="B14842" t="s">
        <v>31811</v>
      </c>
      <c r="C14842" t="s">
        <v>44711</v>
      </c>
      <c r="D14842" t="s">
        <v>44712</v>
      </c>
      <c r="E14842" t="s">
        <v>29882</v>
      </c>
      <c r="F14842" s="7">
        <v>31.14</v>
      </c>
      <c r="G14842" t="s">
        <v>33</v>
      </c>
      <c r="H14842" t="s">
        <v>31814</v>
      </c>
      <c r="I14842" t="s">
        <v>31819</v>
      </c>
      <c r="M14842" t="s">
        <v>36</v>
      </c>
      <c r="N14842" t="str">
        <f>IF(AND(PESQUISA!$B$3&lt;&gt;"",OR(PESQUISA!$B$4="TODAS",B14842=PESQUISA!$B$4),ISNUMBER(SEARCH(PESQUISA!$B$3,D14842))),ROW()-1,"")</f>
        <v/>
      </c>
    </row>
    <row r="14843" spans="1:14" x14ac:dyDescent="0.3">
      <c r="A14843" t="s">
        <v>44713</v>
      </c>
      <c r="B14843" t="s">
        <v>31811</v>
      </c>
      <c r="C14843" t="s">
        <v>44714</v>
      </c>
      <c r="D14843" t="s">
        <v>44715</v>
      </c>
      <c r="E14843" t="s">
        <v>29882</v>
      </c>
      <c r="F14843" s="7">
        <v>24.6</v>
      </c>
      <c r="G14843" t="s">
        <v>33</v>
      </c>
      <c r="H14843" t="s">
        <v>31814</v>
      </c>
      <c r="I14843" t="s">
        <v>31819</v>
      </c>
      <c r="M14843" t="s">
        <v>36</v>
      </c>
      <c r="N14843" t="str">
        <f>IF(AND(PESQUISA!$B$3&lt;&gt;"",OR(PESQUISA!$B$4="TODAS",B14843=PESQUISA!$B$4),ISNUMBER(SEARCH(PESQUISA!$B$3,D14843))),ROW()-1,"")</f>
        <v/>
      </c>
    </row>
    <row r="14844" spans="1:14" x14ac:dyDescent="0.3">
      <c r="A14844" t="s">
        <v>44716</v>
      </c>
      <c r="B14844" t="s">
        <v>31811</v>
      </c>
      <c r="C14844" t="s">
        <v>44717</v>
      </c>
      <c r="D14844" t="s">
        <v>44718</v>
      </c>
      <c r="E14844" t="s">
        <v>29882</v>
      </c>
      <c r="F14844" s="7">
        <v>15.42</v>
      </c>
      <c r="G14844" t="s">
        <v>33</v>
      </c>
      <c r="H14844" t="s">
        <v>31814</v>
      </c>
      <c r="I14844" t="s">
        <v>31819</v>
      </c>
      <c r="M14844" t="s">
        <v>36</v>
      </c>
      <c r="N14844" t="str">
        <f>IF(AND(PESQUISA!$B$3&lt;&gt;"",OR(PESQUISA!$B$4="TODAS",B14844=PESQUISA!$B$4),ISNUMBER(SEARCH(PESQUISA!$B$3,D14844))),ROW()-1,"")</f>
        <v/>
      </c>
    </row>
    <row r="14845" spans="1:14" x14ac:dyDescent="0.3">
      <c r="A14845" t="s">
        <v>44719</v>
      </c>
      <c r="B14845" t="s">
        <v>31811</v>
      </c>
      <c r="C14845" t="s">
        <v>44720</v>
      </c>
      <c r="D14845" t="s">
        <v>44721</v>
      </c>
      <c r="E14845" t="s">
        <v>29882</v>
      </c>
      <c r="F14845" s="7">
        <v>8.83</v>
      </c>
      <c r="G14845" t="s">
        <v>33</v>
      </c>
      <c r="H14845" t="s">
        <v>31814</v>
      </c>
      <c r="I14845" t="s">
        <v>31819</v>
      </c>
      <c r="M14845" t="s">
        <v>36</v>
      </c>
      <c r="N14845" t="str">
        <f>IF(AND(PESQUISA!$B$3&lt;&gt;"",OR(PESQUISA!$B$4="TODAS",B14845=PESQUISA!$B$4),ISNUMBER(SEARCH(PESQUISA!$B$3,D14845))),ROW()-1,"")</f>
        <v/>
      </c>
    </row>
    <row r="14846" spans="1:14" x14ac:dyDescent="0.3">
      <c r="A14846" t="s">
        <v>44722</v>
      </c>
      <c r="B14846" t="s">
        <v>31811</v>
      </c>
      <c r="C14846" t="s">
        <v>44723</v>
      </c>
      <c r="D14846" t="s">
        <v>44724</v>
      </c>
      <c r="E14846" t="s">
        <v>29882</v>
      </c>
      <c r="F14846" s="7">
        <v>74</v>
      </c>
      <c r="G14846" t="s">
        <v>33</v>
      </c>
      <c r="H14846" t="s">
        <v>31814</v>
      </c>
      <c r="I14846" t="s">
        <v>31819</v>
      </c>
      <c r="M14846" t="s">
        <v>36</v>
      </c>
      <c r="N14846" t="str">
        <f>IF(AND(PESQUISA!$B$3&lt;&gt;"",OR(PESQUISA!$B$4="TODAS",B14846=PESQUISA!$B$4),ISNUMBER(SEARCH(PESQUISA!$B$3,D14846))),ROW()-1,"")</f>
        <v/>
      </c>
    </row>
    <row r="14847" spans="1:14" x14ac:dyDescent="0.3">
      <c r="A14847" t="s">
        <v>44725</v>
      </c>
      <c r="B14847" t="s">
        <v>31811</v>
      </c>
      <c r="C14847" t="s">
        <v>44726</v>
      </c>
      <c r="D14847" t="s">
        <v>44727</v>
      </c>
      <c r="E14847" t="s">
        <v>29882</v>
      </c>
      <c r="F14847" s="7">
        <v>80.23</v>
      </c>
      <c r="G14847" t="s">
        <v>33</v>
      </c>
      <c r="H14847" t="s">
        <v>31814</v>
      </c>
      <c r="I14847" t="s">
        <v>31819</v>
      </c>
      <c r="M14847" t="s">
        <v>36</v>
      </c>
      <c r="N14847" t="str">
        <f>IF(AND(PESQUISA!$B$3&lt;&gt;"",OR(PESQUISA!$B$4="TODAS",B14847=PESQUISA!$B$4),ISNUMBER(SEARCH(PESQUISA!$B$3,D14847))),ROW()-1,"")</f>
        <v/>
      </c>
    </row>
    <row r="14848" spans="1:14" x14ac:dyDescent="0.3">
      <c r="A14848" t="s">
        <v>44728</v>
      </c>
      <c r="B14848" t="s">
        <v>31811</v>
      </c>
      <c r="C14848" t="s">
        <v>44729</v>
      </c>
      <c r="D14848" t="s">
        <v>44730</v>
      </c>
      <c r="E14848" t="s">
        <v>29882</v>
      </c>
      <c r="F14848" s="7">
        <v>41.49</v>
      </c>
      <c r="G14848" t="s">
        <v>33</v>
      </c>
      <c r="H14848" t="s">
        <v>31814</v>
      </c>
      <c r="I14848" t="s">
        <v>31819</v>
      </c>
      <c r="M14848" t="s">
        <v>36</v>
      </c>
      <c r="N14848" t="str">
        <f>IF(AND(PESQUISA!$B$3&lt;&gt;"",OR(PESQUISA!$B$4="TODAS",B14848=PESQUISA!$B$4),ISNUMBER(SEARCH(PESQUISA!$B$3,D14848))),ROW()-1,"")</f>
        <v/>
      </c>
    </row>
    <row r="14849" spans="1:14" x14ac:dyDescent="0.3">
      <c r="A14849" t="s">
        <v>44731</v>
      </c>
      <c r="B14849" t="s">
        <v>31811</v>
      </c>
      <c r="C14849" t="s">
        <v>44732</v>
      </c>
      <c r="D14849" t="s">
        <v>44733</v>
      </c>
      <c r="E14849" t="s">
        <v>29882</v>
      </c>
      <c r="F14849" s="7">
        <v>39.21</v>
      </c>
      <c r="G14849" t="s">
        <v>33</v>
      </c>
      <c r="H14849" t="s">
        <v>31814</v>
      </c>
      <c r="I14849" t="s">
        <v>31819</v>
      </c>
      <c r="M14849" t="s">
        <v>36</v>
      </c>
      <c r="N14849" t="str">
        <f>IF(AND(PESQUISA!$B$3&lt;&gt;"",OR(PESQUISA!$B$4="TODAS",B14849=PESQUISA!$B$4),ISNUMBER(SEARCH(PESQUISA!$B$3,D14849))),ROW()-1,"")</f>
        <v/>
      </c>
    </row>
    <row r="14850" spans="1:14" x14ac:dyDescent="0.3">
      <c r="A14850" t="s">
        <v>44734</v>
      </c>
      <c r="B14850" t="s">
        <v>31811</v>
      </c>
      <c r="C14850" t="s">
        <v>44735</v>
      </c>
      <c r="D14850" t="s">
        <v>44736</v>
      </c>
      <c r="E14850" t="s">
        <v>29882</v>
      </c>
      <c r="F14850" s="7">
        <v>40.17</v>
      </c>
      <c r="G14850" t="s">
        <v>33</v>
      </c>
      <c r="H14850" t="s">
        <v>31814</v>
      </c>
      <c r="I14850" t="s">
        <v>31819</v>
      </c>
      <c r="M14850" t="s">
        <v>36</v>
      </c>
      <c r="N14850" t="str">
        <f>IF(AND(PESQUISA!$B$3&lt;&gt;"",OR(PESQUISA!$B$4="TODAS",B14850=PESQUISA!$B$4),ISNUMBER(SEARCH(PESQUISA!$B$3,D14850))),ROW()-1,"")</f>
        <v/>
      </c>
    </row>
    <row r="14851" spans="1:14" x14ac:dyDescent="0.3">
      <c r="A14851" t="s">
        <v>44737</v>
      </c>
      <c r="B14851" t="s">
        <v>31811</v>
      </c>
      <c r="C14851" t="s">
        <v>44738</v>
      </c>
      <c r="D14851" t="s">
        <v>44739</v>
      </c>
      <c r="E14851" t="s">
        <v>29882</v>
      </c>
      <c r="F14851" s="7">
        <v>38.89</v>
      </c>
      <c r="G14851" t="s">
        <v>33</v>
      </c>
      <c r="H14851" t="s">
        <v>31814</v>
      </c>
      <c r="I14851" t="s">
        <v>31819</v>
      </c>
      <c r="M14851" t="s">
        <v>36</v>
      </c>
      <c r="N14851" t="str">
        <f>IF(AND(PESQUISA!$B$3&lt;&gt;"",OR(PESQUISA!$B$4="TODAS",B14851=PESQUISA!$B$4),ISNUMBER(SEARCH(PESQUISA!$B$3,D14851))),ROW()-1,"")</f>
        <v/>
      </c>
    </row>
    <row r="14852" spans="1:14" x14ac:dyDescent="0.3">
      <c r="A14852" t="s">
        <v>44740</v>
      </c>
      <c r="B14852" t="s">
        <v>31811</v>
      </c>
      <c r="C14852" t="s">
        <v>44741</v>
      </c>
      <c r="D14852" t="s">
        <v>44742</v>
      </c>
      <c r="E14852" t="s">
        <v>29882</v>
      </c>
      <c r="F14852" s="7">
        <v>43.02</v>
      </c>
      <c r="G14852" t="s">
        <v>33</v>
      </c>
      <c r="H14852" t="s">
        <v>31814</v>
      </c>
      <c r="I14852" t="s">
        <v>31819</v>
      </c>
      <c r="M14852" t="s">
        <v>36</v>
      </c>
      <c r="N14852" t="str">
        <f>IF(AND(PESQUISA!$B$3&lt;&gt;"",OR(PESQUISA!$B$4="TODAS",B14852=PESQUISA!$B$4),ISNUMBER(SEARCH(PESQUISA!$B$3,D14852))),ROW()-1,"")</f>
        <v/>
      </c>
    </row>
    <row r="14853" spans="1:14" x14ac:dyDescent="0.3">
      <c r="A14853" t="s">
        <v>44743</v>
      </c>
      <c r="B14853" t="s">
        <v>31811</v>
      </c>
      <c r="C14853" t="s">
        <v>44744</v>
      </c>
      <c r="D14853" t="s">
        <v>44745</v>
      </c>
      <c r="E14853" t="s">
        <v>29882</v>
      </c>
      <c r="F14853" s="7">
        <v>47.48</v>
      </c>
      <c r="G14853" t="s">
        <v>33</v>
      </c>
      <c r="H14853" t="s">
        <v>31814</v>
      </c>
      <c r="I14853" t="s">
        <v>31819</v>
      </c>
      <c r="M14853" t="s">
        <v>36</v>
      </c>
      <c r="N14853" t="str">
        <f>IF(AND(PESQUISA!$B$3&lt;&gt;"",OR(PESQUISA!$B$4="TODAS",B14853=PESQUISA!$B$4),ISNUMBER(SEARCH(PESQUISA!$B$3,D14853))),ROW()-1,"")</f>
        <v/>
      </c>
    </row>
    <row r="14854" spans="1:14" x14ac:dyDescent="0.3">
      <c r="A14854" t="s">
        <v>44746</v>
      </c>
      <c r="B14854" t="s">
        <v>31811</v>
      </c>
      <c r="C14854" t="s">
        <v>44747</v>
      </c>
      <c r="D14854" t="s">
        <v>44748</v>
      </c>
      <c r="E14854" t="s">
        <v>29882</v>
      </c>
      <c r="F14854" s="7">
        <v>39.42</v>
      </c>
      <c r="G14854" t="s">
        <v>33</v>
      </c>
      <c r="H14854" t="s">
        <v>31814</v>
      </c>
      <c r="I14854" t="s">
        <v>31819</v>
      </c>
      <c r="M14854" t="s">
        <v>36</v>
      </c>
      <c r="N14854" t="str">
        <f>IF(AND(PESQUISA!$B$3&lt;&gt;"",OR(PESQUISA!$B$4="TODAS",B14854=PESQUISA!$B$4),ISNUMBER(SEARCH(PESQUISA!$B$3,D14854))),ROW()-1,"")</f>
        <v/>
      </c>
    </row>
    <row r="14855" spans="1:14" x14ac:dyDescent="0.3">
      <c r="A14855" t="s">
        <v>44749</v>
      </c>
      <c r="B14855" t="s">
        <v>31811</v>
      </c>
      <c r="C14855" t="s">
        <v>44750</v>
      </c>
      <c r="D14855" t="s">
        <v>44751</v>
      </c>
      <c r="E14855" t="s">
        <v>29882</v>
      </c>
      <c r="F14855" s="7">
        <v>31.83</v>
      </c>
      <c r="G14855" t="s">
        <v>33</v>
      </c>
      <c r="H14855" t="s">
        <v>31814</v>
      </c>
      <c r="I14855" t="s">
        <v>31819</v>
      </c>
      <c r="M14855" t="s">
        <v>36</v>
      </c>
      <c r="N14855" t="str">
        <f>IF(AND(PESQUISA!$B$3&lt;&gt;"",OR(PESQUISA!$B$4="TODAS",B14855=PESQUISA!$B$4),ISNUMBER(SEARCH(PESQUISA!$B$3,D14855))),ROW()-1,"")</f>
        <v/>
      </c>
    </row>
    <row r="14856" spans="1:14" x14ac:dyDescent="0.3">
      <c r="A14856" t="s">
        <v>44752</v>
      </c>
      <c r="B14856" t="s">
        <v>31811</v>
      </c>
      <c r="C14856" t="s">
        <v>44753</v>
      </c>
      <c r="D14856" t="s">
        <v>44754</v>
      </c>
      <c r="E14856" t="s">
        <v>29882</v>
      </c>
      <c r="F14856" s="7">
        <v>28.91</v>
      </c>
      <c r="G14856" t="s">
        <v>33</v>
      </c>
      <c r="H14856" t="s">
        <v>31814</v>
      </c>
      <c r="I14856" t="s">
        <v>31819</v>
      </c>
      <c r="M14856" t="s">
        <v>36</v>
      </c>
      <c r="N14856" t="str">
        <f>IF(AND(PESQUISA!$B$3&lt;&gt;"",OR(PESQUISA!$B$4="TODAS",B14856=PESQUISA!$B$4),ISNUMBER(SEARCH(PESQUISA!$B$3,D14856))),ROW()-1,"")</f>
        <v/>
      </c>
    </row>
    <row r="14857" spans="1:14" x14ac:dyDescent="0.3">
      <c r="A14857" t="s">
        <v>44755</v>
      </c>
      <c r="B14857" t="s">
        <v>31811</v>
      </c>
      <c r="C14857" t="s">
        <v>44756</v>
      </c>
      <c r="D14857" t="s">
        <v>44757</v>
      </c>
      <c r="E14857" t="s">
        <v>29882</v>
      </c>
      <c r="F14857" s="7">
        <v>27.9</v>
      </c>
      <c r="G14857" t="s">
        <v>33</v>
      </c>
      <c r="H14857" t="s">
        <v>31814</v>
      </c>
      <c r="I14857" t="s">
        <v>31819</v>
      </c>
      <c r="M14857" t="s">
        <v>36</v>
      </c>
      <c r="N14857" t="str">
        <f>IF(AND(PESQUISA!$B$3&lt;&gt;"",OR(PESQUISA!$B$4="TODAS",B14857=PESQUISA!$B$4),ISNUMBER(SEARCH(PESQUISA!$B$3,D14857))),ROW()-1,"")</f>
        <v/>
      </c>
    </row>
    <row r="14858" spans="1:14" x14ac:dyDescent="0.3">
      <c r="A14858" t="s">
        <v>44758</v>
      </c>
      <c r="B14858" t="s">
        <v>31811</v>
      </c>
      <c r="C14858" t="s">
        <v>44759</v>
      </c>
      <c r="D14858" t="s">
        <v>44760</v>
      </c>
      <c r="E14858" t="s">
        <v>29882</v>
      </c>
      <c r="F14858" s="7">
        <v>15.3</v>
      </c>
      <c r="G14858" t="s">
        <v>33</v>
      </c>
      <c r="H14858" t="s">
        <v>31814</v>
      </c>
      <c r="I14858" t="s">
        <v>31819</v>
      </c>
      <c r="M14858" t="s">
        <v>36</v>
      </c>
      <c r="N14858" t="str">
        <f>IF(AND(PESQUISA!$B$3&lt;&gt;"",OR(PESQUISA!$B$4="TODAS",B14858=PESQUISA!$B$4),ISNUMBER(SEARCH(PESQUISA!$B$3,D14858))),ROW()-1,"")</f>
        <v/>
      </c>
    </row>
    <row r="14859" spans="1:14" x14ac:dyDescent="0.3">
      <c r="A14859" t="s">
        <v>44761</v>
      </c>
      <c r="B14859" t="s">
        <v>31811</v>
      </c>
      <c r="C14859" t="s">
        <v>44762</v>
      </c>
      <c r="D14859" t="s">
        <v>44763</v>
      </c>
      <c r="E14859" t="s">
        <v>29882</v>
      </c>
      <c r="F14859" s="7">
        <v>36.68</v>
      </c>
      <c r="G14859" t="s">
        <v>33</v>
      </c>
      <c r="H14859" t="s">
        <v>31814</v>
      </c>
      <c r="I14859" t="s">
        <v>31819</v>
      </c>
      <c r="M14859" t="s">
        <v>36</v>
      </c>
      <c r="N14859" t="str">
        <f>IF(AND(PESQUISA!$B$3&lt;&gt;"",OR(PESQUISA!$B$4="TODAS",B14859=PESQUISA!$B$4),ISNUMBER(SEARCH(PESQUISA!$B$3,D14859))),ROW()-1,"")</f>
        <v/>
      </c>
    </row>
    <row r="14860" spans="1:14" x14ac:dyDescent="0.3">
      <c r="A14860" t="s">
        <v>44764</v>
      </c>
      <c r="B14860" t="s">
        <v>31811</v>
      </c>
      <c r="C14860" t="s">
        <v>44765</v>
      </c>
      <c r="D14860" t="s">
        <v>44766</v>
      </c>
      <c r="E14860" t="s">
        <v>29882</v>
      </c>
      <c r="F14860" s="7">
        <v>24.01</v>
      </c>
      <c r="G14860" t="s">
        <v>33</v>
      </c>
      <c r="H14860" t="s">
        <v>31814</v>
      </c>
      <c r="I14860" t="s">
        <v>31819</v>
      </c>
      <c r="M14860" t="s">
        <v>36</v>
      </c>
      <c r="N14860" t="str">
        <f>IF(AND(PESQUISA!$B$3&lt;&gt;"",OR(PESQUISA!$B$4="TODAS",B14860=PESQUISA!$B$4),ISNUMBER(SEARCH(PESQUISA!$B$3,D14860))),ROW()-1,"")</f>
        <v/>
      </c>
    </row>
    <row r="14861" spans="1:14" x14ac:dyDescent="0.3">
      <c r="A14861" t="s">
        <v>44767</v>
      </c>
      <c r="B14861" t="s">
        <v>31811</v>
      </c>
      <c r="C14861" t="s">
        <v>44768</v>
      </c>
      <c r="D14861" t="s">
        <v>44769</v>
      </c>
      <c r="E14861" t="s">
        <v>29882</v>
      </c>
      <c r="F14861" s="7">
        <v>44.71</v>
      </c>
      <c r="G14861" t="s">
        <v>33</v>
      </c>
      <c r="H14861" t="s">
        <v>31814</v>
      </c>
      <c r="I14861" t="s">
        <v>31819</v>
      </c>
      <c r="M14861" t="s">
        <v>36</v>
      </c>
      <c r="N14861" t="str">
        <f>IF(AND(PESQUISA!$B$3&lt;&gt;"",OR(PESQUISA!$B$4="TODAS",B14861=PESQUISA!$B$4),ISNUMBER(SEARCH(PESQUISA!$B$3,D14861))),ROW()-1,"")</f>
        <v/>
      </c>
    </row>
    <row r="14862" spans="1:14" x14ac:dyDescent="0.3">
      <c r="A14862" t="s">
        <v>44770</v>
      </c>
      <c r="B14862" t="s">
        <v>31811</v>
      </c>
      <c r="C14862" t="s">
        <v>44771</v>
      </c>
      <c r="D14862" t="s">
        <v>44772</v>
      </c>
      <c r="E14862" t="s">
        <v>859</v>
      </c>
      <c r="F14862" s="7">
        <v>1.69</v>
      </c>
      <c r="G14862" t="s">
        <v>33</v>
      </c>
      <c r="H14862" t="s">
        <v>31814</v>
      </c>
      <c r="I14862" t="s">
        <v>31819</v>
      </c>
      <c r="M14862" t="s">
        <v>36</v>
      </c>
      <c r="N14862" t="str">
        <f>IF(AND(PESQUISA!$B$3&lt;&gt;"",OR(PESQUISA!$B$4="TODAS",B14862=PESQUISA!$B$4),ISNUMBER(SEARCH(PESQUISA!$B$3,D14862))),ROW()-1,"")</f>
        <v/>
      </c>
    </row>
    <row r="14863" spans="1:14" x14ac:dyDescent="0.3">
      <c r="A14863" t="s">
        <v>44773</v>
      </c>
      <c r="B14863" t="s">
        <v>31811</v>
      </c>
      <c r="C14863" t="s">
        <v>44774</v>
      </c>
      <c r="D14863" t="s">
        <v>44775</v>
      </c>
      <c r="E14863" t="s">
        <v>29882</v>
      </c>
      <c r="F14863" s="7">
        <v>52.95</v>
      </c>
      <c r="G14863" t="s">
        <v>33</v>
      </c>
      <c r="H14863" t="s">
        <v>31814</v>
      </c>
      <c r="I14863" t="s">
        <v>31819</v>
      </c>
      <c r="M14863" t="s">
        <v>36</v>
      </c>
      <c r="N14863" t="str">
        <f>IF(AND(PESQUISA!$B$3&lt;&gt;"",OR(PESQUISA!$B$4="TODAS",B14863=PESQUISA!$B$4),ISNUMBER(SEARCH(PESQUISA!$B$3,D14863))),ROW()-1,"")</f>
        <v/>
      </c>
    </row>
    <row r="14864" spans="1:14" x14ac:dyDescent="0.3">
      <c r="A14864" t="s">
        <v>44776</v>
      </c>
      <c r="B14864" t="s">
        <v>31811</v>
      </c>
      <c r="C14864" t="s">
        <v>44777</v>
      </c>
      <c r="D14864" t="s">
        <v>44778</v>
      </c>
      <c r="E14864" t="s">
        <v>40</v>
      </c>
      <c r="F14864" s="7">
        <v>4.0999999999999996</v>
      </c>
      <c r="G14864" t="s">
        <v>33</v>
      </c>
      <c r="H14864" t="s">
        <v>31814</v>
      </c>
      <c r="I14864" t="s">
        <v>31819</v>
      </c>
      <c r="M14864" t="s">
        <v>36</v>
      </c>
      <c r="N14864" t="str">
        <f>IF(AND(PESQUISA!$B$3&lt;&gt;"",OR(PESQUISA!$B$4="TODAS",B14864=PESQUISA!$B$4),ISNUMBER(SEARCH(PESQUISA!$B$3,D14864))),ROW()-1,"")</f>
        <v/>
      </c>
    </row>
    <row r="14865" spans="1:14" x14ac:dyDescent="0.3">
      <c r="A14865" t="s">
        <v>44779</v>
      </c>
      <c r="B14865" t="s">
        <v>31811</v>
      </c>
      <c r="C14865" t="s">
        <v>44780</v>
      </c>
      <c r="D14865" t="s">
        <v>44781</v>
      </c>
      <c r="E14865" t="s">
        <v>40</v>
      </c>
      <c r="F14865" s="7">
        <v>40.03</v>
      </c>
      <c r="G14865" t="s">
        <v>33</v>
      </c>
      <c r="H14865" t="s">
        <v>31814</v>
      </c>
      <c r="I14865" t="s">
        <v>31819</v>
      </c>
      <c r="M14865" t="s">
        <v>36</v>
      </c>
      <c r="N14865" t="str">
        <f>IF(AND(PESQUISA!$B$3&lt;&gt;"",OR(PESQUISA!$B$4="TODAS",B14865=PESQUISA!$B$4),ISNUMBER(SEARCH(PESQUISA!$B$3,D14865))),ROW()-1,"")</f>
        <v/>
      </c>
    </row>
    <row r="14866" spans="1:14" x14ac:dyDescent="0.3">
      <c r="A14866" t="s">
        <v>44782</v>
      </c>
      <c r="B14866" t="s">
        <v>31811</v>
      </c>
      <c r="C14866" t="s">
        <v>44783</v>
      </c>
      <c r="D14866" t="s">
        <v>44784</v>
      </c>
      <c r="E14866" t="s">
        <v>40</v>
      </c>
      <c r="F14866" s="7">
        <v>83.09</v>
      </c>
      <c r="G14866" t="s">
        <v>33</v>
      </c>
      <c r="H14866" t="s">
        <v>31814</v>
      </c>
      <c r="I14866" t="s">
        <v>31819</v>
      </c>
      <c r="M14866" t="s">
        <v>36</v>
      </c>
      <c r="N14866" t="str">
        <f>IF(AND(PESQUISA!$B$3&lt;&gt;"",OR(PESQUISA!$B$4="TODAS",B14866=PESQUISA!$B$4),ISNUMBER(SEARCH(PESQUISA!$B$3,D14866))),ROW()-1,"")</f>
        <v/>
      </c>
    </row>
    <row r="14867" spans="1:14" x14ac:dyDescent="0.3">
      <c r="A14867" t="s">
        <v>44785</v>
      </c>
      <c r="B14867" t="s">
        <v>31811</v>
      </c>
      <c r="C14867" t="s">
        <v>44786</v>
      </c>
      <c r="D14867" t="s">
        <v>44787</v>
      </c>
      <c r="E14867" t="s">
        <v>40</v>
      </c>
      <c r="F14867" s="7">
        <v>7.83</v>
      </c>
      <c r="G14867" t="s">
        <v>33</v>
      </c>
      <c r="H14867" t="s">
        <v>31814</v>
      </c>
      <c r="I14867" t="s">
        <v>31819</v>
      </c>
      <c r="M14867" t="s">
        <v>36</v>
      </c>
      <c r="N14867" t="str">
        <f>IF(AND(PESQUISA!$B$3&lt;&gt;"",OR(PESQUISA!$B$4="TODAS",B14867=PESQUISA!$B$4),ISNUMBER(SEARCH(PESQUISA!$B$3,D14867))),ROW()-1,"")</f>
        <v/>
      </c>
    </row>
    <row r="14868" spans="1:14" x14ac:dyDescent="0.3">
      <c r="A14868" t="s">
        <v>44788</v>
      </c>
      <c r="B14868" t="s">
        <v>31811</v>
      </c>
      <c r="C14868" t="s">
        <v>44789</v>
      </c>
      <c r="D14868" t="s">
        <v>44790</v>
      </c>
      <c r="E14868" t="s">
        <v>40</v>
      </c>
      <c r="F14868" s="7">
        <v>9.1999999999999993</v>
      </c>
      <c r="G14868" t="s">
        <v>33</v>
      </c>
      <c r="H14868" t="s">
        <v>31814</v>
      </c>
      <c r="I14868" t="s">
        <v>31819</v>
      </c>
      <c r="M14868" t="s">
        <v>36</v>
      </c>
      <c r="N14868" t="str">
        <f>IF(AND(PESQUISA!$B$3&lt;&gt;"",OR(PESQUISA!$B$4="TODAS",B14868=PESQUISA!$B$4),ISNUMBER(SEARCH(PESQUISA!$B$3,D14868))),ROW()-1,"")</f>
        <v/>
      </c>
    </row>
    <row r="14869" spans="1:14" x14ac:dyDescent="0.3">
      <c r="A14869" t="s">
        <v>44791</v>
      </c>
      <c r="B14869" t="s">
        <v>31811</v>
      </c>
      <c r="C14869" t="s">
        <v>44792</v>
      </c>
      <c r="D14869" t="s">
        <v>44793</v>
      </c>
      <c r="E14869" t="s">
        <v>40</v>
      </c>
      <c r="F14869" s="7">
        <v>14.03</v>
      </c>
      <c r="G14869" t="s">
        <v>33</v>
      </c>
      <c r="H14869" t="s">
        <v>31814</v>
      </c>
      <c r="I14869" t="s">
        <v>31819</v>
      </c>
      <c r="M14869" t="s">
        <v>36</v>
      </c>
      <c r="N14869" t="str">
        <f>IF(AND(PESQUISA!$B$3&lt;&gt;"",OR(PESQUISA!$B$4="TODAS",B14869=PESQUISA!$B$4),ISNUMBER(SEARCH(PESQUISA!$B$3,D14869))),ROW()-1,"")</f>
        <v/>
      </c>
    </row>
    <row r="14870" spans="1:14" x14ac:dyDescent="0.3">
      <c r="A14870" t="s">
        <v>44794</v>
      </c>
      <c r="B14870" t="s">
        <v>31811</v>
      </c>
      <c r="C14870" t="s">
        <v>44795</v>
      </c>
      <c r="D14870" t="s">
        <v>44796</v>
      </c>
      <c r="E14870" t="s">
        <v>40</v>
      </c>
      <c r="F14870" s="7">
        <v>15.93</v>
      </c>
      <c r="G14870" t="s">
        <v>33</v>
      </c>
      <c r="H14870" t="s">
        <v>31814</v>
      </c>
      <c r="I14870" t="s">
        <v>31819</v>
      </c>
      <c r="M14870" t="s">
        <v>36</v>
      </c>
      <c r="N14870" t="str">
        <f>IF(AND(PESQUISA!$B$3&lt;&gt;"",OR(PESQUISA!$B$4="TODAS",B14870=PESQUISA!$B$4),ISNUMBER(SEARCH(PESQUISA!$B$3,D14870))),ROW()-1,"")</f>
        <v/>
      </c>
    </row>
    <row r="14871" spans="1:14" x14ac:dyDescent="0.3">
      <c r="A14871" t="s">
        <v>44797</v>
      </c>
      <c r="B14871" t="s">
        <v>31811</v>
      </c>
      <c r="C14871" t="s">
        <v>44798</v>
      </c>
      <c r="D14871" t="s">
        <v>44799</v>
      </c>
      <c r="E14871" t="s">
        <v>40</v>
      </c>
      <c r="F14871" s="7">
        <v>10.01</v>
      </c>
      <c r="G14871" t="s">
        <v>33</v>
      </c>
      <c r="H14871" t="s">
        <v>31814</v>
      </c>
      <c r="I14871" t="s">
        <v>31819</v>
      </c>
      <c r="M14871" t="s">
        <v>36</v>
      </c>
      <c r="N14871" t="str">
        <f>IF(AND(PESQUISA!$B$3&lt;&gt;"",OR(PESQUISA!$B$4="TODAS",B14871=PESQUISA!$B$4),ISNUMBER(SEARCH(PESQUISA!$B$3,D14871))),ROW()-1,"")</f>
        <v/>
      </c>
    </row>
    <row r="14872" spans="1:14" x14ac:dyDescent="0.3">
      <c r="A14872" t="s">
        <v>44800</v>
      </c>
      <c r="B14872" t="s">
        <v>31811</v>
      </c>
      <c r="C14872" t="s">
        <v>44801</v>
      </c>
      <c r="D14872" t="s">
        <v>44802</v>
      </c>
      <c r="E14872" t="s">
        <v>40</v>
      </c>
      <c r="F14872" s="7">
        <v>45.3</v>
      </c>
      <c r="G14872" t="s">
        <v>33</v>
      </c>
      <c r="H14872" t="s">
        <v>31814</v>
      </c>
      <c r="I14872" t="s">
        <v>31819</v>
      </c>
      <c r="M14872" t="s">
        <v>36</v>
      </c>
      <c r="N14872" t="str">
        <f>IF(AND(PESQUISA!$B$3&lt;&gt;"",OR(PESQUISA!$B$4="TODAS",B14872=PESQUISA!$B$4),ISNUMBER(SEARCH(PESQUISA!$B$3,D14872))),ROW()-1,"")</f>
        <v/>
      </c>
    </row>
    <row r="14873" spans="1:14" x14ac:dyDescent="0.3">
      <c r="A14873" t="s">
        <v>44803</v>
      </c>
      <c r="B14873" t="s">
        <v>31811</v>
      </c>
      <c r="C14873" t="s">
        <v>44804</v>
      </c>
      <c r="D14873" t="s">
        <v>44805</v>
      </c>
      <c r="E14873" t="s">
        <v>40</v>
      </c>
      <c r="F14873" s="7">
        <v>42.68</v>
      </c>
      <c r="G14873" t="s">
        <v>33</v>
      </c>
      <c r="H14873" t="s">
        <v>31814</v>
      </c>
      <c r="I14873" t="s">
        <v>31819</v>
      </c>
      <c r="M14873" t="s">
        <v>36</v>
      </c>
      <c r="N14873" t="str">
        <f>IF(AND(PESQUISA!$B$3&lt;&gt;"",OR(PESQUISA!$B$4="TODAS",B14873=PESQUISA!$B$4),ISNUMBER(SEARCH(PESQUISA!$B$3,D14873))),ROW()-1,"")</f>
        <v/>
      </c>
    </row>
    <row r="14874" spans="1:14" x14ac:dyDescent="0.3">
      <c r="A14874" t="s">
        <v>44806</v>
      </c>
      <c r="B14874" t="s">
        <v>31811</v>
      </c>
      <c r="C14874" t="s">
        <v>44807</v>
      </c>
      <c r="D14874" t="s">
        <v>44808</v>
      </c>
      <c r="E14874" t="s">
        <v>40</v>
      </c>
      <c r="F14874" s="7">
        <v>10.96</v>
      </c>
      <c r="G14874" t="s">
        <v>33</v>
      </c>
      <c r="H14874" t="s">
        <v>31814</v>
      </c>
      <c r="I14874" t="s">
        <v>31819</v>
      </c>
      <c r="M14874" t="s">
        <v>36</v>
      </c>
      <c r="N14874" t="str">
        <f>IF(AND(PESQUISA!$B$3&lt;&gt;"",OR(PESQUISA!$B$4="TODAS",B14874=PESQUISA!$B$4),ISNUMBER(SEARCH(PESQUISA!$B$3,D14874))),ROW()-1,"")</f>
        <v/>
      </c>
    </row>
    <row r="14875" spans="1:14" x14ac:dyDescent="0.3">
      <c r="A14875" t="s">
        <v>44809</v>
      </c>
      <c r="B14875" t="s">
        <v>31811</v>
      </c>
      <c r="C14875" t="s">
        <v>44810</v>
      </c>
      <c r="D14875" t="s">
        <v>44811</v>
      </c>
      <c r="E14875" t="s">
        <v>40</v>
      </c>
      <c r="F14875" s="7">
        <v>15.57</v>
      </c>
      <c r="G14875" t="s">
        <v>33</v>
      </c>
      <c r="H14875" t="s">
        <v>31814</v>
      </c>
      <c r="I14875" t="s">
        <v>31819</v>
      </c>
      <c r="M14875" t="s">
        <v>36</v>
      </c>
      <c r="N14875" t="str">
        <f>IF(AND(PESQUISA!$B$3&lt;&gt;"",OR(PESQUISA!$B$4="TODAS",B14875=PESQUISA!$B$4),ISNUMBER(SEARCH(PESQUISA!$B$3,D14875))),ROW()-1,"")</f>
        <v/>
      </c>
    </row>
    <row r="14876" spans="1:14" x14ac:dyDescent="0.3">
      <c r="A14876" t="s">
        <v>44812</v>
      </c>
      <c r="B14876" t="s">
        <v>31811</v>
      </c>
      <c r="C14876" t="s">
        <v>44813</v>
      </c>
      <c r="D14876" t="s">
        <v>44814</v>
      </c>
      <c r="E14876" t="s">
        <v>40</v>
      </c>
      <c r="F14876" s="7">
        <v>16.46</v>
      </c>
      <c r="G14876" t="s">
        <v>33</v>
      </c>
      <c r="H14876" t="s">
        <v>31814</v>
      </c>
      <c r="I14876" t="s">
        <v>31819</v>
      </c>
      <c r="M14876" t="s">
        <v>36</v>
      </c>
      <c r="N14876" t="str">
        <f>IF(AND(PESQUISA!$B$3&lt;&gt;"",OR(PESQUISA!$B$4="TODAS",B14876=PESQUISA!$B$4),ISNUMBER(SEARCH(PESQUISA!$B$3,D14876))),ROW()-1,"")</f>
        <v/>
      </c>
    </row>
    <row r="14877" spans="1:14" x14ac:dyDescent="0.3">
      <c r="A14877" t="s">
        <v>44815</v>
      </c>
      <c r="B14877" t="s">
        <v>31811</v>
      </c>
      <c r="C14877" t="s">
        <v>44816</v>
      </c>
      <c r="D14877" t="s">
        <v>44817</v>
      </c>
      <c r="E14877" t="s">
        <v>40</v>
      </c>
      <c r="F14877" s="7">
        <v>20.28</v>
      </c>
      <c r="G14877" t="s">
        <v>33</v>
      </c>
      <c r="H14877" t="s">
        <v>31814</v>
      </c>
      <c r="I14877" t="s">
        <v>31819</v>
      </c>
      <c r="M14877" t="s">
        <v>36</v>
      </c>
      <c r="N14877" t="str">
        <f>IF(AND(PESQUISA!$B$3&lt;&gt;"",OR(PESQUISA!$B$4="TODAS",B14877=PESQUISA!$B$4),ISNUMBER(SEARCH(PESQUISA!$B$3,D14877))),ROW()-1,"")</f>
        <v/>
      </c>
    </row>
    <row r="14878" spans="1:14" x14ac:dyDescent="0.3">
      <c r="A14878" t="s">
        <v>44818</v>
      </c>
      <c r="B14878" t="s">
        <v>31811</v>
      </c>
      <c r="C14878" t="s">
        <v>44819</v>
      </c>
      <c r="D14878" t="s">
        <v>44820</v>
      </c>
      <c r="E14878" t="s">
        <v>40</v>
      </c>
      <c r="F14878" s="7">
        <v>32.229999999999997</v>
      </c>
      <c r="G14878" t="s">
        <v>33</v>
      </c>
      <c r="H14878" t="s">
        <v>31814</v>
      </c>
      <c r="I14878" t="s">
        <v>31819</v>
      </c>
      <c r="M14878" t="s">
        <v>36</v>
      </c>
      <c r="N14878" t="str">
        <f>IF(AND(PESQUISA!$B$3&lt;&gt;"",OR(PESQUISA!$B$4="TODAS",B14878=PESQUISA!$B$4),ISNUMBER(SEARCH(PESQUISA!$B$3,D14878))),ROW()-1,"")</f>
        <v/>
      </c>
    </row>
    <row r="14879" spans="1:14" x14ac:dyDescent="0.3">
      <c r="A14879" t="s">
        <v>44821</v>
      </c>
      <c r="B14879" t="s">
        <v>31811</v>
      </c>
      <c r="C14879" t="s">
        <v>44822</v>
      </c>
      <c r="D14879" t="s">
        <v>44823</v>
      </c>
      <c r="E14879" t="s">
        <v>40</v>
      </c>
      <c r="F14879" s="7">
        <v>35.78</v>
      </c>
      <c r="G14879" t="s">
        <v>33</v>
      </c>
      <c r="H14879" t="s">
        <v>31814</v>
      </c>
      <c r="I14879" t="s">
        <v>31819</v>
      </c>
      <c r="M14879" t="s">
        <v>36</v>
      </c>
      <c r="N14879" t="str">
        <f>IF(AND(PESQUISA!$B$3&lt;&gt;"",OR(PESQUISA!$B$4="TODAS",B14879=PESQUISA!$B$4),ISNUMBER(SEARCH(PESQUISA!$B$3,D14879))),ROW()-1,"")</f>
        <v/>
      </c>
    </row>
    <row r="14880" spans="1:14" x14ac:dyDescent="0.3">
      <c r="A14880" t="s">
        <v>44824</v>
      </c>
      <c r="B14880" t="s">
        <v>31811</v>
      </c>
      <c r="C14880" t="s">
        <v>44825</v>
      </c>
      <c r="D14880" t="s">
        <v>44826</v>
      </c>
      <c r="E14880" t="s">
        <v>40</v>
      </c>
      <c r="F14880" s="7">
        <v>17.86</v>
      </c>
      <c r="G14880" t="s">
        <v>33</v>
      </c>
      <c r="H14880" t="s">
        <v>31814</v>
      </c>
      <c r="I14880" t="s">
        <v>31819</v>
      </c>
      <c r="M14880" t="s">
        <v>36</v>
      </c>
      <c r="N14880" t="str">
        <f>IF(AND(PESQUISA!$B$3&lt;&gt;"",OR(PESQUISA!$B$4="TODAS",B14880=PESQUISA!$B$4),ISNUMBER(SEARCH(PESQUISA!$B$3,D14880))),ROW()-1,"")</f>
        <v/>
      </c>
    </row>
    <row r="14881" spans="1:14" x14ac:dyDescent="0.3">
      <c r="A14881" t="s">
        <v>44827</v>
      </c>
      <c r="B14881" t="s">
        <v>31811</v>
      </c>
      <c r="C14881" t="s">
        <v>44828</v>
      </c>
      <c r="D14881" t="s">
        <v>44829</v>
      </c>
      <c r="E14881" t="s">
        <v>6144</v>
      </c>
      <c r="F14881" s="7">
        <v>36.659999999999997</v>
      </c>
      <c r="G14881" t="s">
        <v>33</v>
      </c>
      <c r="H14881" t="s">
        <v>31814</v>
      </c>
      <c r="I14881" t="s">
        <v>32249</v>
      </c>
      <c r="M14881" t="s">
        <v>36</v>
      </c>
      <c r="N14881" t="str">
        <f>IF(AND(PESQUISA!$B$3&lt;&gt;"",OR(PESQUISA!$B$4="TODAS",B14881=PESQUISA!$B$4),ISNUMBER(SEARCH(PESQUISA!$B$3,D14881))),ROW()-1,"")</f>
        <v/>
      </c>
    </row>
    <row r="14882" spans="1:14" x14ac:dyDescent="0.3">
      <c r="A14882" t="s">
        <v>44830</v>
      </c>
      <c r="B14882" t="s">
        <v>31811</v>
      </c>
      <c r="C14882" t="s">
        <v>44831</v>
      </c>
      <c r="D14882" t="s">
        <v>44832</v>
      </c>
      <c r="E14882" t="s">
        <v>21689</v>
      </c>
      <c r="F14882" s="7">
        <v>6573.14</v>
      </c>
      <c r="G14882" t="s">
        <v>33</v>
      </c>
      <c r="H14882" t="s">
        <v>31814</v>
      </c>
      <c r="I14882" t="s">
        <v>32249</v>
      </c>
      <c r="M14882" t="s">
        <v>36</v>
      </c>
      <c r="N14882" t="str">
        <f>IF(AND(PESQUISA!$B$3&lt;&gt;"",OR(PESQUISA!$B$4="TODAS",B14882=PESQUISA!$B$4),ISNUMBER(SEARCH(PESQUISA!$B$3,D14882))),ROW()-1,"")</f>
        <v/>
      </c>
    </row>
    <row r="14883" spans="1:14" x14ac:dyDescent="0.3">
      <c r="A14883" t="s">
        <v>44833</v>
      </c>
      <c r="B14883" t="s">
        <v>31811</v>
      </c>
      <c r="C14883" t="s">
        <v>44834</v>
      </c>
      <c r="D14883" t="s">
        <v>44835</v>
      </c>
      <c r="E14883" t="s">
        <v>40</v>
      </c>
      <c r="F14883" s="7">
        <v>59.05</v>
      </c>
      <c r="G14883" t="s">
        <v>33</v>
      </c>
      <c r="H14883" t="s">
        <v>31814</v>
      </c>
      <c r="I14883" t="s">
        <v>31819</v>
      </c>
      <c r="M14883" t="s">
        <v>36</v>
      </c>
      <c r="N14883" t="str">
        <f>IF(AND(PESQUISA!$B$3&lt;&gt;"",OR(PESQUISA!$B$4="TODAS",B14883=PESQUISA!$B$4),ISNUMBER(SEARCH(PESQUISA!$B$3,D14883))),ROW()-1,"")</f>
        <v/>
      </c>
    </row>
    <row r="14884" spans="1:14" x14ac:dyDescent="0.3">
      <c r="A14884" t="s">
        <v>44836</v>
      </c>
      <c r="B14884" t="s">
        <v>31811</v>
      </c>
      <c r="C14884" t="s">
        <v>44837</v>
      </c>
      <c r="D14884" t="s">
        <v>44838</v>
      </c>
      <c r="E14884" t="s">
        <v>40</v>
      </c>
      <c r="F14884" s="7">
        <v>71.010000000000005</v>
      </c>
      <c r="G14884" t="s">
        <v>33</v>
      </c>
      <c r="H14884" t="s">
        <v>31814</v>
      </c>
      <c r="I14884" t="s">
        <v>31819</v>
      </c>
      <c r="M14884" t="s">
        <v>36</v>
      </c>
      <c r="N14884" t="str">
        <f>IF(AND(PESQUISA!$B$3&lt;&gt;"",OR(PESQUISA!$B$4="TODAS",B14884=PESQUISA!$B$4),ISNUMBER(SEARCH(PESQUISA!$B$3,D14884))),ROW()-1,"")</f>
        <v/>
      </c>
    </row>
    <row r="14885" spans="1:14" x14ac:dyDescent="0.3">
      <c r="A14885" t="s">
        <v>44839</v>
      </c>
      <c r="B14885" t="s">
        <v>31811</v>
      </c>
      <c r="C14885" t="s">
        <v>44840</v>
      </c>
      <c r="D14885" t="s">
        <v>44841</v>
      </c>
      <c r="E14885" t="s">
        <v>40</v>
      </c>
      <c r="F14885" s="7">
        <v>74.7</v>
      </c>
      <c r="G14885" t="s">
        <v>33</v>
      </c>
      <c r="H14885" t="s">
        <v>31814</v>
      </c>
      <c r="I14885" t="s">
        <v>31819</v>
      </c>
      <c r="M14885" t="s">
        <v>36</v>
      </c>
      <c r="N14885" t="str">
        <f>IF(AND(PESQUISA!$B$3&lt;&gt;"",OR(PESQUISA!$B$4="TODAS",B14885=PESQUISA!$B$4),ISNUMBER(SEARCH(PESQUISA!$B$3,D14885))),ROW()-1,"")</f>
        <v/>
      </c>
    </row>
    <row r="14886" spans="1:14" x14ac:dyDescent="0.3">
      <c r="A14886" t="s">
        <v>44842</v>
      </c>
      <c r="B14886" t="s">
        <v>31811</v>
      </c>
      <c r="C14886" t="s">
        <v>44843</v>
      </c>
      <c r="D14886" t="s">
        <v>44844</v>
      </c>
      <c r="E14886" t="s">
        <v>40</v>
      </c>
      <c r="F14886" s="7">
        <v>198.97</v>
      </c>
      <c r="G14886" t="s">
        <v>33</v>
      </c>
      <c r="H14886" t="s">
        <v>31814</v>
      </c>
      <c r="I14886" t="s">
        <v>31819</v>
      </c>
      <c r="M14886" t="s">
        <v>36</v>
      </c>
      <c r="N14886" t="str">
        <f>IF(AND(PESQUISA!$B$3&lt;&gt;"",OR(PESQUISA!$B$4="TODAS",B14886=PESQUISA!$B$4),ISNUMBER(SEARCH(PESQUISA!$B$3,D14886))),ROW()-1,"")</f>
        <v/>
      </c>
    </row>
    <row r="14887" spans="1:14" x14ac:dyDescent="0.3">
      <c r="A14887" t="s">
        <v>44845</v>
      </c>
      <c r="B14887" t="s">
        <v>31811</v>
      </c>
      <c r="C14887" t="s">
        <v>44846</v>
      </c>
      <c r="D14887" t="s">
        <v>44847</v>
      </c>
      <c r="E14887" t="s">
        <v>40</v>
      </c>
      <c r="F14887" s="7">
        <v>155.07</v>
      </c>
      <c r="G14887" t="s">
        <v>33</v>
      </c>
      <c r="H14887" t="s">
        <v>31814</v>
      </c>
      <c r="I14887" t="s">
        <v>31819</v>
      </c>
      <c r="M14887" t="s">
        <v>36</v>
      </c>
      <c r="N14887" t="str">
        <f>IF(AND(PESQUISA!$B$3&lt;&gt;"",OR(PESQUISA!$B$4="TODAS",B14887=PESQUISA!$B$4),ISNUMBER(SEARCH(PESQUISA!$B$3,D14887))),ROW()-1,"")</f>
        <v/>
      </c>
    </row>
    <row r="14888" spans="1:14" x14ac:dyDescent="0.3">
      <c r="A14888" t="s">
        <v>44848</v>
      </c>
      <c r="B14888" t="s">
        <v>31811</v>
      </c>
      <c r="C14888" t="s">
        <v>44849</v>
      </c>
      <c r="D14888" t="s">
        <v>44850</v>
      </c>
      <c r="E14888" t="s">
        <v>40</v>
      </c>
      <c r="F14888" s="7">
        <v>127.23</v>
      </c>
      <c r="G14888" t="s">
        <v>33</v>
      </c>
      <c r="H14888" t="s">
        <v>31814</v>
      </c>
      <c r="I14888" t="s">
        <v>31819</v>
      </c>
      <c r="M14888" t="s">
        <v>36</v>
      </c>
      <c r="N14888" t="str">
        <f>IF(AND(PESQUISA!$B$3&lt;&gt;"",OR(PESQUISA!$B$4="TODAS",B14888=PESQUISA!$B$4),ISNUMBER(SEARCH(PESQUISA!$B$3,D14888))),ROW()-1,"")</f>
        <v/>
      </c>
    </row>
    <row r="14889" spans="1:14" x14ac:dyDescent="0.3">
      <c r="A14889" t="s">
        <v>44851</v>
      </c>
      <c r="B14889" t="s">
        <v>31811</v>
      </c>
      <c r="C14889" t="s">
        <v>44852</v>
      </c>
      <c r="D14889" t="s">
        <v>44853</v>
      </c>
      <c r="E14889" t="s">
        <v>40</v>
      </c>
      <c r="F14889" s="7">
        <v>30.75</v>
      </c>
      <c r="G14889" t="s">
        <v>33</v>
      </c>
      <c r="H14889" t="s">
        <v>31814</v>
      </c>
      <c r="I14889" t="s">
        <v>31819</v>
      </c>
      <c r="M14889" t="s">
        <v>36</v>
      </c>
      <c r="N14889" t="str">
        <f>IF(AND(PESQUISA!$B$3&lt;&gt;"",OR(PESQUISA!$B$4="TODAS",B14889=PESQUISA!$B$4),ISNUMBER(SEARCH(PESQUISA!$B$3,D14889))),ROW()-1,"")</f>
        <v/>
      </c>
    </row>
    <row r="14890" spans="1:14" x14ac:dyDescent="0.3">
      <c r="A14890" t="s">
        <v>44854</v>
      </c>
      <c r="B14890" t="s">
        <v>31811</v>
      </c>
      <c r="C14890" t="s">
        <v>44855</v>
      </c>
      <c r="D14890" t="s">
        <v>44856</v>
      </c>
      <c r="E14890" t="s">
        <v>40</v>
      </c>
      <c r="F14890" s="7">
        <v>33.200000000000003</v>
      </c>
      <c r="G14890" t="s">
        <v>33</v>
      </c>
      <c r="H14890" t="s">
        <v>31814</v>
      </c>
      <c r="I14890" t="s">
        <v>31819</v>
      </c>
      <c r="M14890" t="s">
        <v>36</v>
      </c>
      <c r="N14890" t="str">
        <f>IF(AND(PESQUISA!$B$3&lt;&gt;"",OR(PESQUISA!$B$4="TODAS",B14890=PESQUISA!$B$4),ISNUMBER(SEARCH(PESQUISA!$B$3,D14890))),ROW()-1,"")</f>
        <v/>
      </c>
    </row>
    <row r="14891" spans="1:14" x14ac:dyDescent="0.3">
      <c r="A14891" t="s">
        <v>44857</v>
      </c>
      <c r="B14891" t="s">
        <v>31811</v>
      </c>
      <c r="C14891" t="s">
        <v>44858</v>
      </c>
      <c r="D14891" t="s">
        <v>44859</v>
      </c>
      <c r="E14891" t="s">
        <v>40</v>
      </c>
      <c r="F14891" s="7">
        <v>84.79</v>
      </c>
      <c r="G14891" t="s">
        <v>33</v>
      </c>
      <c r="H14891" t="s">
        <v>31814</v>
      </c>
      <c r="I14891" t="s">
        <v>31819</v>
      </c>
      <c r="M14891" t="s">
        <v>36</v>
      </c>
      <c r="N14891" t="str">
        <f>IF(AND(PESQUISA!$B$3&lt;&gt;"",OR(PESQUISA!$B$4="TODAS",B14891=PESQUISA!$B$4),ISNUMBER(SEARCH(PESQUISA!$B$3,D14891))),ROW()-1,"")</f>
        <v/>
      </c>
    </row>
    <row r="14892" spans="1:14" x14ac:dyDescent="0.3">
      <c r="A14892" t="s">
        <v>44860</v>
      </c>
      <c r="B14892" t="s">
        <v>31811</v>
      </c>
      <c r="C14892" t="s">
        <v>44861</v>
      </c>
      <c r="D14892" t="s">
        <v>44862</v>
      </c>
      <c r="E14892" t="s">
        <v>40</v>
      </c>
      <c r="F14892" s="7">
        <v>46.38</v>
      </c>
      <c r="G14892" t="s">
        <v>33</v>
      </c>
      <c r="H14892" t="s">
        <v>31814</v>
      </c>
      <c r="I14892" t="s">
        <v>31819</v>
      </c>
      <c r="M14892" t="s">
        <v>36</v>
      </c>
      <c r="N14892" t="str">
        <f>IF(AND(PESQUISA!$B$3&lt;&gt;"",OR(PESQUISA!$B$4="TODAS",B14892=PESQUISA!$B$4),ISNUMBER(SEARCH(PESQUISA!$B$3,D14892))),ROW()-1,"")</f>
        <v/>
      </c>
    </row>
    <row r="14893" spans="1:14" x14ac:dyDescent="0.3">
      <c r="A14893" t="s">
        <v>44863</v>
      </c>
      <c r="B14893" t="s">
        <v>31811</v>
      </c>
      <c r="C14893" t="s">
        <v>44864</v>
      </c>
      <c r="D14893" t="s">
        <v>44865</v>
      </c>
      <c r="E14893" t="s">
        <v>40</v>
      </c>
      <c r="F14893" s="7">
        <v>54.55</v>
      </c>
      <c r="G14893" t="s">
        <v>33</v>
      </c>
      <c r="H14893" t="s">
        <v>31814</v>
      </c>
      <c r="I14893" t="s">
        <v>31819</v>
      </c>
      <c r="M14893" t="s">
        <v>36</v>
      </c>
      <c r="N14893" t="str">
        <f>IF(AND(PESQUISA!$B$3&lt;&gt;"",OR(PESQUISA!$B$4="TODAS",B14893=PESQUISA!$B$4),ISNUMBER(SEARCH(PESQUISA!$B$3,D14893))),ROW()-1,"")</f>
        <v/>
      </c>
    </row>
    <row r="14894" spans="1:14" x14ac:dyDescent="0.3">
      <c r="A14894" t="s">
        <v>44866</v>
      </c>
      <c r="B14894" t="s">
        <v>31811</v>
      </c>
      <c r="C14894" t="s">
        <v>44867</v>
      </c>
      <c r="D14894" t="s">
        <v>44868</v>
      </c>
      <c r="E14894" t="s">
        <v>40</v>
      </c>
      <c r="F14894" s="7">
        <v>360.16</v>
      </c>
      <c r="G14894" t="s">
        <v>33</v>
      </c>
      <c r="H14894" t="s">
        <v>31814</v>
      </c>
      <c r="I14894" t="s">
        <v>31819</v>
      </c>
      <c r="M14894" t="s">
        <v>36</v>
      </c>
      <c r="N14894" t="str">
        <f>IF(AND(PESQUISA!$B$3&lt;&gt;"",OR(PESQUISA!$B$4="TODAS",B14894=PESQUISA!$B$4),ISNUMBER(SEARCH(PESQUISA!$B$3,D14894))),ROW()-1,"")</f>
        <v/>
      </c>
    </row>
    <row r="14895" spans="1:14" x14ac:dyDescent="0.3">
      <c r="A14895" t="s">
        <v>44869</v>
      </c>
      <c r="B14895" t="s">
        <v>31811</v>
      </c>
      <c r="C14895" t="s">
        <v>44870</v>
      </c>
      <c r="D14895" t="s">
        <v>44871</v>
      </c>
      <c r="E14895" t="s">
        <v>40</v>
      </c>
      <c r="F14895" s="7">
        <v>2391.96</v>
      </c>
      <c r="G14895" t="s">
        <v>33</v>
      </c>
      <c r="H14895" t="s">
        <v>31814</v>
      </c>
      <c r="I14895" t="s">
        <v>31819</v>
      </c>
      <c r="M14895" t="s">
        <v>36</v>
      </c>
      <c r="N14895" t="str">
        <f>IF(AND(PESQUISA!$B$3&lt;&gt;"",OR(PESQUISA!$B$4="TODAS",B14895=PESQUISA!$B$4),ISNUMBER(SEARCH(PESQUISA!$B$3,D14895))),ROW()-1,"")</f>
        <v/>
      </c>
    </row>
    <row r="14896" spans="1:14" x14ac:dyDescent="0.3">
      <c r="A14896" t="s">
        <v>44872</v>
      </c>
      <c r="B14896" t="s">
        <v>31811</v>
      </c>
      <c r="C14896" t="s">
        <v>44873</v>
      </c>
      <c r="D14896" t="s">
        <v>44874</v>
      </c>
      <c r="E14896" t="s">
        <v>40</v>
      </c>
      <c r="F14896" s="7">
        <v>78.53</v>
      </c>
      <c r="G14896" t="s">
        <v>33</v>
      </c>
      <c r="H14896" t="s">
        <v>31814</v>
      </c>
      <c r="I14896" t="s">
        <v>31819</v>
      </c>
      <c r="M14896" t="s">
        <v>36</v>
      </c>
      <c r="N14896" t="str">
        <f>IF(AND(PESQUISA!$B$3&lt;&gt;"",OR(PESQUISA!$B$4="TODAS",B14896=PESQUISA!$B$4),ISNUMBER(SEARCH(PESQUISA!$B$3,D14896))),ROW()-1,"")</f>
        <v/>
      </c>
    </row>
    <row r="14897" spans="1:14" x14ac:dyDescent="0.3">
      <c r="A14897" t="s">
        <v>44875</v>
      </c>
      <c r="B14897" t="s">
        <v>31811</v>
      </c>
      <c r="C14897" t="s">
        <v>44876</v>
      </c>
      <c r="D14897" t="s">
        <v>44877</v>
      </c>
      <c r="E14897" t="s">
        <v>40</v>
      </c>
      <c r="F14897" s="7">
        <v>50.11</v>
      </c>
      <c r="G14897" t="s">
        <v>33</v>
      </c>
      <c r="H14897" t="s">
        <v>31814</v>
      </c>
      <c r="I14897" t="s">
        <v>31819</v>
      </c>
      <c r="M14897" t="s">
        <v>36</v>
      </c>
      <c r="N14897" t="str">
        <f>IF(AND(PESQUISA!$B$3&lt;&gt;"",OR(PESQUISA!$B$4="TODAS",B14897=PESQUISA!$B$4),ISNUMBER(SEARCH(PESQUISA!$B$3,D14897))),ROW()-1,"")</f>
        <v/>
      </c>
    </row>
    <row r="14898" spans="1:14" x14ac:dyDescent="0.3">
      <c r="A14898" t="s">
        <v>44878</v>
      </c>
      <c r="B14898" t="s">
        <v>31811</v>
      </c>
      <c r="C14898" t="s">
        <v>44879</v>
      </c>
      <c r="D14898" t="s">
        <v>44880</v>
      </c>
      <c r="E14898" t="s">
        <v>40</v>
      </c>
      <c r="F14898" s="7">
        <v>42.51</v>
      </c>
      <c r="G14898" t="s">
        <v>33</v>
      </c>
      <c r="H14898" t="s">
        <v>31814</v>
      </c>
      <c r="I14898" t="s">
        <v>31819</v>
      </c>
      <c r="M14898" t="s">
        <v>36</v>
      </c>
      <c r="N14898" t="str">
        <f>IF(AND(PESQUISA!$B$3&lt;&gt;"",OR(PESQUISA!$B$4="TODAS",B14898=PESQUISA!$B$4),ISNUMBER(SEARCH(PESQUISA!$B$3,D14898))),ROW()-1,"")</f>
        <v/>
      </c>
    </row>
    <row r="14899" spans="1:14" x14ac:dyDescent="0.3">
      <c r="A14899" t="s">
        <v>44881</v>
      </c>
      <c r="B14899" t="s">
        <v>31811</v>
      </c>
      <c r="C14899" t="s">
        <v>44882</v>
      </c>
      <c r="D14899" t="s">
        <v>44883</v>
      </c>
      <c r="E14899" t="s">
        <v>40</v>
      </c>
      <c r="F14899" s="7">
        <v>234.18</v>
      </c>
      <c r="G14899" t="s">
        <v>33</v>
      </c>
      <c r="H14899" t="s">
        <v>31814</v>
      </c>
      <c r="I14899" t="s">
        <v>31819</v>
      </c>
      <c r="M14899" t="s">
        <v>36</v>
      </c>
      <c r="N14899" t="str">
        <f>IF(AND(PESQUISA!$B$3&lt;&gt;"",OR(PESQUISA!$B$4="TODAS",B14899=PESQUISA!$B$4),ISNUMBER(SEARCH(PESQUISA!$B$3,D14899))),ROW()-1,"")</f>
        <v/>
      </c>
    </row>
    <row r="14900" spans="1:14" x14ac:dyDescent="0.3">
      <c r="A14900" t="s">
        <v>44884</v>
      </c>
      <c r="B14900" t="s">
        <v>31811</v>
      </c>
      <c r="C14900" t="s">
        <v>44885</v>
      </c>
      <c r="D14900" t="s">
        <v>44886</v>
      </c>
      <c r="E14900" t="s">
        <v>40</v>
      </c>
      <c r="F14900" s="7">
        <v>102.28</v>
      </c>
      <c r="G14900" t="s">
        <v>33</v>
      </c>
      <c r="H14900" t="s">
        <v>31814</v>
      </c>
      <c r="I14900" t="s">
        <v>31819</v>
      </c>
      <c r="M14900" t="s">
        <v>36</v>
      </c>
      <c r="N14900" t="str">
        <f>IF(AND(PESQUISA!$B$3&lt;&gt;"",OR(PESQUISA!$B$4="TODAS",B14900=PESQUISA!$B$4),ISNUMBER(SEARCH(PESQUISA!$B$3,D14900))),ROW()-1,"")</f>
        <v/>
      </c>
    </row>
    <row r="14901" spans="1:14" x14ac:dyDescent="0.3">
      <c r="A14901" t="s">
        <v>44887</v>
      </c>
      <c r="B14901" t="s">
        <v>31811</v>
      </c>
      <c r="C14901" t="s">
        <v>44888</v>
      </c>
      <c r="D14901" t="s">
        <v>44889</v>
      </c>
      <c r="E14901" t="s">
        <v>40</v>
      </c>
      <c r="F14901" s="7">
        <v>153.5</v>
      </c>
      <c r="G14901" t="s">
        <v>33</v>
      </c>
      <c r="H14901" t="s">
        <v>31814</v>
      </c>
      <c r="I14901" t="s">
        <v>31819</v>
      </c>
      <c r="M14901" t="s">
        <v>36</v>
      </c>
      <c r="N14901" t="str">
        <f>IF(AND(PESQUISA!$B$3&lt;&gt;"",OR(PESQUISA!$B$4="TODAS",B14901=PESQUISA!$B$4),ISNUMBER(SEARCH(PESQUISA!$B$3,D14901))),ROW()-1,"")</f>
        <v/>
      </c>
    </row>
    <row r="14902" spans="1:14" x14ac:dyDescent="0.3">
      <c r="A14902" t="s">
        <v>44890</v>
      </c>
      <c r="B14902" t="s">
        <v>31811</v>
      </c>
      <c r="C14902" t="s">
        <v>44891</v>
      </c>
      <c r="D14902" t="s">
        <v>44892</v>
      </c>
      <c r="E14902" t="s">
        <v>40</v>
      </c>
      <c r="F14902" s="7">
        <v>1940.86</v>
      </c>
      <c r="G14902" t="s">
        <v>33</v>
      </c>
      <c r="H14902" t="s">
        <v>31814</v>
      </c>
      <c r="I14902" t="s">
        <v>31819</v>
      </c>
      <c r="M14902" t="s">
        <v>36</v>
      </c>
      <c r="N14902" t="str">
        <f>IF(AND(PESQUISA!$B$3&lt;&gt;"",OR(PESQUISA!$B$4="TODAS",B14902=PESQUISA!$B$4),ISNUMBER(SEARCH(PESQUISA!$B$3,D14902))),ROW()-1,"")</f>
        <v/>
      </c>
    </row>
    <row r="14903" spans="1:14" x14ac:dyDescent="0.3">
      <c r="A14903" t="s">
        <v>44893</v>
      </c>
      <c r="B14903" t="s">
        <v>31811</v>
      </c>
      <c r="C14903" t="s">
        <v>44894</v>
      </c>
      <c r="D14903" t="s">
        <v>44895</v>
      </c>
      <c r="E14903" t="s">
        <v>40</v>
      </c>
      <c r="F14903" s="7">
        <v>161.28</v>
      </c>
      <c r="G14903" t="s">
        <v>33</v>
      </c>
      <c r="H14903" t="s">
        <v>31814</v>
      </c>
      <c r="I14903" t="s">
        <v>31819</v>
      </c>
      <c r="M14903" t="s">
        <v>36</v>
      </c>
      <c r="N14903" t="str">
        <f>IF(AND(PESQUISA!$B$3&lt;&gt;"",OR(PESQUISA!$B$4="TODAS",B14903=PESQUISA!$B$4),ISNUMBER(SEARCH(PESQUISA!$B$3,D14903))),ROW()-1,"")</f>
        <v/>
      </c>
    </row>
    <row r="14904" spans="1:14" x14ac:dyDescent="0.3">
      <c r="A14904" t="s">
        <v>44896</v>
      </c>
      <c r="B14904" t="s">
        <v>31811</v>
      </c>
      <c r="C14904" t="s">
        <v>44897</v>
      </c>
      <c r="D14904" t="s">
        <v>44898</v>
      </c>
      <c r="E14904" t="s">
        <v>40</v>
      </c>
      <c r="F14904" s="7">
        <v>204.3</v>
      </c>
      <c r="G14904" t="s">
        <v>33</v>
      </c>
      <c r="H14904" t="s">
        <v>31814</v>
      </c>
      <c r="I14904" t="s">
        <v>31819</v>
      </c>
      <c r="M14904" t="s">
        <v>36</v>
      </c>
      <c r="N14904" t="str">
        <f>IF(AND(PESQUISA!$B$3&lt;&gt;"",OR(PESQUISA!$B$4="TODAS",B14904=PESQUISA!$B$4),ISNUMBER(SEARCH(PESQUISA!$B$3,D14904))),ROW()-1,"")</f>
        <v/>
      </c>
    </row>
    <row r="14905" spans="1:14" x14ac:dyDescent="0.3">
      <c r="A14905" t="s">
        <v>44899</v>
      </c>
      <c r="B14905" t="s">
        <v>31811</v>
      </c>
      <c r="C14905" t="s">
        <v>44900</v>
      </c>
      <c r="D14905" t="s">
        <v>44901</v>
      </c>
      <c r="E14905" t="s">
        <v>40</v>
      </c>
      <c r="F14905" s="7">
        <v>136</v>
      </c>
      <c r="G14905" t="s">
        <v>33</v>
      </c>
      <c r="H14905" t="s">
        <v>31814</v>
      </c>
      <c r="I14905" t="s">
        <v>31819</v>
      </c>
      <c r="M14905" t="s">
        <v>36</v>
      </c>
      <c r="N14905" t="str">
        <f>IF(AND(PESQUISA!$B$3&lt;&gt;"",OR(PESQUISA!$B$4="TODAS",B14905=PESQUISA!$B$4),ISNUMBER(SEARCH(PESQUISA!$B$3,D14905))),ROW()-1,"")</f>
        <v/>
      </c>
    </row>
    <row r="14906" spans="1:14" x14ac:dyDescent="0.3">
      <c r="A14906" t="s">
        <v>44902</v>
      </c>
      <c r="B14906" t="s">
        <v>31811</v>
      </c>
      <c r="C14906" t="s">
        <v>44903</v>
      </c>
      <c r="D14906" t="s">
        <v>44904</v>
      </c>
      <c r="E14906" t="s">
        <v>40</v>
      </c>
      <c r="F14906" s="7">
        <v>64.510000000000005</v>
      </c>
      <c r="G14906" t="s">
        <v>33</v>
      </c>
      <c r="H14906" t="s">
        <v>31814</v>
      </c>
      <c r="I14906" t="s">
        <v>31819</v>
      </c>
      <c r="M14906" t="s">
        <v>36</v>
      </c>
      <c r="N14906" t="str">
        <f>IF(AND(PESQUISA!$B$3&lt;&gt;"",OR(PESQUISA!$B$4="TODAS",B14906=PESQUISA!$B$4),ISNUMBER(SEARCH(PESQUISA!$B$3,D14906))),ROW()-1,"")</f>
        <v/>
      </c>
    </row>
    <row r="14907" spans="1:14" x14ac:dyDescent="0.3">
      <c r="A14907" t="s">
        <v>44905</v>
      </c>
      <c r="B14907" t="s">
        <v>31811</v>
      </c>
      <c r="C14907" t="s">
        <v>44906</v>
      </c>
      <c r="D14907" t="s">
        <v>44907</v>
      </c>
      <c r="E14907" t="s">
        <v>40</v>
      </c>
      <c r="F14907" s="7">
        <v>54.62</v>
      </c>
      <c r="G14907" t="s">
        <v>33</v>
      </c>
      <c r="H14907" t="s">
        <v>31814</v>
      </c>
      <c r="I14907" t="s">
        <v>31819</v>
      </c>
      <c r="M14907" t="s">
        <v>36</v>
      </c>
      <c r="N14907" t="str">
        <f>IF(AND(PESQUISA!$B$3&lt;&gt;"",OR(PESQUISA!$B$4="TODAS",B14907=PESQUISA!$B$4),ISNUMBER(SEARCH(PESQUISA!$B$3,D14907))),ROW()-1,"")</f>
        <v/>
      </c>
    </row>
    <row r="14908" spans="1:14" x14ac:dyDescent="0.3">
      <c r="A14908" t="s">
        <v>44908</v>
      </c>
      <c r="B14908" t="s">
        <v>31811</v>
      </c>
      <c r="C14908" t="s">
        <v>44909</v>
      </c>
      <c r="D14908" t="s">
        <v>44910</v>
      </c>
      <c r="E14908" t="s">
        <v>40</v>
      </c>
      <c r="F14908" s="7">
        <v>79.38</v>
      </c>
      <c r="G14908" t="s">
        <v>33</v>
      </c>
      <c r="H14908" t="s">
        <v>31814</v>
      </c>
      <c r="I14908" t="s">
        <v>31819</v>
      </c>
      <c r="M14908" t="s">
        <v>36</v>
      </c>
      <c r="N14908" t="str">
        <f>IF(AND(PESQUISA!$B$3&lt;&gt;"",OR(PESQUISA!$B$4="TODAS",B14908=PESQUISA!$B$4),ISNUMBER(SEARCH(PESQUISA!$B$3,D14908))),ROW()-1,"")</f>
        <v/>
      </c>
    </row>
    <row r="14909" spans="1:14" x14ac:dyDescent="0.3">
      <c r="A14909" t="s">
        <v>44911</v>
      </c>
      <c r="B14909" t="s">
        <v>31811</v>
      </c>
      <c r="C14909" t="s">
        <v>44912</v>
      </c>
      <c r="D14909" t="s">
        <v>44913</v>
      </c>
      <c r="E14909" t="s">
        <v>40</v>
      </c>
      <c r="F14909" s="7">
        <v>136.43</v>
      </c>
      <c r="G14909" t="s">
        <v>33</v>
      </c>
      <c r="H14909" t="s">
        <v>31814</v>
      </c>
      <c r="I14909" t="s">
        <v>31819</v>
      </c>
      <c r="M14909" t="s">
        <v>36</v>
      </c>
      <c r="N14909" t="str">
        <f>IF(AND(PESQUISA!$B$3&lt;&gt;"",OR(PESQUISA!$B$4="TODAS",B14909=PESQUISA!$B$4),ISNUMBER(SEARCH(PESQUISA!$B$3,D14909))),ROW()-1,"")</f>
        <v/>
      </c>
    </row>
    <row r="14910" spans="1:14" x14ac:dyDescent="0.3">
      <c r="A14910" t="s">
        <v>44914</v>
      </c>
      <c r="B14910" t="s">
        <v>31811</v>
      </c>
      <c r="C14910" t="s">
        <v>44915</v>
      </c>
      <c r="D14910" t="s">
        <v>44916</v>
      </c>
      <c r="E14910" t="s">
        <v>40</v>
      </c>
      <c r="F14910" s="7">
        <v>103.32</v>
      </c>
      <c r="G14910" t="s">
        <v>33</v>
      </c>
      <c r="H14910" t="s">
        <v>31814</v>
      </c>
      <c r="I14910" t="s">
        <v>31819</v>
      </c>
      <c r="M14910" t="s">
        <v>36</v>
      </c>
      <c r="N14910" t="str">
        <f>IF(AND(PESQUISA!$B$3&lt;&gt;"",OR(PESQUISA!$B$4="TODAS",B14910=PESQUISA!$B$4),ISNUMBER(SEARCH(PESQUISA!$B$3,D14910))),ROW()-1,"")</f>
        <v/>
      </c>
    </row>
    <row r="14911" spans="1:14" x14ac:dyDescent="0.3">
      <c r="A14911" t="s">
        <v>44917</v>
      </c>
      <c r="B14911" t="s">
        <v>31811</v>
      </c>
      <c r="C14911" t="s">
        <v>44918</v>
      </c>
      <c r="D14911" t="s">
        <v>44919</v>
      </c>
      <c r="E14911" t="s">
        <v>40</v>
      </c>
      <c r="F14911" s="7">
        <v>91.77</v>
      </c>
      <c r="G14911" t="s">
        <v>33</v>
      </c>
      <c r="H14911" t="s">
        <v>31814</v>
      </c>
      <c r="I14911" t="s">
        <v>31819</v>
      </c>
      <c r="M14911" t="s">
        <v>36</v>
      </c>
      <c r="N14911" t="str">
        <f>IF(AND(PESQUISA!$B$3&lt;&gt;"",OR(PESQUISA!$B$4="TODAS",B14911=PESQUISA!$B$4),ISNUMBER(SEARCH(PESQUISA!$B$3,D14911))),ROW()-1,"")</f>
        <v/>
      </c>
    </row>
    <row r="14912" spans="1:14" x14ac:dyDescent="0.3">
      <c r="A14912" t="s">
        <v>44920</v>
      </c>
      <c r="B14912" t="s">
        <v>31811</v>
      </c>
      <c r="C14912" t="s">
        <v>44921</v>
      </c>
      <c r="D14912" t="s">
        <v>44922</v>
      </c>
      <c r="E14912" t="s">
        <v>40</v>
      </c>
      <c r="F14912" s="7">
        <v>19.27</v>
      </c>
      <c r="G14912" t="s">
        <v>33</v>
      </c>
      <c r="H14912" t="s">
        <v>31814</v>
      </c>
      <c r="I14912" t="s">
        <v>31819</v>
      </c>
      <c r="M14912" t="s">
        <v>36</v>
      </c>
      <c r="N14912" t="str">
        <f>IF(AND(PESQUISA!$B$3&lt;&gt;"",OR(PESQUISA!$B$4="TODAS",B14912=PESQUISA!$B$4),ISNUMBER(SEARCH(PESQUISA!$B$3,D14912))),ROW()-1,"")</f>
        <v/>
      </c>
    </row>
    <row r="14913" spans="1:14" x14ac:dyDescent="0.3">
      <c r="A14913" t="s">
        <v>44923</v>
      </c>
      <c r="B14913" t="s">
        <v>31811</v>
      </c>
      <c r="C14913" t="s">
        <v>44924</v>
      </c>
      <c r="D14913" t="s">
        <v>44925</v>
      </c>
      <c r="E14913" t="s">
        <v>40</v>
      </c>
      <c r="F14913" s="7">
        <v>8.11</v>
      </c>
      <c r="G14913" t="s">
        <v>33</v>
      </c>
      <c r="H14913" t="s">
        <v>31814</v>
      </c>
      <c r="I14913" t="s">
        <v>31819</v>
      </c>
      <c r="M14913" t="s">
        <v>36</v>
      </c>
      <c r="N14913" t="str">
        <f>IF(AND(PESQUISA!$B$3&lt;&gt;"",OR(PESQUISA!$B$4="TODAS",B14913=PESQUISA!$B$4),ISNUMBER(SEARCH(PESQUISA!$B$3,D14913))),ROW()-1,"")</f>
        <v/>
      </c>
    </row>
    <row r="14914" spans="1:14" x14ac:dyDescent="0.3">
      <c r="A14914" t="s">
        <v>44926</v>
      </c>
      <c r="B14914" t="s">
        <v>31811</v>
      </c>
      <c r="C14914" t="s">
        <v>44927</v>
      </c>
      <c r="D14914" t="s">
        <v>44928</v>
      </c>
      <c r="E14914" t="s">
        <v>40</v>
      </c>
      <c r="F14914" s="7">
        <v>25.43</v>
      </c>
      <c r="G14914" t="s">
        <v>33</v>
      </c>
      <c r="H14914" t="s">
        <v>31814</v>
      </c>
      <c r="I14914" t="s">
        <v>31819</v>
      </c>
      <c r="M14914" t="s">
        <v>36</v>
      </c>
      <c r="N14914" t="str">
        <f>IF(AND(PESQUISA!$B$3&lt;&gt;"",OR(PESQUISA!$B$4="TODAS",B14914=PESQUISA!$B$4),ISNUMBER(SEARCH(PESQUISA!$B$3,D14914))),ROW()-1,"")</f>
        <v/>
      </c>
    </row>
    <row r="14915" spans="1:14" x14ac:dyDescent="0.3">
      <c r="A14915" t="s">
        <v>44929</v>
      </c>
      <c r="B14915" t="s">
        <v>31811</v>
      </c>
      <c r="C14915" t="s">
        <v>44930</v>
      </c>
      <c r="D14915" t="s">
        <v>44931</v>
      </c>
      <c r="E14915" t="s">
        <v>40</v>
      </c>
      <c r="F14915" s="7">
        <v>15.3</v>
      </c>
      <c r="G14915" t="s">
        <v>33</v>
      </c>
      <c r="H14915" t="s">
        <v>31814</v>
      </c>
      <c r="I14915" t="s">
        <v>31819</v>
      </c>
      <c r="M14915" t="s">
        <v>36</v>
      </c>
      <c r="N14915" t="str">
        <f>IF(AND(PESQUISA!$B$3&lt;&gt;"",OR(PESQUISA!$B$4="TODAS",B14915=PESQUISA!$B$4),ISNUMBER(SEARCH(PESQUISA!$B$3,D14915))),ROW()-1,"")</f>
        <v/>
      </c>
    </row>
    <row r="14916" spans="1:14" x14ac:dyDescent="0.3">
      <c r="A14916" t="s">
        <v>44932</v>
      </c>
      <c r="B14916" t="s">
        <v>31811</v>
      </c>
      <c r="C14916" t="s">
        <v>44933</v>
      </c>
      <c r="D14916" t="s">
        <v>44934</v>
      </c>
      <c r="E14916" t="s">
        <v>40</v>
      </c>
      <c r="F14916" s="7">
        <v>174.5</v>
      </c>
      <c r="G14916" t="s">
        <v>33</v>
      </c>
      <c r="H14916" t="s">
        <v>31814</v>
      </c>
      <c r="I14916" t="s">
        <v>31819</v>
      </c>
      <c r="M14916" t="s">
        <v>36</v>
      </c>
      <c r="N14916" t="str">
        <f>IF(AND(PESQUISA!$B$3&lt;&gt;"",OR(PESQUISA!$B$4="TODAS",B14916=PESQUISA!$B$4),ISNUMBER(SEARCH(PESQUISA!$B$3,D14916))),ROW()-1,"")</f>
        <v/>
      </c>
    </row>
    <row r="14917" spans="1:14" x14ac:dyDescent="0.3">
      <c r="A14917" t="s">
        <v>44935</v>
      </c>
      <c r="B14917" t="s">
        <v>31811</v>
      </c>
      <c r="C14917" t="s">
        <v>44936</v>
      </c>
      <c r="D14917" t="s">
        <v>44937</v>
      </c>
      <c r="E14917" t="s">
        <v>40</v>
      </c>
      <c r="G14917" t="s">
        <v>33</v>
      </c>
      <c r="H14917" t="s">
        <v>31814</v>
      </c>
      <c r="I14917" t="s">
        <v>31819</v>
      </c>
      <c r="M14917" t="s">
        <v>53</v>
      </c>
      <c r="N14917" t="str">
        <f>IF(AND(PESQUISA!$B$3&lt;&gt;"",OR(PESQUISA!$B$4="TODAS",B14917=PESQUISA!$B$4),ISNUMBER(SEARCH(PESQUISA!$B$3,D14917))),ROW()-1,"")</f>
        <v/>
      </c>
    </row>
    <row r="14918" spans="1:14" x14ac:dyDescent="0.3">
      <c r="A14918" t="s">
        <v>44938</v>
      </c>
      <c r="B14918" t="s">
        <v>31811</v>
      </c>
      <c r="C14918" t="s">
        <v>44939</v>
      </c>
      <c r="D14918" t="s">
        <v>44940</v>
      </c>
      <c r="E14918" t="s">
        <v>40</v>
      </c>
      <c r="G14918" t="s">
        <v>33</v>
      </c>
      <c r="H14918" t="s">
        <v>31814</v>
      </c>
      <c r="I14918" t="s">
        <v>31819</v>
      </c>
      <c r="M14918" t="s">
        <v>53</v>
      </c>
      <c r="N14918" t="str">
        <f>IF(AND(PESQUISA!$B$3&lt;&gt;"",OR(PESQUISA!$B$4="TODAS",B14918=PESQUISA!$B$4),ISNUMBER(SEARCH(PESQUISA!$B$3,D14918))),ROW()-1,"")</f>
        <v/>
      </c>
    </row>
    <row r="14919" spans="1:14" x14ac:dyDescent="0.3">
      <c r="A14919" t="s">
        <v>44941</v>
      </c>
      <c r="B14919" t="s">
        <v>31811</v>
      </c>
      <c r="C14919" t="s">
        <v>44942</v>
      </c>
      <c r="D14919" t="s">
        <v>44943</v>
      </c>
      <c r="E14919" t="s">
        <v>40</v>
      </c>
      <c r="G14919" t="s">
        <v>33</v>
      </c>
      <c r="H14919" t="s">
        <v>31814</v>
      </c>
      <c r="I14919" t="s">
        <v>31819</v>
      </c>
      <c r="M14919" t="s">
        <v>53</v>
      </c>
      <c r="N14919" t="str">
        <f>IF(AND(PESQUISA!$B$3&lt;&gt;"",OR(PESQUISA!$B$4="TODAS",B14919=PESQUISA!$B$4),ISNUMBER(SEARCH(PESQUISA!$B$3,D14919))),ROW()-1,"")</f>
        <v/>
      </c>
    </row>
    <row r="14920" spans="1:14" x14ac:dyDescent="0.3">
      <c r="A14920" t="s">
        <v>44944</v>
      </c>
      <c r="B14920" t="s">
        <v>31811</v>
      </c>
      <c r="C14920" t="s">
        <v>44945</v>
      </c>
      <c r="D14920" t="s">
        <v>44946</v>
      </c>
      <c r="E14920" t="s">
        <v>40</v>
      </c>
      <c r="G14920" t="s">
        <v>33</v>
      </c>
      <c r="H14920" t="s">
        <v>31814</v>
      </c>
      <c r="I14920" t="s">
        <v>31819</v>
      </c>
      <c r="M14920" t="s">
        <v>53</v>
      </c>
      <c r="N14920" t="str">
        <f>IF(AND(PESQUISA!$B$3&lt;&gt;"",OR(PESQUISA!$B$4="TODAS",B14920=PESQUISA!$B$4),ISNUMBER(SEARCH(PESQUISA!$B$3,D14920))),ROW()-1,"")</f>
        <v/>
      </c>
    </row>
    <row r="14921" spans="1:14" x14ac:dyDescent="0.3">
      <c r="A14921" t="s">
        <v>44947</v>
      </c>
      <c r="B14921" t="s">
        <v>31811</v>
      </c>
      <c r="C14921" t="s">
        <v>44948</v>
      </c>
      <c r="D14921" t="s">
        <v>44949</v>
      </c>
      <c r="E14921" t="s">
        <v>40</v>
      </c>
      <c r="G14921" t="s">
        <v>33</v>
      </c>
      <c r="H14921" t="s">
        <v>31814</v>
      </c>
      <c r="I14921" t="s">
        <v>31819</v>
      </c>
      <c r="M14921" t="s">
        <v>53</v>
      </c>
      <c r="N14921" t="str">
        <f>IF(AND(PESQUISA!$B$3&lt;&gt;"",OR(PESQUISA!$B$4="TODAS",B14921=PESQUISA!$B$4),ISNUMBER(SEARCH(PESQUISA!$B$3,D14921))),ROW()-1,"")</f>
        <v/>
      </c>
    </row>
    <row r="14922" spans="1:14" x14ac:dyDescent="0.3">
      <c r="A14922" t="s">
        <v>44950</v>
      </c>
      <c r="B14922" t="s">
        <v>31811</v>
      </c>
      <c r="C14922" t="s">
        <v>44951</v>
      </c>
      <c r="D14922" t="s">
        <v>44952</v>
      </c>
      <c r="E14922" t="s">
        <v>40</v>
      </c>
      <c r="G14922" t="s">
        <v>33</v>
      </c>
      <c r="H14922" t="s">
        <v>31814</v>
      </c>
      <c r="I14922" t="s">
        <v>31819</v>
      </c>
      <c r="M14922" t="s">
        <v>53</v>
      </c>
      <c r="N14922" t="str">
        <f>IF(AND(PESQUISA!$B$3&lt;&gt;"",OR(PESQUISA!$B$4="TODAS",B14922=PESQUISA!$B$4),ISNUMBER(SEARCH(PESQUISA!$B$3,D14922))),ROW()-1,"")</f>
        <v/>
      </c>
    </row>
    <row r="14923" spans="1:14" x14ac:dyDescent="0.3">
      <c r="A14923" t="s">
        <v>44953</v>
      </c>
      <c r="B14923" t="s">
        <v>31811</v>
      </c>
      <c r="C14923" t="s">
        <v>44954</v>
      </c>
      <c r="D14923" t="s">
        <v>44955</v>
      </c>
      <c r="E14923" t="s">
        <v>40</v>
      </c>
      <c r="G14923" t="s">
        <v>33</v>
      </c>
      <c r="H14923" t="s">
        <v>31814</v>
      </c>
      <c r="I14923" t="s">
        <v>31819</v>
      </c>
      <c r="M14923" t="s">
        <v>53</v>
      </c>
      <c r="N14923" t="str">
        <f>IF(AND(PESQUISA!$B$3&lt;&gt;"",OR(PESQUISA!$B$4="TODAS",B14923=PESQUISA!$B$4),ISNUMBER(SEARCH(PESQUISA!$B$3,D14923))),ROW()-1,"")</f>
        <v/>
      </c>
    </row>
    <row r="14924" spans="1:14" x14ac:dyDescent="0.3">
      <c r="A14924" t="s">
        <v>44956</v>
      </c>
      <c r="B14924" t="s">
        <v>31811</v>
      </c>
      <c r="C14924" t="s">
        <v>44957</v>
      </c>
      <c r="D14924" t="s">
        <v>44958</v>
      </c>
      <c r="E14924" t="s">
        <v>40</v>
      </c>
      <c r="G14924" t="s">
        <v>33</v>
      </c>
      <c r="H14924" t="s">
        <v>31814</v>
      </c>
      <c r="I14924" t="s">
        <v>31819</v>
      </c>
      <c r="M14924" t="s">
        <v>53</v>
      </c>
      <c r="N14924" t="str">
        <f>IF(AND(PESQUISA!$B$3&lt;&gt;"",OR(PESQUISA!$B$4="TODAS",B14924=PESQUISA!$B$4),ISNUMBER(SEARCH(PESQUISA!$B$3,D14924))),ROW()-1,"")</f>
        <v/>
      </c>
    </row>
    <row r="14925" spans="1:14" x14ac:dyDescent="0.3">
      <c r="A14925" t="s">
        <v>44959</v>
      </c>
      <c r="B14925" t="s">
        <v>31811</v>
      </c>
      <c r="C14925" t="s">
        <v>44960</v>
      </c>
      <c r="D14925" t="s">
        <v>44961</v>
      </c>
      <c r="E14925" t="s">
        <v>40</v>
      </c>
      <c r="G14925" t="s">
        <v>33</v>
      </c>
      <c r="H14925" t="s">
        <v>31814</v>
      </c>
      <c r="I14925" t="s">
        <v>31819</v>
      </c>
      <c r="M14925" t="s">
        <v>53</v>
      </c>
      <c r="N14925" t="str">
        <f>IF(AND(PESQUISA!$B$3&lt;&gt;"",OR(PESQUISA!$B$4="TODAS",B14925=PESQUISA!$B$4),ISNUMBER(SEARCH(PESQUISA!$B$3,D14925))),ROW()-1,"")</f>
        <v/>
      </c>
    </row>
    <row r="14926" spans="1:14" x14ac:dyDescent="0.3">
      <c r="A14926" t="s">
        <v>44962</v>
      </c>
      <c r="B14926" t="s">
        <v>31811</v>
      </c>
      <c r="C14926" t="s">
        <v>44963</v>
      </c>
      <c r="D14926" t="s">
        <v>44964</v>
      </c>
      <c r="E14926" t="s">
        <v>40</v>
      </c>
      <c r="G14926" t="s">
        <v>33</v>
      </c>
      <c r="H14926" t="s">
        <v>31814</v>
      </c>
      <c r="I14926" t="s">
        <v>31819</v>
      </c>
      <c r="M14926" t="s">
        <v>53</v>
      </c>
      <c r="N14926" t="str">
        <f>IF(AND(PESQUISA!$B$3&lt;&gt;"",OR(PESQUISA!$B$4="TODAS",B14926=PESQUISA!$B$4),ISNUMBER(SEARCH(PESQUISA!$B$3,D14926))),ROW()-1,"")</f>
        <v/>
      </c>
    </row>
    <row r="14927" spans="1:14" x14ac:dyDescent="0.3">
      <c r="A14927" t="s">
        <v>44965</v>
      </c>
      <c r="B14927" t="s">
        <v>31811</v>
      </c>
      <c r="C14927" t="s">
        <v>44966</v>
      </c>
      <c r="D14927" t="s">
        <v>44967</v>
      </c>
      <c r="E14927" t="s">
        <v>40</v>
      </c>
      <c r="G14927" t="s">
        <v>33</v>
      </c>
      <c r="H14927" t="s">
        <v>31814</v>
      </c>
      <c r="I14927" t="s">
        <v>31819</v>
      </c>
      <c r="M14927" t="s">
        <v>53</v>
      </c>
      <c r="N14927" t="str">
        <f>IF(AND(PESQUISA!$B$3&lt;&gt;"",OR(PESQUISA!$B$4="TODAS",B14927=PESQUISA!$B$4),ISNUMBER(SEARCH(PESQUISA!$B$3,D14927))),ROW()-1,"")</f>
        <v/>
      </c>
    </row>
    <row r="14928" spans="1:14" x14ac:dyDescent="0.3">
      <c r="A14928" t="s">
        <v>44968</v>
      </c>
      <c r="B14928" t="s">
        <v>31811</v>
      </c>
      <c r="C14928" t="s">
        <v>44969</v>
      </c>
      <c r="D14928" t="s">
        <v>44970</v>
      </c>
      <c r="E14928" t="s">
        <v>40</v>
      </c>
      <c r="G14928" t="s">
        <v>33</v>
      </c>
      <c r="H14928" t="s">
        <v>31814</v>
      </c>
      <c r="I14928" t="s">
        <v>31819</v>
      </c>
      <c r="M14928" t="s">
        <v>53</v>
      </c>
      <c r="N14928" t="str">
        <f>IF(AND(PESQUISA!$B$3&lt;&gt;"",OR(PESQUISA!$B$4="TODAS",B14928=PESQUISA!$B$4),ISNUMBER(SEARCH(PESQUISA!$B$3,D14928))),ROW()-1,"")</f>
        <v/>
      </c>
    </row>
    <row r="14929" spans="1:14" x14ac:dyDescent="0.3">
      <c r="A14929" t="s">
        <v>44971</v>
      </c>
      <c r="B14929" t="s">
        <v>31811</v>
      </c>
      <c r="C14929" t="s">
        <v>44972</v>
      </c>
      <c r="D14929" t="s">
        <v>44973</v>
      </c>
      <c r="E14929" t="s">
        <v>6144</v>
      </c>
      <c r="F14929" s="7">
        <v>0.55000000000000004</v>
      </c>
      <c r="G14929" t="s">
        <v>33</v>
      </c>
      <c r="H14929" t="s">
        <v>31814</v>
      </c>
      <c r="I14929" t="s">
        <v>32340</v>
      </c>
      <c r="M14929" t="s">
        <v>36</v>
      </c>
      <c r="N14929" t="str">
        <f>IF(AND(PESQUISA!$B$3&lt;&gt;"",OR(PESQUISA!$B$4="TODAS",B14929=PESQUISA!$B$4),ISNUMBER(SEARCH(PESQUISA!$B$3,D14929))),ROW()-1,"")</f>
        <v/>
      </c>
    </row>
    <row r="14930" spans="1:14" x14ac:dyDescent="0.3">
      <c r="A14930" t="s">
        <v>44974</v>
      </c>
      <c r="B14930" t="s">
        <v>31811</v>
      </c>
      <c r="C14930" t="s">
        <v>44975</v>
      </c>
      <c r="D14930" t="s">
        <v>44976</v>
      </c>
      <c r="E14930" t="s">
        <v>21689</v>
      </c>
      <c r="F14930" s="7">
        <v>97.91</v>
      </c>
      <c r="G14930" t="s">
        <v>33</v>
      </c>
      <c r="H14930" t="s">
        <v>31814</v>
      </c>
      <c r="I14930" t="s">
        <v>32340</v>
      </c>
      <c r="M14930" t="s">
        <v>36</v>
      </c>
      <c r="N14930" t="str">
        <f>IF(AND(PESQUISA!$B$3&lt;&gt;"",OR(PESQUISA!$B$4="TODAS",B14930=PESQUISA!$B$4),ISNUMBER(SEARCH(PESQUISA!$B$3,D14930))),ROW()-1,"")</f>
        <v/>
      </c>
    </row>
    <row r="14931" spans="1:14" x14ac:dyDescent="0.3">
      <c r="A14931" t="s">
        <v>44977</v>
      </c>
      <c r="B14931" t="s">
        <v>31811</v>
      </c>
      <c r="C14931" t="s">
        <v>44978</v>
      </c>
      <c r="D14931" t="s">
        <v>44979</v>
      </c>
      <c r="E14931" t="s">
        <v>40</v>
      </c>
      <c r="G14931" t="s">
        <v>33</v>
      </c>
      <c r="H14931" t="s">
        <v>31814</v>
      </c>
      <c r="I14931" t="s">
        <v>32347</v>
      </c>
      <c r="M14931" t="s">
        <v>53</v>
      </c>
      <c r="N14931" t="str">
        <f>IF(AND(PESQUISA!$B$3&lt;&gt;"",OR(PESQUISA!$B$4="TODAS",B14931=PESQUISA!$B$4),ISNUMBER(SEARCH(PESQUISA!$B$3,D14931))),ROW()-1,"")</f>
        <v/>
      </c>
    </row>
    <row r="14932" spans="1:14" x14ac:dyDescent="0.3">
      <c r="A14932" t="s">
        <v>44980</v>
      </c>
      <c r="B14932" t="s">
        <v>31811</v>
      </c>
      <c r="C14932" t="s">
        <v>44981</v>
      </c>
      <c r="D14932" t="s">
        <v>44982</v>
      </c>
      <c r="E14932" t="s">
        <v>40</v>
      </c>
      <c r="G14932" t="s">
        <v>33</v>
      </c>
      <c r="H14932" t="s">
        <v>31814</v>
      </c>
      <c r="I14932" t="s">
        <v>32347</v>
      </c>
      <c r="M14932" t="s">
        <v>53</v>
      </c>
      <c r="N14932" t="str">
        <f>IF(AND(PESQUISA!$B$3&lt;&gt;"",OR(PESQUISA!$B$4="TODAS",B14932=PESQUISA!$B$4),ISNUMBER(SEARCH(PESQUISA!$B$3,D14932))),ROW()-1,"")</f>
        <v/>
      </c>
    </row>
    <row r="14933" spans="1:14" x14ac:dyDescent="0.3">
      <c r="A14933" t="s">
        <v>44983</v>
      </c>
      <c r="B14933" t="s">
        <v>31811</v>
      </c>
      <c r="C14933" t="s">
        <v>44984</v>
      </c>
      <c r="D14933" t="s">
        <v>44985</v>
      </c>
      <c r="E14933" t="s">
        <v>40</v>
      </c>
      <c r="G14933" t="s">
        <v>33</v>
      </c>
      <c r="H14933" t="s">
        <v>31814</v>
      </c>
      <c r="I14933" t="s">
        <v>32347</v>
      </c>
      <c r="M14933" t="s">
        <v>53</v>
      </c>
      <c r="N14933" t="str">
        <f>IF(AND(PESQUISA!$B$3&lt;&gt;"",OR(PESQUISA!$B$4="TODAS",B14933=PESQUISA!$B$4),ISNUMBER(SEARCH(PESQUISA!$B$3,D14933))),ROW()-1,"")</f>
        <v/>
      </c>
    </row>
    <row r="14934" spans="1:14" x14ac:dyDescent="0.3">
      <c r="A14934" t="s">
        <v>44986</v>
      </c>
      <c r="B14934" t="s">
        <v>31811</v>
      </c>
      <c r="C14934" t="s">
        <v>44987</v>
      </c>
      <c r="D14934" t="s">
        <v>44988</v>
      </c>
      <c r="E14934" t="s">
        <v>40</v>
      </c>
      <c r="G14934" t="s">
        <v>33</v>
      </c>
      <c r="H14934" t="s">
        <v>31814</v>
      </c>
      <c r="I14934" t="s">
        <v>32347</v>
      </c>
      <c r="M14934" t="s">
        <v>53</v>
      </c>
      <c r="N14934" t="str">
        <f>IF(AND(PESQUISA!$B$3&lt;&gt;"",OR(PESQUISA!$B$4="TODAS",B14934=PESQUISA!$B$4),ISNUMBER(SEARCH(PESQUISA!$B$3,D14934))),ROW()-1,"")</f>
        <v/>
      </c>
    </row>
    <row r="14935" spans="1:14" x14ac:dyDescent="0.3">
      <c r="A14935" t="s">
        <v>44989</v>
      </c>
      <c r="B14935" t="s">
        <v>31811</v>
      </c>
      <c r="C14935" t="s">
        <v>44990</v>
      </c>
      <c r="D14935" t="s">
        <v>44991</v>
      </c>
      <c r="E14935" t="s">
        <v>40</v>
      </c>
      <c r="G14935" t="s">
        <v>33</v>
      </c>
      <c r="H14935" t="s">
        <v>31814</v>
      </c>
      <c r="I14935" t="s">
        <v>32347</v>
      </c>
      <c r="M14935" t="s">
        <v>53</v>
      </c>
      <c r="N14935" t="str">
        <f>IF(AND(PESQUISA!$B$3&lt;&gt;"",OR(PESQUISA!$B$4="TODAS",B14935=PESQUISA!$B$4),ISNUMBER(SEARCH(PESQUISA!$B$3,D14935))),ROW()-1,"")</f>
        <v/>
      </c>
    </row>
    <row r="14936" spans="1:14" x14ac:dyDescent="0.3">
      <c r="A14936" t="s">
        <v>44992</v>
      </c>
      <c r="B14936" t="s">
        <v>31811</v>
      </c>
      <c r="C14936" t="s">
        <v>44993</v>
      </c>
      <c r="D14936" t="s">
        <v>44994</v>
      </c>
      <c r="E14936" t="s">
        <v>40</v>
      </c>
      <c r="G14936" t="s">
        <v>33</v>
      </c>
      <c r="H14936" t="s">
        <v>31814</v>
      </c>
      <c r="I14936" t="s">
        <v>32347</v>
      </c>
      <c r="M14936" t="s">
        <v>53</v>
      </c>
      <c r="N14936" t="str">
        <f>IF(AND(PESQUISA!$B$3&lt;&gt;"",OR(PESQUISA!$B$4="TODAS",B14936=PESQUISA!$B$4),ISNUMBER(SEARCH(PESQUISA!$B$3,D14936))),ROW()-1,"")</f>
        <v/>
      </c>
    </row>
    <row r="14937" spans="1:14" x14ac:dyDescent="0.3">
      <c r="A14937" t="s">
        <v>44995</v>
      </c>
      <c r="B14937" t="s">
        <v>31811</v>
      </c>
      <c r="C14937" t="s">
        <v>44996</v>
      </c>
      <c r="D14937" t="s">
        <v>44997</v>
      </c>
      <c r="E14937" t="s">
        <v>40</v>
      </c>
      <c r="G14937" t="s">
        <v>33</v>
      </c>
      <c r="H14937" t="s">
        <v>31814</v>
      </c>
      <c r="I14937" t="s">
        <v>32347</v>
      </c>
      <c r="M14937" t="s">
        <v>53</v>
      </c>
      <c r="N14937" t="str">
        <f>IF(AND(PESQUISA!$B$3&lt;&gt;"",OR(PESQUISA!$B$4="TODAS",B14937=PESQUISA!$B$4),ISNUMBER(SEARCH(PESQUISA!$B$3,D14937))),ROW()-1,"")</f>
        <v/>
      </c>
    </row>
    <row r="14938" spans="1:14" x14ac:dyDescent="0.3">
      <c r="A14938" t="s">
        <v>44998</v>
      </c>
      <c r="B14938" t="s">
        <v>31811</v>
      </c>
      <c r="C14938" t="s">
        <v>44999</v>
      </c>
      <c r="D14938" t="s">
        <v>45000</v>
      </c>
      <c r="E14938" t="s">
        <v>40</v>
      </c>
      <c r="F14938" s="7">
        <v>37.119999999999997</v>
      </c>
      <c r="G14938" t="s">
        <v>33</v>
      </c>
      <c r="H14938" t="s">
        <v>31814</v>
      </c>
      <c r="I14938" t="s">
        <v>31819</v>
      </c>
      <c r="M14938" t="s">
        <v>36</v>
      </c>
      <c r="N14938" t="str">
        <f>IF(AND(PESQUISA!$B$3&lt;&gt;"",OR(PESQUISA!$B$4="TODAS",B14938=PESQUISA!$B$4),ISNUMBER(SEARCH(PESQUISA!$B$3,D14938))),ROW()-1,"")</f>
        <v/>
      </c>
    </row>
    <row r="14939" spans="1:14" x14ac:dyDescent="0.3">
      <c r="A14939" t="s">
        <v>45001</v>
      </c>
      <c r="B14939" t="s">
        <v>31811</v>
      </c>
      <c r="C14939" t="s">
        <v>45002</v>
      </c>
      <c r="D14939" t="s">
        <v>45003</v>
      </c>
      <c r="E14939" t="s">
        <v>40</v>
      </c>
      <c r="F14939" s="7">
        <v>188.83</v>
      </c>
      <c r="G14939" t="s">
        <v>33</v>
      </c>
      <c r="H14939" t="s">
        <v>31814</v>
      </c>
      <c r="I14939" t="s">
        <v>31819</v>
      </c>
      <c r="M14939" t="s">
        <v>36</v>
      </c>
      <c r="N14939" t="str">
        <f>IF(AND(PESQUISA!$B$3&lt;&gt;"",OR(PESQUISA!$B$4="TODAS",B14939=PESQUISA!$B$4),ISNUMBER(SEARCH(PESQUISA!$B$3,D14939))),ROW()-1,"")</f>
        <v/>
      </c>
    </row>
    <row r="14940" spans="1:14" x14ac:dyDescent="0.3">
      <c r="A14940" t="s">
        <v>45004</v>
      </c>
      <c r="B14940" t="s">
        <v>31811</v>
      </c>
      <c r="C14940" t="s">
        <v>45005</v>
      </c>
      <c r="D14940" t="s">
        <v>45006</v>
      </c>
      <c r="E14940" t="s">
        <v>60</v>
      </c>
      <c r="F14940" s="7">
        <v>5.49</v>
      </c>
      <c r="G14940" t="s">
        <v>33</v>
      </c>
      <c r="H14940" t="s">
        <v>31814</v>
      </c>
      <c r="I14940" t="s">
        <v>31819</v>
      </c>
      <c r="M14940" t="s">
        <v>36</v>
      </c>
      <c r="N14940" t="str">
        <f>IF(AND(PESQUISA!$B$3&lt;&gt;"",OR(PESQUISA!$B$4="TODAS",B14940=PESQUISA!$B$4),ISNUMBER(SEARCH(PESQUISA!$B$3,D14940))),ROW()-1,"")</f>
        <v/>
      </c>
    </row>
    <row r="14941" spans="1:14" x14ac:dyDescent="0.3">
      <c r="A14941" t="s">
        <v>45007</v>
      </c>
      <c r="B14941" t="s">
        <v>31811</v>
      </c>
      <c r="C14941" t="s">
        <v>45008</v>
      </c>
      <c r="D14941" t="s">
        <v>45009</v>
      </c>
      <c r="E14941" t="s">
        <v>40</v>
      </c>
      <c r="F14941" s="7">
        <v>27.95</v>
      </c>
      <c r="G14941" t="s">
        <v>33</v>
      </c>
      <c r="H14941" t="s">
        <v>31814</v>
      </c>
      <c r="I14941" t="s">
        <v>31819</v>
      </c>
      <c r="M14941" t="s">
        <v>36</v>
      </c>
      <c r="N14941" t="str">
        <f>IF(AND(PESQUISA!$B$3&lt;&gt;"",OR(PESQUISA!$B$4="TODAS",B14941=PESQUISA!$B$4),ISNUMBER(SEARCH(PESQUISA!$B$3,D14941))),ROW()-1,"")</f>
        <v/>
      </c>
    </row>
    <row r="14942" spans="1:14" x14ac:dyDescent="0.3">
      <c r="A14942" t="s">
        <v>45010</v>
      </c>
      <c r="B14942" t="s">
        <v>31811</v>
      </c>
      <c r="C14942" t="s">
        <v>45011</v>
      </c>
      <c r="D14942" t="s">
        <v>45012</v>
      </c>
      <c r="E14942" t="s">
        <v>60</v>
      </c>
      <c r="F14942" s="7">
        <v>24.5</v>
      </c>
      <c r="G14942" t="s">
        <v>33</v>
      </c>
      <c r="H14942" t="s">
        <v>31814</v>
      </c>
      <c r="I14942" t="s">
        <v>31819</v>
      </c>
      <c r="M14942" t="s">
        <v>36</v>
      </c>
      <c r="N14942" t="str">
        <f>IF(AND(PESQUISA!$B$3&lt;&gt;"",OR(PESQUISA!$B$4="TODAS",B14942=PESQUISA!$B$4),ISNUMBER(SEARCH(PESQUISA!$B$3,D14942))),ROW()-1,"")</f>
        <v/>
      </c>
    </row>
    <row r="14943" spans="1:14" x14ac:dyDescent="0.3">
      <c r="A14943" t="s">
        <v>45013</v>
      </c>
      <c r="B14943" t="s">
        <v>31811</v>
      </c>
      <c r="C14943" t="s">
        <v>45014</v>
      </c>
      <c r="D14943" t="s">
        <v>45015</v>
      </c>
      <c r="E14943" t="s">
        <v>60</v>
      </c>
      <c r="F14943" s="7">
        <v>50.13</v>
      </c>
      <c r="G14943" t="s">
        <v>33</v>
      </c>
      <c r="H14943" t="s">
        <v>31814</v>
      </c>
      <c r="I14943" t="s">
        <v>31819</v>
      </c>
      <c r="M14943" t="s">
        <v>36</v>
      </c>
      <c r="N14943" t="str">
        <f>IF(AND(PESQUISA!$B$3&lt;&gt;"",OR(PESQUISA!$B$4="TODAS",B14943=PESQUISA!$B$4),ISNUMBER(SEARCH(PESQUISA!$B$3,D14943))),ROW()-1,"")</f>
        <v/>
      </c>
    </row>
    <row r="14944" spans="1:14" x14ac:dyDescent="0.3">
      <c r="A14944" t="s">
        <v>45016</v>
      </c>
      <c r="B14944" t="s">
        <v>31811</v>
      </c>
      <c r="C14944" t="s">
        <v>45017</v>
      </c>
      <c r="D14944" t="s">
        <v>45018</v>
      </c>
      <c r="E14944" t="s">
        <v>60</v>
      </c>
      <c r="F14944" s="7">
        <v>9.83</v>
      </c>
      <c r="G14944" t="s">
        <v>33</v>
      </c>
      <c r="H14944" t="s">
        <v>31814</v>
      </c>
      <c r="I14944" t="s">
        <v>31819</v>
      </c>
      <c r="M14944" t="s">
        <v>36</v>
      </c>
      <c r="N14944" t="str">
        <f>IF(AND(PESQUISA!$B$3&lt;&gt;"",OR(PESQUISA!$B$4="TODAS",B14944=PESQUISA!$B$4),ISNUMBER(SEARCH(PESQUISA!$B$3,D14944))),ROW()-1,"")</f>
        <v/>
      </c>
    </row>
    <row r="14945" spans="1:14" x14ac:dyDescent="0.3">
      <c r="A14945" t="s">
        <v>45019</v>
      </c>
      <c r="B14945" t="s">
        <v>31811</v>
      </c>
      <c r="C14945" t="s">
        <v>45020</v>
      </c>
      <c r="D14945" t="s">
        <v>45021</v>
      </c>
      <c r="E14945" t="s">
        <v>40</v>
      </c>
      <c r="F14945" s="7">
        <v>5.48</v>
      </c>
      <c r="G14945" t="s">
        <v>33</v>
      </c>
      <c r="H14945" t="s">
        <v>31814</v>
      </c>
      <c r="I14945" t="s">
        <v>31819</v>
      </c>
      <c r="M14945" t="s">
        <v>36</v>
      </c>
      <c r="N14945" t="str">
        <f>IF(AND(PESQUISA!$B$3&lt;&gt;"",OR(PESQUISA!$B$4="TODAS",B14945=PESQUISA!$B$4),ISNUMBER(SEARCH(PESQUISA!$B$3,D14945))),ROW()-1,"")</f>
        <v/>
      </c>
    </row>
    <row r="14946" spans="1:14" x14ac:dyDescent="0.3">
      <c r="A14946" t="s">
        <v>45022</v>
      </c>
      <c r="B14946" t="s">
        <v>31811</v>
      </c>
      <c r="C14946" t="s">
        <v>45023</v>
      </c>
      <c r="D14946" t="s">
        <v>45024</v>
      </c>
      <c r="E14946" t="s">
        <v>40</v>
      </c>
      <c r="F14946" s="7">
        <v>5</v>
      </c>
      <c r="G14946" t="s">
        <v>33</v>
      </c>
      <c r="H14946" t="s">
        <v>31814</v>
      </c>
      <c r="I14946" t="s">
        <v>31819</v>
      </c>
      <c r="M14946" t="s">
        <v>36</v>
      </c>
      <c r="N14946" t="str">
        <f>IF(AND(PESQUISA!$B$3&lt;&gt;"",OR(PESQUISA!$B$4="TODAS",B14946=PESQUISA!$B$4),ISNUMBER(SEARCH(PESQUISA!$B$3,D14946))),ROW()-1,"")</f>
        <v/>
      </c>
    </row>
    <row r="14947" spans="1:14" x14ac:dyDescent="0.3">
      <c r="A14947" t="s">
        <v>45025</v>
      </c>
      <c r="B14947" t="s">
        <v>31811</v>
      </c>
      <c r="C14947" t="s">
        <v>45026</v>
      </c>
      <c r="D14947" t="s">
        <v>45027</v>
      </c>
      <c r="E14947" t="s">
        <v>40</v>
      </c>
      <c r="F14947" s="7">
        <v>8.81</v>
      </c>
      <c r="G14947" t="s">
        <v>33</v>
      </c>
      <c r="H14947" t="s">
        <v>31814</v>
      </c>
      <c r="I14947" t="s">
        <v>31819</v>
      </c>
      <c r="M14947" t="s">
        <v>36</v>
      </c>
      <c r="N14947" t="str">
        <f>IF(AND(PESQUISA!$B$3&lt;&gt;"",OR(PESQUISA!$B$4="TODAS",B14947=PESQUISA!$B$4),ISNUMBER(SEARCH(PESQUISA!$B$3,D14947))),ROW()-1,"")</f>
        <v/>
      </c>
    </row>
    <row r="14948" spans="1:14" x14ac:dyDescent="0.3">
      <c r="A14948" t="s">
        <v>45028</v>
      </c>
      <c r="B14948" t="s">
        <v>31811</v>
      </c>
      <c r="C14948" t="s">
        <v>45029</v>
      </c>
      <c r="D14948" t="s">
        <v>45030</v>
      </c>
      <c r="E14948" t="s">
        <v>60</v>
      </c>
      <c r="G14948" t="s">
        <v>33</v>
      </c>
      <c r="H14948" t="s">
        <v>31814</v>
      </c>
      <c r="I14948" t="s">
        <v>31819</v>
      </c>
      <c r="M14948" t="s">
        <v>53</v>
      </c>
      <c r="N14948" t="str">
        <f>IF(AND(PESQUISA!$B$3&lt;&gt;"",OR(PESQUISA!$B$4="TODAS",B14948=PESQUISA!$B$4),ISNUMBER(SEARCH(PESQUISA!$B$3,D14948))),ROW()-1,"")</f>
        <v/>
      </c>
    </row>
    <row r="14949" spans="1:14" x14ac:dyDescent="0.3">
      <c r="A14949" t="s">
        <v>45031</v>
      </c>
      <c r="B14949" t="s">
        <v>31811</v>
      </c>
      <c r="C14949" t="s">
        <v>45032</v>
      </c>
      <c r="D14949" t="s">
        <v>45033</v>
      </c>
      <c r="E14949" t="s">
        <v>60</v>
      </c>
      <c r="G14949" t="s">
        <v>33</v>
      </c>
      <c r="H14949" t="s">
        <v>31814</v>
      </c>
      <c r="I14949" t="s">
        <v>31819</v>
      </c>
      <c r="M14949" t="s">
        <v>53</v>
      </c>
      <c r="N14949" t="str">
        <f>IF(AND(PESQUISA!$B$3&lt;&gt;"",OR(PESQUISA!$B$4="TODAS",B14949=PESQUISA!$B$4),ISNUMBER(SEARCH(PESQUISA!$B$3,D14949))),ROW()-1,"")</f>
        <v/>
      </c>
    </row>
    <row r="14950" spans="1:14" x14ac:dyDescent="0.3">
      <c r="A14950" t="s">
        <v>45034</v>
      </c>
      <c r="B14950" t="s">
        <v>31811</v>
      </c>
      <c r="C14950" t="s">
        <v>45035</v>
      </c>
      <c r="D14950" t="s">
        <v>45036</v>
      </c>
      <c r="E14950" t="s">
        <v>60</v>
      </c>
      <c r="G14950" t="s">
        <v>33</v>
      </c>
      <c r="H14950" t="s">
        <v>31814</v>
      </c>
      <c r="I14950" t="s">
        <v>31819</v>
      </c>
      <c r="M14950" t="s">
        <v>53</v>
      </c>
      <c r="N14950" t="str">
        <f>IF(AND(PESQUISA!$B$3&lt;&gt;"",OR(PESQUISA!$B$4="TODAS",B14950=PESQUISA!$B$4),ISNUMBER(SEARCH(PESQUISA!$B$3,D14950))),ROW()-1,"")</f>
        <v/>
      </c>
    </row>
    <row r="14951" spans="1:14" x14ac:dyDescent="0.3">
      <c r="A14951" t="s">
        <v>45037</v>
      </c>
      <c r="B14951" t="s">
        <v>31811</v>
      </c>
      <c r="C14951" t="s">
        <v>45038</v>
      </c>
      <c r="D14951" t="s">
        <v>45039</v>
      </c>
      <c r="E14951" t="s">
        <v>60</v>
      </c>
      <c r="G14951" t="s">
        <v>33</v>
      </c>
      <c r="H14951" t="s">
        <v>31814</v>
      </c>
      <c r="I14951" t="s">
        <v>31819</v>
      </c>
      <c r="M14951" t="s">
        <v>53</v>
      </c>
      <c r="N14951" t="str">
        <f>IF(AND(PESQUISA!$B$3&lt;&gt;"",OR(PESQUISA!$B$4="TODAS",B14951=PESQUISA!$B$4),ISNUMBER(SEARCH(PESQUISA!$B$3,D14951))),ROW()-1,"")</f>
        <v/>
      </c>
    </row>
    <row r="14952" spans="1:14" x14ac:dyDescent="0.3">
      <c r="A14952" t="s">
        <v>45040</v>
      </c>
      <c r="B14952" t="s">
        <v>31811</v>
      </c>
      <c r="C14952" t="s">
        <v>45041</v>
      </c>
      <c r="D14952" t="s">
        <v>45042</v>
      </c>
      <c r="E14952" t="s">
        <v>60</v>
      </c>
      <c r="G14952" t="s">
        <v>33</v>
      </c>
      <c r="H14952" t="s">
        <v>31814</v>
      </c>
      <c r="I14952" t="s">
        <v>31819</v>
      </c>
      <c r="M14952" t="s">
        <v>53</v>
      </c>
      <c r="N14952" t="str">
        <f>IF(AND(PESQUISA!$B$3&lt;&gt;"",OR(PESQUISA!$B$4="TODAS",B14952=PESQUISA!$B$4),ISNUMBER(SEARCH(PESQUISA!$B$3,D14952))),ROW()-1,"")</f>
        <v/>
      </c>
    </row>
    <row r="14953" spans="1:14" x14ac:dyDescent="0.3">
      <c r="A14953" t="s">
        <v>45043</v>
      </c>
      <c r="B14953" t="s">
        <v>31811</v>
      </c>
      <c r="C14953" t="s">
        <v>45044</v>
      </c>
      <c r="D14953" t="s">
        <v>45045</v>
      </c>
      <c r="E14953" t="s">
        <v>60</v>
      </c>
      <c r="G14953" t="s">
        <v>33</v>
      </c>
      <c r="H14953" t="s">
        <v>31814</v>
      </c>
      <c r="I14953" t="s">
        <v>31819</v>
      </c>
      <c r="M14953" t="s">
        <v>53</v>
      </c>
      <c r="N14953" t="str">
        <f>IF(AND(PESQUISA!$B$3&lt;&gt;"",OR(PESQUISA!$B$4="TODAS",B14953=PESQUISA!$B$4),ISNUMBER(SEARCH(PESQUISA!$B$3,D14953))),ROW()-1,"")</f>
        <v/>
      </c>
    </row>
    <row r="14954" spans="1:14" x14ac:dyDescent="0.3">
      <c r="A14954" t="s">
        <v>45046</v>
      </c>
      <c r="B14954" t="s">
        <v>31811</v>
      </c>
      <c r="C14954" t="s">
        <v>45047</v>
      </c>
      <c r="D14954" t="s">
        <v>45048</v>
      </c>
      <c r="E14954" t="s">
        <v>60</v>
      </c>
      <c r="G14954" t="s">
        <v>33</v>
      </c>
      <c r="H14954" t="s">
        <v>31814</v>
      </c>
      <c r="I14954" t="s">
        <v>31819</v>
      </c>
      <c r="M14954" t="s">
        <v>53</v>
      </c>
      <c r="N14954" t="str">
        <f>IF(AND(PESQUISA!$B$3&lt;&gt;"",OR(PESQUISA!$B$4="TODAS",B14954=PESQUISA!$B$4),ISNUMBER(SEARCH(PESQUISA!$B$3,D14954))),ROW()-1,"")</f>
        <v/>
      </c>
    </row>
    <row r="14955" spans="1:14" x14ac:dyDescent="0.3">
      <c r="A14955" t="s">
        <v>45049</v>
      </c>
      <c r="B14955" t="s">
        <v>31811</v>
      </c>
      <c r="C14955" t="s">
        <v>45050</v>
      </c>
      <c r="D14955" t="s">
        <v>45051</v>
      </c>
      <c r="E14955" t="s">
        <v>60</v>
      </c>
      <c r="G14955" t="s">
        <v>33</v>
      </c>
      <c r="H14955" t="s">
        <v>31814</v>
      </c>
      <c r="I14955" t="s">
        <v>31819</v>
      </c>
      <c r="M14955" t="s">
        <v>53</v>
      </c>
      <c r="N14955" t="str">
        <f>IF(AND(PESQUISA!$B$3&lt;&gt;"",OR(PESQUISA!$B$4="TODAS",B14955=PESQUISA!$B$4),ISNUMBER(SEARCH(PESQUISA!$B$3,D14955))),ROW()-1,"")</f>
        <v/>
      </c>
    </row>
    <row r="14956" spans="1:14" x14ac:dyDescent="0.3">
      <c r="A14956" t="s">
        <v>45052</v>
      </c>
      <c r="B14956" t="s">
        <v>31811</v>
      </c>
      <c r="C14956" t="s">
        <v>45053</v>
      </c>
      <c r="D14956" t="s">
        <v>45054</v>
      </c>
      <c r="E14956" t="s">
        <v>60</v>
      </c>
      <c r="G14956" t="s">
        <v>33</v>
      </c>
      <c r="H14956" t="s">
        <v>31814</v>
      </c>
      <c r="I14956" t="s">
        <v>31819</v>
      </c>
      <c r="M14956" t="s">
        <v>53</v>
      </c>
      <c r="N14956" t="str">
        <f>IF(AND(PESQUISA!$B$3&lt;&gt;"",OR(PESQUISA!$B$4="TODAS",B14956=PESQUISA!$B$4),ISNUMBER(SEARCH(PESQUISA!$B$3,D14956))),ROW()-1,"")</f>
        <v/>
      </c>
    </row>
    <row r="14957" spans="1:14" x14ac:dyDescent="0.3">
      <c r="A14957" t="s">
        <v>45055</v>
      </c>
      <c r="B14957" t="s">
        <v>31811</v>
      </c>
      <c r="C14957" t="s">
        <v>45056</v>
      </c>
      <c r="D14957" t="s">
        <v>45057</v>
      </c>
      <c r="E14957" t="s">
        <v>60</v>
      </c>
      <c r="G14957" t="s">
        <v>33</v>
      </c>
      <c r="H14957" t="s">
        <v>31814</v>
      </c>
      <c r="I14957" t="s">
        <v>31819</v>
      </c>
      <c r="M14957" t="s">
        <v>53</v>
      </c>
      <c r="N14957" t="str">
        <f>IF(AND(PESQUISA!$B$3&lt;&gt;"",OR(PESQUISA!$B$4="TODAS",B14957=PESQUISA!$B$4),ISNUMBER(SEARCH(PESQUISA!$B$3,D14957))),ROW()-1,"")</f>
        <v/>
      </c>
    </row>
    <row r="14958" spans="1:14" x14ac:dyDescent="0.3">
      <c r="A14958" t="s">
        <v>45058</v>
      </c>
      <c r="B14958" t="s">
        <v>31811</v>
      </c>
      <c r="C14958" t="s">
        <v>45059</v>
      </c>
      <c r="D14958" t="s">
        <v>45060</v>
      </c>
      <c r="E14958" t="s">
        <v>60</v>
      </c>
      <c r="G14958" t="s">
        <v>33</v>
      </c>
      <c r="H14958" t="s">
        <v>31814</v>
      </c>
      <c r="I14958" t="s">
        <v>31819</v>
      </c>
      <c r="M14958" t="s">
        <v>53</v>
      </c>
      <c r="N14958" t="str">
        <f>IF(AND(PESQUISA!$B$3&lt;&gt;"",OR(PESQUISA!$B$4="TODAS",B14958=PESQUISA!$B$4),ISNUMBER(SEARCH(PESQUISA!$B$3,D14958))),ROW()-1,"")</f>
        <v/>
      </c>
    </row>
    <row r="14959" spans="1:14" x14ac:dyDescent="0.3">
      <c r="A14959" t="s">
        <v>45061</v>
      </c>
      <c r="B14959" t="s">
        <v>31811</v>
      </c>
      <c r="C14959" t="s">
        <v>45062</v>
      </c>
      <c r="D14959" t="s">
        <v>45063</v>
      </c>
      <c r="E14959" t="s">
        <v>60</v>
      </c>
      <c r="G14959" t="s">
        <v>33</v>
      </c>
      <c r="H14959" t="s">
        <v>31814</v>
      </c>
      <c r="I14959" t="s">
        <v>31819</v>
      </c>
      <c r="M14959" t="s">
        <v>53</v>
      </c>
      <c r="N14959" t="str">
        <f>IF(AND(PESQUISA!$B$3&lt;&gt;"",OR(PESQUISA!$B$4="TODAS",B14959=PESQUISA!$B$4),ISNUMBER(SEARCH(PESQUISA!$B$3,D14959))),ROW()-1,"")</f>
        <v/>
      </c>
    </row>
    <row r="14960" spans="1:14" x14ac:dyDescent="0.3">
      <c r="A14960" t="s">
        <v>45064</v>
      </c>
      <c r="B14960" t="s">
        <v>31811</v>
      </c>
      <c r="C14960" t="s">
        <v>45065</v>
      </c>
      <c r="D14960" t="s">
        <v>45066</v>
      </c>
      <c r="E14960" t="s">
        <v>60</v>
      </c>
      <c r="G14960" t="s">
        <v>33</v>
      </c>
      <c r="H14960" t="s">
        <v>31814</v>
      </c>
      <c r="I14960" t="s">
        <v>31819</v>
      </c>
      <c r="M14960" t="s">
        <v>53</v>
      </c>
      <c r="N14960" t="str">
        <f>IF(AND(PESQUISA!$B$3&lt;&gt;"",OR(PESQUISA!$B$4="TODAS",B14960=PESQUISA!$B$4),ISNUMBER(SEARCH(PESQUISA!$B$3,D14960))),ROW()-1,"")</f>
        <v/>
      </c>
    </row>
    <row r="14961" spans="1:14" x14ac:dyDescent="0.3">
      <c r="A14961" t="s">
        <v>45067</v>
      </c>
      <c r="B14961" t="s">
        <v>31811</v>
      </c>
      <c r="C14961" t="s">
        <v>45068</v>
      </c>
      <c r="D14961" t="s">
        <v>45069</v>
      </c>
      <c r="E14961" t="s">
        <v>60</v>
      </c>
      <c r="G14961" t="s">
        <v>33</v>
      </c>
      <c r="H14961" t="s">
        <v>31814</v>
      </c>
      <c r="I14961" t="s">
        <v>31819</v>
      </c>
      <c r="M14961" t="s">
        <v>53</v>
      </c>
      <c r="N14961" t="str">
        <f>IF(AND(PESQUISA!$B$3&lt;&gt;"",OR(PESQUISA!$B$4="TODAS",B14961=PESQUISA!$B$4),ISNUMBER(SEARCH(PESQUISA!$B$3,D14961))),ROW()-1,"")</f>
        <v/>
      </c>
    </row>
    <row r="14962" spans="1:14" x14ac:dyDescent="0.3">
      <c r="A14962" t="s">
        <v>45070</v>
      </c>
      <c r="B14962" t="s">
        <v>31811</v>
      </c>
      <c r="C14962" t="s">
        <v>45071</v>
      </c>
      <c r="D14962" t="s">
        <v>45072</v>
      </c>
      <c r="E14962" t="s">
        <v>60</v>
      </c>
      <c r="G14962" t="s">
        <v>33</v>
      </c>
      <c r="H14962" t="s">
        <v>31814</v>
      </c>
      <c r="I14962" t="s">
        <v>31819</v>
      </c>
      <c r="M14962" t="s">
        <v>53</v>
      </c>
      <c r="N14962" t="str">
        <f>IF(AND(PESQUISA!$B$3&lt;&gt;"",OR(PESQUISA!$B$4="TODAS",B14962=PESQUISA!$B$4),ISNUMBER(SEARCH(PESQUISA!$B$3,D14962))),ROW()-1,"")</f>
        <v/>
      </c>
    </row>
    <row r="14963" spans="1:14" x14ac:dyDescent="0.3">
      <c r="A14963" t="s">
        <v>45073</v>
      </c>
      <c r="B14963" t="s">
        <v>31811</v>
      </c>
      <c r="C14963" t="s">
        <v>45074</v>
      </c>
      <c r="D14963" t="s">
        <v>45075</v>
      </c>
      <c r="E14963" t="s">
        <v>60</v>
      </c>
      <c r="G14963" t="s">
        <v>33</v>
      </c>
      <c r="H14963" t="s">
        <v>31814</v>
      </c>
      <c r="I14963" t="s">
        <v>31819</v>
      </c>
      <c r="M14963" t="s">
        <v>53</v>
      </c>
      <c r="N14963" t="str">
        <f>IF(AND(PESQUISA!$B$3&lt;&gt;"",OR(PESQUISA!$B$4="TODAS",B14963=PESQUISA!$B$4),ISNUMBER(SEARCH(PESQUISA!$B$3,D14963))),ROW()-1,"")</f>
        <v/>
      </c>
    </row>
    <row r="14964" spans="1:14" x14ac:dyDescent="0.3">
      <c r="A14964" t="s">
        <v>45076</v>
      </c>
      <c r="B14964" t="s">
        <v>31811</v>
      </c>
      <c r="C14964" t="s">
        <v>45077</v>
      </c>
      <c r="D14964" t="s">
        <v>45078</v>
      </c>
      <c r="E14964" t="s">
        <v>60</v>
      </c>
      <c r="G14964" t="s">
        <v>33</v>
      </c>
      <c r="H14964" t="s">
        <v>31814</v>
      </c>
      <c r="I14964" t="s">
        <v>31819</v>
      </c>
      <c r="M14964" t="s">
        <v>53</v>
      </c>
      <c r="N14964" t="str">
        <f>IF(AND(PESQUISA!$B$3&lt;&gt;"",OR(PESQUISA!$B$4="TODAS",B14964=PESQUISA!$B$4),ISNUMBER(SEARCH(PESQUISA!$B$3,D14964))),ROW()-1,"")</f>
        <v/>
      </c>
    </row>
    <row r="14965" spans="1:14" x14ac:dyDescent="0.3">
      <c r="A14965" t="s">
        <v>45079</v>
      </c>
      <c r="B14965" t="s">
        <v>31811</v>
      </c>
      <c r="C14965" t="s">
        <v>45080</v>
      </c>
      <c r="D14965" t="s">
        <v>45081</v>
      </c>
      <c r="E14965" t="s">
        <v>60</v>
      </c>
      <c r="G14965" t="s">
        <v>33</v>
      </c>
      <c r="H14965" t="s">
        <v>31814</v>
      </c>
      <c r="I14965" t="s">
        <v>31819</v>
      </c>
      <c r="M14965" t="s">
        <v>53</v>
      </c>
      <c r="N14965" t="str">
        <f>IF(AND(PESQUISA!$B$3&lt;&gt;"",OR(PESQUISA!$B$4="TODAS",B14965=PESQUISA!$B$4),ISNUMBER(SEARCH(PESQUISA!$B$3,D14965))),ROW()-1,"")</f>
        <v/>
      </c>
    </row>
    <row r="14966" spans="1:14" x14ac:dyDescent="0.3">
      <c r="A14966" t="s">
        <v>45082</v>
      </c>
      <c r="B14966" t="s">
        <v>31811</v>
      </c>
      <c r="C14966" t="s">
        <v>45083</v>
      </c>
      <c r="D14966" t="s">
        <v>45084</v>
      </c>
      <c r="E14966" t="s">
        <v>60</v>
      </c>
      <c r="G14966" t="s">
        <v>33</v>
      </c>
      <c r="H14966" t="s">
        <v>31814</v>
      </c>
      <c r="I14966" t="s">
        <v>31819</v>
      </c>
      <c r="M14966" t="s">
        <v>53</v>
      </c>
      <c r="N14966" t="str">
        <f>IF(AND(PESQUISA!$B$3&lt;&gt;"",OR(PESQUISA!$B$4="TODAS",B14966=PESQUISA!$B$4),ISNUMBER(SEARCH(PESQUISA!$B$3,D14966))),ROW()-1,"")</f>
        <v/>
      </c>
    </row>
    <row r="14967" spans="1:14" x14ac:dyDescent="0.3">
      <c r="A14967" t="s">
        <v>45085</v>
      </c>
      <c r="B14967" t="s">
        <v>31811</v>
      </c>
      <c r="C14967" t="s">
        <v>45086</v>
      </c>
      <c r="D14967" t="s">
        <v>45087</v>
      </c>
      <c r="E14967" t="s">
        <v>60</v>
      </c>
      <c r="G14967" t="s">
        <v>33</v>
      </c>
      <c r="H14967" t="s">
        <v>31814</v>
      </c>
      <c r="I14967" t="s">
        <v>31819</v>
      </c>
      <c r="M14967" t="s">
        <v>53</v>
      </c>
      <c r="N14967" t="str">
        <f>IF(AND(PESQUISA!$B$3&lt;&gt;"",OR(PESQUISA!$B$4="TODAS",B14967=PESQUISA!$B$4),ISNUMBER(SEARCH(PESQUISA!$B$3,D14967))),ROW()-1,"")</f>
        <v/>
      </c>
    </row>
    <row r="14968" spans="1:14" x14ac:dyDescent="0.3">
      <c r="A14968" t="s">
        <v>45088</v>
      </c>
      <c r="B14968" t="s">
        <v>31811</v>
      </c>
      <c r="C14968" t="s">
        <v>45089</v>
      </c>
      <c r="D14968" t="s">
        <v>45090</v>
      </c>
      <c r="E14968" t="s">
        <v>60</v>
      </c>
      <c r="G14968" t="s">
        <v>33</v>
      </c>
      <c r="H14968" t="s">
        <v>31814</v>
      </c>
      <c r="I14968" t="s">
        <v>31819</v>
      </c>
      <c r="M14968" t="s">
        <v>53</v>
      </c>
      <c r="N14968" t="str">
        <f>IF(AND(PESQUISA!$B$3&lt;&gt;"",OR(PESQUISA!$B$4="TODAS",B14968=PESQUISA!$B$4),ISNUMBER(SEARCH(PESQUISA!$B$3,D14968))),ROW()-1,"")</f>
        <v/>
      </c>
    </row>
    <row r="14969" spans="1:14" x14ac:dyDescent="0.3">
      <c r="A14969" t="s">
        <v>45091</v>
      </c>
      <c r="B14969" t="s">
        <v>31811</v>
      </c>
      <c r="C14969" t="s">
        <v>45092</v>
      </c>
      <c r="D14969" t="s">
        <v>45093</v>
      </c>
      <c r="E14969" t="s">
        <v>60</v>
      </c>
      <c r="G14969" t="s">
        <v>33</v>
      </c>
      <c r="H14969" t="s">
        <v>31814</v>
      </c>
      <c r="I14969" t="s">
        <v>31819</v>
      </c>
      <c r="M14969" t="s">
        <v>53</v>
      </c>
      <c r="N14969" t="str">
        <f>IF(AND(PESQUISA!$B$3&lt;&gt;"",OR(PESQUISA!$B$4="TODAS",B14969=PESQUISA!$B$4),ISNUMBER(SEARCH(PESQUISA!$B$3,D14969))),ROW()-1,"")</f>
        <v/>
      </c>
    </row>
    <row r="14970" spans="1:14" x14ac:dyDescent="0.3">
      <c r="A14970" t="s">
        <v>45094</v>
      </c>
      <c r="B14970" t="s">
        <v>31811</v>
      </c>
      <c r="C14970" t="s">
        <v>45095</v>
      </c>
      <c r="D14970" t="s">
        <v>45096</v>
      </c>
      <c r="E14970" t="s">
        <v>60</v>
      </c>
      <c r="G14970" t="s">
        <v>33</v>
      </c>
      <c r="H14970" t="s">
        <v>31814</v>
      </c>
      <c r="I14970" t="s">
        <v>31819</v>
      </c>
      <c r="M14970" t="s">
        <v>53</v>
      </c>
      <c r="N14970" t="str">
        <f>IF(AND(PESQUISA!$B$3&lt;&gt;"",OR(PESQUISA!$B$4="TODAS",B14970=PESQUISA!$B$4),ISNUMBER(SEARCH(PESQUISA!$B$3,D14970))),ROW()-1,"")</f>
        <v/>
      </c>
    </row>
    <row r="14971" spans="1:14" x14ac:dyDescent="0.3">
      <c r="A14971" t="s">
        <v>45097</v>
      </c>
      <c r="B14971" t="s">
        <v>31811</v>
      </c>
      <c r="C14971" t="s">
        <v>45098</v>
      </c>
      <c r="D14971" t="s">
        <v>45099</v>
      </c>
      <c r="E14971" t="s">
        <v>60</v>
      </c>
      <c r="G14971" t="s">
        <v>33</v>
      </c>
      <c r="H14971" t="s">
        <v>31814</v>
      </c>
      <c r="I14971" t="s">
        <v>31819</v>
      </c>
      <c r="M14971" t="s">
        <v>53</v>
      </c>
      <c r="N14971" t="str">
        <f>IF(AND(PESQUISA!$B$3&lt;&gt;"",OR(PESQUISA!$B$4="TODAS",B14971=PESQUISA!$B$4),ISNUMBER(SEARCH(PESQUISA!$B$3,D14971))),ROW()-1,"")</f>
        <v/>
      </c>
    </row>
    <row r="14972" spans="1:14" x14ac:dyDescent="0.3">
      <c r="A14972" t="s">
        <v>45100</v>
      </c>
      <c r="B14972" t="s">
        <v>31811</v>
      </c>
      <c r="C14972" t="s">
        <v>45101</v>
      </c>
      <c r="D14972" t="s">
        <v>45102</v>
      </c>
      <c r="E14972" t="s">
        <v>60</v>
      </c>
      <c r="G14972" t="s">
        <v>33</v>
      </c>
      <c r="H14972" t="s">
        <v>31814</v>
      </c>
      <c r="I14972" t="s">
        <v>31819</v>
      </c>
      <c r="M14972" t="s">
        <v>53</v>
      </c>
      <c r="N14972" t="str">
        <f>IF(AND(PESQUISA!$B$3&lt;&gt;"",OR(PESQUISA!$B$4="TODAS",B14972=PESQUISA!$B$4),ISNUMBER(SEARCH(PESQUISA!$B$3,D14972))),ROW()-1,"")</f>
        <v/>
      </c>
    </row>
    <row r="14973" spans="1:14" x14ac:dyDescent="0.3">
      <c r="A14973" t="s">
        <v>45103</v>
      </c>
      <c r="B14973" t="s">
        <v>31811</v>
      </c>
      <c r="C14973" t="s">
        <v>45104</v>
      </c>
      <c r="D14973" t="s">
        <v>45105</v>
      </c>
      <c r="E14973" t="s">
        <v>60</v>
      </c>
      <c r="G14973" t="s">
        <v>33</v>
      </c>
      <c r="H14973" t="s">
        <v>31814</v>
      </c>
      <c r="I14973" t="s">
        <v>31819</v>
      </c>
      <c r="M14973" t="s">
        <v>53</v>
      </c>
      <c r="N14973" t="str">
        <f>IF(AND(PESQUISA!$B$3&lt;&gt;"",OR(PESQUISA!$B$4="TODAS",B14973=PESQUISA!$B$4),ISNUMBER(SEARCH(PESQUISA!$B$3,D14973))),ROW()-1,"")</f>
        <v/>
      </c>
    </row>
    <row r="14974" spans="1:14" x14ac:dyDescent="0.3">
      <c r="A14974" t="s">
        <v>45106</v>
      </c>
      <c r="B14974" t="s">
        <v>31811</v>
      </c>
      <c r="C14974" t="s">
        <v>45107</v>
      </c>
      <c r="D14974" t="s">
        <v>45108</v>
      </c>
      <c r="E14974" t="s">
        <v>60</v>
      </c>
      <c r="G14974" t="s">
        <v>33</v>
      </c>
      <c r="H14974" t="s">
        <v>31814</v>
      </c>
      <c r="I14974" t="s">
        <v>31819</v>
      </c>
      <c r="M14974" t="s">
        <v>53</v>
      </c>
      <c r="N14974" t="str">
        <f>IF(AND(PESQUISA!$B$3&lt;&gt;"",OR(PESQUISA!$B$4="TODAS",B14974=PESQUISA!$B$4),ISNUMBER(SEARCH(PESQUISA!$B$3,D14974))),ROW()-1,"")</f>
        <v/>
      </c>
    </row>
    <row r="14975" spans="1:14" x14ac:dyDescent="0.3">
      <c r="A14975" t="s">
        <v>45109</v>
      </c>
      <c r="B14975" t="s">
        <v>31811</v>
      </c>
      <c r="C14975" t="s">
        <v>45110</v>
      </c>
      <c r="D14975" t="s">
        <v>45111</v>
      </c>
      <c r="E14975" t="s">
        <v>60</v>
      </c>
      <c r="G14975" t="s">
        <v>33</v>
      </c>
      <c r="H14975" t="s">
        <v>31814</v>
      </c>
      <c r="I14975" t="s">
        <v>31819</v>
      </c>
      <c r="M14975" t="s">
        <v>53</v>
      </c>
      <c r="N14975" t="str">
        <f>IF(AND(PESQUISA!$B$3&lt;&gt;"",OR(PESQUISA!$B$4="TODAS",B14975=PESQUISA!$B$4),ISNUMBER(SEARCH(PESQUISA!$B$3,D14975))),ROW()-1,"")</f>
        <v/>
      </c>
    </row>
    <row r="14976" spans="1:14" x14ac:dyDescent="0.3">
      <c r="A14976" t="s">
        <v>45112</v>
      </c>
      <c r="B14976" t="s">
        <v>31811</v>
      </c>
      <c r="C14976" t="s">
        <v>45113</v>
      </c>
      <c r="D14976" t="s">
        <v>45114</v>
      </c>
      <c r="E14976" t="s">
        <v>60</v>
      </c>
      <c r="G14976" t="s">
        <v>33</v>
      </c>
      <c r="H14976" t="s">
        <v>31814</v>
      </c>
      <c r="I14976" t="s">
        <v>31819</v>
      </c>
      <c r="M14976" t="s">
        <v>53</v>
      </c>
      <c r="N14976" t="str">
        <f>IF(AND(PESQUISA!$B$3&lt;&gt;"",OR(PESQUISA!$B$4="TODAS",B14976=PESQUISA!$B$4),ISNUMBER(SEARCH(PESQUISA!$B$3,D14976))),ROW()-1,"")</f>
        <v/>
      </c>
    </row>
    <row r="14977" spans="1:14" x14ac:dyDescent="0.3">
      <c r="A14977" t="s">
        <v>45115</v>
      </c>
      <c r="B14977" t="s">
        <v>31811</v>
      </c>
      <c r="C14977" t="s">
        <v>45116</v>
      </c>
      <c r="D14977" t="s">
        <v>45117</v>
      </c>
      <c r="E14977" t="s">
        <v>60</v>
      </c>
      <c r="G14977" t="s">
        <v>33</v>
      </c>
      <c r="H14977" t="s">
        <v>31814</v>
      </c>
      <c r="I14977" t="s">
        <v>31819</v>
      </c>
      <c r="M14977" t="s">
        <v>53</v>
      </c>
      <c r="N14977" t="str">
        <f>IF(AND(PESQUISA!$B$3&lt;&gt;"",OR(PESQUISA!$B$4="TODAS",B14977=PESQUISA!$B$4),ISNUMBER(SEARCH(PESQUISA!$B$3,D14977))),ROW()-1,"")</f>
        <v/>
      </c>
    </row>
    <row r="14978" spans="1:14" x14ac:dyDescent="0.3">
      <c r="A14978" t="s">
        <v>45118</v>
      </c>
      <c r="B14978" t="s">
        <v>31811</v>
      </c>
      <c r="C14978" t="s">
        <v>45119</v>
      </c>
      <c r="D14978" t="s">
        <v>45120</v>
      </c>
      <c r="E14978" t="s">
        <v>60</v>
      </c>
      <c r="G14978" t="s">
        <v>33</v>
      </c>
      <c r="H14978" t="s">
        <v>31814</v>
      </c>
      <c r="I14978" t="s">
        <v>31819</v>
      </c>
      <c r="M14978" t="s">
        <v>53</v>
      </c>
      <c r="N14978" t="str">
        <f>IF(AND(PESQUISA!$B$3&lt;&gt;"",OR(PESQUISA!$B$4="TODAS",B14978=PESQUISA!$B$4),ISNUMBER(SEARCH(PESQUISA!$B$3,D14978))),ROW()-1,"")</f>
        <v/>
      </c>
    </row>
    <row r="14979" spans="1:14" x14ac:dyDescent="0.3">
      <c r="A14979" t="s">
        <v>45121</v>
      </c>
      <c r="B14979" t="s">
        <v>31811</v>
      </c>
      <c r="C14979" t="s">
        <v>45122</v>
      </c>
      <c r="D14979" t="s">
        <v>45123</v>
      </c>
      <c r="E14979" t="s">
        <v>60</v>
      </c>
      <c r="G14979" t="s">
        <v>33</v>
      </c>
      <c r="H14979" t="s">
        <v>31814</v>
      </c>
      <c r="I14979" t="s">
        <v>31819</v>
      </c>
      <c r="M14979" t="s">
        <v>53</v>
      </c>
      <c r="N14979" t="str">
        <f>IF(AND(PESQUISA!$B$3&lt;&gt;"",OR(PESQUISA!$B$4="TODAS",B14979=PESQUISA!$B$4),ISNUMBER(SEARCH(PESQUISA!$B$3,D14979))),ROW()-1,"")</f>
        <v/>
      </c>
    </row>
    <row r="14980" spans="1:14" x14ac:dyDescent="0.3">
      <c r="A14980" t="s">
        <v>45124</v>
      </c>
      <c r="B14980" t="s">
        <v>31811</v>
      </c>
      <c r="C14980" t="s">
        <v>45125</v>
      </c>
      <c r="D14980" t="s">
        <v>45126</v>
      </c>
      <c r="E14980" t="s">
        <v>60</v>
      </c>
      <c r="G14980" t="s">
        <v>33</v>
      </c>
      <c r="H14980" t="s">
        <v>31814</v>
      </c>
      <c r="I14980" t="s">
        <v>31819</v>
      </c>
      <c r="M14980" t="s">
        <v>53</v>
      </c>
      <c r="N14980" t="str">
        <f>IF(AND(PESQUISA!$B$3&lt;&gt;"",OR(PESQUISA!$B$4="TODAS",B14980=PESQUISA!$B$4),ISNUMBER(SEARCH(PESQUISA!$B$3,D14980))),ROW()-1,"")</f>
        <v/>
      </c>
    </row>
    <row r="14981" spans="1:14" x14ac:dyDescent="0.3">
      <c r="A14981" t="s">
        <v>45127</v>
      </c>
      <c r="B14981" t="s">
        <v>31811</v>
      </c>
      <c r="C14981" t="s">
        <v>45128</v>
      </c>
      <c r="D14981" t="s">
        <v>45129</v>
      </c>
      <c r="E14981" t="s">
        <v>60</v>
      </c>
      <c r="G14981" t="s">
        <v>33</v>
      </c>
      <c r="H14981" t="s">
        <v>31814</v>
      </c>
      <c r="I14981" t="s">
        <v>31819</v>
      </c>
      <c r="M14981" t="s">
        <v>53</v>
      </c>
      <c r="N14981" t="str">
        <f>IF(AND(PESQUISA!$B$3&lt;&gt;"",OR(PESQUISA!$B$4="TODAS",B14981=PESQUISA!$B$4),ISNUMBER(SEARCH(PESQUISA!$B$3,D14981))),ROW()-1,"")</f>
        <v/>
      </c>
    </row>
    <row r="14982" spans="1:14" x14ac:dyDescent="0.3">
      <c r="A14982" t="s">
        <v>45130</v>
      </c>
      <c r="B14982" t="s">
        <v>31811</v>
      </c>
      <c r="C14982" t="s">
        <v>45131</v>
      </c>
      <c r="D14982" t="s">
        <v>45132</v>
      </c>
      <c r="E14982" t="s">
        <v>60</v>
      </c>
      <c r="G14982" t="s">
        <v>33</v>
      </c>
      <c r="H14982" t="s">
        <v>31814</v>
      </c>
      <c r="I14982" t="s">
        <v>31819</v>
      </c>
      <c r="M14982" t="s">
        <v>53</v>
      </c>
      <c r="N14982" t="str">
        <f>IF(AND(PESQUISA!$B$3&lt;&gt;"",OR(PESQUISA!$B$4="TODAS",B14982=PESQUISA!$B$4),ISNUMBER(SEARCH(PESQUISA!$B$3,D14982))),ROW()-1,"")</f>
        <v/>
      </c>
    </row>
    <row r="14983" spans="1:14" x14ac:dyDescent="0.3">
      <c r="A14983" t="s">
        <v>45133</v>
      </c>
      <c r="B14983" t="s">
        <v>31811</v>
      </c>
      <c r="C14983" t="s">
        <v>45134</v>
      </c>
      <c r="D14983" t="s">
        <v>45135</v>
      </c>
      <c r="E14983" t="s">
        <v>60</v>
      </c>
      <c r="G14983" t="s">
        <v>33</v>
      </c>
      <c r="H14983" t="s">
        <v>31814</v>
      </c>
      <c r="I14983" t="s">
        <v>31819</v>
      </c>
      <c r="M14983" t="s">
        <v>53</v>
      </c>
      <c r="N14983" t="str">
        <f>IF(AND(PESQUISA!$B$3&lt;&gt;"",OR(PESQUISA!$B$4="TODAS",B14983=PESQUISA!$B$4),ISNUMBER(SEARCH(PESQUISA!$B$3,D14983))),ROW()-1,"")</f>
        <v/>
      </c>
    </row>
    <row r="14984" spans="1:14" x14ac:dyDescent="0.3">
      <c r="A14984" t="s">
        <v>45136</v>
      </c>
      <c r="B14984" t="s">
        <v>31811</v>
      </c>
      <c r="C14984" t="s">
        <v>45137</v>
      </c>
      <c r="D14984" t="s">
        <v>45138</v>
      </c>
      <c r="E14984" t="s">
        <v>60</v>
      </c>
      <c r="G14984" t="s">
        <v>33</v>
      </c>
      <c r="H14984" t="s">
        <v>31814</v>
      </c>
      <c r="I14984" t="s">
        <v>31819</v>
      </c>
      <c r="M14984" t="s">
        <v>53</v>
      </c>
      <c r="N14984" t="str">
        <f>IF(AND(PESQUISA!$B$3&lt;&gt;"",OR(PESQUISA!$B$4="TODAS",B14984=PESQUISA!$B$4),ISNUMBER(SEARCH(PESQUISA!$B$3,D14984))),ROW()-1,"")</f>
        <v/>
      </c>
    </row>
    <row r="14985" spans="1:14" x14ac:dyDescent="0.3">
      <c r="A14985" t="s">
        <v>45139</v>
      </c>
      <c r="B14985" t="s">
        <v>31811</v>
      </c>
      <c r="C14985" t="s">
        <v>45140</v>
      </c>
      <c r="D14985" t="s">
        <v>45141</v>
      </c>
      <c r="E14985" t="s">
        <v>60</v>
      </c>
      <c r="G14985" t="s">
        <v>33</v>
      </c>
      <c r="H14985" t="s">
        <v>31814</v>
      </c>
      <c r="I14985" t="s">
        <v>31819</v>
      </c>
      <c r="M14985" t="s">
        <v>53</v>
      </c>
      <c r="N14985" t="str">
        <f>IF(AND(PESQUISA!$B$3&lt;&gt;"",OR(PESQUISA!$B$4="TODAS",B14985=PESQUISA!$B$4),ISNUMBER(SEARCH(PESQUISA!$B$3,D14985))),ROW()-1,"")</f>
        <v/>
      </c>
    </row>
    <row r="14986" spans="1:14" x14ac:dyDescent="0.3">
      <c r="A14986" t="s">
        <v>45142</v>
      </c>
      <c r="B14986" t="s">
        <v>31811</v>
      </c>
      <c r="C14986" t="s">
        <v>45143</v>
      </c>
      <c r="D14986" t="s">
        <v>45144</v>
      </c>
      <c r="E14986" t="s">
        <v>60</v>
      </c>
      <c r="G14986" t="s">
        <v>33</v>
      </c>
      <c r="H14986" t="s">
        <v>31814</v>
      </c>
      <c r="I14986" t="s">
        <v>31819</v>
      </c>
      <c r="M14986" t="s">
        <v>53</v>
      </c>
      <c r="N14986" t="str">
        <f>IF(AND(PESQUISA!$B$3&lt;&gt;"",OR(PESQUISA!$B$4="TODAS",B14986=PESQUISA!$B$4),ISNUMBER(SEARCH(PESQUISA!$B$3,D14986))),ROW()-1,"")</f>
        <v/>
      </c>
    </row>
    <row r="14987" spans="1:14" x14ac:dyDescent="0.3">
      <c r="A14987" t="s">
        <v>45145</v>
      </c>
      <c r="B14987" t="s">
        <v>31811</v>
      </c>
      <c r="C14987" t="s">
        <v>45146</v>
      </c>
      <c r="D14987" t="s">
        <v>45147</v>
      </c>
      <c r="E14987" t="s">
        <v>60</v>
      </c>
      <c r="G14987" t="s">
        <v>33</v>
      </c>
      <c r="H14987" t="s">
        <v>31814</v>
      </c>
      <c r="I14987" t="s">
        <v>31819</v>
      </c>
      <c r="M14987" t="s">
        <v>53</v>
      </c>
      <c r="N14987" t="str">
        <f>IF(AND(PESQUISA!$B$3&lt;&gt;"",OR(PESQUISA!$B$4="TODAS",B14987=PESQUISA!$B$4),ISNUMBER(SEARCH(PESQUISA!$B$3,D14987))),ROW()-1,"")</f>
        <v/>
      </c>
    </row>
    <row r="14988" spans="1:14" x14ac:dyDescent="0.3">
      <c r="A14988" t="s">
        <v>45148</v>
      </c>
      <c r="B14988" t="s">
        <v>31811</v>
      </c>
      <c r="C14988" t="s">
        <v>45149</v>
      </c>
      <c r="D14988" t="s">
        <v>45150</v>
      </c>
      <c r="E14988" t="s">
        <v>60</v>
      </c>
      <c r="G14988" t="s">
        <v>33</v>
      </c>
      <c r="H14988" t="s">
        <v>31814</v>
      </c>
      <c r="I14988" t="s">
        <v>31819</v>
      </c>
      <c r="M14988" t="s">
        <v>53</v>
      </c>
      <c r="N14988" t="str">
        <f>IF(AND(PESQUISA!$B$3&lt;&gt;"",OR(PESQUISA!$B$4="TODAS",B14988=PESQUISA!$B$4),ISNUMBER(SEARCH(PESQUISA!$B$3,D14988))),ROW()-1,"")</f>
        <v/>
      </c>
    </row>
    <row r="14989" spans="1:14" x14ac:dyDescent="0.3">
      <c r="A14989" t="s">
        <v>45151</v>
      </c>
      <c r="B14989" t="s">
        <v>31811</v>
      </c>
      <c r="C14989" t="s">
        <v>45152</v>
      </c>
      <c r="D14989" t="s">
        <v>45153</v>
      </c>
      <c r="E14989" t="s">
        <v>60</v>
      </c>
      <c r="G14989" t="s">
        <v>33</v>
      </c>
      <c r="H14989" t="s">
        <v>31814</v>
      </c>
      <c r="I14989" t="s">
        <v>31819</v>
      </c>
      <c r="M14989" t="s">
        <v>53</v>
      </c>
      <c r="N14989" t="str">
        <f>IF(AND(PESQUISA!$B$3&lt;&gt;"",OR(PESQUISA!$B$4="TODAS",B14989=PESQUISA!$B$4),ISNUMBER(SEARCH(PESQUISA!$B$3,D14989))),ROW()-1,"")</f>
        <v/>
      </c>
    </row>
    <row r="14990" spans="1:14" x14ac:dyDescent="0.3">
      <c r="A14990" t="s">
        <v>45154</v>
      </c>
      <c r="B14990" t="s">
        <v>31811</v>
      </c>
      <c r="C14990" t="s">
        <v>45155</v>
      </c>
      <c r="D14990" t="s">
        <v>45156</v>
      </c>
      <c r="E14990" t="s">
        <v>60</v>
      </c>
      <c r="G14990" t="s">
        <v>33</v>
      </c>
      <c r="H14990" t="s">
        <v>31814</v>
      </c>
      <c r="I14990" t="s">
        <v>31819</v>
      </c>
      <c r="M14990" t="s">
        <v>53</v>
      </c>
      <c r="N14990" t="str">
        <f>IF(AND(PESQUISA!$B$3&lt;&gt;"",OR(PESQUISA!$B$4="TODAS",B14990=PESQUISA!$B$4),ISNUMBER(SEARCH(PESQUISA!$B$3,D14990))),ROW()-1,"")</f>
        <v/>
      </c>
    </row>
    <row r="14991" spans="1:14" x14ac:dyDescent="0.3">
      <c r="A14991" t="s">
        <v>45157</v>
      </c>
      <c r="B14991" t="s">
        <v>31811</v>
      </c>
      <c r="C14991" t="s">
        <v>45158</v>
      </c>
      <c r="D14991" t="s">
        <v>45159</v>
      </c>
      <c r="E14991" t="s">
        <v>60</v>
      </c>
      <c r="G14991" t="s">
        <v>33</v>
      </c>
      <c r="H14991" t="s">
        <v>31814</v>
      </c>
      <c r="I14991" t="s">
        <v>31819</v>
      </c>
      <c r="M14991" t="s">
        <v>53</v>
      </c>
      <c r="N14991" t="str">
        <f>IF(AND(PESQUISA!$B$3&lt;&gt;"",OR(PESQUISA!$B$4="TODAS",B14991=PESQUISA!$B$4),ISNUMBER(SEARCH(PESQUISA!$B$3,D14991))),ROW()-1,"")</f>
        <v/>
      </c>
    </row>
    <row r="14992" spans="1:14" x14ac:dyDescent="0.3">
      <c r="A14992" t="s">
        <v>45160</v>
      </c>
      <c r="B14992" t="s">
        <v>31811</v>
      </c>
      <c r="C14992" t="s">
        <v>45161</v>
      </c>
      <c r="D14992" t="s">
        <v>45162</v>
      </c>
      <c r="E14992" t="s">
        <v>60</v>
      </c>
      <c r="G14992" t="s">
        <v>33</v>
      </c>
      <c r="H14992" t="s">
        <v>31814</v>
      </c>
      <c r="I14992" t="s">
        <v>31819</v>
      </c>
      <c r="M14992" t="s">
        <v>53</v>
      </c>
      <c r="N14992" t="str">
        <f>IF(AND(PESQUISA!$B$3&lt;&gt;"",OR(PESQUISA!$B$4="TODAS",B14992=PESQUISA!$B$4),ISNUMBER(SEARCH(PESQUISA!$B$3,D14992))),ROW()-1,"")</f>
        <v/>
      </c>
    </row>
    <row r="14993" spans="1:14" x14ac:dyDescent="0.3">
      <c r="A14993" t="s">
        <v>45163</v>
      </c>
      <c r="B14993" t="s">
        <v>31811</v>
      </c>
      <c r="C14993" t="s">
        <v>45164</v>
      </c>
      <c r="D14993" t="s">
        <v>45165</v>
      </c>
      <c r="E14993" t="s">
        <v>60</v>
      </c>
      <c r="G14993" t="s">
        <v>33</v>
      </c>
      <c r="H14993" t="s">
        <v>31814</v>
      </c>
      <c r="I14993" t="s">
        <v>31819</v>
      </c>
      <c r="M14993" t="s">
        <v>53</v>
      </c>
      <c r="N14993" t="str">
        <f>IF(AND(PESQUISA!$B$3&lt;&gt;"",OR(PESQUISA!$B$4="TODAS",B14993=PESQUISA!$B$4),ISNUMBER(SEARCH(PESQUISA!$B$3,D14993))),ROW()-1,"")</f>
        <v/>
      </c>
    </row>
    <row r="14994" spans="1:14" x14ac:dyDescent="0.3">
      <c r="A14994" t="s">
        <v>45166</v>
      </c>
      <c r="B14994" t="s">
        <v>31811</v>
      </c>
      <c r="C14994" t="s">
        <v>45167</v>
      </c>
      <c r="D14994" t="s">
        <v>45168</v>
      </c>
      <c r="E14994" t="s">
        <v>60</v>
      </c>
      <c r="G14994" t="s">
        <v>33</v>
      </c>
      <c r="H14994" t="s">
        <v>31814</v>
      </c>
      <c r="I14994" t="s">
        <v>31819</v>
      </c>
      <c r="M14994" t="s">
        <v>53</v>
      </c>
      <c r="N14994" t="str">
        <f>IF(AND(PESQUISA!$B$3&lt;&gt;"",OR(PESQUISA!$B$4="TODAS",B14994=PESQUISA!$B$4),ISNUMBER(SEARCH(PESQUISA!$B$3,D14994))),ROW()-1,"")</f>
        <v/>
      </c>
    </row>
    <row r="14995" spans="1:14" x14ac:dyDescent="0.3">
      <c r="A14995" t="s">
        <v>45169</v>
      </c>
      <c r="B14995" t="s">
        <v>31811</v>
      </c>
      <c r="C14995" t="s">
        <v>45170</v>
      </c>
      <c r="D14995" t="s">
        <v>45171</v>
      </c>
      <c r="E14995" t="s">
        <v>60</v>
      </c>
      <c r="G14995" t="s">
        <v>33</v>
      </c>
      <c r="H14995" t="s">
        <v>31814</v>
      </c>
      <c r="I14995" t="s">
        <v>31819</v>
      </c>
      <c r="M14995" t="s">
        <v>53</v>
      </c>
      <c r="N14995" t="str">
        <f>IF(AND(PESQUISA!$B$3&lt;&gt;"",OR(PESQUISA!$B$4="TODAS",B14995=PESQUISA!$B$4),ISNUMBER(SEARCH(PESQUISA!$B$3,D14995))),ROW()-1,"")</f>
        <v/>
      </c>
    </row>
    <row r="14996" spans="1:14" x14ac:dyDescent="0.3">
      <c r="A14996" t="s">
        <v>45172</v>
      </c>
      <c r="B14996" t="s">
        <v>31811</v>
      </c>
      <c r="C14996" t="s">
        <v>45173</v>
      </c>
      <c r="D14996" t="s">
        <v>45174</v>
      </c>
      <c r="E14996" t="s">
        <v>60</v>
      </c>
      <c r="G14996" t="s">
        <v>33</v>
      </c>
      <c r="H14996" t="s">
        <v>31814</v>
      </c>
      <c r="I14996" t="s">
        <v>31819</v>
      </c>
      <c r="M14996" t="s">
        <v>53</v>
      </c>
      <c r="N14996" t="str">
        <f>IF(AND(PESQUISA!$B$3&lt;&gt;"",OR(PESQUISA!$B$4="TODAS",B14996=PESQUISA!$B$4),ISNUMBER(SEARCH(PESQUISA!$B$3,D14996))),ROW()-1,"")</f>
        <v/>
      </c>
    </row>
    <row r="14997" spans="1:14" x14ac:dyDescent="0.3">
      <c r="A14997" t="s">
        <v>45175</v>
      </c>
      <c r="B14997" t="s">
        <v>31811</v>
      </c>
      <c r="C14997" t="s">
        <v>45176</v>
      </c>
      <c r="D14997" t="s">
        <v>45177</v>
      </c>
      <c r="E14997" t="s">
        <v>60</v>
      </c>
      <c r="G14997" t="s">
        <v>33</v>
      </c>
      <c r="H14997" t="s">
        <v>31814</v>
      </c>
      <c r="I14997" t="s">
        <v>31819</v>
      </c>
      <c r="M14997" t="s">
        <v>53</v>
      </c>
      <c r="N14997" t="str">
        <f>IF(AND(PESQUISA!$B$3&lt;&gt;"",OR(PESQUISA!$B$4="TODAS",B14997=PESQUISA!$B$4),ISNUMBER(SEARCH(PESQUISA!$B$3,D14997))),ROW()-1,"")</f>
        <v/>
      </c>
    </row>
    <row r="14998" spans="1:14" x14ac:dyDescent="0.3">
      <c r="A14998" t="s">
        <v>45178</v>
      </c>
      <c r="B14998" t="s">
        <v>31811</v>
      </c>
      <c r="C14998" t="s">
        <v>45179</v>
      </c>
      <c r="D14998" t="s">
        <v>45180</v>
      </c>
      <c r="E14998" t="s">
        <v>60</v>
      </c>
      <c r="G14998" t="s">
        <v>33</v>
      </c>
      <c r="H14998" t="s">
        <v>31814</v>
      </c>
      <c r="I14998" t="s">
        <v>31819</v>
      </c>
      <c r="M14998" t="s">
        <v>53</v>
      </c>
      <c r="N14998" t="str">
        <f>IF(AND(PESQUISA!$B$3&lt;&gt;"",OR(PESQUISA!$B$4="TODAS",B14998=PESQUISA!$B$4),ISNUMBER(SEARCH(PESQUISA!$B$3,D14998))),ROW()-1,"")</f>
        <v/>
      </c>
    </row>
    <row r="14999" spans="1:14" x14ac:dyDescent="0.3">
      <c r="A14999" t="s">
        <v>45181</v>
      </c>
      <c r="B14999" t="s">
        <v>31811</v>
      </c>
      <c r="C14999" t="s">
        <v>45182</v>
      </c>
      <c r="D14999" t="s">
        <v>45183</v>
      </c>
      <c r="E14999" t="s">
        <v>60</v>
      </c>
      <c r="G14999" t="s">
        <v>33</v>
      </c>
      <c r="H14999" t="s">
        <v>31814</v>
      </c>
      <c r="I14999" t="s">
        <v>31819</v>
      </c>
      <c r="M14999" t="s">
        <v>53</v>
      </c>
      <c r="N14999" t="str">
        <f>IF(AND(PESQUISA!$B$3&lt;&gt;"",OR(PESQUISA!$B$4="TODAS",B14999=PESQUISA!$B$4),ISNUMBER(SEARCH(PESQUISA!$B$3,D14999))),ROW()-1,"")</f>
        <v/>
      </c>
    </row>
    <row r="15000" spans="1:14" x14ac:dyDescent="0.3">
      <c r="A15000" t="s">
        <v>45184</v>
      </c>
      <c r="B15000" t="s">
        <v>31811</v>
      </c>
      <c r="C15000" t="s">
        <v>45185</v>
      </c>
      <c r="D15000" t="s">
        <v>45186</v>
      </c>
      <c r="E15000" t="s">
        <v>60</v>
      </c>
      <c r="G15000" t="s">
        <v>33</v>
      </c>
      <c r="H15000" t="s">
        <v>31814</v>
      </c>
      <c r="I15000" t="s">
        <v>31819</v>
      </c>
      <c r="M15000" t="s">
        <v>53</v>
      </c>
      <c r="N15000" t="str">
        <f>IF(AND(PESQUISA!$B$3&lt;&gt;"",OR(PESQUISA!$B$4="TODAS",B15000=PESQUISA!$B$4),ISNUMBER(SEARCH(PESQUISA!$B$3,D15000))),ROW()-1,"")</f>
        <v/>
      </c>
    </row>
    <row r="15001" spans="1:14" x14ac:dyDescent="0.3">
      <c r="A15001" t="s">
        <v>45187</v>
      </c>
      <c r="B15001" t="s">
        <v>31811</v>
      </c>
      <c r="C15001" t="s">
        <v>45188</v>
      </c>
      <c r="D15001" t="s">
        <v>45189</v>
      </c>
      <c r="E15001" t="s">
        <v>60</v>
      </c>
      <c r="G15001" t="s">
        <v>33</v>
      </c>
      <c r="H15001" t="s">
        <v>31814</v>
      </c>
      <c r="I15001" t="s">
        <v>31819</v>
      </c>
      <c r="M15001" t="s">
        <v>53</v>
      </c>
      <c r="N15001" t="str">
        <f>IF(AND(PESQUISA!$B$3&lt;&gt;"",OR(PESQUISA!$B$4="TODAS",B15001=PESQUISA!$B$4),ISNUMBER(SEARCH(PESQUISA!$B$3,D15001))),ROW()-1,"")</f>
        <v/>
      </c>
    </row>
    <row r="15002" spans="1:14" x14ac:dyDescent="0.3">
      <c r="A15002" t="s">
        <v>45190</v>
      </c>
      <c r="B15002" t="s">
        <v>31811</v>
      </c>
      <c r="C15002" t="s">
        <v>45191</v>
      </c>
      <c r="D15002" t="s">
        <v>45192</v>
      </c>
      <c r="E15002" t="s">
        <v>60</v>
      </c>
      <c r="F15002" s="7">
        <v>48.04</v>
      </c>
      <c r="G15002" t="s">
        <v>33</v>
      </c>
      <c r="H15002" t="s">
        <v>31814</v>
      </c>
      <c r="I15002" t="s">
        <v>31819</v>
      </c>
      <c r="M15002" t="s">
        <v>36</v>
      </c>
      <c r="N15002" t="str">
        <f>IF(AND(PESQUISA!$B$3&lt;&gt;"",OR(PESQUISA!$B$4="TODAS",B15002=PESQUISA!$B$4),ISNUMBER(SEARCH(PESQUISA!$B$3,D15002))),ROW()-1,"")</f>
        <v/>
      </c>
    </row>
    <row r="15003" spans="1:14" x14ac:dyDescent="0.3">
      <c r="A15003" t="s">
        <v>45193</v>
      </c>
      <c r="B15003" t="s">
        <v>31811</v>
      </c>
      <c r="C15003" t="s">
        <v>45194</v>
      </c>
      <c r="D15003" t="s">
        <v>45195</v>
      </c>
      <c r="E15003" t="s">
        <v>60</v>
      </c>
      <c r="F15003" s="7">
        <v>160.03</v>
      </c>
      <c r="G15003" t="s">
        <v>33</v>
      </c>
      <c r="H15003" t="s">
        <v>31814</v>
      </c>
      <c r="I15003" t="s">
        <v>31819</v>
      </c>
      <c r="M15003" t="s">
        <v>36</v>
      </c>
      <c r="N15003" t="str">
        <f>IF(AND(PESQUISA!$B$3&lt;&gt;"",OR(PESQUISA!$B$4="TODAS",B15003=PESQUISA!$B$4),ISNUMBER(SEARCH(PESQUISA!$B$3,D15003))),ROW()-1,"")</f>
        <v/>
      </c>
    </row>
    <row r="15004" spans="1:14" x14ac:dyDescent="0.3">
      <c r="A15004" t="s">
        <v>45196</v>
      </c>
      <c r="B15004" t="s">
        <v>31811</v>
      </c>
      <c r="C15004" t="s">
        <v>45197</v>
      </c>
      <c r="D15004" t="s">
        <v>45198</v>
      </c>
      <c r="E15004" t="s">
        <v>60</v>
      </c>
      <c r="F15004" s="7">
        <v>250.64</v>
      </c>
      <c r="G15004" t="s">
        <v>33</v>
      </c>
      <c r="H15004" t="s">
        <v>31814</v>
      </c>
      <c r="I15004" t="s">
        <v>31819</v>
      </c>
      <c r="M15004" t="s">
        <v>36</v>
      </c>
      <c r="N15004" t="str">
        <f>IF(AND(PESQUISA!$B$3&lt;&gt;"",OR(PESQUISA!$B$4="TODAS",B15004=PESQUISA!$B$4),ISNUMBER(SEARCH(PESQUISA!$B$3,D15004))),ROW()-1,"")</f>
        <v/>
      </c>
    </row>
    <row r="15005" spans="1:14" x14ac:dyDescent="0.3">
      <c r="A15005" t="s">
        <v>45199</v>
      </c>
      <c r="B15005" t="s">
        <v>31811</v>
      </c>
      <c r="C15005" t="s">
        <v>45200</v>
      </c>
      <c r="D15005" t="s">
        <v>45201</v>
      </c>
      <c r="E15005" t="s">
        <v>60</v>
      </c>
      <c r="F15005" s="7">
        <v>385.78</v>
      </c>
      <c r="G15005" t="s">
        <v>33</v>
      </c>
      <c r="H15005" t="s">
        <v>31814</v>
      </c>
      <c r="I15005" t="s">
        <v>31819</v>
      </c>
      <c r="M15005" t="s">
        <v>36</v>
      </c>
      <c r="N15005" t="str">
        <f>IF(AND(PESQUISA!$B$3&lt;&gt;"",OR(PESQUISA!$B$4="TODAS",B15005=PESQUISA!$B$4),ISNUMBER(SEARCH(PESQUISA!$B$3,D15005))),ROW()-1,"")</f>
        <v/>
      </c>
    </row>
    <row r="15006" spans="1:14" x14ac:dyDescent="0.3">
      <c r="A15006" t="s">
        <v>45202</v>
      </c>
      <c r="B15006" t="s">
        <v>31811</v>
      </c>
      <c r="C15006" t="s">
        <v>45203</v>
      </c>
      <c r="D15006" t="s">
        <v>45204</v>
      </c>
      <c r="E15006" t="s">
        <v>60</v>
      </c>
      <c r="F15006" s="7">
        <v>545.20000000000005</v>
      </c>
      <c r="G15006" t="s">
        <v>33</v>
      </c>
      <c r="H15006" t="s">
        <v>31814</v>
      </c>
      <c r="I15006" t="s">
        <v>31819</v>
      </c>
      <c r="M15006" t="s">
        <v>36</v>
      </c>
      <c r="N15006" t="str">
        <f>IF(AND(PESQUISA!$B$3&lt;&gt;"",OR(PESQUISA!$B$4="TODAS",B15006=PESQUISA!$B$4),ISNUMBER(SEARCH(PESQUISA!$B$3,D15006))),ROW()-1,"")</f>
        <v/>
      </c>
    </row>
    <row r="15007" spans="1:14" x14ac:dyDescent="0.3">
      <c r="A15007" t="s">
        <v>45205</v>
      </c>
      <c r="B15007" t="s">
        <v>31811</v>
      </c>
      <c r="C15007" t="s">
        <v>45206</v>
      </c>
      <c r="D15007" t="s">
        <v>45207</v>
      </c>
      <c r="E15007" t="s">
        <v>60</v>
      </c>
      <c r="F15007" s="7">
        <v>634.95000000000005</v>
      </c>
      <c r="G15007" t="s">
        <v>33</v>
      </c>
      <c r="H15007" t="s">
        <v>31814</v>
      </c>
      <c r="I15007" t="s">
        <v>31819</v>
      </c>
      <c r="M15007" t="s">
        <v>36</v>
      </c>
      <c r="N15007" t="str">
        <f>IF(AND(PESQUISA!$B$3&lt;&gt;"",OR(PESQUISA!$B$4="TODAS",B15007=PESQUISA!$B$4),ISNUMBER(SEARCH(PESQUISA!$B$3,D15007))),ROW()-1,"")</f>
        <v/>
      </c>
    </row>
    <row r="15008" spans="1:14" x14ac:dyDescent="0.3">
      <c r="A15008" t="s">
        <v>45208</v>
      </c>
      <c r="B15008" t="s">
        <v>31811</v>
      </c>
      <c r="C15008" t="s">
        <v>45209</v>
      </c>
      <c r="D15008" t="s">
        <v>45210</v>
      </c>
      <c r="E15008" t="s">
        <v>60</v>
      </c>
      <c r="F15008" s="7">
        <v>94.23</v>
      </c>
      <c r="G15008" t="s">
        <v>33</v>
      </c>
      <c r="H15008" t="s">
        <v>31814</v>
      </c>
      <c r="I15008" t="s">
        <v>31819</v>
      </c>
      <c r="M15008" t="s">
        <v>36</v>
      </c>
      <c r="N15008" t="str">
        <f>IF(AND(PESQUISA!$B$3&lt;&gt;"",OR(PESQUISA!$B$4="TODAS",B15008=PESQUISA!$B$4),ISNUMBER(SEARCH(PESQUISA!$B$3,D15008))),ROW()-1,"")</f>
        <v/>
      </c>
    </row>
    <row r="15009" spans="1:14" x14ac:dyDescent="0.3">
      <c r="A15009" t="s">
        <v>45211</v>
      </c>
      <c r="B15009" t="s">
        <v>31811</v>
      </c>
      <c r="C15009" t="s">
        <v>45212</v>
      </c>
      <c r="D15009" t="s">
        <v>45213</v>
      </c>
      <c r="E15009" t="s">
        <v>60</v>
      </c>
      <c r="F15009" s="7">
        <v>357.68</v>
      </c>
      <c r="G15009" t="s">
        <v>33</v>
      </c>
      <c r="H15009" t="s">
        <v>31814</v>
      </c>
      <c r="I15009" t="s">
        <v>31819</v>
      </c>
      <c r="M15009" t="s">
        <v>36</v>
      </c>
      <c r="N15009" t="str">
        <f>IF(AND(PESQUISA!$B$3&lt;&gt;"",OR(PESQUISA!$B$4="TODAS",B15009=PESQUISA!$B$4),ISNUMBER(SEARCH(PESQUISA!$B$3,D15009))),ROW()-1,"")</f>
        <v/>
      </c>
    </row>
    <row r="15010" spans="1:14" x14ac:dyDescent="0.3">
      <c r="A15010" t="s">
        <v>45214</v>
      </c>
      <c r="B15010" t="s">
        <v>31811</v>
      </c>
      <c r="C15010" t="s">
        <v>45215</v>
      </c>
      <c r="D15010" t="s">
        <v>45216</v>
      </c>
      <c r="E15010" t="s">
        <v>60</v>
      </c>
      <c r="F15010" s="7">
        <v>1325.53</v>
      </c>
      <c r="G15010" t="s">
        <v>33</v>
      </c>
      <c r="H15010" t="s">
        <v>31814</v>
      </c>
      <c r="I15010" t="s">
        <v>31819</v>
      </c>
      <c r="M15010" t="s">
        <v>36</v>
      </c>
      <c r="N15010" t="str">
        <f>IF(AND(PESQUISA!$B$3&lt;&gt;"",OR(PESQUISA!$B$4="TODAS",B15010=PESQUISA!$B$4),ISNUMBER(SEARCH(PESQUISA!$B$3,D15010))),ROW()-1,"")</f>
        <v/>
      </c>
    </row>
    <row r="15011" spans="1:14" x14ac:dyDescent="0.3">
      <c r="A15011" t="s">
        <v>45217</v>
      </c>
      <c r="B15011" t="s">
        <v>31811</v>
      </c>
      <c r="C15011" t="s">
        <v>45218</v>
      </c>
      <c r="D15011" t="s">
        <v>45219</v>
      </c>
      <c r="E15011" t="s">
        <v>60</v>
      </c>
      <c r="F15011" s="7">
        <v>239.34</v>
      </c>
      <c r="G15011" t="s">
        <v>33</v>
      </c>
      <c r="H15011" t="s">
        <v>31814</v>
      </c>
      <c r="I15011" t="s">
        <v>31819</v>
      </c>
      <c r="M15011" t="s">
        <v>36</v>
      </c>
      <c r="N15011" t="str">
        <f>IF(AND(PESQUISA!$B$3&lt;&gt;"",OR(PESQUISA!$B$4="TODAS",B15011=PESQUISA!$B$4),ISNUMBER(SEARCH(PESQUISA!$B$3,D15011))),ROW()-1,"")</f>
        <v/>
      </c>
    </row>
    <row r="15012" spans="1:14" x14ac:dyDescent="0.3">
      <c r="A15012" t="s">
        <v>45220</v>
      </c>
      <c r="B15012" t="s">
        <v>31811</v>
      </c>
      <c r="C15012" t="s">
        <v>45221</v>
      </c>
      <c r="D15012" t="s">
        <v>45222</v>
      </c>
      <c r="E15012" t="s">
        <v>60</v>
      </c>
      <c r="F15012" s="7">
        <v>860.46</v>
      </c>
      <c r="G15012" t="s">
        <v>33</v>
      </c>
      <c r="H15012" t="s">
        <v>31814</v>
      </c>
      <c r="I15012" t="s">
        <v>31819</v>
      </c>
      <c r="M15012" t="s">
        <v>36</v>
      </c>
      <c r="N15012" t="str">
        <f>IF(AND(PESQUISA!$B$3&lt;&gt;"",OR(PESQUISA!$B$4="TODAS",B15012=PESQUISA!$B$4),ISNUMBER(SEARCH(PESQUISA!$B$3,D15012))),ROW()-1,"")</f>
        <v/>
      </c>
    </row>
    <row r="15013" spans="1:14" x14ac:dyDescent="0.3">
      <c r="A15013" t="s">
        <v>45223</v>
      </c>
      <c r="B15013" t="s">
        <v>31811</v>
      </c>
      <c r="C15013" t="s">
        <v>45224</v>
      </c>
      <c r="D15013" t="s">
        <v>45225</v>
      </c>
      <c r="E15013" t="s">
        <v>60</v>
      </c>
      <c r="F15013" s="7">
        <v>1831.96</v>
      </c>
      <c r="G15013" t="s">
        <v>33</v>
      </c>
      <c r="H15013" t="s">
        <v>31814</v>
      </c>
      <c r="I15013" t="s">
        <v>31819</v>
      </c>
      <c r="M15013" t="s">
        <v>36</v>
      </c>
      <c r="N15013" t="str">
        <f>IF(AND(PESQUISA!$B$3&lt;&gt;"",OR(PESQUISA!$B$4="TODAS",B15013=PESQUISA!$B$4),ISNUMBER(SEARCH(PESQUISA!$B$3,D15013))),ROW()-1,"")</f>
        <v/>
      </c>
    </row>
    <row r="15014" spans="1:14" x14ac:dyDescent="0.3">
      <c r="A15014" t="s">
        <v>45226</v>
      </c>
      <c r="B15014" t="s">
        <v>31811</v>
      </c>
      <c r="C15014" t="s">
        <v>45227</v>
      </c>
      <c r="D15014" t="s">
        <v>45228</v>
      </c>
      <c r="E15014" t="s">
        <v>60</v>
      </c>
      <c r="F15014" s="7">
        <v>94.26</v>
      </c>
      <c r="G15014" t="s">
        <v>33</v>
      </c>
      <c r="H15014" t="s">
        <v>31814</v>
      </c>
      <c r="I15014" t="s">
        <v>31819</v>
      </c>
      <c r="M15014" t="s">
        <v>36</v>
      </c>
      <c r="N15014" t="str">
        <f>IF(AND(PESQUISA!$B$3&lt;&gt;"",OR(PESQUISA!$B$4="TODAS",B15014=PESQUISA!$B$4),ISNUMBER(SEARCH(PESQUISA!$B$3,D15014))),ROW()-1,"")</f>
        <v/>
      </c>
    </row>
    <row r="15015" spans="1:14" x14ac:dyDescent="0.3">
      <c r="A15015" t="s">
        <v>45229</v>
      </c>
      <c r="B15015" t="s">
        <v>31811</v>
      </c>
      <c r="C15015" t="s">
        <v>45230</v>
      </c>
      <c r="D15015" t="s">
        <v>45231</v>
      </c>
      <c r="E15015" t="s">
        <v>60</v>
      </c>
      <c r="F15015" s="7">
        <v>147.68</v>
      </c>
      <c r="G15015" t="s">
        <v>33</v>
      </c>
      <c r="H15015" t="s">
        <v>31814</v>
      </c>
      <c r="I15015" t="s">
        <v>31819</v>
      </c>
      <c r="M15015" t="s">
        <v>36</v>
      </c>
      <c r="N15015" t="str">
        <f>IF(AND(PESQUISA!$B$3&lt;&gt;"",OR(PESQUISA!$B$4="TODAS",B15015=PESQUISA!$B$4),ISNUMBER(SEARCH(PESQUISA!$B$3,D15015))),ROW()-1,"")</f>
        <v/>
      </c>
    </row>
    <row r="15016" spans="1:14" x14ac:dyDescent="0.3">
      <c r="A15016" t="s">
        <v>45232</v>
      </c>
      <c r="B15016" t="s">
        <v>31811</v>
      </c>
      <c r="C15016" t="s">
        <v>45233</v>
      </c>
      <c r="D15016" t="s">
        <v>45234</v>
      </c>
      <c r="E15016" t="s">
        <v>60</v>
      </c>
      <c r="F15016" s="7">
        <v>529.02</v>
      </c>
      <c r="G15016" t="s">
        <v>33</v>
      </c>
      <c r="H15016" t="s">
        <v>31814</v>
      </c>
      <c r="I15016" t="s">
        <v>31819</v>
      </c>
      <c r="M15016" t="s">
        <v>36</v>
      </c>
      <c r="N15016" t="str">
        <f>IF(AND(PESQUISA!$B$3&lt;&gt;"",OR(PESQUISA!$B$4="TODAS",B15016=PESQUISA!$B$4),ISNUMBER(SEARCH(PESQUISA!$B$3,D15016))),ROW()-1,"")</f>
        <v/>
      </c>
    </row>
    <row r="15017" spans="1:14" x14ac:dyDescent="0.3">
      <c r="A15017" t="s">
        <v>45235</v>
      </c>
      <c r="B15017" t="s">
        <v>31811</v>
      </c>
      <c r="C15017" t="s">
        <v>45236</v>
      </c>
      <c r="D15017" t="s">
        <v>45237</v>
      </c>
      <c r="E15017" t="s">
        <v>60</v>
      </c>
      <c r="F15017" s="7">
        <v>74.28</v>
      </c>
      <c r="G15017" t="s">
        <v>33</v>
      </c>
      <c r="H15017" t="s">
        <v>31814</v>
      </c>
      <c r="I15017" t="s">
        <v>31819</v>
      </c>
      <c r="M15017" t="s">
        <v>36</v>
      </c>
      <c r="N15017" t="str">
        <f>IF(AND(PESQUISA!$B$3&lt;&gt;"",OR(PESQUISA!$B$4="TODAS",B15017=PESQUISA!$B$4),ISNUMBER(SEARCH(PESQUISA!$B$3,D15017))),ROW()-1,"")</f>
        <v/>
      </c>
    </row>
    <row r="15018" spans="1:14" x14ac:dyDescent="0.3">
      <c r="A15018" t="s">
        <v>45238</v>
      </c>
      <c r="B15018" t="s">
        <v>31811</v>
      </c>
      <c r="C15018" t="s">
        <v>45239</v>
      </c>
      <c r="D15018" t="s">
        <v>45240</v>
      </c>
      <c r="E15018" t="s">
        <v>60</v>
      </c>
      <c r="F15018" s="7">
        <v>703</v>
      </c>
      <c r="G15018" t="s">
        <v>33</v>
      </c>
      <c r="H15018" t="s">
        <v>31814</v>
      </c>
      <c r="I15018" t="s">
        <v>31819</v>
      </c>
      <c r="M15018" t="s">
        <v>36</v>
      </c>
      <c r="N15018" t="str">
        <f>IF(AND(PESQUISA!$B$3&lt;&gt;"",OR(PESQUISA!$B$4="TODAS",B15018=PESQUISA!$B$4),ISNUMBER(SEARCH(PESQUISA!$B$3,D15018))),ROW()-1,"")</f>
        <v/>
      </c>
    </row>
    <row r="15019" spans="1:14" x14ac:dyDescent="0.3">
      <c r="A15019" t="s">
        <v>45241</v>
      </c>
      <c r="B15019" t="s">
        <v>31811</v>
      </c>
      <c r="C15019" t="s">
        <v>45242</v>
      </c>
      <c r="D15019" t="s">
        <v>45243</v>
      </c>
      <c r="E15019" t="s">
        <v>60</v>
      </c>
      <c r="F15019" s="7">
        <v>20.67</v>
      </c>
      <c r="G15019" t="s">
        <v>33</v>
      </c>
      <c r="H15019" t="s">
        <v>31814</v>
      </c>
      <c r="I15019" t="s">
        <v>31819</v>
      </c>
      <c r="M15019" t="s">
        <v>36</v>
      </c>
      <c r="N15019" t="str">
        <f>IF(AND(PESQUISA!$B$3&lt;&gt;"",OR(PESQUISA!$B$4="TODAS",B15019=PESQUISA!$B$4),ISNUMBER(SEARCH(PESQUISA!$B$3,D15019))),ROW()-1,"")</f>
        <v/>
      </c>
    </row>
    <row r="15020" spans="1:14" x14ac:dyDescent="0.3">
      <c r="A15020" t="s">
        <v>45244</v>
      </c>
      <c r="B15020" t="s">
        <v>31811</v>
      </c>
      <c r="C15020" t="s">
        <v>45245</v>
      </c>
      <c r="D15020" t="s">
        <v>45246</v>
      </c>
      <c r="E15020" t="s">
        <v>60</v>
      </c>
      <c r="F15020" s="7">
        <v>33.020000000000003</v>
      </c>
      <c r="G15020" t="s">
        <v>33</v>
      </c>
      <c r="H15020" t="s">
        <v>31814</v>
      </c>
      <c r="I15020" t="s">
        <v>31819</v>
      </c>
      <c r="M15020" t="s">
        <v>36</v>
      </c>
      <c r="N15020" t="str">
        <f>IF(AND(PESQUISA!$B$3&lt;&gt;"",OR(PESQUISA!$B$4="TODAS",B15020=PESQUISA!$B$4),ISNUMBER(SEARCH(PESQUISA!$B$3,D15020))),ROW()-1,"")</f>
        <v/>
      </c>
    </row>
    <row r="15021" spans="1:14" x14ac:dyDescent="0.3">
      <c r="A15021" t="s">
        <v>45247</v>
      </c>
      <c r="B15021" t="s">
        <v>31811</v>
      </c>
      <c r="C15021" t="s">
        <v>45248</v>
      </c>
      <c r="D15021" t="s">
        <v>45249</v>
      </c>
      <c r="E15021" t="s">
        <v>60</v>
      </c>
      <c r="F15021" s="7">
        <v>56.87</v>
      </c>
      <c r="G15021" t="s">
        <v>33</v>
      </c>
      <c r="H15021" t="s">
        <v>31814</v>
      </c>
      <c r="I15021" t="s">
        <v>31819</v>
      </c>
      <c r="M15021" t="s">
        <v>36</v>
      </c>
      <c r="N15021" t="str">
        <f>IF(AND(PESQUISA!$B$3&lt;&gt;"",OR(PESQUISA!$B$4="TODAS",B15021=PESQUISA!$B$4),ISNUMBER(SEARCH(PESQUISA!$B$3,D15021))),ROW()-1,"")</f>
        <v/>
      </c>
    </row>
    <row r="15022" spans="1:14" x14ac:dyDescent="0.3">
      <c r="A15022" t="s">
        <v>45250</v>
      </c>
      <c r="B15022" t="s">
        <v>31811</v>
      </c>
      <c r="C15022" t="s">
        <v>45251</v>
      </c>
      <c r="D15022" t="s">
        <v>45252</v>
      </c>
      <c r="E15022" t="s">
        <v>60</v>
      </c>
      <c r="F15022" s="7">
        <v>99.44</v>
      </c>
      <c r="G15022" t="s">
        <v>33</v>
      </c>
      <c r="H15022" t="s">
        <v>31814</v>
      </c>
      <c r="I15022" t="s">
        <v>31819</v>
      </c>
      <c r="M15022" t="s">
        <v>36</v>
      </c>
      <c r="N15022" t="str">
        <f>IF(AND(PESQUISA!$B$3&lt;&gt;"",OR(PESQUISA!$B$4="TODAS",B15022=PESQUISA!$B$4),ISNUMBER(SEARCH(PESQUISA!$B$3,D15022))),ROW()-1,"")</f>
        <v/>
      </c>
    </row>
    <row r="15023" spans="1:14" x14ac:dyDescent="0.3">
      <c r="A15023" t="s">
        <v>45253</v>
      </c>
      <c r="B15023" t="s">
        <v>31811</v>
      </c>
      <c r="C15023" t="s">
        <v>45254</v>
      </c>
      <c r="D15023" t="s">
        <v>45255</v>
      </c>
      <c r="E15023" t="s">
        <v>60</v>
      </c>
      <c r="F15023" s="7">
        <v>145.54</v>
      </c>
      <c r="G15023" t="s">
        <v>33</v>
      </c>
      <c r="H15023" t="s">
        <v>31814</v>
      </c>
      <c r="I15023" t="s">
        <v>31819</v>
      </c>
      <c r="M15023" t="s">
        <v>36</v>
      </c>
      <c r="N15023" t="str">
        <f>IF(AND(PESQUISA!$B$3&lt;&gt;"",OR(PESQUISA!$B$4="TODAS",B15023=PESQUISA!$B$4),ISNUMBER(SEARCH(PESQUISA!$B$3,D15023))),ROW()-1,"")</f>
        <v/>
      </c>
    </row>
    <row r="15024" spans="1:14" x14ac:dyDescent="0.3">
      <c r="A15024" t="s">
        <v>45256</v>
      </c>
      <c r="B15024" t="s">
        <v>31811</v>
      </c>
      <c r="C15024" t="s">
        <v>45257</v>
      </c>
      <c r="D15024" t="s">
        <v>45258</v>
      </c>
      <c r="E15024" t="s">
        <v>60</v>
      </c>
      <c r="F15024" s="7">
        <v>235.34</v>
      </c>
      <c r="G15024" t="s">
        <v>33</v>
      </c>
      <c r="H15024" t="s">
        <v>31814</v>
      </c>
      <c r="I15024" t="s">
        <v>31819</v>
      </c>
      <c r="M15024" t="s">
        <v>36</v>
      </c>
      <c r="N15024" t="str">
        <f>IF(AND(PESQUISA!$B$3&lt;&gt;"",OR(PESQUISA!$B$4="TODAS",B15024=PESQUISA!$B$4),ISNUMBER(SEARCH(PESQUISA!$B$3,D15024))),ROW()-1,"")</f>
        <v/>
      </c>
    </row>
    <row r="15025" spans="1:14" x14ac:dyDescent="0.3">
      <c r="A15025" t="s">
        <v>45259</v>
      </c>
      <c r="B15025" t="s">
        <v>31811</v>
      </c>
      <c r="C15025" t="s">
        <v>45260</v>
      </c>
      <c r="D15025" t="s">
        <v>45261</v>
      </c>
      <c r="E15025" t="s">
        <v>60</v>
      </c>
      <c r="F15025" s="7">
        <v>369.39</v>
      </c>
      <c r="G15025" t="s">
        <v>33</v>
      </c>
      <c r="H15025" t="s">
        <v>31814</v>
      </c>
      <c r="I15025" t="s">
        <v>31819</v>
      </c>
      <c r="M15025" t="s">
        <v>36</v>
      </c>
      <c r="N15025" t="str">
        <f>IF(AND(PESQUISA!$B$3&lt;&gt;"",OR(PESQUISA!$B$4="TODAS",B15025=PESQUISA!$B$4),ISNUMBER(SEARCH(PESQUISA!$B$3,D15025))),ROW()-1,"")</f>
        <v/>
      </c>
    </row>
    <row r="15026" spans="1:14" x14ac:dyDescent="0.3">
      <c r="A15026" t="s">
        <v>45262</v>
      </c>
      <c r="B15026" t="s">
        <v>31811</v>
      </c>
      <c r="C15026" t="s">
        <v>45263</v>
      </c>
      <c r="D15026" t="s">
        <v>45264</v>
      </c>
      <c r="E15026" t="s">
        <v>60</v>
      </c>
      <c r="F15026" s="7">
        <v>55.44</v>
      </c>
      <c r="G15026" t="s">
        <v>33</v>
      </c>
      <c r="H15026" t="s">
        <v>31814</v>
      </c>
      <c r="I15026" t="s">
        <v>31819</v>
      </c>
      <c r="M15026" t="s">
        <v>36</v>
      </c>
      <c r="N15026" t="str">
        <f>IF(AND(PESQUISA!$B$3&lt;&gt;"",OR(PESQUISA!$B$4="TODAS",B15026=PESQUISA!$B$4),ISNUMBER(SEARCH(PESQUISA!$B$3,D15026))),ROW()-1,"")</f>
        <v/>
      </c>
    </row>
    <row r="15027" spans="1:14" x14ac:dyDescent="0.3">
      <c r="A15027" t="s">
        <v>45265</v>
      </c>
      <c r="B15027" t="s">
        <v>31811</v>
      </c>
      <c r="C15027" t="s">
        <v>45266</v>
      </c>
      <c r="D15027" t="s">
        <v>45267</v>
      </c>
      <c r="E15027" t="s">
        <v>60</v>
      </c>
      <c r="F15027" s="7">
        <v>65.760000000000005</v>
      </c>
      <c r="G15027" t="s">
        <v>33</v>
      </c>
      <c r="H15027" t="s">
        <v>31814</v>
      </c>
      <c r="I15027" t="s">
        <v>31819</v>
      </c>
      <c r="M15027" t="s">
        <v>36</v>
      </c>
      <c r="N15027" t="str">
        <f>IF(AND(PESQUISA!$B$3&lt;&gt;"",OR(PESQUISA!$B$4="TODAS",B15027=PESQUISA!$B$4),ISNUMBER(SEARCH(PESQUISA!$B$3,D15027))),ROW()-1,"")</f>
        <v/>
      </c>
    </row>
    <row r="15028" spans="1:14" x14ac:dyDescent="0.3">
      <c r="A15028" t="s">
        <v>45268</v>
      </c>
      <c r="B15028" t="s">
        <v>31811</v>
      </c>
      <c r="C15028" t="s">
        <v>45269</v>
      </c>
      <c r="D15028" t="s">
        <v>45270</v>
      </c>
      <c r="E15028" t="s">
        <v>60</v>
      </c>
      <c r="F15028" s="7">
        <v>75.05</v>
      </c>
      <c r="G15028" t="s">
        <v>33</v>
      </c>
      <c r="H15028" t="s">
        <v>31814</v>
      </c>
      <c r="I15028" t="s">
        <v>31819</v>
      </c>
      <c r="M15028" t="s">
        <v>36</v>
      </c>
      <c r="N15028" t="str">
        <f>IF(AND(PESQUISA!$B$3&lt;&gt;"",OR(PESQUISA!$B$4="TODAS",B15028=PESQUISA!$B$4),ISNUMBER(SEARCH(PESQUISA!$B$3,D15028))),ROW()-1,"")</f>
        <v/>
      </c>
    </row>
    <row r="15029" spans="1:14" x14ac:dyDescent="0.3">
      <c r="A15029" t="s">
        <v>45271</v>
      </c>
      <c r="B15029" t="s">
        <v>31811</v>
      </c>
      <c r="C15029" t="s">
        <v>45272</v>
      </c>
      <c r="D15029" t="s">
        <v>45273</v>
      </c>
      <c r="E15029" t="s">
        <v>60</v>
      </c>
      <c r="F15029" s="7">
        <v>51.9</v>
      </c>
      <c r="G15029" t="s">
        <v>33</v>
      </c>
      <c r="H15029" t="s">
        <v>31814</v>
      </c>
      <c r="I15029" t="s">
        <v>31819</v>
      </c>
      <c r="M15029" t="s">
        <v>36</v>
      </c>
      <c r="N15029" t="str">
        <f>IF(AND(PESQUISA!$B$3&lt;&gt;"",OR(PESQUISA!$B$4="TODAS",B15029=PESQUISA!$B$4),ISNUMBER(SEARCH(PESQUISA!$B$3,D15029))),ROW()-1,"")</f>
        <v/>
      </c>
    </row>
    <row r="15030" spans="1:14" x14ac:dyDescent="0.3">
      <c r="A15030" t="s">
        <v>45274</v>
      </c>
      <c r="B15030" t="s">
        <v>31811</v>
      </c>
      <c r="C15030" t="s">
        <v>45275</v>
      </c>
      <c r="D15030" t="s">
        <v>45276</v>
      </c>
      <c r="E15030" t="s">
        <v>60</v>
      </c>
      <c r="F15030" s="7">
        <v>10.09</v>
      </c>
      <c r="G15030" t="s">
        <v>33</v>
      </c>
      <c r="H15030" t="s">
        <v>31814</v>
      </c>
      <c r="I15030" t="s">
        <v>31819</v>
      </c>
      <c r="M15030" t="s">
        <v>36</v>
      </c>
      <c r="N15030" t="str">
        <f>IF(AND(PESQUISA!$B$3&lt;&gt;"",OR(PESQUISA!$B$4="TODAS",B15030=PESQUISA!$B$4),ISNUMBER(SEARCH(PESQUISA!$B$3,D15030))),ROW()-1,"")</f>
        <v/>
      </c>
    </row>
    <row r="15031" spans="1:14" x14ac:dyDescent="0.3">
      <c r="A15031" t="s">
        <v>45277</v>
      </c>
      <c r="B15031" t="s">
        <v>31811</v>
      </c>
      <c r="C15031" t="s">
        <v>45278</v>
      </c>
      <c r="D15031" t="s">
        <v>45279</v>
      </c>
      <c r="E15031" t="s">
        <v>60</v>
      </c>
      <c r="F15031" s="7">
        <v>3.65</v>
      </c>
      <c r="G15031" t="s">
        <v>33</v>
      </c>
      <c r="H15031" t="s">
        <v>31814</v>
      </c>
      <c r="I15031" t="s">
        <v>31819</v>
      </c>
      <c r="M15031" t="s">
        <v>36</v>
      </c>
      <c r="N15031" t="str">
        <f>IF(AND(PESQUISA!$B$3&lt;&gt;"",OR(PESQUISA!$B$4="TODAS",B15031=PESQUISA!$B$4),ISNUMBER(SEARCH(PESQUISA!$B$3,D15031))),ROW()-1,"")</f>
        <v/>
      </c>
    </row>
    <row r="15032" spans="1:14" x14ac:dyDescent="0.3">
      <c r="A15032" t="s">
        <v>45280</v>
      </c>
      <c r="B15032" t="s">
        <v>31811</v>
      </c>
      <c r="C15032" t="s">
        <v>45281</v>
      </c>
      <c r="D15032" t="s">
        <v>45282</v>
      </c>
      <c r="E15032" t="s">
        <v>60</v>
      </c>
      <c r="F15032" s="7">
        <v>89.82</v>
      </c>
      <c r="G15032" t="s">
        <v>33</v>
      </c>
      <c r="H15032" t="s">
        <v>31814</v>
      </c>
      <c r="I15032" t="s">
        <v>31819</v>
      </c>
      <c r="M15032" t="s">
        <v>36</v>
      </c>
      <c r="N15032" t="str">
        <f>IF(AND(PESQUISA!$B$3&lt;&gt;"",OR(PESQUISA!$B$4="TODAS",B15032=PESQUISA!$B$4),ISNUMBER(SEARCH(PESQUISA!$B$3,D15032))),ROW()-1,"")</f>
        <v/>
      </c>
    </row>
    <row r="15033" spans="1:14" x14ac:dyDescent="0.3">
      <c r="A15033" t="s">
        <v>45283</v>
      </c>
      <c r="B15033" t="s">
        <v>31811</v>
      </c>
      <c r="C15033" t="s">
        <v>45284</v>
      </c>
      <c r="D15033" t="s">
        <v>45285</v>
      </c>
      <c r="E15033" t="s">
        <v>60</v>
      </c>
      <c r="F15033" s="7">
        <v>91.09</v>
      </c>
      <c r="G15033" t="s">
        <v>33</v>
      </c>
      <c r="H15033" t="s">
        <v>31814</v>
      </c>
      <c r="I15033" t="s">
        <v>31819</v>
      </c>
      <c r="M15033" t="s">
        <v>36</v>
      </c>
      <c r="N15033" t="str">
        <f>IF(AND(PESQUISA!$B$3&lt;&gt;"",OR(PESQUISA!$B$4="TODAS",B15033=PESQUISA!$B$4),ISNUMBER(SEARCH(PESQUISA!$B$3,D15033))),ROW()-1,"")</f>
        <v/>
      </c>
    </row>
    <row r="15034" spans="1:14" x14ac:dyDescent="0.3">
      <c r="A15034" t="s">
        <v>45286</v>
      </c>
      <c r="B15034" t="s">
        <v>31811</v>
      </c>
      <c r="C15034" t="s">
        <v>45287</v>
      </c>
      <c r="D15034" t="s">
        <v>45288</v>
      </c>
      <c r="E15034" t="s">
        <v>60</v>
      </c>
      <c r="F15034" s="7">
        <v>49.84</v>
      </c>
      <c r="G15034" t="s">
        <v>33</v>
      </c>
      <c r="H15034" t="s">
        <v>31814</v>
      </c>
      <c r="I15034" t="s">
        <v>31819</v>
      </c>
      <c r="M15034" t="s">
        <v>36</v>
      </c>
      <c r="N15034" t="str">
        <f>IF(AND(PESQUISA!$B$3&lt;&gt;"",OR(PESQUISA!$B$4="TODAS",B15034=PESQUISA!$B$4),ISNUMBER(SEARCH(PESQUISA!$B$3,D15034))),ROW()-1,"")</f>
        <v/>
      </c>
    </row>
    <row r="15035" spans="1:14" x14ac:dyDescent="0.3">
      <c r="A15035" t="s">
        <v>45289</v>
      </c>
      <c r="B15035" t="s">
        <v>31811</v>
      </c>
      <c r="C15035" t="s">
        <v>45290</v>
      </c>
      <c r="D15035" t="s">
        <v>45291</v>
      </c>
      <c r="E15035" t="s">
        <v>60</v>
      </c>
      <c r="F15035" s="7">
        <v>9.18</v>
      </c>
      <c r="G15035" t="s">
        <v>33</v>
      </c>
      <c r="H15035" t="s">
        <v>31814</v>
      </c>
      <c r="I15035" t="s">
        <v>31819</v>
      </c>
      <c r="M15035" t="s">
        <v>36</v>
      </c>
      <c r="N15035" t="str">
        <f>IF(AND(PESQUISA!$B$3&lt;&gt;"",OR(PESQUISA!$B$4="TODAS",B15035=PESQUISA!$B$4),ISNUMBER(SEARCH(PESQUISA!$B$3,D15035))),ROW()-1,"")</f>
        <v/>
      </c>
    </row>
    <row r="15036" spans="1:14" x14ac:dyDescent="0.3">
      <c r="A15036" t="s">
        <v>45292</v>
      </c>
      <c r="B15036" t="s">
        <v>31811</v>
      </c>
      <c r="C15036" t="s">
        <v>45293</v>
      </c>
      <c r="D15036" t="s">
        <v>45294</v>
      </c>
      <c r="E15036" t="s">
        <v>60</v>
      </c>
      <c r="F15036" s="7">
        <v>12.06</v>
      </c>
      <c r="G15036" t="s">
        <v>33</v>
      </c>
      <c r="H15036" t="s">
        <v>31814</v>
      </c>
      <c r="I15036" t="s">
        <v>31819</v>
      </c>
      <c r="M15036" t="s">
        <v>36</v>
      </c>
      <c r="N15036" t="str">
        <f>IF(AND(PESQUISA!$B$3&lt;&gt;"",OR(PESQUISA!$B$4="TODAS",B15036=PESQUISA!$B$4),ISNUMBER(SEARCH(PESQUISA!$B$3,D15036))),ROW()-1,"")</f>
        <v/>
      </c>
    </row>
    <row r="15037" spans="1:14" x14ac:dyDescent="0.3">
      <c r="A15037" t="s">
        <v>45295</v>
      </c>
      <c r="B15037" t="s">
        <v>31811</v>
      </c>
      <c r="C15037" t="s">
        <v>45296</v>
      </c>
      <c r="D15037" t="s">
        <v>45297</v>
      </c>
      <c r="E15037" t="s">
        <v>60</v>
      </c>
      <c r="F15037" s="7">
        <v>40.06</v>
      </c>
      <c r="G15037" t="s">
        <v>33</v>
      </c>
      <c r="H15037" t="s">
        <v>31814</v>
      </c>
      <c r="I15037" t="s">
        <v>31819</v>
      </c>
      <c r="M15037" t="s">
        <v>36</v>
      </c>
      <c r="N15037" t="str">
        <f>IF(AND(PESQUISA!$B$3&lt;&gt;"",OR(PESQUISA!$B$4="TODAS",B15037=PESQUISA!$B$4),ISNUMBER(SEARCH(PESQUISA!$B$3,D15037))),ROW()-1,"")</f>
        <v/>
      </c>
    </row>
    <row r="15038" spans="1:14" x14ac:dyDescent="0.3">
      <c r="A15038" t="s">
        <v>45298</v>
      </c>
      <c r="B15038" t="s">
        <v>31811</v>
      </c>
      <c r="C15038" t="s">
        <v>45299</v>
      </c>
      <c r="D15038" t="s">
        <v>45300</v>
      </c>
      <c r="E15038" t="s">
        <v>60</v>
      </c>
      <c r="G15038" t="s">
        <v>33</v>
      </c>
      <c r="H15038" t="s">
        <v>31814</v>
      </c>
      <c r="I15038" t="s">
        <v>31819</v>
      </c>
      <c r="M15038" t="s">
        <v>53</v>
      </c>
      <c r="N15038" t="str">
        <f>IF(AND(PESQUISA!$B$3&lt;&gt;"",OR(PESQUISA!$B$4="TODAS",B15038=PESQUISA!$B$4),ISNUMBER(SEARCH(PESQUISA!$B$3,D15038))),ROW()-1,"")</f>
        <v/>
      </c>
    </row>
    <row r="15039" spans="1:14" x14ac:dyDescent="0.3">
      <c r="A15039" t="s">
        <v>45301</v>
      </c>
      <c r="B15039" t="s">
        <v>31811</v>
      </c>
      <c r="C15039" t="s">
        <v>45302</v>
      </c>
      <c r="D15039" t="s">
        <v>45303</v>
      </c>
      <c r="E15039" t="s">
        <v>60</v>
      </c>
      <c r="G15039" t="s">
        <v>33</v>
      </c>
      <c r="H15039" t="s">
        <v>31814</v>
      </c>
      <c r="I15039" t="s">
        <v>31819</v>
      </c>
      <c r="M15039" t="s">
        <v>53</v>
      </c>
      <c r="N15039" t="str">
        <f>IF(AND(PESQUISA!$B$3&lt;&gt;"",OR(PESQUISA!$B$4="TODAS",B15039=PESQUISA!$B$4),ISNUMBER(SEARCH(PESQUISA!$B$3,D15039))),ROW()-1,"")</f>
        <v/>
      </c>
    </row>
    <row r="15040" spans="1:14" x14ac:dyDescent="0.3">
      <c r="A15040" t="s">
        <v>45304</v>
      </c>
      <c r="B15040" t="s">
        <v>31811</v>
      </c>
      <c r="C15040" t="s">
        <v>45305</v>
      </c>
      <c r="D15040" t="s">
        <v>45306</v>
      </c>
      <c r="E15040" t="s">
        <v>60</v>
      </c>
      <c r="G15040" t="s">
        <v>33</v>
      </c>
      <c r="H15040" t="s">
        <v>31814</v>
      </c>
      <c r="I15040" t="s">
        <v>31819</v>
      </c>
      <c r="M15040" t="s">
        <v>53</v>
      </c>
      <c r="N15040" t="str">
        <f>IF(AND(PESQUISA!$B$3&lt;&gt;"",OR(PESQUISA!$B$4="TODAS",B15040=PESQUISA!$B$4),ISNUMBER(SEARCH(PESQUISA!$B$3,D15040))),ROW()-1,"")</f>
        <v/>
      </c>
    </row>
    <row r="15041" spans="1:14" x14ac:dyDescent="0.3">
      <c r="A15041" t="s">
        <v>45307</v>
      </c>
      <c r="B15041" t="s">
        <v>31811</v>
      </c>
      <c r="C15041" t="s">
        <v>45308</v>
      </c>
      <c r="D15041" t="s">
        <v>45309</v>
      </c>
      <c r="E15041" t="s">
        <v>60</v>
      </c>
      <c r="G15041" t="s">
        <v>33</v>
      </c>
      <c r="H15041" t="s">
        <v>31814</v>
      </c>
      <c r="I15041" t="s">
        <v>31819</v>
      </c>
      <c r="M15041" t="s">
        <v>53</v>
      </c>
      <c r="N15041" t="str">
        <f>IF(AND(PESQUISA!$B$3&lt;&gt;"",OR(PESQUISA!$B$4="TODAS",B15041=PESQUISA!$B$4),ISNUMBER(SEARCH(PESQUISA!$B$3,D15041))),ROW()-1,"")</f>
        <v/>
      </c>
    </row>
    <row r="15042" spans="1:14" x14ac:dyDescent="0.3">
      <c r="A15042" t="s">
        <v>45310</v>
      </c>
      <c r="B15042" t="s">
        <v>31811</v>
      </c>
      <c r="C15042" t="s">
        <v>45311</v>
      </c>
      <c r="D15042" t="s">
        <v>45312</v>
      </c>
      <c r="E15042" t="s">
        <v>60</v>
      </c>
      <c r="G15042" t="s">
        <v>33</v>
      </c>
      <c r="H15042" t="s">
        <v>31814</v>
      </c>
      <c r="I15042" t="s">
        <v>31819</v>
      </c>
      <c r="M15042" t="s">
        <v>53</v>
      </c>
      <c r="N15042" t="str">
        <f>IF(AND(PESQUISA!$B$3&lt;&gt;"",OR(PESQUISA!$B$4="TODAS",B15042=PESQUISA!$B$4),ISNUMBER(SEARCH(PESQUISA!$B$3,D15042))),ROW()-1,"")</f>
        <v/>
      </c>
    </row>
    <row r="15043" spans="1:14" x14ac:dyDescent="0.3">
      <c r="A15043" t="s">
        <v>45313</v>
      </c>
      <c r="B15043" t="s">
        <v>31811</v>
      </c>
      <c r="C15043" t="s">
        <v>45314</v>
      </c>
      <c r="D15043" t="s">
        <v>45315</v>
      </c>
      <c r="E15043" t="s">
        <v>60</v>
      </c>
      <c r="G15043" t="s">
        <v>33</v>
      </c>
      <c r="H15043" t="s">
        <v>31814</v>
      </c>
      <c r="I15043" t="s">
        <v>31819</v>
      </c>
      <c r="M15043" t="s">
        <v>53</v>
      </c>
      <c r="N15043" t="str">
        <f>IF(AND(PESQUISA!$B$3&lt;&gt;"",OR(PESQUISA!$B$4="TODAS",B15043=PESQUISA!$B$4),ISNUMBER(SEARCH(PESQUISA!$B$3,D15043))),ROW()-1,"")</f>
        <v/>
      </c>
    </row>
    <row r="15044" spans="1:14" x14ac:dyDescent="0.3">
      <c r="A15044" t="s">
        <v>45316</v>
      </c>
      <c r="B15044" t="s">
        <v>31811</v>
      </c>
      <c r="C15044" t="s">
        <v>45317</v>
      </c>
      <c r="D15044" t="s">
        <v>45318</v>
      </c>
      <c r="E15044" t="s">
        <v>60</v>
      </c>
      <c r="G15044" t="s">
        <v>33</v>
      </c>
      <c r="H15044" t="s">
        <v>31814</v>
      </c>
      <c r="I15044" t="s">
        <v>31819</v>
      </c>
      <c r="M15044" t="s">
        <v>53</v>
      </c>
      <c r="N15044" t="str">
        <f>IF(AND(PESQUISA!$B$3&lt;&gt;"",OR(PESQUISA!$B$4="TODAS",B15044=PESQUISA!$B$4),ISNUMBER(SEARCH(PESQUISA!$B$3,D15044))),ROW()-1,"")</f>
        <v/>
      </c>
    </row>
    <row r="15045" spans="1:14" x14ac:dyDescent="0.3">
      <c r="A15045" t="s">
        <v>45319</v>
      </c>
      <c r="B15045" t="s">
        <v>31811</v>
      </c>
      <c r="C15045" t="s">
        <v>45320</v>
      </c>
      <c r="D15045" t="s">
        <v>45321</v>
      </c>
      <c r="E15045" t="s">
        <v>60</v>
      </c>
      <c r="G15045" t="s">
        <v>33</v>
      </c>
      <c r="H15045" t="s">
        <v>31814</v>
      </c>
      <c r="I15045" t="s">
        <v>31819</v>
      </c>
      <c r="M15045" t="s">
        <v>53</v>
      </c>
      <c r="N15045" t="str">
        <f>IF(AND(PESQUISA!$B$3&lt;&gt;"",OR(PESQUISA!$B$4="TODAS",B15045=PESQUISA!$B$4),ISNUMBER(SEARCH(PESQUISA!$B$3,D15045))),ROW()-1,"")</f>
        <v/>
      </c>
    </row>
    <row r="15046" spans="1:14" x14ac:dyDescent="0.3">
      <c r="A15046" t="s">
        <v>45322</v>
      </c>
      <c r="B15046" t="s">
        <v>31811</v>
      </c>
      <c r="C15046" t="s">
        <v>45323</v>
      </c>
      <c r="D15046" t="s">
        <v>45324</v>
      </c>
      <c r="E15046" t="s">
        <v>60</v>
      </c>
      <c r="G15046" t="s">
        <v>33</v>
      </c>
      <c r="H15046" t="s">
        <v>31814</v>
      </c>
      <c r="I15046" t="s">
        <v>31819</v>
      </c>
      <c r="M15046" t="s">
        <v>53</v>
      </c>
      <c r="N15046" t="str">
        <f>IF(AND(PESQUISA!$B$3&lt;&gt;"",OR(PESQUISA!$B$4="TODAS",B15046=PESQUISA!$B$4),ISNUMBER(SEARCH(PESQUISA!$B$3,D15046))),ROW()-1,"")</f>
        <v/>
      </c>
    </row>
    <row r="15047" spans="1:14" x14ac:dyDescent="0.3">
      <c r="A15047" t="s">
        <v>45325</v>
      </c>
      <c r="B15047" t="s">
        <v>31811</v>
      </c>
      <c r="C15047" t="s">
        <v>45326</v>
      </c>
      <c r="D15047" t="s">
        <v>45327</v>
      </c>
      <c r="E15047" t="s">
        <v>60</v>
      </c>
      <c r="G15047" t="s">
        <v>33</v>
      </c>
      <c r="H15047" t="s">
        <v>31814</v>
      </c>
      <c r="I15047" t="s">
        <v>31819</v>
      </c>
      <c r="M15047" t="s">
        <v>53</v>
      </c>
      <c r="N15047" t="str">
        <f>IF(AND(PESQUISA!$B$3&lt;&gt;"",OR(PESQUISA!$B$4="TODAS",B15047=PESQUISA!$B$4),ISNUMBER(SEARCH(PESQUISA!$B$3,D15047))),ROW()-1,"")</f>
        <v/>
      </c>
    </row>
    <row r="15048" spans="1:14" x14ac:dyDescent="0.3">
      <c r="A15048" t="s">
        <v>45328</v>
      </c>
      <c r="B15048" t="s">
        <v>31811</v>
      </c>
      <c r="C15048" t="s">
        <v>45329</v>
      </c>
      <c r="D15048" t="s">
        <v>45330</v>
      </c>
      <c r="E15048" t="s">
        <v>60</v>
      </c>
      <c r="G15048" t="s">
        <v>33</v>
      </c>
      <c r="H15048" t="s">
        <v>31814</v>
      </c>
      <c r="I15048" t="s">
        <v>31819</v>
      </c>
      <c r="M15048" t="s">
        <v>53</v>
      </c>
      <c r="N15048" t="str">
        <f>IF(AND(PESQUISA!$B$3&lt;&gt;"",OR(PESQUISA!$B$4="TODAS",B15048=PESQUISA!$B$4),ISNUMBER(SEARCH(PESQUISA!$B$3,D15048))),ROW()-1,"")</f>
        <v/>
      </c>
    </row>
    <row r="15049" spans="1:14" x14ac:dyDescent="0.3">
      <c r="A15049" t="s">
        <v>45331</v>
      </c>
      <c r="B15049" t="s">
        <v>31811</v>
      </c>
      <c r="C15049" t="s">
        <v>45332</v>
      </c>
      <c r="D15049" t="s">
        <v>45333</v>
      </c>
      <c r="E15049" t="s">
        <v>60</v>
      </c>
      <c r="G15049" t="s">
        <v>33</v>
      </c>
      <c r="H15049" t="s">
        <v>31814</v>
      </c>
      <c r="I15049" t="s">
        <v>31819</v>
      </c>
      <c r="M15049" t="s">
        <v>53</v>
      </c>
      <c r="N15049" t="str">
        <f>IF(AND(PESQUISA!$B$3&lt;&gt;"",OR(PESQUISA!$B$4="TODAS",B15049=PESQUISA!$B$4),ISNUMBER(SEARCH(PESQUISA!$B$3,D15049))),ROW()-1,"")</f>
        <v/>
      </c>
    </row>
    <row r="15050" spans="1:14" x14ac:dyDescent="0.3">
      <c r="A15050" t="s">
        <v>45334</v>
      </c>
      <c r="B15050" t="s">
        <v>31811</v>
      </c>
      <c r="C15050" t="s">
        <v>45335</v>
      </c>
      <c r="D15050" t="s">
        <v>45336</v>
      </c>
      <c r="E15050" t="s">
        <v>60</v>
      </c>
      <c r="G15050" t="s">
        <v>33</v>
      </c>
      <c r="H15050" t="s">
        <v>31814</v>
      </c>
      <c r="I15050" t="s">
        <v>31819</v>
      </c>
      <c r="M15050" t="s">
        <v>53</v>
      </c>
      <c r="N15050" t="str">
        <f>IF(AND(PESQUISA!$B$3&lt;&gt;"",OR(PESQUISA!$B$4="TODAS",B15050=PESQUISA!$B$4),ISNUMBER(SEARCH(PESQUISA!$B$3,D15050))),ROW()-1,"")</f>
        <v/>
      </c>
    </row>
    <row r="15051" spans="1:14" x14ac:dyDescent="0.3">
      <c r="A15051" t="s">
        <v>45337</v>
      </c>
      <c r="B15051" t="s">
        <v>31811</v>
      </c>
      <c r="C15051" t="s">
        <v>45338</v>
      </c>
      <c r="D15051" t="s">
        <v>45339</v>
      </c>
      <c r="E15051" t="s">
        <v>60</v>
      </c>
      <c r="G15051" t="s">
        <v>33</v>
      </c>
      <c r="H15051" t="s">
        <v>31814</v>
      </c>
      <c r="I15051" t="s">
        <v>31819</v>
      </c>
      <c r="M15051" t="s">
        <v>53</v>
      </c>
      <c r="N15051" t="str">
        <f>IF(AND(PESQUISA!$B$3&lt;&gt;"",OR(PESQUISA!$B$4="TODAS",B15051=PESQUISA!$B$4),ISNUMBER(SEARCH(PESQUISA!$B$3,D15051))),ROW()-1,"")</f>
        <v/>
      </c>
    </row>
    <row r="15052" spans="1:14" x14ac:dyDescent="0.3">
      <c r="A15052" t="s">
        <v>45340</v>
      </c>
      <c r="B15052" t="s">
        <v>31811</v>
      </c>
      <c r="C15052" t="s">
        <v>45341</v>
      </c>
      <c r="D15052" t="s">
        <v>45342</v>
      </c>
      <c r="E15052" t="s">
        <v>60</v>
      </c>
      <c r="G15052" t="s">
        <v>33</v>
      </c>
      <c r="H15052" t="s">
        <v>31814</v>
      </c>
      <c r="I15052" t="s">
        <v>31819</v>
      </c>
      <c r="M15052" t="s">
        <v>53</v>
      </c>
      <c r="N15052" t="str">
        <f>IF(AND(PESQUISA!$B$3&lt;&gt;"",OR(PESQUISA!$B$4="TODAS",B15052=PESQUISA!$B$4),ISNUMBER(SEARCH(PESQUISA!$B$3,D15052))),ROW()-1,"")</f>
        <v/>
      </c>
    </row>
    <row r="15053" spans="1:14" x14ac:dyDescent="0.3">
      <c r="A15053" t="s">
        <v>45343</v>
      </c>
      <c r="B15053" t="s">
        <v>31811</v>
      </c>
      <c r="C15053" t="s">
        <v>45344</v>
      </c>
      <c r="D15053" t="s">
        <v>45345</v>
      </c>
      <c r="E15053" t="s">
        <v>60</v>
      </c>
      <c r="G15053" t="s">
        <v>33</v>
      </c>
      <c r="H15053" t="s">
        <v>31814</v>
      </c>
      <c r="I15053" t="s">
        <v>31819</v>
      </c>
      <c r="M15053" t="s">
        <v>53</v>
      </c>
      <c r="N15053" t="str">
        <f>IF(AND(PESQUISA!$B$3&lt;&gt;"",OR(PESQUISA!$B$4="TODAS",B15053=PESQUISA!$B$4),ISNUMBER(SEARCH(PESQUISA!$B$3,D15053))),ROW()-1,"")</f>
        <v/>
      </c>
    </row>
    <row r="15054" spans="1:14" x14ac:dyDescent="0.3">
      <c r="A15054" t="s">
        <v>45346</v>
      </c>
      <c r="B15054" t="s">
        <v>31811</v>
      </c>
      <c r="C15054" t="s">
        <v>45347</v>
      </c>
      <c r="D15054" t="s">
        <v>45348</v>
      </c>
      <c r="E15054" t="s">
        <v>60</v>
      </c>
      <c r="G15054" t="s">
        <v>33</v>
      </c>
      <c r="H15054" t="s">
        <v>31814</v>
      </c>
      <c r="I15054" t="s">
        <v>31819</v>
      </c>
      <c r="M15054" t="s">
        <v>53</v>
      </c>
      <c r="N15054" t="str">
        <f>IF(AND(PESQUISA!$B$3&lt;&gt;"",OR(PESQUISA!$B$4="TODAS",B15054=PESQUISA!$B$4),ISNUMBER(SEARCH(PESQUISA!$B$3,D15054))),ROW()-1,"")</f>
        <v/>
      </c>
    </row>
    <row r="15055" spans="1:14" x14ac:dyDescent="0.3">
      <c r="A15055" t="s">
        <v>45349</v>
      </c>
      <c r="B15055" t="s">
        <v>31811</v>
      </c>
      <c r="C15055" t="s">
        <v>45350</v>
      </c>
      <c r="D15055" t="s">
        <v>45351</v>
      </c>
      <c r="E15055" t="s">
        <v>60</v>
      </c>
      <c r="G15055" t="s">
        <v>33</v>
      </c>
      <c r="H15055" t="s">
        <v>31814</v>
      </c>
      <c r="I15055" t="s">
        <v>31819</v>
      </c>
      <c r="M15055" t="s">
        <v>53</v>
      </c>
      <c r="N15055" t="str">
        <f>IF(AND(PESQUISA!$B$3&lt;&gt;"",OR(PESQUISA!$B$4="TODAS",B15055=PESQUISA!$B$4),ISNUMBER(SEARCH(PESQUISA!$B$3,D15055))),ROW()-1,"")</f>
        <v/>
      </c>
    </row>
    <row r="15056" spans="1:14" x14ac:dyDescent="0.3">
      <c r="A15056" t="s">
        <v>45352</v>
      </c>
      <c r="B15056" t="s">
        <v>31811</v>
      </c>
      <c r="C15056" t="s">
        <v>45353</v>
      </c>
      <c r="D15056" t="s">
        <v>45354</v>
      </c>
      <c r="E15056" t="s">
        <v>60</v>
      </c>
      <c r="G15056" t="s">
        <v>33</v>
      </c>
      <c r="H15056" t="s">
        <v>31814</v>
      </c>
      <c r="I15056" t="s">
        <v>31819</v>
      </c>
      <c r="M15056" t="s">
        <v>53</v>
      </c>
      <c r="N15056" t="str">
        <f>IF(AND(PESQUISA!$B$3&lt;&gt;"",OR(PESQUISA!$B$4="TODAS",B15056=PESQUISA!$B$4),ISNUMBER(SEARCH(PESQUISA!$B$3,D15056))),ROW()-1,"")</f>
        <v/>
      </c>
    </row>
    <row r="15057" spans="1:14" x14ac:dyDescent="0.3">
      <c r="A15057" t="s">
        <v>45355</v>
      </c>
      <c r="B15057" t="s">
        <v>31811</v>
      </c>
      <c r="C15057" t="s">
        <v>45356</v>
      </c>
      <c r="D15057" t="s">
        <v>45357</v>
      </c>
      <c r="E15057" t="s">
        <v>60</v>
      </c>
      <c r="G15057" t="s">
        <v>33</v>
      </c>
      <c r="H15057" t="s">
        <v>31814</v>
      </c>
      <c r="I15057" t="s">
        <v>31819</v>
      </c>
      <c r="M15057" t="s">
        <v>53</v>
      </c>
      <c r="N15057" t="str">
        <f>IF(AND(PESQUISA!$B$3&lt;&gt;"",OR(PESQUISA!$B$4="TODAS",B15057=PESQUISA!$B$4),ISNUMBER(SEARCH(PESQUISA!$B$3,D15057))),ROW()-1,"")</f>
        <v/>
      </c>
    </row>
    <row r="15058" spans="1:14" x14ac:dyDescent="0.3">
      <c r="A15058" t="s">
        <v>45358</v>
      </c>
      <c r="B15058" t="s">
        <v>31811</v>
      </c>
      <c r="C15058" t="s">
        <v>45359</v>
      </c>
      <c r="D15058" t="s">
        <v>45360</v>
      </c>
      <c r="E15058" t="s">
        <v>60</v>
      </c>
      <c r="G15058" t="s">
        <v>33</v>
      </c>
      <c r="H15058" t="s">
        <v>31814</v>
      </c>
      <c r="I15058" t="s">
        <v>31819</v>
      </c>
      <c r="M15058" t="s">
        <v>53</v>
      </c>
      <c r="N15058" t="str">
        <f>IF(AND(PESQUISA!$B$3&lt;&gt;"",OR(PESQUISA!$B$4="TODAS",B15058=PESQUISA!$B$4),ISNUMBER(SEARCH(PESQUISA!$B$3,D15058))),ROW()-1,"")</f>
        <v/>
      </c>
    </row>
    <row r="15059" spans="1:14" x14ac:dyDescent="0.3">
      <c r="A15059" t="s">
        <v>45361</v>
      </c>
      <c r="B15059" t="s">
        <v>31811</v>
      </c>
      <c r="C15059" t="s">
        <v>45362</v>
      </c>
      <c r="D15059" t="s">
        <v>45363</v>
      </c>
      <c r="E15059" t="s">
        <v>60</v>
      </c>
      <c r="G15059" t="s">
        <v>33</v>
      </c>
      <c r="H15059" t="s">
        <v>31814</v>
      </c>
      <c r="I15059" t="s">
        <v>31819</v>
      </c>
      <c r="M15059" t="s">
        <v>53</v>
      </c>
      <c r="N15059" t="str">
        <f>IF(AND(PESQUISA!$B$3&lt;&gt;"",OR(PESQUISA!$B$4="TODAS",B15059=PESQUISA!$B$4),ISNUMBER(SEARCH(PESQUISA!$B$3,D15059))),ROW()-1,"")</f>
        <v/>
      </c>
    </row>
    <row r="15060" spans="1:14" x14ac:dyDescent="0.3">
      <c r="A15060" t="s">
        <v>45364</v>
      </c>
      <c r="B15060" t="s">
        <v>31811</v>
      </c>
      <c r="C15060" t="s">
        <v>45365</v>
      </c>
      <c r="D15060" t="s">
        <v>45366</v>
      </c>
      <c r="E15060" t="s">
        <v>60</v>
      </c>
      <c r="G15060" t="s">
        <v>33</v>
      </c>
      <c r="H15060" t="s">
        <v>31814</v>
      </c>
      <c r="I15060" t="s">
        <v>31819</v>
      </c>
      <c r="M15060" t="s">
        <v>53</v>
      </c>
      <c r="N15060" t="str">
        <f>IF(AND(PESQUISA!$B$3&lt;&gt;"",OR(PESQUISA!$B$4="TODAS",B15060=PESQUISA!$B$4),ISNUMBER(SEARCH(PESQUISA!$B$3,D15060))),ROW()-1,"")</f>
        <v/>
      </c>
    </row>
    <row r="15061" spans="1:14" x14ac:dyDescent="0.3">
      <c r="A15061" t="s">
        <v>45367</v>
      </c>
      <c r="B15061" t="s">
        <v>31811</v>
      </c>
      <c r="C15061" t="s">
        <v>45368</v>
      </c>
      <c r="D15061" t="s">
        <v>45369</v>
      </c>
      <c r="E15061" t="s">
        <v>60</v>
      </c>
      <c r="G15061" t="s">
        <v>33</v>
      </c>
      <c r="H15061" t="s">
        <v>31814</v>
      </c>
      <c r="I15061" t="s">
        <v>31819</v>
      </c>
      <c r="M15061" t="s">
        <v>53</v>
      </c>
      <c r="N15061" t="str">
        <f>IF(AND(PESQUISA!$B$3&lt;&gt;"",OR(PESQUISA!$B$4="TODAS",B15061=PESQUISA!$B$4),ISNUMBER(SEARCH(PESQUISA!$B$3,D15061))),ROW()-1,"")</f>
        <v/>
      </c>
    </row>
    <row r="15062" spans="1:14" x14ac:dyDescent="0.3">
      <c r="A15062" t="s">
        <v>45370</v>
      </c>
      <c r="B15062" t="s">
        <v>31811</v>
      </c>
      <c r="C15062" t="s">
        <v>45371</v>
      </c>
      <c r="D15062" t="s">
        <v>45372</v>
      </c>
      <c r="E15062" t="s">
        <v>60</v>
      </c>
      <c r="G15062" t="s">
        <v>33</v>
      </c>
      <c r="H15062" t="s">
        <v>31814</v>
      </c>
      <c r="I15062" t="s">
        <v>31819</v>
      </c>
      <c r="M15062" t="s">
        <v>53</v>
      </c>
      <c r="N15062" t="str">
        <f>IF(AND(PESQUISA!$B$3&lt;&gt;"",OR(PESQUISA!$B$4="TODAS",B15062=PESQUISA!$B$4),ISNUMBER(SEARCH(PESQUISA!$B$3,D15062))),ROW()-1,"")</f>
        <v/>
      </c>
    </row>
    <row r="15063" spans="1:14" x14ac:dyDescent="0.3">
      <c r="A15063" t="s">
        <v>45373</v>
      </c>
      <c r="B15063" t="s">
        <v>31811</v>
      </c>
      <c r="C15063" t="s">
        <v>45374</v>
      </c>
      <c r="D15063" t="s">
        <v>45375</v>
      </c>
      <c r="E15063" t="s">
        <v>60</v>
      </c>
      <c r="G15063" t="s">
        <v>33</v>
      </c>
      <c r="H15063" t="s">
        <v>31814</v>
      </c>
      <c r="I15063" t="s">
        <v>31819</v>
      </c>
      <c r="M15063" t="s">
        <v>53</v>
      </c>
      <c r="N15063" t="str">
        <f>IF(AND(PESQUISA!$B$3&lt;&gt;"",OR(PESQUISA!$B$4="TODAS",B15063=PESQUISA!$B$4),ISNUMBER(SEARCH(PESQUISA!$B$3,D15063))),ROW()-1,"")</f>
        <v/>
      </c>
    </row>
    <row r="15064" spans="1:14" x14ac:dyDescent="0.3">
      <c r="A15064" t="s">
        <v>45376</v>
      </c>
      <c r="B15064" t="s">
        <v>31811</v>
      </c>
      <c r="C15064" t="s">
        <v>45377</v>
      </c>
      <c r="D15064" t="s">
        <v>45378</v>
      </c>
      <c r="E15064" t="s">
        <v>60</v>
      </c>
      <c r="G15064" t="s">
        <v>33</v>
      </c>
      <c r="H15064" t="s">
        <v>31814</v>
      </c>
      <c r="I15064" t="s">
        <v>31819</v>
      </c>
      <c r="M15064" t="s">
        <v>53</v>
      </c>
      <c r="N15064" t="str">
        <f>IF(AND(PESQUISA!$B$3&lt;&gt;"",OR(PESQUISA!$B$4="TODAS",B15064=PESQUISA!$B$4),ISNUMBER(SEARCH(PESQUISA!$B$3,D15064))),ROW()-1,"")</f>
        <v/>
      </c>
    </row>
    <row r="15065" spans="1:14" x14ac:dyDescent="0.3">
      <c r="A15065" t="s">
        <v>45379</v>
      </c>
      <c r="B15065" t="s">
        <v>31811</v>
      </c>
      <c r="C15065" t="s">
        <v>45380</v>
      </c>
      <c r="D15065" t="s">
        <v>45381</v>
      </c>
      <c r="E15065" t="s">
        <v>60</v>
      </c>
      <c r="G15065" t="s">
        <v>33</v>
      </c>
      <c r="H15065" t="s">
        <v>31814</v>
      </c>
      <c r="I15065" t="s">
        <v>31819</v>
      </c>
      <c r="M15065" t="s">
        <v>53</v>
      </c>
      <c r="N15065" t="str">
        <f>IF(AND(PESQUISA!$B$3&lt;&gt;"",OR(PESQUISA!$B$4="TODAS",B15065=PESQUISA!$B$4),ISNUMBER(SEARCH(PESQUISA!$B$3,D15065))),ROW()-1,"")</f>
        <v/>
      </c>
    </row>
    <row r="15066" spans="1:14" x14ac:dyDescent="0.3">
      <c r="A15066" t="s">
        <v>45382</v>
      </c>
      <c r="B15066" t="s">
        <v>31811</v>
      </c>
      <c r="C15066" t="s">
        <v>45383</v>
      </c>
      <c r="D15066" t="s">
        <v>45384</v>
      </c>
      <c r="E15066" t="s">
        <v>60</v>
      </c>
      <c r="G15066" t="s">
        <v>33</v>
      </c>
      <c r="H15066" t="s">
        <v>31814</v>
      </c>
      <c r="I15066" t="s">
        <v>31819</v>
      </c>
      <c r="M15066" t="s">
        <v>53</v>
      </c>
      <c r="N15066" t="str">
        <f>IF(AND(PESQUISA!$B$3&lt;&gt;"",OR(PESQUISA!$B$4="TODAS",B15066=PESQUISA!$B$4),ISNUMBER(SEARCH(PESQUISA!$B$3,D15066))),ROW()-1,"")</f>
        <v/>
      </c>
    </row>
    <row r="15067" spans="1:14" x14ac:dyDescent="0.3">
      <c r="A15067" t="s">
        <v>45385</v>
      </c>
      <c r="B15067" t="s">
        <v>31811</v>
      </c>
      <c r="C15067" t="s">
        <v>45386</v>
      </c>
      <c r="D15067" t="s">
        <v>45387</v>
      </c>
      <c r="E15067" t="s">
        <v>60</v>
      </c>
      <c r="G15067" t="s">
        <v>33</v>
      </c>
      <c r="H15067" t="s">
        <v>31814</v>
      </c>
      <c r="I15067" t="s">
        <v>31819</v>
      </c>
      <c r="M15067" t="s">
        <v>53</v>
      </c>
      <c r="N15067" t="str">
        <f>IF(AND(PESQUISA!$B$3&lt;&gt;"",OR(PESQUISA!$B$4="TODAS",B15067=PESQUISA!$B$4),ISNUMBER(SEARCH(PESQUISA!$B$3,D15067))),ROW()-1,"")</f>
        <v/>
      </c>
    </row>
    <row r="15068" spans="1:14" x14ac:dyDescent="0.3">
      <c r="A15068" t="s">
        <v>45388</v>
      </c>
      <c r="B15068" t="s">
        <v>31811</v>
      </c>
      <c r="C15068" t="s">
        <v>45389</v>
      </c>
      <c r="D15068" t="s">
        <v>45390</v>
      </c>
      <c r="E15068" t="s">
        <v>60</v>
      </c>
      <c r="G15068" t="s">
        <v>33</v>
      </c>
      <c r="H15068" t="s">
        <v>31814</v>
      </c>
      <c r="I15068" t="s">
        <v>31819</v>
      </c>
      <c r="M15068" t="s">
        <v>53</v>
      </c>
      <c r="N15068" t="str">
        <f>IF(AND(PESQUISA!$B$3&lt;&gt;"",OR(PESQUISA!$B$4="TODAS",B15068=PESQUISA!$B$4),ISNUMBER(SEARCH(PESQUISA!$B$3,D15068))),ROW()-1,"")</f>
        <v/>
      </c>
    </row>
    <row r="15069" spans="1:14" x14ac:dyDescent="0.3">
      <c r="A15069" t="s">
        <v>45391</v>
      </c>
      <c r="B15069" t="s">
        <v>31811</v>
      </c>
      <c r="C15069" t="s">
        <v>45392</v>
      </c>
      <c r="D15069" t="s">
        <v>45393</v>
      </c>
      <c r="E15069" t="s">
        <v>60</v>
      </c>
      <c r="G15069" t="s">
        <v>33</v>
      </c>
      <c r="H15069" t="s">
        <v>31814</v>
      </c>
      <c r="I15069" t="s">
        <v>31819</v>
      </c>
      <c r="M15069" t="s">
        <v>53</v>
      </c>
      <c r="N15069" t="str">
        <f>IF(AND(PESQUISA!$B$3&lt;&gt;"",OR(PESQUISA!$B$4="TODAS",B15069=PESQUISA!$B$4),ISNUMBER(SEARCH(PESQUISA!$B$3,D15069))),ROW()-1,"")</f>
        <v/>
      </c>
    </row>
    <row r="15070" spans="1:14" x14ac:dyDescent="0.3">
      <c r="A15070" t="s">
        <v>45394</v>
      </c>
      <c r="B15070" t="s">
        <v>31811</v>
      </c>
      <c r="C15070" t="s">
        <v>45395</v>
      </c>
      <c r="D15070" t="s">
        <v>45396</v>
      </c>
      <c r="E15070" t="s">
        <v>60</v>
      </c>
      <c r="G15070" t="s">
        <v>33</v>
      </c>
      <c r="H15070" t="s">
        <v>31814</v>
      </c>
      <c r="I15070" t="s">
        <v>31819</v>
      </c>
      <c r="M15070" t="s">
        <v>53</v>
      </c>
      <c r="N15070" t="str">
        <f>IF(AND(PESQUISA!$B$3&lt;&gt;"",OR(PESQUISA!$B$4="TODAS",B15070=PESQUISA!$B$4),ISNUMBER(SEARCH(PESQUISA!$B$3,D15070))),ROW()-1,"")</f>
        <v/>
      </c>
    </row>
    <row r="15071" spans="1:14" x14ac:dyDescent="0.3">
      <c r="A15071" t="s">
        <v>45397</v>
      </c>
      <c r="B15071" t="s">
        <v>31811</v>
      </c>
      <c r="C15071" t="s">
        <v>45398</v>
      </c>
      <c r="D15071" t="s">
        <v>45399</v>
      </c>
      <c r="E15071" t="s">
        <v>60</v>
      </c>
      <c r="G15071" t="s">
        <v>33</v>
      </c>
      <c r="H15071" t="s">
        <v>31814</v>
      </c>
      <c r="I15071" t="s">
        <v>31819</v>
      </c>
      <c r="M15071" t="s">
        <v>53</v>
      </c>
      <c r="N15071" t="str">
        <f>IF(AND(PESQUISA!$B$3&lt;&gt;"",OR(PESQUISA!$B$4="TODAS",B15071=PESQUISA!$B$4),ISNUMBER(SEARCH(PESQUISA!$B$3,D15071))),ROW()-1,"")</f>
        <v/>
      </c>
    </row>
    <row r="15072" spans="1:14" x14ac:dyDescent="0.3">
      <c r="A15072" t="s">
        <v>45400</v>
      </c>
      <c r="B15072" t="s">
        <v>31811</v>
      </c>
      <c r="C15072" t="s">
        <v>45401</v>
      </c>
      <c r="D15072" t="s">
        <v>45402</v>
      </c>
      <c r="E15072" t="s">
        <v>60</v>
      </c>
      <c r="G15072" t="s">
        <v>33</v>
      </c>
      <c r="H15072" t="s">
        <v>31814</v>
      </c>
      <c r="I15072" t="s">
        <v>31819</v>
      </c>
      <c r="M15072" t="s">
        <v>53</v>
      </c>
      <c r="N15072" t="str">
        <f>IF(AND(PESQUISA!$B$3&lt;&gt;"",OR(PESQUISA!$B$4="TODAS",B15072=PESQUISA!$B$4),ISNUMBER(SEARCH(PESQUISA!$B$3,D15072))),ROW()-1,"")</f>
        <v/>
      </c>
    </row>
    <row r="15073" spans="1:14" x14ac:dyDescent="0.3">
      <c r="A15073" t="s">
        <v>45403</v>
      </c>
      <c r="B15073" t="s">
        <v>31811</v>
      </c>
      <c r="C15073" t="s">
        <v>45404</v>
      </c>
      <c r="D15073" t="s">
        <v>45405</v>
      </c>
      <c r="E15073" t="s">
        <v>60</v>
      </c>
      <c r="G15073" t="s">
        <v>33</v>
      </c>
      <c r="H15073" t="s">
        <v>31814</v>
      </c>
      <c r="I15073" t="s">
        <v>31819</v>
      </c>
      <c r="M15073" t="s">
        <v>53</v>
      </c>
      <c r="N15073" t="str">
        <f>IF(AND(PESQUISA!$B$3&lt;&gt;"",OR(PESQUISA!$B$4="TODAS",B15073=PESQUISA!$B$4),ISNUMBER(SEARCH(PESQUISA!$B$3,D15073))),ROW()-1,"")</f>
        <v/>
      </c>
    </row>
    <row r="15074" spans="1:14" x14ac:dyDescent="0.3">
      <c r="A15074" t="s">
        <v>45406</v>
      </c>
      <c r="B15074" t="s">
        <v>31811</v>
      </c>
      <c r="C15074" t="s">
        <v>45407</v>
      </c>
      <c r="D15074" t="s">
        <v>45408</v>
      </c>
      <c r="E15074" t="s">
        <v>60</v>
      </c>
      <c r="G15074" t="s">
        <v>33</v>
      </c>
      <c r="H15074" t="s">
        <v>31814</v>
      </c>
      <c r="I15074" t="s">
        <v>31819</v>
      </c>
      <c r="M15074" t="s">
        <v>53</v>
      </c>
      <c r="N15074" t="str">
        <f>IF(AND(PESQUISA!$B$3&lt;&gt;"",OR(PESQUISA!$B$4="TODAS",B15074=PESQUISA!$B$4),ISNUMBER(SEARCH(PESQUISA!$B$3,D15074))),ROW()-1,"")</f>
        <v/>
      </c>
    </row>
    <row r="15075" spans="1:14" x14ac:dyDescent="0.3">
      <c r="A15075" t="s">
        <v>45409</v>
      </c>
      <c r="B15075" t="s">
        <v>31811</v>
      </c>
      <c r="C15075" t="s">
        <v>45410</v>
      </c>
      <c r="D15075" t="s">
        <v>45411</v>
      </c>
      <c r="E15075" t="s">
        <v>60</v>
      </c>
      <c r="G15075" t="s">
        <v>33</v>
      </c>
      <c r="H15075" t="s">
        <v>31814</v>
      </c>
      <c r="I15075" t="s">
        <v>31819</v>
      </c>
      <c r="M15075" t="s">
        <v>53</v>
      </c>
      <c r="N15075" t="str">
        <f>IF(AND(PESQUISA!$B$3&lt;&gt;"",OR(PESQUISA!$B$4="TODAS",B15075=PESQUISA!$B$4),ISNUMBER(SEARCH(PESQUISA!$B$3,D15075))),ROW()-1,"")</f>
        <v/>
      </c>
    </row>
    <row r="15076" spans="1:14" x14ac:dyDescent="0.3">
      <c r="A15076" t="s">
        <v>45412</v>
      </c>
      <c r="B15076" t="s">
        <v>31811</v>
      </c>
      <c r="C15076" t="s">
        <v>45413</v>
      </c>
      <c r="D15076" t="s">
        <v>45414</v>
      </c>
      <c r="E15076" t="s">
        <v>60</v>
      </c>
      <c r="G15076" t="s">
        <v>33</v>
      </c>
      <c r="H15076" t="s">
        <v>31814</v>
      </c>
      <c r="I15076" t="s">
        <v>31819</v>
      </c>
      <c r="M15076" t="s">
        <v>53</v>
      </c>
      <c r="N15076" t="str">
        <f>IF(AND(PESQUISA!$B$3&lt;&gt;"",OR(PESQUISA!$B$4="TODAS",B15076=PESQUISA!$B$4),ISNUMBER(SEARCH(PESQUISA!$B$3,D15076))),ROW()-1,"")</f>
        <v/>
      </c>
    </row>
    <row r="15077" spans="1:14" x14ac:dyDescent="0.3">
      <c r="A15077" t="s">
        <v>45415</v>
      </c>
      <c r="B15077" t="s">
        <v>31811</v>
      </c>
      <c r="C15077" t="s">
        <v>45416</v>
      </c>
      <c r="D15077" t="s">
        <v>45417</v>
      </c>
      <c r="E15077" t="s">
        <v>60</v>
      </c>
      <c r="G15077" t="s">
        <v>33</v>
      </c>
      <c r="H15077" t="s">
        <v>31814</v>
      </c>
      <c r="I15077" t="s">
        <v>31819</v>
      </c>
      <c r="M15077" t="s">
        <v>53</v>
      </c>
      <c r="N15077" t="str">
        <f>IF(AND(PESQUISA!$B$3&lt;&gt;"",OR(PESQUISA!$B$4="TODAS",B15077=PESQUISA!$B$4),ISNUMBER(SEARCH(PESQUISA!$B$3,D15077))),ROW()-1,"")</f>
        <v/>
      </c>
    </row>
    <row r="15078" spans="1:14" x14ac:dyDescent="0.3">
      <c r="A15078" t="s">
        <v>45418</v>
      </c>
      <c r="B15078" t="s">
        <v>31811</v>
      </c>
      <c r="C15078" t="s">
        <v>45419</v>
      </c>
      <c r="D15078" t="s">
        <v>45420</v>
      </c>
      <c r="E15078" t="s">
        <v>60</v>
      </c>
      <c r="G15078" t="s">
        <v>33</v>
      </c>
      <c r="H15078" t="s">
        <v>31814</v>
      </c>
      <c r="I15078" t="s">
        <v>31819</v>
      </c>
      <c r="M15078" t="s">
        <v>53</v>
      </c>
      <c r="N15078" t="str">
        <f>IF(AND(PESQUISA!$B$3&lt;&gt;"",OR(PESQUISA!$B$4="TODAS",B15078=PESQUISA!$B$4),ISNUMBER(SEARCH(PESQUISA!$B$3,D15078))),ROW()-1,"")</f>
        <v/>
      </c>
    </row>
    <row r="15079" spans="1:14" x14ac:dyDescent="0.3">
      <c r="A15079" t="s">
        <v>45421</v>
      </c>
      <c r="B15079" t="s">
        <v>31811</v>
      </c>
      <c r="C15079" t="s">
        <v>45422</v>
      </c>
      <c r="D15079" t="s">
        <v>45423</v>
      </c>
      <c r="E15079" t="s">
        <v>60</v>
      </c>
      <c r="G15079" t="s">
        <v>33</v>
      </c>
      <c r="H15079" t="s">
        <v>31814</v>
      </c>
      <c r="I15079" t="s">
        <v>31819</v>
      </c>
      <c r="M15079" t="s">
        <v>53</v>
      </c>
      <c r="N15079" t="str">
        <f>IF(AND(PESQUISA!$B$3&lt;&gt;"",OR(PESQUISA!$B$4="TODAS",B15079=PESQUISA!$B$4),ISNUMBER(SEARCH(PESQUISA!$B$3,D15079))),ROW()-1,"")</f>
        <v/>
      </c>
    </row>
    <row r="15080" spans="1:14" x14ac:dyDescent="0.3">
      <c r="A15080" t="s">
        <v>45424</v>
      </c>
      <c r="B15080" t="s">
        <v>31811</v>
      </c>
      <c r="C15080" t="s">
        <v>45425</v>
      </c>
      <c r="D15080" t="s">
        <v>45426</v>
      </c>
      <c r="E15080" t="s">
        <v>60</v>
      </c>
      <c r="G15080" t="s">
        <v>33</v>
      </c>
      <c r="H15080" t="s">
        <v>31814</v>
      </c>
      <c r="I15080" t="s">
        <v>31819</v>
      </c>
      <c r="M15080" t="s">
        <v>53</v>
      </c>
      <c r="N15080" t="str">
        <f>IF(AND(PESQUISA!$B$3&lt;&gt;"",OR(PESQUISA!$B$4="TODAS",B15080=PESQUISA!$B$4),ISNUMBER(SEARCH(PESQUISA!$B$3,D15080))),ROW()-1,"")</f>
        <v/>
      </c>
    </row>
    <row r="15081" spans="1:14" x14ac:dyDescent="0.3">
      <c r="A15081" t="s">
        <v>45427</v>
      </c>
      <c r="B15081" t="s">
        <v>31811</v>
      </c>
      <c r="C15081" t="s">
        <v>45428</v>
      </c>
      <c r="D15081" t="s">
        <v>45429</v>
      </c>
      <c r="E15081" t="s">
        <v>60</v>
      </c>
      <c r="G15081" t="s">
        <v>33</v>
      </c>
      <c r="H15081" t="s">
        <v>31814</v>
      </c>
      <c r="I15081" t="s">
        <v>31819</v>
      </c>
      <c r="M15081" t="s">
        <v>53</v>
      </c>
      <c r="N15081" t="str">
        <f>IF(AND(PESQUISA!$B$3&lt;&gt;"",OR(PESQUISA!$B$4="TODAS",B15081=PESQUISA!$B$4),ISNUMBER(SEARCH(PESQUISA!$B$3,D15081))),ROW()-1,"")</f>
        <v/>
      </c>
    </row>
    <row r="15082" spans="1:14" x14ac:dyDescent="0.3">
      <c r="A15082" t="s">
        <v>45430</v>
      </c>
      <c r="B15082" t="s">
        <v>31811</v>
      </c>
      <c r="C15082" t="s">
        <v>45431</v>
      </c>
      <c r="D15082" t="s">
        <v>45432</v>
      </c>
      <c r="E15082" t="s">
        <v>60</v>
      </c>
      <c r="G15082" t="s">
        <v>33</v>
      </c>
      <c r="H15082" t="s">
        <v>31814</v>
      </c>
      <c r="I15082" t="s">
        <v>31819</v>
      </c>
      <c r="M15082" t="s">
        <v>53</v>
      </c>
      <c r="N15082" t="str">
        <f>IF(AND(PESQUISA!$B$3&lt;&gt;"",OR(PESQUISA!$B$4="TODAS",B15082=PESQUISA!$B$4),ISNUMBER(SEARCH(PESQUISA!$B$3,D15082))),ROW()-1,"")</f>
        <v/>
      </c>
    </row>
    <row r="15083" spans="1:14" x14ac:dyDescent="0.3">
      <c r="A15083" t="s">
        <v>45433</v>
      </c>
      <c r="B15083" t="s">
        <v>31811</v>
      </c>
      <c r="C15083" t="s">
        <v>45434</v>
      </c>
      <c r="D15083" t="s">
        <v>45435</v>
      </c>
      <c r="E15083" t="s">
        <v>60</v>
      </c>
      <c r="G15083" t="s">
        <v>33</v>
      </c>
      <c r="H15083" t="s">
        <v>31814</v>
      </c>
      <c r="I15083" t="s">
        <v>31819</v>
      </c>
      <c r="M15083" t="s">
        <v>53</v>
      </c>
      <c r="N15083" t="str">
        <f>IF(AND(PESQUISA!$B$3&lt;&gt;"",OR(PESQUISA!$B$4="TODAS",B15083=PESQUISA!$B$4),ISNUMBER(SEARCH(PESQUISA!$B$3,D15083))),ROW()-1,"")</f>
        <v/>
      </c>
    </row>
    <row r="15084" spans="1:14" x14ac:dyDescent="0.3">
      <c r="A15084" t="s">
        <v>45436</v>
      </c>
      <c r="B15084" t="s">
        <v>31811</v>
      </c>
      <c r="C15084" t="s">
        <v>45437</v>
      </c>
      <c r="D15084" t="s">
        <v>45438</v>
      </c>
      <c r="E15084" t="s">
        <v>60</v>
      </c>
      <c r="G15084" t="s">
        <v>33</v>
      </c>
      <c r="H15084" t="s">
        <v>31814</v>
      </c>
      <c r="I15084" t="s">
        <v>31819</v>
      </c>
      <c r="M15084" t="s">
        <v>53</v>
      </c>
      <c r="N15084" t="str">
        <f>IF(AND(PESQUISA!$B$3&lt;&gt;"",OR(PESQUISA!$B$4="TODAS",B15084=PESQUISA!$B$4),ISNUMBER(SEARCH(PESQUISA!$B$3,D15084))),ROW()-1,"")</f>
        <v/>
      </c>
    </row>
    <row r="15085" spans="1:14" x14ac:dyDescent="0.3">
      <c r="A15085" t="s">
        <v>45439</v>
      </c>
      <c r="B15085" t="s">
        <v>31811</v>
      </c>
      <c r="C15085" t="s">
        <v>45440</v>
      </c>
      <c r="D15085" t="s">
        <v>45441</v>
      </c>
      <c r="E15085" t="s">
        <v>60</v>
      </c>
      <c r="G15085" t="s">
        <v>33</v>
      </c>
      <c r="H15085" t="s">
        <v>31814</v>
      </c>
      <c r="I15085" t="s">
        <v>31819</v>
      </c>
      <c r="M15085" t="s">
        <v>53</v>
      </c>
      <c r="N15085" t="str">
        <f>IF(AND(PESQUISA!$B$3&lt;&gt;"",OR(PESQUISA!$B$4="TODAS",B15085=PESQUISA!$B$4),ISNUMBER(SEARCH(PESQUISA!$B$3,D15085))),ROW()-1,"")</f>
        <v/>
      </c>
    </row>
    <row r="15086" spans="1:14" x14ac:dyDescent="0.3">
      <c r="A15086" t="s">
        <v>45442</v>
      </c>
      <c r="B15086" t="s">
        <v>31811</v>
      </c>
      <c r="C15086" t="s">
        <v>45443</v>
      </c>
      <c r="D15086" t="s">
        <v>45444</v>
      </c>
      <c r="E15086" t="s">
        <v>60</v>
      </c>
      <c r="G15086" t="s">
        <v>33</v>
      </c>
      <c r="H15086" t="s">
        <v>31814</v>
      </c>
      <c r="I15086" t="s">
        <v>31819</v>
      </c>
      <c r="M15086" t="s">
        <v>53</v>
      </c>
      <c r="N15086" t="str">
        <f>IF(AND(PESQUISA!$B$3&lt;&gt;"",OR(PESQUISA!$B$4="TODAS",B15086=PESQUISA!$B$4),ISNUMBER(SEARCH(PESQUISA!$B$3,D15086))),ROW()-1,"")</f>
        <v/>
      </c>
    </row>
    <row r="15087" spans="1:14" x14ac:dyDescent="0.3">
      <c r="A15087" t="s">
        <v>45445</v>
      </c>
      <c r="B15087" t="s">
        <v>31811</v>
      </c>
      <c r="C15087" t="s">
        <v>45446</v>
      </c>
      <c r="D15087" t="s">
        <v>45447</v>
      </c>
      <c r="E15087" t="s">
        <v>60</v>
      </c>
      <c r="G15087" t="s">
        <v>33</v>
      </c>
      <c r="H15087" t="s">
        <v>31814</v>
      </c>
      <c r="I15087" t="s">
        <v>31819</v>
      </c>
      <c r="M15087" t="s">
        <v>53</v>
      </c>
      <c r="N15087" t="str">
        <f>IF(AND(PESQUISA!$B$3&lt;&gt;"",OR(PESQUISA!$B$4="TODAS",B15087=PESQUISA!$B$4),ISNUMBER(SEARCH(PESQUISA!$B$3,D15087))),ROW()-1,"")</f>
        <v/>
      </c>
    </row>
    <row r="15088" spans="1:14" x14ac:dyDescent="0.3">
      <c r="A15088" t="s">
        <v>45448</v>
      </c>
      <c r="B15088" t="s">
        <v>31811</v>
      </c>
      <c r="C15088" t="s">
        <v>45449</v>
      </c>
      <c r="D15088" t="s">
        <v>45450</v>
      </c>
      <c r="E15088" t="s">
        <v>60</v>
      </c>
      <c r="G15088" t="s">
        <v>33</v>
      </c>
      <c r="H15088" t="s">
        <v>31814</v>
      </c>
      <c r="I15088" t="s">
        <v>31819</v>
      </c>
      <c r="M15088" t="s">
        <v>53</v>
      </c>
      <c r="N15088" t="str">
        <f>IF(AND(PESQUISA!$B$3&lt;&gt;"",OR(PESQUISA!$B$4="TODAS",B15088=PESQUISA!$B$4),ISNUMBER(SEARCH(PESQUISA!$B$3,D15088))),ROW()-1,"")</f>
        <v/>
      </c>
    </row>
    <row r="15089" spans="1:14" x14ac:dyDescent="0.3">
      <c r="A15089" t="s">
        <v>45451</v>
      </c>
      <c r="B15089" t="s">
        <v>31811</v>
      </c>
      <c r="C15089" t="s">
        <v>45452</v>
      </c>
      <c r="D15089" t="s">
        <v>45453</v>
      </c>
      <c r="E15089" t="s">
        <v>60</v>
      </c>
      <c r="G15089" t="s">
        <v>33</v>
      </c>
      <c r="H15089" t="s">
        <v>31814</v>
      </c>
      <c r="I15089" t="s">
        <v>31819</v>
      </c>
      <c r="M15089" t="s">
        <v>53</v>
      </c>
      <c r="N15089" t="str">
        <f>IF(AND(PESQUISA!$B$3&lt;&gt;"",OR(PESQUISA!$B$4="TODAS",B15089=PESQUISA!$B$4),ISNUMBER(SEARCH(PESQUISA!$B$3,D15089))),ROW()-1,"")</f>
        <v/>
      </c>
    </row>
    <row r="15090" spans="1:14" x14ac:dyDescent="0.3">
      <c r="A15090" t="s">
        <v>45454</v>
      </c>
      <c r="B15090" t="s">
        <v>31811</v>
      </c>
      <c r="C15090" t="s">
        <v>45455</v>
      </c>
      <c r="D15090" t="s">
        <v>45456</v>
      </c>
      <c r="E15090" t="s">
        <v>60</v>
      </c>
      <c r="G15090" t="s">
        <v>33</v>
      </c>
      <c r="H15090" t="s">
        <v>31814</v>
      </c>
      <c r="I15090" t="s">
        <v>31819</v>
      </c>
      <c r="M15090" t="s">
        <v>53</v>
      </c>
      <c r="N15090" t="str">
        <f>IF(AND(PESQUISA!$B$3&lt;&gt;"",OR(PESQUISA!$B$4="TODAS",B15090=PESQUISA!$B$4),ISNUMBER(SEARCH(PESQUISA!$B$3,D15090))),ROW()-1,"")</f>
        <v/>
      </c>
    </row>
    <row r="15091" spans="1:14" x14ac:dyDescent="0.3">
      <c r="A15091" t="s">
        <v>45457</v>
      </c>
      <c r="B15091" t="s">
        <v>31811</v>
      </c>
      <c r="C15091" t="s">
        <v>45458</v>
      </c>
      <c r="D15091" t="s">
        <v>45459</v>
      </c>
      <c r="E15091" t="s">
        <v>60</v>
      </c>
      <c r="G15091" t="s">
        <v>33</v>
      </c>
      <c r="H15091" t="s">
        <v>31814</v>
      </c>
      <c r="I15091" t="s">
        <v>31819</v>
      </c>
      <c r="M15091" t="s">
        <v>53</v>
      </c>
      <c r="N15091" t="str">
        <f>IF(AND(PESQUISA!$B$3&lt;&gt;"",OR(PESQUISA!$B$4="TODAS",B15091=PESQUISA!$B$4),ISNUMBER(SEARCH(PESQUISA!$B$3,D15091))),ROW()-1,"")</f>
        <v/>
      </c>
    </row>
    <row r="15092" spans="1:14" x14ac:dyDescent="0.3">
      <c r="A15092" t="s">
        <v>45460</v>
      </c>
      <c r="B15092" t="s">
        <v>31811</v>
      </c>
      <c r="C15092" t="s">
        <v>45461</v>
      </c>
      <c r="D15092" t="s">
        <v>45462</v>
      </c>
      <c r="E15092" t="s">
        <v>60</v>
      </c>
      <c r="G15092" t="s">
        <v>33</v>
      </c>
      <c r="H15092" t="s">
        <v>31814</v>
      </c>
      <c r="I15092" t="s">
        <v>31819</v>
      </c>
      <c r="M15092" t="s">
        <v>53</v>
      </c>
      <c r="N15092" t="str">
        <f>IF(AND(PESQUISA!$B$3&lt;&gt;"",OR(PESQUISA!$B$4="TODAS",B15092=PESQUISA!$B$4),ISNUMBER(SEARCH(PESQUISA!$B$3,D15092))),ROW()-1,"")</f>
        <v/>
      </c>
    </row>
    <row r="15093" spans="1:14" x14ac:dyDescent="0.3">
      <c r="A15093" t="s">
        <v>45463</v>
      </c>
      <c r="B15093" t="s">
        <v>31811</v>
      </c>
      <c r="C15093" t="s">
        <v>45464</v>
      </c>
      <c r="D15093" t="s">
        <v>45465</v>
      </c>
      <c r="E15093" t="s">
        <v>60</v>
      </c>
      <c r="G15093" t="s">
        <v>33</v>
      </c>
      <c r="H15093" t="s">
        <v>31814</v>
      </c>
      <c r="I15093" t="s">
        <v>31819</v>
      </c>
      <c r="M15093" t="s">
        <v>53</v>
      </c>
      <c r="N15093" t="str">
        <f>IF(AND(PESQUISA!$B$3&lt;&gt;"",OR(PESQUISA!$B$4="TODAS",B15093=PESQUISA!$B$4),ISNUMBER(SEARCH(PESQUISA!$B$3,D15093))),ROW()-1,"")</f>
        <v/>
      </c>
    </row>
    <row r="15094" spans="1:14" x14ac:dyDescent="0.3">
      <c r="A15094" t="s">
        <v>45466</v>
      </c>
      <c r="B15094" t="s">
        <v>31811</v>
      </c>
      <c r="C15094" t="s">
        <v>45467</v>
      </c>
      <c r="D15094" t="s">
        <v>45468</v>
      </c>
      <c r="E15094" t="s">
        <v>60</v>
      </c>
      <c r="G15094" t="s">
        <v>33</v>
      </c>
      <c r="H15094" t="s">
        <v>31814</v>
      </c>
      <c r="I15094" t="s">
        <v>31819</v>
      </c>
      <c r="M15094" t="s">
        <v>53</v>
      </c>
      <c r="N15094" t="str">
        <f>IF(AND(PESQUISA!$B$3&lt;&gt;"",OR(PESQUISA!$B$4="TODAS",B15094=PESQUISA!$B$4),ISNUMBER(SEARCH(PESQUISA!$B$3,D15094))),ROW()-1,"")</f>
        <v/>
      </c>
    </row>
    <row r="15095" spans="1:14" x14ac:dyDescent="0.3">
      <c r="A15095" t="s">
        <v>45469</v>
      </c>
      <c r="B15095" t="s">
        <v>31811</v>
      </c>
      <c r="C15095" t="s">
        <v>45470</v>
      </c>
      <c r="D15095" t="s">
        <v>45471</v>
      </c>
      <c r="E15095" t="s">
        <v>60</v>
      </c>
      <c r="G15095" t="s">
        <v>33</v>
      </c>
      <c r="H15095" t="s">
        <v>31814</v>
      </c>
      <c r="I15095" t="s">
        <v>31819</v>
      </c>
      <c r="M15095" t="s">
        <v>53</v>
      </c>
      <c r="N15095" t="str">
        <f>IF(AND(PESQUISA!$B$3&lt;&gt;"",OR(PESQUISA!$B$4="TODAS",B15095=PESQUISA!$B$4),ISNUMBER(SEARCH(PESQUISA!$B$3,D15095))),ROW()-1,"")</f>
        <v/>
      </c>
    </row>
    <row r="15096" spans="1:14" x14ac:dyDescent="0.3">
      <c r="A15096" t="s">
        <v>45472</v>
      </c>
      <c r="B15096" t="s">
        <v>31811</v>
      </c>
      <c r="C15096" t="s">
        <v>45473</v>
      </c>
      <c r="D15096" t="s">
        <v>45474</v>
      </c>
      <c r="E15096" t="s">
        <v>60</v>
      </c>
      <c r="G15096" t="s">
        <v>33</v>
      </c>
      <c r="H15096" t="s">
        <v>31814</v>
      </c>
      <c r="I15096" t="s">
        <v>31819</v>
      </c>
      <c r="M15096" t="s">
        <v>53</v>
      </c>
      <c r="N15096" t="str">
        <f>IF(AND(PESQUISA!$B$3&lt;&gt;"",OR(PESQUISA!$B$4="TODAS",B15096=PESQUISA!$B$4),ISNUMBER(SEARCH(PESQUISA!$B$3,D15096))),ROW()-1,"")</f>
        <v/>
      </c>
    </row>
    <row r="15097" spans="1:14" x14ac:dyDescent="0.3">
      <c r="A15097" t="s">
        <v>45475</v>
      </c>
      <c r="B15097" t="s">
        <v>31811</v>
      </c>
      <c r="C15097" t="s">
        <v>45476</v>
      </c>
      <c r="D15097" t="s">
        <v>45477</v>
      </c>
      <c r="E15097" t="s">
        <v>60</v>
      </c>
      <c r="G15097" t="s">
        <v>33</v>
      </c>
      <c r="H15097" t="s">
        <v>31814</v>
      </c>
      <c r="I15097" t="s">
        <v>31819</v>
      </c>
      <c r="M15097" t="s">
        <v>53</v>
      </c>
      <c r="N15097" t="str">
        <f>IF(AND(PESQUISA!$B$3&lt;&gt;"",OR(PESQUISA!$B$4="TODAS",B15097=PESQUISA!$B$4),ISNUMBER(SEARCH(PESQUISA!$B$3,D15097))),ROW()-1,"")</f>
        <v/>
      </c>
    </row>
    <row r="15098" spans="1:14" x14ac:dyDescent="0.3">
      <c r="A15098" t="s">
        <v>45478</v>
      </c>
      <c r="B15098" t="s">
        <v>31811</v>
      </c>
      <c r="C15098" t="s">
        <v>45479</v>
      </c>
      <c r="D15098" t="s">
        <v>45480</v>
      </c>
      <c r="E15098" t="s">
        <v>60</v>
      </c>
      <c r="G15098" t="s">
        <v>33</v>
      </c>
      <c r="H15098" t="s">
        <v>31814</v>
      </c>
      <c r="I15098" t="s">
        <v>31819</v>
      </c>
      <c r="M15098" t="s">
        <v>53</v>
      </c>
      <c r="N15098" t="str">
        <f>IF(AND(PESQUISA!$B$3&lt;&gt;"",OR(PESQUISA!$B$4="TODAS",B15098=PESQUISA!$B$4),ISNUMBER(SEARCH(PESQUISA!$B$3,D15098))),ROW()-1,"")</f>
        <v/>
      </c>
    </row>
    <row r="15099" spans="1:14" x14ac:dyDescent="0.3">
      <c r="A15099" t="s">
        <v>45481</v>
      </c>
      <c r="B15099" t="s">
        <v>31811</v>
      </c>
      <c r="C15099" t="s">
        <v>45482</v>
      </c>
      <c r="D15099" t="s">
        <v>45483</v>
      </c>
      <c r="E15099" t="s">
        <v>60</v>
      </c>
      <c r="G15099" t="s">
        <v>33</v>
      </c>
      <c r="H15099" t="s">
        <v>31814</v>
      </c>
      <c r="I15099" t="s">
        <v>31819</v>
      </c>
      <c r="M15099" t="s">
        <v>53</v>
      </c>
      <c r="N15099" t="str">
        <f>IF(AND(PESQUISA!$B$3&lt;&gt;"",OR(PESQUISA!$B$4="TODAS",B15099=PESQUISA!$B$4),ISNUMBER(SEARCH(PESQUISA!$B$3,D15099))),ROW()-1,"")</f>
        <v/>
      </c>
    </row>
    <row r="15100" spans="1:14" x14ac:dyDescent="0.3">
      <c r="A15100" t="s">
        <v>45484</v>
      </c>
      <c r="B15100" t="s">
        <v>31811</v>
      </c>
      <c r="C15100" t="s">
        <v>45485</v>
      </c>
      <c r="D15100" t="s">
        <v>45486</v>
      </c>
      <c r="E15100" t="s">
        <v>60</v>
      </c>
      <c r="G15100" t="s">
        <v>33</v>
      </c>
      <c r="H15100" t="s">
        <v>31814</v>
      </c>
      <c r="I15100" t="s">
        <v>31819</v>
      </c>
      <c r="M15100" t="s">
        <v>53</v>
      </c>
      <c r="N15100" t="str">
        <f>IF(AND(PESQUISA!$B$3&lt;&gt;"",OR(PESQUISA!$B$4="TODAS",B15100=PESQUISA!$B$4),ISNUMBER(SEARCH(PESQUISA!$B$3,D15100))),ROW()-1,"")</f>
        <v/>
      </c>
    </row>
    <row r="15101" spans="1:14" x14ac:dyDescent="0.3">
      <c r="A15101" t="s">
        <v>45487</v>
      </c>
      <c r="B15101" t="s">
        <v>31811</v>
      </c>
      <c r="C15101" t="s">
        <v>45488</v>
      </c>
      <c r="D15101" t="s">
        <v>45489</v>
      </c>
      <c r="E15101" t="s">
        <v>60</v>
      </c>
      <c r="G15101" t="s">
        <v>33</v>
      </c>
      <c r="H15101" t="s">
        <v>31814</v>
      </c>
      <c r="I15101" t="s">
        <v>31819</v>
      </c>
      <c r="M15101" t="s">
        <v>53</v>
      </c>
      <c r="N15101" t="str">
        <f>IF(AND(PESQUISA!$B$3&lt;&gt;"",OR(PESQUISA!$B$4="TODAS",B15101=PESQUISA!$B$4),ISNUMBER(SEARCH(PESQUISA!$B$3,D15101))),ROW()-1,"")</f>
        <v/>
      </c>
    </row>
    <row r="15102" spans="1:14" x14ac:dyDescent="0.3">
      <c r="A15102" t="s">
        <v>45490</v>
      </c>
      <c r="B15102" t="s">
        <v>31811</v>
      </c>
      <c r="C15102" t="s">
        <v>45491</v>
      </c>
      <c r="D15102" t="s">
        <v>45492</v>
      </c>
      <c r="E15102" t="s">
        <v>60</v>
      </c>
      <c r="G15102" t="s">
        <v>33</v>
      </c>
      <c r="H15102" t="s">
        <v>31814</v>
      </c>
      <c r="I15102" t="s">
        <v>31819</v>
      </c>
      <c r="M15102" t="s">
        <v>53</v>
      </c>
      <c r="N15102" t="str">
        <f>IF(AND(PESQUISA!$B$3&lt;&gt;"",OR(PESQUISA!$B$4="TODAS",B15102=PESQUISA!$B$4),ISNUMBER(SEARCH(PESQUISA!$B$3,D15102))),ROW()-1,"")</f>
        <v/>
      </c>
    </row>
    <row r="15103" spans="1:14" x14ac:dyDescent="0.3">
      <c r="A15103" t="s">
        <v>45493</v>
      </c>
      <c r="B15103" t="s">
        <v>31811</v>
      </c>
      <c r="C15103" t="s">
        <v>45494</v>
      </c>
      <c r="D15103" t="s">
        <v>45495</v>
      </c>
      <c r="E15103" t="s">
        <v>60</v>
      </c>
      <c r="G15103" t="s">
        <v>33</v>
      </c>
      <c r="H15103" t="s">
        <v>31814</v>
      </c>
      <c r="I15103" t="s">
        <v>31819</v>
      </c>
      <c r="M15103" t="s">
        <v>53</v>
      </c>
      <c r="N15103" t="str">
        <f>IF(AND(PESQUISA!$B$3&lt;&gt;"",OR(PESQUISA!$B$4="TODAS",B15103=PESQUISA!$B$4),ISNUMBER(SEARCH(PESQUISA!$B$3,D15103))),ROW()-1,"")</f>
        <v/>
      </c>
    </row>
    <row r="15104" spans="1:14" x14ac:dyDescent="0.3">
      <c r="A15104" t="s">
        <v>45496</v>
      </c>
      <c r="B15104" t="s">
        <v>31811</v>
      </c>
      <c r="C15104" t="s">
        <v>45497</v>
      </c>
      <c r="D15104" t="s">
        <v>45498</v>
      </c>
      <c r="E15104" t="s">
        <v>60</v>
      </c>
      <c r="G15104" t="s">
        <v>33</v>
      </c>
      <c r="H15104" t="s">
        <v>31814</v>
      </c>
      <c r="I15104" t="s">
        <v>31819</v>
      </c>
      <c r="M15104" t="s">
        <v>53</v>
      </c>
      <c r="N15104" t="str">
        <f>IF(AND(PESQUISA!$B$3&lt;&gt;"",OR(PESQUISA!$B$4="TODAS",B15104=PESQUISA!$B$4),ISNUMBER(SEARCH(PESQUISA!$B$3,D15104))),ROW()-1,"")</f>
        <v/>
      </c>
    </row>
    <row r="15105" spans="1:14" x14ac:dyDescent="0.3">
      <c r="A15105" t="s">
        <v>45499</v>
      </c>
      <c r="B15105" t="s">
        <v>31811</v>
      </c>
      <c r="C15105" t="s">
        <v>45500</v>
      </c>
      <c r="D15105" t="s">
        <v>45501</v>
      </c>
      <c r="E15105" t="s">
        <v>60</v>
      </c>
      <c r="G15105" t="s">
        <v>33</v>
      </c>
      <c r="H15105" t="s">
        <v>31814</v>
      </c>
      <c r="I15105" t="s">
        <v>31819</v>
      </c>
      <c r="M15105" t="s">
        <v>53</v>
      </c>
      <c r="N15105" t="str">
        <f>IF(AND(PESQUISA!$B$3&lt;&gt;"",OR(PESQUISA!$B$4="TODAS",B15105=PESQUISA!$B$4),ISNUMBER(SEARCH(PESQUISA!$B$3,D15105))),ROW()-1,"")</f>
        <v/>
      </c>
    </row>
    <row r="15106" spans="1:14" x14ac:dyDescent="0.3">
      <c r="A15106" t="s">
        <v>45502</v>
      </c>
      <c r="B15106" t="s">
        <v>31811</v>
      </c>
      <c r="C15106" t="s">
        <v>45503</v>
      </c>
      <c r="D15106" t="s">
        <v>45504</v>
      </c>
      <c r="E15106" t="s">
        <v>60</v>
      </c>
      <c r="G15106" t="s">
        <v>33</v>
      </c>
      <c r="H15106" t="s">
        <v>31814</v>
      </c>
      <c r="I15106" t="s">
        <v>31819</v>
      </c>
      <c r="M15106" t="s">
        <v>53</v>
      </c>
      <c r="N15106" t="str">
        <f>IF(AND(PESQUISA!$B$3&lt;&gt;"",OR(PESQUISA!$B$4="TODAS",B15106=PESQUISA!$B$4),ISNUMBER(SEARCH(PESQUISA!$B$3,D15106))),ROW()-1,"")</f>
        <v/>
      </c>
    </row>
    <row r="15107" spans="1:14" x14ac:dyDescent="0.3">
      <c r="A15107" t="s">
        <v>45505</v>
      </c>
      <c r="B15107" t="s">
        <v>31811</v>
      </c>
      <c r="C15107" t="s">
        <v>45506</v>
      </c>
      <c r="D15107" t="s">
        <v>45507</v>
      </c>
      <c r="E15107" t="s">
        <v>60</v>
      </c>
      <c r="G15107" t="s">
        <v>33</v>
      </c>
      <c r="H15107" t="s">
        <v>31814</v>
      </c>
      <c r="I15107" t="s">
        <v>31819</v>
      </c>
      <c r="M15107" t="s">
        <v>53</v>
      </c>
      <c r="N15107" t="str">
        <f>IF(AND(PESQUISA!$B$3&lt;&gt;"",OR(PESQUISA!$B$4="TODAS",B15107=PESQUISA!$B$4),ISNUMBER(SEARCH(PESQUISA!$B$3,D15107))),ROW()-1,"")</f>
        <v/>
      </c>
    </row>
    <row r="15108" spans="1:14" x14ac:dyDescent="0.3">
      <c r="A15108" t="s">
        <v>45508</v>
      </c>
      <c r="B15108" t="s">
        <v>31811</v>
      </c>
      <c r="C15108" t="s">
        <v>45509</v>
      </c>
      <c r="D15108" t="s">
        <v>45510</v>
      </c>
      <c r="E15108" t="s">
        <v>60</v>
      </c>
      <c r="G15108" t="s">
        <v>33</v>
      </c>
      <c r="H15108" t="s">
        <v>31814</v>
      </c>
      <c r="I15108" t="s">
        <v>31819</v>
      </c>
      <c r="M15108" t="s">
        <v>53</v>
      </c>
      <c r="N15108" t="str">
        <f>IF(AND(PESQUISA!$B$3&lt;&gt;"",OR(PESQUISA!$B$4="TODAS",B15108=PESQUISA!$B$4),ISNUMBER(SEARCH(PESQUISA!$B$3,D15108))),ROW()-1,"")</f>
        <v/>
      </c>
    </row>
    <row r="15109" spans="1:14" x14ac:dyDescent="0.3">
      <c r="A15109" t="s">
        <v>45511</v>
      </c>
      <c r="B15109" t="s">
        <v>31811</v>
      </c>
      <c r="C15109" t="s">
        <v>45512</v>
      </c>
      <c r="D15109" t="s">
        <v>45513</v>
      </c>
      <c r="E15109" t="s">
        <v>60</v>
      </c>
      <c r="G15109" t="s">
        <v>33</v>
      </c>
      <c r="H15109" t="s">
        <v>31814</v>
      </c>
      <c r="I15109" t="s">
        <v>31819</v>
      </c>
      <c r="M15109" t="s">
        <v>53</v>
      </c>
      <c r="N15109" t="str">
        <f>IF(AND(PESQUISA!$B$3&lt;&gt;"",OR(PESQUISA!$B$4="TODAS",B15109=PESQUISA!$B$4),ISNUMBER(SEARCH(PESQUISA!$B$3,D15109))),ROW()-1,"")</f>
        <v/>
      </c>
    </row>
    <row r="15110" spans="1:14" x14ac:dyDescent="0.3">
      <c r="A15110" t="s">
        <v>45514</v>
      </c>
      <c r="B15110" t="s">
        <v>31811</v>
      </c>
      <c r="C15110" t="s">
        <v>45515</v>
      </c>
      <c r="D15110" t="s">
        <v>45516</v>
      </c>
      <c r="E15110" t="s">
        <v>60</v>
      </c>
      <c r="G15110" t="s">
        <v>33</v>
      </c>
      <c r="H15110" t="s">
        <v>31814</v>
      </c>
      <c r="I15110" t="s">
        <v>31819</v>
      </c>
      <c r="M15110" t="s">
        <v>53</v>
      </c>
      <c r="N15110" t="str">
        <f>IF(AND(PESQUISA!$B$3&lt;&gt;"",OR(PESQUISA!$B$4="TODAS",B15110=PESQUISA!$B$4),ISNUMBER(SEARCH(PESQUISA!$B$3,D15110))),ROW()-1,"")</f>
        <v/>
      </c>
    </row>
    <row r="15111" spans="1:14" x14ac:dyDescent="0.3">
      <c r="A15111" t="s">
        <v>45517</v>
      </c>
      <c r="B15111" t="s">
        <v>31811</v>
      </c>
      <c r="C15111" t="s">
        <v>45518</v>
      </c>
      <c r="D15111" t="s">
        <v>45519</v>
      </c>
      <c r="E15111" t="s">
        <v>60</v>
      </c>
      <c r="G15111" t="s">
        <v>33</v>
      </c>
      <c r="H15111" t="s">
        <v>31814</v>
      </c>
      <c r="I15111" t="s">
        <v>31819</v>
      </c>
      <c r="M15111" t="s">
        <v>53</v>
      </c>
      <c r="N15111" t="str">
        <f>IF(AND(PESQUISA!$B$3&lt;&gt;"",OR(PESQUISA!$B$4="TODAS",B15111=PESQUISA!$B$4),ISNUMBER(SEARCH(PESQUISA!$B$3,D15111))),ROW()-1,"")</f>
        <v/>
      </c>
    </row>
    <row r="15112" spans="1:14" x14ac:dyDescent="0.3">
      <c r="A15112" t="s">
        <v>45520</v>
      </c>
      <c r="B15112" t="s">
        <v>31811</v>
      </c>
      <c r="C15112" t="s">
        <v>45521</v>
      </c>
      <c r="D15112" t="s">
        <v>45522</v>
      </c>
      <c r="E15112" t="s">
        <v>60</v>
      </c>
      <c r="G15112" t="s">
        <v>33</v>
      </c>
      <c r="H15112" t="s">
        <v>31814</v>
      </c>
      <c r="I15112" t="s">
        <v>31819</v>
      </c>
      <c r="M15112" t="s">
        <v>53</v>
      </c>
      <c r="N15112" t="str">
        <f>IF(AND(PESQUISA!$B$3&lt;&gt;"",OR(PESQUISA!$B$4="TODAS",B15112=PESQUISA!$B$4),ISNUMBER(SEARCH(PESQUISA!$B$3,D15112))),ROW()-1,"")</f>
        <v/>
      </c>
    </row>
    <row r="15113" spans="1:14" x14ac:dyDescent="0.3">
      <c r="A15113" t="s">
        <v>45523</v>
      </c>
      <c r="B15113" t="s">
        <v>31811</v>
      </c>
      <c r="C15113" t="s">
        <v>45524</v>
      </c>
      <c r="D15113" t="s">
        <v>45525</v>
      </c>
      <c r="E15113" t="s">
        <v>60</v>
      </c>
      <c r="G15113" t="s">
        <v>33</v>
      </c>
      <c r="H15113" t="s">
        <v>31814</v>
      </c>
      <c r="I15113" t="s">
        <v>31819</v>
      </c>
      <c r="M15113" t="s">
        <v>53</v>
      </c>
      <c r="N15113" t="str">
        <f>IF(AND(PESQUISA!$B$3&lt;&gt;"",OR(PESQUISA!$B$4="TODAS",B15113=PESQUISA!$B$4),ISNUMBER(SEARCH(PESQUISA!$B$3,D15113))),ROW()-1,"")</f>
        <v/>
      </c>
    </row>
    <row r="15114" spans="1:14" x14ac:dyDescent="0.3">
      <c r="A15114" t="s">
        <v>45526</v>
      </c>
      <c r="B15114" t="s">
        <v>31811</v>
      </c>
      <c r="C15114" t="s">
        <v>45527</v>
      </c>
      <c r="D15114" t="s">
        <v>45528</v>
      </c>
      <c r="E15114" t="s">
        <v>60</v>
      </c>
      <c r="G15114" t="s">
        <v>33</v>
      </c>
      <c r="H15114" t="s">
        <v>31814</v>
      </c>
      <c r="I15114" t="s">
        <v>31819</v>
      </c>
      <c r="M15114" t="s">
        <v>53</v>
      </c>
      <c r="N15114" t="str">
        <f>IF(AND(PESQUISA!$B$3&lt;&gt;"",OR(PESQUISA!$B$4="TODAS",B15114=PESQUISA!$B$4),ISNUMBER(SEARCH(PESQUISA!$B$3,D15114))),ROW()-1,"")</f>
        <v/>
      </c>
    </row>
    <row r="15115" spans="1:14" x14ac:dyDescent="0.3">
      <c r="A15115" t="s">
        <v>45529</v>
      </c>
      <c r="B15115" t="s">
        <v>31811</v>
      </c>
      <c r="C15115" t="s">
        <v>45530</v>
      </c>
      <c r="D15115" t="s">
        <v>45531</v>
      </c>
      <c r="E15115" t="s">
        <v>60</v>
      </c>
      <c r="G15115" t="s">
        <v>33</v>
      </c>
      <c r="H15115" t="s">
        <v>31814</v>
      </c>
      <c r="I15115" t="s">
        <v>31819</v>
      </c>
      <c r="M15115" t="s">
        <v>53</v>
      </c>
      <c r="N15115" t="str">
        <f>IF(AND(PESQUISA!$B$3&lt;&gt;"",OR(PESQUISA!$B$4="TODAS",B15115=PESQUISA!$B$4),ISNUMBER(SEARCH(PESQUISA!$B$3,D15115))),ROW()-1,"")</f>
        <v/>
      </c>
    </row>
    <row r="15116" spans="1:14" x14ac:dyDescent="0.3">
      <c r="A15116" t="s">
        <v>45532</v>
      </c>
      <c r="B15116" t="s">
        <v>31811</v>
      </c>
      <c r="C15116" t="s">
        <v>45533</v>
      </c>
      <c r="D15116" t="s">
        <v>45534</v>
      </c>
      <c r="E15116" t="s">
        <v>60</v>
      </c>
      <c r="G15116" t="s">
        <v>33</v>
      </c>
      <c r="H15116" t="s">
        <v>31814</v>
      </c>
      <c r="I15116" t="s">
        <v>31819</v>
      </c>
      <c r="M15116" t="s">
        <v>53</v>
      </c>
      <c r="N15116" t="str">
        <f>IF(AND(PESQUISA!$B$3&lt;&gt;"",OR(PESQUISA!$B$4="TODAS",B15116=PESQUISA!$B$4),ISNUMBER(SEARCH(PESQUISA!$B$3,D15116))),ROW()-1,"")</f>
        <v/>
      </c>
    </row>
    <row r="15117" spans="1:14" x14ac:dyDescent="0.3">
      <c r="A15117" t="s">
        <v>45535</v>
      </c>
      <c r="B15117" t="s">
        <v>31811</v>
      </c>
      <c r="C15117" t="s">
        <v>45536</v>
      </c>
      <c r="D15117" t="s">
        <v>45537</v>
      </c>
      <c r="E15117" t="s">
        <v>60</v>
      </c>
      <c r="G15117" t="s">
        <v>33</v>
      </c>
      <c r="H15117" t="s">
        <v>31814</v>
      </c>
      <c r="I15117" t="s">
        <v>31819</v>
      </c>
      <c r="M15117" t="s">
        <v>53</v>
      </c>
      <c r="N15117" t="str">
        <f>IF(AND(PESQUISA!$B$3&lt;&gt;"",OR(PESQUISA!$B$4="TODAS",B15117=PESQUISA!$B$4),ISNUMBER(SEARCH(PESQUISA!$B$3,D15117))),ROW()-1,"")</f>
        <v/>
      </c>
    </row>
    <row r="15118" spans="1:14" x14ac:dyDescent="0.3">
      <c r="A15118" t="s">
        <v>45538</v>
      </c>
      <c r="B15118" t="s">
        <v>31811</v>
      </c>
      <c r="C15118" t="s">
        <v>45539</v>
      </c>
      <c r="D15118" t="s">
        <v>45540</v>
      </c>
      <c r="E15118" t="s">
        <v>60</v>
      </c>
      <c r="G15118" t="s">
        <v>33</v>
      </c>
      <c r="H15118" t="s">
        <v>31814</v>
      </c>
      <c r="I15118" t="s">
        <v>31819</v>
      </c>
      <c r="M15118" t="s">
        <v>53</v>
      </c>
      <c r="N15118" t="str">
        <f>IF(AND(PESQUISA!$B$3&lt;&gt;"",OR(PESQUISA!$B$4="TODAS",B15118=PESQUISA!$B$4),ISNUMBER(SEARCH(PESQUISA!$B$3,D15118))),ROW()-1,"")</f>
        <v/>
      </c>
    </row>
    <row r="15119" spans="1:14" x14ac:dyDescent="0.3">
      <c r="A15119" t="s">
        <v>45541</v>
      </c>
      <c r="B15119" t="s">
        <v>31811</v>
      </c>
      <c r="C15119" t="s">
        <v>45542</v>
      </c>
      <c r="D15119" t="s">
        <v>45543</v>
      </c>
      <c r="E15119" t="s">
        <v>60</v>
      </c>
      <c r="G15119" t="s">
        <v>33</v>
      </c>
      <c r="H15119" t="s">
        <v>31814</v>
      </c>
      <c r="I15119" t="s">
        <v>31819</v>
      </c>
      <c r="M15119" t="s">
        <v>53</v>
      </c>
      <c r="N15119" t="str">
        <f>IF(AND(PESQUISA!$B$3&lt;&gt;"",OR(PESQUISA!$B$4="TODAS",B15119=PESQUISA!$B$4),ISNUMBER(SEARCH(PESQUISA!$B$3,D15119))),ROW()-1,"")</f>
        <v/>
      </c>
    </row>
    <row r="15120" spans="1:14" x14ac:dyDescent="0.3">
      <c r="A15120" t="s">
        <v>45544</v>
      </c>
      <c r="B15120" t="s">
        <v>31811</v>
      </c>
      <c r="C15120" t="s">
        <v>45545</v>
      </c>
      <c r="D15120" t="s">
        <v>45546</v>
      </c>
      <c r="E15120" t="s">
        <v>60</v>
      </c>
      <c r="G15120" t="s">
        <v>33</v>
      </c>
      <c r="H15120" t="s">
        <v>31814</v>
      </c>
      <c r="I15120" t="s">
        <v>31819</v>
      </c>
      <c r="M15120" t="s">
        <v>53</v>
      </c>
      <c r="N15120" t="str">
        <f>IF(AND(PESQUISA!$B$3&lt;&gt;"",OR(PESQUISA!$B$4="TODAS",B15120=PESQUISA!$B$4),ISNUMBER(SEARCH(PESQUISA!$B$3,D15120))),ROW()-1,"")</f>
        <v/>
      </c>
    </row>
    <row r="15121" spans="1:14" x14ac:dyDescent="0.3">
      <c r="A15121" t="s">
        <v>45547</v>
      </c>
      <c r="B15121" t="s">
        <v>31811</v>
      </c>
      <c r="C15121" t="s">
        <v>45548</v>
      </c>
      <c r="D15121" t="s">
        <v>45549</v>
      </c>
      <c r="E15121" t="s">
        <v>60</v>
      </c>
      <c r="G15121" t="s">
        <v>33</v>
      </c>
      <c r="H15121" t="s">
        <v>31814</v>
      </c>
      <c r="I15121" t="s">
        <v>31819</v>
      </c>
      <c r="M15121" t="s">
        <v>53</v>
      </c>
      <c r="N15121" t="str">
        <f>IF(AND(PESQUISA!$B$3&lt;&gt;"",OR(PESQUISA!$B$4="TODAS",B15121=PESQUISA!$B$4),ISNUMBER(SEARCH(PESQUISA!$B$3,D15121))),ROW()-1,"")</f>
        <v/>
      </c>
    </row>
    <row r="15122" spans="1:14" x14ac:dyDescent="0.3">
      <c r="A15122" t="s">
        <v>45550</v>
      </c>
      <c r="B15122" t="s">
        <v>31811</v>
      </c>
      <c r="C15122" t="s">
        <v>45551</v>
      </c>
      <c r="D15122" t="s">
        <v>45552</v>
      </c>
      <c r="E15122" t="s">
        <v>60</v>
      </c>
      <c r="G15122" t="s">
        <v>33</v>
      </c>
      <c r="H15122" t="s">
        <v>31814</v>
      </c>
      <c r="I15122" t="s">
        <v>31819</v>
      </c>
      <c r="M15122" t="s">
        <v>53</v>
      </c>
      <c r="N15122" t="str">
        <f>IF(AND(PESQUISA!$B$3&lt;&gt;"",OR(PESQUISA!$B$4="TODAS",B15122=PESQUISA!$B$4),ISNUMBER(SEARCH(PESQUISA!$B$3,D15122))),ROW()-1,"")</f>
        <v/>
      </c>
    </row>
    <row r="15123" spans="1:14" x14ac:dyDescent="0.3">
      <c r="A15123" t="s">
        <v>45553</v>
      </c>
      <c r="B15123" t="s">
        <v>31811</v>
      </c>
      <c r="C15123" t="s">
        <v>45554</v>
      </c>
      <c r="D15123" t="s">
        <v>45555</v>
      </c>
      <c r="E15123" t="s">
        <v>60</v>
      </c>
      <c r="G15123" t="s">
        <v>33</v>
      </c>
      <c r="H15123" t="s">
        <v>31814</v>
      </c>
      <c r="I15123" t="s">
        <v>31819</v>
      </c>
      <c r="M15123" t="s">
        <v>53</v>
      </c>
      <c r="N15123" t="str">
        <f>IF(AND(PESQUISA!$B$3&lt;&gt;"",OR(PESQUISA!$B$4="TODAS",B15123=PESQUISA!$B$4),ISNUMBER(SEARCH(PESQUISA!$B$3,D15123))),ROW()-1,"")</f>
        <v/>
      </c>
    </row>
    <row r="15124" spans="1:14" x14ac:dyDescent="0.3">
      <c r="A15124" t="s">
        <v>45556</v>
      </c>
      <c r="B15124" t="s">
        <v>31811</v>
      </c>
      <c r="C15124" t="s">
        <v>45557</v>
      </c>
      <c r="D15124" t="s">
        <v>45558</v>
      </c>
      <c r="E15124" t="s">
        <v>60</v>
      </c>
      <c r="G15124" t="s">
        <v>33</v>
      </c>
      <c r="H15124" t="s">
        <v>31814</v>
      </c>
      <c r="I15124" t="s">
        <v>31819</v>
      </c>
      <c r="M15124" t="s">
        <v>53</v>
      </c>
      <c r="N15124" t="str">
        <f>IF(AND(PESQUISA!$B$3&lt;&gt;"",OR(PESQUISA!$B$4="TODAS",B15124=PESQUISA!$B$4),ISNUMBER(SEARCH(PESQUISA!$B$3,D15124))),ROW()-1,"")</f>
        <v/>
      </c>
    </row>
    <row r="15125" spans="1:14" x14ac:dyDescent="0.3">
      <c r="A15125" t="s">
        <v>45559</v>
      </c>
      <c r="B15125" t="s">
        <v>31811</v>
      </c>
      <c r="C15125" t="s">
        <v>45560</v>
      </c>
      <c r="D15125" t="s">
        <v>45561</v>
      </c>
      <c r="E15125" t="s">
        <v>60</v>
      </c>
      <c r="G15125" t="s">
        <v>33</v>
      </c>
      <c r="H15125" t="s">
        <v>31814</v>
      </c>
      <c r="I15125" t="s">
        <v>31819</v>
      </c>
      <c r="M15125" t="s">
        <v>53</v>
      </c>
      <c r="N15125" t="str">
        <f>IF(AND(PESQUISA!$B$3&lt;&gt;"",OR(PESQUISA!$B$4="TODAS",B15125=PESQUISA!$B$4),ISNUMBER(SEARCH(PESQUISA!$B$3,D15125))),ROW()-1,"")</f>
        <v/>
      </c>
    </row>
    <row r="15126" spans="1:14" x14ac:dyDescent="0.3">
      <c r="A15126" t="s">
        <v>45562</v>
      </c>
      <c r="B15126" t="s">
        <v>31811</v>
      </c>
      <c r="C15126" t="s">
        <v>45563</v>
      </c>
      <c r="D15126" t="s">
        <v>45564</v>
      </c>
      <c r="E15126" t="s">
        <v>60</v>
      </c>
      <c r="G15126" t="s">
        <v>33</v>
      </c>
      <c r="H15126" t="s">
        <v>31814</v>
      </c>
      <c r="I15126" t="s">
        <v>31819</v>
      </c>
      <c r="M15126" t="s">
        <v>53</v>
      </c>
      <c r="N15126" t="str">
        <f>IF(AND(PESQUISA!$B$3&lt;&gt;"",OR(PESQUISA!$B$4="TODAS",B15126=PESQUISA!$B$4),ISNUMBER(SEARCH(PESQUISA!$B$3,D15126))),ROW()-1,"")</f>
        <v/>
      </c>
    </row>
    <row r="15127" spans="1:14" x14ac:dyDescent="0.3">
      <c r="A15127" t="s">
        <v>45565</v>
      </c>
      <c r="B15127" t="s">
        <v>31811</v>
      </c>
      <c r="C15127" t="s">
        <v>45566</v>
      </c>
      <c r="D15127" t="s">
        <v>45567</v>
      </c>
      <c r="E15127" t="s">
        <v>60</v>
      </c>
      <c r="G15127" t="s">
        <v>33</v>
      </c>
      <c r="H15127" t="s">
        <v>31814</v>
      </c>
      <c r="I15127" t="s">
        <v>31819</v>
      </c>
      <c r="M15127" t="s">
        <v>53</v>
      </c>
      <c r="N15127" t="str">
        <f>IF(AND(PESQUISA!$B$3&lt;&gt;"",OR(PESQUISA!$B$4="TODAS",B15127=PESQUISA!$B$4),ISNUMBER(SEARCH(PESQUISA!$B$3,D15127))),ROW()-1,"")</f>
        <v/>
      </c>
    </row>
    <row r="15128" spans="1:14" x14ac:dyDescent="0.3">
      <c r="A15128" t="s">
        <v>45568</v>
      </c>
      <c r="B15128" t="s">
        <v>31811</v>
      </c>
      <c r="C15128" t="s">
        <v>45569</v>
      </c>
      <c r="D15128" t="s">
        <v>45570</v>
      </c>
      <c r="E15128" t="s">
        <v>60</v>
      </c>
      <c r="G15128" t="s">
        <v>33</v>
      </c>
      <c r="H15128" t="s">
        <v>31814</v>
      </c>
      <c r="I15128" t="s">
        <v>31819</v>
      </c>
      <c r="M15128" t="s">
        <v>53</v>
      </c>
      <c r="N15128" t="str">
        <f>IF(AND(PESQUISA!$B$3&lt;&gt;"",OR(PESQUISA!$B$4="TODAS",B15128=PESQUISA!$B$4),ISNUMBER(SEARCH(PESQUISA!$B$3,D15128))),ROW()-1,"")</f>
        <v/>
      </c>
    </row>
    <row r="15129" spans="1:14" x14ac:dyDescent="0.3">
      <c r="A15129" t="s">
        <v>45571</v>
      </c>
      <c r="B15129" t="s">
        <v>31811</v>
      </c>
      <c r="C15129" t="s">
        <v>45572</v>
      </c>
      <c r="D15129" t="s">
        <v>45573</v>
      </c>
      <c r="E15129" t="s">
        <v>60</v>
      </c>
      <c r="G15129" t="s">
        <v>33</v>
      </c>
      <c r="H15129" t="s">
        <v>31814</v>
      </c>
      <c r="I15129" t="s">
        <v>31819</v>
      </c>
      <c r="M15129" t="s">
        <v>53</v>
      </c>
      <c r="N15129" t="str">
        <f>IF(AND(PESQUISA!$B$3&lt;&gt;"",OR(PESQUISA!$B$4="TODAS",B15129=PESQUISA!$B$4),ISNUMBER(SEARCH(PESQUISA!$B$3,D15129))),ROW()-1,"")</f>
        <v/>
      </c>
    </row>
    <row r="15130" spans="1:14" x14ac:dyDescent="0.3">
      <c r="A15130" t="s">
        <v>45574</v>
      </c>
      <c r="B15130" t="s">
        <v>31811</v>
      </c>
      <c r="C15130" t="s">
        <v>45575</v>
      </c>
      <c r="D15130" t="s">
        <v>45576</v>
      </c>
      <c r="E15130" t="s">
        <v>60</v>
      </c>
      <c r="G15130" t="s">
        <v>33</v>
      </c>
      <c r="H15130" t="s">
        <v>31814</v>
      </c>
      <c r="I15130" t="s">
        <v>31819</v>
      </c>
      <c r="M15130" t="s">
        <v>53</v>
      </c>
      <c r="N15130" t="str">
        <f>IF(AND(PESQUISA!$B$3&lt;&gt;"",OR(PESQUISA!$B$4="TODAS",B15130=PESQUISA!$B$4),ISNUMBER(SEARCH(PESQUISA!$B$3,D15130))),ROW()-1,"")</f>
        <v/>
      </c>
    </row>
    <row r="15131" spans="1:14" x14ac:dyDescent="0.3">
      <c r="A15131" t="s">
        <v>45577</v>
      </c>
      <c r="B15131" t="s">
        <v>31811</v>
      </c>
      <c r="C15131" t="s">
        <v>45578</v>
      </c>
      <c r="D15131" t="s">
        <v>45579</v>
      </c>
      <c r="E15131" t="s">
        <v>60</v>
      </c>
      <c r="G15131" t="s">
        <v>33</v>
      </c>
      <c r="H15131" t="s">
        <v>31814</v>
      </c>
      <c r="I15131" t="s">
        <v>31819</v>
      </c>
      <c r="M15131" t="s">
        <v>53</v>
      </c>
      <c r="N15131" t="str">
        <f>IF(AND(PESQUISA!$B$3&lt;&gt;"",OR(PESQUISA!$B$4="TODAS",B15131=PESQUISA!$B$4),ISNUMBER(SEARCH(PESQUISA!$B$3,D15131))),ROW()-1,"")</f>
        <v/>
      </c>
    </row>
    <row r="15132" spans="1:14" x14ac:dyDescent="0.3">
      <c r="A15132" t="s">
        <v>45580</v>
      </c>
      <c r="B15132" t="s">
        <v>31811</v>
      </c>
      <c r="C15132" t="s">
        <v>45581</v>
      </c>
      <c r="D15132" t="s">
        <v>45582</v>
      </c>
      <c r="E15132" t="s">
        <v>40</v>
      </c>
      <c r="F15132" s="7">
        <v>27.41</v>
      </c>
      <c r="G15132" t="s">
        <v>33</v>
      </c>
      <c r="H15132" t="s">
        <v>31814</v>
      </c>
      <c r="I15132" t="s">
        <v>31819</v>
      </c>
      <c r="M15132" t="s">
        <v>36</v>
      </c>
      <c r="N15132" t="str">
        <f>IF(AND(PESQUISA!$B$3&lt;&gt;"",OR(PESQUISA!$B$4="TODAS",B15132=PESQUISA!$B$4),ISNUMBER(SEARCH(PESQUISA!$B$3,D15132))),ROW()-1,"")</f>
        <v/>
      </c>
    </row>
    <row r="15133" spans="1:14" x14ac:dyDescent="0.3">
      <c r="A15133" t="s">
        <v>45583</v>
      </c>
      <c r="B15133" t="s">
        <v>31811</v>
      </c>
      <c r="C15133" t="s">
        <v>45584</v>
      </c>
      <c r="D15133" t="s">
        <v>45585</v>
      </c>
      <c r="E15133" t="s">
        <v>40</v>
      </c>
      <c r="F15133" s="7">
        <v>15.9</v>
      </c>
      <c r="G15133" t="s">
        <v>33</v>
      </c>
      <c r="H15133" t="s">
        <v>31814</v>
      </c>
      <c r="I15133" t="s">
        <v>31819</v>
      </c>
      <c r="M15133" t="s">
        <v>36</v>
      </c>
      <c r="N15133" t="str">
        <f>IF(AND(PESQUISA!$B$3&lt;&gt;"",OR(PESQUISA!$B$4="TODAS",B15133=PESQUISA!$B$4),ISNUMBER(SEARCH(PESQUISA!$B$3,D15133))),ROW()-1,"")</f>
        <v/>
      </c>
    </row>
    <row r="15134" spans="1:14" x14ac:dyDescent="0.3">
      <c r="A15134" t="s">
        <v>45586</v>
      </c>
      <c r="B15134" t="s">
        <v>31811</v>
      </c>
      <c r="C15134" t="s">
        <v>45587</v>
      </c>
      <c r="D15134" t="s">
        <v>45588</v>
      </c>
      <c r="E15134" t="s">
        <v>60</v>
      </c>
      <c r="F15134" s="7">
        <v>4.43</v>
      </c>
      <c r="G15134" t="s">
        <v>33</v>
      </c>
      <c r="H15134" t="s">
        <v>31814</v>
      </c>
      <c r="I15134" t="s">
        <v>31819</v>
      </c>
      <c r="M15134" t="s">
        <v>36</v>
      </c>
      <c r="N15134" t="str">
        <f>IF(AND(PESQUISA!$B$3&lt;&gt;"",OR(PESQUISA!$B$4="TODAS",B15134=PESQUISA!$B$4),ISNUMBER(SEARCH(PESQUISA!$B$3,D15134))),ROW()-1,"")</f>
        <v/>
      </c>
    </row>
    <row r="15135" spans="1:14" x14ac:dyDescent="0.3">
      <c r="A15135" t="s">
        <v>45589</v>
      </c>
      <c r="B15135" t="s">
        <v>31811</v>
      </c>
      <c r="C15135" t="s">
        <v>45590</v>
      </c>
      <c r="D15135" t="s">
        <v>45591</v>
      </c>
      <c r="E15135" t="s">
        <v>60</v>
      </c>
      <c r="F15135" s="7">
        <v>4.29</v>
      </c>
      <c r="G15135" t="s">
        <v>33</v>
      </c>
      <c r="H15135" t="s">
        <v>31814</v>
      </c>
      <c r="I15135" t="s">
        <v>31819</v>
      </c>
      <c r="M15135" t="s">
        <v>36</v>
      </c>
      <c r="N15135" t="str">
        <f>IF(AND(PESQUISA!$B$3&lt;&gt;"",OR(PESQUISA!$B$4="TODAS",B15135=PESQUISA!$B$4),ISNUMBER(SEARCH(PESQUISA!$B$3,D15135))),ROW()-1,"")</f>
        <v/>
      </c>
    </row>
    <row r="15136" spans="1:14" x14ac:dyDescent="0.3">
      <c r="A15136" t="s">
        <v>45592</v>
      </c>
      <c r="B15136" t="s">
        <v>31811</v>
      </c>
      <c r="C15136" t="s">
        <v>45593</v>
      </c>
      <c r="D15136" t="s">
        <v>45594</v>
      </c>
      <c r="E15136" t="s">
        <v>60</v>
      </c>
      <c r="F15136" s="7">
        <v>3.02</v>
      </c>
      <c r="G15136" t="s">
        <v>33</v>
      </c>
      <c r="H15136" t="s">
        <v>31814</v>
      </c>
      <c r="I15136" t="s">
        <v>31819</v>
      </c>
      <c r="M15136" t="s">
        <v>36</v>
      </c>
      <c r="N15136" t="str">
        <f>IF(AND(PESQUISA!$B$3&lt;&gt;"",OR(PESQUISA!$B$4="TODAS",B15136=PESQUISA!$B$4),ISNUMBER(SEARCH(PESQUISA!$B$3,D15136))),ROW()-1,"")</f>
        <v/>
      </c>
    </row>
    <row r="15137" spans="1:14" x14ac:dyDescent="0.3">
      <c r="A15137" t="s">
        <v>45595</v>
      </c>
      <c r="B15137" t="s">
        <v>31811</v>
      </c>
      <c r="C15137" t="s">
        <v>45596</v>
      </c>
      <c r="D15137" t="s">
        <v>45597</v>
      </c>
      <c r="E15137" t="s">
        <v>60</v>
      </c>
      <c r="F15137" s="7">
        <v>4.1900000000000004</v>
      </c>
      <c r="G15137" t="s">
        <v>33</v>
      </c>
      <c r="H15137" t="s">
        <v>31814</v>
      </c>
      <c r="I15137" t="s">
        <v>31819</v>
      </c>
      <c r="M15137" t="s">
        <v>36</v>
      </c>
      <c r="N15137" t="str">
        <f>IF(AND(PESQUISA!$B$3&lt;&gt;"",OR(PESQUISA!$B$4="TODAS",B15137=PESQUISA!$B$4),ISNUMBER(SEARCH(PESQUISA!$B$3,D15137))),ROW()-1,"")</f>
        <v/>
      </c>
    </row>
    <row r="15138" spans="1:14" x14ac:dyDescent="0.3">
      <c r="A15138" t="s">
        <v>45598</v>
      </c>
      <c r="B15138" t="s">
        <v>31811</v>
      </c>
      <c r="C15138" t="s">
        <v>45599</v>
      </c>
      <c r="D15138" t="s">
        <v>45600</v>
      </c>
      <c r="E15138" t="s">
        <v>60</v>
      </c>
      <c r="F15138" s="7">
        <v>4.7</v>
      </c>
      <c r="G15138" t="s">
        <v>33</v>
      </c>
      <c r="H15138" t="s">
        <v>31814</v>
      </c>
      <c r="I15138" t="s">
        <v>31819</v>
      </c>
      <c r="M15138" t="s">
        <v>36</v>
      </c>
      <c r="N15138" t="str">
        <f>IF(AND(PESQUISA!$B$3&lt;&gt;"",OR(PESQUISA!$B$4="TODAS",B15138=PESQUISA!$B$4),ISNUMBER(SEARCH(PESQUISA!$B$3,D15138))),ROW()-1,"")</f>
        <v/>
      </c>
    </row>
    <row r="15139" spans="1:14" x14ac:dyDescent="0.3">
      <c r="A15139" t="s">
        <v>45601</v>
      </c>
      <c r="B15139" t="s">
        <v>31811</v>
      </c>
      <c r="C15139" t="s">
        <v>45602</v>
      </c>
      <c r="D15139" t="s">
        <v>45603</v>
      </c>
      <c r="E15139" t="s">
        <v>60</v>
      </c>
      <c r="F15139" s="7">
        <v>2.99</v>
      </c>
      <c r="G15139" t="s">
        <v>33</v>
      </c>
      <c r="H15139" t="s">
        <v>31814</v>
      </c>
      <c r="I15139" t="s">
        <v>31819</v>
      </c>
      <c r="M15139" t="s">
        <v>36</v>
      </c>
      <c r="N15139" t="str">
        <f>IF(AND(PESQUISA!$B$3&lt;&gt;"",OR(PESQUISA!$B$4="TODAS",B15139=PESQUISA!$B$4),ISNUMBER(SEARCH(PESQUISA!$B$3,D15139))),ROW()-1,"")</f>
        <v/>
      </c>
    </row>
    <row r="15140" spans="1:14" x14ac:dyDescent="0.3">
      <c r="A15140" t="s">
        <v>45604</v>
      </c>
      <c r="B15140" t="s">
        <v>31811</v>
      </c>
      <c r="C15140" t="s">
        <v>45605</v>
      </c>
      <c r="D15140" t="s">
        <v>45606</v>
      </c>
      <c r="E15140" t="s">
        <v>60</v>
      </c>
      <c r="F15140" s="7">
        <v>1.65</v>
      </c>
      <c r="G15140" t="s">
        <v>33</v>
      </c>
      <c r="H15140" t="s">
        <v>31814</v>
      </c>
      <c r="I15140" t="s">
        <v>31819</v>
      </c>
      <c r="M15140" t="s">
        <v>36</v>
      </c>
      <c r="N15140" t="str">
        <f>IF(AND(PESQUISA!$B$3&lt;&gt;"",OR(PESQUISA!$B$4="TODAS",B15140=PESQUISA!$B$4),ISNUMBER(SEARCH(PESQUISA!$B$3,D15140))),ROW()-1,"")</f>
        <v/>
      </c>
    </row>
    <row r="15141" spans="1:14" x14ac:dyDescent="0.3">
      <c r="A15141" t="s">
        <v>45607</v>
      </c>
      <c r="B15141" t="s">
        <v>31811</v>
      </c>
      <c r="C15141" t="s">
        <v>45608</v>
      </c>
      <c r="D15141" t="s">
        <v>45609</v>
      </c>
      <c r="E15141" t="s">
        <v>60</v>
      </c>
      <c r="F15141" s="7">
        <v>1.3</v>
      </c>
      <c r="G15141" t="s">
        <v>33</v>
      </c>
      <c r="H15141" t="s">
        <v>31814</v>
      </c>
      <c r="I15141" t="s">
        <v>31819</v>
      </c>
      <c r="M15141" t="s">
        <v>36</v>
      </c>
      <c r="N15141" t="str">
        <f>IF(AND(PESQUISA!$B$3&lt;&gt;"",OR(PESQUISA!$B$4="TODAS",B15141=PESQUISA!$B$4),ISNUMBER(SEARCH(PESQUISA!$B$3,D15141))),ROW()-1,"")</f>
        <v/>
      </c>
    </row>
    <row r="15142" spans="1:14" x14ac:dyDescent="0.3">
      <c r="A15142" t="s">
        <v>45610</v>
      </c>
      <c r="B15142" t="s">
        <v>31811</v>
      </c>
      <c r="C15142" t="s">
        <v>45611</v>
      </c>
      <c r="D15142" t="s">
        <v>45612</v>
      </c>
      <c r="E15142" t="s">
        <v>60</v>
      </c>
      <c r="F15142" s="7">
        <v>2.13</v>
      </c>
      <c r="G15142" t="s">
        <v>33</v>
      </c>
      <c r="H15142" t="s">
        <v>31814</v>
      </c>
      <c r="I15142" t="s">
        <v>31819</v>
      </c>
      <c r="M15142" t="s">
        <v>36</v>
      </c>
      <c r="N15142" t="str">
        <f>IF(AND(PESQUISA!$B$3&lt;&gt;"",OR(PESQUISA!$B$4="TODAS",B15142=PESQUISA!$B$4),ISNUMBER(SEARCH(PESQUISA!$B$3,D15142))),ROW()-1,"")</f>
        <v/>
      </c>
    </row>
    <row r="15143" spans="1:14" x14ac:dyDescent="0.3">
      <c r="A15143" t="s">
        <v>45613</v>
      </c>
      <c r="B15143" t="s">
        <v>31811</v>
      </c>
      <c r="C15143" t="s">
        <v>45614</v>
      </c>
      <c r="D15143" t="s">
        <v>45615</v>
      </c>
      <c r="E15143" t="s">
        <v>60</v>
      </c>
      <c r="F15143" s="7">
        <v>1.61</v>
      </c>
      <c r="G15143" t="s">
        <v>33</v>
      </c>
      <c r="H15143" t="s">
        <v>31814</v>
      </c>
      <c r="I15143" t="s">
        <v>31819</v>
      </c>
      <c r="M15143" t="s">
        <v>36</v>
      </c>
      <c r="N15143" t="str">
        <f>IF(AND(PESQUISA!$B$3&lt;&gt;"",OR(PESQUISA!$B$4="TODAS",B15143=PESQUISA!$B$4),ISNUMBER(SEARCH(PESQUISA!$B$3,D15143))),ROW()-1,"")</f>
        <v/>
      </c>
    </row>
    <row r="15144" spans="1:14" x14ac:dyDescent="0.3">
      <c r="A15144" t="s">
        <v>45616</v>
      </c>
      <c r="B15144" t="s">
        <v>31811</v>
      </c>
      <c r="C15144" t="s">
        <v>45617</v>
      </c>
      <c r="D15144" t="s">
        <v>45618</v>
      </c>
      <c r="E15144" t="s">
        <v>60</v>
      </c>
      <c r="F15144" s="7">
        <v>2.75</v>
      </c>
      <c r="G15144" t="s">
        <v>33</v>
      </c>
      <c r="H15144" t="s">
        <v>31814</v>
      </c>
      <c r="I15144" t="s">
        <v>31819</v>
      </c>
      <c r="M15144" t="s">
        <v>36</v>
      </c>
      <c r="N15144" t="str">
        <f>IF(AND(PESQUISA!$B$3&lt;&gt;"",OR(PESQUISA!$B$4="TODAS",B15144=PESQUISA!$B$4),ISNUMBER(SEARCH(PESQUISA!$B$3,D15144))),ROW()-1,"")</f>
        <v/>
      </c>
    </row>
    <row r="15145" spans="1:14" x14ac:dyDescent="0.3">
      <c r="A15145" t="s">
        <v>45619</v>
      </c>
      <c r="B15145" t="s">
        <v>31811</v>
      </c>
      <c r="C15145" t="s">
        <v>45620</v>
      </c>
      <c r="D15145" t="s">
        <v>45621</v>
      </c>
      <c r="E15145" t="s">
        <v>60</v>
      </c>
      <c r="G15145" t="s">
        <v>33</v>
      </c>
      <c r="H15145" t="s">
        <v>31814</v>
      </c>
      <c r="I15145" t="s">
        <v>31819</v>
      </c>
      <c r="M15145" t="s">
        <v>53</v>
      </c>
      <c r="N15145" t="str">
        <f>IF(AND(PESQUISA!$B$3&lt;&gt;"",OR(PESQUISA!$B$4="TODAS",B15145=PESQUISA!$B$4),ISNUMBER(SEARCH(PESQUISA!$B$3,D15145))),ROW()-1,"")</f>
        <v/>
      </c>
    </row>
    <row r="15146" spans="1:14" x14ac:dyDescent="0.3">
      <c r="A15146" t="s">
        <v>45622</v>
      </c>
      <c r="B15146" t="s">
        <v>31811</v>
      </c>
      <c r="C15146" t="s">
        <v>45623</v>
      </c>
      <c r="D15146" t="s">
        <v>45624</v>
      </c>
      <c r="E15146" t="s">
        <v>60</v>
      </c>
      <c r="G15146" t="s">
        <v>33</v>
      </c>
      <c r="H15146" t="s">
        <v>31814</v>
      </c>
      <c r="I15146" t="s">
        <v>31819</v>
      </c>
      <c r="M15146" t="s">
        <v>53</v>
      </c>
      <c r="N15146" t="str">
        <f>IF(AND(PESQUISA!$B$3&lt;&gt;"",OR(PESQUISA!$B$4="TODAS",B15146=PESQUISA!$B$4),ISNUMBER(SEARCH(PESQUISA!$B$3,D15146))),ROW()-1,"")</f>
        <v/>
      </c>
    </row>
    <row r="15147" spans="1:14" x14ac:dyDescent="0.3">
      <c r="A15147" t="s">
        <v>45625</v>
      </c>
      <c r="B15147" t="s">
        <v>31811</v>
      </c>
      <c r="C15147" t="s">
        <v>45626</v>
      </c>
      <c r="D15147" t="s">
        <v>45627</v>
      </c>
      <c r="E15147" t="s">
        <v>60</v>
      </c>
      <c r="G15147" t="s">
        <v>33</v>
      </c>
      <c r="H15147" t="s">
        <v>31814</v>
      </c>
      <c r="I15147" t="s">
        <v>31819</v>
      </c>
      <c r="M15147" t="s">
        <v>53</v>
      </c>
      <c r="N15147" t="str">
        <f>IF(AND(PESQUISA!$B$3&lt;&gt;"",OR(PESQUISA!$B$4="TODAS",B15147=PESQUISA!$B$4),ISNUMBER(SEARCH(PESQUISA!$B$3,D15147))),ROW()-1,"")</f>
        <v/>
      </c>
    </row>
    <row r="15148" spans="1:14" x14ac:dyDescent="0.3">
      <c r="A15148" t="s">
        <v>45628</v>
      </c>
      <c r="B15148" t="s">
        <v>31811</v>
      </c>
      <c r="C15148" t="s">
        <v>45629</v>
      </c>
      <c r="D15148" t="s">
        <v>45630</v>
      </c>
      <c r="E15148" t="s">
        <v>60</v>
      </c>
      <c r="G15148" t="s">
        <v>33</v>
      </c>
      <c r="H15148" t="s">
        <v>31814</v>
      </c>
      <c r="I15148" t="s">
        <v>31819</v>
      </c>
      <c r="M15148" t="s">
        <v>53</v>
      </c>
      <c r="N15148" t="str">
        <f>IF(AND(PESQUISA!$B$3&lt;&gt;"",OR(PESQUISA!$B$4="TODAS",B15148=PESQUISA!$B$4),ISNUMBER(SEARCH(PESQUISA!$B$3,D15148))),ROW()-1,"")</f>
        <v/>
      </c>
    </row>
    <row r="15149" spans="1:14" x14ac:dyDescent="0.3">
      <c r="A15149" t="s">
        <v>45631</v>
      </c>
      <c r="B15149" t="s">
        <v>31811</v>
      </c>
      <c r="C15149" t="s">
        <v>45632</v>
      </c>
      <c r="D15149" t="s">
        <v>45633</v>
      </c>
      <c r="E15149" t="s">
        <v>60</v>
      </c>
      <c r="G15149" t="s">
        <v>33</v>
      </c>
      <c r="H15149" t="s">
        <v>31814</v>
      </c>
      <c r="I15149" t="s">
        <v>31819</v>
      </c>
      <c r="M15149" t="s">
        <v>53</v>
      </c>
      <c r="N15149" t="str">
        <f>IF(AND(PESQUISA!$B$3&lt;&gt;"",OR(PESQUISA!$B$4="TODAS",B15149=PESQUISA!$B$4),ISNUMBER(SEARCH(PESQUISA!$B$3,D15149))),ROW()-1,"")</f>
        <v/>
      </c>
    </row>
    <row r="15150" spans="1:14" x14ac:dyDescent="0.3">
      <c r="A15150" t="s">
        <v>45634</v>
      </c>
      <c r="B15150" t="s">
        <v>31811</v>
      </c>
      <c r="C15150" t="s">
        <v>45635</v>
      </c>
      <c r="D15150" t="s">
        <v>45636</v>
      </c>
      <c r="E15150" t="s">
        <v>60</v>
      </c>
      <c r="G15150" t="s">
        <v>33</v>
      </c>
      <c r="H15150" t="s">
        <v>31814</v>
      </c>
      <c r="I15150" t="s">
        <v>31819</v>
      </c>
      <c r="M15150" t="s">
        <v>53</v>
      </c>
      <c r="N15150" t="str">
        <f>IF(AND(PESQUISA!$B$3&lt;&gt;"",OR(PESQUISA!$B$4="TODAS",B15150=PESQUISA!$B$4),ISNUMBER(SEARCH(PESQUISA!$B$3,D15150))),ROW()-1,"")</f>
        <v/>
      </c>
    </row>
    <row r="15151" spans="1:14" x14ac:dyDescent="0.3">
      <c r="A15151" t="s">
        <v>45637</v>
      </c>
      <c r="B15151" t="s">
        <v>31811</v>
      </c>
      <c r="C15151" t="s">
        <v>45638</v>
      </c>
      <c r="D15151" t="s">
        <v>45639</v>
      </c>
      <c r="E15151" t="s">
        <v>60</v>
      </c>
      <c r="G15151" t="s">
        <v>33</v>
      </c>
      <c r="H15151" t="s">
        <v>31814</v>
      </c>
      <c r="I15151" t="s">
        <v>31819</v>
      </c>
      <c r="M15151" t="s">
        <v>53</v>
      </c>
      <c r="N15151" t="str">
        <f>IF(AND(PESQUISA!$B$3&lt;&gt;"",OR(PESQUISA!$B$4="TODAS",B15151=PESQUISA!$B$4),ISNUMBER(SEARCH(PESQUISA!$B$3,D15151))),ROW()-1,"")</f>
        <v/>
      </c>
    </row>
    <row r="15152" spans="1:14" x14ac:dyDescent="0.3">
      <c r="A15152" t="s">
        <v>45640</v>
      </c>
      <c r="B15152" t="s">
        <v>31811</v>
      </c>
      <c r="C15152" t="s">
        <v>45641</v>
      </c>
      <c r="D15152" t="s">
        <v>45642</v>
      </c>
      <c r="E15152" t="s">
        <v>60</v>
      </c>
      <c r="G15152" t="s">
        <v>33</v>
      </c>
      <c r="H15152" t="s">
        <v>31814</v>
      </c>
      <c r="I15152" t="s">
        <v>31819</v>
      </c>
      <c r="M15152" t="s">
        <v>53</v>
      </c>
      <c r="N15152" t="str">
        <f>IF(AND(PESQUISA!$B$3&lt;&gt;"",OR(PESQUISA!$B$4="TODAS",B15152=PESQUISA!$B$4),ISNUMBER(SEARCH(PESQUISA!$B$3,D15152))),ROW()-1,"")</f>
        <v/>
      </c>
    </row>
    <row r="15153" spans="1:14" x14ac:dyDescent="0.3">
      <c r="A15153" t="s">
        <v>45643</v>
      </c>
      <c r="B15153" t="s">
        <v>31811</v>
      </c>
      <c r="C15153" t="s">
        <v>45644</v>
      </c>
      <c r="D15153" t="s">
        <v>45645</v>
      </c>
      <c r="E15153" t="s">
        <v>60</v>
      </c>
      <c r="G15153" t="s">
        <v>33</v>
      </c>
      <c r="H15153" t="s">
        <v>31814</v>
      </c>
      <c r="I15153" t="s">
        <v>31819</v>
      </c>
      <c r="M15153" t="s">
        <v>53</v>
      </c>
      <c r="N15153" t="str">
        <f>IF(AND(PESQUISA!$B$3&lt;&gt;"",OR(PESQUISA!$B$4="TODAS",B15153=PESQUISA!$B$4),ISNUMBER(SEARCH(PESQUISA!$B$3,D15153))),ROW()-1,"")</f>
        <v/>
      </c>
    </row>
    <row r="15154" spans="1:14" x14ac:dyDescent="0.3">
      <c r="A15154" t="s">
        <v>45646</v>
      </c>
      <c r="B15154" t="s">
        <v>31811</v>
      </c>
      <c r="C15154" t="s">
        <v>45647</v>
      </c>
      <c r="D15154" t="s">
        <v>45648</v>
      </c>
      <c r="E15154" t="s">
        <v>60</v>
      </c>
      <c r="G15154" t="s">
        <v>33</v>
      </c>
      <c r="H15154" t="s">
        <v>31814</v>
      </c>
      <c r="I15154" t="s">
        <v>31819</v>
      </c>
      <c r="M15154" t="s">
        <v>53</v>
      </c>
      <c r="N15154" t="str">
        <f>IF(AND(PESQUISA!$B$3&lt;&gt;"",OR(PESQUISA!$B$4="TODAS",B15154=PESQUISA!$B$4),ISNUMBER(SEARCH(PESQUISA!$B$3,D15154))),ROW()-1,"")</f>
        <v/>
      </c>
    </row>
    <row r="15155" spans="1:14" x14ac:dyDescent="0.3">
      <c r="A15155" t="s">
        <v>45649</v>
      </c>
      <c r="B15155" t="s">
        <v>31811</v>
      </c>
      <c r="C15155" t="s">
        <v>45650</v>
      </c>
      <c r="D15155" t="s">
        <v>45651</v>
      </c>
      <c r="E15155" t="s">
        <v>60</v>
      </c>
      <c r="G15155" t="s">
        <v>33</v>
      </c>
      <c r="H15155" t="s">
        <v>31814</v>
      </c>
      <c r="I15155" t="s">
        <v>31819</v>
      </c>
      <c r="M15155" t="s">
        <v>53</v>
      </c>
      <c r="N15155" t="str">
        <f>IF(AND(PESQUISA!$B$3&lt;&gt;"",OR(PESQUISA!$B$4="TODAS",B15155=PESQUISA!$B$4),ISNUMBER(SEARCH(PESQUISA!$B$3,D15155))),ROW()-1,"")</f>
        <v/>
      </c>
    </row>
    <row r="15156" spans="1:14" x14ac:dyDescent="0.3">
      <c r="A15156" t="s">
        <v>45652</v>
      </c>
      <c r="B15156" t="s">
        <v>31811</v>
      </c>
      <c r="C15156" t="s">
        <v>45653</v>
      </c>
      <c r="D15156" t="s">
        <v>45654</v>
      </c>
      <c r="E15156" t="s">
        <v>60</v>
      </c>
      <c r="G15156" t="s">
        <v>33</v>
      </c>
      <c r="H15156" t="s">
        <v>31814</v>
      </c>
      <c r="I15156" t="s">
        <v>31819</v>
      </c>
      <c r="M15156" t="s">
        <v>53</v>
      </c>
      <c r="N15156" t="str">
        <f>IF(AND(PESQUISA!$B$3&lt;&gt;"",OR(PESQUISA!$B$4="TODAS",B15156=PESQUISA!$B$4),ISNUMBER(SEARCH(PESQUISA!$B$3,D15156))),ROW()-1,"")</f>
        <v/>
      </c>
    </row>
    <row r="15157" spans="1:14" x14ac:dyDescent="0.3">
      <c r="A15157" t="s">
        <v>45655</v>
      </c>
      <c r="B15157" t="s">
        <v>31811</v>
      </c>
      <c r="C15157" t="s">
        <v>45656</v>
      </c>
      <c r="D15157" t="s">
        <v>45657</v>
      </c>
      <c r="E15157" t="s">
        <v>60</v>
      </c>
      <c r="G15157" t="s">
        <v>33</v>
      </c>
      <c r="H15157" t="s">
        <v>31814</v>
      </c>
      <c r="I15157" t="s">
        <v>31819</v>
      </c>
      <c r="M15157" t="s">
        <v>53</v>
      </c>
      <c r="N15157" t="str">
        <f>IF(AND(PESQUISA!$B$3&lt;&gt;"",OR(PESQUISA!$B$4="TODAS",B15157=PESQUISA!$B$4),ISNUMBER(SEARCH(PESQUISA!$B$3,D15157))),ROW()-1,"")</f>
        <v/>
      </c>
    </row>
    <row r="15158" spans="1:14" x14ac:dyDescent="0.3">
      <c r="A15158" t="s">
        <v>45658</v>
      </c>
      <c r="B15158" t="s">
        <v>31811</v>
      </c>
      <c r="C15158" t="s">
        <v>45659</v>
      </c>
      <c r="D15158" t="s">
        <v>45660</v>
      </c>
      <c r="E15158" t="s">
        <v>60</v>
      </c>
      <c r="G15158" t="s">
        <v>33</v>
      </c>
      <c r="H15158" t="s">
        <v>31814</v>
      </c>
      <c r="I15158" t="s">
        <v>31819</v>
      </c>
      <c r="M15158" t="s">
        <v>53</v>
      </c>
      <c r="N15158" t="str">
        <f>IF(AND(PESQUISA!$B$3&lt;&gt;"",OR(PESQUISA!$B$4="TODAS",B15158=PESQUISA!$B$4),ISNUMBER(SEARCH(PESQUISA!$B$3,D15158))),ROW()-1,"")</f>
        <v/>
      </c>
    </row>
    <row r="15159" spans="1:14" x14ac:dyDescent="0.3">
      <c r="A15159" t="s">
        <v>45661</v>
      </c>
      <c r="B15159" t="s">
        <v>31811</v>
      </c>
      <c r="C15159" t="s">
        <v>45662</v>
      </c>
      <c r="D15159" t="s">
        <v>45663</v>
      </c>
      <c r="E15159" t="s">
        <v>60</v>
      </c>
      <c r="G15159" t="s">
        <v>33</v>
      </c>
      <c r="H15159" t="s">
        <v>31814</v>
      </c>
      <c r="I15159" t="s">
        <v>31819</v>
      </c>
      <c r="M15159" t="s">
        <v>53</v>
      </c>
      <c r="N15159" t="str">
        <f>IF(AND(PESQUISA!$B$3&lt;&gt;"",OR(PESQUISA!$B$4="TODAS",B15159=PESQUISA!$B$4),ISNUMBER(SEARCH(PESQUISA!$B$3,D15159))),ROW()-1,"")</f>
        <v/>
      </c>
    </row>
    <row r="15160" spans="1:14" x14ac:dyDescent="0.3">
      <c r="A15160" t="s">
        <v>45664</v>
      </c>
      <c r="B15160" t="s">
        <v>31811</v>
      </c>
      <c r="C15160" t="s">
        <v>45665</v>
      </c>
      <c r="D15160" t="s">
        <v>45666</v>
      </c>
      <c r="E15160" t="s">
        <v>60</v>
      </c>
      <c r="G15160" t="s">
        <v>33</v>
      </c>
      <c r="H15160" t="s">
        <v>31814</v>
      </c>
      <c r="I15160" t="s">
        <v>31819</v>
      </c>
      <c r="M15160" t="s">
        <v>53</v>
      </c>
      <c r="N15160" t="str">
        <f>IF(AND(PESQUISA!$B$3&lt;&gt;"",OR(PESQUISA!$B$4="TODAS",B15160=PESQUISA!$B$4),ISNUMBER(SEARCH(PESQUISA!$B$3,D15160))),ROW()-1,"")</f>
        <v/>
      </c>
    </row>
    <row r="15161" spans="1:14" x14ac:dyDescent="0.3">
      <c r="A15161" t="s">
        <v>45667</v>
      </c>
      <c r="B15161" t="s">
        <v>31811</v>
      </c>
      <c r="C15161" t="s">
        <v>45668</v>
      </c>
      <c r="D15161" t="s">
        <v>45669</v>
      </c>
      <c r="E15161" t="s">
        <v>60</v>
      </c>
      <c r="G15161" t="s">
        <v>33</v>
      </c>
      <c r="H15161" t="s">
        <v>31814</v>
      </c>
      <c r="I15161" t="s">
        <v>31819</v>
      </c>
      <c r="M15161" t="s">
        <v>53</v>
      </c>
      <c r="N15161" t="str">
        <f>IF(AND(PESQUISA!$B$3&lt;&gt;"",OR(PESQUISA!$B$4="TODAS",B15161=PESQUISA!$B$4),ISNUMBER(SEARCH(PESQUISA!$B$3,D15161))),ROW()-1,"")</f>
        <v/>
      </c>
    </row>
    <row r="15162" spans="1:14" x14ac:dyDescent="0.3">
      <c r="A15162" t="s">
        <v>45670</v>
      </c>
      <c r="B15162" t="s">
        <v>31811</v>
      </c>
      <c r="C15162" t="s">
        <v>45671</v>
      </c>
      <c r="D15162" t="s">
        <v>45672</v>
      </c>
      <c r="E15162" t="s">
        <v>60</v>
      </c>
      <c r="G15162" t="s">
        <v>33</v>
      </c>
      <c r="H15162" t="s">
        <v>31814</v>
      </c>
      <c r="I15162" t="s">
        <v>31819</v>
      </c>
      <c r="M15162" t="s">
        <v>53</v>
      </c>
      <c r="N15162" t="str">
        <f>IF(AND(PESQUISA!$B$3&lt;&gt;"",OR(PESQUISA!$B$4="TODAS",B15162=PESQUISA!$B$4),ISNUMBER(SEARCH(PESQUISA!$B$3,D15162))),ROW()-1,"")</f>
        <v/>
      </c>
    </row>
    <row r="15163" spans="1:14" x14ac:dyDescent="0.3">
      <c r="A15163" t="s">
        <v>45673</v>
      </c>
      <c r="B15163" t="s">
        <v>31811</v>
      </c>
      <c r="C15163" t="s">
        <v>45674</v>
      </c>
      <c r="D15163" t="s">
        <v>45675</v>
      </c>
      <c r="E15163" t="s">
        <v>60</v>
      </c>
      <c r="F15163" s="7">
        <v>148.03</v>
      </c>
      <c r="G15163" t="s">
        <v>33</v>
      </c>
      <c r="H15163" t="s">
        <v>31814</v>
      </c>
      <c r="I15163" t="s">
        <v>31819</v>
      </c>
      <c r="M15163" t="s">
        <v>36</v>
      </c>
      <c r="N15163" t="str">
        <f>IF(AND(PESQUISA!$B$3&lt;&gt;"",OR(PESQUISA!$B$4="TODAS",B15163=PESQUISA!$B$4),ISNUMBER(SEARCH(PESQUISA!$B$3,D15163))),ROW()-1,"")</f>
        <v/>
      </c>
    </row>
    <row r="15164" spans="1:14" x14ac:dyDescent="0.3">
      <c r="A15164" t="s">
        <v>45676</v>
      </c>
      <c r="B15164" t="s">
        <v>31811</v>
      </c>
      <c r="C15164" t="s">
        <v>45677</v>
      </c>
      <c r="D15164" t="s">
        <v>45678</v>
      </c>
      <c r="E15164" t="s">
        <v>60</v>
      </c>
      <c r="F15164" s="7">
        <v>182.24</v>
      </c>
      <c r="G15164" t="s">
        <v>33</v>
      </c>
      <c r="H15164" t="s">
        <v>31814</v>
      </c>
      <c r="I15164" t="s">
        <v>31819</v>
      </c>
      <c r="M15164" t="s">
        <v>36</v>
      </c>
      <c r="N15164" t="str">
        <f>IF(AND(PESQUISA!$B$3&lt;&gt;"",OR(PESQUISA!$B$4="TODAS",B15164=PESQUISA!$B$4),ISNUMBER(SEARCH(PESQUISA!$B$3,D15164))),ROW()-1,"")</f>
        <v/>
      </c>
    </row>
    <row r="15165" spans="1:14" x14ac:dyDescent="0.3">
      <c r="A15165" t="s">
        <v>45679</v>
      </c>
      <c r="B15165" t="s">
        <v>31811</v>
      </c>
      <c r="C15165" t="s">
        <v>45680</v>
      </c>
      <c r="D15165" t="s">
        <v>45681</v>
      </c>
      <c r="E15165" t="s">
        <v>60</v>
      </c>
      <c r="G15165" t="s">
        <v>33</v>
      </c>
      <c r="H15165" t="s">
        <v>31814</v>
      </c>
      <c r="I15165" t="s">
        <v>31819</v>
      </c>
      <c r="M15165" t="s">
        <v>53</v>
      </c>
      <c r="N15165" t="str">
        <f>IF(AND(PESQUISA!$B$3&lt;&gt;"",OR(PESQUISA!$B$4="TODAS",B15165=PESQUISA!$B$4),ISNUMBER(SEARCH(PESQUISA!$B$3,D15165))),ROW()-1,"")</f>
        <v/>
      </c>
    </row>
    <row r="15166" spans="1:14" x14ac:dyDescent="0.3">
      <c r="A15166" t="s">
        <v>45682</v>
      </c>
      <c r="B15166" t="s">
        <v>31811</v>
      </c>
      <c r="C15166" t="s">
        <v>45683</v>
      </c>
      <c r="D15166" t="s">
        <v>45684</v>
      </c>
      <c r="E15166" t="s">
        <v>60</v>
      </c>
      <c r="G15166" t="s">
        <v>33</v>
      </c>
      <c r="H15166" t="s">
        <v>31814</v>
      </c>
      <c r="I15166" t="s">
        <v>31819</v>
      </c>
      <c r="M15166" t="s">
        <v>53</v>
      </c>
      <c r="N15166" t="str">
        <f>IF(AND(PESQUISA!$B$3&lt;&gt;"",OR(PESQUISA!$B$4="TODAS",B15166=PESQUISA!$B$4),ISNUMBER(SEARCH(PESQUISA!$B$3,D15166))),ROW()-1,"")</f>
        <v/>
      </c>
    </row>
    <row r="15167" spans="1:14" x14ac:dyDescent="0.3">
      <c r="A15167" t="s">
        <v>45685</v>
      </c>
      <c r="B15167" t="s">
        <v>31811</v>
      </c>
      <c r="C15167" t="s">
        <v>45686</v>
      </c>
      <c r="D15167" t="s">
        <v>45687</v>
      </c>
      <c r="E15167" t="s">
        <v>60</v>
      </c>
      <c r="G15167" t="s">
        <v>33</v>
      </c>
      <c r="H15167" t="s">
        <v>31814</v>
      </c>
      <c r="I15167" t="s">
        <v>31819</v>
      </c>
      <c r="M15167" t="s">
        <v>53</v>
      </c>
      <c r="N15167" t="str">
        <f>IF(AND(PESQUISA!$B$3&lt;&gt;"",OR(PESQUISA!$B$4="TODAS",B15167=PESQUISA!$B$4),ISNUMBER(SEARCH(PESQUISA!$B$3,D15167))),ROW()-1,"")</f>
        <v/>
      </c>
    </row>
    <row r="15168" spans="1:14" x14ac:dyDescent="0.3">
      <c r="A15168" t="s">
        <v>45688</v>
      </c>
      <c r="B15168" t="s">
        <v>31811</v>
      </c>
      <c r="C15168" t="s">
        <v>45689</v>
      </c>
      <c r="D15168" t="s">
        <v>45690</v>
      </c>
      <c r="E15168" t="s">
        <v>60</v>
      </c>
      <c r="G15168" t="s">
        <v>33</v>
      </c>
      <c r="H15168" t="s">
        <v>31814</v>
      </c>
      <c r="I15168" t="s">
        <v>31819</v>
      </c>
      <c r="M15168" t="s">
        <v>53</v>
      </c>
      <c r="N15168" t="str">
        <f>IF(AND(PESQUISA!$B$3&lt;&gt;"",OR(PESQUISA!$B$4="TODAS",B15168=PESQUISA!$B$4),ISNUMBER(SEARCH(PESQUISA!$B$3,D15168))),ROW()-1,"")</f>
        <v/>
      </c>
    </row>
    <row r="15169" spans="1:14" x14ac:dyDescent="0.3">
      <c r="A15169" t="s">
        <v>45691</v>
      </c>
      <c r="B15169" t="s">
        <v>31811</v>
      </c>
      <c r="C15169" t="s">
        <v>45692</v>
      </c>
      <c r="D15169" t="s">
        <v>45693</v>
      </c>
      <c r="E15169" t="s">
        <v>60</v>
      </c>
      <c r="G15169" t="s">
        <v>33</v>
      </c>
      <c r="H15169" t="s">
        <v>31814</v>
      </c>
      <c r="I15169" t="s">
        <v>31819</v>
      </c>
      <c r="M15169" t="s">
        <v>53</v>
      </c>
      <c r="N15169" t="str">
        <f>IF(AND(PESQUISA!$B$3&lt;&gt;"",OR(PESQUISA!$B$4="TODAS",B15169=PESQUISA!$B$4),ISNUMBER(SEARCH(PESQUISA!$B$3,D15169))),ROW()-1,"")</f>
        <v/>
      </c>
    </row>
    <row r="15170" spans="1:14" x14ac:dyDescent="0.3">
      <c r="A15170" t="s">
        <v>45694</v>
      </c>
      <c r="B15170" t="s">
        <v>31811</v>
      </c>
      <c r="C15170" t="s">
        <v>45695</v>
      </c>
      <c r="D15170" t="s">
        <v>45696</v>
      </c>
      <c r="E15170" t="s">
        <v>60</v>
      </c>
      <c r="G15170" t="s">
        <v>33</v>
      </c>
      <c r="H15170" t="s">
        <v>31814</v>
      </c>
      <c r="I15170" t="s">
        <v>31819</v>
      </c>
      <c r="M15170" t="s">
        <v>53</v>
      </c>
      <c r="N15170" t="str">
        <f>IF(AND(PESQUISA!$B$3&lt;&gt;"",OR(PESQUISA!$B$4="TODAS",B15170=PESQUISA!$B$4),ISNUMBER(SEARCH(PESQUISA!$B$3,D15170))),ROW()-1,"")</f>
        <v/>
      </c>
    </row>
    <row r="15171" spans="1:14" x14ac:dyDescent="0.3">
      <c r="A15171" t="s">
        <v>45697</v>
      </c>
      <c r="B15171" t="s">
        <v>31811</v>
      </c>
      <c r="C15171" t="s">
        <v>45698</v>
      </c>
      <c r="D15171" t="s">
        <v>45699</v>
      </c>
      <c r="E15171" t="s">
        <v>60</v>
      </c>
      <c r="G15171" t="s">
        <v>33</v>
      </c>
      <c r="H15171" t="s">
        <v>31814</v>
      </c>
      <c r="I15171" t="s">
        <v>31819</v>
      </c>
      <c r="M15171" t="s">
        <v>53</v>
      </c>
      <c r="N15171" t="str">
        <f>IF(AND(PESQUISA!$B$3&lt;&gt;"",OR(PESQUISA!$B$4="TODAS",B15171=PESQUISA!$B$4),ISNUMBER(SEARCH(PESQUISA!$B$3,D15171))),ROW()-1,"")</f>
        <v/>
      </c>
    </row>
    <row r="15172" spans="1:14" x14ac:dyDescent="0.3">
      <c r="A15172" t="s">
        <v>45700</v>
      </c>
      <c r="B15172" t="s">
        <v>31811</v>
      </c>
      <c r="C15172" t="s">
        <v>45701</v>
      </c>
      <c r="D15172" t="s">
        <v>45702</v>
      </c>
      <c r="E15172" t="s">
        <v>60</v>
      </c>
      <c r="G15172" t="s">
        <v>33</v>
      </c>
      <c r="H15172" t="s">
        <v>31814</v>
      </c>
      <c r="I15172" t="s">
        <v>31819</v>
      </c>
      <c r="M15172" t="s">
        <v>53</v>
      </c>
      <c r="N15172" t="str">
        <f>IF(AND(PESQUISA!$B$3&lt;&gt;"",OR(PESQUISA!$B$4="TODAS",B15172=PESQUISA!$B$4),ISNUMBER(SEARCH(PESQUISA!$B$3,D15172))),ROW()-1,"")</f>
        <v/>
      </c>
    </row>
    <row r="15173" spans="1:14" x14ac:dyDescent="0.3">
      <c r="A15173" t="s">
        <v>45703</v>
      </c>
      <c r="B15173" t="s">
        <v>31811</v>
      </c>
      <c r="C15173" t="s">
        <v>45704</v>
      </c>
      <c r="D15173" t="s">
        <v>45705</v>
      </c>
      <c r="E15173" t="s">
        <v>60</v>
      </c>
      <c r="G15173" t="s">
        <v>33</v>
      </c>
      <c r="H15173" t="s">
        <v>31814</v>
      </c>
      <c r="I15173" t="s">
        <v>31819</v>
      </c>
      <c r="M15173" t="s">
        <v>53</v>
      </c>
      <c r="N15173" t="str">
        <f>IF(AND(PESQUISA!$B$3&lt;&gt;"",OR(PESQUISA!$B$4="TODAS",B15173=PESQUISA!$B$4),ISNUMBER(SEARCH(PESQUISA!$B$3,D15173))),ROW()-1,"")</f>
        <v/>
      </c>
    </row>
    <row r="15174" spans="1:14" x14ac:dyDescent="0.3">
      <c r="A15174" t="s">
        <v>45706</v>
      </c>
      <c r="B15174" t="s">
        <v>31811</v>
      </c>
      <c r="C15174" t="s">
        <v>45707</v>
      </c>
      <c r="D15174" t="s">
        <v>45708</v>
      </c>
      <c r="E15174" t="s">
        <v>60</v>
      </c>
      <c r="G15174" t="s">
        <v>33</v>
      </c>
      <c r="H15174" t="s">
        <v>31814</v>
      </c>
      <c r="I15174" t="s">
        <v>31819</v>
      </c>
      <c r="M15174" t="s">
        <v>53</v>
      </c>
      <c r="N15174" t="str">
        <f>IF(AND(PESQUISA!$B$3&lt;&gt;"",OR(PESQUISA!$B$4="TODAS",B15174=PESQUISA!$B$4),ISNUMBER(SEARCH(PESQUISA!$B$3,D15174))),ROW()-1,"")</f>
        <v/>
      </c>
    </row>
    <row r="15175" spans="1:14" x14ac:dyDescent="0.3">
      <c r="A15175" t="s">
        <v>45709</v>
      </c>
      <c r="B15175" t="s">
        <v>31811</v>
      </c>
      <c r="C15175" t="s">
        <v>45710</v>
      </c>
      <c r="D15175" t="s">
        <v>45711</v>
      </c>
      <c r="E15175" t="s">
        <v>60</v>
      </c>
      <c r="G15175" t="s">
        <v>33</v>
      </c>
      <c r="H15175" t="s">
        <v>31814</v>
      </c>
      <c r="I15175" t="s">
        <v>31819</v>
      </c>
      <c r="M15175" t="s">
        <v>53</v>
      </c>
      <c r="N15175" t="str">
        <f>IF(AND(PESQUISA!$B$3&lt;&gt;"",OR(PESQUISA!$B$4="TODAS",B15175=PESQUISA!$B$4),ISNUMBER(SEARCH(PESQUISA!$B$3,D15175))),ROW()-1,"")</f>
        <v/>
      </c>
    </row>
    <row r="15176" spans="1:14" x14ac:dyDescent="0.3">
      <c r="A15176" t="s">
        <v>45712</v>
      </c>
      <c r="B15176" t="s">
        <v>31811</v>
      </c>
      <c r="C15176" t="s">
        <v>45713</v>
      </c>
      <c r="D15176" t="s">
        <v>45714</v>
      </c>
      <c r="E15176" t="s">
        <v>60</v>
      </c>
      <c r="G15176" t="s">
        <v>33</v>
      </c>
      <c r="H15176" t="s">
        <v>31814</v>
      </c>
      <c r="I15176" t="s">
        <v>31819</v>
      </c>
      <c r="M15176" t="s">
        <v>53</v>
      </c>
      <c r="N15176" t="str">
        <f>IF(AND(PESQUISA!$B$3&lt;&gt;"",OR(PESQUISA!$B$4="TODAS",B15176=PESQUISA!$B$4),ISNUMBER(SEARCH(PESQUISA!$B$3,D15176))),ROW()-1,"")</f>
        <v/>
      </c>
    </row>
    <row r="15177" spans="1:14" x14ac:dyDescent="0.3">
      <c r="A15177" t="s">
        <v>45715</v>
      </c>
      <c r="B15177" t="s">
        <v>31811</v>
      </c>
      <c r="C15177" t="s">
        <v>45716</v>
      </c>
      <c r="D15177" t="s">
        <v>45717</v>
      </c>
      <c r="E15177" t="s">
        <v>60</v>
      </c>
      <c r="G15177" t="s">
        <v>33</v>
      </c>
      <c r="H15177" t="s">
        <v>31814</v>
      </c>
      <c r="I15177" t="s">
        <v>31819</v>
      </c>
      <c r="M15177" t="s">
        <v>53</v>
      </c>
      <c r="N15177" t="str">
        <f>IF(AND(PESQUISA!$B$3&lt;&gt;"",OR(PESQUISA!$B$4="TODAS",B15177=PESQUISA!$B$4),ISNUMBER(SEARCH(PESQUISA!$B$3,D15177))),ROW()-1,"")</f>
        <v/>
      </c>
    </row>
    <row r="15178" spans="1:14" x14ac:dyDescent="0.3">
      <c r="A15178" t="s">
        <v>45718</v>
      </c>
      <c r="B15178" t="s">
        <v>31811</v>
      </c>
      <c r="C15178" t="s">
        <v>45719</v>
      </c>
      <c r="D15178" t="s">
        <v>45720</v>
      </c>
      <c r="E15178" t="s">
        <v>60</v>
      </c>
      <c r="G15178" t="s">
        <v>33</v>
      </c>
      <c r="H15178" t="s">
        <v>31814</v>
      </c>
      <c r="I15178" t="s">
        <v>31819</v>
      </c>
      <c r="M15178" t="s">
        <v>53</v>
      </c>
      <c r="N15178" t="str">
        <f>IF(AND(PESQUISA!$B$3&lt;&gt;"",OR(PESQUISA!$B$4="TODAS",B15178=PESQUISA!$B$4),ISNUMBER(SEARCH(PESQUISA!$B$3,D15178))),ROW()-1,"")</f>
        <v/>
      </c>
    </row>
    <row r="15179" spans="1:14" x14ac:dyDescent="0.3">
      <c r="A15179" t="s">
        <v>45721</v>
      </c>
      <c r="B15179" t="s">
        <v>31811</v>
      </c>
      <c r="C15179" t="s">
        <v>45722</v>
      </c>
      <c r="D15179" t="s">
        <v>45723</v>
      </c>
      <c r="E15179" t="s">
        <v>60</v>
      </c>
      <c r="G15179" t="s">
        <v>33</v>
      </c>
      <c r="H15179" t="s">
        <v>31814</v>
      </c>
      <c r="I15179" t="s">
        <v>31819</v>
      </c>
      <c r="M15179" t="s">
        <v>53</v>
      </c>
      <c r="N15179" t="str">
        <f>IF(AND(PESQUISA!$B$3&lt;&gt;"",OR(PESQUISA!$B$4="TODAS",B15179=PESQUISA!$B$4),ISNUMBER(SEARCH(PESQUISA!$B$3,D15179))),ROW()-1,"")</f>
        <v/>
      </c>
    </row>
    <row r="15180" spans="1:14" x14ac:dyDescent="0.3">
      <c r="A15180" t="s">
        <v>45724</v>
      </c>
      <c r="B15180" t="s">
        <v>31811</v>
      </c>
      <c r="C15180" t="s">
        <v>45725</v>
      </c>
      <c r="D15180" t="s">
        <v>45726</v>
      </c>
      <c r="E15180" t="s">
        <v>60</v>
      </c>
      <c r="G15180" t="s">
        <v>33</v>
      </c>
      <c r="H15180" t="s">
        <v>31814</v>
      </c>
      <c r="I15180" t="s">
        <v>31819</v>
      </c>
      <c r="M15180" t="s">
        <v>53</v>
      </c>
      <c r="N15180" t="str">
        <f>IF(AND(PESQUISA!$B$3&lt;&gt;"",OR(PESQUISA!$B$4="TODAS",B15180=PESQUISA!$B$4),ISNUMBER(SEARCH(PESQUISA!$B$3,D15180))),ROW()-1,"")</f>
        <v/>
      </c>
    </row>
    <row r="15181" spans="1:14" x14ac:dyDescent="0.3">
      <c r="A15181" t="s">
        <v>45727</v>
      </c>
      <c r="B15181" t="s">
        <v>31811</v>
      </c>
      <c r="C15181" t="s">
        <v>45728</v>
      </c>
      <c r="D15181" t="s">
        <v>45729</v>
      </c>
      <c r="E15181" t="s">
        <v>60</v>
      </c>
      <c r="G15181" t="s">
        <v>33</v>
      </c>
      <c r="H15181" t="s">
        <v>31814</v>
      </c>
      <c r="I15181" t="s">
        <v>31819</v>
      </c>
      <c r="M15181" t="s">
        <v>53</v>
      </c>
      <c r="N15181" t="str">
        <f>IF(AND(PESQUISA!$B$3&lt;&gt;"",OR(PESQUISA!$B$4="TODAS",B15181=PESQUISA!$B$4),ISNUMBER(SEARCH(PESQUISA!$B$3,D15181))),ROW()-1,"")</f>
        <v/>
      </c>
    </row>
    <row r="15182" spans="1:14" x14ac:dyDescent="0.3">
      <c r="A15182" t="s">
        <v>45730</v>
      </c>
      <c r="B15182" t="s">
        <v>31811</v>
      </c>
      <c r="C15182" t="s">
        <v>45731</v>
      </c>
      <c r="D15182" t="s">
        <v>45732</v>
      </c>
      <c r="E15182" t="s">
        <v>60</v>
      </c>
      <c r="G15182" t="s">
        <v>33</v>
      </c>
      <c r="H15182" t="s">
        <v>31814</v>
      </c>
      <c r="I15182" t="s">
        <v>31819</v>
      </c>
      <c r="M15182" t="s">
        <v>53</v>
      </c>
      <c r="N15182" t="str">
        <f>IF(AND(PESQUISA!$B$3&lt;&gt;"",OR(PESQUISA!$B$4="TODAS",B15182=PESQUISA!$B$4),ISNUMBER(SEARCH(PESQUISA!$B$3,D15182))),ROW()-1,"")</f>
        <v/>
      </c>
    </row>
    <row r="15183" spans="1:14" x14ac:dyDescent="0.3">
      <c r="A15183" t="s">
        <v>45733</v>
      </c>
      <c r="B15183" t="s">
        <v>31811</v>
      </c>
      <c r="C15183" t="s">
        <v>45734</v>
      </c>
      <c r="D15183" t="s">
        <v>45735</v>
      </c>
      <c r="E15183" t="s">
        <v>60</v>
      </c>
      <c r="G15183" t="s">
        <v>33</v>
      </c>
      <c r="H15183" t="s">
        <v>31814</v>
      </c>
      <c r="I15183" t="s">
        <v>31819</v>
      </c>
      <c r="M15183" t="s">
        <v>53</v>
      </c>
      <c r="N15183" t="str">
        <f>IF(AND(PESQUISA!$B$3&lt;&gt;"",OR(PESQUISA!$B$4="TODAS",B15183=PESQUISA!$B$4),ISNUMBER(SEARCH(PESQUISA!$B$3,D15183))),ROW()-1,"")</f>
        <v/>
      </c>
    </row>
    <row r="15184" spans="1:14" x14ac:dyDescent="0.3">
      <c r="A15184" t="s">
        <v>45736</v>
      </c>
      <c r="B15184" t="s">
        <v>31811</v>
      </c>
      <c r="C15184" t="s">
        <v>45737</v>
      </c>
      <c r="D15184" t="s">
        <v>45738</v>
      </c>
      <c r="E15184" t="s">
        <v>60</v>
      </c>
      <c r="F15184" s="7">
        <v>15.26</v>
      </c>
      <c r="G15184" t="s">
        <v>33</v>
      </c>
      <c r="H15184" t="s">
        <v>31814</v>
      </c>
      <c r="I15184" t="s">
        <v>31819</v>
      </c>
      <c r="M15184" t="s">
        <v>36</v>
      </c>
      <c r="N15184" t="str">
        <f>IF(AND(PESQUISA!$B$3&lt;&gt;"",OR(PESQUISA!$B$4="TODAS",B15184=PESQUISA!$B$4),ISNUMBER(SEARCH(PESQUISA!$B$3,D15184))),ROW()-1,"")</f>
        <v/>
      </c>
    </row>
    <row r="15185" spans="1:14" x14ac:dyDescent="0.3">
      <c r="A15185" t="s">
        <v>45739</v>
      </c>
      <c r="B15185" t="s">
        <v>31811</v>
      </c>
      <c r="C15185" t="s">
        <v>45740</v>
      </c>
      <c r="D15185" t="s">
        <v>45741</v>
      </c>
      <c r="E15185" t="s">
        <v>60</v>
      </c>
      <c r="F15185" s="7">
        <v>20.7</v>
      </c>
      <c r="G15185" t="s">
        <v>33</v>
      </c>
      <c r="H15185" t="s">
        <v>31814</v>
      </c>
      <c r="I15185" t="s">
        <v>31819</v>
      </c>
      <c r="M15185" t="s">
        <v>36</v>
      </c>
      <c r="N15185" t="str">
        <f>IF(AND(PESQUISA!$B$3&lt;&gt;"",OR(PESQUISA!$B$4="TODAS",B15185=PESQUISA!$B$4),ISNUMBER(SEARCH(PESQUISA!$B$3,D15185))),ROW()-1,"")</f>
        <v/>
      </c>
    </row>
    <row r="15186" spans="1:14" x14ac:dyDescent="0.3">
      <c r="A15186" t="s">
        <v>45742</v>
      </c>
      <c r="B15186" t="s">
        <v>31811</v>
      </c>
      <c r="C15186" t="s">
        <v>45743</v>
      </c>
      <c r="D15186" t="s">
        <v>45744</v>
      </c>
      <c r="E15186" t="s">
        <v>60</v>
      </c>
      <c r="F15186" s="7">
        <v>202.45</v>
      </c>
      <c r="G15186" t="s">
        <v>33</v>
      </c>
      <c r="H15186" t="s">
        <v>31814</v>
      </c>
      <c r="I15186" t="s">
        <v>31819</v>
      </c>
      <c r="M15186" t="s">
        <v>36</v>
      </c>
      <c r="N15186" t="str">
        <f>IF(AND(PESQUISA!$B$3&lt;&gt;"",OR(PESQUISA!$B$4="TODAS",B15186=PESQUISA!$B$4),ISNUMBER(SEARCH(PESQUISA!$B$3,D15186))),ROW()-1,"")</f>
        <v/>
      </c>
    </row>
    <row r="15187" spans="1:14" x14ac:dyDescent="0.3">
      <c r="A15187" t="s">
        <v>45745</v>
      </c>
      <c r="B15187" t="s">
        <v>31811</v>
      </c>
      <c r="C15187" t="s">
        <v>45746</v>
      </c>
      <c r="D15187" t="s">
        <v>45747</v>
      </c>
      <c r="E15187" t="s">
        <v>60</v>
      </c>
      <c r="F15187" s="7">
        <v>16.989999999999998</v>
      </c>
      <c r="G15187" t="s">
        <v>33</v>
      </c>
      <c r="H15187" t="s">
        <v>31814</v>
      </c>
      <c r="I15187" t="s">
        <v>31819</v>
      </c>
      <c r="M15187" t="s">
        <v>36</v>
      </c>
      <c r="N15187" t="str">
        <f>IF(AND(PESQUISA!$B$3&lt;&gt;"",OR(PESQUISA!$B$4="TODAS",B15187=PESQUISA!$B$4),ISNUMBER(SEARCH(PESQUISA!$B$3,D15187))),ROW()-1,"")</f>
        <v/>
      </c>
    </row>
    <row r="15188" spans="1:14" x14ac:dyDescent="0.3">
      <c r="A15188" t="s">
        <v>45748</v>
      </c>
      <c r="B15188" t="s">
        <v>31811</v>
      </c>
      <c r="C15188" t="s">
        <v>45749</v>
      </c>
      <c r="D15188" t="s">
        <v>45750</v>
      </c>
      <c r="E15188" t="s">
        <v>60</v>
      </c>
      <c r="F15188" s="7">
        <v>22.91</v>
      </c>
      <c r="G15188" t="s">
        <v>33</v>
      </c>
      <c r="H15188" t="s">
        <v>31814</v>
      </c>
      <c r="I15188" t="s">
        <v>31819</v>
      </c>
      <c r="M15188" t="s">
        <v>36</v>
      </c>
      <c r="N15188" t="str">
        <f>IF(AND(PESQUISA!$B$3&lt;&gt;"",OR(PESQUISA!$B$4="TODAS",B15188=PESQUISA!$B$4),ISNUMBER(SEARCH(PESQUISA!$B$3,D15188))),ROW()-1,"")</f>
        <v/>
      </c>
    </row>
    <row r="15189" spans="1:14" x14ac:dyDescent="0.3">
      <c r="A15189" t="s">
        <v>45751</v>
      </c>
      <c r="B15189" t="s">
        <v>31811</v>
      </c>
      <c r="C15189" t="s">
        <v>45752</v>
      </c>
      <c r="D15189" t="s">
        <v>45753</v>
      </c>
      <c r="E15189" t="s">
        <v>60</v>
      </c>
      <c r="F15189" s="7">
        <v>37.85</v>
      </c>
      <c r="G15189" t="s">
        <v>33</v>
      </c>
      <c r="H15189" t="s">
        <v>31814</v>
      </c>
      <c r="I15189" t="s">
        <v>31819</v>
      </c>
      <c r="M15189" t="s">
        <v>36</v>
      </c>
      <c r="N15189" t="str">
        <f>IF(AND(PESQUISA!$B$3&lt;&gt;"",OR(PESQUISA!$B$4="TODAS",B15189=PESQUISA!$B$4),ISNUMBER(SEARCH(PESQUISA!$B$3,D15189))),ROW()-1,"")</f>
        <v/>
      </c>
    </row>
    <row r="15190" spans="1:14" x14ac:dyDescent="0.3">
      <c r="A15190" t="s">
        <v>45754</v>
      </c>
      <c r="B15190" t="s">
        <v>31811</v>
      </c>
      <c r="C15190" t="s">
        <v>45755</v>
      </c>
      <c r="D15190" t="s">
        <v>45756</v>
      </c>
      <c r="E15190" t="s">
        <v>60</v>
      </c>
      <c r="F15190" s="7">
        <v>61.47</v>
      </c>
      <c r="G15190" t="s">
        <v>33</v>
      </c>
      <c r="H15190" t="s">
        <v>31814</v>
      </c>
      <c r="I15190" t="s">
        <v>31819</v>
      </c>
      <c r="M15190" t="s">
        <v>36</v>
      </c>
      <c r="N15190" t="str">
        <f>IF(AND(PESQUISA!$B$3&lt;&gt;"",OR(PESQUISA!$B$4="TODAS",B15190=PESQUISA!$B$4),ISNUMBER(SEARCH(PESQUISA!$B$3,D15190))),ROW()-1,"")</f>
        <v/>
      </c>
    </row>
    <row r="15191" spans="1:14" x14ac:dyDescent="0.3">
      <c r="A15191" t="s">
        <v>45757</v>
      </c>
      <c r="B15191" t="s">
        <v>31811</v>
      </c>
      <c r="C15191" t="s">
        <v>45758</v>
      </c>
      <c r="D15191" t="s">
        <v>45759</v>
      </c>
      <c r="E15191" t="s">
        <v>60</v>
      </c>
      <c r="F15191" s="7">
        <v>78.819999999999993</v>
      </c>
      <c r="G15191" t="s">
        <v>33</v>
      </c>
      <c r="H15191" t="s">
        <v>31814</v>
      </c>
      <c r="I15191" t="s">
        <v>31819</v>
      </c>
      <c r="M15191" t="s">
        <v>36</v>
      </c>
      <c r="N15191" t="str">
        <f>IF(AND(PESQUISA!$B$3&lt;&gt;"",OR(PESQUISA!$B$4="TODAS",B15191=PESQUISA!$B$4),ISNUMBER(SEARCH(PESQUISA!$B$3,D15191))),ROW()-1,"")</f>
        <v/>
      </c>
    </row>
    <row r="15192" spans="1:14" x14ac:dyDescent="0.3">
      <c r="A15192" t="s">
        <v>45760</v>
      </c>
      <c r="B15192" t="s">
        <v>31811</v>
      </c>
      <c r="C15192" t="s">
        <v>45761</v>
      </c>
      <c r="D15192" t="s">
        <v>45762</v>
      </c>
      <c r="E15192" t="s">
        <v>60</v>
      </c>
      <c r="F15192" s="7">
        <v>135.5</v>
      </c>
      <c r="G15192" t="s">
        <v>33</v>
      </c>
      <c r="H15192" t="s">
        <v>31814</v>
      </c>
      <c r="I15192" t="s">
        <v>31819</v>
      </c>
      <c r="M15192" t="s">
        <v>36</v>
      </c>
      <c r="N15192" t="str">
        <f>IF(AND(PESQUISA!$B$3&lt;&gt;"",OR(PESQUISA!$B$4="TODAS",B15192=PESQUISA!$B$4),ISNUMBER(SEARCH(PESQUISA!$B$3,D15192))),ROW()-1,"")</f>
        <v/>
      </c>
    </row>
    <row r="15193" spans="1:14" x14ac:dyDescent="0.3">
      <c r="A15193" t="s">
        <v>45763</v>
      </c>
      <c r="B15193" t="s">
        <v>31811</v>
      </c>
      <c r="C15193" t="s">
        <v>45764</v>
      </c>
      <c r="D15193" t="s">
        <v>45765</v>
      </c>
      <c r="E15193" t="s">
        <v>60</v>
      </c>
      <c r="F15193" s="7">
        <v>31.14</v>
      </c>
      <c r="G15193" t="s">
        <v>33</v>
      </c>
      <c r="H15193" t="s">
        <v>31814</v>
      </c>
      <c r="I15193" t="s">
        <v>31819</v>
      </c>
      <c r="M15193" t="s">
        <v>36</v>
      </c>
      <c r="N15193" t="str">
        <f>IF(AND(PESQUISA!$B$3&lt;&gt;"",OR(PESQUISA!$B$4="TODAS",B15193=PESQUISA!$B$4),ISNUMBER(SEARCH(PESQUISA!$B$3,D15193))),ROW()-1,"")</f>
        <v/>
      </c>
    </row>
    <row r="15194" spans="1:14" x14ac:dyDescent="0.3">
      <c r="A15194" t="s">
        <v>45766</v>
      </c>
      <c r="B15194" t="s">
        <v>31811</v>
      </c>
      <c r="C15194" t="s">
        <v>45767</v>
      </c>
      <c r="D15194" t="s">
        <v>45768</v>
      </c>
      <c r="E15194" t="s">
        <v>60</v>
      </c>
      <c r="F15194" s="7">
        <v>409.02</v>
      </c>
      <c r="G15194" t="s">
        <v>33</v>
      </c>
      <c r="H15194" t="s">
        <v>31814</v>
      </c>
      <c r="I15194" t="s">
        <v>31819</v>
      </c>
      <c r="M15194" t="s">
        <v>36</v>
      </c>
      <c r="N15194" t="str">
        <f>IF(AND(PESQUISA!$B$3&lt;&gt;"",OR(PESQUISA!$B$4="TODAS",B15194=PESQUISA!$B$4),ISNUMBER(SEARCH(PESQUISA!$B$3,D15194))),ROW()-1,"")</f>
        <v/>
      </c>
    </row>
    <row r="15195" spans="1:14" x14ac:dyDescent="0.3">
      <c r="A15195" t="s">
        <v>45769</v>
      </c>
      <c r="B15195" t="s">
        <v>31811</v>
      </c>
      <c r="C15195" t="s">
        <v>45770</v>
      </c>
      <c r="D15195" t="s">
        <v>45771</v>
      </c>
      <c r="E15195" t="s">
        <v>60</v>
      </c>
      <c r="F15195" s="7">
        <v>16.78</v>
      </c>
      <c r="G15195" t="s">
        <v>33</v>
      </c>
      <c r="H15195" t="s">
        <v>31814</v>
      </c>
      <c r="I15195" t="s">
        <v>31819</v>
      </c>
      <c r="M15195" t="s">
        <v>36</v>
      </c>
      <c r="N15195" t="str">
        <f>IF(AND(PESQUISA!$B$3&lt;&gt;"",OR(PESQUISA!$B$4="TODAS",B15195=PESQUISA!$B$4),ISNUMBER(SEARCH(PESQUISA!$B$3,D15195))),ROW()-1,"")</f>
        <v/>
      </c>
    </row>
    <row r="15196" spans="1:14" x14ac:dyDescent="0.3">
      <c r="A15196" t="s">
        <v>45772</v>
      </c>
      <c r="B15196" t="s">
        <v>31811</v>
      </c>
      <c r="C15196" t="s">
        <v>45773</v>
      </c>
      <c r="D15196" t="s">
        <v>45774</v>
      </c>
      <c r="E15196" t="s">
        <v>60</v>
      </c>
      <c r="F15196" s="7">
        <v>23.2</v>
      </c>
      <c r="G15196" t="s">
        <v>33</v>
      </c>
      <c r="H15196" t="s">
        <v>31814</v>
      </c>
      <c r="I15196" t="s">
        <v>31819</v>
      </c>
      <c r="M15196" t="s">
        <v>36</v>
      </c>
      <c r="N15196" t="str">
        <f>IF(AND(PESQUISA!$B$3&lt;&gt;"",OR(PESQUISA!$B$4="TODAS",B15196=PESQUISA!$B$4),ISNUMBER(SEARCH(PESQUISA!$B$3,D15196))),ROW()-1,"")</f>
        <v/>
      </c>
    </row>
    <row r="15197" spans="1:14" x14ac:dyDescent="0.3">
      <c r="A15197" t="s">
        <v>45775</v>
      </c>
      <c r="B15197" t="s">
        <v>31811</v>
      </c>
      <c r="C15197" t="s">
        <v>45776</v>
      </c>
      <c r="D15197" t="s">
        <v>45777</v>
      </c>
      <c r="E15197" t="s">
        <v>60</v>
      </c>
      <c r="F15197" s="7">
        <v>31.05</v>
      </c>
      <c r="G15197" t="s">
        <v>33</v>
      </c>
      <c r="H15197" t="s">
        <v>31814</v>
      </c>
      <c r="I15197" t="s">
        <v>31819</v>
      </c>
      <c r="M15197" t="s">
        <v>36</v>
      </c>
      <c r="N15197" t="str">
        <f>IF(AND(PESQUISA!$B$3&lt;&gt;"",OR(PESQUISA!$B$4="TODAS",B15197=PESQUISA!$B$4),ISNUMBER(SEARCH(PESQUISA!$B$3,D15197))),ROW()-1,"")</f>
        <v/>
      </c>
    </row>
    <row r="15198" spans="1:14" x14ac:dyDescent="0.3">
      <c r="A15198" t="s">
        <v>45778</v>
      </c>
      <c r="B15198" t="s">
        <v>31811</v>
      </c>
      <c r="C15198" t="s">
        <v>45779</v>
      </c>
      <c r="D15198" t="s">
        <v>45780</v>
      </c>
      <c r="E15198" t="s">
        <v>60</v>
      </c>
      <c r="F15198" s="7">
        <v>44.8</v>
      </c>
      <c r="G15198" t="s">
        <v>33</v>
      </c>
      <c r="H15198" t="s">
        <v>31814</v>
      </c>
      <c r="I15198" t="s">
        <v>31819</v>
      </c>
      <c r="M15198" t="s">
        <v>36</v>
      </c>
      <c r="N15198" t="str">
        <f>IF(AND(PESQUISA!$B$3&lt;&gt;"",OR(PESQUISA!$B$4="TODAS",B15198=PESQUISA!$B$4),ISNUMBER(SEARCH(PESQUISA!$B$3,D15198))),ROW()-1,"")</f>
        <v/>
      </c>
    </row>
    <row r="15199" spans="1:14" x14ac:dyDescent="0.3">
      <c r="A15199" t="s">
        <v>45781</v>
      </c>
      <c r="B15199" t="s">
        <v>31811</v>
      </c>
      <c r="C15199" t="s">
        <v>45782</v>
      </c>
      <c r="D15199" t="s">
        <v>45783</v>
      </c>
      <c r="E15199" t="s">
        <v>60</v>
      </c>
      <c r="F15199" s="7">
        <v>70.78</v>
      </c>
      <c r="G15199" t="s">
        <v>33</v>
      </c>
      <c r="H15199" t="s">
        <v>31814</v>
      </c>
      <c r="I15199" t="s">
        <v>31819</v>
      </c>
      <c r="M15199" t="s">
        <v>36</v>
      </c>
      <c r="N15199" t="str">
        <f>IF(AND(PESQUISA!$B$3&lt;&gt;"",OR(PESQUISA!$B$4="TODAS",B15199=PESQUISA!$B$4),ISNUMBER(SEARCH(PESQUISA!$B$3,D15199))),ROW()-1,"")</f>
        <v/>
      </c>
    </row>
    <row r="15200" spans="1:14" x14ac:dyDescent="0.3">
      <c r="A15200" t="s">
        <v>45784</v>
      </c>
      <c r="B15200" t="s">
        <v>31811</v>
      </c>
      <c r="C15200" t="s">
        <v>45785</v>
      </c>
      <c r="D15200" t="s">
        <v>45786</v>
      </c>
      <c r="E15200" t="s">
        <v>60</v>
      </c>
      <c r="F15200" s="7">
        <v>124.54</v>
      </c>
      <c r="G15200" t="s">
        <v>33</v>
      </c>
      <c r="H15200" t="s">
        <v>31814</v>
      </c>
      <c r="I15200" t="s">
        <v>31819</v>
      </c>
      <c r="M15200" t="s">
        <v>36</v>
      </c>
      <c r="N15200" t="str">
        <f>IF(AND(PESQUISA!$B$3&lt;&gt;"",OR(PESQUISA!$B$4="TODAS",B15200=PESQUISA!$B$4),ISNUMBER(SEARCH(PESQUISA!$B$3,D15200))),ROW()-1,"")</f>
        <v/>
      </c>
    </row>
    <row r="15201" spans="1:14" x14ac:dyDescent="0.3">
      <c r="A15201" t="s">
        <v>45787</v>
      </c>
      <c r="B15201" t="s">
        <v>31811</v>
      </c>
      <c r="C15201" t="s">
        <v>45788</v>
      </c>
      <c r="D15201" t="s">
        <v>45789</v>
      </c>
      <c r="E15201" t="s">
        <v>60</v>
      </c>
      <c r="F15201" s="7">
        <v>171.2</v>
      </c>
      <c r="G15201" t="s">
        <v>33</v>
      </c>
      <c r="H15201" t="s">
        <v>31814</v>
      </c>
      <c r="I15201" t="s">
        <v>31819</v>
      </c>
      <c r="M15201" t="s">
        <v>36</v>
      </c>
      <c r="N15201" t="str">
        <f>IF(AND(PESQUISA!$B$3&lt;&gt;"",OR(PESQUISA!$B$4="TODAS",B15201=PESQUISA!$B$4),ISNUMBER(SEARCH(PESQUISA!$B$3,D15201))),ROW()-1,"")</f>
        <v/>
      </c>
    </row>
    <row r="15202" spans="1:14" x14ac:dyDescent="0.3">
      <c r="A15202" t="s">
        <v>45790</v>
      </c>
      <c r="B15202" t="s">
        <v>31811</v>
      </c>
      <c r="C15202" t="s">
        <v>45791</v>
      </c>
      <c r="D15202" t="s">
        <v>45792</v>
      </c>
      <c r="E15202" t="s">
        <v>60</v>
      </c>
      <c r="F15202" s="7">
        <v>294.33999999999997</v>
      </c>
      <c r="G15202" t="s">
        <v>33</v>
      </c>
      <c r="H15202" t="s">
        <v>31814</v>
      </c>
      <c r="I15202" t="s">
        <v>31819</v>
      </c>
      <c r="M15202" t="s">
        <v>36</v>
      </c>
      <c r="N15202" t="str">
        <f>IF(AND(PESQUISA!$B$3&lt;&gt;"",OR(PESQUISA!$B$4="TODAS",B15202=PESQUISA!$B$4),ISNUMBER(SEARCH(PESQUISA!$B$3,D15202))),ROW()-1,"")</f>
        <v/>
      </c>
    </row>
    <row r="15203" spans="1:14" x14ac:dyDescent="0.3">
      <c r="A15203" t="s">
        <v>45793</v>
      </c>
      <c r="B15203" t="s">
        <v>31811</v>
      </c>
      <c r="C15203" t="s">
        <v>45794</v>
      </c>
      <c r="D15203" t="s">
        <v>45795</v>
      </c>
      <c r="E15203" t="s">
        <v>60</v>
      </c>
      <c r="F15203" s="7">
        <v>70.489999999999995</v>
      </c>
      <c r="G15203" t="s">
        <v>33</v>
      </c>
      <c r="H15203" t="s">
        <v>31814</v>
      </c>
      <c r="I15203" t="s">
        <v>31819</v>
      </c>
      <c r="M15203" t="s">
        <v>36</v>
      </c>
      <c r="N15203" t="str">
        <f>IF(AND(PESQUISA!$B$3&lt;&gt;"",OR(PESQUISA!$B$4="TODAS",B15203=PESQUISA!$B$4),ISNUMBER(SEARCH(PESQUISA!$B$3,D15203))),ROW()-1,"")</f>
        <v/>
      </c>
    </row>
    <row r="15204" spans="1:14" x14ac:dyDescent="0.3">
      <c r="A15204" t="s">
        <v>45796</v>
      </c>
      <c r="B15204" t="s">
        <v>31811</v>
      </c>
      <c r="C15204" t="s">
        <v>45797</v>
      </c>
      <c r="D15204" t="s">
        <v>45798</v>
      </c>
      <c r="E15204" t="s">
        <v>60</v>
      </c>
      <c r="F15204" s="7">
        <v>119.83</v>
      </c>
      <c r="G15204" t="s">
        <v>33</v>
      </c>
      <c r="H15204" t="s">
        <v>31814</v>
      </c>
      <c r="I15204" t="s">
        <v>31819</v>
      </c>
      <c r="M15204" t="s">
        <v>36</v>
      </c>
      <c r="N15204" t="str">
        <f>IF(AND(PESQUISA!$B$3&lt;&gt;"",OR(PESQUISA!$B$4="TODAS",B15204=PESQUISA!$B$4),ISNUMBER(SEARCH(PESQUISA!$B$3,D15204))),ROW()-1,"")</f>
        <v/>
      </c>
    </row>
    <row r="15205" spans="1:14" x14ac:dyDescent="0.3">
      <c r="A15205" t="s">
        <v>45799</v>
      </c>
      <c r="B15205" t="s">
        <v>31811</v>
      </c>
      <c r="C15205" t="s">
        <v>45800</v>
      </c>
      <c r="D15205" t="s">
        <v>45801</v>
      </c>
      <c r="E15205" t="s">
        <v>60</v>
      </c>
      <c r="F15205" s="7">
        <v>187.71</v>
      </c>
      <c r="G15205" t="s">
        <v>33</v>
      </c>
      <c r="H15205" t="s">
        <v>31814</v>
      </c>
      <c r="I15205" t="s">
        <v>31819</v>
      </c>
      <c r="M15205" t="s">
        <v>36</v>
      </c>
      <c r="N15205" t="str">
        <f>IF(AND(PESQUISA!$B$3&lt;&gt;"",OR(PESQUISA!$B$4="TODAS",B15205=PESQUISA!$B$4),ISNUMBER(SEARCH(PESQUISA!$B$3,D15205))),ROW()-1,"")</f>
        <v/>
      </c>
    </row>
    <row r="15206" spans="1:14" x14ac:dyDescent="0.3">
      <c r="A15206" t="s">
        <v>45802</v>
      </c>
      <c r="B15206" t="s">
        <v>31811</v>
      </c>
      <c r="C15206" t="s">
        <v>45803</v>
      </c>
      <c r="D15206" t="s">
        <v>45804</v>
      </c>
      <c r="E15206" t="s">
        <v>60</v>
      </c>
      <c r="F15206" s="7">
        <v>276.14999999999998</v>
      </c>
      <c r="G15206" t="s">
        <v>33</v>
      </c>
      <c r="H15206" t="s">
        <v>31814</v>
      </c>
      <c r="I15206" t="s">
        <v>31819</v>
      </c>
      <c r="M15206" t="s">
        <v>36</v>
      </c>
      <c r="N15206" t="str">
        <f>IF(AND(PESQUISA!$B$3&lt;&gt;"",OR(PESQUISA!$B$4="TODAS",B15206=PESQUISA!$B$4),ISNUMBER(SEARCH(PESQUISA!$B$3,D15206))),ROW()-1,"")</f>
        <v/>
      </c>
    </row>
    <row r="15207" spans="1:14" x14ac:dyDescent="0.3">
      <c r="A15207" t="s">
        <v>45805</v>
      </c>
      <c r="B15207" t="s">
        <v>31811</v>
      </c>
      <c r="C15207" t="s">
        <v>45806</v>
      </c>
      <c r="D15207" t="s">
        <v>45807</v>
      </c>
      <c r="E15207" t="s">
        <v>60</v>
      </c>
      <c r="F15207" s="7">
        <v>372.01</v>
      </c>
      <c r="G15207" t="s">
        <v>33</v>
      </c>
      <c r="H15207" t="s">
        <v>31814</v>
      </c>
      <c r="I15207" t="s">
        <v>31819</v>
      </c>
      <c r="M15207" t="s">
        <v>36</v>
      </c>
      <c r="N15207" t="str">
        <f>IF(AND(PESQUISA!$B$3&lt;&gt;"",OR(PESQUISA!$B$4="TODAS",B15207=PESQUISA!$B$4),ISNUMBER(SEARCH(PESQUISA!$B$3,D15207))),ROW()-1,"")</f>
        <v/>
      </c>
    </row>
    <row r="15208" spans="1:14" x14ac:dyDescent="0.3">
      <c r="A15208" t="s">
        <v>45808</v>
      </c>
      <c r="B15208" t="s">
        <v>31811</v>
      </c>
      <c r="C15208" t="s">
        <v>45809</v>
      </c>
      <c r="D15208" t="s">
        <v>45810</v>
      </c>
      <c r="E15208" t="s">
        <v>60</v>
      </c>
      <c r="F15208" s="7">
        <v>491.37</v>
      </c>
      <c r="G15208" t="s">
        <v>33</v>
      </c>
      <c r="H15208" t="s">
        <v>31814</v>
      </c>
      <c r="I15208" t="s">
        <v>31819</v>
      </c>
      <c r="M15208" t="s">
        <v>36</v>
      </c>
      <c r="N15208" t="str">
        <f>IF(AND(PESQUISA!$B$3&lt;&gt;"",OR(PESQUISA!$B$4="TODAS",B15208=PESQUISA!$B$4),ISNUMBER(SEARCH(PESQUISA!$B$3,D15208))),ROW()-1,"")</f>
        <v/>
      </c>
    </row>
    <row r="15209" spans="1:14" x14ac:dyDescent="0.3">
      <c r="A15209" t="s">
        <v>45811</v>
      </c>
      <c r="B15209" t="s">
        <v>31811</v>
      </c>
      <c r="C15209" t="s">
        <v>45812</v>
      </c>
      <c r="D15209" t="s">
        <v>45813</v>
      </c>
      <c r="E15209" t="s">
        <v>60</v>
      </c>
      <c r="G15209" t="s">
        <v>33</v>
      </c>
      <c r="H15209" t="s">
        <v>31814</v>
      </c>
      <c r="I15209" t="s">
        <v>31819</v>
      </c>
      <c r="M15209" t="s">
        <v>53</v>
      </c>
      <c r="N15209" t="str">
        <f>IF(AND(PESQUISA!$B$3&lt;&gt;"",OR(PESQUISA!$B$4="TODAS",B15209=PESQUISA!$B$4),ISNUMBER(SEARCH(PESQUISA!$B$3,D15209))),ROW()-1,"")</f>
        <v/>
      </c>
    </row>
    <row r="15210" spans="1:14" x14ac:dyDescent="0.3">
      <c r="A15210" t="s">
        <v>45814</v>
      </c>
      <c r="B15210" t="s">
        <v>31811</v>
      </c>
      <c r="C15210" t="s">
        <v>45815</v>
      </c>
      <c r="D15210" t="s">
        <v>45816</v>
      </c>
      <c r="E15210" t="s">
        <v>60</v>
      </c>
      <c r="G15210" t="s">
        <v>33</v>
      </c>
      <c r="H15210" t="s">
        <v>31814</v>
      </c>
      <c r="I15210" t="s">
        <v>31819</v>
      </c>
      <c r="M15210" t="s">
        <v>53</v>
      </c>
      <c r="N15210" t="str">
        <f>IF(AND(PESQUISA!$B$3&lt;&gt;"",OR(PESQUISA!$B$4="TODAS",B15210=PESQUISA!$B$4),ISNUMBER(SEARCH(PESQUISA!$B$3,D15210))),ROW()-1,"")</f>
        <v/>
      </c>
    </row>
    <row r="15211" spans="1:14" x14ac:dyDescent="0.3">
      <c r="A15211" t="s">
        <v>45817</v>
      </c>
      <c r="B15211" t="s">
        <v>31811</v>
      </c>
      <c r="C15211" t="s">
        <v>45818</v>
      </c>
      <c r="D15211" t="s">
        <v>45819</v>
      </c>
      <c r="E15211" t="s">
        <v>60</v>
      </c>
      <c r="G15211" t="s">
        <v>33</v>
      </c>
      <c r="H15211" t="s">
        <v>31814</v>
      </c>
      <c r="I15211" t="s">
        <v>31819</v>
      </c>
      <c r="M15211" t="s">
        <v>53</v>
      </c>
      <c r="N15211" t="str">
        <f>IF(AND(PESQUISA!$B$3&lt;&gt;"",OR(PESQUISA!$B$4="TODAS",B15211=PESQUISA!$B$4),ISNUMBER(SEARCH(PESQUISA!$B$3,D15211))),ROW()-1,"")</f>
        <v/>
      </c>
    </row>
    <row r="15212" spans="1:14" x14ac:dyDescent="0.3">
      <c r="A15212" t="s">
        <v>45820</v>
      </c>
      <c r="B15212" t="s">
        <v>31811</v>
      </c>
      <c r="C15212" t="s">
        <v>45821</v>
      </c>
      <c r="D15212" t="s">
        <v>45822</v>
      </c>
      <c r="E15212" t="s">
        <v>60</v>
      </c>
      <c r="G15212" t="s">
        <v>33</v>
      </c>
      <c r="H15212" t="s">
        <v>31814</v>
      </c>
      <c r="I15212" t="s">
        <v>31819</v>
      </c>
      <c r="M15212" t="s">
        <v>53</v>
      </c>
      <c r="N15212" t="str">
        <f>IF(AND(PESQUISA!$B$3&lt;&gt;"",OR(PESQUISA!$B$4="TODAS",B15212=PESQUISA!$B$4),ISNUMBER(SEARCH(PESQUISA!$B$3,D15212))),ROW()-1,"")</f>
        <v/>
      </c>
    </row>
    <row r="15213" spans="1:14" x14ac:dyDescent="0.3">
      <c r="A15213" t="s">
        <v>45823</v>
      </c>
      <c r="B15213" t="s">
        <v>31811</v>
      </c>
      <c r="C15213" t="s">
        <v>45824</v>
      </c>
      <c r="D15213" t="s">
        <v>45825</v>
      </c>
      <c r="E15213" t="s">
        <v>60</v>
      </c>
      <c r="F15213" s="7">
        <v>43.79</v>
      </c>
      <c r="G15213" t="s">
        <v>33</v>
      </c>
      <c r="H15213" t="s">
        <v>31814</v>
      </c>
      <c r="I15213" t="s">
        <v>31819</v>
      </c>
      <c r="M15213" t="s">
        <v>36</v>
      </c>
      <c r="N15213" t="str">
        <f>IF(AND(PESQUISA!$B$3&lt;&gt;"",OR(PESQUISA!$B$4="TODAS",B15213=PESQUISA!$B$4),ISNUMBER(SEARCH(PESQUISA!$B$3,D15213))),ROW()-1,"")</f>
        <v/>
      </c>
    </row>
    <row r="15214" spans="1:14" x14ac:dyDescent="0.3">
      <c r="A15214" t="s">
        <v>45826</v>
      </c>
      <c r="B15214" t="s">
        <v>31811</v>
      </c>
      <c r="C15214" t="s">
        <v>45827</v>
      </c>
      <c r="D15214" t="s">
        <v>45828</v>
      </c>
      <c r="E15214" t="s">
        <v>60</v>
      </c>
      <c r="F15214" s="7">
        <v>117.86</v>
      </c>
      <c r="G15214" t="s">
        <v>33</v>
      </c>
      <c r="H15214" t="s">
        <v>31814</v>
      </c>
      <c r="I15214" t="s">
        <v>31819</v>
      </c>
      <c r="M15214" t="s">
        <v>36</v>
      </c>
      <c r="N15214" t="str">
        <f>IF(AND(PESQUISA!$B$3&lt;&gt;"",OR(PESQUISA!$B$4="TODAS",B15214=PESQUISA!$B$4),ISNUMBER(SEARCH(PESQUISA!$B$3,D15214))),ROW()-1,"")</f>
        <v/>
      </c>
    </row>
    <row r="15215" spans="1:14" x14ac:dyDescent="0.3">
      <c r="A15215" t="s">
        <v>45829</v>
      </c>
      <c r="B15215" t="s">
        <v>31811</v>
      </c>
      <c r="C15215" t="s">
        <v>45830</v>
      </c>
      <c r="D15215" t="s">
        <v>45831</v>
      </c>
      <c r="E15215" t="s">
        <v>60</v>
      </c>
      <c r="F15215" s="7">
        <v>199.74</v>
      </c>
      <c r="G15215" t="s">
        <v>33</v>
      </c>
      <c r="H15215" t="s">
        <v>31814</v>
      </c>
      <c r="I15215" t="s">
        <v>31819</v>
      </c>
      <c r="M15215" t="s">
        <v>36</v>
      </c>
      <c r="N15215" t="str">
        <f>IF(AND(PESQUISA!$B$3&lt;&gt;"",OR(PESQUISA!$B$4="TODAS",B15215=PESQUISA!$B$4),ISNUMBER(SEARCH(PESQUISA!$B$3,D15215))),ROW()-1,"")</f>
        <v/>
      </c>
    </row>
    <row r="15216" spans="1:14" x14ac:dyDescent="0.3">
      <c r="A15216" t="s">
        <v>45832</v>
      </c>
      <c r="B15216" t="s">
        <v>31811</v>
      </c>
      <c r="C15216" t="s">
        <v>45833</v>
      </c>
      <c r="D15216" t="s">
        <v>45834</v>
      </c>
      <c r="E15216" t="s">
        <v>60</v>
      </c>
      <c r="F15216" s="7">
        <v>304.07</v>
      </c>
      <c r="G15216" t="s">
        <v>33</v>
      </c>
      <c r="H15216" t="s">
        <v>31814</v>
      </c>
      <c r="I15216" t="s">
        <v>31819</v>
      </c>
      <c r="M15216" t="s">
        <v>36</v>
      </c>
      <c r="N15216" t="str">
        <f>IF(AND(PESQUISA!$B$3&lt;&gt;"",OR(PESQUISA!$B$4="TODAS",B15216=PESQUISA!$B$4),ISNUMBER(SEARCH(PESQUISA!$B$3,D15216))),ROW()-1,"")</f>
        <v/>
      </c>
    </row>
    <row r="15217" spans="1:14" x14ac:dyDescent="0.3">
      <c r="A15217" t="s">
        <v>45835</v>
      </c>
      <c r="B15217" t="s">
        <v>31811</v>
      </c>
      <c r="C15217" t="s">
        <v>45836</v>
      </c>
      <c r="D15217" t="s">
        <v>45837</v>
      </c>
      <c r="E15217" t="s">
        <v>60</v>
      </c>
      <c r="F15217" s="7">
        <v>431.79</v>
      </c>
      <c r="G15217" t="s">
        <v>33</v>
      </c>
      <c r="H15217" t="s">
        <v>31814</v>
      </c>
      <c r="I15217" t="s">
        <v>31819</v>
      </c>
      <c r="M15217" t="s">
        <v>36</v>
      </c>
      <c r="N15217" t="str">
        <f>IF(AND(PESQUISA!$B$3&lt;&gt;"",OR(PESQUISA!$B$4="TODAS",B15217=PESQUISA!$B$4),ISNUMBER(SEARCH(PESQUISA!$B$3,D15217))),ROW()-1,"")</f>
        <v/>
      </c>
    </row>
    <row r="15218" spans="1:14" x14ac:dyDescent="0.3">
      <c r="A15218" t="s">
        <v>45838</v>
      </c>
      <c r="B15218" t="s">
        <v>31811</v>
      </c>
      <c r="C15218" t="s">
        <v>45839</v>
      </c>
      <c r="D15218" t="s">
        <v>45840</v>
      </c>
      <c r="E15218" t="s">
        <v>60</v>
      </c>
      <c r="F15218" s="7">
        <v>52.49</v>
      </c>
      <c r="G15218" t="s">
        <v>33</v>
      </c>
      <c r="H15218" t="s">
        <v>31814</v>
      </c>
      <c r="I15218" t="s">
        <v>31819</v>
      </c>
      <c r="M15218" t="s">
        <v>36</v>
      </c>
      <c r="N15218" t="str">
        <f>IF(AND(PESQUISA!$B$3&lt;&gt;"",OR(PESQUISA!$B$4="TODAS",B15218=PESQUISA!$B$4),ISNUMBER(SEARCH(PESQUISA!$B$3,D15218))),ROW()-1,"")</f>
        <v/>
      </c>
    </row>
    <row r="15219" spans="1:14" x14ac:dyDescent="0.3">
      <c r="A15219" t="s">
        <v>45841</v>
      </c>
      <c r="B15219" t="s">
        <v>31811</v>
      </c>
      <c r="C15219" t="s">
        <v>45842</v>
      </c>
      <c r="D15219" t="s">
        <v>45843</v>
      </c>
      <c r="E15219" t="s">
        <v>60</v>
      </c>
      <c r="F15219" s="7">
        <v>15.55</v>
      </c>
      <c r="G15219" t="s">
        <v>33</v>
      </c>
      <c r="H15219" t="s">
        <v>31814</v>
      </c>
      <c r="I15219" t="s">
        <v>31819</v>
      </c>
      <c r="M15219" t="s">
        <v>36</v>
      </c>
      <c r="N15219" t="str">
        <f>IF(AND(PESQUISA!$B$3&lt;&gt;"",OR(PESQUISA!$B$4="TODAS",B15219=PESQUISA!$B$4),ISNUMBER(SEARCH(PESQUISA!$B$3,D15219))),ROW()-1,"")</f>
        <v/>
      </c>
    </row>
    <row r="15220" spans="1:14" x14ac:dyDescent="0.3">
      <c r="A15220" t="s">
        <v>45844</v>
      </c>
      <c r="B15220" t="s">
        <v>31811</v>
      </c>
      <c r="C15220" t="s">
        <v>45845</v>
      </c>
      <c r="D15220" t="s">
        <v>45846</v>
      </c>
      <c r="E15220" t="s">
        <v>60</v>
      </c>
      <c r="F15220" s="7">
        <v>32.29</v>
      </c>
      <c r="G15220" t="s">
        <v>33</v>
      </c>
      <c r="H15220" t="s">
        <v>31814</v>
      </c>
      <c r="I15220" t="s">
        <v>31819</v>
      </c>
      <c r="M15220" t="s">
        <v>36</v>
      </c>
      <c r="N15220" t="str">
        <f>IF(AND(PESQUISA!$B$3&lt;&gt;"",OR(PESQUISA!$B$4="TODAS",B15220=PESQUISA!$B$4),ISNUMBER(SEARCH(PESQUISA!$B$3,D15220))),ROW()-1,"")</f>
        <v/>
      </c>
    </row>
    <row r="15221" spans="1:14" x14ac:dyDescent="0.3">
      <c r="A15221" t="s">
        <v>45847</v>
      </c>
      <c r="B15221" t="s">
        <v>31811</v>
      </c>
      <c r="C15221" t="s">
        <v>45848</v>
      </c>
      <c r="D15221" t="s">
        <v>45849</v>
      </c>
      <c r="E15221" t="s">
        <v>60</v>
      </c>
      <c r="F15221" s="7">
        <v>62.96</v>
      </c>
      <c r="G15221" t="s">
        <v>33</v>
      </c>
      <c r="H15221" t="s">
        <v>31814</v>
      </c>
      <c r="I15221" t="s">
        <v>31819</v>
      </c>
      <c r="M15221" t="s">
        <v>36</v>
      </c>
      <c r="N15221" t="str">
        <f>IF(AND(PESQUISA!$B$3&lt;&gt;"",OR(PESQUISA!$B$4="TODAS",B15221=PESQUISA!$B$4),ISNUMBER(SEARCH(PESQUISA!$B$3,D15221))),ROW()-1,"")</f>
        <v/>
      </c>
    </row>
    <row r="15222" spans="1:14" x14ac:dyDescent="0.3">
      <c r="A15222" t="s">
        <v>45850</v>
      </c>
      <c r="B15222" t="s">
        <v>31811</v>
      </c>
      <c r="C15222" t="s">
        <v>45851</v>
      </c>
      <c r="D15222" t="s">
        <v>45852</v>
      </c>
      <c r="E15222" t="s">
        <v>60</v>
      </c>
      <c r="F15222" s="7">
        <v>19.190000000000001</v>
      </c>
      <c r="G15222" t="s">
        <v>33</v>
      </c>
      <c r="H15222" t="s">
        <v>31814</v>
      </c>
      <c r="I15222" t="s">
        <v>31819</v>
      </c>
      <c r="M15222" t="s">
        <v>36</v>
      </c>
      <c r="N15222" t="str">
        <f>IF(AND(PESQUISA!$B$3&lt;&gt;"",OR(PESQUISA!$B$4="TODAS",B15222=PESQUISA!$B$4),ISNUMBER(SEARCH(PESQUISA!$B$3,D15222))),ROW()-1,"")</f>
        <v/>
      </c>
    </row>
    <row r="15223" spans="1:14" x14ac:dyDescent="0.3">
      <c r="A15223" t="s">
        <v>45853</v>
      </c>
      <c r="B15223" t="s">
        <v>31811</v>
      </c>
      <c r="C15223" t="s">
        <v>45854</v>
      </c>
      <c r="D15223" t="s">
        <v>45855</v>
      </c>
      <c r="E15223" t="s">
        <v>60</v>
      </c>
      <c r="F15223" s="7">
        <v>37.68</v>
      </c>
      <c r="G15223" t="s">
        <v>33</v>
      </c>
      <c r="H15223" t="s">
        <v>31814</v>
      </c>
      <c r="I15223" t="s">
        <v>31819</v>
      </c>
      <c r="M15223" t="s">
        <v>36</v>
      </c>
      <c r="N15223" t="str">
        <f>IF(AND(PESQUISA!$B$3&lt;&gt;"",OR(PESQUISA!$B$4="TODAS",B15223=PESQUISA!$B$4),ISNUMBER(SEARCH(PESQUISA!$B$3,D15223))),ROW()-1,"")</f>
        <v/>
      </c>
    </row>
    <row r="15224" spans="1:14" x14ac:dyDescent="0.3">
      <c r="A15224" t="s">
        <v>45856</v>
      </c>
      <c r="B15224" t="s">
        <v>31811</v>
      </c>
      <c r="C15224" t="s">
        <v>45857</v>
      </c>
      <c r="D15224" t="s">
        <v>45858</v>
      </c>
      <c r="E15224" t="s">
        <v>60</v>
      </c>
      <c r="F15224" s="7">
        <v>78.73</v>
      </c>
      <c r="G15224" t="s">
        <v>33</v>
      </c>
      <c r="H15224" t="s">
        <v>31814</v>
      </c>
      <c r="I15224" t="s">
        <v>31819</v>
      </c>
      <c r="M15224" t="s">
        <v>36</v>
      </c>
      <c r="N15224" t="str">
        <f>IF(AND(PESQUISA!$B$3&lt;&gt;"",OR(PESQUISA!$B$4="TODAS",B15224=PESQUISA!$B$4),ISNUMBER(SEARCH(PESQUISA!$B$3,D15224))),ROW()-1,"")</f>
        <v/>
      </c>
    </row>
    <row r="15225" spans="1:14" x14ac:dyDescent="0.3">
      <c r="A15225" t="s">
        <v>45859</v>
      </c>
      <c r="B15225" t="s">
        <v>31811</v>
      </c>
      <c r="C15225" t="s">
        <v>45860</v>
      </c>
      <c r="D15225" t="s">
        <v>45861</v>
      </c>
      <c r="E15225" t="s">
        <v>60</v>
      </c>
      <c r="F15225" s="7">
        <v>23.59</v>
      </c>
      <c r="G15225" t="s">
        <v>33</v>
      </c>
      <c r="H15225" t="s">
        <v>31814</v>
      </c>
      <c r="I15225" t="s">
        <v>31819</v>
      </c>
      <c r="M15225" t="s">
        <v>36</v>
      </c>
      <c r="N15225" t="str">
        <f>IF(AND(PESQUISA!$B$3&lt;&gt;"",OR(PESQUISA!$B$4="TODAS",B15225=PESQUISA!$B$4),ISNUMBER(SEARCH(PESQUISA!$B$3,D15225))),ROW()-1,"")</f>
        <v/>
      </c>
    </row>
    <row r="15226" spans="1:14" x14ac:dyDescent="0.3">
      <c r="A15226" t="s">
        <v>45862</v>
      </c>
      <c r="B15226" t="s">
        <v>31811</v>
      </c>
      <c r="C15226" t="s">
        <v>45863</v>
      </c>
      <c r="D15226" t="s">
        <v>45864</v>
      </c>
      <c r="E15226" t="s">
        <v>60</v>
      </c>
      <c r="F15226" s="7">
        <v>47.55</v>
      </c>
      <c r="G15226" t="s">
        <v>33</v>
      </c>
      <c r="H15226" t="s">
        <v>31814</v>
      </c>
      <c r="I15226" t="s">
        <v>31819</v>
      </c>
      <c r="M15226" t="s">
        <v>36</v>
      </c>
      <c r="N15226" t="str">
        <f>IF(AND(PESQUISA!$B$3&lt;&gt;"",OR(PESQUISA!$B$4="TODAS",B15226=PESQUISA!$B$4),ISNUMBER(SEARCH(PESQUISA!$B$3,D15226))),ROW()-1,"")</f>
        <v/>
      </c>
    </row>
    <row r="15227" spans="1:14" x14ac:dyDescent="0.3">
      <c r="A15227" t="s">
        <v>45865</v>
      </c>
      <c r="B15227" t="s">
        <v>31811</v>
      </c>
      <c r="C15227" t="s">
        <v>45866</v>
      </c>
      <c r="D15227" t="s">
        <v>45867</v>
      </c>
      <c r="E15227" t="s">
        <v>60</v>
      </c>
      <c r="F15227" s="7">
        <v>13.29</v>
      </c>
      <c r="G15227" t="s">
        <v>33</v>
      </c>
      <c r="H15227" t="s">
        <v>31814</v>
      </c>
      <c r="I15227" t="s">
        <v>31819</v>
      </c>
      <c r="M15227" t="s">
        <v>36</v>
      </c>
      <c r="N15227" t="str">
        <f>IF(AND(PESQUISA!$B$3&lt;&gt;"",OR(PESQUISA!$B$4="TODAS",B15227=PESQUISA!$B$4),ISNUMBER(SEARCH(PESQUISA!$B$3,D15227))),ROW()-1,"")</f>
        <v/>
      </c>
    </row>
    <row r="15228" spans="1:14" x14ac:dyDescent="0.3">
      <c r="A15228" t="s">
        <v>45868</v>
      </c>
      <c r="B15228" t="s">
        <v>31811</v>
      </c>
      <c r="C15228" t="s">
        <v>45869</v>
      </c>
      <c r="D15228" t="s">
        <v>45870</v>
      </c>
      <c r="E15228" t="s">
        <v>60</v>
      </c>
      <c r="F15228" s="7">
        <v>17.84</v>
      </c>
      <c r="G15228" t="s">
        <v>33</v>
      </c>
      <c r="H15228" t="s">
        <v>31814</v>
      </c>
      <c r="I15228" t="s">
        <v>31819</v>
      </c>
      <c r="M15228" t="s">
        <v>36</v>
      </c>
      <c r="N15228" t="str">
        <f>IF(AND(PESQUISA!$B$3&lt;&gt;"",OR(PESQUISA!$B$4="TODAS",B15228=PESQUISA!$B$4),ISNUMBER(SEARCH(PESQUISA!$B$3,D15228))),ROW()-1,"")</f>
        <v/>
      </c>
    </row>
    <row r="15229" spans="1:14" x14ac:dyDescent="0.3">
      <c r="A15229" t="s">
        <v>45871</v>
      </c>
      <c r="B15229" t="s">
        <v>31811</v>
      </c>
      <c r="C15229" t="s">
        <v>45872</v>
      </c>
      <c r="D15229" t="s">
        <v>45873</v>
      </c>
      <c r="E15229" t="s">
        <v>60</v>
      </c>
      <c r="F15229" s="7">
        <v>46.63</v>
      </c>
      <c r="G15229" t="s">
        <v>33</v>
      </c>
      <c r="H15229" t="s">
        <v>31814</v>
      </c>
      <c r="I15229" t="s">
        <v>31819</v>
      </c>
      <c r="M15229" t="s">
        <v>36</v>
      </c>
      <c r="N15229" t="str">
        <f>IF(AND(PESQUISA!$B$3&lt;&gt;"",OR(PESQUISA!$B$4="TODAS",B15229=PESQUISA!$B$4),ISNUMBER(SEARCH(PESQUISA!$B$3,D15229))),ROW()-1,"")</f>
        <v/>
      </c>
    </row>
    <row r="15230" spans="1:14" x14ac:dyDescent="0.3">
      <c r="A15230" t="s">
        <v>45874</v>
      </c>
      <c r="B15230" t="s">
        <v>31811</v>
      </c>
      <c r="C15230" t="s">
        <v>45875</v>
      </c>
      <c r="D15230" t="s">
        <v>45876</v>
      </c>
      <c r="E15230" t="s">
        <v>60</v>
      </c>
      <c r="F15230" s="7">
        <v>7.79</v>
      </c>
      <c r="G15230" t="s">
        <v>33</v>
      </c>
      <c r="H15230" t="s">
        <v>31814</v>
      </c>
      <c r="I15230" t="s">
        <v>31819</v>
      </c>
      <c r="M15230" t="s">
        <v>36</v>
      </c>
      <c r="N15230" t="str">
        <f>IF(AND(PESQUISA!$B$3&lt;&gt;"",OR(PESQUISA!$B$4="TODAS",B15230=PESQUISA!$B$4),ISNUMBER(SEARCH(PESQUISA!$B$3,D15230))),ROW()-1,"")</f>
        <v/>
      </c>
    </row>
    <row r="15231" spans="1:14" x14ac:dyDescent="0.3">
      <c r="A15231" t="s">
        <v>45877</v>
      </c>
      <c r="B15231" t="s">
        <v>31811</v>
      </c>
      <c r="C15231" t="s">
        <v>45878</v>
      </c>
      <c r="D15231" t="s">
        <v>45879</v>
      </c>
      <c r="E15231" t="s">
        <v>60</v>
      </c>
      <c r="F15231" s="7">
        <v>12.87</v>
      </c>
      <c r="G15231" t="s">
        <v>33</v>
      </c>
      <c r="H15231" t="s">
        <v>31814</v>
      </c>
      <c r="I15231" t="s">
        <v>31819</v>
      </c>
      <c r="M15231" t="s">
        <v>36</v>
      </c>
      <c r="N15231" t="str">
        <f>IF(AND(PESQUISA!$B$3&lt;&gt;"",OR(PESQUISA!$B$4="TODAS",B15231=PESQUISA!$B$4),ISNUMBER(SEARCH(PESQUISA!$B$3,D15231))),ROW()-1,"")</f>
        <v/>
      </c>
    </row>
    <row r="15232" spans="1:14" x14ac:dyDescent="0.3">
      <c r="A15232" t="s">
        <v>45880</v>
      </c>
      <c r="B15232" t="s">
        <v>31811</v>
      </c>
      <c r="C15232" t="s">
        <v>45881</v>
      </c>
      <c r="D15232" t="s">
        <v>45882</v>
      </c>
      <c r="E15232" t="s">
        <v>60</v>
      </c>
      <c r="F15232" s="7">
        <v>16.89</v>
      </c>
      <c r="G15232" t="s">
        <v>33</v>
      </c>
      <c r="H15232" t="s">
        <v>31814</v>
      </c>
      <c r="I15232" t="s">
        <v>31819</v>
      </c>
      <c r="M15232" t="s">
        <v>36</v>
      </c>
      <c r="N15232" t="str">
        <f>IF(AND(PESQUISA!$B$3&lt;&gt;"",OR(PESQUISA!$B$4="TODAS",B15232=PESQUISA!$B$4),ISNUMBER(SEARCH(PESQUISA!$B$3,D15232))),ROW()-1,"")</f>
        <v/>
      </c>
    </row>
    <row r="15233" spans="1:14" x14ac:dyDescent="0.3">
      <c r="A15233" t="s">
        <v>45883</v>
      </c>
      <c r="B15233" t="s">
        <v>31811</v>
      </c>
      <c r="C15233" t="s">
        <v>45884</v>
      </c>
      <c r="D15233" t="s">
        <v>45885</v>
      </c>
      <c r="E15233" t="s">
        <v>60</v>
      </c>
      <c r="F15233" s="7">
        <v>69.849999999999994</v>
      </c>
      <c r="G15233" t="s">
        <v>33</v>
      </c>
      <c r="H15233" t="s">
        <v>31814</v>
      </c>
      <c r="I15233" t="s">
        <v>31819</v>
      </c>
      <c r="M15233" t="s">
        <v>36</v>
      </c>
      <c r="N15233" t="str">
        <f>IF(AND(PESQUISA!$B$3&lt;&gt;"",OR(PESQUISA!$B$4="TODAS",B15233=PESQUISA!$B$4),ISNUMBER(SEARCH(PESQUISA!$B$3,D15233))),ROW()-1,"")</f>
        <v/>
      </c>
    </row>
    <row r="15234" spans="1:14" x14ac:dyDescent="0.3">
      <c r="A15234" t="s">
        <v>45886</v>
      </c>
      <c r="B15234" t="s">
        <v>31811</v>
      </c>
      <c r="C15234" t="s">
        <v>45887</v>
      </c>
      <c r="D15234" t="s">
        <v>45888</v>
      </c>
      <c r="E15234" t="s">
        <v>60</v>
      </c>
      <c r="F15234" s="7">
        <v>40.97</v>
      </c>
      <c r="G15234" t="s">
        <v>33</v>
      </c>
      <c r="H15234" t="s">
        <v>31814</v>
      </c>
      <c r="I15234" t="s">
        <v>31819</v>
      </c>
      <c r="M15234" t="s">
        <v>36</v>
      </c>
      <c r="N15234" t="str">
        <f>IF(AND(PESQUISA!$B$3&lt;&gt;"",OR(PESQUISA!$B$4="TODAS",B15234=PESQUISA!$B$4),ISNUMBER(SEARCH(PESQUISA!$B$3,D15234))),ROW()-1,"")</f>
        <v/>
      </c>
    </row>
    <row r="15235" spans="1:14" x14ac:dyDescent="0.3">
      <c r="A15235" t="s">
        <v>45889</v>
      </c>
      <c r="B15235" t="s">
        <v>31811</v>
      </c>
      <c r="C15235" t="s">
        <v>45890</v>
      </c>
      <c r="D15235" t="s">
        <v>45891</v>
      </c>
      <c r="E15235" t="s">
        <v>60</v>
      </c>
      <c r="F15235" s="7">
        <v>32.18</v>
      </c>
      <c r="G15235" t="s">
        <v>33</v>
      </c>
      <c r="H15235" t="s">
        <v>31814</v>
      </c>
      <c r="I15235" t="s">
        <v>31819</v>
      </c>
      <c r="M15235" t="s">
        <v>36</v>
      </c>
      <c r="N15235" t="str">
        <f>IF(AND(PESQUISA!$B$3&lt;&gt;"",OR(PESQUISA!$B$4="TODAS",B15235=PESQUISA!$B$4),ISNUMBER(SEARCH(PESQUISA!$B$3,D15235))),ROW()-1,"")</f>
        <v/>
      </c>
    </row>
    <row r="15236" spans="1:14" x14ac:dyDescent="0.3">
      <c r="A15236" t="s">
        <v>45892</v>
      </c>
      <c r="B15236" t="s">
        <v>31811</v>
      </c>
      <c r="C15236" t="s">
        <v>45893</v>
      </c>
      <c r="D15236" t="s">
        <v>45894</v>
      </c>
      <c r="E15236" t="s">
        <v>60</v>
      </c>
      <c r="F15236" s="7">
        <v>27.77</v>
      </c>
      <c r="G15236" t="s">
        <v>33</v>
      </c>
      <c r="H15236" t="s">
        <v>31814</v>
      </c>
      <c r="I15236" t="s">
        <v>31819</v>
      </c>
      <c r="M15236" t="s">
        <v>36</v>
      </c>
      <c r="N15236" t="str">
        <f>IF(AND(PESQUISA!$B$3&lt;&gt;"",OR(PESQUISA!$B$4="TODAS",B15236=PESQUISA!$B$4),ISNUMBER(SEARCH(PESQUISA!$B$3,D15236))),ROW()-1,"")</f>
        <v/>
      </c>
    </row>
    <row r="15237" spans="1:14" x14ac:dyDescent="0.3">
      <c r="A15237" t="s">
        <v>45895</v>
      </c>
      <c r="B15237" t="s">
        <v>31811</v>
      </c>
      <c r="C15237" t="s">
        <v>45896</v>
      </c>
      <c r="D15237" t="s">
        <v>45897</v>
      </c>
      <c r="E15237" t="s">
        <v>60</v>
      </c>
      <c r="F15237" s="7">
        <v>10.38</v>
      </c>
      <c r="G15237" t="s">
        <v>33</v>
      </c>
      <c r="H15237" t="s">
        <v>31814</v>
      </c>
      <c r="I15237" t="s">
        <v>31819</v>
      </c>
      <c r="M15237" t="s">
        <v>36</v>
      </c>
      <c r="N15237" t="str">
        <f>IF(AND(PESQUISA!$B$3&lt;&gt;"",OR(PESQUISA!$B$4="TODAS",B15237=PESQUISA!$B$4),ISNUMBER(SEARCH(PESQUISA!$B$3,D15237))),ROW()-1,"")</f>
        <v/>
      </c>
    </row>
    <row r="15238" spans="1:14" x14ac:dyDescent="0.3">
      <c r="A15238" t="s">
        <v>45898</v>
      </c>
      <c r="B15238" t="s">
        <v>31811</v>
      </c>
      <c r="C15238" t="s">
        <v>45899</v>
      </c>
      <c r="D15238" t="s">
        <v>45900</v>
      </c>
      <c r="E15238" t="s">
        <v>60</v>
      </c>
      <c r="F15238" s="7">
        <v>80.319999999999993</v>
      </c>
      <c r="G15238" t="s">
        <v>33</v>
      </c>
      <c r="H15238" t="s">
        <v>31814</v>
      </c>
      <c r="I15238" t="s">
        <v>31819</v>
      </c>
      <c r="M15238" t="s">
        <v>36</v>
      </c>
      <c r="N15238" t="str">
        <f>IF(AND(PESQUISA!$B$3&lt;&gt;"",OR(PESQUISA!$B$4="TODAS",B15238=PESQUISA!$B$4),ISNUMBER(SEARCH(PESQUISA!$B$3,D15238))),ROW()-1,"")</f>
        <v/>
      </c>
    </row>
    <row r="15239" spans="1:14" x14ac:dyDescent="0.3">
      <c r="A15239" t="s">
        <v>45901</v>
      </c>
      <c r="B15239" t="s">
        <v>31811</v>
      </c>
      <c r="C15239" t="s">
        <v>45902</v>
      </c>
      <c r="D15239" t="s">
        <v>45903</v>
      </c>
      <c r="E15239" t="s">
        <v>60</v>
      </c>
      <c r="F15239" s="7">
        <v>58.63</v>
      </c>
      <c r="G15239" t="s">
        <v>33</v>
      </c>
      <c r="H15239" t="s">
        <v>31814</v>
      </c>
      <c r="I15239" t="s">
        <v>31819</v>
      </c>
      <c r="M15239" t="s">
        <v>36</v>
      </c>
      <c r="N15239" t="str">
        <f>IF(AND(PESQUISA!$B$3&lt;&gt;"",OR(PESQUISA!$B$4="TODAS",B15239=PESQUISA!$B$4),ISNUMBER(SEARCH(PESQUISA!$B$3,D15239))),ROW()-1,"")</f>
        <v/>
      </c>
    </row>
    <row r="15240" spans="1:14" x14ac:dyDescent="0.3">
      <c r="A15240" t="s">
        <v>45904</v>
      </c>
      <c r="B15240" t="s">
        <v>31811</v>
      </c>
      <c r="C15240" t="s">
        <v>45905</v>
      </c>
      <c r="D15240" t="s">
        <v>45906</v>
      </c>
      <c r="E15240" t="s">
        <v>60</v>
      </c>
      <c r="F15240" s="7">
        <v>33.590000000000003</v>
      </c>
      <c r="G15240" t="s">
        <v>33</v>
      </c>
      <c r="H15240" t="s">
        <v>31814</v>
      </c>
      <c r="I15240" t="s">
        <v>31819</v>
      </c>
      <c r="M15240" t="s">
        <v>36</v>
      </c>
      <c r="N15240" t="str">
        <f>IF(AND(PESQUISA!$B$3&lt;&gt;"",OR(PESQUISA!$B$4="TODAS",B15240=PESQUISA!$B$4),ISNUMBER(SEARCH(PESQUISA!$B$3,D15240))),ROW()-1,"")</f>
        <v/>
      </c>
    </row>
    <row r="15241" spans="1:14" x14ac:dyDescent="0.3">
      <c r="A15241" t="s">
        <v>45907</v>
      </c>
      <c r="B15241" t="s">
        <v>31811</v>
      </c>
      <c r="C15241" t="s">
        <v>45908</v>
      </c>
      <c r="D15241" t="s">
        <v>45909</v>
      </c>
      <c r="E15241" t="s">
        <v>60</v>
      </c>
      <c r="F15241" s="7">
        <v>70.97</v>
      </c>
      <c r="G15241" t="s">
        <v>33</v>
      </c>
      <c r="H15241" t="s">
        <v>31814</v>
      </c>
      <c r="I15241" t="s">
        <v>31819</v>
      </c>
      <c r="M15241" t="s">
        <v>36</v>
      </c>
      <c r="N15241" t="str">
        <f>IF(AND(PESQUISA!$B$3&lt;&gt;"",OR(PESQUISA!$B$4="TODAS",B15241=PESQUISA!$B$4),ISNUMBER(SEARCH(PESQUISA!$B$3,D15241))),ROW()-1,"")</f>
        <v/>
      </c>
    </row>
    <row r="15242" spans="1:14" x14ac:dyDescent="0.3">
      <c r="A15242" t="s">
        <v>45910</v>
      </c>
      <c r="B15242" t="s">
        <v>31811</v>
      </c>
      <c r="C15242" t="s">
        <v>45911</v>
      </c>
      <c r="D15242" t="s">
        <v>45912</v>
      </c>
      <c r="E15242" t="s">
        <v>60</v>
      </c>
      <c r="F15242" s="7">
        <v>10.9</v>
      </c>
      <c r="G15242" t="s">
        <v>33</v>
      </c>
      <c r="H15242" t="s">
        <v>31814</v>
      </c>
      <c r="I15242" t="s">
        <v>31819</v>
      </c>
      <c r="M15242" t="s">
        <v>36</v>
      </c>
      <c r="N15242" t="str">
        <f>IF(AND(PESQUISA!$B$3&lt;&gt;"",OR(PESQUISA!$B$4="TODAS",B15242=PESQUISA!$B$4),ISNUMBER(SEARCH(PESQUISA!$B$3,D15242))),ROW()-1,"")</f>
        <v/>
      </c>
    </row>
    <row r="15243" spans="1:14" x14ac:dyDescent="0.3">
      <c r="A15243" t="s">
        <v>45913</v>
      </c>
      <c r="B15243" t="s">
        <v>31811</v>
      </c>
      <c r="C15243" t="s">
        <v>45914</v>
      </c>
      <c r="D15243" t="s">
        <v>45915</v>
      </c>
      <c r="E15243" t="s">
        <v>60</v>
      </c>
      <c r="F15243" s="7">
        <v>15.34</v>
      </c>
      <c r="G15243" t="s">
        <v>33</v>
      </c>
      <c r="H15243" t="s">
        <v>31814</v>
      </c>
      <c r="I15243" t="s">
        <v>31819</v>
      </c>
      <c r="M15243" t="s">
        <v>36</v>
      </c>
      <c r="N15243" t="str">
        <f>IF(AND(PESQUISA!$B$3&lt;&gt;"",OR(PESQUISA!$B$4="TODAS",B15243=PESQUISA!$B$4),ISNUMBER(SEARCH(PESQUISA!$B$3,D15243))),ROW()-1,"")</f>
        <v/>
      </c>
    </row>
    <row r="15244" spans="1:14" x14ac:dyDescent="0.3">
      <c r="A15244" t="s">
        <v>45916</v>
      </c>
      <c r="B15244" t="s">
        <v>31811</v>
      </c>
      <c r="C15244" t="s">
        <v>45917</v>
      </c>
      <c r="D15244" t="s">
        <v>45918</v>
      </c>
      <c r="E15244" t="s">
        <v>60</v>
      </c>
      <c r="F15244" s="7">
        <v>27.83</v>
      </c>
      <c r="G15244" t="s">
        <v>33</v>
      </c>
      <c r="H15244" t="s">
        <v>31814</v>
      </c>
      <c r="I15244" t="s">
        <v>31819</v>
      </c>
      <c r="M15244" t="s">
        <v>36</v>
      </c>
      <c r="N15244" t="str">
        <f>IF(AND(PESQUISA!$B$3&lt;&gt;"",OR(PESQUISA!$B$4="TODAS",B15244=PESQUISA!$B$4),ISNUMBER(SEARCH(PESQUISA!$B$3,D15244))),ROW()-1,"")</f>
        <v/>
      </c>
    </row>
    <row r="15245" spans="1:14" x14ac:dyDescent="0.3">
      <c r="A15245" t="s">
        <v>45919</v>
      </c>
      <c r="B15245" t="s">
        <v>31811</v>
      </c>
      <c r="C15245" t="s">
        <v>45920</v>
      </c>
      <c r="D15245" t="s">
        <v>45921</v>
      </c>
      <c r="E15245" t="s">
        <v>60</v>
      </c>
      <c r="F15245" s="7">
        <v>119.79</v>
      </c>
      <c r="G15245" t="s">
        <v>33</v>
      </c>
      <c r="H15245" t="s">
        <v>31814</v>
      </c>
      <c r="I15245" t="s">
        <v>31819</v>
      </c>
      <c r="M15245" t="s">
        <v>36</v>
      </c>
      <c r="N15245" t="str">
        <f>IF(AND(PESQUISA!$B$3&lt;&gt;"",OR(PESQUISA!$B$4="TODAS",B15245=PESQUISA!$B$4),ISNUMBER(SEARCH(PESQUISA!$B$3,D15245))),ROW()-1,"")</f>
        <v/>
      </c>
    </row>
    <row r="15246" spans="1:14" x14ac:dyDescent="0.3">
      <c r="A15246" t="s">
        <v>45922</v>
      </c>
      <c r="B15246" t="s">
        <v>31811</v>
      </c>
      <c r="C15246" t="s">
        <v>45923</v>
      </c>
      <c r="D15246" t="s">
        <v>45924</v>
      </c>
      <c r="E15246" t="s">
        <v>60</v>
      </c>
      <c r="F15246" s="7">
        <v>4.8099999999999996</v>
      </c>
      <c r="G15246" t="s">
        <v>33</v>
      </c>
      <c r="H15246" t="s">
        <v>31814</v>
      </c>
      <c r="I15246" t="s">
        <v>31819</v>
      </c>
      <c r="M15246" t="s">
        <v>36</v>
      </c>
      <c r="N15246" t="str">
        <f>IF(AND(PESQUISA!$B$3&lt;&gt;"",OR(PESQUISA!$B$4="TODAS",B15246=PESQUISA!$B$4),ISNUMBER(SEARCH(PESQUISA!$B$3,D15246))),ROW()-1,"")</f>
        <v/>
      </c>
    </row>
    <row r="15247" spans="1:14" x14ac:dyDescent="0.3">
      <c r="A15247" t="s">
        <v>45925</v>
      </c>
      <c r="B15247" t="s">
        <v>31811</v>
      </c>
      <c r="C15247" t="s">
        <v>45926</v>
      </c>
      <c r="D15247" t="s">
        <v>45927</v>
      </c>
      <c r="E15247" t="s">
        <v>60</v>
      </c>
      <c r="F15247" s="7">
        <v>5.43</v>
      </c>
      <c r="G15247" t="s">
        <v>33</v>
      </c>
      <c r="H15247" t="s">
        <v>31814</v>
      </c>
      <c r="I15247" t="s">
        <v>31819</v>
      </c>
      <c r="M15247" t="s">
        <v>36</v>
      </c>
      <c r="N15247" t="str">
        <f>IF(AND(PESQUISA!$B$3&lt;&gt;"",OR(PESQUISA!$B$4="TODAS",B15247=PESQUISA!$B$4),ISNUMBER(SEARCH(PESQUISA!$B$3,D15247))),ROW()-1,"")</f>
        <v/>
      </c>
    </row>
    <row r="15248" spans="1:14" x14ac:dyDescent="0.3">
      <c r="A15248" t="s">
        <v>45928</v>
      </c>
      <c r="B15248" t="s">
        <v>31811</v>
      </c>
      <c r="C15248" t="s">
        <v>45929</v>
      </c>
      <c r="D15248" t="s">
        <v>45930</v>
      </c>
      <c r="E15248" t="s">
        <v>60</v>
      </c>
      <c r="F15248" s="7">
        <v>11.72</v>
      </c>
      <c r="G15248" t="s">
        <v>33</v>
      </c>
      <c r="H15248" t="s">
        <v>31814</v>
      </c>
      <c r="I15248" t="s">
        <v>31819</v>
      </c>
      <c r="M15248" t="s">
        <v>36</v>
      </c>
      <c r="N15248" t="str">
        <f>IF(AND(PESQUISA!$B$3&lt;&gt;"",OR(PESQUISA!$B$4="TODAS",B15248=PESQUISA!$B$4),ISNUMBER(SEARCH(PESQUISA!$B$3,D15248))),ROW()-1,"")</f>
        <v/>
      </c>
    </row>
    <row r="15249" spans="1:14" x14ac:dyDescent="0.3">
      <c r="A15249" t="s">
        <v>45931</v>
      </c>
      <c r="B15249" t="s">
        <v>31811</v>
      </c>
      <c r="C15249" t="s">
        <v>45932</v>
      </c>
      <c r="D15249" t="s">
        <v>45933</v>
      </c>
      <c r="E15249" t="s">
        <v>60</v>
      </c>
      <c r="F15249" s="7">
        <v>18.399999999999999</v>
      </c>
      <c r="G15249" t="s">
        <v>33</v>
      </c>
      <c r="H15249" t="s">
        <v>31814</v>
      </c>
      <c r="I15249" t="s">
        <v>31819</v>
      </c>
      <c r="M15249" t="s">
        <v>36</v>
      </c>
      <c r="N15249" t="str">
        <f>IF(AND(PESQUISA!$B$3&lt;&gt;"",OR(PESQUISA!$B$4="TODAS",B15249=PESQUISA!$B$4),ISNUMBER(SEARCH(PESQUISA!$B$3,D15249))),ROW()-1,"")</f>
        <v/>
      </c>
    </row>
    <row r="15250" spans="1:14" x14ac:dyDescent="0.3">
      <c r="A15250" t="s">
        <v>45934</v>
      </c>
      <c r="B15250" t="s">
        <v>31811</v>
      </c>
      <c r="C15250" t="s">
        <v>45935</v>
      </c>
      <c r="D15250" t="s">
        <v>45936</v>
      </c>
      <c r="E15250" t="s">
        <v>60</v>
      </c>
      <c r="F15250" s="7">
        <v>20.18</v>
      </c>
      <c r="G15250" t="s">
        <v>33</v>
      </c>
      <c r="H15250" t="s">
        <v>31814</v>
      </c>
      <c r="I15250" t="s">
        <v>31819</v>
      </c>
      <c r="M15250" t="s">
        <v>36</v>
      </c>
      <c r="N15250" t="str">
        <f>IF(AND(PESQUISA!$B$3&lt;&gt;"",OR(PESQUISA!$B$4="TODAS",B15250=PESQUISA!$B$4),ISNUMBER(SEARCH(PESQUISA!$B$3,D15250))),ROW()-1,"")</f>
        <v/>
      </c>
    </row>
    <row r="15251" spans="1:14" x14ac:dyDescent="0.3">
      <c r="A15251" t="s">
        <v>45937</v>
      </c>
      <c r="B15251" t="s">
        <v>31811</v>
      </c>
      <c r="C15251" t="s">
        <v>45938</v>
      </c>
      <c r="D15251" t="s">
        <v>45939</v>
      </c>
      <c r="E15251" t="s">
        <v>60</v>
      </c>
      <c r="F15251" s="7">
        <v>33.21</v>
      </c>
      <c r="G15251" t="s">
        <v>33</v>
      </c>
      <c r="H15251" t="s">
        <v>31814</v>
      </c>
      <c r="I15251" t="s">
        <v>31819</v>
      </c>
      <c r="M15251" t="s">
        <v>36</v>
      </c>
      <c r="N15251" t="str">
        <f>IF(AND(PESQUISA!$B$3&lt;&gt;"",OR(PESQUISA!$B$4="TODAS",B15251=PESQUISA!$B$4),ISNUMBER(SEARCH(PESQUISA!$B$3,D15251))),ROW()-1,"")</f>
        <v/>
      </c>
    </row>
    <row r="15252" spans="1:14" x14ac:dyDescent="0.3">
      <c r="A15252" t="s">
        <v>45940</v>
      </c>
      <c r="B15252" t="s">
        <v>31811</v>
      </c>
      <c r="C15252" t="s">
        <v>45941</v>
      </c>
      <c r="D15252" t="s">
        <v>45942</v>
      </c>
      <c r="E15252" t="s">
        <v>60</v>
      </c>
      <c r="F15252" s="7">
        <v>55.02</v>
      </c>
      <c r="G15252" t="s">
        <v>33</v>
      </c>
      <c r="H15252" t="s">
        <v>31814</v>
      </c>
      <c r="I15252" t="s">
        <v>31819</v>
      </c>
      <c r="M15252" t="s">
        <v>36</v>
      </c>
      <c r="N15252" t="str">
        <f>IF(AND(PESQUISA!$B$3&lt;&gt;"",OR(PESQUISA!$B$4="TODAS",B15252=PESQUISA!$B$4),ISNUMBER(SEARCH(PESQUISA!$B$3,D15252))),ROW()-1,"")</f>
        <v/>
      </c>
    </row>
    <row r="15253" spans="1:14" x14ac:dyDescent="0.3">
      <c r="A15253" t="s">
        <v>45943</v>
      </c>
      <c r="B15253" t="s">
        <v>31811</v>
      </c>
      <c r="C15253" t="s">
        <v>45944</v>
      </c>
      <c r="D15253" t="s">
        <v>45945</v>
      </c>
      <c r="E15253" t="s">
        <v>60</v>
      </c>
      <c r="F15253" s="7">
        <v>76.55</v>
      </c>
      <c r="G15253" t="s">
        <v>33</v>
      </c>
      <c r="H15253" t="s">
        <v>31814</v>
      </c>
      <c r="I15253" t="s">
        <v>31819</v>
      </c>
      <c r="M15253" t="s">
        <v>36</v>
      </c>
      <c r="N15253" t="str">
        <f>IF(AND(PESQUISA!$B$3&lt;&gt;"",OR(PESQUISA!$B$4="TODAS",B15253=PESQUISA!$B$4),ISNUMBER(SEARCH(PESQUISA!$B$3,D15253))),ROW()-1,"")</f>
        <v/>
      </c>
    </row>
    <row r="15254" spans="1:14" x14ac:dyDescent="0.3">
      <c r="A15254" t="s">
        <v>45946</v>
      </c>
      <c r="B15254" t="s">
        <v>31811</v>
      </c>
      <c r="C15254" t="s">
        <v>45947</v>
      </c>
      <c r="D15254" t="s">
        <v>45948</v>
      </c>
      <c r="E15254" t="s">
        <v>40</v>
      </c>
      <c r="F15254" s="7">
        <v>77.319999999999993</v>
      </c>
      <c r="G15254" t="s">
        <v>33</v>
      </c>
      <c r="H15254" t="s">
        <v>31814</v>
      </c>
      <c r="I15254" t="s">
        <v>31819</v>
      </c>
      <c r="M15254" t="s">
        <v>36</v>
      </c>
      <c r="N15254" t="str">
        <f>IF(AND(PESQUISA!$B$3&lt;&gt;"",OR(PESQUISA!$B$4="TODAS",B15254=PESQUISA!$B$4),ISNUMBER(SEARCH(PESQUISA!$B$3,D15254))),ROW()-1,"")</f>
        <v/>
      </c>
    </row>
    <row r="15255" spans="1:14" x14ac:dyDescent="0.3">
      <c r="A15255" t="s">
        <v>45949</v>
      </c>
      <c r="B15255" t="s">
        <v>31811</v>
      </c>
      <c r="C15255" t="s">
        <v>45950</v>
      </c>
      <c r="D15255" t="s">
        <v>45951</v>
      </c>
      <c r="E15255" t="s">
        <v>40</v>
      </c>
      <c r="F15255" s="7">
        <v>56.28</v>
      </c>
      <c r="G15255" t="s">
        <v>33</v>
      </c>
      <c r="H15255" t="s">
        <v>31814</v>
      </c>
      <c r="I15255" t="s">
        <v>31819</v>
      </c>
      <c r="M15255" t="s">
        <v>36</v>
      </c>
      <c r="N15255" t="str">
        <f>IF(AND(PESQUISA!$B$3&lt;&gt;"",OR(PESQUISA!$B$4="TODAS",B15255=PESQUISA!$B$4),ISNUMBER(SEARCH(PESQUISA!$B$3,D15255))),ROW()-1,"")</f>
        <v/>
      </c>
    </row>
    <row r="15256" spans="1:14" x14ac:dyDescent="0.3">
      <c r="A15256" t="s">
        <v>45952</v>
      </c>
      <c r="B15256" t="s">
        <v>31811</v>
      </c>
      <c r="C15256" t="s">
        <v>45953</v>
      </c>
      <c r="D15256" t="s">
        <v>45954</v>
      </c>
      <c r="E15256" t="s">
        <v>40</v>
      </c>
      <c r="F15256" s="7">
        <v>320.95</v>
      </c>
      <c r="G15256" t="s">
        <v>33</v>
      </c>
      <c r="H15256" t="s">
        <v>31814</v>
      </c>
      <c r="I15256" t="s">
        <v>31819</v>
      </c>
      <c r="M15256" t="s">
        <v>36</v>
      </c>
      <c r="N15256" t="str">
        <f>IF(AND(PESQUISA!$B$3&lt;&gt;"",OR(PESQUISA!$B$4="TODAS",B15256=PESQUISA!$B$4),ISNUMBER(SEARCH(PESQUISA!$B$3,D15256))),ROW()-1,"")</f>
        <v/>
      </c>
    </row>
    <row r="15257" spans="1:14" x14ac:dyDescent="0.3">
      <c r="A15257" t="s">
        <v>45955</v>
      </c>
      <c r="B15257" t="s">
        <v>31811</v>
      </c>
      <c r="C15257" t="s">
        <v>45956</v>
      </c>
      <c r="D15257" t="s">
        <v>45957</v>
      </c>
      <c r="E15257" t="s">
        <v>40</v>
      </c>
      <c r="F15257" s="7">
        <v>206</v>
      </c>
      <c r="G15257" t="s">
        <v>33</v>
      </c>
      <c r="H15257" t="s">
        <v>31814</v>
      </c>
      <c r="I15257" t="s">
        <v>31819</v>
      </c>
      <c r="M15257" t="s">
        <v>36</v>
      </c>
      <c r="N15257" t="str">
        <f>IF(AND(PESQUISA!$B$3&lt;&gt;"",OR(PESQUISA!$B$4="TODAS",B15257=PESQUISA!$B$4),ISNUMBER(SEARCH(PESQUISA!$B$3,D15257))),ROW()-1,"")</f>
        <v/>
      </c>
    </row>
    <row r="15258" spans="1:14" x14ac:dyDescent="0.3">
      <c r="A15258" t="s">
        <v>45958</v>
      </c>
      <c r="B15258" t="s">
        <v>31811</v>
      </c>
      <c r="C15258" t="s">
        <v>45959</v>
      </c>
      <c r="D15258" t="s">
        <v>45960</v>
      </c>
      <c r="E15258" t="s">
        <v>40</v>
      </c>
      <c r="F15258" s="7">
        <v>518.98</v>
      </c>
      <c r="G15258" t="s">
        <v>33</v>
      </c>
      <c r="H15258" t="s">
        <v>31814</v>
      </c>
      <c r="I15258" t="s">
        <v>31819</v>
      </c>
      <c r="M15258" t="s">
        <v>36</v>
      </c>
      <c r="N15258" t="str">
        <f>IF(AND(PESQUISA!$B$3&lt;&gt;"",OR(PESQUISA!$B$4="TODAS",B15258=PESQUISA!$B$4),ISNUMBER(SEARCH(PESQUISA!$B$3,D15258))),ROW()-1,"")</f>
        <v/>
      </c>
    </row>
    <row r="15259" spans="1:14" x14ac:dyDescent="0.3">
      <c r="A15259" t="s">
        <v>45961</v>
      </c>
      <c r="B15259" t="s">
        <v>31811</v>
      </c>
      <c r="C15259" t="s">
        <v>45962</v>
      </c>
      <c r="D15259" t="s">
        <v>45963</v>
      </c>
      <c r="E15259" t="s">
        <v>40</v>
      </c>
      <c r="F15259" s="7">
        <v>69</v>
      </c>
      <c r="G15259" t="s">
        <v>33</v>
      </c>
      <c r="H15259" t="s">
        <v>31814</v>
      </c>
      <c r="I15259" t="s">
        <v>31819</v>
      </c>
      <c r="M15259" t="s">
        <v>36</v>
      </c>
      <c r="N15259" t="str">
        <f>IF(AND(PESQUISA!$B$3&lt;&gt;"",OR(PESQUISA!$B$4="TODAS",B15259=PESQUISA!$B$4),ISNUMBER(SEARCH(PESQUISA!$B$3,D15259))),ROW()-1,"")</f>
        <v/>
      </c>
    </row>
    <row r="15260" spans="1:14" x14ac:dyDescent="0.3">
      <c r="A15260" t="s">
        <v>45964</v>
      </c>
      <c r="B15260" t="s">
        <v>31811</v>
      </c>
      <c r="C15260" t="s">
        <v>45965</v>
      </c>
      <c r="D15260" t="s">
        <v>45966</v>
      </c>
      <c r="E15260" t="s">
        <v>40</v>
      </c>
      <c r="F15260" s="7">
        <v>883.21</v>
      </c>
      <c r="G15260" t="s">
        <v>33</v>
      </c>
      <c r="H15260" t="s">
        <v>31814</v>
      </c>
      <c r="I15260" t="s">
        <v>31819</v>
      </c>
      <c r="M15260" t="s">
        <v>36</v>
      </c>
      <c r="N15260" t="str">
        <f>IF(AND(PESQUISA!$B$3&lt;&gt;"",OR(PESQUISA!$B$4="TODAS",B15260=PESQUISA!$B$4),ISNUMBER(SEARCH(PESQUISA!$B$3,D15260))),ROW()-1,"")</f>
        <v/>
      </c>
    </row>
    <row r="15261" spans="1:14" x14ac:dyDescent="0.3">
      <c r="A15261" t="s">
        <v>45967</v>
      </c>
      <c r="B15261" t="s">
        <v>31811</v>
      </c>
      <c r="C15261" t="s">
        <v>45968</v>
      </c>
      <c r="D15261" t="s">
        <v>45969</v>
      </c>
      <c r="E15261" t="s">
        <v>40</v>
      </c>
      <c r="F15261" s="7">
        <v>181.65</v>
      </c>
      <c r="G15261" t="s">
        <v>33</v>
      </c>
      <c r="H15261" t="s">
        <v>31814</v>
      </c>
      <c r="I15261" t="s">
        <v>31819</v>
      </c>
      <c r="M15261" t="s">
        <v>36</v>
      </c>
      <c r="N15261" t="str">
        <f>IF(AND(PESQUISA!$B$3&lt;&gt;"",OR(PESQUISA!$B$4="TODAS",B15261=PESQUISA!$B$4),ISNUMBER(SEARCH(PESQUISA!$B$3,D15261))),ROW()-1,"")</f>
        <v/>
      </c>
    </row>
    <row r="15262" spans="1:14" x14ac:dyDescent="0.3">
      <c r="A15262" t="s">
        <v>45970</v>
      </c>
      <c r="B15262" t="s">
        <v>31811</v>
      </c>
      <c r="C15262" t="s">
        <v>45971</v>
      </c>
      <c r="D15262" t="s">
        <v>45972</v>
      </c>
      <c r="E15262" t="s">
        <v>40</v>
      </c>
      <c r="F15262" s="7">
        <v>115.64</v>
      </c>
      <c r="G15262" t="s">
        <v>33</v>
      </c>
      <c r="H15262" t="s">
        <v>31814</v>
      </c>
      <c r="I15262" t="s">
        <v>31819</v>
      </c>
      <c r="M15262" t="s">
        <v>36</v>
      </c>
      <c r="N15262" t="str">
        <f>IF(AND(PESQUISA!$B$3&lt;&gt;"",OR(PESQUISA!$B$4="TODAS",B15262=PESQUISA!$B$4),ISNUMBER(SEARCH(PESQUISA!$B$3,D15262))),ROW()-1,"")</f>
        <v/>
      </c>
    </row>
    <row r="15263" spans="1:14" x14ac:dyDescent="0.3">
      <c r="A15263" t="s">
        <v>45973</v>
      </c>
      <c r="B15263" t="s">
        <v>31811</v>
      </c>
      <c r="C15263" t="s">
        <v>45974</v>
      </c>
      <c r="D15263" t="s">
        <v>45975</v>
      </c>
      <c r="E15263" t="s">
        <v>40</v>
      </c>
      <c r="F15263" s="7">
        <v>59.19</v>
      </c>
      <c r="G15263" t="s">
        <v>33</v>
      </c>
      <c r="H15263" t="s">
        <v>31814</v>
      </c>
      <c r="I15263" t="s">
        <v>31819</v>
      </c>
      <c r="M15263" t="s">
        <v>36</v>
      </c>
      <c r="N15263" t="str">
        <f>IF(AND(PESQUISA!$B$3&lt;&gt;"",OR(PESQUISA!$B$4="TODAS",B15263=PESQUISA!$B$4),ISNUMBER(SEARCH(PESQUISA!$B$3,D15263))),ROW()-1,"")</f>
        <v/>
      </c>
    </row>
    <row r="15264" spans="1:14" x14ac:dyDescent="0.3">
      <c r="A15264" t="s">
        <v>45976</v>
      </c>
      <c r="B15264" t="s">
        <v>31811</v>
      </c>
      <c r="C15264" t="s">
        <v>45977</v>
      </c>
      <c r="D15264" t="s">
        <v>45978</v>
      </c>
      <c r="E15264" t="s">
        <v>40</v>
      </c>
      <c r="F15264" s="7">
        <v>357.88</v>
      </c>
      <c r="G15264" t="s">
        <v>33</v>
      </c>
      <c r="H15264" t="s">
        <v>31814</v>
      </c>
      <c r="I15264" t="s">
        <v>31819</v>
      </c>
      <c r="M15264" t="s">
        <v>36</v>
      </c>
      <c r="N15264" t="str">
        <f>IF(AND(PESQUISA!$B$3&lt;&gt;"",OR(PESQUISA!$B$4="TODAS",B15264=PESQUISA!$B$4),ISNUMBER(SEARCH(PESQUISA!$B$3,D15264))),ROW()-1,"")</f>
        <v/>
      </c>
    </row>
    <row r="15265" spans="1:14" x14ac:dyDescent="0.3">
      <c r="A15265" t="s">
        <v>45979</v>
      </c>
      <c r="B15265" t="s">
        <v>31811</v>
      </c>
      <c r="C15265" t="s">
        <v>45980</v>
      </c>
      <c r="D15265" t="s">
        <v>45981</v>
      </c>
      <c r="E15265" t="s">
        <v>40</v>
      </c>
      <c r="F15265" s="7">
        <v>289.02999999999997</v>
      </c>
      <c r="G15265" t="s">
        <v>33</v>
      </c>
      <c r="H15265" t="s">
        <v>31814</v>
      </c>
      <c r="I15265" t="s">
        <v>31819</v>
      </c>
      <c r="M15265" t="s">
        <v>36</v>
      </c>
      <c r="N15265" t="str">
        <f>IF(AND(PESQUISA!$B$3&lt;&gt;"",OR(PESQUISA!$B$4="TODAS",B15265=PESQUISA!$B$4),ISNUMBER(SEARCH(PESQUISA!$B$3,D15265))),ROW()-1,"")</f>
        <v/>
      </c>
    </row>
    <row r="15266" spans="1:14" x14ac:dyDescent="0.3">
      <c r="A15266" t="s">
        <v>45982</v>
      </c>
      <c r="B15266" t="s">
        <v>31811</v>
      </c>
      <c r="C15266" t="s">
        <v>45983</v>
      </c>
      <c r="D15266" t="s">
        <v>45984</v>
      </c>
      <c r="E15266" t="s">
        <v>40</v>
      </c>
      <c r="F15266" s="7">
        <v>523.05999999999995</v>
      </c>
      <c r="G15266" t="s">
        <v>33</v>
      </c>
      <c r="H15266" t="s">
        <v>31814</v>
      </c>
      <c r="I15266" t="s">
        <v>31819</v>
      </c>
      <c r="M15266" t="s">
        <v>36</v>
      </c>
      <c r="N15266" t="str">
        <f>IF(AND(PESQUISA!$B$3&lt;&gt;"",OR(PESQUISA!$B$4="TODAS",B15266=PESQUISA!$B$4),ISNUMBER(SEARCH(PESQUISA!$B$3,D15266))),ROW()-1,"")</f>
        <v/>
      </c>
    </row>
    <row r="15267" spans="1:14" x14ac:dyDescent="0.3">
      <c r="A15267" t="s">
        <v>45985</v>
      </c>
      <c r="B15267" t="s">
        <v>31811</v>
      </c>
      <c r="C15267" t="s">
        <v>45986</v>
      </c>
      <c r="D15267" t="s">
        <v>45987</v>
      </c>
      <c r="E15267" t="s">
        <v>40</v>
      </c>
      <c r="F15267" s="7">
        <v>92.76</v>
      </c>
      <c r="G15267" t="s">
        <v>33</v>
      </c>
      <c r="H15267" t="s">
        <v>31814</v>
      </c>
      <c r="I15267" t="s">
        <v>31819</v>
      </c>
      <c r="M15267" t="s">
        <v>36</v>
      </c>
      <c r="N15267" t="str">
        <f>IF(AND(PESQUISA!$B$3&lt;&gt;"",OR(PESQUISA!$B$4="TODAS",B15267=PESQUISA!$B$4),ISNUMBER(SEARCH(PESQUISA!$B$3,D15267))),ROW()-1,"")</f>
        <v/>
      </c>
    </row>
    <row r="15268" spans="1:14" x14ac:dyDescent="0.3">
      <c r="A15268" t="s">
        <v>45988</v>
      </c>
      <c r="B15268" t="s">
        <v>31811</v>
      </c>
      <c r="C15268" t="s">
        <v>45989</v>
      </c>
      <c r="D15268" t="s">
        <v>45990</v>
      </c>
      <c r="E15268" t="s">
        <v>40</v>
      </c>
      <c r="F15268" s="7">
        <v>660.73</v>
      </c>
      <c r="G15268" t="s">
        <v>33</v>
      </c>
      <c r="H15268" t="s">
        <v>31814</v>
      </c>
      <c r="I15268" t="s">
        <v>31819</v>
      </c>
      <c r="M15268" t="s">
        <v>36</v>
      </c>
      <c r="N15268" t="str">
        <f>IF(AND(PESQUISA!$B$3&lt;&gt;"",OR(PESQUISA!$B$4="TODAS",B15268=PESQUISA!$B$4),ISNUMBER(SEARCH(PESQUISA!$B$3,D15268))),ROW()-1,"")</f>
        <v/>
      </c>
    </row>
    <row r="15269" spans="1:14" x14ac:dyDescent="0.3">
      <c r="A15269" t="s">
        <v>45991</v>
      </c>
      <c r="B15269" t="s">
        <v>31811</v>
      </c>
      <c r="C15269" t="s">
        <v>45992</v>
      </c>
      <c r="D15269" t="s">
        <v>45993</v>
      </c>
      <c r="E15269" t="s">
        <v>40</v>
      </c>
      <c r="F15269" s="7">
        <v>225.88</v>
      </c>
      <c r="G15269" t="s">
        <v>33</v>
      </c>
      <c r="H15269" t="s">
        <v>31814</v>
      </c>
      <c r="I15269" t="s">
        <v>31819</v>
      </c>
      <c r="M15269" t="s">
        <v>36</v>
      </c>
      <c r="N15269" t="str">
        <f>IF(AND(PESQUISA!$B$3&lt;&gt;"",OR(PESQUISA!$B$4="TODAS",B15269=PESQUISA!$B$4),ISNUMBER(SEARCH(PESQUISA!$B$3,D15269))),ROW()-1,"")</f>
        <v/>
      </c>
    </row>
    <row r="15270" spans="1:14" x14ac:dyDescent="0.3">
      <c r="A15270" t="s">
        <v>45994</v>
      </c>
      <c r="B15270" t="s">
        <v>31811</v>
      </c>
      <c r="C15270" t="s">
        <v>45995</v>
      </c>
      <c r="D15270" t="s">
        <v>45996</v>
      </c>
      <c r="E15270" t="s">
        <v>40</v>
      </c>
      <c r="F15270" s="7">
        <v>119.06</v>
      </c>
      <c r="G15270" t="s">
        <v>33</v>
      </c>
      <c r="H15270" t="s">
        <v>31814</v>
      </c>
      <c r="I15270" t="s">
        <v>31819</v>
      </c>
      <c r="M15270" t="s">
        <v>36</v>
      </c>
      <c r="N15270" t="str">
        <f>IF(AND(PESQUISA!$B$3&lt;&gt;"",OR(PESQUISA!$B$4="TODAS",B15270=PESQUISA!$B$4),ISNUMBER(SEARCH(PESQUISA!$B$3,D15270))),ROW()-1,"")</f>
        <v/>
      </c>
    </row>
    <row r="15271" spans="1:14" x14ac:dyDescent="0.3">
      <c r="A15271" t="s">
        <v>45997</v>
      </c>
      <c r="B15271" t="s">
        <v>31811</v>
      </c>
      <c r="C15271" t="s">
        <v>45998</v>
      </c>
      <c r="D15271" t="s">
        <v>45999</v>
      </c>
      <c r="E15271" t="s">
        <v>40</v>
      </c>
      <c r="F15271" s="7">
        <v>115.08</v>
      </c>
      <c r="G15271" t="s">
        <v>33</v>
      </c>
      <c r="H15271" t="s">
        <v>31814</v>
      </c>
      <c r="I15271" t="s">
        <v>31819</v>
      </c>
      <c r="M15271" t="s">
        <v>36</v>
      </c>
      <c r="N15271" t="str">
        <f>IF(AND(PESQUISA!$B$3&lt;&gt;"",OR(PESQUISA!$B$4="TODAS",B15271=PESQUISA!$B$4),ISNUMBER(SEARCH(PESQUISA!$B$3,D15271))),ROW()-1,"")</f>
        <v/>
      </c>
    </row>
    <row r="15272" spans="1:14" x14ac:dyDescent="0.3">
      <c r="A15272" t="s">
        <v>46000</v>
      </c>
      <c r="B15272" t="s">
        <v>31811</v>
      </c>
      <c r="C15272" t="s">
        <v>46001</v>
      </c>
      <c r="D15272" t="s">
        <v>46002</v>
      </c>
      <c r="E15272" t="s">
        <v>40</v>
      </c>
      <c r="F15272" s="7">
        <v>85.84</v>
      </c>
      <c r="G15272" t="s">
        <v>33</v>
      </c>
      <c r="H15272" t="s">
        <v>31814</v>
      </c>
      <c r="I15272" t="s">
        <v>31819</v>
      </c>
      <c r="M15272" t="s">
        <v>36</v>
      </c>
      <c r="N15272" t="str">
        <f>IF(AND(PESQUISA!$B$3&lt;&gt;"",OR(PESQUISA!$B$4="TODAS",B15272=PESQUISA!$B$4),ISNUMBER(SEARCH(PESQUISA!$B$3,D15272))),ROW()-1,"")</f>
        <v/>
      </c>
    </row>
    <row r="15273" spans="1:14" x14ac:dyDescent="0.3">
      <c r="A15273" t="s">
        <v>46003</v>
      </c>
      <c r="B15273" t="s">
        <v>31811</v>
      </c>
      <c r="C15273" t="s">
        <v>46004</v>
      </c>
      <c r="D15273" t="s">
        <v>46005</v>
      </c>
      <c r="E15273" t="s">
        <v>40</v>
      </c>
      <c r="F15273" s="7">
        <v>68.97</v>
      </c>
      <c r="G15273" t="s">
        <v>33</v>
      </c>
      <c r="H15273" t="s">
        <v>31814</v>
      </c>
      <c r="I15273" t="s">
        <v>31819</v>
      </c>
      <c r="M15273" t="s">
        <v>36</v>
      </c>
      <c r="N15273" t="str">
        <f>IF(AND(PESQUISA!$B$3&lt;&gt;"",OR(PESQUISA!$B$4="TODAS",B15273=PESQUISA!$B$4),ISNUMBER(SEARCH(PESQUISA!$B$3,D15273))),ROW()-1,"")</f>
        <v/>
      </c>
    </row>
    <row r="15274" spans="1:14" x14ac:dyDescent="0.3">
      <c r="A15274" t="s">
        <v>46006</v>
      </c>
      <c r="B15274" t="s">
        <v>31811</v>
      </c>
      <c r="C15274" t="s">
        <v>46007</v>
      </c>
      <c r="D15274" t="s">
        <v>46008</v>
      </c>
      <c r="E15274" t="s">
        <v>40</v>
      </c>
      <c r="F15274" s="7">
        <v>41.22</v>
      </c>
      <c r="G15274" t="s">
        <v>33</v>
      </c>
      <c r="H15274" t="s">
        <v>31814</v>
      </c>
      <c r="I15274" t="s">
        <v>31819</v>
      </c>
      <c r="M15274" t="s">
        <v>36</v>
      </c>
      <c r="N15274" t="str">
        <f>IF(AND(PESQUISA!$B$3&lt;&gt;"",OR(PESQUISA!$B$4="TODAS",B15274=PESQUISA!$B$4),ISNUMBER(SEARCH(PESQUISA!$B$3,D15274))),ROW()-1,"")</f>
        <v/>
      </c>
    </row>
    <row r="15275" spans="1:14" x14ac:dyDescent="0.3">
      <c r="A15275" t="s">
        <v>46009</v>
      </c>
      <c r="B15275" t="s">
        <v>31811</v>
      </c>
      <c r="C15275" t="s">
        <v>46010</v>
      </c>
      <c r="D15275" t="s">
        <v>46011</v>
      </c>
      <c r="E15275" t="s">
        <v>40</v>
      </c>
      <c r="F15275" s="7">
        <v>30.1</v>
      </c>
      <c r="G15275" t="s">
        <v>33</v>
      </c>
      <c r="H15275" t="s">
        <v>31814</v>
      </c>
      <c r="I15275" t="s">
        <v>31819</v>
      </c>
      <c r="M15275" t="s">
        <v>36</v>
      </c>
      <c r="N15275" t="str">
        <f>IF(AND(PESQUISA!$B$3&lt;&gt;"",OR(PESQUISA!$B$4="TODAS",B15275=PESQUISA!$B$4),ISNUMBER(SEARCH(PESQUISA!$B$3,D15275))),ROW()-1,"")</f>
        <v/>
      </c>
    </row>
    <row r="15276" spans="1:14" x14ac:dyDescent="0.3">
      <c r="A15276" t="s">
        <v>46012</v>
      </c>
      <c r="B15276" t="s">
        <v>31811</v>
      </c>
      <c r="C15276" t="s">
        <v>46013</v>
      </c>
      <c r="D15276" t="s">
        <v>46014</v>
      </c>
      <c r="E15276" t="s">
        <v>40</v>
      </c>
      <c r="F15276" s="7">
        <v>208.84</v>
      </c>
      <c r="G15276" t="s">
        <v>33</v>
      </c>
      <c r="H15276" t="s">
        <v>31814</v>
      </c>
      <c r="I15276" t="s">
        <v>31819</v>
      </c>
      <c r="M15276" t="s">
        <v>36</v>
      </c>
      <c r="N15276" t="str">
        <f>IF(AND(PESQUISA!$B$3&lt;&gt;"",OR(PESQUISA!$B$4="TODAS",B15276=PESQUISA!$B$4),ISNUMBER(SEARCH(PESQUISA!$B$3,D15276))),ROW()-1,"")</f>
        <v/>
      </c>
    </row>
    <row r="15277" spans="1:14" x14ac:dyDescent="0.3">
      <c r="A15277" t="s">
        <v>46015</v>
      </c>
      <c r="B15277" t="s">
        <v>31811</v>
      </c>
      <c r="C15277" t="s">
        <v>46016</v>
      </c>
      <c r="D15277" t="s">
        <v>46017</v>
      </c>
      <c r="E15277" t="s">
        <v>40</v>
      </c>
      <c r="F15277" s="7">
        <v>126.22</v>
      </c>
      <c r="G15277" t="s">
        <v>33</v>
      </c>
      <c r="H15277" t="s">
        <v>31814</v>
      </c>
      <c r="I15277" t="s">
        <v>31819</v>
      </c>
      <c r="M15277" t="s">
        <v>36</v>
      </c>
      <c r="N15277" t="str">
        <f>IF(AND(PESQUISA!$B$3&lt;&gt;"",OR(PESQUISA!$B$4="TODAS",B15277=PESQUISA!$B$4),ISNUMBER(SEARCH(PESQUISA!$B$3,D15277))),ROW()-1,"")</f>
        <v/>
      </c>
    </row>
    <row r="15278" spans="1:14" x14ac:dyDescent="0.3">
      <c r="A15278" t="s">
        <v>46018</v>
      </c>
      <c r="B15278" t="s">
        <v>31811</v>
      </c>
      <c r="C15278" t="s">
        <v>46019</v>
      </c>
      <c r="D15278" t="s">
        <v>46020</v>
      </c>
      <c r="E15278" t="s">
        <v>40</v>
      </c>
      <c r="F15278" s="7">
        <v>323.54000000000002</v>
      </c>
      <c r="G15278" t="s">
        <v>33</v>
      </c>
      <c r="H15278" t="s">
        <v>31814</v>
      </c>
      <c r="I15278" t="s">
        <v>31819</v>
      </c>
      <c r="M15278" t="s">
        <v>36</v>
      </c>
      <c r="N15278" t="str">
        <f>IF(AND(PESQUISA!$B$3&lt;&gt;"",OR(PESQUISA!$B$4="TODAS",B15278=PESQUISA!$B$4),ISNUMBER(SEARCH(PESQUISA!$B$3,D15278))),ROW()-1,"")</f>
        <v/>
      </c>
    </row>
    <row r="15279" spans="1:14" x14ac:dyDescent="0.3">
      <c r="A15279" t="s">
        <v>46021</v>
      </c>
      <c r="B15279" t="s">
        <v>31811</v>
      </c>
      <c r="C15279" t="s">
        <v>46022</v>
      </c>
      <c r="D15279" t="s">
        <v>46023</v>
      </c>
      <c r="E15279" t="s">
        <v>40</v>
      </c>
      <c r="F15279" s="7">
        <v>39.85</v>
      </c>
      <c r="G15279" t="s">
        <v>33</v>
      </c>
      <c r="H15279" t="s">
        <v>31814</v>
      </c>
      <c r="I15279" t="s">
        <v>31819</v>
      </c>
      <c r="M15279" t="s">
        <v>36</v>
      </c>
      <c r="N15279" t="str">
        <f>IF(AND(PESQUISA!$B$3&lt;&gt;"",OR(PESQUISA!$B$4="TODAS",B15279=PESQUISA!$B$4),ISNUMBER(SEARCH(PESQUISA!$B$3,D15279))),ROW()-1,"")</f>
        <v/>
      </c>
    </row>
    <row r="15280" spans="1:14" x14ac:dyDescent="0.3">
      <c r="A15280" t="s">
        <v>46024</v>
      </c>
      <c r="B15280" t="s">
        <v>31811</v>
      </c>
      <c r="C15280" t="s">
        <v>46025</v>
      </c>
      <c r="D15280" t="s">
        <v>46026</v>
      </c>
      <c r="E15280" t="s">
        <v>40</v>
      </c>
      <c r="F15280" s="7">
        <v>454.19</v>
      </c>
      <c r="G15280" t="s">
        <v>33</v>
      </c>
      <c r="H15280" t="s">
        <v>31814</v>
      </c>
      <c r="I15280" t="s">
        <v>31819</v>
      </c>
      <c r="M15280" t="s">
        <v>36</v>
      </c>
      <c r="N15280" t="str">
        <f>IF(AND(PESQUISA!$B$3&lt;&gt;"",OR(PESQUISA!$B$4="TODAS",B15280=PESQUISA!$B$4),ISNUMBER(SEARCH(PESQUISA!$B$3,D15280))),ROW()-1,"")</f>
        <v/>
      </c>
    </row>
    <row r="15281" spans="1:14" x14ac:dyDescent="0.3">
      <c r="A15281" t="s">
        <v>46027</v>
      </c>
      <c r="B15281" t="s">
        <v>31811</v>
      </c>
      <c r="C15281" t="s">
        <v>46028</v>
      </c>
      <c r="D15281" t="s">
        <v>46029</v>
      </c>
      <c r="E15281" t="s">
        <v>40</v>
      </c>
      <c r="F15281" s="7">
        <v>36.81</v>
      </c>
      <c r="G15281" t="s">
        <v>33</v>
      </c>
      <c r="H15281" t="s">
        <v>31814</v>
      </c>
      <c r="I15281" t="s">
        <v>31819</v>
      </c>
      <c r="M15281" t="s">
        <v>36</v>
      </c>
      <c r="N15281" t="str">
        <f>IF(AND(PESQUISA!$B$3&lt;&gt;"",OR(PESQUISA!$B$4="TODAS",B15281=PESQUISA!$B$4),ISNUMBER(SEARCH(PESQUISA!$B$3,D15281))),ROW()-1,"")</f>
        <v/>
      </c>
    </row>
    <row r="15282" spans="1:14" x14ac:dyDescent="0.3">
      <c r="A15282" t="s">
        <v>46030</v>
      </c>
      <c r="B15282" t="s">
        <v>31811</v>
      </c>
      <c r="C15282" t="s">
        <v>46031</v>
      </c>
      <c r="D15282" t="s">
        <v>46032</v>
      </c>
      <c r="E15282" t="s">
        <v>40</v>
      </c>
      <c r="F15282" s="7">
        <v>23.64</v>
      </c>
      <c r="G15282" t="s">
        <v>33</v>
      </c>
      <c r="H15282" t="s">
        <v>31814</v>
      </c>
      <c r="I15282" t="s">
        <v>31819</v>
      </c>
      <c r="M15282" t="s">
        <v>36</v>
      </c>
      <c r="N15282" t="str">
        <f>IF(AND(PESQUISA!$B$3&lt;&gt;"",OR(PESQUISA!$B$4="TODAS",B15282=PESQUISA!$B$4),ISNUMBER(SEARCH(PESQUISA!$B$3,D15282))),ROW()-1,"")</f>
        <v/>
      </c>
    </row>
    <row r="15283" spans="1:14" x14ac:dyDescent="0.3">
      <c r="A15283" t="s">
        <v>46033</v>
      </c>
      <c r="B15283" t="s">
        <v>31811</v>
      </c>
      <c r="C15283" t="s">
        <v>46034</v>
      </c>
      <c r="D15283" t="s">
        <v>46035</v>
      </c>
      <c r="E15283" t="s">
        <v>40</v>
      </c>
      <c r="G15283" t="s">
        <v>33</v>
      </c>
      <c r="H15283" t="s">
        <v>31814</v>
      </c>
      <c r="I15283" t="s">
        <v>31819</v>
      </c>
      <c r="M15283" t="s">
        <v>53</v>
      </c>
      <c r="N15283" t="str">
        <f>IF(AND(PESQUISA!$B$3&lt;&gt;"",OR(PESQUISA!$B$4="TODAS",B15283=PESQUISA!$B$4),ISNUMBER(SEARCH(PESQUISA!$B$3,D15283))),ROW()-1,"")</f>
        <v/>
      </c>
    </row>
    <row r="15284" spans="1:14" x14ac:dyDescent="0.3">
      <c r="A15284" t="s">
        <v>46036</v>
      </c>
      <c r="B15284" t="s">
        <v>31811</v>
      </c>
      <c r="C15284" t="s">
        <v>46037</v>
      </c>
      <c r="D15284" t="s">
        <v>46038</v>
      </c>
      <c r="E15284" t="s">
        <v>40</v>
      </c>
      <c r="G15284" t="s">
        <v>33</v>
      </c>
      <c r="H15284" t="s">
        <v>31814</v>
      </c>
      <c r="I15284" t="s">
        <v>31819</v>
      </c>
      <c r="M15284" t="s">
        <v>53</v>
      </c>
      <c r="N15284" t="str">
        <f>IF(AND(PESQUISA!$B$3&lt;&gt;"",OR(PESQUISA!$B$4="TODAS",B15284=PESQUISA!$B$4),ISNUMBER(SEARCH(PESQUISA!$B$3,D15284))),ROW()-1,"")</f>
        <v/>
      </c>
    </row>
    <row r="15285" spans="1:14" x14ac:dyDescent="0.3">
      <c r="A15285" t="s">
        <v>46039</v>
      </c>
      <c r="B15285" t="s">
        <v>31811</v>
      </c>
      <c r="C15285" t="s">
        <v>46040</v>
      </c>
      <c r="D15285" t="s">
        <v>46041</v>
      </c>
      <c r="E15285" t="s">
        <v>40</v>
      </c>
      <c r="F15285" s="7">
        <v>8.81</v>
      </c>
      <c r="G15285" t="s">
        <v>33</v>
      </c>
      <c r="H15285" t="s">
        <v>31814</v>
      </c>
      <c r="I15285" t="s">
        <v>31819</v>
      </c>
      <c r="M15285" t="s">
        <v>36</v>
      </c>
      <c r="N15285" t="str">
        <f>IF(AND(PESQUISA!$B$3&lt;&gt;"",OR(PESQUISA!$B$4="TODAS",B15285=PESQUISA!$B$4),ISNUMBER(SEARCH(PESQUISA!$B$3,D15285))),ROW()-1,"")</f>
        <v/>
      </c>
    </row>
    <row r="15286" spans="1:14" x14ac:dyDescent="0.3">
      <c r="A15286" t="s">
        <v>46042</v>
      </c>
      <c r="B15286" t="s">
        <v>31811</v>
      </c>
      <c r="C15286" t="s">
        <v>46043</v>
      </c>
      <c r="D15286" t="s">
        <v>46044</v>
      </c>
      <c r="E15286" t="s">
        <v>40</v>
      </c>
      <c r="F15286" s="7">
        <v>42.64</v>
      </c>
      <c r="G15286" t="s">
        <v>33</v>
      </c>
      <c r="H15286" t="s">
        <v>31814</v>
      </c>
      <c r="I15286" t="s">
        <v>31819</v>
      </c>
      <c r="M15286" t="s">
        <v>36</v>
      </c>
      <c r="N15286" t="str">
        <f>IF(AND(PESQUISA!$B$3&lt;&gt;"",OR(PESQUISA!$B$4="TODAS",B15286=PESQUISA!$B$4),ISNUMBER(SEARCH(PESQUISA!$B$3,D15286))),ROW()-1,"")</f>
        <v/>
      </c>
    </row>
    <row r="15287" spans="1:14" x14ac:dyDescent="0.3">
      <c r="A15287" t="s">
        <v>46045</v>
      </c>
      <c r="B15287" t="s">
        <v>31811</v>
      </c>
      <c r="C15287" t="s">
        <v>46046</v>
      </c>
      <c r="D15287" t="s">
        <v>46047</v>
      </c>
      <c r="E15287" t="s">
        <v>40</v>
      </c>
      <c r="F15287" s="7">
        <v>24.7</v>
      </c>
      <c r="G15287" t="s">
        <v>33</v>
      </c>
      <c r="H15287" t="s">
        <v>31814</v>
      </c>
      <c r="I15287" t="s">
        <v>31819</v>
      </c>
      <c r="M15287" t="s">
        <v>36</v>
      </c>
      <c r="N15287" t="str">
        <f>IF(AND(PESQUISA!$B$3&lt;&gt;"",OR(PESQUISA!$B$4="TODAS",B15287=PESQUISA!$B$4),ISNUMBER(SEARCH(PESQUISA!$B$3,D15287))),ROW()-1,"")</f>
        <v/>
      </c>
    </row>
    <row r="15288" spans="1:14" x14ac:dyDescent="0.3">
      <c r="A15288" t="s">
        <v>46048</v>
      </c>
      <c r="B15288" t="s">
        <v>31811</v>
      </c>
      <c r="C15288" t="s">
        <v>46049</v>
      </c>
      <c r="D15288" t="s">
        <v>46050</v>
      </c>
      <c r="E15288" t="s">
        <v>40</v>
      </c>
      <c r="F15288" s="7">
        <v>11.08</v>
      </c>
      <c r="G15288" t="s">
        <v>33</v>
      </c>
      <c r="H15288" t="s">
        <v>31814</v>
      </c>
      <c r="I15288" t="s">
        <v>31819</v>
      </c>
      <c r="M15288" t="s">
        <v>36</v>
      </c>
      <c r="N15288" t="str">
        <f>IF(AND(PESQUISA!$B$3&lt;&gt;"",OR(PESQUISA!$B$4="TODAS",B15288=PESQUISA!$B$4),ISNUMBER(SEARCH(PESQUISA!$B$3,D15288))),ROW()-1,"")</f>
        <v/>
      </c>
    </row>
    <row r="15289" spans="1:14" x14ac:dyDescent="0.3">
      <c r="A15289" t="s">
        <v>46051</v>
      </c>
      <c r="B15289" t="s">
        <v>31811</v>
      </c>
      <c r="C15289" t="s">
        <v>46052</v>
      </c>
      <c r="D15289" t="s">
        <v>46053</v>
      </c>
      <c r="E15289" t="s">
        <v>40</v>
      </c>
      <c r="F15289" s="7">
        <v>498.01</v>
      </c>
      <c r="G15289" t="s">
        <v>33</v>
      </c>
      <c r="H15289" t="s">
        <v>31814</v>
      </c>
      <c r="I15289" t="s">
        <v>31819</v>
      </c>
      <c r="M15289" t="s">
        <v>36</v>
      </c>
      <c r="N15289" t="str">
        <f>IF(AND(PESQUISA!$B$3&lt;&gt;"",OR(PESQUISA!$B$4="TODAS",B15289=PESQUISA!$B$4),ISNUMBER(SEARCH(PESQUISA!$B$3,D15289))),ROW()-1,"")</f>
        <v/>
      </c>
    </row>
    <row r="15290" spans="1:14" x14ac:dyDescent="0.3">
      <c r="A15290" t="s">
        <v>46054</v>
      </c>
      <c r="B15290" t="s">
        <v>31811</v>
      </c>
      <c r="C15290" t="s">
        <v>46055</v>
      </c>
      <c r="D15290" t="s">
        <v>46056</v>
      </c>
      <c r="E15290" t="s">
        <v>40</v>
      </c>
      <c r="F15290" s="7">
        <v>8.66</v>
      </c>
      <c r="G15290" t="s">
        <v>33</v>
      </c>
      <c r="H15290" t="s">
        <v>31814</v>
      </c>
      <c r="I15290" t="s">
        <v>31819</v>
      </c>
      <c r="M15290" t="s">
        <v>36</v>
      </c>
      <c r="N15290" t="str">
        <f>IF(AND(PESQUISA!$B$3&lt;&gt;"",OR(PESQUISA!$B$4="TODAS",B15290=PESQUISA!$B$4),ISNUMBER(SEARCH(PESQUISA!$B$3,D15290))),ROW()-1,"")</f>
        <v/>
      </c>
    </row>
    <row r="15291" spans="1:14" x14ac:dyDescent="0.3">
      <c r="A15291" t="s">
        <v>46057</v>
      </c>
      <c r="B15291" t="s">
        <v>31811</v>
      </c>
      <c r="C15291" t="s">
        <v>46058</v>
      </c>
      <c r="D15291" t="s">
        <v>46059</v>
      </c>
      <c r="E15291" t="s">
        <v>40</v>
      </c>
      <c r="F15291" s="7">
        <v>10.45</v>
      </c>
      <c r="G15291" t="s">
        <v>33</v>
      </c>
      <c r="H15291" t="s">
        <v>31814</v>
      </c>
      <c r="I15291" t="s">
        <v>31819</v>
      </c>
      <c r="M15291" t="s">
        <v>36</v>
      </c>
      <c r="N15291" t="str">
        <f>IF(AND(PESQUISA!$B$3&lt;&gt;"",OR(PESQUISA!$B$4="TODAS",B15291=PESQUISA!$B$4),ISNUMBER(SEARCH(PESQUISA!$B$3,D15291))),ROW()-1,"")</f>
        <v/>
      </c>
    </row>
    <row r="15292" spans="1:14" x14ac:dyDescent="0.3">
      <c r="A15292" t="s">
        <v>46060</v>
      </c>
      <c r="B15292" t="s">
        <v>31811</v>
      </c>
      <c r="C15292" t="s">
        <v>46061</v>
      </c>
      <c r="D15292" t="s">
        <v>46062</v>
      </c>
      <c r="E15292" t="s">
        <v>40</v>
      </c>
      <c r="F15292" s="7">
        <v>17.59</v>
      </c>
      <c r="G15292" t="s">
        <v>33</v>
      </c>
      <c r="H15292" t="s">
        <v>31814</v>
      </c>
      <c r="I15292" t="s">
        <v>31819</v>
      </c>
      <c r="M15292" t="s">
        <v>36</v>
      </c>
      <c r="N15292" t="str">
        <f>IF(AND(PESQUISA!$B$3&lt;&gt;"",OR(PESQUISA!$B$4="TODAS",B15292=PESQUISA!$B$4),ISNUMBER(SEARCH(PESQUISA!$B$3,D15292))),ROW()-1,"")</f>
        <v/>
      </c>
    </row>
    <row r="15293" spans="1:14" x14ac:dyDescent="0.3">
      <c r="A15293" t="s">
        <v>46063</v>
      </c>
      <c r="B15293" t="s">
        <v>31811</v>
      </c>
      <c r="C15293" t="s">
        <v>46064</v>
      </c>
      <c r="D15293" t="s">
        <v>46065</v>
      </c>
      <c r="E15293" t="s">
        <v>40</v>
      </c>
      <c r="F15293" s="7">
        <v>33.840000000000003</v>
      </c>
      <c r="G15293" t="s">
        <v>33</v>
      </c>
      <c r="H15293" t="s">
        <v>31814</v>
      </c>
      <c r="I15293" t="s">
        <v>31819</v>
      </c>
      <c r="M15293" t="s">
        <v>36</v>
      </c>
      <c r="N15293" t="str">
        <f>IF(AND(PESQUISA!$B$3&lt;&gt;"",OR(PESQUISA!$B$4="TODAS",B15293=PESQUISA!$B$4),ISNUMBER(SEARCH(PESQUISA!$B$3,D15293))),ROW()-1,"")</f>
        <v/>
      </c>
    </row>
    <row r="15294" spans="1:14" x14ac:dyDescent="0.3">
      <c r="A15294" t="s">
        <v>46066</v>
      </c>
      <c r="B15294" t="s">
        <v>31811</v>
      </c>
      <c r="C15294" t="s">
        <v>46067</v>
      </c>
      <c r="D15294" t="s">
        <v>46068</v>
      </c>
      <c r="E15294" t="s">
        <v>40</v>
      </c>
      <c r="F15294" s="7">
        <v>36.130000000000003</v>
      </c>
      <c r="G15294" t="s">
        <v>33</v>
      </c>
      <c r="H15294" t="s">
        <v>31814</v>
      </c>
      <c r="I15294" t="s">
        <v>31819</v>
      </c>
      <c r="M15294" t="s">
        <v>36</v>
      </c>
      <c r="N15294" t="str">
        <f>IF(AND(PESQUISA!$B$3&lt;&gt;"",OR(PESQUISA!$B$4="TODAS",B15294=PESQUISA!$B$4),ISNUMBER(SEARCH(PESQUISA!$B$3,D15294))),ROW()-1,"")</f>
        <v/>
      </c>
    </row>
    <row r="15295" spans="1:14" x14ac:dyDescent="0.3">
      <c r="A15295" t="s">
        <v>46069</v>
      </c>
      <c r="B15295" t="s">
        <v>31811</v>
      </c>
      <c r="C15295" t="s">
        <v>46070</v>
      </c>
      <c r="D15295" t="s">
        <v>46071</v>
      </c>
      <c r="E15295" t="s">
        <v>40</v>
      </c>
      <c r="F15295" s="7">
        <v>94</v>
      </c>
      <c r="G15295" t="s">
        <v>33</v>
      </c>
      <c r="H15295" t="s">
        <v>31814</v>
      </c>
      <c r="I15295" t="s">
        <v>31819</v>
      </c>
      <c r="M15295" t="s">
        <v>36</v>
      </c>
      <c r="N15295" t="str">
        <f>IF(AND(PESQUISA!$B$3&lt;&gt;"",OR(PESQUISA!$B$4="TODAS",B15295=PESQUISA!$B$4),ISNUMBER(SEARCH(PESQUISA!$B$3,D15295))),ROW()-1,"")</f>
        <v/>
      </c>
    </row>
    <row r="15296" spans="1:14" x14ac:dyDescent="0.3">
      <c r="A15296" t="s">
        <v>46072</v>
      </c>
      <c r="B15296" t="s">
        <v>31811</v>
      </c>
      <c r="C15296" t="s">
        <v>46073</v>
      </c>
      <c r="D15296" t="s">
        <v>46074</v>
      </c>
      <c r="E15296" t="s">
        <v>40</v>
      </c>
      <c r="F15296" s="7">
        <v>191.45</v>
      </c>
      <c r="G15296" t="s">
        <v>33</v>
      </c>
      <c r="H15296" t="s">
        <v>31814</v>
      </c>
      <c r="I15296" t="s">
        <v>31819</v>
      </c>
      <c r="M15296" t="s">
        <v>36</v>
      </c>
      <c r="N15296" t="str">
        <f>IF(AND(PESQUISA!$B$3&lt;&gt;"",OR(PESQUISA!$B$4="TODAS",B15296=PESQUISA!$B$4),ISNUMBER(SEARCH(PESQUISA!$B$3,D15296))),ROW()-1,"")</f>
        <v/>
      </c>
    </row>
    <row r="15297" spans="1:14" x14ac:dyDescent="0.3">
      <c r="A15297" t="s">
        <v>46075</v>
      </c>
      <c r="B15297" t="s">
        <v>31811</v>
      </c>
      <c r="C15297" t="s">
        <v>46076</v>
      </c>
      <c r="D15297" t="s">
        <v>46077</v>
      </c>
      <c r="E15297" t="s">
        <v>40</v>
      </c>
      <c r="F15297" s="7">
        <v>226.04</v>
      </c>
      <c r="G15297" t="s">
        <v>33</v>
      </c>
      <c r="H15297" t="s">
        <v>31814</v>
      </c>
      <c r="I15297" t="s">
        <v>31819</v>
      </c>
      <c r="M15297" t="s">
        <v>36</v>
      </c>
      <c r="N15297" t="str">
        <f>IF(AND(PESQUISA!$B$3&lt;&gt;"",OR(PESQUISA!$B$4="TODAS",B15297=PESQUISA!$B$4),ISNUMBER(SEARCH(PESQUISA!$B$3,D15297))),ROW()-1,"")</f>
        <v/>
      </c>
    </row>
    <row r="15298" spans="1:14" x14ac:dyDescent="0.3">
      <c r="A15298" t="s">
        <v>46078</v>
      </c>
      <c r="B15298" t="s">
        <v>31811</v>
      </c>
      <c r="C15298" t="s">
        <v>46079</v>
      </c>
      <c r="D15298" t="s">
        <v>46080</v>
      </c>
      <c r="E15298" t="s">
        <v>40</v>
      </c>
      <c r="G15298" t="s">
        <v>33</v>
      </c>
      <c r="H15298" t="s">
        <v>31814</v>
      </c>
      <c r="I15298" t="s">
        <v>31819</v>
      </c>
      <c r="M15298" t="s">
        <v>53</v>
      </c>
      <c r="N15298" t="str">
        <f>IF(AND(PESQUISA!$B$3&lt;&gt;"",OR(PESQUISA!$B$4="TODAS",B15298=PESQUISA!$B$4),ISNUMBER(SEARCH(PESQUISA!$B$3,D15298))),ROW()-1,"")</f>
        <v/>
      </c>
    </row>
    <row r="15299" spans="1:14" x14ac:dyDescent="0.3">
      <c r="A15299" t="s">
        <v>46081</v>
      </c>
      <c r="B15299" t="s">
        <v>31811</v>
      </c>
      <c r="C15299" t="s">
        <v>46082</v>
      </c>
      <c r="D15299" t="s">
        <v>46083</v>
      </c>
      <c r="E15299" t="s">
        <v>40</v>
      </c>
      <c r="G15299" t="s">
        <v>33</v>
      </c>
      <c r="H15299" t="s">
        <v>31814</v>
      </c>
      <c r="I15299" t="s">
        <v>31819</v>
      </c>
      <c r="M15299" t="s">
        <v>53</v>
      </c>
      <c r="N15299" t="str">
        <f>IF(AND(PESQUISA!$B$3&lt;&gt;"",OR(PESQUISA!$B$4="TODAS",B15299=PESQUISA!$B$4),ISNUMBER(SEARCH(PESQUISA!$B$3,D15299))),ROW()-1,"")</f>
        <v/>
      </c>
    </row>
    <row r="15300" spans="1:14" x14ac:dyDescent="0.3">
      <c r="A15300" t="s">
        <v>46084</v>
      </c>
      <c r="B15300" t="s">
        <v>31811</v>
      </c>
      <c r="C15300" t="s">
        <v>46085</v>
      </c>
      <c r="D15300" t="s">
        <v>46086</v>
      </c>
      <c r="E15300" t="s">
        <v>40</v>
      </c>
      <c r="F15300" s="7">
        <v>25.89</v>
      </c>
      <c r="G15300" t="s">
        <v>33</v>
      </c>
      <c r="H15300" t="s">
        <v>31814</v>
      </c>
      <c r="I15300" t="s">
        <v>31819</v>
      </c>
      <c r="M15300" t="s">
        <v>36</v>
      </c>
      <c r="N15300" t="str">
        <f>IF(AND(PESQUISA!$B$3&lt;&gt;"",OR(PESQUISA!$B$4="TODAS",B15300=PESQUISA!$B$4),ISNUMBER(SEARCH(PESQUISA!$B$3,D15300))),ROW()-1,"")</f>
        <v/>
      </c>
    </row>
    <row r="15301" spans="1:14" x14ac:dyDescent="0.3">
      <c r="A15301" t="s">
        <v>46087</v>
      </c>
      <c r="B15301" t="s">
        <v>31811</v>
      </c>
      <c r="C15301" t="s">
        <v>46088</v>
      </c>
      <c r="D15301" t="s">
        <v>46089</v>
      </c>
      <c r="E15301" t="s">
        <v>40</v>
      </c>
      <c r="F15301" s="7">
        <v>28.55</v>
      </c>
      <c r="G15301" t="s">
        <v>33</v>
      </c>
      <c r="H15301" t="s">
        <v>31814</v>
      </c>
      <c r="I15301" t="s">
        <v>31819</v>
      </c>
      <c r="M15301" t="s">
        <v>36</v>
      </c>
      <c r="N15301" t="str">
        <f>IF(AND(PESQUISA!$B$3&lt;&gt;"",OR(PESQUISA!$B$4="TODAS",B15301=PESQUISA!$B$4),ISNUMBER(SEARCH(PESQUISA!$B$3,D15301))),ROW()-1,"")</f>
        <v/>
      </c>
    </row>
    <row r="15302" spans="1:14" x14ac:dyDescent="0.3">
      <c r="A15302" t="s">
        <v>46090</v>
      </c>
      <c r="B15302" t="s">
        <v>31811</v>
      </c>
      <c r="C15302" t="s">
        <v>46091</v>
      </c>
      <c r="D15302" t="s">
        <v>46092</v>
      </c>
      <c r="E15302" t="s">
        <v>40</v>
      </c>
      <c r="F15302" s="7">
        <v>38</v>
      </c>
      <c r="G15302" t="s">
        <v>33</v>
      </c>
      <c r="H15302" t="s">
        <v>31814</v>
      </c>
      <c r="I15302" t="s">
        <v>31819</v>
      </c>
      <c r="M15302" t="s">
        <v>36</v>
      </c>
      <c r="N15302" t="str">
        <f>IF(AND(PESQUISA!$B$3&lt;&gt;"",OR(PESQUISA!$B$4="TODAS",B15302=PESQUISA!$B$4),ISNUMBER(SEARCH(PESQUISA!$B$3,D15302))),ROW()-1,"")</f>
        <v/>
      </c>
    </row>
    <row r="15303" spans="1:14" x14ac:dyDescent="0.3">
      <c r="A15303" t="s">
        <v>46093</v>
      </c>
      <c r="B15303" t="s">
        <v>31811</v>
      </c>
      <c r="C15303" t="s">
        <v>46094</v>
      </c>
      <c r="D15303" t="s">
        <v>46095</v>
      </c>
      <c r="E15303" t="s">
        <v>40</v>
      </c>
      <c r="F15303" s="7">
        <v>58.97</v>
      </c>
      <c r="G15303" t="s">
        <v>33</v>
      </c>
      <c r="H15303" t="s">
        <v>31814</v>
      </c>
      <c r="I15303" t="s">
        <v>31819</v>
      </c>
      <c r="M15303" t="s">
        <v>36</v>
      </c>
      <c r="N15303" t="str">
        <f>IF(AND(PESQUISA!$B$3&lt;&gt;"",OR(PESQUISA!$B$4="TODAS",B15303=PESQUISA!$B$4),ISNUMBER(SEARCH(PESQUISA!$B$3,D15303))),ROW()-1,"")</f>
        <v/>
      </c>
    </row>
    <row r="15304" spans="1:14" x14ac:dyDescent="0.3">
      <c r="A15304" t="s">
        <v>46096</v>
      </c>
      <c r="B15304" t="s">
        <v>31811</v>
      </c>
      <c r="C15304" t="s">
        <v>46097</v>
      </c>
      <c r="D15304" t="s">
        <v>46098</v>
      </c>
      <c r="E15304" t="s">
        <v>40</v>
      </c>
      <c r="F15304" s="7">
        <v>89.47</v>
      </c>
      <c r="G15304" t="s">
        <v>33</v>
      </c>
      <c r="H15304" t="s">
        <v>31814</v>
      </c>
      <c r="I15304" t="s">
        <v>31819</v>
      </c>
      <c r="M15304" t="s">
        <v>36</v>
      </c>
      <c r="N15304" t="str">
        <f>IF(AND(PESQUISA!$B$3&lt;&gt;"",OR(PESQUISA!$B$4="TODAS",B15304=PESQUISA!$B$4),ISNUMBER(SEARCH(PESQUISA!$B$3,D15304))),ROW()-1,"")</f>
        <v/>
      </c>
    </row>
    <row r="15305" spans="1:14" x14ac:dyDescent="0.3">
      <c r="A15305" t="s">
        <v>46099</v>
      </c>
      <c r="B15305" t="s">
        <v>31811</v>
      </c>
      <c r="C15305" t="s">
        <v>46100</v>
      </c>
      <c r="D15305" t="s">
        <v>46101</v>
      </c>
      <c r="E15305" t="s">
        <v>40</v>
      </c>
      <c r="F15305" s="7">
        <v>213.05</v>
      </c>
      <c r="G15305" t="s">
        <v>33</v>
      </c>
      <c r="H15305" t="s">
        <v>31814</v>
      </c>
      <c r="I15305" t="s">
        <v>31819</v>
      </c>
      <c r="M15305" t="s">
        <v>36</v>
      </c>
      <c r="N15305" t="str">
        <f>IF(AND(PESQUISA!$B$3&lt;&gt;"",OR(PESQUISA!$B$4="TODAS",B15305=PESQUISA!$B$4),ISNUMBER(SEARCH(PESQUISA!$B$3,D15305))),ROW()-1,"")</f>
        <v/>
      </c>
    </row>
    <row r="15306" spans="1:14" x14ac:dyDescent="0.3">
      <c r="A15306" t="s">
        <v>46102</v>
      </c>
      <c r="B15306" t="s">
        <v>31811</v>
      </c>
      <c r="C15306" t="s">
        <v>46103</v>
      </c>
      <c r="D15306" t="s">
        <v>46104</v>
      </c>
      <c r="E15306" t="s">
        <v>40</v>
      </c>
      <c r="F15306" s="7">
        <v>277.7</v>
      </c>
      <c r="G15306" t="s">
        <v>33</v>
      </c>
      <c r="H15306" t="s">
        <v>31814</v>
      </c>
      <c r="I15306" t="s">
        <v>31819</v>
      </c>
      <c r="M15306" t="s">
        <v>36</v>
      </c>
      <c r="N15306" t="str">
        <f>IF(AND(PESQUISA!$B$3&lt;&gt;"",OR(PESQUISA!$B$4="TODAS",B15306=PESQUISA!$B$4),ISNUMBER(SEARCH(PESQUISA!$B$3,D15306))),ROW()-1,"")</f>
        <v/>
      </c>
    </row>
    <row r="15307" spans="1:14" x14ac:dyDescent="0.3">
      <c r="A15307" t="s">
        <v>46105</v>
      </c>
      <c r="B15307" t="s">
        <v>31811</v>
      </c>
      <c r="C15307" t="s">
        <v>46106</v>
      </c>
      <c r="D15307" t="s">
        <v>46107</v>
      </c>
      <c r="E15307" t="s">
        <v>40</v>
      </c>
      <c r="F15307" s="7">
        <v>422.85</v>
      </c>
      <c r="G15307" t="s">
        <v>33</v>
      </c>
      <c r="H15307" t="s">
        <v>31814</v>
      </c>
      <c r="I15307" t="s">
        <v>31819</v>
      </c>
      <c r="M15307" t="s">
        <v>36</v>
      </c>
      <c r="N15307" t="str">
        <f>IF(AND(PESQUISA!$B$3&lt;&gt;"",OR(PESQUISA!$B$4="TODAS",B15307=PESQUISA!$B$4),ISNUMBER(SEARCH(PESQUISA!$B$3,D15307))),ROW()-1,"")</f>
        <v/>
      </c>
    </row>
    <row r="15308" spans="1:14" x14ac:dyDescent="0.3">
      <c r="A15308" t="s">
        <v>46108</v>
      </c>
      <c r="B15308" t="s">
        <v>31811</v>
      </c>
      <c r="C15308" t="s">
        <v>46109</v>
      </c>
      <c r="D15308" t="s">
        <v>46110</v>
      </c>
      <c r="E15308" t="s">
        <v>40</v>
      </c>
      <c r="F15308" s="7">
        <v>194.97</v>
      </c>
      <c r="G15308" t="s">
        <v>33</v>
      </c>
      <c r="H15308" t="s">
        <v>31814</v>
      </c>
      <c r="I15308" t="s">
        <v>31819</v>
      </c>
      <c r="M15308" t="s">
        <v>36</v>
      </c>
      <c r="N15308" t="str">
        <f>IF(AND(PESQUISA!$B$3&lt;&gt;"",OR(PESQUISA!$B$4="TODAS",B15308=PESQUISA!$B$4),ISNUMBER(SEARCH(PESQUISA!$B$3,D15308))),ROW()-1,"")</f>
        <v/>
      </c>
    </row>
    <row r="15309" spans="1:14" x14ac:dyDescent="0.3">
      <c r="A15309" t="s">
        <v>46111</v>
      </c>
      <c r="B15309" t="s">
        <v>31811</v>
      </c>
      <c r="C15309" t="s">
        <v>46112</v>
      </c>
      <c r="D15309" t="s">
        <v>46113</v>
      </c>
      <c r="E15309" t="s">
        <v>40</v>
      </c>
      <c r="G15309" t="s">
        <v>33</v>
      </c>
      <c r="H15309" t="s">
        <v>31814</v>
      </c>
      <c r="I15309" t="s">
        <v>32347</v>
      </c>
      <c r="M15309" t="s">
        <v>53</v>
      </c>
      <c r="N15309" t="str">
        <f>IF(AND(PESQUISA!$B$3&lt;&gt;"",OR(PESQUISA!$B$4="TODAS",B15309=PESQUISA!$B$4),ISNUMBER(SEARCH(PESQUISA!$B$3,D15309))),ROW()-1,"")</f>
        <v/>
      </c>
    </row>
    <row r="15310" spans="1:14" x14ac:dyDescent="0.3">
      <c r="A15310" t="s">
        <v>46114</v>
      </c>
      <c r="B15310" t="s">
        <v>31811</v>
      </c>
      <c r="C15310" t="s">
        <v>46115</v>
      </c>
      <c r="D15310" t="s">
        <v>46116</v>
      </c>
      <c r="E15310" t="s">
        <v>40</v>
      </c>
      <c r="G15310" t="s">
        <v>33</v>
      </c>
      <c r="H15310" t="s">
        <v>31814</v>
      </c>
      <c r="I15310" t="s">
        <v>32347</v>
      </c>
      <c r="M15310" t="s">
        <v>53</v>
      </c>
      <c r="N15310" t="str">
        <f>IF(AND(PESQUISA!$B$3&lt;&gt;"",OR(PESQUISA!$B$4="TODAS",B15310=PESQUISA!$B$4),ISNUMBER(SEARCH(PESQUISA!$B$3,D15310))),ROW()-1,"")</f>
        <v/>
      </c>
    </row>
    <row r="15311" spans="1:14" x14ac:dyDescent="0.3">
      <c r="A15311" t="s">
        <v>46117</v>
      </c>
      <c r="B15311" t="s">
        <v>31811</v>
      </c>
      <c r="C15311" t="s">
        <v>46118</v>
      </c>
      <c r="D15311" t="s">
        <v>46119</v>
      </c>
      <c r="E15311" t="s">
        <v>40</v>
      </c>
      <c r="G15311" t="s">
        <v>33</v>
      </c>
      <c r="H15311" t="s">
        <v>31814</v>
      </c>
      <c r="I15311" t="s">
        <v>32347</v>
      </c>
      <c r="M15311" t="s">
        <v>53</v>
      </c>
      <c r="N15311" t="str">
        <f>IF(AND(PESQUISA!$B$3&lt;&gt;"",OR(PESQUISA!$B$4="TODAS",B15311=PESQUISA!$B$4),ISNUMBER(SEARCH(PESQUISA!$B$3,D15311))),ROW()-1,"")</f>
        <v/>
      </c>
    </row>
    <row r="15312" spans="1:14" x14ac:dyDescent="0.3">
      <c r="A15312" t="s">
        <v>46120</v>
      </c>
      <c r="B15312" t="s">
        <v>31811</v>
      </c>
      <c r="C15312" t="s">
        <v>46121</v>
      </c>
      <c r="D15312" t="s">
        <v>46122</v>
      </c>
      <c r="E15312" t="s">
        <v>40</v>
      </c>
      <c r="G15312" t="s">
        <v>33</v>
      </c>
      <c r="H15312" t="s">
        <v>31814</v>
      </c>
      <c r="I15312" t="s">
        <v>32347</v>
      </c>
      <c r="M15312" t="s">
        <v>53</v>
      </c>
      <c r="N15312" t="str">
        <f>IF(AND(PESQUISA!$B$3&lt;&gt;"",OR(PESQUISA!$B$4="TODAS",B15312=PESQUISA!$B$4),ISNUMBER(SEARCH(PESQUISA!$B$3,D15312))),ROW()-1,"")</f>
        <v/>
      </c>
    </row>
    <row r="15313" spans="1:14" x14ac:dyDescent="0.3">
      <c r="A15313" t="s">
        <v>46123</v>
      </c>
      <c r="B15313" t="s">
        <v>31811</v>
      </c>
      <c r="C15313" t="s">
        <v>46124</v>
      </c>
      <c r="D15313" t="s">
        <v>46125</v>
      </c>
      <c r="E15313" t="s">
        <v>40</v>
      </c>
      <c r="G15313" t="s">
        <v>33</v>
      </c>
      <c r="H15313" t="s">
        <v>31814</v>
      </c>
      <c r="I15313" t="s">
        <v>32347</v>
      </c>
      <c r="M15313" t="s">
        <v>53</v>
      </c>
      <c r="N15313" t="str">
        <f>IF(AND(PESQUISA!$B$3&lt;&gt;"",OR(PESQUISA!$B$4="TODAS",B15313=PESQUISA!$B$4),ISNUMBER(SEARCH(PESQUISA!$B$3,D15313))),ROW()-1,"")</f>
        <v/>
      </c>
    </row>
    <row r="15314" spans="1:14" x14ac:dyDescent="0.3">
      <c r="A15314" t="s">
        <v>46126</v>
      </c>
      <c r="B15314" t="s">
        <v>31811</v>
      </c>
      <c r="C15314" t="s">
        <v>46127</v>
      </c>
      <c r="D15314" t="s">
        <v>46128</v>
      </c>
      <c r="E15314" t="s">
        <v>40</v>
      </c>
      <c r="G15314" t="s">
        <v>33</v>
      </c>
      <c r="H15314" t="s">
        <v>31814</v>
      </c>
      <c r="I15314" t="s">
        <v>32347</v>
      </c>
      <c r="M15314" t="s">
        <v>53</v>
      </c>
      <c r="N15314" t="str">
        <f>IF(AND(PESQUISA!$B$3&lt;&gt;"",OR(PESQUISA!$B$4="TODAS",B15314=PESQUISA!$B$4),ISNUMBER(SEARCH(PESQUISA!$B$3,D15314))),ROW()-1,"")</f>
        <v/>
      </c>
    </row>
    <row r="15315" spans="1:14" x14ac:dyDescent="0.3">
      <c r="A15315" t="s">
        <v>46129</v>
      </c>
      <c r="B15315" t="s">
        <v>31811</v>
      </c>
      <c r="C15315" t="s">
        <v>46130</v>
      </c>
      <c r="D15315" t="s">
        <v>46131</v>
      </c>
      <c r="E15315" t="s">
        <v>40</v>
      </c>
      <c r="G15315" t="s">
        <v>33</v>
      </c>
      <c r="H15315" t="s">
        <v>31814</v>
      </c>
      <c r="I15315" t="s">
        <v>32347</v>
      </c>
      <c r="M15315" t="s">
        <v>53</v>
      </c>
      <c r="N15315" t="str">
        <f>IF(AND(PESQUISA!$B$3&lt;&gt;"",OR(PESQUISA!$B$4="TODAS",B15315=PESQUISA!$B$4),ISNUMBER(SEARCH(PESQUISA!$B$3,D15315))),ROW()-1,"")</f>
        <v/>
      </c>
    </row>
    <row r="15316" spans="1:14" x14ac:dyDescent="0.3">
      <c r="A15316" t="s">
        <v>46132</v>
      </c>
      <c r="B15316" t="s">
        <v>31811</v>
      </c>
      <c r="C15316" t="s">
        <v>46133</v>
      </c>
      <c r="D15316" t="s">
        <v>46134</v>
      </c>
      <c r="E15316" t="s">
        <v>40</v>
      </c>
      <c r="F15316" s="7">
        <v>282.33999999999997</v>
      </c>
      <c r="G15316" t="s">
        <v>33</v>
      </c>
      <c r="H15316" t="s">
        <v>31814</v>
      </c>
      <c r="I15316" t="s">
        <v>31819</v>
      </c>
      <c r="M15316" t="s">
        <v>36</v>
      </c>
      <c r="N15316" t="str">
        <f>IF(AND(PESQUISA!$B$3&lt;&gt;"",OR(PESQUISA!$B$4="TODAS",B15316=PESQUISA!$B$4),ISNUMBER(SEARCH(PESQUISA!$B$3,D15316))),ROW()-1,"")</f>
        <v/>
      </c>
    </row>
    <row r="15317" spans="1:14" x14ac:dyDescent="0.3">
      <c r="A15317" t="s">
        <v>46135</v>
      </c>
      <c r="B15317" t="s">
        <v>31811</v>
      </c>
      <c r="C15317" t="s">
        <v>46136</v>
      </c>
      <c r="D15317" t="s">
        <v>46137</v>
      </c>
      <c r="E15317" t="s">
        <v>40</v>
      </c>
      <c r="F15317" s="7">
        <v>328</v>
      </c>
      <c r="G15317" t="s">
        <v>33</v>
      </c>
      <c r="H15317" t="s">
        <v>31814</v>
      </c>
      <c r="I15317" t="s">
        <v>31819</v>
      </c>
      <c r="M15317" t="s">
        <v>36</v>
      </c>
      <c r="N15317" t="str">
        <f>IF(AND(PESQUISA!$B$3&lt;&gt;"",OR(PESQUISA!$B$4="TODAS",B15317=PESQUISA!$B$4),ISNUMBER(SEARCH(PESQUISA!$B$3,D15317))),ROW()-1,"")</f>
        <v/>
      </c>
    </row>
    <row r="15318" spans="1:14" x14ac:dyDescent="0.3">
      <c r="A15318" t="s">
        <v>46138</v>
      </c>
      <c r="B15318" t="s">
        <v>31811</v>
      </c>
      <c r="C15318" t="s">
        <v>46139</v>
      </c>
      <c r="D15318" t="s">
        <v>46140</v>
      </c>
      <c r="E15318" t="s">
        <v>40</v>
      </c>
      <c r="F15318" s="7">
        <v>265.72000000000003</v>
      </c>
      <c r="G15318" t="s">
        <v>33</v>
      </c>
      <c r="H15318" t="s">
        <v>31814</v>
      </c>
      <c r="I15318" t="s">
        <v>31819</v>
      </c>
      <c r="M15318" t="s">
        <v>36</v>
      </c>
      <c r="N15318" t="str">
        <f>IF(AND(PESQUISA!$B$3&lt;&gt;"",OR(PESQUISA!$B$4="TODAS",B15318=PESQUISA!$B$4),ISNUMBER(SEARCH(PESQUISA!$B$3,D15318))),ROW()-1,"")</f>
        <v/>
      </c>
    </row>
    <row r="15319" spans="1:14" x14ac:dyDescent="0.3">
      <c r="A15319" t="s">
        <v>46141</v>
      </c>
      <c r="B15319" t="s">
        <v>31811</v>
      </c>
      <c r="C15319" t="s">
        <v>46142</v>
      </c>
      <c r="D15319" t="s">
        <v>46143</v>
      </c>
      <c r="E15319" t="s">
        <v>40</v>
      </c>
      <c r="F15319" s="7">
        <v>74.81</v>
      </c>
      <c r="G15319" t="s">
        <v>33</v>
      </c>
      <c r="H15319" t="s">
        <v>31814</v>
      </c>
      <c r="I15319" t="s">
        <v>31819</v>
      </c>
      <c r="M15319" t="s">
        <v>36</v>
      </c>
      <c r="N15319" t="str">
        <f>IF(AND(PESQUISA!$B$3&lt;&gt;"",OR(PESQUISA!$B$4="TODAS",B15319=PESQUISA!$B$4),ISNUMBER(SEARCH(PESQUISA!$B$3,D15319))),ROW()-1,"")</f>
        <v/>
      </c>
    </row>
    <row r="15320" spans="1:14" x14ac:dyDescent="0.3">
      <c r="A15320" t="s">
        <v>46144</v>
      </c>
      <c r="B15320" t="s">
        <v>31811</v>
      </c>
      <c r="C15320" t="s">
        <v>46145</v>
      </c>
      <c r="D15320" t="s">
        <v>46146</v>
      </c>
      <c r="E15320" t="s">
        <v>40</v>
      </c>
      <c r="F15320" s="7">
        <v>143.47</v>
      </c>
      <c r="G15320" t="s">
        <v>33</v>
      </c>
      <c r="H15320" t="s">
        <v>31814</v>
      </c>
      <c r="I15320" t="s">
        <v>31819</v>
      </c>
      <c r="M15320" t="s">
        <v>36</v>
      </c>
      <c r="N15320" t="str">
        <f>IF(AND(PESQUISA!$B$3&lt;&gt;"",OR(PESQUISA!$B$4="TODAS",B15320=PESQUISA!$B$4),ISNUMBER(SEARCH(PESQUISA!$B$3,D15320))),ROW()-1,"")</f>
        <v/>
      </c>
    </row>
    <row r="15321" spans="1:14" x14ac:dyDescent="0.3">
      <c r="A15321" t="s">
        <v>46147</v>
      </c>
      <c r="B15321" t="s">
        <v>31811</v>
      </c>
      <c r="C15321" t="s">
        <v>46148</v>
      </c>
      <c r="D15321" t="s">
        <v>46149</v>
      </c>
      <c r="E15321" t="s">
        <v>40</v>
      </c>
      <c r="F15321" s="7">
        <v>119.06</v>
      </c>
      <c r="G15321" t="s">
        <v>33</v>
      </c>
      <c r="H15321" t="s">
        <v>31814</v>
      </c>
      <c r="I15321" t="s">
        <v>31819</v>
      </c>
      <c r="M15321" t="s">
        <v>36</v>
      </c>
      <c r="N15321" t="str">
        <f>IF(AND(PESQUISA!$B$3&lt;&gt;"",OR(PESQUISA!$B$4="TODAS",B15321=PESQUISA!$B$4),ISNUMBER(SEARCH(PESQUISA!$B$3,D15321))),ROW()-1,"")</f>
        <v/>
      </c>
    </row>
    <row r="15322" spans="1:14" x14ac:dyDescent="0.3">
      <c r="A15322" t="s">
        <v>46150</v>
      </c>
      <c r="B15322" t="s">
        <v>31811</v>
      </c>
      <c r="C15322" t="s">
        <v>46151</v>
      </c>
      <c r="D15322" t="s">
        <v>46152</v>
      </c>
      <c r="E15322" t="s">
        <v>40</v>
      </c>
      <c r="F15322" s="7">
        <v>79.88</v>
      </c>
      <c r="G15322" t="s">
        <v>33</v>
      </c>
      <c r="H15322" t="s">
        <v>31814</v>
      </c>
      <c r="I15322" t="s">
        <v>31819</v>
      </c>
      <c r="M15322" t="s">
        <v>36</v>
      </c>
      <c r="N15322" t="str">
        <f>IF(AND(PESQUISA!$B$3&lt;&gt;"",OR(PESQUISA!$B$4="TODAS",B15322=PESQUISA!$B$4),ISNUMBER(SEARCH(PESQUISA!$B$3,D15322))),ROW()-1,"")</f>
        <v/>
      </c>
    </row>
    <row r="15323" spans="1:14" x14ac:dyDescent="0.3">
      <c r="A15323" t="s">
        <v>46153</v>
      </c>
      <c r="B15323" t="s">
        <v>31811</v>
      </c>
      <c r="C15323" t="s">
        <v>46154</v>
      </c>
      <c r="D15323" t="s">
        <v>46155</v>
      </c>
      <c r="E15323" t="s">
        <v>40</v>
      </c>
      <c r="F15323" s="7">
        <v>51.26</v>
      </c>
      <c r="G15323" t="s">
        <v>33</v>
      </c>
      <c r="H15323" t="s">
        <v>31814</v>
      </c>
      <c r="I15323" t="s">
        <v>31819</v>
      </c>
      <c r="M15323" t="s">
        <v>36</v>
      </c>
      <c r="N15323" t="str">
        <f>IF(AND(PESQUISA!$B$3&lt;&gt;"",OR(PESQUISA!$B$4="TODAS",B15323=PESQUISA!$B$4),ISNUMBER(SEARCH(PESQUISA!$B$3,D15323))),ROW()-1,"")</f>
        <v/>
      </c>
    </row>
    <row r="15324" spans="1:14" x14ac:dyDescent="0.3">
      <c r="A15324" t="s">
        <v>46156</v>
      </c>
      <c r="B15324" t="s">
        <v>31811</v>
      </c>
      <c r="C15324" t="s">
        <v>46157</v>
      </c>
      <c r="D15324" t="s">
        <v>46158</v>
      </c>
      <c r="E15324" t="s">
        <v>40</v>
      </c>
      <c r="F15324" s="7">
        <v>221.24</v>
      </c>
      <c r="G15324" t="s">
        <v>33</v>
      </c>
      <c r="H15324" t="s">
        <v>31814</v>
      </c>
      <c r="I15324" t="s">
        <v>31819</v>
      </c>
      <c r="M15324" t="s">
        <v>36</v>
      </c>
      <c r="N15324" t="str">
        <f>IF(AND(PESQUISA!$B$3&lt;&gt;"",OR(PESQUISA!$B$4="TODAS",B15324=PESQUISA!$B$4),ISNUMBER(SEARCH(PESQUISA!$B$3,D15324))),ROW()-1,"")</f>
        <v/>
      </c>
    </row>
    <row r="15325" spans="1:14" x14ac:dyDescent="0.3">
      <c r="A15325" t="s">
        <v>46159</v>
      </c>
      <c r="B15325" t="s">
        <v>31811</v>
      </c>
      <c r="C15325" t="s">
        <v>46160</v>
      </c>
      <c r="D15325" t="s">
        <v>46161</v>
      </c>
      <c r="E15325" t="s">
        <v>40</v>
      </c>
      <c r="F15325" s="7">
        <v>59.17</v>
      </c>
      <c r="G15325" t="s">
        <v>33</v>
      </c>
      <c r="H15325" t="s">
        <v>31814</v>
      </c>
      <c r="I15325" t="s">
        <v>31819</v>
      </c>
      <c r="M15325" t="s">
        <v>36</v>
      </c>
      <c r="N15325" t="str">
        <f>IF(AND(PESQUISA!$B$3&lt;&gt;"",OR(PESQUISA!$B$4="TODAS",B15325=PESQUISA!$B$4),ISNUMBER(SEARCH(PESQUISA!$B$3,D15325))),ROW()-1,"")</f>
        <v/>
      </c>
    </row>
    <row r="15326" spans="1:14" x14ac:dyDescent="0.3">
      <c r="A15326" t="s">
        <v>46162</v>
      </c>
      <c r="B15326" t="s">
        <v>31811</v>
      </c>
      <c r="C15326" t="s">
        <v>46163</v>
      </c>
      <c r="D15326" t="s">
        <v>46164</v>
      </c>
      <c r="E15326" t="s">
        <v>40</v>
      </c>
      <c r="F15326" s="7">
        <v>103.02</v>
      </c>
      <c r="G15326" t="s">
        <v>33</v>
      </c>
      <c r="H15326" t="s">
        <v>31814</v>
      </c>
      <c r="I15326" t="s">
        <v>31819</v>
      </c>
      <c r="M15326" t="s">
        <v>36</v>
      </c>
      <c r="N15326" t="str">
        <f>IF(AND(PESQUISA!$B$3&lt;&gt;"",OR(PESQUISA!$B$4="TODAS",B15326=PESQUISA!$B$4),ISNUMBER(SEARCH(PESQUISA!$B$3,D15326))),ROW()-1,"")</f>
        <v/>
      </c>
    </row>
    <row r="15327" spans="1:14" x14ac:dyDescent="0.3">
      <c r="A15327" t="s">
        <v>46165</v>
      </c>
      <c r="B15327" t="s">
        <v>31811</v>
      </c>
      <c r="C15327" t="s">
        <v>46166</v>
      </c>
      <c r="D15327" t="s">
        <v>46167</v>
      </c>
      <c r="E15327" t="s">
        <v>40</v>
      </c>
      <c r="F15327" s="7">
        <v>96.54</v>
      </c>
      <c r="G15327" t="s">
        <v>33</v>
      </c>
      <c r="H15327" t="s">
        <v>31814</v>
      </c>
      <c r="I15327" t="s">
        <v>31819</v>
      </c>
      <c r="M15327" t="s">
        <v>36</v>
      </c>
      <c r="N15327" t="str">
        <f>IF(AND(PESQUISA!$B$3&lt;&gt;"",OR(PESQUISA!$B$4="TODAS",B15327=PESQUISA!$B$4),ISNUMBER(SEARCH(PESQUISA!$B$3,D15327))),ROW()-1,"")</f>
        <v/>
      </c>
    </row>
    <row r="15328" spans="1:14" x14ac:dyDescent="0.3">
      <c r="A15328" t="s">
        <v>46168</v>
      </c>
      <c r="B15328" t="s">
        <v>31811</v>
      </c>
      <c r="C15328" t="s">
        <v>46169</v>
      </c>
      <c r="D15328" t="s">
        <v>46170</v>
      </c>
      <c r="E15328" t="s">
        <v>40</v>
      </c>
      <c r="F15328" s="7">
        <v>60.81</v>
      </c>
      <c r="G15328" t="s">
        <v>33</v>
      </c>
      <c r="H15328" t="s">
        <v>31814</v>
      </c>
      <c r="I15328" t="s">
        <v>31819</v>
      </c>
      <c r="M15328" t="s">
        <v>36</v>
      </c>
      <c r="N15328" t="str">
        <f>IF(AND(PESQUISA!$B$3&lt;&gt;"",OR(PESQUISA!$B$4="TODAS",B15328=PESQUISA!$B$4),ISNUMBER(SEARCH(PESQUISA!$B$3,D15328))),ROW()-1,"")</f>
        <v/>
      </c>
    </row>
    <row r="15329" spans="1:14" x14ac:dyDescent="0.3">
      <c r="A15329" t="s">
        <v>46171</v>
      </c>
      <c r="B15329" t="s">
        <v>31811</v>
      </c>
      <c r="C15329" t="s">
        <v>46172</v>
      </c>
      <c r="D15329" t="s">
        <v>46173</v>
      </c>
      <c r="E15329" t="s">
        <v>40</v>
      </c>
      <c r="F15329" s="7">
        <v>278.88</v>
      </c>
      <c r="G15329" t="s">
        <v>33</v>
      </c>
      <c r="H15329" t="s">
        <v>31814</v>
      </c>
      <c r="I15329" t="s">
        <v>31819</v>
      </c>
      <c r="M15329" t="s">
        <v>36</v>
      </c>
      <c r="N15329" t="str">
        <f>IF(AND(PESQUISA!$B$3&lt;&gt;"",OR(PESQUISA!$B$4="TODAS",B15329=PESQUISA!$B$4),ISNUMBER(SEARCH(PESQUISA!$B$3,D15329))),ROW()-1,"")</f>
        <v/>
      </c>
    </row>
    <row r="15330" spans="1:14" x14ac:dyDescent="0.3">
      <c r="A15330" t="s">
        <v>46174</v>
      </c>
      <c r="B15330" t="s">
        <v>31811</v>
      </c>
      <c r="C15330" t="s">
        <v>46175</v>
      </c>
      <c r="D15330" t="s">
        <v>46176</v>
      </c>
      <c r="E15330" t="s">
        <v>40</v>
      </c>
      <c r="F15330" s="7">
        <v>156.05000000000001</v>
      </c>
      <c r="G15330" t="s">
        <v>33</v>
      </c>
      <c r="H15330" t="s">
        <v>31814</v>
      </c>
      <c r="I15330" t="s">
        <v>31819</v>
      </c>
      <c r="M15330" t="s">
        <v>36</v>
      </c>
      <c r="N15330" t="str">
        <f>IF(AND(PESQUISA!$B$3&lt;&gt;"",OR(PESQUISA!$B$4="TODAS",B15330=PESQUISA!$B$4),ISNUMBER(SEARCH(PESQUISA!$B$3,D15330))),ROW()-1,"")</f>
        <v/>
      </c>
    </row>
    <row r="15331" spans="1:14" x14ac:dyDescent="0.3">
      <c r="A15331" t="s">
        <v>46177</v>
      </c>
      <c r="B15331" t="s">
        <v>31811</v>
      </c>
      <c r="C15331" t="s">
        <v>46178</v>
      </c>
      <c r="D15331" t="s">
        <v>46179</v>
      </c>
      <c r="E15331" t="s">
        <v>40</v>
      </c>
      <c r="F15331" s="7">
        <v>382.31</v>
      </c>
      <c r="G15331" t="s">
        <v>33</v>
      </c>
      <c r="H15331" t="s">
        <v>31814</v>
      </c>
      <c r="I15331" t="s">
        <v>31819</v>
      </c>
      <c r="M15331" t="s">
        <v>36</v>
      </c>
      <c r="N15331" t="str">
        <f>IF(AND(PESQUISA!$B$3&lt;&gt;"",OR(PESQUISA!$B$4="TODAS",B15331=PESQUISA!$B$4),ISNUMBER(SEARCH(PESQUISA!$B$3,D15331))),ROW()-1,"")</f>
        <v/>
      </c>
    </row>
    <row r="15332" spans="1:14" x14ac:dyDescent="0.3">
      <c r="A15332" t="s">
        <v>46180</v>
      </c>
      <c r="B15332" t="s">
        <v>31811</v>
      </c>
      <c r="C15332" t="s">
        <v>46181</v>
      </c>
      <c r="D15332" t="s">
        <v>46182</v>
      </c>
      <c r="E15332" t="s">
        <v>40</v>
      </c>
      <c r="F15332" s="7">
        <v>55</v>
      </c>
      <c r="G15332" t="s">
        <v>33</v>
      </c>
      <c r="H15332" t="s">
        <v>31814</v>
      </c>
      <c r="I15332" t="s">
        <v>31819</v>
      </c>
      <c r="M15332" t="s">
        <v>36</v>
      </c>
      <c r="N15332" t="str">
        <f>IF(AND(PESQUISA!$B$3&lt;&gt;"",OR(PESQUISA!$B$4="TODAS",B15332=PESQUISA!$B$4),ISNUMBER(SEARCH(PESQUISA!$B$3,D15332))),ROW()-1,"")</f>
        <v/>
      </c>
    </row>
    <row r="15333" spans="1:14" x14ac:dyDescent="0.3">
      <c r="A15333" t="s">
        <v>46183</v>
      </c>
      <c r="B15333" t="s">
        <v>31811</v>
      </c>
      <c r="C15333" t="s">
        <v>46184</v>
      </c>
      <c r="D15333" t="s">
        <v>46185</v>
      </c>
      <c r="E15333" t="s">
        <v>40</v>
      </c>
      <c r="F15333" s="7">
        <v>672.84</v>
      </c>
      <c r="G15333" t="s">
        <v>33</v>
      </c>
      <c r="H15333" t="s">
        <v>31814</v>
      </c>
      <c r="I15333" t="s">
        <v>31819</v>
      </c>
      <c r="M15333" t="s">
        <v>36</v>
      </c>
      <c r="N15333" t="str">
        <f>IF(AND(PESQUISA!$B$3&lt;&gt;"",OR(PESQUISA!$B$4="TODAS",B15333=PESQUISA!$B$4),ISNUMBER(SEARCH(PESQUISA!$B$3,D15333))),ROW()-1,"")</f>
        <v/>
      </c>
    </row>
    <row r="15334" spans="1:14" x14ac:dyDescent="0.3">
      <c r="A15334" t="s">
        <v>46186</v>
      </c>
      <c r="B15334" t="s">
        <v>31811</v>
      </c>
      <c r="C15334" t="s">
        <v>46187</v>
      </c>
      <c r="D15334" t="s">
        <v>46188</v>
      </c>
      <c r="E15334" t="s">
        <v>40</v>
      </c>
      <c r="F15334" s="7">
        <v>199.89</v>
      </c>
      <c r="G15334" t="s">
        <v>33</v>
      </c>
      <c r="H15334" t="s">
        <v>31814</v>
      </c>
      <c r="I15334" t="s">
        <v>31819</v>
      </c>
      <c r="M15334" t="s">
        <v>36</v>
      </c>
      <c r="N15334" t="str">
        <f>IF(AND(PESQUISA!$B$3&lt;&gt;"",OR(PESQUISA!$B$4="TODAS",B15334=PESQUISA!$B$4),ISNUMBER(SEARCH(PESQUISA!$B$3,D15334))),ROW()-1,"")</f>
        <v/>
      </c>
    </row>
    <row r="15335" spans="1:14" x14ac:dyDescent="0.3">
      <c r="A15335" t="s">
        <v>46189</v>
      </c>
      <c r="B15335" t="s">
        <v>31811</v>
      </c>
      <c r="C15335" t="s">
        <v>46190</v>
      </c>
      <c r="D15335" t="s">
        <v>46191</v>
      </c>
      <c r="E15335" t="s">
        <v>40</v>
      </c>
      <c r="F15335" s="7">
        <v>178.86</v>
      </c>
      <c r="G15335" t="s">
        <v>33</v>
      </c>
      <c r="H15335" t="s">
        <v>31814</v>
      </c>
      <c r="I15335" t="s">
        <v>31819</v>
      </c>
      <c r="M15335" t="s">
        <v>36</v>
      </c>
      <c r="N15335" t="str">
        <f>IF(AND(PESQUISA!$B$3&lt;&gt;"",OR(PESQUISA!$B$4="TODAS",B15335=PESQUISA!$B$4),ISNUMBER(SEARCH(PESQUISA!$B$3,D15335))),ROW()-1,"")</f>
        <v/>
      </c>
    </row>
    <row r="15336" spans="1:14" x14ac:dyDescent="0.3">
      <c r="A15336" t="s">
        <v>46192</v>
      </c>
      <c r="B15336" t="s">
        <v>31811</v>
      </c>
      <c r="C15336" t="s">
        <v>46193</v>
      </c>
      <c r="D15336" t="s">
        <v>46194</v>
      </c>
      <c r="E15336" t="s">
        <v>40</v>
      </c>
      <c r="F15336" s="7">
        <v>119.48</v>
      </c>
      <c r="G15336" t="s">
        <v>33</v>
      </c>
      <c r="H15336" t="s">
        <v>31814</v>
      </c>
      <c r="I15336" t="s">
        <v>31819</v>
      </c>
      <c r="M15336" t="s">
        <v>36</v>
      </c>
      <c r="N15336" t="str">
        <f>IF(AND(PESQUISA!$B$3&lt;&gt;"",OR(PESQUISA!$B$4="TODAS",B15336=PESQUISA!$B$4),ISNUMBER(SEARCH(PESQUISA!$B$3,D15336))),ROW()-1,"")</f>
        <v/>
      </c>
    </row>
    <row r="15337" spans="1:14" x14ac:dyDescent="0.3">
      <c r="A15337" t="s">
        <v>46195</v>
      </c>
      <c r="B15337" t="s">
        <v>31811</v>
      </c>
      <c r="C15337" t="s">
        <v>46196</v>
      </c>
      <c r="D15337" t="s">
        <v>46197</v>
      </c>
      <c r="E15337" t="s">
        <v>40</v>
      </c>
      <c r="F15337" s="7">
        <v>72.540000000000006</v>
      </c>
      <c r="G15337" t="s">
        <v>33</v>
      </c>
      <c r="H15337" t="s">
        <v>31814</v>
      </c>
      <c r="I15337" t="s">
        <v>31819</v>
      </c>
      <c r="M15337" t="s">
        <v>36</v>
      </c>
      <c r="N15337" t="str">
        <f>IF(AND(PESQUISA!$B$3&lt;&gt;"",OR(PESQUISA!$B$4="TODAS",B15337=PESQUISA!$B$4),ISNUMBER(SEARCH(PESQUISA!$B$3,D15337))),ROW()-1,"")</f>
        <v/>
      </c>
    </row>
    <row r="15338" spans="1:14" x14ac:dyDescent="0.3">
      <c r="A15338" t="s">
        <v>46198</v>
      </c>
      <c r="B15338" t="s">
        <v>31811</v>
      </c>
      <c r="C15338" t="s">
        <v>46199</v>
      </c>
      <c r="D15338" t="s">
        <v>46200</v>
      </c>
      <c r="E15338" t="s">
        <v>40</v>
      </c>
      <c r="F15338" s="7">
        <v>400.48</v>
      </c>
      <c r="G15338" t="s">
        <v>33</v>
      </c>
      <c r="H15338" t="s">
        <v>31814</v>
      </c>
      <c r="I15338" t="s">
        <v>31819</v>
      </c>
      <c r="M15338" t="s">
        <v>36</v>
      </c>
      <c r="N15338" t="str">
        <f>IF(AND(PESQUISA!$B$3&lt;&gt;"",OR(PESQUISA!$B$4="TODAS",B15338=PESQUISA!$B$4),ISNUMBER(SEARCH(PESQUISA!$B$3,D15338))),ROW()-1,"")</f>
        <v/>
      </c>
    </row>
    <row r="15339" spans="1:14" x14ac:dyDescent="0.3">
      <c r="A15339" t="s">
        <v>46201</v>
      </c>
      <c r="B15339" t="s">
        <v>31811</v>
      </c>
      <c r="C15339" t="s">
        <v>46202</v>
      </c>
      <c r="D15339" t="s">
        <v>46203</v>
      </c>
      <c r="E15339" t="s">
        <v>40</v>
      </c>
      <c r="F15339" s="7">
        <v>280.05</v>
      </c>
      <c r="G15339" t="s">
        <v>33</v>
      </c>
      <c r="H15339" t="s">
        <v>31814</v>
      </c>
      <c r="I15339" t="s">
        <v>31819</v>
      </c>
      <c r="M15339" t="s">
        <v>36</v>
      </c>
      <c r="N15339" t="str">
        <f>IF(AND(PESQUISA!$B$3&lt;&gt;"",OR(PESQUISA!$B$4="TODAS",B15339=PESQUISA!$B$4),ISNUMBER(SEARCH(PESQUISA!$B$3,D15339))),ROW()-1,"")</f>
        <v/>
      </c>
    </row>
    <row r="15340" spans="1:14" x14ac:dyDescent="0.3">
      <c r="A15340" t="s">
        <v>46204</v>
      </c>
      <c r="B15340" t="s">
        <v>31811</v>
      </c>
      <c r="C15340" t="s">
        <v>46205</v>
      </c>
      <c r="D15340" t="s">
        <v>46206</v>
      </c>
      <c r="E15340" t="s">
        <v>40</v>
      </c>
      <c r="F15340" s="7">
        <v>553.15</v>
      </c>
      <c r="G15340" t="s">
        <v>33</v>
      </c>
      <c r="H15340" t="s">
        <v>31814</v>
      </c>
      <c r="I15340" t="s">
        <v>31819</v>
      </c>
      <c r="M15340" t="s">
        <v>36</v>
      </c>
      <c r="N15340" t="str">
        <f>IF(AND(PESQUISA!$B$3&lt;&gt;"",OR(PESQUISA!$B$4="TODAS",B15340=PESQUISA!$B$4),ISNUMBER(SEARCH(PESQUISA!$B$3,D15340))),ROW()-1,"")</f>
        <v/>
      </c>
    </row>
    <row r="15341" spans="1:14" x14ac:dyDescent="0.3">
      <c r="A15341" t="s">
        <v>46207</v>
      </c>
      <c r="B15341" t="s">
        <v>31811</v>
      </c>
      <c r="C15341" t="s">
        <v>46208</v>
      </c>
      <c r="D15341" t="s">
        <v>46209</v>
      </c>
      <c r="E15341" t="s">
        <v>40</v>
      </c>
      <c r="F15341" s="7">
        <v>87.91</v>
      </c>
      <c r="G15341" t="s">
        <v>33</v>
      </c>
      <c r="H15341" t="s">
        <v>31814</v>
      </c>
      <c r="I15341" t="s">
        <v>31819</v>
      </c>
      <c r="M15341" t="s">
        <v>36</v>
      </c>
      <c r="N15341" t="str">
        <f>IF(AND(PESQUISA!$B$3&lt;&gt;"",OR(PESQUISA!$B$4="TODAS",B15341=PESQUISA!$B$4),ISNUMBER(SEARCH(PESQUISA!$B$3,D15341))),ROW()-1,"")</f>
        <v/>
      </c>
    </row>
    <row r="15342" spans="1:14" x14ac:dyDescent="0.3">
      <c r="A15342" t="s">
        <v>46210</v>
      </c>
      <c r="B15342" t="s">
        <v>31811</v>
      </c>
      <c r="C15342" t="s">
        <v>46211</v>
      </c>
      <c r="D15342" t="s">
        <v>46212</v>
      </c>
      <c r="E15342" t="s">
        <v>40</v>
      </c>
      <c r="F15342" s="7">
        <v>857.94</v>
      </c>
      <c r="G15342" t="s">
        <v>33</v>
      </c>
      <c r="H15342" t="s">
        <v>31814</v>
      </c>
      <c r="I15342" t="s">
        <v>31819</v>
      </c>
      <c r="M15342" t="s">
        <v>36</v>
      </c>
      <c r="N15342" t="str">
        <f>IF(AND(PESQUISA!$B$3&lt;&gt;"",OR(PESQUISA!$B$4="TODAS",B15342=PESQUISA!$B$4),ISNUMBER(SEARCH(PESQUISA!$B$3,D15342))),ROW()-1,"")</f>
        <v/>
      </c>
    </row>
    <row r="15343" spans="1:14" x14ac:dyDescent="0.3">
      <c r="A15343" t="s">
        <v>46213</v>
      </c>
      <c r="B15343" t="s">
        <v>31811</v>
      </c>
      <c r="C15343" t="s">
        <v>46214</v>
      </c>
      <c r="D15343" t="s">
        <v>46215</v>
      </c>
      <c r="E15343" t="s">
        <v>40</v>
      </c>
      <c r="F15343" s="7">
        <v>106.42</v>
      </c>
      <c r="G15343" t="s">
        <v>33</v>
      </c>
      <c r="H15343" t="s">
        <v>31814</v>
      </c>
      <c r="I15343" t="s">
        <v>31819</v>
      </c>
      <c r="M15343" t="s">
        <v>36</v>
      </c>
      <c r="N15343" t="str">
        <f>IF(AND(PESQUISA!$B$3&lt;&gt;"",OR(PESQUISA!$B$4="TODAS",B15343=PESQUISA!$B$4),ISNUMBER(SEARCH(PESQUISA!$B$3,D15343))),ROW()-1,"")</f>
        <v/>
      </c>
    </row>
    <row r="15344" spans="1:14" x14ac:dyDescent="0.3">
      <c r="A15344" t="s">
        <v>46216</v>
      </c>
      <c r="B15344" t="s">
        <v>31811</v>
      </c>
      <c r="C15344" t="s">
        <v>46217</v>
      </c>
      <c r="D15344" t="s">
        <v>46218</v>
      </c>
      <c r="E15344" t="s">
        <v>40</v>
      </c>
      <c r="F15344" s="7">
        <v>92.37</v>
      </c>
      <c r="G15344" t="s">
        <v>33</v>
      </c>
      <c r="H15344" t="s">
        <v>31814</v>
      </c>
      <c r="I15344" t="s">
        <v>31819</v>
      </c>
      <c r="M15344" t="s">
        <v>36</v>
      </c>
      <c r="N15344" t="str">
        <f>IF(AND(PESQUISA!$B$3&lt;&gt;"",OR(PESQUISA!$B$4="TODAS",B15344=PESQUISA!$B$4),ISNUMBER(SEARCH(PESQUISA!$B$3,D15344))),ROW()-1,"")</f>
        <v/>
      </c>
    </row>
    <row r="15345" spans="1:14" x14ac:dyDescent="0.3">
      <c r="A15345" t="s">
        <v>46219</v>
      </c>
      <c r="B15345" t="s">
        <v>31811</v>
      </c>
      <c r="C15345" t="s">
        <v>46220</v>
      </c>
      <c r="D15345" t="s">
        <v>46221</v>
      </c>
      <c r="E15345" t="s">
        <v>40</v>
      </c>
      <c r="F15345" s="7">
        <v>61.57</v>
      </c>
      <c r="G15345" t="s">
        <v>33</v>
      </c>
      <c r="H15345" t="s">
        <v>31814</v>
      </c>
      <c r="I15345" t="s">
        <v>31819</v>
      </c>
      <c r="M15345" t="s">
        <v>36</v>
      </c>
      <c r="N15345" t="str">
        <f>IF(AND(PESQUISA!$B$3&lt;&gt;"",OR(PESQUISA!$B$4="TODAS",B15345=PESQUISA!$B$4),ISNUMBER(SEARCH(PESQUISA!$B$3,D15345))),ROW()-1,"")</f>
        <v/>
      </c>
    </row>
    <row r="15346" spans="1:14" x14ac:dyDescent="0.3">
      <c r="A15346" t="s">
        <v>46222</v>
      </c>
      <c r="B15346" t="s">
        <v>31811</v>
      </c>
      <c r="C15346" t="s">
        <v>46223</v>
      </c>
      <c r="D15346" t="s">
        <v>46224</v>
      </c>
      <c r="E15346" t="s">
        <v>40</v>
      </c>
      <c r="F15346" s="7">
        <v>52.81</v>
      </c>
      <c r="G15346" t="s">
        <v>33</v>
      </c>
      <c r="H15346" t="s">
        <v>31814</v>
      </c>
      <c r="I15346" t="s">
        <v>31819</v>
      </c>
      <c r="M15346" t="s">
        <v>36</v>
      </c>
      <c r="N15346" t="str">
        <f>IF(AND(PESQUISA!$B$3&lt;&gt;"",OR(PESQUISA!$B$4="TODAS",B15346=PESQUISA!$B$4),ISNUMBER(SEARCH(PESQUISA!$B$3,D15346))),ROW()-1,"")</f>
        <v/>
      </c>
    </row>
    <row r="15347" spans="1:14" x14ac:dyDescent="0.3">
      <c r="A15347" t="s">
        <v>46225</v>
      </c>
      <c r="B15347" t="s">
        <v>31811</v>
      </c>
      <c r="C15347" t="s">
        <v>46226</v>
      </c>
      <c r="D15347" t="s">
        <v>46227</v>
      </c>
      <c r="E15347" t="s">
        <v>40</v>
      </c>
      <c r="F15347" s="7">
        <v>248.46</v>
      </c>
      <c r="G15347" t="s">
        <v>33</v>
      </c>
      <c r="H15347" t="s">
        <v>31814</v>
      </c>
      <c r="I15347" t="s">
        <v>31819</v>
      </c>
      <c r="M15347" t="s">
        <v>36</v>
      </c>
      <c r="N15347" t="str">
        <f>IF(AND(PESQUISA!$B$3&lt;&gt;"",OR(PESQUISA!$B$4="TODAS",B15347=PESQUISA!$B$4),ISNUMBER(SEARCH(PESQUISA!$B$3,D15347))),ROW()-1,"")</f>
        <v/>
      </c>
    </row>
    <row r="15348" spans="1:14" x14ac:dyDescent="0.3">
      <c r="A15348" t="s">
        <v>46228</v>
      </c>
      <c r="B15348" t="s">
        <v>31811</v>
      </c>
      <c r="C15348" t="s">
        <v>46229</v>
      </c>
      <c r="D15348" t="s">
        <v>46230</v>
      </c>
      <c r="E15348" t="s">
        <v>40</v>
      </c>
      <c r="F15348" s="7">
        <v>155.05000000000001</v>
      </c>
      <c r="G15348" t="s">
        <v>33</v>
      </c>
      <c r="H15348" t="s">
        <v>31814</v>
      </c>
      <c r="I15348" t="s">
        <v>31819</v>
      </c>
      <c r="M15348" t="s">
        <v>36</v>
      </c>
      <c r="N15348" t="str">
        <f>IF(AND(PESQUISA!$B$3&lt;&gt;"",OR(PESQUISA!$B$4="TODAS",B15348=PESQUISA!$B$4),ISNUMBER(SEARCH(PESQUISA!$B$3,D15348))),ROW()-1,"")</f>
        <v/>
      </c>
    </row>
    <row r="15349" spans="1:14" x14ac:dyDescent="0.3">
      <c r="A15349" t="s">
        <v>46231</v>
      </c>
      <c r="B15349" t="s">
        <v>31811</v>
      </c>
      <c r="C15349" t="s">
        <v>46232</v>
      </c>
      <c r="D15349" t="s">
        <v>46233</v>
      </c>
      <c r="E15349" t="s">
        <v>40</v>
      </c>
      <c r="F15349" s="7">
        <v>339.29</v>
      </c>
      <c r="G15349" t="s">
        <v>33</v>
      </c>
      <c r="H15349" t="s">
        <v>31814</v>
      </c>
      <c r="I15349" t="s">
        <v>31819</v>
      </c>
      <c r="M15349" t="s">
        <v>36</v>
      </c>
      <c r="N15349" t="str">
        <f>IF(AND(PESQUISA!$B$3&lt;&gt;"",OR(PESQUISA!$B$4="TODAS",B15349=PESQUISA!$B$4),ISNUMBER(SEARCH(PESQUISA!$B$3,D15349))),ROW()-1,"")</f>
        <v/>
      </c>
    </row>
    <row r="15350" spans="1:14" x14ac:dyDescent="0.3">
      <c r="A15350" t="s">
        <v>46234</v>
      </c>
      <c r="B15350" t="s">
        <v>31811</v>
      </c>
      <c r="C15350" t="s">
        <v>46235</v>
      </c>
      <c r="D15350" t="s">
        <v>46236</v>
      </c>
      <c r="E15350" t="s">
        <v>40</v>
      </c>
      <c r="F15350" s="7">
        <v>56.35</v>
      </c>
      <c r="G15350" t="s">
        <v>33</v>
      </c>
      <c r="H15350" t="s">
        <v>31814</v>
      </c>
      <c r="I15350" t="s">
        <v>31819</v>
      </c>
      <c r="M15350" t="s">
        <v>36</v>
      </c>
      <c r="N15350" t="str">
        <f>IF(AND(PESQUISA!$B$3&lt;&gt;"",OR(PESQUISA!$B$4="TODAS",B15350=PESQUISA!$B$4),ISNUMBER(SEARCH(PESQUISA!$B$3,D15350))),ROW()-1,"")</f>
        <v/>
      </c>
    </row>
    <row r="15351" spans="1:14" x14ac:dyDescent="0.3">
      <c r="A15351" t="s">
        <v>46237</v>
      </c>
      <c r="B15351" t="s">
        <v>31811</v>
      </c>
      <c r="C15351" t="s">
        <v>46238</v>
      </c>
      <c r="D15351" t="s">
        <v>46239</v>
      </c>
      <c r="E15351" t="s">
        <v>40</v>
      </c>
      <c r="F15351" s="7">
        <v>588.86</v>
      </c>
      <c r="G15351" t="s">
        <v>33</v>
      </c>
      <c r="H15351" t="s">
        <v>31814</v>
      </c>
      <c r="I15351" t="s">
        <v>31819</v>
      </c>
      <c r="M15351" t="s">
        <v>36</v>
      </c>
      <c r="N15351" t="str">
        <f>IF(AND(PESQUISA!$B$3&lt;&gt;"",OR(PESQUISA!$B$4="TODAS",B15351=PESQUISA!$B$4),ISNUMBER(SEARCH(PESQUISA!$B$3,D15351))),ROW()-1,"")</f>
        <v/>
      </c>
    </row>
    <row r="15352" spans="1:14" x14ac:dyDescent="0.3">
      <c r="A15352" t="s">
        <v>46240</v>
      </c>
      <c r="B15352" t="s">
        <v>31811</v>
      </c>
      <c r="C15352" t="s">
        <v>46241</v>
      </c>
      <c r="D15352" t="s">
        <v>46242</v>
      </c>
      <c r="E15352" t="s">
        <v>40</v>
      </c>
      <c r="F15352" s="7">
        <v>59.45</v>
      </c>
      <c r="G15352" t="s">
        <v>33</v>
      </c>
      <c r="H15352" t="s">
        <v>31814</v>
      </c>
      <c r="I15352" t="s">
        <v>31819</v>
      </c>
      <c r="M15352" t="s">
        <v>36</v>
      </c>
      <c r="N15352" t="str">
        <f>IF(AND(PESQUISA!$B$3&lt;&gt;"",OR(PESQUISA!$B$4="TODAS",B15352=PESQUISA!$B$4),ISNUMBER(SEARCH(PESQUISA!$B$3,D15352))),ROW()-1,"")</f>
        <v/>
      </c>
    </row>
    <row r="15353" spans="1:14" x14ac:dyDescent="0.3">
      <c r="A15353" t="s">
        <v>46243</v>
      </c>
      <c r="B15353" t="s">
        <v>31811</v>
      </c>
      <c r="C15353" t="s">
        <v>46244</v>
      </c>
      <c r="D15353" t="s">
        <v>46245</v>
      </c>
      <c r="E15353" t="s">
        <v>40</v>
      </c>
      <c r="F15353" s="7">
        <v>81.209999999999994</v>
      </c>
      <c r="G15353" t="s">
        <v>33</v>
      </c>
      <c r="H15353" t="s">
        <v>31814</v>
      </c>
      <c r="I15353" t="s">
        <v>31819</v>
      </c>
      <c r="M15353" t="s">
        <v>36</v>
      </c>
      <c r="N15353" t="str">
        <f>IF(AND(PESQUISA!$B$3&lt;&gt;"",OR(PESQUISA!$B$4="TODAS",B15353=PESQUISA!$B$4),ISNUMBER(SEARCH(PESQUISA!$B$3,D15353))),ROW()-1,"")</f>
        <v/>
      </c>
    </row>
    <row r="15354" spans="1:14" x14ac:dyDescent="0.3">
      <c r="A15354" t="s">
        <v>46246</v>
      </c>
      <c r="B15354" t="s">
        <v>31811</v>
      </c>
      <c r="C15354" t="s">
        <v>46247</v>
      </c>
      <c r="D15354" t="s">
        <v>46248</v>
      </c>
      <c r="E15354" t="s">
        <v>40</v>
      </c>
      <c r="F15354" s="7">
        <v>6.83</v>
      </c>
      <c r="G15354" t="s">
        <v>33</v>
      </c>
      <c r="H15354" t="s">
        <v>31814</v>
      </c>
      <c r="I15354" t="s">
        <v>31819</v>
      </c>
      <c r="M15354" t="s">
        <v>36</v>
      </c>
      <c r="N15354" t="str">
        <f>IF(AND(PESQUISA!$B$3&lt;&gt;"",OR(PESQUISA!$B$4="TODAS",B15354=PESQUISA!$B$4),ISNUMBER(SEARCH(PESQUISA!$B$3,D15354))),ROW()-1,"")</f>
        <v/>
      </c>
    </row>
    <row r="15355" spans="1:14" x14ac:dyDescent="0.3">
      <c r="A15355" t="s">
        <v>46249</v>
      </c>
      <c r="B15355" t="s">
        <v>31811</v>
      </c>
      <c r="C15355" t="s">
        <v>46250</v>
      </c>
      <c r="D15355" t="s">
        <v>46251</v>
      </c>
      <c r="E15355" t="s">
        <v>40</v>
      </c>
      <c r="F15355" s="7">
        <v>5.86</v>
      </c>
      <c r="G15355" t="s">
        <v>33</v>
      </c>
      <c r="H15355" t="s">
        <v>31814</v>
      </c>
      <c r="I15355" t="s">
        <v>31819</v>
      </c>
      <c r="M15355" t="s">
        <v>36</v>
      </c>
      <c r="N15355" t="str">
        <f>IF(AND(PESQUISA!$B$3&lt;&gt;"",OR(PESQUISA!$B$4="TODAS",B15355=PESQUISA!$B$4),ISNUMBER(SEARCH(PESQUISA!$B$3,D15355))),ROW()-1,"")</f>
        <v/>
      </c>
    </row>
    <row r="15356" spans="1:14" x14ac:dyDescent="0.3">
      <c r="A15356" t="s">
        <v>46252</v>
      </c>
      <c r="B15356" t="s">
        <v>31811</v>
      </c>
      <c r="C15356" t="s">
        <v>46253</v>
      </c>
      <c r="D15356" t="s">
        <v>46254</v>
      </c>
      <c r="E15356" t="s">
        <v>40</v>
      </c>
      <c r="F15356" s="7">
        <v>4.7</v>
      </c>
      <c r="G15356" t="s">
        <v>33</v>
      </c>
      <c r="H15356" t="s">
        <v>31814</v>
      </c>
      <c r="I15356" t="s">
        <v>31819</v>
      </c>
      <c r="M15356" t="s">
        <v>36</v>
      </c>
      <c r="N15356" t="str">
        <f>IF(AND(PESQUISA!$B$3&lt;&gt;"",OR(PESQUISA!$B$4="TODAS",B15356=PESQUISA!$B$4),ISNUMBER(SEARCH(PESQUISA!$B$3,D15356))),ROW()-1,"")</f>
        <v/>
      </c>
    </row>
    <row r="15357" spans="1:14" x14ac:dyDescent="0.3">
      <c r="A15357" t="s">
        <v>46255</v>
      </c>
      <c r="B15357" t="s">
        <v>31811</v>
      </c>
      <c r="C15357" t="s">
        <v>46256</v>
      </c>
      <c r="D15357" t="s">
        <v>46257</v>
      </c>
      <c r="E15357" t="s">
        <v>40</v>
      </c>
      <c r="F15357" s="7">
        <v>8.36</v>
      </c>
      <c r="G15357" t="s">
        <v>33</v>
      </c>
      <c r="H15357" t="s">
        <v>31814</v>
      </c>
      <c r="I15357" t="s">
        <v>31819</v>
      </c>
      <c r="M15357" t="s">
        <v>36</v>
      </c>
      <c r="N15357" t="str">
        <f>IF(AND(PESQUISA!$B$3&lt;&gt;"",OR(PESQUISA!$B$4="TODAS",B15357=PESQUISA!$B$4),ISNUMBER(SEARCH(PESQUISA!$B$3,D15357))),ROW()-1,"")</f>
        <v/>
      </c>
    </row>
    <row r="15358" spans="1:14" x14ac:dyDescent="0.3">
      <c r="A15358" t="s">
        <v>46258</v>
      </c>
      <c r="B15358" t="s">
        <v>31811</v>
      </c>
      <c r="C15358" t="s">
        <v>46259</v>
      </c>
      <c r="D15358" t="s">
        <v>46260</v>
      </c>
      <c r="E15358" t="s">
        <v>40</v>
      </c>
      <c r="F15358" s="7">
        <v>19.239999999999998</v>
      </c>
      <c r="G15358" t="s">
        <v>33</v>
      </c>
      <c r="H15358" t="s">
        <v>31814</v>
      </c>
      <c r="I15358" t="s">
        <v>31819</v>
      </c>
      <c r="M15358" t="s">
        <v>36</v>
      </c>
      <c r="N15358" t="str">
        <f>IF(AND(PESQUISA!$B$3&lt;&gt;"",OR(PESQUISA!$B$4="TODAS",B15358=PESQUISA!$B$4),ISNUMBER(SEARCH(PESQUISA!$B$3,D15358))),ROW()-1,"")</f>
        <v/>
      </c>
    </row>
    <row r="15359" spans="1:14" x14ac:dyDescent="0.3">
      <c r="A15359" t="s">
        <v>46261</v>
      </c>
      <c r="B15359" t="s">
        <v>31811</v>
      </c>
      <c r="C15359" t="s">
        <v>46262</v>
      </c>
      <c r="D15359" t="s">
        <v>46263</v>
      </c>
      <c r="E15359" t="s">
        <v>40</v>
      </c>
      <c r="F15359" s="7">
        <v>22.2</v>
      </c>
      <c r="G15359" t="s">
        <v>33</v>
      </c>
      <c r="H15359" t="s">
        <v>31814</v>
      </c>
      <c r="I15359" t="s">
        <v>31819</v>
      </c>
      <c r="M15359" t="s">
        <v>36</v>
      </c>
      <c r="N15359" t="str">
        <f>IF(AND(PESQUISA!$B$3&lt;&gt;"",OR(PESQUISA!$B$4="TODAS",B15359=PESQUISA!$B$4),ISNUMBER(SEARCH(PESQUISA!$B$3,D15359))),ROW()-1,"")</f>
        <v/>
      </c>
    </row>
    <row r="15360" spans="1:14" x14ac:dyDescent="0.3">
      <c r="A15360" t="s">
        <v>46264</v>
      </c>
      <c r="B15360" t="s">
        <v>31811</v>
      </c>
      <c r="C15360" t="s">
        <v>46265</v>
      </c>
      <c r="D15360" t="s">
        <v>46266</v>
      </c>
      <c r="E15360" t="s">
        <v>40</v>
      </c>
      <c r="F15360" s="7">
        <v>25.66</v>
      </c>
      <c r="G15360" t="s">
        <v>33</v>
      </c>
      <c r="H15360" t="s">
        <v>31814</v>
      </c>
      <c r="I15360" t="s">
        <v>31819</v>
      </c>
      <c r="M15360" t="s">
        <v>36</v>
      </c>
      <c r="N15360" t="str">
        <f>IF(AND(PESQUISA!$B$3&lt;&gt;"",OR(PESQUISA!$B$4="TODAS",B15360=PESQUISA!$B$4),ISNUMBER(SEARCH(PESQUISA!$B$3,D15360))),ROW()-1,"")</f>
        <v/>
      </c>
    </row>
    <row r="15361" spans="1:14" x14ac:dyDescent="0.3">
      <c r="A15361" t="s">
        <v>46267</v>
      </c>
      <c r="B15361" t="s">
        <v>31811</v>
      </c>
      <c r="C15361" t="s">
        <v>46268</v>
      </c>
      <c r="D15361" t="s">
        <v>46269</v>
      </c>
      <c r="E15361" t="s">
        <v>40</v>
      </c>
      <c r="F15361" s="7">
        <v>47.91</v>
      </c>
      <c r="G15361" t="s">
        <v>33</v>
      </c>
      <c r="H15361" t="s">
        <v>31814</v>
      </c>
      <c r="I15361" t="s">
        <v>31819</v>
      </c>
      <c r="M15361" t="s">
        <v>36</v>
      </c>
      <c r="N15361" t="str">
        <f>IF(AND(PESQUISA!$B$3&lt;&gt;"",OR(PESQUISA!$B$4="TODAS",B15361=PESQUISA!$B$4),ISNUMBER(SEARCH(PESQUISA!$B$3,D15361))),ROW()-1,"")</f>
        <v/>
      </c>
    </row>
    <row r="15362" spans="1:14" x14ac:dyDescent="0.3">
      <c r="A15362" t="s">
        <v>46270</v>
      </c>
      <c r="B15362" t="s">
        <v>31811</v>
      </c>
      <c r="C15362" t="s">
        <v>46271</v>
      </c>
      <c r="D15362" t="s">
        <v>46272</v>
      </c>
      <c r="E15362" t="s">
        <v>40</v>
      </c>
      <c r="F15362" s="7">
        <v>61.62</v>
      </c>
      <c r="G15362" t="s">
        <v>33</v>
      </c>
      <c r="H15362" t="s">
        <v>31814</v>
      </c>
      <c r="I15362" t="s">
        <v>31819</v>
      </c>
      <c r="M15362" t="s">
        <v>36</v>
      </c>
      <c r="N15362" t="str">
        <f>IF(AND(PESQUISA!$B$3&lt;&gt;"",OR(PESQUISA!$B$4="TODAS",B15362=PESQUISA!$B$4),ISNUMBER(SEARCH(PESQUISA!$B$3,D15362))),ROW()-1,"")</f>
        <v/>
      </c>
    </row>
    <row r="15363" spans="1:14" x14ac:dyDescent="0.3">
      <c r="A15363" t="s">
        <v>46273</v>
      </c>
      <c r="B15363" t="s">
        <v>31811</v>
      </c>
      <c r="C15363" t="s">
        <v>46274</v>
      </c>
      <c r="D15363" t="s">
        <v>46275</v>
      </c>
      <c r="E15363" t="s">
        <v>40</v>
      </c>
      <c r="F15363" s="7">
        <v>76.569999999999993</v>
      </c>
      <c r="G15363" t="s">
        <v>33</v>
      </c>
      <c r="H15363" t="s">
        <v>31814</v>
      </c>
      <c r="I15363" t="s">
        <v>31819</v>
      </c>
      <c r="M15363" t="s">
        <v>36</v>
      </c>
      <c r="N15363" t="str">
        <f>IF(AND(PESQUISA!$B$3&lt;&gt;"",OR(PESQUISA!$B$4="TODAS",B15363=PESQUISA!$B$4),ISNUMBER(SEARCH(PESQUISA!$B$3,D15363))),ROW()-1,"")</f>
        <v/>
      </c>
    </row>
    <row r="15364" spans="1:14" x14ac:dyDescent="0.3">
      <c r="A15364" t="s">
        <v>46276</v>
      </c>
      <c r="B15364" t="s">
        <v>31811</v>
      </c>
      <c r="C15364" t="s">
        <v>46277</v>
      </c>
      <c r="D15364" t="s">
        <v>46278</v>
      </c>
      <c r="E15364" t="s">
        <v>40</v>
      </c>
      <c r="F15364" s="7">
        <v>80.52</v>
      </c>
      <c r="G15364" t="s">
        <v>33</v>
      </c>
      <c r="H15364" t="s">
        <v>31814</v>
      </c>
      <c r="I15364" t="s">
        <v>31819</v>
      </c>
      <c r="M15364" t="s">
        <v>36</v>
      </c>
      <c r="N15364" t="str">
        <f>IF(AND(PESQUISA!$B$3&lt;&gt;"",OR(PESQUISA!$B$4="TODAS",B15364=PESQUISA!$B$4),ISNUMBER(SEARCH(PESQUISA!$B$3,D15364))),ROW()-1,"")</f>
        <v/>
      </c>
    </row>
    <row r="15365" spans="1:14" x14ac:dyDescent="0.3">
      <c r="A15365" t="s">
        <v>46279</v>
      </c>
      <c r="B15365" t="s">
        <v>31811</v>
      </c>
      <c r="C15365" t="s">
        <v>46280</v>
      </c>
      <c r="D15365" t="s">
        <v>46281</v>
      </c>
      <c r="E15365" t="s">
        <v>40</v>
      </c>
      <c r="F15365" s="7">
        <v>29.46</v>
      </c>
      <c r="G15365" t="s">
        <v>33</v>
      </c>
      <c r="H15365" t="s">
        <v>31814</v>
      </c>
      <c r="I15365" t="s">
        <v>31819</v>
      </c>
      <c r="M15365" t="s">
        <v>36</v>
      </c>
      <c r="N15365" t="str">
        <f>IF(AND(PESQUISA!$B$3&lt;&gt;"",OR(PESQUISA!$B$4="TODAS",B15365=PESQUISA!$B$4),ISNUMBER(SEARCH(PESQUISA!$B$3,D15365))),ROW()-1,"")</f>
        <v/>
      </c>
    </row>
    <row r="15366" spans="1:14" x14ac:dyDescent="0.3">
      <c r="A15366" t="s">
        <v>46282</v>
      </c>
      <c r="B15366" t="s">
        <v>31811</v>
      </c>
      <c r="C15366" t="s">
        <v>46283</v>
      </c>
      <c r="D15366" t="s">
        <v>46284</v>
      </c>
      <c r="E15366" t="s">
        <v>40</v>
      </c>
      <c r="F15366" s="7">
        <v>51.33</v>
      </c>
      <c r="G15366" t="s">
        <v>33</v>
      </c>
      <c r="H15366" t="s">
        <v>31814</v>
      </c>
      <c r="I15366" t="s">
        <v>31819</v>
      </c>
      <c r="M15366" t="s">
        <v>36</v>
      </c>
      <c r="N15366" t="str">
        <f>IF(AND(PESQUISA!$B$3&lt;&gt;"",OR(PESQUISA!$B$4="TODAS",B15366=PESQUISA!$B$4),ISNUMBER(SEARCH(PESQUISA!$B$3,D15366))),ROW()-1,"")</f>
        <v/>
      </c>
    </row>
    <row r="15367" spans="1:14" x14ac:dyDescent="0.3">
      <c r="A15367" t="s">
        <v>46285</v>
      </c>
      <c r="B15367" t="s">
        <v>31811</v>
      </c>
      <c r="C15367" t="s">
        <v>46286</v>
      </c>
      <c r="D15367" t="s">
        <v>46287</v>
      </c>
      <c r="E15367" t="s">
        <v>40</v>
      </c>
      <c r="F15367" s="7">
        <v>32.94</v>
      </c>
      <c r="G15367" t="s">
        <v>33</v>
      </c>
      <c r="H15367" t="s">
        <v>31814</v>
      </c>
      <c r="I15367" t="s">
        <v>31819</v>
      </c>
      <c r="M15367" t="s">
        <v>36</v>
      </c>
      <c r="N15367" t="str">
        <f>IF(AND(PESQUISA!$B$3&lt;&gt;"",OR(PESQUISA!$B$4="TODAS",B15367=PESQUISA!$B$4),ISNUMBER(SEARCH(PESQUISA!$B$3,D15367))),ROW()-1,"")</f>
        <v/>
      </c>
    </row>
    <row r="15368" spans="1:14" x14ac:dyDescent="0.3">
      <c r="A15368" t="s">
        <v>46288</v>
      </c>
      <c r="B15368" t="s">
        <v>31811</v>
      </c>
      <c r="C15368" t="s">
        <v>46289</v>
      </c>
      <c r="D15368" t="s">
        <v>46290</v>
      </c>
      <c r="E15368" t="s">
        <v>40</v>
      </c>
      <c r="F15368" s="7">
        <v>53.05</v>
      </c>
      <c r="G15368" t="s">
        <v>33</v>
      </c>
      <c r="H15368" t="s">
        <v>31814</v>
      </c>
      <c r="I15368" t="s">
        <v>31819</v>
      </c>
      <c r="M15368" t="s">
        <v>36</v>
      </c>
      <c r="N15368" t="str">
        <f>IF(AND(PESQUISA!$B$3&lt;&gt;"",OR(PESQUISA!$B$4="TODAS",B15368=PESQUISA!$B$4),ISNUMBER(SEARCH(PESQUISA!$B$3,D15368))),ROW()-1,"")</f>
        <v/>
      </c>
    </row>
    <row r="15369" spans="1:14" x14ac:dyDescent="0.3">
      <c r="A15369" t="s">
        <v>46291</v>
      </c>
      <c r="B15369" t="s">
        <v>31811</v>
      </c>
      <c r="C15369" t="s">
        <v>46292</v>
      </c>
      <c r="D15369" t="s">
        <v>46293</v>
      </c>
      <c r="E15369" t="s">
        <v>40</v>
      </c>
      <c r="F15369" s="7">
        <v>42.45</v>
      </c>
      <c r="G15369" t="s">
        <v>33</v>
      </c>
      <c r="H15369" t="s">
        <v>31814</v>
      </c>
      <c r="I15369" t="s">
        <v>31819</v>
      </c>
      <c r="M15369" t="s">
        <v>36</v>
      </c>
      <c r="N15369" t="str">
        <f>IF(AND(PESQUISA!$B$3&lt;&gt;"",OR(PESQUISA!$B$4="TODAS",B15369=PESQUISA!$B$4),ISNUMBER(SEARCH(PESQUISA!$B$3,D15369))),ROW()-1,"")</f>
        <v/>
      </c>
    </row>
    <row r="15370" spans="1:14" x14ac:dyDescent="0.3">
      <c r="A15370" t="s">
        <v>46294</v>
      </c>
      <c r="B15370" t="s">
        <v>31811</v>
      </c>
      <c r="C15370" t="s">
        <v>46295</v>
      </c>
      <c r="D15370" t="s">
        <v>46296</v>
      </c>
      <c r="E15370" t="s">
        <v>40</v>
      </c>
      <c r="G15370" t="s">
        <v>33</v>
      </c>
      <c r="H15370" t="s">
        <v>31814</v>
      </c>
      <c r="I15370" t="s">
        <v>32347</v>
      </c>
      <c r="M15370" t="s">
        <v>53</v>
      </c>
      <c r="N15370" t="str">
        <f>IF(AND(PESQUISA!$B$3&lt;&gt;"",OR(PESQUISA!$B$4="TODAS",B15370=PESQUISA!$B$4),ISNUMBER(SEARCH(PESQUISA!$B$3,D15370))),ROW()-1,"")</f>
        <v/>
      </c>
    </row>
    <row r="15371" spans="1:14" x14ac:dyDescent="0.3">
      <c r="A15371" t="s">
        <v>46297</v>
      </c>
      <c r="B15371" t="s">
        <v>31811</v>
      </c>
      <c r="C15371" t="s">
        <v>46298</v>
      </c>
      <c r="D15371" t="s">
        <v>46299</v>
      </c>
      <c r="E15371" t="s">
        <v>40</v>
      </c>
      <c r="F15371" s="7">
        <v>1.53</v>
      </c>
      <c r="G15371" t="s">
        <v>33</v>
      </c>
      <c r="H15371" t="s">
        <v>31814</v>
      </c>
      <c r="I15371" t="s">
        <v>31819</v>
      </c>
      <c r="M15371" t="s">
        <v>36</v>
      </c>
      <c r="N15371" t="str">
        <f>IF(AND(PESQUISA!$B$3&lt;&gt;"",OR(PESQUISA!$B$4="TODAS",B15371=PESQUISA!$B$4),ISNUMBER(SEARCH(PESQUISA!$B$3,D15371))),ROW()-1,"")</f>
        <v/>
      </c>
    </row>
    <row r="15372" spans="1:14" x14ac:dyDescent="0.3">
      <c r="A15372" t="s">
        <v>46300</v>
      </c>
      <c r="B15372" t="s">
        <v>31811</v>
      </c>
      <c r="C15372" t="s">
        <v>46301</v>
      </c>
      <c r="D15372" t="s">
        <v>46302</v>
      </c>
      <c r="E15372" t="s">
        <v>60</v>
      </c>
      <c r="F15372" s="7">
        <v>3.81</v>
      </c>
      <c r="G15372" t="s">
        <v>33</v>
      </c>
      <c r="H15372" t="s">
        <v>31814</v>
      </c>
      <c r="I15372" t="s">
        <v>31819</v>
      </c>
      <c r="M15372" t="s">
        <v>36</v>
      </c>
      <c r="N15372" t="str">
        <f>IF(AND(PESQUISA!$B$3&lt;&gt;"",OR(PESQUISA!$B$4="TODAS",B15372=PESQUISA!$B$4),ISNUMBER(SEARCH(PESQUISA!$B$3,D15372))),ROW()-1,"")</f>
        <v/>
      </c>
    </row>
    <row r="15373" spans="1:14" x14ac:dyDescent="0.3">
      <c r="A15373" t="s">
        <v>46303</v>
      </c>
      <c r="B15373" t="s">
        <v>31811</v>
      </c>
      <c r="C15373" t="s">
        <v>46304</v>
      </c>
      <c r="D15373" t="s">
        <v>46305</v>
      </c>
      <c r="E15373" t="s">
        <v>29882</v>
      </c>
      <c r="F15373" s="7">
        <v>43.43</v>
      </c>
      <c r="G15373" t="s">
        <v>33</v>
      </c>
      <c r="H15373" t="s">
        <v>31814</v>
      </c>
      <c r="I15373" t="s">
        <v>31819</v>
      </c>
      <c r="M15373" t="s">
        <v>36</v>
      </c>
      <c r="N15373" t="str">
        <f>IF(AND(PESQUISA!$B$3&lt;&gt;"",OR(PESQUISA!$B$4="TODAS",B15373=PESQUISA!$B$4),ISNUMBER(SEARCH(PESQUISA!$B$3,D15373))),ROW()-1,"")</f>
        <v/>
      </c>
    </row>
    <row r="15374" spans="1:14" x14ac:dyDescent="0.3">
      <c r="A15374" t="s">
        <v>46306</v>
      </c>
      <c r="B15374" t="s">
        <v>31811</v>
      </c>
      <c r="C15374" t="s">
        <v>46307</v>
      </c>
      <c r="D15374" t="s">
        <v>46308</v>
      </c>
      <c r="E15374" t="s">
        <v>29882</v>
      </c>
      <c r="F15374" s="7">
        <v>38.619999999999997</v>
      </c>
      <c r="G15374" t="s">
        <v>33</v>
      </c>
      <c r="H15374" t="s">
        <v>31814</v>
      </c>
      <c r="I15374" t="s">
        <v>31819</v>
      </c>
      <c r="M15374" t="s">
        <v>36</v>
      </c>
      <c r="N15374" t="str">
        <f>IF(AND(PESQUISA!$B$3&lt;&gt;"",OR(PESQUISA!$B$4="TODAS",B15374=PESQUISA!$B$4),ISNUMBER(SEARCH(PESQUISA!$B$3,D15374))),ROW()-1,"")</f>
        <v/>
      </c>
    </row>
    <row r="15375" spans="1:14" x14ac:dyDescent="0.3">
      <c r="A15375" t="s">
        <v>46309</v>
      </c>
      <c r="B15375" t="s">
        <v>31811</v>
      </c>
      <c r="C15375" t="s">
        <v>46310</v>
      </c>
      <c r="D15375" t="s">
        <v>46311</v>
      </c>
      <c r="E15375" t="s">
        <v>29882</v>
      </c>
      <c r="F15375" s="7">
        <v>37.369999999999997</v>
      </c>
      <c r="G15375" t="s">
        <v>33</v>
      </c>
      <c r="H15375" t="s">
        <v>31814</v>
      </c>
      <c r="I15375" t="s">
        <v>31819</v>
      </c>
      <c r="M15375" t="s">
        <v>36</v>
      </c>
      <c r="N15375" t="str">
        <f>IF(AND(PESQUISA!$B$3&lt;&gt;"",OR(PESQUISA!$B$4="TODAS",B15375=PESQUISA!$B$4),ISNUMBER(SEARCH(PESQUISA!$B$3,D15375))),ROW()-1,"")</f>
        <v/>
      </c>
    </row>
    <row r="15376" spans="1:14" x14ac:dyDescent="0.3">
      <c r="A15376" t="s">
        <v>46312</v>
      </c>
      <c r="B15376" t="s">
        <v>31811</v>
      </c>
      <c r="C15376" t="s">
        <v>46313</v>
      </c>
      <c r="D15376" t="s">
        <v>46314</v>
      </c>
      <c r="E15376" t="s">
        <v>32</v>
      </c>
      <c r="F15376" s="7">
        <v>5.85</v>
      </c>
      <c r="G15376" t="s">
        <v>33</v>
      </c>
      <c r="H15376" t="s">
        <v>31814</v>
      </c>
      <c r="I15376" t="s">
        <v>31819</v>
      </c>
      <c r="M15376" t="s">
        <v>36</v>
      </c>
      <c r="N15376" t="str">
        <f>IF(AND(PESQUISA!$B$3&lt;&gt;"",OR(PESQUISA!$B$4="TODAS",B15376=PESQUISA!$B$4),ISNUMBER(SEARCH(PESQUISA!$B$3,D15376))),ROW()-1,"")</f>
        <v/>
      </c>
    </row>
    <row r="15377" spans="1:14" x14ac:dyDescent="0.3">
      <c r="A15377" t="s">
        <v>46315</v>
      </c>
      <c r="B15377" t="s">
        <v>31811</v>
      </c>
      <c r="C15377" t="s">
        <v>46316</v>
      </c>
      <c r="D15377" t="s">
        <v>46317</v>
      </c>
      <c r="E15377" t="s">
        <v>32</v>
      </c>
      <c r="F15377" s="7">
        <v>27.49</v>
      </c>
      <c r="G15377" t="s">
        <v>33</v>
      </c>
      <c r="H15377" t="s">
        <v>31814</v>
      </c>
      <c r="I15377" t="s">
        <v>31819</v>
      </c>
      <c r="M15377" t="s">
        <v>36</v>
      </c>
      <c r="N15377" t="str">
        <f>IF(AND(PESQUISA!$B$3&lt;&gt;"",OR(PESQUISA!$B$4="TODAS",B15377=PESQUISA!$B$4),ISNUMBER(SEARCH(PESQUISA!$B$3,D15377))),ROW()-1,"")</f>
        <v/>
      </c>
    </row>
    <row r="15378" spans="1:14" x14ac:dyDescent="0.3">
      <c r="A15378" t="s">
        <v>46318</v>
      </c>
      <c r="B15378" t="s">
        <v>31811</v>
      </c>
      <c r="C15378" t="s">
        <v>46319</v>
      </c>
      <c r="D15378" t="s">
        <v>46320</v>
      </c>
      <c r="E15378" t="s">
        <v>40</v>
      </c>
      <c r="F15378" s="7">
        <v>4475</v>
      </c>
      <c r="G15378" t="s">
        <v>33</v>
      </c>
      <c r="H15378" t="s">
        <v>31814</v>
      </c>
      <c r="I15378" t="s">
        <v>32347</v>
      </c>
      <c r="M15378" t="s">
        <v>36</v>
      </c>
      <c r="N15378" t="str">
        <f>IF(AND(PESQUISA!$B$3&lt;&gt;"",OR(PESQUISA!$B$4="TODAS",B15378=PESQUISA!$B$4),ISNUMBER(SEARCH(PESQUISA!$B$3,D15378))),ROW()-1,"")</f>
        <v/>
      </c>
    </row>
    <row r="15379" spans="1:14" x14ac:dyDescent="0.3">
      <c r="A15379" t="s">
        <v>46321</v>
      </c>
      <c r="B15379" t="s">
        <v>31811</v>
      </c>
      <c r="C15379" t="s">
        <v>46322</v>
      </c>
      <c r="D15379" t="s">
        <v>46323</v>
      </c>
      <c r="E15379" t="s">
        <v>40</v>
      </c>
      <c r="F15379" s="7">
        <v>4014.46</v>
      </c>
      <c r="G15379" t="s">
        <v>33</v>
      </c>
      <c r="H15379" t="s">
        <v>31814</v>
      </c>
      <c r="I15379" t="s">
        <v>32347</v>
      </c>
      <c r="M15379" t="s">
        <v>36</v>
      </c>
      <c r="N15379" t="str">
        <f>IF(AND(PESQUISA!$B$3&lt;&gt;"",OR(PESQUISA!$B$4="TODAS",B15379=PESQUISA!$B$4),ISNUMBER(SEARCH(PESQUISA!$B$3,D15379))),ROW()-1,"")</f>
        <v/>
      </c>
    </row>
    <row r="15380" spans="1:14" x14ac:dyDescent="0.3">
      <c r="A15380" t="s">
        <v>46324</v>
      </c>
      <c r="B15380" t="s">
        <v>31811</v>
      </c>
      <c r="C15380" t="s">
        <v>46325</v>
      </c>
      <c r="D15380" t="s">
        <v>46326</v>
      </c>
      <c r="E15380" t="s">
        <v>40</v>
      </c>
      <c r="G15380" t="s">
        <v>33</v>
      </c>
      <c r="H15380" t="s">
        <v>31814</v>
      </c>
      <c r="I15380" t="s">
        <v>32347</v>
      </c>
      <c r="M15380" t="s">
        <v>53</v>
      </c>
      <c r="N15380" t="str">
        <f>IF(AND(PESQUISA!$B$3&lt;&gt;"",OR(PESQUISA!$B$4="TODAS",B15380=PESQUISA!$B$4),ISNUMBER(SEARCH(PESQUISA!$B$3,D15380))),ROW()-1,"")</f>
        <v/>
      </c>
    </row>
    <row r="15381" spans="1:14" x14ac:dyDescent="0.3">
      <c r="A15381" t="s">
        <v>46327</v>
      </c>
      <c r="B15381" t="s">
        <v>31811</v>
      </c>
      <c r="C15381" t="s">
        <v>46328</v>
      </c>
      <c r="D15381" t="s">
        <v>46329</v>
      </c>
      <c r="E15381" t="s">
        <v>40</v>
      </c>
      <c r="G15381" t="s">
        <v>33</v>
      </c>
      <c r="H15381" t="s">
        <v>31814</v>
      </c>
      <c r="I15381" t="s">
        <v>32347</v>
      </c>
      <c r="M15381" t="s">
        <v>53</v>
      </c>
      <c r="N15381" t="str">
        <f>IF(AND(PESQUISA!$B$3&lt;&gt;"",OR(PESQUISA!$B$4="TODAS",B15381=PESQUISA!$B$4),ISNUMBER(SEARCH(PESQUISA!$B$3,D15381))),ROW()-1,"")</f>
        <v/>
      </c>
    </row>
    <row r="15382" spans="1:14" x14ac:dyDescent="0.3">
      <c r="A15382" t="s">
        <v>46330</v>
      </c>
      <c r="B15382" t="s">
        <v>31811</v>
      </c>
      <c r="C15382" t="s">
        <v>46331</v>
      </c>
      <c r="D15382" t="s">
        <v>46332</v>
      </c>
      <c r="E15382" t="s">
        <v>40</v>
      </c>
      <c r="G15382" t="s">
        <v>33</v>
      </c>
      <c r="H15382" t="s">
        <v>31814</v>
      </c>
      <c r="I15382" t="s">
        <v>32347</v>
      </c>
      <c r="M15382" t="s">
        <v>53</v>
      </c>
      <c r="N15382" t="str">
        <f>IF(AND(PESQUISA!$B$3&lt;&gt;"",OR(PESQUISA!$B$4="TODAS",B15382=PESQUISA!$B$4),ISNUMBER(SEARCH(PESQUISA!$B$3,D15382))),ROW()-1,"")</f>
        <v/>
      </c>
    </row>
    <row r="15383" spans="1:14" x14ac:dyDescent="0.3">
      <c r="A15383" t="s">
        <v>46333</v>
      </c>
      <c r="B15383" t="s">
        <v>31811</v>
      </c>
      <c r="C15383" t="s">
        <v>46334</v>
      </c>
      <c r="D15383" t="s">
        <v>46335</v>
      </c>
      <c r="E15383" t="s">
        <v>40</v>
      </c>
      <c r="G15383" t="s">
        <v>33</v>
      </c>
      <c r="H15383" t="s">
        <v>31814</v>
      </c>
      <c r="I15383" t="s">
        <v>32347</v>
      </c>
      <c r="M15383" t="s">
        <v>53</v>
      </c>
      <c r="N15383" t="str">
        <f>IF(AND(PESQUISA!$B$3&lt;&gt;"",OR(PESQUISA!$B$4="TODAS",B15383=PESQUISA!$B$4),ISNUMBER(SEARCH(PESQUISA!$B$3,D15383))),ROW()-1,"")</f>
        <v/>
      </c>
    </row>
    <row r="15384" spans="1:14" x14ac:dyDescent="0.3">
      <c r="A15384" t="s">
        <v>46336</v>
      </c>
      <c r="B15384" t="s">
        <v>31811</v>
      </c>
      <c r="C15384" t="s">
        <v>46337</v>
      </c>
      <c r="D15384" t="s">
        <v>46338</v>
      </c>
      <c r="E15384" t="s">
        <v>40</v>
      </c>
      <c r="G15384" t="s">
        <v>33</v>
      </c>
      <c r="H15384" t="s">
        <v>31814</v>
      </c>
      <c r="I15384" t="s">
        <v>32347</v>
      </c>
      <c r="M15384" t="s">
        <v>53</v>
      </c>
      <c r="N15384" t="str">
        <f>IF(AND(PESQUISA!$B$3&lt;&gt;"",OR(PESQUISA!$B$4="TODAS",B15384=PESQUISA!$B$4),ISNUMBER(SEARCH(PESQUISA!$B$3,D15384))),ROW()-1,"")</f>
        <v/>
      </c>
    </row>
    <row r="15385" spans="1:14" x14ac:dyDescent="0.3">
      <c r="A15385" t="s">
        <v>46339</v>
      </c>
      <c r="B15385" t="s">
        <v>31811</v>
      </c>
      <c r="C15385" t="s">
        <v>46340</v>
      </c>
      <c r="D15385" t="s">
        <v>46341</v>
      </c>
      <c r="E15385" t="s">
        <v>6144</v>
      </c>
      <c r="F15385" s="7">
        <v>21.95</v>
      </c>
      <c r="G15385" t="s">
        <v>33</v>
      </c>
      <c r="H15385" t="s">
        <v>31814</v>
      </c>
      <c r="I15385" t="s">
        <v>32249</v>
      </c>
      <c r="M15385" t="s">
        <v>36</v>
      </c>
      <c r="N15385" t="str">
        <f>IF(AND(PESQUISA!$B$3&lt;&gt;"",OR(PESQUISA!$B$4="TODAS",B15385=PESQUISA!$B$4),ISNUMBER(SEARCH(PESQUISA!$B$3,D15385))),ROW()-1,"")</f>
        <v/>
      </c>
    </row>
    <row r="15386" spans="1:14" x14ac:dyDescent="0.3">
      <c r="A15386" t="s">
        <v>46342</v>
      </c>
      <c r="B15386" t="s">
        <v>31811</v>
      </c>
      <c r="C15386" t="s">
        <v>46343</v>
      </c>
      <c r="D15386" t="s">
        <v>46344</v>
      </c>
      <c r="E15386" t="s">
        <v>21689</v>
      </c>
      <c r="F15386" s="7">
        <v>3937.01</v>
      </c>
      <c r="G15386" t="s">
        <v>33</v>
      </c>
      <c r="H15386" t="s">
        <v>31814</v>
      </c>
      <c r="I15386" t="s">
        <v>32249</v>
      </c>
      <c r="M15386" t="s">
        <v>36</v>
      </c>
      <c r="N15386" t="str">
        <f>IF(AND(PESQUISA!$B$3&lt;&gt;"",OR(PESQUISA!$B$4="TODAS",B15386=PESQUISA!$B$4),ISNUMBER(SEARCH(PESQUISA!$B$3,D15386))),ROW()-1,"")</f>
        <v/>
      </c>
    </row>
    <row r="15387" spans="1:14" x14ac:dyDescent="0.3">
      <c r="A15387" t="s">
        <v>46345</v>
      </c>
      <c r="B15387" t="s">
        <v>31811</v>
      </c>
      <c r="C15387" t="s">
        <v>46346</v>
      </c>
      <c r="D15387" t="s">
        <v>46347</v>
      </c>
      <c r="E15387" t="s">
        <v>32</v>
      </c>
      <c r="F15387" s="7">
        <v>526.62</v>
      </c>
      <c r="G15387" t="s">
        <v>33</v>
      </c>
      <c r="H15387" t="s">
        <v>31814</v>
      </c>
      <c r="I15387" t="s">
        <v>31815</v>
      </c>
      <c r="M15387" t="s">
        <v>36</v>
      </c>
      <c r="N15387" t="str">
        <f>IF(AND(PESQUISA!$B$3&lt;&gt;"",OR(PESQUISA!$B$4="TODAS",B15387=PESQUISA!$B$4),ISNUMBER(SEARCH(PESQUISA!$B$3,D15387))),ROW()-1,"")</f>
        <v/>
      </c>
    </row>
    <row r="15388" spans="1:14" x14ac:dyDescent="0.3">
      <c r="A15388" t="s">
        <v>46348</v>
      </c>
      <c r="B15388" t="s">
        <v>31811</v>
      </c>
      <c r="C15388" t="s">
        <v>46349</v>
      </c>
      <c r="D15388" t="s">
        <v>46350</v>
      </c>
      <c r="E15388" t="s">
        <v>32</v>
      </c>
      <c r="F15388" s="7">
        <v>458.33</v>
      </c>
      <c r="G15388" t="s">
        <v>33</v>
      </c>
      <c r="H15388" t="s">
        <v>31814</v>
      </c>
      <c r="I15388" t="s">
        <v>31815</v>
      </c>
      <c r="M15388" t="s">
        <v>36</v>
      </c>
      <c r="N15388" t="str">
        <f>IF(AND(PESQUISA!$B$3&lt;&gt;"",OR(PESQUISA!$B$4="TODAS",B15388=PESQUISA!$B$4),ISNUMBER(SEARCH(PESQUISA!$B$3,D15388))),ROW()-1,"")</f>
        <v/>
      </c>
    </row>
    <row r="15389" spans="1:14" x14ac:dyDescent="0.3">
      <c r="A15389" t="s">
        <v>46351</v>
      </c>
      <c r="B15389" t="s">
        <v>31811</v>
      </c>
      <c r="C15389" t="s">
        <v>46352</v>
      </c>
      <c r="D15389" t="s">
        <v>46353</v>
      </c>
      <c r="E15389" t="s">
        <v>32</v>
      </c>
      <c r="F15389" s="7">
        <v>1191.6600000000001</v>
      </c>
      <c r="G15389" t="s">
        <v>33</v>
      </c>
      <c r="H15389" t="s">
        <v>31814</v>
      </c>
      <c r="I15389" t="s">
        <v>31815</v>
      </c>
      <c r="M15389" t="s">
        <v>36</v>
      </c>
      <c r="N15389" t="str">
        <f>IF(AND(PESQUISA!$B$3&lt;&gt;"",OR(PESQUISA!$B$4="TODAS",B15389=PESQUISA!$B$4),ISNUMBER(SEARCH(PESQUISA!$B$3,D15389))),ROW()-1,"")</f>
        <v/>
      </c>
    </row>
    <row r="15390" spans="1:14" x14ac:dyDescent="0.3">
      <c r="A15390" t="s">
        <v>46354</v>
      </c>
      <c r="B15390" t="s">
        <v>31811</v>
      </c>
      <c r="C15390" t="s">
        <v>46355</v>
      </c>
      <c r="D15390" t="s">
        <v>46356</v>
      </c>
      <c r="E15390" t="s">
        <v>32</v>
      </c>
      <c r="F15390" s="7">
        <v>1393.33</v>
      </c>
      <c r="G15390" t="s">
        <v>33</v>
      </c>
      <c r="H15390" t="s">
        <v>31814</v>
      </c>
      <c r="I15390" t="s">
        <v>31815</v>
      </c>
      <c r="M15390" t="s">
        <v>36</v>
      </c>
      <c r="N15390" t="str">
        <f>IF(AND(PESQUISA!$B$3&lt;&gt;"",OR(PESQUISA!$B$4="TODAS",B15390=PESQUISA!$B$4),ISNUMBER(SEARCH(PESQUISA!$B$3,D15390))),ROW()-1,"")</f>
        <v/>
      </c>
    </row>
    <row r="15391" spans="1:14" x14ac:dyDescent="0.3">
      <c r="A15391" t="s">
        <v>46357</v>
      </c>
      <c r="B15391" t="s">
        <v>31811</v>
      </c>
      <c r="C15391" t="s">
        <v>46358</v>
      </c>
      <c r="D15391" t="s">
        <v>46359</v>
      </c>
      <c r="E15391" t="s">
        <v>32</v>
      </c>
      <c r="F15391" s="7">
        <v>410.66</v>
      </c>
      <c r="G15391" t="s">
        <v>33</v>
      </c>
      <c r="H15391" t="s">
        <v>31814</v>
      </c>
      <c r="I15391" t="s">
        <v>31819</v>
      </c>
      <c r="M15391" t="s">
        <v>36</v>
      </c>
      <c r="N15391" t="str">
        <f>IF(AND(PESQUISA!$B$3&lt;&gt;"",OR(PESQUISA!$B$4="TODAS",B15391=PESQUISA!$B$4),ISNUMBER(SEARCH(PESQUISA!$B$3,D15391))),ROW()-1,"")</f>
        <v/>
      </c>
    </row>
    <row r="15392" spans="1:14" x14ac:dyDescent="0.3">
      <c r="A15392" t="s">
        <v>46360</v>
      </c>
      <c r="B15392" t="s">
        <v>31811</v>
      </c>
      <c r="C15392" t="s">
        <v>46361</v>
      </c>
      <c r="D15392" t="s">
        <v>46362</v>
      </c>
      <c r="E15392" t="s">
        <v>32</v>
      </c>
      <c r="F15392" s="7">
        <v>128.33000000000001</v>
      </c>
      <c r="G15392" t="s">
        <v>33</v>
      </c>
      <c r="H15392" t="s">
        <v>31814</v>
      </c>
      <c r="I15392" t="s">
        <v>31819</v>
      </c>
      <c r="M15392" t="s">
        <v>36</v>
      </c>
      <c r="N15392" t="str">
        <f>IF(AND(PESQUISA!$B$3&lt;&gt;"",OR(PESQUISA!$B$4="TODAS",B15392=PESQUISA!$B$4),ISNUMBER(SEARCH(PESQUISA!$B$3,D15392))),ROW()-1,"")</f>
        <v/>
      </c>
    </row>
    <row r="15393" spans="1:14" x14ac:dyDescent="0.3">
      <c r="A15393" t="s">
        <v>46363</v>
      </c>
      <c r="B15393" t="s">
        <v>31811</v>
      </c>
      <c r="C15393" t="s">
        <v>46364</v>
      </c>
      <c r="D15393" t="s">
        <v>46365</v>
      </c>
      <c r="E15393" t="s">
        <v>32</v>
      </c>
      <c r="F15393" s="7">
        <v>182.39</v>
      </c>
      <c r="G15393" t="s">
        <v>33</v>
      </c>
      <c r="H15393" t="s">
        <v>31814</v>
      </c>
      <c r="I15393" t="s">
        <v>31819</v>
      </c>
      <c r="M15393" t="s">
        <v>36</v>
      </c>
      <c r="N15393" t="str">
        <f>IF(AND(PESQUISA!$B$3&lt;&gt;"",OR(PESQUISA!$B$4="TODAS",B15393=PESQUISA!$B$4),ISNUMBER(SEARCH(PESQUISA!$B$3,D15393))),ROW()-1,"")</f>
        <v/>
      </c>
    </row>
    <row r="15394" spans="1:14" x14ac:dyDescent="0.3">
      <c r="A15394" t="s">
        <v>46366</v>
      </c>
      <c r="B15394" t="s">
        <v>31811</v>
      </c>
      <c r="C15394" t="s">
        <v>46367</v>
      </c>
      <c r="D15394" t="s">
        <v>46368</v>
      </c>
      <c r="E15394" t="s">
        <v>32</v>
      </c>
      <c r="F15394" s="7">
        <v>296.08</v>
      </c>
      <c r="G15394" t="s">
        <v>33</v>
      </c>
      <c r="H15394" t="s">
        <v>31814</v>
      </c>
      <c r="I15394" t="s">
        <v>31819</v>
      </c>
      <c r="M15394" t="s">
        <v>36</v>
      </c>
      <c r="N15394" t="str">
        <f>IF(AND(PESQUISA!$B$3&lt;&gt;"",OR(PESQUISA!$B$4="TODAS",B15394=PESQUISA!$B$4),ISNUMBER(SEARCH(PESQUISA!$B$3,D15394))),ROW()-1,"")</f>
        <v/>
      </c>
    </row>
    <row r="15395" spans="1:14" x14ac:dyDescent="0.3">
      <c r="A15395" t="s">
        <v>46369</v>
      </c>
      <c r="B15395" t="s">
        <v>31811</v>
      </c>
      <c r="C15395" t="s">
        <v>46370</v>
      </c>
      <c r="D15395" t="s">
        <v>46371</v>
      </c>
      <c r="E15395" t="s">
        <v>32</v>
      </c>
      <c r="F15395" s="7">
        <v>146.66</v>
      </c>
      <c r="G15395" t="s">
        <v>33</v>
      </c>
      <c r="H15395" t="s">
        <v>31814</v>
      </c>
      <c r="I15395" t="s">
        <v>31819</v>
      </c>
      <c r="M15395" t="s">
        <v>36</v>
      </c>
      <c r="N15395" t="str">
        <f>IF(AND(PESQUISA!$B$3&lt;&gt;"",OR(PESQUISA!$B$4="TODAS",B15395=PESQUISA!$B$4),ISNUMBER(SEARCH(PESQUISA!$B$3,D15395))),ROW()-1,"")</f>
        <v/>
      </c>
    </row>
    <row r="15396" spans="1:14" x14ac:dyDescent="0.3">
      <c r="A15396" t="s">
        <v>46372</v>
      </c>
      <c r="B15396" t="s">
        <v>31811</v>
      </c>
      <c r="C15396" t="s">
        <v>46373</v>
      </c>
      <c r="D15396" t="s">
        <v>46374</v>
      </c>
      <c r="E15396" t="s">
        <v>32</v>
      </c>
      <c r="F15396" s="7">
        <v>220</v>
      </c>
      <c r="G15396" t="s">
        <v>33</v>
      </c>
      <c r="H15396" t="s">
        <v>31814</v>
      </c>
      <c r="I15396" t="s">
        <v>31819</v>
      </c>
      <c r="M15396" t="s">
        <v>36</v>
      </c>
      <c r="N15396" t="str">
        <f>IF(AND(PESQUISA!$B$3&lt;&gt;"",OR(PESQUISA!$B$4="TODAS",B15396=PESQUISA!$B$4),ISNUMBER(SEARCH(PESQUISA!$B$3,D15396))),ROW()-1,"")</f>
        <v/>
      </c>
    </row>
    <row r="15397" spans="1:14" x14ac:dyDescent="0.3">
      <c r="A15397" t="s">
        <v>46375</v>
      </c>
      <c r="B15397" t="s">
        <v>31811</v>
      </c>
      <c r="C15397" t="s">
        <v>46376</v>
      </c>
      <c r="D15397" t="s">
        <v>46377</v>
      </c>
      <c r="E15397" t="s">
        <v>32</v>
      </c>
      <c r="F15397" s="7">
        <v>158.32</v>
      </c>
      <c r="G15397" t="s">
        <v>33</v>
      </c>
      <c r="H15397" t="s">
        <v>31814</v>
      </c>
      <c r="I15397" t="s">
        <v>31819</v>
      </c>
      <c r="M15397" t="s">
        <v>36</v>
      </c>
      <c r="N15397" t="str">
        <f>IF(AND(PESQUISA!$B$3&lt;&gt;"",OR(PESQUISA!$B$4="TODAS",B15397=PESQUISA!$B$4),ISNUMBER(SEARCH(PESQUISA!$B$3,D15397))),ROW()-1,"")</f>
        <v/>
      </c>
    </row>
    <row r="15398" spans="1:14" x14ac:dyDescent="0.3">
      <c r="A15398" t="s">
        <v>46378</v>
      </c>
      <c r="B15398" t="s">
        <v>31811</v>
      </c>
      <c r="C15398" t="s">
        <v>46379</v>
      </c>
      <c r="D15398" t="s">
        <v>46380</v>
      </c>
      <c r="E15398" t="s">
        <v>32</v>
      </c>
      <c r="F15398" s="7">
        <v>275</v>
      </c>
      <c r="G15398" t="s">
        <v>33</v>
      </c>
      <c r="H15398" t="s">
        <v>31814</v>
      </c>
      <c r="I15398" t="s">
        <v>31819</v>
      </c>
      <c r="M15398" t="s">
        <v>36</v>
      </c>
      <c r="N15398" t="str">
        <f>IF(AND(PESQUISA!$B$3&lt;&gt;"",OR(PESQUISA!$B$4="TODAS",B15398=PESQUISA!$B$4),ISNUMBER(SEARCH(PESQUISA!$B$3,D15398))),ROW()-1,"")</f>
        <v/>
      </c>
    </row>
    <row r="15399" spans="1:14" x14ac:dyDescent="0.3">
      <c r="A15399" t="s">
        <v>46381</v>
      </c>
      <c r="B15399" t="s">
        <v>31811</v>
      </c>
      <c r="C15399" t="s">
        <v>46382</v>
      </c>
      <c r="D15399" t="s">
        <v>46383</v>
      </c>
      <c r="E15399" t="s">
        <v>32</v>
      </c>
      <c r="F15399" s="7">
        <v>96.25</v>
      </c>
      <c r="G15399" t="s">
        <v>33</v>
      </c>
      <c r="H15399" t="s">
        <v>31814</v>
      </c>
      <c r="I15399" t="s">
        <v>31819</v>
      </c>
      <c r="M15399" t="s">
        <v>36</v>
      </c>
      <c r="N15399" t="str">
        <f>IF(AND(PESQUISA!$B$3&lt;&gt;"",OR(PESQUISA!$B$4="TODAS",B15399=PESQUISA!$B$4),ISNUMBER(SEARCH(PESQUISA!$B$3,D15399))),ROW()-1,"")</f>
        <v/>
      </c>
    </row>
    <row r="15400" spans="1:14" x14ac:dyDescent="0.3">
      <c r="A15400" t="s">
        <v>46384</v>
      </c>
      <c r="B15400" t="s">
        <v>31811</v>
      </c>
      <c r="C15400" t="s">
        <v>46385</v>
      </c>
      <c r="D15400" t="s">
        <v>46386</v>
      </c>
      <c r="E15400" t="s">
        <v>32</v>
      </c>
      <c r="F15400" s="7">
        <v>110</v>
      </c>
      <c r="G15400" t="s">
        <v>33</v>
      </c>
      <c r="H15400" t="s">
        <v>31814</v>
      </c>
      <c r="I15400" t="s">
        <v>31819</v>
      </c>
      <c r="M15400" t="s">
        <v>36</v>
      </c>
      <c r="N15400" t="str">
        <f>IF(AND(PESQUISA!$B$3&lt;&gt;"",OR(PESQUISA!$B$4="TODAS",B15400=PESQUISA!$B$4),ISNUMBER(SEARCH(PESQUISA!$B$3,D15400))),ROW()-1,"")</f>
        <v/>
      </c>
    </row>
    <row r="15401" spans="1:14" x14ac:dyDescent="0.3">
      <c r="A15401" t="s">
        <v>46387</v>
      </c>
      <c r="B15401" t="s">
        <v>31811</v>
      </c>
      <c r="C15401" t="s">
        <v>46388</v>
      </c>
      <c r="D15401" t="s">
        <v>46389</v>
      </c>
      <c r="E15401" t="s">
        <v>32</v>
      </c>
      <c r="F15401" s="7">
        <v>128.33000000000001</v>
      </c>
      <c r="G15401" t="s">
        <v>33</v>
      </c>
      <c r="H15401" t="s">
        <v>31814</v>
      </c>
      <c r="I15401" t="s">
        <v>31819</v>
      </c>
      <c r="M15401" t="s">
        <v>36</v>
      </c>
      <c r="N15401" t="str">
        <f>IF(AND(PESQUISA!$B$3&lt;&gt;"",OR(PESQUISA!$B$4="TODAS",B15401=PESQUISA!$B$4),ISNUMBER(SEARCH(PESQUISA!$B$3,D15401))),ROW()-1,"")</f>
        <v/>
      </c>
    </row>
    <row r="15402" spans="1:14" x14ac:dyDescent="0.3">
      <c r="A15402" t="s">
        <v>46390</v>
      </c>
      <c r="B15402" t="s">
        <v>31811</v>
      </c>
      <c r="C15402" t="s">
        <v>46391</v>
      </c>
      <c r="D15402" t="s">
        <v>46392</v>
      </c>
      <c r="E15402" t="s">
        <v>32</v>
      </c>
      <c r="F15402" s="7">
        <v>155.83000000000001</v>
      </c>
      <c r="G15402" t="s">
        <v>33</v>
      </c>
      <c r="H15402" t="s">
        <v>31814</v>
      </c>
      <c r="I15402" t="s">
        <v>31819</v>
      </c>
      <c r="M15402" t="s">
        <v>36</v>
      </c>
      <c r="N15402" t="str">
        <f>IF(AND(PESQUISA!$B$3&lt;&gt;"",OR(PESQUISA!$B$4="TODAS",B15402=PESQUISA!$B$4),ISNUMBER(SEARCH(PESQUISA!$B$3,D15402))),ROW()-1,"")</f>
        <v/>
      </c>
    </row>
    <row r="15403" spans="1:14" x14ac:dyDescent="0.3">
      <c r="A15403" t="s">
        <v>46393</v>
      </c>
      <c r="B15403" t="s">
        <v>31811</v>
      </c>
      <c r="C15403" t="s">
        <v>46394</v>
      </c>
      <c r="D15403" t="s">
        <v>46395</v>
      </c>
      <c r="E15403" t="s">
        <v>32</v>
      </c>
      <c r="F15403" s="7">
        <v>227.33</v>
      </c>
      <c r="G15403" t="s">
        <v>33</v>
      </c>
      <c r="H15403" t="s">
        <v>31814</v>
      </c>
      <c r="I15403" t="s">
        <v>31819</v>
      </c>
      <c r="M15403" t="s">
        <v>36</v>
      </c>
      <c r="N15403" t="str">
        <f>IF(AND(PESQUISA!$B$3&lt;&gt;"",OR(PESQUISA!$B$4="TODAS",B15403=PESQUISA!$B$4),ISNUMBER(SEARCH(PESQUISA!$B$3,D15403))),ROW()-1,"")</f>
        <v/>
      </c>
    </row>
    <row r="15404" spans="1:14" x14ac:dyDescent="0.3">
      <c r="A15404" t="s">
        <v>46396</v>
      </c>
      <c r="B15404" t="s">
        <v>31811</v>
      </c>
      <c r="C15404" t="s">
        <v>46397</v>
      </c>
      <c r="D15404" t="s">
        <v>46398</v>
      </c>
      <c r="E15404" t="s">
        <v>32</v>
      </c>
      <c r="F15404" s="7">
        <v>91.66</v>
      </c>
      <c r="G15404" t="s">
        <v>33</v>
      </c>
      <c r="H15404" t="s">
        <v>31814</v>
      </c>
      <c r="I15404" t="s">
        <v>31819</v>
      </c>
      <c r="M15404" t="s">
        <v>36</v>
      </c>
      <c r="N15404" t="str">
        <f>IF(AND(PESQUISA!$B$3&lt;&gt;"",OR(PESQUISA!$B$4="TODAS",B15404=PESQUISA!$B$4),ISNUMBER(SEARCH(PESQUISA!$B$3,D15404))),ROW()-1,"")</f>
        <v/>
      </c>
    </row>
    <row r="15405" spans="1:14" x14ac:dyDescent="0.3">
      <c r="A15405" t="s">
        <v>46399</v>
      </c>
      <c r="B15405" t="s">
        <v>31811</v>
      </c>
      <c r="C15405" t="s">
        <v>46400</v>
      </c>
      <c r="D15405" t="s">
        <v>46401</v>
      </c>
      <c r="E15405" t="s">
        <v>32</v>
      </c>
      <c r="F15405" s="7">
        <v>275</v>
      </c>
      <c r="G15405" t="s">
        <v>33</v>
      </c>
      <c r="H15405" t="s">
        <v>31814</v>
      </c>
      <c r="I15405" t="s">
        <v>31819</v>
      </c>
      <c r="M15405" t="s">
        <v>36</v>
      </c>
      <c r="N15405" t="str">
        <f>IF(AND(PESQUISA!$B$3&lt;&gt;"",OR(PESQUISA!$B$4="TODAS",B15405=PESQUISA!$B$4),ISNUMBER(SEARCH(PESQUISA!$B$3,D15405))),ROW()-1,"")</f>
        <v/>
      </c>
    </row>
    <row r="15406" spans="1:14" x14ac:dyDescent="0.3">
      <c r="A15406" t="s">
        <v>46402</v>
      </c>
      <c r="B15406" t="s">
        <v>31811</v>
      </c>
      <c r="C15406" t="s">
        <v>46403</v>
      </c>
      <c r="D15406" t="s">
        <v>46404</v>
      </c>
      <c r="E15406" t="s">
        <v>32</v>
      </c>
      <c r="F15406" s="7">
        <v>284.16000000000003</v>
      </c>
      <c r="G15406" t="s">
        <v>33</v>
      </c>
      <c r="H15406" t="s">
        <v>31814</v>
      </c>
      <c r="I15406" t="s">
        <v>31819</v>
      </c>
      <c r="M15406" t="s">
        <v>36</v>
      </c>
      <c r="N15406" t="str">
        <f>IF(AND(PESQUISA!$B$3&lt;&gt;"",OR(PESQUISA!$B$4="TODAS",B15406=PESQUISA!$B$4),ISNUMBER(SEARCH(PESQUISA!$B$3,D15406))),ROW()-1,"")</f>
        <v/>
      </c>
    </row>
    <row r="15407" spans="1:14" x14ac:dyDescent="0.3">
      <c r="A15407" t="s">
        <v>46405</v>
      </c>
      <c r="B15407" t="s">
        <v>31811</v>
      </c>
      <c r="C15407" t="s">
        <v>46406</v>
      </c>
      <c r="D15407" t="s">
        <v>46407</v>
      </c>
      <c r="E15407" t="s">
        <v>32</v>
      </c>
      <c r="F15407" s="7">
        <v>201.56</v>
      </c>
      <c r="G15407" t="s">
        <v>33</v>
      </c>
      <c r="H15407" t="s">
        <v>31814</v>
      </c>
      <c r="I15407" t="s">
        <v>31819</v>
      </c>
      <c r="M15407" t="s">
        <v>36</v>
      </c>
      <c r="N15407" t="str">
        <f>IF(AND(PESQUISA!$B$3&lt;&gt;"",OR(PESQUISA!$B$4="TODAS",B15407=PESQUISA!$B$4),ISNUMBER(SEARCH(PESQUISA!$B$3,D15407))),ROW()-1,"")</f>
        <v/>
      </c>
    </row>
    <row r="15408" spans="1:14" x14ac:dyDescent="0.3">
      <c r="A15408" t="s">
        <v>46408</v>
      </c>
      <c r="B15408" t="s">
        <v>31811</v>
      </c>
      <c r="C15408" t="s">
        <v>46409</v>
      </c>
      <c r="D15408" t="s">
        <v>46410</v>
      </c>
      <c r="E15408" t="s">
        <v>32</v>
      </c>
      <c r="F15408" s="7">
        <v>118.93</v>
      </c>
      <c r="G15408" t="s">
        <v>33</v>
      </c>
      <c r="H15408" t="s">
        <v>31814</v>
      </c>
      <c r="I15408" t="s">
        <v>31819</v>
      </c>
      <c r="M15408" t="s">
        <v>36</v>
      </c>
      <c r="N15408" t="str">
        <f>IF(AND(PESQUISA!$B$3&lt;&gt;"",OR(PESQUISA!$B$4="TODAS",B15408=PESQUISA!$B$4),ISNUMBER(SEARCH(PESQUISA!$B$3,D15408))),ROW()-1,"")</f>
        <v/>
      </c>
    </row>
    <row r="15409" spans="1:14" x14ac:dyDescent="0.3">
      <c r="A15409" t="s">
        <v>46411</v>
      </c>
      <c r="B15409" t="s">
        <v>31811</v>
      </c>
      <c r="C15409" t="s">
        <v>46412</v>
      </c>
      <c r="D15409" t="s">
        <v>46413</v>
      </c>
      <c r="E15409" t="s">
        <v>32</v>
      </c>
      <c r="F15409" s="7">
        <v>155.26</v>
      </c>
      <c r="G15409" t="s">
        <v>33</v>
      </c>
      <c r="H15409" t="s">
        <v>31814</v>
      </c>
      <c r="I15409" t="s">
        <v>31819</v>
      </c>
      <c r="M15409" t="s">
        <v>36</v>
      </c>
      <c r="N15409" t="str">
        <f>IF(AND(PESQUISA!$B$3&lt;&gt;"",OR(PESQUISA!$B$4="TODAS",B15409=PESQUISA!$B$4),ISNUMBER(SEARCH(PESQUISA!$B$3,D15409))),ROW()-1,"")</f>
        <v/>
      </c>
    </row>
    <row r="15410" spans="1:14" x14ac:dyDescent="0.3">
      <c r="A15410" t="s">
        <v>46414</v>
      </c>
      <c r="B15410" t="s">
        <v>31811</v>
      </c>
      <c r="C15410" t="s">
        <v>46415</v>
      </c>
      <c r="D15410" t="s">
        <v>46416</v>
      </c>
      <c r="E15410" t="s">
        <v>32</v>
      </c>
      <c r="F15410" s="7">
        <v>218.01</v>
      </c>
      <c r="G15410" t="s">
        <v>33</v>
      </c>
      <c r="H15410" t="s">
        <v>31814</v>
      </c>
      <c r="I15410" t="s">
        <v>31819</v>
      </c>
      <c r="M15410" t="s">
        <v>36</v>
      </c>
      <c r="N15410" t="str">
        <f>IF(AND(PESQUISA!$B$3&lt;&gt;"",OR(PESQUISA!$B$4="TODAS",B15410=PESQUISA!$B$4),ISNUMBER(SEARCH(PESQUISA!$B$3,D15410))),ROW()-1,"")</f>
        <v/>
      </c>
    </row>
    <row r="15411" spans="1:14" x14ac:dyDescent="0.3">
      <c r="A15411" t="s">
        <v>46417</v>
      </c>
      <c r="B15411" t="s">
        <v>31811</v>
      </c>
      <c r="C15411" t="s">
        <v>46418</v>
      </c>
      <c r="D15411" t="s">
        <v>46419</v>
      </c>
      <c r="E15411" t="s">
        <v>32</v>
      </c>
      <c r="F15411" s="7">
        <v>254.03</v>
      </c>
      <c r="G15411" t="s">
        <v>33</v>
      </c>
      <c r="H15411" t="s">
        <v>31814</v>
      </c>
      <c r="I15411" t="s">
        <v>31819</v>
      </c>
      <c r="M15411" t="s">
        <v>36</v>
      </c>
      <c r="N15411" t="str">
        <f>IF(AND(PESQUISA!$B$3&lt;&gt;"",OR(PESQUISA!$B$4="TODAS",B15411=PESQUISA!$B$4),ISNUMBER(SEARCH(PESQUISA!$B$3,D15411))),ROW()-1,"")</f>
        <v/>
      </c>
    </row>
    <row r="15412" spans="1:14" x14ac:dyDescent="0.3">
      <c r="A15412" t="s">
        <v>46420</v>
      </c>
      <c r="B15412" t="s">
        <v>31811</v>
      </c>
      <c r="C15412" t="s">
        <v>46421</v>
      </c>
      <c r="D15412" t="s">
        <v>46422</v>
      </c>
      <c r="E15412" t="s">
        <v>32</v>
      </c>
      <c r="F15412" s="7">
        <v>143.52000000000001</v>
      </c>
      <c r="G15412" t="s">
        <v>33</v>
      </c>
      <c r="H15412" t="s">
        <v>31814</v>
      </c>
      <c r="I15412" t="s">
        <v>31819</v>
      </c>
      <c r="M15412" t="s">
        <v>36</v>
      </c>
      <c r="N15412" t="str">
        <f>IF(AND(PESQUISA!$B$3&lt;&gt;"",OR(PESQUISA!$B$4="TODAS",B15412=PESQUISA!$B$4),ISNUMBER(SEARCH(PESQUISA!$B$3,D15412))),ROW()-1,"")</f>
        <v/>
      </c>
    </row>
    <row r="15413" spans="1:14" x14ac:dyDescent="0.3">
      <c r="A15413" t="s">
        <v>46423</v>
      </c>
      <c r="B15413" t="s">
        <v>31811</v>
      </c>
      <c r="C15413" t="s">
        <v>46424</v>
      </c>
      <c r="D15413" t="s">
        <v>46425</v>
      </c>
      <c r="E15413" t="s">
        <v>32</v>
      </c>
      <c r="F15413" s="7">
        <v>193.89</v>
      </c>
      <c r="G15413" t="s">
        <v>33</v>
      </c>
      <c r="H15413" t="s">
        <v>31814</v>
      </c>
      <c r="I15413" t="s">
        <v>31819</v>
      </c>
      <c r="M15413" t="s">
        <v>36</v>
      </c>
      <c r="N15413" t="str">
        <f>IF(AND(PESQUISA!$B$3&lt;&gt;"",OR(PESQUISA!$B$4="TODAS",B15413=PESQUISA!$B$4),ISNUMBER(SEARCH(PESQUISA!$B$3,D15413))),ROW()-1,"")</f>
        <v/>
      </c>
    </row>
    <row r="15414" spans="1:14" x14ac:dyDescent="0.3">
      <c r="A15414" t="s">
        <v>46426</v>
      </c>
      <c r="B15414" t="s">
        <v>31811</v>
      </c>
      <c r="C15414" t="s">
        <v>46427</v>
      </c>
      <c r="D15414" t="s">
        <v>46428</v>
      </c>
      <c r="E15414" t="s">
        <v>60</v>
      </c>
      <c r="F15414" s="7">
        <v>18.02</v>
      </c>
      <c r="G15414" t="s">
        <v>33</v>
      </c>
      <c r="H15414" t="s">
        <v>31814</v>
      </c>
      <c r="I15414" t="s">
        <v>31819</v>
      </c>
      <c r="M15414" t="s">
        <v>36</v>
      </c>
      <c r="N15414" t="str">
        <f>IF(AND(PESQUISA!$B$3&lt;&gt;"",OR(PESQUISA!$B$4="TODAS",B15414=PESQUISA!$B$4),ISNUMBER(SEARCH(PESQUISA!$B$3,D15414))),ROW()-1,"")</f>
        <v/>
      </c>
    </row>
    <row r="15415" spans="1:14" x14ac:dyDescent="0.3">
      <c r="A15415" t="s">
        <v>46429</v>
      </c>
      <c r="B15415" t="s">
        <v>31811</v>
      </c>
      <c r="C15415" t="s">
        <v>46430</v>
      </c>
      <c r="D15415" t="s">
        <v>46431</v>
      </c>
      <c r="E15415" t="s">
        <v>60</v>
      </c>
      <c r="F15415" s="7">
        <v>24.75</v>
      </c>
      <c r="G15415" t="s">
        <v>33</v>
      </c>
      <c r="H15415" t="s">
        <v>31814</v>
      </c>
      <c r="I15415" t="s">
        <v>31819</v>
      </c>
      <c r="M15415" t="s">
        <v>36</v>
      </c>
      <c r="N15415" t="str">
        <f>IF(AND(PESQUISA!$B$3&lt;&gt;"",OR(PESQUISA!$B$4="TODAS",B15415=PESQUISA!$B$4),ISNUMBER(SEARCH(PESQUISA!$B$3,D15415))),ROW()-1,"")</f>
        <v/>
      </c>
    </row>
    <row r="15416" spans="1:14" x14ac:dyDescent="0.3">
      <c r="A15416" t="s">
        <v>46432</v>
      </c>
      <c r="B15416" t="s">
        <v>31811</v>
      </c>
      <c r="C15416" t="s">
        <v>46433</v>
      </c>
      <c r="D15416" t="s">
        <v>46434</v>
      </c>
      <c r="E15416" t="s">
        <v>60</v>
      </c>
      <c r="F15416" s="7">
        <v>23.19</v>
      </c>
      <c r="G15416" t="s">
        <v>33</v>
      </c>
      <c r="H15416" t="s">
        <v>31814</v>
      </c>
      <c r="I15416" t="s">
        <v>31819</v>
      </c>
      <c r="M15416" t="s">
        <v>36</v>
      </c>
      <c r="N15416" t="str">
        <f>IF(AND(PESQUISA!$B$3&lt;&gt;"",OR(PESQUISA!$B$4="TODAS",B15416=PESQUISA!$B$4),ISNUMBER(SEARCH(PESQUISA!$B$3,D15416))),ROW()-1,"")</f>
        <v/>
      </c>
    </row>
    <row r="15417" spans="1:14" x14ac:dyDescent="0.3">
      <c r="A15417" t="s">
        <v>46435</v>
      </c>
      <c r="B15417" t="s">
        <v>31811</v>
      </c>
      <c r="C15417" t="s">
        <v>46436</v>
      </c>
      <c r="D15417" t="s">
        <v>46437</v>
      </c>
      <c r="E15417" t="s">
        <v>60</v>
      </c>
      <c r="F15417" s="7">
        <v>30.71</v>
      </c>
      <c r="G15417" t="s">
        <v>33</v>
      </c>
      <c r="H15417" t="s">
        <v>31814</v>
      </c>
      <c r="I15417" t="s">
        <v>31819</v>
      </c>
      <c r="M15417" t="s">
        <v>36</v>
      </c>
      <c r="N15417" t="str">
        <f>IF(AND(PESQUISA!$B$3&lt;&gt;"",OR(PESQUISA!$B$4="TODAS",B15417=PESQUISA!$B$4),ISNUMBER(SEARCH(PESQUISA!$B$3,D15417))),ROW()-1,"")</f>
        <v/>
      </c>
    </row>
    <row r="15418" spans="1:14" x14ac:dyDescent="0.3">
      <c r="A15418" t="s">
        <v>46438</v>
      </c>
      <c r="B15418" t="s">
        <v>31811</v>
      </c>
      <c r="C15418" t="s">
        <v>46439</v>
      </c>
      <c r="D15418" t="s">
        <v>46440</v>
      </c>
      <c r="E15418" t="s">
        <v>60</v>
      </c>
      <c r="G15418" t="s">
        <v>33</v>
      </c>
      <c r="H15418" t="s">
        <v>31814</v>
      </c>
      <c r="I15418" t="s">
        <v>31819</v>
      </c>
      <c r="M15418" t="s">
        <v>53</v>
      </c>
      <c r="N15418" t="str">
        <f>IF(AND(PESQUISA!$B$3&lt;&gt;"",OR(PESQUISA!$B$4="TODAS",B15418=PESQUISA!$B$4),ISNUMBER(SEARCH(PESQUISA!$B$3,D15418))),ROW()-1,"")</f>
        <v/>
      </c>
    </row>
    <row r="15419" spans="1:14" x14ac:dyDescent="0.3">
      <c r="A15419" t="s">
        <v>46441</v>
      </c>
      <c r="B15419" t="s">
        <v>31811</v>
      </c>
      <c r="C15419" t="s">
        <v>46442</v>
      </c>
      <c r="D15419" t="s">
        <v>46443</v>
      </c>
      <c r="E15419" t="s">
        <v>60</v>
      </c>
      <c r="F15419" s="7">
        <v>25.38</v>
      </c>
      <c r="G15419" t="s">
        <v>33</v>
      </c>
      <c r="H15419" t="s">
        <v>31814</v>
      </c>
      <c r="I15419" t="s">
        <v>31819</v>
      </c>
      <c r="M15419" t="s">
        <v>36</v>
      </c>
      <c r="N15419" t="str">
        <f>IF(AND(PESQUISA!$B$3&lt;&gt;"",OR(PESQUISA!$B$4="TODAS",B15419=PESQUISA!$B$4),ISNUMBER(SEARCH(PESQUISA!$B$3,D15419))),ROW()-1,"")</f>
        <v/>
      </c>
    </row>
    <row r="15420" spans="1:14" x14ac:dyDescent="0.3">
      <c r="A15420" t="s">
        <v>46444</v>
      </c>
      <c r="B15420" t="s">
        <v>31811</v>
      </c>
      <c r="C15420" t="s">
        <v>46445</v>
      </c>
      <c r="D15420" t="s">
        <v>46446</v>
      </c>
      <c r="E15420" t="s">
        <v>60</v>
      </c>
      <c r="F15420" s="7">
        <v>31.7</v>
      </c>
      <c r="G15420" t="s">
        <v>33</v>
      </c>
      <c r="H15420" t="s">
        <v>31814</v>
      </c>
      <c r="I15420" t="s">
        <v>31819</v>
      </c>
      <c r="M15420" t="s">
        <v>36</v>
      </c>
      <c r="N15420" t="str">
        <f>IF(AND(PESQUISA!$B$3&lt;&gt;"",OR(PESQUISA!$B$4="TODAS",B15420=PESQUISA!$B$4),ISNUMBER(SEARCH(PESQUISA!$B$3,D15420))),ROW()-1,"")</f>
        <v/>
      </c>
    </row>
    <row r="15421" spans="1:14" x14ac:dyDescent="0.3">
      <c r="A15421" t="s">
        <v>46447</v>
      </c>
      <c r="B15421" t="s">
        <v>31811</v>
      </c>
      <c r="C15421" t="s">
        <v>46448</v>
      </c>
      <c r="D15421" t="s">
        <v>46449</v>
      </c>
      <c r="E15421" t="s">
        <v>60</v>
      </c>
      <c r="F15421" s="7">
        <v>45.83</v>
      </c>
      <c r="G15421" t="s">
        <v>33</v>
      </c>
      <c r="H15421" t="s">
        <v>31814</v>
      </c>
      <c r="I15421" t="s">
        <v>31819</v>
      </c>
      <c r="M15421" t="s">
        <v>36</v>
      </c>
      <c r="N15421" t="str">
        <f>IF(AND(PESQUISA!$B$3&lt;&gt;"",OR(PESQUISA!$B$4="TODAS",B15421=PESQUISA!$B$4),ISNUMBER(SEARCH(PESQUISA!$B$3,D15421))),ROW()-1,"")</f>
        <v/>
      </c>
    </row>
    <row r="15422" spans="1:14" x14ac:dyDescent="0.3">
      <c r="A15422" t="s">
        <v>46450</v>
      </c>
      <c r="B15422" t="s">
        <v>31811</v>
      </c>
      <c r="C15422" t="s">
        <v>46451</v>
      </c>
      <c r="D15422" t="s">
        <v>46452</v>
      </c>
      <c r="E15422" t="s">
        <v>60</v>
      </c>
      <c r="F15422" s="7">
        <v>49.06</v>
      </c>
      <c r="G15422" t="s">
        <v>33</v>
      </c>
      <c r="H15422" t="s">
        <v>31814</v>
      </c>
      <c r="I15422" t="s">
        <v>31819</v>
      </c>
      <c r="M15422" t="s">
        <v>36</v>
      </c>
      <c r="N15422" t="str">
        <f>IF(AND(PESQUISA!$B$3&lt;&gt;"",OR(PESQUISA!$B$4="TODAS",B15422=PESQUISA!$B$4),ISNUMBER(SEARCH(PESQUISA!$B$3,D15422))),ROW()-1,"")</f>
        <v/>
      </c>
    </row>
    <row r="15423" spans="1:14" x14ac:dyDescent="0.3">
      <c r="A15423" t="s">
        <v>46453</v>
      </c>
      <c r="B15423" t="s">
        <v>31811</v>
      </c>
      <c r="C15423" t="s">
        <v>46454</v>
      </c>
      <c r="D15423" t="s">
        <v>46455</v>
      </c>
      <c r="E15423" t="s">
        <v>6144</v>
      </c>
      <c r="F15423" s="7">
        <v>16.920000000000002</v>
      </c>
      <c r="G15423" t="s">
        <v>33</v>
      </c>
      <c r="H15423" t="s">
        <v>31814</v>
      </c>
      <c r="I15423" t="s">
        <v>32249</v>
      </c>
      <c r="M15423" t="s">
        <v>36</v>
      </c>
      <c r="N15423" t="str">
        <f>IF(AND(PESQUISA!$B$3&lt;&gt;"",OR(PESQUISA!$B$4="TODAS",B15423=PESQUISA!$B$4),ISNUMBER(SEARCH(PESQUISA!$B$3,D15423))),ROW()-1,"")</f>
        <v/>
      </c>
    </row>
    <row r="15424" spans="1:14" x14ac:dyDescent="0.3">
      <c r="A15424" t="s">
        <v>46456</v>
      </c>
      <c r="B15424" t="s">
        <v>31811</v>
      </c>
      <c r="C15424" t="s">
        <v>46457</v>
      </c>
      <c r="D15424" t="s">
        <v>46458</v>
      </c>
      <c r="E15424" t="s">
        <v>21689</v>
      </c>
      <c r="F15424" s="7">
        <v>3035.76</v>
      </c>
      <c r="G15424" t="s">
        <v>33</v>
      </c>
      <c r="H15424" t="s">
        <v>31814</v>
      </c>
      <c r="I15424" t="s">
        <v>32249</v>
      </c>
      <c r="M15424" t="s">
        <v>36</v>
      </c>
      <c r="N15424" t="str">
        <f>IF(AND(PESQUISA!$B$3&lt;&gt;"",OR(PESQUISA!$B$4="TODAS",B15424=PESQUISA!$B$4),ISNUMBER(SEARCH(PESQUISA!$B$3,D15424))),ROW()-1,"")</f>
        <v/>
      </c>
    </row>
    <row r="15425" spans="1:14" x14ac:dyDescent="0.3">
      <c r="A15425" t="s">
        <v>46459</v>
      </c>
      <c r="B15425" t="s">
        <v>46460</v>
      </c>
      <c r="C15425" t="s">
        <v>46461</v>
      </c>
      <c r="D15425" t="s">
        <v>46462</v>
      </c>
      <c r="E15425" t="s">
        <v>46463</v>
      </c>
      <c r="F15425" s="7">
        <v>5.51</v>
      </c>
      <c r="G15425" t="s">
        <v>46464</v>
      </c>
      <c r="H15425" t="s">
        <v>46465</v>
      </c>
      <c r="I15425" t="s">
        <v>46466</v>
      </c>
      <c r="J15425" s="7">
        <v>0</v>
      </c>
      <c r="K15425" s="7">
        <v>5.51</v>
      </c>
      <c r="M15425" t="s">
        <v>36</v>
      </c>
      <c r="N15425" t="str">
        <f>IF(AND(PESQUISA!$B$3&lt;&gt;"",OR(PESQUISA!$B$4="TODAS",B15425=PESQUISA!$B$4),ISNUMBER(SEARCH(PESQUISA!$B$3,D15425))),ROW()-1,"")</f>
        <v/>
      </c>
    </row>
    <row r="15426" spans="1:14" x14ac:dyDescent="0.3">
      <c r="A15426" t="s">
        <v>46467</v>
      </c>
      <c r="B15426" t="s">
        <v>46460</v>
      </c>
      <c r="C15426" t="s">
        <v>46468</v>
      </c>
      <c r="D15426" t="s">
        <v>46469</v>
      </c>
      <c r="E15426" t="s">
        <v>46463</v>
      </c>
      <c r="F15426" s="7">
        <v>8.81</v>
      </c>
      <c r="G15426" t="s">
        <v>46464</v>
      </c>
      <c r="H15426" t="s">
        <v>46465</v>
      </c>
      <c r="I15426" t="s">
        <v>46466</v>
      </c>
      <c r="J15426" s="7">
        <v>0</v>
      </c>
      <c r="K15426" s="7">
        <v>8.81</v>
      </c>
      <c r="M15426" t="s">
        <v>36</v>
      </c>
      <c r="N15426" t="str">
        <f>IF(AND(PESQUISA!$B$3&lt;&gt;"",OR(PESQUISA!$B$4="TODAS",B15426=PESQUISA!$B$4),ISNUMBER(SEARCH(PESQUISA!$B$3,D15426))),ROW()-1,"")</f>
        <v/>
      </c>
    </row>
    <row r="15427" spans="1:14" x14ac:dyDescent="0.3">
      <c r="A15427" t="s">
        <v>46470</v>
      </c>
      <c r="B15427" t="s">
        <v>46460</v>
      </c>
      <c r="C15427" t="s">
        <v>46471</v>
      </c>
      <c r="D15427" t="s">
        <v>46472</v>
      </c>
      <c r="E15427" t="s">
        <v>46463</v>
      </c>
      <c r="F15427" s="7">
        <v>4.8899999999999997</v>
      </c>
      <c r="G15427" t="s">
        <v>46464</v>
      </c>
      <c r="H15427" t="s">
        <v>46465</v>
      </c>
      <c r="I15427" t="s">
        <v>46466</v>
      </c>
      <c r="J15427" s="7">
        <v>0</v>
      </c>
      <c r="K15427" s="7">
        <v>4.8899999999999997</v>
      </c>
      <c r="M15427" t="s">
        <v>36</v>
      </c>
      <c r="N15427" t="str">
        <f>IF(AND(PESQUISA!$B$3&lt;&gt;"",OR(PESQUISA!$B$4="TODAS",B15427=PESQUISA!$B$4),ISNUMBER(SEARCH(PESQUISA!$B$3,D15427))),ROW()-1,"")</f>
        <v/>
      </c>
    </row>
    <row r="15428" spans="1:14" x14ac:dyDescent="0.3">
      <c r="A15428" t="s">
        <v>46473</v>
      </c>
      <c r="B15428" t="s">
        <v>46460</v>
      </c>
      <c r="C15428" t="s">
        <v>46474</v>
      </c>
      <c r="D15428" t="s">
        <v>46475</v>
      </c>
      <c r="E15428" t="s">
        <v>46463</v>
      </c>
      <c r="F15428" s="7">
        <v>25.49</v>
      </c>
      <c r="G15428" t="s">
        <v>46464</v>
      </c>
      <c r="H15428" t="s">
        <v>46465</v>
      </c>
      <c r="I15428" t="s">
        <v>46466</v>
      </c>
      <c r="J15428" s="7">
        <v>0</v>
      </c>
      <c r="K15428" s="7">
        <v>25.49</v>
      </c>
      <c r="M15428" t="s">
        <v>36</v>
      </c>
      <c r="N15428" t="str">
        <f>IF(AND(PESQUISA!$B$3&lt;&gt;"",OR(PESQUISA!$B$4="TODAS",B15428=PESQUISA!$B$4),ISNUMBER(SEARCH(PESQUISA!$B$3,D15428))),ROW()-1,"")</f>
        <v/>
      </c>
    </row>
    <row r="15429" spans="1:14" x14ac:dyDescent="0.3">
      <c r="A15429" t="s">
        <v>46476</v>
      </c>
      <c r="B15429" t="s">
        <v>46460</v>
      </c>
      <c r="C15429" t="s">
        <v>46477</v>
      </c>
      <c r="D15429" t="s">
        <v>46478</v>
      </c>
      <c r="E15429" t="s">
        <v>46463</v>
      </c>
      <c r="F15429" s="7">
        <v>2.09</v>
      </c>
      <c r="G15429" t="s">
        <v>46464</v>
      </c>
      <c r="H15429" t="s">
        <v>46465</v>
      </c>
      <c r="I15429" t="s">
        <v>46466</v>
      </c>
      <c r="J15429" s="7">
        <v>0</v>
      </c>
      <c r="K15429" s="7">
        <v>2.09</v>
      </c>
      <c r="M15429" t="s">
        <v>36</v>
      </c>
      <c r="N15429" t="str">
        <f>IF(AND(PESQUISA!$B$3&lt;&gt;"",OR(PESQUISA!$B$4="TODAS",B15429=PESQUISA!$B$4),ISNUMBER(SEARCH(PESQUISA!$B$3,D15429))),ROW()-1,"")</f>
        <v/>
      </c>
    </row>
    <row r="15430" spans="1:14" x14ac:dyDescent="0.3">
      <c r="A15430" t="s">
        <v>46479</v>
      </c>
      <c r="B15430" t="s">
        <v>46460</v>
      </c>
      <c r="C15430" t="s">
        <v>46480</v>
      </c>
      <c r="D15430" t="s">
        <v>46481</v>
      </c>
      <c r="E15430" t="s">
        <v>46463</v>
      </c>
      <c r="F15430" s="7">
        <v>5.87</v>
      </c>
      <c r="G15430" t="s">
        <v>46464</v>
      </c>
      <c r="H15430" t="s">
        <v>46465</v>
      </c>
      <c r="I15430" t="s">
        <v>46466</v>
      </c>
      <c r="J15430" s="7">
        <v>0</v>
      </c>
      <c r="K15430" s="7">
        <v>5.87</v>
      </c>
      <c r="M15430" t="s">
        <v>36</v>
      </c>
      <c r="N15430" t="str">
        <f>IF(AND(PESQUISA!$B$3&lt;&gt;"",OR(PESQUISA!$B$4="TODAS",B15430=PESQUISA!$B$4),ISNUMBER(SEARCH(PESQUISA!$B$3,D15430))),ROW()-1,"")</f>
        <v/>
      </c>
    </row>
    <row r="15431" spans="1:14" x14ac:dyDescent="0.3">
      <c r="A15431" t="s">
        <v>46482</v>
      </c>
      <c r="B15431" t="s">
        <v>46460</v>
      </c>
      <c r="C15431" t="s">
        <v>46483</v>
      </c>
      <c r="D15431" t="s">
        <v>46484</v>
      </c>
      <c r="E15431" t="s">
        <v>46463</v>
      </c>
      <c r="F15431" s="7">
        <v>9.8000000000000007</v>
      </c>
      <c r="G15431" t="s">
        <v>46464</v>
      </c>
      <c r="H15431" t="s">
        <v>46465</v>
      </c>
      <c r="I15431" t="s">
        <v>46466</v>
      </c>
      <c r="J15431" s="7">
        <v>0</v>
      </c>
      <c r="K15431" s="7">
        <v>9.8000000000000007</v>
      </c>
      <c r="M15431" t="s">
        <v>36</v>
      </c>
      <c r="N15431" t="str">
        <f>IF(AND(PESQUISA!$B$3&lt;&gt;"",OR(PESQUISA!$B$4="TODAS",B15431=PESQUISA!$B$4),ISNUMBER(SEARCH(PESQUISA!$B$3,D15431))),ROW()-1,"")</f>
        <v/>
      </c>
    </row>
    <row r="15432" spans="1:14" x14ac:dyDescent="0.3">
      <c r="A15432" t="s">
        <v>46485</v>
      </c>
      <c r="B15432" t="s">
        <v>46460</v>
      </c>
      <c r="C15432" t="s">
        <v>46486</v>
      </c>
      <c r="D15432" t="s">
        <v>46487</v>
      </c>
      <c r="E15432" t="s">
        <v>46488</v>
      </c>
      <c r="F15432" s="7">
        <v>812.45</v>
      </c>
      <c r="G15432" t="s">
        <v>46464</v>
      </c>
      <c r="H15432" t="s">
        <v>46465</v>
      </c>
      <c r="I15432" t="s">
        <v>46466</v>
      </c>
      <c r="J15432" s="7">
        <v>0</v>
      </c>
      <c r="K15432" s="7">
        <v>812.45</v>
      </c>
      <c r="M15432" t="s">
        <v>36</v>
      </c>
      <c r="N15432" t="str">
        <f>IF(AND(PESQUISA!$B$3&lt;&gt;"",OR(PESQUISA!$B$4="TODAS",B15432=PESQUISA!$B$4),ISNUMBER(SEARCH(PESQUISA!$B$3,D15432))),ROW()-1,"")</f>
        <v/>
      </c>
    </row>
    <row r="15433" spans="1:14" x14ac:dyDescent="0.3">
      <c r="A15433" t="s">
        <v>46489</v>
      </c>
      <c r="B15433" t="s">
        <v>46460</v>
      </c>
      <c r="C15433" t="s">
        <v>46490</v>
      </c>
      <c r="D15433" t="s">
        <v>46491</v>
      </c>
      <c r="E15433" t="s">
        <v>46463</v>
      </c>
      <c r="F15433" s="7">
        <v>22.06</v>
      </c>
      <c r="G15433" t="s">
        <v>46464</v>
      </c>
      <c r="H15433" t="s">
        <v>46465</v>
      </c>
      <c r="I15433" t="s">
        <v>46466</v>
      </c>
      <c r="J15433" s="7">
        <v>0</v>
      </c>
      <c r="K15433" s="7">
        <v>22.06</v>
      </c>
      <c r="M15433" t="s">
        <v>36</v>
      </c>
      <c r="N15433" t="str">
        <f>IF(AND(PESQUISA!$B$3&lt;&gt;"",OR(PESQUISA!$B$4="TODAS",B15433=PESQUISA!$B$4),ISNUMBER(SEARCH(PESQUISA!$B$3,D15433))),ROW()-1,"")</f>
        <v/>
      </c>
    </row>
    <row r="15434" spans="1:14" x14ac:dyDescent="0.3">
      <c r="A15434" t="s">
        <v>46492</v>
      </c>
      <c r="B15434" t="s">
        <v>46460</v>
      </c>
      <c r="C15434" t="s">
        <v>46493</v>
      </c>
      <c r="D15434" t="s">
        <v>46494</v>
      </c>
      <c r="E15434" t="s">
        <v>46463</v>
      </c>
      <c r="F15434" s="7">
        <v>22.31</v>
      </c>
      <c r="G15434" t="s">
        <v>46464</v>
      </c>
      <c r="H15434" t="s">
        <v>46465</v>
      </c>
      <c r="I15434" t="s">
        <v>46466</v>
      </c>
      <c r="J15434" s="7">
        <v>0</v>
      </c>
      <c r="K15434" s="7">
        <v>22.31</v>
      </c>
      <c r="M15434" t="s">
        <v>36</v>
      </c>
      <c r="N15434" t="str">
        <f>IF(AND(PESQUISA!$B$3&lt;&gt;"",OR(PESQUISA!$B$4="TODAS",B15434=PESQUISA!$B$4),ISNUMBER(SEARCH(PESQUISA!$B$3,D15434))),ROW()-1,"")</f>
        <v/>
      </c>
    </row>
    <row r="15435" spans="1:14" x14ac:dyDescent="0.3">
      <c r="A15435" t="s">
        <v>46495</v>
      </c>
      <c r="B15435" t="s">
        <v>46460</v>
      </c>
      <c r="C15435" t="s">
        <v>46496</v>
      </c>
      <c r="D15435" t="s">
        <v>46497</v>
      </c>
      <c r="E15435" t="s">
        <v>46463</v>
      </c>
      <c r="F15435" s="7">
        <v>13.72</v>
      </c>
      <c r="G15435" t="s">
        <v>46464</v>
      </c>
      <c r="H15435" t="s">
        <v>46465</v>
      </c>
      <c r="I15435" t="s">
        <v>46466</v>
      </c>
      <c r="J15435" s="7">
        <v>0</v>
      </c>
      <c r="K15435" s="7">
        <v>13.72</v>
      </c>
      <c r="M15435" t="s">
        <v>36</v>
      </c>
      <c r="N15435" t="str">
        <f>IF(AND(PESQUISA!$B$3&lt;&gt;"",OR(PESQUISA!$B$4="TODAS",B15435=PESQUISA!$B$4),ISNUMBER(SEARCH(PESQUISA!$B$3,D15435))),ROW()-1,"")</f>
        <v/>
      </c>
    </row>
    <row r="15436" spans="1:14" x14ac:dyDescent="0.3">
      <c r="A15436" t="s">
        <v>46498</v>
      </c>
      <c r="B15436" t="s">
        <v>46460</v>
      </c>
      <c r="C15436" t="s">
        <v>46499</v>
      </c>
      <c r="D15436" t="s">
        <v>46500</v>
      </c>
      <c r="E15436" t="s">
        <v>46463</v>
      </c>
      <c r="F15436" s="7">
        <v>13.72</v>
      </c>
      <c r="G15436" t="s">
        <v>46464</v>
      </c>
      <c r="H15436" t="s">
        <v>46465</v>
      </c>
      <c r="I15436" t="s">
        <v>46466</v>
      </c>
      <c r="J15436" s="7">
        <v>0</v>
      </c>
      <c r="K15436" s="7">
        <v>13.72</v>
      </c>
      <c r="M15436" t="s">
        <v>36</v>
      </c>
      <c r="N15436" t="str">
        <f>IF(AND(PESQUISA!$B$3&lt;&gt;"",OR(PESQUISA!$B$4="TODAS",B15436=PESQUISA!$B$4),ISNUMBER(SEARCH(PESQUISA!$B$3,D15436))),ROW()-1,"")</f>
        <v/>
      </c>
    </row>
    <row r="15437" spans="1:14" x14ac:dyDescent="0.3">
      <c r="A15437" t="s">
        <v>46501</v>
      </c>
      <c r="B15437" t="s">
        <v>46460</v>
      </c>
      <c r="C15437" t="s">
        <v>46502</v>
      </c>
      <c r="D15437" t="s">
        <v>46503</v>
      </c>
      <c r="E15437" t="s">
        <v>46463</v>
      </c>
      <c r="F15437" s="7">
        <v>25.74</v>
      </c>
      <c r="G15437" t="s">
        <v>46464</v>
      </c>
      <c r="H15437" t="s">
        <v>46465</v>
      </c>
      <c r="I15437" t="s">
        <v>46466</v>
      </c>
      <c r="J15437" s="7">
        <v>0</v>
      </c>
      <c r="K15437" s="7">
        <v>25.74</v>
      </c>
      <c r="M15437" t="s">
        <v>36</v>
      </c>
      <c r="N15437" t="str">
        <f>IF(AND(PESQUISA!$B$3&lt;&gt;"",OR(PESQUISA!$B$4="TODAS",B15437=PESQUISA!$B$4),ISNUMBER(SEARCH(PESQUISA!$B$3,D15437))),ROW()-1,"")</f>
        <v/>
      </c>
    </row>
    <row r="15438" spans="1:14" x14ac:dyDescent="0.3">
      <c r="A15438" t="s">
        <v>46504</v>
      </c>
      <c r="B15438" t="s">
        <v>46460</v>
      </c>
      <c r="C15438" t="s">
        <v>46505</v>
      </c>
      <c r="D15438" t="s">
        <v>46506</v>
      </c>
      <c r="E15438" t="s">
        <v>46463</v>
      </c>
      <c r="F15438" s="7">
        <v>16.54</v>
      </c>
      <c r="G15438" t="s">
        <v>46464</v>
      </c>
      <c r="H15438" t="s">
        <v>46465</v>
      </c>
      <c r="I15438" t="s">
        <v>46466</v>
      </c>
      <c r="J15438" s="7">
        <v>0</v>
      </c>
      <c r="K15438" s="7">
        <v>16.54</v>
      </c>
      <c r="M15438" t="s">
        <v>36</v>
      </c>
      <c r="N15438" t="str">
        <f>IF(AND(PESQUISA!$B$3&lt;&gt;"",OR(PESQUISA!$B$4="TODAS",B15438=PESQUISA!$B$4),ISNUMBER(SEARCH(PESQUISA!$B$3,D15438))),ROW()-1,"")</f>
        <v/>
      </c>
    </row>
    <row r="15439" spans="1:14" x14ac:dyDescent="0.3">
      <c r="A15439" t="s">
        <v>46507</v>
      </c>
      <c r="B15439" t="s">
        <v>46460</v>
      </c>
      <c r="C15439" t="s">
        <v>46508</v>
      </c>
      <c r="D15439" t="s">
        <v>46509</v>
      </c>
      <c r="E15439" t="s">
        <v>46463</v>
      </c>
      <c r="F15439" s="7">
        <v>6.13</v>
      </c>
      <c r="G15439" t="s">
        <v>46464</v>
      </c>
      <c r="H15439" t="s">
        <v>46465</v>
      </c>
      <c r="I15439" t="s">
        <v>46466</v>
      </c>
      <c r="J15439" s="7">
        <v>0</v>
      </c>
      <c r="K15439" s="7">
        <v>6.13</v>
      </c>
      <c r="M15439" t="s">
        <v>36</v>
      </c>
      <c r="N15439" t="str">
        <f>IF(AND(PESQUISA!$B$3&lt;&gt;"",OR(PESQUISA!$B$4="TODAS",B15439=PESQUISA!$B$4),ISNUMBER(SEARCH(PESQUISA!$B$3,D15439))),ROW()-1,"")</f>
        <v/>
      </c>
    </row>
    <row r="15440" spans="1:14" x14ac:dyDescent="0.3">
      <c r="A15440" t="s">
        <v>46510</v>
      </c>
      <c r="B15440" t="s">
        <v>46460</v>
      </c>
      <c r="C15440" t="s">
        <v>46511</v>
      </c>
      <c r="D15440" t="s">
        <v>46512</v>
      </c>
      <c r="E15440" t="s">
        <v>46463</v>
      </c>
      <c r="F15440" s="7">
        <v>4.8899999999999997</v>
      </c>
      <c r="G15440" t="s">
        <v>46464</v>
      </c>
      <c r="H15440" t="s">
        <v>46465</v>
      </c>
      <c r="I15440" t="s">
        <v>46466</v>
      </c>
      <c r="J15440" s="7">
        <v>0</v>
      </c>
      <c r="K15440" s="7">
        <v>4.8899999999999997</v>
      </c>
      <c r="M15440" t="s">
        <v>36</v>
      </c>
      <c r="N15440" t="str">
        <f>IF(AND(PESQUISA!$B$3&lt;&gt;"",OR(PESQUISA!$B$4="TODAS",B15440=PESQUISA!$B$4),ISNUMBER(SEARCH(PESQUISA!$B$3,D15440))),ROW()-1,"")</f>
        <v/>
      </c>
    </row>
    <row r="15441" spans="1:14" x14ac:dyDescent="0.3">
      <c r="A15441" t="s">
        <v>46513</v>
      </c>
      <c r="B15441" t="s">
        <v>46460</v>
      </c>
      <c r="C15441" t="s">
        <v>46514</v>
      </c>
      <c r="D15441" t="s">
        <v>46515</v>
      </c>
      <c r="E15441" t="s">
        <v>46463</v>
      </c>
      <c r="F15441" s="7">
        <v>7.96</v>
      </c>
      <c r="G15441" t="s">
        <v>46464</v>
      </c>
      <c r="H15441" t="s">
        <v>46465</v>
      </c>
      <c r="I15441" t="s">
        <v>46466</v>
      </c>
      <c r="J15441" s="7">
        <v>0</v>
      </c>
      <c r="K15441" s="7">
        <v>7.96</v>
      </c>
      <c r="M15441" t="s">
        <v>36</v>
      </c>
      <c r="N15441" t="str">
        <f>IF(AND(PESQUISA!$B$3&lt;&gt;"",OR(PESQUISA!$B$4="TODAS",B15441=PESQUISA!$B$4),ISNUMBER(SEARCH(PESQUISA!$B$3,D15441))),ROW()-1,"")</f>
        <v/>
      </c>
    </row>
    <row r="15442" spans="1:14" x14ac:dyDescent="0.3">
      <c r="A15442" t="s">
        <v>46516</v>
      </c>
      <c r="B15442" t="s">
        <v>46460</v>
      </c>
      <c r="C15442" t="s">
        <v>46517</v>
      </c>
      <c r="D15442" t="s">
        <v>46518</v>
      </c>
      <c r="E15442" t="s">
        <v>46519</v>
      </c>
      <c r="F15442" s="7">
        <v>61.3</v>
      </c>
      <c r="G15442" t="s">
        <v>46464</v>
      </c>
      <c r="H15442" t="s">
        <v>46465</v>
      </c>
      <c r="I15442" t="s">
        <v>46466</v>
      </c>
      <c r="J15442" s="7">
        <v>0</v>
      </c>
      <c r="K15442" s="7">
        <v>61.3</v>
      </c>
      <c r="M15442" t="s">
        <v>36</v>
      </c>
      <c r="N15442" t="str">
        <f>IF(AND(PESQUISA!$B$3&lt;&gt;"",OR(PESQUISA!$B$4="TODAS",B15442=PESQUISA!$B$4),ISNUMBER(SEARCH(PESQUISA!$B$3,D15442))),ROW()-1,"")</f>
        <v/>
      </c>
    </row>
    <row r="15443" spans="1:14" x14ac:dyDescent="0.3">
      <c r="A15443" t="s">
        <v>46520</v>
      </c>
      <c r="B15443" t="s">
        <v>46460</v>
      </c>
      <c r="C15443" t="s">
        <v>46521</v>
      </c>
      <c r="D15443" t="s">
        <v>46522</v>
      </c>
      <c r="E15443" t="s">
        <v>46519</v>
      </c>
      <c r="F15443" s="7">
        <v>117.7</v>
      </c>
      <c r="G15443" t="s">
        <v>46464</v>
      </c>
      <c r="H15443" t="s">
        <v>46465</v>
      </c>
      <c r="I15443" t="s">
        <v>46466</v>
      </c>
      <c r="J15443" s="7">
        <v>0</v>
      </c>
      <c r="K15443" s="7">
        <v>117.7</v>
      </c>
      <c r="M15443" t="s">
        <v>36</v>
      </c>
      <c r="N15443" t="str">
        <f>IF(AND(PESQUISA!$B$3&lt;&gt;"",OR(PESQUISA!$B$4="TODAS",B15443=PESQUISA!$B$4),ISNUMBER(SEARCH(PESQUISA!$B$3,D15443))),ROW()-1,"")</f>
        <v/>
      </c>
    </row>
    <row r="15444" spans="1:14" x14ac:dyDescent="0.3">
      <c r="A15444" t="s">
        <v>46523</v>
      </c>
      <c r="B15444" t="s">
        <v>46460</v>
      </c>
      <c r="C15444" t="s">
        <v>46524</v>
      </c>
      <c r="D15444" t="s">
        <v>46525</v>
      </c>
      <c r="E15444" t="s">
        <v>46519</v>
      </c>
      <c r="F15444" s="7">
        <v>255.02</v>
      </c>
      <c r="G15444" t="s">
        <v>46464</v>
      </c>
      <c r="H15444" t="s">
        <v>46465</v>
      </c>
      <c r="I15444" t="s">
        <v>46466</v>
      </c>
      <c r="J15444" s="7">
        <v>0</v>
      </c>
      <c r="K15444" s="7">
        <v>255.02</v>
      </c>
      <c r="M15444" t="s">
        <v>36</v>
      </c>
      <c r="N15444" t="str">
        <f>IF(AND(PESQUISA!$B$3&lt;&gt;"",OR(PESQUISA!$B$4="TODAS",B15444=PESQUISA!$B$4),ISNUMBER(SEARCH(PESQUISA!$B$3,D15444))),ROW()-1,"")</f>
        <v/>
      </c>
    </row>
    <row r="15445" spans="1:14" x14ac:dyDescent="0.3">
      <c r="A15445" t="s">
        <v>46526</v>
      </c>
      <c r="B15445" t="s">
        <v>46460</v>
      </c>
      <c r="C15445" t="s">
        <v>46527</v>
      </c>
      <c r="D15445" t="s">
        <v>46528</v>
      </c>
      <c r="E15445" t="s">
        <v>46519</v>
      </c>
      <c r="F15445" s="7">
        <v>328.9</v>
      </c>
      <c r="G15445" t="s">
        <v>46464</v>
      </c>
      <c r="H15445" t="s">
        <v>46465</v>
      </c>
      <c r="I15445" t="s">
        <v>46466</v>
      </c>
      <c r="J15445" s="7">
        <v>0</v>
      </c>
      <c r="K15445" s="7">
        <v>328.9</v>
      </c>
      <c r="M15445" t="s">
        <v>36</v>
      </c>
      <c r="N15445" t="str">
        <f>IF(AND(PESQUISA!$B$3&lt;&gt;"",OR(PESQUISA!$B$4="TODAS",B15445=PESQUISA!$B$4),ISNUMBER(SEARCH(PESQUISA!$B$3,D15445))),ROW()-1,"")</f>
        <v/>
      </c>
    </row>
    <row r="15446" spans="1:14" x14ac:dyDescent="0.3">
      <c r="A15446" t="s">
        <v>46529</v>
      </c>
      <c r="B15446" t="s">
        <v>46460</v>
      </c>
      <c r="C15446" t="s">
        <v>46530</v>
      </c>
      <c r="D15446" t="s">
        <v>46531</v>
      </c>
      <c r="E15446" t="s">
        <v>46463</v>
      </c>
      <c r="F15446" s="7">
        <v>13.72</v>
      </c>
      <c r="G15446" t="s">
        <v>46464</v>
      </c>
      <c r="H15446" t="s">
        <v>46465</v>
      </c>
      <c r="I15446" t="s">
        <v>46466</v>
      </c>
      <c r="J15446" s="7">
        <v>0</v>
      </c>
      <c r="K15446" s="7">
        <v>13.72</v>
      </c>
      <c r="M15446" t="s">
        <v>36</v>
      </c>
      <c r="N15446" t="str">
        <f>IF(AND(PESQUISA!$B$3&lt;&gt;"",OR(PESQUISA!$B$4="TODAS",B15446=PESQUISA!$B$4),ISNUMBER(SEARCH(PESQUISA!$B$3,D15446))),ROW()-1,"")</f>
        <v/>
      </c>
    </row>
    <row r="15447" spans="1:14" x14ac:dyDescent="0.3">
      <c r="A15447" t="s">
        <v>46532</v>
      </c>
      <c r="B15447" t="s">
        <v>46460</v>
      </c>
      <c r="C15447" t="s">
        <v>46533</v>
      </c>
      <c r="D15447" t="s">
        <v>46534</v>
      </c>
      <c r="E15447" t="s">
        <v>46519</v>
      </c>
      <c r="F15447" s="7">
        <v>365.46</v>
      </c>
      <c r="G15447" t="s">
        <v>46464</v>
      </c>
      <c r="H15447" t="s">
        <v>46465</v>
      </c>
      <c r="I15447" t="s">
        <v>46466</v>
      </c>
      <c r="J15447" s="7">
        <v>0</v>
      </c>
      <c r="K15447" s="7">
        <v>365.46</v>
      </c>
      <c r="M15447" t="s">
        <v>36</v>
      </c>
      <c r="N15447" t="str">
        <f>IF(AND(PESQUISA!$B$3&lt;&gt;"",OR(PESQUISA!$B$4="TODAS",B15447=PESQUISA!$B$4),ISNUMBER(SEARCH(PESQUISA!$B$3,D15447))),ROW()-1,"")</f>
        <v/>
      </c>
    </row>
    <row r="15448" spans="1:14" x14ac:dyDescent="0.3">
      <c r="A15448" t="s">
        <v>46535</v>
      </c>
      <c r="B15448" t="s">
        <v>46460</v>
      </c>
      <c r="C15448" t="s">
        <v>46536</v>
      </c>
      <c r="D15448" t="s">
        <v>46537</v>
      </c>
      <c r="E15448" t="s">
        <v>46519</v>
      </c>
      <c r="F15448" s="7">
        <v>441.39</v>
      </c>
      <c r="G15448" t="s">
        <v>46464</v>
      </c>
      <c r="H15448" t="s">
        <v>46465</v>
      </c>
      <c r="I15448" t="s">
        <v>46466</v>
      </c>
      <c r="J15448" s="7">
        <v>0</v>
      </c>
      <c r="K15448" s="7">
        <v>441.39</v>
      </c>
      <c r="M15448" t="s">
        <v>36</v>
      </c>
      <c r="N15448" t="str">
        <f>IF(AND(PESQUISA!$B$3&lt;&gt;"",OR(PESQUISA!$B$4="TODAS",B15448=PESQUISA!$B$4),ISNUMBER(SEARCH(PESQUISA!$B$3,D15448))),ROW()-1,"")</f>
        <v/>
      </c>
    </row>
    <row r="15449" spans="1:14" x14ac:dyDescent="0.3">
      <c r="A15449" t="s">
        <v>46538</v>
      </c>
      <c r="B15449" t="s">
        <v>46460</v>
      </c>
      <c r="C15449" t="s">
        <v>46539</v>
      </c>
      <c r="D15449" t="s">
        <v>46540</v>
      </c>
      <c r="E15449" t="s">
        <v>46519</v>
      </c>
      <c r="F15449" s="7">
        <v>490.44</v>
      </c>
      <c r="G15449" t="s">
        <v>46464</v>
      </c>
      <c r="H15449" t="s">
        <v>46465</v>
      </c>
      <c r="I15449" t="s">
        <v>46466</v>
      </c>
      <c r="J15449" s="7">
        <v>0</v>
      </c>
      <c r="K15449" s="7">
        <v>490.44</v>
      </c>
      <c r="M15449" t="s">
        <v>36</v>
      </c>
      <c r="N15449" t="str">
        <f>IF(AND(PESQUISA!$B$3&lt;&gt;"",OR(PESQUISA!$B$4="TODAS",B15449=PESQUISA!$B$4),ISNUMBER(SEARCH(PESQUISA!$B$3,D15449))),ROW()-1,"")</f>
        <v/>
      </c>
    </row>
    <row r="15450" spans="1:14" x14ac:dyDescent="0.3">
      <c r="A15450" t="s">
        <v>46541</v>
      </c>
      <c r="B15450" t="s">
        <v>46460</v>
      </c>
      <c r="C15450" t="s">
        <v>46542</v>
      </c>
      <c r="D15450" t="s">
        <v>46543</v>
      </c>
      <c r="E15450" t="s">
        <v>46544</v>
      </c>
      <c r="F15450" s="7">
        <v>29.41</v>
      </c>
      <c r="G15450" t="s">
        <v>46464</v>
      </c>
      <c r="H15450" t="s">
        <v>46465</v>
      </c>
      <c r="I15450" t="s">
        <v>46466</v>
      </c>
      <c r="J15450" s="7">
        <v>0</v>
      </c>
      <c r="K15450" s="7">
        <v>29.41</v>
      </c>
      <c r="M15450" t="s">
        <v>36</v>
      </c>
      <c r="N15450" t="str">
        <f>IF(AND(PESQUISA!$B$3&lt;&gt;"",OR(PESQUISA!$B$4="TODAS",B15450=PESQUISA!$B$4),ISNUMBER(SEARCH(PESQUISA!$B$3,D15450))),ROW()-1,"")</f>
        <v/>
      </c>
    </row>
    <row r="15451" spans="1:14" x14ac:dyDescent="0.3">
      <c r="A15451" t="s">
        <v>46545</v>
      </c>
      <c r="B15451" t="s">
        <v>46460</v>
      </c>
      <c r="C15451" t="s">
        <v>46546</v>
      </c>
      <c r="D15451" t="s">
        <v>46547</v>
      </c>
      <c r="E15451" t="s">
        <v>46463</v>
      </c>
      <c r="F15451" s="7">
        <v>7.84</v>
      </c>
      <c r="G15451" t="s">
        <v>46464</v>
      </c>
      <c r="H15451" t="s">
        <v>46465</v>
      </c>
      <c r="I15451" t="s">
        <v>46466</v>
      </c>
      <c r="J15451" s="7">
        <v>0</v>
      </c>
      <c r="K15451" s="7">
        <v>7.84</v>
      </c>
      <c r="M15451" t="s">
        <v>36</v>
      </c>
      <c r="N15451" t="str">
        <f>IF(AND(PESQUISA!$B$3&lt;&gt;"",OR(PESQUISA!$B$4="TODAS",B15451=PESQUISA!$B$4),ISNUMBER(SEARCH(PESQUISA!$B$3,D15451))),ROW()-1,"")</f>
        <v/>
      </c>
    </row>
    <row r="15452" spans="1:14" x14ac:dyDescent="0.3">
      <c r="A15452" t="s">
        <v>46548</v>
      </c>
      <c r="B15452" t="s">
        <v>46460</v>
      </c>
      <c r="C15452" t="s">
        <v>46549</v>
      </c>
      <c r="D15452" t="s">
        <v>46550</v>
      </c>
      <c r="E15452" t="s">
        <v>46463</v>
      </c>
      <c r="F15452" s="7">
        <v>1.95</v>
      </c>
      <c r="G15452" t="s">
        <v>46464</v>
      </c>
      <c r="H15452" t="s">
        <v>46465</v>
      </c>
      <c r="I15452" t="s">
        <v>46466</v>
      </c>
      <c r="J15452" s="7">
        <v>0</v>
      </c>
      <c r="K15452" s="7">
        <v>1.95</v>
      </c>
      <c r="M15452" t="s">
        <v>36</v>
      </c>
      <c r="N15452" t="str">
        <f>IF(AND(PESQUISA!$B$3&lt;&gt;"",OR(PESQUISA!$B$4="TODAS",B15452=PESQUISA!$B$4),ISNUMBER(SEARCH(PESQUISA!$B$3,D15452))),ROW()-1,"")</f>
        <v/>
      </c>
    </row>
    <row r="15453" spans="1:14" x14ac:dyDescent="0.3">
      <c r="A15453" t="s">
        <v>46551</v>
      </c>
      <c r="B15453" t="s">
        <v>46460</v>
      </c>
      <c r="C15453" t="s">
        <v>46552</v>
      </c>
      <c r="D15453" t="s">
        <v>46553</v>
      </c>
      <c r="E15453" t="s">
        <v>46463</v>
      </c>
      <c r="F15453" s="7">
        <v>7.35</v>
      </c>
      <c r="G15453" t="s">
        <v>46464</v>
      </c>
      <c r="H15453" t="s">
        <v>46465</v>
      </c>
      <c r="I15453" t="s">
        <v>46466</v>
      </c>
      <c r="J15453" s="7">
        <v>0</v>
      </c>
      <c r="K15453" s="7">
        <v>7.35</v>
      </c>
      <c r="M15453" t="s">
        <v>36</v>
      </c>
      <c r="N15453" t="str">
        <f>IF(AND(PESQUISA!$B$3&lt;&gt;"",OR(PESQUISA!$B$4="TODAS",B15453=PESQUISA!$B$4),ISNUMBER(SEARCH(PESQUISA!$B$3,D15453))),ROW()-1,"")</f>
        <v/>
      </c>
    </row>
    <row r="15454" spans="1:14" x14ac:dyDescent="0.3">
      <c r="A15454" t="s">
        <v>46554</v>
      </c>
      <c r="B15454" t="s">
        <v>46460</v>
      </c>
      <c r="C15454" t="s">
        <v>46555</v>
      </c>
      <c r="D15454" t="s">
        <v>46556</v>
      </c>
      <c r="E15454" t="s">
        <v>46463</v>
      </c>
      <c r="F15454" s="7">
        <v>3.67</v>
      </c>
      <c r="G15454" t="s">
        <v>46464</v>
      </c>
      <c r="H15454" t="s">
        <v>46465</v>
      </c>
      <c r="I15454" t="s">
        <v>46466</v>
      </c>
      <c r="J15454" s="7">
        <v>0</v>
      </c>
      <c r="K15454" s="7">
        <v>3.67</v>
      </c>
      <c r="M15454" t="s">
        <v>36</v>
      </c>
      <c r="N15454" t="str">
        <f>IF(AND(PESQUISA!$B$3&lt;&gt;"",OR(PESQUISA!$B$4="TODAS",B15454=PESQUISA!$B$4),ISNUMBER(SEARCH(PESQUISA!$B$3,D15454))),ROW()-1,"")</f>
        <v/>
      </c>
    </row>
    <row r="15455" spans="1:14" x14ac:dyDescent="0.3">
      <c r="A15455" t="s">
        <v>46557</v>
      </c>
      <c r="B15455" t="s">
        <v>46460</v>
      </c>
      <c r="C15455" t="s">
        <v>46558</v>
      </c>
      <c r="D15455" t="s">
        <v>46559</v>
      </c>
      <c r="E15455" t="s">
        <v>46463</v>
      </c>
      <c r="F15455" s="7">
        <v>4.8</v>
      </c>
      <c r="G15455" t="s">
        <v>46464</v>
      </c>
      <c r="H15455" t="s">
        <v>46465</v>
      </c>
      <c r="I15455" t="s">
        <v>46466</v>
      </c>
      <c r="J15455" s="7">
        <v>0.24</v>
      </c>
      <c r="K15455" s="7">
        <v>4.5599999999999996</v>
      </c>
      <c r="M15455" t="s">
        <v>36</v>
      </c>
      <c r="N15455" t="str">
        <f>IF(AND(PESQUISA!$B$3&lt;&gt;"",OR(PESQUISA!$B$4="TODAS",B15455=PESQUISA!$B$4),ISNUMBER(SEARCH(PESQUISA!$B$3,D15455))),ROW()-1,"")</f>
        <v/>
      </c>
    </row>
    <row r="15456" spans="1:14" x14ac:dyDescent="0.3">
      <c r="A15456" t="s">
        <v>46560</v>
      </c>
      <c r="B15456" t="s">
        <v>46460</v>
      </c>
      <c r="C15456" t="s">
        <v>46561</v>
      </c>
      <c r="D15456" t="s">
        <v>46562</v>
      </c>
      <c r="E15456" t="s">
        <v>46463</v>
      </c>
      <c r="F15456" s="7">
        <v>7.55</v>
      </c>
      <c r="G15456" t="s">
        <v>46464</v>
      </c>
      <c r="H15456" t="s">
        <v>46465</v>
      </c>
      <c r="I15456" t="s">
        <v>46466</v>
      </c>
      <c r="J15456" s="7">
        <v>0</v>
      </c>
      <c r="K15456" s="7">
        <v>7.55</v>
      </c>
      <c r="M15456" t="s">
        <v>36</v>
      </c>
      <c r="N15456" t="str">
        <f>IF(AND(PESQUISA!$B$3&lt;&gt;"",OR(PESQUISA!$B$4="TODAS",B15456=PESQUISA!$B$4),ISNUMBER(SEARCH(PESQUISA!$B$3,D15456))),ROW()-1,"")</f>
        <v/>
      </c>
    </row>
    <row r="15457" spans="1:14" x14ac:dyDescent="0.3">
      <c r="A15457" t="s">
        <v>46563</v>
      </c>
      <c r="B15457" t="s">
        <v>46460</v>
      </c>
      <c r="C15457" t="s">
        <v>46564</v>
      </c>
      <c r="D15457" t="s">
        <v>46565</v>
      </c>
      <c r="E15457" t="s">
        <v>46488</v>
      </c>
      <c r="F15457" s="7">
        <v>6.14</v>
      </c>
      <c r="G15457" t="s">
        <v>46464</v>
      </c>
      <c r="H15457" t="s">
        <v>46465</v>
      </c>
      <c r="I15457" t="s">
        <v>46466</v>
      </c>
      <c r="J15457" s="7">
        <v>0</v>
      </c>
      <c r="K15457" s="7">
        <v>6.14</v>
      </c>
      <c r="M15457" t="s">
        <v>36</v>
      </c>
      <c r="N15457" t="str">
        <f>IF(AND(PESQUISA!$B$3&lt;&gt;"",OR(PESQUISA!$B$4="TODAS",B15457=PESQUISA!$B$4),ISNUMBER(SEARCH(PESQUISA!$B$3,D15457))),ROW()-1,"")</f>
        <v/>
      </c>
    </row>
    <row r="15458" spans="1:14" x14ac:dyDescent="0.3">
      <c r="A15458" t="s">
        <v>46566</v>
      </c>
      <c r="B15458" t="s">
        <v>46460</v>
      </c>
      <c r="C15458" t="s">
        <v>46567</v>
      </c>
      <c r="D15458" t="s">
        <v>46568</v>
      </c>
      <c r="E15458" t="s">
        <v>46488</v>
      </c>
      <c r="F15458" s="7">
        <v>8.18</v>
      </c>
      <c r="G15458" t="s">
        <v>46464</v>
      </c>
      <c r="H15458" t="s">
        <v>46465</v>
      </c>
      <c r="I15458" t="s">
        <v>46466</v>
      </c>
      <c r="J15458" s="7">
        <v>0</v>
      </c>
      <c r="K15458" s="7">
        <v>8.18</v>
      </c>
      <c r="M15458" t="s">
        <v>36</v>
      </c>
      <c r="N15458" t="str">
        <f>IF(AND(PESQUISA!$B$3&lt;&gt;"",OR(PESQUISA!$B$4="TODAS",B15458=PESQUISA!$B$4),ISNUMBER(SEARCH(PESQUISA!$B$3,D15458))),ROW()-1,"")</f>
        <v/>
      </c>
    </row>
    <row r="15459" spans="1:14" x14ac:dyDescent="0.3">
      <c r="A15459" t="s">
        <v>46569</v>
      </c>
      <c r="B15459" t="s">
        <v>46460</v>
      </c>
      <c r="C15459" t="s">
        <v>46570</v>
      </c>
      <c r="D15459" t="s">
        <v>46571</v>
      </c>
      <c r="E15459" t="s">
        <v>46463</v>
      </c>
      <c r="F15459" s="7">
        <v>6.13</v>
      </c>
      <c r="G15459" t="s">
        <v>46464</v>
      </c>
      <c r="H15459" t="s">
        <v>46465</v>
      </c>
      <c r="I15459" t="s">
        <v>46466</v>
      </c>
      <c r="J15459" s="7">
        <v>0</v>
      </c>
      <c r="K15459" s="7">
        <v>6.13</v>
      </c>
      <c r="M15459" t="s">
        <v>36</v>
      </c>
      <c r="N15459" t="str">
        <f>IF(AND(PESQUISA!$B$3&lt;&gt;"",OR(PESQUISA!$B$4="TODAS",B15459=PESQUISA!$B$4),ISNUMBER(SEARCH(PESQUISA!$B$3,D15459))),ROW()-1,"")</f>
        <v/>
      </c>
    </row>
    <row r="15460" spans="1:14" x14ac:dyDescent="0.3">
      <c r="A15460" t="s">
        <v>46572</v>
      </c>
      <c r="B15460" t="s">
        <v>46460</v>
      </c>
      <c r="C15460" t="s">
        <v>46573</v>
      </c>
      <c r="D15460" t="s">
        <v>46574</v>
      </c>
      <c r="E15460" t="s">
        <v>46488</v>
      </c>
      <c r="F15460" s="7">
        <v>7.22</v>
      </c>
      <c r="G15460" t="s">
        <v>46464</v>
      </c>
      <c r="H15460" t="s">
        <v>46465</v>
      </c>
      <c r="I15460" t="s">
        <v>46466</v>
      </c>
      <c r="J15460" s="7">
        <v>0</v>
      </c>
      <c r="K15460" s="7">
        <v>7.22</v>
      </c>
      <c r="M15460" t="s">
        <v>36</v>
      </c>
      <c r="N15460" t="str">
        <f>IF(AND(PESQUISA!$B$3&lt;&gt;"",OR(PESQUISA!$B$4="TODAS",B15460=PESQUISA!$B$4),ISNUMBER(SEARCH(PESQUISA!$B$3,D15460))),ROW()-1,"")</f>
        <v/>
      </c>
    </row>
    <row r="15461" spans="1:14" x14ac:dyDescent="0.3">
      <c r="A15461" t="s">
        <v>46575</v>
      </c>
      <c r="B15461" t="s">
        <v>46460</v>
      </c>
      <c r="C15461" t="s">
        <v>46576</v>
      </c>
      <c r="D15461" t="s">
        <v>46577</v>
      </c>
      <c r="E15461" t="s">
        <v>46488</v>
      </c>
      <c r="F15461" s="7">
        <v>6.14</v>
      </c>
      <c r="G15461" t="s">
        <v>46464</v>
      </c>
      <c r="H15461" t="s">
        <v>46465</v>
      </c>
      <c r="I15461" t="s">
        <v>46466</v>
      </c>
      <c r="J15461" s="7">
        <v>0</v>
      </c>
      <c r="K15461" s="7">
        <v>6.14</v>
      </c>
      <c r="M15461" t="s">
        <v>36</v>
      </c>
      <c r="N15461" t="str">
        <f>IF(AND(PESQUISA!$B$3&lt;&gt;"",OR(PESQUISA!$B$4="TODAS",B15461=PESQUISA!$B$4),ISNUMBER(SEARCH(PESQUISA!$B$3,D15461))),ROW()-1,"")</f>
        <v/>
      </c>
    </row>
    <row r="15462" spans="1:14" x14ac:dyDescent="0.3">
      <c r="A15462" t="s">
        <v>46578</v>
      </c>
      <c r="B15462" t="s">
        <v>46460</v>
      </c>
      <c r="C15462" t="s">
        <v>46579</v>
      </c>
      <c r="D15462" t="s">
        <v>46580</v>
      </c>
      <c r="E15462" t="s">
        <v>46544</v>
      </c>
      <c r="F15462" s="7">
        <v>13.07</v>
      </c>
      <c r="G15462" t="s">
        <v>46464</v>
      </c>
      <c r="H15462" t="s">
        <v>46465</v>
      </c>
      <c r="I15462" t="s">
        <v>46466</v>
      </c>
      <c r="J15462" s="7">
        <v>0</v>
      </c>
      <c r="K15462" s="7">
        <v>13.07</v>
      </c>
      <c r="M15462" t="s">
        <v>36</v>
      </c>
      <c r="N15462" t="str">
        <f>IF(AND(PESQUISA!$B$3&lt;&gt;"",OR(PESQUISA!$B$4="TODAS",B15462=PESQUISA!$B$4),ISNUMBER(SEARCH(PESQUISA!$B$3,D15462))),ROW()-1,"")</f>
        <v/>
      </c>
    </row>
    <row r="15463" spans="1:14" x14ac:dyDescent="0.3">
      <c r="A15463" t="s">
        <v>46581</v>
      </c>
      <c r="B15463" t="s">
        <v>46460</v>
      </c>
      <c r="C15463" t="s">
        <v>46582</v>
      </c>
      <c r="D15463" t="s">
        <v>46583</v>
      </c>
      <c r="E15463" t="s">
        <v>46544</v>
      </c>
      <c r="F15463" s="7">
        <v>9.8000000000000007</v>
      </c>
      <c r="G15463" t="s">
        <v>46464</v>
      </c>
      <c r="H15463" t="s">
        <v>46465</v>
      </c>
      <c r="I15463" t="s">
        <v>46466</v>
      </c>
      <c r="J15463" s="7">
        <v>0</v>
      </c>
      <c r="K15463" s="7">
        <v>9.8000000000000007</v>
      </c>
      <c r="M15463" t="s">
        <v>36</v>
      </c>
      <c r="N15463" t="str">
        <f>IF(AND(PESQUISA!$B$3&lt;&gt;"",OR(PESQUISA!$B$4="TODAS",B15463=PESQUISA!$B$4),ISNUMBER(SEARCH(PESQUISA!$B$3,D15463))),ROW()-1,"")</f>
        <v/>
      </c>
    </row>
    <row r="15464" spans="1:14" x14ac:dyDescent="0.3">
      <c r="A15464" t="s">
        <v>46584</v>
      </c>
      <c r="B15464" t="s">
        <v>46460</v>
      </c>
      <c r="C15464" t="s">
        <v>46585</v>
      </c>
      <c r="D15464" t="s">
        <v>46586</v>
      </c>
      <c r="E15464" t="s">
        <v>46463</v>
      </c>
      <c r="F15464" s="7">
        <v>7.64</v>
      </c>
      <c r="G15464" t="s">
        <v>46464</v>
      </c>
      <c r="H15464" t="s">
        <v>46465</v>
      </c>
      <c r="I15464" t="s">
        <v>46466</v>
      </c>
      <c r="J15464" s="7">
        <v>0</v>
      </c>
      <c r="K15464" s="7">
        <v>7.64</v>
      </c>
      <c r="M15464" t="s">
        <v>36</v>
      </c>
      <c r="N15464" t="str">
        <f>IF(AND(PESQUISA!$B$3&lt;&gt;"",OR(PESQUISA!$B$4="TODAS",B15464=PESQUISA!$B$4),ISNUMBER(SEARCH(PESQUISA!$B$3,D15464))),ROW()-1,"")</f>
        <v/>
      </c>
    </row>
    <row r="15465" spans="1:14" x14ac:dyDescent="0.3">
      <c r="A15465" t="s">
        <v>46587</v>
      </c>
      <c r="B15465" t="s">
        <v>46460</v>
      </c>
      <c r="C15465" t="s">
        <v>46588</v>
      </c>
      <c r="D15465" t="s">
        <v>46589</v>
      </c>
      <c r="E15465" t="s">
        <v>46488</v>
      </c>
      <c r="F15465" s="7">
        <v>12.29</v>
      </c>
      <c r="G15465" t="s">
        <v>46464</v>
      </c>
      <c r="H15465" t="s">
        <v>46465</v>
      </c>
      <c r="I15465" t="s">
        <v>46466</v>
      </c>
      <c r="J15465" s="7">
        <v>0</v>
      </c>
      <c r="K15465" s="7">
        <v>12.29</v>
      </c>
      <c r="M15465" t="s">
        <v>36</v>
      </c>
      <c r="N15465" t="str">
        <f>IF(AND(PESQUISA!$B$3&lt;&gt;"",OR(PESQUISA!$B$4="TODAS",B15465=PESQUISA!$B$4),ISNUMBER(SEARCH(PESQUISA!$B$3,D15465))),ROW()-1,"")</f>
        <v/>
      </c>
    </row>
    <row r="15466" spans="1:14" x14ac:dyDescent="0.3">
      <c r="A15466" t="s">
        <v>46590</v>
      </c>
      <c r="B15466" t="s">
        <v>46460</v>
      </c>
      <c r="C15466" t="s">
        <v>46591</v>
      </c>
      <c r="D15466" t="s">
        <v>46592</v>
      </c>
      <c r="E15466" t="s">
        <v>46488</v>
      </c>
      <c r="F15466" s="7">
        <v>8.18</v>
      </c>
      <c r="G15466" t="s">
        <v>46464</v>
      </c>
      <c r="H15466" t="s">
        <v>46465</v>
      </c>
      <c r="I15466" t="s">
        <v>46466</v>
      </c>
      <c r="J15466" s="7">
        <v>0</v>
      </c>
      <c r="K15466" s="7">
        <v>8.18</v>
      </c>
      <c r="M15466" t="s">
        <v>36</v>
      </c>
      <c r="N15466" t="str">
        <f>IF(AND(PESQUISA!$B$3&lt;&gt;"",OR(PESQUISA!$B$4="TODAS",B15466=PESQUISA!$B$4),ISNUMBER(SEARCH(PESQUISA!$B$3,D15466))),ROW()-1,"")</f>
        <v/>
      </c>
    </row>
    <row r="15467" spans="1:14" x14ac:dyDescent="0.3">
      <c r="A15467" t="s">
        <v>46593</v>
      </c>
      <c r="B15467" t="s">
        <v>46460</v>
      </c>
      <c r="C15467" t="s">
        <v>46594</v>
      </c>
      <c r="D15467" t="s">
        <v>46595</v>
      </c>
      <c r="E15467" t="s">
        <v>46463</v>
      </c>
      <c r="F15467" s="7">
        <v>7.1</v>
      </c>
      <c r="G15467" t="s">
        <v>46464</v>
      </c>
      <c r="H15467" t="s">
        <v>46465</v>
      </c>
      <c r="I15467" t="s">
        <v>46466</v>
      </c>
      <c r="J15467" s="7">
        <v>0</v>
      </c>
      <c r="K15467" s="7">
        <v>7.1</v>
      </c>
      <c r="M15467" t="s">
        <v>36</v>
      </c>
      <c r="N15467" t="str">
        <f>IF(AND(PESQUISA!$B$3&lt;&gt;"",OR(PESQUISA!$B$4="TODAS",B15467=PESQUISA!$B$4),ISNUMBER(SEARCH(PESQUISA!$B$3,D15467))),ROW()-1,"")</f>
        <v/>
      </c>
    </row>
    <row r="15468" spans="1:14" x14ac:dyDescent="0.3">
      <c r="A15468" t="s">
        <v>46596</v>
      </c>
      <c r="B15468" t="s">
        <v>46460</v>
      </c>
      <c r="C15468" t="s">
        <v>46597</v>
      </c>
      <c r="D15468" t="s">
        <v>46598</v>
      </c>
      <c r="E15468" t="s">
        <v>46463</v>
      </c>
      <c r="F15468" s="7">
        <v>3.43</v>
      </c>
      <c r="G15468" t="s">
        <v>46464</v>
      </c>
      <c r="H15468" t="s">
        <v>46465</v>
      </c>
      <c r="I15468" t="s">
        <v>46466</v>
      </c>
      <c r="J15468" s="7">
        <v>0</v>
      </c>
      <c r="K15468" s="7">
        <v>3.43</v>
      </c>
      <c r="M15468" t="s">
        <v>36</v>
      </c>
      <c r="N15468" t="str">
        <f>IF(AND(PESQUISA!$B$3&lt;&gt;"",OR(PESQUISA!$B$4="TODAS",B15468=PESQUISA!$B$4),ISNUMBER(SEARCH(PESQUISA!$B$3,D15468))),ROW()-1,"")</f>
        <v/>
      </c>
    </row>
    <row r="15469" spans="1:14" x14ac:dyDescent="0.3">
      <c r="A15469" t="s">
        <v>46599</v>
      </c>
      <c r="B15469" t="s">
        <v>46460</v>
      </c>
      <c r="C15469" t="s">
        <v>46600</v>
      </c>
      <c r="D15469" t="s">
        <v>46601</v>
      </c>
      <c r="E15469" t="s">
        <v>46463</v>
      </c>
      <c r="F15469" s="7">
        <v>7.74</v>
      </c>
      <c r="G15469" t="s">
        <v>46464</v>
      </c>
      <c r="H15469" t="s">
        <v>46465</v>
      </c>
      <c r="I15469" t="s">
        <v>46466</v>
      </c>
      <c r="J15469" s="7">
        <v>0</v>
      </c>
      <c r="K15469" s="7">
        <v>7.74</v>
      </c>
      <c r="M15469" t="s">
        <v>36</v>
      </c>
      <c r="N15469" t="str">
        <f>IF(AND(PESQUISA!$B$3&lt;&gt;"",OR(PESQUISA!$B$4="TODAS",B15469=PESQUISA!$B$4),ISNUMBER(SEARCH(PESQUISA!$B$3,D15469))),ROW()-1,"")</f>
        <v/>
      </c>
    </row>
    <row r="15470" spans="1:14" x14ac:dyDescent="0.3">
      <c r="A15470" t="s">
        <v>46602</v>
      </c>
      <c r="B15470" t="s">
        <v>46460</v>
      </c>
      <c r="C15470" t="s">
        <v>46603</v>
      </c>
      <c r="D15470" t="s">
        <v>46604</v>
      </c>
      <c r="E15470" t="s">
        <v>46463</v>
      </c>
      <c r="F15470" s="7">
        <v>12.26</v>
      </c>
      <c r="G15470" t="s">
        <v>46464</v>
      </c>
      <c r="H15470" t="s">
        <v>46465</v>
      </c>
      <c r="I15470" t="s">
        <v>46466</v>
      </c>
      <c r="J15470" s="7">
        <v>0</v>
      </c>
      <c r="K15470" s="7">
        <v>12.26</v>
      </c>
      <c r="M15470" t="s">
        <v>36</v>
      </c>
      <c r="N15470" t="str">
        <f>IF(AND(PESQUISA!$B$3&lt;&gt;"",OR(PESQUISA!$B$4="TODAS",B15470=PESQUISA!$B$4),ISNUMBER(SEARCH(PESQUISA!$B$3,D15470))),ROW()-1,"")</f>
        <v/>
      </c>
    </row>
    <row r="15471" spans="1:14" x14ac:dyDescent="0.3">
      <c r="A15471" t="s">
        <v>46605</v>
      </c>
      <c r="B15471" t="s">
        <v>46460</v>
      </c>
      <c r="C15471" t="s">
        <v>46606</v>
      </c>
      <c r="D15471" t="s">
        <v>46607</v>
      </c>
      <c r="E15471" t="s">
        <v>46463</v>
      </c>
      <c r="F15471" s="7">
        <v>10.29</v>
      </c>
      <c r="G15471" t="s">
        <v>46464</v>
      </c>
      <c r="H15471" t="s">
        <v>46465</v>
      </c>
      <c r="I15471" t="s">
        <v>46466</v>
      </c>
      <c r="J15471" s="7">
        <v>0</v>
      </c>
      <c r="K15471" s="7">
        <v>10.29</v>
      </c>
      <c r="M15471" t="s">
        <v>36</v>
      </c>
      <c r="N15471" t="str">
        <f>IF(AND(PESQUISA!$B$3&lt;&gt;"",OR(PESQUISA!$B$4="TODAS",B15471=PESQUISA!$B$4),ISNUMBER(SEARCH(PESQUISA!$B$3,D15471))),ROW()-1,"")</f>
        <v/>
      </c>
    </row>
    <row r="15472" spans="1:14" x14ac:dyDescent="0.3">
      <c r="A15472" t="s">
        <v>46608</v>
      </c>
      <c r="B15472" t="s">
        <v>46460</v>
      </c>
      <c r="C15472" t="s">
        <v>46609</v>
      </c>
      <c r="D15472" t="s">
        <v>46610</v>
      </c>
      <c r="E15472" t="s">
        <v>46463</v>
      </c>
      <c r="F15472" s="7">
        <v>7.37</v>
      </c>
      <c r="G15472" t="s">
        <v>46464</v>
      </c>
      <c r="H15472" t="s">
        <v>46465</v>
      </c>
      <c r="I15472" t="s">
        <v>46466</v>
      </c>
      <c r="J15472" s="7">
        <v>0</v>
      </c>
      <c r="K15472" s="7">
        <v>7.37</v>
      </c>
      <c r="M15472" t="s">
        <v>36</v>
      </c>
      <c r="N15472" t="str">
        <f>IF(AND(PESQUISA!$B$3&lt;&gt;"",OR(PESQUISA!$B$4="TODAS",B15472=PESQUISA!$B$4),ISNUMBER(SEARCH(PESQUISA!$B$3,D15472))),ROW()-1,"")</f>
        <v/>
      </c>
    </row>
    <row r="15473" spans="1:14" x14ac:dyDescent="0.3">
      <c r="A15473" t="s">
        <v>46611</v>
      </c>
      <c r="B15473" t="s">
        <v>46460</v>
      </c>
      <c r="C15473" t="s">
        <v>46612</v>
      </c>
      <c r="D15473" t="s">
        <v>46613</v>
      </c>
      <c r="E15473" t="s">
        <v>46463</v>
      </c>
      <c r="F15473" s="7">
        <v>3.67</v>
      </c>
      <c r="G15473" t="s">
        <v>46464</v>
      </c>
      <c r="H15473" t="s">
        <v>46465</v>
      </c>
      <c r="I15473" t="s">
        <v>46466</v>
      </c>
      <c r="J15473" s="7">
        <v>0</v>
      </c>
      <c r="K15473" s="7">
        <v>3.67</v>
      </c>
      <c r="M15473" t="s">
        <v>36</v>
      </c>
      <c r="N15473" t="str">
        <f>IF(AND(PESQUISA!$B$3&lt;&gt;"",OR(PESQUISA!$B$4="TODAS",B15473=PESQUISA!$B$4),ISNUMBER(SEARCH(PESQUISA!$B$3,D15473))),ROW()-1,"")</f>
        <v/>
      </c>
    </row>
    <row r="15474" spans="1:14" x14ac:dyDescent="0.3">
      <c r="A15474" t="s">
        <v>46614</v>
      </c>
      <c r="B15474" t="s">
        <v>46460</v>
      </c>
      <c r="C15474" t="s">
        <v>46615</v>
      </c>
      <c r="D15474" t="s">
        <v>46616</v>
      </c>
      <c r="E15474" t="s">
        <v>46544</v>
      </c>
      <c r="F15474" s="7">
        <v>0.91</v>
      </c>
      <c r="G15474" t="s">
        <v>46464</v>
      </c>
      <c r="H15474" t="s">
        <v>46465</v>
      </c>
      <c r="I15474" t="s">
        <v>46466</v>
      </c>
      <c r="J15474" s="7">
        <v>0</v>
      </c>
      <c r="K15474" s="7">
        <v>0.91</v>
      </c>
      <c r="M15474" t="s">
        <v>36</v>
      </c>
      <c r="N15474" t="str">
        <f>IF(AND(PESQUISA!$B$3&lt;&gt;"",OR(PESQUISA!$B$4="TODAS",B15474=PESQUISA!$B$4),ISNUMBER(SEARCH(PESQUISA!$B$3,D15474))),ROW()-1,"")</f>
        <v/>
      </c>
    </row>
    <row r="15475" spans="1:14" x14ac:dyDescent="0.3">
      <c r="A15475" t="s">
        <v>46617</v>
      </c>
      <c r="B15475" t="s">
        <v>46460</v>
      </c>
      <c r="C15475" t="s">
        <v>46618</v>
      </c>
      <c r="D15475" t="s">
        <v>46619</v>
      </c>
      <c r="E15475" t="s">
        <v>46544</v>
      </c>
      <c r="F15475" s="7">
        <v>0.66</v>
      </c>
      <c r="G15475" t="s">
        <v>46464</v>
      </c>
      <c r="H15475" t="s">
        <v>46465</v>
      </c>
      <c r="I15475" t="s">
        <v>46466</v>
      </c>
      <c r="J15475" s="7">
        <v>0</v>
      </c>
      <c r="K15475" s="7">
        <v>0.66</v>
      </c>
      <c r="M15475" t="s">
        <v>36</v>
      </c>
      <c r="N15475" t="str">
        <f>IF(AND(PESQUISA!$B$3&lt;&gt;"",OR(PESQUISA!$B$4="TODAS",B15475=PESQUISA!$B$4),ISNUMBER(SEARCH(PESQUISA!$B$3,D15475))),ROW()-1,"")</f>
        <v/>
      </c>
    </row>
    <row r="15476" spans="1:14" x14ac:dyDescent="0.3">
      <c r="A15476" t="s">
        <v>46620</v>
      </c>
      <c r="B15476" t="s">
        <v>46460</v>
      </c>
      <c r="C15476" t="s">
        <v>46621</v>
      </c>
      <c r="D15476" t="s">
        <v>46622</v>
      </c>
      <c r="E15476" t="s">
        <v>46544</v>
      </c>
      <c r="F15476" s="7">
        <v>0.91</v>
      </c>
      <c r="G15476" t="s">
        <v>46464</v>
      </c>
      <c r="H15476" t="s">
        <v>46465</v>
      </c>
      <c r="I15476" t="s">
        <v>46466</v>
      </c>
      <c r="J15476" s="7">
        <v>0</v>
      </c>
      <c r="K15476" s="7">
        <v>0.91</v>
      </c>
      <c r="M15476" t="s">
        <v>36</v>
      </c>
      <c r="N15476" t="str">
        <f>IF(AND(PESQUISA!$B$3&lt;&gt;"",OR(PESQUISA!$B$4="TODAS",B15476=PESQUISA!$B$4),ISNUMBER(SEARCH(PESQUISA!$B$3,D15476))),ROW()-1,"")</f>
        <v/>
      </c>
    </row>
    <row r="15477" spans="1:14" x14ac:dyDescent="0.3">
      <c r="A15477" t="s">
        <v>46623</v>
      </c>
      <c r="B15477" t="s">
        <v>46460</v>
      </c>
      <c r="C15477" t="s">
        <v>46624</v>
      </c>
      <c r="D15477" t="s">
        <v>46625</v>
      </c>
      <c r="E15477" t="s">
        <v>46626</v>
      </c>
      <c r="F15477" s="7">
        <v>1.92</v>
      </c>
      <c r="G15477" t="s">
        <v>46464</v>
      </c>
      <c r="H15477" t="s">
        <v>46465</v>
      </c>
      <c r="I15477" t="s">
        <v>46466</v>
      </c>
      <c r="J15477" s="7">
        <v>0</v>
      </c>
      <c r="K15477" s="7">
        <v>1.92</v>
      </c>
      <c r="M15477" t="s">
        <v>36</v>
      </c>
      <c r="N15477" t="str">
        <f>IF(AND(PESQUISA!$B$3&lt;&gt;"",OR(PESQUISA!$B$4="TODAS",B15477=PESQUISA!$B$4),ISNUMBER(SEARCH(PESQUISA!$B$3,D15477))),ROW()-1,"")</f>
        <v/>
      </c>
    </row>
    <row r="15478" spans="1:14" x14ac:dyDescent="0.3">
      <c r="A15478" t="s">
        <v>46627</v>
      </c>
      <c r="B15478" t="s">
        <v>46460</v>
      </c>
      <c r="C15478" t="s">
        <v>46628</v>
      </c>
      <c r="D15478" t="s">
        <v>46629</v>
      </c>
      <c r="E15478" t="s">
        <v>46626</v>
      </c>
      <c r="F15478" s="7">
        <v>1.5</v>
      </c>
      <c r="G15478" t="s">
        <v>46464</v>
      </c>
      <c r="H15478" t="s">
        <v>46465</v>
      </c>
      <c r="I15478" t="s">
        <v>46466</v>
      </c>
      <c r="J15478" s="7">
        <v>0</v>
      </c>
      <c r="K15478" s="7">
        <v>1.5</v>
      </c>
      <c r="M15478" t="s">
        <v>36</v>
      </c>
      <c r="N15478" t="str">
        <f>IF(AND(PESQUISA!$B$3&lt;&gt;"",OR(PESQUISA!$B$4="TODAS",B15478=PESQUISA!$B$4),ISNUMBER(SEARCH(PESQUISA!$B$3,D15478))),ROW()-1,"")</f>
        <v/>
      </c>
    </row>
    <row r="15479" spans="1:14" x14ac:dyDescent="0.3">
      <c r="A15479" t="s">
        <v>46630</v>
      </c>
      <c r="B15479" t="s">
        <v>46460</v>
      </c>
      <c r="C15479" t="s">
        <v>46631</v>
      </c>
      <c r="D15479" t="s">
        <v>46632</v>
      </c>
      <c r="E15479" t="s">
        <v>46463</v>
      </c>
      <c r="F15479" s="7">
        <v>0.26</v>
      </c>
      <c r="G15479" t="s">
        <v>46464</v>
      </c>
      <c r="H15479" t="s">
        <v>46465</v>
      </c>
      <c r="I15479" t="s">
        <v>46466</v>
      </c>
      <c r="J15479" s="7">
        <v>0.26</v>
      </c>
      <c r="K15479" s="7">
        <v>0</v>
      </c>
      <c r="M15479" t="s">
        <v>36</v>
      </c>
      <c r="N15479" t="str">
        <f>IF(AND(PESQUISA!$B$3&lt;&gt;"",OR(PESQUISA!$B$4="TODAS",B15479=PESQUISA!$B$4),ISNUMBER(SEARCH(PESQUISA!$B$3,D15479))),ROW()-1,"")</f>
        <v/>
      </c>
    </row>
    <row r="15480" spans="1:14" x14ac:dyDescent="0.3">
      <c r="A15480" t="s">
        <v>46633</v>
      </c>
      <c r="B15480" t="s">
        <v>46460</v>
      </c>
      <c r="C15480" t="s">
        <v>46634</v>
      </c>
      <c r="D15480" t="s">
        <v>46635</v>
      </c>
      <c r="E15480" t="s">
        <v>46463</v>
      </c>
      <c r="F15480" s="7">
        <v>1.32</v>
      </c>
      <c r="G15480" t="s">
        <v>46464</v>
      </c>
      <c r="H15480" t="s">
        <v>46465</v>
      </c>
      <c r="I15480" t="s">
        <v>46466</v>
      </c>
      <c r="J15480" s="7">
        <v>0</v>
      </c>
      <c r="K15480" s="7">
        <v>1.32</v>
      </c>
      <c r="M15480" t="s">
        <v>36</v>
      </c>
      <c r="N15480" t="str">
        <f>IF(AND(PESQUISA!$B$3&lt;&gt;"",OR(PESQUISA!$B$4="TODAS",B15480=PESQUISA!$B$4),ISNUMBER(SEARCH(PESQUISA!$B$3,D15480))),ROW()-1,"")</f>
        <v/>
      </c>
    </row>
    <row r="15481" spans="1:14" x14ac:dyDescent="0.3">
      <c r="A15481" t="s">
        <v>46636</v>
      </c>
      <c r="B15481" t="s">
        <v>46460</v>
      </c>
      <c r="C15481" t="s">
        <v>46637</v>
      </c>
      <c r="D15481" t="s">
        <v>46638</v>
      </c>
      <c r="E15481" t="s">
        <v>46463</v>
      </c>
      <c r="F15481" s="7">
        <v>4.28</v>
      </c>
      <c r="G15481" t="s">
        <v>46464</v>
      </c>
      <c r="H15481" t="s">
        <v>46465</v>
      </c>
      <c r="I15481" t="s">
        <v>46466</v>
      </c>
      <c r="J15481" s="7">
        <v>0</v>
      </c>
      <c r="K15481" s="7">
        <v>4.28</v>
      </c>
      <c r="M15481" t="s">
        <v>36</v>
      </c>
      <c r="N15481" t="str">
        <f>IF(AND(PESQUISA!$B$3&lt;&gt;"",OR(PESQUISA!$B$4="TODAS",B15481=PESQUISA!$B$4),ISNUMBER(SEARCH(PESQUISA!$B$3,D15481))),ROW()-1,"")</f>
        <v/>
      </c>
    </row>
    <row r="15482" spans="1:14" x14ac:dyDescent="0.3">
      <c r="A15482" t="s">
        <v>46639</v>
      </c>
      <c r="B15482" t="s">
        <v>46460</v>
      </c>
      <c r="C15482" t="s">
        <v>46640</v>
      </c>
      <c r="D15482" t="s">
        <v>46641</v>
      </c>
      <c r="E15482" t="s">
        <v>46463</v>
      </c>
      <c r="F15482" s="7">
        <v>2.8</v>
      </c>
      <c r="G15482" t="s">
        <v>46464</v>
      </c>
      <c r="H15482" t="s">
        <v>46465</v>
      </c>
      <c r="I15482" t="s">
        <v>46466</v>
      </c>
      <c r="J15482" s="7">
        <v>0</v>
      </c>
      <c r="K15482" s="7">
        <v>2.8</v>
      </c>
      <c r="M15482" t="s">
        <v>36</v>
      </c>
      <c r="N15482" t="str">
        <f>IF(AND(PESQUISA!$B$3&lt;&gt;"",OR(PESQUISA!$B$4="TODAS",B15482=PESQUISA!$B$4),ISNUMBER(SEARCH(PESQUISA!$B$3,D15482))),ROW()-1,"")</f>
        <v/>
      </c>
    </row>
    <row r="15483" spans="1:14" x14ac:dyDescent="0.3">
      <c r="A15483" t="s">
        <v>46642</v>
      </c>
      <c r="B15483" t="s">
        <v>46460</v>
      </c>
      <c r="C15483" t="s">
        <v>46643</v>
      </c>
      <c r="D15483" t="s">
        <v>46644</v>
      </c>
      <c r="E15483" t="s">
        <v>46463</v>
      </c>
      <c r="F15483" s="7">
        <v>308.45999999999998</v>
      </c>
      <c r="G15483" t="s">
        <v>46464</v>
      </c>
      <c r="H15483" t="s">
        <v>46465</v>
      </c>
      <c r="I15483" t="s">
        <v>46466</v>
      </c>
      <c r="J15483" s="7">
        <v>218.71</v>
      </c>
      <c r="K15483" s="7">
        <v>89.75</v>
      </c>
      <c r="M15483" t="s">
        <v>36</v>
      </c>
      <c r="N15483" t="str">
        <f>IF(AND(PESQUISA!$B$3&lt;&gt;"",OR(PESQUISA!$B$4="TODAS",B15483=PESQUISA!$B$4),ISNUMBER(SEARCH(PESQUISA!$B$3,D15483))),ROW()-1,"")</f>
        <v/>
      </c>
    </row>
    <row r="15484" spans="1:14" x14ac:dyDescent="0.3">
      <c r="A15484" t="s">
        <v>46645</v>
      </c>
      <c r="B15484" t="s">
        <v>46460</v>
      </c>
      <c r="C15484" t="s">
        <v>46646</v>
      </c>
      <c r="D15484" t="s">
        <v>46647</v>
      </c>
      <c r="E15484" t="s">
        <v>46463</v>
      </c>
      <c r="F15484" s="7">
        <v>342.14</v>
      </c>
      <c r="G15484" t="s">
        <v>46464</v>
      </c>
      <c r="H15484" t="s">
        <v>46465</v>
      </c>
      <c r="I15484" t="s">
        <v>46466</v>
      </c>
      <c r="J15484" s="7">
        <v>246.72</v>
      </c>
      <c r="K15484" s="7">
        <v>95.42</v>
      </c>
      <c r="M15484" t="s">
        <v>36</v>
      </c>
      <c r="N15484" t="str">
        <f>IF(AND(PESQUISA!$B$3&lt;&gt;"",OR(PESQUISA!$B$4="TODAS",B15484=PESQUISA!$B$4),ISNUMBER(SEARCH(PESQUISA!$B$3,D15484))),ROW()-1,"")</f>
        <v/>
      </c>
    </row>
    <row r="15485" spans="1:14" x14ac:dyDescent="0.3">
      <c r="A15485" t="s">
        <v>46648</v>
      </c>
      <c r="B15485" t="s">
        <v>46460</v>
      </c>
      <c r="C15485" t="s">
        <v>46649</v>
      </c>
      <c r="D15485" t="s">
        <v>46650</v>
      </c>
      <c r="E15485" t="s">
        <v>46651</v>
      </c>
      <c r="F15485" s="7">
        <v>1150.75</v>
      </c>
      <c r="G15485" t="s">
        <v>46464</v>
      </c>
      <c r="H15485" t="s">
        <v>46465</v>
      </c>
      <c r="I15485" t="s">
        <v>46466</v>
      </c>
      <c r="J15485" s="7">
        <v>1150.75</v>
      </c>
      <c r="K15485" s="7">
        <v>0</v>
      </c>
      <c r="M15485" t="s">
        <v>36</v>
      </c>
      <c r="N15485" t="str">
        <f>IF(AND(PESQUISA!$B$3&lt;&gt;"",OR(PESQUISA!$B$4="TODAS",B15485=PESQUISA!$B$4),ISNUMBER(SEARCH(PESQUISA!$B$3,D15485))),ROW()-1,"")</f>
        <v/>
      </c>
    </row>
    <row r="15486" spans="1:14" x14ac:dyDescent="0.3">
      <c r="A15486" t="s">
        <v>46652</v>
      </c>
      <c r="B15486" t="s">
        <v>46460</v>
      </c>
      <c r="C15486" t="s">
        <v>46653</v>
      </c>
      <c r="D15486" t="s">
        <v>46654</v>
      </c>
      <c r="E15486" t="s">
        <v>46655</v>
      </c>
      <c r="F15486" s="7">
        <v>2396.84</v>
      </c>
      <c r="G15486" t="s">
        <v>46464</v>
      </c>
      <c r="H15486" t="s">
        <v>46465</v>
      </c>
      <c r="I15486" t="s">
        <v>46466</v>
      </c>
      <c r="J15486" s="7">
        <v>2396.84</v>
      </c>
      <c r="K15486" s="7">
        <v>0</v>
      </c>
      <c r="M15486" t="s">
        <v>36</v>
      </c>
      <c r="N15486" t="str">
        <f>IF(AND(PESQUISA!$B$3&lt;&gt;"",OR(PESQUISA!$B$4="TODAS",B15486=PESQUISA!$B$4),ISNUMBER(SEARCH(PESQUISA!$B$3,D15486))),ROW()-1,"")</f>
        <v/>
      </c>
    </row>
    <row r="15487" spans="1:14" x14ac:dyDescent="0.3">
      <c r="A15487" t="s">
        <v>46656</v>
      </c>
      <c r="B15487" t="s">
        <v>46460</v>
      </c>
      <c r="C15487" t="s">
        <v>46657</v>
      </c>
      <c r="D15487" t="s">
        <v>46658</v>
      </c>
      <c r="E15487" t="s">
        <v>46655</v>
      </c>
      <c r="F15487" s="7">
        <v>1344.04</v>
      </c>
      <c r="G15487" t="s">
        <v>46464</v>
      </c>
      <c r="H15487" t="s">
        <v>46465</v>
      </c>
      <c r="I15487" t="s">
        <v>46466</v>
      </c>
      <c r="J15487" s="7">
        <v>1344.04</v>
      </c>
      <c r="K15487" s="7">
        <v>0</v>
      </c>
      <c r="M15487" t="s">
        <v>36</v>
      </c>
      <c r="N15487" t="str">
        <f>IF(AND(PESQUISA!$B$3&lt;&gt;"",OR(PESQUISA!$B$4="TODAS",B15487=PESQUISA!$B$4),ISNUMBER(SEARCH(PESQUISA!$B$3,D15487))),ROW()-1,"")</f>
        <v/>
      </c>
    </row>
    <row r="15488" spans="1:14" x14ac:dyDescent="0.3">
      <c r="A15488" t="s">
        <v>46659</v>
      </c>
      <c r="B15488" t="s">
        <v>46460</v>
      </c>
      <c r="C15488" t="s">
        <v>46660</v>
      </c>
      <c r="D15488" t="s">
        <v>46661</v>
      </c>
      <c r="E15488" t="s">
        <v>46488</v>
      </c>
      <c r="F15488" s="7">
        <v>2640.15</v>
      </c>
      <c r="G15488" t="s">
        <v>46464</v>
      </c>
      <c r="H15488" t="s">
        <v>46465</v>
      </c>
      <c r="I15488" t="s">
        <v>46466</v>
      </c>
      <c r="J15488" s="7">
        <v>1579.39</v>
      </c>
      <c r="K15488" s="7">
        <v>1060.76</v>
      </c>
      <c r="M15488" t="s">
        <v>36</v>
      </c>
      <c r="N15488" t="str">
        <f>IF(AND(PESQUISA!$B$3&lt;&gt;"",OR(PESQUISA!$B$4="TODAS",B15488=PESQUISA!$B$4),ISNUMBER(SEARCH(PESQUISA!$B$3,D15488))),ROW()-1,"")</f>
        <v/>
      </c>
    </row>
    <row r="15489" spans="1:14" x14ac:dyDescent="0.3">
      <c r="A15489" t="s">
        <v>46662</v>
      </c>
      <c r="B15489" t="s">
        <v>46460</v>
      </c>
      <c r="C15489" t="s">
        <v>46663</v>
      </c>
      <c r="D15489" t="s">
        <v>46664</v>
      </c>
      <c r="E15489" t="s">
        <v>46626</v>
      </c>
      <c r="F15489" s="7">
        <v>4308.6400000000003</v>
      </c>
      <c r="G15489" t="s">
        <v>46464</v>
      </c>
      <c r="H15489" t="s">
        <v>46465</v>
      </c>
      <c r="I15489" t="s">
        <v>46466</v>
      </c>
      <c r="J15489" s="7">
        <v>2527.02</v>
      </c>
      <c r="K15489" s="7">
        <v>1781.62</v>
      </c>
      <c r="M15489" t="s">
        <v>36</v>
      </c>
      <c r="N15489" t="str">
        <f>IF(AND(PESQUISA!$B$3&lt;&gt;"",OR(PESQUISA!$B$4="TODAS",B15489=PESQUISA!$B$4),ISNUMBER(SEARCH(PESQUISA!$B$3,D15489))),ROW()-1,"")</f>
        <v/>
      </c>
    </row>
    <row r="15490" spans="1:14" x14ac:dyDescent="0.3">
      <c r="A15490" t="s">
        <v>46665</v>
      </c>
      <c r="B15490" t="s">
        <v>46460</v>
      </c>
      <c r="C15490" t="s">
        <v>46666</v>
      </c>
      <c r="D15490" t="s">
        <v>46667</v>
      </c>
      <c r="E15490" t="s">
        <v>46488</v>
      </c>
      <c r="F15490" s="7">
        <v>4358.57</v>
      </c>
      <c r="G15490" t="s">
        <v>46464</v>
      </c>
      <c r="H15490" t="s">
        <v>46465</v>
      </c>
      <c r="I15490" t="s">
        <v>46466</v>
      </c>
      <c r="J15490" s="7">
        <v>1539.58</v>
      </c>
      <c r="K15490" s="7">
        <v>2818.99</v>
      </c>
      <c r="M15490" t="s">
        <v>36</v>
      </c>
      <c r="N15490" t="str">
        <f>IF(AND(PESQUISA!$B$3&lt;&gt;"",OR(PESQUISA!$B$4="TODAS",B15490=PESQUISA!$B$4),ISNUMBER(SEARCH(PESQUISA!$B$3,D15490))),ROW()-1,"")</f>
        <v/>
      </c>
    </row>
    <row r="15491" spans="1:14" x14ac:dyDescent="0.3">
      <c r="A15491" t="s">
        <v>46668</v>
      </c>
      <c r="B15491" t="s">
        <v>46460</v>
      </c>
      <c r="C15491" t="s">
        <v>46669</v>
      </c>
      <c r="D15491" t="s">
        <v>46670</v>
      </c>
      <c r="E15491" t="s">
        <v>46488</v>
      </c>
      <c r="F15491" s="7">
        <v>5449.95</v>
      </c>
      <c r="G15491" t="s">
        <v>46464</v>
      </c>
      <c r="H15491" t="s">
        <v>46465</v>
      </c>
      <c r="I15491" t="s">
        <v>46466</v>
      </c>
      <c r="J15491" s="7">
        <v>4410.7299999999996</v>
      </c>
      <c r="K15491" s="7">
        <v>1039.22</v>
      </c>
      <c r="M15491" t="s">
        <v>36</v>
      </c>
      <c r="N15491" t="str">
        <f>IF(AND(PESQUISA!$B$3&lt;&gt;"",OR(PESQUISA!$B$4="TODAS",B15491=PESQUISA!$B$4),ISNUMBER(SEARCH(PESQUISA!$B$3,D15491))),ROW()-1,"")</f>
        <v/>
      </c>
    </row>
    <row r="15492" spans="1:14" x14ac:dyDescent="0.3">
      <c r="A15492" t="s">
        <v>46671</v>
      </c>
      <c r="B15492" t="s">
        <v>46460</v>
      </c>
      <c r="C15492" t="s">
        <v>46672</v>
      </c>
      <c r="D15492" t="s">
        <v>46673</v>
      </c>
      <c r="E15492" t="s">
        <v>46463</v>
      </c>
      <c r="F15492" s="7">
        <v>83.2</v>
      </c>
      <c r="G15492" t="s">
        <v>46464</v>
      </c>
      <c r="H15492" t="s">
        <v>46465</v>
      </c>
      <c r="I15492" t="s">
        <v>46466</v>
      </c>
      <c r="J15492" s="7">
        <v>57.56</v>
      </c>
      <c r="K15492" s="7">
        <v>25.64</v>
      </c>
      <c r="M15492" t="s">
        <v>36</v>
      </c>
      <c r="N15492" t="str">
        <f>IF(AND(PESQUISA!$B$3&lt;&gt;"",OR(PESQUISA!$B$4="TODAS",B15492=PESQUISA!$B$4),ISNUMBER(SEARCH(PESQUISA!$B$3,D15492))),ROW()-1,"")</f>
        <v/>
      </c>
    </row>
    <row r="15493" spans="1:14" x14ac:dyDescent="0.3">
      <c r="A15493" t="s">
        <v>46674</v>
      </c>
      <c r="B15493" t="s">
        <v>46460</v>
      </c>
      <c r="C15493" t="s">
        <v>46675</v>
      </c>
      <c r="D15493" t="s">
        <v>46676</v>
      </c>
      <c r="E15493" t="s">
        <v>46463</v>
      </c>
      <c r="F15493" s="7">
        <v>6.5</v>
      </c>
      <c r="G15493" t="s">
        <v>46464</v>
      </c>
      <c r="H15493" t="s">
        <v>46465</v>
      </c>
      <c r="I15493" t="s">
        <v>46466</v>
      </c>
      <c r="J15493" s="7">
        <v>4.12</v>
      </c>
      <c r="K15493" s="7">
        <v>2.38</v>
      </c>
      <c r="M15493" t="s">
        <v>36</v>
      </c>
      <c r="N15493" t="str">
        <f>IF(AND(PESQUISA!$B$3&lt;&gt;"",OR(PESQUISA!$B$4="TODAS",B15493=PESQUISA!$B$4),ISNUMBER(SEARCH(PESQUISA!$B$3,D15493))),ROW()-1,"")</f>
        <v/>
      </c>
    </row>
    <row r="15494" spans="1:14" x14ac:dyDescent="0.3">
      <c r="A15494" t="s">
        <v>46677</v>
      </c>
      <c r="B15494" t="s">
        <v>46460</v>
      </c>
      <c r="C15494" t="s">
        <v>46678</v>
      </c>
      <c r="D15494" t="s">
        <v>46679</v>
      </c>
      <c r="E15494" t="s">
        <v>46463</v>
      </c>
      <c r="F15494" s="7">
        <v>6.72</v>
      </c>
      <c r="G15494" t="s">
        <v>46464</v>
      </c>
      <c r="H15494" t="s">
        <v>46465</v>
      </c>
      <c r="I15494" t="s">
        <v>46466</v>
      </c>
      <c r="J15494" s="7">
        <v>4.4000000000000004</v>
      </c>
      <c r="K15494" s="7">
        <v>2.3199999999999998</v>
      </c>
      <c r="M15494" t="s">
        <v>36</v>
      </c>
      <c r="N15494" t="str">
        <f>IF(AND(PESQUISA!$B$3&lt;&gt;"",OR(PESQUISA!$B$4="TODAS",B15494=PESQUISA!$B$4),ISNUMBER(SEARCH(PESQUISA!$B$3,D15494))),ROW()-1,"")</f>
        <v/>
      </c>
    </row>
    <row r="15495" spans="1:14" x14ac:dyDescent="0.3">
      <c r="A15495" t="s">
        <v>46680</v>
      </c>
      <c r="B15495" t="s">
        <v>46460</v>
      </c>
      <c r="C15495" t="s">
        <v>46681</v>
      </c>
      <c r="D15495" t="s">
        <v>46682</v>
      </c>
      <c r="E15495" t="s">
        <v>46463</v>
      </c>
      <c r="F15495" s="7">
        <v>0.43</v>
      </c>
      <c r="G15495" t="s">
        <v>46464</v>
      </c>
      <c r="H15495" t="s">
        <v>46465</v>
      </c>
      <c r="I15495" t="s">
        <v>46466</v>
      </c>
      <c r="J15495" s="7">
        <v>0.28000000000000003</v>
      </c>
      <c r="K15495" s="7">
        <v>0.15</v>
      </c>
      <c r="M15495" t="s">
        <v>36</v>
      </c>
      <c r="N15495" t="str">
        <f>IF(AND(PESQUISA!$B$3&lt;&gt;"",OR(PESQUISA!$B$4="TODAS",B15495=PESQUISA!$B$4),ISNUMBER(SEARCH(PESQUISA!$B$3,D15495))),ROW()-1,"")</f>
        <v/>
      </c>
    </row>
    <row r="15496" spans="1:14" x14ac:dyDescent="0.3">
      <c r="A15496" t="s">
        <v>46683</v>
      </c>
      <c r="B15496" t="s">
        <v>46460</v>
      </c>
      <c r="C15496" t="s">
        <v>46684</v>
      </c>
      <c r="D15496" t="s">
        <v>46685</v>
      </c>
      <c r="E15496" t="s">
        <v>46544</v>
      </c>
      <c r="F15496" s="7">
        <v>267.47000000000003</v>
      </c>
      <c r="G15496" t="s">
        <v>46464</v>
      </c>
      <c r="H15496" t="s">
        <v>46465</v>
      </c>
      <c r="I15496" t="s">
        <v>46466</v>
      </c>
      <c r="J15496" s="7">
        <v>0</v>
      </c>
      <c r="K15496" s="7">
        <v>267.47000000000003</v>
      </c>
      <c r="M15496" t="s">
        <v>36</v>
      </c>
      <c r="N15496" t="str">
        <f>IF(AND(PESQUISA!$B$3&lt;&gt;"",OR(PESQUISA!$B$4="TODAS",B15496=PESQUISA!$B$4),ISNUMBER(SEARCH(PESQUISA!$B$3,D15496))),ROW()-1,"")</f>
        <v/>
      </c>
    </row>
    <row r="15497" spans="1:14" x14ac:dyDescent="0.3">
      <c r="A15497" t="s">
        <v>46686</v>
      </c>
      <c r="B15497" t="s">
        <v>46460</v>
      </c>
      <c r="C15497" t="s">
        <v>46687</v>
      </c>
      <c r="D15497" t="s">
        <v>46688</v>
      </c>
      <c r="E15497" t="s">
        <v>46544</v>
      </c>
      <c r="F15497" s="7">
        <v>503.01</v>
      </c>
      <c r="G15497" t="s">
        <v>46464</v>
      </c>
      <c r="H15497" t="s">
        <v>46465</v>
      </c>
      <c r="I15497" t="s">
        <v>46466</v>
      </c>
      <c r="J15497" s="7">
        <v>400</v>
      </c>
      <c r="K15497" s="7">
        <v>103.01</v>
      </c>
      <c r="M15497" t="s">
        <v>36</v>
      </c>
      <c r="N15497" t="str">
        <f>IF(AND(PESQUISA!$B$3&lt;&gt;"",OR(PESQUISA!$B$4="TODAS",B15497=PESQUISA!$B$4),ISNUMBER(SEARCH(PESQUISA!$B$3,D15497))),ROW()-1,"")</f>
        <v/>
      </c>
    </row>
    <row r="15498" spans="1:14" x14ac:dyDescent="0.3">
      <c r="A15498" t="s">
        <v>46689</v>
      </c>
      <c r="B15498" t="s">
        <v>46460</v>
      </c>
      <c r="C15498" t="s">
        <v>46690</v>
      </c>
      <c r="D15498" t="s">
        <v>46691</v>
      </c>
      <c r="E15498" t="s">
        <v>46488</v>
      </c>
      <c r="F15498" s="7">
        <v>645.92999999999995</v>
      </c>
      <c r="G15498" t="s">
        <v>46464</v>
      </c>
      <c r="H15498" t="s">
        <v>46465</v>
      </c>
      <c r="I15498" t="s">
        <v>46466</v>
      </c>
      <c r="J15498" s="7">
        <v>283.49</v>
      </c>
      <c r="K15498" s="7">
        <v>362.44</v>
      </c>
      <c r="M15498" t="s">
        <v>36</v>
      </c>
      <c r="N15498" t="str">
        <f>IF(AND(PESQUISA!$B$3&lt;&gt;"",OR(PESQUISA!$B$4="TODAS",B15498=PESQUISA!$B$4),ISNUMBER(SEARCH(PESQUISA!$B$3,D15498))),ROW()-1,"")</f>
        <v/>
      </c>
    </row>
    <row r="15499" spans="1:14" x14ac:dyDescent="0.3">
      <c r="A15499" t="s">
        <v>46692</v>
      </c>
      <c r="B15499" t="s">
        <v>46460</v>
      </c>
      <c r="C15499" t="s">
        <v>46693</v>
      </c>
      <c r="D15499" t="s">
        <v>46694</v>
      </c>
      <c r="E15499" t="s">
        <v>46544</v>
      </c>
      <c r="F15499" s="7">
        <v>390.44</v>
      </c>
      <c r="G15499" t="s">
        <v>46464</v>
      </c>
      <c r="H15499" t="s">
        <v>46465</v>
      </c>
      <c r="I15499" t="s">
        <v>46466</v>
      </c>
      <c r="J15499" s="7">
        <v>313.56</v>
      </c>
      <c r="K15499" s="7">
        <v>76.88</v>
      </c>
      <c r="M15499" t="s">
        <v>36</v>
      </c>
      <c r="N15499" t="str">
        <f>IF(AND(PESQUISA!$B$3&lt;&gt;"",OR(PESQUISA!$B$4="TODAS",B15499=PESQUISA!$B$4),ISNUMBER(SEARCH(PESQUISA!$B$3,D15499))),ROW()-1,"")</f>
        <v/>
      </c>
    </row>
    <row r="15500" spans="1:14" x14ac:dyDescent="0.3">
      <c r="A15500" t="s">
        <v>46695</v>
      </c>
      <c r="B15500" t="s">
        <v>46460</v>
      </c>
      <c r="C15500" t="s">
        <v>46696</v>
      </c>
      <c r="D15500" t="s">
        <v>46697</v>
      </c>
      <c r="E15500" t="s">
        <v>46544</v>
      </c>
      <c r="F15500" s="7">
        <v>274.60000000000002</v>
      </c>
      <c r="G15500" t="s">
        <v>46464</v>
      </c>
      <c r="H15500" t="s">
        <v>46465</v>
      </c>
      <c r="I15500" t="s">
        <v>46466</v>
      </c>
      <c r="J15500" s="7">
        <v>202.86</v>
      </c>
      <c r="K15500" s="7">
        <v>71.739999999999995</v>
      </c>
      <c r="M15500" t="s">
        <v>36</v>
      </c>
      <c r="N15500" t="str">
        <f>IF(AND(PESQUISA!$B$3&lt;&gt;"",OR(PESQUISA!$B$4="TODAS",B15500=PESQUISA!$B$4),ISNUMBER(SEARCH(PESQUISA!$B$3,D15500))),ROW()-1,"")</f>
        <v/>
      </c>
    </row>
    <row r="15501" spans="1:14" x14ac:dyDescent="0.3">
      <c r="A15501" t="s">
        <v>46698</v>
      </c>
      <c r="B15501" t="s">
        <v>46460</v>
      </c>
      <c r="C15501" t="s">
        <v>46699</v>
      </c>
      <c r="D15501" t="s">
        <v>46700</v>
      </c>
      <c r="E15501" t="s">
        <v>46544</v>
      </c>
      <c r="F15501" s="7">
        <v>361.31</v>
      </c>
      <c r="G15501" t="s">
        <v>46464</v>
      </c>
      <c r="H15501" t="s">
        <v>46465</v>
      </c>
      <c r="I15501" t="s">
        <v>46466</v>
      </c>
      <c r="J15501" s="7">
        <v>285.85000000000002</v>
      </c>
      <c r="K15501" s="7">
        <v>75.459999999999994</v>
      </c>
      <c r="M15501" t="s">
        <v>36</v>
      </c>
      <c r="N15501" t="str">
        <f>IF(AND(PESQUISA!$B$3&lt;&gt;"",OR(PESQUISA!$B$4="TODAS",B15501=PESQUISA!$B$4),ISNUMBER(SEARCH(PESQUISA!$B$3,D15501))),ROW()-1,"")</f>
        <v/>
      </c>
    </row>
    <row r="15502" spans="1:14" x14ac:dyDescent="0.3">
      <c r="A15502" t="s">
        <v>46701</v>
      </c>
      <c r="B15502" t="s">
        <v>46460</v>
      </c>
      <c r="C15502" t="s">
        <v>46702</v>
      </c>
      <c r="D15502" t="s">
        <v>46703</v>
      </c>
      <c r="E15502" t="s">
        <v>46463</v>
      </c>
      <c r="F15502" s="7">
        <v>414.53</v>
      </c>
      <c r="G15502" t="s">
        <v>46464</v>
      </c>
      <c r="H15502" t="s">
        <v>46465</v>
      </c>
      <c r="I15502" t="s">
        <v>46466</v>
      </c>
      <c r="J15502" s="7">
        <v>409.85</v>
      </c>
      <c r="K15502" s="7">
        <v>4.68</v>
      </c>
      <c r="M15502" t="s">
        <v>36</v>
      </c>
      <c r="N15502" t="str">
        <f>IF(AND(PESQUISA!$B$3&lt;&gt;"",OR(PESQUISA!$B$4="TODAS",B15502=PESQUISA!$B$4),ISNUMBER(SEARCH(PESQUISA!$B$3,D15502))),ROW()-1,"")</f>
        <v/>
      </c>
    </row>
    <row r="15503" spans="1:14" x14ac:dyDescent="0.3">
      <c r="A15503" t="s">
        <v>46704</v>
      </c>
      <c r="B15503" t="s">
        <v>46460</v>
      </c>
      <c r="C15503" t="s">
        <v>46705</v>
      </c>
      <c r="D15503" t="s">
        <v>46706</v>
      </c>
      <c r="E15503" t="s">
        <v>46519</v>
      </c>
      <c r="F15503" s="7">
        <v>9.83</v>
      </c>
      <c r="G15503" t="s">
        <v>46464</v>
      </c>
      <c r="H15503" t="s">
        <v>46465</v>
      </c>
      <c r="I15503" t="s">
        <v>46466</v>
      </c>
      <c r="J15503" s="7">
        <v>9.83</v>
      </c>
      <c r="K15503" s="7">
        <v>0</v>
      </c>
      <c r="M15503" t="s">
        <v>36</v>
      </c>
      <c r="N15503" t="str">
        <f>IF(AND(PESQUISA!$B$3&lt;&gt;"",OR(PESQUISA!$B$4="TODAS",B15503=PESQUISA!$B$4),ISNUMBER(SEARCH(PESQUISA!$B$3,D15503))),ROW()-1,"")</f>
        <v/>
      </c>
    </row>
    <row r="15504" spans="1:14" x14ac:dyDescent="0.3">
      <c r="A15504" t="s">
        <v>46707</v>
      </c>
      <c r="B15504" t="s">
        <v>46460</v>
      </c>
      <c r="C15504" t="s">
        <v>46708</v>
      </c>
      <c r="D15504" t="s">
        <v>46709</v>
      </c>
      <c r="E15504" t="s">
        <v>46519</v>
      </c>
      <c r="F15504" s="7">
        <v>12.3</v>
      </c>
      <c r="G15504" t="s">
        <v>46464</v>
      </c>
      <c r="H15504" t="s">
        <v>46465</v>
      </c>
      <c r="I15504" t="s">
        <v>46466</v>
      </c>
      <c r="J15504" s="7">
        <v>12.3</v>
      </c>
      <c r="K15504" s="7">
        <v>0</v>
      </c>
      <c r="M15504" t="s">
        <v>36</v>
      </c>
      <c r="N15504" t="str">
        <f>IF(AND(PESQUISA!$B$3&lt;&gt;"",OR(PESQUISA!$B$4="TODAS",B15504=PESQUISA!$B$4),ISNUMBER(SEARCH(PESQUISA!$B$3,D15504))),ROW()-1,"")</f>
        <v/>
      </c>
    </row>
    <row r="15505" spans="1:14" x14ac:dyDescent="0.3">
      <c r="A15505" t="s">
        <v>46710</v>
      </c>
      <c r="B15505" t="s">
        <v>46460</v>
      </c>
      <c r="C15505" t="s">
        <v>46711</v>
      </c>
      <c r="D15505" t="s">
        <v>46712</v>
      </c>
      <c r="E15505" t="s">
        <v>37521</v>
      </c>
      <c r="F15505" s="7">
        <v>0.9</v>
      </c>
      <c r="G15505" t="s">
        <v>46464</v>
      </c>
      <c r="H15505" t="s">
        <v>46465</v>
      </c>
      <c r="I15505" t="s">
        <v>46466</v>
      </c>
      <c r="J15505" s="7">
        <v>0.9</v>
      </c>
      <c r="K15505" s="7">
        <v>0</v>
      </c>
      <c r="M15505" t="s">
        <v>36</v>
      </c>
      <c r="N15505" t="str">
        <f>IF(AND(PESQUISA!$B$3&lt;&gt;"",OR(PESQUISA!$B$4="TODAS",B15505=PESQUISA!$B$4),ISNUMBER(SEARCH(PESQUISA!$B$3,D15505))),ROW()-1,"")</f>
        <v/>
      </c>
    </row>
    <row r="15506" spans="1:14" x14ac:dyDescent="0.3">
      <c r="A15506" t="s">
        <v>46713</v>
      </c>
      <c r="B15506" t="s">
        <v>46460</v>
      </c>
      <c r="C15506" t="s">
        <v>46714</v>
      </c>
      <c r="D15506" t="s">
        <v>46715</v>
      </c>
      <c r="E15506" t="s">
        <v>46655</v>
      </c>
      <c r="F15506" s="7">
        <v>124.99</v>
      </c>
      <c r="G15506" t="s">
        <v>46464</v>
      </c>
      <c r="H15506" t="s">
        <v>46465</v>
      </c>
      <c r="I15506" t="s">
        <v>46466</v>
      </c>
      <c r="J15506" s="7">
        <v>124.99</v>
      </c>
      <c r="K15506" s="7">
        <v>0</v>
      </c>
      <c r="M15506" t="s">
        <v>36</v>
      </c>
      <c r="N15506" t="str">
        <f>IF(AND(PESQUISA!$B$3&lt;&gt;"",OR(PESQUISA!$B$4="TODAS",B15506=PESQUISA!$B$4),ISNUMBER(SEARCH(PESQUISA!$B$3,D15506))),ROW()-1,"")</f>
        <v/>
      </c>
    </row>
    <row r="15507" spans="1:14" x14ac:dyDescent="0.3">
      <c r="A15507" t="s">
        <v>46716</v>
      </c>
      <c r="B15507" t="s">
        <v>46460</v>
      </c>
      <c r="C15507" t="s">
        <v>46717</v>
      </c>
      <c r="D15507" t="s">
        <v>46718</v>
      </c>
      <c r="E15507" t="s">
        <v>46463</v>
      </c>
      <c r="F15507" s="7">
        <v>4.41</v>
      </c>
      <c r="G15507" t="s">
        <v>46464</v>
      </c>
      <c r="H15507" t="s">
        <v>46465</v>
      </c>
      <c r="I15507" t="s">
        <v>46466</v>
      </c>
      <c r="J15507" s="7">
        <v>4.41</v>
      </c>
      <c r="K15507" s="7">
        <v>0</v>
      </c>
      <c r="M15507" t="s">
        <v>36</v>
      </c>
      <c r="N15507" t="str">
        <f>IF(AND(PESQUISA!$B$3&lt;&gt;"",OR(PESQUISA!$B$4="TODAS",B15507=PESQUISA!$B$4),ISNUMBER(SEARCH(PESQUISA!$B$3,D15507))),ROW()-1,"")</f>
        <v/>
      </c>
    </row>
    <row r="15508" spans="1:14" x14ac:dyDescent="0.3">
      <c r="A15508" t="s">
        <v>46719</v>
      </c>
      <c r="B15508" t="s">
        <v>46460</v>
      </c>
      <c r="C15508" t="s">
        <v>46720</v>
      </c>
      <c r="D15508" t="s">
        <v>46721</v>
      </c>
      <c r="E15508" t="s">
        <v>46463</v>
      </c>
      <c r="F15508" s="7">
        <v>2.57</v>
      </c>
      <c r="G15508" t="s">
        <v>46464</v>
      </c>
      <c r="H15508" t="s">
        <v>46465</v>
      </c>
      <c r="I15508" t="s">
        <v>46466</v>
      </c>
      <c r="J15508" s="7">
        <v>2.57</v>
      </c>
      <c r="K15508" s="7">
        <v>0</v>
      </c>
      <c r="M15508" t="s">
        <v>36</v>
      </c>
      <c r="N15508" t="str">
        <f>IF(AND(PESQUISA!$B$3&lt;&gt;"",OR(PESQUISA!$B$4="TODAS",B15508=PESQUISA!$B$4),ISNUMBER(SEARCH(PESQUISA!$B$3,D15508))),ROW()-1,"")</f>
        <v/>
      </c>
    </row>
    <row r="15509" spans="1:14" x14ac:dyDescent="0.3">
      <c r="A15509" t="s">
        <v>46722</v>
      </c>
      <c r="B15509" t="s">
        <v>46460</v>
      </c>
      <c r="C15509" t="s">
        <v>46723</v>
      </c>
      <c r="D15509" t="s">
        <v>46724</v>
      </c>
      <c r="E15509" t="s">
        <v>46519</v>
      </c>
      <c r="F15509" s="7">
        <v>59.87</v>
      </c>
      <c r="G15509" t="s">
        <v>46464</v>
      </c>
      <c r="H15509" t="s">
        <v>46465</v>
      </c>
      <c r="I15509" t="s">
        <v>46466</v>
      </c>
      <c r="J15509" s="7">
        <v>44.44</v>
      </c>
      <c r="K15509" s="7">
        <v>15.43</v>
      </c>
      <c r="M15509" t="s">
        <v>36</v>
      </c>
      <c r="N15509" t="str">
        <f>IF(AND(PESQUISA!$B$3&lt;&gt;"",OR(PESQUISA!$B$4="TODAS",B15509=PESQUISA!$B$4),ISNUMBER(SEARCH(PESQUISA!$B$3,D15509))),ROW()-1,"")</f>
        <v/>
      </c>
    </row>
    <row r="15510" spans="1:14" x14ac:dyDescent="0.3">
      <c r="A15510" t="s">
        <v>46725</v>
      </c>
      <c r="B15510" t="s">
        <v>46460</v>
      </c>
      <c r="C15510" t="s">
        <v>46726</v>
      </c>
      <c r="D15510" t="s">
        <v>46727</v>
      </c>
      <c r="E15510" t="s">
        <v>46519</v>
      </c>
      <c r="F15510" s="7">
        <v>101.11</v>
      </c>
      <c r="G15510" t="s">
        <v>46464</v>
      </c>
      <c r="H15510" t="s">
        <v>46465</v>
      </c>
      <c r="I15510" t="s">
        <v>46466</v>
      </c>
      <c r="J15510" s="7">
        <v>101.11</v>
      </c>
      <c r="K15510" s="7">
        <v>0</v>
      </c>
      <c r="M15510" t="s">
        <v>36</v>
      </c>
      <c r="N15510" t="str">
        <f>IF(AND(PESQUISA!$B$3&lt;&gt;"",OR(PESQUISA!$B$4="TODAS",B15510=PESQUISA!$B$4),ISNUMBER(SEARCH(PESQUISA!$B$3,D15510))),ROW()-1,"")</f>
        <v/>
      </c>
    </row>
    <row r="15511" spans="1:14" x14ac:dyDescent="0.3">
      <c r="A15511" t="s">
        <v>46728</v>
      </c>
      <c r="B15511" t="s">
        <v>46460</v>
      </c>
      <c r="C15511" t="s">
        <v>46729</v>
      </c>
      <c r="D15511" t="s">
        <v>46730</v>
      </c>
      <c r="E15511" t="s">
        <v>46519</v>
      </c>
      <c r="F15511" s="7">
        <v>115.04</v>
      </c>
      <c r="G15511" t="s">
        <v>46464</v>
      </c>
      <c r="H15511" t="s">
        <v>46465</v>
      </c>
      <c r="I15511" t="s">
        <v>46466</v>
      </c>
      <c r="J15511" s="7">
        <v>101.11</v>
      </c>
      <c r="K15511" s="7">
        <v>13.93</v>
      </c>
      <c r="M15511" t="s">
        <v>36</v>
      </c>
      <c r="N15511" t="str">
        <f>IF(AND(PESQUISA!$B$3&lt;&gt;"",OR(PESQUISA!$B$4="TODAS",B15511=PESQUISA!$B$4),ISNUMBER(SEARCH(PESQUISA!$B$3,D15511))),ROW()-1,"")</f>
        <v/>
      </c>
    </row>
    <row r="15512" spans="1:14" x14ac:dyDescent="0.3">
      <c r="A15512" t="s">
        <v>46731</v>
      </c>
      <c r="B15512" t="s">
        <v>46460</v>
      </c>
      <c r="C15512" t="s">
        <v>46732</v>
      </c>
      <c r="D15512" t="s">
        <v>46733</v>
      </c>
      <c r="E15512" t="s">
        <v>46519</v>
      </c>
      <c r="F15512" s="7">
        <v>44.44</v>
      </c>
      <c r="G15512" t="s">
        <v>46464</v>
      </c>
      <c r="H15512" t="s">
        <v>46465</v>
      </c>
      <c r="I15512" t="s">
        <v>46466</v>
      </c>
      <c r="J15512" s="7">
        <v>44.44</v>
      </c>
      <c r="K15512" s="7">
        <v>0</v>
      </c>
      <c r="M15512" t="s">
        <v>36</v>
      </c>
      <c r="N15512" t="str">
        <f>IF(AND(PESQUISA!$B$3&lt;&gt;"",OR(PESQUISA!$B$4="TODAS",B15512=PESQUISA!$B$4),ISNUMBER(SEARCH(PESQUISA!$B$3,D15512))),ROW()-1,"")</f>
        <v/>
      </c>
    </row>
    <row r="15513" spans="1:14" x14ac:dyDescent="0.3">
      <c r="A15513" t="s">
        <v>46734</v>
      </c>
      <c r="B15513" t="s">
        <v>46460</v>
      </c>
      <c r="C15513" t="s">
        <v>46735</v>
      </c>
      <c r="D15513" t="s">
        <v>46736</v>
      </c>
      <c r="E15513" t="s">
        <v>46737</v>
      </c>
      <c r="F15513" s="7">
        <v>0.78</v>
      </c>
      <c r="G15513" t="s">
        <v>46464</v>
      </c>
      <c r="H15513" t="s">
        <v>46465</v>
      </c>
      <c r="I15513" t="s">
        <v>46466</v>
      </c>
      <c r="J15513" s="7">
        <v>0.78</v>
      </c>
      <c r="K15513" s="7">
        <v>0</v>
      </c>
      <c r="M15513" t="s">
        <v>36</v>
      </c>
      <c r="N15513" t="str">
        <f>IF(AND(PESQUISA!$B$3&lt;&gt;"",OR(PESQUISA!$B$4="TODAS",B15513=PESQUISA!$B$4),ISNUMBER(SEARCH(PESQUISA!$B$3,D15513))),ROW()-1,"")</f>
        <v/>
      </c>
    </row>
    <row r="15514" spans="1:14" x14ac:dyDescent="0.3">
      <c r="A15514" t="s">
        <v>46738</v>
      </c>
      <c r="B15514" t="s">
        <v>46460</v>
      </c>
      <c r="C15514" t="s">
        <v>46739</v>
      </c>
      <c r="D15514" t="s">
        <v>46740</v>
      </c>
      <c r="E15514" t="s">
        <v>46626</v>
      </c>
      <c r="F15514" s="7">
        <v>252.04</v>
      </c>
      <c r="G15514" t="s">
        <v>46464</v>
      </c>
      <c r="H15514" t="s">
        <v>46465</v>
      </c>
      <c r="I15514" t="s">
        <v>46466</v>
      </c>
      <c r="J15514" s="7">
        <v>120.37</v>
      </c>
      <c r="K15514" s="7">
        <v>131.66999999999999</v>
      </c>
      <c r="M15514" t="s">
        <v>36</v>
      </c>
      <c r="N15514" t="str">
        <f>IF(AND(PESQUISA!$B$3&lt;&gt;"",OR(PESQUISA!$B$4="TODAS",B15514=PESQUISA!$B$4),ISNUMBER(SEARCH(PESQUISA!$B$3,D15514))),ROW()-1,"")</f>
        <v/>
      </c>
    </row>
    <row r="15515" spans="1:14" x14ac:dyDescent="0.3">
      <c r="A15515" t="s">
        <v>46741</v>
      </c>
      <c r="B15515" t="s">
        <v>46460</v>
      </c>
      <c r="C15515" t="s">
        <v>46742</v>
      </c>
      <c r="D15515" t="s">
        <v>46743</v>
      </c>
      <c r="E15515" t="s">
        <v>46626</v>
      </c>
      <c r="F15515" s="7">
        <v>252.04</v>
      </c>
      <c r="G15515" t="s">
        <v>46464</v>
      </c>
      <c r="H15515" t="s">
        <v>46465</v>
      </c>
      <c r="I15515" t="s">
        <v>46466</v>
      </c>
      <c r="J15515" s="7">
        <v>120.37</v>
      </c>
      <c r="K15515" s="7">
        <v>131.66999999999999</v>
      </c>
      <c r="M15515" t="s">
        <v>36</v>
      </c>
      <c r="N15515" t="str">
        <f>IF(AND(PESQUISA!$B$3&lt;&gt;"",OR(PESQUISA!$B$4="TODAS",B15515=PESQUISA!$B$4),ISNUMBER(SEARCH(PESQUISA!$B$3,D15515))),ROW()-1,"")</f>
        <v/>
      </c>
    </row>
    <row r="15516" spans="1:14" x14ac:dyDescent="0.3">
      <c r="A15516" t="s">
        <v>46744</v>
      </c>
      <c r="B15516" t="s">
        <v>46460</v>
      </c>
      <c r="C15516" t="s">
        <v>46745</v>
      </c>
      <c r="D15516" t="s">
        <v>46746</v>
      </c>
      <c r="E15516" t="s">
        <v>46626</v>
      </c>
      <c r="F15516" s="7">
        <v>504.1</v>
      </c>
      <c r="G15516" t="s">
        <v>46464</v>
      </c>
      <c r="H15516" t="s">
        <v>46465</v>
      </c>
      <c r="I15516" t="s">
        <v>46466</v>
      </c>
      <c r="J15516" s="7">
        <v>240.75</v>
      </c>
      <c r="K15516" s="7">
        <v>263.35000000000002</v>
      </c>
      <c r="M15516" t="s">
        <v>36</v>
      </c>
      <c r="N15516" t="str">
        <f>IF(AND(PESQUISA!$B$3&lt;&gt;"",OR(PESQUISA!$B$4="TODAS",B15516=PESQUISA!$B$4),ISNUMBER(SEARCH(PESQUISA!$B$3,D15516))),ROW()-1,"")</f>
        <v/>
      </c>
    </row>
    <row r="15517" spans="1:14" x14ac:dyDescent="0.3">
      <c r="A15517" t="s">
        <v>46747</v>
      </c>
      <c r="B15517" t="s">
        <v>46460</v>
      </c>
      <c r="C15517" t="s">
        <v>46748</v>
      </c>
      <c r="D15517" t="s">
        <v>46749</v>
      </c>
      <c r="E15517" t="s">
        <v>46626</v>
      </c>
      <c r="F15517" s="7">
        <v>504.1</v>
      </c>
      <c r="G15517" t="s">
        <v>46464</v>
      </c>
      <c r="H15517" t="s">
        <v>46465</v>
      </c>
      <c r="I15517" t="s">
        <v>46466</v>
      </c>
      <c r="J15517" s="7">
        <v>240.75</v>
      </c>
      <c r="K15517" s="7">
        <v>263.35000000000002</v>
      </c>
      <c r="M15517" t="s">
        <v>36</v>
      </c>
      <c r="N15517" t="str">
        <f>IF(AND(PESQUISA!$B$3&lt;&gt;"",OR(PESQUISA!$B$4="TODAS",B15517=PESQUISA!$B$4),ISNUMBER(SEARCH(PESQUISA!$B$3,D15517))),ROW()-1,"")</f>
        <v/>
      </c>
    </row>
    <row r="15518" spans="1:14" x14ac:dyDescent="0.3">
      <c r="A15518" t="s">
        <v>46750</v>
      </c>
      <c r="B15518" t="s">
        <v>46460</v>
      </c>
      <c r="C15518" t="s">
        <v>46751</v>
      </c>
      <c r="D15518" t="s">
        <v>46752</v>
      </c>
      <c r="E15518" t="s">
        <v>23818</v>
      </c>
      <c r="F15518" s="7">
        <v>13.72</v>
      </c>
      <c r="G15518" t="s">
        <v>46464</v>
      </c>
      <c r="H15518" t="s">
        <v>46465</v>
      </c>
      <c r="I15518" t="s">
        <v>46466</v>
      </c>
      <c r="J15518" s="7">
        <v>13.72</v>
      </c>
      <c r="K15518" s="7">
        <v>0</v>
      </c>
      <c r="M15518" t="s">
        <v>36</v>
      </c>
      <c r="N15518" t="str">
        <f>IF(AND(PESQUISA!$B$3&lt;&gt;"",OR(PESQUISA!$B$4="TODAS",B15518=PESQUISA!$B$4),ISNUMBER(SEARCH(PESQUISA!$B$3,D15518))),ROW()-1,"")</f>
        <v/>
      </c>
    </row>
    <row r="15519" spans="1:14" x14ac:dyDescent="0.3">
      <c r="A15519" t="s">
        <v>46753</v>
      </c>
      <c r="B15519" t="s">
        <v>46460</v>
      </c>
      <c r="C15519" t="s">
        <v>46754</v>
      </c>
      <c r="D15519" t="s">
        <v>46755</v>
      </c>
      <c r="E15519" t="s">
        <v>23818</v>
      </c>
      <c r="F15519" s="7">
        <v>13.72</v>
      </c>
      <c r="G15519" t="s">
        <v>46464</v>
      </c>
      <c r="H15519" t="s">
        <v>46465</v>
      </c>
      <c r="I15519" t="s">
        <v>46466</v>
      </c>
      <c r="J15519" s="7">
        <v>13.72</v>
      </c>
      <c r="K15519" s="7">
        <v>0</v>
      </c>
      <c r="M15519" t="s">
        <v>36</v>
      </c>
      <c r="N15519" t="str">
        <f>IF(AND(PESQUISA!$B$3&lt;&gt;"",OR(PESQUISA!$B$4="TODAS",B15519=PESQUISA!$B$4),ISNUMBER(SEARCH(PESQUISA!$B$3,D15519))),ROW()-1,"")</f>
        <v/>
      </c>
    </row>
    <row r="15520" spans="1:14" x14ac:dyDescent="0.3">
      <c r="A15520" t="s">
        <v>46756</v>
      </c>
      <c r="B15520" t="s">
        <v>46460</v>
      </c>
      <c r="C15520" t="s">
        <v>46757</v>
      </c>
      <c r="D15520" t="s">
        <v>46758</v>
      </c>
      <c r="E15520" t="s">
        <v>46626</v>
      </c>
      <c r="F15520" s="7">
        <v>49.62</v>
      </c>
      <c r="G15520" t="s">
        <v>46464</v>
      </c>
      <c r="H15520" t="s">
        <v>46465</v>
      </c>
      <c r="I15520" t="s">
        <v>46466</v>
      </c>
      <c r="J15520" s="7">
        <v>44.15</v>
      </c>
      <c r="K15520" s="7">
        <v>5.47</v>
      </c>
      <c r="M15520" t="s">
        <v>36</v>
      </c>
      <c r="N15520" t="str">
        <f>IF(AND(PESQUISA!$B$3&lt;&gt;"",OR(PESQUISA!$B$4="TODAS",B15520=PESQUISA!$B$4),ISNUMBER(SEARCH(PESQUISA!$B$3,D15520))),ROW()-1,"")</f>
        <v/>
      </c>
    </row>
    <row r="15521" spans="1:14" x14ac:dyDescent="0.3">
      <c r="A15521" t="s">
        <v>46759</v>
      </c>
      <c r="B15521" t="s">
        <v>46460</v>
      </c>
      <c r="C15521" t="s">
        <v>46760</v>
      </c>
      <c r="D15521" t="s">
        <v>46761</v>
      </c>
      <c r="E15521" t="s">
        <v>46519</v>
      </c>
      <c r="F15521" s="7">
        <v>55.01</v>
      </c>
      <c r="G15521" t="s">
        <v>46464</v>
      </c>
      <c r="H15521" t="s">
        <v>46465</v>
      </c>
      <c r="I15521" t="s">
        <v>46466</v>
      </c>
      <c r="J15521" s="7">
        <v>0</v>
      </c>
      <c r="K15521" s="7">
        <v>55.01</v>
      </c>
      <c r="M15521" t="s">
        <v>36</v>
      </c>
      <c r="N15521" t="str">
        <f>IF(AND(PESQUISA!$B$3&lt;&gt;"",OR(PESQUISA!$B$4="TODAS",B15521=PESQUISA!$B$4),ISNUMBER(SEARCH(PESQUISA!$B$3,D15521))),ROW()-1,"")</f>
        <v/>
      </c>
    </row>
    <row r="15522" spans="1:14" x14ac:dyDescent="0.3">
      <c r="A15522" t="s">
        <v>46762</v>
      </c>
      <c r="B15522" t="s">
        <v>46460</v>
      </c>
      <c r="C15522" t="s">
        <v>46763</v>
      </c>
      <c r="D15522" t="s">
        <v>46764</v>
      </c>
      <c r="E15522" t="s">
        <v>46519</v>
      </c>
      <c r="F15522" s="7">
        <v>69.66</v>
      </c>
      <c r="G15522" t="s">
        <v>46464</v>
      </c>
      <c r="H15522" t="s">
        <v>46465</v>
      </c>
      <c r="I15522" t="s">
        <v>46466</v>
      </c>
      <c r="J15522" s="7">
        <v>0</v>
      </c>
      <c r="K15522" s="7">
        <v>69.66</v>
      </c>
      <c r="M15522" t="s">
        <v>36</v>
      </c>
      <c r="N15522" t="str">
        <f>IF(AND(PESQUISA!$B$3&lt;&gt;"",OR(PESQUISA!$B$4="TODAS",B15522=PESQUISA!$B$4),ISNUMBER(SEARCH(PESQUISA!$B$3,D15522))),ROW()-1,"")</f>
        <v/>
      </c>
    </row>
    <row r="15523" spans="1:14" x14ac:dyDescent="0.3">
      <c r="A15523" t="s">
        <v>46765</v>
      </c>
      <c r="B15523" t="s">
        <v>46460</v>
      </c>
      <c r="C15523" t="s">
        <v>46766</v>
      </c>
      <c r="D15523" t="s">
        <v>46767</v>
      </c>
      <c r="E15523" t="s">
        <v>46519</v>
      </c>
      <c r="F15523" s="7">
        <v>78.25</v>
      </c>
      <c r="G15523" t="s">
        <v>46464</v>
      </c>
      <c r="H15523" t="s">
        <v>46465</v>
      </c>
      <c r="I15523" t="s">
        <v>46466</v>
      </c>
      <c r="J15523" s="7">
        <v>0</v>
      </c>
      <c r="K15523" s="7">
        <v>78.25</v>
      </c>
      <c r="M15523" t="s">
        <v>36</v>
      </c>
      <c r="N15523" t="str">
        <f>IF(AND(PESQUISA!$B$3&lt;&gt;"",OR(PESQUISA!$B$4="TODAS",B15523=PESQUISA!$B$4),ISNUMBER(SEARCH(PESQUISA!$B$3,D15523))),ROW()-1,"")</f>
        <v/>
      </c>
    </row>
    <row r="15524" spans="1:14" x14ac:dyDescent="0.3">
      <c r="A15524" t="s">
        <v>46768</v>
      </c>
      <c r="B15524" t="s">
        <v>46460</v>
      </c>
      <c r="C15524" t="s">
        <v>46769</v>
      </c>
      <c r="D15524" t="s">
        <v>46770</v>
      </c>
      <c r="E15524" t="s">
        <v>46519</v>
      </c>
      <c r="F15524" s="7">
        <v>36.44</v>
      </c>
      <c r="G15524" t="s">
        <v>46464</v>
      </c>
      <c r="H15524" t="s">
        <v>46465</v>
      </c>
      <c r="I15524" t="s">
        <v>46466</v>
      </c>
      <c r="J15524" s="7">
        <v>0</v>
      </c>
      <c r="K15524" s="7">
        <v>36.44</v>
      </c>
      <c r="M15524" t="s">
        <v>36</v>
      </c>
      <c r="N15524" t="str">
        <f>IF(AND(PESQUISA!$B$3&lt;&gt;"",OR(PESQUISA!$B$4="TODAS",B15524=PESQUISA!$B$4),ISNUMBER(SEARCH(PESQUISA!$B$3,D15524))),ROW()-1,"")</f>
        <v/>
      </c>
    </row>
    <row r="15525" spans="1:14" x14ac:dyDescent="0.3">
      <c r="A15525" t="s">
        <v>46771</v>
      </c>
      <c r="B15525" t="s">
        <v>46460</v>
      </c>
      <c r="C15525" t="s">
        <v>46772</v>
      </c>
      <c r="D15525" t="s">
        <v>46773</v>
      </c>
      <c r="E15525" t="s">
        <v>46519</v>
      </c>
      <c r="F15525" s="7">
        <v>5.81</v>
      </c>
      <c r="G15525" t="s">
        <v>46464</v>
      </c>
      <c r="H15525" t="s">
        <v>46465</v>
      </c>
      <c r="I15525" t="s">
        <v>46466</v>
      </c>
      <c r="J15525" s="7">
        <v>0.62</v>
      </c>
      <c r="K15525" s="7">
        <v>5.19</v>
      </c>
      <c r="M15525" t="s">
        <v>36</v>
      </c>
      <c r="N15525" t="str">
        <f>IF(AND(PESQUISA!$B$3&lt;&gt;"",OR(PESQUISA!$B$4="TODAS",B15525=PESQUISA!$B$4),ISNUMBER(SEARCH(PESQUISA!$B$3,D15525))),ROW()-1,"")</f>
        <v/>
      </c>
    </row>
    <row r="15526" spans="1:14" x14ac:dyDescent="0.3">
      <c r="A15526" t="s">
        <v>46774</v>
      </c>
      <c r="B15526" t="s">
        <v>46460</v>
      </c>
      <c r="C15526" t="s">
        <v>46775</v>
      </c>
      <c r="D15526" t="s">
        <v>46776</v>
      </c>
      <c r="E15526" t="s">
        <v>46463</v>
      </c>
      <c r="F15526" s="7">
        <v>0.63</v>
      </c>
      <c r="G15526" t="s">
        <v>46464</v>
      </c>
      <c r="H15526" t="s">
        <v>46465</v>
      </c>
      <c r="I15526" t="s">
        <v>46466</v>
      </c>
      <c r="J15526" s="7">
        <v>0.11</v>
      </c>
      <c r="K15526" s="7">
        <v>0.52</v>
      </c>
      <c r="M15526" t="s">
        <v>36</v>
      </c>
      <c r="N15526" t="str">
        <f>IF(AND(PESQUISA!$B$3&lt;&gt;"",OR(PESQUISA!$B$4="TODAS",B15526=PESQUISA!$B$4),ISNUMBER(SEARCH(PESQUISA!$B$3,D15526))),ROW()-1,"")</f>
        <v/>
      </c>
    </row>
    <row r="15527" spans="1:14" x14ac:dyDescent="0.3">
      <c r="A15527" t="s">
        <v>46777</v>
      </c>
      <c r="B15527" t="s">
        <v>46460</v>
      </c>
      <c r="C15527" t="s">
        <v>46778</v>
      </c>
      <c r="D15527" t="s">
        <v>46779</v>
      </c>
      <c r="E15527" t="s">
        <v>46519</v>
      </c>
      <c r="F15527" s="7">
        <v>62.81</v>
      </c>
      <c r="G15527" t="s">
        <v>46464</v>
      </c>
      <c r="H15527" t="s">
        <v>46465</v>
      </c>
      <c r="I15527" t="s">
        <v>46466</v>
      </c>
      <c r="J15527" s="7">
        <v>0</v>
      </c>
      <c r="K15527" s="7">
        <v>62.81</v>
      </c>
      <c r="M15527" t="s">
        <v>36</v>
      </c>
      <c r="N15527" t="str">
        <f>IF(AND(PESQUISA!$B$3&lt;&gt;"",OR(PESQUISA!$B$4="TODAS",B15527=PESQUISA!$B$4),ISNUMBER(SEARCH(PESQUISA!$B$3,D15527))),ROW()-1,"")</f>
        <v/>
      </c>
    </row>
    <row r="15528" spans="1:14" x14ac:dyDescent="0.3">
      <c r="A15528" t="s">
        <v>46780</v>
      </c>
      <c r="B15528" t="s">
        <v>46460</v>
      </c>
      <c r="C15528" t="s">
        <v>46781</v>
      </c>
      <c r="D15528" t="s">
        <v>46782</v>
      </c>
      <c r="E15528" t="s">
        <v>46463</v>
      </c>
      <c r="F15528" s="7">
        <v>8.57</v>
      </c>
      <c r="G15528" t="s">
        <v>46464</v>
      </c>
      <c r="H15528" t="s">
        <v>46465</v>
      </c>
      <c r="I15528" t="s">
        <v>46466</v>
      </c>
      <c r="J15528" s="7">
        <v>0</v>
      </c>
      <c r="K15528" s="7">
        <v>8.57</v>
      </c>
      <c r="M15528" t="s">
        <v>36</v>
      </c>
      <c r="N15528" t="str">
        <f>IF(AND(PESQUISA!$B$3&lt;&gt;"",OR(PESQUISA!$B$4="TODAS",B15528=PESQUISA!$B$4),ISNUMBER(SEARCH(PESQUISA!$B$3,D15528))),ROW()-1,"")</f>
        <v/>
      </c>
    </row>
    <row r="15529" spans="1:14" x14ac:dyDescent="0.3">
      <c r="A15529" t="s">
        <v>46783</v>
      </c>
      <c r="B15529" t="s">
        <v>46460</v>
      </c>
      <c r="C15529" t="s">
        <v>46784</v>
      </c>
      <c r="D15529" t="s">
        <v>46785</v>
      </c>
      <c r="E15529" t="s">
        <v>46519</v>
      </c>
      <c r="F15529" s="7">
        <v>42.88</v>
      </c>
      <c r="G15529" t="s">
        <v>46464</v>
      </c>
      <c r="H15529" t="s">
        <v>46465</v>
      </c>
      <c r="I15529" t="s">
        <v>46466</v>
      </c>
      <c r="J15529" s="7">
        <v>0</v>
      </c>
      <c r="K15529" s="7">
        <v>42.88</v>
      </c>
      <c r="M15529" t="s">
        <v>36</v>
      </c>
      <c r="N15529" t="str">
        <f>IF(AND(PESQUISA!$B$3&lt;&gt;"",OR(PESQUISA!$B$4="TODAS",B15529=PESQUISA!$B$4),ISNUMBER(SEARCH(PESQUISA!$B$3,D15529))),ROW()-1,"")</f>
        <v/>
      </c>
    </row>
    <row r="15530" spans="1:14" x14ac:dyDescent="0.3">
      <c r="A15530" t="s">
        <v>46786</v>
      </c>
      <c r="B15530" t="s">
        <v>46460</v>
      </c>
      <c r="C15530" t="s">
        <v>46787</v>
      </c>
      <c r="D15530" t="s">
        <v>46788</v>
      </c>
      <c r="E15530" t="s">
        <v>46519</v>
      </c>
      <c r="F15530" s="7">
        <v>2.4300000000000002</v>
      </c>
      <c r="G15530" t="s">
        <v>46464</v>
      </c>
      <c r="H15530" t="s">
        <v>46465</v>
      </c>
      <c r="I15530" t="s">
        <v>46466</v>
      </c>
      <c r="J15530" s="7">
        <v>2.4300000000000002</v>
      </c>
      <c r="K15530" s="7">
        <v>0</v>
      </c>
      <c r="M15530" t="s">
        <v>36</v>
      </c>
      <c r="N15530" t="str">
        <f>IF(AND(PESQUISA!$B$3&lt;&gt;"",OR(PESQUISA!$B$4="TODAS",B15530=PESQUISA!$B$4),ISNUMBER(SEARCH(PESQUISA!$B$3,D15530))),ROW()-1,"")</f>
        <v/>
      </c>
    </row>
    <row r="15531" spans="1:14" x14ac:dyDescent="0.3">
      <c r="A15531" t="s">
        <v>46789</v>
      </c>
      <c r="B15531" t="s">
        <v>46460</v>
      </c>
      <c r="C15531" t="s">
        <v>46790</v>
      </c>
      <c r="D15531" t="s">
        <v>46791</v>
      </c>
      <c r="E15531" t="s">
        <v>46519</v>
      </c>
      <c r="F15531" s="7">
        <v>1.57</v>
      </c>
      <c r="G15531" t="s">
        <v>46464</v>
      </c>
      <c r="H15531" t="s">
        <v>46465</v>
      </c>
      <c r="I15531" t="s">
        <v>46466</v>
      </c>
      <c r="J15531" s="7">
        <v>1.57</v>
      </c>
      <c r="K15531" s="7">
        <v>0</v>
      </c>
      <c r="M15531" t="s">
        <v>36</v>
      </c>
      <c r="N15531" t="str">
        <f>IF(AND(PESQUISA!$B$3&lt;&gt;"",OR(PESQUISA!$B$4="TODAS",B15531=PESQUISA!$B$4),ISNUMBER(SEARCH(PESQUISA!$B$3,D15531))),ROW()-1,"")</f>
        <v/>
      </c>
    </row>
    <row r="15532" spans="1:14" x14ac:dyDescent="0.3">
      <c r="A15532" t="s">
        <v>46792</v>
      </c>
      <c r="B15532" t="s">
        <v>46460</v>
      </c>
      <c r="C15532" t="s">
        <v>46793</v>
      </c>
      <c r="D15532" t="s">
        <v>46794</v>
      </c>
      <c r="E15532" t="s">
        <v>46795</v>
      </c>
      <c r="F15532" s="7">
        <v>2.93</v>
      </c>
      <c r="G15532" t="s">
        <v>46464</v>
      </c>
      <c r="H15532" t="s">
        <v>46465</v>
      </c>
      <c r="I15532" t="s">
        <v>46466</v>
      </c>
      <c r="J15532" s="7">
        <v>2.93</v>
      </c>
      <c r="K15532" s="7">
        <v>0</v>
      </c>
      <c r="M15532" t="s">
        <v>36</v>
      </c>
      <c r="N15532" t="str">
        <f>IF(AND(PESQUISA!$B$3&lt;&gt;"",OR(PESQUISA!$B$4="TODAS",B15532=PESQUISA!$B$4),ISNUMBER(SEARCH(PESQUISA!$B$3,D15532))),ROW()-1,"")</f>
        <v/>
      </c>
    </row>
    <row r="15533" spans="1:14" x14ac:dyDescent="0.3">
      <c r="A15533" t="s">
        <v>46796</v>
      </c>
      <c r="B15533" t="s">
        <v>46460</v>
      </c>
      <c r="C15533" t="s">
        <v>46797</v>
      </c>
      <c r="D15533" t="s">
        <v>46798</v>
      </c>
      <c r="E15533" t="s">
        <v>46463</v>
      </c>
      <c r="F15533" s="7">
        <v>0.43</v>
      </c>
      <c r="G15533" t="s">
        <v>46464</v>
      </c>
      <c r="H15533" t="s">
        <v>46465</v>
      </c>
      <c r="I15533" t="s">
        <v>46466</v>
      </c>
      <c r="J15533" s="7">
        <v>0.43</v>
      </c>
      <c r="K15533" s="7">
        <v>0</v>
      </c>
      <c r="M15533" t="s">
        <v>36</v>
      </c>
      <c r="N15533" t="str">
        <f>IF(AND(PESQUISA!$B$3&lt;&gt;"",OR(PESQUISA!$B$4="TODAS",B15533=PESQUISA!$B$4),ISNUMBER(SEARCH(PESQUISA!$B$3,D15533))),ROW()-1,"")</f>
        <v/>
      </c>
    </row>
    <row r="15534" spans="1:14" x14ac:dyDescent="0.3">
      <c r="A15534" t="s">
        <v>46799</v>
      </c>
      <c r="B15534" t="s">
        <v>46460</v>
      </c>
      <c r="C15534" t="s">
        <v>46800</v>
      </c>
      <c r="D15534" t="s">
        <v>46801</v>
      </c>
      <c r="E15534" t="s">
        <v>46519</v>
      </c>
      <c r="F15534" s="7">
        <v>5.8</v>
      </c>
      <c r="G15534" t="s">
        <v>46464</v>
      </c>
      <c r="H15534" t="s">
        <v>46465</v>
      </c>
      <c r="I15534" t="s">
        <v>46466</v>
      </c>
      <c r="J15534" s="7">
        <v>5.8</v>
      </c>
      <c r="K15534" s="7">
        <v>0</v>
      </c>
      <c r="M15534" t="s">
        <v>36</v>
      </c>
      <c r="N15534" t="str">
        <f>IF(AND(PESQUISA!$B$3&lt;&gt;"",OR(PESQUISA!$B$4="TODAS",B15534=PESQUISA!$B$4),ISNUMBER(SEARCH(PESQUISA!$B$3,D15534))),ROW()-1,"")</f>
        <v/>
      </c>
    </row>
    <row r="15535" spans="1:14" x14ac:dyDescent="0.3">
      <c r="A15535" t="s">
        <v>46802</v>
      </c>
      <c r="B15535" t="s">
        <v>46460</v>
      </c>
      <c r="C15535" t="s">
        <v>46803</v>
      </c>
      <c r="D15535" t="s">
        <v>46804</v>
      </c>
      <c r="E15535" t="s">
        <v>46519</v>
      </c>
      <c r="F15535" s="7">
        <v>2.4300000000000002</v>
      </c>
      <c r="G15535" t="s">
        <v>46464</v>
      </c>
      <c r="H15535" t="s">
        <v>46465</v>
      </c>
      <c r="I15535" t="s">
        <v>46466</v>
      </c>
      <c r="J15535" s="7">
        <v>2.4300000000000002</v>
      </c>
      <c r="K15535" s="7">
        <v>0</v>
      </c>
      <c r="M15535" t="s">
        <v>36</v>
      </c>
      <c r="N15535" t="str">
        <f>IF(AND(PESQUISA!$B$3&lt;&gt;"",OR(PESQUISA!$B$4="TODAS",B15535=PESQUISA!$B$4),ISNUMBER(SEARCH(PESQUISA!$B$3,D15535))),ROW()-1,"")</f>
        <v/>
      </c>
    </row>
    <row r="15536" spans="1:14" x14ac:dyDescent="0.3">
      <c r="A15536" t="s">
        <v>46805</v>
      </c>
      <c r="B15536" t="s">
        <v>46460</v>
      </c>
      <c r="C15536" t="s">
        <v>46806</v>
      </c>
      <c r="D15536" t="s">
        <v>46807</v>
      </c>
      <c r="E15536" t="s">
        <v>46519</v>
      </c>
      <c r="F15536" s="7">
        <v>1.57</v>
      </c>
      <c r="G15536" t="s">
        <v>46464</v>
      </c>
      <c r="H15536" t="s">
        <v>46465</v>
      </c>
      <c r="I15536" t="s">
        <v>46466</v>
      </c>
      <c r="J15536" s="7">
        <v>1.57</v>
      </c>
      <c r="K15536" s="7">
        <v>0</v>
      </c>
      <c r="M15536" t="s">
        <v>36</v>
      </c>
      <c r="N15536" t="str">
        <f>IF(AND(PESQUISA!$B$3&lt;&gt;"",OR(PESQUISA!$B$4="TODAS",B15536=PESQUISA!$B$4),ISNUMBER(SEARCH(PESQUISA!$B$3,D15536))),ROW()-1,"")</f>
        <v/>
      </c>
    </row>
    <row r="15537" spans="1:14" x14ac:dyDescent="0.3">
      <c r="A15537" t="s">
        <v>46808</v>
      </c>
      <c r="B15537" t="s">
        <v>46460</v>
      </c>
      <c r="C15537" t="s">
        <v>46809</v>
      </c>
      <c r="D15537" t="s">
        <v>46810</v>
      </c>
      <c r="E15537" t="s">
        <v>46519</v>
      </c>
      <c r="F15537" s="7">
        <v>8.7100000000000009</v>
      </c>
      <c r="G15537" t="s">
        <v>46464</v>
      </c>
      <c r="H15537" t="s">
        <v>46465</v>
      </c>
      <c r="I15537" t="s">
        <v>46466</v>
      </c>
      <c r="J15537" s="7">
        <v>2.11</v>
      </c>
      <c r="K15537" s="7">
        <v>6.6</v>
      </c>
      <c r="M15537" t="s">
        <v>36</v>
      </c>
      <c r="N15537" t="str">
        <f>IF(AND(PESQUISA!$B$3&lt;&gt;"",OR(PESQUISA!$B$4="TODAS",B15537=PESQUISA!$B$4),ISNUMBER(SEARCH(PESQUISA!$B$3,D15537))),ROW()-1,"")</f>
        <v/>
      </c>
    </row>
    <row r="15538" spans="1:14" x14ac:dyDescent="0.3">
      <c r="A15538" t="s">
        <v>46811</v>
      </c>
      <c r="B15538" t="s">
        <v>46460</v>
      </c>
      <c r="C15538" t="s">
        <v>46812</v>
      </c>
      <c r="D15538" t="s">
        <v>46813</v>
      </c>
      <c r="E15538" t="s">
        <v>46463</v>
      </c>
      <c r="F15538" s="7">
        <v>4.0199999999999996</v>
      </c>
      <c r="G15538" t="s">
        <v>46464</v>
      </c>
      <c r="H15538" t="s">
        <v>46465</v>
      </c>
      <c r="I15538" t="s">
        <v>46466</v>
      </c>
      <c r="J15538" s="7">
        <v>0</v>
      </c>
      <c r="K15538" s="7">
        <v>4.0199999999999996</v>
      </c>
      <c r="M15538" t="s">
        <v>36</v>
      </c>
      <c r="N15538" t="str">
        <f>IF(AND(PESQUISA!$B$3&lt;&gt;"",OR(PESQUISA!$B$4="TODAS",B15538=PESQUISA!$B$4),ISNUMBER(SEARCH(PESQUISA!$B$3,D15538))),ROW()-1,"")</f>
        <v/>
      </c>
    </row>
    <row r="15539" spans="1:14" x14ac:dyDescent="0.3">
      <c r="A15539" t="s">
        <v>46814</v>
      </c>
      <c r="B15539" t="s">
        <v>46460</v>
      </c>
      <c r="C15539" t="s">
        <v>46815</v>
      </c>
      <c r="D15539" t="s">
        <v>46816</v>
      </c>
      <c r="E15539" t="s">
        <v>46519</v>
      </c>
      <c r="F15539" s="7">
        <v>17.3</v>
      </c>
      <c r="G15539" t="s">
        <v>46464</v>
      </c>
      <c r="H15539" t="s">
        <v>46465</v>
      </c>
      <c r="I15539" t="s">
        <v>46466</v>
      </c>
      <c r="J15539" s="7">
        <v>17.3</v>
      </c>
      <c r="K15539" s="7">
        <v>0</v>
      </c>
      <c r="M15539" t="s">
        <v>36</v>
      </c>
      <c r="N15539" t="str">
        <f>IF(AND(PESQUISA!$B$3&lt;&gt;"",OR(PESQUISA!$B$4="TODAS",B15539=PESQUISA!$B$4),ISNUMBER(SEARCH(PESQUISA!$B$3,D15539))),ROW()-1,"")</f>
        <v/>
      </c>
    </row>
    <row r="15540" spans="1:14" x14ac:dyDescent="0.3">
      <c r="A15540" t="s">
        <v>46817</v>
      </c>
      <c r="B15540" t="s">
        <v>46460</v>
      </c>
      <c r="C15540" t="s">
        <v>46818</v>
      </c>
      <c r="D15540" t="s">
        <v>46819</v>
      </c>
      <c r="E15540" t="s">
        <v>46519</v>
      </c>
      <c r="F15540" s="7">
        <v>199.56</v>
      </c>
      <c r="G15540" t="s">
        <v>46464</v>
      </c>
      <c r="H15540" t="s">
        <v>46465</v>
      </c>
      <c r="I15540" t="s">
        <v>46466</v>
      </c>
      <c r="J15540" s="7">
        <v>97.57</v>
      </c>
      <c r="K15540" s="7">
        <v>101.99</v>
      </c>
      <c r="M15540" t="s">
        <v>36</v>
      </c>
      <c r="N15540" t="str">
        <f>IF(AND(PESQUISA!$B$3&lt;&gt;"",OR(PESQUISA!$B$4="TODAS",B15540=PESQUISA!$B$4),ISNUMBER(SEARCH(PESQUISA!$B$3,D15540))),ROW()-1,"")</f>
        <v/>
      </c>
    </row>
    <row r="15541" spans="1:14" x14ac:dyDescent="0.3">
      <c r="A15541" t="s">
        <v>46820</v>
      </c>
      <c r="B15541" t="s">
        <v>46460</v>
      </c>
      <c r="C15541" t="s">
        <v>46821</v>
      </c>
      <c r="D15541" t="s">
        <v>46822</v>
      </c>
      <c r="E15541" t="s">
        <v>46544</v>
      </c>
      <c r="F15541" s="7">
        <v>113.61</v>
      </c>
      <c r="G15541" t="s">
        <v>46464</v>
      </c>
      <c r="H15541" t="s">
        <v>46465</v>
      </c>
      <c r="I15541" t="s">
        <v>46466</v>
      </c>
      <c r="J15541" s="7">
        <v>113.61</v>
      </c>
      <c r="K15541" s="7">
        <v>0</v>
      </c>
      <c r="M15541" t="s">
        <v>36</v>
      </c>
      <c r="N15541" t="str">
        <f>IF(AND(PESQUISA!$B$3&lt;&gt;"",OR(PESQUISA!$B$4="TODAS",B15541=PESQUISA!$B$4),ISNUMBER(SEARCH(PESQUISA!$B$3,D15541))),ROW()-1,"")</f>
        <v/>
      </c>
    </row>
    <row r="15542" spans="1:14" x14ac:dyDescent="0.3">
      <c r="A15542" t="s">
        <v>46823</v>
      </c>
      <c r="B15542" t="s">
        <v>46460</v>
      </c>
      <c r="C15542" t="s">
        <v>46824</v>
      </c>
      <c r="D15542" t="s">
        <v>46825</v>
      </c>
      <c r="E15542" t="s">
        <v>46826</v>
      </c>
      <c r="F15542" s="7">
        <v>6.24</v>
      </c>
      <c r="G15542" t="s">
        <v>46464</v>
      </c>
      <c r="H15542" t="s">
        <v>46465</v>
      </c>
      <c r="I15542" t="s">
        <v>46466</v>
      </c>
      <c r="J15542" s="7">
        <v>6.24</v>
      </c>
      <c r="K15542" s="7">
        <v>0</v>
      </c>
      <c r="M15542" t="s">
        <v>36</v>
      </c>
      <c r="N15542" t="str">
        <f>IF(AND(PESQUISA!$B$3&lt;&gt;"",OR(PESQUISA!$B$4="TODAS",B15542=PESQUISA!$B$4),ISNUMBER(SEARCH(PESQUISA!$B$3,D15542))),ROW()-1,"")</f>
        <v/>
      </c>
    </row>
    <row r="15543" spans="1:14" x14ac:dyDescent="0.3">
      <c r="A15543" t="s">
        <v>46827</v>
      </c>
      <c r="B15543" t="s">
        <v>46460</v>
      </c>
      <c r="C15543" t="s">
        <v>46828</v>
      </c>
      <c r="D15543" t="s">
        <v>46829</v>
      </c>
      <c r="E15543" t="s">
        <v>46544</v>
      </c>
      <c r="F15543" s="7">
        <v>83.12</v>
      </c>
      <c r="G15543" t="s">
        <v>46464</v>
      </c>
      <c r="H15543" t="s">
        <v>46465</v>
      </c>
      <c r="I15543" t="s">
        <v>46466</v>
      </c>
      <c r="J15543" s="7">
        <v>83.12</v>
      </c>
      <c r="K15543" s="7">
        <v>0</v>
      </c>
      <c r="M15543" t="s">
        <v>36</v>
      </c>
      <c r="N15543" t="str">
        <f>IF(AND(PESQUISA!$B$3&lt;&gt;"",OR(PESQUISA!$B$4="TODAS",B15543=PESQUISA!$B$4),ISNUMBER(SEARCH(PESQUISA!$B$3,D15543))),ROW()-1,"")</f>
        <v/>
      </c>
    </row>
    <row r="15544" spans="1:14" x14ac:dyDescent="0.3">
      <c r="A15544" t="s">
        <v>46830</v>
      </c>
      <c r="B15544" t="s">
        <v>46460</v>
      </c>
      <c r="C15544" t="s">
        <v>46831</v>
      </c>
      <c r="D15544" t="s">
        <v>46832</v>
      </c>
      <c r="E15544" t="s">
        <v>46519</v>
      </c>
      <c r="F15544" s="7">
        <v>993.42</v>
      </c>
      <c r="G15544" t="s">
        <v>46464</v>
      </c>
      <c r="H15544" t="s">
        <v>46465</v>
      </c>
      <c r="I15544" t="s">
        <v>46466</v>
      </c>
      <c r="J15544" s="7">
        <v>571.22</v>
      </c>
      <c r="K15544" s="7">
        <v>422.2</v>
      </c>
      <c r="M15544" t="s">
        <v>36</v>
      </c>
      <c r="N15544" t="str">
        <f>IF(AND(PESQUISA!$B$3&lt;&gt;"",OR(PESQUISA!$B$4="TODAS",B15544=PESQUISA!$B$4),ISNUMBER(SEARCH(PESQUISA!$B$3,D15544))),ROW()-1,"")</f>
        <v/>
      </c>
    </row>
    <row r="15545" spans="1:14" x14ac:dyDescent="0.3">
      <c r="A15545" t="s">
        <v>46833</v>
      </c>
      <c r="B15545" t="s">
        <v>46460</v>
      </c>
      <c r="C15545" t="s">
        <v>46834</v>
      </c>
      <c r="D15545" t="s">
        <v>46835</v>
      </c>
      <c r="E15545" t="s">
        <v>46519</v>
      </c>
      <c r="F15545" s="7">
        <v>678.03</v>
      </c>
      <c r="G15545" t="s">
        <v>46464</v>
      </c>
      <c r="H15545" t="s">
        <v>46465</v>
      </c>
      <c r="I15545" t="s">
        <v>46466</v>
      </c>
      <c r="J15545" s="7">
        <v>300.14999999999998</v>
      </c>
      <c r="K15545" s="7">
        <v>377.88</v>
      </c>
      <c r="M15545" t="s">
        <v>36</v>
      </c>
      <c r="N15545" t="str">
        <f>IF(AND(PESQUISA!$B$3&lt;&gt;"",OR(PESQUISA!$B$4="TODAS",B15545=PESQUISA!$B$4),ISNUMBER(SEARCH(PESQUISA!$B$3,D15545))),ROW()-1,"")</f>
        <v/>
      </c>
    </row>
    <row r="15546" spans="1:14" x14ac:dyDescent="0.3">
      <c r="A15546" t="s">
        <v>46836</v>
      </c>
      <c r="B15546" t="s">
        <v>46460</v>
      </c>
      <c r="C15546" t="s">
        <v>46837</v>
      </c>
      <c r="D15546" t="s">
        <v>46838</v>
      </c>
      <c r="E15546" t="s">
        <v>46488</v>
      </c>
      <c r="F15546" s="7">
        <v>1726.34</v>
      </c>
      <c r="G15546" t="s">
        <v>46464</v>
      </c>
      <c r="H15546" t="s">
        <v>46465</v>
      </c>
      <c r="I15546" t="s">
        <v>46466</v>
      </c>
      <c r="J15546" s="7">
        <v>1726.34</v>
      </c>
      <c r="K15546" s="7">
        <v>0</v>
      </c>
      <c r="M15546" t="s">
        <v>36</v>
      </c>
      <c r="N15546" t="str">
        <f>IF(AND(PESQUISA!$B$3&lt;&gt;"",OR(PESQUISA!$B$4="TODAS",B15546=PESQUISA!$B$4),ISNUMBER(SEARCH(PESQUISA!$B$3,D15546))),ROW()-1,"")</f>
        <v/>
      </c>
    </row>
    <row r="15547" spans="1:14" x14ac:dyDescent="0.3">
      <c r="A15547" t="s">
        <v>46839</v>
      </c>
      <c r="B15547" t="s">
        <v>46460</v>
      </c>
      <c r="C15547" t="s">
        <v>46840</v>
      </c>
      <c r="D15547" t="s">
        <v>46841</v>
      </c>
      <c r="E15547" t="s">
        <v>46488</v>
      </c>
      <c r="F15547" s="7">
        <v>17.329999999999998</v>
      </c>
      <c r="G15547" t="s">
        <v>46464</v>
      </c>
      <c r="H15547" t="s">
        <v>46465</v>
      </c>
      <c r="I15547" t="s">
        <v>46466</v>
      </c>
      <c r="J15547" s="7">
        <v>17.329999999999998</v>
      </c>
      <c r="K15547" s="7">
        <v>0</v>
      </c>
      <c r="M15547" t="s">
        <v>36</v>
      </c>
      <c r="N15547" t="str">
        <f>IF(AND(PESQUISA!$B$3&lt;&gt;"",OR(PESQUISA!$B$4="TODAS",B15547=PESQUISA!$B$4),ISNUMBER(SEARCH(PESQUISA!$B$3,D15547))),ROW()-1,"")</f>
        <v/>
      </c>
    </row>
    <row r="15548" spans="1:14" x14ac:dyDescent="0.3">
      <c r="A15548" t="s">
        <v>46842</v>
      </c>
      <c r="B15548" t="s">
        <v>46460</v>
      </c>
      <c r="C15548" t="s">
        <v>46843</v>
      </c>
      <c r="D15548" t="s">
        <v>46844</v>
      </c>
      <c r="E15548" t="s">
        <v>46544</v>
      </c>
      <c r="F15548" s="7">
        <v>69.430000000000007</v>
      </c>
      <c r="G15548" t="s">
        <v>46464</v>
      </c>
      <c r="H15548" t="s">
        <v>46465</v>
      </c>
      <c r="I15548" t="s">
        <v>46466</v>
      </c>
      <c r="J15548" s="7">
        <v>29.99</v>
      </c>
      <c r="K15548" s="7">
        <v>39.44</v>
      </c>
      <c r="M15548" t="s">
        <v>36</v>
      </c>
      <c r="N15548" t="str">
        <f>IF(AND(PESQUISA!$B$3&lt;&gt;"",OR(PESQUISA!$B$4="TODAS",B15548=PESQUISA!$B$4),ISNUMBER(SEARCH(PESQUISA!$B$3,D15548))),ROW()-1,"")</f>
        <v/>
      </c>
    </row>
    <row r="15549" spans="1:14" x14ac:dyDescent="0.3">
      <c r="A15549" t="s">
        <v>46845</v>
      </c>
      <c r="B15549" t="s">
        <v>46460</v>
      </c>
      <c r="C15549" t="s">
        <v>46846</v>
      </c>
      <c r="D15549" t="s">
        <v>46847</v>
      </c>
      <c r="E15549" t="s">
        <v>46544</v>
      </c>
      <c r="F15549" s="7">
        <v>100.04</v>
      </c>
      <c r="G15549" t="s">
        <v>46464</v>
      </c>
      <c r="H15549" t="s">
        <v>46465</v>
      </c>
      <c r="I15549" t="s">
        <v>46466</v>
      </c>
      <c r="J15549" s="7">
        <v>43.24</v>
      </c>
      <c r="K15549" s="7">
        <v>56.8</v>
      </c>
      <c r="M15549" t="s">
        <v>36</v>
      </c>
      <c r="N15549" t="str">
        <f>IF(AND(PESQUISA!$B$3&lt;&gt;"",OR(PESQUISA!$B$4="TODAS",B15549=PESQUISA!$B$4),ISNUMBER(SEARCH(PESQUISA!$B$3,D15549))),ROW()-1,"")</f>
        <v/>
      </c>
    </row>
    <row r="15550" spans="1:14" x14ac:dyDescent="0.3">
      <c r="A15550" t="s">
        <v>46848</v>
      </c>
      <c r="B15550" t="s">
        <v>46460</v>
      </c>
      <c r="C15550" t="s">
        <v>46849</v>
      </c>
      <c r="D15550" t="s">
        <v>46850</v>
      </c>
      <c r="E15550" t="s">
        <v>46626</v>
      </c>
      <c r="F15550" s="7">
        <v>19.38</v>
      </c>
      <c r="G15550" t="s">
        <v>46464</v>
      </c>
      <c r="H15550" t="s">
        <v>46465</v>
      </c>
      <c r="I15550" t="s">
        <v>46466</v>
      </c>
      <c r="J15550" s="7">
        <v>11.6</v>
      </c>
      <c r="K15550" s="7">
        <v>7.78</v>
      </c>
      <c r="M15550" t="s">
        <v>36</v>
      </c>
      <c r="N15550" t="str">
        <f>IF(AND(PESQUISA!$B$3&lt;&gt;"",OR(PESQUISA!$B$4="TODAS",B15550=PESQUISA!$B$4),ISNUMBER(SEARCH(PESQUISA!$B$3,D15550))),ROW()-1,"")</f>
        <v/>
      </c>
    </row>
    <row r="15551" spans="1:14" x14ac:dyDescent="0.3">
      <c r="A15551" t="s">
        <v>46851</v>
      </c>
      <c r="B15551" t="s">
        <v>46460</v>
      </c>
      <c r="C15551" t="s">
        <v>46852</v>
      </c>
      <c r="D15551" t="s">
        <v>46853</v>
      </c>
      <c r="E15551" t="s">
        <v>46626</v>
      </c>
      <c r="F15551" s="7">
        <v>31.02</v>
      </c>
      <c r="G15551" t="s">
        <v>46464</v>
      </c>
      <c r="H15551" t="s">
        <v>46465</v>
      </c>
      <c r="I15551" t="s">
        <v>46466</v>
      </c>
      <c r="J15551" s="7">
        <v>18.57</v>
      </c>
      <c r="K15551" s="7">
        <v>12.45</v>
      </c>
      <c r="M15551" t="s">
        <v>36</v>
      </c>
      <c r="N15551" t="str">
        <f>IF(AND(PESQUISA!$B$3&lt;&gt;"",OR(PESQUISA!$B$4="TODAS",B15551=PESQUISA!$B$4),ISNUMBER(SEARCH(PESQUISA!$B$3,D15551))),ROW()-1,"")</f>
        <v/>
      </c>
    </row>
    <row r="15552" spans="1:14" x14ac:dyDescent="0.3">
      <c r="A15552" t="s">
        <v>46854</v>
      </c>
      <c r="B15552" t="s">
        <v>46460</v>
      </c>
      <c r="C15552" t="s">
        <v>46855</v>
      </c>
      <c r="D15552" t="s">
        <v>46856</v>
      </c>
      <c r="E15552" t="s">
        <v>46519</v>
      </c>
      <c r="F15552" s="7">
        <v>228.65</v>
      </c>
      <c r="G15552" t="s">
        <v>46464</v>
      </c>
      <c r="H15552" t="s">
        <v>46465</v>
      </c>
      <c r="I15552" t="s">
        <v>46466</v>
      </c>
      <c r="J15552" s="7">
        <v>163.26</v>
      </c>
      <c r="K15552" s="7">
        <v>65.39</v>
      </c>
      <c r="M15552" t="s">
        <v>36</v>
      </c>
      <c r="N15552" t="str">
        <f>IF(AND(PESQUISA!$B$3&lt;&gt;"",OR(PESQUISA!$B$4="TODAS",B15552=PESQUISA!$B$4),ISNUMBER(SEARCH(PESQUISA!$B$3,D15552))),ROW()-1,"")</f>
        <v/>
      </c>
    </row>
    <row r="15553" spans="1:14" x14ac:dyDescent="0.3">
      <c r="A15553" t="s">
        <v>46857</v>
      </c>
      <c r="B15553" t="s">
        <v>46460</v>
      </c>
      <c r="C15553" t="s">
        <v>46858</v>
      </c>
      <c r="D15553" t="s">
        <v>46859</v>
      </c>
      <c r="E15553" t="s">
        <v>46519</v>
      </c>
      <c r="F15553" s="7">
        <v>69.66</v>
      </c>
      <c r="G15553" t="s">
        <v>46464</v>
      </c>
      <c r="H15553" t="s">
        <v>46465</v>
      </c>
      <c r="I15553" t="s">
        <v>46466</v>
      </c>
      <c r="J15553" s="7">
        <v>0</v>
      </c>
      <c r="K15553" s="7">
        <v>69.66</v>
      </c>
      <c r="M15553" t="s">
        <v>36</v>
      </c>
      <c r="N15553" t="str">
        <f>IF(AND(PESQUISA!$B$3&lt;&gt;"",OR(PESQUISA!$B$4="TODAS",B15553=PESQUISA!$B$4),ISNUMBER(SEARCH(PESQUISA!$B$3,D15553))),ROW()-1,"")</f>
        <v/>
      </c>
    </row>
    <row r="15554" spans="1:14" x14ac:dyDescent="0.3">
      <c r="A15554" t="s">
        <v>46860</v>
      </c>
      <c r="B15554" t="s">
        <v>46460</v>
      </c>
      <c r="C15554" t="s">
        <v>46861</v>
      </c>
      <c r="D15554" t="s">
        <v>46862</v>
      </c>
      <c r="E15554" t="s">
        <v>46463</v>
      </c>
      <c r="F15554" s="7">
        <v>8.57</v>
      </c>
      <c r="G15554" t="s">
        <v>46464</v>
      </c>
      <c r="H15554" t="s">
        <v>46465</v>
      </c>
      <c r="I15554" t="s">
        <v>46466</v>
      </c>
      <c r="J15554" s="7">
        <v>0</v>
      </c>
      <c r="K15554" s="7">
        <v>8.57</v>
      </c>
      <c r="M15554" t="s">
        <v>36</v>
      </c>
      <c r="N15554" t="str">
        <f>IF(AND(PESQUISA!$B$3&lt;&gt;"",OR(PESQUISA!$B$4="TODAS",B15554=PESQUISA!$B$4),ISNUMBER(SEARCH(PESQUISA!$B$3,D15554))),ROW()-1,"")</f>
        <v/>
      </c>
    </row>
    <row r="15555" spans="1:14" x14ac:dyDescent="0.3">
      <c r="A15555" t="s">
        <v>46863</v>
      </c>
      <c r="B15555" t="s">
        <v>46460</v>
      </c>
      <c r="C15555" t="s">
        <v>46864</v>
      </c>
      <c r="D15555" t="s">
        <v>46865</v>
      </c>
      <c r="E15555" t="s">
        <v>46519</v>
      </c>
      <c r="F15555" s="7">
        <v>36.44</v>
      </c>
      <c r="G15555" t="s">
        <v>46464</v>
      </c>
      <c r="H15555" t="s">
        <v>46465</v>
      </c>
      <c r="I15555" t="s">
        <v>46466</v>
      </c>
      <c r="J15555" s="7">
        <v>0</v>
      </c>
      <c r="K15555" s="7">
        <v>36.44</v>
      </c>
      <c r="M15555" t="s">
        <v>36</v>
      </c>
      <c r="N15555" t="str">
        <f>IF(AND(PESQUISA!$B$3&lt;&gt;"",OR(PESQUISA!$B$4="TODAS",B15555=PESQUISA!$B$4),ISNUMBER(SEARCH(PESQUISA!$B$3,D15555))),ROW()-1,"")</f>
        <v/>
      </c>
    </row>
    <row r="15556" spans="1:14" x14ac:dyDescent="0.3">
      <c r="A15556" t="s">
        <v>46866</v>
      </c>
      <c r="B15556" t="s">
        <v>46460</v>
      </c>
      <c r="C15556" t="s">
        <v>46867</v>
      </c>
      <c r="D15556" t="s">
        <v>46868</v>
      </c>
      <c r="E15556" t="s">
        <v>46519</v>
      </c>
      <c r="F15556" s="7">
        <v>5.81</v>
      </c>
      <c r="G15556" t="s">
        <v>46464</v>
      </c>
      <c r="H15556" t="s">
        <v>46465</v>
      </c>
      <c r="I15556" t="s">
        <v>46466</v>
      </c>
      <c r="J15556" s="7">
        <v>0.62</v>
      </c>
      <c r="K15556" s="7">
        <v>5.19</v>
      </c>
      <c r="M15556" t="s">
        <v>36</v>
      </c>
      <c r="N15556" t="str">
        <f>IF(AND(PESQUISA!$B$3&lt;&gt;"",OR(PESQUISA!$B$4="TODAS",B15556=PESQUISA!$B$4),ISNUMBER(SEARCH(PESQUISA!$B$3,D15556))),ROW()-1,"")</f>
        <v/>
      </c>
    </row>
    <row r="15557" spans="1:14" x14ac:dyDescent="0.3">
      <c r="A15557" t="s">
        <v>46869</v>
      </c>
      <c r="B15557" t="s">
        <v>46460</v>
      </c>
      <c r="C15557" t="s">
        <v>46870</v>
      </c>
      <c r="D15557" t="s">
        <v>46871</v>
      </c>
      <c r="E15557" t="s">
        <v>46463</v>
      </c>
      <c r="F15557" s="7">
        <v>0.63</v>
      </c>
      <c r="G15557" t="s">
        <v>46464</v>
      </c>
      <c r="H15557" t="s">
        <v>46465</v>
      </c>
      <c r="I15557" t="s">
        <v>46466</v>
      </c>
      <c r="J15557" s="7">
        <v>0.11</v>
      </c>
      <c r="K15557" s="7">
        <v>0.52</v>
      </c>
      <c r="M15557" t="s">
        <v>36</v>
      </c>
      <c r="N15557" t="str">
        <f>IF(AND(PESQUISA!$B$3&lt;&gt;"",OR(PESQUISA!$B$4="TODAS",B15557=PESQUISA!$B$4),ISNUMBER(SEARCH(PESQUISA!$B$3,D15557))),ROW()-1,"")</f>
        <v/>
      </c>
    </row>
    <row r="15558" spans="1:14" x14ac:dyDescent="0.3">
      <c r="A15558" t="s">
        <v>46872</v>
      </c>
      <c r="B15558" t="s">
        <v>46460</v>
      </c>
      <c r="C15558" t="s">
        <v>46873</v>
      </c>
      <c r="D15558" t="s">
        <v>46874</v>
      </c>
      <c r="E15558" t="s">
        <v>46519</v>
      </c>
      <c r="F15558" s="7">
        <v>372.79</v>
      </c>
      <c r="G15558" t="s">
        <v>46464</v>
      </c>
      <c r="H15558" t="s">
        <v>46465</v>
      </c>
      <c r="I15558" t="s">
        <v>46466</v>
      </c>
      <c r="J15558" s="7">
        <v>0</v>
      </c>
      <c r="K15558" s="7">
        <v>372.79</v>
      </c>
      <c r="M15558" t="s">
        <v>36</v>
      </c>
      <c r="N15558" t="str">
        <f>IF(AND(PESQUISA!$B$3&lt;&gt;"",OR(PESQUISA!$B$4="TODAS",B15558=PESQUISA!$B$4),ISNUMBER(SEARCH(PESQUISA!$B$3,D15558))),ROW()-1,"")</f>
        <v/>
      </c>
    </row>
    <row r="15559" spans="1:14" x14ac:dyDescent="0.3">
      <c r="A15559" t="s">
        <v>46875</v>
      </c>
      <c r="B15559" t="s">
        <v>46460</v>
      </c>
      <c r="C15559" t="s">
        <v>46876</v>
      </c>
      <c r="D15559" t="s">
        <v>46877</v>
      </c>
      <c r="E15559" t="s">
        <v>46519</v>
      </c>
      <c r="F15559" s="7">
        <v>338.91</v>
      </c>
      <c r="G15559" t="s">
        <v>46464</v>
      </c>
      <c r="H15559" t="s">
        <v>46465</v>
      </c>
      <c r="I15559" t="s">
        <v>46466</v>
      </c>
      <c r="J15559" s="7">
        <v>0</v>
      </c>
      <c r="K15559" s="7">
        <v>338.91</v>
      </c>
      <c r="M15559" t="s">
        <v>36</v>
      </c>
      <c r="N15559" t="str">
        <f>IF(AND(PESQUISA!$B$3&lt;&gt;"",OR(PESQUISA!$B$4="TODAS",B15559=PESQUISA!$B$4),ISNUMBER(SEARCH(PESQUISA!$B$3,D15559))),ROW()-1,"")</f>
        <v/>
      </c>
    </row>
    <row r="15560" spans="1:14" x14ac:dyDescent="0.3">
      <c r="A15560" t="s">
        <v>46878</v>
      </c>
      <c r="B15560" t="s">
        <v>46460</v>
      </c>
      <c r="C15560" t="s">
        <v>46879</v>
      </c>
      <c r="D15560" t="s">
        <v>46880</v>
      </c>
      <c r="E15560" t="s">
        <v>46463</v>
      </c>
      <c r="F15560" s="7">
        <v>99.45</v>
      </c>
      <c r="G15560" t="s">
        <v>46464</v>
      </c>
      <c r="H15560" t="s">
        <v>46465</v>
      </c>
      <c r="I15560" t="s">
        <v>46466</v>
      </c>
      <c r="J15560" s="7">
        <v>29.29</v>
      </c>
      <c r="K15560" s="7">
        <v>70.16</v>
      </c>
      <c r="M15560" t="s">
        <v>36</v>
      </c>
      <c r="N15560" t="str">
        <f>IF(AND(PESQUISA!$B$3&lt;&gt;"",OR(PESQUISA!$B$4="TODAS",B15560=PESQUISA!$B$4),ISNUMBER(SEARCH(PESQUISA!$B$3,D15560))),ROW()-1,"")</f>
        <v/>
      </c>
    </row>
    <row r="15561" spans="1:14" x14ac:dyDescent="0.3">
      <c r="A15561" t="s">
        <v>46881</v>
      </c>
      <c r="B15561" t="s">
        <v>46460</v>
      </c>
      <c r="C15561" t="s">
        <v>46882</v>
      </c>
      <c r="D15561" t="s">
        <v>46883</v>
      </c>
      <c r="E15561" t="s">
        <v>46519</v>
      </c>
      <c r="F15561" s="7">
        <v>625.66999999999996</v>
      </c>
      <c r="G15561" t="s">
        <v>46464</v>
      </c>
      <c r="H15561" t="s">
        <v>46465</v>
      </c>
      <c r="I15561" t="s">
        <v>46466</v>
      </c>
      <c r="J15561" s="7">
        <v>499.26</v>
      </c>
      <c r="K15561" s="7">
        <v>126.41</v>
      </c>
      <c r="M15561" t="s">
        <v>36</v>
      </c>
      <c r="N15561" t="str">
        <f>IF(AND(PESQUISA!$B$3&lt;&gt;"",OR(PESQUISA!$B$4="TODAS",B15561=PESQUISA!$B$4),ISNUMBER(SEARCH(PESQUISA!$B$3,D15561))),ROW()-1,"")</f>
        <v/>
      </c>
    </row>
    <row r="15562" spans="1:14" x14ac:dyDescent="0.3">
      <c r="A15562" t="s">
        <v>46884</v>
      </c>
      <c r="B15562" t="s">
        <v>46460</v>
      </c>
      <c r="C15562" t="s">
        <v>46885</v>
      </c>
      <c r="D15562" t="s">
        <v>46886</v>
      </c>
      <c r="E15562" t="s">
        <v>46519</v>
      </c>
      <c r="F15562" s="7">
        <v>635.29999999999995</v>
      </c>
      <c r="G15562" t="s">
        <v>46464</v>
      </c>
      <c r="H15562" t="s">
        <v>46465</v>
      </c>
      <c r="I15562" t="s">
        <v>46466</v>
      </c>
      <c r="J15562" s="7">
        <v>508.89</v>
      </c>
      <c r="K15562" s="7">
        <v>126.41</v>
      </c>
      <c r="M15562" t="s">
        <v>36</v>
      </c>
      <c r="N15562" t="str">
        <f>IF(AND(PESQUISA!$B$3&lt;&gt;"",OR(PESQUISA!$B$4="TODAS",B15562=PESQUISA!$B$4),ISNUMBER(SEARCH(PESQUISA!$B$3,D15562))),ROW()-1,"")</f>
        <v/>
      </c>
    </row>
    <row r="15563" spans="1:14" x14ac:dyDescent="0.3">
      <c r="A15563" t="s">
        <v>46887</v>
      </c>
      <c r="B15563" t="s">
        <v>46460</v>
      </c>
      <c r="C15563" t="s">
        <v>46888</v>
      </c>
      <c r="D15563" t="s">
        <v>46889</v>
      </c>
      <c r="E15563" t="s">
        <v>46519</v>
      </c>
      <c r="F15563" s="7">
        <v>589.96</v>
      </c>
      <c r="G15563" t="s">
        <v>46464</v>
      </c>
      <c r="H15563" t="s">
        <v>46465</v>
      </c>
      <c r="I15563" t="s">
        <v>46466</v>
      </c>
      <c r="J15563" s="7">
        <v>589.96</v>
      </c>
      <c r="K15563" s="7">
        <v>0</v>
      </c>
      <c r="M15563" t="s">
        <v>36</v>
      </c>
      <c r="N15563" t="str">
        <f>IF(AND(PESQUISA!$B$3&lt;&gt;"",OR(PESQUISA!$B$4="TODAS",B15563=PESQUISA!$B$4),ISNUMBER(SEARCH(PESQUISA!$B$3,D15563))),ROW()-1,"")</f>
        <v/>
      </c>
    </row>
    <row r="15564" spans="1:14" x14ac:dyDescent="0.3">
      <c r="A15564" t="s">
        <v>46890</v>
      </c>
      <c r="B15564" t="s">
        <v>46460</v>
      </c>
      <c r="C15564" t="s">
        <v>46891</v>
      </c>
      <c r="D15564" t="s">
        <v>46892</v>
      </c>
      <c r="E15564" t="s">
        <v>46519</v>
      </c>
      <c r="F15564" s="7">
        <v>602.64</v>
      </c>
      <c r="G15564" t="s">
        <v>46464</v>
      </c>
      <c r="H15564" t="s">
        <v>46465</v>
      </c>
      <c r="I15564" t="s">
        <v>46466</v>
      </c>
      <c r="J15564" s="7">
        <v>547.34</v>
      </c>
      <c r="K15564" s="7">
        <v>55.3</v>
      </c>
      <c r="M15564" t="s">
        <v>36</v>
      </c>
      <c r="N15564" t="str">
        <f>IF(AND(PESQUISA!$B$3&lt;&gt;"",OR(PESQUISA!$B$4="TODAS",B15564=PESQUISA!$B$4),ISNUMBER(SEARCH(PESQUISA!$B$3,D15564))),ROW()-1,"")</f>
        <v/>
      </c>
    </row>
    <row r="15565" spans="1:14" x14ac:dyDescent="0.3">
      <c r="A15565" t="s">
        <v>46893</v>
      </c>
      <c r="B15565" t="s">
        <v>46460</v>
      </c>
      <c r="C15565" t="s">
        <v>46894</v>
      </c>
      <c r="D15565" t="s">
        <v>46895</v>
      </c>
      <c r="E15565" t="s">
        <v>46519</v>
      </c>
      <c r="F15565" s="7">
        <v>563.9</v>
      </c>
      <c r="G15565" t="s">
        <v>46464</v>
      </c>
      <c r="H15565" t="s">
        <v>46465</v>
      </c>
      <c r="I15565" t="s">
        <v>46466</v>
      </c>
      <c r="J15565" s="7">
        <v>437.49</v>
      </c>
      <c r="K15565" s="7">
        <v>126.41</v>
      </c>
      <c r="M15565" t="s">
        <v>36</v>
      </c>
      <c r="N15565" t="str">
        <f>IF(AND(PESQUISA!$B$3&lt;&gt;"",OR(PESQUISA!$B$4="TODAS",B15565=PESQUISA!$B$4),ISNUMBER(SEARCH(PESQUISA!$B$3,D15565))),ROW()-1,"")</f>
        <v/>
      </c>
    </row>
    <row r="15566" spans="1:14" x14ac:dyDescent="0.3">
      <c r="A15566" t="s">
        <v>46896</v>
      </c>
      <c r="B15566" t="s">
        <v>46460</v>
      </c>
      <c r="C15566" t="s">
        <v>46897</v>
      </c>
      <c r="D15566" t="s">
        <v>46898</v>
      </c>
      <c r="E15566" t="s">
        <v>46519</v>
      </c>
      <c r="F15566" s="7">
        <v>686.25</v>
      </c>
      <c r="G15566" t="s">
        <v>46464</v>
      </c>
      <c r="H15566" t="s">
        <v>46465</v>
      </c>
      <c r="I15566" t="s">
        <v>46466</v>
      </c>
      <c r="J15566" s="7">
        <v>471.85</v>
      </c>
      <c r="K15566" s="7">
        <v>214.4</v>
      </c>
      <c r="M15566" t="s">
        <v>36</v>
      </c>
      <c r="N15566" t="str">
        <f>IF(AND(PESQUISA!$B$3&lt;&gt;"",OR(PESQUISA!$B$4="TODAS",B15566=PESQUISA!$B$4),ISNUMBER(SEARCH(PESQUISA!$B$3,D15566))),ROW()-1,"")</f>
        <v/>
      </c>
    </row>
    <row r="15567" spans="1:14" x14ac:dyDescent="0.3">
      <c r="A15567" t="s">
        <v>46899</v>
      </c>
      <c r="B15567" t="s">
        <v>46460</v>
      </c>
      <c r="C15567" t="s">
        <v>46900</v>
      </c>
      <c r="D15567" t="s">
        <v>46901</v>
      </c>
      <c r="E15567" t="s">
        <v>46519</v>
      </c>
      <c r="F15567" s="7">
        <v>61.47</v>
      </c>
      <c r="G15567" t="s">
        <v>46464</v>
      </c>
      <c r="H15567" t="s">
        <v>46465</v>
      </c>
      <c r="I15567" t="s">
        <v>46466</v>
      </c>
      <c r="J15567" s="7">
        <v>0.13</v>
      </c>
      <c r="K15567" s="7">
        <v>61.34</v>
      </c>
      <c r="M15567" t="s">
        <v>36</v>
      </c>
      <c r="N15567" t="str">
        <f>IF(AND(PESQUISA!$B$3&lt;&gt;"",OR(PESQUISA!$B$4="TODAS",B15567=PESQUISA!$B$4),ISNUMBER(SEARCH(PESQUISA!$B$3,D15567))),ROW()-1,"")</f>
        <v/>
      </c>
    </row>
    <row r="15568" spans="1:14" x14ac:dyDescent="0.3">
      <c r="A15568" t="s">
        <v>46902</v>
      </c>
      <c r="B15568" t="s">
        <v>46460</v>
      </c>
      <c r="C15568" t="s">
        <v>46903</v>
      </c>
      <c r="D15568" t="s">
        <v>46904</v>
      </c>
      <c r="E15568" t="s">
        <v>46519</v>
      </c>
      <c r="F15568" s="7">
        <v>292.27999999999997</v>
      </c>
      <c r="G15568" t="s">
        <v>46464</v>
      </c>
      <c r="H15568" t="s">
        <v>46465</v>
      </c>
      <c r="I15568" t="s">
        <v>46466</v>
      </c>
      <c r="J15568" s="7">
        <v>249.4</v>
      </c>
      <c r="K15568" s="7">
        <v>42.88</v>
      </c>
      <c r="M15568" t="s">
        <v>36</v>
      </c>
      <c r="N15568" t="str">
        <f>IF(AND(PESQUISA!$B$3&lt;&gt;"",OR(PESQUISA!$B$4="TODAS",B15568=PESQUISA!$B$4),ISNUMBER(SEARCH(PESQUISA!$B$3,D15568))),ROW()-1,"")</f>
        <v/>
      </c>
    </row>
    <row r="15569" spans="1:14" x14ac:dyDescent="0.3">
      <c r="A15569" t="s">
        <v>46905</v>
      </c>
      <c r="B15569" t="s">
        <v>46460</v>
      </c>
      <c r="C15569" t="s">
        <v>46906</v>
      </c>
      <c r="D15569" t="s">
        <v>46907</v>
      </c>
      <c r="E15569" t="s">
        <v>46519</v>
      </c>
      <c r="F15569" s="7">
        <v>648.13</v>
      </c>
      <c r="G15569" t="s">
        <v>46464</v>
      </c>
      <c r="H15569" t="s">
        <v>46465</v>
      </c>
      <c r="I15569" t="s">
        <v>46466</v>
      </c>
      <c r="J15569" s="7">
        <v>521.72</v>
      </c>
      <c r="K15569" s="7">
        <v>126.41</v>
      </c>
      <c r="M15569" t="s">
        <v>36</v>
      </c>
      <c r="N15569" t="str">
        <f>IF(AND(PESQUISA!$B$3&lt;&gt;"",OR(PESQUISA!$B$4="TODAS",B15569=PESQUISA!$B$4),ISNUMBER(SEARCH(PESQUISA!$B$3,D15569))),ROW()-1,"")</f>
        <v/>
      </c>
    </row>
    <row r="15570" spans="1:14" x14ac:dyDescent="0.3">
      <c r="A15570" t="s">
        <v>46908</v>
      </c>
      <c r="B15570" t="s">
        <v>46460</v>
      </c>
      <c r="C15570" t="s">
        <v>46909</v>
      </c>
      <c r="D15570" t="s">
        <v>46910</v>
      </c>
      <c r="E15570" t="s">
        <v>46519</v>
      </c>
      <c r="F15570" s="7">
        <v>614.34</v>
      </c>
      <c r="G15570" t="s">
        <v>46464</v>
      </c>
      <c r="H15570" t="s">
        <v>46465</v>
      </c>
      <c r="I15570" t="s">
        <v>46466</v>
      </c>
      <c r="J15570" s="7">
        <v>487.93</v>
      </c>
      <c r="K15570" s="7">
        <v>126.41</v>
      </c>
      <c r="M15570" t="s">
        <v>36</v>
      </c>
      <c r="N15570" t="str">
        <f>IF(AND(PESQUISA!$B$3&lt;&gt;"",OR(PESQUISA!$B$4="TODAS",B15570=PESQUISA!$B$4),ISNUMBER(SEARCH(PESQUISA!$B$3,D15570))),ROW()-1,"")</f>
        <v/>
      </c>
    </row>
    <row r="15571" spans="1:14" x14ac:dyDescent="0.3">
      <c r="A15571" t="s">
        <v>46911</v>
      </c>
      <c r="B15571" t="s">
        <v>46460</v>
      </c>
      <c r="C15571" t="s">
        <v>46912</v>
      </c>
      <c r="D15571" t="s">
        <v>46913</v>
      </c>
      <c r="E15571" t="s">
        <v>46519</v>
      </c>
      <c r="F15571" s="7">
        <v>644.98</v>
      </c>
      <c r="G15571" t="s">
        <v>46464</v>
      </c>
      <c r="H15571" t="s">
        <v>46465</v>
      </c>
      <c r="I15571" t="s">
        <v>46466</v>
      </c>
      <c r="J15571" s="7">
        <v>589.67999999999995</v>
      </c>
      <c r="K15571" s="7">
        <v>55.3</v>
      </c>
      <c r="M15571" t="s">
        <v>36</v>
      </c>
      <c r="N15571" t="str">
        <f>IF(AND(PESQUISA!$B$3&lt;&gt;"",OR(PESQUISA!$B$4="TODAS",B15571=PESQUISA!$B$4),ISNUMBER(SEARCH(PESQUISA!$B$3,D15571))),ROW()-1,"")</f>
        <v/>
      </c>
    </row>
    <row r="15572" spans="1:14" x14ac:dyDescent="0.3">
      <c r="A15572" t="s">
        <v>46914</v>
      </c>
      <c r="B15572" t="s">
        <v>46460</v>
      </c>
      <c r="C15572" t="s">
        <v>46915</v>
      </c>
      <c r="D15572" t="s">
        <v>46916</v>
      </c>
      <c r="E15572" t="s">
        <v>46519</v>
      </c>
      <c r="F15572" s="7">
        <v>650.29</v>
      </c>
      <c r="G15572" t="s">
        <v>46464</v>
      </c>
      <c r="H15572" t="s">
        <v>46465</v>
      </c>
      <c r="I15572" t="s">
        <v>46466</v>
      </c>
      <c r="J15572" s="7">
        <v>594.99</v>
      </c>
      <c r="K15572" s="7">
        <v>55.3</v>
      </c>
      <c r="M15572" t="s">
        <v>36</v>
      </c>
      <c r="N15572" t="str">
        <f>IF(AND(PESQUISA!$B$3&lt;&gt;"",OR(PESQUISA!$B$4="TODAS",B15572=PESQUISA!$B$4),ISNUMBER(SEARCH(PESQUISA!$B$3,D15572))),ROW()-1,"")</f>
        <v/>
      </c>
    </row>
    <row r="15573" spans="1:14" x14ac:dyDescent="0.3">
      <c r="A15573" t="s">
        <v>46917</v>
      </c>
      <c r="B15573" t="s">
        <v>46460</v>
      </c>
      <c r="C15573" t="s">
        <v>46918</v>
      </c>
      <c r="D15573" t="s">
        <v>46919</v>
      </c>
      <c r="E15573" t="s">
        <v>46519</v>
      </c>
      <c r="F15573" s="7">
        <v>674.2</v>
      </c>
      <c r="G15573" t="s">
        <v>46464</v>
      </c>
      <c r="H15573" t="s">
        <v>46465</v>
      </c>
      <c r="I15573" t="s">
        <v>46466</v>
      </c>
      <c r="J15573" s="7">
        <v>618.9</v>
      </c>
      <c r="K15573" s="7">
        <v>55.3</v>
      </c>
      <c r="M15573" t="s">
        <v>36</v>
      </c>
      <c r="N15573" t="str">
        <f>IF(AND(PESQUISA!$B$3&lt;&gt;"",OR(PESQUISA!$B$4="TODAS",B15573=PESQUISA!$B$4),ISNUMBER(SEARCH(PESQUISA!$B$3,D15573))),ROW()-1,"")</f>
        <v/>
      </c>
    </row>
    <row r="15574" spans="1:14" x14ac:dyDescent="0.3">
      <c r="A15574" t="s">
        <v>46920</v>
      </c>
      <c r="B15574" t="s">
        <v>46460</v>
      </c>
      <c r="C15574" t="s">
        <v>46921</v>
      </c>
      <c r="D15574" t="s">
        <v>46922</v>
      </c>
      <c r="E15574" t="s">
        <v>46519</v>
      </c>
      <c r="F15574" s="7">
        <v>598.39</v>
      </c>
      <c r="G15574" t="s">
        <v>46464</v>
      </c>
      <c r="H15574" t="s">
        <v>46465</v>
      </c>
      <c r="I15574" t="s">
        <v>46466</v>
      </c>
      <c r="J15574" s="7">
        <v>598.39</v>
      </c>
      <c r="K15574" s="7">
        <v>0</v>
      </c>
      <c r="M15574" t="s">
        <v>36</v>
      </c>
      <c r="N15574" t="str">
        <f>IF(AND(PESQUISA!$B$3&lt;&gt;"",OR(PESQUISA!$B$4="TODAS",B15574=PESQUISA!$B$4),ISNUMBER(SEARCH(PESQUISA!$B$3,D15574))),ROW()-1,"")</f>
        <v/>
      </c>
    </row>
    <row r="15575" spans="1:14" x14ac:dyDescent="0.3">
      <c r="A15575" t="s">
        <v>46923</v>
      </c>
      <c r="B15575" t="s">
        <v>46460</v>
      </c>
      <c r="C15575" t="s">
        <v>46924</v>
      </c>
      <c r="D15575" t="s">
        <v>46925</v>
      </c>
      <c r="E15575" t="s">
        <v>46519</v>
      </c>
      <c r="F15575" s="7">
        <v>601.79999999999995</v>
      </c>
      <c r="G15575" t="s">
        <v>46464</v>
      </c>
      <c r="H15575" t="s">
        <v>46465</v>
      </c>
      <c r="I15575" t="s">
        <v>46466</v>
      </c>
      <c r="J15575" s="7">
        <v>601.79999999999995</v>
      </c>
      <c r="K15575" s="7">
        <v>0</v>
      </c>
      <c r="M15575" t="s">
        <v>36</v>
      </c>
      <c r="N15575" t="str">
        <f>IF(AND(PESQUISA!$B$3&lt;&gt;"",OR(PESQUISA!$B$4="TODAS",B15575=PESQUISA!$B$4),ISNUMBER(SEARCH(PESQUISA!$B$3,D15575))),ROW()-1,"")</f>
        <v/>
      </c>
    </row>
    <row r="15576" spans="1:14" x14ac:dyDescent="0.3">
      <c r="A15576" t="s">
        <v>46926</v>
      </c>
      <c r="B15576" t="s">
        <v>46460</v>
      </c>
      <c r="C15576" t="s">
        <v>46927</v>
      </c>
      <c r="D15576" t="s">
        <v>46928</v>
      </c>
      <c r="E15576" t="s">
        <v>46519</v>
      </c>
      <c r="F15576" s="7">
        <v>630.78</v>
      </c>
      <c r="G15576" t="s">
        <v>46464</v>
      </c>
      <c r="H15576" t="s">
        <v>46465</v>
      </c>
      <c r="I15576" t="s">
        <v>46466</v>
      </c>
      <c r="J15576" s="7">
        <v>630.78</v>
      </c>
      <c r="K15576" s="7">
        <v>0</v>
      </c>
      <c r="M15576" t="s">
        <v>36</v>
      </c>
      <c r="N15576" t="str">
        <f>IF(AND(PESQUISA!$B$3&lt;&gt;"",OR(PESQUISA!$B$4="TODAS",B15576=PESQUISA!$B$4),ISNUMBER(SEARCH(PESQUISA!$B$3,D15576))),ROW()-1,"")</f>
        <v/>
      </c>
    </row>
    <row r="15577" spans="1:14" x14ac:dyDescent="0.3">
      <c r="A15577" t="s">
        <v>46929</v>
      </c>
      <c r="B15577" t="s">
        <v>46460</v>
      </c>
      <c r="C15577" t="s">
        <v>46930</v>
      </c>
      <c r="D15577" t="s">
        <v>46931</v>
      </c>
      <c r="E15577" t="s">
        <v>46519</v>
      </c>
      <c r="F15577" s="7">
        <v>57.62</v>
      </c>
      <c r="G15577" t="s">
        <v>46464</v>
      </c>
      <c r="H15577" t="s">
        <v>46465</v>
      </c>
      <c r="I15577" t="s">
        <v>46466</v>
      </c>
      <c r="J15577" s="7">
        <v>57.62</v>
      </c>
      <c r="K15577" s="7">
        <v>0</v>
      </c>
      <c r="M15577" t="s">
        <v>36</v>
      </c>
      <c r="N15577" t="str">
        <f>IF(AND(PESQUISA!$B$3&lt;&gt;"",OR(PESQUISA!$B$4="TODAS",B15577=PESQUISA!$B$4),ISNUMBER(SEARCH(PESQUISA!$B$3,D15577))),ROW()-1,"")</f>
        <v/>
      </c>
    </row>
    <row r="15578" spans="1:14" x14ac:dyDescent="0.3">
      <c r="A15578" t="s">
        <v>46932</v>
      </c>
      <c r="B15578" t="s">
        <v>46460</v>
      </c>
      <c r="C15578" t="s">
        <v>46933</v>
      </c>
      <c r="D15578" t="s">
        <v>46934</v>
      </c>
      <c r="E15578" t="s">
        <v>46519</v>
      </c>
      <c r="F15578" s="7">
        <v>73.599999999999994</v>
      </c>
      <c r="G15578" t="s">
        <v>46464</v>
      </c>
      <c r="H15578" t="s">
        <v>46465</v>
      </c>
      <c r="I15578" t="s">
        <v>46466</v>
      </c>
      <c r="J15578" s="7">
        <v>0</v>
      </c>
      <c r="K15578" s="7">
        <v>73.599999999999994</v>
      </c>
      <c r="M15578" t="s">
        <v>36</v>
      </c>
      <c r="N15578" t="str">
        <f>IF(AND(PESQUISA!$B$3&lt;&gt;"",OR(PESQUISA!$B$4="TODAS",B15578=PESQUISA!$B$4),ISNUMBER(SEARCH(PESQUISA!$B$3,D15578))),ROW()-1,"")</f>
        <v/>
      </c>
    </row>
    <row r="15579" spans="1:14" x14ac:dyDescent="0.3">
      <c r="A15579" t="s">
        <v>46935</v>
      </c>
      <c r="B15579" t="s">
        <v>46460</v>
      </c>
      <c r="C15579" t="s">
        <v>46936</v>
      </c>
      <c r="D15579" t="s">
        <v>46937</v>
      </c>
      <c r="E15579" t="s">
        <v>46519</v>
      </c>
      <c r="F15579" s="7">
        <v>61.47</v>
      </c>
      <c r="G15579" t="s">
        <v>46464</v>
      </c>
      <c r="H15579" t="s">
        <v>46465</v>
      </c>
      <c r="I15579" t="s">
        <v>46466</v>
      </c>
      <c r="J15579" s="7">
        <v>0.13</v>
      </c>
      <c r="K15579" s="7">
        <v>61.34</v>
      </c>
      <c r="M15579" t="s">
        <v>36</v>
      </c>
      <c r="N15579" t="str">
        <f>IF(AND(PESQUISA!$B$3&lt;&gt;"",OR(PESQUISA!$B$4="TODAS",B15579=PESQUISA!$B$4),ISNUMBER(SEARCH(PESQUISA!$B$3,D15579))),ROW()-1,"")</f>
        <v/>
      </c>
    </row>
    <row r="15580" spans="1:14" x14ac:dyDescent="0.3">
      <c r="A15580" t="s">
        <v>46938</v>
      </c>
      <c r="B15580" t="s">
        <v>46460</v>
      </c>
      <c r="C15580" t="s">
        <v>46939</v>
      </c>
      <c r="D15580" t="s">
        <v>46940</v>
      </c>
      <c r="E15580" t="s">
        <v>46941</v>
      </c>
      <c r="F15580" s="7">
        <v>13.83</v>
      </c>
      <c r="G15580" t="s">
        <v>46464</v>
      </c>
      <c r="H15580" t="s">
        <v>46465</v>
      </c>
      <c r="I15580" t="s">
        <v>46466</v>
      </c>
      <c r="J15580" s="7">
        <v>10.06</v>
      </c>
      <c r="K15580" s="7">
        <v>3.77</v>
      </c>
      <c r="M15580" t="s">
        <v>36</v>
      </c>
      <c r="N15580" t="str">
        <f>IF(AND(PESQUISA!$B$3&lt;&gt;"",OR(PESQUISA!$B$4="TODAS",B15580=PESQUISA!$B$4),ISNUMBER(SEARCH(PESQUISA!$B$3,D15580))),ROW()-1,"")</f>
        <v/>
      </c>
    </row>
    <row r="15581" spans="1:14" x14ac:dyDescent="0.3">
      <c r="A15581" t="s">
        <v>46942</v>
      </c>
      <c r="B15581" t="s">
        <v>46460</v>
      </c>
      <c r="C15581" t="s">
        <v>46943</v>
      </c>
      <c r="D15581" t="s">
        <v>46944</v>
      </c>
      <c r="E15581" t="s">
        <v>46941</v>
      </c>
      <c r="F15581" s="7">
        <v>12.04</v>
      </c>
      <c r="G15581" t="s">
        <v>46464</v>
      </c>
      <c r="H15581" t="s">
        <v>46465</v>
      </c>
      <c r="I15581" t="s">
        <v>46466</v>
      </c>
      <c r="J15581" s="7">
        <v>7.73</v>
      </c>
      <c r="K15581" s="7">
        <v>4.3099999999999996</v>
      </c>
      <c r="M15581" t="s">
        <v>36</v>
      </c>
      <c r="N15581" t="str">
        <f>IF(AND(PESQUISA!$B$3&lt;&gt;"",OR(PESQUISA!$B$4="TODAS",B15581=PESQUISA!$B$4),ISNUMBER(SEARCH(PESQUISA!$B$3,D15581))),ROW()-1,"")</f>
        <v/>
      </c>
    </row>
    <row r="15582" spans="1:14" x14ac:dyDescent="0.3">
      <c r="A15582" t="s">
        <v>46945</v>
      </c>
      <c r="B15582" t="s">
        <v>46460</v>
      </c>
      <c r="C15582" t="s">
        <v>46946</v>
      </c>
      <c r="D15582" t="s">
        <v>46947</v>
      </c>
      <c r="E15582" t="s">
        <v>46941</v>
      </c>
      <c r="F15582" s="7">
        <v>11.97</v>
      </c>
      <c r="G15582" t="s">
        <v>46464</v>
      </c>
      <c r="H15582" t="s">
        <v>46465</v>
      </c>
      <c r="I15582" t="s">
        <v>46466</v>
      </c>
      <c r="J15582" s="7">
        <v>7.66</v>
      </c>
      <c r="K15582" s="7">
        <v>4.3099999999999996</v>
      </c>
      <c r="M15582" t="s">
        <v>36</v>
      </c>
      <c r="N15582" t="str">
        <f>IF(AND(PESQUISA!$B$3&lt;&gt;"",OR(PESQUISA!$B$4="TODAS",B15582=PESQUISA!$B$4),ISNUMBER(SEARCH(PESQUISA!$B$3,D15582))),ROW()-1,"")</f>
        <v/>
      </c>
    </row>
    <row r="15583" spans="1:14" x14ac:dyDescent="0.3">
      <c r="A15583" t="s">
        <v>46948</v>
      </c>
      <c r="B15583" t="s">
        <v>46460</v>
      </c>
      <c r="C15583" t="s">
        <v>46949</v>
      </c>
      <c r="D15583" t="s">
        <v>46950</v>
      </c>
      <c r="E15583" t="s">
        <v>46941</v>
      </c>
      <c r="F15583" s="7">
        <v>11.84</v>
      </c>
      <c r="G15583" t="s">
        <v>46464</v>
      </c>
      <c r="H15583" t="s">
        <v>46465</v>
      </c>
      <c r="I15583" t="s">
        <v>46466</v>
      </c>
      <c r="J15583" s="7">
        <v>7.53</v>
      </c>
      <c r="K15583" s="7">
        <v>4.3099999999999996</v>
      </c>
      <c r="M15583" t="s">
        <v>36</v>
      </c>
      <c r="N15583" t="str">
        <f>IF(AND(PESQUISA!$B$3&lt;&gt;"",OR(PESQUISA!$B$4="TODAS",B15583=PESQUISA!$B$4),ISNUMBER(SEARCH(PESQUISA!$B$3,D15583))),ROW()-1,"")</f>
        <v/>
      </c>
    </row>
    <row r="15584" spans="1:14" x14ac:dyDescent="0.3">
      <c r="A15584" t="s">
        <v>46951</v>
      </c>
      <c r="B15584" t="s">
        <v>46460</v>
      </c>
      <c r="C15584" t="s">
        <v>46952</v>
      </c>
      <c r="D15584" t="s">
        <v>46953</v>
      </c>
      <c r="E15584" t="s">
        <v>46941</v>
      </c>
      <c r="F15584" s="7">
        <v>12.98</v>
      </c>
      <c r="G15584" t="s">
        <v>46464</v>
      </c>
      <c r="H15584" t="s">
        <v>46465</v>
      </c>
      <c r="I15584" t="s">
        <v>46466</v>
      </c>
      <c r="J15584" s="7">
        <v>7.59</v>
      </c>
      <c r="K15584" s="7">
        <v>5.39</v>
      </c>
      <c r="M15584" t="s">
        <v>36</v>
      </c>
      <c r="N15584" t="str">
        <f>IF(AND(PESQUISA!$B$3&lt;&gt;"",OR(PESQUISA!$B$4="TODAS",B15584=PESQUISA!$B$4),ISNUMBER(SEARCH(PESQUISA!$B$3,D15584))),ROW()-1,"")</f>
        <v/>
      </c>
    </row>
    <row r="15585" spans="1:14" x14ac:dyDescent="0.3">
      <c r="A15585" t="s">
        <v>46954</v>
      </c>
      <c r="B15585" t="s">
        <v>46460</v>
      </c>
      <c r="C15585" t="s">
        <v>46955</v>
      </c>
      <c r="D15585" t="s">
        <v>46956</v>
      </c>
      <c r="E15585" t="s">
        <v>46941</v>
      </c>
      <c r="F15585" s="7">
        <v>12.92</v>
      </c>
      <c r="G15585" t="s">
        <v>46464</v>
      </c>
      <c r="H15585" t="s">
        <v>46465</v>
      </c>
      <c r="I15585" t="s">
        <v>46466</v>
      </c>
      <c r="J15585" s="7">
        <v>7.53</v>
      </c>
      <c r="K15585" s="7">
        <v>5.39</v>
      </c>
      <c r="M15585" t="s">
        <v>36</v>
      </c>
      <c r="N15585" t="str">
        <f>IF(AND(PESQUISA!$B$3&lt;&gt;"",OR(PESQUISA!$B$4="TODAS",B15585=PESQUISA!$B$4),ISNUMBER(SEARCH(PESQUISA!$B$3,D15585))),ROW()-1,"")</f>
        <v/>
      </c>
    </row>
    <row r="15586" spans="1:14" x14ac:dyDescent="0.3">
      <c r="A15586" t="s">
        <v>46957</v>
      </c>
      <c r="B15586" t="s">
        <v>46460</v>
      </c>
      <c r="C15586" t="s">
        <v>46958</v>
      </c>
      <c r="D15586" t="s">
        <v>46959</v>
      </c>
      <c r="E15586" t="s">
        <v>46941</v>
      </c>
      <c r="F15586" s="7">
        <v>12.83</v>
      </c>
      <c r="G15586" t="s">
        <v>46464</v>
      </c>
      <c r="H15586" t="s">
        <v>46465</v>
      </c>
      <c r="I15586" t="s">
        <v>46466</v>
      </c>
      <c r="J15586" s="7">
        <v>7.44</v>
      </c>
      <c r="K15586" s="7">
        <v>5.39</v>
      </c>
      <c r="M15586" t="s">
        <v>36</v>
      </c>
      <c r="N15586" t="str">
        <f>IF(AND(PESQUISA!$B$3&lt;&gt;"",OR(PESQUISA!$B$4="TODAS",B15586=PESQUISA!$B$4),ISNUMBER(SEARCH(PESQUISA!$B$3,D15586))),ROW()-1,"")</f>
        <v/>
      </c>
    </row>
    <row r="15587" spans="1:14" x14ac:dyDescent="0.3">
      <c r="A15587" t="s">
        <v>46960</v>
      </c>
      <c r="B15587" t="s">
        <v>46460</v>
      </c>
      <c r="C15587" t="s">
        <v>46961</v>
      </c>
      <c r="D15587" t="s">
        <v>46962</v>
      </c>
      <c r="E15587" t="s">
        <v>46941</v>
      </c>
      <c r="F15587" s="7">
        <v>12.7</v>
      </c>
      <c r="G15587" t="s">
        <v>46464</v>
      </c>
      <c r="H15587" t="s">
        <v>46465</v>
      </c>
      <c r="I15587" t="s">
        <v>46466</v>
      </c>
      <c r="J15587" s="7">
        <v>7.31</v>
      </c>
      <c r="K15587" s="7">
        <v>5.39</v>
      </c>
      <c r="M15587" t="s">
        <v>36</v>
      </c>
      <c r="N15587" t="str">
        <f>IF(AND(PESQUISA!$B$3&lt;&gt;"",OR(PESQUISA!$B$4="TODAS",B15587=PESQUISA!$B$4),ISNUMBER(SEARCH(PESQUISA!$B$3,D15587))),ROW()-1,"")</f>
        <v/>
      </c>
    </row>
    <row r="15588" spans="1:14" x14ac:dyDescent="0.3">
      <c r="A15588" t="s">
        <v>46963</v>
      </c>
      <c r="B15588" t="s">
        <v>46460</v>
      </c>
      <c r="C15588" t="s">
        <v>46964</v>
      </c>
      <c r="D15588" t="s">
        <v>46965</v>
      </c>
      <c r="E15588" t="s">
        <v>46941</v>
      </c>
      <c r="F15588" s="7">
        <v>13.3</v>
      </c>
      <c r="G15588" t="s">
        <v>46464</v>
      </c>
      <c r="H15588" t="s">
        <v>46465</v>
      </c>
      <c r="I15588" t="s">
        <v>46466</v>
      </c>
      <c r="J15588" s="7">
        <v>9.5299999999999994</v>
      </c>
      <c r="K15588" s="7">
        <v>3.77</v>
      </c>
      <c r="M15588" t="s">
        <v>36</v>
      </c>
      <c r="N15588" t="str">
        <f>IF(AND(PESQUISA!$B$3&lt;&gt;"",OR(PESQUISA!$B$4="TODAS",B15588=PESQUISA!$B$4),ISNUMBER(SEARCH(PESQUISA!$B$3,D15588))),ROW()-1,"")</f>
        <v/>
      </c>
    </row>
    <row r="15589" spans="1:14" x14ac:dyDescent="0.3">
      <c r="A15589" t="s">
        <v>46966</v>
      </c>
      <c r="B15589" t="s">
        <v>46460</v>
      </c>
      <c r="C15589" t="s">
        <v>46967</v>
      </c>
      <c r="D15589" t="s">
        <v>46968</v>
      </c>
      <c r="E15589" t="s">
        <v>46941</v>
      </c>
      <c r="F15589" s="7">
        <v>12.12</v>
      </c>
      <c r="G15589" t="s">
        <v>46464</v>
      </c>
      <c r="H15589" t="s">
        <v>46465</v>
      </c>
      <c r="I15589" t="s">
        <v>46466</v>
      </c>
      <c r="J15589" s="7">
        <v>8.35</v>
      </c>
      <c r="K15589" s="7">
        <v>3.77</v>
      </c>
      <c r="M15589" t="s">
        <v>36</v>
      </c>
      <c r="N15589" t="str">
        <f>IF(AND(PESQUISA!$B$3&lt;&gt;"",OR(PESQUISA!$B$4="TODAS",B15589=PESQUISA!$B$4),ISNUMBER(SEARCH(PESQUISA!$B$3,D15589))),ROW()-1,"")</f>
        <v/>
      </c>
    </row>
    <row r="15590" spans="1:14" x14ac:dyDescent="0.3">
      <c r="A15590" t="s">
        <v>46969</v>
      </c>
      <c r="B15590" t="s">
        <v>46460</v>
      </c>
      <c r="C15590" t="s">
        <v>46970</v>
      </c>
      <c r="D15590" t="s">
        <v>46971</v>
      </c>
      <c r="E15590" t="s">
        <v>46519</v>
      </c>
      <c r="F15590" s="7">
        <v>2992.46</v>
      </c>
      <c r="G15590" t="s">
        <v>46464</v>
      </c>
      <c r="H15590" t="s">
        <v>46465</v>
      </c>
      <c r="I15590" t="s">
        <v>46466</v>
      </c>
      <c r="J15590" s="7">
        <v>1899.47</v>
      </c>
      <c r="K15590" s="7">
        <v>1092.99</v>
      </c>
      <c r="M15590" t="s">
        <v>36</v>
      </c>
      <c r="N15590" t="str">
        <f>IF(AND(PESQUISA!$B$3&lt;&gt;"",OR(PESQUISA!$B$4="TODAS",B15590=PESQUISA!$B$4),ISNUMBER(SEARCH(PESQUISA!$B$3,D15590))),ROW()-1,"")</f>
        <v/>
      </c>
    </row>
    <row r="15591" spans="1:14" x14ac:dyDescent="0.3">
      <c r="A15591" t="s">
        <v>46972</v>
      </c>
      <c r="B15591" t="s">
        <v>46460</v>
      </c>
      <c r="C15591" t="s">
        <v>46973</v>
      </c>
      <c r="D15591" t="s">
        <v>46974</v>
      </c>
      <c r="E15591" t="s">
        <v>46975</v>
      </c>
      <c r="F15591" s="7">
        <v>28.14</v>
      </c>
      <c r="G15591" t="s">
        <v>46464</v>
      </c>
      <c r="H15591" t="s">
        <v>46465</v>
      </c>
      <c r="I15591" t="s">
        <v>46466</v>
      </c>
      <c r="J15591" s="7">
        <v>26</v>
      </c>
      <c r="K15591" s="7">
        <v>2.14</v>
      </c>
      <c r="M15591" t="s">
        <v>36</v>
      </c>
      <c r="N15591" t="str">
        <f>IF(AND(PESQUISA!$B$3&lt;&gt;"",OR(PESQUISA!$B$4="TODAS",B15591=PESQUISA!$B$4),ISNUMBER(SEARCH(PESQUISA!$B$3,D15591))),ROW()-1,"")</f>
        <v/>
      </c>
    </row>
    <row r="15592" spans="1:14" x14ac:dyDescent="0.3">
      <c r="A15592" t="s">
        <v>46976</v>
      </c>
      <c r="B15592" t="s">
        <v>46460</v>
      </c>
      <c r="C15592" t="s">
        <v>46977</v>
      </c>
      <c r="D15592" t="s">
        <v>46978</v>
      </c>
      <c r="E15592" t="s">
        <v>46979</v>
      </c>
      <c r="F15592" s="7">
        <v>35.6</v>
      </c>
      <c r="G15592" t="s">
        <v>46464</v>
      </c>
      <c r="H15592" t="s">
        <v>46465</v>
      </c>
      <c r="I15592" t="s">
        <v>46466</v>
      </c>
      <c r="J15592" s="7">
        <v>31</v>
      </c>
      <c r="K15592" s="7">
        <v>4.5999999999999996</v>
      </c>
      <c r="M15592" t="s">
        <v>36</v>
      </c>
      <c r="N15592" t="str">
        <f>IF(AND(PESQUISA!$B$3&lt;&gt;"",OR(PESQUISA!$B$4="TODAS",B15592=PESQUISA!$B$4),ISNUMBER(SEARCH(PESQUISA!$B$3,D15592))),ROW()-1,"")</f>
        <v/>
      </c>
    </row>
    <row r="15593" spans="1:14" x14ac:dyDescent="0.3">
      <c r="A15593" t="s">
        <v>46980</v>
      </c>
      <c r="B15593" t="s">
        <v>46460</v>
      </c>
      <c r="C15593" t="s">
        <v>46981</v>
      </c>
      <c r="D15593" t="s">
        <v>46982</v>
      </c>
      <c r="E15593" t="s">
        <v>46975</v>
      </c>
      <c r="F15593" s="7">
        <v>28.46</v>
      </c>
      <c r="G15593" t="s">
        <v>46464</v>
      </c>
      <c r="H15593" t="s">
        <v>46465</v>
      </c>
      <c r="I15593" t="s">
        <v>46466</v>
      </c>
      <c r="J15593" s="7">
        <v>22.57</v>
      </c>
      <c r="K15593" s="7">
        <v>5.89</v>
      </c>
      <c r="M15593" t="s">
        <v>36</v>
      </c>
      <c r="N15593" t="str">
        <f>IF(AND(PESQUISA!$B$3&lt;&gt;"",OR(PESQUISA!$B$4="TODAS",B15593=PESQUISA!$B$4),ISNUMBER(SEARCH(PESQUISA!$B$3,D15593))),ROW()-1,"")</f>
        <v/>
      </c>
    </row>
    <row r="15594" spans="1:14" x14ac:dyDescent="0.3">
      <c r="A15594" t="s">
        <v>46983</v>
      </c>
      <c r="B15594" t="s">
        <v>46460</v>
      </c>
      <c r="C15594" t="s">
        <v>46984</v>
      </c>
      <c r="D15594" t="s">
        <v>46985</v>
      </c>
      <c r="E15594" t="s">
        <v>46463</v>
      </c>
      <c r="F15594" s="7">
        <v>39.71</v>
      </c>
      <c r="G15594" t="s">
        <v>46464</v>
      </c>
      <c r="H15594" t="s">
        <v>46465</v>
      </c>
      <c r="I15594" t="s">
        <v>46466</v>
      </c>
      <c r="J15594" s="7">
        <v>36.79</v>
      </c>
      <c r="K15594" s="7">
        <v>2.92</v>
      </c>
      <c r="M15594" t="s">
        <v>36</v>
      </c>
      <c r="N15594" t="str">
        <f>IF(AND(PESQUISA!$B$3&lt;&gt;"",OR(PESQUISA!$B$4="TODAS",B15594=PESQUISA!$B$4),ISNUMBER(SEARCH(PESQUISA!$B$3,D15594))),ROW()-1,"")</f>
        <v/>
      </c>
    </row>
    <row r="15595" spans="1:14" x14ac:dyDescent="0.3">
      <c r="A15595" t="s">
        <v>46986</v>
      </c>
      <c r="B15595" t="s">
        <v>46460</v>
      </c>
      <c r="C15595" t="s">
        <v>46987</v>
      </c>
      <c r="D15595" t="s">
        <v>46988</v>
      </c>
      <c r="E15595" t="s">
        <v>46463</v>
      </c>
      <c r="F15595" s="7">
        <v>25.5</v>
      </c>
      <c r="G15595" t="s">
        <v>46464</v>
      </c>
      <c r="H15595" t="s">
        <v>46465</v>
      </c>
      <c r="I15595" t="s">
        <v>46466</v>
      </c>
      <c r="J15595" s="7">
        <v>11.62</v>
      </c>
      <c r="K15595" s="7">
        <v>13.88</v>
      </c>
      <c r="M15595" t="s">
        <v>36</v>
      </c>
      <c r="N15595" t="str">
        <f>IF(AND(PESQUISA!$B$3&lt;&gt;"",OR(PESQUISA!$B$4="TODAS",B15595=PESQUISA!$B$4),ISNUMBER(SEARCH(PESQUISA!$B$3,D15595))),ROW()-1,"")</f>
        <v/>
      </c>
    </row>
    <row r="15596" spans="1:14" x14ac:dyDescent="0.3">
      <c r="A15596" t="s">
        <v>46989</v>
      </c>
      <c r="B15596" t="s">
        <v>46460</v>
      </c>
      <c r="C15596" t="s">
        <v>46990</v>
      </c>
      <c r="D15596" t="s">
        <v>46991</v>
      </c>
      <c r="E15596" t="s">
        <v>46463</v>
      </c>
      <c r="F15596" s="7">
        <v>43.91</v>
      </c>
      <c r="G15596" t="s">
        <v>46464</v>
      </c>
      <c r="H15596" t="s">
        <v>46465</v>
      </c>
      <c r="I15596" t="s">
        <v>46466</v>
      </c>
      <c r="J15596" s="7">
        <v>27.47</v>
      </c>
      <c r="K15596" s="7">
        <v>16.440000000000001</v>
      </c>
      <c r="M15596" t="s">
        <v>36</v>
      </c>
      <c r="N15596" t="str">
        <f>IF(AND(PESQUISA!$B$3&lt;&gt;"",OR(PESQUISA!$B$4="TODAS",B15596=PESQUISA!$B$4),ISNUMBER(SEARCH(PESQUISA!$B$3,D15596))),ROW()-1,"")</f>
        <v/>
      </c>
    </row>
    <row r="15597" spans="1:14" x14ac:dyDescent="0.3">
      <c r="A15597" t="s">
        <v>46992</v>
      </c>
      <c r="B15597" t="s">
        <v>46460</v>
      </c>
      <c r="C15597" t="s">
        <v>46993</v>
      </c>
      <c r="D15597" t="s">
        <v>46994</v>
      </c>
      <c r="E15597" t="s">
        <v>46463</v>
      </c>
      <c r="F15597" s="7">
        <v>33.56</v>
      </c>
      <c r="G15597" t="s">
        <v>46464</v>
      </c>
      <c r="H15597" t="s">
        <v>46465</v>
      </c>
      <c r="I15597" t="s">
        <v>46466</v>
      </c>
      <c r="J15597" s="7">
        <v>17.12</v>
      </c>
      <c r="K15597" s="7">
        <v>16.440000000000001</v>
      </c>
      <c r="M15597" t="s">
        <v>36</v>
      </c>
      <c r="N15597" t="str">
        <f>IF(AND(PESQUISA!$B$3&lt;&gt;"",OR(PESQUISA!$B$4="TODAS",B15597=PESQUISA!$B$4),ISNUMBER(SEARCH(PESQUISA!$B$3,D15597))),ROW()-1,"")</f>
        <v/>
      </c>
    </row>
    <row r="15598" spans="1:14" x14ac:dyDescent="0.3">
      <c r="A15598" t="s">
        <v>46995</v>
      </c>
      <c r="B15598" t="s">
        <v>46460</v>
      </c>
      <c r="C15598" t="s">
        <v>46996</v>
      </c>
      <c r="D15598" t="s">
        <v>46997</v>
      </c>
      <c r="E15598" t="s">
        <v>46463</v>
      </c>
      <c r="F15598" s="7">
        <v>196.48</v>
      </c>
      <c r="G15598" t="s">
        <v>46464</v>
      </c>
      <c r="H15598" t="s">
        <v>46465</v>
      </c>
      <c r="I15598" t="s">
        <v>46466</v>
      </c>
      <c r="J15598" s="7">
        <v>61.56</v>
      </c>
      <c r="K15598" s="7">
        <v>134.91999999999999</v>
      </c>
      <c r="M15598" t="s">
        <v>36</v>
      </c>
      <c r="N15598" t="str">
        <f>IF(AND(PESQUISA!$B$3&lt;&gt;"",OR(PESQUISA!$B$4="TODAS",B15598=PESQUISA!$B$4),ISNUMBER(SEARCH(PESQUISA!$B$3,D15598))),ROW()-1,"")</f>
        <v/>
      </c>
    </row>
    <row r="15599" spans="1:14" x14ac:dyDescent="0.3">
      <c r="A15599" t="s">
        <v>46998</v>
      </c>
      <c r="B15599" t="s">
        <v>46460</v>
      </c>
      <c r="C15599" t="s">
        <v>46999</v>
      </c>
      <c r="D15599" t="s">
        <v>47000</v>
      </c>
      <c r="E15599" t="s">
        <v>46463</v>
      </c>
      <c r="F15599" s="7">
        <v>157.91999999999999</v>
      </c>
      <c r="G15599" t="s">
        <v>46464</v>
      </c>
      <c r="H15599" t="s">
        <v>46465</v>
      </c>
      <c r="I15599" t="s">
        <v>46466</v>
      </c>
      <c r="J15599" s="7">
        <v>79.56</v>
      </c>
      <c r="K15599" s="7">
        <v>78.36</v>
      </c>
      <c r="M15599" t="s">
        <v>36</v>
      </c>
      <c r="N15599" t="str">
        <f>IF(AND(PESQUISA!$B$3&lt;&gt;"",OR(PESQUISA!$B$4="TODAS",B15599=PESQUISA!$B$4),ISNUMBER(SEARCH(PESQUISA!$B$3,D15599))),ROW()-1,"")</f>
        <v/>
      </c>
    </row>
    <row r="15600" spans="1:14" x14ac:dyDescent="0.3">
      <c r="A15600" t="s">
        <v>47001</v>
      </c>
      <c r="B15600" t="s">
        <v>46460</v>
      </c>
      <c r="C15600" t="s">
        <v>47002</v>
      </c>
      <c r="D15600" t="s">
        <v>47003</v>
      </c>
      <c r="E15600" t="s">
        <v>46463</v>
      </c>
      <c r="F15600" s="7">
        <v>113.85</v>
      </c>
      <c r="G15600" t="s">
        <v>46464</v>
      </c>
      <c r="H15600" t="s">
        <v>46465</v>
      </c>
      <c r="I15600" t="s">
        <v>46466</v>
      </c>
      <c r="J15600" s="7">
        <v>49.35</v>
      </c>
      <c r="K15600" s="7">
        <v>64.5</v>
      </c>
      <c r="M15600" t="s">
        <v>36</v>
      </c>
      <c r="N15600" t="str">
        <f>IF(AND(PESQUISA!$B$3&lt;&gt;"",OR(PESQUISA!$B$4="TODAS",B15600=PESQUISA!$B$4),ISNUMBER(SEARCH(PESQUISA!$B$3,D15600))),ROW()-1,"")</f>
        <v/>
      </c>
    </row>
    <row r="15601" spans="1:14" x14ac:dyDescent="0.3">
      <c r="A15601" t="s">
        <v>47004</v>
      </c>
      <c r="B15601" t="s">
        <v>46460</v>
      </c>
      <c r="C15601" t="s">
        <v>47005</v>
      </c>
      <c r="D15601" t="s">
        <v>47006</v>
      </c>
      <c r="E15601" t="s">
        <v>46463</v>
      </c>
      <c r="F15601" s="7">
        <v>108.9</v>
      </c>
      <c r="G15601" t="s">
        <v>46464</v>
      </c>
      <c r="H15601" t="s">
        <v>46465</v>
      </c>
      <c r="I15601" t="s">
        <v>46466</v>
      </c>
      <c r="J15601" s="7">
        <v>48.31</v>
      </c>
      <c r="K15601" s="7">
        <v>60.59</v>
      </c>
      <c r="M15601" t="s">
        <v>36</v>
      </c>
      <c r="N15601" t="str">
        <f>IF(AND(PESQUISA!$B$3&lt;&gt;"",OR(PESQUISA!$B$4="TODAS",B15601=PESQUISA!$B$4),ISNUMBER(SEARCH(PESQUISA!$B$3,D15601))),ROW()-1,"")</f>
        <v/>
      </c>
    </row>
    <row r="15602" spans="1:14" x14ac:dyDescent="0.3">
      <c r="A15602" t="s">
        <v>47007</v>
      </c>
      <c r="B15602" t="s">
        <v>46460</v>
      </c>
      <c r="C15602" t="s">
        <v>47008</v>
      </c>
      <c r="D15602" t="s">
        <v>47009</v>
      </c>
      <c r="E15602" t="s">
        <v>46463</v>
      </c>
      <c r="F15602" s="7">
        <v>61.48</v>
      </c>
      <c r="G15602" t="s">
        <v>46464</v>
      </c>
      <c r="H15602" t="s">
        <v>46465</v>
      </c>
      <c r="I15602" t="s">
        <v>46466</v>
      </c>
      <c r="J15602" s="7">
        <v>27.01</v>
      </c>
      <c r="K15602" s="7">
        <v>34.47</v>
      </c>
      <c r="M15602" t="s">
        <v>36</v>
      </c>
      <c r="N15602" t="str">
        <f>IF(AND(PESQUISA!$B$3&lt;&gt;"",OR(PESQUISA!$B$4="TODAS",B15602=PESQUISA!$B$4),ISNUMBER(SEARCH(PESQUISA!$B$3,D15602))),ROW()-1,"")</f>
        <v/>
      </c>
    </row>
    <row r="15603" spans="1:14" x14ac:dyDescent="0.3">
      <c r="A15603" t="s">
        <v>47010</v>
      </c>
      <c r="B15603" t="s">
        <v>46460</v>
      </c>
      <c r="C15603" t="s">
        <v>47011</v>
      </c>
      <c r="D15603" t="s">
        <v>47012</v>
      </c>
      <c r="E15603" t="s">
        <v>46463</v>
      </c>
      <c r="F15603" s="7">
        <v>213.84</v>
      </c>
      <c r="G15603" t="s">
        <v>46464</v>
      </c>
      <c r="H15603" t="s">
        <v>46465</v>
      </c>
      <c r="I15603" t="s">
        <v>46466</v>
      </c>
      <c r="J15603" s="7">
        <v>127.92</v>
      </c>
      <c r="K15603" s="7">
        <v>85.92</v>
      </c>
      <c r="M15603" t="s">
        <v>36</v>
      </c>
      <c r="N15603" t="str">
        <f>IF(AND(PESQUISA!$B$3&lt;&gt;"",OR(PESQUISA!$B$4="TODAS",B15603=PESQUISA!$B$4),ISNUMBER(SEARCH(PESQUISA!$B$3,D15603))),ROW()-1,"")</f>
        <v/>
      </c>
    </row>
    <row r="15604" spans="1:14" x14ac:dyDescent="0.3">
      <c r="A15604" t="s">
        <v>47013</v>
      </c>
      <c r="B15604" t="s">
        <v>46460</v>
      </c>
      <c r="C15604" t="s">
        <v>47014</v>
      </c>
      <c r="D15604" t="s">
        <v>47015</v>
      </c>
      <c r="E15604" t="s">
        <v>46463</v>
      </c>
      <c r="F15604" s="7">
        <v>141.76</v>
      </c>
      <c r="G15604" t="s">
        <v>46464</v>
      </c>
      <c r="H15604" t="s">
        <v>46465</v>
      </c>
      <c r="I15604" t="s">
        <v>46466</v>
      </c>
      <c r="J15604" s="7">
        <v>68.78</v>
      </c>
      <c r="K15604" s="7">
        <v>72.98</v>
      </c>
      <c r="M15604" t="s">
        <v>36</v>
      </c>
      <c r="N15604" t="str">
        <f>IF(AND(PESQUISA!$B$3&lt;&gt;"",OR(PESQUISA!$B$4="TODAS",B15604=PESQUISA!$B$4),ISNUMBER(SEARCH(PESQUISA!$B$3,D15604))),ROW()-1,"")</f>
        <v/>
      </c>
    </row>
    <row r="15605" spans="1:14" x14ac:dyDescent="0.3">
      <c r="A15605" t="s">
        <v>47016</v>
      </c>
      <c r="B15605" t="s">
        <v>46460</v>
      </c>
      <c r="C15605" t="s">
        <v>47017</v>
      </c>
      <c r="D15605" t="s">
        <v>47018</v>
      </c>
      <c r="E15605" t="s">
        <v>46463</v>
      </c>
      <c r="F15605" s="7">
        <v>117.36</v>
      </c>
      <c r="G15605" t="s">
        <v>46464</v>
      </c>
      <c r="H15605" t="s">
        <v>46465</v>
      </c>
      <c r="I15605" t="s">
        <v>46466</v>
      </c>
      <c r="J15605" s="7">
        <v>46.84</v>
      </c>
      <c r="K15605" s="7">
        <v>70.52</v>
      </c>
      <c r="M15605" t="s">
        <v>36</v>
      </c>
      <c r="N15605" t="str">
        <f>IF(AND(PESQUISA!$B$3&lt;&gt;"",OR(PESQUISA!$B$4="TODAS",B15605=PESQUISA!$B$4),ISNUMBER(SEARCH(PESQUISA!$B$3,D15605))),ROW()-1,"")</f>
        <v/>
      </c>
    </row>
    <row r="15606" spans="1:14" x14ac:dyDescent="0.3">
      <c r="A15606" t="s">
        <v>47019</v>
      </c>
      <c r="B15606" t="s">
        <v>46460</v>
      </c>
      <c r="C15606" t="s">
        <v>47020</v>
      </c>
      <c r="D15606" t="s">
        <v>47021</v>
      </c>
      <c r="E15606" t="s">
        <v>46463</v>
      </c>
      <c r="F15606" s="7">
        <v>102.1</v>
      </c>
      <c r="G15606" t="s">
        <v>46464</v>
      </c>
      <c r="H15606" t="s">
        <v>46465</v>
      </c>
      <c r="I15606" t="s">
        <v>46466</v>
      </c>
      <c r="J15606" s="7">
        <v>34.36</v>
      </c>
      <c r="K15606" s="7">
        <v>67.739999999999995</v>
      </c>
      <c r="M15606" t="s">
        <v>36</v>
      </c>
      <c r="N15606" t="str">
        <f>IF(AND(PESQUISA!$B$3&lt;&gt;"",OR(PESQUISA!$B$4="TODAS",B15606=PESQUISA!$B$4),ISNUMBER(SEARCH(PESQUISA!$B$3,D15606))),ROW()-1,"")</f>
        <v/>
      </c>
    </row>
    <row r="15607" spans="1:14" x14ac:dyDescent="0.3">
      <c r="A15607" t="s">
        <v>47022</v>
      </c>
      <c r="B15607" t="s">
        <v>46460</v>
      </c>
      <c r="C15607" t="s">
        <v>47023</v>
      </c>
      <c r="D15607" t="s">
        <v>47024</v>
      </c>
      <c r="E15607" t="s">
        <v>46463</v>
      </c>
      <c r="F15607" s="7">
        <v>119.61</v>
      </c>
      <c r="G15607" t="s">
        <v>46464</v>
      </c>
      <c r="H15607" t="s">
        <v>46465</v>
      </c>
      <c r="I15607" t="s">
        <v>46466</v>
      </c>
      <c r="J15607" s="7">
        <v>49.09</v>
      </c>
      <c r="K15607" s="7">
        <v>70.52</v>
      </c>
      <c r="M15607" t="s">
        <v>36</v>
      </c>
      <c r="N15607" t="str">
        <f>IF(AND(PESQUISA!$B$3&lt;&gt;"",OR(PESQUISA!$B$4="TODAS",B15607=PESQUISA!$B$4),ISNUMBER(SEARCH(PESQUISA!$B$3,D15607))),ROW()-1,"")</f>
        <v/>
      </c>
    </row>
    <row r="15608" spans="1:14" x14ac:dyDescent="0.3">
      <c r="A15608" t="s">
        <v>47025</v>
      </c>
      <c r="B15608" t="s">
        <v>46460</v>
      </c>
      <c r="C15608" t="s">
        <v>47026</v>
      </c>
      <c r="D15608" t="s">
        <v>47027</v>
      </c>
      <c r="E15608" t="s">
        <v>46463</v>
      </c>
      <c r="F15608" s="7">
        <v>127.62</v>
      </c>
      <c r="G15608" t="s">
        <v>46464</v>
      </c>
      <c r="H15608" t="s">
        <v>46465</v>
      </c>
      <c r="I15608" t="s">
        <v>46466</v>
      </c>
      <c r="J15608" s="7">
        <v>57.1</v>
      </c>
      <c r="K15608" s="7">
        <v>70.52</v>
      </c>
      <c r="M15608" t="s">
        <v>36</v>
      </c>
      <c r="N15608" t="str">
        <f>IF(AND(PESQUISA!$B$3&lt;&gt;"",OR(PESQUISA!$B$4="TODAS",B15608=PESQUISA!$B$4),ISNUMBER(SEARCH(PESQUISA!$B$3,D15608))),ROW()-1,"")</f>
        <v/>
      </c>
    </row>
    <row r="15609" spans="1:14" x14ac:dyDescent="0.3">
      <c r="A15609" t="s">
        <v>47028</v>
      </c>
      <c r="B15609" t="s">
        <v>46460</v>
      </c>
      <c r="C15609" t="s">
        <v>47029</v>
      </c>
      <c r="D15609" t="s">
        <v>47030</v>
      </c>
      <c r="E15609" t="s">
        <v>46463</v>
      </c>
      <c r="F15609" s="7">
        <v>156.83000000000001</v>
      </c>
      <c r="G15609" t="s">
        <v>46464</v>
      </c>
      <c r="H15609" t="s">
        <v>46465</v>
      </c>
      <c r="I15609" t="s">
        <v>46466</v>
      </c>
      <c r="J15609" s="7">
        <v>83.85</v>
      </c>
      <c r="K15609" s="7">
        <v>72.98</v>
      </c>
      <c r="M15609" t="s">
        <v>36</v>
      </c>
      <c r="N15609" t="str">
        <f>IF(AND(PESQUISA!$B$3&lt;&gt;"",OR(PESQUISA!$B$4="TODAS",B15609=PESQUISA!$B$4),ISNUMBER(SEARCH(PESQUISA!$B$3,D15609))),ROW()-1,"")</f>
        <v/>
      </c>
    </row>
    <row r="15610" spans="1:14" x14ac:dyDescent="0.3">
      <c r="A15610" t="s">
        <v>47031</v>
      </c>
      <c r="B15610" t="s">
        <v>46460</v>
      </c>
      <c r="C15610" t="s">
        <v>47032</v>
      </c>
      <c r="D15610" t="s">
        <v>47033</v>
      </c>
      <c r="E15610" t="s">
        <v>46463</v>
      </c>
      <c r="F15610" s="7">
        <v>240.85</v>
      </c>
      <c r="G15610" t="s">
        <v>46464</v>
      </c>
      <c r="H15610" t="s">
        <v>46465</v>
      </c>
      <c r="I15610" t="s">
        <v>46466</v>
      </c>
      <c r="J15610" s="7">
        <v>154.93</v>
      </c>
      <c r="K15610" s="7">
        <v>85.92</v>
      </c>
      <c r="M15610" t="s">
        <v>36</v>
      </c>
      <c r="N15610" t="str">
        <f>IF(AND(PESQUISA!$B$3&lt;&gt;"",OR(PESQUISA!$B$4="TODAS",B15610=PESQUISA!$B$4),ISNUMBER(SEARCH(PESQUISA!$B$3,D15610))),ROW()-1,"")</f>
        <v/>
      </c>
    </row>
    <row r="15611" spans="1:14" x14ac:dyDescent="0.3">
      <c r="A15611" t="s">
        <v>47034</v>
      </c>
      <c r="B15611" t="s">
        <v>46460</v>
      </c>
      <c r="C15611" t="s">
        <v>47035</v>
      </c>
      <c r="D15611" t="s">
        <v>46940</v>
      </c>
      <c r="E15611" t="s">
        <v>46941</v>
      </c>
      <c r="F15611" s="7">
        <v>13.83</v>
      </c>
      <c r="G15611" t="s">
        <v>46464</v>
      </c>
      <c r="H15611" t="s">
        <v>46465</v>
      </c>
      <c r="I15611" t="s">
        <v>46466</v>
      </c>
      <c r="J15611" s="7">
        <v>10.06</v>
      </c>
      <c r="K15611" s="7">
        <v>3.77</v>
      </c>
      <c r="M15611" t="s">
        <v>36</v>
      </c>
      <c r="N15611" t="str">
        <f>IF(AND(PESQUISA!$B$3&lt;&gt;"",OR(PESQUISA!$B$4="TODAS",B15611=PESQUISA!$B$4),ISNUMBER(SEARCH(PESQUISA!$B$3,D15611))),ROW()-1,"")</f>
        <v/>
      </c>
    </row>
    <row r="15612" spans="1:14" x14ac:dyDescent="0.3">
      <c r="A15612" t="s">
        <v>47036</v>
      </c>
      <c r="B15612" t="s">
        <v>46460</v>
      </c>
      <c r="C15612" t="s">
        <v>47037</v>
      </c>
      <c r="D15612" t="s">
        <v>46944</v>
      </c>
      <c r="E15612" t="s">
        <v>46941</v>
      </c>
      <c r="F15612" s="7">
        <v>12.04</v>
      </c>
      <c r="G15612" t="s">
        <v>46464</v>
      </c>
      <c r="H15612" t="s">
        <v>46465</v>
      </c>
      <c r="I15612" t="s">
        <v>46466</v>
      </c>
      <c r="J15612" s="7">
        <v>7.73</v>
      </c>
      <c r="K15612" s="7">
        <v>4.3099999999999996</v>
      </c>
      <c r="M15612" t="s">
        <v>36</v>
      </c>
      <c r="N15612" t="str">
        <f>IF(AND(PESQUISA!$B$3&lt;&gt;"",OR(PESQUISA!$B$4="TODAS",B15612=PESQUISA!$B$4),ISNUMBER(SEARCH(PESQUISA!$B$3,D15612))),ROW()-1,"")</f>
        <v/>
      </c>
    </row>
    <row r="15613" spans="1:14" x14ac:dyDescent="0.3">
      <c r="A15613" t="s">
        <v>47038</v>
      </c>
      <c r="B15613" t="s">
        <v>46460</v>
      </c>
      <c r="C15613" t="s">
        <v>47039</v>
      </c>
      <c r="D15613" t="s">
        <v>46947</v>
      </c>
      <c r="E15613" t="s">
        <v>46941</v>
      </c>
      <c r="F15613" s="7">
        <v>11.97</v>
      </c>
      <c r="G15613" t="s">
        <v>46464</v>
      </c>
      <c r="H15613" t="s">
        <v>46465</v>
      </c>
      <c r="I15613" t="s">
        <v>46466</v>
      </c>
      <c r="J15613" s="7">
        <v>7.66</v>
      </c>
      <c r="K15613" s="7">
        <v>4.3099999999999996</v>
      </c>
      <c r="M15613" t="s">
        <v>36</v>
      </c>
      <c r="N15613" t="str">
        <f>IF(AND(PESQUISA!$B$3&lt;&gt;"",OR(PESQUISA!$B$4="TODAS",B15613=PESQUISA!$B$4),ISNUMBER(SEARCH(PESQUISA!$B$3,D15613))),ROW()-1,"")</f>
        <v/>
      </c>
    </row>
    <row r="15614" spans="1:14" x14ac:dyDescent="0.3">
      <c r="A15614" t="s">
        <v>47040</v>
      </c>
      <c r="B15614" t="s">
        <v>46460</v>
      </c>
      <c r="C15614" t="s">
        <v>47041</v>
      </c>
      <c r="D15614" t="s">
        <v>46950</v>
      </c>
      <c r="E15614" t="s">
        <v>46941</v>
      </c>
      <c r="F15614" s="7">
        <v>11.84</v>
      </c>
      <c r="G15614" t="s">
        <v>46464</v>
      </c>
      <c r="H15614" t="s">
        <v>46465</v>
      </c>
      <c r="I15614" t="s">
        <v>46466</v>
      </c>
      <c r="J15614" s="7">
        <v>7.53</v>
      </c>
      <c r="K15614" s="7">
        <v>4.3099999999999996</v>
      </c>
      <c r="M15614" t="s">
        <v>36</v>
      </c>
      <c r="N15614" t="str">
        <f>IF(AND(PESQUISA!$B$3&lt;&gt;"",OR(PESQUISA!$B$4="TODAS",B15614=PESQUISA!$B$4),ISNUMBER(SEARCH(PESQUISA!$B$3,D15614))),ROW()-1,"")</f>
        <v/>
      </c>
    </row>
    <row r="15615" spans="1:14" x14ac:dyDescent="0.3">
      <c r="A15615" t="s">
        <v>47042</v>
      </c>
      <c r="B15615" t="s">
        <v>46460</v>
      </c>
      <c r="C15615" t="s">
        <v>47043</v>
      </c>
      <c r="D15615" t="s">
        <v>46953</v>
      </c>
      <c r="E15615" t="s">
        <v>46941</v>
      </c>
      <c r="F15615" s="7">
        <v>12.98</v>
      </c>
      <c r="G15615" t="s">
        <v>46464</v>
      </c>
      <c r="H15615" t="s">
        <v>46465</v>
      </c>
      <c r="I15615" t="s">
        <v>46466</v>
      </c>
      <c r="J15615" s="7">
        <v>7.59</v>
      </c>
      <c r="K15615" s="7">
        <v>5.39</v>
      </c>
      <c r="M15615" t="s">
        <v>36</v>
      </c>
      <c r="N15615" t="str">
        <f>IF(AND(PESQUISA!$B$3&lt;&gt;"",OR(PESQUISA!$B$4="TODAS",B15615=PESQUISA!$B$4),ISNUMBER(SEARCH(PESQUISA!$B$3,D15615))),ROW()-1,"")</f>
        <v/>
      </c>
    </row>
    <row r="15616" spans="1:14" x14ac:dyDescent="0.3">
      <c r="A15616" t="s">
        <v>47044</v>
      </c>
      <c r="B15616" t="s">
        <v>46460</v>
      </c>
      <c r="C15616" t="s">
        <v>47045</v>
      </c>
      <c r="D15616" t="s">
        <v>46956</v>
      </c>
      <c r="E15616" t="s">
        <v>46941</v>
      </c>
      <c r="F15616" s="7">
        <v>12.92</v>
      </c>
      <c r="G15616" t="s">
        <v>46464</v>
      </c>
      <c r="H15616" t="s">
        <v>46465</v>
      </c>
      <c r="I15616" t="s">
        <v>46466</v>
      </c>
      <c r="J15616" s="7">
        <v>7.53</v>
      </c>
      <c r="K15616" s="7">
        <v>5.39</v>
      </c>
      <c r="M15616" t="s">
        <v>36</v>
      </c>
      <c r="N15616" t="str">
        <f>IF(AND(PESQUISA!$B$3&lt;&gt;"",OR(PESQUISA!$B$4="TODAS",B15616=PESQUISA!$B$4),ISNUMBER(SEARCH(PESQUISA!$B$3,D15616))),ROW()-1,"")</f>
        <v/>
      </c>
    </row>
    <row r="15617" spans="1:14" x14ac:dyDescent="0.3">
      <c r="A15617" t="s">
        <v>47046</v>
      </c>
      <c r="B15617" t="s">
        <v>46460</v>
      </c>
      <c r="C15617" t="s">
        <v>47047</v>
      </c>
      <c r="D15617" t="s">
        <v>46959</v>
      </c>
      <c r="E15617" t="s">
        <v>46941</v>
      </c>
      <c r="F15617" s="7">
        <v>12.83</v>
      </c>
      <c r="G15617" t="s">
        <v>46464</v>
      </c>
      <c r="H15617" t="s">
        <v>46465</v>
      </c>
      <c r="I15617" t="s">
        <v>46466</v>
      </c>
      <c r="J15617" s="7">
        <v>7.44</v>
      </c>
      <c r="K15617" s="7">
        <v>5.39</v>
      </c>
      <c r="M15617" t="s">
        <v>36</v>
      </c>
      <c r="N15617" t="str">
        <f>IF(AND(PESQUISA!$B$3&lt;&gt;"",OR(PESQUISA!$B$4="TODAS",B15617=PESQUISA!$B$4),ISNUMBER(SEARCH(PESQUISA!$B$3,D15617))),ROW()-1,"")</f>
        <v/>
      </c>
    </row>
    <row r="15618" spans="1:14" x14ac:dyDescent="0.3">
      <c r="A15618" t="s">
        <v>47048</v>
      </c>
      <c r="B15618" t="s">
        <v>46460</v>
      </c>
      <c r="C15618" t="s">
        <v>47049</v>
      </c>
      <c r="D15618" t="s">
        <v>46962</v>
      </c>
      <c r="E15618" t="s">
        <v>46941</v>
      </c>
      <c r="F15618" s="7">
        <v>12.7</v>
      </c>
      <c r="G15618" t="s">
        <v>46464</v>
      </c>
      <c r="H15618" t="s">
        <v>46465</v>
      </c>
      <c r="I15618" t="s">
        <v>46466</v>
      </c>
      <c r="J15618" s="7">
        <v>7.31</v>
      </c>
      <c r="K15618" s="7">
        <v>5.39</v>
      </c>
      <c r="M15618" t="s">
        <v>36</v>
      </c>
      <c r="N15618" t="str">
        <f>IF(AND(PESQUISA!$B$3&lt;&gt;"",OR(PESQUISA!$B$4="TODAS",B15618=PESQUISA!$B$4),ISNUMBER(SEARCH(PESQUISA!$B$3,D15618))),ROW()-1,"")</f>
        <v/>
      </c>
    </row>
    <row r="15619" spans="1:14" x14ac:dyDescent="0.3">
      <c r="A15619" t="s">
        <v>47050</v>
      </c>
      <c r="B15619" t="s">
        <v>46460</v>
      </c>
      <c r="C15619" t="s">
        <v>47051</v>
      </c>
      <c r="D15619" t="s">
        <v>46965</v>
      </c>
      <c r="E15619" t="s">
        <v>46941</v>
      </c>
      <c r="F15619" s="7">
        <v>13.3</v>
      </c>
      <c r="G15619" t="s">
        <v>46464</v>
      </c>
      <c r="H15619" t="s">
        <v>46465</v>
      </c>
      <c r="I15619" t="s">
        <v>46466</v>
      </c>
      <c r="J15619" s="7">
        <v>9.5299999999999994</v>
      </c>
      <c r="K15619" s="7">
        <v>3.77</v>
      </c>
      <c r="M15619" t="s">
        <v>36</v>
      </c>
      <c r="N15619" t="str">
        <f>IF(AND(PESQUISA!$B$3&lt;&gt;"",OR(PESQUISA!$B$4="TODAS",B15619=PESQUISA!$B$4),ISNUMBER(SEARCH(PESQUISA!$B$3,D15619))),ROW()-1,"")</f>
        <v/>
      </c>
    </row>
    <row r="15620" spans="1:14" x14ac:dyDescent="0.3">
      <c r="A15620" t="s">
        <v>47052</v>
      </c>
      <c r="B15620" t="s">
        <v>46460</v>
      </c>
      <c r="C15620" t="s">
        <v>47053</v>
      </c>
      <c r="D15620" t="s">
        <v>46968</v>
      </c>
      <c r="E15620" t="s">
        <v>46941</v>
      </c>
      <c r="F15620" s="7">
        <v>12.12</v>
      </c>
      <c r="G15620" t="s">
        <v>46464</v>
      </c>
      <c r="H15620" t="s">
        <v>46465</v>
      </c>
      <c r="I15620" t="s">
        <v>46466</v>
      </c>
      <c r="J15620" s="7">
        <v>8.35</v>
      </c>
      <c r="K15620" s="7">
        <v>3.77</v>
      </c>
      <c r="M15620" t="s">
        <v>36</v>
      </c>
      <c r="N15620" t="str">
        <f>IF(AND(PESQUISA!$B$3&lt;&gt;"",OR(PESQUISA!$B$4="TODAS",B15620=PESQUISA!$B$4),ISNUMBER(SEARCH(PESQUISA!$B$3,D15620))),ROW()-1,"")</f>
        <v/>
      </c>
    </row>
    <row r="15621" spans="1:14" x14ac:dyDescent="0.3">
      <c r="A15621" t="s">
        <v>47054</v>
      </c>
      <c r="B15621" t="s">
        <v>46460</v>
      </c>
      <c r="C15621" t="s">
        <v>47055</v>
      </c>
      <c r="D15621" t="s">
        <v>47056</v>
      </c>
      <c r="E15621" t="s">
        <v>46519</v>
      </c>
      <c r="F15621" s="7">
        <v>292.27999999999997</v>
      </c>
      <c r="G15621" t="s">
        <v>46464</v>
      </c>
      <c r="H15621" t="s">
        <v>46465</v>
      </c>
      <c r="I15621" t="s">
        <v>46466</v>
      </c>
      <c r="J15621" s="7">
        <v>249.4</v>
      </c>
      <c r="K15621" s="7">
        <v>42.88</v>
      </c>
      <c r="M15621" t="s">
        <v>36</v>
      </c>
      <c r="N15621" t="str">
        <f>IF(AND(PESQUISA!$B$3&lt;&gt;"",OR(PESQUISA!$B$4="TODAS",B15621=PESQUISA!$B$4),ISNUMBER(SEARCH(PESQUISA!$B$3,D15621))),ROW()-1,"")</f>
        <v/>
      </c>
    </row>
    <row r="15622" spans="1:14" x14ac:dyDescent="0.3">
      <c r="A15622" t="s">
        <v>47057</v>
      </c>
      <c r="B15622" t="s">
        <v>46460</v>
      </c>
      <c r="C15622" t="s">
        <v>47058</v>
      </c>
      <c r="D15622" t="s">
        <v>46838</v>
      </c>
      <c r="E15622" t="s">
        <v>46488</v>
      </c>
      <c r="F15622" s="7">
        <v>1726.34</v>
      </c>
      <c r="G15622" t="s">
        <v>46464</v>
      </c>
      <c r="H15622" t="s">
        <v>46465</v>
      </c>
      <c r="I15622" t="s">
        <v>46466</v>
      </c>
      <c r="J15622" s="7">
        <v>1726.34</v>
      </c>
      <c r="K15622" s="7">
        <v>0</v>
      </c>
      <c r="M15622" t="s">
        <v>36</v>
      </c>
      <c r="N15622" t="str">
        <f>IF(AND(PESQUISA!$B$3&lt;&gt;"",OR(PESQUISA!$B$4="TODAS",B15622=PESQUISA!$B$4),ISNUMBER(SEARCH(PESQUISA!$B$3,D15622))),ROW()-1,"")</f>
        <v/>
      </c>
    </row>
    <row r="15623" spans="1:14" x14ac:dyDescent="0.3">
      <c r="A15623" t="s">
        <v>47059</v>
      </c>
      <c r="B15623" t="s">
        <v>46460</v>
      </c>
      <c r="C15623" t="s">
        <v>47060</v>
      </c>
      <c r="D15623" t="s">
        <v>46841</v>
      </c>
      <c r="E15623" t="s">
        <v>46488</v>
      </c>
      <c r="F15623" s="7">
        <v>17.329999999999998</v>
      </c>
      <c r="G15623" t="s">
        <v>46464</v>
      </c>
      <c r="H15623" t="s">
        <v>46465</v>
      </c>
      <c r="I15623" t="s">
        <v>46466</v>
      </c>
      <c r="J15623" s="7">
        <v>17.329999999999998</v>
      </c>
      <c r="K15623" s="7">
        <v>0</v>
      </c>
      <c r="M15623" t="s">
        <v>36</v>
      </c>
      <c r="N15623" t="str">
        <f>IF(AND(PESQUISA!$B$3&lt;&gt;"",OR(PESQUISA!$B$4="TODAS",B15623=PESQUISA!$B$4),ISNUMBER(SEARCH(PESQUISA!$B$3,D15623))),ROW()-1,"")</f>
        <v/>
      </c>
    </row>
    <row r="15624" spans="1:14" x14ac:dyDescent="0.3">
      <c r="A15624" t="s">
        <v>47061</v>
      </c>
      <c r="B15624" t="s">
        <v>46460</v>
      </c>
      <c r="C15624" t="s">
        <v>47062</v>
      </c>
      <c r="D15624" t="s">
        <v>47063</v>
      </c>
      <c r="E15624" t="s">
        <v>46519</v>
      </c>
      <c r="F15624" s="7">
        <v>625.66999999999996</v>
      </c>
      <c r="G15624" t="s">
        <v>46464</v>
      </c>
      <c r="H15624" t="s">
        <v>46465</v>
      </c>
      <c r="I15624" t="s">
        <v>46466</v>
      </c>
      <c r="J15624" s="7">
        <v>499.26</v>
      </c>
      <c r="K15624" s="7">
        <v>126.41</v>
      </c>
      <c r="M15624" t="s">
        <v>36</v>
      </c>
      <c r="N15624" t="str">
        <f>IF(AND(PESQUISA!$B$3&lt;&gt;"",OR(PESQUISA!$B$4="TODAS",B15624=PESQUISA!$B$4),ISNUMBER(SEARCH(PESQUISA!$B$3,D15624))),ROW()-1,"")</f>
        <v/>
      </c>
    </row>
    <row r="15625" spans="1:14" x14ac:dyDescent="0.3">
      <c r="A15625" t="s">
        <v>47064</v>
      </c>
      <c r="B15625" t="s">
        <v>46460</v>
      </c>
      <c r="C15625" t="s">
        <v>47065</v>
      </c>
      <c r="D15625" t="s">
        <v>47066</v>
      </c>
      <c r="E15625" t="s">
        <v>46519</v>
      </c>
      <c r="F15625" s="7">
        <v>635.29999999999995</v>
      </c>
      <c r="G15625" t="s">
        <v>46464</v>
      </c>
      <c r="H15625" t="s">
        <v>46465</v>
      </c>
      <c r="I15625" t="s">
        <v>46466</v>
      </c>
      <c r="J15625" s="7">
        <v>508.89</v>
      </c>
      <c r="K15625" s="7">
        <v>126.41</v>
      </c>
      <c r="M15625" t="s">
        <v>36</v>
      </c>
      <c r="N15625" t="str">
        <f>IF(AND(PESQUISA!$B$3&lt;&gt;"",OR(PESQUISA!$B$4="TODAS",B15625=PESQUISA!$B$4),ISNUMBER(SEARCH(PESQUISA!$B$3,D15625))),ROW()-1,"")</f>
        <v/>
      </c>
    </row>
    <row r="15626" spans="1:14" x14ac:dyDescent="0.3">
      <c r="A15626" t="s">
        <v>47067</v>
      </c>
      <c r="B15626" t="s">
        <v>46460</v>
      </c>
      <c r="C15626" t="s">
        <v>47068</v>
      </c>
      <c r="D15626" t="s">
        <v>47069</v>
      </c>
      <c r="E15626" t="s">
        <v>46519</v>
      </c>
      <c r="F15626" s="7">
        <v>589.96</v>
      </c>
      <c r="G15626" t="s">
        <v>46464</v>
      </c>
      <c r="H15626" t="s">
        <v>46465</v>
      </c>
      <c r="I15626" t="s">
        <v>46466</v>
      </c>
      <c r="J15626" s="7">
        <v>589.96</v>
      </c>
      <c r="K15626" s="7">
        <v>0</v>
      </c>
      <c r="M15626" t="s">
        <v>36</v>
      </c>
      <c r="N15626" t="str">
        <f>IF(AND(PESQUISA!$B$3&lt;&gt;"",OR(PESQUISA!$B$4="TODAS",B15626=PESQUISA!$B$4),ISNUMBER(SEARCH(PESQUISA!$B$3,D15626))),ROW()-1,"")</f>
        <v/>
      </c>
    </row>
    <row r="15627" spans="1:14" x14ac:dyDescent="0.3">
      <c r="A15627" t="s">
        <v>47070</v>
      </c>
      <c r="B15627" t="s">
        <v>46460</v>
      </c>
      <c r="C15627" t="s">
        <v>47071</v>
      </c>
      <c r="D15627" t="s">
        <v>47072</v>
      </c>
      <c r="E15627" t="s">
        <v>46519</v>
      </c>
      <c r="F15627" s="7">
        <v>644.98</v>
      </c>
      <c r="G15627" t="s">
        <v>46464</v>
      </c>
      <c r="H15627" t="s">
        <v>46465</v>
      </c>
      <c r="I15627" t="s">
        <v>46466</v>
      </c>
      <c r="J15627" s="7">
        <v>589.67999999999995</v>
      </c>
      <c r="K15627" s="7">
        <v>55.3</v>
      </c>
      <c r="M15627" t="s">
        <v>36</v>
      </c>
      <c r="N15627" t="str">
        <f>IF(AND(PESQUISA!$B$3&lt;&gt;"",OR(PESQUISA!$B$4="TODAS",B15627=PESQUISA!$B$4),ISNUMBER(SEARCH(PESQUISA!$B$3,D15627))),ROW()-1,"")</f>
        <v/>
      </c>
    </row>
    <row r="15628" spans="1:14" x14ac:dyDescent="0.3">
      <c r="A15628" t="s">
        <v>47073</v>
      </c>
      <c r="B15628" t="s">
        <v>46460</v>
      </c>
      <c r="C15628" t="s">
        <v>47074</v>
      </c>
      <c r="D15628" t="s">
        <v>46898</v>
      </c>
      <c r="E15628" t="s">
        <v>46519</v>
      </c>
      <c r="F15628" s="7">
        <v>686.25</v>
      </c>
      <c r="G15628" t="s">
        <v>46464</v>
      </c>
      <c r="H15628" t="s">
        <v>46465</v>
      </c>
      <c r="I15628" t="s">
        <v>46466</v>
      </c>
      <c r="J15628" s="7">
        <v>471.85</v>
      </c>
      <c r="K15628" s="7">
        <v>214.4</v>
      </c>
      <c r="M15628" t="s">
        <v>36</v>
      </c>
      <c r="N15628" t="str">
        <f>IF(AND(PESQUISA!$B$3&lt;&gt;"",OR(PESQUISA!$B$4="TODAS",B15628=PESQUISA!$B$4),ISNUMBER(SEARCH(PESQUISA!$B$3,D15628))),ROW()-1,"")</f>
        <v/>
      </c>
    </row>
    <row r="15629" spans="1:14" x14ac:dyDescent="0.3">
      <c r="A15629" t="s">
        <v>47075</v>
      </c>
      <c r="B15629" t="s">
        <v>46460</v>
      </c>
      <c r="C15629" t="s">
        <v>47076</v>
      </c>
      <c r="D15629" t="s">
        <v>47077</v>
      </c>
      <c r="E15629" t="s">
        <v>46519</v>
      </c>
      <c r="F15629" s="7">
        <v>563.9</v>
      </c>
      <c r="G15629" t="s">
        <v>46464</v>
      </c>
      <c r="H15629" t="s">
        <v>46465</v>
      </c>
      <c r="I15629" t="s">
        <v>46466</v>
      </c>
      <c r="J15629" s="7">
        <v>437.49</v>
      </c>
      <c r="K15629" s="7">
        <v>126.41</v>
      </c>
      <c r="M15629" t="s">
        <v>36</v>
      </c>
      <c r="N15629" t="str">
        <f>IF(AND(PESQUISA!$B$3&lt;&gt;"",OR(PESQUISA!$B$4="TODAS",B15629=PESQUISA!$B$4),ISNUMBER(SEARCH(PESQUISA!$B$3,D15629))),ROW()-1,"")</f>
        <v/>
      </c>
    </row>
    <row r="15630" spans="1:14" x14ac:dyDescent="0.3">
      <c r="A15630" t="s">
        <v>47078</v>
      </c>
      <c r="B15630" t="s">
        <v>46460</v>
      </c>
      <c r="C15630" t="s">
        <v>47079</v>
      </c>
      <c r="D15630" t="s">
        <v>47080</v>
      </c>
      <c r="E15630" t="s">
        <v>46519</v>
      </c>
      <c r="F15630" s="7">
        <v>602.64</v>
      </c>
      <c r="G15630" t="s">
        <v>46464</v>
      </c>
      <c r="H15630" t="s">
        <v>46465</v>
      </c>
      <c r="I15630" t="s">
        <v>46466</v>
      </c>
      <c r="J15630" s="7">
        <v>547.34</v>
      </c>
      <c r="K15630" s="7">
        <v>55.3</v>
      </c>
      <c r="M15630" t="s">
        <v>36</v>
      </c>
      <c r="N15630" t="str">
        <f>IF(AND(PESQUISA!$B$3&lt;&gt;"",OR(PESQUISA!$B$4="TODAS",B15630=PESQUISA!$B$4),ISNUMBER(SEARCH(PESQUISA!$B$3,D15630))),ROW()-1,"")</f>
        <v/>
      </c>
    </row>
    <row r="15631" spans="1:14" x14ac:dyDescent="0.3">
      <c r="A15631" t="s">
        <v>47081</v>
      </c>
      <c r="B15631" t="s">
        <v>46460</v>
      </c>
      <c r="C15631" t="s">
        <v>47082</v>
      </c>
      <c r="D15631" t="s">
        <v>47083</v>
      </c>
      <c r="E15631" t="s">
        <v>46519</v>
      </c>
      <c r="F15631" s="7">
        <v>614.34</v>
      </c>
      <c r="G15631" t="s">
        <v>46464</v>
      </c>
      <c r="H15631" t="s">
        <v>46465</v>
      </c>
      <c r="I15631" t="s">
        <v>46466</v>
      </c>
      <c r="J15631" s="7">
        <v>487.93</v>
      </c>
      <c r="K15631" s="7">
        <v>126.41</v>
      </c>
      <c r="M15631" t="s">
        <v>36</v>
      </c>
      <c r="N15631" t="str">
        <f>IF(AND(PESQUISA!$B$3&lt;&gt;"",OR(PESQUISA!$B$4="TODAS",B15631=PESQUISA!$B$4),ISNUMBER(SEARCH(PESQUISA!$B$3,D15631))),ROW()-1,"")</f>
        <v/>
      </c>
    </row>
    <row r="15632" spans="1:14" x14ac:dyDescent="0.3">
      <c r="A15632" t="s">
        <v>47084</v>
      </c>
      <c r="B15632" t="s">
        <v>46460</v>
      </c>
      <c r="C15632" t="s">
        <v>47085</v>
      </c>
      <c r="D15632" t="s">
        <v>46907</v>
      </c>
      <c r="E15632" t="s">
        <v>46519</v>
      </c>
      <c r="F15632" s="7">
        <v>648.13</v>
      </c>
      <c r="G15632" t="s">
        <v>46464</v>
      </c>
      <c r="H15632" t="s">
        <v>46465</v>
      </c>
      <c r="I15632" t="s">
        <v>46466</v>
      </c>
      <c r="J15632" s="7">
        <v>521.72</v>
      </c>
      <c r="K15632" s="7">
        <v>126.41</v>
      </c>
      <c r="M15632" t="s">
        <v>36</v>
      </c>
      <c r="N15632" t="str">
        <f>IF(AND(PESQUISA!$B$3&lt;&gt;"",OR(PESQUISA!$B$4="TODAS",B15632=PESQUISA!$B$4),ISNUMBER(SEARCH(PESQUISA!$B$3,D15632))),ROW()-1,"")</f>
        <v/>
      </c>
    </row>
    <row r="15633" spans="1:14" x14ac:dyDescent="0.3">
      <c r="A15633" t="s">
        <v>47086</v>
      </c>
      <c r="B15633" t="s">
        <v>46460</v>
      </c>
      <c r="C15633" t="s">
        <v>47087</v>
      </c>
      <c r="D15633" t="s">
        <v>47088</v>
      </c>
      <c r="E15633" t="s">
        <v>46519</v>
      </c>
      <c r="F15633" s="7">
        <v>650.29</v>
      </c>
      <c r="G15633" t="s">
        <v>46464</v>
      </c>
      <c r="H15633" t="s">
        <v>46465</v>
      </c>
      <c r="I15633" t="s">
        <v>46466</v>
      </c>
      <c r="J15633" s="7">
        <v>594.99</v>
      </c>
      <c r="K15633" s="7">
        <v>55.3</v>
      </c>
      <c r="M15633" t="s">
        <v>36</v>
      </c>
      <c r="N15633" t="str">
        <f>IF(AND(PESQUISA!$B$3&lt;&gt;"",OR(PESQUISA!$B$4="TODAS",B15633=PESQUISA!$B$4),ISNUMBER(SEARCH(PESQUISA!$B$3,D15633))),ROW()-1,"")</f>
        <v/>
      </c>
    </row>
    <row r="15634" spans="1:14" x14ac:dyDescent="0.3">
      <c r="A15634" t="s">
        <v>47089</v>
      </c>
      <c r="B15634" t="s">
        <v>46460</v>
      </c>
      <c r="C15634" t="s">
        <v>47090</v>
      </c>
      <c r="D15634" t="s">
        <v>47091</v>
      </c>
      <c r="E15634" t="s">
        <v>46519</v>
      </c>
      <c r="F15634" s="7">
        <v>674.2</v>
      </c>
      <c r="G15634" t="s">
        <v>46464</v>
      </c>
      <c r="H15634" t="s">
        <v>46465</v>
      </c>
      <c r="I15634" t="s">
        <v>46466</v>
      </c>
      <c r="J15634" s="7">
        <v>618.9</v>
      </c>
      <c r="K15634" s="7">
        <v>55.3</v>
      </c>
      <c r="M15634" t="s">
        <v>36</v>
      </c>
      <c r="N15634" t="str">
        <f>IF(AND(PESQUISA!$B$3&lt;&gt;"",OR(PESQUISA!$B$4="TODAS",B15634=PESQUISA!$B$4),ISNUMBER(SEARCH(PESQUISA!$B$3,D15634))),ROW()-1,"")</f>
        <v/>
      </c>
    </row>
    <row r="15635" spans="1:14" x14ac:dyDescent="0.3">
      <c r="A15635" t="s">
        <v>47092</v>
      </c>
      <c r="B15635" t="s">
        <v>46460</v>
      </c>
      <c r="C15635" t="s">
        <v>47093</v>
      </c>
      <c r="D15635" t="s">
        <v>46922</v>
      </c>
      <c r="E15635" t="s">
        <v>46519</v>
      </c>
      <c r="F15635" s="7">
        <v>598.39</v>
      </c>
      <c r="G15635" t="s">
        <v>46464</v>
      </c>
      <c r="H15635" t="s">
        <v>46465</v>
      </c>
      <c r="I15635" t="s">
        <v>46466</v>
      </c>
      <c r="J15635" s="7">
        <v>598.39</v>
      </c>
      <c r="K15635" s="7">
        <v>0</v>
      </c>
      <c r="M15635" t="s">
        <v>36</v>
      </c>
      <c r="N15635" t="str">
        <f>IF(AND(PESQUISA!$B$3&lt;&gt;"",OR(PESQUISA!$B$4="TODAS",B15635=PESQUISA!$B$4),ISNUMBER(SEARCH(PESQUISA!$B$3,D15635))),ROW()-1,"")</f>
        <v/>
      </c>
    </row>
    <row r="15636" spans="1:14" x14ac:dyDescent="0.3">
      <c r="A15636" t="s">
        <v>47094</v>
      </c>
      <c r="B15636" t="s">
        <v>46460</v>
      </c>
      <c r="C15636" t="s">
        <v>47095</v>
      </c>
      <c r="D15636" t="s">
        <v>46925</v>
      </c>
      <c r="E15636" t="s">
        <v>46519</v>
      </c>
      <c r="F15636" s="7">
        <v>601.79999999999995</v>
      </c>
      <c r="G15636" t="s">
        <v>46464</v>
      </c>
      <c r="H15636" t="s">
        <v>46465</v>
      </c>
      <c r="I15636" t="s">
        <v>46466</v>
      </c>
      <c r="J15636" s="7">
        <v>601.79999999999995</v>
      </c>
      <c r="K15636" s="7">
        <v>0</v>
      </c>
      <c r="M15636" t="s">
        <v>36</v>
      </c>
      <c r="N15636" t="str">
        <f>IF(AND(PESQUISA!$B$3&lt;&gt;"",OR(PESQUISA!$B$4="TODAS",B15636=PESQUISA!$B$4),ISNUMBER(SEARCH(PESQUISA!$B$3,D15636))),ROW()-1,"")</f>
        <v/>
      </c>
    </row>
    <row r="15637" spans="1:14" x14ac:dyDescent="0.3">
      <c r="A15637" t="s">
        <v>47096</v>
      </c>
      <c r="B15637" t="s">
        <v>46460</v>
      </c>
      <c r="C15637" t="s">
        <v>47097</v>
      </c>
      <c r="D15637" t="s">
        <v>46928</v>
      </c>
      <c r="E15637" t="s">
        <v>46519</v>
      </c>
      <c r="F15637" s="7">
        <v>630.78</v>
      </c>
      <c r="G15637" t="s">
        <v>46464</v>
      </c>
      <c r="H15637" t="s">
        <v>46465</v>
      </c>
      <c r="I15637" t="s">
        <v>46466</v>
      </c>
      <c r="J15637" s="7">
        <v>630.78</v>
      </c>
      <c r="K15637" s="7">
        <v>0</v>
      </c>
      <c r="M15637" t="s">
        <v>36</v>
      </c>
      <c r="N15637" t="str">
        <f>IF(AND(PESQUISA!$B$3&lt;&gt;"",OR(PESQUISA!$B$4="TODAS",B15637=PESQUISA!$B$4),ISNUMBER(SEARCH(PESQUISA!$B$3,D15637))),ROW()-1,"")</f>
        <v/>
      </c>
    </row>
    <row r="15638" spans="1:14" x14ac:dyDescent="0.3">
      <c r="A15638" t="s">
        <v>47098</v>
      </c>
      <c r="B15638" t="s">
        <v>46460</v>
      </c>
      <c r="C15638" t="s">
        <v>47099</v>
      </c>
      <c r="D15638" t="s">
        <v>47100</v>
      </c>
      <c r="E15638" t="s">
        <v>46519</v>
      </c>
      <c r="F15638" s="7">
        <v>73.58</v>
      </c>
      <c r="G15638" t="s">
        <v>46464</v>
      </c>
      <c r="H15638" t="s">
        <v>46465</v>
      </c>
      <c r="I15638" t="s">
        <v>46466</v>
      </c>
      <c r="J15638" s="7">
        <v>0.13</v>
      </c>
      <c r="K15638" s="7">
        <v>73.45</v>
      </c>
      <c r="M15638" t="s">
        <v>36</v>
      </c>
      <c r="N15638" t="str">
        <f>IF(AND(PESQUISA!$B$3&lt;&gt;"",OR(PESQUISA!$B$4="TODAS",B15638=PESQUISA!$B$4),ISNUMBER(SEARCH(PESQUISA!$B$3,D15638))),ROW()-1,"")</f>
        <v/>
      </c>
    </row>
    <row r="15639" spans="1:14" x14ac:dyDescent="0.3">
      <c r="A15639" t="s">
        <v>47101</v>
      </c>
      <c r="B15639" t="s">
        <v>46460</v>
      </c>
      <c r="C15639" t="s">
        <v>47102</v>
      </c>
      <c r="D15639" t="s">
        <v>47103</v>
      </c>
      <c r="E15639" t="s">
        <v>46519</v>
      </c>
      <c r="F15639" s="7">
        <v>73.599999999999994</v>
      </c>
      <c r="G15639" t="s">
        <v>46464</v>
      </c>
      <c r="H15639" t="s">
        <v>46465</v>
      </c>
      <c r="I15639" t="s">
        <v>46466</v>
      </c>
      <c r="J15639" s="7">
        <v>0</v>
      </c>
      <c r="K15639" s="7">
        <v>73.599999999999994</v>
      </c>
      <c r="M15639" t="s">
        <v>36</v>
      </c>
      <c r="N15639" t="str">
        <f>IF(AND(PESQUISA!$B$3&lt;&gt;"",OR(PESQUISA!$B$4="TODAS",B15639=PESQUISA!$B$4),ISNUMBER(SEARCH(PESQUISA!$B$3,D15639))),ROW()-1,"")</f>
        <v/>
      </c>
    </row>
    <row r="15640" spans="1:14" x14ac:dyDescent="0.3">
      <c r="A15640" t="s">
        <v>47104</v>
      </c>
      <c r="B15640" t="s">
        <v>46460</v>
      </c>
      <c r="C15640" t="s">
        <v>47105</v>
      </c>
      <c r="D15640" t="s">
        <v>47106</v>
      </c>
      <c r="E15640" t="s">
        <v>46519</v>
      </c>
      <c r="F15640" s="7">
        <v>73.58</v>
      </c>
      <c r="G15640" t="s">
        <v>46464</v>
      </c>
      <c r="H15640" t="s">
        <v>46465</v>
      </c>
      <c r="I15640" t="s">
        <v>46466</v>
      </c>
      <c r="J15640" s="7">
        <v>0.13</v>
      </c>
      <c r="K15640" s="7">
        <v>73.45</v>
      </c>
      <c r="M15640" t="s">
        <v>36</v>
      </c>
      <c r="N15640" t="str">
        <f>IF(AND(PESQUISA!$B$3&lt;&gt;"",OR(PESQUISA!$B$4="TODAS",B15640=PESQUISA!$B$4),ISNUMBER(SEARCH(PESQUISA!$B$3,D15640))),ROW()-1,"")</f>
        <v/>
      </c>
    </row>
    <row r="15641" spans="1:14" x14ac:dyDescent="0.3">
      <c r="A15641" t="s">
        <v>47107</v>
      </c>
      <c r="B15641" t="s">
        <v>46460</v>
      </c>
      <c r="C15641" t="s">
        <v>47108</v>
      </c>
      <c r="D15641" t="s">
        <v>47109</v>
      </c>
      <c r="E15641" t="s">
        <v>46519</v>
      </c>
      <c r="F15641" s="7">
        <v>57.62</v>
      </c>
      <c r="G15641" t="s">
        <v>46464</v>
      </c>
      <c r="H15641" t="s">
        <v>46465</v>
      </c>
      <c r="I15641" t="s">
        <v>46466</v>
      </c>
      <c r="J15641" s="7">
        <v>57.62</v>
      </c>
      <c r="K15641" s="7">
        <v>0</v>
      </c>
      <c r="M15641" t="s">
        <v>36</v>
      </c>
      <c r="N15641" t="str">
        <f>IF(AND(PESQUISA!$B$3&lt;&gt;"",OR(PESQUISA!$B$4="TODAS",B15641=PESQUISA!$B$4),ISNUMBER(SEARCH(PESQUISA!$B$3,D15641))),ROW()-1,"")</f>
        <v/>
      </c>
    </row>
    <row r="15642" spans="1:14" x14ac:dyDescent="0.3">
      <c r="A15642" t="s">
        <v>47110</v>
      </c>
      <c r="B15642" t="s">
        <v>46460</v>
      </c>
      <c r="C15642" t="s">
        <v>47111</v>
      </c>
      <c r="D15642" t="s">
        <v>47112</v>
      </c>
      <c r="E15642" t="s">
        <v>46463</v>
      </c>
      <c r="F15642" s="7">
        <v>128.44</v>
      </c>
      <c r="G15642" t="s">
        <v>46464</v>
      </c>
      <c r="H15642" t="s">
        <v>46465</v>
      </c>
      <c r="I15642" t="s">
        <v>46466</v>
      </c>
      <c r="J15642" s="7">
        <v>98.53</v>
      </c>
      <c r="K15642" s="7">
        <v>29.91</v>
      </c>
      <c r="M15642" t="s">
        <v>36</v>
      </c>
      <c r="N15642" t="str">
        <f>IF(AND(PESQUISA!$B$3&lt;&gt;"",OR(PESQUISA!$B$4="TODAS",B15642=PESQUISA!$B$4),ISNUMBER(SEARCH(PESQUISA!$B$3,D15642))),ROW()-1,"")</f>
        <v/>
      </c>
    </row>
    <row r="15643" spans="1:14" x14ac:dyDescent="0.3">
      <c r="A15643" t="s">
        <v>47113</v>
      </c>
      <c r="B15643" t="s">
        <v>46460</v>
      </c>
      <c r="C15643" t="s">
        <v>47114</v>
      </c>
      <c r="D15643" t="s">
        <v>47115</v>
      </c>
      <c r="E15643" t="s">
        <v>46463</v>
      </c>
      <c r="F15643" s="7">
        <v>145.72999999999999</v>
      </c>
      <c r="G15643" t="s">
        <v>46464</v>
      </c>
      <c r="H15643" t="s">
        <v>46465</v>
      </c>
      <c r="I15643" t="s">
        <v>46466</v>
      </c>
      <c r="J15643" s="7">
        <v>112.49</v>
      </c>
      <c r="K15643" s="7">
        <v>33.24</v>
      </c>
      <c r="M15643" t="s">
        <v>36</v>
      </c>
      <c r="N15643" t="str">
        <f>IF(AND(PESQUISA!$B$3&lt;&gt;"",OR(PESQUISA!$B$4="TODAS",B15643=PESQUISA!$B$4),ISNUMBER(SEARCH(PESQUISA!$B$3,D15643))),ROW()-1,"")</f>
        <v/>
      </c>
    </row>
    <row r="15644" spans="1:14" x14ac:dyDescent="0.3">
      <c r="A15644" t="s">
        <v>47116</v>
      </c>
      <c r="B15644" t="s">
        <v>46460</v>
      </c>
      <c r="C15644" t="s">
        <v>47117</v>
      </c>
      <c r="D15644" t="s">
        <v>47118</v>
      </c>
      <c r="E15644" t="s">
        <v>46463</v>
      </c>
      <c r="F15644" s="7">
        <v>56.06</v>
      </c>
      <c r="G15644" t="s">
        <v>46464</v>
      </c>
      <c r="H15644" t="s">
        <v>46465</v>
      </c>
      <c r="I15644" t="s">
        <v>46466</v>
      </c>
      <c r="J15644" s="7">
        <v>34.619999999999997</v>
      </c>
      <c r="K15644" s="7">
        <v>21.44</v>
      </c>
      <c r="M15644" t="s">
        <v>36</v>
      </c>
      <c r="N15644" t="str">
        <f>IF(AND(PESQUISA!$B$3&lt;&gt;"",OR(PESQUISA!$B$4="TODAS",B15644=PESQUISA!$B$4),ISNUMBER(SEARCH(PESQUISA!$B$3,D15644))),ROW()-1,"")</f>
        <v/>
      </c>
    </row>
    <row r="15645" spans="1:14" x14ac:dyDescent="0.3">
      <c r="A15645" t="s">
        <v>47119</v>
      </c>
      <c r="B15645" t="s">
        <v>46460</v>
      </c>
      <c r="C15645" t="s">
        <v>47120</v>
      </c>
      <c r="D15645" t="s">
        <v>47121</v>
      </c>
      <c r="E15645" t="s">
        <v>46463</v>
      </c>
      <c r="F15645" s="7">
        <v>38.25</v>
      </c>
      <c r="G15645" t="s">
        <v>46464</v>
      </c>
      <c r="H15645" t="s">
        <v>46465</v>
      </c>
      <c r="I15645" t="s">
        <v>46466</v>
      </c>
      <c r="J15645" s="7">
        <v>20.82</v>
      </c>
      <c r="K15645" s="7">
        <v>17.43</v>
      </c>
      <c r="M15645" t="s">
        <v>36</v>
      </c>
      <c r="N15645" t="str">
        <f>IF(AND(PESQUISA!$B$3&lt;&gt;"",OR(PESQUISA!$B$4="TODAS",B15645=PESQUISA!$B$4),ISNUMBER(SEARCH(PESQUISA!$B$3,D15645))),ROW()-1,"")</f>
        <v/>
      </c>
    </row>
    <row r="15646" spans="1:14" x14ac:dyDescent="0.3">
      <c r="A15646" t="s">
        <v>47122</v>
      </c>
      <c r="B15646" t="s">
        <v>46460</v>
      </c>
      <c r="C15646" t="s">
        <v>47123</v>
      </c>
      <c r="D15646" t="s">
        <v>47124</v>
      </c>
      <c r="E15646" t="s">
        <v>46463</v>
      </c>
      <c r="F15646" s="7">
        <v>32.32</v>
      </c>
      <c r="G15646" t="s">
        <v>46464</v>
      </c>
      <c r="H15646" t="s">
        <v>46465</v>
      </c>
      <c r="I15646" t="s">
        <v>46466</v>
      </c>
      <c r="J15646" s="7">
        <v>16.22</v>
      </c>
      <c r="K15646" s="7">
        <v>16.100000000000001</v>
      </c>
      <c r="M15646" t="s">
        <v>36</v>
      </c>
      <c r="N15646" t="str">
        <f>IF(AND(PESQUISA!$B$3&lt;&gt;"",OR(PESQUISA!$B$4="TODAS",B15646=PESQUISA!$B$4),ISNUMBER(SEARCH(PESQUISA!$B$3,D15646))),ROW()-1,"")</f>
        <v/>
      </c>
    </row>
    <row r="15647" spans="1:14" x14ac:dyDescent="0.3">
      <c r="A15647" t="s">
        <v>47125</v>
      </c>
      <c r="B15647" t="s">
        <v>46460</v>
      </c>
      <c r="C15647" t="s">
        <v>47126</v>
      </c>
      <c r="D15647" t="s">
        <v>47127</v>
      </c>
      <c r="E15647" t="s">
        <v>46544</v>
      </c>
      <c r="F15647" s="7">
        <v>2.38</v>
      </c>
      <c r="G15647" t="s">
        <v>46464</v>
      </c>
      <c r="H15647" t="s">
        <v>46465</v>
      </c>
      <c r="I15647" t="s">
        <v>46466</v>
      </c>
      <c r="J15647" s="7">
        <v>0.24</v>
      </c>
      <c r="K15647" s="7">
        <v>2.14</v>
      </c>
      <c r="M15647" t="s">
        <v>36</v>
      </c>
      <c r="N15647" t="str">
        <f>IF(AND(PESQUISA!$B$3&lt;&gt;"",OR(PESQUISA!$B$4="TODAS",B15647=PESQUISA!$B$4),ISNUMBER(SEARCH(PESQUISA!$B$3,D15647))),ROW()-1,"")</f>
        <v/>
      </c>
    </row>
    <row r="15648" spans="1:14" x14ac:dyDescent="0.3">
      <c r="A15648" t="s">
        <v>47128</v>
      </c>
      <c r="B15648" t="s">
        <v>46460</v>
      </c>
      <c r="C15648" t="s">
        <v>47129</v>
      </c>
      <c r="D15648" t="s">
        <v>47130</v>
      </c>
      <c r="E15648" t="s">
        <v>46463</v>
      </c>
      <c r="F15648" s="7">
        <v>12.48</v>
      </c>
      <c r="G15648" t="s">
        <v>46464</v>
      </c>
      <c r="H15648" t="s">
        <v>46465</v>
      </c>
      <c r="I15648" t="s">
        <v>46466</v>
      </c>
      <c r="J15648" s="7">
        <v>0</v>
      </c>
      <c r="K15648" s="7">
        <v>12.48</v>
      </c>
      <c r="M15648" t="s">
        <v>36</v>
      </c>
      <c r="N15648" t="str">
        <f>IF(AND(PESQUISA!$B$3&lt;&gt;"",OR(PESQUISA!$B$4="TODAS",B15648=PESQUISA!$B$4),ISNUMBER(SEARCH(PESQUISA!$B$3,D15648))),ROW()-1,"")</f>
        <v/>
      </c>
    </row>
    <row r="15649" spans="1:14" x14ac:dyDescent="0.3">
      <c r="A15649" t="s">
        <v>47131</v>
      </c>
      <c r="B15649" t="s">
        <v>46460</v>
      </c>
      <c r="C15649" t="s">
        <v>47132</v>
      </c>
      <c r="D15649" t="s">
        <v>47133</v>
      </c>
      <c r="E15649" t="s">
        <v>46519</v>
      </c>
      <c r="F15649" s="7">
        <v>2301.36</v>
      </c>
      <c r="G15649" t="s">
        <v>46464</v>
      </c>
      <c r="H15649" t="s">
        <v>46465</v>
      </c>
      <c r="I15649" t="s">
        <v>46466</v>
      </c>
      <c r="J15649" s="7">
        <v>0</v>
      </c>
      <c r="K15649" s="7">
        <v>2301.36</v>
      </c>
      <c r="M15649" t="s">
        <v>36</v>
      </c>
      <c r="N15649" t="str">
        <f>IF(AND(PESQUISA!$B$3&lt;&gt;"",OR(PESQUISA!$B$4="TODAS",B15649=PESQUISA!$B$4),ISNUMBER(SEARCH(PESQUISA!$B$3,D15649))),ROW()-1,"")</f>
        <v/>
      </c>
    </row>
    <row r="15650" spans="1:14" x14ac:dyDescent="0.3">
      <c r="A15650" t="s">
        <v>47134</v>
      </c>
      <c r="B15650" t="s">
        <v>46460</v>
      </c>
      <c r="C15650" t="s">
        <v>47135</v>
      </c>
      <c r="D15650" t="s">
        <v>47136</v>
      </c>
      <c r="E15650" t="s">
        <v>46463</v>
      </c>
      <c r="F15650" s="7">
        <v>42.9</v>
      </c>
      <c r="G15650" t="s">
        <v>46464</v>
      </c>
      <c r="H15650" t="s">
        <v>46465</v>
      </c>
      <c r="I15650" t="s">
        <v>46466</v>
      </c>
      <c r="J15650" s="7">
        <v>0.02</v>
      </c>
      <c r="K15650" s="7">
        <v>42.88</v>
      </c>
      <c r="M15650" t="s">
        <v>36</v>
      </c>
      <c r="N15650" t="str">
        <f>IF(AND(PESQUISA!$B$3&lt;&gt;"",OR(PESQUISA!$B$4="TODAS",B15650=PESQUISA!$B$4),ISNUMBER(SEARCH(PESQUISA!$B$3,D15650))),ROW()-1,"")</f>
        <v/>
      </c>
    </row>
    <row r="15651" spans="1:14" x14ac:dyDescent="0.3">
      <c r="A15651" t="s">
        <v>47137</v>
      </c>
      <c r="B15651" t="s">
        <v>46460</v>
      </c>
      <c r="C15651" t="s">
        <v>47138</v>
      </c>
      <c r="D15651" t="s">
        <v>47139</v>
      </c>
      <c r="E15651" t="s">
        <v>46463</v>
      </c>
      <c r="F15651" s="7">
        <v>42.77</v>
      </c>
      <c r="G15651" t="s">
        <v>46464</v>
      </c>
      <c r="H15651" t="s">
        <v>46465</v>
      </c>
      <c r="I15651" t="s">
        <v>46466</v>
      </c>
      <c r="J15651" s="7">
        <v>0.04</v>
      </c>
      <c r="K15651" s="7">
        <v>42.73</v>
      </c>
      <c r="M15651" t="s">
        <v>36</v>
      </c>
      <c r="N15651" t="str">
        <f>IF(AND(PESQUISA!$B$3&lt;&gt;"",OR(PESQUISA!$B$4="TODAS",B15651=PESQUISA!$B$4),ISNUMBER(SEARCH(PESQUISA!$B$3,D15651))),ROW()-1,"")</f>
        <v/>
      </c>
    </row>
    <row r="15652" spans="1:14" x14ac:dyDescent="0.3">
      <c r="A15652" t="s">
        <v>47140</v>
      </c>
      <c r="B15652" t="s">
        <v>46460</v>
      </c>
      <c r="C15652" t="s">
        <v>47141</v>
      </c>
      <c r="D15652" t="s">
        <v>47142</v>
      </c>
      <c r="E15652" t="s">
        <v>46463</v>
      </c>
      <c r="F15652" s="7">
        <v>7.12</v>
      </c>
      <c r="G15652" t="s">
        <v>46464</v>
      </c>
      <c r="H15652" t="s">
        <v>46465</v>
      </c>
      <c r="I15652" t="s">
        <v>46466</v>
      </c>
      <c r="J15652" s="7">
        <v>0.05</v>
      </c>
      <c r="K15652" s="7">
        <v>7.07</v>
      </c>
      <c r="M15652" t="s">
        <v>36</v>
      </c>
      <c r="N15652" t="str">
        <f>IF(AND(PESQUISA!$B$3&lt;&gt;"",OR(PESQUISA!$B$4="TODAS",B15652=PESQUISA!$B$4),ISNUMBER(SEARCH(PESQUISA!$B$3,D15652))),ROW()-1,"")</f>
        <v/>
      </c>
    </row>
    <row r="15653" spans="1:14" x14ac:dyDescent="0.3">
      <c r="A15653" t="s">
        <v>47143</v>
      </c>
      <c r="B15653" t="s">
        <v>46460</v>
      </c>
      <c r="C15653" t="s">
        <v>47144</v>
      </c>
      <c r="D15653" t="s">
        <v>47145</v>
      </c>
      <c r="E15653" t="s">
        <v>46463</v>
      </c>
      <c r="F15653" s="7">
        <v>2.5499999999999998</v>
      </c>
      <c r="G15653" t="s">
        <v>46464</v>
      </c>
      <c r="H15653" t="s">
        <v>46465</v>
      </c>
      <c r="I15653" t="s">
        <v>46466</v>
      </c>
      <c r="J15653" s="7">
        <v>0.01</v>
      </c>
      <c r="K15653" s="7">
        <v>2.54</v>
      </c>
      <c r="M15653" t="s">
        <v>36</v>
      </c>
      <c r="N15653" t="str">
        <f>IF(AND(PESQUISA!$B$3&lt;&gt;"",OR(PESQUISA!$B$4="TODAS",B15653=PESQUISA!$B$4),ISNUMBER(SEARCH(PESQUISA!$B$3,D15653))),ROW()-1,"")</f>
        <v/>
      </c>
    </row>
    <row r="15654" spans="1:14" x14ac:dyDescent="0.3">
      <c r="A15654" t="s">
        <v>47146</v>
      </c>
      <c r="B15654" t="s">
        <v>46460</v>
      </c>
      <c r="C15654" t="s">
        <v>47147</v>
      </c>
      <c r="D15654" t="s">
        <v>47148</v>
      </c>
      <c r="E15654" t="s">
        <v>46463</v>
      </c>
      <c r="F15654" s="7">
        <v>83.4</v>
      </c>
      <c r="G15654" t="s">
        <v>46464</v>
      </c>
      <c r="H15654" t="s">
        <v>46465</v>
      </c>
      <c r="I15654" t="s">
        <v>46466</v>
      </c>
      <c r="J15654" s="7">
        <v>27.14</v>
      </c>
      <c r="K15654" s="7">
        <v>56.26</v>
      </c>
      <c r="M15654" t="s">
        <v>36</v>
      </c>
      <c r="N15654" t="str">
        <f>IF(AND(PESQUISA!$B$3&lt;&gt;"",OR(PESQUISA!$B$4="TODAS",B15654=PESQUISA!$B$4),ISNUMBER(SEARCH(PESQUISA!$B$3,D15654))),ROW()-1,"")</f>
        <v/>
      </c>
    </row>
    <row r="15655" spans="1:14" x14ac:dyDescent="0.3">
      <c r="A15655" t="s">
        <v>47149</v>
      </c>
      <c r="B15655" t="s">
        <v>46460</v>
      </c>
      <c r="C15655" t="s">
        <v>47150</v>
      </c>
      <c r="D15655" t="s">
        <v>47151</v>
      </c>
      <c r="E15655" t="s">
        <v>46463</v>
      </c>
      <c r="F15655" s="7">
        <v>18.260000000000002</v>
      </c>
      <c r="G15655" t="s">
        <v>46464</v>
      </c>
      <c r="H15655" t="s">
        <v>46465</v>
      </c>
      <c r="I15655" t="s">
        <v>46466</v>
      </c>
      <c r="J15655" s="7">
        <v>9.1999999999999993</v>
      </c>
      <c r="K15655" s="7">
        <v>9.06</v>
      </c>
      <c r="M15655" t="s">
        <v>36</v>
      </c>
      <c r="N15655" t="str">
        <f>IF(AND(PESQUISA!$B$3&lt;&gt;"",OR(PESQUISA!$B$4="TODAS",B15655=PESQUISA!$B$4),ISNUMBER(SEARCH(PESQUISA!$B$3,D15655))),ROW()-1,"")</f>
        <v/>
      </c>
    </row>
    <row r="15656" spans="1:14" x14ac:dyDescent="0.3">
      <c r="A15656" t="s">
        <v>47152</v>
      </c>
      <c r="B15656" t="s">
        <v>46460</v>
      </c>
      <c r="C15656" t="s">
        <v>47153</v>
      </c>
      <c r="D15656" t="s">
        <v>47154</v>
      </c>
      <c r="E15656" t="s">
        <v>46519</v>
      </c>
      <c r="F15656" s="7">
        <v>5656.1</v>
      </c>
      <c r="G15656" t="s">
        <v>46464</v>
      </c>
      <c r="H15656" t="s">
        <v>46465</v>
      </c>
      <c r="I15656" t="s">
        <v>46466</v>
      </c>
      <c r="J15656" s="7">
        <v>5175.53</v>
      </c>
      <c r="K15656" s="7">
        <v>480.57</v>
      </c>
      <c r="M15656" t="s">
        <v>36</v>
      </c>
      <c r="N15656" t="str">
        <f>IF(AND(PESQUISA!$B$3&lt;&gt;"",OR(PESQUISA!$B$4="TODAS",B15656=PESQUISA!$B$4),ISNUMBER(SEARCH(PESQUISA!$B$3,D15656))),ROW()-1,"")</f>
        <v/>
      </c>
    </row>
    <row r="15657" spans="1:14" x14ac:dyDescent="0.3">
      <c r="A15657" t="s">
        <v>47155</v>
      </c>
      <c r="B15657" t="s">
        <v>46460</v>
      </c>
      <c r="C15657" t="s">
        <v>47156</v>
      </c>
      <c r="D15657" t="s">
        <v>47157</v>
      </c>
      <c r="E15657" t="s">
        <v>46463</v>
      </c>
      <c r="F15657" s="7">
        <v>6.77</v>
      </c>
      <c r="G15657" t="s">
        <v>46464</v>
      </c>
      <c r="H15657" t="s">
        <v>46465</v>
      </c>
      <c r="I15657" t="s">
        <v>46466</v>
      </c>
      <c r="J15657" s="7">
        <v>2.2400000000000002</v>
      </c>
      <c r="K15657" s="7">
        <v>4.53</v>
      </c>
      <c r="M15657" t="s">
        <v>36</v>
      </c>
      <c r="N15657" t="str">
        <f>IF(AND(PESQUISA!$B$3&lt;&gt;"",OR(PESQUISA!$B$4="TODAS",B15657=PESQUISA!$B$4),ISNUMBER(SEARCH(PESQUISA!$B$3,D15657))),ROW()-1,"")</f>
        <v/>
      </c>
    </row>
    <row r="15658" spans="1:14" x14ac:dyDescent="0.3">
      <c r="A15658" t="s">
        <v>47158</v>
      </c>
      <c r="B15658" t="s">
        <v>46460</v>
      </c>
      <c r="C15658" t="s">
        <v>47159</v>
      </c>
      <c r="D15658" t="s">
        <v>47160</v>
      </c>
      <c r="E15658" t="s">
        <v>46463</v>
      </c>
      <c r="F15658" s="7">
        <v>11.41</v>
      </c>
      <c r="G15658" t="s">
        <v>46464</v>
      </c>
      <c r="H15658" t="s">
        <v>46465</v>
      </c>
      <c r="I15658" t="s">
        <v>46466</v>
      </c>
      <c r="J15658" s="7">
        <v>1.77</v>
      </c>
      <c r="K15658" s="7">
        <v>9.64</v>
      </c>
      <c r="M15658" t="s">
        <v>36</v>
      </c>
      <c r="N15658" t="str">
        <f>IF(AND(PESQUISA!$B$3&lt;&gt;"",OR(PESQUISA!$B$4="TODAS",B15658=PESQUISA!$B$4),ISNUMBER(SEARCH(PESQUISA!$B$3,D15658))),ROW()-1,"")</f>
        <v/>
      </c>
    </row>
    <row r="15659" spans="1:14" x14ac:dyDescent="0.3">
      <c r="A15659" t="s">
        <v>47161</v>
      </c>
      <c r="B15659" t="s">
        <v>46460</v>
      </c>
      <c r="C15659" t="s">
        <v>47162</v>
      </c>
      <c r="D15659" t="s">
        <v>47163</v>
      </c>
      <c r="E15659" t="s">
        <v>46463</v>
      </c>
      <c r="F15659" s="7">
        <v>12.51</v>
      </c>
      <c r="G15659" t="s">
        <v>46464</v>
      </c>
      <c r="H15659" t="s">
        <v>46465</v>
      </c>
      <c r="I15659" t="s">
        <v>46466</v>
      </c>
      <c r="J15659" s="7">
        <v>2.2200000000000002</v>
      </c>
      <c r="K15659" s="7">
        <v>10.29</v>
      </c>
      <c r="M15659" t="s">
        <v>36</v>
      </c>
      <c r="N15659" t="str">
        <f>IF(AND(PESQUISA!$B$3&lt;&gt;"",OR(PESQUISA!$B$4="TODAS",B15659=PESQUISA!$B$4),ISNUMBER(SEARCH(PESQUISA!$B$3,D15659))),ROW()-1,"")</f>
        <v/>
      </c>
    </row>
    <row r="15660" spans="1:14" x14ac:dyDescent="0.3">
      <c r="A15660" t="s">
        <v>47164</v>
      </c>
      <c r="B15660" t="s">
        <v>46460</v>
      </c>
      <c r="C15660" t="s">
        <v>47165</v>
      </c>
      <c r="D15660" t="s">
        <v>47166</v>
      </c>
      <c r="E15660" t="s">
        <v>46488</v>
      </c>
      <c r="F15660" s="7">
        <v>17.07</v>
      </c>
      <c r="G15660" t="s">
        <v>46464</v>
      </c>
      <c r="H15660" t="s">
        <v>46465</v>
      </c>
      <c r="I15660" t="s">
        <v>46466</v>
      </c>
      <c r="J15660" s="7">
        <v>3.5</v>
      </c>
      <c r="K15660" s="7">
        <v>13.57</v>
      </c>
      <c r="M15660" t="s">
        <v>36</v>
      </c>
      <c r="N15660" t="str">
        <f>IF(AND(PESQUISA!$B$3&lt;&gt;"",OR(PESQUISA!$B$4="TODAS",B15660=PESQUISA!$B$4),ISNUMBER(SEARCH(PESQUISA!$B$3,D15660))),ROW()-1,"")</f>
        <v/>
      </c>
    </row>
    <row r="15661" spans="1:14" x14ac:dyDescent="0.3">
      <c r="A15661" t="s">
        <v>47167</v>
      </c>
      <c r="B15661" t="s">
        <v>46460</v>
      </c>
      <c r="C15661" t="s">
        <v>47168</v>
      </c>
      <c r="D15661" t="s">
        <v>47169</v>
      </c>
      <c r="E15661" t="s">
        <v>46488</v>
      </c>
      <c r="F15661" s="7">
        <v>11.68</v>
      </c>
      <c r="G15661" t="s">
        <v>46464</v>
      </c>
      <c r="H15661" t="s">
        <v>46465</v>
      </c>
      <c r="I15661" t="s">
        <v>46466</v>
      </c>
      <c r="J15661" s="7">
        <v>3.54</v>
      </c>
      <c r="K15661" s="7">
        <v>8.14</v>
      </c>
      <c r="M15661" t="s">
        <v>36</v>
      </c>
      <c r="N15661" t="str">
        <f>IF(AND(PESQUISA!$B$3&lt;&gt;"",OR(PESQUISA!$B$4="TODAS",B15661=PESQUISA!$B$4),ISNUMBER(SEARCH(PESQUISA!$B$3,D15661))),ROW()-1,"")</f>
        <v/>
      </c>
    </row>
    <row r="15662" spans="1:14" x14ac:dyDescent="0.3">
      <c r="A15662" t="s">
        <v>47170</v>
      </c>
      <c r="B15662" t="s">
        <v>46460</v>
      </c>
      <c r="C15662" t="s">
        <v>47171</v>
      </c>
      <c r="D15662" t="s">
        <v>47172</v>
      </c>
      <c r="E15662" t="s">
        <v>46488</v>
      </c>
      <c r="F15662" s="7">
        <v>0.96</v>
      </c>
      <c r="G15662" t="s">
        <v>46464</v>
      </c>
      <c r="H15662" t="s">
        <v>46465</v>
      </c>
      <c r="I15662" t="s">
        <v>46466</v>
      </c>
      <c r="J15662" s="7">
        <v>0.25</v>
      </c>
      <c r="K15662" s="7">
        <v>0.71</v>
      </c>
      <c r="M15662" t="s">
        <v>36</v>
      </c>
      <c r="N15662" t="str">
        <f>IF(AND(PESQUISA!$B$3&lt;&gt;"",OR(PESQUISA!$B$4="TODAS",B15662=PESQUISA!$B$4),ISNUMBER(SEARCH(PESQUISA!$B$3,D15662))),ROW()-1,"")</f>
        <v/>
      </c>
    </row>
    <row r="15663" spans="1:14" x14ac:dyDescent="0.3">
      <c r="A15663" t="s">
        <v>47173</v>
      </c>
      <c r="B15663" t="s">
        <v>46460</v>
      </c>
      <c r="C15663" t="s">
        <v>47174</v>
      </c>
      <c r="D15663" t="s">
        <v>47175</v>
      </c>
      <c r="E15663" t="s">
        <v>60</v>
      </c>
      <c r="F15663" s="7">
        <v>2.9</v>
      </c>
      <c r="G15663" t="s">
        <v>46464</v>
      </c>
      <c r="H15663" t="s">
        <v>46465</v>
      </c>
      <c r="I15663" t="s">
        <v>46466</v>
      </c>
      <c r="J15663" s="7">
        <v>0.69</v>
      </c>
      <c r="K15663" s="7">
        <v>2.21</v>
      </c>
      <c r="M15663" t="s">
        <v>36</v>
      </c>
      <c r="N15663" t="str">
        <f>IF(AND(PESQUISA!$B$3&lt;&gt;"",OR(PESQUISA!$B$4="TODAS",B15663=PESQUISA!$B$4),ISNUMBER(SEARCH(PESQUISA!$B$3,D15663))),ROW()-1,"")</f>
        <v/>
      </c>
    </row>
    <row r="15664" spans="1:14" x14ac:dyDescent="0.3">
      <c r="A15664" t="s">
        <v>47176</v>
      </c>
      <c r="B15664" t="s">
        <v>46460</v>
      </c>
      <c r="C15664" t="s">
        <v>47177</v>
      </c>
      <c r="D15664" t="s">
        <v>47178</v>
      </c>
      <c r="E15664" t="s">
        <v>46941</v>
      </c>
      <c r="F15664" s="7">
        <v>64.73</v>
      </c>
      <c r="G15664" t="s">
        <v>46464</v>
      </c>
      <c r="H15664" t="s">
        <v>46465</v>
      </c>
      <c r="I15664" t="s">
        <v>46466</v>
      </c>
      <c r="J15664" s="7">
        <v>15.49</v>
      </c>
      <c r="K15664" s="7">
        <v>49.24</v>
      </c>
      <c r="M15664" t="s">
        <v>36</v>
      </c>
      <c r="N15664" t="str">
        <f>IF(AND(PESQUISA!$B$3&lt;&gt;"",OR(PESQUISA!$B$4="TODAS",B15664=PESQUISA!$B$4),ISNUMBER(SEARCH(PESQUISA!$B$3,D15664))),ROW()-1,"")</f>
        <v/>
      </c>
    </row>
    <row r="15665" spans="1:14" x14ac:dyDescent="0.3">
      <c r="A15665" t="s">
        <v>47179</v>
      </c>
      <c r="B15665" t="s">
        <v>46460</v>
      </c>
      <c r="C15665" t="s">
        <v>47180</v>
      </c>
      <c r="D15665" t="s">
        <v>47181</v>
      </c>
      <c r="E15665" t="s">
        <v>46488</v>
      </c>
      <c r="F15665" s="7">
        <v>43.57</v>
      </c>
      <c r="G15665" t="s">
        <v>46464</v>
      </c>
      <c r="H15665" t="s">
        <v>46465</v>
      </c>
      <c r="I15665" t="s">
        <v>46466</v>
      </c>
      <c r="J15665" s="7">
        <v>27.28</v>
      </c>
      <c r="K15665" s="7">
        <v>16.29</v>
      </c>
      <c r="M15665" t="s">
        <v>36</v>
      </c>
      <c r="N15665" t="str">
        <f>IF(AND(PESQUISA!$B$3&lt;&gt;"",OR(PESQUISA!$B$4="TODAS",B15665=PESQUISA!$B$4),ISNUMBER(SEARCH(PESQUISA!$B$3,D15665))),ROW()-1,"")</f>
        <v/>
      </c>
    </row>
    <row r="15666" spans="1:14" x14ac:dyDescent="0.3">
      <c r="A15666" t="s">
        <v>47182</v>
      </c>
      <c r="B15666" t="s">
        <v>46460</v>
      </c>
      <c r="C15666" t="s">
        <v>47183</v>
      </c>
      <c r="D15666" t="s">
        <v>47184</v>
      </c>
      <c r="E15666" t="s">
        <v>46488</v>
      </c>
      <c r="F15666" s="7">
        <v>64.930000000000007</v>
      </c>
      <c r="G15666" t="s">
        <v>46464</v>
      </c>
      <c r="H15666" t="s">
        <v>46465</v>
      </c>
      <c r="I15666" t="s">
        <v>46466</v>
      </c>
      <c r="J15666" s="7">
        <v>40.5</v>
      </c>
      <c r="K15666" s="7">
        <v>24.43</v>
      </c>
      <c r="M15666" t="s">
        <v>36</v>
      </c>
      <c r="N15666" t="str">
        <f>IF(AND(PESQUISA!$B$3&lt;&gt;"",OR(PESQUISA!$B$4="TODAS",B15666=PESQUISA!$B$4),ISNUMBER(SEARCH(PESQUISA!$B$3,D15666))),ROW()-1,"")</f>
        <v/>
      </c>
    </row>
    <row r="15667" spans="1:14" x14ac:dyDescent="0.3">
      <c r="A15667" t="s">
        <v>47185</v>
      </c>
      <c r="B15667" t="s">
        <v>46460</v>
      </c>
      <c r="C15667" t="s">
        <v>47186</v>
      </c>
      <c r="D15667" t="s">
        <v>47187</v>
      </c>
      <c r="E15667" t="s">
        <v>46488</v>
      </c>
      <c r="F15667" s="7">
        <v>77.59</v>
      </c>
      <c r="G15667" t="s">
        <v>46464</v>
      </c>
      <c r="H15667" t="s">
        <v>46465</v>
      </c>
      <c r="I15667" t="s">
        <v>46466</v>
      </c>
      <c r="J15667" s="7">
        <v>45</v>
      </c>
      <c r="K15667" s="7">
        <v>32.590000000000003</v>
      </c>
      <c r="M15667" t="s">
        <v>36</v>
      </c>
      <c r="N15667" t="str">
        <f>IF(AND(PESQUISA!$B$3&lt;&gt;"",OR(PESQUISA!$B$4="TODAS",B15667=PESQUISA!$B$4),ISNUMBER(SEARCH(PESQUISA!$B$3,D15667))),ROW()-1,"")</f>
        <v/>
      </c>
    </row>
    <row r="15668" spans="1:14" x14ac:dyDescent="0.3">
      <c r="A15668" t="s">
        <v>47188</v>
      </c>
      <c r="B15668" t="s">
        <v>46460</v>
      </c>
      <c r="C15668" t="s">
        <v>47189</v>
      </c>
      <c r="D15668" t="s">
        <v>47190</v>
      </c>
      <c r="E15668" t="s">
        <v>46488</v>
      </c>
      <c r="F15668" s="7">
        <v>93.8</v>
      </c>
      <c r="G15668" t="s">
        <v>46464</v>
      </c>
      <c r="H15668" t="s">
        <v>46465</v>
      </c>
      <c r="I15668" t="s">
        <v>46466</v>
      </c>
      <c r="J15668" s="7">
        <v>58.5</v>
      </c>
      <c r="K15668" s="7">
        <v>35.299999999999997</v>
      </c>
      <c r="M15668" t="s">
        <v>36</v>
      </c>
      <c r="N15668" t="str">
        <f>IF(AND(PESQUISA!$B$3&lt;&gt;"",OR(PESQUISA!$B$4="TODAS",B15668=PESQUISA!$B$4),ISNUMBER(SEARCH(PESQUISA!$B$3,D15668))),ROW()-1,"")</f>
        <v/>
      </c>
    </row>
    <row r="15669" spans="1:14" x14ac:dyDescent="0.3">
      <c r="A15669" t="s">
        <v>47191</v>
      </c>
      <c r="B15669" t="s">
        <v>46460</v>
      </c>
      <c r="C15669" t="s">
        <v>47192</v>
      </c>
      <c r="D15669" t="s">
        <v>47193</v>
      </c>
      <c r="E15669" t="s">
        <v>46488</v>
      </c>
      <c r="F15669" s="7">
        <v>41.5</v>
      </c>
      <c r="G15669" t="s">
        <v>46464</v>
      </c>
      <c r="H15669" t="s">
        <v>46465</v>
      </c>
      <c r="I15669" t="s">
        <v>46466</v>
      </c>
      <c r="J15669" s="7">
        <v>25.21</v>
      </c>
      <c r="K15669" s="7">
        <v>16.29</v>
      </c>
      <c r="M15669" t="s">
        <v>36</v>
      </c>
      <c r="N15669" t="str">
        <f>IF(AND(PESQUISA!$B$3&lt;&gt;"",OR(PESQUISA!$B$4="TODAS",B15669=PESQUISA!$B$4),ISNUMBER(SEARCH(PESQUISA!$B$3,D15669))),ROW()-1,"")</f>
        <v/>
      </c>
    </row>
    <row r="15670" spans="1:14" x14ac:dyDescent="0.3">
      <c r="A15670" t="s">
        <v>47194</v>
      </c>
      <c r="B15670" t="s">
        <v>46460</v>
      </c>
      <c r="C15670" t="s">
        <v>47195</v>
      </c>
      <c r="D15670" t="s">
        <v>47196</v>
      </c>
      <c r="E15670" t="s">
        <v>46488</v>
      </c>
      <c r="F15670" s="7">
        <v>70.290000000000006</v>
      </c>
      <c r="G15670" t="s">
        <v>46464</v>
      </c>
      <c r="H15670" t="s">
        <v>46465</v>
      </c>
      <c r="I15670" t="s">
        <v>46466</v>
      </c>
      <c r="J15670" s="7">
        <v>45.86</v>
      </c>
      <c r="K15670" s="7">
        <v>24.43</v>
      </c>
      <c r="M15670" t="s">
        <v>36</v>
      </c>
      <c r="N15670" t="str">
        <f>IF(AND(PESQUISA!$B$3&lt;&gt;"",OR(PESQUISA!$B$4="TODAS",B15670=PESQUISA!$B$4),ISNUMBER(SEARCH(PESQUISA!$B$3,D15670))),ROW()-1,"")</f>
        <v/>
      </c>
    </row>
    <row r="15671" spans="1:14" x14ac:dyDescent="0.3">
      <c r="A15671" t="s">
        <v>47197</v>
      </c>
      <c r="B15671" t="s">
        <v>46460</v>
      </c>
      <c r="C15671" t="s">
        <v>47198</v>
      </c>
      <c r="D15671" t="s">
        <v>47199</v>
      </c>
      <c r="E15671" t="s">
        <v>46488</v>
      </c>
      <c r="F15671" s="7">
        <v>128.05000000000001</v>
      </c>
      <c r="G15671" t="s">
        <v>46464</v>
      </c>
      <c r="H15671" t="s">
        <v>46465</v>
      </c>
      <c r="I15671" t="s">
        <v>46466</v>
      </c>
      <c r="J15671" s="7">
        <v>95.46</v>
      </c>
      <c r="K15671" s="7">
        <v>32.590000000000003</v>
      </c>
      <c r="M15671" t="s">
        <v>36</v>
      </c>
      <c r="N15671" t="str">
        <f>IF(AND(PESQUISA!$B$3&lt;&gt;"",OR(PESQUISA!$B$4="TODAS",B15671=PESQUISA!$B$4),ISNUMBER(SEARCH(PESQUISA!$B$3,D15671))),ROW()-1,"")</f>
        <v/>
      </c>
    </row>
    <row r="15672" spans="1:14" x14ac:dyDescent="0.3">
      <c r="A15672" t="s">
        <v>47200</v>
      </c>
      <c r="B15672" t="s">
        <v>46460</v>
      </c>
      <c r="C15672" t="s">
        <v>47201</v>
      </c>
      <c r="D15672" t="s">
        <v>47202</v>
      </c>
      <c r="E15672" t="s">
        <v>46488</v>
      </c>
      <c r="F15672" s="7">
        <v>143.08000000000001</v>
      </c>
      <c r="G15672" t="s">
        <v>46464</v>
      </c>
      <c r="H15672" t="s">
        <v>46465</v>
      </c>
      <c r="I15672" t="s">
        <v>46466</v>
      </c>
      <c r="J15672" s="7">
        <v>107.78</v>
      </c>
      <c r="K15672" s="7">
        <v>35.299999999999997</v>
      </c>
      <c r="M15672" t="s">
        <v>36</v>
      </c>
      <c r="N15672" t="str">
        <f>IF(AND(PESQUISA!$B$3&lt;&gt;"",OR(PESQUISA!$B$4="TODAS",B15672=PESQUISA!$B$4),ISNUMBER(SEARCH(PESQUISA!$B$3,D15672))),ROW()-1,"")</f>
        <v/>
      </c>
    </row>
    <row r="15673" spans="1:14" x14ac:dyDescent="0.3">
      <c r="A15673" t="s">
        <v>47203</v>
      </c>
      <c r="B15673" t="s">
        <v>46460</v>
      </c>
      <c r="C15673" t="s">
        <v>47204</v>
      </c>
      <c r="D15673" t="s">
        <v>47205</v>
      </c>
      <c r="E15673" t="s">
        <v>46488</v>
      </c>
      <c r="F15673" s="7">
        <v>1.24</v>
      </c>
      <c r="G15673" t="s">
        <v>46464</v>
      </c>
      <c r="H15673" t="s">
        <v>46465</v>
      </c>
      <c r="I15673" t="s">
        <v>46466</v>
      </c>
      <c r="J15673" s="7">
        <v>1.24</v>
      </c>
      <c r="K15673" s="7">
        <v>0</v>
      </c>
      <c r="M15673" t="s">
        <v>36</v>
      </c>
      <c r="N15673" t="str">
        <f>IF(AND(PESQUISA!$B$3&lt;&gt;"",OR(PESQUISA!$B$4="TODAS",B15673=PESQUISA!$B$4),ISNUMBER(SEARCH(PESQUISA!$B$3,D15673))),ROW()-1,"")</f>
        <v/>
      </c>
    </row>
    <row r="15674" spans="1:14" x14ac:dyDescent="0.3">
      <c r="A15674" t="s">
        <v>47206</v>
      </c>
      <c r="B15674" t="s">
        <v>46460</v>
      </c>
      <c r="C15674" t="s">
        <v>47207</v>
      </c>
      <c r="D15674" t="s">
        <v>47208</v>
      </c>
      <c r="E15674" t="s">
        <v>46488</v>
      </c>
      <c r="F15674" s="7">
        <v>0.11</v>
      </c>
      <c r="G15674" t="s">
        <v>46464</v>
      </c>
      <c r="H15674" t="s">
        <v>46465</v>
      </c>
      <c r="I15674" t="s">
        <v>46466</v>
      </c>
      <c r="J15674" s="7">
        <v>0.11</v>
      </c>
      <c r="K15674" s="7">
        <v>0</v>
      </c>
      <c r="M15674" t="s">
        <v>36</v>
      </c>
      <c r="N15674" t="str">
        <f>IF(AND(PESQUISA!$B$3&lt;&gt;"",OR(PESQUISA!$B$4="TODAS",B15674=PESQUISA!$B$4),ISNUMBER(SEARCH(PESQUISA!$B$3,D15674))),ROW()-1,"")</f>
        <v/>
      </c>
    </row>
    <row r="15675" spans="1:14" x14ac:dyDescent="0.3">
      <c r="A15675" t="s">
        <v>47209</v>
      </c>
      <c r="B15675" t="s">
        <v>46460</v>
      </c>
      <c r="C15675" t="s">
        <v>47210</v>
      </c>
      <c r="D15675" t="s">
        <v>47211</v>
      </c>
      <c r="E15675" t="s">
        <v>46488</v>
      </c>
      <c r="F15675" s="7">
        <v>0.22</v>
      </c>
      <c r="G15675" t="s">
        <v>46464</v>
      </c>
      <c r="H15675" t="s">
        <v>46465</v>
      </c>
      <c r="I15675" t="s">
        <v>46466</v>
      </c>
      <c r="J15675" s="7">
        <v>0.22</v>
      </c>
      <c r="K15675" s="7">
        <v>0</v>
      </c>
      <c r="M15675" t="s">
        <v>36</v>
      </c>
      <c r="N15675" t="str">
        <f>IF(AND(PESQUISA!$B$3&lt;&gt;"",OR(PESQUISA!$B$4="TODAS",B15675=PESQUISA!$B$4),ISNUMBER(SEARCH(PESQUISA!$B$3,D15675))),ROW()-1,"")</f>
        <v/>
      </c>
    </row>
    <row r="15676" spans="1:14" x14ac:dyDescent="0.3">
      <c r="A15676" t="s">
        <v>47212</v>
      </c>
      <c r="B15676" t="s">
        <v>46460</v>
      </c>
      <c r="C15676" t="s">
        <v>47213</v>
      </c>
      <c r="D15676" t="s">
        <v>47214</v>
      </c>
      <c r="E15676" t="s">
        <v>46626</v>
      </c>
      <c r="F15676" s="7">
        <v>25.18</v>
      </c>
      <c r="G15676" t="s">
        <v>46464</v>
      </c>
      <c r="H15676" t="s">
        <v>46465</v>
      </c>
      <c r="I15676" t="s">
        <v>46466</v>
      </c>
      <c r="J15676" s="7">
        <v>11.61</v>
      </c>
      <c r="K15676" s="7">
        <v>13.57</v>
      </c>
      <c r="M15676" t="s">
        <v>36</v>
      </c>
      <c r="N15676" t="str">
        <f>IF(AND(PESQUISA!$B$3&lt;&gt;"",OR(PESQUISA!$B$4="TODAS",B15676=PESQUISA!$B$4),ISNUMBER(SEARCH(PESQUISA!$B$3,D15676))),ROW()-1,"")</f>
        <v/>
      </c>
    </row>
    <row r="15677" spans="1:14" x14ac:dyDescent="0.3">
      <c r="A15677" t="s">
        <v>47215</v>
      </c>
      <c r="B15677" t="s">
        <v>46460</v>
      </c>
      <c r="C15677" t="s">
        <v>47216</v>
      </c>
      <c r="D15677" t="s">
        <v>47217</v>
      </c>
      <c r="E15677" t="s">
        <v>46626</v>
      </c>
      <c r="F15677" s="7">
        <v>28.18</v>
      </c>
      <c r="G15677" t="s">
        <v>46464</v>
      </c>
      <c r="H15677" t="s">
        <v>46465</v>
      </c>
      <c r="I15677" t="s">
        <v>46466</v>
      </c>
      <c r="J15677" s="7">
        <v>14.61</v>
      </c>
      <c r="K15677" s="7">
        <v>13.57</v>
      </c>
      <c r="M15677" t="s">
        <v>36</v>
      </c>
      <c r="N15677" t="str">
        <f>IF(AND(PESQUISA!$B$3&lt;&gt;"",OR(PESQUISA!$B$4="TODAS",B15677=PESQUISA!$B$4),ISNUMBER(SEARCH(PESQUISA!$B$3,D15677))),ROW()-1,"")</f>
        <v/>
      </c>
    </row>
    <row r="15678" spans="1:14" x14ac:dyDescent="0.3">
      <c r="A15678" t="s">
        <v>47218</v>
      </c>
      <c r="B15678" t="s">
        <v>46460</v>
      </c>
      <c r="C15678" t="s">
        <v>47219</v>
      </c>
      <c r="D15678" t="s">
        <v>47220</v>
      </c>
      <c r="E15678" t="s">
        <v>46626</v>
      </c>
      <c r="F15678" s="7">
        <v>36.33</v>
      </c>
      <c r="G15678" t="s">
        <v>46464</v>
      </c>
      <c r="H15678" t="s">
        <v>46465</v>
      </c>
      <c r="I15678" t="s">
        <v>46466</v>
      </c>
      <c r="J15678" s="7">
        <v>22.76</v>
      </c>
      <c r="K15678" s="7">
        <v>13.57</v>
      </c>
      <c r="M15678" t="s">
        <v>36</v>
      </c>
      <c r="N15678" t="str">
        <f>IF(AND(PESQUISA!$B$3&lt;&gt;"",OR(PESQUISA!$B$4="TODAS",B15678=PESQUISA!$B$4),ISNUMBER(SEARCH(PESQUISA!$B$3,D15678))),ROW()-1,"")</f>
        <v/>
      </c>
    </row>
    <row r="15679" spans="1:14" x14ac:dyDescent="0.3">
      <c r="A15679" t="s">
        <v>47221</v>
      </c>
      <c r="B15679" t="s">
        <v>46460</v>
      </c>
      <c r="C15679" t="s">
        <v>47222</v>
      </c>
      <c r="D15679" t="s">
        <v>47223</v>
      </c>
      <c r="E15679" t="s">
        <v>46626</v>
      </c>
      <c r="F15679" s="7">
        <v>43.18</v>
      </c>
      <c r="G15679" t="s">
        <v>46464</v>
      </c>
      <c r="H15679" t="s">
        <v>46465</v>
      </c>
      <c r="I15679" t="s">
        <v>46466</v>
      </c>
      <c r="J15679" s="7">
        <v>29.61</v>
      </c>
      <c r="K15679" s="7">
        <v>13.57</v>
      </c>
      <c r="M15679" t="s">
        <v>36</v>
      </c>
      <c r="N15679" t="str">
        <f>IF(AND(PESQUISA!$B$3&lt;&gt;"",OR(PESQUISA!$B$4="TODAS",B15679=PESQUISA!$B$4),ISNUMBER(SEARCH(PESQUISA!$B$3,D15679))),ROW()-1,"")</f>
        <v/>
      </c>
    </row>
    <row r="15680" spans="1:14" x14ac:dyDescent="0.3">
      <c r="A15680" t="s">
        <v>47224</v>
      </c>
      <c r="B15680" t="s">
        <v>46460</v>
      </c>
      <c r="C15680" t="s">
        <v>47225</v>
      </c>
      <c r="D15680" t="s">
        <v>47226</v>
      </c>
      <c r="E15680" t="s">
        <v>46626</v>
      </c>
      <c r="F15680" s="7">
        <v>48.18</v>
      </c>
      <c r="G15680" t="s">
        <v>46464</v>
      </c>
      <c r="H15680" t="s">
        <v>46465</v>
      </c>
      <c r="I15680" t="s">
        <v>46466</v>
      </c>
      <c r="J15680" s="7">
        <v>34.61</v>
      </c>
      <c r="K15680" s="7">
        <v>13.57</v>
      </c>
      <c r="M15680" t="s">
        <v>36</v>
      </c>
      <c r="N15680" t="str">
        <f>IF(AND(PESQUISA!$B$3&lt;&gt;"",OR(PESQUISA!$B$4="TODAS",B15680=PESQUISA!$B$4),ISNUMBER(SEARCH(PESQUISA!$B$3,D15680))),ROW()-1,"")</f>
        <v/>
      </c>
    </row>
    <row r="15681" spans="1:14" x14ac:dyDescent="0.3">
      <c r="A15681" t="s">
        <v>47227</v>
      </c>
      <c r="B15681" t="s">
        <v>46460</v>
      </c>
      <c r="C15681" t="s">
        <v>47228</v>
      </c>
      <c r="D15681" t="s">
        <v>47229</v>
      </c>
      <c r="E15681" t="s">
        <v>46544</v>
      </c>
      <c r="F15681" s="7">
        <v>144.9</v>
      </c>
      <c r="G15681" t="s">
        <v>46464</v>
      </c>
      <c r="H15681" t="s">
        <v>46465</v>
      </c>
      <c r="I15681" t="s">
        <v>46466</v>
      </c>
      <c r="J15681" s="7">
        <v>108.51</v>
      </c>
      <c r="K15681" s="7">
        <v>36.39</v>
      </c>
      <c r="M15681" t="s">
        <v>36</v>
      </c>
      <c r="N15681" t="str">
        <f>IF(AND(PESQUISA!$B$3&lt;&gt;"",OR(PESQUISA!$B$4="TODAS",B15681=PESQUISA!$B$4),ISNUMBER(SEARCH(PESQUISA!$B$3,D15681))),ROW()-1,"")</f>
        <v/>
      </c>
    </row>
    <row r="15682" spans="1:14" x14ac:dyDescent="0.3">
      <c r="A15682" t="s">
        <v>47230</v>
      </c>
      <c r="B15682" t="s">
        <v>46460</v>
      </c>
      <c r="C15682" t="s">
        <v>47231</v>
      </c>
      <c r="D15682" t="s">
        <v>47232</v>
      </c>
      <c r="E15682" t="s">
        <v>46544</v>
      </c>
      <c r="F15682" s="7">
        <v>213.88</v>
      </c>
      <c r="G15682" t="s">
        <v>46464</v>
      </c>
      <c r="H15682" t="s">
        <v>46465</v>
      </c>
      <c r="I15682" t="s">
        <v>46466</v>
      </c>
      <c r="J15682" s="7">
        <v>177.49</v>
      </c>
      <c r="K15682" s="7">
        <v>36.39</v>
      </c>
      <c r="M15682" t="s">
        <v>36</v>
      </c>
      <c r="N15682" t="str">
        <f>IF(AND(PESQUISA!$B$3&lt;&gt;"",OR(PESQUISA!$B$4="TODAS",B15682=PESQUISA!$B$4),ISNUMBER(SEARCH(PESQUISA!$B$3,D15682))),ROW()-1,"")</f>
        <v/>
      </c>
    </row>
    <row r="15683" spans="1:14" x14ac:dyDescent="0.3">
      <c r="A15683" t="s">
        <v>47233</v>
      </c>
      <c r="B15683" t="s">
        <v>46460</v>
      </c>
      <c r="C15683" t="s">
        <v>47234</v>
      </c>
      <c r="D15683" t="s">
        <v>47235</v>
      </c>
      <c r="E15683" t="s">
        <v>46544</v>
      </c>
      <c r="F15683" s="7">
        <v>206.26</v>
      </c>
      <c r="G15683" t="s">
        <v>46464</v>
      </c>
      <c r="H15683" t="s">
        <v>46465</v>
      </c>
      <c r="I15683" t="s">
        <v>46466</v>
      </c>
      <c r="J15683" s="7">
        <v>169.87</v>
      </c>
      <c r="K15683" s="7">
        <v>36.39</v>
      </c>
      <c r="M15683" t="s">
        <v>36</v>
      </c>
      <c r="N15683" t="str">
        <f>IF(AND(PESQUISA!$B$3&lt;&gt;"",OR(PESQUISA!$B$4="TODAS",B15683=PESQUISA!$B$4),ISNUMBER(SEARCH(PESQUISA!$B$3,D15683))),ROW()-1,"")</f>
        <v/>
      </c>
    </row>
    <row r="15684" spans="1:14" x14ac:dyDescent="0.3">
      <c r="A15684" t="s">
        <v>47236</v>
      </c>
      <c r="B15684" t="s">
        <v>46460</v>
      </c>
      <c r="C15684" t="s">
        <v>47237</v>
      </c>
      <c r="D15684" t="s">
        <v>47238</v>
      </c>
      <c r="E15684" t="s">
        <v>46544</v>
      </c>
      <c r="F15684" s="7">
        <v>322.43</v>
      </c>
      <c r="G15684" t="s">
        <v>46464</v>
      </c>
      <c r="H15684" t="s">
        <v>46465</v>
      </c>
      <c r="I15684" t="s">
        <v>46466</v>
      </c>
      <c r="J15684" s="7">
        <v>286.04000000000002</v>
      </c>
      <c r="K15684" s="7">
        <v>36.39</v>
      </c>
      <c r="M15684" t="s">
        <v>36</v>
      </c>
      <c r="N15684" t="str">
        <f>IF(AND(PESQUISA!$B$3&lt;&gt;"",OR(PESQUISA!$B$4="TODAS",B15684=PESQUISA!$B$4),ISNUMBER(SEARCH(PESQUISA!$B$3,D15684))),ROW()-1,"")</f>
        <v/>
      </c>
    </row>
    <row r="15685" spans="1:14" x14ac:dyDescent="0.3">
      <c r="A15685" t="s">
        <v>47239</v>
      </c>
      <c r="B15685" t="s">
        <v>46460</v>
      </c>
      <c r="C15685" t="s">
        <v>47240</v>
      </c>
      <c r="D15685" t="s">
        <v>47241</v>
      </c>
      <c r="E15685" t="s">
        <v>46544</v>
      </c>
      <c r="F15685" s="7">
        <v>269.57</v>
      </c>
      <c r="G15685" t="s">
        <v>46464</v>
      </c>
      <c r="H15685" t="s">
        <v>46465</v>
      </c>
      <c r="I15685" t="s">
        <v>46466</v>
      </c>
      <c r="J15685" s="7">
        <v>233.18</v>
      </c>
      <c r="K15685" s="7">
        <v>36.39</v>
      </c>
      <c r="M15685" t="s">
        <v>36</v>
      </c>
      <c r="N15685" t="str">
        <f>IF(AND(PESQUISA!$B$3&lt;&gt;"",OR(PESQUISA!$B$4="TODAS",B15685=PESQUISA!$B$4),ISNUMBER(SEARCH(PESQUISA!$B$3,D15685))),ROW()-1,"")</f>
        <v/>
      </c>
    </row>
    <row r="15686" spans="1:14" x14ac:dyDescent="0.3">
      <c r="A15686" t="s">
        <v>47242</v>
      </c>
      <c r="B15686" t="s">
        <v>46460</v>
      </c>
      <c r="C15686" t="s">
        <v>47243</v>
      </c>
      <c r="D15686" t="s">
        <v>47244</v>
      </c>
      <c r="E15686" t="s">
        <v>46544</v>
      </c>
      <c r="F15686" s="7">
        <v>119.48</v>
      </c>
      <c r="G15686" t="s">
        <v>46464</v>
      </c>
      <c r="H15686" t="s">
        <v>46465</v>
      </c>
      <c r="I15686" t="s">
        <v>46466</v>
      </c>
      <c r="J15686" s="7">
        <v>83.09</v>
      </c>
      <c r="K15686" s="7">
        <v>36.39</v>
      </c>
      <c r="M15686" t="s">
        <v>36</v>
      </c>
      <c r="N15686" t="str">
        <f>IF(AND(PESQUISA!$B$3&lt;&gt;"",OR(PESQUISA!$B$4="TODAS",B15686=PESQUISA!$B$4),ISNUMBER(SEARCH(PESQUISA!$B$3,D15686))),ROW()-1,"")</f>
        <v/>
      </c>
    </row>
    <row r="15687" spans="1:14" x14ac:dyDescent="0.3">
      <c r="A15687" t="s">
        <v>47245</v>
      </c>
      <c r="B15687" t="s">
        <v>46460</v>
      </c>
      <c r="C15687" t="s">
        <v>47246</v>
      </c>
      <c r="D15687" t="s">
        <v>47247</v>
      </c>
      <c r="E15687" t="s">
        <v>46544</v>
      </c>
      <c r="F15687" s="7">
        <v>260.12</v>
      </c>
      <c r="G15687" t="s">
        <v>46464</v>
      </c>
      <c r="H15687" t="s">
        <v>46465</v>
      </c>
      <c r="I15687" t="s">
        <v>46466</v>
      </c>
      <c r="J15687" s="7">
        <v>223.73</v>
      </c>
      <c r="K15687" s="7">
        <v>36.39</v>
      </c>
      <c r="M15687" t="s">
        <v>36</v>
      </c>
      <c r="N15687" t="str">
        <f>IF(AND(PESQUISA!$B$3&lt;&gt;"",OR(PESQUISA!$B$4="TODAS",B15687=PESQUISA!$B$4),ISNUMBER(SEARCH(PESQUISA!$B$3,D15687))),ROW()-1,"")</f>
        <v/>
      </c>
    </row>
    <row r="15688" spans="1:14" x14ac:dyDescent="0.3">
      <c r="A15688" t="s">
        <v>47248</v>
      </c>
      <c r="B15688" t="s">
        <v>46460</v>
      </c>
      <c r="C15688" t="s">
        <v>47249</v>
      </c>
      <c r="D15688" t="s">
        <v>47250</v>
      </c>
      <c r="E15688" t="s">
        <v>46544</v>
      </c>
      <c r="F15688" s="7">
        <v>394.35</v>
      </c>
      <c r="G15688" t="s">
        <v>46464</v>
      </c>
      <c r="H15688" t="s">
        <v>46465</v>
      </c>
      <c r="I15688" t="s">
        <v>46466</v>
      </c>
      <c r="J15688" s="7">
        <v>357.96</v>
      </c>
      <c r="K15688" s="7">
        <v>36.39</v>
      </c>
      <c r="M15688" t="s">
        <v>36</v>
      </c>
      <c r="N15688" t="str">
        <f>IF(AND(PESQUISA!$B$3&lt;&gt;"",OR(PESQUISA!$B$4="TODAS",B15688=PESQUISA!$B$4),ISNUMBER(SEARCH(PESQUISA!$B$3,D15688))),ROW()-1,"")</f>
        <v/>
      </c>
    </row>
    <row r="15689" spans="1:14" x14ac:dyDescent="0.3">
      <c r="A15689" t="s">
        <v>47251</v>
      </c>
      <c r="B15689" t="s">
        <v>46460</v>
      </c>
      <c r="C15689" t="s">
        <v>47252</v>
      </c>
      <c r="D15689" t="s">
        <v>47253</v>
      </c>
      <c r="E15689" t="s">
        <v>46544</v>
      </c>
      <c r="F15689" s="7">
        <v>178.45</v>
      </c>
      <c r="G15689" t="s">
        <v>46464</v>
      </c>
      <c r="H15689" t="s">
        <v>46465</v>
      </c>
      <c r="I15689" t="s">
        <v>46466</v>
      </c>
      <c r="J15689" s="7">
        <v>142.06</v>
      </c>
      <c r="K15689" s="7">
        <v>36.39</v>
      </c>
      <c r="M15689" t="s">
        <v>36</v>
      </c>
      <c r="N15689" t="str">
        <f>IF(AND(PESQUISA!$B$3&lt;&gt;"",OR(PESQUISA!$B$4="TODAS",B15689=PESQUISA!$B$4),ISNUMBER(SEARCH(PESQUISA!$B$3,D15689))),ROW()-1,"")</f>
        <v/>
      </c>
    </row>
    <row r="15690" spans="1:14" x14ac:dyDescent="0.3">
      <c r="A15690" t="s">
        <v>47254</v>
      </c>
      <c r="B15690" t="s">
        <v>46460</v>
      </c>
      <c r="C15690" t="s">
        <v>47255</v>
      </c>
      <c r="D15690" t="s">
        <v>47256</v>
      </c>
      <c r="E15690" t="s">
        <v>46544</v>
      </c>
      <c r="F15690" s="7">
        <v>119.36</v>
      </c>
      <c r="G15690" t="s">
        <v>46464</v>
      </c>
      <c r="H15690" t="s">
        <v>46465</v>
      </c>
      <c r="I15690" t="s">
        <v>46466</v>
      </c>
      <c r="J15690" s="7">
        <v>82.97</v>
      </c>
      <c r="K15690" s="7">
        <v>36.39</v>
      </c>
      <c r="M15690" t="s">
        <v>36</v>
      </c>
      <c r="N15690" t="str">
        <f>IF(AND(PESQUISA!$B$3&lt;&gt;"",OR(PESQUISA!$B$4="TODAS",B15690=PESQUISA!$B$4),ISNUMBER(SEARCH(PESQUISA!$B$3,D15690))),ROW()-1,"")</f>
        <v/>
      </c>
    </row>
    <row r="15691" spans="1:14" x14ac:dyDescent="0.3">
      <c r="A15691" t="s">
        <v>47257</v>
      </c>
      <c r="B15691" t="s">
        <v>46460</v>
      </c>
      <c r="C15691" t="s">
        <v>47258</v>
      </c>
      <c r="D15691" t="s">
        <v>47259</v>
      </c>
      <c r="E15691" t="s">
        <v>46544</v>
      </c>
      <c r="F15691" s="7">
        <v>503.5</v>
      </c>
      <c r="G15691" t="s">
        <v>46464</v>
      </c>
      <c r="H15691" t="s">
        <v>46465</v>
      </c>
      <c r="I15691" t="s">
        <v>46466</v>
      </c>
      <c r="J15691" s="7">
        <v>467.11</v>
      </c>
      <c r="K15691" s="7">
        <v>36.39</v>
      </c>
      <c r="M15691" t="s">
        <v>36</v>
      </c>
      <c r="N15691" t="str">
        <f>IF(AND(PESQUISA!$B$3&lt;&gt;"",OR(PESQUISA!$B$4="TODAS",B15691=PESQUISA!$B$4),ISNUMBER(SEARCH(PESQUISA!$B$3,D15691))),ROW()-1,"")</f>
        <v/>
      </c>
    </row>
    <row r="15692" spans="1:14" x14ac:dyDescent="0.3">
      <c r="A15692" t="s">
        <v>47260</v>
      </c>
      <c r="B15692" t="s">
        <v>46460</v>
      </c>
      <c r="C15692" t="s">
        <v>47261</v>
      </c>
      <c r="D15692" t="s">
        <v>47262</v>
      </c>
      <c r="E15692" t="s">
        <v>46488</v>
      </c>
      <c r="F15692" s="7">
        <v>134.88</v>
      </c>
      <c r="G15692" t="s">
        <v>46464</v>
      </c>
      <c r="H15692" t="s">
        <v>46465</v>
      </c>
      <c r="I15692" t="s">
        <v>46466</v>
      </c>
      <c r="J15692" s="7">
        <v>80.56</v>
      </c>
      <c r="K15692" s="7">
        <v>54.32</v>
      </c>
      <c r="M15692" t="s">
        <v>36</v>
      </c>
      <c r="N15692" t="str">
        <f>IF(AND(PESQUISA!$B$3&lt;&gt;"",OR(PESQUISA!$B$4="TODAS",B15692=PESQUISA!$B$4),ISNUMBER(SEARCH(PESQUISA!$B$3,D15692))),ROW()-1,"")</f>
        <v/>
      </c>
    </row>
    <row r="15693" spans="1:14" x14ac:dyDescent="0.3">
      <c r="A15693" t="s">
        <v>47263</v>
      </c>
      <c r="B15693" t="s">
        <v>46460</v>
      </c>
      <c r="C15693" t="s">
        <v>47264</v>
      </c>
      <c r="D15693" t="s">
        <v>47265</v>
      </c>
      <c r="E15693" t="s">
        <v>46488</v>
      </c>
      <c r="F15693" s="7">
        <v>38.67</v>
      </c>
      <c r="G15693" t="s">
        <v>46464</v>
      </c>
      <c r="H15693" t="s">
        <v>46465</v>
      </c>
      <c r="I15693" t="s">
        <v>46466</v>
      </c>
      <c r="J15693" s="7">
        <v>22.38</v>
      </c>
      <c r="K15693" s="7">
        <v>16.29</v>
      </c>
      <c r="M15693" t="s">
        <v>36</v>
      </c>
      <c r="N15693" t="str">
        <f>IF(AND(PESQUISA!$B$3&lt;&gt;"",OR(PESQUISA!$B$4="TODAS",B15693=PESQUISA!$B$4),ISNUMBER(SEARCH(PESQUISA!$B$3,D15693))),ROW()-1,"")</f>
        <v/>
      </c>
    </row>
    <row r="15694" spans="1:14" x14ac:dyDescent="0.3">
      <c r="A15694" t="s">
        <v>47266</v>
      </c>
      <c r="B15694" t="s">
        <v>46460</v>
      </c>
      <c r="C15694" t="s">
        <v>47267</v>
      </c>
      <c r="D15694" t="s">
        <v>47268</v>
      </c>
      <c r="E15694" t="s">
        <v>46488</v>
      </c>
      <c r="F15694" s="7">
        <v>26.32</v>
      </c>
      <c r="G15694" t="s">
        <v>46464</v>
      </c>
      <c r="H15694" t="s">
        <v>46465</v>
      </c>
      <c r="I15694" t="s">
        <v>46466</v>
      </c>
      <c r="J15694" s="7">
        <v>10.029999999999999</v>
      </c>
      <c r="K15694" s="7">
        <v>16.29</v>
      </c>
      <c r="M15694" t="s">
        <v>36</v>
      </c>
      <c r="N15694" t="str">
        <f>IF(AND(PESQUISA!$B$3&lt;&gt;"",OR(PESQUISA!$B$4="TODAS",B15694=PESQUISA!$B$4),ISNUMBER(SEARCH(PESQUISA!$B$3,D15694))),ROW()-1,"")</f>
        <v/>
      </c>
    </row>
    <row r="15695" spans="1:14" x14ac:dyDescent="0.3">
      <c r="A15695" t="s">
        <v>47269</v>
      </c>
      <c r="B15695" t="s">
        <v>46460</v>
      </c>
      <c r="C15695" t="s">
        <v>47270</v>
      </c>
      <c r="D15695" t="s">
        <v>47271</v>
      </c>
      <c r="E15695" t="s">
        <v>46488</v>
      </c>
      <c r="F15695" s="7">
        <v>17.12</v>
      </c>
      <c r="G15695" t="s">
        <v>46464</v>
      </c>
      <c r="H15695" t="s">
        <v>46465</v>
      </c>
      <c r="I15695" t="s">
        <v>46466</v>
      </c>
      <c r="J15695" s="7">
        <v>6.26</v>
      </c>
      <c r="K15695" s="7">
        <v>10.86</v>
      </c>
      <c r="M15695" t="s">
        <v>36</v>
      </c>
      <c r="N15695" t="str">
        <f>IF(AND(PESQUISA!$B$3&lt;&gt;"",OR(PESQUISA!$B$4="TODAS",B15695=PESQUISA!$B$4),ISNUMBER(SEARCH(PESQUISA!$B$3,D15695))),ROW()-1,"")</f>
        <v/>
      </c>
    </row>
    <row r="15696" spans="1:14" x14ac:dyDescent="0.3">
      <c r="A15696" t="s">
        <v>47272</v>
      </c>
      <c r="B15696" t="s">
        <v>46460</v>
      </c>
      <c r="C15696" t="s">
        <v>47273</v>
      </c>
      <c r="D15696" t="s">
        <v>47274</v>
      </c>
      <c r="E15696" t="s">
        <v>46488</v>
      </c>
      <c r="F15696" s="7">
        <v>19.399999999999999</v>
      </c>
      <c r="G15696" t="s">
        <v>46464</v>
      </c>
      <c r="H15696" t="s">
        <v>46465</v>
      </c>
      <c r="I15696" t="s">
        <v>46466</v>
      </c>
      <c r="J15696" s="7">
        <v>8.5399999999999991</v>
      </c>
      <c r="K15696" s="7">
        <v>10.86</v>
      </c>
      <c r="M15696" t="s">
        <v>36</v>
      </c>
      <c r="N15696" t="str">
        <f>IF(AND(PESQUISA!$B$3&lt;&gt;"",OR(PESQUISA!$B$4="TODAS",B15696=PESQUISA!$B$4),ISNUMBER(SEARCH(PESQUISA!$B$3,D15696))),ROW()-1,"")</f>
        <v/>
      </c>
    </row>
    <row r="15697" spans="1:14" x14ac:dyDescent="0.3">
      <c r="A15697" t="s">
        <v>47275</v>
      </c>
      <c r="B15697" t="s">
        <v>46460</v>
      </c>
      <c r="C15697" t="s">
        <v>47276</v>
      </c>
      <c r="D15697" t="s">
        <v>47277</v>
      </c>
      <c r="E15697" t="s">
        <v>46488</v>
      </c>
      <c r="F15697" s="7">
        <v>21.8</v>
      </c>
      <c r="G15697" t="s">
        <v>46464</v>
      </c>
      <c r="H15697" t="s">
        <v>46465</v>
      </c>
      <c r="I15697" t="s">
        <v>46466</v>
      </c>
      <c r="J15697" s="7">
        <v>10.94</v>
      </c>
      <c r="K15697" s="7">
        <v>10.86</v>
      </c>
      <c r="M15697" t="s">
        <v>36</v>
      </c>
      <c r="N15697" t="str">
        <f>IF(AND(PESQUISA!$B$3&lt;&gt;"",OR(PESQUISA!$B$4="TODAS",B15697=PESQUISA!$B$4),ISNUMBER(SEARCH(PESQUISA!$B$3,D15697))),ROW()-1,"")</f>
        <v/>
      </c>
    </row>
    <row r="15698" spans="1:14" x14ac:dyDescent="0.3">
      <c r="A15698" t="s">
        <v>47278</v>
      </c>
      <c r="B15698" t="s">
        <v>46460</v>
      </c>
      <c r="C15698" t="s">
        <v>47279</v>
      </c>
      <c r="D15698" t="s">
        <v>47280</v>
      </c>
      <c r="E15698" t="s">
        <v>46488</v>
      </c>
      <c r="F15698" s="7">
        <v>24.46</v>
      </c>
      <c r="G15698" t="s">
        <v>46464</v>
      </c>
      <c r="H15698" t="s">
        <v>46465</v>
      </c>
      <c r="I15698" t="s">
        <v>46466</v>
      </c>
      <c r="J15698" s="7">
        <v>11.8</v>
      </c>
      <c r="K15698" s="7">
        <v>12.66</v>
      </c>
      <c r="M15698" t="s">
        <v>36</v>
      </c>
      <c r="N15698" t="str">
        <f>IF(AND(PESQUISA!$B$3&lt;&gt;"",OR(PESQUISA!$B$4="TODAS",B15698=PESQUISA!$B$4),ISNUMBER(SEARCH(PESQUISA!$B$3,D15698))),ROW()-1,"")</f>
        <v/>
      </c>
    </row>
    <row r="15699" spans="1:14" x14ac:dyDescent="0.3">
      <c r="A15699" t="s">
        <v>47281</v>
      </c>
      <c r="B15699" t="s">
        <v>46460</v>
      </c>
      <c r="C15699" t="s">
        <v>47282</v>
      </c>
      <c r="D15699" t="s">
        <v>47283</v>
      </c>
      <c r="E15699" t="s">
        <v>46488</v>
      </c>
      <c r="F15699" s="7">
        <v>27.31</v>
      </c>
      <c r="G15699" t="s">
        <v>46464</v>
      </c>
      <c r="H15699" t="s">
        <v>46465</v>
      </c>
      <c r="I15699" t="s">
        <v>46466</v>
      </c>
      <c r="J15699" s="7">
        <v>14.65</v>
      </c>
      <c r="K15699" s="7">
        <v>12.66</v>
      </c>
      <c r="M15699" t="s">
        <v>36</v>
      </c>
      <c r="N15699" t="str">
        <f>IF(AND(PESQUISA!$B$3&lt;&gt;"",OR(PESQUISA!$B$4="TODAS",B15699=PESQUISA!$B$4),ISNUMBER(SEARCH(PESQUISA!$B$3,D15699))),ROW()-1,"")</f>
        <v/>
      </c>
    </row>
    <row r="15700" spans="1:14" x14ac:dyDescent="0.3">
      <c r="A15700" t="s">
        <v>47284</v>
      </c>
      <c r="B15700" t="s">
        <v>46460</v>
      </c>
      <c r="C15700" t="s">
        <v>47285</v>
      </c>
      <c r="D15700" t="s">
        <v>47286</v>
      </c>
      <c r="E15700" t="s">
        <v>46488</v>
      </c>
      <c r="F15700" s="7">
        <v>27.54</v>
      </c>
      <c r="G15700" t="s">
        <v>46464</v>
      </c>
      <c r="H15700" t="s">
        <v>46465</v>
      </c>
      <c r="I15700" t="s">
        <v>46466</v>
      </c>
      <c r="J15700" s="7">
        <v>14.88</v>
      </c>
      <c r="K15700" s="7">
        <v>12.66</v>
      </c>
      <c r="M15700" t="s">
        <v>36</v>
      </c>
      <c r="N15700" t="str">
        <f>IF(AND(PESQUISA!$B$3&lt;&gt;"",OR(PESQUISA!$B$4="TODAS",B15700=PESQUISA!$B$4),ISNUMBER(SEARCH(PESQUISA!$B$3,D15700))),ROW()-1,"")</f>
        <v/>
      </c>
    </row>
    <row r="15701" spans="1:14" x14ac:dyDescent="0.3">
      <c r="A15701" t="s">
        <v>47287</v>
      </c>
      <c r="B15701" t="s">
        <v>46460</v>
      </c>
      <c r="C15701" t="s">
        <v>47288</v>
      </c>
      <c r="D15701" t="s">
        <v>47289</v>
      </c>
      <c r="E15701" t="s">
        <v>46488</v>
      </c>
      <c r="F15701" s="7">
        <v>31.43</v>
      </c>
      <c r="G15701" t="s">
        <v>46464</v>
      </c>
      <c r="H15701" t="s">
        <v>46465</v>
      </c>
      <c r="I15701" t="s">
        <v>46466</v>
      </c>
      <c r="J15701" s="7">
        <v>16.96</v>
      </c>
      <c r="K15701" s="7">
        <v>14.47</v>
      </c>
      <c r="M15701" t="s">
        <v>36</v>
      </c>
      <c r="N15701" t="str">
        <f>IF(AND(PESQUISA!$B$3&lt;&gt;"",OR(PESQUISA!$B$4="TODAS",B15701=PESQUISA!$B$4),ISNUMBER(SEARCH(PESQUISA!$B$3,D15701))),ROW()-1,"")</f>
        <v/>
      </c>
    </row>
    <row r="15702" spans="1:14" x14ac:dyDescent="0.3">
      <c r="A15702" t="s">
        <v>47290</v>
      </c>
      <c r="B15702" t="s">
        <v>46460</v>
      </c>
      <c r="C15702" t="s">
        <v>47291</v>
      </c>
      <c r="D15702" t="s">
        <v>47292</v>
      </c>
      <c r="E15702" t="s">
        <v>46488</v>
      </c>
      <c r="F15702" s="7">
        <v>71.19</v>
      </c>
      <c r="G15702" t="s">
        <v>46464</v>
      </c>
      <c r="H15702" t="s">
        <v>46465</v>
      </c>
      <c r="I15702" t="s">
        <v>46466</v>
      </c>
      <c r="J15702" s="7">
        <v>56.72</v>
      </c>
      <c r="K15702" s="7">
        <v>14.47</v>
      </c>
      <c r="M15702" t="s">
        <v>36</v>
      </c>
      <c r="N15702" t="str">
        <f>IF(AND(PESQUISA!$B$3&lt;&gt;"",OR(PESQUISA!$B$4="TODAS",B15702=PESQUISA!$B$4),ISNUMBER(SEARCH(PESQUISA!$B$3,D15702))),ROW()-1,"")</f>
        <v/>
      </c>
    </row>
    <row r="15703" spans="1:14" x14ac:dyDescent="0.3">
      <c r="A15703" t="s">
        <v>47293</v>
      </c>
      <c r="B15703" t="s">
        <v>46460</v>
      </c>
      <c r="C15703" t="s">
        <v>47294</v>
      </c>
      <c r="D15703" t="s">
        <v>47295</v>
      </c>
      <c r="E15703" t="s">
        <v>46488</v>
      </c>
      <c r="F15703" s="7">
        <v>86.27</v>
      </c>
      <c r="G15703" t="s">
        <v>46464</v>
      </c>
      <c r="H15703" t="s">
        <v>46465</v>
      </c>
      <c r="I15703" t="s">
        <v>46466</v>
      </c>
      <c r="J15703" s="7">
        <v>71.8</v>
      </c>
      <c r="K15703" s="7">
        <v>14.47</v>
      </c>
      <c r="M15703" t="s">
        <v>36</v>
      </c>
      <c r="N15703" t="str">
        <f>IF(AND(PESQUISA!$B$3&lt;&gt;"",OR(PESQUISA!$B$4="TODAS",B15703=PESQUISA!$B$4),ISNUMBER(SEARCH(PESQUISA!$B$3,D15703))),ROW()-1,"")</f>
        <v/>
      </c>
    </row>
    <row r="15704" spans="1:14" x14ac:dyDescent="0.3">
      <c r="A15704" t="s">
        <v>47296</v>
      </c>
      <c r="B15704" t="s">
        <v>46460</v>
      </c>
      <c r="C15704" t="s">
        <v>47297</v>
      </c>
      <c r="D15704" t="s">
        <v>47298</v>
      </c>
      <c r="E15704" t="s">
        <v>46488</v>
      </c>
      <c r="F15704" s="7">
        <v>91.12</v>
      </c>
      <c r="G15704" t="s">
        <v>46464</v>
      </c>
      <c r="H15704" t="s">
        <v>46465</v>
      </c>
      <c r="I15704" t="s">
        <v>46466</v>
      </c>
      <c r="J15704" s="7">
        <v>73.02</v>
      </c>
      <c r="K15704" s="7">
        <v>18.100000000000001</v>
      </c>
      <c r="M15704" t="s">
        <v>36</v>
      </c>
      <c r="N15704" t="str">
        <f>IF(AND(PESQUISA!$B$3&lt;&gt;"",OR(PESQUISA!$B$4="TODAS",B15704=PESQUISA!$B$4),ISNUMBER(SEARCH(PESQUISA!$B$3,D15704))),ROW()-1,"")</f>
        <v/>
      </c>
    </row>
    <row r="15705" spans="1:14" x14ac:dyDescent="0.3">
      <c r="A15705" t="s">
        <v>47299</v>
      </c>
      <c r="B15705" t="s">
        <v>46460</v>
      </c>
      <c r="C15705" t="s">
        <v>47300</v>
      </c>
      <c r="D15705" t="s">
        <v>47301</v>
      </c>
      <c r="E15705" t="s">
        <v>46488</v>
      </c>
      <c r="F15705" s="7">
        <v>100.32</v>
      </c>
      <c r="G15705" t="s">
        <v>46464</v>
      </c>
      <c r="H15705" t="s">
        <v>46465</v>
      </c>
      <c r="I15705" t="s">
        <v>46466</v>
      </c>
      <c r="J15705" s="7">
        <v>82.22</v>
      </c>
      <c r="K15705" s="7">
        <v>18.100000000000001</v>
      </c>
      <c r="M15705" t="s">
        <v>36</v>
      </c>
      <c r="N15705" t="str">
        <f>IF(AND(PESQUISA!$B$3&lt;&gt;"",OR(PESQUISA!$B$4="TODAS",B15705=PESQUISA!$B$4),ISNUMBER(SEARCH(PESQUISA!$B$3,D15705))),ROW()-1,"")</f>
        <v/>
      </c>
    </row>
    <row r="15706" spans="1:14" x14ac:dyDescent="0.3">
      <c r="A15706" t="s">
        <v>47302</v>
      </c>
      <c r="B15706" t="s">
        <v>46460</v>
      </c>
      <c r="C15706" t="s">
        <v>47303</v>
      </c>
      <c r="D15706" t="s">
        <v>47304</v>
      </c>
      <c r="E15706" t="s">
        <v>46488</v>
      </c>
      <c r="F15706" s="7">
        <v>232</v>
      </c>
      <c r="G15706" t="s">
        <v>46464</v>
      </c>
      <c r="H15706" t="s">
        <v>46465</v>
      </c>
      <c r="I15706" t="s">
        <v>46466</v>
      </c>
      <c r="J15706" s="7">
        <v>213.9</v>
      </c>
      <c r="K15706" s="7">
        <v>18.100000000000001</v>
      </c>
      <c r="M15706" t="s">
        <v>36</v>
      </c>
      <c r="N15706" t="str">
        <f>IF(AND(PESQUISA!$B$3&lt;&gt;"",OR(PESQUISA!$B$4="TODAS",B15706=PESQUISA!$B$4),ISNUMBER(SEARCH(PESQUISA!$B$3,D15706))),ROW()-1,"")</f>
        <v/>
      </c>
    </row>
    <row r="15707" spans="1:14" x14ac:dyDescent="0.3">
      <c r="A15707" t="s">
        <v>47305</v>
      </c>
      <c r="B15707" t="s">
        <v>46460</v>
      </c>
      <c r="C15707" t="s">
        <v>47306</v>
      </c>
      <c r="D15707" t="s">
        <v>47307</v>
      </c>
      <c r="E15707" t="s">
        <v>46488</v>
      </c>
      <c r="F15707" s="7">
        <v>67.180000000000007</v>
      </c>
      <c r="G15707" t="s">
        <v>46464</v>
      </c>
      <c r="H15707" t="s">
        <v>46465</v>
      </c>
      <c r="I15707" t="s">
        <v>46466</v>
      </c>
      <c r="J15707" s="7">
        <v>40.03</v>
      </c>
      <c r="K15707" s="7">
        <v>27.15</v>
      </c>
      <c r="M15707" t="s">
        <v>36</v>
      </c>
      <c r="N15707" t="str">
        <f>IF(AND(PESQUISA!$B$3&lt;&gt;"",OR(PESQUISA!$B$4="TODAS",B15707=PESQUISA!$B$4),ISNUMBER(SEARCH(PESQUISA!$B$3,D15707))),ROW()-1,"")</f>
        <v/>
      </c>
    </row>
    <row r="15708" spans="1:14" x14ac:dyDescent="0.3">
      <c r="A15708" t="s">
        <v>47308</v>
      </c>
      <c r="B15708" t="s">
        <v>46460</v>
      </c>
      <c r="C15708" t="s">
        <v>47309</v>
      </c>
      <c r="D15708" t="s">
        <v>47310</v>
      </c>
      <c r="E15708" t="s">
        <v>46488</v>
      </c>
      <c r="F15708" s="7">
        <v>69.06</v>
      </c>
      <c r="G15708" t="s">
        <v>46464</v>
      </c>
      <c r="H15708" t="s">
        <v>46465</v>
      </c>
      <c r="I15708" t="s">
        <v>46466</v>
      </c>
      <c r="J15708" s="7">
        <v>41.91</v>
      </c>
      <c r="K15708" s="7">
        <v>27.15</v>
      </c>
      <c r="M15708" t="s">
        <v>36</v>
      </c>
      <c r="N15708" t="str">
        <f>IF(AND(PESQUISA!$B$3&lt;&gt;"",OR(PESQUISA!$B$4="TODAS",B15708=PESQUISA!$B$4),ISNUMBER(SEARCH(PESQUISA!$B$3,D15708))),ROW()-1,"")</f>
        <v/>
      </c>
    </row>
    <row r="15709" spans="1:14" x14ac:dyDescent="0.3">
      <c r="A15709" t="s">
        <v>47311</v>
      </c>
      <c r="B15709" t="s">
        <v>46460</v>
      </c>
      <c r="C15709" t="s">
        <v>47312</v>
      </c>
      <c r="D15709" t="s">
        <v>47313</v>
      </c>
      <c r="E15709" t="s">
        <v>46488</v>
      </c>
      <c r="F15709" s="7">
        <v>9.7799999999999994</v>
      </c>
      <c r="G15709" t="s">
        <v>46464</v>
      </c>
      <c r="H15709" t="s">
        <v>46465</v>
      </c>
      <c r="I15709" t="s">
        <v>46466</v>
      </c>
      <c r="J15709" s="7">
        <v>5.98</v>
      </c>
      <c r="K15709" s="7">
        <v>3.8</v>
      </c>
      <c r="M15709" t="s">
        <v>36</v>
      </c>
      <c r="N15709" t="str">
        <f>IF(AND(PESQUISA!$B$3&lt;&gt;"",OR(PESQUISA!$B$4="TODAS",B15709=PESQUISA!$B$4),ISNUMBER(SEARCH(PESQUISA!$B$3,D15709))),ROW()-1,"")</f>
        <v/>
      </c>
    </row>
    <row r="15710" spans="1:14" x14ac:dyDescent="0.3">
      <c r="A15710" t="s">
        <v>47314</v>
      </c>
      <c r="B15710" t="s">
        <v>46460</v>
      </c>
      <c r="C15710" t="s">
        <v>47315</v>
      </c>
      <c r="D15710" t="s">
        <v>47316</v>
      </c>
      <c r="E15710" t="s">
        <v>46488</v>
      </c>
      <c r="F15710" s="7">
        <v>12.98</v>
      </c>
      <c r="G15710" t="s">
        <v>46464</v>
      </c>
      <c r="H15710" t="s">
        <v>46465</v>
      </c>
      <c r="I15710" t="s">
        <v>46466</v>
      </c>
      <c r="J15710" s="7">
        <v>7.56</v>
      </c>
      <c r="K15710" s="7">
        <v>5.42</v>
      </c>
      <c r="M15710" t="s">
        <v>36</v>
      </c>
      <c r="N15710" t="str">
        <f>IF(AND(PESQUISA!$B$3&lt;&gt;"",OR(PESQUISA!$B$4="TODAS",B15710=PESQUISA!$B$4),ISNUMBER(SEARCH(PESQUISA!$B$3,D15710))),ROW()-1,"")</f>
        <v/>
      </c>
    </row>
    <row r="15711" spans="1:14" x14ac:dyDescent="0.3">
      <c r="A15711" t="s">
        <v>47317</v>
      </c>
      <c r="B15711" t="s">
        <v>46460</v>
      </c>
      <c r="C15711" t="s">
        <v>47318</v>
      </c>
      <c r="D15711" t="s">
        <v>47319</v>
      </c>
      <c r="E15711" t="s">
        <v>46488</v>
      </c>
      <c r="F15711" s="7">
        <v>17.13</v>
      </c>
      <c r="G15711" t="s">
        <v>46464</v>
      </c>
      <c r="H15711" t="s">
        <v>46465</v>
      </c>
      <c r="I15711" t="s">
        <v>46466</v>
      </c>
      <c r="J15711" s="7">
        <v>10.08</v>
      </c>
      <c r="K15711" s="7">
        <v>7.05</v>
      </c>
      <c r="M15711" t="s">
        <v>36</v>
      </c>
      <c r="N15711" t="str">
        <f>IF(AND(PESQUISA!$B$3&lt;&gt;"",OR(PESQUISA!$B$4="TODAS",B15711=PESQUISA!$B$4),ISNUMBER(SEARCH(PESQUISA!$B$3,D15711))),ROW()-1,"")</f>
        <v/>
      </c>
    </row>
    <row r="15712" spans="1:14" x14ac:dyDescent="0.3">
      <c r="A15712" t="s">
        <v>47320</v>
      </c>
      <c r="B15712" t="s">
        <v>46460</v>
      </c>
      <c r="C15712" t="s">
        <v>47321</v>
      </c>
      <c r="D15712" t="s">
        <v>47322</v>
      </c>
      <c r="E15712" t="s">
        <v>46488</v>
      </c>
      <c r="F15712" s="7">
        <v>4.55</v>
      </c>
      <c r="G15712" t="s">
        <v>46464</v>
      </c>
      <c r="H15712" t="s">
        <v>46465</v>
      </c>
      <c r="I15712" t="s">
        <v>46466</v>
      </c>
      <c r="J15712" s="7">
        <v>3.47</v>
      </c>
      <c r="K15712" s="7">
        <v>1.08</v>
      </c>
      <c r="M15712" t="s">
        <v>36</v>
      </c>
      <c r="N15712" t="str">
        <f>IF(AND(PESQUISA!$B$3&lt;&gt;"",OR(PESQUISA!$B$4="TODAS",B15712=PESQUISA!$B$4),ISNUMBER(SEARCH(PESQUISA!$B$3,D15712))),ROW()-1,"")</f>
        <v/>
      </c>
    </row>
    <row r="15713" spans="1:14" x14ac:dyDescent="0.3">
      <c r="A15713" t="s">
        <v>47323</v>
      </c>
      <c r="B15713" t="s">
        <v>46460</v>
      </c>
      <c r="C15713" t="s">
        <v>47324</v>
      </c>
      <c r="D15713" t="s">
        <v>47325</v>
      </c>
      <c r="E15713" t="s">
        <v>46488</v>
      </c>
      <c r="F15713" s="7">
        <v>6.04</v>
      </c>
      <c r="G15713" t="s">
        <v>46464</v>
      </c>
      <c r="H15713" t="s">
        <v>46465</v>
      </c>
      <c r="I15713" t="s">
        <v>46466</v>
      </c>
      <c r="J15713" s="7">
        <v>4.42</v>
      </c>
      <c r="K15713" s="7">
        <v>1.62</v>
      </c>
      <c r="M15713" t="s">
        <v>36</v>
      </c>
      <c r="N15713" t="str">
        <f>IF(AND(PESQUISA!$B$3&lt;&gt;"",OR(PESQUISA!$B$4="TODAS",B15713=PESQUISA!$B$4),ISNUMBER(SEARCH(PESQUISA!$B$3,D15713))),ROW()-1,"")</f>
        <v/>
      </c>
    </row>
    <row r="15714" spans="1:14" x14ac:dyDescent="0.3">
      <c r="A15714" t="s">
        <v>47326</v>
      </c>
      <c r="B15714" t="s">
        <v>46460</v>
      </c>
      <c r="C15714" t="s">
        <v>47327</v>
      </c>
      <c r="D15714" t="s">
        <v>47328</v>
      </c>
      <c r="E15714" t="s">
        <v>46488</v>
      </c>
      <c r="F15714" s="7">
        <v>8.7200000000000006</v>
      </c>
      <c r="G15714" t="s">
        <v>46464</v>
      </c>
      <c r="H15714" t="s">
        <v>46465</v>
      </c>
      <c r="I15714" t="s">
        <v>46466</v>
      </c>
      <c r="J15714" s="7">
        <v>6.02</v>
      </c>
      <c r="K15714" s="7">
        <v>2.7</v>
      </c>
      <c r="M15714" t="s">
        <v>36</v>
      </c>
      <c r="N15714" t="str">
        <f>IF(AND(PESQUISA!$B$3&lt;&gt;"",OR(PESQUISA!$B$4="TODAS",B15714=PESQUISA!$B$4),ISNUMBER(SEARCH(PESQUISA!$B$3,D15714))),ROW()-1,"")</f>
        <v/>
      </c>
    </row>
    <row r="15715" spans="1:14" x14ac:dyDescent="0.3">
      <c r="A15715" t="s">
        <v>47329</v>
      </c>
      <c r="B15715" t="s">
        <v>46460</v>
      </c>
      <c r="C15715" t="s">
        <v>47330</v>
      </c>
      <c r="D15715" t="s">
        <v>47331</v>
      </c>
      <c r="E15715" t="s">
        <v>46488</v>
      </c>
      <c r="F15715" s="7">
        <v>1</v>
      </c>
      <c r="G15715" t="s">
        <v>46464</v>
      </c>
      <c r="H15715" t="s">
        <v>46465</v>
      </c>
      <c r="I15715" t="s">
        <v>46466</v>
      </c>
      <c r="J15715" s="7">
        <v>0.46</v>
      </c>
      <c r="K15715" s="7">
        <v>0.54</v>
      </c>
      <c r="M15715" t="s">
        <v>36</v>
      </c>
      <c r="N15715" t="str">
        <f>IF(AND(PESQUISA!$B$3&lt;&gt;"",OR(PESQUISA!$B$4="TODAS",B15715=PESQUISA!$B$4),ISNUMBER(SEARCH(PESQUISA!$B$3,D15715))),ROW()-1,"")</f>
        <v/>
      </c>
    </row>
    <row r="15716" spans="1:14" x14ac:dyDescent="0.3">
      <c r="A15716" t="s">
        <v>47332</v>
      </c>
      <c r="B15716" t="s">
        <v>46460</v>
      </c>
      <c r="C15716" t="s">
        <v>47333</v>
      </c>
      <c r="D15716" t="s">
        <v>47334</v>
      </c>
      <c r="E15716" t="s">
        <v>46488</v>
      </c>
      <c r="F15716" s="7">
        <v>1.21</v>
      </c>
      <c r="G15716" t="s">
        <v>46464</v>
      </c>
      <c r="H15716" t="s">
        <v>46465</v>
      </c>
      <c r="I15716" t="s">
        <v>46466</v>
      </c>
      <c r="J15716" s="7">
        <v>0.67</v>
      </c>
      <c r="K15716" s="7">
        <v>0.54</v>
      </c>
      <c r="M15716" t="s">
        <v>36</v>
      </c>
      <c r="N15716" t="str">
        <f>IF(AND(PESQUISA!$B$3&lt;&gt;"",OR(PESQUISA!$B$4="TODAS",B15716=PESQUISA!$B$4),ISNUMBER(SEARCH(PESQUISA!$B$3,D15716))),ROW()-1,"")</f>
        <v/>
      </c>
    </row>
    <row r="15717" spans="1:14" x14ac:dyDescent="0.3">
      <c r="A15717" t="s">
        <v>47335</v>
      </c>
      <c r="B15717" t="s">
        <v>46460</v>
      </c>
      <c r="C15717" t="s">
        <v>47336</v>
      </c>
      <c r="D15717" t="s">
        <v>47337</v>
      </c>
      <c r="E15717" t="s">
        <v>46488</v>
      </c>
      <c r="F15717" s="7">
        <v>1.32</v>
      </c>
      <c r="G15717" t="s">
        <v>46464</v>
      </c>
      <c r="H15717" t="s">
        <v>46465</v>
      </c>
      <c r="I15717" t="s">
        <v>46466</v>
      </c>
      <c r="J15717" s="7">
        <v>0.78</v>
      </c>
      <c r="K15717" s="7">
        <v>0.54</v>
      </c>
      <c r="M15717" t="s">
        <v>36</v>
      </c>
      <c r="N15717" t="str">
        <f>IF(AND(PESQUISA!$B$3&lt;&gt;"",OR(PESQUISA!$B$4="TODAS",B15717=PESQUISA!$B$4),ISNUMBER(SEARCH(PESQUISA!$B$3,D15717))),ROW()-1,"")</f>
        <v/>
      </c>
    </row>
    <row r="15718" spans="1:14" x14ac:dyDescent="0.3">
      <c r="A15718" t="s">
        <v>47338</v>
      </c>
      <c r="B15718" t="s">
        <v>46460</v>
      </c>
      <c r="C15718" t="s">
        <v>47339</v>
      </c>
      <c r="D15718" t="s">
        <v>47340</v>
      </c>
      <c r="E15718" t="s">
        <v>46488</v>
      </c>
      <c r="F15718" s="7">
        <v>2.67</v>
      </c>
      <c r="G15718" t="s">
        <v>46464</v>
      </c>
      <c r="H15718" t="s">
        <v>46465</v>
      </c>
      <c r="I15718" t="s">
        <v>46466</v>
      </c>
      <c r="J15718" s="7">
        <v>1.05</v>
      </c>
      <c r="K15718" s="7">
        <v>1.62</v>
      </c>
      <c r="M15718" t="s">
        <v>36</v>
      </c>
      <c r="N15718" t="str">
        <f>IF(AND(PESQUISA!$B$3&lt;&gt;"",OR(PESQUISA!$B$4="TODAS",B15718=PESQUISA!$B$4),ISNUMBER(SEARCH(PESQUISA!$B$3,D15718))),ROW()-1,"")</f>
        <v/>
      </c>
    </row>
    <row r="15719" spans="1:14" x14ac:dyDescent="0.3">
      <c r="A15719" t="s">
        <v>47341</v>
      </c>
      <c r="B15719" t="s">
        <v>46460</v>
      </c>
      <c r="C15719" t="s">
        <v>47342</v>
      </c>
      <c r="D15719" t="s">
        <v>47343</v>
      </c>
      <c r="E15719" t="s">
        <v>46488</v>
      </c>
      <c r="F15719" s="7">
        <v>3.36</v>
      </c>
      <c r="G15719" t="s">
        <v>46464</v>
      </c>
      <c r="H15719" t="s">
        <v>46465</v>
      </c>
      <c r="I15719" t="s">
        <v>46466</v>
      </c>
      <c r="J15719" s="7">
        <v>1.2</v>
      </c>
      <c r="K15719" s="7">
        <v>2.16</v>
      </c>
      <c r="M15719" t="s">
        <v>36</v>
      </c>
      <c r="N15719" t="str">
        <f>IF(AND(PESQUISA!$B$3&lt;&gt;"",OR(PESQUISA!$B$4="TODAS",B15719=PESQUISA!$B$4),ISNUMBER(SEARCH(PESQUISA!$B$3,D15719))),ROW()-1,"")</f>
        <v/>
      </c>
    </row>
    <row r="15720" spans="1:14" x14ac:dyDescent="0.3">
      <c r="A15720" t="s">
        <v>47344</v>
      </c>
      <c r="B15720" t="s">
        <v>46460</v>
      </c>
      <c r="C15720" t="s">
        <v>47345</v>
      </c>
      <c r="D15720" t="s">
        <v>47346</v>
      </c>
      <c r="E15720" t="s">
        <v>46488</v>
      </c>
      <c r="F15720" s="7">
        <v>4.96</v>
      </c>
      <c r="G15720" t="s">
        <v>46464</v>
      </c>
      <c r="H15720" t="s">
        <v>46465</v>
      </c>
      <c r="I15720" t="s">
        <v>46466</v>
      </c>
      <c r="J15720" s="7">
        <v>1.71</v>
      </c>
      <c r="K15720" s="7">
        <v>3.25</v>
      </c>
      <c r="M15720" t="s">
        <v>36</v>
      </c>
      <c r="N15720" t="str">
        <f>IF(AND(PESQUISA!$B$3&lt;&gt;"",OR(PESQUISA!$B$4="TODAS",B15720=PESQUISA!$B$4),ISNUMBER(SEARCH(PESQUISA!$B$3,D15720))),ROW()-1,"")</f>
        <v/>
      </c>
    </row>
    <row r="15721" spans="1:14" x14ac:dyDescent="0.3">
      <c r="A15721" t="s">
        <v>47347</v>
      </c>
      <c r="B15721" t="s">
        <v>46460</v>
      </c>
      <c r="C15721" t="s">
        <v>47348</v>
      </c>
      <c r="D15721" t="s">
        <v>47349</v>
      </c>
      <c r="E15721" t="s">
        <v>46488</v>
      </c>
      <c r="F15721" s="7">
        <v>8.39</v>
      </c>
      <c r="G15721" t="s">
        <v>46464</v>
      </c>
      <c r="H15721" t="s">
        <v>46465</v>
      </c>
      <c r="I15721" t="s">
        <v>46466</v>
      </c>
      <c r="J15721" s="7">
        <v>1.88</v>
      </c>
      <c r="K15721" s="7">
        <v>6.51</v>
      </c>
      <c r="M15721" t="s">
        <v>36</v>
      </c>
      <c r="N15721" t="str">
        <f>IF(AND(PESQUISA!$B$3&lt;&gt;"",OR(PESQUISA!$B$4="TODAS",B15721=PESQUISA!$B$4),ISNUMBER(SEARCH(PESQUISA!$B$3,D15721))),ROW()-1,"")</f>
        <v/>
      </c>
    </row>
    <row r="15722" spans="1:14" x14ac:dyDescent="0.3">
      <c r="A15722" t="s">
        <v>47350</v>
      </c>
      <c r="B15722" t="s">
        <v>46460</v>
      </c>
      <c r="C15722" t="s">
        <v>47351</v>
      </c>
      <c r="D15722" t="s">
        <v>47352</v>
      </c>
      <c r="E15722" t="s">
        <v>46488</v>
      </c>
      <c r="F15722" s="7">
        <v>11.82</v>
      </c>
      <c r="G15722" t="s">
        <v>46464</v>
      </c>
      <c r="H15722" t="s">
        <v>46465</v>
      </c>
      <c r="I15722" t="s">
        <v>46466</v>
      </c>
      <c r="J15722" s="7">
        <v>2.0499999999999998</v>
      </c>
      <c r="K15722" s="7">
        <v>9.77</v>
      </c>
      <c r="M15722" t="s">
        <v>36</v>
      </c>
      <c r="N15722" t="str">
        <f>IF(AND(PESQUISA!$B$3&lt;&gt;"",OR(PESQUISA!$B$4="TODAS",B15722=PESQUISA!$B$4),ISNUMBER(SEARCH(PESQUISA!$B$3,D15722))),ROW()-1,"")</f>
        <v/>
      </c>
    </row>
    <row r="15723" spans="1:14" x14ac:dyDescent="0.3">
      <c r="A15723" t="s">
        <v>47353</v>
      </c>
      <c r="B15723" t="s">
        <v>46460</v>
      </c>
      <c r="C15723" t="s">
        <v>47354</v>
      </c>
      <c r="D15723" t="s">
        <v>47355</v>
      </c>
      <c r="E15723" t="s">
        <v>46488</v>
      </c>
      <c r="F15723" s="7">
        <v>17.98</v>
      </c>
      <c r="G15723" t="s">
        <v>46464</v>
      </c>
      <c r="H15723" t="s">
        <v>46465</v>
      </c>
      <c r="I15723" t="s">
        <v>46466</v>
      </c>
      <c r="J15723" s="7">
        <v>4.41</v>
      </c>
      <c r="K15723" s="7">
        <v>13.57</v>
      </c>
      <c r="M15723" t="s">
        <v>36</v>
      </c>
      <c r="N15723" t="str">
        <f>IF(AND(PESQUISA!$B$3&lt;&gt;"",OR(PESQUISA!$B$4="TODAS",B15723=PESQUISA!$B$4),ISNUMBER(SEARCH(PESQUISA!$B$3,D15723))),ROW()-1,"")</f>
        <v/>
      </c>
    </row>
    <row r="15724" spans="1:14" x14ac:dyDescent="0.3">
      <c r="A15724" t="s">
        <v>47356</v>
      </c>
      <c r="B15724" t="s">
        <v>46460</v>
      </c>
      <c r="C15724" t="s">
        <v>47357</v>
      </c>
      <c r="D15724" t="s">
        <v>47358</v>
      </c>
      <c r="E15724" t="s">
        <v>46488</v>
      </c>
      <c r="F15724" s="7">
        <v>1.54</v>
      </c>
      <c r="G15724" t="s">
        <v>46464</v>
      </c>
      <c r="H15724" t="s">
        <v>46465</v>
      </c>
      <c r="I15724" t="s">
        <v>46466</v>
      </c>
      <c r="J15724" s="7">
        <v>1</v>
      </c>
      <c r="K15724" s="7">
        <v>0.54</v>
      </c>
      <c r="M15724" t="s">
        <v>36</v>
      </c>
      <c r="N15724" t="str">
        <f>IF(AND(PESQUISA!$B$3&lt;&gt;"",OR(PESQUISA!$B$4="TODAS",B15724=PESQUISA!$B$4),ISNUMBER(SEARCH(PESQUISA!$B$3,D15724))),ROW()-1,"")</f>
        <v/>
      </c>
    </row>
    <row r="15725" spans="1:14" x14ac:dyDescent="0.3">
      <c r="A15725" t="s">
        <v>47359</v>
      </c>
      <c r="B15725" t="s">
        <v>46460</v>
      </c>
      <c r="C15725" t="s">
        <v>47360</v>
      </c>
      <c r="D15725" t="s">
        <v>47361</v>
      </c>
      <c r="E15725" t="s">
        <v>46488</v>
      </c>
      <c r="F15725" s="7">
        <v>1.68</v>
      </c>
      <c r="G15725" t="s">
        <v>46464</v>
      </c>
      <c r="H15725" t="s">
        <v>46465</v>
      </c>
      <c r="I15725" t="s">
        <v>46466</v>
      </c>
      <c r="J15725" s="7">
        <v>1.1399999999999999</v>
      </c>
      <c r="K15725" s="7">
        <v>0.54</v>
      </c>
      <c r="M15725" t="s">
        <v>36</v>
      </c>
      <c r="N15725" t="str">
        <f>IF(AND(PESQUISA!$B$3&lt;&gt;"",OR(PESQUISA!$B$4="TODAS",B15725=PESQUISA!$B$4),ISNUMBER(SEARCH(PESQUISA!$B$3,D15725))),ROW()-1,"")</f>
        <v/>
      </c>
    </row>
    <row r="15726" spans="1:14" x14ac:dyDescent="0.3">
      <c r="A15726" t="s">
        <v>47362</v>
      </c>
      <c r="B15726" t="s">
        <v>46460</v>
      </c>
      <c r="C15726" t="s">
        <v>47363</v>
      </c>
      <c r="D15726" t="s">
        <v>47364</v>
      </c>
      <c r="E15726" t="s">
        <v>46488</v>
      </c>
      <c r="F15726" s="7">
        <v>1.7</v>
      </c>
      <c r="G15726" t="s">
        <v>46464</v>
      </c>
      <c r="H15726" t="s">
        <v>46465</v>
      </c>
      <c r="I15726" t="s">
        <v>46466</v>
      </c>
      <c r="J15726" s="7">
        <v>1.1599999999999999</v>
      </c>
      <c r="K15726" s="7">
        <v>0.54</v>
      </c>
      <c r="M15726" t="s">
        <v>36</v>
      </c>
      <c r="N15726" t="str">
        <f>IF(AND(PESQUISA!$B$3&lt;&gt;"",OR(PESQUISA!$B$4="TODAS",B15726=PESQUISA!$B$4),ISNUMBER(SEARCH(PESQUISA!$B$3,D15726))),ROW()-1,"")</f>
        <v/>
      </c>
    </row>
    <row r="15727" spans="1:14" x14ac:dyDescent="0.3">
      <c r="A15727" t="s">
        <v>47365</v>
      </c>
      <c r="B15727" t="s">
        <v>46460</v>
      </c>
      <c r="C15727" t="s">
        <v>47366</v>
      </c>
      <c r="D15727" t="s">
        <v>47367</v>
      </c>
      <c r="E15727" t="s">
        <v>46488</v>
      </c>
      <c r="F15727" s="7">
        <v>3.47</v>
      </c>
      <c r="G15727" t="s">
        <v>46464</v>
      </c>
      <c r="H15727" t="s">
        <v>46465</v>
      </c>
      <c r="I15727" t="s">
        <v>46466</v>
      </c>
      <c r="J15727" s="7">
        <v>1.85</v>
      </c>
      <c r="K15727" s="7">
        <v>1.62</v>
      </c>
      <c r="M15727" t="s">
        <v>36</v>
      </c>
      <c r="N15727" t="str">
        <f>IF(AND(PESQUISA!$B$3&lt;&gt;"",OR(PESQUISA!$B$4="TODAS",B15727=PESQUISA!$B$4),ISNUMBER(SEARCH(PESQUISA!$B$3,D15727))),ROW()-1,"")</f>
        <v/>
      </c>
    </row>
    <row r="15728" spans="1:14" x14ac:dyDescent="0.3">
      <c r="A15728" t="s">
        <v>47368</v>
      </c>
      <c r="B15728" t="s">
        <v>46460</v>
      </c>
      <c r="C15728" t="s">
        <v>47369</v>
      </c>
      <c r="D15728" t="s">
        <v>47370</v>
      </c>
      <c r="E15728" t="s">
        <v>46488</v>
      </c>
      <c r="F15728" s="7">
        <v>4.1900000000000004</v>
      </c>
      <c r="G15728" t="s">
        <v>46464</v>
      </c>
      <c r="H15728" t="s">
        <v>46465</v>
      </c>
      <c r="I15728" t="s">
        <v>46466</v>
      </c>
      <c r="J15728" s="7">
        <v>2.0299999999999998</v>
      </c>
      <c r="K15728" s="7">
        <v>2.16</v>
      </c>
      <c r="M15728" t="s">
        <v>36</v>
      </c>
      <c r="N15728" t="str">
        <f>IF(AND(PESQUISA!$B$3&lt;&gt;"",OR(PESQUISA!$B$4="TODAS",B15728=PESQUISA!$B$4),ISNUMBER(SEARCH(PESQUISA!$B$3,D15728))),ROW()-1,"")</f>
        <v/>
      </c>
    </row>
    <row r="15729" spans="1:14" x14ac:dyDescent="0.3">
      <c r="A15729" t="s">
        <v>47371</v>
      </c>
      <c r="B15729" t="s">
        <v>46460</v>
      </c>
      <c r="C15729" t="s">
        <v>47372</v>
      </c>
      <c r="D15729" t="s">
        <v>47373</v>
      </c>
      <c r="E15729" t="s">
        <v>46488</v>
      </c>
      <c r="F15729" s="7">
        <v>5.8</v>
      </c>
      <c r="G15729" t="s">
        <v>46464</v>
      </c>
      <c r="H15729" t="s">
        <v>46465</v>
      </c>
      <c r="I15729" t="s">
        <v>46466</v>
      </c>
      <c r="J15729" s="7">
        <v>2.5499999999999998</v>
      </c>
      <c r="K15729" s="7">
        <v>3.25</v>
      </c>
      <c r="M15729" t="s">
        <v>36</v>
      </c>
      <c r="N15729" t="str">
        <f>IF(AND(PESQUISA!$B$3&lt;&gt;"",OR(PESQUISA!$B$4="TODAS",B15729=PESQUISA!$B$4),ISNUMBER(SEARCH(PESQUISA!$B$3,D15729))),ROW()-1,"")</f>
        <v/>
      </c>
    </row>
    <row r="15730" spans="1:14" x14ac:dyDescent="0.3">
      <c r="A15730" t="s">
        <v>47374</v>
      </c>
      <c r="B15730" t="s">
        <v>46460</v>
      </c>
      <c r="C15730" t="s">
        <v>47375</v>
      </c>
      <c r="D15730" t="s">
        <v>47376</v>
      </c>
      <c r="E15730" t="s">
        <v>46488</v>
      </c>
      <c r="F15730" s="7">
        <v>9.85</v>
      </c>
      <c r="G15730" t="s">
        <v>46464</v>
      </c>
      <c r="H15730" t="s">
        <v>46465</v>
      </c>
      <c r="I15730" t="s">
        <v>46466</v>
      </c>
      <c r="J15730" s="7">
        <v>3.34</v>
      </c>
      <c r="K15730" s="7">
        <v>6.51</v>
      </c>
      <c r="M15730" t="s">
        <v>36</v>
      </c>
      <c r="N15730" t="str">
        <f>IF(AND(PESQUISA!$B$3&lt;&gt;"",OR(PESQUISA!$B$4="TODAS",B15730=PESQUISA!$B$4),ISNUMBER(SEARCH(PESQUISA!$B$3,D15730))),ROW()-1,"")</f>
        <v/>
      </c>
    </row>
    <row r="15731" spans="1:14" x14ac:dyDescent="0.3">
      <c r="A15731" t="s">
        <v>47377</v>
      </c>
      <c r="B15731" t="s">
        <v>46460</v>
      </c>
      <c r="C15731" t="s">
        <v>47378</v>
      </c>
      <c r="D15731" t="s">
        <v>47379</v>
      </c>
      <c r="E15731" t="s">
        <v>46488</v>
      </c>
      <c r="F15731" s="7">
        <v>14.08</v>
      </c>
      <c r="G15731" t="s">
        <v>46464</v>
      </c>
      <c r="H15731" t="s">
        <v>46465</v>
      </c>
      <c r="I15731" t="s">
        <v>46466</v>
      </c>
      <c r="J15731" s="7">
        <v>4.3099999999999996</v>
      </c>
      <c r="K15731" s="7">
        <v>9.77</v>
      </c>
      <c r="M15731" t="s">
        <v>36</v>
      </c>
      <c r="N15731" t="str">
        <f>IF(AND(PESQUISA!$B$3&lt;&gt;"",OR(PESQUISA!$B$4="TODAS",B15731=PESQUISA!$B$4),ISNUMBER(SEARCH(PESQUISA!$B$3,D15731))),ROW()-1,"")</f>
        <v/>
      </c>
    </row>
    <row r="15732" spans="1:14" x14ac:dyDescent="0.3">
      <c r="A15732" t="s">
        <v>47380</v>
      </c>
      <c r="B15732" t="s">
        <v>46460</v>
      </c>
      <c r="C15732" t="s">
        <v>47381</v>
      </c>
      <c r="D15732" t="s">
        <v>47382</v>
      </c>
      <c r="E15732" t="s">
        <v>46488</v>
      </c>
      <c r="F15732" s="7">
        <v>19.36</v>
      </c>
      <c r="G15732" t="s">
        <v>46464</v>
      </c>
      <c r="H15732" t="s">
        <v>46465</v>
      </c>
      <c r="I15732" t="s">
        <v>46466</v>
      </c>
      <c r="J15732" s="7">
        <v>5.79</v>
      </c>
      <c r="K15732" s="7">
        <v>13.57</v>
      </c>
      <c r="M15732" t="s">
        <v>36</v>
      </c>
      <c r="N15732" t="str">
        <f>IF(AND(PESQUISA!$B$3&lt;&gt;"",OR(PESQUISA!$B$4="TODAS",B15732=PESQUISA!$B$4),ISNUMBER(SEARCH(PESQUISA!$B$3,D15732))),ROW()-1,"")</f>
        <v/>
      </c>
    </row>
    <row r="15733" spans="1:14" x14ac:dyDescent="0.3">
      <c r="A15733" t="s">
        <v>47383</v>
      </c>
      <c r="B15733" t="s">
        <v>46460</v>
      </c>
      <c r="C15733" t="s">
        <v>47384</v>
      </c>
      <c r="D15733" t="s">
        <v>47385</v>
      </c>
      <c r="E15733" t="s">
        <v>46488</v>
      </c>
      <c r="F15733" s="7">
        <v>36.65</v>
      </c>
      <c r="G15733" t="s">
        <v>46464</v>
      </c>
      <c r="H15733" t="s">
        <v>46465</v>
      </c>
      <c r="I15733" t="s">
        <v>46466</v>
      </c>
      <c r="J15733" s="7">
        <v>17.649999999999999</v>
      </c>
      <c r="K15733" s="7">
        <v>19</v>
      </c>
      <c r="M15733" t="s">
        <v>36</v>
      </c>
      <c r="N15733" t="str">
        <f>IF(AND(PESQUISA!$B$3&lt;&gt;"",OR(PESQUISA!$B$4="TODAS",B15733=PESQUISA!$B$4),ISNUMBER(SEARCH(PESQUISA!$B$3,D15733))),ROW()-1,"")</f>
        <v/>
      </c>
    </row>
    <row r="15734" spans="1:14" x14ac:dyDescent="0.3">
      <c r="A15734" t="s">
        <v>47386</v>
      </c>
      <c r="B15734" t="s">
        <v>46460</v>
      </c>
      <c r="C15734" t="s">
        <v>47387</v>
      </c>
      <c r="D15734" t="s">
        <v>47388</v>
      </c>
      <c r="E15734" t="s">
        <v>46488</v>
      </c>
      <c r="F15734" s="7">
        <v>36.81</v>
      </c>
      <c r="G15734" t="s">
        <v>46464</v>
      </c>
      <c r="H15734" t="s">
        <v>46465</v>
      </c>
      <c r="I15734" t="s">
        <v>46466</v>
      </c>
      <c r="J15734" s="7">
        <v>17.809999999999999</v>
      </c>
      <c r="K15734" s="7">
        <v>19</v>
      </c>
      <c r="M15734" t="s">
        <v>36</v>
      </c>
      <c r="N15734" t="str">
        <f>IF(AND(PESQUISA!$B$3&lt;&gt;"",OR(PESQUISA!$B$4="TODAS",B15734=PESQUISA!$B$4),ISNUMBER(SEARCH(PESQUISA!$B$3,D15734))),ROW()-1,"")</f>
        <v/>
      </c>
    </row>
    <row r="15735" spans="1:14" x14ac:dyDescent="0.3">
      <c r="A15735" t="s">
        <v>47389</v>
      </c>
      <c r="B15735" t="s">
        <v>46460</v>
      </c>
      <c r="C15735" t="s">
        <v>47390</v>
      </c>
      <c r="D15735" t="s">
        <v>47391</v>
      </c>
      <c r="E15735" t="s">
        <v>46626</v>
      </c>
      <c r="F15735" s="7">
        <v>229.11</v>
      </c>
      <c r="G15735" t="s">
        <v>46464</v>
      </c>
      <c r="H15735" t="s">
        <v>46465</v>
      </c>
      <c r="I15735" t="s">
        <v>46466</v>
      </c>
      <c r="J15735" s="7">
        <v>218.25</v>
      </c>
      <c r="K15735" s="7">
        <v>10.86</v>
      </c>
      <c r="M15735" t="s">
        <v>36</v>
      </c>
      <c r="N15735" t="str">
        <f>IF(AND(PESQUISA!$B$3&lt;&gt;"",OR(PESQUISA!$B$4="TODAS",B15735=PESQUISA!$B$4),ISNUMBER(SEARCH(PESQUISA!$B$3,D15735))),ROW()-1,"")</f>
        <v/>
      </c>
    </row>
    <row r="15736" spans="1:14" x14ac:dyDescent="0.3">
      <c r="A15736" t="s">
        <v>47392</v>
      </c>
      <c r="B15736" t="s">
        <v>46460</v>
      </c>
      <c r="C15736" t="s">
        <v>47393</v>
      </c>
      <c r="D15736" t="s">
        <v>47394</v>
      </c>
      <c r="E15736" t="s">
        <v>46488</v>
      </c>
      <c r="F15736" s="7">
        <v>0.95</v>
      </c>
      <c r="G15736" t="s">
        <v>46464</v>
      </c>
      <c r="H15736" t="s">
        <v>46465</v>
      </c>
      <c r="I15736" t="s">
        <v>46466</v>
      </c>
      <c r="J15736" s="7">
        <v>0.09</v>
      </c>
      <c r="K15736" s="7">
        <v>0.86</v>
      </c>
      <c r="M15736" t="s">
        <v>36</v>
      </c>
      <c r="N15736" t="str">
        <f>IF(AND(PESQUISA!$B$3&lt;&gt;"",OR(PESQUISA!$B$4="TODAS",B15736=PESQUISA!$B$4),ISNUMBER(SEARCH(PESQUISA!$B$3,D15736))),ROW()-1,"")</f>
        <v/>
      </c>
    </row>
    <row r="15737" spans="1:14" x14ac:dyDescent="0.3">
      <c r="A15737" t="s">
        <v>47395</v>
      </c>
      <c r="B15737" t="s">
        <v>46460</v>
      </c>
      <c r="C15737" t="s">
        <v>47396</v>
      </c>
      <c r="D15737" t="s">
        <v>47397</v>
      </c>
      <c r="E15737" t="s">
        <v>46488</v>
      </c>
      <c r="F15737" s="7">
        <v>1.03</v>
      </c>
      <c r="G15737" t="s">
        <v>46464</v>
      </c>
      <c r="H15737" t="s">
        <v>46465</v>
      </c>
      <c r="I15737" t="s">
        <v>46466</v>
      </c>
      <c r="J15737" s="7">
        <v>0.17</v>
      </c>
      <c r="K15737" s="7">
        <v>0.86</v>
      </c>
      <c r="M15737" t="s">
        <v>36</v>
      </c>
      <c r="N15737" t="str">
        <f>IF(AND(PESQUISA!$B$3&lt;&gt;"",OR(PESQUISA!$B$4="TODAS",B15737=PESQUISA!$B$4),ISNUMBER(SEARCH(PESQUISA!$B$3,D15737))),ROW()-1,"")</f>
        <v/>
      </c>
    </row>
    <row r="15738" spans="1:14" x14ac:dyDescent="0.3">
      <c r="A15738" t="s">
        <v>47398</v>
      </c>
      <c r="B15738" t="s">
        <v>46460</v>
      </c>
      <c r="C15738" t="s">
        <v>47399</v>
      </c>
      <c r="D15738" t="s">
        <v>47400</v>
      </c>
      <c r="E15738" t="s">
        <v>46488</v>
      </c>
      <c r="F15738" s="7">
        <v>1.0900000000000001</v>
      </c>
      <c r="G15738" t="s">
        <v>46464</v>
      </c>
      <c r="H15738" t="s">
        <v>46465</v>
      </c>
      <c r="I15738" t="s">
        <v>46466</v>
      </c>
      <c r="J15738" s="7">
        <v>0.23</v>
      </c>
      <c r="K15738" s="7">
        <v>0.86</v>
      </c>
      <c r="M15738" t="s">
        <v>36</v>
      </c>
      <c r="N15738" t="str">
        <f>IF(AND(PESQUISA!$B$3&lt;&gt;"",OR(PESQUISA!$B$4="TODAS",B15738=PESQUISA!$B$4),ISNUMBER(SEARCH(PESQUISA!$B$3,D15738))),ROW()-1,"")</f>
        <v/>
      </c>
    </row>
    <row r="15739" spans="1:14" x14ac:dyDescent="0.3">
      <c r="A15739" t="s">
        <v>47401</v>
      </c>
      <c r="B15739" t="s">
        <v>46460</v>
      </c>
      <c r="C15739" t="s">
        <v>47402</v>
      </c>
      <c r="D15739" t="s">
        <v>47403</v>
      </c>
      <c r="E15739" t="s">
        <v>46488</v>
      </c>
      <c r="F15739" s="7">
        <v>1.6</v>
      </c>
      <c r="G15739" t="s">
        <v>46464</v>
      </c>
      <c r="H15739" t="s">
        <v>46465</v>
      </c>
      <c r="I15739" t="s">
        <v>46466</v>
      </c>
      <c r="J15739" s="7">
        <v>0.52</v>
      </c>
      <c r="K15739" s="7">
        <v>1.08</v>
      </c>
      <c r="M15739" t="s">
        <v>36</v>
      </c>
      <c r="N15739" t="str">
        <f>IF(AND(PESQUISA!$B$3&lt;&gt;"",OR(PESQUISA!$B$4="TODAS",B15739=PESQUISA!$B$4),ISNUMBER(SEARCH(PESQUISA!$B$3,D15739))),ROW()-1,"")</f>
        <v/>
      </c>
    </row>
    <row r="15740" spans="1:14" x14ac:dyDescent="0.3">
      <c r="A15740" t="s">
        <v>47404</v>
      </c>
      <c r="B15740" t="s">
        <v>46460</v>
      </c>
      <c r="C15740" t="s">
        <v>47405</v>
      </c>
      <c r="D15740" t="s">
        <v>47406</v>
      </c>
      <c r="E15740" t="s">
        <v>46488</v>
      </c>
      <c r="F15740" s="7">
        <v>1.87</v>
      </c>
      <c r="G15740" t="s">
        <v>46464</v>
      </c>
      <c r="H15740" t="s">
        <v>46465</v>
      </c>
      <c r="I15740" t="s">
        <v>46466</v>
      </c>
      <c r="J15740" s="7">
        <v>0.79</v>
      </c>
      <c r="K15740" s="7">
        <v>1.08</v>
      </c>
      <c r="M15740" t="s">
        <v>36</v>
      </c>
      <c r="N15740" t="str">
        <f>IF(AND(PESQUISA!$B$3&lt;&gt;"",OR(PESQUISA!$B$4="TODAS",B15740=PESQUISA!$B$4),ISNUMBER(SEARCH(PESQUISA!$B$3,D15740))),ROW()-1,"")</f>
        <v/>
      </c>
    </row>
    <row r="15741" spans="1:14" x14ac:dyDescent="0.3">
      <c r="A15741" t="s">
        <v>47407</v>
      </c>
      <c r="B15741" t="s">
        <v>46460</v>
      </c>
      <c r="C15741" t="s">
        <v>47408</v>
      </c>
      <c r="D15741" t="s">
        <v>47409</v>
      </c>
      <c r="E15741" t="s">
        <v>33050</v>
      </c>
      <c r="F15741" s="7">
        <v>2.06</v>
      </c>
      <c r="G15741" t="s">
        <v>46464</v>
      </c>
      <c r="H15741" t="s">
        <v>46465</v>
      </c>
      <c r="I15741" t="s">
        <v>46466</v>
      </c>
      <c r="J15741" s="7">
        <v>1.52</v>
      </c>
      <c r="K15741" s="7">
        <v>0.54</v>
      </c>
      <c r="M15741" t="s">
        <v>36</v>
      </c>
      <c r="N15741" t="str">
        <f>IF(AND(PESQUISA!$B$3&lt;&gt;"",OR(PESQUISA!$B$4="TODAS",B15741=PESQUISA!$B$4),ISNUMBER(SEARCH(PESQUISA!$B$3,D15741))),ROW()-1,"")</f>
        <v/>
      </c>
    </row>
    <row r="15742" spans="1:14" x14ac:dyDescent="0.3">
      <c r="A15742" t="s">
        <v>47410</v>
      </c>
      <c r="B15742" t="s">
        <v>46460</v>
      </c>
      <c r="C15742" t="s">
        <v>47411</v>
      </c>
      <c r="D15742" t="s">
        <v>47412</v>
      </c>
      <c r="E15742" t="s">
        <v>33050</v>
      </c>
      <c r="F15742" s="7">
        <v>2.62</v>
      </c>
      <c r="G15742" t="s">
        <v>46464</v>
      </c>
      <c r="H15742" t="s">
        <v>46465</v>
      </c>
      <c r="I15742" t="s">
        <v>46466</v>
      </c>
      <c r="J15742" s="7">
        <v>2.08</v>
      </c>
      <c r="K15742" s="7">
        <v>0.54</v>
      </c>
      <c r="M15742" t="s">
        <v>36</v>
      </c>
      <c r="N15742" t="str">
        <f>IF(AND(PESQUISA!$B$3&lt;&gt;"",OR(PESQUISA!$B$4="TODAS",B15742=PESQUISA!$B$4),ISNUMBER(SEARCH(PESQUISA!$B$3,D15742))),ROW()-1,"")</f>
        <v/>
      </c>
    </row>
    <row r="15743" spans="1:14" x14ac:dyDescent="0.3">
      <c r="A15743" t="s">
        <v>47413</v>
      </c>
      <c r="B15743" t="s">
        <v>46460</v>
      </c>
      <c r="C15743" t="s">
        <v>47414</v>
      </c>
      <c r="D15743" t="s">
        <v>47415</v>
      </c>
      <c r="E15743" t="s">
        <v>33050</v>
      </c>
      <c r="F15743" s="7">
        <v>3.83</v>
      </c>
      <c r="G15743" t="s">
        <v>46464</v>
      </c>
      <c r="H15743" t="s">
        <v>46465</v>
      </c>
      <c r="I15743" t="s">
        <v>46466</v>
      </c>
      <c r="J15743" s="7">
        <v>3.29</v>
      </c>
      <c r="K15743" s="7">
        <v>0.54</v>
      </c>
      <c r="M15743" t="s">
        <v>36</v>
      </c>
      <c r="N15743" t="str">
        <f>IF(AND(PESQUISA!$B$3&lt;&gt;"",OR(PESQUISA!$B$4="TODAS",B15743=PESQUISA!$B$4),ISNUMBER(SEARCH(PESQUISA!$B$3,D15743))),ROW()-1,"")</f>
        <v/>
      </c>
    </row>
    <row r="15744" spans="1:14" x14ac:dyDescent="0.3">
      <c r="A15744" t="s">
        <v>47416</v>
      </c>
      <c r="B15744" t="s">
        <v>46460</v>
      </c>
      <c r="C15744" t="s">
        <v>47417</v>
      </c>
      <c r="D15744" t="s">
        <v>47418</v>
      </c>
      <c r="E15744" t="s">
        <v>33050</v>
      </c>
      <c r="F15744" s="7">
        <v>5.04</v>
      </c>
      <c r="G15744" t="s">
        <v>46464</v>
      </c>
      <c r="H15744" t="s">
        <v>46465</v>
      </c>
      <c r="I15744" t="s">
        <v>46466</v>
      </c>
      <c r="J15744" s="7">
        <v>3.42</v>
      </c>
      <c r="K15744" s="7">
        <v>1.62</v>
      </c>
      <c r="M15744" t="s">
        <v>36</v>
      </c>
      <c r="N15744" t="str">
        <f>IF(AND(PESQUISA!$B$3&lt;&gt;"",OR(PESQUISA!$B$4="TODAS",B15744=PESQUISA!$B$4),ISNUMBER(SEARCH(PESQUISA!$B$3,D15744))),ROW()-1,"")</f>
        <v/>
      </c>
    </row>
    <row r="15745" spans="1:14" x14ac:dyDescent="0.3">
      <c r="A15745" t="s">
        <v>47419</v>
      </c>
      <c r="B15745" t="s">
        <v>46460</v>
      </c>
      <c r="C15745" t="s">
        <v>47420</v>
      </c>
      <c r="D15745" t="s">
        <v>47421</v>
      </c>
      <c r="E15745" t="s">
        <v>33050</v>
      </c>
      <c r="F15745" s="7">
        <v>7.27</v>
      </c>
      <c r="G15745" t="s">
        <v>46464</v>
      </c>
      <c r="H15745" t="s">
        <v>46465</v>
      </c>
      <c r="I15745" t="s">
        <v>46466</v>
      </c>
      <c r="J15745" s="7">
        <v>5.1100000000000003</v>
      </c>
      <c r="K15745" s="7">
        <v>2.16</v>
      </c>
      <c r="M15745" t="s">
        <v>36</v>
      </c>
      <c r="N15745" t="str">
        <f>IF(AND(PESQUISA!$B$3&lt;&gt;"",OR(PESQUISA!$B$4="TODAS",B15745=PESQUISA!$B$4),ISNUMBER(SEARCH(PESQUISA!$B$3,D15745))),ROW()-1,"")</f>
        <v/>
      </c>
    </row>
    <row r="15746" spans="1:14" x14ac:dyDescent="0.3">
      <c r="A15746" t="s">
        <v>47422</v>
      </c>
      <c r="B15746" t="s">
        <v>46460</v>
      </c>
      <c r="C15746" t="s">
        <v>47423</v>
      </c>
      <c r="D15746" t="s">
        <v>47424</v>
      </c>
      <c r="E15746" t="s">
        <v>33050</v>
      </c>
      <c r="F15746" s="7">
        <v>11.98</v>
      </c>
      <c r="G15746" t="s">
        <v>46464</v>
      </c>
      <c r="H15746" t="s">
        <v>46465</v>
      </c>
      <c r="I15746" t="s">
        <v>46466</v>
      </c>
      <c r="J15746" s="7">
        <v>8.73</v>
      </c>
      <c r="K15746" s="7">
        <v>3.25</v>
      </c>
      <c r="M15746" t="s">
        <v>36</v>
      </c>
      <c r="N15746" t="str">
        <f>IF(AND(PESQUISA!$B$3&lt;&gt;"",OR(PESQUISA!$B$4="TODAS",B15746=PESQUISA!$B$4),ISNUMBER(SEARCH(PESQUISA!$B$3,D15746))),ROW()-1,"")</f>
        <v/>
      </c>
    </row>
    <row r="15747" spans="1:14" x14ac:dyDescent="0.3">
      <c r="A15747" t="s">
        <v>47425</v>
      </c>
      <c r="B15747" t="s">
        <v>46460</v>
      </c>
      <c r="C15747" t="s">
        <v>47426</v>
      </c>
      <c r="D15747" t="s">
        <v>47427</v>
      </c>
      <c r="E15747" t="s">
        <v>33050</v>
      </c>
      <c r="F15747" s="7">
        <v>16.579999999999998</v>
      </c>
      <c r="G15747" t="s">
        <v>46464</v>
      </c>
      <c r="H15747" t="s">
        <v>46465</v>
      </c>
      <c r="I15747" t="s">
        <v>46466</v>
      </c>
      <c r="J15747" s="7">
        <v>10.07</v>
      </c>
      <c r="K15747" s="7">
        <v>6.51</v>
      </c>
      <c r="M15747" t="s">
        <v>36</v>
      </c>
      <c r="N15747" t="str">
        <f>IF(AND(PESQUISA!$B$3&lt;&gt;"",OR(PESQUISA!$B$4="TODAS",B15747=PESQUISA!$B$4),ISNUMBER(SEARCH(PESQUISA!$B$3,D15747))),ROW()-1,"")</f>
        <v/>
      </c>
    </row>
    <row r="15748" spans="1:14" x14ac:dyDescent="0.3">
      <c r="A15748" t="s">
        <v>47428</v>
      </c>
      <c r="B15748" t="s">
        <v>46460</v>
      </c>
      <c r="C15748" t="s">
        <v>47429</v>
      </c>
      <c r="D15748" t="s">
        <v>47430</v>
      </c>
      <c r="E15748" t="s">
        <v>33050</v>
      </c>
      <c r="F15748" s="7">
        <v>26.09</v>
      </c>
      <c r="G15748" t="s">
        <v>46464</v>
      </c>
      <c r="H15748" t="s">
        <v>46465</v>
      </c>
      <c r="I15748" t="s">
        <v>46466</v>
      </c>
      <c r="J15748" s="7">
        <v>16.32</v>
      </c>
      <c r="K15748" s="7">
        <v>9.77</v>
      </c>
      <c r="M15748" t="s">
        <v>36</v>
      </c>
      <c r="N15748" t="str">
        <f>IF(AND(PESQUISA!$B$3&lt;&gt;"",OR(PESQUISA!$B$4="TODAS",B15748=PESQUISA!$B$4),ISNUMBER(SEARCH(PESQUISA!$B$3,D15748))),ROW()-1,"")</f>
        <v/>
      </c>
    </row>
    <row r="15749" spans="1:14" x14ac:dyDescent="0.3">
      <c r="A15749" t="s">
        <v>47431</v>
      </c>
      <c r="B15749" t="s">
        <v>46460</v>
      </c>
      <c r="C15749" t="s">
        <v>47432</v>
      </c>
      <c r="D15749" t="s">
        <v>47433</v>
      </c>
      <c r="E15749" t="s">
        <v>33050</v>
      </c>
      <c r="F15749" s="7">
        <v>36.26</v>
      </c>
      <c r="G15749" t="s">
        <v>46464</v>
      </c>
      <c r="H15749" t="s">
        <v>46465</v>
      </c>
      <c r="I15749" t="s">
        <v>46466</v>
      </c>
      <c r="J15749" s="7">
        <v>22.69</v>
      </c>
      <c r="K15749" s="7">
        <v>13.57</v>
      </c>
      <c r="M15749" t="s">
        <v>36</v>
      </c>
      <c r="N15749" t="str">
        <f>IF(AND(PESQUISA!$B$3&lt;&gt;"",OR(PESQUISA!$B$4="TODAS",B15749=PESQUISA!$B$4),ISNUMBER(SEARCH(PESQUISA!$B$3,D15749))),ROW()-1,"")</f>
        <v/>
      </c>
    </row>
    <row r="15750" spans="1:14" x14ac:dyDescent="0.3">
      <c r="A15750" t="s">
        <v>47434</v>
      </c>
      <c r="B15750" t="s">
        <v>46460</v>
      </c>
      <c r="C15750" t="s">
        <v>47435</v>
      </c>
      <c r="D15750" t="s">
        <v>47436</v>
      </c>
      <c r="E15750" t="s">
        <v>46488</v>
      </c>
      <c r="F15750" s="7">
        <v>0.96</v>
      </c>
      <c r="G15750" t="s">
        <v>46464</v>
      </c>
      <c r="H15750" t="s">
        <v>46465</v>
      </c>
      <c r="I15750" t="s">
        <v>46466</v>
      </c>
      <c r="J15750" s="7">
        <v>0.1</v>
      </c>
      <c r="K15750" s="7">
        <v>0.86</v>
      </c>
      <c r="M15750" t="s">
        <v>36</v>
      </c>
      <c r="N15750" t="str">
        <f>IF(AND(PESQUISA!$B$3&lt;&gt;"",OR(PESQUISA!$B$4="TODAS",B15750=PESQUISA!$B$4),ISNUMBER(SEARCH(PESQUISA!$B$3,D15750))),ROW()-1,"")</f>
        <v/>
      </c>
    </row>
    <row r="15751" spans="1:14" x14ac:dyDescent="0.3">
      <c r="A15751" t="s">
        <v>47437</v>
      </c>
      <c r="B15751" t="s">
        <v>46460</v>
      </c>
      <c r="C15751" t="s">
        <v>47438</v>
      </c>
      <c r="D15751" t="s">
        <v>47439</v>
      </c>
      <c r="E15751" t="s">
        <v>46488</v>
      </c>
      <c r="F15751" s="7">
        <v>1.06</v>
      </c>
      <c r="G15751" t="s">
        <v>46464</v>
      </c>
      <c r="H15751" t="s">
        <v>46465</v>
      </c>
      <c r="I15751" t="s">
        <v>46466</v>
      </c>
      <c r="J15751" s="7">
        <v>0.2</v>
      </c>
      <c r="K15751" s="7">
        <v>0.86</v>
      </c>
      <c r="M15751" t="s">
        <v>36</v>
      </c>
      <c r="N15751" t="str">
        <f>IF(AND(PESQUISA!$B$3&lt;&gt;"",OR(PESQUISA!$B$4="TODAS",B15751=PESQUISA!$B$4),ISNUMBER(SEARCH(PESQUISA!$B$3,D15751))),ROW()-1,"")</f>
        <v/>
      </c>
    </row>
    <row r="15752" spans="1:14" x14ac:dyDescent="0.3">
      <c r="A15752" t="s">
        <v>47440</v>
      </c>
      <c r="B15752" t="s">
        <v>46460</v>
      </c>
      <c r="C15752" t="s">
        <v>47441</v>
      </c>
      <c r="D15752" t="s">
        <v>47442</v>
      </c>
      <c r="E15752" t="s">
        <v>46488</v>
      </c>
      <c r="F15752" s="7">
        <v>1.3</v>
      </c>
      <c r="G15752" t="s">
        <v>46464</v>
      </c>
      <c r="H15752" t="s">
        <v>46465</v>
      </c>
      <c r="I15752" t="s">
        <v>46466</v>
      </c>
      <c r="J15752" s="7">
        <v>0.22</v>
      </c>
      <c r="K15752" s="7">
        <v>1.08</v>
      </c>
      <c r="M15752" t="s">
        <v>36</v>
      </c>
      <c r="N15752" t="str">
        <f>IF(AND(PESQUISA!$B$3&lt;&gt;"",OR(PESQUISA!$B$4="TODAS",B15752=PESQUISA!$B$4),ISNUMBER(SEARCH(PESQUISA!$B$3,D15752))),ROW()-1,"")</f>
        <v/>
      </c>
    </row>
    <row r="15753" spans="1:14" x14ac:dyDescent="0.3">
      <c r="A15753" t="s">
        <v>47443</v>
      </c>
      <c r="B15753" t="s">
        <v>46460</v>
      </c>
      <c r="C15753" t="s">
        <v>47444</v>
      </c>
      <c r="D15753" t="s">
        <v>47445</v>
      </c>
      <c r="E15753" t="s">
        <v>46488</v>
      </c>
      <c r="F15753" s="7">
        <v>5.73</v>
      </c>
      <c r="G15753" t="s">
        <v>46464</v>
      </c>
      <c r="H15753" t="s">
        <v>46465</v>
      </c>
      <c r="I15753" t="s">
        <v>46466</v>
      </c>
      <c r="J15753" s="7">
        <v>3.57</v>
      </c>
      <c r="K15753" s="7">
        <v>2.16</v>
      </c>
      <c r="M15753" t="s">
        <v>36</v>
      </c>
      <c r="N15753" t="str">
        <f>IF(AND(PESQUISA!$B$3&lt;&gt;"",OR(PESQUISA!$B$4="TODAS",B15753=PESQUISA!$B$4),ISNUMBER(SEARCH(PESQUISA!$B$3,D15753))),ROW()-1,"")</f>
        <v/>
      </c>
    </row>
    <row r="15754" spans="1:14" x14ac:dyDescent="0.3">
      <c r="A15754" t="s">
        <v>47446</v>
      </c>
      <c r="B15754" t="s">
        <v>46460</v>
      </c>
      <c r="C15754" t="s">
        <v>47447</v>
      </c>
      <c r="D15754" t="s">
        <v>47448</v>
      </c>
      <c r="E15754" t="s">
        <v>46488</v>
      </c>
      <c r="F15754" s="7">
        <v>8.25</v>
      </c>
      <c r="G15754" t="s">
        <v>46464</v>
      </c>
      <c r="H15754" t="s">
        <v>46465</v>
      </c>
      <c r="I15754" t="s">
        <v>46466</v>
      </c>
      <c r="J15754" s="7">
        <v>5</v>
      </c>
      <c r="K15754" s="7">
        <v>3.25</v>
      </c>
      <c r="M15754" t="s">
        <v>36</v>
      </c>
      <c r="N15754" t="str">
        <f>IF(AND(PESQUISA!$B$3&lt;&gt;"",OR(PESQUISA!$B$4="TODAS",B15754=PESQUISA!$B$4),ISNUMBER(SEARCH(PESQUISA!$B$3,D15754))),ROW()-1,"")</f>
        <v/>
      </c>
    </row>
    <row r="15755" spans="1:14" x14ac:dyDescent="0.3">
      <c r="A15755" t="s">
        <v>47449</v>
      </c>
      <c r="B15755" t="s">
        <v>46460</v>
      </c>
      <c r="C15755" t="s">
        <v>47450</v>
      </c>
      <c r="D15755" t="s">
        <v>47451</v>
      </c>
      <c r="E15755" t="s">
        <v>46488</v>
      </c>
      <c r="F15755" s="7">
        <v>12.05</v>
      </c>
      <c r="G15755" t="s">
        <v>46464</v>
      </c>
      <c r="H15755" t="s">
        <v>46465</v>
      </c>
      <c r="I15755" t="s">
        <v>46466</v>
      </c>
      <c r="J15755" s="7">
        <v>7.71</v>
      </c>
      <c r="K15755" s="7">
        <v>4.34</v>
      </c>
      <c r="M15755" t="s">
        <v>36</v>
      </c>
      <c r="N15755" t="str">
        <f>IF(AND(PESQUISA!$B$3&lt;&gt;"",OR(PESQUISA!$B$4="TODAS",B15755=PESQUISA!$B$4),ISNUMBER(SEARCH(PESQUISA!$B$3,D15755))),ROW()-1,"")</f>
        <v/>
      </c>
    </row>
    <row r="15756" spans="1:14" x14ac:dyDescent="0.3">
      <c r="A15756" t="s">
        <v>47452</v>
      </c>
      <c r="B15756" t="s">
        <v>46460</v>
      </c>
      <c r="C15756" t="s">
        <v>47453</v>
      </c>
      <c r="D15756" t="s">
        <v>47454</v>
      </c>
      <c r="E15756" t="s">
        <v>46488</v>
      </c>
      <c r="F15756" s="7">
        <v>14.44</v>
      </c>
      <c r="G15756" t="s">
        <v>46464</v>
      </c>
      <c r="H15756" t="s">
        <v>46465</v>
      </c>
      <c r="I15756" t="s">
        <v>46466</v>
      </c>
      <c r="J15756" s="7">
        <v>8.48</v>
      </c>
      <c r="K15756" s="7">
        <v>5.96</v>
      </c>
      <c r="M15756" t="s">
        <v>36</v>
      </c>
      <c r="N15756" t="str">
        <f>IF(AND(PESQUISA!$B$3&lt;&gt;"",OR(PESQUISA!$B$4="TODAS",B15756=PESQUISA!$B$4),ISNUMBER(SEARCH(PESQUISA!$B$3,D15756))),ROW()-1,"")</f>
        <v/>
      </c>
    </row>
    <row r="15757" spans="1:14" x14ac:dyDescent="0.3">
      <c r="A15757" t="s">
        <v>47455</v>
      </c>
      <c r="B15757" t="s">
        <v>46460</v>
      </c>
      <c r="C15757" t="s">
        <v>47456</v>
      </c>
      <c r="D15757" t="s">
        <v>47457</v>
      </c>
      <c r="E15757" t="s">
        <v>46488</v>
      </c>
      <c r="F15757" s="7">
        <v>19.55</v>
      </c>
      <c r="G15757" t="s">
        <v>46464</v>
      </c>
      <c r="H15757" t="s">
        <v>46465</v>
      </c>
      <c r="I15757" t="s">
        <v>46466</v>
      </c>
      <c r="J15757" s="7">
        <v>12.5</v>
      </c>
      <c r="K15757" s="7">
        <v>7.05</v>
      </c>
      <c r="M15757" t="s">
        <v>36</v>
      </c>
      <c r="N15757" t="str">
        <f>IF(AND(PESQUISA!$B$3&lt;&gt;"",OR(PESQUISA!$B$4="TODAS",B15757=PESQUISA!$B$4),ISNUMBER(SEARCH(PESQUISA!$B$3,D15757))),ROW()-1,"")</f>
        <v/>
      </c>
    </row>
    <row r="15758" spans="1:14" x14ac:dyDescent="0.3">
      <c r="A15758" t="s">
        <v>47458</v>
      </c>
      <c r="B15758" t="s">
        <v>46460</v>
      </c>
      <c r="C15758" t="s">
        <v>47459</v>
      </c>
      <c r="D15758" t="s">
        <v>47460</v>
      </c>
      <c r="E15758" t="s">
        <v>46488</v>
      </c>
      <c r="F15758" s="7">
        <v>26.85</v>
      </c>
      <c r="G15758" t="s">
        <v>46464</v>
      </c>
      <c r="H15758" t="s">
        <v>46465</v>
      </c>
      <c r="I15758" t="s">
        <v>46466</v>
      </c>
      <c r="J15758" s="7">
        <v>13.28</v>
      </c>
      <c r="K15758" s="7">
        <v>13.57</v>
      </c>
      <c r="M15758" t="s">
        <v>36</v>
      </c>
      <c r="N15758" t="str">
        <f>IF(AND(PESQUISA!$B$3&lt;&gt;"",OR(PESQUISA!$B$4="TODAS",B15758=PESQUISA!$B$4),ISNUMBER(SEARCH(PESQUISA!$B$3,D15758))),ROW()-1,"")</f>
        <v/>
      </c>
    </row>
    <row r="15759" spans="1:14" x14ac:dyDescent="0.3">
      <c r="A15759" t="s">
        <v>47461</v>
      </c>
      <c r="B15759" t="s">
        <v>46460</v>
      </c>
      <c r="C15759" t="s">
        <v>47462</v>
      </c>
      <c r="D15759" t="s">
        <v>47463</v>
      </c>
      <c r="E15759" t="s">
        <v>46488</v>
      </c>
      <c r="F15759" s="7">
        <v>51.65</v>
      </c>
      <c r="G15759" t="s">
        <v>46464</v>
      </c>
      <c r="H15759" t="s">
        <v>46465</v>
      </c>
      <c r="I15759" t="s">
        <v>46466</v>
      </c>
      <c r="J15759" s="7">
        <v>28.3</v>
      </c>
      <c r="K15759" s="7">
        <v>23.35</v>
      </c>
      <c r="M15759" t="s">
        <v>36</v>
      </c>
      <c r="N15759" t="str">
        <f>IF(AND(PESQUISA!$B$3&lt;&gt;"",OR(PESQUISA!$B$4="TODAS",B15759=PESQUISA!$B$4),ISNUMBER(SEARCH(PESQUISA!$B$3,D15759))),ROW()-1,"")</f>
        <v/>
      </c>
    </row>
    <row r="15760" spans="1:14" x14ac:dyDescent="0.3">
      <c r="A15760" t="s">
        <v>47464</v>
      </c>
      <c r="B15760" t="s">
        <v>46460</v>
      </c>
      <c r="C15760" t="s">
        <v>47465</v>
      </c>
      <c r="D15760" t="s">
        <v>47466</v>
      </c>
      <c r="E15760" t="s">
        <v>46488</v>
      </c>
      <c r="F15760" s="7">
        <v>63.13</v>
      </c>
      <c r="G15760" t="s">
        <v>46464</v>
      </c>
      <c r="H15760" t="s">
        <v>46465</v>
      </c>
      <c r="I15760" t="s">
        <v>46466</v>
      </c>
      <c r="J15760" s="7">
        <v>33.26</v>
      </c>
      <c r="K15760" s="7">
        <v>29.87</v>
      </c>
      <c r="M15760" t="s">
        <v>36</v>
      </c>
      <c r="N15760" t="str">
        <f>IF(AND(PESQUISA!$B$3&lt;&gt;"",OR(PESQUISA!$B$4="TODAS",B15760=PESQUISA!$B$4),ISNUMBER(SEARCH(PESQUISA!$B$3,D15760))),ROW()-1,"")</f>
        <v/>
      </c>
    </row>
    <row r="15761" spans="1:14" x14ac:dyDescent="0.3">
      <c r="A15761" t="s">
        <v>47467</v>
      </c>
      <c r="B15761" t="s">
        <v>46460</v>
      </c>
      <c r="C15761" t="s">
        <v>47468</v>
      </c>
      <c r="D15761" t="s">
        <v>47469</v>
      </c>
      <c r="E15761" t="s">
        <v>60</v>
      </c>
      <c r="F15761" s="7">
        <v>14.58</v>
      </c>
      <c r="G15761" t="s">
        <v>46464</v>
      </c>
      <c r="H15761" t="s">
        <v>46465</v>
      </c>
      <c r="I15761" t="s">
        <v>46466</v>
      </c>
      <c r="J15761" s="7">
        <v>10.78</v>
      </c>
      <c r="K15761" s="7">
        <v>3.8</v>
      </c>
      <c r="M15761" t="s">
        <v>36</v>
      </c>
      <c r="N15761" t="str">
        <f>IF(AND(PESQUISA!$B$3&lt;&gt;"",OR(PESQUISA!$B$4="TODAS",B15761=PESQUISA!$B$4),ISNUMBER(SEARCH(PESQUISA!$B$3,D15761))),ROW()-1,"")</f>
        <v/>
      </c>
    </row>
    <row r="15762" spans="1:14" x14ac:dyDescent="0.3">
      <c r="A15762" t="s">
        <v>47470</v>
      </c>
      <c r="B15762" t="s">
        <v>46460</v>
      </c>
      <c r="C15762" t="s">
        <v>47471</v>
      </c>
      <c r="D15762" t="s">
        <v>47472</v>
      </c>
      <c r="E15762" t="s">
        <v>60</v>
      </c>
      <c r="F15762" s="7">
        <v>23.5</v>
      </c>
      <c r="G15762" t="s">
        <v>46464</v>
      </c>
      <c r="H15762" t="s">
        <v>46465</v>
      </c>
      <c r="I15762" t="s">
        <v>46466</v>
      </c>
      <c r="J15762" s="7">
        <v>19.16</v>
      </c>
      <c r="K15762" s="7">
        <v>4.34</v>
      </c>
      <c r="M15762" t="s">
        <v>36</v>
      </c>
      <c r="N15762" t="str">
        <f>IF(AND(PESQUISA!$B$3&lt;&gt;"",OR(PESQUISA!$B$4="TODAS",B15762=PESQUISA!$B$4),ISNUMBER(SEARCH(PESQUISA!$B$3,D15762))),ROW()-1,"")</f>
        <v/>
      </c>
    </row>
    <row r="15763" spans="1:14" x14ac:dyDescent="0.3">
      <c r="A15763" t="s">
        <v>47473</v>
      </c>
      <c r="B15763" t="s">
        <v>46460</v>
      </c>
      <c r="C15763" t="s">
        <v>47474</v>
      </c>
      <c r="D15763" t="s">
        <v>47475</v>
      </c>
      <c r="E15763" t="s">
        <v>60</v>
      </c>
      <c r="F15763" s="7">
        <v>32.450000000000003</v>
      </c>
      <c r="G15763" t="s">
        <v>46464</v>
      </c>
      <c r="H15763" t="s">
        <v>46465</v>
      </c>
      <c r="I15763" t="s">
        <v>46466</v>
      </c>
      <c r="J15763" s="7">
        <v>27.85</v>
      </c>
      <c r="K15763" s="7">
        <v>4.5999999999999996</v>
      </c>
      <c r="M15763" t="s">
        <v>36</v>
      </c>
      <c r="N15763" t="str">
        <f>IF(AND(PESQUISA!$B$3&lt;&gt;"",OR(PESQUISA!$B$4="TODAS",B15763=PESQUISA!$B$4),ISNUMBER(SEARCH(PESQUISA!$B$3,D15763))),ROW()-1,"")</f>
        <v/>
      </c>
    </row>
    <row r="15764" spans="1:14" x14ac:dyDescent="0.3">
      <c r="A15764" t="s">
        <v>47476</v>
      </c>
      <c r="B15764" t="s">
        <v>46460</v>
      </c>
      <c r="C15764" t="s">
        <v>47477</v>
      </c>
      <c r="D15764" t="s">
        <v>47478</v>
      </c>
      <c r="E15764" t="s">
        <v>60</v>
      </c>
      <c r="F15764" s="7">
        <v>45.7</v>
      </c>
      <c r="G15764" t="s">
        <v>46464</v>
      </c>
      <c r="H15764" t="s">
        <v>46465</v>
      </c>
      <c r="I15764" t="s">
        <v>46466</v>
      </c>
      <c r="J15764" s="7">
        <v>40</v>
      </c>
      <c r="K15764" s="7">
        <v>5.7</v>
      </c>
      <c r="M15764" t="s">
        <v>36</v>
      </c>
      <c r="N15764" t="str">
        <f>IF(AND(PESQUISA!$B$3&lt;&gt;"",OR(PESQUISA!$B$4="TODAS",B15764=PESQUISA!$B$4),ISNUMBER(SEARCH(PESQUISA!$B$3,D15764))),ROW()-1,"")</f>
        <v/>
      </c>
    </row>
    <row r="15765" spans="1:14" x14ac:dyDescent="0.3">
      <c r="A15765" t="s">
        <v>47479</v>
      </c>
      <c r="B15765" t="s">
        <v>46460</v>
      </c>
      <c r="C15765" t="s">
        <v>47480</v>
      </c>
      <c r="D15765" t="s">
        <v>47481</v>
      </c>
      <c r="E15765" t="s">
        <v>60</v>
      </c>
      <c r="F15765" s="7">
        <v>67.680000000000007</v>
      </c>
      <c r="G15765" t="s">
        <v>46464</v>
      </c>
      <c r="H15765" t="s">
        <v>46465</v>
      </c>
      <c r="I15765" t="s">
        <v>46466</v>
      </c>
      <c r="J15765" s="7">
        <v>59.27</v>
      </c>
      <c r="K15765" s="7">
        <v>8.41</v>
      </c>
      <c r="M15765" t="s">
        <v>36</v>
      </c>
      <c r="N15765" t="str">
        <f>IF(AND(PESQUISA!$B$3&lt;&gt;"",OR(PESQUISA!$B$4="TODAS",B15765=PESQUISA!$B$4),ISNUMBER(SEARCH(PESQUISA!$B$3,D15765))),ROW()-1,"")</f>
        <v/>
      </c>
    </row>
    <row r="15766" spans="1:14" x14ac:dyDescent="0.3">
      <c r="A15766" t="s">
        <v>47482</v>
      </c>
      <c r="B15766" t="s">
        <v>46460</v>
      </c>
      <c r="C15766" t="s">
        <v>47483</v>
      </c>
      <c r="D15766" t="s">
        <v>47484</v>
      </c>
      <c r="E15766" t="s">
        <v>60</v>
      </c>
      <c r="F15766" s="7">
        <v>81.58</v>
      </c>
      <c r="G15766" t="s">
        <v>46464</v>
      </c>
      <c r="H15766" t="s">
        <v>46465</v>
      </c>
      <c r="I15766" t="s">
        <v>46466</v>
      </c>
      <c r="J15766" s="7">
        <v>72.36</v>
      </c>
      <c r="K15766" s="7">
        <v>9.2200000000000006</v>
      </c>
      <c r="M15766" t="s">
        <v>36</v>
      </c>
      <c r="N15766" t="str">
        <f>IF(AND(PESQUISA!$B$3&lt;&gt;"",OR(PESQUISA!$B$4="TODAS",B15766=PESQUISA!$B$4),ISNUMBER(SEARCH(PESQUISA!$B$3,D15766))),ROW()-1,"")</f>
        <v/>
      </c>
    </row>
    <row r="15767" spans="1:14" x14ac:dyDescent="0.3">
      <c r="A15767" t="s">
        <v>47485</v>
      </c>
      <c r="B15767" t="s">
        <v>46460</v>
      </c>
      <c r="C15767" t="s">
        <v>47486</v>
      </c>
      <c r="D15767" t="s">
        <v>47487</v>
      </c>
      <c r="E15767" t="s">
        <v>60</v>
      </c>
      <c r="F15767" s="7">
        <v>115.29</v>
      </c>
      <c r="G15767" t="s">
        <v>46464</v>
      </c>
      <c r="H15767" t="s">
        <v>46465</v>
      </c>
      <c r="I15767" t="s">
        <v>46466</v>
      </c>
      <c r="J15767" s="7">
        <v>105.52</v>
      </c>
      <c r="K15767" s="7">
        <v>9.77</v>
      </c>
      <c r="M15767" t="s">
        <v>36</v>
      </c>
      <c r="N15767" t="str">
        <f>IF(AND(PESQUISA!$B$3&lt;&gt;"",OR(PESQUISA!$B$4="TODAS",B15767=PESQUISA!$B$4),ISNUMBER(SEARCH(PESQUISA!$B$3,D15767))),ROW()-1,"")</f>
        <v/>
      </c>
    </row>
    <row r="15768" spans="1:14" x14ac:dyDescent="0.3">
      <c r="A15768" t="s">
        <v>47488</v>
      </c>
      <c r="B15768" t="s">
        <v>46460</v>
      </c>
      <c r="C15768" t="s">
        <v>47489</v>
      </c>
      <c r="D15768" t="s">
        <v>47490</v>
      </c>
      <c r="E15768" t="s">
        <v>60</v>
      </c>
      <c r="F15768" s="7">
        <v>133.09</v>
      </c>
      <c r="G15768" t="s">
        <v>46464</v>
      </c>
      <c r="H15768" t="s">
        <v>46465</v>
      </c>
      <c r="I15768" t="s">
        <v>46466</v>
      </c>
      <c r="J15768" s="7">
        <v>120.61</v>
      </c>
      <c r="K15768" s="7">
        <v>12.48</v>
      </c>
      <c r="M15768" t="s">
        <v>36</v>
      </c>
      <c r="N15768" t="str">
        <f>IF(AND(PESQUISA!$B$3&lt;&gt;"",OR(PESQUISA!$B$4="TODAS",B15768=PESQUISA!$B$4),ISNUMBER(SEARCH(PESQUISA!$B$3,D15768))),ROW()-1,"")</f>
        <v/>
      </c>
    </row>
    <row r="15769" spans="1:14" x14ac:dyDescent="0.3">
      <c r="A15769" t="s">
        <v>47491</v>
      </c>
      <c r="B15769" t="s">
        <v>46460</v>
      </c>
      <c r="C15769" t="s">
        <v>47492</v>
      </c>
      <c r="D15769" t="s">
        <v>47493</v>
      </c>
      <c r="E15769" t="s">
        <v>60</v>
      </c>
      <c r="F15769" s="7">
        <v>169.88</v>
      </c>
      <c r="G15769" t="s">
        <v>46464</v>
      </c>
      <c r="H15769" t="s">
        <v>46465</v>
      </c>
      <c r="I15769" t="s">
        <v>46466</v>
      </c>
      <c r="J15769" s="7">
        <v>154.41</v>
      </c>
      <c r="K15769" s="7">
        <v>15.47</v>
      </c>
      <c r="M15769" t="s">
        <v>36</v>
      </c>
      <c r="N15769" t="str">
        <f>IF(AND(PESQUISA!$B$3&lt;&gt;"",OR(PESQUISA!$B$4="TODAS",B15769=PESQUISA!$B$4),ISNUMBER(SEARCH(PESQUISA!$B$3,D15769))),ROW()-1,"")</f>
        <v/>
      </c>
    </row>
    <row r="15770" spans="1:14" x14ac:dyDescent="0.3">
      <c r="A15770" t="s">
        <v>47494</v>
      </c>
      <c r="B15770" t="s">
        <v>46460</v>
      </c>
      <c r="C15770" t="s">
        <v>47495</v>
      </c>
      <c r="D15770" t="s">
        <v>47496</v>
      </c>
      <c r="E15770" t="s">
        <v>60</v>
      </c>
      <c r="F15770" s="7">
        <v>201.69</v>
      </c>
      <c r="G15770" t="s">
        <v>46464</v>
      </c>
      <c r="H15770" t="s">
        <v>46465</v>
      </c>
      <c r="I15770" t="s">
        <v>46466</v>
      </c>
      <c r="J15770" s="7">
        <v>184.04</v>
      </c>
      <c r="K15770" s="7">
        <v>17.649999999999999</v>
      </c>
      <c r="M15770" t="s">
        <v>36</v>
      </c>
      <c r="N15770" t="str">
        <f>IF(AND(PESQUISA!$B$3&lt;&gt;"",OR(PESQUISA!$B$4="TODAS",B15770=PESQUISA!$B$4),ISNUMBER(SEARCH(PESQUISA!$B$3,D15770))),ROW()-1,"")</f>
        <v/>
      </c>
    </row>
    <row r="15771" spans="1:14" x14ac:dyDescent="0.3">
      <c r="A15771" t="s">
        <v>47497</v>
      </c>
      <c r="B15771" t="s">
        <v>46460</v>
      </c>
      <c r="C15771" t="s">
        <v>47498</v>
      </c>
      <c r="D15771" t="s">
        <v>47499</v>
      </c>
      <c r="E15771" t="s">
        <v>46544</v>
      </c>
      <c r="F15771" s="7">
        <v>128.1</v>
      </c>
      <c r="G15771" t="s">
        <v>46464</v>
      </c>
      <c r="H15771" t="s">
        <v>46465</v>
      </c>
      <c r="I15771" t="s">
        <v>46466</v>
      </c>
      <c r="J15771" s="7">
        <v>119.69</v>
      </c>
      <c r="K15771" s="7">
        <v>8.41</v>
      </c>
      <c r="M15771" t="s">
        <v>36</v>
      </c>
      <c r="N15771" t="str">
        <f>IF(AND(PESQUISA!$B$3&lt;&gt;"",OR(PESQUISA!$B$4="TODAS",B15771=PESQUISA!$B$4),ISNUMBER(SEARCH(PESQUISA!$B$3,D15771))),ROW()-1,"")</f>
        <v/>
      </c>
    </row>
    <row r="15772" spans="1:14" x14ac:dyDescent="0.3">
      <c r="A15772" t="s">
        <v>47500</v>
      </c>
      <c r="B15772" t="s">
        <v>46460</v>
      </c>
      <c r="C15772" t="s">
        <v>47501</v>
      </c>
      <c r="D15772" t="s">
        <v>47502</v>
      </c>
      <c r="E15772" t="s">
        <v>60</v>
      </c>
      <c r="F15772" s="7">
        <v>10.23</v>
      </c>
      <c r="G15772" t="s">
        <v>46464</v>
      </c>
      <c r="H15772" t="s">
        <v>46465</v>
      </c>
      <c r="I15772" t="s">
        <v>46466</v>
      </c>
      <c r="J15772" s="7">
        <v>6.71</v>
      </c>
      <c r="K15772" s="7">
        <v>3.52</v>
      </c>
      <c r="M15772" t="s">
        <v>36</v>
      </c>
      <c r="N15772" t="str">
        <f>IF(AND(PESQUISA!$B$3&lt;&gt;"",OR(PESQUISA!$B$4="TODAS",B15772=PESQUISA!$B$4),ISNUMBER(SEARCH(PESQUISA!$B$3,D15772))),ROW()-1,"")</f>
        <v/>
      </c>
    </row>
    <row r="15773" spans="1:14" x14ac:dyDescent="0.3">
      <c r="A15773" t="s">
        <v>47503</v>
      </c>
      <c r="B15773" t="s">
        <v>46460</v>
      </c>
      <c r="C15773" t="s">
        <v>47504</v>
      </c>
      <c r="D15773" t="s">
        <v>47505</v>
      </c>
      <c r="E15773" t="s">
        <v>46544</v>
      </c>
      <c r="F15773" s="7">
        <v>9.07</v>
      </c>
      <c r="G15773" t="s">
        <v>46464</v>
      </c>
      <c r="H15773" t="s">
        <v>46465</v>
      </c>
      <c r="I15773" t="s">
        <v>46466</v>
      </c>
      <c r="J15773" s="7">
        <v>5.55</v>
      </c>
      <c r="K15773" s="7">
        <v>3.52</v>
      </c>
      <c r="M15773" t="s">
        <v>36</v>
      </c>
      <c r="N15773" t="str">
        <f>IF(AND(PESQUISA!$B$3&lt;&gt;"",OR(PESQUISA!$B$4="TODAS",B15773=PESQUISA!$B$4),ISNUMBER(SEARCH(PESQUISA!$B$3,D15773))),ROW()-1,"")</f>
        <v/>
      </c>
    </row>
    <row r="15774" spans="1:14" x14ac:dyDescent="0.3">
      <c r="A15774" t="s">
        <v>47506</v>
      </c>
      <c r="B15774" t="s">
        <v>46460</v>
      </c>
      <c r="C15774" t="s">
        <v>47507</v>
      </c>
      <c r="D15774" t="s">
        <v>47508</v>
      </c>
      <c r="E15774" t="s">
        <v>60</v>
      </c>
      <c r="F15774" s="7">
        <v>13.82</v>
      </c>
      <c r="G15774" t="s">
        <v>46464</v>
      </c>
      <c r="H15774" t="s">
        <v>46465</v>
      </c>
      <c r="I15774" t="s">
        <v>46466</v>
      </c>
      <c r="J15774" s="7">
        <v>10.57</v>
      </c>
      <c r="K15774" s="7">
        <v>3.25</v>
      </c>
      <c r="M15774" t="s">
        <v>36</v>
      </c>
      <c r="N15774" t="str">
        <f>IF(AND(PESQUISA!$B$3&lt;&gt;"",OR(PESQUISA!$B$4="TODAS",B15774=PESQUISA!$B$4),ISNUMBER(SEARCH(PESQUISA!$B$3,D15774))),ROW()-1,"")</f>
        <v/>
      </c>
    </row>
    <row r="15775" spans="1:14" x14ac:dyDescent="0.3">
      <c r="A15775" t="s">
        <v>47509</v>
      </c>
      <c r="B15775" t="s">
        <v>46460</v>
      </c>
      <c r="C15775" t="s">
        <v>47510</v>
      </c>
      <c r="D15775" t="s">
        <v>47511</v>
      </c>
      <c r="E15775" t="s">
        <v>60</v>
      </c>
      <c r="F15775" s="7">
        <v>20.86</v>
      </c>
      <c r="G15775" t="s">
        <v>46464</v>
      </c>
      <c r="H15775" t="s">
        <v>46465</v>
      </c>
      <c r="I15775" t="s">
        <v>46466</v>
      </c>
      <c r="J15775" s="7">
        <v>17.61</v>
      </c>
      <c r="K15775" s="7">
        <v>3.25</v>
      </c>
      <c r="M15775" t="s">
        <v>36</v>
      </c>
      <c r="N15775" t="str">
        <f>IF(AND(PESQUISA!$B$3&lt;&gt;"",OR(PESQUISA!$B$4="TODAS",B15775=PESQUISA!$B$4),ISNUMBER(SEARCH(PESQUISA!$B$3,D15775))),ROW()-1,"")</f>
        <v/>
      </c>
    </row>
    <row r="15776" spans="1:14" x14ac:dyDescent="0.3">
      <c r="A15776" t="s">
        <v>47512</v>
      </c>
      <c r="B15776" t="s">
        <v>46460</v>
      </c>
      <c r="C15776" t="s">
        <v>47513</v>
      </c>
      <c r="D15776" t="s">
        <v>47514</v>
      </c>
      <c r="E15776" t="s">
        <v>60</v>
      </c>
      <c r="F15776" s="7">
        <v>28.2</v>
      </c>
      <c r="G15776" t="s">
        <v>46464</v>
      </c>
      <c r="H15776" t="s">
        <v>46465</v>
      </c>
      <c r="I15776" t="s">
        <v>46466</v>
      </c>
      <c r="J15776" s="7">
        <v>24.68</v>
      </c>
      <c r="K15776" s="7">
        <v>3.52</v>
      </c>
      <c r="M15776" t="s">
        <v>36</v>
      </c>
      <c r="N15776" t="str">
        <f>IF(AND(PESQUISA!$B$3&lt;&gt;"",OR(PESQUISA!$B$4="TODAS",B15776=PESQUISA!$B$4),ISNUMBER(SEARCH(PESQUISA!$B$3,D15776))),ROW()-1,"")</f>
        <v/>
      </c>
    </row>
    <row r="15777" spans="1:14" x14ac:dyDescent="0.3">
      <c r="A15777" t="s">
        <v>47515</v>
      </c>
      <c r="B15777" t="s">
        <v>46460</v>
      </c>
      <c r="C15777" t="s">
        <v>47516</v>
      </c>
      <c r="D15777" t="s">
        <v>47517</v>
      </c>
      <c r="E15777" t="s">
        <v>60</v>
      </c>
      <c r="F15777" s="7">
        <v>44.64</v>
      </c>
      <c r="G15777" t="s">
        <v>46464</v>
      </c>
      <c r="H15777" t="s">
        <v>46465</v>
      </c>
      <c r="I15777" t="s">
        <v>46466</v>
      </c>
      <c r="J15777" s="7">
        <v>40.840000000000003</v>
      </c>
      <c r="K15777" s="7">
        <v>3.8</v>
      </c>
      <c r="M15777" t="s">
        <v>36</v>
      </c>
      <c r="N15777" t="str">
        <f>IF(AND(PESQUISA!$B$3&lt;&gt;"",OR(PESQUISA!$B$4="TODAS",B15777=PESQUISA!$B$4),ISNUMBER(SEARCH(PESQUISA!$B$3,D15777))),ROW()-1,"")</f>
        <v/>
      </c>
    </row>
    <row r="15778" spans="1:14" x14ac:dyDescent="0.3">
      <c r="A15778" t="s">
        <v>47518</v>
      </c>
      <c r="B15778" t="s">
        <v>46460</v>
      </c>
      <c r="C15778" t="s">
        <v>47519</v>
      </c>
      <c r="D15778" t="s">
        <v>47520</v>
      </c>
      <c r="E15778" t="s">
        <v>60</v>
      </c>
      <c r="F15778" s="7">
        <v>67.67</v>
      </c>
      <c r="G15778" t="s">
        <v>46464</v>
      </c>
      <c r="H15778" t="s">
        <v>46465</v>
      </c>
      <c r="I15778" t="s">
        <v>46466</v>
      </c>
      <c r="J15778" s="7">
        <v>63.33</v>
      </c>
      <c r="K15778" s="7">
        <v>4.34</v>
      </c>
      <c r="M15778" t="s">
        <v>36</v>
      </c>
      <c r="N15778" t="str">
        <f>IF(AND(PESQUISA!$B$3&lt;&gt;"",OR(PESQUISA!$B$4="TODAS",B15778=PESQUISA!$B$4),ISNUMBER(SEARCH(PESQUISA!$B$3,D15778))),ROW()-1,"")</f>
        <v/>
      </c>
    </row>
    <row r="15779" spans="1:14" x14ac:dyDescent="0.3">
      <c r="A15779" t="s">
        <v>47521</v>
      </c>
      <c r="B15779" t="s">
        <v>46460</v>
      </c>
      <c r="C15779" t="s">
        <v>47522</v>
      </c>
      <c r="D15779" t="s">
        <v>47523</v>
      </c>
      <c r="E15779" t="s">
        <v>60</v>
      </c>
      <c r="F15779" s="7">
        <v>113.99</v>
      </c>
      <c r="G15779" t="s">
        <v>46464</v>
      </c>
      <c r="H15779" t="s">
        <v>46465</v>
      </c>
      <c r="I15779" t="s">
        <v>46466</v>
      </c>
      <c r="J15779" s="7">
        <v>109.39</v>
      </c>
      <c r="K15779" s="7">
        <v>4.5999999999999996</v>
      </c>
      <c r="M15779" t="s">
        <v>36</v>
      </c>
      <c r="N15779" t="str">
        <f>IF(AND(PESQUISA!$B$3&lt;&gt;"",OR(PESQUISA!$B$4="TODAS",B15779=PESQUISA!$B$4),ISNUMBER(SEARCH(PESQUISA!$B$3,D15779))),ROW()-1,"")</f>
        <v/>
      </c>
    </row>
    <row r="15780" spans="1:14" x14ac:dyDescent="0.3">
      <c r="A15780" t="s">
        <v>47524</v>
      </c>
      <c r="B15780" t="s">
        <v>46460</v>
      </c>
      <c r="C15780" t="s">
        <v>47525</v>
      </c>
      <c r="D15780" t="s">
        <v>47526</v>
      </c>
      <c r="E15780" t="s">
        <v>60</v>
      </c>
      <c r="F15780" s="7">
        <v>13.46</v>
      </c>
      <c r="G15780" t="s">
        <v>46464</v>
      </c>
      <c r="H15780" t="s">
        <v>46465</v>
      </c>
      <c r="I15780" t="s">
        <v>46466</v>
      </c>
      <c r="J15780" s="7">
        <v>9.66</v>
      </c>
      <c r="K15780" s="7">
        <v>3.8</v>
      </c>
      <c r="M15780" t="s">
        <v>36</v>
      </c>
      <c r="N15780" t="str">
        <f>IF(AND(PESQUISA!$B$3&lt;&gt;"",OR(PESQUISA!$B$4="TODAS",B15780=PESQUISA!$B$4),ISNUMBER(SEARCH(PESQUISA!$B$3,D15780))),ROW()-1,"")</f>
        <v/>
      </c>
    </row>
    <row r="15781" spans="1:14" x14ac:dyDescent="0.3">
      <c r="A15781" t="s">
        <v>47527</v>
      </c>
      <c r="B15781" t="s">
        <v>46460</v>
      </c>
      <c r="C15781" t="s">
        <v>47528</v>
      </c>
      <c r="D15781" t="s">
        <v>47529</v>
      </c>
      <c r="E15781" t="s">
        <v>60</v>
      </c>
      <c r="F15781" s="7">
        <v>20.23</v>
      </c>
      <c r="G15781" t="s">
        <v>46464</v>
      </c>
      <c r="H15781" t="s">
        <v>46465</v>
      </c>
      <c r="I15781" t="s">
        <v>46466</v>
      </c>
      <c r="J15781" s="7">
        <v>15.89</v>
      </c>
      <c r="K15781" s="7">
        <v>4.34</v>
      </c>
      <c r="M15781" t="s">
        <v>36</v>
      </c>
      <c r="N15781" t="str">
        <f>IF(AND(PESQUISA!$B$3&lt;&gt;"",OR(PESQUISA!$B$4="TODAS",B15781=PESQUISA!$B$4),ISNUMBER(SEARCH(PESQUISA!$B$3,D15781))),ROW()-1,"")</f>
        <v/>
      </c>
    </row>
    <row r="15782" spans="1:14" x14ac:dyDescent="0.3">
      <c r="A15782" t="s">
        <v>47530</v>
      </c>
      <c r="B15782" t="s">
        <v>46460</v>
      </c>
      <c r="C15782" t="s">
        <v>47531</v>
      </c>
      <c r="D15782" t="s">
        <v>47532</v>
      </c>
      <c r="E15782" t="s">
        <v>60</v>
      </c>
      <c r="F15782" s="7">
        <v>27.06</v>
      </c>
      <c r="G15782" t="s">
        <v>46464</v>
      </c>
      <c r="H15782" t="s">
        <v>46465</v>
      </c>
      <c r="I15782" t="s">
        <v>46466</v>
      </c>
      <c r="J15782" s="7">
        <v>22.46</v>
      </c>
      <c r="K15782" s="7">
        <v>4.5999999999999996</v>
      </c>
      <c r="M15782" t="s">
        <v>36</v>
      </c>
      <c r="N15782" t="str">
        <f>IF(AND(PESQUISA!$B$3&lt;&gt;"",OR(PESQUISA!$B$4="TODAS",B15782=PESQUISA!$B$4),ISNUMBER(SEARCH(PESQUISA!$B$3,D15782))),ROW()-1,"")</f>
        <v/>
      </c>
    </row>
    <row r="15783" spans="1:14" x14ac:dyDescent="0.3">
      <c r="A15783" t="s">
        <v>47533</v>
      </c>
      <c r="B15783" t="s">
        <v>46460</v>
      </c>
      <c r="C15783" t="s">
        <v>47534</v>
      </c>
      <c r="D15783" t="s">
        <v>47535</v>
      </c>
      <c r="E15783" t="s">
        <v>60</v>
      </c>
      <c r="F15783" s="7">
        <v>41.42</v>
      </c>
      <c r="G15783" t="s">
        <v>46464</v>
      </c>
      <c r="H15783" t="s">
        <v>46465</v>
      </c>
      <c r="I15783" t="s">
        <v>46466</v>
      </c>
      <c r="J15783" s="7">
        <v>32.74</v>
      </c>
      <c r="K15783" s="7">
        <v>8.68</v>
      </c>
      <c r="M15783" t="s">
        <v>36</v>
      </c>
      <c r="N15783" t="str">
        <f>IF(AND(PESQUISA!$B$3&lt;&gt;"",OR(PESQUISA!$B$4="TODAS",B15783=PESQUISA!$B$4),ISNUMBER(SEARCH(PESQUISA!$B$3,D15783))),ROW()-1,"")</f>
        <v/>
      </c>
    </row>
    <row r="15784" spans="1:14" x14ac:dyDescent="0.3">
      <c r="A15784" t="s">
        <v>47536</v>
      </c>
      <c r="B15784" t="s">
        <v>46460</v>
      </c>
      <c r="C15784" t="s">
        <v>47537</v>
      </c>
      <c r="D15784" t="s">
        <v>47538</v>
      </c>
      <c r="E15784" t="s">
        <v>60</v>
      </c>
      <c r="F15784" s="7">
        <v>54.13</v>
      </c>
      <c r="G15784" t="s">
        <v>46464</v>
      </c>
      <c r="H15784" t="s">
        <v>46465</v>
      </c>
      <c r="I15784" t="s">
        <v>46466</v>
      </c>
      <c r="J15784" s="7">
        <v>44.91</v>
      </c>
      <c r="K15784" s="7">
        <v>9.2200000000000006</v>
      </c>
      <c r="M15784" t="s">
        <v>36</v>
      </c>
      <c r="N15784" t="str">
        <f>IF(AND(PESQUISA!$B$3&lt;&gt;"",OR(PESQUISA!$B$4="TODAS",B15784=PESQUISA!$B$4),ISNUMBER(SEARCH(PESQUISA!$B$3,D15784))),ROW()-1,"")</f>
        <v/>
      </c>
    </row>
    <row r="15785" spans="1:14" x14ac:dyDescent="0.3">
      <c r="A15785" t="s">
        <v>47539</v>
      </c>
      <c r="B15785" t="s">
        <v>46460</v>
      </c>
      <c r="C15785" t="s">
        <v>47540</v>
      </c>
      <c r="D15785" t="s">
        <v>47541</v>
      </c>
      <c r="E15785" t="s">
        <v>60</v>
      </c>
      <c r="F15785" s="7">
        <v>79.400000000000006</v>
      </c>
      <c r="G15785" t="s">
        <v>46464</v>
      </c>
      <c r="H15785" t="s">
        <v>46465</v>
      </c>
      <c r="I15785" t="s">
        <v>46466</v>
      </c>
      <c r="J15785" s="7">
        <v>62.57</v>
      </c>
      <c r="K15785" s="7">
        <v>16.829999999999998</v>
      </c>
      <c r="M15785" t="s">
        <v>36</v>
      </c>
      <c r="N15785" t="str">
        <f>IF(AND(PESQUISA!$B$3&lt;&gt;"",OR(PESQUISA!$B$4="TODAS",B15785=PESQUISA!$B$4),ISNUMBER(SEARCH(PESQUISA!$B$3,D15785))),ROW()-1,"")</f>
        <v/>
      </c>
    </row>
    <row r="15786" spans="1:14" x14ac:dyDescent="0.3">
      <c r="A15786" t="s">
        <v>47542</v>
      </c>
      <c r="B15786" t="s">
        <v>46460</v>
      </c>
      <c r="C15786" t="s">
        <v>47543</v>
      </c>
      <c r="D15786" t="s">
        <v>47544</v>
      </c>
      <c r="E15786" t="s">
        <v>60</v>
      </c>
      <c r="F15786" s="7">
        <v>127.52</v>
      </c>
      <c r="G15786" t="s">
        <v>46464</v>
      </c>
      <c r="H15786" t="s">
        <v>46465</v>
      </c>
      <c r="I15786" t="s">
        <v>46466</v>
      </c>
      <c r="J15786" s="7">
        <v>109.06</v>
      </c>
      <c r="K15786" s="7">
        <v>18.46</v>
      </c>
      <c r="M15786" t="s">
        <v>36</v>
      </c>
      <c r="N15786" t="str">
        <f>IF(AND(PESQUISA!$B$3&lt;&gt;"",OR(PESQUISA!$B$4="TODAS",B15786=PESQUISA!$B$4),ISNUMBER(SEARCH(PESQUISA!$B$3,D15786))),ROW()-1,"")</f>
        <v/>
      </c>
    </row>
    <row r="15787" spans="1:14" x14ac:dyDescent="0.3">
      <c r="A15787" t="s">
        <v>47545</v>
      </c>
      <c r="B15787" t="s">
        <v>46460</v>
      </c>
      <c r="C15787" t="s">
        <v>47546</v>
      </c>
      <c r="D15787" t="s">
        <v>47547</v>
      </c>
      <c r="E15787" t="s">
        <v>60</v>
      </c>
      <c r="F15787" s="7">
        <v>7.28</v>
      </c>
      <c r="G15787" t="s">
        <v>46464</v>
      </c>
      <c r="H15787" t="s">
        <v>46465</v>
      </c>
      <c r="I15787" t="s">
        <v>46466</v>
      </c>
      <c r="J15787" s="7">
        <v>4.3</v>
      </c>
      <c r="K15787" s="7">
        <v>2.98</v>
      </c>
      <c r="M15787" t="s">
        <v>36</v>
      </c>
      <c r="N15787" t="str">
        <f>IF(AND(PESQUISA!$B$3&lt;&gt;"",OR(PESQUISA!$B$4="TODAS",B15787=PESQUISA!$B$4),ISNUMBER(SEARCH(PESQUISA!$B$3,D15787))),ROW()-1,"")</f>
        <v/>
      </c>
    </row>
    <row r="15788" spans="1:14" x14ac:dyDescent="0.3">
      <c r="A15788" t="s">
        <v>47548</v>
      </c>
      <c r="B15788" t="s">
        <v>46460</v>
      </c>
      <c r="C15788" t="s">
        <v>47549</v>
      </c>
      <c r="D15788" t="s">
        <v>47550</v>
      </c>
      <c r="E15788" t="s">
        <v>60</v>
      </c>
      <c r="F15788" s="7">
        <v>9.49</v>
      </c>
      <c r="G15788" t="s">
        <v>46464</v>
      </c>
      <c r="H15788" t="s">
        <v>46465</v>
      </c>
      <c r="I15788" t="s">
        <v>46466</v>
      </c>
      <c r="J15788" s="7">
        <v>6.24</v>
      </c>
      <c r="K15788" s="7">
        <v>3.25</v>
      </c>
      <c r="M15788" t="s">
        <v>36</v>
      </c>
      <c r="N15788" t="str">
        <f>IF(AND(PESQUISA!$B$3&lt;&gt;"",OR(PESQUISA!$B$4="TODAS",B15788=PESQUISA!$B$4),ISNUMBER(SEARCH(PESQUISA!$B$3,D15788))),ROW()-1,"")</f>
        <v/>
      </c>
    </row>
    <row r="15789" spans="1:14" x14ac:dyDescent="0.3">
      <c r="A15789" t="s">
        <v>47551</v>
      </c>
      <c r="B15789" t="s">
        <v>46460</v>
      </c>
      <c r="C15789" t="s">
        <v>47552</v>
      </c>
      <c r="D15789" t="s">
        <v>47553</v>
      </c>
      <c r="E15789" t="s">
        <v>60</v>
      </c>
      <c r="F15789" s="7">
        <v>6.11</v>
      </c>
      <c r="G15789" t="s">
        <v>46464</v>
      </c>
      <c r="H15789" t="s">
        <v>46465</v>
      </c>
      <c r="I15789" t="s">
        <v>46466</v>
      </c>
      <c r="J15789" s="7">
        <v>3.41</v>
      </c>
      <c r="K15789" s="7">
        <v>2.7</v>
      </c>
      <c r="M15789" t="s">
        <v>36</v>
      </c>
      <c r="N15789" t="str">
        <f>IF(AND(PESQUISA!$B$3&lt;&gt;"",OR(PESQUISA!$B$4="TODAS",B15789=PESQUISA!$B$4),ISNUMBER(SEARCH(PESQUISA!$B$3,D15789))),ROW()-1,"")</f>
        <v/>
      </c>
    </row>
    <row r="15790" spans="1:14" x14ac:dyDescent="0.3">
      <c r="A15790" t="s">
        <v>47554</v>
      </c>
      <c r="B15790" t="s">
        <v>46460</v>
      </c>
      <c r="C15790" t="s">
        <v>47555</v>
      </c>
      <c r="D15790" t="s">
        <v>47556</v>
      </c>
      <c r="E15790" t="s">
        <v>60</v>
      </c>
      <c r="F15790" s="7">
        <v>25.1</v>
      </c>
      <c r="G15790" t="s">
        <v>46464</v>
      </c>
      <c r="H15790" t="s">
        <v>46465</v>
      </c>
      <c r="I15790" t="s">
        <v>46466</v>
      </c>
      <c r="J15790" s="7">
        <v>13.82</v>
      </c>
      <c r="K15790" s="7">
        <v>11.28</v>
      </c>
      <c r="M15790" t="s">
        <v>36</v>
      </c>
      <c r="N15790" t="str">
        <f>IF(AND(PESQUISA!$B$3&lt;&gt;"",OR(PESQUISA!$B$4="TODAS",B15790=PESQUISA!$B$4),ISNUMBER(SEARCH(PESQUISA!$B$3,D15790))),ROW()-1,"")</f>
        <v/>
      </c>
    </row>
    <row r="15791" spans="1:14" x14ac:dyDescent="0.3">
      <c r="A15791" t="s">
        <v>47557</v>
      </c>
      <c r="B15791" t="s">
        <v>46460</v>
      </c>
      <c r="C15791" t="s">
        <v>47558</v>
      </c>
      <c r="D15791" t="s">
        <v>47559</v>
      </c>
      <c r="E15791" t="s">
        <v>60</v>
      </c>
      <c r="F15791" s="7">
        <v>17.61</v>
      </c>
      <c r="G15791" t="s">
        <v>46464</v>
      </c>
      <c r="H15791" t="s">
        <v>46465</v>
      </c>
      <c r="I15791" t="s">
        <v>46466</v>
      </c>
      <c r="J15791" s="7">
        <v>10.23</v>
      </c>
      <c r="K15791" s="7">
        <v>7.38</v>
      </c>
      <c r="M15791" t="s">
        <v>36</v>
      </c>
      <c r="N15791" t="str">
        <f>IF(AND(PESQUISA!$B$3&lt;&gt;"",OR(PESQUISA!$B$4="TODAS",B15791=PESQUISA!$B$4),ISNUMBER(SEARCH(PESQUISA!$B$3,D15791))),ROW()-1,"")</f>
        <v/>
      </c>
    </row>
    <row r="15792" spans="1:14" x14ac:dyDescent="0.3">
      <c r="A15792" t="s">
        <v>47560</v>
      </c>
      <c r="B15792" t="s">
        <v>46460</v>
      </c>
      <c r="C15792" t="s">
        <v>47561</v>
      </c>
      <c r="D15792" t="s">
        <v>47562</v>
      </c>
      <c r="E15792" t="s">
        <v>46544</v>
      </c>
      <c r="F15792" s="7">
        <v>5.93</v>
      </c>
      <c r="G15792" t="s">
        <v>46464</v>
      </c>
      <c r="H15792" t="s">
        <v>46465</v>
      </c>
      <c r="I15792" t="s">
        <v>46466</v>
      </c>
      <c r="J15792" s="7">
        <v>2.95</v>
      </c>
      <c r="K15792" s="7">
        <v>2.98</v>
      </c>
      <c r="M15792" t="s">
        <v>36</v>
      </c>
      <c r="N15792" t="str">
        <f>IF(AND(PESQUISA!$B$3&lt;&gt;"",OR(PESQUISA!$B$4="TODAS",B15792=PESQUISA!$B$4),ISNUMBER(SEARCH(PESQUISA!$B$3,D15792))),ROW()-1,"")</f>
        <v/>
      </c>
    </row>
    <row r="15793" spans="1:14" x14ac:dyDescent="0.3">
      <c r="A15793" t="s">
        <v>47563</v>
      </c>
      <c r="B15793" t="s">
        <v>46460</v>
      </c>
      <c r="C15793" t="s">
        <v>47564</v>
      </c>
      <c r="D15793" t="s">
        <v>47565</v>
      </c>
      <c r="E15793" t="s">
        <v>46544</v>
      </c>
      <c r="F15793" s="7">
        <v>7.35</v>
      </c>
      <c r="G15793" t="s">
        <v>46464</v>
      </c>
      <c r="H15793" t="s">
        <v>46465</v>
      </c>
      <c r="I15793" t="s">
        <v>46466</v>
      </c>
      <c r="J15793" s="7">
        <v>4.0999999999999996</v>
      </c>
      <c r="K15793" s="7">
        <v>3.25</v>
      </c>
      <c r="M15793" t="s">
        <v>36</v>
      </c>
      <c r="N15793" t="str">
        <f>IF(AND(PESQUISA!$B$3&lt;&gt;"",OR(PESQUISA!$B$4="TODAS",B15793=PESQUISA!$B$4),ISNUMBER(SEARCH(PESQUISA!$B$3,D15793))),ROW()-1,"")</f>
        <v/>
      </c>
    </row>
    <row r="15794" spans="1:14" x14ac:dyDescent="0.3">
      <c r="A15794" t="s">
        <v>47566</v>
      </c>
      <c r="B15794" t="s">
        <v>46460</v>
      </c>
      <c r="C15794" t="s">
        <v>47567</v>
      </c>
      <c r="D15794" t="s">
        <v>47568</v>
      </c>
      <c r="E15794" t="s">
        <v>46544</v>
      </c>
      <c r="F15794" s="7">
        <v>11.24</v>
      </c>
      <c r="G15794" t="s">
        <v>46464</v>
      </c>
      <c r="H15794" t="s">
        <v>46465</v>
      </c>
      <c r="I15794" t="s">
        <v>46466</v>
      </c>
      <c r="J15794" s="7">
        <v>7.72</v>
      </c>
      <c r="K15794" s="7">
        <v>3.52</v>
      </c>
      <c r="M15794" t="s">
        <v>36</v>
      </c>
      <c r="N15794" t="str">
        <f>IF(AND(PESQUISA!$B$3&lt;&gt;"",OR(PESQUISA!$B$4="TODAS",B15794=PESQUISA!$B$4),ISNUMBER(SEARCH(PESQUISA!$B$3,D15794))),ROW()-1,"")</f>
        <v/>
      </c>
    </row>
    <row r="15795" spans="1:14" x14ac:dyDescent="0.3">
      <c r="A15795" t="s">
        <v>47569</v>
      </c>
      <c r="B15795" t="s">
        <v>46460</v>
      </c>
      <c r="C15795" t="s">
        <v>47570</v>
      </c>
      <c r="D15795" t="s">
        <v>47571</v>
      </c>
      <c r="E15795" t="s">
        <v>60</v>
      </c>
      <c r="F15795" s="7">
        <v>16.16</v>
      </c>
      <c r="G15795" t="s">
        <v>46464</v>
      </c>
      <c r="H15795" t="s">
        <v>46465</v>
      </c>
      <c r="I15795" t="s">
        <v>46466</v>
      </c>
      <c r="J15795" s="7">
        <v>12.36</v>
      </c>
      <c r="K15795" s="7">
        <v>3.8</v>
      </c>
      <c r="M15795" t="s">
        <v>36</v>
      </c>
      <c r="N15795" t="str">
        <f>IF(AND(PESQUISA!$B$3&lt;&gt;"",OR(PESQUISA!$B$4="TODAS",B15795=PESQUISA!$B$4),ISNUMBER(SEARCH(PESQUISA!$B$3,D15795))),ROW()-1,"")</f>
        <v/>
      </c>
    </row>
    <row r="15796" spans="1:14" x14ac:dyDescent="0.3">
      <c r="A15796" t="s">
        <v>47572</v>
      </c>
      <c r="B15796" t="s">
        <v>46460</v>
      </c>
      <c r="C15796" t="s">
        <v>47573</v>
      </c>
      <c r="D15796" t="s">
        <v>47574</v>
      </c>
      <c r="E15796" t="s">
        <v>60</v>
      </c>
      <c r="F15796" s="7">
        <v>18.47</v>
      </c>
      <c r="G15796" t="s">
        <v>46464</v>
      </c>
      <c r="H15796" t="s">
        <v>46465</v>
      </c>
      <c r="I15796" t="s">
        <v>46466</v>
      </c>
      <c r="J15796" s="7">
        <v>14.13</v>
      </c>
      <c r="K15796" s="7">
        <v>4.34</v>
      </c>
      <c r="M15796" t="s">
        <v>36</v>
      </c>
      <c r="N15796" t="str">
        <f>IF(AND(PESQUISA!$B$3&lt;&gt;"",OR(PESQUISA!$B$4="TODAS",B15796=PESQUISA!$B$4),ISNUMBER(SEARCH(PESQUISA!$B$3,D15796))),ROW()-1,"")</f>
        <v/>
      </c>
    </row>
    <row r="15797" spans="1:14" x14ac:dyDescent="0.3">
      <c r="A15797" t="s">
        <v>47575</v>
      </c>
      <c r="B15797" t="s">
        <v>46460</v>
      </c>
      <c r="C15797" t="s">
        <v>47576</v>
      </c>
      <c r="D15797" t="s">
        <v>47577</v>
      </c>
      <c r="E15797" t="s">
        <v>60</v>
      </c>
      <c r="F15797" s="7">
        <v>26.91</v>
      </c>
      <c r="G15797" t="s">
        <v>46464</v>
      </c>
      <c r="H15797" t="s">
        <v>46465</v>
      </c>
      <c r="I15797" t="s">
        <v>46466</v>
      </c>
      <c r="J15797" s="7">
        <v>22.31</v>
      </c>
      <c r="K15797" s="7">
        <v>4.5999999999999996</v>
      </c>
      <c r="M15797" t="s">
        <v>36</v>
      </c>
      <c r="N15797" t="str">
        <f>IF(AND(PESQUISA!$B$3&lt;&gt;"",OR(PESQUISA!$B$4="TODAS",B15797=PESQUISA!$B$4),ISNUMBER(SEARCH(PESQUISA!$B$3,D15797))),ROW()-1,"")</f>
        <v/>
      </c>
    </row>
    <row r="15798" spans="1:14" x14ac:dyDescent="0.3">
      <c r="A15798" t="s">
        <v>47578</v>
      </c>
      <c r="B15798" t="s">
        <v>46460</v>
      </c>
      <c r="C15798" t="s">
        <v>47579</v>
      </c>
      <c r="D15798" t="s">
        <v>47580</v>
      </c>
      <c r="E15798" t="s">
        <v>60</v>
      </c>
      <c r="F15798" s="7">
        <v>39.65</v>
      </c>
      <c r="G15798" t="s">
        <v>46464</v>
      </c>
      <c r="H15798" t="s">
        <v>46465</v>
      </c>
      <c r="I15798" t="s">
        <v>46466</v>
      </c>
      <c r="J15798" s="7">
        <v>33.950000000000003</v>
      </c>
      <c r="K15798" s="7">
        <v>5.7</v>
      </c>
      <c r="M15798" t="s">
        <v>36</v>
      </c>
      <c r="N15798" t="str">
        <f>IF(AND(PESQUISA!$B$3&lt;&gt;"",OR(PESQUISA!$B$4="TODAS",B15798=PESQUISA!$B$4),ISNUMBER(SEARCH(PESQUISA!$B$3,D15798))),ROW()-1,"")</f>
        <v/>
      </c>
    </row>
    <row r="15799" spans="1:14" x14ac:dyDescent="0.3">
      <c r="A15799" t="s">
        <v>47581</v>
      </c>
      <c r="B15799" t="s">
        <v>46460</v>
      </c>
      <c r="C15799" t="s">
        <v>47582</v>
      </c>
      <c r="D15799" t="s">
        <v>47583</v>
      </c>
      <c r="E15799" t="s">
        <v>60</v>
      </c>
      <c r="F15799" s="7">
        <v>5.36</v>
      </c>
      <c r="G15799" t="s">
        <v>46464</v>
      </c>
      <c r="H15799" t="s">
        <v>46465</v>
      </c>
      <c r="I15799" t="s">
        <v>46466</v>
      </c>
      <c r="J15799" s="7">
        <v>2.66</v>
      </c>
      <c r="K15799" s="7">
        <v>2.7</v>
      </c>
      <c r="M15799" t="s">
        <v>36</v>
      </c>
      <c r="N15799" t="str">
        <f>IF(AND(PESQUISA!$B$3&lt;&gt;"",OR(PESQUISA!$B$4="TODAS",B15799=PESQUISA!$B$4),ISNUMBER(SEARCH(PESQUISA!$B$3,D15799))),ROW()-1,"")</f>
        <v/>
      </c>
    </row>
    <row r="15800" spans="1:14" x14ac:dyDescent="0.3">
      <c r="A15800" t="s">
        <v>47584</v>
      </c>
      <c r="B15800" t="s">
        <v>46460</v>
      </c>
      <c r="C15800" t="s">
        <v>47585</v>
      </c>
      <c r="D15800" t="s">
        <v>47586</v>
      </c>
      <c r="E15800" t="s">
        <v>60</v>
      </c>
      <c r="F15800" s="7">
        <v>6.31</v>
      </c>
      <c r="G15800" t="s">
        <v>46464</v>
      </c>
      <c r="H15800" t="s">
        <v>46465</v>
      </c>
      <c r="I15800" t="s">
        <v>46466</v>
      </c>
      <c r="J15800" s="7">
        <v>3.33</v>
      </c>
      <c r="K15800" s="7">
        <v>2.98</v>
      </c>
      <c r="M15800" t="s">
        <v>36</v>
      </c>
      <c r="N15800" t="str">
        <f>IF(AND(PESQUISA!$B$3&lt;&gt;"",OR(PESQUISA!$B$4="TODAS",B15800=PESQUISA!$B$4),ISNUMBER(SEARCH(PESQUISA!$B$3,D15800))),ROW()-1,"")</f>
        <v/>
      </c>
    </row>
    <row r="15801" spans="1:14" x14ac:dyDescent="0.3">
      <c r="A15801" t="s">
        <v>47587</v>
      </c>
      <c r="B15801" t="s">
        <v>46460</v>
      </c>
      <c r="C15801" t="s">
        <v>47588</v>
      </c>
      <c r="D15801" t="s">
        <v>47589</v>
      </c>
      <c r="E15801" t="s">
        <v>60</v>
      </c>
      <c r="F15801" s="7">
        <v>8.7100000000000009</v>
      </c>
      <c r="G15801" t="s">
        <v>46464</v>
      </c>
      <c r="H15801" t="s">
        <v>46465</v>
      </c>
      <c r="I15801" t="s">
        <v>46466</v>
      </c>
      <c r="J15801" s="7">
        <v>5.46</v>
      </c>
      <c r="K15801" s="7">
        <v>3.25</v>
      </c>
      <c r="M15801" t="s">
        <v>36</v>
      </c>
      <c r="N15801" t="str">
        <f>IF(AND(PESQUISA!$B$3&lt;&gt;"",OR(PESQUISA!$B$4="TODAS",B15801=PESQUISA!$B$4),ISNUMBER(SEARCH(PESQUISA!$B$3,D15801))),ROW()-1,"")</f>
        <v/>
      </c>
    </row>
    <row r="15802" spans="1:14" x14ac:dyDescent="0.3">
      <c r="A15802" t="s">
        <v>47590</v>
      </c>
      <c r="B15802" t="s">
        <v>46460</v>
      </c>
      <c r="C15802" t="s">
        <v>47591</v>
      </c>
      <c r="D15802" t="s">
        <v>47592</v>
      </c>
      <c r="E15802" t="s">
        <v>60</v>
      </c>
      <c r="F15802" s="7">
        <v>10.54</v>
      </c>
      <c r="G15802" t="s">
        <v>46464</v>
      </c>
      <c r="H15802" t="s">
        <v>46465</v>
      </c>
      <c r="I15802" t="s">
        <v>46466</v>
      </c>
      <c r="J15802" s="7">
        <v>7.02</v>
      </c>
      <c r="K15802" s="7">
        <v>3.52</v>
      </c>
      <c r="M15802" t="s">
        <v>36</v>
      </c>
      <c r="N15802" t="str">
        <f>IF(AND(PESQUISA!$B$3&lt;&gt;"",OR(PESQUISA!$B$4="TODAS",B15802=PESQUISA!$B$4),ISNUMBER(SEARCH(PESQUISA!$B$3,D15802))),ROW()-1,"")</f>
        <v/>
      </c>
    </row>
    <row r="15803" spans="1:14" x14ac:dyDescent="0.3">
      <c r="A15803" t="s">
        <v>47593</v>
      </c>
      <c r="B15803" t="s">
        <v>46460</v>
      </c>
      <c r="C15803" t="s">
        <v>47594</v>
      </c>
      <c r="D15803" t="s">
        <v>47595</v>
      </c>
      <c r="E15803" t="s">
        <v>60</v>
      </c>
      <c r="F15803" s="7">
        <v>16.809999999999999</v>
      </c>
      <c r="G15803" t="s">
        <v>46464</v>
      </c>
      <c r="H15803" t="s">
        <v>46465</v>
      </c>
      <c r="I15803" t="s">
        <v>46466</v>
      </c>
      <c r="J15803" s="7">
        <v>13.01</v>
      </c>
      <c r="K15803" s="7">
        <v>3.8</v>
      </c>
      <c r="M15803" t="s">
        <v>36</v>
      </c>
      <c r="N15803" t="str">
        <f>IF(AND(PESQUISA!$B$3&lt;&gt;"",OR(PESQUISA!$B$4="TODAS",B15803=PESQUISA!$B$4),ISNUMBER(SEARCH(PESQUISA!$B$3,D15803))),ROW()-1,"")</f>
        <v/>
      </c>
    </row>
    <row r="15804" spans="1:14" x14ac:dyDescent="0.3">
      <c r="A15804" t="s">
        <v>47596</v>
      </c>
      <c r="B15804" t="s">
        <v>46460</v>
      </c>
      <c r="C15804" t="s">
        <v>47597</v>
      </c>
      <c r="D15804" t="s">
        <v>47598</v>
      </c>
      <c r="E15804" t="s">
        <v>60</v>
      </c>
      <c r="F15804" s="7">
        <v>24.36</v>
      </c>
      <c r="G15804" t="s">
        <v>46464</v>
      </c>
      <c r="H15804" t="s">
        <v>46465</v>
      </c>
      <c r="I15804" t="s">
        <v>46466</v>
      </c>
      <c r="J15804" s="7">
        <v>20.02</v>
      </c>
      <c r="K15804" s="7">
        <v>4.34</v>
      </c>
      <c r="M15804" t="s">
        <v>36</v>
      </c>
      <c r="N15804" t="str">
        <f>IF(AND(PESQUISA!$B$3&lt;&gt;"",OR(PESQUISA!$B$4="TODAS",B15804=PESQUISA!$B$4),ISNUMBER(SEARCH(PESQUISA!$B$3,D15804))),ROW()-1,"")</f>
        <v/>
      </c>
    </row>
    <row r="15805" spans="1:14" x14ac:dyDescent="0.3">
      <c r="A15805" t="s">
        <v>47599</v>
      </c>
      <c r="B15805" t="s">
        <v>46460</v>
      </c>
      <c r="C15805" t="s">
        <v>47600</v>
      </c>
      <c r="D15805" t="s">
        <v>47601</v>
      </c>
      <c r="E15805" t="s">
        <v>60</v>
      </c>
      <c r="F15805" s="7">
        <v>35.93</v>
      </c>
      <c r="G15805" t="s">
        <v>46464</v>
      </c>
      <c r="H15805" t="s">
        <v>46465</v>
      </c>
      <c r="I15805" t="s">
        <v>46466</v>
      </c>
      <c r="J15805" s="7">
        <v>31.33</v>
      </c>
      <c r="K15805" s="7">
        <v>4.5999999999999996</v>
      </c>
      <c r="M15805" t="s">
        <v>36</v>
      </c>
      <c r="N15805" t="str">
        <f>IF(AND(PESQUISA!$B$3&lt;&gt;"",OR(PESQUISA!$B$4="TODAS",B15805=PESQUISA!$B$4),ISNUMBER(SEARCH(PESQUISA!$B$3,D15805))),ROW()-1,"")</f>
        <v/>
      </c>
    </row>
    <row r="15806" spans="1:14" x14ac:dyDescent="0.3">
      <c r="A15806" t="s">
        <v>47602</v>
      </c>
      <c r="B15806" t="s">
        <v>46460</v>
      </c>
      <c r="C15806" t="s">
        <v>47603</v>
      </c>
      <c r="D15806" t="s">
        <v>47604</v>
      </c>
      <c r="E15806" t="s">
        <v>60</v>
      </c>
      <c r="F15806" s="7">
        <v>50.56</v>
      </c>
      <c r="G15806" t="s">
        <v>46464</v>
      </c>
      <c r="H15806" t="s">
        <v>46465</v>
      </c>
      <c r="I15806" t="s">
        <v>46466</v>
      </c>
      <c r="J15806" s="7">
        <v>44.86</v>
      </c>
      <c r="K15806" s="7">
        <v>5.7</v>
      </c>
      <c r="M15806" t="s">
        <v>36</v>
      </c>
      <c r="N15806" t="str">
        <f>IF(AND(PESQUISA!$B$3&lt;&gt;"",OR(PESQUISA!$B$4="TODAS",B15806=PESQUISA!$B$4),ISNUMBER(SEARCH(PESQUISA!$B$3,D15806))),ROW()-1,"")</f>
        <v/>
      </c>
    </row>
    <row r="15807" spans="1:14" x14ac:dyDescent="0.3">
      <c r="A15807" t="s">
        <v>47605</v>
      </c>
      <c r="B15807" t="s">
        <v>46460</v>
      </c>
      <c r="C15807" t="s">
        <v>47606</v>
      </c>
      <c r="D15807" t="s">
        <v>47607</v>
      </c>
      <c r="E15807" t="s">
        <v>60</v>
      </c>
      <c r="F15807" s="7">
        <v>69.37</v>
      </c>
      <c r="G15807" t="s">
        <v>46464</v>
      </c>
      <c r="H15807" t="s">
        <v>46465</v>
      </c>
      <c r="I15807" t="s">
        <v>46466</v>
      </c>
      <c r="J15807" s="7">
        <v>60.96</v>
      </c>
      <c r="K15807" s="7">
        <v>8.41</v>
      </c>
      <c r="M15807" t="s">
        <v>36</v>
      </c>
      <c r="N15807" t="str">
        <f>IF(AND(PESQUISA!$B$3&lt;&gt;"",OR(PESQUISA!$B$4="TODAS",B15807=PESQUISA!$B$4),ISNUMBER(SEARCH(PESQUISA!$B$3,D15807))),ROW()-1,"")</f>
        <v/>
      </c>
    </row>
    <row r="15808" spans="1:14" x14ac:dyDescent="0.3">
      <c r="A15808" t="s">
        <v>47608</v>
      </c>
      <c r="B15808" t="s">
        <v>46460</v>
      </c>
      <c r="C15808" t="s">
        <v>47609</v>
      </c>
      <c r="D15808" t="s">
        <v>47610</v>
      </c>
      <c r="E15808" t="s">
        <v>60</v>
      </c>
      <c r="F15808" s="7">
        <v>106.32</v>
      </c>
      <c r="G15808" t="s">
        <v>46464</v>
      </c>
      <c r="H15808" t="s">
        <v>46465</v>
      </c>
      <c r="I15808" t="s">
        <v>46466</v>
      </c>
      <c r="J15808" s="7">
        <v>97.1</v>
      </c>
      <c r="K15808" s="7">
        <v>9.2200000000000006</v>
      </c>
      <c r="M15808" t="s">
        <v>36</v>
      </c>
      <c r="N15808" t="str">
        <f>IF(AND(PESQUISA!$B$3&lt;&gt;"",OR(PESQUISA!$B$4="TODAS",B15808=PESQUISA!$B$4),ISNUMBER(SEARCH(PESQUISA!$B$3,D15808))),ROW()-1,"")</f>
        <v/>
      </c>
    </row>
    <row r="15809" spans="1:14" x14ac:dyDescent="0.3">
      <c r="A15809" t="s">
        <v>47611</v>
      </c>
      <c r="B15809" t="s">
        <v>46460</v>
      </c>
      <c r="C15809" t="s">
        <v>47612</v>
      </c>
      <c r="D15809" t="s">
        <v>47613</v>
      </c>
      <c r="E15809" t="s">
        <v>60</v>
      </c>
      <c r="F15809" s="7">
        <v>131.58000000000001</v>
      </c>
      <c r="G15809" t="s">
        <v>46464</v>
      </c>
      <c r="H15809" t="s">
        <v>46465</v>
      </c>
      <c r="I15809" t="s">
        <v>46466</v>
      </c>
      <c r="J15809" s="7">
        <v>121.81</v>
      </c>
      <c r="K15809" s="7">
        <v>9.77</v>
      </c>
      <c r="M15809" t="s">
        <v>36</v>
      </c>
      <c r="N15809" t="str">
        <f>IF(AND(PESQUISA!$B$3&lt;&gt;"",OR(PESQUISA!$B$4="TODAS",B15809=PESQUISA!$B$4),ISNUMBER(SEARCH(PESQUISA!$B$3,D15809))),ROW()-1,"")</f>
        <v/>
      </c>
    </row>
    <row r="15810" spans="1:14" x14ac:dyDescent="0.3">
      <c r="A15810" t="s">
        <v>47614</v>
      </c>
      <c r="B15810" t="s">
        <v>46460</v>
      </c>
      <c r="C15810" t="s">
        <v>47615</v>
      </c>
      <c r="D15810" t="s">
        <v>47616</v>
      </c>
      <c r="E15810" t="s">
        <v>60</v>
      </c>
      <c r="F15810" s="7">
        <v>173.25</v>
      </c>
      <c r="G15810" t="s">
        <v>46464</v>
      </c>
      <c r="H15810" t="s">
        <v>46465</v>
      </c>
      <c r="I15810" t="s">
        <v>46466</v>
      </c>
      <c r="J15810" s="7">
        <v>160.77000000000001</v>
      </c>
      <c r="K15810" s="7">
        <v>12.48</v>
      </c>
      <c r="M15810" t="s">
        <v>36</v>
      </c>
      <c r="N15810" t="str">
        <f>IF(AND(PESQUISA!$B$3&lt;&gt;"",OR(PESQUISA!$B$4="TODAS",B15810=PESQUISA!$B$4),ISNUMBER(SEARCH(PESQUISA!$B$3,D15810))),ROW()-1,"")</f>
        <v/>
      </c>
    </row>
    <row r="15811" spans="1:14" x14ac:dyDescent="0.3">
      <c r="A15811" t="s">
        <v>47617</v>
      </c>
      <c r="B15811" t="s">
        <v>46460</v>
      </c>
      <c r="C15811" t="s">
        <v>47618</v>
      </c>
      <c r="D15811" t="s">
        <v>47619</v>
      </c>
      <c r="E15811" t="s">
        <v>60</v>
      </c>
      <c r="F15811" s="7">
        <v>206.55</v>
      </c>
      <c r="G15811" t="s">
        <v>46464</v>
      </c>
      <c r="H15811" t="s">
        <v>46465</v>
      </c>
      <c r="I15811" t="s">
        <v>46466</v>
      </c>
      <c r="J15811" s="7">
        <v>191.08</v>
      </c>
      <c r="K15811" s="7">
        <v>15.47</v>
      </c>
      <c r="M15811" t="s">
        <v>36</v>
      </c>
      <c r="N15811" t="str">
        <f>IF(AND(PESQUISA!$B$3&lt;&gt;"",OR(PESQUISA!$B$4="TODAS",B15811=PESQUISA!$B$4),ISNUMBER(SEARCH(PESQUISA!$B$3,D15811))),ROW()-1,"")</f>
        <v/>
      </c>
    </row>
    <row r="15812" spans="1:14" x14ac:dyDescent="0.3">
      <c r="A15812" t="s">
        <v>47620</v>
      </c>
      <c r="B15812" t="s">
        <v>46460</v>
      </c>
      <c r="C15812" t="s">
        <v>47621</v>
      </c>
      <c r="D15812" t="s">
        <v>47622</v>
      </c>
      <c r="E15812" t="s">
        <v>60</v>
      </c>
      <c r="F15812" s="7">
        <v>250.3</v>
      </c>
      <c r="G15812" t="s">
        <v>46464</v>
      </c>
      <c r="H15812" t="s">
        <v>46465</v>
      </c>
      <c r="I15812" t="s">
        <v>46466</v>
      </c>
      <c r="J15812" s="7">
        <v>232.65</v>
      </c>
      <c r="K15812" s="7">
        <v>17.649999999999999</v>
      </c>
      <c r="M15812" t="s">
        <v>36</v>
      </c>
      <c r="N15812" t="str">
        <f>IF(AND(PESQUISA!$B$3&lt;&gt;"",OR(PESQUISA!$B$4="TODAS",B15812=PESQUISA!$B$4),ISNUMBER(SEARCH(PESQUISA!$B$3,D15812))),ROW()-1,"")</f>
        <v/>
      </c>
    </row>
    <row r="15813" spans="1:14" x14ac:dyDescent="0.3">
      <c r="A15813" t="s">
        <v>47623</v>
      </c>
      <c r="B15813" t="s">
        <v>46460</v>
      </c>
      <c r="C15813" t="s">
        <v>47624</v>
      </c>
      <c r="D15813" t="s">
        <v>47625</v>
      </c>
      <c r="E15813" t="s">
        <v>60</v>
      </c>
      <c r="F15813" s="7">
        <v>305.73</v>
      </c>
      <c r="G15813" t="s">
        <v>46464</v>
      </c>
      <c r="H15813" t="s">
        <v>46465</v>
      </c>
      <c r="I15813" t="s">
        <v>46466</v>
      </c>
      <c r="J15813" s="7">
        <v>278.95</v>
      </c>
      <c r="K15813" s="7">
        <v>26.78</v>
      </c>
      <c r="M15813" t="s">
        <v>36</v>
      </c>
      <c r="N15813" t="str">
        <f>IF(AND(PESQUISA!$B$3&lt;&gt;"",OR(PESQUISA!$B$4="TODAS",B15813=PESQUISA!$B$4),ISNUMBER(SEARCH(PESQUISA!$B$3,D15813))),ROW()-1,"")</f>
        <v/>
      </c>
    </row>
    <row r="15814" spans="1:14" x14ac:dyDescent="0.3">
      <c r="A15814" t="s">
        <v>47626</v>
      </c>
      <c r="B15814" t="s">
        <v>46460</v>
      </c>
      <c r="C15814" t="s">
        <v>47627</v>
      </c>
      <c r="D15814" t="s">
        <v>47628</v>
      </c>
      <c r="E15814" t="s">
        <v>60</v>
      </c>
      <c r="F15814" s="7">
        <v>3.82</v>
      </c>
      <c r="G15814" t="s">
        <v>46464</v>
      </c>
      <c r="H15814" t="s">
        <v>46465</v>
      </c>
      <c r="I15814" t="s">
        <v>46466</v>
      </c>
      <c r="J15814" s="7">
        <v>1.1200000000000001</v>
      </c>
      <c r="K15814" s="7">
        <v>2.7</v>
      </c>
      <c r="M15814" t="s">
        <v>36</v>
      </c>
      <c r="N15814" t="str">
        <f>IF(AND(PESQUISA!$B$3&lt;&gt;"",OR(PESQUISA!$B$4="TODAS",B15814=PESQUISA!$B$4),ISNUMBER(SEARCH(PESQUISA!$B$3,D15814))),ROW()-1,"")</f>
        <v/>
      </c>
    </row>
    <row r="15815" spans="1:14" x14ac:dyDescent="0.3">
      <c r="A15815" t="s">
        <v>47629</v>
      </c>
      <c r="B15815" t="s">
        <v>46460</v>
      </c>
      <c r="C15815" t="s">
        <v>47630</v>
      </c>
      <c r="D15815" t="s">
        <v>47631</v>
      </c>
      <c r="E15815" t="s">
        <v>60</v>
      </c>
      <c r="F15815" s="7">
        <v>4.4000000000000004</v>
      </c>
      <c r="G15815" t="s">
        <v>46464</v>
      </c>
      <c r="H15815" t="s">
        <v>46465</v>
      </c>
      <c r="I15815" t="s">
        <v>46466</v>
      </c>
      <c r="J15815" s="7">
        <v>1.42</v>
      </c>
      <c r="K15815" s="7">
        <v>2.98</v>
      </c>
      <c r="M15815" t="s">
        <v>36</v>
      </c>
      <c r="N15815" t="str">
        <f>IF(AND(PESQUISA!$B$3&lt;&gt;"",OR(PESQUISA!$B$4="TODAS",B15815=PESQUISA!$B$4),ISNUMBER(SEARCH(PESQUISA!$B$3,D15815))),ROW()-1,"")</f>
        <v/>
      </c>
    </row>
    <row r="15816" spans="1:14" x14ac:dyDescent="0.3">
      <c r="A15816" t="s">
        <v>47632</v>
      </c>
      <c r="B15816" t="s">
        <v>46460</v>
      </c>
      <c r="C15816" t="s">
        <v>47633</v>
      </c>
      <c r="D15816" t="s">
        <v>47634</v>
      </c>
      <c r="E15816" t="s">
        <v>60</v>
      </c>
      <c r="F15816" s="7">
        <v>5.27</v>
      </c>
      <c r="G15816" t="s">
        <v>46464</v>
      </c>
      <c r="H15816" t="s">
        <v>46465</v>
      </c>
      <c r="I15816" t="s">
        <v>46466</v>
      </c>
      <c r="J15816" s="7">
        <v>2.02</v>
      </c>
      <c r="K15816" s="7">
        <v>3.25</v>
      </c>
      <c r="M15816" t="s">
        <v>36</v>
      </c>
      <c r="N15816" t="str">
        <f>IF(AND(PESQUISA!$B$3&lt;&gt;"",OR(PESQUISA!$B$4="TODAS",B15816=PESQUISA!$B$4),ISNUMBER(SEARCH(PESQUISA!$B$3,D15816))),ROW()-1,"")</f>
        <v/>
      </c>
    </row>
    <row r="15817" spans="1:14" x14ac:dyDescent="0.3">
      <c r="A15817" t="s">
        <v>47635</v>
      </c>
      <c r="B15817" t="s">
        <v>46460</v>
      </c>
      <c r="C15817" t="s">
        <v>47636</v>
      </c>
      <c r="D15817" t="s">
        <v>47637</v>
      </c>
      <c r="E15817" t="s">
        <v>60</v>
      </c>
      <c r="F15817" s="7">
        <v>6.38</v>
      </c>
      <c r="G15817" t="s">
        <v>46464</v>
      </c>
      <c r="H15817" t="s">
        <v>46465</v>
      </c>
      <c r="I15817" t="s">
        <v>46466</v>
      </c>
      <c r="J15817" s="7">
        <v>3.4</v>
      </c>
      <c r="K15817" s="7">
        <v>2.98</v>
      </c>
      <c r="M15817" t="s">
        <v>36</v>
      </c>
      <c r="N15817" t="str">
        <f>IF(AND(PESQUISA!$B$3&lt;&gt;"",OR(PESQUISA!$B$4="TODAS",B15817=PESQUISA!$B$4),ISNUMBER(SEARCH(PESQUISA!$B$3,D15817))),ROW()-1,"")</f>
        <v/>
      </c>
    </row>
    <row r="15818" spans="1:14" x14ac:dyDescent="0.3">
      <c r="A15818" t="s">
        <v>47638</v>
      </c>
      <c r="B15818" t="s">
        <v>46460</v>
      </c>
      <c r="C15818" t="s">
        <v>47639</v>
      </c>
      <c r="D15818" t="s">
        <v>47640</v>
      </c>
      <c r="E15818" t="s">
        <v>60</v>
      </c>
      <c r="F15818" s="7">
        <v>7.95</v>
      </c>
      <c r="G15818" t="s">
        <v>46464</v>
      </c>
      <c r="H15818" t="s">
        <v>46465</v>
      </c>
      <c r="I15818" t="s">
        <v>46466</v>
      </c>
      <c r="J15818" s="7">
        <v>4.7</v>
      </c>
      <c r="K15818" s="7">
        <v>3.25</v>
      </c>
      <c r="M15818" t="s">
        <v>36</v>
      </c>
      <c r="N15818" t="str">
        <f>IF(AND(PESQUISA!$B$3&lt;&gt;"",OR(PESQUISA!$B$4="TODAS",B15818=PESQUISA!$B$4),ISNUMBER(SEARCH(PESQUISA!$B$3,D15818))),ROW()-1,"")</f>
        <v/>
      </c>
    </row>
    <row r="15819" spans="1:14" x14ac:dyDescent="0.3">
      <c r="A15819" t="s">
        <v>47641</v>
      </c>
      <c r="B15819" t="s">
        <v>46460</v>
      </c>
      <c r="C15819" t="s">
        <v>47642</v>
      </c>
      <c r="D15819" t="s">
        <v>47643</v>
      </c>
      <c r="E15819" t="s">
        <v>60</v>
      </c>
      <c r="F15819" s="7">
        <v>12.58</v>
      </c>
      <c r="G15819" t="s">
        <v>46464</v>
      </c>
      <c r="H15819" t="s">
        <v>46465</v>
      </c>
      <c r="I15819" t="s">
        <v>46466</v>
      </c>
      <c r="J15819" s="7">
        <v>7.98</v>
      </c>
      <c r="K15819" s="7">
        <v>4.5999999999999996</v>
      </c>
      <c r="M15819" t="s">
        <v>36</v>
      </c>
      <c r="N15819" t="str">
        <f>IF(AND(PESQUISA!$B$3&lt;&gt;"",OR(PESQUISA!$B$4="TODAS",B15819=PESQUISA!$B$4),ISNUMBER(SEARCH(PESQUISA!$B$3,D15819))),ROW()-1,"")</f>
        <v/>
      </c>
    </row>
    <row r="15820" spans="1:14" x14ac:dyDescent="0.3">
      <c r="A15820" t="s">
        <v>47644</v>
      </c>
      <c r="B15820" t="s">
        <v>46460</v>
      </c>
      <c r="C15820" t="s">
        <v>47645</v>
      </c>
      <c r="D15820" t="s">
        <v>47646</v>
      </c>
      <c r="E15820" t="s">
        <v>60</v>
      </c>
      <c r="F15820" s="7">
        <v>22.87</v>
      </c>
      <c r="G15820" t="s">
        <v>46464</v>
      </c>
      <c r="H15820" t="s">
        <v>46465</v>
      </c>
      <c r="I15820" t="s">
        <v>46466</v>
      </c>
      <c r="J15820" s="7">
        <v>17.170000000000002</v>
      </c>
      <c r="K15820" s="7">
        <v>5.7</v>
      </c>
      <c r="M15820" t="s">
        <v>36</v>
      </c>
      <c r="N15820" t="str">
        <f>IF(AND(PESQUISA!$B$3&lt;&gt;"",OR(PESQUISA!$B$4="TODAS",B15820=PESQUISA!$B$4),ISNUMBER(SEARCH(PESQUISA!$B$3,D15820))),ROW()-1,"")</f>
        <v/>
      </c>
    </row>
    <row r="15821" spans="1:14" x14ac:dyDescent="0.3">
      <c r="A15821" t="s">
        <v>47647</v>
      </c>
      <c r="B15821" t="s">
        <v>46460</v>
      </c>
      <c r="C15821" t="s">
        <v>47648</v>
      </c>
      <c r="D15821" t="s">
        <v>47649</v>
      </c>
      <c r="E15821" t="s">
        <v>60</v>
      </c>
      <c r="F15821" s="7">
        <v>30.91</v>
      </c>
      <c r="G15821" t="s">
        <v>46464</v>
      </c>
      <c r="H15821" t="s">
        <v>46465</v>
      </c>
      <c r="I15821" t="s">
        <v>46466</v>
      </c>
      <c r="J15821" s="7">
        <v>22.5</v>
      </c>
      <c r="K15821" s="7">
        <v>8.41</v>
      </c>
      <c r="M15821" t="s">
        <v>36</v>
      </c>
      <c r="N15821" t="str">
        <f>IF(AND(PESQUISA!$B$3&lt;&gt;"",OR(PESQUISA!$B$4="TODAS",B15821=PESQUISA!$B$4),ISNUMBER(SEARCH(PESQUISA!$B$3,D15821))),ROW()-1,"")</f>
        <v/>
      </c>
    </row>
    <row r="15822" spans="1:14" x14ac:dyDescent="0.3">
      <c r="A15822" t="s">
        <v>47650</v>
      </c>
      <c r="B15822" t="s">
        <v>46460</v>
      </c>
      <c r="C15822" t="s">
        <v>47651</v>
      </c>
      <c r="D15822" t="s">
        <v>47652</v>
      </c>
      <c r="E15822" t="s">
        <v>60</v>
      </c>
      <c r="F15822" s="7">
        <v>54.95</v>
      </c>
      <c r="G15822" t="s">
        <v>46464</v>
      </c>
      <c r="H15822" t="s">
        <v>46465</v>
      </c>
      <c r="I15822" t="s">
        <v>46466</v>
      </c>
      <c r="J15822" s="7">
        <v>45.73</v>
      </c>
      <c r="K15822" s="7">
        <v>9.2200000000000006</v>
      </c>
      <c r="M15822" t="s">
        <v>36</v>
      </c>
      <c r="N15822" t="str">
        <f>IF(AND(PESQUISA!$B$3&lt;&gt;"",OR(PESQUISA!$B$4="TODAS",B15822=PESQUISA!$B$4),ISNUMBER(SEARCH(PESQUISA!$B$3,D15822))),ROW()-1,"")</f>
        <v/>
      </c>
    </row>
    <row r="15823" spans="1:14" x14ac:dyDescent="0.3">
      <c r="A15823" t="s">
        <v>47653</v>
      </c>
      <c r="B15823" t="s">
        <v>46460</v>
      </c>
      <c r="C15823" t="s">
        <v>47654</v>
      </c>
      <c r="D15823" t="s">
        <v>47655</v>
      </c>
      <c r="E15823" t="s">
        <v>60</v>
      </c>
      <c r="F15823" s="7">
        <v>15.48</v>
      </c>
      <c r="G15823" t="s">
        <v>46464</v>
      </c>
      <c r="H15823" t="s">
        <v>46465</v>
      </c>
      <c r="I15823" t="s">
        <v>46466</v>
      </c>
      <c r="J15823" s="7">
        <v>10.88</v>
      </c>
      <c r="K15823" s="7">
        <v>4.5999999999999996</v>
      </c>
      <c r="M15823" t="s">
        <v>36</v>
      </c>
      <c r="N15823" t="str">
        <f>IF(AND(PESQUISA!$B$3&lt;&gt;"",OR(PESQUISA!$B$4="TODAS",B15823=PESQUISA!$B$4),ISNUMBER(SEARCH(PESQUISA!$B$3,D15823))),ROW()-1,"")</f>
        <v/>
      </c>
    </row>
    <row r="15824" spans="1:14" x14ac:dyDescent="0.3">
      <c r="A15824" t="s">
        <v>47656</v>
      </c>
      <c r="B15824" t="s">
        <v>46460</v>
      </c>
      <c r="C15824" t="s">
        <v>47657</v>
      </c>
      <c r="D15824" t="s">
        <v>47658</v>
      </c>
      <c r="E15824" t="s">
        <v>60</v>
      </c>
      <c r="F15824" s="7">
        <v>25.55</v>
      </c>
      <c r="G15824" t="s">
        <v>46464</v>
      </c>
      <c r="H15824" t="s">
        <v>46465</v>
      </c>
      <c r="I15824" t="s">
        <v>46466</v>
      </c>
      <c r="J15824" s="7">
        <v>19.850000000000001</v>
      </c>
      <c r="K15824" s="7">
        <v>5.7</v>
      </c>
      <c r="M15824" t="s">
        <v>36</v>
      </c>
      <c r="N15824" t="str">
        <f>IF(AND(PESQUISA!$B$3&lt;&gt;"",OR(PESQUISA!$B$4="TODAS",B15824=PESQUISA!$B$4),ISNUMBER(SEARCH(PESQUISA!$B$3,D15824))),ROW()-1,"")</f>
        <v/>
      </c>
    </row>
    <row r="15825" spans="1:14" x14ac:dyDescent="0.3">
      <c r="A15825" t="s">
        <v>47659</v>
      </c>
      <c r="B15825" t="s">
        <v>46460</v>
      </c>
      <c r="C15825" t="s">
        <v>47660</v>
      </c>
      <c r="D15825" t="s">
        <v>47661</v>
      </c>
      <c r="E15825" t="s">
        <v>60</v>
      </c>
      <c r="F15825" s="7">
        <v>36.65</v>
      </c>
      <c r="G15825" t="s">
        <v>46464</v>
      </c>
      <c r="H15825" t="s">
        <v>46465</v>
      </c>
      <c r="I15825" t="s">
        <v>46466</v>
      </c>
      <c r="J15825" s="7">
        <v>28.24</v>
      </c>
      <c r="K15825" s="7">
        <v>8.41</v>
      </c>
      <c r="M15825" t="s">
        <v>36</v>
      </c>
      <c r="N15825" t="str">
        <f>IF(AND(PESQUISA!$B$3&lt;&gt;"",OR(PESQUISA!$B$4="TODAS",B15825=PESQUISA!$B$4),ISNUMBER(SEARCH(PESQUISA!$B$3,D15825))),ROW()-1,"")</f>
        <v/>
      </c>
    </row>
    <row r="15826" spans="1:14" x14ac:dyDescent="0.3">
      <c r="A15826" t="s">
        <v>47662</v>
      </c>
      <c r="B15826" t="s">
        <v>46460</v>
      </c>
      <c r="C15826" t="s">
        <v>47663</v>
      </c>
      <c r="D15826" t="s">
        <v>47664</v>
      </c>
      <c r="E15826" t="s">
        <v>60</v>
      </c>
      <c r="F15826" s="7">
        <v>7.26</v>
      </c>
      <c r="G15826" t="s">
        <v>46464</v>
      </c>
      <c r="H15826" t="s">
        <v>46465</v>
      </c>
      <c r="I15826" t="s">
        <v>46466</v>
      </c>
      <c r="J15826" s="7">
        <v>3.74</v>
      </c>
      <c r="K15826" s="7">
        <v>3.52</v>
      </c>
      <c r="M15826" t="s">
        <v>36</v>
      </c>
      <c r="N15826" t="str">
        <f>IF(AND(PESQUISA!$B$3&lt;&gt;"",OR(PESQUISA!$B$4="TODAS",B15826=PESQUISA!$B$4),ISNUMBER(SEARCH(PESQUISA!$B$3,D15826))),ROW()-1,"")</f>
        <v/>
      </c>
    </row>
    <row r="15827" spans="1:14" x14ac:dyDescent="0.3">
      <c r="A15827" t="s">
        <v>47665</v>
      </c>
      <c r="B15827" t="s">
        <v>46460</v>
      </c>
      <c r="C15827" t="s">
        <v>47666</v>
      </c>
      <c r="D15827" t="s">
        <v>47667</v>
      </c>
      <c r="E15827" t="s">
        <v>46488</v>
      </c>
      <c r="F15827" s="7">
        <v>80.45</v>
      </c>
      <c r="G15827" t="s">
        <v>46464</v>
      </c>
      <c r="H15827" t="s">
        <v>46465</v>
      </c>
      <c r="I15827" t="s">
        <v>46466</v>
      </c>
      <c r="J15827" s="7">
        <v>38.630000000000003</v>
      </c>
      <c r="K15827" s="7">
        <v>41.82</v>
      </c>
      <c r="M15827" t="s">
        <v>36</v>
      </c>
      <c r="N15827" t="str">
        <f>IF(AND(PESQUISA!$B$3&lt;&gt;"",OR(PESQUISA!$B$4="TODAS",B15827=PESQUISA!$B$4),ISNUMBER(SEARCH(PESQUISA!$B$3,D15827))),ROW()-1,"")</f>
        <v/>
      </c>
    </row>
    <row r="15828" spans="1:14" x14ac:dyDescent="0.3">
      <c r="A15828" t="s">
        <v>47668</v>
      </c>
      <c r="B15828" t="s">
        <v>46460</v>
      </c>
      <c r="C15828" t="s">
        <v>47669</v>
      </c>
      <c r="D15828" t="s">
        <v>47670</v>
      </c>
      <c r="E15828" t="s">
        <v>46488</v>
      </c>
      <c r="F15828" s="7">
        <v>7.35</v>
      </c>
      <c r="G15828" t="s">
        <v>46464</v>
      </c>
      <c r="H15828" t="s">
        <v>46465</v>
      </c>
      <c r="I15828" t="s">
        <v>46466</v>
      </c>
      <c r="J15828" s="7">
        <v>3.01</v>
      </c>
      <c r="K15828" s="7">
        <v>4.34</v>
      </c>
      <c r="M15828" t="s">
        <v>36</v>
      </c>
      <c r="N15828" t="str">
        <f>IF(AND(PESQUISA!$B$3&lt;&gt;"",OR(PESQUISA!$B$4="TODAS",B15828=PESQUISA!$B$4),ISNUMBER(SEARCH(PESQUISA!$B$3,D15828))),ROW()-1,"")</f>
        <v/>
      </c>
    </row>
    <row r="15829" spans="1:14" x14ac:dyDescent="0.3">
      <c r="A15829" t="s">
        <v>47671</v>
      </c>
      <c r="B15829" t="s">
        <v>46460</v>
      </c>
      <c r="C15829" t="s">
        <v>47672</v>
      </c>
      <c r="D15829" t="s">
        <v>47673</v>
      </c>
      <c r="E15829" t="s">
        <v>46519</v>
      </c>
      <c r="F15829" s="7">
        <v>72.66</v>
      </c>
      <c r="G15829" t="s">
        <v>46464</v>
      </c>
      <c r="H15829" t="s">
        <v>46465</v>
      </c>
      <c r="I15829" t="s">
        <v>46466</v>
      </c>
      <c r="J15829" s="7">
        <v>0</v>
      </c>
      <c r="K15829" s="7">
        <v>72.66</v>
      </c>
      <c r="M15829" t="s">
        <v>36</v>
      </c>
      <c r="N15829" t="str">
        <f>IF(AND(PESQUISA!$B$3&lt;&gt;"",OR(PESQUISA!$B$4="TODAS",B15829=PESQUISA!$B$4),ISNUMBER(SEARCH(PESQUISA!$B$3,D15829))),ROW()-1,"")</f>
        <v/>
      </c>
    </row>
    <row r="15830" spans="1:14" x14ac:dyDescent="0.3">
      <c r="A15830" t="s">
        <v>47674</v>
      </c>
      <c r="B15830" t="s">
        <v>46460</v>
      </c>
      <c r="C15830" t="s">
        <v>47675</v>
      </c>
      <c r="D15830" t="s">
        <v>47676</v>
      </c>
      <c r="E15830" t="s">
        <v>46463</v>
      </c>
      <c r="F15830" s="7">
        <v>95.81</v>
      </c>
      <c r="G15830" t="s">
        <v>46464</v>
      </c>
      <c r="H15830" t="s">
        <v>46465</v>
      </c>
      <c r="I15830" t="s">
        <v>46466</v>
      </c>
      <c r="J15830" s="7">
        <v>68.08</v>
      </c>
      <c r="K15830" s="7">
        <v>27.73</v>
      </c>
      <c r="M15830" t="s">
        <v>36</v>
      </c>
      <c r="N15830" t="str">
        <f>IF(AND(PESQUISA!$B$3&lt;&gt;"",OR(PESQUISA!$B$4="TODAS",B15830=PESQUISA!$B$4),ISNUMBER(SEARCH(PESQUISA!$B$3,D15830))),ROW()-1,"")</f>
        <v/>
      </c>
    </row>
    <row r="15831" spans="1:14" x14ac:dyDescent="0.3">
      <c r="A15831" t="s">
        <v>47677</v>
      </c>
      <c r="B15831" t="s">
        <v>46460</v>
      </c>
      <c r="C15831" t="s">
        <v>47678</v>
      </c>
      <c r="D15831" t="s">
        <v>47679</v>
      </c>
      <c r="E15831" t="s">
        <v>46463</v>
      </c>
      <c r="F15831" s="7">
        <v>201.82</v>
      </c>
      <c r="G15831" t="s">
        <v>46464</v>
      </c>
      <c r="H15831" t="s">
        <v>46465</v>
      </c>
      <c r="I15831" t="s">
        <v>46466</v>
      </c>
      <c r="J15831" s="7">
        <v>75</v>
      </c>
      <c r="K15831" s="7">
        <v>126.82</v>
      </c>
      <c r="M15831" t="s">
        <v>36</v>
      </c>
      <c r="N15831" t="str">
        <f>IF(AND(PESQUISA!$B$3&lt;&gt;"",OR(PESQUISA!$B$4="TODAS",B15831=PESQUISA!$B$4),ISNUMBER(SEARCH(PESQUISA!$B$3,D15831))),ROW()-1,"")</f>
        <v/>
      </c>
    </row>
    <row r="15832" spans="1:14" x14ac:dyDescent="0.3">
      <c r="A15832" t="s">
        <v>47680</v>
      </c>
      <c r="B15832" t="s">
        <v>46460</v>
      </c>
      <c r="C15832" t="s">
        <v>47681</v>
      </c>
      <c r="D15832" t="s">
        <v>47682</v>
      </c>
      <c r="E15832" t="s">
        <v>46463</v>
      </c>
      <c r="F15832" s="7">
        <v>324.79000000000002</v>
      </c>
      <c r="G15832" t="s">
        <v>46464</v>
      </c>
      <c r="H15832" t="s">
        <v>46465</v>
      </c>
      <c r="I15832" t="s">
        <v>46466</v>
      </c>
      <c r="J15832" s="7">
        <v>136.37</v>
      </c>
      <c r="K15832" s="7">
        <v>188.42</v>
      </c>
      <c r="M15832" t="s">
        <v>36</v>
      </c>
      <c r="N15832" t="str">
        <f>IF(AND(PESQUISA!$B$3&lt;&gt;"",OR(PESQUISA!$B$4="TODAS",B15832=PESQUISA!$B$4),ISNUMBER(SEARCH(PESQUISA!$B$3,D15832))),ROW()-1,"")</f>
        <v/>
      </c>
    </row>
    <row r="15833" spans="1:14" x14ac:dyDescent="0.3">
      <c r="A15833" t="s">
        <v>47683</v>
      </c>
      <c r="B15833" t="s">
        <v>46460</v>
      </c>
      <c r="C15833" t="s">
        <v>47684</v>
      </c>
      <c r="D15833" t="s">
        <v>47685</v>
      </c>
      <c r="E15833" t="s">
        <v>46519</v>
      </c>
      <c r="F15833" s="7">
        <v>292.27999999999997</v>
      </c>
      <c r="G15833" t="s">
        <v>46464</v>
      </c>
      <c r="H15833" t="s">
        <v>46465</v>
      </c>
      <c r="I15833" t="s">
        <v>46466</v>
      </c>
      <c r="J15833" s="7">
        <v>249.4</v>
      </c>
      <c r="K15833" s="7">
        <v>42.88</v>
      </c>
      <c r="M15833" t="s">
        <v>36</v>
      </c>
      <c r="N15833" t="str">
        <f>IF(AND(PESQUISA!$B$3&lt;&gt;"",OR(PESQUISA!$B$4="TODAS",B15833=PESQUISA!$B$4),ISNUMBER(SEARCH(PESQUISA!$B$3,D15833))),ROW()-1,"")</f>
        <v/>
      </c>
    </row>
    <row r="15834" spans="1:14" x14ac:dyDescent="0.3">
      <c r="A15834" t="s">
        <v>47686</v>
      </c>
      <c r="B15834" t="s">
        <v>46460</v>
      </c>
      <c r="C15834" t="s">
        <v>47687</v>
      </c>
      <c r="D15834" t="s">
        <v>47688</v>
      </c>
      <c r="E15834" t="s">
        <v>46519</v>
      </c>
      <c r="F15834" s="7">
        <v>1074.07</v>
      </c>
      <c r="G15834" t="s">
        <v>46464</v>
      </c>
      <c r="H15834" t="s">
        <v>46465</v>
      </c>
      <c r="I15834" t="s">
        <v>46466</v>
      </c>
      <c r="J15834" s="7">
        <v>446.49</v>
      </c>
      <c r="K15834" s="7">
        <v>627.58000000000004</v>
      </c>
      <c r="M15834" t="s">
        <v>36</v>
      </c>
      <c r="N15834" t="str">
        <f>IF(AND(PESQUISA!$B$3&lt;&gt;"",OR(PESQUISA!$B$4="TODAS",B15834=PESQUISA!$B$4),ISNUMBER(SEARCH(PESQUISA!$B$3,D15834))),ROW()-1,"")</f>
        <v/>
      </c>
    </row>
    <row r="15835" spans="1:14" x14ac:dyDescent="0.3">
      <c r="A15835" t="s">
        <v>47689</v>
      </c>
      <c r="B15835" t="s">
        <v>46460</v>
      </c>
      <c r="C15835" t="s">
        <v>47690</v>
      </c>
      <c r="D15835" t="s">
        <v>47691</v>
      </c>
      <c r="E15835" t="s">
        <v>46488</v>
      </c>
      <c r="F15835" s="7">
        <v>58.78</v>
      </c>
      <c r="G15835" t="s">
        <v>46464</v>
      </c>
      <c r="H15835" t="s">
        <v>46465</v>
      </c>
      <c r="I15835" t="s">
        <v>46466</v>
      </c>
      <c r="J15835" s="7">
        <v>20.77</v>
      </c>
      <c r="K15835" s="7">
        <v>38.01</v>
      </c>
      <c r="M15835" t="s">
        <v>36</v>
      </c>
      <c r="N15835" t="str">
        <f>IF(AND(PESQUISA!$B$3&lt;&gt;"",OR(PESQUISA!$B$4="TODAS",B15835=PESQUISA!$B$4),ISNUMBER(SEARCH(PESQUISA!$B$3,D15835))),ROW()-1,"")</f>
        <v/>
      </c>
    </row>
    <row r="15836" spans="1:14" x14ac:dyDescent="0.3">
      <c r="A15836" t="s">
        <v>47692</v>
      </c>
      <c r="B15836" t="s">
        <v>46460</v>
      </c>
      <c r="C15836" t="s">
        <v>47693</v>
      </c>
      <c r="D15836" t="s">
        <v>47694</v>
      </c>
      <c r="E15836" t="s">
        <v>46488</v>
      </c>
      <c r="F15836" s="7">
        <v>98.77</v>
      </c>
      <c r="G15836" t="s">
        <v>46464</v>
      </c>
      <c r="H15836" t="s">
        <v>46465</v>
      </c>
      <c r="I15836" t="s">
        <v>46466</v>
      </c>
      <c r="J15836" s="7">
        <v>30.88</v>
      </c>
      <c r="K15836" s="7">
        <v>67.89</v>
      </c>
      <c r="M15836" t="s">
        <v>36</v>
      </c>
      <c r="N15836" t="str">
        <f>IF(AND(PESQUISA!$B$3&lt;&gt;"",OR(PESQUISA!$B$4="TODAS",B15836=PESQUISA!$B$4),ISNUMBER(SEARCH(PESQUISA!$B$3,D15836))),ROW()-1,"")</f>
        <v/>
      </c>
    </row>
    <row r="15837" spans="1:14" x14ac:dyDescent="0.3">
      <c r="A15837" t="s">
        <v>47695</v>
      </c>
      <c r="B15837" t="s">
        <v>46460</v>
      </c>
      <c r="C15837" t="s">
        <v>47696</v>
      </c>
      <c r="D15837" t="s">
        <v>47697</v>
      </c>
      <c r="E15837" t="s">
        <v>46488</v>
      </c>
      <c r="F15837" s="7">
        <v>135.22999999999999</v>
      </c>
      <c r="G15837" t="s">
        <v>46464</v>
      </c>
      <c r="H15837" t="s">
        <v>46465</v>
      </c>
      <c r="I15837" t="s">
        <v>46466</v>
      </c>
      <c r="J15837" s="7">
        <v>53.76</v>
      </c>
      <c r="K15837" s="7">
        <v>81.47</v>
      </c>
      <c r="M15837" t="s">
        <v>36</v>
      </c>
      <c r="N15837" t="str">
        <f>IF(AND(PESQUISA!$B$3&lt;&gt;"",OR(PESQUISA!$B$4="TODAS",B15837=PESQUISA!$B$4),ISNUMBER(SEARCH(PESQUISA!$B$3,D15837))),ROW()-1,"")</f>
        <v/>
      </c>
    </row>
    <row r="15838" spans="1:14" x14ac:dyDescent="0.3">
      <c r="A15838" t="s">
        <v>47698</v>
      </c>
      <c r="B15838" t="s">
        <v>46460</v>
      </c>
      <c r="C15838" t="s">
        <v>47699</v>
      </c>
      <c r="D15838" t="s">
        <v>47700</v>
      </c>
      <c r="E15838" t="s">
        <v>46488</v>
      </c>
      <c r="F15838" s="7">
        <v>190.21</v>
      </c>
      <c r="G15838" t="s">
        <v>46464</v>
      </c>
      <c r="H15838" t="s">
        <v>46465</v>
      </c>
      <c r="I15838" t="s">
        <v>46466</v>
      </c>
      <c r="J15838" s="7">
        <v>81.569999999999993</v>
      </c>
      <c r="K15838" s="7">
        <v>108.64</v>
      </c>
      <c r="M15838" t="s">
        <v>36</v>
      </c>
      <c r="N15838" t="str">
        <f>IF(AND(PESQUISA!$B$3&lt;&gt;"",OR(PESQUISA!$B$4="TODAS",B15838=PESQUISA!$B$4),ISNUMBER(SEARCH(PESQUISA!$B$3,D15838))),ROW()-1,"")</f>
        <v/>
      </c>
    </row>
    <row r="15839" spans="1:14" x14ac:dyDescent="0.3">
      <c r="A15839" t="s">
        <v>47701</v>
      </c>
      <c r="B15839" t="s">
        <v>46460</v>
      </c>
      <c r="C15839" t="s">
        <v>47702</v>
      </c>
      <c r="D15839" t="s">
        <v>47703</v>
      </c>
      <c r="E15839" t="s">
        <v>46488</v>
      </c>
      <c r="F15839" s="7">
        <v>284.61</v>
      </c>
      <c r="G15839" t="s">
        <v>46464</v>
      </c>
      <c r="H15839" t="s">
        <v>46465</v>
      </c>
      <c r="I15839" t="s">
        <v>46466</v>
      </c>
      <c r="J15839" s="7">
        <v>175.97</v>
      </c>
      <c r="K15839" s="7">
        <v>108.64</v>
      </c>
      <c r="M15839" t="s">
        <v>36</v>
      </c>
      <c r="N15839" t="str">
        <f>IF(AND(PESQUISA!$B$3&lt;&gt;"",OR(PESQUISA!$B$4="TODAS",B15839=PESQUISA!$B$4),ISNUMBER(SEARCH(PESQUISA!$B$3,D15839))),ROW()-1,"")</f>
        <v/>
      </c>
    </row>
    <row r="15840" spans="1:14" x14ac:dyDescent="0.3">
      <c r="A15840" t="s">
        <v>47704</v>
      </c>
      <c r="B15840" t="s">
        <v>46460</v>
      </c>
      <c r="C15840" t="s">
        <v>47705</v>
      </c>
      <c r="D15840" t="s">
        <v>47706</v>
      </c>
      <c r="E15840" t="s">
        <v>46488</v>
      </c>
      <c r="F15840" s="7">
        <v>252.25</v>
      </c>
      <c r="G15840" t="s">
        <v>46464</v>
      </c>
      <c r="H15840" t="s">
        <v>46465</v>
      </c>
      <c r="I15840" t="s">
        <v>46466</v>
      </c>
      <c r="J15840" s="7">
        <v>143.61000000000001</v>
      </c>
      <c r="K15840" s="7">
        <v>108.64</v>
      </c>
      <c r="M15840" t="s">
        <v>36</v>
      </c>
      <c r="N15840" t="str">
        <f>IF(AND(PESQUISA!$B$3&lt;&gt;"",OR(PESQUISA!$B$4="TODAS",B15840=PESQUISA!$B$4),ISNUMBER(SEARCH(PESQUISA!$B$3,D15840))),ROW()-1,"")</f>
        <v/>
      </c>
    </row>
    <row r="15841" spans="1:14" x14ac:dyDescent="0.3">
      <c r="A15841" t="s">
        <v>47707</v>
      </c>
      <c r="B15841" t="s">
        <v>46460</v>
      </c>
      <c r="C15841" t="s">
        <v>47708</v>
      </c>
      <c r="D15841" t="s">
        <v>47709</v>
      </c>
      <c r="E15841" t="s">
        <v>46488</v>
      </c>
      <c r="F15841" s="7">
        <v>369.12</v>
      </c>
      <c r="G15841" t="s">
        <v>46464</v>
      </c>
      <c r="H15841" t="s">
        <v>46465</v>
      </c>
      <c r="I15841" t="s">
        <v>46466</v>
      </c>
      <c r="J15841" s="7">
        <v>260.48</v>
      </c>
      <c r="K15841" s="7">
        <v>108.64</v>
      </c>
      <c r="M15841" t="s">
        <v>36</v>
      </c>
      <c r="N15841" t="str">
        <f>IF(AND(PESQUISA!$B$3&lt;&gt;"",OR(PESQUISA!$B$4="TODAS",B15841=PESQUISA!$B$4),ISNUMBER(SEARCH(PESQUISA!$B$3,D15841))),ROW()-1,"")</f>
        <v/>
      </c>
    </row>
    <row r="15842" spans="1:14" x14ac:dyDescent="0.3">
      <c r="A15842" t="s">
        <v>47710</v>
      </c>
      <c r="B15842" t="s">
        <v>46460</v>
      </c>
      <c r="C15842" t="s">
        <v>47711</v>
      </c>
      <c r="D15842" t="s">
        <v>47712</v>
      </c>
      <c r="E15842" t="s">
        <v>46488</v>
      </c>
      <c r="F15842" s="7">
        <v>493.64</v>
      </c>
      <c r="G15842" t="s">
        <v>46464</v>
      </c>
      <c r="H15842" t="s">
        <v>46465</v>
      </c>
      <c r="I15842" t="s">
        <v>46466</v>
      </c>
      <c r="J15842" s="7">
        <v>385</v>
      </c>
      <c r="K15842" s="7">
        <v>108.64</v>
      </c>
      <c r="M15842" t="s">
        <v>36</v>
      </c>
      <c r="N15842" t="str">
        <f>IF(AND(PESQUISA!$B$3&lt;&gt;"",OR(PESQUISA!$B$4="TODAS",B15842=PESQUISA!$B$4),ISNUMBER(SEARCH(PESQUISA!$B$3,D15842))),ROW()-1,"")</f>
        <v/>
      </c>
    </row>
    <row r="15843" spans="1:14" x14ac:dyDescent="0.3">
      <c r="A15843" t="s">
        <v>47713</v>
      </c>
      <c r="B15843" t="s">
        <v>46460</v>
      </c>
      <c r="C15843" t="s">
        <v>47714</v>
      </c>
      <c r="D15843" t="s">
        <v>47715</v>
      </c>
      <c r="E15843" t="s">
        <v>46488</v>
      </c>
      <c r="F15843" s="7">
        <v>827.28</v>
      </c>
      <c r="G15843" t="s">
        <v>46464</v>
      </c>
      <c r="H15843" t="s">
        <v>46465</v>
      </c>
      <c r="I15843" t="s">
        <v>46466</v>
      </c>
      <c r="J15843" s="7">
        <v>702.35</v>
      </c>
      <c r="K15843" s="7">
        <v>124.93</v>
      </c>
      <c r="M15843" t="s">
        <v>36</v>
      </c>
      <c r="N15843" t="str">
        <f>IF(AND(PESQUISA!$B$3&lt;&gt;"",OR(PESQUISA!$B$4="TODAS",B15843=PESQUISA!$B$4),ISNUMBER(SEARCH(PESQUISA!$B$3,D15843))),ROW()-1,"")</f>
        <v/>
      </c>
    </row>
    <row r="15844" spans="1:14" x14ac:dyDescent="0.3">
      <c r="A15844" t="s">
        <v>47716</v>
      </c>
      <c r="B15844" t="s">
        <v>46460</v>
      </c>
      <c r="C15844" t="s">
        <v>47717</v>
      </c>
      <c r="D15844" t="s">
        <v>47718</v>
      </c>
      <c r="E15844" t="s">
        <v>46488</v>
      </c>
      <c r="F15844" s="7">
        <v>11.37</v>
      </c>
      <c r="G15844" t="s">
        <v>46464</v>
      </c>
      <c r="H15844" t="s">
        <v>46465</v>
      </c>
      <c r="I15844" t="s">
        <v>46466</v>
      </c>
      <c r="J15844" s="7">
        <v>3.23</v>
      </c>
      <c r="K15844" s="7">
        <v>8.14</v>
      </c>
      <c r="M15844" t="s">
        <v>36</v>
      </c>
      <c r="N15844" t="str">
        <f>IF(AND(PESQUISA!$B$3&lt;&gt;"",OR(PESQUISA!$B$4="TODAS",B15844=PESQUISA!$B$4),ISNUMBER(SEARCH(PESQUISA!$B$3,D15844))),ROW()-1,"")</f>
        <v/>
      </c>
    </row>
    <row r="15845" spans="1:14" x14ac:dyDescent="0.3">
      <c r="A15845" t="s">
        <v>47719</v>
      </c>
      <c r="B15845" t="s">
        <v>46460</v>
      </c>
      <c r="C15845" t="s">
        <v>47720</v>
      </c>
      <c r="D15845" t="s">
        <v>47721</v>
      </c>
      <c r="E15845" t="s">
        <v>46488</v>
      </c>
      <c r="F15845" s="7">
        <v>14.1</v>
      </c>
      <c r="G15845" t="s">
        <v>46464</v>
      </c>
      <c r="H15845" t="s">
        <v>46465</v>
      </c>
      <c r="I15845" t="s">
        <v>46466</v>
      </c>
      <c r="J15845" s="7">
        <v>5.96</v>
      </c>
      <c r="K15845" s="7">
        <v>8.14</v>
      </c>
      <c r="M15845" t="s">
        <v>36</v>
      </c>
      <c r="N15845" t="str">
        <f>IF(AND(PESQUISA!$B$3&lt;&gt;"",OR(PESQUISA!$B$4="TODAS",B15845=PESQUISA!$B$4),ISNUMBER(SEARCH(PESQUISA!$B$3,D15845))),ROW()-1,"")</f>
        <v/>
      </c>
    </row>
    <row r="15846" spans="1:14" x14ac:dyDescent="0.3">
      <c r="A15846" t="s">
        <v>47722</v>
      </c>
      <c r="B15846" t="s">
        <v>46460</v>
      </c>
      <c r="C15846" t="s">
        <v>47723</v>
      </c>
      <c r="D15846" t="s">
        <v>47724</v>
      </c>
      <c r="E15846" t="s">
        <v>46488</v>
      </c>
      <c r="F15846" s="7">
        <v>16.63</v>
      </c>
      <c r="G15846" t="s">
        <v>46464</v>
      </c>
      <c r="H15846" t="s">
        <v>46465</v>
      </c>
      <c r="I15846" t="s">
        <v>46466</v>
      </c>
      <c r="J15846" s="7">
        <v>8.49</v>
      </c>
      <c r="K15846" s="7">
        <v>8.14</v>
      </c>
      <c r="M15846" t="s">
        <v>36</v>
      </c>
      <c r="N15846" t="str">
        <f>IF(AND(PESQUISA!$B$3&lt;&gt;"",OR(PESQUISA!$B$4="TODAS",B15846=PESQUISA!$B$4),ISNUMBER(SEARCH(PESQUISA!$B$3,D15846))),ROW()-1,"")</f>
        <v/>
      </c>
    </row>
    <row r="15847" spans="1:14" x14ac:dyDescent="0.3">
      <c r="A15847" t="s">
        <v>47725</v>
      </c>
      <c r="B15847" t="s">
        <v>46460</v>
      </c>
      <c r="C15847" t="s">
        <v>47726</v>
      </c>
      <c r="D15847" t="s">
        <v>47727</v>
      </c>
      <c r="E15847" t="s">
        <v>46488</v>
      </c>
      <c r="F15847" s="7">
        <v>11.02</v>
      </c>
      <c r="G15847" t="s">
        <v>46464</v>
      </c>
      <c r="H15847" t="s">
        <v>46465</v>
      </c>
      <c r="I15847" t="s">
        <v>46466</v>
      </c>
      <c r="J15847" s="7">
        <v>2.88</v>
      </c>
      <c r="K15847" s="7">
        <v>8.14</v>
      </c>
      <c r="M15847" t="s">
        <v>36</v>
      </c>
      <c r="N15847" t="str">
        <f>IF(AND(PESQUISA!$B$3&lt;&gt;"",OR(PESQUISA!$B$4="TODAS",B15847=PESQUISA!$B$4),ISNUMBER(SEARCH(PESQUISA!$B$3,D15847))),ROW()-1,"")</f>
        <v/>
      </c>
    </row>
    <row r="15848" spans="1:14" x14ac:dyDescent="0.3">
      <c r="A15848" t="s">
        <v>47728</v>
      </c>
      <c r="B15848" t="s">
        <v>46460</v>
      </c>
      <c r="C15848" t="s">
        <v>47729</v>
      </c>
      <c r="D15848" t="s">
        <v>47730</v>
      </c>
      <c r="E15848" t="s">
        <v>46488</v>
      </c>
      <c r="F15848" s="7">
        <v>13.69</v>
      </c>
      <c r="G15848" t="s">
        <v>46464</v>
      </c>
      <c r="H15848" t="s">
        <v>46465</v>
      </c>
      <c r="I15848" t="s">
        <v>46466</v>
      </c>
      <c r="J15848" s="7">
        <v>5.55</v>
      </c>
      <c r="K15848" s="7">
        <v>8.14</v>
      </c>
      <c r="M15848" t="s">
        <v>36</v>
      </c>
      <c r="N15848" t="str">
        <f>IF(AND(PESQUISA!$B$3&lt;&gt;"",OR(PESQUISA!$B$4="TODAS",B15848=PESQUISA!$B$4),ISNUMBER(SEARCH(PESQUISA!$B$3,D15848))),ROW()-1,"")</f>
        <v/>
      </c>
    </row>
    <row r="15849" spans="1:14" x14ac:dyDescent="0.3">
      <c r="A15849" t="s">
        <v>47731</v>
      </c>
      <c r="B15849" t="s">
        <v>46460</v>
      </c>
      <c r="C15849" t="s">
        <v>47732</v>
      </c>
      <c r="D15849" t="s">
        <v>47733</v>
      </c>
      <c r="E15849" t="s">
        <v>46488</v>
      </c>
      <c r="F15849" s="7">
        <v>407.52</v>
      </c>
      <c r="G15849" t="s">
        <v>46464</v>
      </c>
      <c r="H15849" t="s">
        <v>46465</v>
      </c>
      <c r="I15849" t="s">
        <v>46466</v>
      </c>
      <c r="J15849" s="7">
        <v>362.05</v>
      </c>
      <c r="K15849" s="7">
        <v>45.47</v>
      </c>
      <c r="M15849" t="s">
        <v>36</v>
      </c>
      <c r="N15849" t="str">
        <f>IF(AND(PESQUISA!$B$3&lt;&gt;"",OR(PESQUISA!$B$4="TODAS",B15849=PESQUISA!$B$4),ISNUMBER(SEARCH(PESQUISA!$B$3,D15849))),ROW()-1,"")</f>
        <v/>
      </c>
    </row>
    <row r="15850" spans="1:14" x14ac:dyDescent="0.3">
      <c r="A15850" t="s">
        <v>47734</v>
      </c>
      <c r="B15850" t="s">
        <v>46460</v>
      </c>
      <c r="C15850" t="s">
        <v>47735</v>
      </c>
      <c r="D15850" t="s">
        <v>47736</v>
      </c>
      <c r="E15850" t="s">
        <v>46488</v>
      </c>
      <c r="F15850" s="7">
        <v>759.03</v>
      </c>
      <c r="G15850" t="s">
        <v>46464</v>
      </c>
      <c r="H15850" t="s">
        <v>46465</v>
      </c>
      <c r="I15850" t="s">
        <v>46466</v>
      </c>
      <c r="J15850" s="7">
        <v>687.39</v>
      </c>
      <c r="K15850" s="7">
        <v>71.64</v>
      </c>
      <c r="M15850" t="s">
        <v>36</v>
      </c>
      <c r="N15850" t="str">
        <f>IF(AND(PESQUISA!$B$3&lt;&gt;"",OR(PESQUISA!$B$4="TODAS",B15850=PESQUISA!$B$4),ISNUMBER(SEARCH(PESQUISA!$B$3,D15850))),ROW()-1,"")</f>
        <v/>
      </c>
    </row>
    <row r="15851" spans="1:14" x14ac:dyDescent="0.3">
      <c r="A15851" t="s">
        <v>47737</v>
      </c>
      <c r="B15851" t="s">
        <v>46460</v>
      </c>
      <c r="C15851" t="s">
        <v>47738</v>
      </c>
      <c r="D15851" t="s">
        <v>47739</v>
      </c>
      <c r="E15851" t="s">
        <v>46488</v>
      </c>
      <c r="F15851" s="7">
        <v>620.23</v>
      </c>
      <c r="G15851" t="s">
        <v>46464</v>
      </c>
      <c r="H15851" t="s">
        <v>46465</v>
      </c>
      <c r="I15851" t="s">
        <v>46466</v>
      </c>
      <c r="J15851" s="7">
        <v>548.59</v>
      </c>
      <c r="K15851" s="7">
        <v>71.64</v>
      </c>
      <c r="M15851" t="s">
        <v>36</v>
      </c>
      <c r="N15851" t="str">
        <f>IF(AND(PESQUISA!$B$3&lt;&gt;"",OR(PESQUISA!$B$4="TODAS",B15851=PESQUISA!$B$4),ISNUMBER(SEARCH(PESQUISA!$B$3,D15851))),ROW()-1,"")</f>
        <v/>
      </c>
    </row>
    <row r="15852" spans="1:14" x14ac:dyDescent="0.3">
      <c r="A15852" t="s">
        <v>47740</v>
      </c>
      <c r="B15852" t="s">
        <v>46460</v>
      </c>
      <c r="C15852" t="s">
        <v>47741</v>
      </c>
      <c r="D15852" t="s">
        <v>47742</v>
      </c>
      <c r="E15852" t="s">
        <v>46488</v>
      </c>
      <c r="F15852" s="7">
        <v>1798.37</v>
      </c>
      <c r="G15852" t="s">
        <v>46464</v>
      </c>
      <c r="H15852" t="s">
        <v>46465</v>
      </c>
      <c r="I15852" t="s">
        <v>46466</v>
      </c>
      <c r="J15852" s="7">
        <v>1686.45</v>
      </c>
      <c r="K15852" s="7">
        <v>111.92</v>
      </c>
      <c r="M15852" t="s">
        <v>36</v>
      </c>
      <c r="N15852" t="str">
        <f>IF(AND(PESQUISA!$B$3&lt;&gt;"",OR(PESQUISA!$B$4="TODAS",B15852=PESQUISA!$B$4),ISNUMBER(SEARCH(PESQUISA!$B$3,D15852))),ROW()-1,"")</f>
        <v/>
      </c>
    </row>
    <row r="15853" spans="1:14" x14ac:dyDescent="0.3">
      <c r="A15853" t="s">
        <v>47743</v>
      </c>
      <c r="B15853" t="s">
        <v>46460</v>
      </c>
      <c r="C15853" t="s">
        <v>47744</v>
      </c>
      <c r="D15853" t="s">
        <v>47745</v>
      </c>
      <c r="E15853" t="s">
        <v>46488</v>
      </c>
      <c r="F15853" s="7">
        <v>1363.06</v>
      </c>
      <c r="G15853" t="s">
        <v>46464</v>
      </c>
      <c r="H15853" t="s">
        <v>46465</v>
      </c>
      <c r="I15853" t="s">
        <v>46466</v>
      </c>
      <c r="J15853" s="7">
        <v>1247.33</v>
      </c>
      <c r="K15853" s="7">
        <v>115.73</v>
      </c>
      <c r="M15853" t="s">
        <v>36</v>
      </c>
      <c r="N15853" t="str">
        <f>IF(AND(PESQUISA!$B$3&lt;&gt;"",OR(PESQUISA!$B$4="TODAS",B15853=PESQUISA!$B$4),ISNUMBER(SEARCH(PESQUISA!$B$3,D15853))),ROW()-1,"")</f>
        <v/>
      </c>
    </row>
    <row r="15854" spans="1:14" x14ac:dyDescent="0.3">
      <c r="A15854" t="s">
        <v>47746</v>
      </c>
      <c r="B15854" t="s">
        <v>46460</v>
      </c>
      <c r="C15854" t="s">
        <v>47747</v>
      </c>
      <c r="D15854" t="s">
        <v>47748</v>
      </c>
      <c r="E15854" t="s">
        <v>46488</v>
      </c>
      <c r="F15854" s="7">
        <v>325.75</v>
      </c>
      <c r="G15854" t="s">
        <v>46464</v>
      </c>
      <c r="H15854" t="s">
        <v>46465</v>
      </c>
      <c r="I15854" t="s">
        <v>46466</v>
      </c>
      <c r="J15854" s="7">
        <v>217.11</v>
      </c>
      <c r="K15854" s="7">
        <v>108.64</v>
      </c>
      <c r="M15854" t="s">
        <v>36</v>
      </c>
      <c r="N15854" t="str">
        <f>IF(AND(PESQUISA!$B$3&lt;&gt;"",OR(PESQUISA!$B$4="TODAS",B15854=PESQUISA!$B$4),ISNUMBER(SEARCH(PESQUISA!$B$3,D15854))),ROW()-1,"")</f>
        <v/>
      </c>
    </row>
    <row r="15855" spans="1:14" x14ac:dyDescent="0.3">
      <c r="A15855" t="s">
        <v>47749</v>
      </c>
      <c r="B15855" t="s">
        <v>46460</v>
      </c>
      <c r="C15855" t="s">
        <v>47750</v>
      </c>
      <c r="D15855" t="s">
        <v>47751</v>
      </c>
      <c r="E15855" t="s">
        <v>46488</v>
      </c>
      <c r="F15855" s="7">
        <v>222.6</v>
      </c>
      <c r="G15855" t="s">
        <v>46464</v>
      </c>
      <c r="H15855" t="s">
        <v>46465</v>
      </c>
      <c r="I15855" t="s">
        <v>46466</v>
      </c>
      <c r="J15855" s="7">
        <v>154.71</v>
      </c>
      <c r="K15855" s="7">
        <v>67.89</v>
      </c>
      <c r="M15855" t="s">
        <v>36</v>
      </c>
      <c r="N15855" t="str">
        <f>IF(AND(PESQUISA!$B$3&lt;&gt;"",OR(PESQUISA!$B$4="TODAS",B15855=PESQUISA!$B$4),ISNUMBER(SEARCH(PESQUISA!$B$3,D15855))),ROW()-1,"")</f>
        <v/>
      </c>
    </row>
    <row r="15856" spans="1:14" x14ac:dyDescent="0.3">
      <c r="A15856" t="s">
        <v>47752</v>
      </c>
      <c r="B15856" t="s">
        <v>46460</v>
      </c>
      <c r="C15856" t="s">
        <v>47753</v>
      </c>
      <c r="D15856" t="s">
        <v>47754</v>
      </c>
      <c r="E15856" t="s">
        <v>46488</v>
      </c>
      <c r="F15856" s="7">
        <v>263.44</v>
      </c>
      <c r="G15856" t="s">
        <v>46464</v>
      </c>
      <c r="H15856" t="s">
        <v>46465</v>
      </c>
      <c r="I15856" t="s">
        <v>46466</v>
      </c>
      <c r="J15856" s="7">
        <v>181.97</v>
      </c>
      <c r="K15856" s="7">
        <v>81.47</v>
      </c>
      <c r="M15856" t="s">
        <v>36</v>
      </c>
      <c r="N15856" t="str">
        <f>IF(AND(PESQUISA!$B$3&lt;&gt;"",OR(PESQUISA!$B$4="TODAS",B15856=PESQUISA!$B$4),ISNUMBER(SEARCH(PESQUISA!$B$3,D15856))),ROW()-1,"")</f>
        <v/>
      </c>
    </row>
    <row r="15857" spans="1:14" x14ac:dyDescent="0.3">
      <c r="A15857" t="s">
        <v>47755</v>
      </c>
      <c r="B15857" t="s">
        <v>46460</v>
      </c>
      <c r="C15857" t="s">
        <v>47756</v>
      </c>
      <c r="D15857" t="s">
        <v>47757</v>
      </c>
      <c r="E15857" t="s">
        <v>46488</v>
      </c>
      <c r="F15857" s="7">
        <v>356.44</v>
      </c>
      <c r="G15857" t="s">
        <v>46464</v>
      </c>
      <c r="H15857" t="s">
        <v>46465</v>
      </c>
      <c r="I15857" t="s">
        <v>46466</v>
      </c>
      <c r="J15857" s="7">
        <v>247.8</v>
      </c>
      <c r="K15857" s="7">
        <v>108.64</v>
      </c>
      <c r="M15857" t="s">
        <v>36</v>
      </c>
      <c r="N15857" t="str">
        <f>IF(AND(PESQUISA!$B$3&lt;&gt;"",OR(PESQUISA!$B$4="TODAS",B15857=PESQUISA!$B$4),ISNUMBER(SEARCH(PESQUISA!$B$3,D15857))),ROW()-1,"")</f>
        <v/>
      </c>
    </row>
    <row r="15858" spans="1:14" x14ac:dyDescent="0.3">
      <c r="A15858" t="s">
        <v>47758</v>
      </c>
      <c r="B15858" t="s">
        <v>46460</v>
      </c>
      <c r="C15858" t="s">
        <v>47759</v>
      </c>
      <c r="D15858" t="s">
        <v>47760</v>
      </c>
      <c r="E15858" t="s">
        <v>46488</v>
      </c>
      <c r="F15858" s="7">
        <v>601.22</v>
      </c>
      <c r="G15858" t="s">
        <v>46464</v>
      </c>
      <c r="H15858" t="s">
        <v>46465</v>
      </c>
      <c r="I15858" t="s">
        <v>46466</v>
      </c>
      <c r="J15858" s="7">
        <v>492.58</v>
      </c>
      <c r="K15858" s="7">
        <v>108.64</v>
      </c>
      <c r="M15858" t="s">
        <v>36</v>
      </c>
      <c r="N15858" t="str">
        <f>IF(AND(PESQUISA!$B$3&lt;&gt;"",OR(PESQUISA!$B$4="TODAS",B15858=PESQUISA!$B$4),ISNUMBER(SEARCH(PESQUISA!$B$3,D15858))),ROW()-1,"")</f>
        <v/>
      </c>
    </row>
    <row r="15859" spans="1:14" x14ac:dyDescent="0.3">
      <c r="A15859" t="s">
        <v>47761</v>
      </c>
      <c r="B15859" t="s">
        <v>46460</v>
      </c>
      <c r="C15859" t="s">
        <v>47762</v>
      </c>
      <c r="D15859" t="s">
        <v>47763</v>
      </c>
      <c r="E15859" t="s">
        <v>46626</v>
      </c>
      <c r="F15859" s="7">
        <v>798.26</v>
      </c>
      <c r="G15859" t="s">
        <v>46464</v>
      </c>
      <c r="H15859" t="s">
        <v>46465</v>
      </c>
      <c r="I15859" t="s">
        <v>46466</v>
      </c>
      <c r="J15859" s="7">
        <v>689.62</v>
      </c>
      <c r="K15859" s="7">
        <v>108.64</v>
      </c>
      <c r="M15859" t="s">
        <v>36</v>
      </c>
      <c r="N15859" t="str">
        <f>IF(AND(PESQUISA!$B$3&lt;&gt;"",OR(PESQUISA!$B$4="TODAS",B15859=PESQUISA!$B$4),ISNUMBER(SEARCH(PESQUISA!$B$3,D15859))),ROW()-1,"")</f>
        <v/>
      </c>
    </row>
    <row r="15860" spans="1:14" x14ac:dyDescent="0.3">
      <c r="A15860" t="s">
        <v>47764</v>
      </c>
      <c r="B15860" t="s">
        <v>46460</v>
      </c>
      <c r="C15860" t="s">
        <v>47765</v>
      </c>
      <c r="D15860" t="s">
        <v>47766</v>
      </c>
      <c r="E15860" t="s">
        <v>46488</v>
      </c>
      <c r="F15860" s="7">
        <v>392.03</v>
      </c>
      <c r="G15860" t="s">
        <v>46464</v>
      </c>
      <c r="H15860" t="s">
        <v>46465</v>
      </c>
      <c r="I15860" t="s">
        <v>46466</v>
      </c>
      <c r="J15860" s="7">
        <v>174.75</v>
      </c>
      <c r="K15860" s="7">
        <v>217.28</v>
      </c>
      <c r="M15860" t="s">
        <v>36</v>
      </c>
      <c r="N15860" t="str">
        <f>IF(AND(PESQUISA!$B$3&lt;&gt;"",OR(PESQUISA!$B$4="TODAS",B15860=PESQUISA!$B$4),ISNUMBER(SEARCH(PESQUISA!$B$3,D15860))),ROW()-1,"")</f>
        <v/>
      </c>
    </row>
    <row r="15861" spans="1:14" x14ac:dyDescent="0.3">
      <c r="A15861" t="s">
        <v>47767</v>
      </c>
      <c r="B15861" t="s">
        <v>46460</v>
      </c>
      <c r="C15861" t="s">
        <v>47768</v>
      </c>
      <c r="D15861" t="s">
        <v>47769</v>
      </c>
      <c r="E15861" t="s">
        <v>46488</v>
      </c>
      <c r="F15861" s="7">
        <v>266.41000000000003</v>
      </c>
      <c r="G15861" t="s">
        <v>46464</v>
      </c>
      <c r="H15861" t="s">
        <v>46465</v>
      </c>
      <c r="I15861" t="s">
        <v>46466</v>
      </c>
      <c r="J15861" s="7">
        <v>103.45</v>
      </c>
      <c r="K15861" s="7">
        <v>162.96</v>
      </c>
      <c r="M15861" t="s">
        <v>36</v>
      </c>
      <c r="N15861" t="str">
        <f>IF(AND(PESQUISA!$B$3&lt;&gt;"",OR(PESQUISA!$B$4="TODAS",B15861=PESQUISA!$B$4),ISNUMBER(SEARCH(PESQUISA!$B$3,D15861))),ROW()-1,"")</f>
        <v/>
      </c>
    </row>
    <row r="15862" spans="1:14" x14ac:dyDescent="0.3">
      <c r="A15862" t="s">
        <v>47770</v>
      </c>
      <c r="B15862" t="s">
        <v>46460</v>
      </c>
      <c r="C15862" t="s">
        <v>47771</v>
      </c>
      <c r="D15862" t="s">
        <v>47772</v>
      </c>
      <c r="E15862" t="s">
        <v>46488</v>
      </c>
      <c r="F15862" s="7">
        <v>83.37</v>
      </c>
      <c r="G15862" t="s">
        <v>46464</v>
      </c>
      <c r="H15862" t="s">
        <v>46465</v>
      </c>
      <c r="I15862" t="s">
        <v>46466</v>
      </c>
      <c r="J15862" s="7">
        <v>29.11</v>
      </c>
      <c r="K15862" s="7">
        <v>54.26</v>
      </c>
      <c r="M15862" t="s">
        <v>36</v>
      </c>
      <c r="N15862" t="str">
        <f>IF(AND(PESQUISA!$B$3&lt;&gt;"",OR(PESQUISA!$B$4="TODAS",B15862=PESQUISA!$B$4),ISNUMBER(SEARCH(PESQUISA!$B$3,D15862))),ROW()-1,"")</f>
        <v/>
      </c>
    </row>
    <row r="15863" spans="1:14" x14ac:dyDescent="0.3">
      <c r="A15863" t="s">
        <v>47773</v>
      </c>
      <c r="B15863" t="s">
        <v>46460</v>
      </c>
      <c r="C15863" t="s">
        <v>47774</v>
      </c>
      <c r="D15863" t="s">
        <v>47775</v>
      </c>
      <c r="E15863" t="s">
        <v>46488</v>
      </c>
      <c r="F15863" s="7">
        <v>196.62</v>
      </c>
      <c r="G15863" t="s">
        <v>46464</v>
      </c>
      <c r="H15863" t="s">
        <v>46465</v>
      </c>
      <c r="I15863" t="s">
        <v>46466</v>
      </c>
      <c r="J15863" s="7">
        <v>80.72</v>
      </c>
      <c r="K15863" s="7">
        <v>115.9</v>
      </c>
      <c r="M15863" t="s">
        <v>36</v>
      </c>
      <c r="N15863" t="str">
        <f>IF(AND(PESQUISA!$B$3&lt;&gt;"",OR(PESQUISA!$B$4="TODAS",B15863=PESQUISA!$B$4),ISNUMBER(SEARCH(PESQUISA!$B$3,D15863))),ROW()-1,"")</f>
        <v/>
      </c>
    </row>
    <row r="15864" spans="1:14" x14ac:dyDescent="0.3">
      <c r="A15864" t="s">
        <v>47776</v>
      </c>
      <c r="B15864" t="s">
        <v>46460</v>
      </c>
      <c r="C15864" t="s">
        <v>47777</v>
      </c>
      <c r="D15864" t="s">
        <v>47778</v>
      </c>
      <c r="E15864" t="s">
        <v>46488</v>
      </c>
      <c r="F15864" s="7">
        <v>348.9</v>
      </c>
      <c r="G15864" t="s">
        <v>46464</v>
      </c>
      <c r="H15864" t="s">
        <v>46465</v>
      </c>
      <c r="I15864" t="s">
        <v>46466</v>
      </c>
      <c r="J15864" s="7">
        <v>130.04</v>
      </c>
      <c r="K15864" s="7">
        <v>218.86</v>
      </c>
      <c r="M15864" t="s">
        <v>36</v>
      </c>
      <c r="N15864" t="str">
        <f>IF(AND(PESQUISA!$B$3&lt;&gt;"",OR(PESQUISA!$B$4="TODAS",B15864=PESQUISA!$B$4),ISNUMBER(SEARCH(PESQUISA!$B$3,D15864))),ROW()-1,"")</f>
        <v/>
      </c>
    </row>
    <row r="15865" spans="1:14" x14ac:dyDescent="0.3">
      <c r="A15865" t="s">
        <v>47779</v>
      </c>
      <c r="B15865" t="s">
        <v>46460</v>
      </c>
      <c r="C15865" t="s">
        <v>47780</v>
      </c>
      <c r="D15865" t="s">
        <v>47781</v>
      </c>
      <c r="E15865" t="s">
        <v>46488</v>
      </c>
      <c r="F15865" s="7">
        <v>540.25</v>
      </c>
      <c r="G15865" t="s">
        <v>46464</v>
      </c>
      <c r="H15865" t="s">
        <v>46465</v>
      </c>
      <c r="I15865" t="s">
        <v>46466</v>
      </c>
      <c r="J15865" s="7">
        <v>198.77</v>
      </c>
      <c r="K15865" s="7">
        <v>341.48</v>
      </c>
      <c r="M15865" t="s">
        <v>36</v>
      </c>
      <c r="N15865" t="str">
        <f>IF(AND(PESQUISA!$B$3&lt;&gt;"",OR(PESQUISA!$B$4="TODAS",B15865=PESQUISA!$B$4),ISNUMBER(SEARCH(PESQUISA!$B$3,D15865))),ROW()-1,"")</f>
        <v/>
      </c>
    </row>
    <row r="15866" spans="1:14" x14ac:dyDescent="0.3">
      <c r="A15866" t="s">
        <v>47782</v>
      </c>
      <c r="B15866" t="s">
        <v>46460</v>
      </c>
      <c r="C15866" t="s">
        <v>47783</v>
      </c>
      <c r="D15866" t="s">
        <v>47784</v>
      </c>
      <c r="E15866" t="s">
        <v>46488</v>
      </c>
      <c r="F15866" s="7">
        <v>249.91</v>
      </c>
      <c r="G15866" t="s">
        <v>46464</v>
      </c>
      <c r="H15866" t="s">
        <v>46465</v>
      </c>
      <c r="I15866" t="s">
        <v>46466</v>
      </c>
      <c r="J15866" s="7">
        <v>86.47</v>
      </c>
      <c r="K15866" s="7">
        <v>163.44</v>
      </c>
      <c r="M15866" t="s">
        <v>36</v>
      </c>
      <c r="N15866" t="str">
        <f>IF(AND(PESQUISA!$B$3&lt;&gt;"",OR(PESQUISA!$B$4="TODAS",B15866=PESQUISA!$B$4),ISNUMBER(SEARCH(PESQUISA!$B$3,D15866))),ROW()-1,"")</f>
        <v/>
      </c>
    </row>
    <row r="15867" spans="1:14" x14ac:dyDescent="0.3">
      <c r="A15867" t="s">
        <v>47785</v>
      </c>
      <c r="B15867" t="s">
        <v>46460</v>
      </c>
      <c r="C15867" t="s">
        <v>47786</v>
      </c>
      <c r="D15867" t="s">
        <v>47787</v>
      </c>
      <c r="E15867" t="s">
        <v>46488</v>
      </c>
      <c r="F15867" s="7">
        <v>474.16</v>
      </c>
      <c r="G15867" t="s">
        <v>46464</v>
      </c>
      <c r="H15867" t="s">
        <v>46465</v>
      </c>
      <c r="I15867" t="s">
        <v>46466</v>
      </c>
      <c r="J15867" s="7">
        <v>162.22</v>
      </c>
      <c r="K15867" s="7">
        <v>311.94</v>
      </c>
      <c r="M15867" t="s">
        <v>36</v>
      </c>
      <c r="N15867" t="str">
        <f>IF(AND(PESQUISA!$B$3&lt;&gt;"",OR(PESQUISA!$B$4="TODAS",B15867=PESQUISA!$B$4),ISNUMBER(SEARCH(PESQUISA!$B$3,D15867))),ROW()-1,"")</f>
        <v/>
      </c>
    </row>
    <row r="15868" spans="1:14" x14ac:dyDescent="0.3">
      <c r="A15868" t="s">
        <v>47788</v>
      </c>
      <c r="B15868" t="s">
        <v>46460</v>
      </c>
      <c r="C15868" t="s">
        <v>47789</v>
      </c>
      <c r="D15868" t="s">
        <v>47790</v>
      </c>
      <c r="E15868" t="s">
        <v>46488</v>
      </c>
      <c r="F15868" s="7">
        <v>541.98</v>
      </c>
      <c r="G15868" t="s">
        <v>46464</v>
      </c>
      <c r="H15868" t="s">
        <v>46465</v>
      </c>
      <c r="I15868" t="s">
        <v>46466</v>
      </c>
      <c r="J15868" s="7">
        <v>188.98</v>
      </c>
      <c r="K15868" s="7">
        <v>353</v>
      </c>
      <c r="M15868" t="s">
        <v>36</v>
      </c>
      <c r="N15868" t="str">
        <f>IF(AND(PESQUISA!$B$3&lt;&gt;"",OR(PESQUISA!$B$4="TODAS",B15868=PESQUISA!$B$4),ISNUMBER(SEARCH(PESQUISA!$B$3,D15868))),ROW()-1,"")</f>
        <v/>
      </c>
    </row>
    <row r="15869" spans="1:14" x14ac:dyDescent="0.3">
      <c r="A15869" t="s">
        <v>47791</v>
      </c>
      <c r="B15869" t="s">
        <v>46460</v>
      </c>
      <c r="C15869" t="s">
        <v>47792</v>
      </c>
      <c r="D15869" t="s">
        <v>47793</v>
      </c>
      <c r="E15869" t="s">
        <v>46488</v>
      </c>
      <c r="F15869" s="7">
        <v>977.44</v>
      </c>
      <c r="G15869" t="s">
        <v>46464</v>
      </c>
      <c r="H15869" t="s">
        <v>46465</v>
      </c>
      <c r="I15869" t="s">
        <v>46466</v>
      </c>
      <c r="J15869" s="7">
        <v>329.47</v>
      </c>
      <c r="K15869" s="7">
        <v>647.97</v>
      </c>
      <c r="M15869" t="s">
        <v>36</v>
      </c>
      <c r="N15869" t="str">
        <f>IF(AND(PESQUISA!$B$3&lt;&gt;"",OR(PESQUISA!$B$4="TODAS",B15869=PESQUISA!$B$4),ISNUMBER(SEARCH(PESQUISA!$B$3,D15869))),ROW()-1,"")</f>
        <v/>
      </c>
    </row>
    <row r="15870" spans="1:14" x14ac:dyDescent="0.3">
      <c r="A15870" t="s">
        <v>47794</v>
      </c>
      <c r="B15870" t="s">
        <v>46460</v>
      </c>
      <c r="C15870" t="s">
        <v>47795</v>
      </c>
      <c r="D15870" t="s">
        <v>47796</v>
      </c>
      <c r="E15870" t="s">
        <v>46626</v>
      </c>
      <c r="F15870" s="7">
        <v>1151.76</v>
      </c>
      <c r="G15870" t="s">
        <v>46464</v>
      </c>
      <c r="H15870" t="s">
        <v>46465</v>
      </c>
      <c r="I15870" t="s">
        <v>46466</v>
      </c>
      <c r="J15870" s="7">
        <v>386.48</v>
      </c>
      <c r="K15870" s="7">
        <v>765.28</v>
      </c>
      <c r="M15870" t="s">
        <v>36</v>
      </c>
      <c r="N15870" t="str">
        <f>IF(AND(PESQUISA!$B$3&lt;&gt;"",OR(PESQUISA!$B$4="TODAS",B15870=PESQUISA!$B$4),ISNUMBER(SEARCH(PESQUISA!$B$3,D15870))),ROW()-1,"")</f>
        <v/>
      </c>
    </row>
    <row r="15871" spans="1:14" x14ac:dyDescent="0.3">
      <c r="A15871" t="s">
        <v>47797</v>
      </c>
      <c r="B15871" t="s">
        <v>46460</v>
      </c>
      <c r="C15871" t="s">
        <v>47798</v>
      </c>
      <c r="D15871" t="s">
        <v>47799</v>
      </c>
      <c r="E15871" t="s">
        <v>46488</v>
      </c>
      <c r="F15871" s="7">
        <v>256.18</v>
      </c>
      <c r="G15871" t="s">
        <v>46464</v>
      </c>
      <c r="H15871" t="s">
        <v>46465</v>
      </c>
      <c r="I15871" t="s">
        <v>46466</v>
      </c>
      <c r="J15871" s="7">
        <v>214.58</v>
      </c>
      <c r="K15871" s="7">
        <v>41.6</v>
      </c>
      <c r="M15871" t="s">
        <v>36</v>
      </c>
      <c r="N15871" t="str">
        <f>IF(AND(PESQUISA!$B$3&lt;&gt;"",OR(PESQUISA!$B$4="TODAS",B15871=PESQUISA!$B$4),ISNUMBER(SEARCH(PESQUISA!$B$3,D15871))),ROW()-1,"")</f>
        <v/>
      </c>
    </row>
    <row r="15872" spans="1:14" x14ac:dyDescent="0.3">
      <c r="A15872" t="s">
        <v>47800</v>
      </c>
      <c r="B15872" t="s">
        <v>46460</v>
      </c>
      <c r="C15872" t="s">
        <v>47801</v>
      </c>
      <c r="D15872" t="s">
        <v>47802</v>
      </c>
      <c r="E15872" t="s">
        <v>46488</v>
      </c>
      <c r="F15872" s="7">
        <v>410.59</v>
      </c>
      <c r="G15872" t="s">
        <v>46464</v>
      </c>
      <c r="H15872" t="s">
        <v>46465</v>
      </c>
      <c r="I15872" t="s">
        <v>46466</v>
      </c>
      <c r="J15872" s="7">
        <v>365.12</v>
      </c>
      <c r="K15872" s="7">
        <v>45.47</v>
      </c>
      <c r="M15872" t="s">
        <v>36</v>
      </c>
      <c r="N15872" t="str">
        <f>IF(AND(PESQUISA!$B$3&lt;&gt;"",OR(PESQUISA!$B$4="TODAS",B15872=PESQUISA!$B$4),ISNUMBER(SEARCH(PESQUISA!$B$3,D15872))),ROW()-1,"")</f>
        <v/>
      </c>
    </row>
    <row r="15873" spans="1:14" x14ac:dyDescent="0.3">
      <c r="A15873" t="s">
        <v>47803</v>
      </c>
      <c r="B15873" t="s">
        <v>46460</v>
      </c>
      <c r="C15873" t="s">
        <v>47804</v>
      </c>
      <c r="D15873" t="s">
        <v>47805</v>
      </c>
      <c r="E15873" t="s">
        <v>46626</v>
      </c>
      <c r="F15873" s="7">
        <v>74.72</v>
      </c>
      <c r="G15873" t="s">
        <v>46464</v>
      </c>
      <c r="H15873" t="s">
        <v>46465</v>
      </c>
      <c r="I15873" t="s">
        <v>46466</v>
      </c>
      <c r="J15873" s="7">
        <v>46.39</v>
      </c>
      <c r="K15873" s="7">
        <v>28.33</v>
      </c>
      <c r="M15873" t="s">
        <v>36</v>
      </c>
      <c r="N15873" t="str">
        <f>IF(AND(PESQUISA!$B$3&lt;&gt;"",OR(PESQUISA!$B$4="TODAS",B15873=PESQUISA!$B$4),ISNUMBER(SEARCH(PESQUISA!$B$3,D15873))),ROW()-1,"")</f>
        <v/>
      </c>
    </row>
    <row r="15874" spans="1:14" x14ac:dyDescent="0.3">
      <c r="A15874" t="s">
        <v>47806</v>
      </c>
      <c r="B15874" t="s">
        <v>46460</v>
      </c>
      <c r="C15874" t="s">
        <v>47807</v>
      </c>
      <c r="D15874" t="s">
        <v>47808</v>
      </c>
      <c r="E15874" t="s">
        <v>46626</v>
      </c>
      <c r="F15874" s="7">
        <v>130.13999999999999</v>
      </c>
      <c r="G15874" t="s">
        <v>46464</v>
      </c>
      <c r="H15874" t="s">
        <v>46465</v>
      </c>
      <c r="I15874" t="s">
        <v>46466</v>
      </c>
      <c r="J15874" s="7">
        <v>48.12</v>
      </c>
      <c r="K15874" s="7">
        <v>82.02</v>
      </c>
      <c r="M15874" t="s">
        <v>36</v>
      </c>
      <c r="N15874" t="str">
        <f>IF(AND(PESQUISA!$B$3&lt;&gt;"",OR(PESQUISA!$B$4="TODAS",B15874=PESQUISA!$B$4),ISNUMBER(SEARCH(PESQUISA!$B$3,D15874))),ROW()-1,"")</f>
        <v/>
      </c>
    </row>
    <row r="15875" spans="1:14" x14ac:dyDescent="0.3">
      <c r="A15875" t="s">
        <v>47809</v>
      </c>
      <c r="B15875" t="s">
        <v>46460</v>
      </c>
      <c r="C15875" t="s">
        <v>47810</v>
      </c>
      <c r="D15875" t="s">
        <v>47811</v>
      </c>
      <c r="E15875" t="s">
        <v>46626</v>
      </c>
      <c r="F15875" s="7">
        <v>123.08</v>
      </c>
      <c r="G15875" t="s">
        <v>46464</v>
      </c>
      <c r="H15875" t="s">
        <v>46465</v>
      </c>
      <c r="I15875" t="s">
        <v>46466</v>
      </c>
      <c r="J15875" s="7">
        <v>94.75</v>
      </c>
      <c r="K15875" s="7">
        <v>28.33</v>
      </c>
      <c r="M15875" t="s">
        <v>36</v>
      </c>
      <c r="N15875" t="str">
        <f>IF(AND(PESQUISA!$B$3&lt;&gt;"",OR(PESQUISA!$B$4="TODAS",B15875=PESQUISA!$B$4),ISNUMBER(SEARCH(PESQUISA!$B$3,D15875))),ROW()-1,"")</f>
        <v/>
      </c>
    </row>
    <row r="15876" spans="1:14" x14ac:dyDescent="0.3">
      <c r="A15876" t="s">
        <v>47812</v>
      </c>
      <c r="B15876" t="s">
        <v>46460</v>
      </c>
      <c r="C15876" t="s">
        <v>47813</v>
      </c>
      <c r="D15876" t="s">
        <v>47814</v>
      </c>
      <c r="E15876" t="s">
        <v>46626</v>
      </c>
      <c r="F15876" s="7">
        <v>180.05</v>
      </c>
      <c r="G15876" t="s">
        <v>46464</v>
      </c>
      <c r="H15876" t="s">
        <v>46465</v>
      </c>
      <c r="I15876" t="s">
        <v>46466</v>
      </c>
      <c r="J15876" s="7">
        <v>48.83</v>
      </c>
      <c r="K15876" s="7">
        <v>131.22</v>
      </c>
      <c r="M15876" t="s">
        <v>36</v>
      </c>
      <c r="N15876" t="str">
        <f>IF(AND(PESQUISA!$B$3&lt;&gt;"",OR(PESQUISA!$B$4="TODAS",B15876=PESQUISA!$B$4),ISNUMBER(SEARCH(PESQUISA!$B$3,D15876))),ROW()-1,"")</f>
        <v/>
      </c>
    </row>
    <row r="15877" spans="1:14" x14ac:dyDescent="0.3">
      <c r="A15877" t="s">
        <v>47815</v>
      </c>
      <c r="B15877" t="s">
        <v>46460</v>
      </c>
      <c r="C15877" t="s">
        <v>47816</v>
      </c>
      <c r="D15877" t="s">
        <v>47817</v>
      </c>
      <c r="E15877" t="s">
        <v>60</v>
      </c>
      <c r="F15877" s="7">
        <v>10.54</v>
      </c>
      <c r="G15877" t="s">
        <v>46464</v>
      </c>
      <c r="H15877" t="s">
        <v>46465</v>
      </c>
      <c r="I15877" t="s">
        <v>46466</v>
      </c>
      <c r="J15877" s="7">
        <v>6.74</v>
      </c>
      <c r="K15877" s="7">
        <v>3.8</v>
      </c>
      <c r="M15877" t="s">
        <v>36</v>
      </c>
      <c r="N15877" t="str">
        <f>IF(AND(PESQUISA!$B$3&lt;&gt;"",OR(PESQUISA!$B$4="TODAS",B15877=PESQUISA!$B$4),ISNUMBER(SEARCH(PESQUISA!$B$3,D15877))),ROW()-1,"")</f>
        <v/>
      </c>
    </row>
    <row r="15878" spans="1:14" x14ac:dyDescent="0.3">
      <c r="A15878" t="s">
        <v>47818</v>
      </c>
      <c r="B15878" t="s">
        <v>46460</v>
      </c>
      <c r="C15878" t="s">
        <v>47819</v>
      </c>
      <c r="D15878" t="s">
        <v>47820</v>
      </c>
      <c r="E15878" t="s">
        <v>60</v>
      </c>
      <c r="F15878" s="7">
        <v>23.25</v>
      </c>
      <c r="G15878" t="s">
        <v>46464</v>
      </c>
      <c r="H15878" t="s">
        <v>46465</v>
      </c>
      <c r="I15878" t="s">
        <v>46466</v>
      </c>
      <c r="J15878" s="7">
        <v>17.829999999999998</v>
      </c>
      <c r="K15878" s="7">
        <v>5.42</v>
      </c>
      <c r="M15878" t="s">
        <v>36</v>
      </c>
      <c r="N15878" t="str">
        <f>IF(AND(PESQUISA!$B$3&lt;&gt;"",OR(PESQUISA!$B$4="TODAS",B15878=PESQUISA!$B$4),ISNUMBER(SEARCH(PESQUISA!$B$3,D15878))),ROW()-1,"")</f>
        <v/>
      </c>
    </row>
    <row r="15879" spans="1:14" x14ac:dyDescent="0.3">
      <c r="A15879" t="s">
        <v>47821</v>
      </c>
      <c r="B15879" t="s">
        <v>46460</v>
      </c>
      <c r="C15879" t="s">
        <v>47822</v>
      </c>
      <c r="D15879" t="s">
        <v>47823</v>
      </c>
      <c r="E15879" t="s">
        <v>60</v>
      </c>
      <c r="F15879" s="7">
        <v>22.7</v>
      </c>
      <c r="G15879" t="s">
        <v>46464</v>
      </c>
      <c r="H15879" t="s">
        <v>46465</v>
      </c>
      <c r="I15879" t="s">
        <v>46466</v>
      </c>
      <c r="J15879" s="7">
        <v>17.28</v>
      </c>
      <c r="K15879" s="7">
        <v>5.42</v>
      </c>
      <c r="M15879" t="s">
        <v>36</v>
      </c>
      <c r="N15879" t="str">
        <f>IF(AND(PESQUISA!$B$3&lt;&gt;"",OR(PESQUISA!$B$4="TODAS",B15879=PESQUISA!$B$4),ISNUMBER(SEARCH(PESQUISA!$B$3,D15879))),ROW()-1,"")</f>
        <v/>
      </c>
    </row>
    <row r="15880" spans="1:14" x14ac:dyDescent="0.3">
      <c r="A15880" t="s">
        <v>47824</v>
      </c>
      <c r="B15880" t="s">
        <v>46460</v>
      </c>
      <c r="C15880" t="s">
        <v>47825</v>
      </c>
      <c r="D15880" t="s">
        <v>47826</v>
      </c>
      <c r="E15880" t="s">
        <v>60</v>
      </c>
      <c r="F15880" s="7">
        <v>27.97</v>
      </c>
      <c r="G15880" t="s">
        <v>46464</v>
      </c>
      <c r="H15880" t="s">
        <v>46465</v>
      </c>
      <c r="I15880" t="s">
        <v>46466</v>
      </c>
      <c r="J15880" s="7">
        <v>22.55</v>
      </c>
      <c r="K15880" s="7">
        <v>5.42</v>
      </c>
      <c r="M15880" t="s">
        <v>36</v>
      </c>
      <c r="N15880" t="str">
        <f>IF(AND(PESQUISA!$B$3&lt;&gt;"",OR(PESQUISA!$B$4="TODAS",B15880=PESQUISA!$B$4),ISNUMBER(SEARCH(PESQUISA!$B$3,D15880))),ROW()-1,"")</f>
        <v/>
      </c>
    </row>
    <row r="15881" spans="1:14" x14ac:dyDescent="0.3">
      <c r="A15881" t="s">
        <v>47827</v>
      </c>
      <c r="B15881" t="s">
        <v>46460</v>
      </c>
      <c r="C15881" t="s">
        <v>47828</v>
      </c>
      <c r="D15881" t="s">
        <v>47829</v>
      </c>
      <c r="E15881" t="s">
        <v>60</v>
      </c>
      <c r="F15881" s="7">
        <v>60.69</v>
      </c>
      <c r="G15881" t="s">
        <v>46464</v>
      </c>
      <c r="H15881" t="s">
        <v>46465</v>
      </c>
      <c r="I15881" t="s">
        <v>46466</v>
      </c>
      <c r="J15881" s="7">
        <v>54.18</v>
      </c>
      <c r="K15881" s="7">
        <v>6.51</v>
      </c>
      <c r="M15881" t="s">
        <v>36</v>
      </c>
      <c r="N15881" t="str">
        <f>IF(AND(PESQUISA!$B$3&lt;&gt;"",OR(PESQUISA!$B$4="TODAS",B15881=PESQUISA!$B$4),ISNUMBER(SEARCH(PESQUISA!$B$3,D15881))),ROW()-1,"")</f>
        <v/>
      </c>
    </row>
    <row r="15882" spans="1:14" x14ac:dyDescent="0.3">
      <c r="A15882" t="s">
        <v>47830</v>
      </c>
      <c r="B15882" t="s">
        <v>46460</v>
      </c>
      <c r="C15882" t="s">
        <v>47831</v>
      </c>
      <c r="D15882" t="s">
        <v>47832</v>
      </c>
      <c r="E15882" t="s">
        <v>46488</v>
      </c>
      <c r="F15882" s="7">
        <v>7.26</v>
      </c>
      <c r="G15882" t="s">
        <v>46464</v>
      </c>
      <c r="H15882" t="s">
        <v>46465</v>
      </c>
      <c r="I15882" t="s">
        <v>46466</v>
      </c>
      <c r="J15882" s="7">
        <v>2.74</v>
      </c>
      <c r="K15882" s="7">
        <v>4.5199999999999996</v>
      </c>
      <c r="M15882" t="s">
        <v>36</v>
      </c>
      <c r="N15882" t="str">
        <f>IF(AND(PESQUISA!$B$3&lt;&gt;"",OR(PESQUISA!$B$4="TODAS",B15882=PESQUISA!$B$4),ISNUMBER(SEARCH(PESQUISA!$B$3,D15882))),ROW()-1,"")</f>
        <v/>
      </c>
    </row>
    <row r="15883" spans="1:14" x14ac:dyDescent="0.3">
      <c r="A15883" t="s">
        <v>47833</v>
      </c>
      <c r="B15883" t="s">
        <v>46460</v>
      </c>
      <c r="C15883" t="s">
        <v>47834</v>
      </c>
      <c r="D15883" t="s">
        <v>47835</v>
      </c>
      <c r="E15883" t="s">
        <v>46626</v>
      </c>
      <c r="F15883" s="7">
        <v>152.32</v>
      </c>
      <c r="G15883" t="s">
        <v>46464</v>
      </c>
      <c r="H15883" t="s">
        <v>46465</v>
      </c>
      <c r="I15883" t="s">
        <v>46466</v>
      </c>
      <c r="J15883" s="7">
        <v>146.9</v>
      </c>
      <c r="K15883" s="7">
        <v>5.42</v>
      </c>
      <c r="M15883" t="s">
        <v>36</v>
      </c>
      <c r="N15883" t="str">
        <f>IF(AND(PESQUISA!$B$3&lt;&gt;"",OR(PESQUISA!$B$4="TODAS",B15883=PESQUISA!$B$4),ISNUMBER(SEARCH(PESQUISA!$B$3,D15883))),ROW()-1,"")</f>
        <v/>
      </c>
    </row>
    <row r="15884" spans="1:14" x14ac:dyDescent="0.3">
      <c r="A15884" t="s">
        <v>47836</v>
      </c>
      <c r="B15884" t="s">
        <v>46460</v>
      </c>
      <c r="C15884" t="s">
        <v>47837</v>
      </c>
      <c r="D15884" t="s">
        <v>47838</v>
      </c>
      <c r="E15884" t="s">
        <v>46488</v>
      </c>
      <c r="F15884" s="7">
        <v>36.89</v>
      </c>
      <c r="G15884" t="s">
        <v>46464</v>
      </c>
      <c r="H15884" t="s">
        <v>46465</v>
      </c>
      <c r="I15884" t="s">
        <v>46466</v>
      </c>
      <c r="J15884" s="7">
        <v>36.89</v>
      </c>
      <c r="K15884" s="7">
        <v>0</v>
      </c>
      <c r="M15884" t="s">
        <v>36</v>
      </c>
      <c r="N15884" t="str">
        <f>IF(AND(PESQUISA!$B$3&lt;&gt;"",OR(PESQUISA!$B$4="TODAS",B15884=PESQUISA!$B$4),ISNUMBER(SEARCH(PESQUISA!$B$3,D15884))),ROW()-1,"")</f>
        <v/>
      </c>
    </row>
    <row r="15885" spans="1:14" x14ac:dyDescent="0.3">
      <c r="A15885" t="s">
        <v>47839</v>
      </c>
      <c r="B15885" t="s">
        <v>46460</v>
      </c>
      <c r="C15885" t="s">
        <v>47840</v>
      </c>
      <c r="D15885" t="s">
        <v>47841</v>
      </c>
      <c r="E15885" t="s">
        <v>46488</v>
      </c>
      <c r="F15885" s="7">
        <v>769.4</v>
      </c>
      <c r="G15885" t="s">
        <v>46464</v>
      </c>
      <c r="H15885" t="s">
        <v>46465</v>
      </c>
      <c r="I15885" t="s">
        <v>46466</v>
      </c>
      <c r="J15885" s="7">
        <v>571.98</v>
      </c>
      <c r="K15885" s="7">
        <v>197.42</v>
      </c>
      <c r="M15885" t="s">
        <v>36</v>
      </c>
      <c r="N15885" t="str">
        <f>IF(AND(PESQUISA!$B$3&lt;&gt;"",OR(PESQUISA!$B$4="TODAS",B15885=PESQUISA!$B$4),ISNUMBER(SEARCH(PESQUISA!$B$3,D15885))),ROW()-1,"")</f>
        <v/>
      </c>
    </row>
    <row r="15886" spans="1:14" x14ac:dyDescent="0.3">
      <c r="A15886" t="s">
        <v>47842</v>
      </c>
      <c r="B15886" t="s">
        <v>46460</v>
      </c>
      <c r="C15886" t="s">
        <v>47843</v>
      </c>
      <c r="D15886" t="s">
        <v>47844</v>
      </c>
      <c r="E15886" t="s">
        <v>46488</v>
      </c>
      <c r="F15886" s="7">
        <v>922.47</v>
      </c>
      <c r="G15886" t="s">
        <v>46464</v>
      </c>
      <c r="H15886" t="s">
        <v>46465</v>
      </c>
      <c r="I15886" t="s">
        <v>46466</v>
      </c>
      <c r="J15886" s="7">
        <v>725.05</v>
      </c>
      <c r="K15886" s="7">
        <v>197.42</v>
      </c>
      <c r="M15886" t="s">
        <v>36</v>
      </c>
      <c r="N15886" t="str">
        <f>IF(AND(PESQUISA!$B$3&lt;&gt;"",OR(PESQUISA!$B$4="TODAS",B15886=PESQUISA!$B$4),ISNUMBER(SEARCH(PESQUISA!$B$3,D15886))),ROW()-1,"")</f>
        <v/>
      </c>
    </row>
    <row r="15887" spans="1:14" x14ac:dyDescent="0.3">
      <c r="A15887" t="s">
        <v>47845</v>
      </c>
      <c r="B15887" t="s">
        <v>46460</v>
      </c>
      <c r="C15887" t="s">
        <v>47846</v>
      </c>
      <c r="D15887" t="s">
        <v>47847</v>
      </c>
      <c r="E15887" t="s">
        <v>46488</v>
      </c>
      <c r="F15887" s="7">
        <v>758.77</v>
      </c>
      <c r="G15887" t="s">
        <v>46464</v>
      </c>
      <c r="H15887" t="s">
        <v>46465</v>
      </c>
      <c r="I15887" t="s">
        <v>46466</v>
      </c>
      <c r="J15887" s="7">
        <v>561.35</v>
      </c>
      <c r="K15887" s="7">
        <v>197.42</v>
      </c>
      <c r="M15887" t="s">
        <v>36</v>
      </c>
      <c r="N15887" t="str">
        <f>IF(AND(PESQUISA!$B$3&lt;&gt;"",OR(PESQUISA!$B$4="TODAS",B15887=PESQUISA!$B$4),ISNUMBER(SEARCH(PESQUISA!$B$3,D15887))),ROW()-1,"")</f>
        <v/>
      </c>
    </row>
    <row r="15888" spans="1:14" x14ac:dyDescent="0.3">
      <c r="A15888" t="s">
        <v>47848</v>
      </c>
      <c r="B15888" t="s">
        <v>46460</v>
      </c>
      <c r="C15888" t="s">
        <v>47849</v>
      </c>
      <c r="D15888" t="s">
        <v>47850</v>
      </c>
      <c r="E15888" t="s">
        <v>46488</v>
      </c>
      <c r="F15888" s="7">
        <v>853.49</v>
      </c>
      <c r="G15888" t="s">
        <v>46464</v>
      </c>
      <c r="H15888" t="s">
        <v>46465</v>
      </c>
      <c r="I15888" t="s">
        <v>46466</v>
      </c>
      <c r="J15888" s="7">
        <v>656.07</v>
      </c>
      <c r="K15888" s="7">
        <v>197.42</v>
      </c>
      <c r="M15888" t="s">
        <v>36</v>
      </c>
      <c r="N15888" t="str">
        <f>IF(AND(PESQUISA!$B$3&lt;&gt;"",OR(PESQUISA!$B$4="TODAS",B15888=PESQUISA!$B$4),ISNUMBER(SEARCH(PESQUISA!$B$3,D15888))),ROW()-1,"")</f>
        <v/>
      </c>
    </row>
    <row r="15889" spans="1:14" x14ac:dyDescent="0.3">
      <c r="A15889" t="s">
        <v>47851</v>
      </c>
      <c r="B15889" t="s">
        <v>46460</v>
      </c>
      <c r="C15889" t="s">
        <v>47852</v>
      </c>
      <c r="D15889" t="s">
        <v>47853</v>
      </c>
      <c r="E15889" t="s">
        <v>46488</v>
      </c>
      <c r="F15889" s="7">
        <v>410.63</v>
      </c>
      <c r="G15889" t="s">
        <v>46464</v>
      </c>
      <c r="H15889" t="s">
        <v>46465</v>
      </c>
      <c r="I15889" t="s">
        <v>46466</v>
      </c>
      <c r="J15889" s="7">
        <v>356.31</v>
      </c>
      <c r="K15889" s="7">
        <v>54.32</v>
      </c>
      <c r="M15889" t="s">
        <v>36</v>
      </c>
      <c r="N15889" t="str">
        <f>IF(AND(PESQUISA!$B$3&lt;&gt;"",OR(PESQUISA!$B$4="TODAS",B15889=PESQUISA!$B$4),ISNUMBER(SEARCH(PESQUISA!$B$3,D15889))),ROW()-1,"")</f>
        <v/>
      </c>
    </row>
    <row r="15890" spans="1:14" x14ac:dyDescent="0.3">
      <c r="A15890" t="s">
        <v>47854</v>
      </c>
      <c r="B15890" t="s">
        <v>46460</v>
      </c>
      <c r="C15890" t="s">
        <v>47855</v>
      </c>
      <c r="D15890" t="s">
        <v>47856</v>
      </c>
      <c r="E15890" t="s">
        <v>46488</v>
      </c>
      <c r="F15890" s="7">
        <v>508.58</v>
      </c>
      <c r="G15890" t="s">
        <v>46464</v>
      </c>
      <c r="H15890" t="s">
        <v>46465</v>
      </c>
      <c r="I15890" t="s">
        <v>46466</v>
      </c>
      <c r="J15890" s="7">
        <v>427.11</v>
      </c>
      <c r="K15890" s="7">
        <v>81.47</v>
      </c>
      <c r="M15890" t="s">
        <v>36</v>
      </c>
      <c r="N15890" t="str">
        <f>IF(AND(PESQUISA!$B$3&lt;&gt;"",OR(PESQUISA!$B$4="TODAS",B15890=PESQUISA!$B$4),ISNUMBER(SEARCH(PESQUISA!$B$3,D15890))),ROW()-1,"")</f>
        <v/>
      </c>
    </row>
    <row r="15891" spans="1:14" x14ac:dyDescent="0.3">
      <c r="A15891" t="s">
        <v>47857</v>
      </c>
      <c r="B15891" t="s">
        <v>46460</v>
      </c>
      <c r="C15891" t="s">
        <v>47858</v>
      </c>
      <c r="D15891" t="s">
        <v>47859</v>
      </c>
      <c r="E15891" t="s">
        <v>46488</v>
      </c>
      <c r="F15891" s="7">
        <v>301.8</v>
      </c>
      <c r="G15891" t="s">
        <v>46464</v>
      </c>
      <c r="H15891" t="s">
        <v>46465</v>
      </c>
      <c r="I15891" t="s">
        <v>46466</v>
      </c>
      <c r="J15891" s="7">
        <v>236.62</v>
      </c>
      <c r="K15891" s="7">
        <v>65.180000000000007</v>
      </c>
      <c r="M15891" t="s">
        <v>36</v>
      </c>
      <c r="N15891" t="str">
        <f>IF(AND(PESQUISA!$B$3&lt;&gt;"",OR(PESQUISA!$B$4="TODAS",B15891=PESQUISA!$B$4),ISNUMBER(SEARCH(PESQUISA!$B$3,D15891))),ROW()-1,"")</f>
        <v/>
      </c>
    </row>
    <row r="15892" spans="1:14" x14ac:dyDescent="0.3">
      <c r="A15892" t="s">
        <v>47860</v>
      </c>
      <c r="B15892" t="s">
        <v>46460</v>
      </c>
      <c r="C15892" t="s">
        <v>47861</v>
      </c>
      <c r="D15892" t="s">
        <v>47862</v>
      </c>
      <c r="E15892" t="s">
        <v>46488</v>
      </c>
      <c r="F15892" s="7">
        <v>339.16</v>
      </c>
      <c r="G15892" t="s">
        <v>46464</v>
      </c>
      <c r="H15892" t="s">
        <v>46465</v>
      </c>
      <c r="I15892" t="s">
        <v>46466</v>
      </c>
      <c r="J15892" s="7">
        <v>268.55</v>
      </c>
      <c r="K15892" s="7">
        <v>70.61</v>
      </c>
      <c r="M15892" t="s">
        <v>36</v>
      </c>
      <c r="N15892" t="str">
        <f>IF(AND(PESQUISA!$B$3&lt;&gt;"",OR(PESQUISA!$B$4="TODAS",B15892=PESQUISA!$B$4),ISNUMBER(SEARCH(PESQUISA!$B$3,D15892))),ROW()-1,"")</f>
        <v/>
      </c>
    </row>
    <row r="15893" spans="1:14" x14ac:dyDescent="0.3">
      <c r="A15893" t="s">
        <v>47863</v>
      </c>
      <c r="B15893" t="s">
        <v>46460</v>
      </c>
      <c r="C15893" t="s">
        <v>47864</v>
      </c>
      <c r="D15893" t="s">
        <v>47865</v>
      </c>
      <c r="E15893" t="s">
        <v>46488</v>
      </c>
      <c r="F15893" s="7">
        <v>354.9</v>
      </c>
      <c r="G15893" t="s">
        <v>46464</v>
      </c>
      <c r="H15893" t="s">
        <v>46465</v>
      </c>
      <c r="I15893" t="s">
        <v>46466</v>
      </c>
      <c r="J15893" s="7">
        <v>278.86</v>
      </c>
      <c r="K15893" s="7">
        <v>76.040000000000006</v>
      </c>
      <c r="M15893" t="s">
        <v>36</v>
      </c>
      <c r="N15893" t="str">
        <f>IF(AND(PESQUISA!$B$3&lt;&gt;"",OR(PESQUISA!$B$4="TODAS",B15893=PESQUISA!$B$4),ISNUMBER(SEARCH(PESQUISA!$B$3,D15893))),ROW()-1,"")</f>
        <v/>
      </c>
    </row>
    <row r="15894" spans="1:14" x14ac:dyDescent="0.3">
      <c r="A15894" t="s">
        <v>47866</v>
      </c>
      <c r="B15894" t="s">
        <v>46460</v>
      </c>
      <c r="C15894" t="s">
        <v>47867</v>
      </c>
      <c r="D15894" t="s">
        <v>47868</v>
      </c>
      <c r="E15894" t="s">
        <v>46488</v>
      </c>
      <c r="F15894" s="7">
        <v>514.91999999999996</v>
      </c>
      <c r="G15894" t="s">
        <v>46464</v>
      </c>
      <c r="H15894" t="s">
        <v>46465</v>
      </c>
      <c r="I15894" t="s">
        <v>46466</v>
      </c>
      <c r="J15894" s="7">
        <v>433.45</v>
      </c>
      <c r="K15894" s="7">
        <v>81.47</v>
      </c>
      <c r="M15894" t="s">
        <v>36</v>
      </c>
      <c r="N15894" t="str">
        <f>IF(AND(PESQUISA!$B$3&lt;&gt;"",OR(PESQUISA!$B$4="TODAS",B15894=PESQUISA!$B$4),ISNUMBER(SEARCH(PESQUISA!$B$3,D15894))),ROW()-1,"")</f>
        <v/>
      </c>
    </row>
    <row r="15895" spans="1:14" x14ac:dyDescent="0.3">
      <c r="A15895" t="s">
        <v>47869</v>
      </c>
      <c r="B15895" t="s">
        <v>46460</v>
      </c>
      <c r="C15895" t="s">
        <v>47870</v>
      </c>
      <c r="D15895" t="s">
        <v>47871</v>
      </c>
      <c r="E15895" t="s">
        <v>46488</v>
      </c>
      <c r="F15895" s="7">
        <v>758.77</v>
      </c>
      <c r="G15895" t="s">
        <v>46464</v>
      </c>
      <c r="H15895" t="s">
        <v>46465</v>
      </c>
      <c r="I15895" t="s">
        <v>46466</v>
      </c>
      <c r="J15895" s="7">
        <v>561.35</v>
      </c>
      <c r="K15895" s="7">
        <v>197.42</v>
      </c>
      <c r="M15895" t="s">
        <v>36</v>
      </c>
      <c r="N15895" t="str">
        <f>IF(AND(PESQUISA!$B$3&lt;&gt;"",OR(PESQUISA!$B$4="TODAS",B15895=PESQUISA!$B$4),ISNUMBER(SEARCH(PESQUISA!$B$3,D15895))),ROW()-1,"")</f>
        <v/>
      </c>
    </row>
    <row r="15896" spans="1:14" x14ac:dyDescent="0.3">
      <c r="A15896" t="s">
        <v>47872</v>
      </c>
      <c r="B15896" t="s">
        <v>46460</v>
      </c>
      <c r="C15896" t="s">
        <v>47873</v>
      </c>
      <c r="D15896" t="s">
        <v>47874</v>
      </c>
      <c r="E15896" t="s">
        <v>46488</v>
      </c>
      <c r="F15896" s="7">
        <v>758.77</v>
      </c>
      <c r="G15896" t="s">
        <v>46464</v>
      </c>
      <c r="H15896" t="s">
        <v>46465</v>
      </c>
      <c r="I15896" t="s">
        <v>46466</v>
      </c>
      <c r="J15896" s="7">
        <v>561.35</v>
      </c>
      <c r="K15896" s="7">
        <v>197.42</v>
      </c>
      <c r="M15896" t="s">
        <v>36</v>
      </c>
      <c r="N15896" t="str">
        <f>IF(AND(PESQUISA!$B$3&lt;&gt;"",OR(PESQUISA!$B$4="TODAS",B15896=PESQUISA!$B$4),ISNUMBER(SEARCH(PESQUISA!$B$3,D15896))),ROW()-1,"")</f>
        <v/>
      </c>
    </row>
    <row r="15897" spans="1:14" x14ac:dyDescent="0.3">
      <c r="A15897" t="s">
        <v>47875</v>
      </c>
      <c r="B15897" t="s">
        <v>46460</v>
      </c>
      <c r="C15897" t="s">
        <v>47876</v>
      </c>
      <c r="D15897" t="s">
        <v>47877</v>
      </c>
      <c r="E15897" t="s">
        <v>46488</v>
      </c>
      <c r="F15897" s="7">
        <v>758.77</v>
      </c>
      <c r="G15897" t="s">
        <v>46464</v>
      </c>
      <c r="H15897" t="s">
        <v>46465</v>
      </c>
      <c r="I15897" t="s">
        <v>46466</v>
      </c>
      <c r="J15897" s="7">
        <v>561.35</v>
      </c>
      <c r="K15897" s="7">
        <v>197.42</v>
      </c>
      <c r="M15897" t="s">
        <v>36</v>
      </c>
      <c r="N15897" t="str">
        <f>IF(AND(PESQUISA!$B$3&lt;&gt;"",OR(PESQUISA!$B$4="TODAS",B15897=PESQUISA!$B$4),ISNUMBER(SEARCH(PESQUISA!$B$3,D15897))),ROW()-1,"")</f>
        <v/>
      </c>
    </row>
    <row r="15898" spans="1:14" x14ac:dyDescent="0.3">
      <c r="A15898" t="s">
        <v>47878</v>
      </c>
      <c r="B15898" t="s">
        <v>46460</v>
      </c>
      <c r="C15898" t="s">
        <v>47879</v>
      </c>
      <c r="D15898" t="s">
        <v>47880</v>
      </c>
      <c r="E15898" t="s">
        <v>46488</v>
      </c>
      <c r="F15898" s="7">
        <v>758.77</v>
      </c>
      <c r="G15898" t="s">
        <v>46464</v>
      </c>
      <c r="H15898" t="s">
        <v>46465</v>
      </c>
      <c r="I15898" t="s">
        <v>46466</v>
      </c>
      <c r="J15898" s="7">
        <v>561.35</v>
      </c>
      <c r="K15898" s="7">
        <v>197.42</v>
      </c>
      <c r="M15898" t="s">
        <v>36</v>
      </c>
      <c r="N15898" t="str">
        <f>IF(AND(PESQUISA!$B$3&lt;&gt;"",OR(PESQUISA!$B$4="TODAS",B15898=PESQUISA!$B$4),ISNUMBER(SEARCH(PESQUISA!$B$3,D15898))),ROW()-1,"")</f>
        <v/>
      </c>
    </row>
    <row r="15899" spans="1:14" x14ac:dyDescent="0.3">
      <c r="A15899" t="s">
        <v>47881</v>
      </c>
      <c r="B15899" t="s">
        <v>46460</v>
      </c>
      <c r="C15899" t="s">
        <v>47882</v>
      </c>
      <c r="D15899" t="s">
        <v>47883</v>
      </c>
      <c r="E15899" t="s">
        <v>46488</v>
      </c>
      <c r="F15899" s="7">
        <v>758.77</v>
      </c>
      <c r="G15899" t="s">
        <v>46464</v>
      </c>
      <c r="H15899" t="s">
        <v>46465</v>
      </c>
      <c r="I15899" t="s">
        <v>46466</v>
      </c>
      <c r="J15899" s="7">
        <v>561.35</v>
      </c>
      <c r="K15899" s="7">
        <v>197.42</v>
      </c>
      <c r="M15899" t="s">
        <v>36</v>
      </c>
      <c r="N15899" t="str">
        <f>IF(AND(PESQUISA!$B$3&lt;&gt;"",OR(PESQUISA!$B$4="TODAS",B15899=PESQUISA!$B$4),ISNUMBER(SEARCH(PESQUISA!$B$3,D15899))),ROW()-1,"")</f>
        <v/>
      </c>
    </row>
    <row r="15900" spans="1:14" x14ac:dyDescent="0.3">
      <c r="A15900" t="s">
        <v>47884</v>
      </c>
      <c r="B15900" t="s">
        <v>46460</v>
      </c>
      <c r="C15900" t="s">
        <v>47885</v>
      </c>
      <c r="D15900" t="s">
        <v>47886</v>
      </c>
      <c r="E15900" t="s">
        <v>46488</v>
      </c>
      <c r="F15900" s="7">
        <v>1000.26</v>
      </c>
      <c r="G15900" t="s">
        <v>46464</v>
      </c>
      <c r="H15900" t="s">
        <v>46465</v>
      </c>
      <c r="I15900" t="s">
        <v>46466</v>
      </c>
      <c r="J15900" s="7">
        <v>802.84</v>
      </c>
      <c r="K15900" s="7">
        <v>197.42</v>
      </c>
      <c r="M15900" t="s">
        <v>36</v>
      </c>
      <c r="N15900" t="str">
        <f>IF(AND(PESQUISA!$B$3&lt;&gt;"",OR(PESQUISA!$B$4="TODAS",B15900=PESQUISA!$B$4),ISNUMBER(SEARCH(PESQUISA!$B$3,D15900))),ROW()-1,"")</f>
        <v/>
      </c>
    </row>
    <row r="15901" spans="1:14" x14ac:dyDescent="0.3">
      <c r="A15901" t="s">
        <v>47887</v>
      </c>
      <c r="B15901" t="s">
        <v>46460</v>
      </c>
      <c r="C15901" t="s">
        <v>47888</v>
      </c>
      <c r="D15901" t="s">
        <v>47889</v>
      </c>
      <c r="E15901" t="s">
        <v>46488</v>
      </c>
      <c r="F15901" s="7">
        <v>1117.1099999999999</v>
      </c>
      <c r="G15901" t="s">
        <v>46464</v>
      </c>
      <c r="H15901" t="s">
        <v>46465</v>
      </c>
      <c r="I15901" t="s">
        <v>46466</v>
      </c>
      <c r="J15901" s="7">
        <v>919.69</v>
      </c>
      <c r="K15901" s="7">
        <v>197.42</v>
      </c>
      <c r="M15901" t="s">
        <v>36</v>
      </c>
      <c r="N15901" t="str">
        <f>IF(AND(PESQUISA!$B$3&lt;&gt;"",OR(PESQUISA!$B$4="TODAS",B15901=PESQUISA!$B$4),ISNUMBER(SEARCH(PESQUISA!$B$3,D15901))),ROW()-1,"")</f>
        <v/>
      </c>
    </row>
    <row r="15902" spans="1:14" x14ac:dyDescent="0.3">
      <c r="A15902" t="s">
        <v>47890</v>
      </c>
      <c r="B15902" t="s">
        <v>46460</v>
      </c>
      <c r="C15902" t="s">
        <v>47891</v>
      </c>
      <c r="D15902" t="s">
        <v>47892</v>
      </c>
      <c r="E15902" t="s">
        <v>46488</v>
      </c>
      <c r="F15902" s="7">
        <v>226.18</v>
      </c>
      <c r="G15902" t="s">
        <v>46464</v>
      </c>
      <c r="H15902" t="s">
        <v>46465</v>
      </c>
      <c r="I15902" t="s">
        <v>46466</v>
      </c>
      <c r="J15902" s="7">
        <v>101.25</v>
      </c>
      <c r="K15902" s="7">
        <v>124.93</v>
      </c>
      <c r="M15902" t="s">
        <v>36</v>
      </c>
      <c r="N15902" t="str">
        <f>IF(AND(PESQUISA!$B$3&lt;&gt;"",OR(PESQUISA!$B$4="TODAS",B15902=PESQUISA!$B$4),ISNUMBER(SEARCH(PESQUISA!$B$3,D15902))),ROW()-1,"")</f>
        <v/>
      </c>
    </row>
    <row r="15903" spans="1:14" x14ac:dyDescent="0.3">
      <c r="A15903" t="s">
        <v>47893</v>
      </c>
      <c r="B15903" t="s">
        <v>46460</v>
      </c>
      <c r="C15903" t="s">
        <v>47894</v>
      </c>
      <c r="D15903" t="s">
        <v>47895</v>
      </c>
      <c r="E15903" t="s">
        <v>46488</v>
      </c>
      <c r="F15903" s="7">
        <v>253.61</v>
      </c>
      <c r="G15903" t="s">
        <v>46464</v>
      </c>
      <c r="H15903" t="s">
        <v>46465</v>
      </c>
      <c r="I15903" t="s">
        <v>46466</v>
      </c>
      <c r="J15903" s="7">
        <v>117.82</v>
      </c>
      <c r="K15903" s="7">
        <v>135.79</v>
      </c>
      <c r="M15903" t="s">
        <v>36</v>
      </c>
      <c r="N15903" t="str">
        <f>IF(AND(PESQUISA!$B$3&lt;&gt;"",OR(PESQUISA!$B$4="TODAS",B15903=PESQUISA!$B$4),ISNUMBER(SEARCH(PESQUISA!$B$3,D15903))),ROW()-1,"")</f>
        <v/>
      </c>
    </row>
    <row r="15904" spans="1:14" x14ac:dyDescent="0.3">
      <c r="A15904" t="s">
        <v>47896</v>
      </c>
      <c r="B15904" t="s">
        <v>46460</v>
      </c>
      <c r="C15904" t="s">
        <v>47897</v>
      </c>
      <c r="D15904" t="s">
        <v>47898</v>
      </c>
      <c r="E15904" t="s">
        <v>46488</v>
      </c>
      <c r="F15904" s="7">
        <v>275.52</v>
      </c>
      <c r="G15904" t="s">
        <v>46464</v>
      </c>
      <c r="H15904" t="s">
        <v>46465</v>
      </c>
      <c r="I15904" t="s">
        <v>46466</v>
      </c>
      <c r="J15904" s="7">
        <v>128.87</v>
      </c>
      <c r="K15904" s="7">
        <v>146.65</v>
      </c>
      <c r="M15904" t="s">
        <v>36</v>
      </c>
      <c r="N15904" t="str">
        <f>IF(AND(PESQUISA!$B$3&lt;&gt;"",OR(PESQUISA!$B$4="TODAS",B15904=PESQUISA!$B$4),ISNUMBER(SEARCH(PESQUISA!$B$3,D15904))),ROW()-1,"")</f>
        <v/>
      </c>
    </row>
    <row r="15905" spans="1:14" x14ac:dyDescent="0.3">
      <c r="A15905" t="s">
        <v>47899</v>
      </c>
      <c r="B15905" t="s">
        <v>46460</v>
      </c>
      <c r="C15905" t="s">
        <v>47900</v>
      </c>
      <c r="D15905" t="s">
        <v>47901</v>
      </c>
      <c r="E15905" t="s">
        <v>46488</v>
      </c>
      <c r="F15905" s="7">
        <v>319.52</v>
      </c>
      <c r="G15905" t="s">
        <v>46464</v>
      </c>
      <c r="H15905" t="s">
        <v>46465</v>
      </c>
      <c r="I15905" t="s">
        <v>46466</v>
      </c>
      <c r="J15905" s="7">
        <v>162</v>
      </c>
      <c r="K15905" s="7">
        <v>157.52000000000001</v>
      </c>
      <c r="M15905" t="s">
        <v>36</v>
      </c>
      <c r="N15905" t="str">
        <f>IF(AND(PESQUISA!$B$3&lt;&gt;"",OR(PESQUISA!$B$4="TODAS",B15905=PESQUISA!$B$4),ISNUMBER(SEARCH(PESQUISA!$B$3,D15905))),ROW()-1,"")</f>
        <v/>
      </c>
    </row>
    <row r="15906" spans="1:14" x14ac:dyDescent="0.3">
      <c r="A15906" t="s">
        <v>47902</v>
      </c>
      <c r="B15906" t="s">
        <v>46460</v>
      </c>
      <c r="C15906" t="s">
        <v>47903</v>
      </c>
      <c r="D15906" t="s">
        <v>47904</v>
      </c>
      <c r="E15906" t="s">
        <v>46488</v>
      </c>
      <c r="F15906" s="7">
        <v>384.62</v>
      </c>
      <c r="G15906" t="s">
        <v>46464</v>
      </c>
      <c r="H15906" t="s">
        <v>46465</v>
      </c>
      <c r="I15906" t="s">
        <v>46466</v>
      </c>
      <c r="J15906" s="7">
        <v>216.24</v>
      </c>
      <c r="K15906" s="7">
        <v>168.38</v>
      </c>
      <c r="M15906" t="s">
        <v>36</v>
      </c>
      <c r="N15906" t="str">
        <f>IF(AND(PESQUISA!$B$3&lt;&gt;"",OR(PESQUISA!$B$4="TODAS",B15906=PESQUISA!$B$4),ISNUMBER(SEARCH(PESQUISA!$B$3,D15906))),ROW()-1,"")</f>
        <v/>
      </c>
    </row>
    <row r="15907" spans="1:14" x14ac:dyDescent="0.3">
      <c r="A15907" t="s">
        <v>47905</v>
      </c>
      <c r="B15907" t="s">
        <v>46460</v>
      </c>
      <c r="C15907" t="s">
        <v>47906</v>
      </c>
      <c r="D15907" t="s">
        <v>47907</v>
      </c>
      <c r="E15907" t="s">
        <v>46488</v>
      </c>
      <c r="F15907" s="7">
        <v>551.1</v>
      </c>
      <c r="G15907" t="s">
        <v>46464</v>
      </c>
      <c r="H15907" t="s">
        <v>46465</v>
      </c>
      <c r="I15907" t="s">
        <v>46466</v>
      </c>
      <c r="J15907" s="7">
        <v>371.85</v>
      </c>
      <c r="K15907" s="7">
        <v>179.25</v>
      </c>
      <c r="M15907" t="s">
        <v>36</v>
      </c>
      <c r="N15907" t="str">
        <f>IF(AND(PESQUISA!$B$3&lt;&gt;"",OR(PESQUISA!$B$4="TODAS",B15907=PESQUISA!$B$4),ISNUMBER(SEARCH(PESQUISA!$B$3,D15907))),ROW()-1,"")</f>
        <v/>
      </c>
    </row>
    <row r="15908" spans="1:14" x14ac:dyDescent="0.3">
      <c r="A15908" t="s">
        <v>47908</v>
      </c>
      <c r="B15908" t="s">
        <v>46460</v>
      </c>
      <c r="C15908" t="s">
        <v>47909</v>
      </c>
      <c r="D15908" t="s">
        <v>47910</v>
      </c>
      <c r="E15908" t="s">
        <v>46488</v>
      </c>
      <c r="F15908" s="7">
        <v>653.22</v>
      </c>
      <c r="G15908" t="s">
        <v>46464</v>
      </c>
      <c r="H15908" t="s">
        <v>46465</v>
      </c>
      <c r="I15908" t="s">
        <v>46466</v>
      </c>
      <c r="J15908" s="7">
        <v>452.25</v>
      </c>
      <c r="K15908" s="7">
        <v>200.97</v>
      </c>
      <c r="M15908" t="s">
        <v>36</v>
      </c>
      <c r="N15908" t="str">
        <f>IF(AND(PESQUISA!$B$3&lt;&gt;"",OR(PESQUISA!$B$4="TODAS",B15908=PESQUISA!$B$4),ISNUMBER(SEARCH(PESQUISA!$B$3,D15908))),ROW()-1,"")</f>
        <v/>
      </c>
    </row>
    <row r="15909" spans="1:14" x14ac:dyDescent="0.3">
      <c r="A15909" t="s">
        <v>47911</v>
      </c>
      <c r="B15909" t="s">
        <v>46460</v>
      </c>
      <c r="C15909" t="s">
        <v>47912</v>
      </c>
      <c r="D15909" t="s">
        <v>47913</v>
      </c>
      <c r="E15909" t="s">
        <v>46488</v>
      </c>
      <c r="F15909" s="7">
        <v>551.11</v>
      </c>
      <c r="G15909" t="s">
        <v>46464</v>
      </c>
      <c r="H15909" t="s">
        <v>46465</v>
      </c>
      <c r="I15909" t="s">
        <v>46466</v>
      </c>
      <c r="J15909" s="7">
        <v>361</v>
      </c>
      <c r="K15909" s="7">
        <v>190.11</v>
      </c>
      <c r="M15909" t="s">
        <v>36</v>
      </c>
      <c r="N15909" t="str">
        <f>IF(AND(PESQUISA!$B$3&lt;&gt;"",OR(PESQUISA!$B$4="TODAS",B15909=PESQUISA!$B$4),ISNUMBER(SEARCH(PESQUISA!$B$3,D15909))),ROW()-1,"")</f>
        <v/>
      </c>
    </row>
    <row r="15910" spans="1:14" x14ac:dyDescent="0.3">
      <c r="A15910" t="s">
        <v>47914</v>
      </c>
      <c r="B15910" t="s">
        <v>46460</v>
      </c>
      <c r="C15910" t="s">
        <v>47915</v>
      </c>
      <c r="D15910" t="s">
        <v>47916</v>
      </c>
      <c r="E15910" t="s">
        <v>46488</v>
      </c>
      <c r="F15910" s="7">
        <v>228.66</v>
      </c>
      <c r="G15910" t="s">
        <v>46464</v>
      </c>
      <c r="H15910" t="s">
        <v>46465</v>
      </c>
      <c r="I15910" t="s">
        <v>46466</v>
      </c>
      <c r="J15910" s="7">
        <v>103.73</v>
      </c>
      <c r="K15910" s="7">
        <v>124.93</v>
      </c>
      <c r="M15910" t="s">
        <v>36</v>
      </c>
      <c r="N15910" t="str">
        <f>IF(AND(PESQUISA!$B$3&lt;&gt;"",OR(PESQUISA!$B$4="TODAS",B15910=PESQUISA!$B$4),ISNUMBER(SEARCH(PESQUISA!$B$3,D15910))),ROW()-1,"")</f>
        <v/>
      </c>
    </row>
    <row r="15911" spans="1:14" x14ac:dyDescent="0.3">
      <c r="A15911" t="s">
        <v>47917</v>
      </c>
      <c r="B15911" t="s">
        <v>46460</v>
      </c>
      <c r="C15911" t="s">
        <v>47918</v>
      </c>
      <c r="D15911" t="s">
        <v>47919</v>
      </c>
      <c r="E15911" t="s">
        <v>46488</v>
      </c>
      <c r="F15911" s="7">
        <v>241.69</v>
      </c>
      <c r="G15911" t="s">
        <v>46464</v>
      </c>
      <c r="H15911" t="s">
        <v>46465</v>
      </c>
      <c r="I15911" t="s">
        <v>46466</v>
      </c>
      <c r="J15911" s="7">
        <v>105.9</v>
      </c>
      <c r="K15911" s="7">
        <v>135.79</v>
      </c>
      <c r="M15911" t="s">
        <v>36</v>
      </c>
      <c r="N15911" t="str">
        <f>IF(AND(PESQUISA!$B$3&lt;&gt;"",OR(PESQUISA!$B$4="TODAS",B15911=PESQUISA!$B$4),ISNUMBER(SEARCH(PESQUISA!$B$3,D15911))),ROW()-1,"")</f>
        <v/>
      </c>
    </row>
    <row r="15912" spans="1:14" x14ac:dyDescent="0.3">
      <c r="A15912" t="s">
        <v>47920</v>
      </c>
      <c r="B15912" t="s">
        <v>46460</v>
      </c>
      <c r="C15912" t="s">
        <v>47921</v>
      </c>
      <c r="D15912" t="s">
        <v>47922</v>
      </c>
      <c r="E15912" t="s">
        <v>46488</v>
      </c>
      <c r="F15912" s="7">
        <v>268.83999999999997</v>
      </c>
      <c r="G15912" t="s">
        <v>46464</v>
      </c>
      <c r="H15912" t="s">
        <v>46465</v>
      </c>
      <c r="I15912" t="s">
        <v>46466</v>
      </c>
      <c r="J15912" s="7">
        <v>122.19</v>
      </c>
      <c r="K15912" s="7">
        <v>146.65</v>
      </c>
      <c r="M15912" t="s">
        <v>36</v>
      </c>
      <c r="N15912" t="str">
        <f>IF(AND(PESQUISA!$B$3&lt;&gt;"",OR(PESQUISA!$B$4="TODAS",B15912=PESQUISA!$B$4),ISNUMBER(SEARCH(PESQUISA!$B$3,D15912))),ROW()-1,"")</f>
        <v/>
      </c>
    </row>
    <row r="15913" spans="1:14" x14ac:dyDescent="0.3">
      <c r="A15913" t="s">
        <v>47923</v>
      </c>
      <c r="B15913" t="s">
        <v>46460</v>
      </c>
      <c r="C15913" t="s">
        <v>47924</v>
      </c>
      <c r="D15913" t="s">
        <v>47925</v>
      </c>
      <c r="E15913" t="s">
        <v>46488</v>
      </c>
      <c r="F15913" s="7">
        <v>323.19</v>
      </c>
      <c r="G15913" t="s">
        <v>46464</v>
      </c>
      <c r="H15913" t="s">
        <v>46465</v>
      </c>
      <c r="I15913" t="s">
        <v>46466</v>
      </c>
      <c r="J15913" s="7">
        <v>165.67</v>
      </c>
      <c r="K15913" s="7">
        <v>157.52000000000001</v>
      </c>
      <c r="M15913" t="s">
        <v>36</v>
      </c>
      <c r="N15913" t="str">
        <f>IF(AND(PESQUISA!$B$3&lt;&gt;"",OR(PESQUISA!$B$4="TODAS",B15913=PESQUISA!$B$4),ISNUMBER(SEARCH(PESQUISA!$B$3,D15913))),ROW()-1,"")</f>
        <v/>
      </c>
    </row>
    <row r="15914" spans="1:14" x14ac:dyDescent="0.3">
      <c r="A15914" t="s">
        <v>47926</v>
      </c>
      <c r="B15914" t="s">
        <v>46460</v>
      </c>
      <c r="C15914" t="s">
        <v>47927</v>
      </c>
      <c r="D15914" t="s">
        <v>47928</v>
      </c>
      <c r="E15914" t="s">
        <v>46488</v>
      </c>
      <c r="F15914" s="7">
        <v>408.92</v>
      </c>
      <c r="G15914" t="s">
        <v>46464</v>
      </c>
      <c r="H15914" t="s">
        <v>46465</v>
      </c>
      <c r="I15914" t="s">
        <v>46466</v>
      </c>
      <c r="J15914" s="7">
        <v>240.54</v>
      </c>
      <c r="K15914" s="7">
        <v>168.38</v>
      </c>
      <c r="M15914" t="s">
        <v>36</v>
      </c>
      <c r="N15914" t="str">
        <f>IF(AND(PESQUISA!$B$3&lt;&gt;"",OR(PESQUISA!$B$4="TODAS",B15914=PESQUISA!$B$4),ISNUMBER(SEARCH(PESQUISA!$B$3,D15914))),ROW()-1,"")</f>
        <v/>
      </c>
    </row>
    <row r="15915" spans="1:14" x14ac:dyDescent="0.3">
      <c r="A15915" t="s">
        <v>47929</v>
      </c>
      <c r="B15915" t="s">
        <v>46460</v>
      </c>
      <c r="C15915" t="s">
        <v>47930</v>
      </c>
      <c r="D15915" t="s">
        <v>47931</v>
      </c>
      <c r="E15915" t="s">
        <v>46488</v>
      </c>
      <c r="F15915" s="7">
        <v>1.48</v>
      </c>
      <c r="G15915" t="s">
        <v>46464</v>
      </c>
      <c r="H15915" t="s">
        <v>46465</v>
      </c>
      <c r="I15915" t="s">
        <v>46466</v>
      </c>
      <c r="J15915" s="7">
        <v>1.48</v>
      </c>
      <c r="K15915" s="7">
        <v>0</v>
      </c>
      <c r="M15915" t="s">
        <v>36</v>
      </c>
      <c r="N15915" t="str">
        <f>IF(AND(PESQUISA!$B$3&lt;&gt;"",OR(PESQUISA!$B$4="TODAS",B15915=PESQUISA!$B$4),ISNUMBER(SEARCH(PESQUISA!$B$3,D15915))),ROW()-1,"")</f>
        <v/>
      </c>
    </row>
    <row r="15916" spans="1:14" x14ac:dyDescent="0.3">
      <c r="A15916" t="s">
        <v>47932</v>
      </c>
      <c r="B15916" t="s">
        <v>46460</v>
      </c>
      <c r="C15916" t="s">
        <v>47933</v>
      </c>
      <c r="D15916" t="s">
        <v>47934</v>
      </c>
      <c r="E15916" t="s">
        <v>46488</v>
      </c>
      <c r="F15916" s="7">
        <v>4.8099999999999996</v>
      </c>
      <c r="G15916" t="s">
        <v>46464</v>
      </c>
      <c r="H15916" t="s">
        <v>46465</v>
      </c>
      <c r="I15916" t="s">
        <v>46466</v>
      </c>
      <c r="J15916" s="7">
        <v>4.8099999999999996</v>
      </c>
      <c r="K15916" s="7">
        <v>0</v>
      </c>
      <c r="M15916" t="s">
        <v>36</v>
      </c>
      <c r="N15916" t="str">
        <f>IF(AND(PESQUISA!$B$3&lt;&gt;"",OR(PESQUISA!$B$4="TODAS",B15916=PESQUISA!$B$4),ISNUMBER(SEARCH(PESQUISA!$B$3,D15916))),ROW()-1,"")</f>
        <v/>
      </c>
    </row>
    <row r="15917" spans="1:14" x14ac:dyDescent="0.3">
      <c r="A15917" t="s">
        <v>47935</v>
      </c>
      <c r="B15917" t="s">
        <v>46460</v>
      </c>
      <c r="C15917" t="s">
        <v>47936</v>
      </c>
      <c r="D15917" t="s">
        <v>47937</v>
      </c>
      <c r="E15917" t="s">
        <v>46488</v>
      </c>
      <c r="F15917" s="7">
        <v>49.86</v>
      </c>
      <c r="G15917" t="s">
        <v>46464</v>
      </c>
      <c r="H15917" t="s">
        <v>46465</v>
      </c>
      <c r="I15917" t="s">
        <v>46466</v>
      </c>
      <c r="J15917" s="7">
        <v>39</v>
      </c>
      <c r="K15917" s="7">
        <v>10.86</v>
      </c>
      <c r="M15917" t="s">
        <v>36</v>
      </c>
      <c r="N15917" t="str">
        <f>IF(AND(PESQUISA!$B$3&lt;&gt;"",OR(PESQUISA!$B$4="TODAS",B15917=PESQUISA!$B$4),ISNUMBER(SEARCH(PESQUISA!$B$3,D15917))),ROW()-1,"")</f>
        <v/>
      </c>
    </row>
    <row r="15918" spans="1:14" x14ac:dyDescent="0.3">
      <c r="A15918" t="s">
        <v>47938</v>
      </c>
      <c r="B15918" t="s">
        <v>46460</v>
      </c>
      <c r="C15918" t="s">
        <v>47939</v>
      </c>
      <c r="D15918" t="s">
        <v>47940</v>
      </c>
      <c r="E15918" t="s">
        <v>46488</v>
      </c>
      <c r="F15918" s="7">
        <v>51.86</v>
      </c>
      <c r="G15918" t="s">
        <v>46464</v>
      </c>
      <c r="H15918" t="s">
        <v>46465</v>
      </c>
      <c r="I15918" t="s">
        <v>46466</v>
      </c>
      <c r="J15918" s="7">
        <v>41</v>
      </c>
      <c r="K15918" s="7">
        <v>10.86</v>
      </c>
      <c r="M15918" t="s">
        <v>36</v>
      </c>
      <c r="N15918" t="str">
        <f>IF(AND(PESQUISA!$B$3&lt;&gt;"",OR(PESQUISA!$B$4="TODAS",B15918=PESQUISA!$B$4),ISNUMBER(SEARCH(PESQUISA!$B$3,D15918))),ROW()-1,"")</f>
        <v/>
      </c>
    </row>
    <row r="15919" spans="1:14" x14ac:dyDescent="0.3">
      <c r="A15919" t="s">
        <v>47941</v>
      </c>
      <c r="B15919" t="s">
        <v>46460</v>
      </c>
      <c r="C15919" t="s">
        <v>47942</v>
      </c>
      <c r="D15919" t="s">
        <v>47943</v>
      </c>
      <c r="E15919" t="s">
        <v>46488</v>
      </c>
      <c r="F15919" s="7">
        <v>52.86</v>
      </c>
      <c r="G15919" t="s">
        <v>46464</v>
      </c>
      <c r="H15919" t="s">
        <v>46465</v>
      </c>
      <c r="I15919" t="s">
        <v>46466</v>
      </c>
      <c r="J15919" s="7">
        <v>42</v>
      </c>
      <c r="K15919" s="7">
        <v>10.86</v>
      </c>
      <c r="M15919" t="s">
        <v>36</v>
      </c>
      <c r="N15919" t="str">
        <f>IF(AND(PESQUISA!$B$3&lt;&gt;"",OR(PESQUISA!$B$4="TODAS",B15919=PESQUISA!$B$4),ISNUMBER(SEARCH(PESQUISA!$B$3,D15919))),ROW()-1,"")</f>
        <v/>
      </c>
    </row>
    <row r="15920" spans="1:14" x14ac:dyDescent="0.3">
      <c r="A15920" t="s">
        <v>47944</v>
      </c>
      <c r="B15920" t="s">
        <v>46460</v>
      </c>
      <c r="C15920" t="s">
        <v>47945</v>
      </c>
      <c r="D15920" t="s">
        <v>47946</v>
      </c>
      <c r="E15920" t="s">
        <v>46626</v>
      </c>
      <c r="F15920" s="7">
        <v>30.92</v>
      </c>
      <c r="G15920" t="s">
        <v>46464</v>
      </c>
      <c r="H15920" t="s">
        <v>46465</v>
      </c>
      <c r="I15920" t="s">
        <v>46466</v>
      </c>
      <c r="J15920" s="7">
        <v>11.2</v>
      </c>
      <c r="K15920" s="7">
        <v>19.72</v>
      </c>
      <c r="M15920" t="s">
        <v>36</v>
      </c>
      <c r="N15920" t="str">
        <f>IF(AND(PESQUISA!$B$3&lt;&gt;"",OR(PESQUISA!$B$4="TODAS",B15920=PESQUISA!$B$4),ISNUMBER(SEARCH(PESQUISA!$B$3,D15920))),ROW()-1,"")</f>
        <v/>
      </c>
    </row>
    <row r="15921" spans="1:14" x14ac:dyDescent="0.3">
      <c r="A15921" t="s">
        <v>47947</v>
      </c>
      <c r="B15921" t="s">
        <v>46460</v>
      </c>
      <c r="C15921" t="s">
        <v>47948</v>
      </c>
      <c r="D15921" t="s">
        <v>47949</v>
      </c>
      <c r="E15921" t="s">
        <v>46626</v>
      </c>
      <c r="F15921" s="7">
        <v>35.51</v>
      </c>
      <c r="G15921" t="s">
        <v>46464</v>
      </c>
      <c r="H15921" t="s">
        <v>46465</v>
      </c>
      <c r="I15921" t="s">
        <v>46466</v>
      </c>
      <c r="J15921" s="7">
        <v>11.89</v>
      </c>
      <c r="K15921" s="7">
        <v>23.62</v>
      </c>
      <c r="M15921" t="s">
        <v>36</v>
      </c>
      <c r="N15921" t="str">
        <f>IF(AND(PESQUISA!$B$3&lt;&gt;"",OR(PESQUISA!$B$4="TODAS",B15921=PESQUISA!$B$4),ISNUMBER(SEARCH(PESQUISA!$B$3,D15921))),ROW()-1,"")</f>
        <v/>
      </c>
    </row>
    <row r="15922" spans="1:14" x14ac:dyDescent="0.3">
      <c r="A15922" t="s">
        <v>47950</v>
      </c>
      <c r="B15922" t="s">
        <v>46460</v>
      </c>
      <c r="C15922" t="s">
        <v>47951</v>
      </c>
      <c r="D15922" t="s">
        <v>47952</v>
      </c>
      <c r="E15922" t="s">
        <v>46626</v>
      </c>
      <c r="F15922" s="7">
        <v>40.1</v>
      </c>
      <c r="G15922" t="s">
        <v>46464</v>
      </c>
      <c r="H15922" t="s">
        <v>46465</v>
      </c>
      <c r="I15922" t="s">
        <v>46466</v>
      </c>
      <c r="J15922" s="7">
        <v>12.58</v>
      </c>
      <c r="K15922" s="7">
        <v>27.52</v>
      </c>
      <c r="M15922" t="s">
        <v>36</v>
      </c>
      <c r="N15922" t="str">
        <f>IF(AND(PESQUISA!$B$3&lt;&gt;"",OR(PESQUISA!$B$4="TODAS",B15922=PESQUISA!$B$4),ISNUMBER(SEARCH(PESQUISA!$B$3,D15922))),ROW()-1,"")</f>
        <v/>
      </c>
    </row>
    <row r="15923" spans="1:14" x14ac:dyDescent="0.3">
      <c r="A15923" t="s">
        <v>47953</v>
      </c>
      <c r="B15923" t="s">
        <v>46460</v>
      </c>
      <c r="C15923" t="s">
        <v>47954</v>
      </c>
      <c r="D15923" t="s">
        <v>47955</v>
      </c>
      <c r="E15923" t="s">
        <v>46626</v>
      </c>
      <c r="F15923" s="7">
        <v>44.67</v>
      </c>
      <c r="G15923" t="s">
        <v>46464</v>
      </c>
      <c r="H15923" t="s">
        <v>46465</v>
      </c>
      <c r="I15923" t="s">
        <v>46466</v>
      </c>
      <c r="J15923" s="7">
        <v>13.27</v>
      </c>
      <c r="K15923" s="7">
        <v>31.4</v>
      </c>
      <c r="M15923" t="s">
        <v>36</v>
      </c>
      <c r="N15923" t="str">
        <f>IF(AND(PESQUISA!$B$3&lt;&gt;"",OR(PESQUISA!$B$4="TODAS",B15923=PESQUISA!$B$4),ISNUMBER(SEARCH(PESQUISA!$B$3,D15923))),ROW()-1,"")</f>
        <v/>
      </c>
    </row>
    <row r="15924" spans="1:14" x14ac:dyDescent="0.3">
      <c r="A15924" t="s">
        <v>47956</v>
      </c>
      <c r="B15924" t="s">
        <v>46460</v>
      </c>
      <c r="C15924" t="s">
        <v>47957</v>
      </c>
      <c r="D15924" t="s">
        <v>47958</v>
      </c>
      <c r="E15924" t="s">
        <v>46626</v>
      </c>
      <c r="F15924" s="7">
        <v>31.43</v>
      </c>
      <c r="G15924" t="s">
        <v>46464</v>
      </c>
      <c r="H15924" t="s">
        <v>46465</v>
      </c>
      <c r="I15924" t="s">
        <v>46466</v>
      </c>
      <c r="J15924" s="7">
        <v>11.71</v>
      </c>
      <c r="K15924" s="7">
        <v>19.72</v>
      </c>
      <c r="M15924" t="s">
        <v>36</v>
      </c>
      <c r="N15924" t="str">
        <f>IF(AND(PESQUISA!$B$3&lt;&gt;"",OR(PESQUISA!$B$4="TODAS",B15924=PESQUISA!$B$4),ISNUMBER(SEARCH(PESQUISA!$B$3,D15924))),ROW()-1,"")</f>
        <v/>
      </c>
    </row>
    <row r="15925" spans="1:14" x14ac:dyDescent="0.3">
      <c r="A15925" t="s">
        <v>47959</v>
      </c>
      <c r="B15925" t="s">
        <v>46460</v>
      </c>
      <c r="C15925" t="s">
        <v>47960</v>
      </c>
      <c r="D15925" t="s">
        <v>47961</v>
      </c>
      <c r="E15925" t="s">
        <v>46626</v>
      </c>
      <c r="F15925" s="7">
        <v>36.43</v>
      </c>
      <c r="G15925" t="s">
        <v>46464</v>
      </c>
      <c r="H15925" t="s">
        <v>46465</v>
      </c>
      <c r="I15925" t="s">
        <v>46466</v>
      </c>
      <c r="J15925" s="7">
        <v>12.81</v>
      </c>
      <c r="K15925" s="7">
        <v>23.62</v>
      </c>
      <c r="M15925" t="s">
        <v>36</v>
      </c>
      <c r="N15925" t="str">
        <f>IF(AND(PESQUISA!$B$3&lt;&gt;"",OR(PESQUISA!$B$4="TODAS",B15925=PESQUISA!$B$4),ISNUMBER(SEARCH(PESQUISA!$B$3,D15925))),ROW()-1,"")</f>
        <v/>
      </c>
    </row>
    <row r="15926" spans="1:14" x14ac:dyDescent="0.3">
      <c r="A15926" t="s">
        <v>47962</v>
      </c>
      <c r="B15926" t="s">
        <v>46460</v>
      </c>
      <c r="C15926" t="s">
        <v>47963</v>
      </c>
      <c r="D15926" t="s">
        <v>47964</v>
      </c>
      <c r="E15926" t="s">
        <v>46626</v>
      </c>
      <c r="F15926" s="7">
        <v>41.43</v>
      </c>
      <c r="G15926" t="s">
        <v>46464</v>
      </c>
      <c r="H15926" t="s">
        <v>46465</v>
      </c>
      <c r="I15926" t="s">
        <v>46466</v>
      </c>
      <c r="J15926" s="7">
        <v>13.91</v>
      </c>
      <c r="K15926" s="7">
        <v>27.52</v>
      </c>
      <c r="M15926" t="s">
        <v>36</v>
      </c>
      <c r="N15926" t="str">
        <f>IF(AND(PESQUISA!$B$3&lt;&gt;"",OR(PESQUISA!$B$4="TODAS",B15926=PESQUISA!$B$4),ISNUMBER(SEARCH(PESQUISA!$B$3,D15926))),ROW()-1,"")</f>
        <v/>
      </c>
    </row>
    <row r="15927" spans="1:14" x14ac:dyDescent="0.3">
      <c r="A15927" t="s">
        <v>47965</v>
      </c>
      <c r="B15927" t="s">
        <v>46460</v>
      </c>
      <c r="C15927" t="s">
        <v>47966</v>
      </c>
      <c r="D15927" t="s">
        <v>47967</v>
      </c>
      <c r="E15927" t="s">
        <v>46626</v>
      </c>
      <c r="F15927" s="7">
        <v>46.41</v>
      </c>
      <c r="G15927" t="s">
        <v>46464</v>
      </c>
      <c r="H15927" t="s">
        <v>46465</v>
      </c>
      <c r="I15927" t="s">
        <v>46466</v>
      </c>
      <c r="J15927" s="7">
        <v>15.01</v>
      </c>
      <c r="K15927" s="7">
        <v>31.4</v>
      </c>
      <c r="M15927" t="s">
        <v>36</v>
      </c>
      <c r="N15927" t="str">
        <f>IF(AND(PESQUISA!$B$3&lt;&gt;"",OR(PESQUISA!$B$4="TODAS",B15927=PESQUISA!$B$4),ISNUMBER(SEARCH(PESQUISA!$B$3,D15927))),ROW()-1,"")</f>
        <v/>
      </c>
    </row>
    <row r="15928" spans="1:14" x14ac:dyDescent="0.3">
      <c r="A15928" t="s">
        <v>47968</v>
      </c>
      <c r="B15928" t="s">
        <v>46460</v>
      </c>
      <c r="C15928" t="s">
        <v>47969</v>
      </c>
      <c r="D15928" t="s">
        <v>47970</v>
      </c>
      <c r="E15928" t="s">
        <v>46626</v>
      </c>
      <c r="F15928" s="7">
        <v>34.18</v>
      </c>
      <c r="G15928" t="s">
        <v>46464</v>
      </c>
      <c r="H15928" t="s">
        <v>46465</v>
      </c>
      <c r="I15928" t="s">
        <v>46466</v>
      </c>
      <c r="J15928" s="7">
        <v>14.46</v>
      </c>
      <c r="K15928" s="7">
        <v>19.72</v>
      </c>
      <c r="M15928" t="s">
        <v>36</v>
      </c>
      <c r="N15928" t="str">
        <f>IF(AND(PESQUISA!$B$3&lt;&gt;"",OR(PESQUISA!$B$4="TODAS",B15928=PESQUISA!$B$4),ISNUMBER(SEARCH(PESQUISA!$B$3,D15928))),ROW()-1,"")</f>
        <v/>
      </c>
    </row>
    <row r="15929" spans="1:14" x14ac:dyDescent="0.3">
      <c r="A15929" t="s">
        <v>47971</v>
      </c>
      <c r="B15929" t="s">
        <v>46460</v>
      </c>
      <c r="C15929" t="s">
        <v>47972</v>
      </c>
      <c r="D15929" t="s">
        <v>47973</v>
      </c>
      <c r="E15929" t="s">
        <v>46626</v>
      </c>
      <c r="F15929" s="7">
        <v>40.770000000000003</v>
      </c>
      <c r="G15929" t="s">
        <v>46464</v>
      </c>
      <c r="H15929" t="s">
        <v>46465</v>
      </c>
      <c r="I15929" t="s">
        <v>46466</v>
      </c>
      <c r="J15929" s="7">
        <v>17.149999999999999</v>
      </c>
      <c r="K15929" s="7">
        <v>23.62</v>
      </c>
      <c r="M15929" t="s">
        <v>36</v>
      </c>
      <c r="N15929" t="str">
        <f>IF(AND(PESQUISA!$B$3&lt;&gt;"",OR(PESQUISA!$B$4="TODAS",B15929=PESQUISA!$B$4),ISNUMBER(SEARCH(PESQUISA!$B$3,D15929))),ROW()-1,"")</f>
        <v/>
      </c>
    </row>
    <row r="15930" spans="1:14" x14ac:dyDescent="0.3">
      <c r="A15930" t="s">
        <v>47974</v>
      </c>
      <c r="B15930" t="s">
        <v>46460</v>
      </c>
      <c r="C15930" t="s">
        <v>47975</v>
      </c>
      <c r="D15930" t="s">
        <v>47976</v>
      </c>
      <c r="E15930" t="s">
        <v>46626</v>
      </c>
      <c r="F15930" s="7">
        <v>47.36</v>
      </c>
      <c r="G15930" t="s">
        <v>46464</v>
      </c>
      <c r="H15930" t="s">
        <v>46465</v>
      </c>
      <c r="I15930" t="s">
        <v>46466</v>
      </c>
      <c r="J15930" s="7">
        <v>19.84</v>
      </c>
      <c r="K15930" s="7">
        <v>27.52</v>
      </c>
      <c r="M15930" t="s">
        <v>36</v>
      </c>
      <c r="N15930" t="str">
        <f>IF(AND(PESQUISA!$B$3&lt;&gt;"",OR(PESQUISA!$B$4="TODAS",B15930=PESQUISA!$B$4),ISNUMBER(SEARCH(PESQUISA!$B$3,D15930))),ROW()-1,"")</f>
        <v/>
      </c>
    </row>
    <row r="15931" spans="1:14" x14ac:dyDescent="0.3">
      <c r="A15931" t="s">
        <v>47977</v>
      </c>
      <c r="B15931" t="s">
        <v>46460</v>
      </c>
      <c r="C15931" t="s">
        <v>47978</v>
      </c>
      <c r="D15931" t="s">
        <v>47979</v>
      </c>
      <c r="E15931" t="s">
        <v>46626</v>
      </c>
      <c r="F15931" s="7">
        <v>53.93</v>
      </c>
      <c r="G15931" t="s">
        <v>46464</v>
      </c>
      <c r="H15931" t="s">
        <v>46465</v>
      </c>
      <c r="I15931" t="s">
        <v>46466</v>
      </c>
      <c r="J15931" s="7">
        <v>22.53</v>
      </c>
      <c r="K15931" s="7">
        <v>31.4</v>
      </c>
      <c r="M15931" t="s">
        <v>36</v>
      </c>
      <c r="N15931" t="str">
        <f>IF(AND(PESQUISA!$B$3&lt;&gt;"",OR(PESQUISA!$B$4="TODAS",B15931=PESQUISA!$B$4),ISNUMBER(SEARCH(PESQUISA!$B$3,D15931))),ROW()-1,"")</f>
        <v/>
      </c>
    </row>
    <row r="15932" spans="1:14" x14ac:dyDescent="0.3">
      <c r="A15932" t="s">
        <v>47980</v>
      </c>
      <c r="B15932" t="s">
        <v>46460</v>
      </c>
      <c r="C15932" t="s">
        <v>47981</v>
      </c>
      <c r="D15932" t="s">
        <v>47982</v>
      </c>
      <c r="E15932" t="s">
        <v>46626</v>
      </c>
      <c r="F15932" s="7">
        <v>34.909999999999997</v>
      </c>
      <c r="G15932" t="s">
        <v>46464</v>
      </c>
      <c r="H15932" t="s">
        <v>46465</v>
      </c>
      <c r="I15932" t="s">
        <v>46466</v>
      </c>
      <c r="J15932" s="7">
        <v>15.19</v>
      </c>
      <c r="K15932" s="7">
        <v>19.72</v>
      </c>
      <c r="M15932" t="s">
        <v>36</v>
      </c>
      <c r="N15932" t="str">
        <f>IF(AND(PESQUISA!$B$3&lt;&gt;"",OR(PESQUISA!$B$4="TODAS",B15932=PESQUISA!$B$4),ISNUMBER(SEARCH(PESQUISA!$B$3,D15932))),ROW()-1,"")</f>
        <v/>
      </c>
    </row>
    <row r="15933" spans="1:14" x14ac:dyDescent="0.3">
      <c r="A15933" t="s">
        <v>47983</v>
      </c>
      <c r="B15933" t="s">
        <v>46460</v>
      </c>
      <c r="C15933" t="s">
        <v>47984</v>
      </c>
      <c r="D15933" t="s">
        <v>47985</v>
      </c>
      <c r="E15933" t="s">
        <v>46626</v>
      </c>
      <c r="F15933" s="7">
        <v>42.23</v>
      </c>
      <c r="G15933" t="s">
        <v>46464</v>
      </c>
      <c r="H15933" t="s">
        <v>46465</v>
      </c>
      <c r="I15933" t="s">
        <v>46466</v>
      </c>
      <c r="J15933" s="7">
        <v>18.61</v>
      </c>
      <c r="K15933" s="7">
        <v>23.62</v>
      </c>
      <c r="M15933" t="s">
        <v>36</v>
      </c>
      <c r="N15933" t="str">
        <f>IF(AND(PESQUISA!$B$3&lt;&gt;"",OR(PESQUISA!$B$4="TODAS",B15933=PESQUISA!$B$4),ISNUMBER(SEARCH(PESQUISA!$B$3,D15933))),ROW()-1,"")</f>
        <v/>
      </c>
    </row>
    <row r="15934" spans="1:14" x14ac:dyDescent="0.3">
      <c r="A15934" t="s">
        <v>47986</v>
      </c>
      <c r="B15934" t="s">
        <v>46460</v>
      </c>
      <c r="C15934" t="s">
        <v>47987</v>
      </c>
      <c r="D15934" t="s">
        <v>47988</v>
      </c>
      <c r="E15934" t="s">
        <v>46626</v>
      </c>
      <c r="F15934" s="7">
        <v>49.55</v>
      </c>
      <c r="G15934" t="s">
        <v>46464</v>
      </c>
      <c r="H15934" t="s">
        <v>46465</v>
      </c>
      <c r="I15934" t="s">
        <v>46466</v>
      </c>
      <c r="J15934" s="7">
        <v>22.03</v>
      </c>
      <c r="K15934" s="7">
        <v>27.52</v>
      </c>
      <c r="M15934" t="s">
        <v>36</v>
      </c>
      <c r="N15934" t="str">
        <f>IF(AND(PESQUISA!$B$3&lt;&gt;"",OR(PESQUISA!$B$4="TODAS",B15934=PESQUISA!$B$4),ISNUMBER(SEARCH(PESQUISA!$B$3,D15934))),ROW()-1,"")</f>
        <v/>
      </c>
    </row>
    <row r="15935" spans="1:14" x14ac:dyDescent="0.3">
      <c r="A15935" t="s">
        <v>47989</v>
      </c>
      <c r="B15935" t="s">
        <v>46460</v>
      </c>
      <c r="C15935" t="s">
        <v>47990</v>
      </c>
      <c r="D15935" t="s">
        <v>47991</v>
      </c>
      <c r="E15935" t="s">
        <v>46626</v>
      </c>
      <c r="F15935" s="7">
        <v>56.85</v>
      </c>
      <c r="G15935" t="s">
        <v>46464</v>
      </c>
      <c r="H15935" t="s">
        <v>46465</v>
      </c>
      <c r="I15935" t="s">
        <v>46466</v>
      </c>
      <c r="J15935" s="7">
        <v>25.45</v>
      </c>
      <c r="K15935" s="7">
        <v>31.4</v>
      </c>
      <c r="M15935" t="s">
        <v>36</v>
      </c>
      <c r="N15935" t="str">
        <f>IF(AND(PESQUISA!$B$3&lt;&gt;"",OR(PESQUISA!$B$4="TODAS",B15935=PESQUISA!$B$4),ISNUMBER(SEARCH(PESQUISA!$B$3,D15935))),ROW()-1,"")</f>
        <v/>
      </c>
    </row>
    <row r="15936" spans="1:14" x14ac:dyDescent="0.3">
      <c r="A15936" t="s">
        <v>47992</v>
      </c>
      <c r="B15936" t="s">
        <v>46460</v>
      </c>
      <c r="C15936" t="s">
        <v>47993</v>
      </c>
      <c r="D15936" t="s">
        <v>47994</v>
      </c>
      <c r="E15936" t="s">
        <v>46626</v>
      </c>
      <c r="F15936" s="7">
        <v>30.83</v>
      </c>
      <c r="G15936" t="s">
        <v>46464</v>
      </c>
      <c r="H15936" t="s">
        <v>46465</v>
      </c>
      <c r="I15936" t="s">
        <v>46466</v>
      </c>
      <c r="J15936" s="7">
        <v>9.11</v>
      </c>
      <c r="K15936" s="7">
        <v>21.72</v>
      </c>
      <c r="M15936" t="s">
        <v>36</v>
      </c>
      <c r="N15936" t="str">
        <f>IF(AND(PESQUISA!$B$3&lt;&gt;"",OR(PESQUISA!$B$4="TODAS",B15936=PESQUISA!$B$4),ISNUMBER(SEARCH(PESQUISA!$B$3,D15936))),ROW()-1,"")</f>
        <v/>
      </c>
    </row>
    <row r="15937" spans="1:14" x14ac:dyDescent="0.3">
      <c r="A15937" t="s">
        <v>47995</v>
      </c>
      <c r="B15937" t="s">
        <v>46460</v>
      </c>
      <c r="C15937" t="s">
        <v>47996</v>
      </c>
      <c r="D15937" t="s">
        <v>47997</v>
      </c>
      <c r="E15937" t="s">
        <v>46488</v>
      </c>
      <c r="F15937" s="7">
        <v>35.54</v>
      </c>
      <c r="G15937" t="s">
        <v>46464</v>
      </c>
      <c r="H15937" t="s">
        <v>46465</v>
      </c>
      <c r="I15937" t="s">
        <v>46466</v>
      </c>
      <c r="J15937" s="7">
        <v>11.11</v>
      </c>
      <c r="K15937" s="7">
        <v>24.43</v>
      </c>
      <c r="M15937" t="s">
        <v>36</v>
      </c>
      <c r="N15937" t="str">
        <f>IF(AND(PESQUISA!$B$3&lt;&gt;"",OR(PESQUISA!$B$4="TODAS",B15937=PESQUISA!$B$4),ISNUMBER(SEARCH(PESQUISA!$B$3,D15937))),ROW()-1,"")</f>
        <v/>
      </c>
    </row>
    <row r="15938" spans="1:14" x14ac:dyDescent="0.3">
      <c r="A15938" t="s">
        <v>47998</v>
      </c>
      <c r="B15938" t="s">
        <v>46460</v>
      </c>
      <c r="C15938" t="s">
        <v>47999</v>
      </c>
      <c r="D15938" t="s">
        <v>48000</v>
      </c>
      <c r="E15938" t="s">
        <v>46488</v>
      </c>
      <c r="F15938" s="7">
        <v>4.2</v>
      </c>
      <c r="G15938" t="s">
        <v>46464</v>
      </c>
      <c r="H15938" t="s">
        <v>46465</v>
      </c>
      <c r="I15938" t="s">
        <v>46466</v>
      </c>
      <c r="J15938" s="7">
        <v>1.5</v>
      </c>
      <c r="K15938" s="7">
        <v>2.7</v>
      </c>
      <c r="M15938" t="s">
        <v>36</v>
      </c>
      <c r="N15938" t="str">
        <f>IF(AND(PESQUISA!$B$3&lt;&gt;"",OR(PESQUISA!$B$4="TODAS",B15938=PESQUISA!$B$4),ISNUMBER(SEARCH(PESQUISA!$B$3,D15938))),ROW()-1,"")</f>
        <v/>
      </c>
    </row>
    <row r="15939" spans="1:14" x14ac:dyDescent="0.3">
      <c r="A15939" t="s">
        <v>48001</v>
      </c>
      <c r="B15939" t="s">
        <v>46460</v>
      </c>
      <c r="C15939" t="s">
        <v>48002</v>
      </c>
      <c r="D15939" t="s">
        <v>48003</v>
      </c>
      <c r="E15939" t="s">
        <v>46488</v>
      </c>
      <c r="F15939" s="7">
        <v>12.39</v>
      </c>
      <c r="G15939" t="s">
        <v>46464</v>
      </c>
      <c r="H15939" t="s">
        <v>46465</v>
      </c>
      <c r="I15939" t="s">
        <v>46466</v>
      </c>
      <c r="J15939" s="7">
        <v>4.25</v>
      </c>
      <c r="K15939" s="7">
        <v>8.14</v>
      </c>
      <c r="M15939" t="s">
        <v>36</v>
      </c>
      <c r="N15939" t="str">
        <f>IF(AND(PESQUISA!$B$3&lt;&gt;"",OR(PESQUISA!$B$4="TODAS",B15939=PESQUISA!$B$4),ISNUMBER(SEARCH(PESQUISA!$B$3,D15939))),ROW()-1,"")</f>
        <v/>
      </c>
    </row>
    <row r="15940" spans="1:14" x14ac:dyDescent="0.3">
      <c r="A15940" t="s">
        <v>48004</v>
      </c>
      <c r="B15940" t="s">
        <v>46460</v>
      </c>
      <c r="C15940" t="s">
        <v>48005</v>
      </c>
      <c r="D15940" t="s">
        <v>48006</v>
      </c>
      <c r="E15940" t="s">
        <v>46488</v>
      </c>
      <c r="F15940" s="7">
        <v>13.76</v>
      </c>
      <c r="G15940" t="s">
        <v>46464</v>
      </c>
      <c r="H15940" t="s">
        <v>46465</v>
      </c>
      <c r="I15940" t="s">
        <v>46466</v>
      </c>
      <c r="J15940" s="7">
        <v>5.62</v>
      </c>
      <c r="K15940" s="7">
        <v>8.14</v>
      </c>
      <c r="M15940" t="s">
        <v>36</v>
      </c>
      <c r="N15940" t="str">
        <f>IF(AND(PESQUISA!$B$3&lt;&gt;"",OR(PESQUISA!$B$4="TODAS",B15940=PESQUISA!$B$4),ISNUMBER(SEARCH(PESQUISA!$B$3,D15940))),ROW()-1,"")</f>
        <v/>
      </c>
    </row>
    <row r="15941" spans="1:14" x14ac:dyDescent="0.3">
      <c r="A15941" t="s">
        <v>48007</v>
      </c>
      <c r="B15941" t="s">
        <v>46460</v>
      </c>
      <c r="C15941" t="s">
        <v>48008</v>
      </c>
      <c r="D15941" t="s">
        <v>48009</v>
      </c>
      <c r="E15941" t="s">
        <v>46488</v>
      </c>
      <c r="F15941" s="7">
        <v>16.86</v>
      </c>
      <c r="G15941" t="s">
        <v>46464</v>
      </c>
      <c r="H15941" t="s">
        <v>46465</v>
      </c>
      <c r="I15941" t="s">
        <v>46466</v>
      </c>
      <c r="J15941" s="7">
        <v>6</v>
      </c>
      <c r="K15941" s="7">
        <v>10.86</v>
      </c>
      <c r="M15941" t="s">
        <v>36</v>
      </c>
      <c r="N15941" t="str">
        <f>IF(AND(PESQUISA!$B$3&lt;&gt;"",OR(PESQUISA!$B$4="TODAS",B15941=PESQUISA!$B$4),ISNUMBER(SEARCH(PESQUISA!$B$3,D15941))),ROW()-1,"")</f>
        <v/>
      </c>
    </row>
    <row r="15942" spans="1:14" x14ac:dyDescent="0.3">
      <c r="A15942" t="s">
        <v>48010</v>
      </c>
      <c r="B15942" t="s">
        <v>46460</v>
      </c>
      <c r="C15942" t="s">
        <v>48011</v>
      </c>
      <c r="D15942" t="s">
        <v>48012</v>
      </c>
      <c r="E15942" t="s">
        <v>46488</v>
      </c>
      <c r="F15942" s="7">
        <v>18.989999999999998</v>
      </c>
      <c r="G15942" t="s">
        <v>46464</v>
      </c>
      <c r="H15942" t="s">
        <v>46465</v>
      </c>
      <c r="I15942" t="s">
        <v>46466</v>
      </c>
      <c r="J15942" s="7">
        <v>8.1300000000000008</v>
      </c>
      <c r="K15942" s="7">
        <v>10.86</v>
      </c>
      <c r="M15942" t="s">
        <v>36</v>
      </c>
      <c r="N15942" t="str">
        <f>IF(AND(PESQUISA!$B$3&lt;&gt;"",OR(PESQUISA!$B$4="TODAS",B15942=PESQUISA!$B$4),ISNUMBER(SEARCH(PESQUISA!$B$3,D15942))),ROW()-1,"")</f>
        <v/>
      </c>
    </row>
    <row r="15943" spans="1:14" x14ac:dyDescent="0.3">
      <c r="A15943" t="s">
        <v>48013</v>
      </c>
      <c r="B15943" t="s">
        <v>46460</v>
      </c>
      <c r="C15943" t="s">
        <v>48014</v>
      </c>
      <c r="D15943" t="s">
        <v>48015</v>
      </c>
      <c r="E15943" t="s">
        <v>46488</v>
      </c>
      <c r="F15943" s="7">
        <v>26.24</v>
      </c>
      <c r="G15943" t="s">
        <v>46464</v>
      </c>
      <c r="H15943" t="s">
        <v>46465</v>
      </c>
      <c r="I15943" t="s">
        <v>46466</v>
      </c>
      <c r="J15943" s="7">
        <v>9.9499999999999993</v>
      </c>
      <c r="K15943" s="7">
        <v>16.29</v>
      </c>
      <c r="M15943" t="s">
        <v>36</v>
      </c>
      <c r="N15943" t="str">
        <f>IF(AND(PESQUISA!$B$3&lt;&gt;"",OR(PESQUISA!$B$4="TODAS",B15943=PESQUISA!$B$4),ISNUMBER(SEARCH(PESQUISA!$B$3,D15943))),ROW()-1,"")</f>
        <v/>
      </c>
    </row>
    <row r="15944" spans="1:14" x14ac:dyDescent="0.3">
      <c r="A15944" t="s">
        <v>48016</v>
      </c>
      <c r="B15944" t="s">
        <v>46460</v>
      </c>
      <c r="C15944" t="s">
        <v>48017</v>
      </c>
      <c r="D15944" t="s">
        <v>48018</v>
      </c>
      <c r="E15944" t="s">
        <v>46488</v>
      </c>
      <c r="F15944" s="7">
        <v>28.11</v>
      </c>
      <c r="G15944" t="s">
        <v>46464</v>
      </c>
      <c r="H15944" t="s">
        <v>46465</v>
      </c>
      <c r="I15944" t="s">
        <v>46466</v>
      </c>
      <c r="J15944" s="7">
        <v>11.82</v>
      </c>
      <c r="K15944" s="7">
        <v>16.29</v>
      </c>
      <c r="M15944" t="s">
        <v>36</v>
      </c>
      <c r="N15944" t="str">
        <f>IF(AND(PESQUISA!$B$3&lt;&gt;"",OR(PESQUISA!$B$4="TODAS",B15944=PESQUISA!$B$4),ISNUMBER(SEARCH(PESQUISA!$B$3,D15944))),ROW()-1,"")</f>
        <v/>
      </c>
    </row>
    <row r="15945" spans="1:14" x14ac:dyDescent="0.3">
      <c r="A15945" t="s">
        <v>48019</v>
      </c>
      <c r="B15945" t="s">
        <v>46460</v>
      </c>
      <c r="C15945" t="s">
        <v>48020</v>
      </c>
      <c r="D15945" t="s">
        <v>48021</v>
      </c>
      <c r="E15945" t="s">
        <v>46488</v>
      </c>
      <c r="F15945" s="7">
        <v>37.69</v>
      </c>
      <c r="G15945" t="s">
        <v>46464</v>
      </c>
      <c r="H15945" t="s">
        <v>46465</v>
      </c>
      <c r="I15945" t="s">
        <v>46466</v>
      </c>
      <c r="J15945" s="7">
        <v>15.97</v>
      </c>
      <c r="K15945" s="7">
        <v>21.72</v>
      </c>
      <c r="M15945" t="s">
        <v>36</v>
      </c>
      <c r="N15945" t="str">
        <f>IF(AND(PESQUISA!$B$3&lt;&gt;"",OR(PESQUISA!$B$4="TODAS",B15945=PESQUISA!$B$4),ISNUMBER(SEARCH(PESQUISA!$B$3,D15945))),ROW()-1,"")</f>
        <v/>
      </c>
    </row>
    <row r="15946" spans="1:14" x14ac:dyDescent="0.3">
      <c r="A15946" t="s">
        <v>48022</v>
      </c>
      <c r="B15946" t="s">
        <v>46460</v>
      </c>
      <c r="C15946" t="s">
        <v>48023</v>
      </c>
      <c r="D15946" t="s">
        <v>48024</v>
      </c>
      <c r="E15946" t="s">
        <v>46488</v>
      </c>
      <c r="F15946" s="7">
        <v>45.78</v>
      </c>
      <c r="G15946" t="s">
        <v>46464</v>
      </c>
      <c r="H15946" t="s">
        <v>46465</v>
      </c>
      <c r="I15946" t="s">
        <v>46466</v>
      </c>
      <c r="J15946" s="7">
        <v>24.06</v>
      </c>
      <c r="K15946" s="7">
        <v>21.72</v>
      </c>
      <c r="M15946" t="s">
        <v>36</v>
      </c>
      <c r="N15946" t="str">
        <f>IF(AND(PESQUISA!$B$3&lt;&gt;"",OR(PESQUISA!$B$4="TODAS",B15946=PESQUISA!$B$4),ISNUMBER(SEARCH(PESQUISA!$B$3,D15946))),ROW()-1,"")</f>
        <v/>
      </c>
    </row>
    <row r="15947" spans="1:14" x14ac:dyDescent="0.3">
      <c r="A15947" t="s">
        <v>48025</v>
      </c>
      <c r="B15947" t="s">
        <v>46460</v>
      </c>
      <c r="C15947" t="s">
        <v>48026</v>
      </c>
      <c r="D15947" t="s">
        <v>48027</v>
      </c>
      <c r="E15947" t="s">
        <v>46488</v>
      </c>
      <c r="F15947" s="7">
        <v>61.27</v>
      </c>
      <c r="G15947" t="s">
        <v>46464</v>
      </c>
      <c r="H15947" t="s">
        <v>46465</v>
      </c>
      <c r="I15947" t="s">
        <v>46466</v>
      </c>
      <c r="J15947" s="7">
        <v>34.119999999999997</v>
      </c>
      <c r="K15947" s="7">
        <v>27.15</v>
      </c>
      <c r="M15947" t="s">
        <v>36</v>
      </c>
      <c r="N15947" t="str">
        <f>IF(AND(PESQUISA!$B$3&lt;&gt;"",OR(PESQUISA!$B$4="TODAS",B15947=PESQUISA!$B$4),ISNUMBER(SEARCH(PESQUISA!$B$3,D15947))),ROW()-1,"")</f>
        <v/>
      </c>
    </row>
    <row r="15948" spans="1:14" x14ac:dyDescent="0.3">
      <c r="A15948" t="s">
        <v>48028</v>
      </c>
      <c r="B15948" t="s">
        <v>46460</v>
      </c>
      <c r="C15948" t="s">
        <v>48029</v>
      </c>
      <c r="D15948" t="s">
        <v>48030</v>
      </c>
      <c r="E15948" t="s">
        <v>46488</v>
      </c>
      <c r="F15948" s="7">
        <v>63.05</v>
      </c>
      <c r="G15948" t="s">
        <v>46464</v>
      </c>
      <c r="H15948" t="s">
        <v>46465</v>
      </c>
      <c r="I15948" t="s">
        <v>46466</v>
      </c>
      <c r="J15948" s="7">
        <v>35.9</v>
      </c>
      <c r="K15948" s="7">
        <v>27.15</v>
      </c>
      <c r="M15948" t="s">
        <v>36</v>
      </c>
      <c r="N15948" t="str">
        <f>IF(AND(PESQUISA!$B$3&lt;&gt;"",OR(PESQUISA!$B$4="TODAS",B15948=PESQUISA!$B$4),ISNUMBER(SEARCH(PESQUISA!$B$3,D15948))),ROW()-1,"")</f>
        <v/>
      </c>
    </row>
    <row r="15949" spans="1:14" x14ac:dyDescent="0.3">
      <c r="A15949" t="s">
        <v>48031</v>
      </c>
      <c r="B15949" t="s">
        <v>46460</v>
      </c>
      <c r="C15949" t="s">
        <v>48032</v>
      </c>
      <c r="D15949" t="s">
        <v>48033</v>
      </c>
      <c r="E15949" t="s">
        <v>46488</v>
      </c>
      <c r="F15949" s="7">
        <v>78.66</v>
      </c>
      <c r="G15949" t="s">
        <v>46464</v>
      </c>
      <c r="H15949" t="s">
        <v>46465</v>
      </c>
      <c r="I15949" t="s">
        <v>46466</v>
      </c>
      <c r="J15949" s="7">
        <v>46.07</v>
      </c>
      <c r="K15949" s="7">
        <v>32.590000000000003</v>
      </c>
      <c r="M15949" t="s">
        <v>36</v>
      </c>
      <c r="N15949" t="str">
        <f>IF(AND(PESQUISA!$B$3&lt;&gt;"",OR(PESQUISA!$B$4="TODAS",B15949=PESQUISA!$B$4),ISNUMBER(SEARCH(PESQUISA!$B$3,D15949))),ROW()-1,"")</f>
        <v/>
      </c>
    </row>
    <row r="15950" spans="1:14" x14ac:dyDescent="0.3">
      <c r="A15950" t="s">
        <v>48034</v>
      </c>
      <c r="B15950" t="s">
        <v>46460</v>
      </c>
      <c r="C15950" t="s">
        <v>48035</v>
      </c>
      <c r="D15950" t="s">
        <v>48036</v>
      </c>
      <c r="E15950" t="s">
        <v>46488</v>
      </c>
      <c r="F15950" s="7">
        <v>96.52</v>
      </c>
      <c r="G15950" t="s">
        <v>46464</v>
      </c>
      <c r="H15950" t="s">
        <v>46465</v>
      </c>
      <c r="I15950" t="s">
        <v>46466</v>
      </c>
      <c r="J15950" s="7">
        <v>63.93</v>
      </c>
      <c r="K15950" s="7">
        <v>32.590000000000003</v>
      </c>
      <c r="M15950" t="s">
        <v>36</v>
      </c>
      <c r="N15950" t="str">
        <f>IF(AND(PESQUISA!$B$3&lt;&gt;"",OR(PESQUISA!$B$4="TODAS",B15950=PESQUISA!$B$4),ISNUMBER(SEARCH(PESQUISA!$B$3,D15950))),ROW()-1,"")</f>
        <v/>
      </c>
    </row>
    <row r="15951" spans="1:14" x14ac:dyDescent="0.3">
      <c r="A15951" t="s">
        <v>48037</v>
      </c>
      <c r="B15951" t="s">
        <v>46460</v>
      </c>
      <c r="C15951" t="s">
        <v>48038</v>
      </c>
      <c r="D15951" t="s">
        <v>48039</v>
      </c>
      <c r="E15951" t="s">
        <v>46626</v>
      </c>
      <c r="F15951" s="7">
        <v>19.93</v>
      </c>
      <c r="G15951" t="s">
        <v>46464</v>
      </c>
      <c r="H15951" t="s">
        <v>46465</v>
      </c>
      <c r="I15951" t="s">
        <v>46466</v>
      </c>
      <c r="J15951" s="7">
        <v>4.1900000000000004</v>
      </c>
      <c r="K15951" s="7">
        <v>15.74</v>
      </c>
      <c r="M15951" t="s">
        <v>36</v>
      </c>
      <c r="N15951" t="str">
        <f>IF(AND(PESQUISA!$B$3&lt;&gt;"",OR(PESQUISA!$B$4="TODAS",B15951=PESQUISA!$B$4),ISNUMBER(SEARCH(PESQUISA!$B$3,D15951))),ROW()-1,"")</f>
        <v/>
      </c>
    </row>
    <row r="15952" spans="1:14" x14ac:dyDescent="0.3">
      <c r="A15952" t="s">
        <v>48040</v>
      </c>
      <c r="B15952" t="s">
        <v>46460</v>
      </c>
      <c r="C15952" t="s">
        <v>48041</v>
      </c>
      <c r="D15952" t="s">
        <v>48042</v>
      </c>
      <c r="E15952" t="s">
        <v>46488</v>
      </c>
      <c r="F15952" s="7">
        <v>223.6</v>
      </c>
      <c r="G15952" t="s">
        <v>46464</v>
      </c>
      <c r="H15952" t="s">
        <v>46465</v>
      </c>
      <c r="I15952" t="s">
        <v>46466</v>
      </c>
      <c r="J15952" s="7">
        <v>114.96</v>
      </c>
      <c r="K15952" s="7">
        <v>108.64</v>
      </c>
      <c r="M15952" t="s">
        <v>36</v>
      </c>
      <c r="N15952" t="str">
        <f>IF(AND(PESQUISA!$B$3&lt;&gt;"",OR(PESQUISA!$B$4="TODAS",B15952=PESQUISA!$B$4),ISNUMBER(SEARCH(PESQUISA!$B$3,D15952))),ROW()-1,"")</f>
        <v/>
      </c>
    </row>
    <row r="15953" spans="1:14" x14ac:dyDescent="0.3">
      <c r="A15953" t="s">
        <v>48043</v>
      </c>
      <c r="B15953" t="s">
        <v>46460</v>
      </c>
      <c r="C15953" t="s">
        <v>48044</v>
      </c>
      <c r="D15953" t="s">
        <v>48045</v>
      </c>
      <c r="E15953" t="s">
        <v>46488</v>
      </c>
      <c r="F15953" s="7">
        <v>237.48</v>
      </c>
      <c r="G15953" t="s">
        <v>46464</v>
      </c>
      <c r="H15953" t="s">
        <v>46465</v>
      </c>
      <c r="I15953" t="s">
        <v>46466</v>
      </c>
      <c r="J15953" s="7">
        <v>123.42</v>
      </c>
      <c r="K15953" s="7">
        <v>114.06</v>
      </c>
      <c r="M15953" t="s">
        <v>36</v>
      </c>
      <c r="N15953" t="str">
        <f>IF(AND(PESQUISA!$B$3&lt;&gt;"",OR(PESQUISA!$B$4="TODAS",B15953=PESQUISA!$B$4),ISNUMBER(SEARCH(PESQUISA!$B$3,D15953))),ROW()-1,"")</f>
        <v/>
      </c>
    </row>
    <row r="15954" spans="1:14" x14ac:dyDescent="0.3">
      <c r="A15954" t="s">
        <v>48046</v>
      </c>
      <c r="B15954" t="s">
        <v>46460</v>
      </c>
      <c r="C15954" t="s">
        <v>48047</v>
      </c>
      <c r="D15954" t="s">
        <v>48048</v>
      </c>
      <c r="E15954" t="s">
        <v>46488</v>
      </c>
      <c r="F15954" s="7">
        <v>247.42</v>
      </c>
      <c r="G15954" t="s">
        <v>46464</v>
      </c>
      <c r="H15954" t="s">
        <v>46465</v>
      </c>
      <c r="I15954" t="s">
        <v>46466</v>
      </c>
      <c r="J15954" s="7">
        <v>127.92</v>
      </c>
      <c r="K15954" s="7">
        <v>119.5</v>
      </c>
      <c r="M15954" t="s">
        <v>36</v>
      </c>
      <c r="N15954" t="str">
        <f>IF(AND(PESQUISA!$B$3&lt;&gt;"",OR(PESQUISA!$B$4="TODAS",B15954=PESQUISA!$B$4),ISNUMBER(SEARCH(PESQUISA!$B$3,D15954))),ROW()-1,"")</f>
        <v/>
      </c>
    </row>
    <row r="15955" spans="1:14" x14ac:dyDescent="0.3">
      <c r="A15955" t="s">
        <v>48049</v>
      </c>
      <c r="B15955" t="s">
        <v>46460</v>
      </c>
      <c r="C15955" t="s">
        <v>48050</v>
      </c>
      <c r="D15955" t="s">
        <v>48051</v>
      </c>
      <c r="E15955" t="s">
        <v>46488</v>
      </c>
      <c r="F15955" s="7">
        <v>295.01</v>
      </c>
      <c r="G15955" t="s">
        <v>46464</v>
      </c>
      <c r="H15955" t="s">
        <v>46465</v>
      </c>
      <c r="I15955" t="s">
        <v>46466</v>
      </c>
      <c r="J15955" s="7">
        <v>170.08</v>
      </c>
      <c r="K15955" s="7">
        <v>124.93</v>
      </c>
      <c r="M15955" t="s">
        <v>36</v>
      </c>
      <c r="N15955" t="str">
        <f>IF(AND(PESQUISA!$B$3&lt;&gt;"",OR(PESQUISA!$B$4="TODAS",B15955=PESQUISA!$B$4),ISNUMBER(SEARCH(PESQUISA!$B$3,D15955))),ROW()-1,"")</f>
        <v/>
      </c>
    </row>
    <row r="15956" spans="1:14" x14ac:dyDescent="0.3">
      <c r="A15956" t="s">
        <v>48052</v>
      </c>
      <c r="B15956" t="s">
        <v>46460</v>
      </c>
      <c r="C15956" t="s">
        <v>48053</v>
      </c>
      <c r="D15956" t="s">
        <v>48054</v>
      </c>
      <c r="E15956" t="s">
        <v>46488</v>
      </c>
      <c r="F15956" s="7">
        <v>363.46</v>
      </c>
      <c r="G15956" t="s">
        <v>46464</v>
      </c>
      <c r="H15956" t="s">
        <v>46465</v>
      </c>
      <c r="I15956" t="s">
        <v>46466</v>
      </c>
      <c r="J15956" s="7">
        <v>233.1</v>
      </c>
      <c r="K15956" s="7">
        <v>130.36000000000001</v>
      </c>
      <c r="M15956" t="s">
        <v>36</v>
      </c>
      <c r="N15956" t="str">
        <f>IF(AND(PESQUISA!$B$3&lt;&gt;"",OR(PESQUISA!$B$4="TODAS",B15956=PESQUISA!$B$4),ISNUMBER(SEARCH(PESQUISA!$B$3,D15956))),ROW()-1,"")</f>
        <v/>
      </c>
    </row>
    <row r="15957" spans="1:14" x14ac:dyDescent="0.3">
      <c r="A15957" t="s">
        <v>48055</v>
      </c>
      <c r="B15957" t="s">
        <v>46460</v>
      </c>
      <c r="C15957" t="s">
        <v>48056</v>
      </c>
      <c r="D15957" t="s">
        <v>48057</v>
      </c>
      <c r="E15957" t="s">
        <v>46626</v>
      </c>
      <c r="F15957" s="7">
        <v>542.26</v>
      </c>
      <c r="G15957" t="s">
        <v>46464</v>
      </c>
      <c r="H15957" t="s">
        <v>46465</v>
      </c>
      <c r="I15957" t="s">
        <v>46466</v>
      </c>
      <c r="J15957" s="7">
        <v>406.47</v>
      </c>
      <c r="K15957" s="7">
        <v>135.79</v>
      </c>
      <c r="M15957" t="s">
        <v>36</v>
      </c>
      <c r="N15957" t="str">
        <f>IF(AND(PESQUISA!$B$3&lt;&gt;"",OR(PESQUISA!$B$4="TODAS",B15957=PESQUISA!$B$4),ISNUMBER(SEARCH(PESQUISA!$B$3,D15957))),ROW()-1,"")</f>
        <v/>
      </c>
    </row>
    <row r="15958" spans="1:14" x14ac:dyDescent="0.3">
      <c r="A15958" t="s">
        <v>48058</v>
      </c>
      <c r="B15958" t="s">
        <v>46460</v>
      </c>
      <c r="C15958" t="s">
        <v>48059</v>
      </c>
      <c r="D15958" t="s">
        <v>48060</v>
      </c>
      <c r="E15958" t="s">
        <v>46626</v>
      </c>
      <c r="F15958" s="7">
        <v>769.41</v>
      </c>
      <c r="G15958" t="s">
        <v>46464</v>
      </c>
      <c r="H15958" t="s">
        <v>46465</v>
      </c>
      <c r="I15958" t="s">
        <v>46466</v>
      </c>
      <c r="J15958" s="7">
        <v>628.17999999999995</v>
      </c>
      <c r="K15958" s="7">
        <v>141.22999999999999</v>
      </c>
      <c r="M15958" t="s">
        <v>36</v>
      </c>
      <c r="N15958" t="str">
        <f>IF(AND(PESQUISA!$B$3&lt;&gt;"",OR(PESQUISA!$B$4="TODAS",B15958=PESQUISA!$B$4),ISNUMBER(SEARCH(PESQUISA!$B$3,D15958))),ROW()-1,"")</f>
        <v/>
      </c>
    </row>
    <row r="15959" spans="1:14" x14ac:dyDescent="0.3">
      <c r="A15959" t="s">
        <v>48061</v>
      </c>
      <c r="B15959" t="s">
        <v>46460</v>
      </c>
      <c r="C15959" t="s">
        <v>48062</v>
      </c>
      <c r="D15959" t="s">
        <v>48063</v>
      </c>
      <c r="E15959" t="s">
        <v>46626</v>
      </c>
      <c r="F15959" s="7">
        <v>1018.68</v>
      </c>
      <c r="G15959" t="s">
        <v>46464</v>
      </c>
      <c r="H15959" t="s">
        <v>46465</v>
      </c>
      <c r="I15959" t="s">
        <v>46466</v>
      </c>
      <c r="J15959" s="7">
        <v>872.03</v>
      </c>
      <c r="K15959" s="7">
        <v>146.65</v>
      </c>
      <c r="M15959" t="s">
        <v>36</v>
      </c>
      <c r="N15959" t="str">
        <f>IF(AND(PESQUISA!$B$3&lt;&gt;"",OR(PESQUISA!$B$4="TODAS",B15959=PESQUISA!$B$4),ISNUMBER(SEARCH(PESQUISA!$B$3,D15959))),ROW()-1,"")</f>
        <v/>
      </c>
    </row>
    <row r="15960" spans="1:14" x14ac:dyDescent="0.3">
      <c r="A15960" t="s">
        <v>48064</v>
      </c>
      <c r="B15960" t="s">
        <v>46460</v>
      </c>
      <c r="C15960" t="s">
        <v>48065</v>
      </c>
      <c r="D15960" t="s">
        <v>48066</v>
      </c>
      <c r="E15960" t="s">
        <v>46626</v>
      </c>
      <c r="F15960" s="7">
        <v>5.95</v>
      </c>
      <c r="G15960" t="s">
        <v>46464</v>
      </c>
      <c r="H15960" t="s">
        <v>46465</v>
      </c>
      <c r="I15960" t="s">
        <v>46466</v>
      </c>
      <c r="J15960" s="7">
        <v>2.15</v>
      </c>
      <c r="K15960" s="7">
        <v>3.8</v>
      </c>
      <c r="M15960" t="s">
        <v>36</v>
      </c>
      <c r="N15960" t="str">
        <f>IF(AND(PESQUISA!$B$3&lt;&gt;"",OR(PESQUISA!$B$4="TODAS",B15960=PESQUISA!$B$4),ISNUMBER(SEARCH(PESQUISA!$B$3,D15960))),ROW()-1,"")</f>
        <v/>
      </c>
    </row>
    <row r="15961" spans="1:14" x14ac:dyDescent="0.3">
      <c r="A15961" t="s">
        <v>48067</v>
      </c>
      <c r="B15961" t="s">
        <v>46460</v>
      </c>
      <c r="C15961" t="s">
        <v>48068</v>
      </c>
      <c r="D15961" t="s">
        <v>48069</v>
      </c>
      <c r="E15961" t="s">
        <v>46626</v>
      </c>
      <c r="F15961" s="7">
        <v>10.44</v>
      </c>
      <c r="G15961" t="s">
        <v>46464</v>
      </c>
      <c r="H15961" t="s">
        <v>46465</v>
      </c>
      <c r="I15961" t="s">
        <v>46466</v>
      </c>
      <c r="J15961" s="7">
        <v>5.0199999999999996</v>
      </c>
      <c r="K15961" s="7">
        <v>5.42</v>
      </c>
      <c r="M15961" t="s">
        <v>36</v>
      </c>
      <c r="N15961" t="str">
        <f>IF(AND(PESQUISA!$B$3&lt;&gt;"",OR(PESQUISA!$B$4="TODAS",B15961=PESQUISA!$B$4),ISNUMBER(SEARCH(PESQUISA!$B$3,D15961))),ROW()-1,"")</f>
        <v/>
      </c>
    </row>
    <row r="15962" spans="1:14" x14ac:dyDescent="0.3">
      <c r="A15962" t="s">
        <v>48070</v>
      </c>
      <c r="B15962" t="s">
        <v>46460</v>
      </c>
      <c r="C15962" t="s">
        <v>48071</v>
      </c>
      <c r="D15962" t="s">
        <v>48072</v>
      </c>
      <c r="E15962" t="s">
        <v>46626</v>
      </c>
      <c r="F15962" s="7">
        <v>11.47</v>
      </c>
      <c r="G15962" t="s">
        <v>46464</v>
      </c>
      <c r="H15962" t="s">
        <v>46465</v>
      </c>
      <c r="I15962" t="s">
        <v>46466</v>
      </c>
      <c r="J15962" s="7">
        <v>6.05</v>
      </c>
      <c r="K15962" s="7">
        <v>5.42</v>
      </c>
      <c r="M15962" t="s">
        <v>36</v>
      </c>
      <c r="N15962" t="str">
        <f>IF(AND(PESQUISA!$B$3&lt;&gt;"",OR(PESQUISA!$B$4="TODAS",B15962=PESQUISA!$B$4),ISNUMBER(SEARCH(PESQUISA!$B$3,D15962))),ROW()-1,"")</f>
        <v/>
      </c>
    </row>
    <row r="15963" spans="1:14" x14ac:dyDescent="0.3">
      <c r="A15963" t="s">
        <v>48073</v>
      </c>
      <c r="B15963" t="s">
        <v>46460</v>
      </c>
      <c r="C15963" t="s">
        <v>48074</v>
      </c>
      <c r="D15963" t="s">
        <v>48075</v>
      </c>
      <c r="E15963" t="s">
        <v>46626</v>
      </c>
      <c r="F15963" s="7">
        <v>13.75</v>
      </c>
      <c r="G15963" t="s">
        <v>46464</v>
      </c>
      <c r="H15963" t="s">
        <v>46465</v>
      </c>
      <c r="I15963" t="s">
        <v>46466</v>
      </c>
      <c r="J15963" s="7">
        <v>8.33</v>
      </c>
      <c r="K15963" s="7">
        <v>5.42</v>
      </c>
      <c r="M15963" t="s">
        <v>36</v>
      </c>
      <c r="N15963" t="str">
        <f>IF(AND(PESQUISA!$B$3&lt;&gt;"",OR(PESQUISA!$B$4="TODAS",B15963=PESQUISA!$B$4),ISNUMBER(SEARCH(PESQUISA!$B$3,D15963))),ROW()-1,"")</f>
        <v/>
      </c>
    </row>
    <row r="15964" spans="1:14" x14ac:dyDescent="0.3">
      <c r="A15964" t="s">
        <v>48076</v>
      </c>
      <c r="B15964" t="s">
        <v>46460</v>
      </c>
      <c r="C15964" t="s">
        <v>48077</v>
      </c>
      <c r="D15964" t="s">
        <v>48078</v>
      </c>
      <c r="E15964" t="s">
        <v>46488</v>
      </c>
      <c r="F15964" s="7">
        <v>22.3</v>
      </c>
      <c r="G15964" t="s">
        <v>46464</v>
      </c>
      <c r="H15964" t="s">
        <v>46465</v>
      </c>
      <c r="I15964" t="s">
        <v>46466</v>
      </c>
      <c r="J15964" s="7">
        <v>15.79</v>
      </c>
      <c r="K15964" s="7">
        <v>6.51</v>
      </c>
      <c r="M15964" t="s">
        <v>36</v>
      </c>
      <c r="N15964" t="str">
        <f>IF(AND(PESQUISA!$B$3&lt;&gt;"",OR(PESQUISA!$B$4="TODAS",B15964=PESQUISA!$B$4),ISNUMBER(SEARCH(PESQUISA!$B$3,D15964))),ROW()-1,"")</f>
        <v/>
      </c>
    </row>
    <row r="15965" spans="1:14" x14ac:dyDescent="0.3">
      <c r="A15965" t="s">
        <v>48079</v>
      </c>
      <c r="B15965" t="s">
        <v>46460</v>
      </c>
      <c r="C15965" t="s">
        <v>48080</v>
      </c>
      <c r="D15965" t="s">
        <v>48081</v>
      </c>
      <c r="E15965" t="s">
        <v>46488</v>
      </c>
      <c r="F15965" s="7">
        <v>6.01</v>
      </c>
      <c r="G15965" t="s">
        <v>46464</v>
      </c>
      <c r="H15965" t="s">
        <v>46465</v>
      </c>
      <c r="I15965" t="s">
        <v>46466</v>
      </c>
      <c r="J15965" s="7">
        <v>2.21</v>
      </c>
      <c r="K15965" s="7">
        <v>3.8</v>
      </c>
      <c r="M15965" t="s">
        <v>36</v>
      </c>
      <c r="N15965" t="str">
        <f>IF(AND(PESQUISA!$B$3&lt;&gt;"",OR(PESQUISA!$B$4="TODAS",B15965=PESQUISA!$B$4),ISNUMBER(SEARCH(PESQUISA!$B$3,D15965))),ROW()-1,"")</f>
        <v/>
      </c>
    </row>
    <row r="15966" spans="1:14" x14ac:dyDescent="0.3">
      <c r="A15966" t="s">
        <v>48082</v>
      </c>
      <c r="B15966" t="s">
        <v>46460</v>
      </c>
      <c r="C15966" t="s">
        <v>48083</v>
      </c>
      <c r="D15966" t="s">
        <v>48084</v>
      </c>
      <c r="E15966" t="s">
        <v>46626</v>
      </c>
      <c r="F15966" s="7">
        <v>11.41</v>
      </c>
      <c r="G15966" t="s">
        <v>46464</v>
      </c>
      <c r="H15966" t="s">
        <v>46465</v>
      </c>
      <c r="I15966" t="s">
        <v>46466</v>
      </c>
      <c r="J15966" s="7">
        <v>5.99</v>
      </c>
      <c r="K15966" s="7">
        <v>5.42</v>
      </c>
      <c r="M15966" t="s">
        <v>36</v>
      </c>
      <c r="N15966" t="str">
        <f>IF(AND(PESQUISA!$B$3&lt;&gt;"",OR(PESQUISA!$B$4="TODAS",B15966=PESQUISA!$B$4),ISNUMBER(SEARCH(PESQUISA!$B$3,D15966))),ROW()-1,"")</f>
        <v/>
      </c>
    </row>
    <row r="15967" spans="1:14" x14ac:dyDescent="0.3">
      <c r="A15967" t="s">
        <v>48085</v>
      </c>
      <c r="B15967" t="s">
        <v>46460</v>
      </c>
      <c r="C15967" t="s">
        <v>48086</v>
      </c>
      <c r="D15967" t="s">
        <v>48087</v>
      </c>
      <c r="E15967" t="s">
        <v>46626</v>
      </c>
      <c r="F15967" s="7">
        <v>13.93</v>
      </c>
      <c r="G15967" t="s">
        <v>46464</v>
      </c>
      <c r="H15967" t="s">
        <v>46465</v>
      </c>
      <c r="I15967" t="s">
        <v>46466</v>
      </c>
      <c r="J15967" s="7">
        <v>8.51</v>
      </c>
      <c r="K15967" s="7">
        <v>5.42</v>
      </c>
      <c r="M15967" t="s">
        <v>36</v>
      </c>
      <c r="N15967" t="str">
        <f>IF(AND(PESQUISA!$B$3&lt;&gt;"",OR(PESQUISA!$B$4="TODAS",B15967=PESQUISA!$B$4),ISNUMBER(SEARCH(PESQUISA!$B$3,D15967))),ROW()-1,"")</f>
        <v/>
      </c>
    </row>
    <row r="15968" spans="1:14" x14ac:dyDescent="0.3">
      <c r="A15968" t="s">
        <v>48088</v>
      </c>
      <c r="B15968" t="s">
        <v>46460</v>
      </c>
      <c r="C15968" t="s">
        <v>48089</v>
      </c>
      <c r="D15968" t="s">
        <v>48090</v>
      </c>
      <c r="E15968" t="s">
        <v>46626</v>
      </c>
      <c r="F15968" s="7">
        <v>14.71</v>
      </c>
      <c r="G15968" t="s">
        <v>46464</v>
      </c>
      <c r="H15968" t="s">
        <v>46465</v>
      </c>
      <c r="I15968" t="s">
        <v>46466</v>
      </c>
      <c r="J15968" s="7">
        <v>9.2899999999999991</v>
      </c>
      <c r="K15968" s="7">
        <v>5.42</v>
      </c>
      <c r="M15968" t="s">
        <v>36</v>
      </c>
      <c r="N15968" t="str">
        <f>IF(AND(PESQUISA!$B$3&lt;&gt;"",OR(PESQUISA!$B$4="TODAS",B15968=PESQUISA!$B$4),ISNUMBER(SEARCH(PESQUISA!$B$3,D15968))),ROW()-1,"")</f>
        <v/>
      </c>
    </row>
    <row r="15969" spans="1:14" x14ac:dyDescent="0.3">
      <c r="A15969" t="s">
        <v>48091</v>
      </c>
      <c r="B15969" t="s">
        <v>46460</v>
      </c>
      <c r="C15969" t="s">
        <v>48092</v>
      </c>
      <c r="D15969" t="s">
        <v>48093</v>
      </c>
      <c r="E15969" t="s">
        <v>46626</v>
      </c>
      <c r="F15969" s="7">
        <v>24.19</v>
      </c>
      <c r="G15969" t="s">
        <v>46464</v>
      </c>
      <c r="H15969" t="s">
        <v>46465</v>
      </c>
      <c r="I15969" t="s">
        <v>46466</v>
      </c>
      <c r="J15969" s="7">
        <v>17.68</v>
      </c>
      <c r="K15969" s="7">
        <v>6.51</v>
      </c>
      <c r="M15969" t="s">
        <v>36</v>
      </c>
      <c r="N15969" t="str">
        <f>IF(AND(PESQUISA!$B$3&lt;&gt;"",OR(PESQUISA!$B$4="TODAS",B15969=PESQUISA!$B$4),ISNUMBER(SEARCH(PESQUISA!$B$3,D15969))),ROW()-1,"")</f>
        <v/>
      </c>
    </row>
    <row r="15970" spans="1:14" x14ac:dyDescent="0.3">
      <c r="A15970" t="s">
        <v>48094</v>
      </c>
      <c r="B15970" t="s">
        <v>46460</v>
      </c>
      <c r="C15970" t="s">
        <v>48095</v>
      </c>
      <c r="D15970" t="s">
        <v>48096</v>
      </c>
      <c r="E15970" t="s">
        <v>46488</v>
      </c>
      <c r="F15970" s="7">
        <v>395.1</v>
      </c>
      <c r="G15970" t="s">
        <v>46464</v>
      </c>
      <c r="H15970" t="s">
        <v>46465</v>
      </c>
      <c r="I15970" t="s">
        <v>46466</v>
      </c>
      <c r="J15970" s="7">
        <v>370.13</v>
      </c>
      <c r="K15970" s="7">
        <v>24.97</v>
      </c>
      <c r="M15970" t="s">
        <v>36</v>
      </c>
      <c r="N15970" t="str">
        <f>IF(AND(PESQUISA!$B$3&lt;&gt;"",OR(PESQUISA!$B$4="TODAS",B15970=PESQUISA!$B$4),ISNUMBER(SEARCH(PESQUISA!$B$3,D15970))),ROW()-1,"")</f>
        <v/>
      </c>
    </row>
    <row r="15971" spans="1:14" x14ac:dyDescent="0.3">
      <c r="A15971" t="s">
        <v>48097</v>
      </c>
      <c r="B15971" t="s">
        <v>46460</v>
      </c>
      <c r="C15971" t="s">
        <v>48098</v>
      </c>
      <c r="D15971" t="s">
        <v>48099</v>
      </c>
      <c r="E15971" t="s">
        <v>46488</v>
      </c>
      <c r="F15971" s="7">
        <v>34.21</v>
      </c>
      <c r="G15971" t="s">
        <v>46464</v>
      </c>
      <c r="H15971" t="s">
        <v>46465</v>
      </c>
      <c r="I15971" t="s">
        <v>46466</v>
      </c>
      <c r="J15971" s="7">
        <v>23.35</v>
      </c>
      <c r="K15971" s="7">
        <v>10.86</v>
      </c>
      <c r="M15971" t="s">
        <v>36</v>
      </c>
      <c r="N15971" t="str">
        <f>IF(AND(PESQUISA!$B$3&lt;&gt;"",OR(PESQUISA!$B$4="TODAS",B15971=PESQUISA!$B$4),ISNUMBER(SEARCH(PESQUISA!$B$3,D15971))),ROW()-1,"")</f>
        <v/>
      </c>
    </row>
    <row r="15972" spans="1:14" x14ac:dyDescent="0.3">
      <c r="A15972" t="s">
        <v>48100</v>
      </c>
      <c r="B15972" t="s">
        <v>46460</v>
      </c>
      <c r="C15972" t="s">
        <v>48101</v>
      </c>
      <c r="D15972" t="s">
        <v>48102</v>
      </c>
      <c r="E15972" t="s">
        <v>46488</v>
      </c>
      <c r="F15972" s="7">
        <v>28.61</v>
      </c>
      <c r="G15972" t="s">
        <v>46464</v>
      </c>
      <c r="H15972" t="s">
        <v>46465</v>
      </c>
      <c r="I15972" t="s">
        <v>46466</v>
      </c>
      <c r="J15972" s="7">
        <v>19.93</v>
      </c>
      <c r="K15972" s="7">
        <v>8.68</v>
      </c>
      <c r="M15972" t="s">
        <v>36</v>
      </c>
      <c r="N15972" t="str">
        <f>IF(AND(PESQUISA!$B$3&lt;&gt;"",OR(PESQUISA!$B$4="TODAS",B15972=PESQUISA!$B$4),ISNUMBER(SEARCH(PESQUISA!$B$3,D15972))),ROW()-1,"")</f>
        <v/>
      </c>
    </row>
    <row r="15973" spans="1:14" x14ac:dyDescent="0.3">
      <c r="A15973" t="s">
        <v>48103</v>
      </c>
      <c r="B15973" t="s">
        <v>46460</v>
      </c>
      <c r="C15973" t="s">
        <v>48104</v>
      </c>
      <c r="D15973" t="s">
        <v>48105</v>
      </c>
      <c r="E15973" t="s">
        <v>46488</v>
      </c>
      <c r="F15973" s="7">
        <v>9.32</v>
      </c>
      <c r="G15973" t="s">
        <v>46464</v>
      </c>
      <c r="H15973" t="s">
        <v>46465</v>
      </c>
      <c r="I15973" t="s">
        <v>46466</v>
      </c>
      <c r="J15973" s="7">
        <v>3.9</v>
      </c>
      <c r="K15973" s="7">
        <v>5.42</v>
      </c>
      <c r="M15973" t="s">
        <v>36</v>
      </c>
      <c r="N15973" t="str">
        <f>IF(AND(PESQUISA!$B$3&lt;&gt;"",OR(PESQUISA!$B$4="TODAS",B15973=PESQUISA!$B$4),ISNUMBER(SEARCH(PESQUISA!$B$3,D15973))),ROW()-1,"")</f>
        <v/>
      </c>
    </row>
    <row r="15974" spans="1:14" x14ac:dyDescent="0.3">
      <c r="A15974" t="s">
        <v>48106</v>
      </c>
      <c r="B15974" t="s">
        <v>46460</v>
      </c>
      <c r="C15974" t="s">
        <v>48107</v>
      </c>
      <c r="D15974" t="s">
        <v>48108</v>
      </c>
      <c r="E15974" t="s">
        <v>46488</v>
      </c>
      <c r="F15974" s="7">
        <v>11.52</v>
      </c>
      <c r="G15974" t="s">
        <v>46464</v>
      </c>
      <c r="H15974" t="s">
        <v>46465</v>
      </c>
      <c r="I15974" t="s">
        <v>46466</v>
      </c>
      <c r="J15974" s="7">
        <v>4.47</v>
      </c>
      <c r="K15974" s="7">
        <v>7.05</v>
      </c>
      <c r="M15974" t="s">
        <v>36</v>
      </c>
      <c r="N15974" t="str">
        <f>IF(AND(PESQUISA!$B$3&lt;&gt;"",OR(PESQUISA!$B$4="TODAS",B15974=PESQUISA!$B$4),ISNUMBER(SEARCH(PESQUISA!$B$3,D15974))),ROW()-1,"")</f>
        <v/>
      </c>
    </row>
    <row r="15975" spans="1:14" x14ac:dyDescent="0.3">
      <c r="A15975" t="s">
        <v>48109</v>
      </c>
      <c r="B15975" t="s">
        <v>46460</v>
      </c>
      <c r="C15975" t="s">
        <v>48110</v>
      </c>
      <c r="D15975" t="s">
        <v>48111</v>
      </c>
      <c r="E15975" t="s">
        <v>46488</v>
      </c>
      <c r="F15975" s="7">
        <v>13.03</v>
      </c>
      <c r="G15975" t="s">
        <v>46464</v>
      </c>
      <c r="H15975" t="s">
        <v>46465</v>
      </c>
      <c r="I15975" t="s">
        <v>46466</v>
      </c>
      <c r="J15975" s="7">
        <v>5.43</v>
      </c>
      <c r="K15975" s="7">
        <v>7.6</v>
      </c>
      <c r="M15975" t="s">
        <v>36</v>
      </c>
      <c r="N15975" t="str">
        <f>IF(AND(PESQUISA!$B$3&lt;&gt;"",OR(PESQUISA!$B$4="TODAS",B15975=PESQUISA!$B$4),ISNUMBER(SEARCH(PESQUISA!$B$3,D15975))),ROW()-1,"")</f>
        <v/>
      </c>
    </row>
    <row r="15976" spans="1:14" x14ac:dyDescent="0.3">
      <c r="A15976" t="s">
        <v>48112</v>
      </c>
      <c r="B15976" t="s">
        <v>46460</v>
      </c>
      <c r="C15976" t="s">
        <v>48113</v>
      </c>
      <c r="D15976" t="s">
        <v>48114</v>
      </c>
      <c r="E15976" t="s">
        <v>46488</v>
      </c>
      <c r="F15976" s="7">
        <v>27.72</v>
      </c>
      <c r="G15976" t="s">
        <v>46464</v>
      </c>
      <c r="H15976" t="s">
        <v>46465</v>
      </c>
      <c r="I15976" t="s">
        <v>46466</v>
      </c>
      <c r="J15976" s="7">
        <v>11.43</v>
      </c>
      <c r="K15976" s="7">
        <v>16.29</v>
      </c>
      <c r="M15976" t="s">
        <v>36</v>
      </c>
      <c r="N15976" t="str">
        <f>IF(AND(PESQUISA!$B$3&lt;&gt;"",OR(PESQUISA!$B$4="TODAS",B15976=PESQUISA!$B$4),ISNUMBER(SEARCH(PESQUISA!$B$3,D15976))),ROW()-1,"")</f>
        <v/>
      </c>
    </row>
    <row r="15977" spans="1:14" x14ac:dyDescent="0.3">
      <c r="A15977" t="s">
        <v>48115</v>
      </c>
      <c r="B15977" t="s">
        <v>46460</v>
      </c>
      <c r="C15977" t="s">
        <v>48116</v>
      </c>
      <c r="D15977" t="s">
        <v>48117</v>
      </c>
      <c r="E15977" t="s">
        <v>46488</v>
      </c>
      <c r="F15977" s="7">
        <v>34.049999999999997</v>
      </c>
      <c r="G15977" t="s">
        <v>46464</v>
      </c>
      <c r="H15977" t="s">
        <v>46465</v>
      </c>
      <c r="I15977" t="s">
        <v>46466</v>
      </c>
      <c r="J15977" s="7">
        <v>15.05</v>
      </c>
      <c r="K15977" s="7">
        <v>19</v>
      </c>
      <c r="M15977" t="s">
        <v>36</v>
      </c>
      <c r="N15977" t="str">
        <f>IF(AND(PESQUISA!$B$3&lt;&gt;"",OR(PESQUISA!$B$4="TODAS",B15977=PESQUISA!$B$4),ISNUMBER(SEARCH(PESQUISA!$B$3,D15977))),ROW()-1,"")</f>
        <v/>
      </c>
    </row>
    <row r="15978" spans="1:14" x14ac:dyDescent="0.3">
      <c r="A15978" t="s">
        <v>48118</v>
      </c>
      <c r="B15978" t="s">
        <v>46460</v>
      </c>
      <c r="C15978" t="s">
        <v>48119</v>
      </c>
      <c r="D15978" t="s">
        <v>48120</v>
      </c>
      <c r="E15978" t="s">
        <v>46488</v>
      </c>
      <c r="F15978" s="7">
        <v>48.42</v>
      </c>
      <c r="G15978" t="s">
        <v>46464</v>
      </c>
      <c r="H15978" t="s">
        <v>46465</v>
      </c>
      <c r="I15978" t="s">
        <v>46466</v>
      </c>
      <c r="J15978" s="7">
        <v>22.9</v>
      </c>
      <c r="K15978" s="7">
        <v>25.52</v>
      </c>
      <c r="M15978" t="s">
        <v>36</v>
      </c>
      <c r="N15978" t="str">
        <f>IF(AND(PESQUISA!$B$3&lt;&gt;"",OR(PESQUISA!$B$4="TODAS",B15978=PESQUISA!$B$4),ISNUMBER(SEARCH(PESQUISA!$B$3,D15978))),ROW()-1,"")</f>
        <v/>
      </c>
    </row>
    <row r="15979" spans="1:14" x14ac:dyDescent="0.3">
      <c r="A15979" t="s">
        <v>48121</v>
      </c>
      <c r="B15979" t="s">
        <v>46460</v>
      </c>
      <c r="C15979" t="s">
        <v>48122</v>
      </c>
      <c r="D15979" t="s">
        <v>48123</v>
      </c>
      <c r="E15979" t="s">
        <v>46488</v>
      </c>
      <c r="F15979" s="7">
        <v>125.14</v>
      </c>
      <c r="G15979" t="s">
        <v>46464</v>
      </c>
      <c r="H15979" t="s">
        <v>46465</v>
      </c>
      <c r="I15979" t="s">
        <v>46466</v>
      </c>
      <c r="J15979" s="7">
        <v>70.819999999999993</v>
      </c>
      <c r="K15979" s="7">
        <v>54.32</v>
      </c>
      <c r="M15979" t="s">
        <v>36</v>
      </c>
      <c r="N15979" t="str">
        <f>IF(AND(PESQUISA!$B$3&lt;&gt;"",OR(PESQUISA!$B$4="TODAS",B15979=PESQUISA!$B$4),ISNUMBER(SEARCH(PESQUISA!$B$3,D15979))),ROW()-1,"")</f>
        <v/>
      </c>
    </row>
    <row r="15980" spans="1:14" x14ac:dyDescent="0.3">
      <c r="A15980" t="s">
        <v>48124</v>
      </c>
      <c r="B15980" t="s">
        <v>46460</v>
      </c>
      <c r="C15980" t="s">
        <v>48125</v>
      </c>
      <c r="D15980" t="s">
        <v>48126</v>
      </c>
      <c r="E15980" t="s">
        <v>46488</v>
      </c>
      <c r="F15980" s="7">
        <v>172.58</v>
      </c>
      <c r="G15980" t="s">
        <v>46464</v>
      </c>
      <c r="H15980" t="s">
        <v>46465</v>
      </c>
      <c r="I15980" t="s">
        <v>46466</v>
      </c>
      <c r="J15980" s="7">
        <v>91.11</v>
      </c>
      <c r="K15980" s="7">
        <v>81.47</v>
      </c>
      <c r="M15980" t="s">
        <v>36</v>
      </c>
      <c r="N15980" t="str">
        <f>IF(AND(PESQUISA!$B$3&lt;&gt;"",OR(PESQUISA!$B$4="TODAS",B15980=PESQUISA!$B$4),ISNUMBER(SEARCH(PESQUISA!$B$3,D15980))),ROW()-1,"")</f>
        <v/>
      </c>
    </row>
    <row r="15981" spans="1:14" x14ac:dyDescent="0.3">
      <c r="A15981" t="s">
        <v>48127</v>
      </c>
      <c r="B15981" t="s">
        <v>46460</v>
      </c>
      <c r="C15981" t="s">
        <v>48128</v>
      </c>
      <c r="D15981" t="s">
        <v>48129</v>
      </c>
      <c r="E15981" t="s">
        <v>46488</v>
      </c>
      <c r="F15981" s="7">
        <v>241.03</v>
      </c>
      <c r="G15981" t="s">
        <v>46464</v>
      </c>
      <c r="H15981" t="s">
        <v>46465</v>
      </c>
      <c r="I15981" t="s">
        <v>46466</v>
      </c>
      <c r="J15981" s="7">
        <v>143.26</v>
      </c>
      <c r="K15981" s="7">
        <v>97.77</v>
      </c>
      <c r="M15981" t="s">
        <v>36</v>
      </c>
      <c r="N15981" t="str">
        <f>IF(AND(PESQUISA!$B$3&lt;&gt;"",OR(PESQUISA!$B$4="TODAS",B15981=PESQUISA!$B$4),ISNUMBER(SEARCH(PESQUISA!$B$3,D15981))),ROW()-1,"")</f>
        <v/>
      </c>
    </row>
    <row r="15982" spans="1:14" x14ac:dyDescent="0.3">
      <c r="A15982" t="s">
        <v>48130</v>
      </c>
      <c r="B15982" t="s">
        <v>46460</v>
      </c>
      <c r="C15982" t="s">
        <v>48131</v>
      </c>
      <c r="D15982" t="s">
        <v>48132</v>
      </c>
      <c r="E15982" t="s">
        <v>46488</v>
      </c>
      <c r="F15982" s="7">
        <v>6.48</v>
      </c>
      <c r="G15982" t="s">
        <v>46464</v>
      </c>
      <c r="H15982" t="s">
        <v>46465</v>
      </c>
      <c r="I15982" t="s">
        <v>46466</v>
      </c>
      <c r="J15982" s="7">
        <v>2.68</v>
      </c>
      <c r="K15982" s="7">
        <v>3.8</v>
      </c>
      <c r="M15982" t="s">
        <v>36</v>
      </c>
      <c r="N15982" t="str">
        <f>IF(AND(PESQUISA!$B$3&lt;&gt;"",OR(PESQUISA!$B$4="TODAS",B15982=PESQUISA!$B$4),ISNUMBER(SEARCH(PESQUISA!$B$3,D15982))),ROW()-1,"")</f>
        <v/>
      </c>
    </row>
    <row r="15983" spans="1:14" x14ac:dyDescent="0.3">
      <c r="A15983" t="s">
        <v>48133</v>
      </c>
      <c r="B15983" t="s">
        <v>46460</v>
      </c>
      <c r="C15983" t="s">
        <v>48134</v>
      </c>
      <c r="D15983" t="s">
        <v>48135</v>
      </c>
      <c r="E15983" t="s">
        <v>46488</v>
      </c>
      <c r="F15983" s="7">
        <v>8.24</v>
      </c>
      <c r="G15983" t="s">
        <v>46464</v>
      </c>
      <c r="H15983" t="s">
        <v>46465</v>
      </c>
      <c r="I15983" t="s">
        <v>46466</v>
      </c>
      <c r="J15983" s="7">
        <v>2.82</v>
      </c>
      <c r="K15983" s="7">
        <v>5.42</v>
      </c>
      <c r="M15983" t="s">
        <v>36</v>
      </c>
      <c r="N15983" t="str">
        <f>IF(AND(PESQUISA!$B$3&lt;&gt;"",OR(PESQUISA!$B$4="TODAS",B15983=PESQUISA!$B$4),ISNUMBER(SEARCH(PESQUISA!$B$3,D15983))),ROW()-1,"")</f>
        <v/>
      </c>
    </row>
    <row r="15984" spans="1:14" x14ac:dyDescent="0.3">
      <c r="A15984" t="s">
        <v>48136</v>
      </c>
      <c r="B15984" t="s">
        <v>46460</v>
      </c>
      <c r="C15984" t="s">
        <v>48137</v>
      </c>
      <c r="D15984" t="s">
        <v>48138</v>
      </c>
      <c r="E15984" t="s">
        <v>46488</v>
      </c>
      <c r="F15984" s="7">
        <v>10.55</v>
      </c>
      <c r="G15984" t="s">
        <v>46464</v>
      </c>
      <c r="H15984" t="s">
        <v>46465</v>
      </c>
      <c r="I15984" t="s">
        <v>46466</v>
      </c>
      <c r="J15984" s="7">
        <v>3.5</v>
      </c>
      <c r="K15984" s="7">
        <v>7.05</v>
      </c>
      <c r="M15984" t="s">
        <v>36</v>
      </c>
      <c r="N15984" t="str">
        <f>IF(AND(PESQUISA!$B$3&lt;&gt;"",OR(PESQUISA!$B$4="TODAS",B15984=PESQUISA!$B$4),ISNUMBER(SEARCH(PESQUISA!$B$3,D15984))),ROW()-1,"")</f>
        <v/>
      </c>
    </row>
    <row r="15985" spans="1:14" x14ac:dyDescent="0.3">
      <c r="A15985" t="s">
        <v>48139</v>
      </c>
      <c r="B15985" t="s">
        <v>46460</v>
      </c>
      <c r="C15985" t="s">
        <v>48140</v>
      </c>
      <c r="D15985" t="s">
        <v>48141</v>
      </c>
      <c r="E15985" t="s">
        <v>46488</v>
      </c>
      <c r="F15985" s="7">
        <v>15.98</v>
      </c>
      <c r="G15985" t="s">
        <v>46464</v>
      </c>
      <c r="H15985" t="s">
        <v>46465</v>
      </c>
      <c r="I15985" t="s">
        <v>46466</v>
      </c>
      <c r="J15985" s="7">
        <v>5.12</v>
      </c>
      <c r="K15985" s="7">
        <v>10.86</v>
      </c>
      <c r="M15985" t="s">
        <v>36</v>
      </c>
      <c r="N15985" t="str">
        <f>IF(AND(PESQUISA!$B$3&lt;&gt;"",OR(PESQUISA!$B$4="TODAS",B15985=PESQUISA!$B$4),ISNUMBER(SEARCH(PESQUISA!$B$3,D15985))),ROW()-1,"")</f>
        <v/>
      </c>
    </row>
    <row r="15986" spans="1:14" x14ac:dyDescent="0.3">
      <c r="A15986" t="s">
        <v>48142</v>
      </c>
      <c r="B15986" t="s">
        <v>46460</v>
      </c>
      <c r="C15986" t="s">
        <v>48143</v>
      </c>
      <c r="D15986" t="s">
        <v>48144</v>
      </c>
      <c r="E15986" t="s">
        <v>46488</v>
      </c>
      <c r="F15986" s="7">
        <v>26.59</v>
      </c>
      <c r="G15986" t="s">
        <v>46464</v>
      </c>
      <c r="H15986" t="s">
        <v>46465</v>
      </c>
      <c r="I15986" t="s">
        <v>46466</v>
      </c>
      <c r="J15986" s="7">
        <v>5.38</v>
      </c>
      <c r="K15986" s="7">
        <v>21.21</v>
      </c>
      <c r="M15986" t="s">
        <v>36</v>
      </c>
      <c r="N15986" t="str">
        <f>IF(AND(PESQUISA!$B$3&lt;&gt;"",OR(PESQUISA!$B$4="TODAS",B15986=PESQUISA!$B$4),ISNUMBER(SEARCH(PESQUISA!$B$3,D15986))),ROW()-1,"")</f>
        <v/>
      </c>
    </row>
    <row r="15987" spans="1:14" x14ac:dyDescent="0.3">
      <c r="A15987" t="s">
        <v>48145</v>
      </c>
      <c r="B15987" t="s">
        <v>46460</v>
      </c>
      <c r="C15987" t="s">
        <v>48146</v>
      </c>
      <c r="D15987" t="s">
        <v>48147</v>
      </c>
      <c r="E15987" t="s">
        <v>46488</v>
      </c>
      <c r="F15987" s="7">
        <v>32.479999999999997</v>
      </c>
      <c r="G15987" t="s">
        <v>46464</v>
      </c>
      <c r="H15987" t="s">
        <v>46465</v>
      </c>
      <c r="I15987" t="s">
        <v>46466</v>
      </c>
      <c r="J15987" s="7">
        <v>11.85</v>
      </c>
      <c r="K15987" s="7">
        <v>20.63</v>
      </c>
      <c r="M15987" t="s">
        <v>36</v>
      </c>
      <c r="N15987" t="str">
        <f>IF(AND(PESQUISA!$B$3&lt;&gt;"",OR(PESQUISA!$B$4="TODAS",B15987=PESQUISA!$B$4),ISNUMBER(SEARCH(PESQUISA!$B$3,D15987))),ROW()-1,"")</f>
        <v/>
      </c>
    </row>
    <row r="15988" spans="1:14" x14ac:dyDescent="0.3">
      <c r="A15988" t="s">
        <v>48148</v>
      </c>
      <c r="B15988" t="s">
        <v>46460</v>
      </c>
      <c r="C15988" t="s">
        <v>48149</v>
      </c>
      <c r="D15988" t="s">
        <v>48150</v>
      </c>
      <c r="E15988" t="s">
        <v>46488</v>
      </c>
      <c r="F15988" s="7">
        <v>57.83</v>
      </c>
      <c r="G15988" t="s">
        <v>46464</v>
      </c>
      <c r="H15988" t="s">
        <v>46465</v>
      </c>
      <c r="I15988" t="s">
        <v>46466</v>
      </c>
      <c r="J15988" s="7">
        <v>14.38</v>
      </c>
      <c r="K15988" s="7">
        <v>43.45</v>
      </c>
      <c r="M15988" t="s">
        <v>36</v>
      </c>
      <c r="N15988" t="str">
        <f>IF(AND(PESQUISA!$B$3&lt;&gt;"",OR(PESQUISA!$B$4="TODAS",B15988=PESQUISA!$B$4),ISNUMBER(SEARCH(PESQUISA!$B$3,D15988))),ROW()-1,"")</f>
        <v/>
      </c>
    </row>
    <row r="15989" spans="1:14" x14ac:dyDescent="0.3">
      <c r="A15989" t="s">
        <v>48151</v>
      </c>
      <c r="B15989" t="s">
        <v>46460</v>
      </c>
      <c r="C15989" t="s">
        <v>48152</v>
      </c>
      <c r="D15989" t="s">
        <v>48153</v>
      </c>
      <c r="E15989" t="s">
        <v>46488</v>
      </c>
      <c r="F15989" s="7">
        <v>77.86</v>
      </c>
      <c r="G15989" t="s">
        <v>46464</v>
      </c>
      <c r="H15989" t="s">
        <v>46465</v>
      </c>
      <c r="I15989" t="s">
        <v>46466</v>
      </c>
      <c r="J15989" s="7">
        <v>23.54</v>
      </c>
      <c r="K15989" s="7">
        <v>54.32</v>
      </c>
      <c r="M15989" t="s">
        <v>36</v>
      </c>
      <c r="N15989" t="str">
        <f>IF(AND(PESQUISA!$B$3&lt;&gt;"",OR(PESQUISA!$B$4="TODAS",B15989=PESQUISA!$B$4),ISNUMBER(SEARCH(PESQUISA!$B$3,D15989))),ROW()-1,"")</f>
        <v/>
      </c>
    </row>
    <row r="15990" spans="1:14" x14ac:dyDescent="0.3">
      <c r="A15990" t="s">
        <v>48154</v>
      </c>
      <c r="B15990" t="s">
        <v>46460</v>
      </c>
      <c r="C15990" t="s">
        <v>48155</v>
      </c>
      <c r="D15990" t="s">
        <v>48156</v>
      </c>
      <c r="E15990" t="s">
        <v>46488</v>
      </c>
      <c r="F15990" s="7">
        <v>117.11</v>
      </c>
      <c r="G15990" t="s">
        <v>46464</v>
      </c>
      <c r="H15990" t="s">
        <v>46465</v>
      </c>
      <c r="I15990" t="s">
        <v>46466</v>
      </c>
      <c r="J15990" s="7">
        <v>51.93</v>
      </c>
      <c r="K15990" s="7">
        <v>65.180000000000007</v>
      </c>
      <c r="M15990" t="s">
        <v>36</v>
      </c>
      <c r="N15990" t="str">
        <f>IF(AND(PESQUISA!$B$3&lt;&gt;"",OR(PESQUISA!$B$4="TODAS",B15990=PESQUISA!$B$4),ISNUMBER(SEARCH(PESQUISA!$B$3,D15990))),ROW()-1,"")</f>
        <v/>
      </c>
    </row>
    <row r="15991" spans="1:14" x14ac:dyDescent="0.3">
      <c r="A15991" t="s">
        <v>48157</v>
      </c>
      <c r="B15991" t="s">
        <v>46460</v>
      </c>
      <c r="C15991" t="s">
        <v>48158</v>
      </c>
      <c r="D15991" t="s">
        <v>48159</v>
      </c>
      <c r="E15991" t="s">
        <v>46488</v>
      </c>
      <c r="F15991" s="7">
        <v>11.2</v>
      </c>
      <c r="G15991" t="s">
        <v>46464</v>
      </c>
      <c r="H15991" t="s">
        <v>46465</v>
      </c>
      <c r="I15991" t="s">
        <v>46466</v>
      </c>
      <c r="J15991" s="7">
        <v>5.78</v>
      </c>
      <c r="K15991" s="7">
        <v>5.42</v>
      </c>
      <c r="M15991" t="s">
        <v>36</v>
      </c>
      <c r="N15991" t="str">
        <f>IF(AND(PESQUISA!$B$3&lt;&gt;"",OR(PESQUISA!$B$4="TODAS",B15991=PESQUISA!$B$4),ISNUMBER(SEARCH(PESQUISA!$B$3,D15991))),ROW()-1,"")</f>
        <v/>
      </c>
    </row>
    <row r="15992" spans="1:14" x14ac:dyDescent="0.3">
      <c r="A15992" t="s">
        <v>48160</v>
      </c>
      <c r="B15992" t="s">
        <v>46460</v>
      </c>
      <c r="C15992" t="s">
        <v>48161</v>
      </c>
      <c r="D15992" t="s">
        <v>48162</v>
      </c>
      <c r="E15992" t="s">
        <v>46488</v>
      </c>
      <c r="F15992" s="7">
        <v>13.26</v>
      </c>
      <c r="G15992" t="s">
        <v>46464</v>
      </c>
      <c r="H15992" t="s">
        <v>46465</v>
      </c>
      <c r="I15992" t="s">
        <v>46466</v>
      </c>
      <c r="J15992" s="7">
        <v>6.21</v>
      </c>
      <c r="K15992" s="7">
        <v>7.05</v>
      </c>
      <c r="M15992" t="s">
        <v>36</v>
      </c>
      <c r="N15992" t="str">
        <f>IF(AND(PESQUISA!$B$3&lt;&gt;"",OR(PESQUISA!$B$4="TODAS",B15992=PESQUISA!$B$4),ISNUMBER(SEARCH(PESQUISA!$B$3,D15992))),ROW()-1,"")</f>
        <v/>
      </c>
    </row>
    <row r="15993" spans="1:14" x14ac:dyDescent="0.3">
      <c r="A15993" t="s">
        <v>48163</v>
      </c>
      <c r="B15993" t="s">
        <v>46460</v>
      </c>
      <c r="C15993" t="s">
        <v>48164</v>
      </c>
      <c r="D15993" t="s">
        <v>48165</v>
      </c>
      <c r="E15993" t="s">
        <v>46488</v>
      </c>
      <c r="F15993" s="7">
        <v>15.47</v>
      </c>
      <c r="G15993" t="s">
        <v>46464</v>
      </c>
      <c r="H15993" t="s">
        <v>46465</v>
      </c>
      <c r="I15993" t="s">
        <v>46466</v>
      </c>
      <c r="J15993" s="7">
        <v>7.87</v>
      </c>
      <c r="K15993" s="7">
        <v>7.6</v>
      </c>
      <c r="M15993" t="s">
        <v>36</v>
      </c>
      <c r="N15993" t="str">
        <f>IF(AND(PESQUISA!$B$3&lt;&gt;"",OR(PESQUISA!$B$4="TODAS",B15993=PESQUISA!$B$4),ISNUMBER(SEARCH(PESQUISA!$B$3,D15993))),ROW()-1,"")</f>
        <v/>
      </c>
    </row>
    <row r="15994" spans="1:14" x14ac:dyDescent="0.3">
      <c r="A15994" t="s">
        <v>48166</v>
      </c>
      <c r="B15994" t="s">
        <v>46460</v>
      </c>
      <c r="C15994" t="s">
        <v>48167</v>
      </c>
      <c r="D15994" t="s">
        <v>48168</v>
      </c>
      <c r="E15994" t="s">
        <v>46488</v>
      </c>
      <c r="F15994" s="7">
        <v>34.56</v>
      </c>
      <c r="G15994" t="s">
        <v>46464</v>
      </c>
      <c r="H15994" t="s">
        <v>46465</v>
      </c>
      <c r="I15994" t="s">
        <v>46466</v>
      </c>
      <c r="J15994" s="7">
        <v>18.27</v>
      </c>
      <c r="K15994" s="7">
        <v>16.29</v>
      </c>
      <c r="M15994" t="s">
        <v>36</v>
      </c>
      <c r="N15994" t="str">
        <f>IF(AND(PESQUISA!$B$3&lt;&gt;"",OR(PESQUISA!$B$4="TODAS",B15994=PESQUISA!$B$4),ISNUMBER(SEARCH(PESQUISA!$B$3,D15994))),ROW()-1,"")</f>
        <v/>
      </c>
    </row>
    <row r="15995" spans="1:14" x14ac:dyDescent="0.3">
      <c r="A15995" t="s">
        <v>48169</v>
      </c>
      <c r="B15995" t="s">
        <v>46460</v>
      </c>
      <c r="C15995" t="s">
        <v>48170</v>
      </c>
      <c r="D15995" t="s">
        <v>48171</v>
      </c>
      <c r="E15995" t="s">
        <v>46488</v>
      </c>
      <c r="F15995" s="7">
        <v>40.869999999999997</v>
      </c>
      <c r="G15995" t="s">
        <v>46464</v>
      </c>
      <c r="H15995" t="s">
        <v>46465</v>
      </c>
      <c r="I15995" t="s">
        <v>46466</v>
      </c>
      <c r="J15995" s="7">
        <v>21.87</v>
      </c>
      <c r="K15995" s="7">
        <v>19</v>
      </c>
      <c r="M15995" t="s">
        <v>36</v>
      </c>
      <c r="N15995" t="str">
        <f>IF(AND(PESQUISA!$B$3&lt;&gt;"",OR(PESQUISA!$B$4="TODAS",B15995=PESQUISA!$B$4),ISNUMBER(SEARCH(PESQUISA!$B$3,D15995))),ROW()-1,"")</f>
        <v/>
      </c>
    </row>
    <row r="15996" spans="1:14" x14ac:dyDescent="0.3">
      <c r="A15996" t="s">
        <v>48172</v>
      </c>
      <c r="B15996" t="s">
        <v>46460</v>
      </c>
      <c r="C15996" t="s">
        <v>48173</v>
      </c>
      <c r="D15996" t="s">
        <v>48174</v>
      </c>
      <c r="E15996" t="s">
        <v>46488</v>
      </c>
      <c r="F15996" s="7">
        <v>56.73</v>
      </c>
      <c r="G15996" t="s">
        <v>46464</v>
      </c>
      <c r="H15996" t="s">
        <v>46465</v>
      </c>
      <c r="I15996" t="s">
        <v>46466</v>
      </c>
      <c r="J15996" s="7">
        <v>31.21</v>
      </c>
      <c r="K15996" s="7">
        <v>25.52</v>
      </c>
      <c r="M15996" t="s">
        <v>36</v>
      </c>
      <c r="N15996" t="str">
        <f>IF(AND(PESQUISA!$B$3&lt;&gt;"",OR(PESQUISA!$B$4="TODAS",B15996=PESQUISA!$B$4),ISNUMBER(SEARCH(PESQUISA!$B$3,D15996))),ROW()-1,"")</f>
        <v/>
      </c>
    </row>
    <row r="15997" spans="1:14" x14ac:dyDescent="0.3">
      <c r="A15997" t="s">
        <v>48175</v>
      </c>
      <c r="B15997" t="s">
        <v>46460</v>
      </c>
      <c r="C15997" t="s">
        <v>48176</v>
      </c>
      <c r="D15997" t="s">
        <v>48177</v>
      </c>
      <c r="E15997" t="s">
        <v>46488</v>
      </c>
      <c r="F15997" s="7">
        <v>158.53</v>
      </c>
      <c r="G15997" t="s">
        <v>46464</v>
      </c>
      <c r="H15997" t="s">
        <v>46465</v>
      </c>
      <c r="I15997" t="s">
        <v>46466</v>
      </c>
      <c r="J15997" s="7">
        <v>104.21</v>
      </c>
      <c r="K15997" s="7">
        <v>54.32</v>
      </c>
      <c r="M15997" t="s">
        <v>36</v>
      </c>
      <c r="N15997" t="str">
        <f>IF(AND(PESQUISA!$B$3&lt;&gt;"",OR(PESQUISA!$B$4="TODAS",B15997=PESQUISA!$B$4),ISNUMBER(SEARCH(PESQUISA!$B$3,D15997))),ROW()-1,"")</f>
        <v/>
      </c>
    </row>
    <row r="15998" spans="1:14" x14ac:dyDescent="0.3">
      <c r="A15998" t="s">
        <v>48178</v>
      </c>
      <c r="B15998" t="s">
        <v>46460</v>
      </c>
      <c r="C15998" t="s">
        <v>48179</v>
      </c>
      <c r="D15998" t="s">
        <v>48180</v>
      </c>
      <c r="E15998" t="s">
        <v>46488</v>
      </c>
      <c r="F15998" s="7">
        <v>208.46</v>
      </c>
      <c r="G15998" t="s">
        <v>46464</v>
      </c>
      <c r="H15998" t="s">
        <v>46465</v>
      </c>
      <c r="I15998" t="s">
        <v>46466</v>
      </c>
      <c r="J15998" s="7">
        <v>126.99</v>
      </c>
      <c r="K15998" s="7">
        <v>81.47</v>
      </c>
      <c r="M15998" t="s">
        <v>36</v>
      </c>
      <c r="N15998" t="str">
        <f>IF(AND(PESQUISA!$B$3&lt;&gt;"",OR(PESQUISA!$B$4="TODAS",B15998=PESQUISA!$B$4),ISNUMBER(SEARCH(PESQUISA!$B$3,D15998))),ROW()-1,"")</f>
        <v/>
      </c>
    </row>
    <row r="15999" spans="1:14" x14ac:dyDescent="0.3">
      <c r="A15999" t="s">
        <v>48181</v>
      </c>
      <c r="B15999" t="s">
        <v>46460</v>
      </c>
      <c r="C15999" t="s">
        <v>48182</v>
      </c>
      <c r="D15999" t="s">
        <v>48183</v>
      </c>
      <c r="E15999" t="s">
        <v>46488</v>
      </c>
      <c r="F15999" s="7">
        <v>300.41000000000003</v>
      </c>
      <c r="G15999" t="s">
        <v>46464</v>
      </c>
      <c r="H15999" t="s">
        <v>46465</v>
      </c>
      <c r="I15999" t="s">
        <v>46466</v>
      </c>
      <c r="J15999" s="7">
        <v>202.64</v>
      </c>
      <c r="K15999" s="7">
        <v>97.77</v>
      </c>
      <c r="M15999" t="s">
        <v>36</v>
      </c>
      <c r="N15999" t="str">
        <f>IF(AND(PESQUISA!$B$3&lt;&gt;"",OR(PESQUISA!$B$4="TODAS",B15999=PESQUISA!$B$4),ISNUMBER(SEARCH(PESQUISA!$B$3,D15999))),ROW()-1,"")</f>
        <v/>
      </c>
    </row>
    <row r="16000" spans="1:14" x14ac:dyDescent="0.3">
      <c r="A16000" t="s">
        <v>48184</v>
      </c>
      <c r="B16000" t="s">
        <v>46460</v>
      </c>
      <c r="C16000" t="s">
        <v>48185</v>
      </c>
      <c r="D16000" t="s">
        <v>48186</v>
      </c>
      <c r="E16000" t="s">
        <v>46488</v>
      </c>
      <c r="F16000" s="7">
        <v>31.68</v>
      </c>
      <c r="G16000" t="s">
        <v>46464</v>
      </c>
      <c r="H16000" t="s">
        <v>46465</v>
      </c>
      <c r="I16000" t="s">
        <v>46466</v>
      </c>
      <c r="J16000" s="7">
        <v>23</v>
      </c>
      <c r="K16000" s="7">
        <v>8.68</v>
      </c>
      <c r="M16000" t="s">
        <v>36</v>
      </c>
      <c r="N16000" t="str">
        <f>IF(AND(PESQUISA!$B$3&lt;&gt;"",OR(PESQUISA!$B$4="TODAS",B16000=PESQUISA!$B$4),ISNUMBER(SEARCH(PESQUISA!$B$3,D16000))),ROW()-1,"")</f>
        <v/>
      </c>
    </row>
    <row r="16001" spans="1:14" x14ac:dyDescent="0.3">
      <c r="A16001" t="s">
        <v>48187</v>
      </c>
      <c r="B16001" t="s">
        <v>46460</v>
      </c>
      <c r="C16001" t="s">
        <v>48188</v>
      </c>
      <c r="D16001" t="s">
        <v>48189</v>
      </c>
      <c r="E16001" t="s">
        <v>46488</v>
      </c>
      <c r="F16001" s="7">
        <v>47.76</v>
      </c>
      <c r="G16001" t="s">
        <v>46464</v>
      </c>
      <c r="H16001" t="s">
        <v>46465</v>
      </c>
      <c r="I16001" t="s">
        <v>46466</v>
      </c>
      <c r="J16001" s="7">
        <v>36.36</v>
      </c>
      <c r="K16001" s="7">
        <v>11.4</v>
      </c>
      <c r="M16001" t="s">
        <v>36</v>
      </c>
      <c r="N16001" t="str">
        <f>IF(AND(PESQUISA!$B$3&lt;&gt;"",OR(PESQUISA!$B$4="TODAS",B16001=PESQUISA!$B$4),ISNUMBER(SEARCH(PESQUISA!$B$3,D16001))),ROW()-1,"")</f>
        <v/>
      </c>
    </row>
    <row r="16002" spans="1:14" x14ac:dyDescent="0.3">
      <c r="A16002" t="s">
        <v>48190</v>
      </c>
      <c r="B16002" t="s">
        <v>46460</v>
      </c>
      <c r="C16002" t="s">
        <v>48191</v>
      </c>
      <c r="D16002" t="s">
        <v>48192</v>
      </c>
      <c r="E16002" t="s">
        <v>46488</v>
      </c>
      <c r="F16002" s="7">
        <v>25.35</v>
      </c>
      <c r="G16002" t="s">
        <v>46464</v>
      </c>
      <c r="H16002" t="s">
        <v>46465</v>
      </c>
      <c r="I16002" t="s">
        <v>46466</v>
      </c>
      <c r="J16002" s="7">
        <v>9.06</v>
      </c>
      <c r="K16002" s="7">
        <v>16.29</v>
      </c>
      <c r="M16002" t="s">
        <v>36</v>
      </c>
      <c r="N16002" t="str">
        <f>IF(AND(PESQUISA!$B$3&lt;&gt;"",OR(PESQUISA!$B$4="TODAS",B16002=PESQUISA!$B$4),ISNUMBER(SEARCH(PESQUISA!$B$3,D16002))),ROW()-1,"")</f>
        <v/>
      </c>
    </row>
    <row r="16003" spans="1:14" x14ac:dyDescent="0.3">
      <c r="A16003" t="s">
        <v>48193</v>
      </c>
      <c r="B16003" t="s">
        <v>46460</v>
      </c>
      <c r="C16003" t="s">
        <v>48194</v>
      </c>
      <c r="D16003" t="s">
        <v>48195</v>
      </c>
      <c r="E16003" t="s">
        <v>46488</v>
      </c>
      <c r="F16003" s="7">
        <v>28.36</v>
      </c>
      <c r="G16003" t="s">
        <v>46464</v>
      </c>
      <c r="H16003" t="s">
        <v>46465</v>
      </c>
      <c r="I16003" t="s">
        <v>46466</v>
      </c>
      <c r="J16003" s="7">
        <v>12.07</v>
      </c>
      <c r="K16003" s="7">
        <v>16.29</v>
      </c>
      <c r="M16003" t="s">
        <v>36</v>
      </c>
      <c r="N16003" t="str">
        <f>IF(AND(PESQUISA!$B$3&lt;&gt;"",OR(PESQUISA!$B$4="TODAS",B16003=PESQUISA!$B$4),ISNUMBER(SEARCH(PESQUISA!$B$3,D16003))),ROW()-1,"")</f>
        <v/>
      </c>
    </row>
    <row r="16004" spans="1:14" x14ac:dyDescent="0.3">
      <c r="A16004" t="s">
        <v>48196</v>
      </c>
      <c r="B16004" t="s">
        <v>46460</v>
      </c>
      <c r="C16004" t="s">
        <v>48197</v>
      </c>
      <c r="D16004" t="s">
        <v>48198</v>
      </c>
      <c r="E16004" t="s">
        <v>46488</v>
      </c>
      <c r="F16004" s="7">
        <v>91.78</v>
      </c>
      <c r="G16004" t="s">
        <v>46464</v>
      </c>
      <c r="H16004" t="s">
        <v>46465</v>
      </c>
      <c r="I16004" t="s">
        <v>46466</v>
      </c>
      <c r="J16004" s="7">
        <v>42.9</v>
      </c>
      <c r="K16004" s="7">
        <v>48.88</v>
      </c>
      <c r="M16004" t="s">
        <v>36</v>
      </c>
      <c r="N16004" t="str">
        <f>IF(AND(PESQUISA!$B$3&lt;&gt;"",OR(PESQUISA!$B$4="TODAS",B16004=PESQUISA!$B$4),ISNUMBER(SEARCH(PESQUISA!$B$3,D16004))),ROW()-1,"")</f>
        <v/>
      </c>
    </row>
    <row r="16005" spans="1:14" x14ac:dyDescent="0.3">
      <c r="A16005" t="s">
        <v>48199</v>
      </c>
      <c r="B16005" t="s">
        <v>46460</v>
      </c>
      <c r="C16005" t="s">
        <v>48200</v>
      </c>
      <c r="D16005" t="s">
        <v>48201</v>
      </c>
      <c r="E16005" t="s">
        <v>46488</v>
      </c>
      <c r="F16005" s="7">
        <v>112.01</v>
      </c>
      <c r="G16005" t="s">
        <v>46464</v>
      </c>
      <c r="H16005" t="s">
        <v>46465</v>
      </c>
      <c r="I16005" t="s">
        <v>46466</v>
      </c>
      <c r="J16005" s="7">
        <v>63.13</v>
      </c>
      <c r="K16005" s="7">
        <v>48.88</v>
      </c>
      <c r="M16005" t="s">
        <v>36</v>
      </c>
      <c r="N16005" t="str">
        <f>IF(AND(PESQUISA!$B$3&lt;&gt;"",OR(PESQUISA!$B$4="TODAS",B16005=PESQUISA!$B$4),ISNUMBER(SEARCH(PESQUISA!$B$3,D16005))),ROW()-1,"")</f>
        <v/>
      </c>
    </row>
    <row r="16006" spans="1:14" x14ac:dyDescent="0.3">
      <c r="A16006" t="s">
        <v>48202</v>
      </c>
      <c r="B16006" t="s">
        <v>46460</v>
      </c>
      <c r="C16006" t="s">
        <v>48203</v>
      </c>
      <c r="D16006" t="s">
        <v>48204</v>
      </c>
      <c r="E16006" t="s">
        <v>46488</v>
      </c>
      <c r="F16006" s="7">
        <v>263.38</v>
      </c>
      <c r="G16006" t="s">
        <v>46464</v>
      </c>
      <c r="H16006" t="s">
        <v>46465</v>
      </c>
      <c r="I16006" t="s">
        <v>46466</v>
      </c>
      <c r="J16006" s="7">
        <v>214.5</v>
      </c>
      <c r="K16006" s="7">
        <v>48.88</v>
      </c>
      <c r="M16006" t="s">
        <v>36</v>
      </c>
      <c r="N16006" t="str">
        <f>IF(AND(PESQUISA!$B$3&lt;&gt;"",OR(PESQUISA!$B$4="TODAS",B16006=PESQUISA!$B$4),ISNUMBER(SEARCH(PESQUISA!$B$3,D16006))),ROW()-1,"")</f>
        <v/>
      </c>
    </row>
    <row r="16007" spans="1:14" x14ac:dyDescent="0.3">
      <c r="A16007" t="s">
        <v>48205</v>
      </c>
      <c r="B16007" t="s">
        <v>46460</v>
      </c>
      <c r="C16007" t="s">
        <v>48206</v>
      </c>
      <c r="D16007" t="s">
        <v>48207</v>
      </c>
      <c r="E16007" t="s">
        <v>46488</v>
      </c>
      <c r="F16007" s="7">
        <v>274.99</v>
      </c>
      <c r="G16007" t="s">
        <v>46464</v>
      </c>
      <c r="H16007" t="s">
        <v>46465</v>
      </c>
      <c r="I16007" t="s">
        <v>46466</v>
      </c>
      <c r="J16007" s="7">
        <v>226.11</v>
      </c>
      <c r="K16007" s="7">
        <v>48.88</v>
      </c>
      <c r="M16007" t="s">
        <v>36</v>
      </c>
      <c r="N16007" t="str">
        <f>IF(AND(PESQUISA!$B$3&lt;&gt;"",OR(PESQUISA!$B$4="TODAS",B16007=PESQUISA!$B$4),ISNUMBER(SEARCH(PESQUISA!$B$3,D16007))),ROW()-1,"")</f>
        <v/>
      </c>
    </row>
    <row r="16008" spans="1:14" x14ac:dyDescent="0.3">
      <c r="A16008" t="s">
        <v>48208</v>
      </c>
      <c r="B16008" t="s">
        <v>46460</v>
      </c>
      <c r="C16008" t="s">
        <v>48209</v>
      </c>
      <c r="D16008" t="s">
        <v>48210</v>
      </c>
      <c r="E16008" t="s">
        <v>46488</v>
      </c>
      <c r="F16008" s="7">
        <v>488.78</v>
      </c>
      <c r="G16008" t="s">
        <v>46464</v>
      </c>
      <c r="H16008" t="s">
        <v>46465</v>
      </c>
      <c r="I16008" t="s">
        <v>46466</v>
      </c>
      <c r="J16008" s="7">
        <v>439.9</v>
      </c>
      <c r="K16008" s="7">
        <v>48.88</v>
      </c>
      <c r="M16008" t="s">
        <v>36</v>
      </c>
      <c r="N16008" t="str">
        <f>IF(AND(PESQUISA!$B$3&lt;&gt;"",OR(PESQUISA!$B$4="TODAS",B16008=PESQUISA!$B$4),ISNUMBER(SEARCH(PESQUISA!$B$3,D16008))),ROW()-1,"")</f>
        <v/>
      </c>
    </row>
    <row r="16009" spans="1:14" x14ac:dyDescent="0.3">
      <c r="A16009" t="s">
        <v>48211</v>
      </c>
      <c r="B16009" t="s">
        <v>46460</v>
      </c>
      <c r="C16009" t="s">
        <v>48212</v>
      </c>
      <c r="D16009" t="s">
        <v>48213</v>
      </c>
      <c r="E16009" t="s">
        <v>46488</v>
      </c>
      <c r="F16009" s="7">
        <v>501.55</v>
      </c>
      <c r="G16009" t="s">
        <v>46464</v>
      </c>
      <c r="H16009" t="s">
        <v>46465</v>
      </c>
      <c r="I16009" t="s">
        <v>46466</v>
      </c>
      <c r="J16009" s="7">
        <v>452.67</v>
      </c>
      <c r="K16009" s="7">
        <v>48.88</v>
      </c>
      <c r="M16009" t="s">
        <v>36</v>
      </c>
      <c r="N16009" t="str">
        <f>IF(AND(PESQUISA!$B$3&lt;&gt;"",OR(PESQUISA!$B$4="TODAS",B16009=PESQUISA!$B$4),ISNUMBER(SEARCH(PESQUISA!$B$3,D16009))),ROW()-1,"")</f>
        <v/>
      </c>
    </row>
    <row r="16010" spans="1:14" x14ac:dyDescent="0.3">
      <c r="A16010" t="s">
        <v>48214</v>
      </c>
      <c r="B16010" t="s">
        <v>46460</v>
      </c>
      <c r="C16010" t="s">
        <v>48215</v>
      </c>
      <c r="D16010" t="s">
        <v>48216</v>
      </c>
      <c r="E16010" t="s">
        <v>46488</v>
      </c>
      <c r="F16010" s="7">
        <v>510.38</v>
      </c>
      <c r="G16010" t="s">
        <v>46464</v>
      </c>
      <c r="H16010" t="s">
        <v>46465</v>
      </c>
      <c r="I16010" t="s">
        <v>46466</v>
      </c>
      <c r="J16010" s="7">
        <v>461.5</v>
      </c>
      <c r="K16010" s="7">
        <v>48.88</v>
      </c>
      <c r="M16010" t="s">
        <v>36</v>
      </c>
      <c r="N16010" t="str">
        <f>IF(AND(PESQUISA!$B$3&lt;&gt;"",OR(PESQUISA!$B$4="TODAS",B16010=PESQUISA!$B$4),ISNUMBER(SEARCH(PESQUISA!$B$3,D16010))),ROW()-1,"")</f>
        <v/>
      </c>
    </row>
    <row r="16011" spans="1:14" x14ac:dyDescent="0.3">
      <c r="A16011" t="s">
        <v>48217</v>
      </c>
      <c r="B16011" t="s">
        <v>46460</v>
      </c>
      <c r="C16011" t="s">
        <v>48218</v>
      </c>
      <c r="D16011" t="s">
        <v>48219</v>
      </c>
      <c r="E16011" t="s">
        <v>46488</v>
      </c>
      <c r="F16011" s="7">
        <v>695.33</v>
      </c>
      <c r="G16011" t="s">
        <v>46464</v>
      </c>
      <c r="H16011" t="s">
        <v>46465</v>
      </c>
      <c r="I16011" t="s">
        <v>46466</v>
      </c>
      <c r="J16011" s="7">
        <v>646.45000000000005</v>
      </c>
      <c r="K16011" s="7">
        <v>48.88</v>
      </c>
      <c r="M16011" t="s">
        <v>36</v>
      </c>
      <c r="N16011" t="str">
        <f>IF(AND(PESQUISA!$B$3&lt;&gt;"",OR(PESQUISA!$B$4="TODAS",B16011=PESQUISA!$B$4),ISNUMBER(SEARCH(PESQUISA!$B$3,D16011))),ROW()-1,"")</f>
        <v/>
      </c>
    </row>
    <row r="16012" spans="1:14" x14ac:dyDescent="0.3">
      <c r="A16012" t="s">
        <v>48220</v>
      </c>
      <c r="B16012" t="s">
        <v>46460</v>
      </c>
      <c r="C16012" t="s">
        <v>48221</v>
      </c>
      <c r="D16012" t="s">
        <v>48222</v>
      </c>
      <c r="E16012" t="s">
        <v>46488</v>
      </c>
      <c r="F16012" s="7">
        <v>1265.26</v>
      </c>
      <c r="G16012" t="s">
        <v>46464</v>
      </c>
      <c r="H16012" t="s">
        <v>46465</v>
      </c>
      <c r="I16012" t="s">
        <v>46466</v>
      </c>
      <c r="J16012" s="7">
        <v>1216.3800000000001</v>
      </c>
      <c r="K16012" s="7">
        <v>48.88</v>
      </c>
      <c r="M16012" t="s">
        <v>36</v>
      </c>
      <c r="N16012" t="str">
        <f>IF(AND(PESQUISA!$B$3&lt;&gt;"",OR(PESQUISA!$B$4="TODAS",B16012=PESQUISA!$B$4),ISNUMBER(SEARCH(PESQUISA!$B$3,D16012))),ROW()-1,"")</f>
        <v/>
      </c>
    </row>
    <row r="16013" spans="1:14" x14ac:dyDescent="0.3">
      <c r="A16013" t="s">
        <v>48223</v>
      </c>
      <c r="B16013" t="s">
        <v>46460</v>
      </c>
      <c r="C16013" t="s">
        <v>48224</v>
      </c>
      <c r="D16013" t="s">
        <v>48225</v>
      </c>
      <c r="E16013" t="s">
        <v>46488</v>
      </c>
      <c r="F16013" s="7">
        <v>107.69</v>
      </c>
      <c r="G16013" t="s">
        <v>46464</v>
      </c>
      <c r="H16013" t="s">
        <v>46465</v>
      </c>
      <c r="I16013" t="s">
        <v>46466</v>
      </c>
      <c r="J16013" s="7">
        <v>53.37</v>
      </c>
      <c r="K16013" s="7">
        <v>54.32</v>
      </c>
      <c r="M16013" t="s">
        <v>36</v>
      </c>
      <c r="N16013" t="str">
        <f>IF(AND(PESQUISA!$B$3&lt;&gt;"",OR(PESQUISA!$B$4="TODAS",B16013=PESQUISA!$B$4),ISNUMBER(SEARCH(PESQUISA!$B$3,D16013))),ROW()-1,"")</f>
        <v/>
      </c>
    </row>
    <row r="16014" spans="1:14" x14ac:dyDescent="0.3">
      <c r="A16014" t="s">
        <v>48226</v>
      </c>
      <c r="B16014" t="s">
        <v>46460</v>
      </c>
      <c r="C16014" t="s">
        <v>48227</v>
      </c>
      <c r="D16014" t="s">
        <v>48228</v>
      </c>
      <c r="E16014" t="s">
        <v>46488</v>
      </c>
      <c r="F16014" s="7">
        <v>186.57</v>
      </c>
      <c r="G16014" t="s">
        <v>46464</v>
      </c>
      <c r="H16014" t="s">
        <v>46465</v>
      </c>
      <c r="I16014" t="s">
        <v>46466</v>
      </c>
      <c r="J16014" s="7">
        <v>132.25</v>
      </c>
      <c r="K16014" s="7">
        <v>54.32</v>
      </c>
      <c r="M16014" t="s">
        <v>36</v>
      </c>
      <c r="N16014" t="str">
        <f>IF(AND(PESQUISA!$B$3&lt;&gt;"",OR(PESQUISA!$B$4="TODAS",B16014=PESQUISA!$B$4),ISNUMBER(SEARCH(PESQUISA!$B$3,D16014))),ROW()-1,"")</f>
        <v/>
      </c>
    </row>
    <row r="16015" spans="1:14" x14ac:dyDescent="0.3">
      <c r="A16015" t="s">
        <v>48229</v>
      </c>
      <c r="B16015" t="s">
        <v>46460</v>
      </c>
      <c r="C16015" t="s">
        <v>48230</v>
      </c>
      <c r="D16015" t="s">
        <v>48231</v>
      </c>
      <c r="E16015" t="s">
        <v>60</v>
      </c>
      <c r="F16015" s="7">
        <v>36.119999999999997</v>
      </c>
      <c r="G16015" t="s">
        <v>46464</v>
      </c>
      <c r="H16015" t="s">
        <v>46465</v>
      </c>
      <c r="I16015" t="s">
        <v>46466</v>
      </c>
      <c r="J16015" s="7">
        <v>18.75</v>
      </c>
      <c r="K16015" s="7">
        <v>17.37</v>
      </c>
      <c r="M16015" t="s">
        <v>36</v>
      </c>
      <c r="N16015" t="str">
        <f>IF(AND(PESQUISA!$B$3&lt;&gt;"",OR(PESQUISA!$B$4="TODAS",B16015=PESQUISA!$B$4),ISNUMBER(SEARCH(PESQUISA!$B$3,D16015))),ROW()-1,"")</f>
        <v/>
      </c>
    </row>
    <row r="16016" spans="1:14" x14ac:dyDescent="0.3">
      <c r="A16016" t="s">
        <v>48232</v>
      </c>
      <c r="B16016" t="s">
        <v>46460</v>
      </c>
      <c r="C16016" t="s">
        <v>48233</v>
      </c>
      <c r="D16016" t="s">
        <v>48234</v>
      </c>
      <c r="E16016" t="s">
        <v>60</v>
      </c>
      <c r="F16016" s="7">
        <v>11.45</v>
      </c>
      <c r="G16016" t="s">
        <v>46464</v>
      </c>
      <c r="H16016" t="s">
        <v>46465</v>
      </c>
      <c r="I16016" t="s">
        <v>46466</v>
      </c>
      <c r="J16016" s="7">
        <v>2.23</v>
      </c>
      <c r="K16016" s="7">
        <v>9.2200000000000006</v>
      </c>
      <c r="M16016" t="s">
        <v>36</v>
      </c>
      <c r="N16016" t="str">
        <f>IF(AND(PESQUISA!$B$3&lt;&gt;"",OR(PESQUISA!$B$4="TODAS",B16016=PESQUISA!$B$4),ISNUMBER(SEARCH(PESQUISA!$B$3,D16016))),ROW()-1,"")</f>
        <v/>
      </c>
    </row>
    <row r="16017" spans="1:14" x14ac:dyDescent="0.3">
      <c r="A16017" t="s">
        <v>48235</v>
      </c>
      <c r="B16017" t="s">
        <v>46460</v>
      </c>
      <c r="C16017" t="s">
        <v>48236</v>
      </c>
      <c r="D16017" t="s">
        <v>48237</v>
      </c>
      <c r="E16017" t="s">
        <v>60</v>
      </c>
      <c r="F16017" s="7">
        <v>11.57</v>
      </c>
      <c r="G16017" t="s">
        <v>46464</v>
      </c>
      <c r="H16017" t="s">
        <v>46465</v>
      </c>
      <c r="I16017" t="s">
        <v>46466</v>
      </c>
      <c r="J16017" s="7">
        <v>2.35</v>
      </c>
      <c r="K16017" s="7">
        <v>9.2200000000000006</v>
      </c>
      <c r="M16017" t="s">
        <v>36</v>
      </c>
      <c r="N16017" t="str">
        <f>IF(AND(PESQUISA!$B$3&lt;&gt;"",OR(PESQUISA!$B$4="TODAS",B16017=PESQUISA!$B$4),ISNUMBER(SEARCH(PESQUISA!$B$3,D16017))),ROW()-1,"")</f>
        <v/>
      </c>
    </row>
    <row r="16018" spans="1:14" x14ac:dyDescent="0.3">
      <c r="A16018" t="s">
        <v>48238</v>
      </c>
      <c r="B16018" t="s">
        <v>46460</v>
      </c>
      <c r="C16018" t="s">
        <v>48239</v>
      </c>
      <c r="D16018" t="s">
        <v>48240</v>
      </c>
      <c r="E16018" t="s">
        <v>60</v>
      </c>
      <c r="F16018" s="7">
        <v>13.84</v>
      </c>
      <c r="G16018" t="s">
        <v>46464</v>
      </c>
      <c r="H16018" t="s">
        <v>46465</v>
      </c>
      <c r="I16018" t="s">
        <v>46466</v>
      </c>
      <c r="J16018" s="7">
        <v>2.98</v>
      </c>
      <c r="K16018" s="7">
        <v>10.86</v>
      </c>
      <c r="M16018" t="s">
        <v>36</v>
      </c>
      <c r="N16018" t="str">
        <f>IF(AND(PESQUISA!$B$3&lt;&gt;"",OR(PESQUISA!$B$4="TODAS",B16018=PESQUISA!$B$4),ISNUMBER(SEARCH(PESQUISA!$B$3,D16018))),ROW()-1,"")</f>
        <v/>
      </c>
    </row>
    <row r="16019" spans="1:14" x14ac:dyDescent="0.3">
      <c r="A16019" t="s">
        <v>48241</v>
      </c>
      <c r="B16019" t="s">
        <v>46460</v>
      </c>
      <c r="C16019" t="s">
        <v>48242</v>
      </c>
      <c r="D16019" t="s">
        <v>48243</v>
      </c>
      <c r="E16019" t="s">
        <v>60</v>
      </c>
      <c r="F16019" s="7">
        <v>13.53</v>
      </c>
      <c r="G16019" t="s">
        <v>46464</v>
      </c>
      <c r="H16019" t="s">
        <v>46465</v>
      </c>
      <c r="I16019" t="s">
        <v>46466</v>
      </c>
      <c r="J16019" s="7">
        <v>2.67</v>
      </c>
      <c r="K16019" s="7">
        <v>10.86</v>
      </c>
      <c r="M16019" t="s">
        <v>36</v>
      </c>
      <c r="N16019" t="str">
        <f>IF(AND(PESQUISA!$B$3&lt;&gt;"",OR(PESQUISA!$B$4="TODAS",B16019=PESQUISA!$B$4),ISNUMBER(SEARCH(PESQUISA!$B$3,D16019))),ROW()-1,"")</f>
        <v/>
      </c>
    </row>
    <row r="16020" spans="1:14" x14ac:dyDescent="0.3">
      <c r="A16020" t="s">
        <v>48244</v>
      </c>
      <c r="B16020" t="s">
        <v>46460</v>
      </c>
      <c r="C16020" t="s">
        <v>48245</v>
      </c>
      <c r="D16020" t="s">
        <v>48246</v>
      </c>
      <c r="E16020" t="s">
        <v>60</v>
      </c>
      <c r="F16020" s="7">
        <v>24.12</v>
      </c>
      <c r="G16020" t="s">
        <v>46464</v>
      </c>
      <c r="H16020" t="s">
        <v>46465</v>
      </c>
      <c r="I16020" t="s">
        <v>46466</v>
      </c>
      <c r="J16020" s="7">
        <v>4.03</v>
      </c>
      <c r="K16020" s="7">
        <v>20.09</v>
      </c>
      <c r="M16020" t="s">
        <v>36</v>
      </c>
      <c r="N16020" t="str">
        <f>IF(AND(PESQUISA!$B$3&lt;&gt;"",OR(PESQUISA!$B$4="TODAS",B16020=PESQUISA!$B$4),ISNUMBER(SEARCH(PESQUISA!$B$3,D16020))),ROW()-1,"")</f>
        <v/>
      </c>
    </row>
    <row r="16021" spans="1:14" x14ac:dyDescent="0.3">
      <c r="A16021" t="s">
        <v>48247</v>
      </c>
      <c r="B16021" t="s">
        <v>46460</v>
      </c>
      <c r="C16021" t="s">
        <v>48248</v>
      </c>
      <c r="D16021" t="s">
        <v>48249</v>
      </c>
      <c r="E16021" t="s">
        <v>60</v>
      </c>
      <c r="F16021" s="7">
        <v>31.5</v>
      </c>
      <c r="G16021" t="s">
        <v>46464</v>
      </c>
      <c r="H16021" t="s">
        <v>46465</v>
      </c>
      <c r="I16021" t="s">
        <v>46466</v>
      </c>
      <c r="J16021" s="7">
        <v>4.3499999999999996</v>
      </c>
      <c r="K16021" s="7">
        <v>27.15</v>
      </c>
      <c r="M16021" t="s">
        <v>36</v>
      </c>
      <c r="N16021" t="str">
        <f>IF(AND(PESQUISA!$B$3&lt;&gt;"",OR(PESQUISA!$B$4="TODAS",B16021=PESQUISA!$B$4),ISNUMBER(SEARCH(PESQUISA!$B$3,D16021))),ROW()-1,"")</f>
        <v/>
      </c>
    </row>
    <row r="16022" spans="1:14" x14ac:dyDescent="0.3">
      <c r="A16022" t="s">
        <v>48250</v>
      </c>
      <c r="B16022" t="s">
        <v>46460</v>
      </c>
      <c r="C16022" t="s">
        <v>48251</v>
      </c>
      <c r="D16022" t="s">
        <v>48252</v>
      </c>
      <c r="E16022" t="s">
        <v>60</v>
      </c>
      <c r="F16022" s="7">
        <v>50.99</v>
      </c>
      <c r="G16022" t="s">
        <v>46464</v>
      </c>
      <c r="H16022" t="s">
        <v>46465</v>
      </c>
      <c r="I16022" t="s">
        <v>46466</v>
      </c>
      <c r="J16022" s="7">
        <v>7.54</v>
      </c>
      <c r="K16022" s="7">
        <v>43.45</v>
      </c>
      <c r="M16022" t="s">
        <v>36</v>
      </c>
      <c r="N16022" t="str">
        <f>IF(AND(PESQUISA!$B$3&lt;&gt;"",OR(PESQUISA!$B$4="TODAS",B16022=PESQUISA!$B$4),ISNUMBER(SEARCH(PESQUISA!$B$3,D16022))),ROW()-1,"")</f>
        <v/>
      </c>
    </row>
    <row r="16023" spans="1:14" x14ac:dyDescent="0.3">
      <c r="A16023" t="s">
        <v>48253</v>
      </c>
      <c r="B16023" t="s">
        <v>46460</v>
      </c>
      <c r="C16023" t="s">
        <v>48254</v>
      </c>
      <c r="D16023" t="s">
        <v>48255</v>
      </c>
      <c r="E16023" t="s">
        <v>60</v>
      </c>
      <c r="F16023" s="7">
        <v>12.13</v>
      </c>
      <c r="G16023" t="s">
        <v>46464</v>
      </c>
      <c r="H16023" t="s">
        <v>46465</v>
      </c>
      <c r="I16023" t="s">
        <v>46466</v>
      </c>
      <c r="J16023" s="7">
        <v>2.91</v>
      </c>
      <c r="K16023" s="7">
        <v>9.2200000000000006</v>
      </c>
      <c r="M16023" t="s">
        <v>36</v>
      </c>
      <c r="N16023" t="str">
        <f>IF(AND(PESQUISA!$B$3&lt;&gt;"",OR(PESQUISA!$B$4="TODAS",B16023=PESQUISA!$B$4),ISNUMBER(SEARCH(PESQUISA!$B$3,D16023))),ROW()-1,"")</f>
        <v/>
      </c>
    </row>
    <row r="16024" spans="1:14" x14ac:dyDescent="0.3">
      <c r="A16024" t="s">
        <v>48256</v>
      </c>
      <c r="B16024" t="s">
        <v>46460</v>
      </c>
      <c r="C16024" t="s">
        <v>48257</v>
      </c>
      <c r="D16024" t="s">
        <v>48258</v>
      </c>
      <c r="E16024" t="s">
        <v>60</v>
      </c>
      <c r="F16024" s="7">
        <v>13.9</v>
      </c>
      <c r="G16024" t="s">
        <v>46464</v>
      </c>
      <c r="H16024" t="s">
        <v>46465</v>
      </c>
      <c r="I16024" t="s">
        <v>46466</v>
      </c>
      <c r="J16024" s="7">
        <v>4.68</v>
      </c>
      <c r="K16024" s="7">
        <v>9.2200000000000006</v>
      </c>
      <c r="M16024" t="s">
        <v>36</v>
      </c>
      <c r="N16024" t="str">
        <f>IF(AND(PESQUISA!$B$3&lt;&gt;"",OR(PESQUISA!$B$4="TODAS",B16024=PESQUISA!$B$4),ISNUMBER(SEARCH(PESQUISA!$B$3,D16024))),ROW()-1,"")</f>
        <v/>
      </c>
    </row>
    <row r="16025" spans="1:14" x14ac:dyDescent="0.3">
      <c r="A16025" t="s">
        <v>48259</v>
      </c>
      <c r="B16025" t="s">
        <v>46460</v>
      </c>
      <c r="C16025" t="s">
        <v>48260</v>
      </c>
      <c r="D16025" t="s">
        <v>48261</v>
      </c>
      <c r="E16025" t="s">
        <v>60</v>
      </c>
      <c r="F16025" s="7">
        <v>17.38</v>
      </c>
      <c r="G16025" t="s">
        <v>46464</v>
      </c>
      <c r="H16025" t="s">
        <v>46465</v>
      </c>
      <c r="I16025" t="s">
        <v>46466</v>
      </c>
      <c r="J16025" s="7">
        <v>6.52</v>
      </c>
      <c r="K16025" s="7">
        <v>10.86</v>
      </c>
      <c r="M16025" t="s">
        <v>36</v>
      </c>
      <c r="N16025" t="str">
        <f>IF(AND(PESQUISA!$B$3&lt;&gt;"",OR(PESQUISA!$B$4="TODAS",B16025=PESQUISA!$B$4),ISNUMBER(SEARCH(PESQUISA!$B$3,D16025))),ROW()-1,"")</f>
        <v/>
      </c>
    </row>
    <row r="16026" spans="1:14" x14ac:dyDescent="0.3">
      <c r="A16026" t="s">
        <v>48262</v>
      </c>
      <c r="B16026" t="s">
        <v>46460</v>
      </c>
      <c r="C16026" t="s">
        <v>48263</v>
      </c>
      <c r="D16026" t="s">
        <v>48264</v>
      </c>
      <c r="E16026" t="s">
        <v>60</v>
      </c>
      <c r="F16026" s="7">
        <v>33.42</v>
      </c>
      <c r="G16026" t="s">
        <v>46464</v>
      </c>
      <c r="H16026" t="s">
        <v>46465</v>
      </c>
      <c r="I16026" t="s">
        <v>46466</v>
      </c>
      <c r="J16026" s="7">
        <v>13.33</v>
      </c>
      <c r="K16026" s="7">
        <v>20.09</v>
      </c>
      <c r="M16026" t="s">
        <v>36</v>
      </c>
      <c r="N16026" t="str">
        <f>IF(AND(PESQUISA!$B$3&lt;&gt;"",OR(PESQUISA!$B$4="TODAS",B16026=PESQUISA!$B$4),ISNUMBER(SEARCH(PESQUISA!$B$3,D16026))),ROW()-1,"")</f>
        <v/>
      </c>
    </row>
    <row r="16027" spans="1:14" x14ac:dyDescent="0.3">
      <c r="A16027" t="s">
        <v>48265</v>
      </c>
      <c r="B16027" t="s">
        <v>46460</v>
      </c>
      <c r="C16027" t="s">
        <v>48266</v>
      </c>
      <c r="D16027" t="s">
        <v>48267</v>
      </c>
      <c r="E16027" t="s">
        <v>60</v>
      </c>
      <c r="F16027" s="7">
        <v>31.29</v>
      </c>
      <c r="G16027" t="s">
        <v>46464</v>
      </c>
      <c r="H16027" t="s">
        <v>46465</v>
      </c>
      <c r="I16027" t="s">
        <v>46466</v>
      </c>
      <c r="J16027" s="7">
        <v>8.48</v>
      </c>
      <c r="K16027" s="7">
        <v>22.81</v>
      </c>
      <c r="M16027" t="s">
        <v>36</v>
      </c>
      <c r="N16027" t="str">
        <f>IF(AND(PESQUISA!$B$3&lt;&gt;"",OR(PESQUISA!$B$4="TODAS",B16027=PESQUISA!$B$4),ISNUMBER(SEARCH(PESQUISA!$B$3,D16027))),ROW()-1,"")</f>
        <v/>
      </c>
    </row>
    <row r="16028" spans="1:14" x14ac:dyDescent="0.3">
      <c r="A16028" t="s">
        <v>48268</v>
      </c>
      <c r="B16028" t="s">
        <v>46460</v>
      </c>
      <c r="C16028" t="s">
        <v>48269</v>
      </c>
      <c r="D16028" t="s">
        <v>48270</v>
      </c>
      <c r="E16028" t="s">
        <v>60</v>
      </c>
      <c r="F16028" s="7">
        <v>41.19</v>
      </c>
      <c r="G16028" t="s">
        <v>46464</v>
      </c>
      <c r="H16028" t="s">
        <v>46465</v>
      </c>
      <c r="I16028" t="s">
        <v>46466</v>
      </c>
      <c r="J16028" s="7">
        <v>14.04</v>
      </c>
      <c r="K16028" s="7">
        <v>27.15</v>
      </c>
      <c r="M16028" t="s">
        <v>36</v>
      </c>
      <c r="N16028" t="str">
        <f>IF(AND(PESQUISA!$B$3&lt;&gt;"",OR(PESQUISA!$B$4="TODAS",B16028=PESQUISA!$B$4),ISNUMBER(SEARCH(PESQUISA!$B$3,D16028))),ROW()-1,"")</f>
        <v/>
      </c>
    </row>
    <row r="16029" spans="1:14" x14ac:dyDescent="0.3">
      <c r="A16029" t="s">
        <v>48271</v>
      </c>
      <c r="B16029" t="s">
        <v>46460</v>
      </c>
      <c r="C16029" t="s">
        <v>48272</v>
      </c>
      <c r="D16029" t="s">
        <v>48273</v>
      </c>
      <c r="E16029" t="s">
        <v>60</v>
      </c>
      <c r="F16029" s="7">
        <v>55.35</v>
      </c>
      <c r="G16029" t="s">
        <v>46464</v>
      </c>
      <c r="H16029" t="s">
        <v>46465</v>
      </c>
      <c r="I16029" t="s">
        <v>46466</v>
      </c>
      <c r="J16029" s="7">
        <v>18.96</v>
      </c>
      <c r="K16029" s="7">
        <v>36.39</v>
      </c>
      <c r="M16029" t="s">
        <v>36</v>
      </c>
      <c r="N16029" t="str">
        <f>IF(AND(PESQUISA!$B$3&lt;&gt;"",OR(PESQUISA!$B$4="TODAS",B16029=PESQUISA!$B$4),ISNUMBER(SEARCH(PESQUISA!$B$3,D16029))),ROW()-1,"")</f>
        <v/>
      </c>
    </row>
    <row r="16030" spans="1:14" x14ac:dyDescent="0.3">
      <c r="A16030" t="s">
        <v>48274</v>
      </c>
      <c r="B16030" t="s">
        <v>46460</v>
      </c>
      <c r="C16030" t="s">
        <v>48275</v>
      </c>
      <c r="D16030" t="s">
        <v>48276</v>
      </c>
      <c r="E16030" t="s">
        <v>60</v>
      </c>
      <c r="F16030" s="7">
        <v>66.72</v>
      </c>
      <c r="G16030" t="s">
        <v>46464</v>
      </c>
      <c r="H16030" t="s">
        <v>46465</v>
      </c>
      <c r="I16030" t="s">
        <v>46466</v>
      </c>
      <c r="J16030" s="7">
        <v>23.27</v>
      </c>
      <c r="K16030" s="7">
        <v>43.45</v>
      </c>
      <c r="M16030" t="s">
        <v>36</v>
      </c>
      <c r="N16030" t="str">
        <f>IF(AND(PESQUISA!$B$3&lt;&gt;"",OR(PESQUISA!$B$4="TODAS",B16030=PESQUISA!$B$4),ISNUMBER(SEARCH(PESQUISA!$B$3,D16030))),ROW()-1,"")</f>
        <v/>
      </c>
    </row>
    <row r="16031" spans="1:14" x14ac:dyDescent="0.3">
      <c r="A16031" t="s">
        <v>48277</v>
      </c>
      <c r="B16031" t="s">
        <v>46460</v>
      </c>
      <c r="C16031" t="s">
        <v>48278</v>
      </c>
      <c r="D16031" t="s">
        <v>48279</v>
      </c>
      <c r="E16031" t="s">
        <v>60</v>
      </c>
      <c r="F16031" s="7">
        <v>91.31</v>
      </c>
      <c r="G16031" t="s">
        <v>46464</v>
      </c>
      <c r="H16031" t="s">
        <v>46465</v>
      </c>
      <c r="I16031" t="s">
        <v>46466</v>
      </c>
      <c r="J16031" s="7">
        <v>36.99</v>
      </c>
      <c r="K16031" s="7">
        <v>54.32</v>
      </c>
      <c r="M16031" t="s">
        <v>36</v>
      </c>
      <c r="N16031" t="str">
        <f>IF(AND(PESQUISA!$B$3&lt;&gt;"",OR(PESQUISA!$B$4="TODAS",B16031=PESQUISA!$B$4),ISNUMBER(SEARCH(PESQUISA!$B$3,D16031))),ROW()-1,"")</f>
        <v/>
      </c>
    </row>
    <row r="16032" spans="1:14" x14ac:dyDescent="0.3">
      <c r="A16032" t="s">
        <v>48280</v>
      </c>
      <c r="B16032" t="s">
        <v>46460</v>
      </c>
      <c r="C16032" t="s">
        <v>48281</v>
      </c>
      <c r="D16032" t="s">
        <v>48282</v>
      </c>
      <c r="E16032" t="s">
        <v>60</v>
      </c>
      <c r="F16032" s="7">
        <v>24.26</v>
      </c>
      <c r="G16032" t="s">
        <v>46464</v>
      </c>
      <c r="H16032" t="s">
        <v>46465</v>
      </c>
      <c r="I16032" t="s">
        <v>46466</v>
      </c>
      <c r="J16032" s="7">
        <v>13.4</v>
      </c>
      <c r="K16032" s="7">
        <v>10.86</v>
      </c>
      <c r="M16032" t="s">
        <v>36</v>
      </c>
      <c r="N16032" t="str">
        <f>IF(AND(PESQUISA!$B$3&lt;&gt;"",OR(PESQUISA!$B$4="TODAS",B16032=PESQUISA!$B$4),ISNUMBER(SEARCH(PESQUISA!$B$3,D16032))),ROW()-1,"")</f>
        <v/>
      </c>
    </row>
    <row r="16033" spans="1:14" x14ac:dyDescent="0.3">
      <c r="A16033" t="s">
        <v>48283</v>
      </c>
      <c r="B16033" t="s">
        <v>46460</v>
      </c>
      <c r="C16033" t="s">
        <v>48284</v>
      </c>
      <c r="D16033" t="s">
        <v>48285</v>
      </c>
      <c r="E16033" t="s">
        <v>60</v>
      </c>
      <c r="F16033" s="7">
        <v>41.55</v>
      </c>
      <c r="G16033" t="s">
        <v>46464</v>
      </c>
      <c r="H16033" t="s">
        <v>46465</v>
      </c>
      <c r="I16033" t="s">
        <v>46466</v>
      </c>
      <c r="J16033" s="7">
        <v>25.26</v>
      </c>
      <c r="K16033" s="7">
        <v>16.29</v>
      </c>
      <c r="M16033" t="s">
        <v>36</v>
      </c>
      <c r="N16033" t="str">
        <f>IF(AND(PESQUISA!$B$3&lt;&gt;"",OR(PESQUISA!$B$4="TODAS",B16033=PESQUISA!$B$4),ISNUMBER(SEARCH(PESQUISA!$B$3,D16033))),ROW()-1,"")</f>
        <v/>
      </c>
    </row>
    <row r="16034" spans="1:14" x14ac:dyDescent="0.3">
      <c r="A16034" t="s">
        <v>48286</v>
      </c>
      <c r="B16034" t="s">
        <v>46460</v>
      </c>
      <c r="C16034" t="s">
        <v>48287</v>
      </c>
      <c r="D16034" t="s">
        <v>48288</v>
      </c>
      <c r="E16034" t="s">
        <v>60</v>
      </c>
      <c r="F16034" s="7">
        <v>49.3</v>
      </c>
      <c r="G16034" t="s">
        <v>46464</v>
      </c>
      <c r="H16034" t="s">
        <v>46465</v>
      </c>
      <c r="I16034" t="s">
        <v>46466</v>
      </c>
      <c r="J16034" s="7">
        <v>27.58</v>
      </c>
      <c r="K16034" s="7">
        <v>21.72</v>
      </c>
      <c r="M16034" t="s">
        <v>36</v>
      </c>
      <c r="N16034" t="str">
        <f>IF(AND(PESQUISA!$B$3&lt;&gt;"",OR(PESQUISA!$B$4="TODAS",B16034=PESQUISA!$B$4),ISNUMBER(SEARCH(PESQUISA!$B$3,D16034))),ROW()-1,"")</f>
        <v/>
      </c>
    </row>
    <row r="16035" spans="1:14" x14ac:dyDescent="0.3">
      <c r="A16035" t="s">
        <v>48289</v>
      </c>
      <c r="B16035" t="s">
        <v>46460</v>
      </c>
      <c r="C16035" t="s">
        <v>48290</v>
      </c>
      <c r="D16035" t="s">
        <v>48291</v>
      </c>
      <c r="E16035" t="s">
        <v>60</v>
      </c>
      <c r="F16035" s="7">
        <v>73.08</v>
      </c>
      <c r="G16035" t="s">
        <v>46464</v>
      </c>
      <c r="H16035" t="s">
        <v>46465</v>
      </c>
      <c r="I16035" t="s">
        <v>46466</v>
      </c>
      <c r="J16035" s="7">
        <v>37.78</v>
      </c>
      <c r="K16035" s="7">
        <v>35.299999999999997</v>
      </c>
      <c r="M16035" t="s">
        <v>36</v>
      </c>
      <c r="N16035" t="str">
        <f>IF(AND(PESQUISA!$B$3&lt;&gt;"",OR(PESQUISA!$B$4="TODAS",B16035=PESQUISA!$B$4),ISNUMBER(SEARCH(PESQUISA!$B$3,D16035))),ROW()-1,"")</f>
        <v/>
      </c>
    </row>
    <row r="16036" spans="1:14" x14ac:dyDescent="0.3">
      <c r="A16036" t="s">
        <v>48292</v>
      </c>
      <c r="B16036" t="s">
        <v>46460</v>
      </c>
      <c r="C16036" t="s">
        <v>48293</v>
      </c>
      <c r="D16036" t="s">
        <v>48294</v>
      </c>
      <c r="E16036" t="s">
        <v>60</v>
      </c>
      <c r="F16036" s="7">
        <v>89.03</v>
      </c>
      <c r="G16036" t="s">
        <v>46464</v>
      </c>
      <c r="H16036" t="s">
        <v>46465</v>
      </c>
      <c r="I16036" t="s">
        <v>46466</v>
      </c>
      <c r="J16036" s="7">
        <v>51.02</v>
      </c>
      <c r="K16036" s="7">
        <v>38.01</v>
      </c>
      <c r="M16036" t="s">
        <v>36</v>
      </c>
      <c r="N16036" t="str">
        <f>IF(AND(PESQUISA!$B$3&lt;&gt;"",OR(PESQUISA!$B$4="TODAS",B16036=PESQUISA!$B$4),ISNUMBER(SEARCH(PESQUISA!$B$3,D16036))),ROW()-1,"")</f>
        <v/>
      </c>
    </row>
    <row r="16037" spans="1:14" x14ac:dyDescent="0.3">
      <c r="A16037" t="s">
        <v>48295</v>
      </c>
      <c r="B16037" t="s">
        <v>46460</v>
      </c>
      <c r="C16037" t="s">
        <v>48296</v>
      </c>
      <c r="D16037" t="s">
        <v>48297</v>
      </c>
      <c r="E16037" t="s">
        <v>60</v>
      </c>
      <c r="F16037" s="7">
        <v>109.52</v>
      </c>
      <c r="G16037" t="s">
        <v>46464</v>
      </c>
      <c r="H16037" t="s">
        <v>46465</v>
      </c>
      <c r="I16037" t="s">
        <v>46466</v>
      </c>
      <c r="J16037" s="7">
        <v>66.069999999999993</v>
      </c>
      <c r="K16037" s="7">
        <v>43.45</v>
      </c>
      <c r="M16037" t="s">
        <v>36</v>
      </c>
      <c r="N16037" t="str">
        <f>IF(AND(PESQUISA!$B$3&lt;&gt;"",OR(PESQUISA!$B$4="TODAS",B16037=PESQUISA!$B$4),ISNUMBER(SEARCH(PESQUISA!$B$3,D16037))),ROW()-1,"")</f>
        <v/>
      </c>
    </row>
    <row r="16038" spans="1:14" x14ac:dyDescent="0.3">
      <c r="A16038" t="s">
        <v>48298</v>
      </c>
      <c r="B16038" t="s">
        <v>46460</v>
      </c>
      <c r="C16038" t="s">
        <v>48299</v>
      </c>
      <c r="D16038" t="s">
        <v>48300</v>
      </c>
      <c r="E16038" t="s">
        <v>60</v>
      </c>
      <c r="F16038" s="7">
        <v>157.16</v>
      </c>
      <c r="G16038" t="s">
        <v>46464</v>
      </c>
      <c r="H16038" t="s">
        <v>46465</v>
      </c>
      <c r="I16038" t="s">
        <v>46466</v>
      </c>
      <c r="J16038" s="7">
        <v>81.12</v>
      </c>
      <c r="K16038" s="7">
        <v>76.040000000000006</v>
      </c>
      <c r="M16038" t="s">
        <v>36</v>
      </c>
      <c r="N16038" t="str">
        <f>IF(AND(PESQUISA!$B$3&lt;&gt;"",OR(PESQUISA!$B$4="TODAS",B16038=PESQUISA!$B$4),ISNUMBER(SEARCH(PESQUISA!$B$3,D16038))),ROW()-1,"")</f>
        <v/>
      </c>
    </row>
    <row r="16039" spans="1:14" x14ac:dyDescent="0.3">
      <c r="A16039" t="s">
        <v>48301</v>
      </c>
      <c r="B16039" t="s">
        <v>46460</v>
      </c>
      <c r="C16039" t="s">
        <v>48302</v>
      </c>
      <c r="D16039" t="s">
        <v>48303</v>
      </c>
      <c r="E16039" t="s">
        <v>60</v>
      </c>
      <c r="F16039" s="7">
        <v>183.07</v>
      </c>
      <c r="G16039" t="s">
        <v>46464</v>
      </c>
      <c r="H16039" t="s">
        <v>46465</v>
      </c>
      <c r="I16039" t="s">
        <v>46466</v>
      </c>
      <c r="J16039" s="7">
        <v>96.16</v>
      </c>
      <c r="K16039" s="7">
        <v>86.91</v>
      </c>
      <c r="M16039" t="s">
        <v>36</v>
      </c>
      <c r="N16039" t="str">
        <f>IF(AND(PESQUISA!$B$3&lt;&gt;"",OR(PESQUISA!$B$4="TODAS",B16039=PESQUISA!$B$4),ISNUMBER(SEARCH(PESQUISA!$B$3,D16039))),ROW()-1,"")</f>
        <v/>
      </c>
    </row>
    <row r="16040" spans="1:14" x14ac:dyDescent="0.3">
      <c r="A16040" t="s">
        <v>48304</v>
      </c>
      <c r="B16040" t="s">
        <v>46460</v>
      </c>
      <c r="C16040" t="s">
        <v>48305</v>
      </c>
      <c r="D16040" t="s">
        <v>48306</v>
      </c>
      <c r="E16040" t="s">
        <v>60</v>
      </c>
      <c r="F16040" s="7">
        <v>234.9</v>
      </c>
      <c r="G16040" t="s">
        <v>46464</v>
      </c>
      <c r="H16040" t="s">
        <v>46465</v>
      </c>
      <c r="I16040" t="s">
        <v>46466</v>
      </c>
      <c r="J16040" s="7">
        <v>126.26</v>
      </c>
      <c r="K16040" s="7">
        <v>108.64</v>
      </c>
      <c r="M16040" t="s">
        <v>36</v>
      </c>
      <c r="N16040" t="str">
        <f>IF(AND(PESQUISA!$B$3&lt;&gt;"",OR(PESQUISA!$B$4="TODAS",B16040=PESQUISA!$B$4),ISNUMBER(SEARCH(PESQUISA!$B$3,D16040))),ROW()-1,"")</f>
        <v/>
      </c>
    </row>
    <row r="16041" spans="1:14" x14ac:dyDescent="0.3">
      <c r="A16041" t="s">
        <v>48307</v>
      </c>
      <c r="B16041" t="s">
        <v>46460</v>
      </c>
      <c r="C16041" t="s">
        <v>48308</v>
      </c>
      <c r="D16041" t="s">
        <v>48309</v>
      </c>
      <c r="E16041" t="s">
        <v>60</v>
      </c>
      <c r="F16041" s="7">
        <v>16.170000000000002</v>
      </c>
      <c r="G16041" t="s">
        <v>46464</v>
      </c>
      <c r="H16041" t="s">
        <v>46465</v>
      </c>
      <c r="I16041" t="s">
        <v>46466</v>
      </c>
      <c r="J16041" s="7">
        <v>6.95</v>
      </c>
      <c r="K16041" s="7">
        <v>9.2200000000000006</v>
      </c>
      <c r="M16041" t="s">
        <v>36</v>
      </c>
      <c r="N16041" t="str">
        <f>IF(AND(PESQUISA!$B$3&lt;&gt;"",OR(PESQUISA!$B$4="TODAS",B16041=PESQUISA!$B$4),ISNUMBER(SEARCH(PESQUISA!$B$3,D16041))),ROW()-1,"")</f>
        <v/>
      </c>
    </row>
    <row r="16042" spans="1:14" x14ac:dyDescent="0.3">
      <c r="A16042" t="s">
        <v>48310</v>
      </c>
      <c r="B16042" t="s">
        <v>46460</v>
      </c>
      <c r="C16042" t="s">
        <v>48311</v>
      </c>
      <c r="D16042" t="s">
        <v>48312</v>
      </c>
      <c r="E16042" t="s">
        <v>60</v>
      </c>
      <c r="F16042" s="7">
        <v>18.47</v>
      </c>
      <c r="G16042" t="s">
        <v>46464</v>
      </c>
      <c r="H16042" t="s">
        <v>46465</v>
      </c>
      <c r="I16042" t="s">
        <v>46466</v>
      </c>
      <c r="J16042" s="7">
        <v>9.25</v>
      </c>
      <c r="K16042" s="7">
        <v>9.2200000000000006</v>
      </c>
      <c r="M16042" t="s">
        <v>36</v>
      </c>
      <c r="N16042" t="str">
        <f>IF(AND(PESQUISA!$B$3&lt;&gt;"",OR(PESQUISA!$B$4="TODAS",B16042=PESQUISA!$B$4),ISNUMBER(SEARCH(PESQUISA!$B$3,D16042))),ROW()-1,"")</f>
        <v/>
      </c>
    </row>
    <row r="16043" spans="1:14" x14ac:dyDescent="0.3">
      <c r="A16043" t="s">
        <v>48313</v>
      </c>
      <c r="B16043" t="s">
        <v>46460</v>
      </c>
      <c r="C16043" t="s">
        <v>48314</v>
      </c>
      <c r="D16043" t="s">
        <v>48315</v>
      </c>
      <c r="E16043" t="s">
        <v>60</v>
      </c>
      <c r="F16043" s="7">
        <v>22.45</v>
      </c>
      <c r="G16043" t="s">
        <v>46464</v>
      </c>
      <c r="H16043" t="s">
        <v>46465</v>
      </c>
      <c r="I16043" t="s">
        <v>46466</v>
      </c>
      <c r="J16043" s="7">
        <v>13.23</v>
      </c>
      <c r="K16043" s="7">
        <v>9.2200000000000006</v>
      </c>
      <c r="M16043" t="s">
        <v>36</v>
      </c>
      <c r="N16043" t="str">
        <f>IF(AND(PESQUISA!$B$3&lt;&gt;"",OR(PESQUISA!$B$4="TODAS",B16043=PESQUISA!$B$4),ISNUMBER(SEARCH(PESQUISA!$B$3,D16043))),ROW()-1,"")</f>
        <v/>
      </c>
    </row>
    <row r="16044" spans="1:14" x14ac:dyDescent="0.3">
      <c r="A16044" t="s">
        <v>48316</v>
      </c>
      <c r="B16044" t="s">
        <v>46460</v>
      </c>
      <c r="C16044" t="s">
        <v>48317</v>
      </c>
      <c r="D16044" t="s">
        <v>48318</v>
      </c>
      <c r="E16044" t="s">
        <v>60</v>
      </c>
      <c r="F16044" s="7">
        <v>16.96</v>
      </c>
      <c r="G16044" t="s">
        <v>46464</v>
      </c>
      <c r="H16044" t="s">
        <v>46465</v>
      </c>
      <c r="I16044" t="s">
        <v>46466</v>
      </c>
      <c r="J16044" s="7">
        <v>6.1</v>
      </c>
      <c r="K16044" s="7">
        <v>10.86</v>
      </c>
      <c r="M16044" t="s">
        <v>36</v>
      </c>
      <c r="N16044" t="str">
        <f>IF(AND(PESQUISA!$B$3&lt;&gt;"",OR(PESQUISA!$B$4="TODAS",B16044=PESQUISA!$B$4),ISNUMBER(SEARCH(PESQUISA!$B$3,D16044))),ROW()-1,"")</f>
        <v/>
      </c>
    </row>
    <row r="16045" spans="1:14" x14ac:dyDescent="0.3">
      <c r="A16045" t="s">
        <v>48319</v>
      </c>
      <c r="B16045" t="s">
        <v>46460</v>
      </c>
      <c r="C16045" t="s">
        <v>48320</v>
      </c>
      <c r="D16045" t="s">
        <v>48321</v>
      </c>
      <c r="E16045" t="s">
        <v>60</v>
      </c>
      <c r="F16045" s="7">
        <v>23.18</v>
      </c>
      <c r="G16045" t="s">
        <v>46464</v>
      </c>
      <c r="H16045" t="s">
        <v>46465</v>
      </c>
      <c r="I16045" t="s">
        <v>46466</v>
      </c>
      <c r="J16045" s="7">
        <v>6.89</v>
      </c>
      <c r="K16045" s="7">
        <v>16.29</v>
      </c>
      <c r="M16045" t="s">
        <v>36</v>
      </c>
      <c r="N16045" t="str">
        <f>IF(AND(PESQUISA!$B$3&lt;&gt;"",OR(PESQUISA!$B$4="TODAS",B16045=PESQUISA!$B$4),ISNUMBER(SEARCH(PESQUISA!$B$3,D16045))),ROW()-1,"")</f>
        <v/>
      </c>
    </row>
    <row r="16046" spans="1:14" x14ac:dyDescent="0.3">
      <c r="A16046" t="s">
        <v>48322</v>
      </c>
      <c r="B16046" t="s">
        <v>46460</v>
      </c>
      <c r="C16046" t="s">
        <v>48323</v>
      </c>
      <c r="D16046" t="s">
        <v>48324</v>
      </c>
      <c r="E16046" t="s">
        <v>60</v>
      </c>
      <c r="F16046" s="7">
        <v>31.94</v>
      </c>
      <c r="G16046" t="s">
        <v>46464</v>
      </c>
      <c r="H16046" t="s">
        <v>46465</v>
      </c>
      <c r="I16046" t="s">
        <v>46466</v>
      </c>
      <c r="J16046" s="7">
        <v>10.220000000000001</v>
      </c>
      <c r="K16046" s="7">
        <v>21.72</v>
      </c>
      <c r="M16046" t="s">
        <v>36</v>
      </c>
      <c r="N16046" t="str">
        <f>IF(AND(PESQUISA!$B$3&lt;&gt;"",OR(PESQUISA!$B$4="TODAS",B16046=PESQUISA!$B$4),ISNUMBER(SEARCH(PESQUISA!$B$3,D16046))),ROW()-1,"")</f>
        <v/>
      </c>
    </row>
    <row r="16047" spans="1:14" x14ac:dyDescent="0.3">
      <c r="A16047" t="s">
        <v>48325</v>
      </c>
      <c r="B16047" t="s">
        <v>46460</v>
      </c>
      <c r="C16047" t="s">
        <v>48326</v>
      </c>
      <c r="D16047" t="s">
        <v>48327</v>
      </c>
      <c r="E16047" t="s">
        <v>60</v>
      </c>
      <c r="F16047" s="7">
        <v>51.74</v>
      </c>
      <c r="G16047" t="s">
        <v>46464</v>
      </c>
      <c r="H16047" t="s">
        <v>46465</v>
      </c>
      <c r="I16047" t="s">
        <v>46466</v>
      </c>
      <c r="J16047" s="7">
        <v>16.440000000000001</v>
      </c>
      <c r="K16047" s="7">
        <v>35.299999999999997</v>
      </c>
      <c r="M16047" t="s">
        <v>36</v>
      </c>
      <c r="N16047" t="str">
        <f>IF(AND(PESQUISA!$B$3&lt;&gt;"",OR(PESQUISA!$B$4="TODAS",B16047=PESQUISA!$B$4),ISNUMBER(SEARCH(PESQUISA!$B$3,D16047))),ROW()-1,"")</f>
        <v/>
      </c>
    </row>
    <row r="16048" spans="1:14" x14ac:dyDescent="0.3">
      <c r="A16048" t="s">
        <v>48328</v>
      </c>
      <c r="B16048" t="s">
        <v>46460</v>
      </c>
      <c r="C16048" t="s">
        <v>48329</v>
      </c>
      <c r="D16048" t="s">
        <v>48330</v>
      </c>
      <c r="E16048" t="s">
        <v>60</v>
      </c>
      <c r="F16048" s="7">
        <v>58.28</v>
      </c>
      <c r="G16048" t="s">
        <v>46464</v>
      </c>
      <c r="H16048" t="s">
        <v>46465</v>
      </c>
      <c r="I16048" t="s">
        <v>46466</v>
      </c>
      <c r="J16048" s="7">
        <v>20.27</v>
      </c>
      <c r="K16048" s="7">
        <v>38.01</v>
      </c>
      <c r="M16048" t="s">
        <v>36</v>
      </c>
      <c r="N16048" t="str">
        <f>IF(AND(PESQUISA!$B$3&lt;&gt;"",OR(PESQUISA!$B$4="TODAS",B16048=PESQUISA!$B$4),ISNUMBER(SEARCH(PESQUISA!$B$3,D16048))),ROW()-1,"")</f>
        <v/>
      </c>
    </row>
    <row r="16049" spans="1:14" x14ac:dyDescent="0.3">
      <c r="A16049" t="s">
        <v>48331</v>
      </c>
      <c r="B16049" t="s">
        <v>46460</v>
      </c>
      <c r="C16049" t="s">
        <v>48332</v>
      </c>
      <c r="D16049" t="s">
        <v>48333</v>
      </c>
      <c r="E16049" t="s">
        <v>60</v>
      </c>
      <c r="F16049" s="7">
        <v>69.78</v>
      </c>
      <c r="G16049" t="s">
        <v>46464</v>
      </c>
      <c r="H16049" t="s">
        <v>46465</v>
      </c>
      <c r="I16049" t="s">
        <v>46466</v>
      </c>
      <c r="J16049" s="7">
        <v>26.33</v>
      </c>
      <c r="K16049" s="7">
        <v>43.45</v>
      </c>
      <c r="M16049" t="s">
        <v>36</v>
      </c>
      <c r="N16049" t="str">
        <f>IF(AND(PESQUISA!$B$3&lt;&gt;"",OR(PESQUISA!$B$4="TODAS",B16049=PESQUISA!$B$4),ISNUMBER(SEARCH(PESQUISA!$B$3,D16049))),ROW()-1,"")</f>
        <v/>
      </c>
    </row>
    <row r="16050" spans="1:14" x14ac:dyDescent="0.3">
      <c r="A16050" t="s">
        <v>48334</v>
      </c>
      <c r="B16050" t="s">
        <v>46460</v>
      </c>
      <c r="C16050" t="s">
        <v>48335</v>
      </c>
      <c r="D16050" t="s">
        <v>48336</v>
      </c>
      <c r="E16050" t="s">
        <v>60</v>
      </c>
      <c r="F16050" s="7">
        <v>130.44999999999999</v>
      </c>
      <c r="G16050" t="s">
        <v>46464</v>
      </c>
      <c r="H16050" t="s">
        <v>46465</v>
      </c>
      <c r="I16050" t="s">
        <v>46466</v>
      </c>
      <c r="J16050" s="7">
        <v>54.41</v>
      </c>
      <c r="K16050" s="7">
        <v>76.040000000000006</v>
      </c>
      <c r="M16050" t="s">
        <v>36</v>
      </c>
      <c r="N16050" t="str">
        <f>IF(AND(PESQUISA!$B$3&lt;&gt;"",OR(PESQUISA!$B$4="TODAS",B16050=PESQUISA!$B$4),ISNUMBER(SEARCH(PESQUISA!$B$3,D16050))),ROW()-1,"")</f>
        <v/>
      </c>
    </row>
    <row r="16051" spans="1:14" x14ac:dyDescent="0.3">
      <c r="A16051" t="s">
        <v>48337</v>
      </c>
      <c r="B16051" t="s">
        <v>46460</v>
      </c>
      <c r="C16051" t="s">
        <v>48338</v>
      </c>
      <c r="D16051" t="s">
        <v>48339</v>
      </c>
      <c r="E16051" t="s">
        <v>60</v>
      </c>
      <c r="F16051" s="7">
        <v>152.47</v>
      </c>
      <c r="G16051" t="s">
        <v>46464</v>
      </c>
      <c r="H16051" t="s">
        <v>46465</v>
      </c>
      <c r="I16051" t="s">
        <v>46466</v>
      </c>
      <c r="J16051" s="7">
        <v>65.56</v>
      </c>
      <c r="K16051" s="7">
        <v>86.91</v>
      </c>
      <c r="M16051" t="s">
        <v>36</v>
      </c>
      <c r="N16051" t="str">
        <f>IF(AND(PESQUISA!$B$3&lt;&gt;"",OR(PESQUISA!$B$4="TODAS",B16051=PESQUISA!$B$4),ISNUMBER(SEARCH(PESQUISA!$B$3,D16051))),ROW()-1,"")</f>
        <v/>
      </c>
    </row>
    <row r="16052" spans="1:14" x14ac:dyDescent="0.3">
      <c r="A16052" t="s">
        <v>48340</v>
      </c>
      <c r="B16052" t="s">
        <v>46460</v>
      </c>
      <c r="C16052" t="s">
        <v>48341</v>
      </c>
      <c r="D16052" t="s">
        <v>48342</v>
      </c>
      <c r="E16052" t="s">
        <v>60</v>
      </c>
      <c r="F16052" s="7">
        <v>211.37</v>
      </c>
      <c r="G16052" t="s">
        <v>46464</v>
      </c>
      <c r="H16052" t="s">
        <v>46465</v>
      </c>
      <c r="I16052" t="s">
        <v>46466</v>
      </c>
      <c r="J16052" s="7">
        <v>102.73</v>
      </c>
      <c r="K16052" s="7">
        <v>108.64</v>
      </c>
      <c r="M16052" t="s">
        <v>36</v>
      </c>
      <c r="N16052" t="str">
        <f>IF(AND(PESQUISA!$B$3&lt;&gt;"",OR(PESQUISA!$B$4="TODAS",B16052=PESQUISA!$B$4),ISNUMBER(SEARCH(PESQUISA!$B$3,D16052))),ROW()-1,"")</f>
        <v/>
      </c>
    </row>
    <row r="16053" spans="1:14" x14ac:dyDescent="0.3">
      <c r="A16053" t="s">
        <v>48343</v>
      </c>
      <c r="B16053" t="s">
        <v>46460</v>
      </c>
      <c r="C16053" t="s">
        <v>48344</v>
      </c>
      <c r="D16053" t="s">
        <v>48345</v>
      </c>
      <c r="E16053" t="s">
        <v>46488</v>
      </c>
      <c r="F16053" s="7">
        <v>19.09</v>
      </c>
      <c r="G16053" t="s">
        <v>46464</v>
      </c>
      <c r="H16053" t="s">
        <v>46465</v>
      </c>
      <c r="I16053" t="s">
        <v>46466</v>
      </c>
      <c r="J16053" s="7">
        <v>5.52</v>
      </c>
      <c r="K16053" s="7">
        <v>13.57</v>
      </c>
      <c r="M16053" t="s">
        <v>36</v>
      </c>
      <c r="N16053" t="str">
        <f>IF(AND(PESQUISA!$B$3&lt;&gt;"",OR(PESQUISA!$B$4="TODAS",B16053=PESQUISA!$B$4),ISNUMBER(SEARCH(PESQUISA!$B$3,D16053))),ROW()-1,"")</f>
        <v/>
      </c>
    </row>
    <row r="16054" spans="1:14" x14ac:dyDescent="0.3">
      <c r="A16054" t="s">
        <v>48346</v>
      </c>
      <c r="B16054" t="s">
        <v>46460</v>
      </c>
      <c r="C16054" t="s">
        <v>48347</v>
      </c>
      <c r="D16054" t="s">
        <v>48348</v>
      </c>
      <c r="E16054" t="s">
        <v>46488</v>
      </c>
      <c r="F16054" s="7">
        <v>23.49</v>
      </c>
      <c r="G16054" t="s">
        <v>46464</v>
      </c>
      <c r="H16054" t="s">
        <v>46465</v>
      </c>
      <c r="I16054" t="s">
        <v>46466</v>
      </c>
      <c r="J16054" s="7">
        <v>9.92</v>
      </c>
      <c r="K16054" s="7">
        <v>13.57</v>
      </c>
      <c r="M16054" t="s">
        <v>36</v>
      </c>
      <c r="N16054" t="str">
        <f>IF(AND(PESQUISA!$B$3&lt;&gt;"",OR(PESQUISA!$B$4="TODAS",B16054=PESQUISA!$B$4),ISNUMBER(SEARCH(PESQUISA!$B$3,D16054))),ROW()-1,"")</f>
        <v/>
      </c>
    </row>
    <row r="16055" spans="1:14" x14ac:dyDescent="0.3">
      <c r="A16055" t="s">
        <v>48349</v>
      </c>
      <c r="B16055" t="s">
        <v>46460</v>
      </c>
      <c r="C16055" t="s">
        <v>48350</v>
      </c>
      <c r="D16055" t="s">
        <v>48351</v>
      </c>
      <c r="E16055" t="s">
        <v>46488</v>
      </c>
      <c r="F16055" s="7">
        <v>26.22</v>
      </c>
      <c r="G16055" t="s">
        <v>46464</v>
      </c>
      <c r="H16055" t="s">
        <v>46465</v>
      </c>
      <c r="I16055" t="s">
        <v>46466</v>
      </c>
      <c r="J16055" s="7">
        <v>12.65</v>
      </c>
      <c r="K16055" s="7">
        <v>13.57</v>
      </c>
      <c r="M16055" t="s">
        <v>36</v>
      </c>
      <c r="N16055" t="str">
        <f>IF(AND(PESQUISA!$B$3&lt;&gt;"",OR(PESQUISA!$B$4="TODAS",B16055=PESQUISA!$B$4),ISNUMBER(SEARCH(PESQUISA!$B$3,D16055))),ROW()-1,"")</f>
        <v/>
      </c>
    </row>
    <row r="16056" spans="1:14" x14ac:dyDescent="0.3">
      <c r="A16056" t="s">
        <v>48352</v>
      </c>
      <c r="B16056" t="s">
        <v>46460</v>
      </c>
      <c r="C16056" t="s">
        <v>48353</v>
      </c>
      <c r="D16056" t="s">
        <v>48354</v>
      </c>
      <c r="E16056" t="s">
        <v>46488</v>
      </c>
      <c r="F16056" s="7">
        <v>28.18</v>
      </c>
      <c r="G16056" t="s">
        <v>46464</v>
      </c>
      <c r="H16056" t="s">
        <v>46465</v>
      </c>
      <c r="I16056" t="s">
        <v>46466</v>
      </c>
      <c r="J16056" s="7">
        <v>14.61</v>
      </c>
      <c r="K16056" s="7">
        <v>13.57</v>
      </c>
      <c r="M16056" t="s">
        <v>36</v>
      </c>
      <c r="N16056" t="str">
        <f>IF(AND(PESQUISA!$B$3&lt;&gt;"",OR(PESQUISA!$B$4="TODAS",B16056=PESQUISA!$B$4),ISNUMBER(SEARCH(PESQUISA!$B$3,D16056))),ROW()-1,"")</f>
        <v/>
      </c>
    </row>
    <row r="16057" spans="1:14" x14ac:dyDescent="0.3">
      <c r="A16057" t="s">
        <v>48355</v>
      </c>
      <c r="B16057" t="s">
        <v>46460</v>
      </c>
      <c r="C16057" t="s">
        <v>48356</v>
      </c>
      <c r="D16057" t="s">
        <v>48357</v>
      </c>
      <c r="E16057" t="s">
        <v>46488</v>
      </c>
      <c r="F16057" s="7">
        <v>15.71</v>
      </c>
      <c r="G16057" t="s">
        <v>46464</v>
      </c>
      <c r="H16057" t="s">
        <v>46465</v>
      </c>
      <c r="I16057" t="s">
        <v>46466</v>
      </c>
      <c r="J16057" s="7">
        <v>4.8499999999999996</v>
      </c>
      <c r="K16057" s="7">
        <v>10.86</v>
      </c>
      <c r="M16057" t="s">
        <v>36</v>
      </c>
      <c r="N16057" t="str">
        <f>IF(AND(PESQUISA!$B$3&lt;&gt;"",OR(PESQUISA!$B$4="TODAS",B16057=PESQUISA!$B$4),ISNUMBER(SEARCH(PESQUISA!$B$3,D16057))),ROW()-1,"")</f>
        <v/>
      </c>
    </row>
    <row r="16058" spans="1:14" x14ac:dyDescent="0.3">
      <c r="A16058" t="s">
        <v>48358</v>
      </c>
      <c r="B16058" t="s">
        <v>46460</v>
      </c>
      <c r="C16058" t="s">
        <v>48359</v>
      </c>
      <c r="D16058" t="s">
        <v>48360</v>
      </c>
      <c r="E16058" t="s">
        <v>46488</v>
      </c>
      <c r="F16058" s="7">
        <v>11.28</v>
      </c>
      <c r="G16058" t="s">
        <v>46464</v>
      </c>
      <c r="H16058" t="s">
        <v>46465</v>
      </c>
      <c r="I16058" t="s">
        <v>46466</v>
      </c>
      <c r="J16058" s="7">
        <v>3.14</v>
      </c>
      <c r="K16058" s="7">
        <v>8.14</v>
      </c>
      <c r="M16058" t="s">
        <v>36</v>
      </c>
      <c r="N16058" t="str">
        <f>IF(AND(PESQUISA!$B$3&lt;&gt;"",OR(PESQUISA!$B$4="TODAS",B16058=PESQUISA!$B$4),ISNUMBER(SEARCH(PESQUISA!$B$3,D16058))),ROW()-1,"")</f>
        <v/>
      </c>
    </row>
    <row r="16059" spans="1:14" x14ac:dyDescent="0.3">
      <c r="A16059" t="s">
        <v>48361</v>
      </c>
      <c r="B16059" t="s">
        <v>46460</v>
      </c>
      <c r="C16059" t="s">
        <v>48362</v>
      </c>
      <c r="D16059" t="s">
        <v>48363</v>
      </c>
      <c r="E16059" t="s">
        <v>46488</v>
      </c>
      <c r="F16059" s="7">
        <v>3.87</v>
      </c>
      <c r="G16059" t="s">
        <v>46464</v>
      </c>
      <c r="H16059" t="s">
        <v>46465</v>
      </c>
      <c r="I16059" t="s">
        <v>46466</v>
      </c>
      <c r="J16059" s="7">
        <v>2.25</v>
      </c>
      <c r="K16059" s="7">
        <v>1.62</v>
      </c>
      <c r="M16059" t="s">
        <v>36</v>
      </c>
      <c r="N16059" t="str">
        <f>IF(AND(PESQUISA!$B$3&lt;&gt;"",OR(PESQUISA!$B$4="TODAS",B16059=PESQUISA!$B$4),ISNUMBER(SEARCH(PESQUISA!$B$3,D16059))),ROW()-1,"")</f>
        <v/>
      </c>
    </row>
    <row r="16060" spans="1:14" x14ac:dyDescent="0.3">
      <c r="A16060" t="s">
        <v>48364</v>
      </c>
      <c r="B16060" t="s">
        <v>46460</v>
      </c>
      <c r="C16060" t="s">
        <v>48365</v>
      </c>
      <c r="D16060" t="s">
        <v>48366</v>
      </c>
      <c r="E16060" t="s">
        <v>46488</v>
      </c>
      <c r="F16060" s="7">
        <v>3.89</v>
      </c>
      <c r="G16060" t="s">
        <v>46464</v>
      </c>
      <c r="H16060" t="s">
        <v>46465</v>
      </c>
      <c r="I16060" t="s">
        <v>46466</v>
      </c>
      <c r="J16060" s="7">
        <v>2.27</v>
      </c>
      <c r="K16060" s="7">
        <v>1.62</v>
      </c>
      <c r="M16060" t="s">
        <v>36</v>
      </c>
      <c r="N16060" t="str">
        <f>IF(AND(PESQUISA!$B$3&lt;&gt;"",OR(PESQUISA!$B$4="TODAS",B16060=PESQUISA!$B$4),ISNUMBER(SEARCH(PESQUISA!$B$3,D16060))),ROW()-1,"")</f>
        <v/>
      </c>
    </row>
    <row r="16061" spans="1:14" x14ac:dyDescent="0.3">
      <c r="A16061" t="s">
        <v>48367</v>
      </c>
      <c r="B16061" t="s">
        <v>46460</v>
      </c>
      <c r="C16061" t="s">
        <v>48368</v>
      </c>
      <c r="D16061" t="s">
        <v>48369</v>
      </c>
      <c r="E16061" t="s">
        <v>60</v>
      </c>
      <c r="F16061" s="7">
        <v>5.04</v>
      </c>
      <c r="G16061" t="s">
        <v>46464</v>
      </c>
      <c r="H16061" t="s">
        <v>46465</v>
      </c>
      <c r="I16061" t="s">
        <v>46466</v>
      </c>
      <c r="J16061" s="7">
        <v>2.06</v>
      </c>
      <c r="K16061" s="7">
        <v>2.98</v>
      </c>
      <c r="M16061" t="s">
        <v>36</v>
      </c>
      <c r="N16061" t="str">
        <f>IF(AND(PESQUISA!$B$3&lt;&gt;"",OR(PESQUISA!$B$4="TODAS",B16061=PESQUISA!$B$4),ISNUMBER(SEARCH(PESQUISA!$B$3,D16061))),ROW()-1,"")</f>
        <v/>
      </c>
    </row>
    <row r="16062" spans="1:14" x14ac:dyDescent="0.3">
      <c r="A16062" t="s">
        <v>48370</v>
      </c>
      <c r="B16062" t="s">
        <v>46460</v>
      </c>
      <c r="C16062" t="s">
        <v>48371</v>
      </c>
      <c r="D16062" t="s">
        <v>48372</v>
      </c>
      <c r="E16062" t="s">
        <v>60</v>
      </c>
      <c r="F16062" s="7">
        <v>6.35</v>
      </c>
      <c r="G16062" t="s">
        <v>46464</v>
      </c>
      <c r="H16062" t="s">
        <v>46465</v>
      </c>
      <c r="I16062" t="s">
        <v>46466</v>
      </c>
      <c r="J16062" s="7">
        <v>3.1</v>
      </c>
      <c r="K16062" s="7">
        <v>3.25</v>
      </c>
      <c r="M16062" t="s">
        <v>36</v>
      </c>
      <c r="N16062" t="str">
        <f>IF(AND(PESQUISA!$B$3&lt;&gt;"",OR(PESQUISA!$B$4="TODAS",B16062=PESQUISA!$B$4),ISNUMBER(SEARCH(PESQUISA!$B$3,D16062))),ROW()-1,"")</f>
        <v/>
      </c>
    </row>
    <row r="16063" spans="1:14" x14ac:dyDescent="0.3">
      <c r="A16063" t="s">
        <v>48373</v>
      </c>
      <c r="B16063" t="s">
        <v>46460</v>
      </c>
      <c r="C16063" t="s">
        <v>48374</v>
      </c>
      <c r="D16063" t="s">
        <v>48375</v>
      </c>
      <c r="E16063" t="s">
        <v>60</v>
      </c>
      <c r="F16063" s="7">
        <v>12.68</v>
      </c>
      <c r="G16063" t="s">
        <v>46464</v>
      </c>
      <c r="H16063" t="s">
        <v>46465</v>
      </c>
      <c r="I16063" t="s">
        <v>46466</v>
      </c>
      <c r="J16063" s="7">
        <v>9.16</v>
      </c>
      <c r="K16063" s="7">
        <v>3.52</v>
      </c>
      <c r="M16063" t="s">
        <v>36</v>
      </c>
      <c r="N16063" t="str">
        <f>IF(AND(PESQUISA!$B$3&lt;&gt;"",OR(PESQUISA!$B$4="TODAS",B16063=PESQUISA!$B$4),ISNUMBER(SEARCH(PESQUISA!$B$3,D16063))),ROW()-1,"")</f>
        <v/>
      </c>
    </row>
    <row r="16064" spans="1:14" x14ac:dyDescent="0.3">
      <c r="A16064" t="s">
        <v>48376</v>
      </c>
      <c r="B16064" t="s">
        <v>46460</v>
      </c>
      <c r="C16064" t="s">
        <v>48377</v>
      </c>
      <c r="D16064" t="s">
        <v>48378</v>
      </c>
      <c r="E16064" t="s">
        <v>60</v>
      </c>
      <c r="F16064" s="7">
        <v>16.5</v>
      </c>
      <c r="G16064" t="s">
        <v>46464</v>
      </c>
      <c r="H16064" t="s">
        <v>46465</v>
      </c>
      <c r="I16064" t="s">
        <v>46466</v>
      </c>
      <c r="J16064" s="7">
        <v>12.7</v>
      </c>
      <c r="K16064" s="7">
        <v>3.8</v>
      </c>
      <c r="M16064" t="s">
        <v>36</v>
      </c>
      <c r="N16064" t="str">
        <f>IF(AND(PESQUISA!$B$3&lt;&gt;"",OR(PESQUISA!$B$4="TODAS",B16064=PESQUISA!$B$4),ISNUMBER(SEARCH(PESQUISA!$B$3,D16064))),ROW()-1,"")</f>
        <v/>
      </c>
    </row>
    <row r="16065" spans="1:14" x14ac:dyDescent="0.3">
      <c r="A16065" t="s">
        <v>48379</v>
      </c>
      <c r="B16065" t="s">
        <v>46460</v>
      </c>
      <c r="C16065" t="s">
        <v>48380</v>
      </c>
      <c r="D16065" t="s">
        <v>48381</v>
      </c>
      <c r="E16065" t="s">
        <v>60</v>
      </c>
      <c r="F16065" s="7">
        <v>4.66</v>
      </c>
      <c r="G16065" t="s">
        <v>46464</v>
      </c>
      <c r="H16065" t="s">
        <v>46465</v>
      </c>
      <c r="I16065" t="s">
        <v>46466</v>
      </c>
      <c r="J16065" s="7">
        <v>1.96</v>
      </c>
      <c r="K16065" s="7">
        <v>2.7</v>
      </c>
      <c r="M16065" t="s">
        <v>36</v>
      </c>
      <c r="N16065" t="str">
        <f>IF(AND(PESQUISA!$B$3&lt;&gt;"",OR(PESQUISA!$B$4="TODAS",B16065=PESQUISA!$B$4),ISNUMBER(SEARCH(PESQUISA!$B$3,D16065))),ROW()-1,"")</f>
        <v/>
      </c>
    </row>
    <row r="16066" spans="1:14" x14ac:dyDescent="0.3">
      <c r="A16066" t="s">
        <v>48382</v>
      </c>
      <c r="B16066" t="s">
        <v>46460</v>
      </c>
      <c r="C16066" t="s">
        <v>48383</v>
      </c>
      <c r="D16066" t="s">
        <v>48384</v>
      </c>
      <c r="E16066" t="s">
        <v>60</v>
      </c>
      <c r="F16066" s="7">
        <v>6.24</v>
      </c>
      <c r="G16066" t="s">
        <v>46464</v>
      </c>
      <c r="H16066" t="s">
        <v>46465</v>
      </c>
      <c r="I16066" t="s">
        <v>46466</v>
      </c>
      <c r="J16066" s="7">
        <v>3.26</v>
      </c>
      <c r="K16066" s="7">
        <v>2.98</v>
      </c>
      <c r="M16066" t="s">
        <v>36</v>
      </c>
      <c r="N16066" t="str">
        <f>IF(AND(PESQUISA!$B$3&lt;&gt;"",OR(PESQUISA!$B$4="TODAS",B16066=PESQUISA!$B$4),ISNUMBER(SEARCH(PESQUISA!$B$3,D16066))),ROW()-1,"")</f>
        <v/>
      </c>
    </row>
    <row r="16067" spans="1:14" x14ac:dyDescent="0.3">
      <c r="A16067" t="s">
        <v>48385</v>
      </c>
      <c r="B16067" t="s">
        <v>46460</v>
      </c>
      <c r="C16067" t="s">
        <v>48386</v>
      </c>
      <c r="D16067" t="s">
        <v>48387</v>
      </c>
      <c r="E16067" t="s">
        <v>60</v>
      </c>
      <c r="F16067" s="7">
        <v>6.87</v>
      </c>
      <c r="G16067" t="s">
        <v>46464</v>
      </c>
      <c r="H16067" t="s">
        <v>46465</v>
      </c>
      <c r="I16067" t="s">
        <v>46466</v>
      </c>
      <c r="J16067" s="7">
        <v>3.62</v>
      </c>
      <c r="K16067" s="7">
        <v>3.25</v>
      </c>
      <c r="M16067" t="s">
        <v>36</v>
      </c>
      <c r="N16067" t="str">
        <f>IF(AND(PESQUISA!$B$3&lt;&gt;"",OR(PESQUISA!$B$4="TODAS",B16067=PESQUISA!$B$4),ISNUMBER(SEARCH(PESQUISA!$B$3,D16067))),ROW()-1,"")</f>
        <v/>
      </c>
    </row>
    <row r="16068" spans="1:14" x14ac:dyDescent="0.3">
      <c r="A16068" t="s">
        <v>48388</v>
      </c>
      <c r="B16068" t="s">
        <v>46460</v>
      </c>
      <c r="C16068" t="s">
        <v>48389</v>
      </c>
      <c r="D16068" t="s">
        <v>48390</v>
      </c>
      <c r="E16068" t="s">
        <v>60</v>
      </c>
      <c r="F16068" s="7">
        <v>10.35</v>
      </c>
      <c r="G16068" t="s">
        <v>46464</v>
      </c>
      <c r="H16068" t="s">
        <v>46465</v>
      </c>
      <c r="I16068" t="s">
        <v>46466</v>
      </c>
      <c r="J16068" s="7">
        <v>6.83</v>
      </c>
      <c r="K16068" s="7">
        <v>3.52</v>
      </c>
      <c r="M16068" t="s">
        <v>36</v>
      </c>
      <c r="N16068" t="str">
        <f>IF(AND(PESQUISA!$B$3&lt;&gt;"",OR(PESQUISA!$B$4="TODAS",B16068=PESQUISA!$B$4),ISNUMBER(SEARCH(PESQUISA!$B$3,D16068))),ROW()-1,"")</f>
        <v/>
      </c>
    </row>
    <row r="16069" spans="1:14" x14ac:dyDescent="0.3">
      <c r="A16069" t="s">
        <v>48391</v>
      </c>
      <c r="B16069" t="s">
        <v>46460</v>
      </c>
      <c r="C16069" t="s">
        <v>48392</v>
      </c>
      <c r="D16069" t="s">
        <v>48393</v>
      </c>
      <c r="E16069" t="s">
        <v>60</v>
      </c>
      <c r="F16069" s="7">
        <v>15.53</v>
      </c>
      <c r="G16069" t="s">
        <v>46464</v>
      </c>
      <c r="H16069" t="s">
        <v>46465</v>
      </c>
      <c r="I16069" t="s">
        <v>46466</v>
      </c>
      <c r="J16069" s="7">
        <v>11.73</v>
      </c>
      <c r="K16069" s="7">
        <v>3.8</v>
      </c>
      <c r="M16069" t="s">
        <v>36</v>
      </c>
      <c r="N16069" t="str">
        <f>IF(AND(PESQUISA!$B$3&lt;&gt;"",OR(PESQUISA!$B$4="TODAS",B16069=PESQUISA!$B$4),ISNUMBER(SEARCH(PESQUISA!$B$3,D16069))),ROW()-1,"")</f>
        <v/>
      </c>
    </row>
    <row r="16070" spans="1:14" x14ac:dyDescent="0.3">
      <c r="A16070" t="s">
        <v>48394</v>
      </c>
      <c r="B16070" t="s">
        <v>46460</v>
      </c>
      <c r="C16070" t="s">
        <v>48395</v>
      </c>
      <c r="D16070" t="s">
        <v>48396</v>
      </c>
      <c r="E16070" t="s">
        <v>46488</v>
      </c>
      <c r="F16070" s="7">
        <v>12.23</v>
      </c>
      <c r="G16070" t="s">
        <v>46464</v>
      </c>
      <c r="H16070" t="s">
        <v>46465</v>
      </c>
      <c r="I16070" t="s">
        <v>46466</v>
      </c>
      <c r="J16070" s="7">
        <v>9.5299999999999994</v>
      </c>
      <c r="K16070" s="7">
        <v>2.7</v>
      </c>
      <c r="M16070" t="s">
        <v>36</v>
      </c>
      <c r="N16070" t="str">
        <f>IF(AND(PESQUISA!$B$3&lt;&gt;"",OR(PESQUISA!$B$4="TODAS",B16070=PESQUISA!$B$4),ISNUMBER(SEARCH(PESQUISA!$B$3,D16070))),ROW()-1,"")</f>
        <v/>
      </c>
    </row>
    <row r="16071" spans="1:14" x14ac:dyDescent="0.3">
      <c r="A16071" t="s">
        <v>48397</v>
      </c>
      <c r="B16071" t="s">
        <v>46460</v>
      </c>
      <c r="C16071" t="s">
        <v>48398</v>
      </c>
      <c r="D16071" t="s">
        <v>48399</v>
      </c>
      <c r="E16071" t="s">
        <v>46488</v>
      </c>
      <c r="F16071" s="7">
        <v>45.08</v>
      </c>
      <c r="G16071" t="s">
        <v>46464</v>
      </c>
      <c r="H16071" t="s">
        <v>46465</v>
      </c>
      <c r="I16071" t="s">
        <v>46466</v>
      </c>
      <c r="J16071" s="7">
        <v>34.22</v>
      </c>
      <c r="K16071" s="7">
        <v>10.86</v>
      </c>
      <c r="M16071" t="s">
        <v>36</v>
      </c>
      <c r="N16071" t="str">
        <f>IF(AND(PESQUISA!$B$3&lt;&gt;"",OR(PESQUISA!$B$4="TODAS",B16071=PESQUISA!$B$4),ISNUMBER(SEARCH(PESQUISA!$B$3,D16071))),ROW()-1,"")</f>
        <v/>
      </c>
    </row>
    <row r="16072" spans="1:14" x14ac:dyDescent="0.3">
      <c r="A16072" t="s">
        <v>48400</v>
      </c>
      <c r="B16072" t="s">
        <v>46460</v>
      </c>
      <c r="C16072" t="s">
        <v>48401</v>
      </c>
      <c r="D16072" t="s">
        <v>48402</v>
      </c>
      <c r="E16072" t="s">
        <v>46488</v>
      </c>
      <c r="F16072" s="7">
        <v>9.19</v>
      </c>
      <c r="G16072" t="s">
        <v>46464</v>
      </c>
      <c r="H16072" t="s">
        <v>46465</v>
      </c>
      <c r="I16072" t="s">
        <v>46466</v>
      </c>
      <c r="J16072" s="7">
        <v>3.77</v>
      </c>
      <c r="K16072" s="7">
        <v>5.42</v>
      </c>
      <c r="M16072" t="s">
        <v>36</v>
      </c>
      <c r="N16072" t="str">
        <f>IF(AND(PESQUISA!$B$3&lt;&gt;"",OR(PESQUISA!$B$4="TODAS",B16072=PESQUISA!$B$4),ISNUMBER(SEARCH(PESQUISA!$B$3,D16072))),ROW()-1,"")</f>
        <v/>
      </c>
    </row>
    <row r="16073" spans="1:14" x14ac:dyDescent="0.3">
      <c r="A16073" t="s">
        <v>48403</v>
      </c>
      <c r="B16073" t="s">
        <v>46460</v>
      </c>
      <c r="C16073" t="s">
        <v>48404</v>
      </c>
      <c r="D16073" t="s">
        <v>48405</v>
      </c>
      <c r="E16073" t="s">
        <v>46488</v>
      </c>
      <c r="F16073" s="7">
        <v>17.899999999999999</v>
      </c>
      <c r="G16073" t="s">
        <v>46464</v>
      </c>
      <c r="H16073" t="s">
        <v>46465</v>
      </c>
      <c r="I16073" t="s">
        <v>46466</v>
      </c>
      <c r="J16073" s="7">
        <v>7.04</v>
      </c>
      <c r="K16073" s="7">
        <v>10.86</v>
      </c>
      <c r="M16073" t="s">
        <v>36</v>
      </c>
      <c r="N16073" t="str">
        <f>IF(AND(PESQUISA!$B$3&lt;&gt;"",OR(PESQUISA!$B$4="TODAS",B16073=PESQUISA!$B$4),ISNUMBER(SEARCH(PESQUISA!$B$3,D16073))),ROW()-1,"")</f>
        <v/>
      </c>
    </row>
    <row r="16074" spans="1:14" x14ac:dyDescent="0.3">
      <c r="A16074" t="s">
        <v>48406</v>
      </c>
      <c r="B16074" t="s">
        <v>46460</v>
      </c>
      <c r="C16074" t="s">
        <v>48407</v>
      </c>
      <c r="D16074" t="s">
        <v>48408</v>
      </c>
      <c r="E16074" t="s">
        <v>46488</v>
      </c>
      <c r="F16074" s="7">
        <v>31.72</v>
      </c>
      <c r="G16074" t="s">
        <v>46464</v>
      </c>
      <c r="H16074" t="s">
        <v>46465</v>
      </c>
      <c r="I16074" t="s">
        <v>46466</v>
      </c>
      <c r="J16074" s="7">
        <v>10</v>
      </c>
      <c r="K16074" s="7">
        <v>21.72</v>
      </c>
      <c r="M16074" t="s">
        <v>36</v>
      </c>
      <c r="N16074" t="str">
        <f>IF(AND(PESQUISA!$B$3&lt;&gt;"",OR(PESQUISA!$B$4="TODAS",B16074=PESQUISA!$B$4),ISNUMBER(SEARCH(PESQUISA!$B$3,D16074))),ROW()-1,"")</f>
        <v/>
      </c>
    </row>
    <row r="16075" spans="1:14" x14ac:dyDescent="0.3">
      <c r="A16075" t="s">
        <v>48409</v>
      </c>
      <c r="B16075" t="s">
        <v>46460</v>
      </c>
      <c r="C16075" t="s">
        <v>48410</v>
      </c>
      <c r="D16075" t="s">
        <v>48411</v>
      </c>
      <c r="E16075" t="s">
        <v>46626</v>
      </c>
      <c r="F16075" s="7">
        <v>64.84</v>
      </c>
      <c r="G16075" t="s">
        <v>46464</v>
      </c>
      <c r="H16075" t="s">
        <v>46465</v>
      </c>
      <c r="I16075" t="s">
        <v>46466</v>
      </c>
      <c r="J16075" s="7">
        <v>43.12</v>
      </c>
      <c r="K16075" s="7">
        <v>21.72</v>
      </c>
      <c r="M16075" t="s">
        <v>36</v>
      </c>
      <c r="N16075" t="str">
        <f>IF(AND(PESQUISA!$B$3&lt;&gt;"",OR(PESQUISA!$B$4="TODAS",B16075=PESQUISA!$B$4),ISNUMBER(SEARCH(PESQUISA!$B$3,D16075))),ROW()-1,"")</f>
        <v/>
      </c>
    </row>
    <row r="16076" spans="1:14" x14ac:dyDescent="0.3">
      <c r="A16076" t="s">
        <v>48412</v>
      </c>
      <c r="B16076" t="s">
        <v>46460</v>
      </c>
      <c r="C16076" t="s">
        <v>48413</v>
      </c>
      <c r="D16076" t="s">
        <v>48414</v>
      </c>
      <c r="E16076" t="s">
        <v>46488</v>
      </c>
      <c r="F16076" s="7">
        <v>9.7899999999999991</v>
      </c>
      <c r="G16076" t="s">
        <v>46464</v>
      </c>
      <c r="H16076" t="s">
        <v>46465</v>
      </c>
      <c r="I16076" t="s">
        <v>46466</v>
      </c>
      <c r="J16076" s="7">
        <v>1.1100000000000001</v>
      </c>
      <c r="K16076" s="7">
        <v>8.68</v>
      </c>
      <c r="M16076" t="s">
        <v>36</v>
      </c>
      <c r="N16076" t="str">
        <f>IF(AND(PESQUISA!$B$3&lt;&gt;"",OR(PESQUISA!$B$4="TODAS",B16076=PESQUISA!$B$4),ISNUMBER(SEARCH(PESQUISA!$B$3,D16076))),ROW()-1,"")</f>
        <v/>
      </c>
    </row>
    <row r="16077" spans="1:14" x14ac:dyDescent="0.3">
      <c r="A16077" t="s">
        <v>48415</v>
      </c>
      <c r="B16077" t="s">
        <v>46460</v>
      </c>
      <c r="C16077" t="s">
        <v>48416</v>
      </c>
      <c r="D16077" t="s">
        <v>48417</v>
      </c>
      <c r="E16077" t="s">
        <v>46488</v>
      </c>
      <c r="F16077" s="7">
        <v>167.65</v>
      </c>
      <c r="G16077" t="s">
        <v>46464</v>
      </c>
      <c r="H16077" t="s">
        <v>46465</v>
      </c>
      <c r="I16077" t="s">
        <v>46466</v>
      </c>
      <c r="J16077" s="7">
        <v>151.36000000000001</v>
      </c>
      <c r="K16077" s="7">
        <v>16.29</v>
      </c>
      <c r="M16077" t="s">
        <v>36</v>
      </c>
      <c r="N16077" t="str">
        <f>IF(AND(PESQUISA!$B$3&lt;&gt;"",OR(PESQUISA!$B$4="TODAS",B16077=PESQUISA!$B$4),ISNUMBER(SEARCH(PESQUISA!$B$3,D16077))),ROW()-1,"")</f>
        <v/>
      </c>
    </row>
    <row r="16078" spans="1:14" x14ac:dyDescent="0.3">
      <c r="A16078" t="s">
        <v>48418</v>
      </c>
      <c r="B16078" t="s">
        <v>46460</v>
      </c>
      <c r="C16078" t="s">
        <v>48419</v>
      </c>
      <c r="D16078" t="s">
        <v>48420</v>
      </c>
      <c r="E16078" t="s">
        <v>46488</v>
      </c>
      <c r="F16078" s="7">
        <v>173.43</v>
      </c>
      <c r="G16078" t="s">
        <v>46464</v>
      </c>
      <c r="H16078" t="s">
        <v>46465</v>
      </c>
      <c r="I16078" t="s">
        <v>46466</v>
      </c>
      <c r="J16078" s="7">
        <v>151.71</v>
      </c>
      <c r="K16078" s="7">
        <v>21.72</v>
      </c>
      <c r="M16078" t="s">
        <v>36</v>
      </c>
      <c r="N16078" t="str">
        <f>IF(AND(PESQUISA!$B$3&lt;&gt;"",OR(PESQUISA!$B$4="TODAS",B16078=PESQUISA!$B$4),ISNUMBER(SEARCH(PESQUISA!$B$3,D16078))),ROW()-1,"")</f>
        <v/>
      </c>
    </row>
    <row r="16079" spans="1:14" x14ac:dyDescent="0.3">
      <c r="A16079" t="s">
        <v>48421</v>
      </c>
      <c r="B16079" t="s">
        <v>46460</v>
      </c>
      <c r="C16079" t="s">
        <v>48422</v>
      </c>
      <c r="D16079" t="s">
        <v>48423</v>
      </c>
      <c r="E16079" t="s">
        <v>46488</v>
      </c>
      <c r="F16079" s="7">
        <v>99.5</v>
      </c>
      <c r="G16079" t="s">
        <v>46464</v>
      </c>
      <c r="H16079" t="s">
        <v>46465</v>
      </c>
      <c r="I16079" t="s">
        <v>46466</v>
      </c>
      <c r="J16079" s="7">
        <v>77.78</v>
      </c>
      <c r="K16079" s="7">
        <v>21.72</v>
      </c>
      <c r="M16079" t="s">
        <v>36</v>
      </c>
      <c r="N16079" t="str">
        <f>IF(AND(PESQUISA!$B$3&lt;&gt;"",OR(PESQUISA!$B$4="TODAS",B16079=PESQUISA!$B$4),ISNUMBER(SEARCH(PESQUISA!$B$3,D16079))),ROW()-1,"")</f>
        <v/>
      </c>
    </row>
    <row r="16080" spans="1:14" x14ac:dyDescent="0.3">
      <c r="A16080" t="s">
        <v>48424</v>
      </c>
      <c r="B16080" t="s">
        <v>46460</v>
      </c>
      <c r="C16080" t="s">
        <v>48425</v>
      </c>
      <c r="D16080" t="s">
        <v>48426</v>
      </c>
      <c r="E16080" t="s">
        <v>46488</v>
      </c>
      <c r="F16080" s="7">
        <v>107.13</v>
      </c>
      <c r="G16080" t="s">
        <v>46464</v>
      </c>
      <c r="H16080" t="s">
        <v>46465</v>
      </c>
      <c r="I16080" t="s">
        <v>46466</v>
      </c>
      <c r="J16080" s="7">
        <v>79.98</v>
      </c>
      <c r="K16080" s="7">
        <v>27.15</v>
      </c>
      <c r="M16080" t="s">
        <v>36</v>
      </c>
      <c r="N16080" t="str">
        <f>IF(AND(PESQUISA!$B$3&lt;&gt;"",OR(PESQUISA!$B$4="TODAS",B16080=PESQUISA!$B$4),ISNUMBER(SEARCH(PESQUISA!$B$3,D16080))),ROW()-1,"")</f>
        <v/>
      </c>
    </row>
    <row r="16081" spans="1:14" x14ac:dyDescent="0.3">
      <c r="A16081" t="s">
        <v>48427</v>
      </c>
      <c r="B16081" t="s">
        <v>46460</v>
      </c>
      <c r="C16081" t="s">
        <v>48428</v>
      </c>
      <c r="D16081" t="s">
        <v>48429</v>
      </c>
      <c r="E16081" t="s">
        <v>46488</v>
      </c>
      <c r="F16081" s="7">
        <v>61.3</v>
      </c>
      <c r="G16081" t="s">
        <v>46464</v>
      </c>
      <c r="H16081" t="s">
        <v>46465</v>
      </c>
      <c r="I16081" t="s">
        <v>46466</v>
      </c>
      <c r="J16081" s="7">
        <v>39.58</v>
      </c>
      <c r="K16081" s="7">
        <v>21.72</v>
      </c>
      <c r="M16081" t="s">
        <v>36</v>
      </c>
      <c r="N16081" t="str">
        <f>IF(AND(PESQUISA!$B$3&lt;&gt;"",OR(PESQUISA!$B$4="TODAS",B16081=PESQUISA!$B$4),ISNUMBER(SEARCH(PESQUISA!$B$3,D16081))),ROW()-1,"")</f>
        <v/>
      </c>
    </row>
    <row r="16082" spans="1:14" x14ac:dyDescent="0.3">
      <c r="A16082" t="s">
        <v>48430</v>
      </c>
      <c r="B16082" t="s">
        <v>46460</v>
      </c>
      <c r="C16082" t="s">
        <v>48431</v>
      </c>
      <c r="D16082" t="s">
        <v>48432</v>
      </c>
      <c r="E16082" t="s">
        <v>46488</v>
      </c>
      <c r="F16082" s="7">
        <v>58.19</v>
      </c>
      <c r="G16082" t="s">
        <v>46464</v>
      </c>
      <c r="H16082" t="s">
        <v>46465</v>
      </c>
      <c r="I16082" t="s">
        <v>46466</v>
      </c>
      <c r="J16082" s="7">
        <v>38.1</v>
      </c>
      <c r="K16082" s="7">
        <v>20.09</v>
      </c>
      <c r="M16082" t="s">
        <v>36</v>
      </c>
      <c r="N16082" t="str">
        <f>IF(AND(PESQUISA!$B$3&lt;&gt;"",OR(PESQUISA!$B$4="TODAS",B16082=PESQUISA!$B$4),ISNUMBER(SEARCH(PESQUISA!$B$3,D16082))),ROW()-1,"")</f>
        <v/>
      </c>
    </row>
    <row r="16083" spans="1:14" x14ac:dyDescent="0.3">
      <c r="A16083" t="s">
        <v>48433</v>
      </c>
      <c r="B16083" t="s">
        <v>46460</v>
      </c>
      <c r="C16083" t="s">
        <v>48434</v>
      </c>
      <c r="D16083" t="s">
        <v>48435</v>
      </c>
      <c r="E16083" t="s">
        <v>46488</v>
      </c>
      <c r="F16083" s="7">
        <v>22.42</v>
      </c>
      <c r="G16083" t="s">
        <v>46464</v>
      </c>
      <c r="H16083" t="s">
        <v>46465</v>
      </c>
      <c r="I16083" t="s">
        <v>46466</v>
      </c>
      <c r="J16083" s="7">
        <v>11.02</v>
      </c>
      <c r="K16083" s="7">
        <v>11.4</v>
      </c>
      <c r="M16083" t="s">
        <v>36</v>
      </c>
      <c r="N16083" t="str">
        <f>IF(AND(PESQUISA!$B$3&lt;&gt;"",OR(PESQUISA!$B$4="TODAS",B16083=PESQUISA!$B$4),ISNUMBER(SEARCH(PESQUISA!$B$3,D16083))),ROW()-1,"")</f>
        <v/>
      </c>
    </row>
    <row r="16084" spans="1:14" x14ac:dyDescent="0.3">
      <c r="A16084" t="s">
        <v>48436</v>
      </c>
      <c r="B16084" t="s">
        <v>46460</v>
      </c>
      <c r="C16084" t="s">
        <v>48437</v>
      </c>
      <c r="D16084" t="s">
        <v>48438</v>
      </c>
      <c r="E16084" t="s">
        <v>46488</v>
      </c>
      <c r="F16084" s="7">
        <v>38.14</v>
      </c>
      <c r="G16084" t="s">
        <v>46464</v>
      </c>
      <c r="H16084" t="s">
        <v>46465</v>
      </c>
      <c r="I16084" t="s">
        <v>46466</v>
      </c>
      <c r="J16084" s="7">
        <v>18.05</v>
      </c>
      <c r="K16084" s="7">
        <v>20.09</v>
      </c>
      <c r="M16084" t="s">
        <v>36</v>
      </c>
      <c r="N16084" t="str">
        <f>IF(AND(PESQUISA!$B$3&lt;&gt;"",OR(PESQUISA!$B$4="TODAS",B16084=PESQUISA!$B$4),ISNUMBER(SEARCH(PESQUISA!$B$3,D16084))),ROW()-1,"")</f>
        <v/>
      </c>
    </row>
    <row r="16085" spans="1:14" x14ac:dyDescent="0.3">
      <c r="A16085" t="s">
        <v>48439</v>
      </c>
      <c r="B16085" t="s">
        <v>46460</v>
      </c>
      <c r="C16085" t="s">
        <v>48440</v>
      </c>
      <c r="D16085" t="s">
        <v>48441</v>
      </c>
      <c r="E16085" t="s">
        <v>46488</v>
      </c>
      <c r="F16085" s="7">
        <v>50.14</v>
      </c>
      <c r="G16085" t="s">
        <v>46464</v>
      </c>
      <c r="H16085" t="s">
        <v>46465</v>
      </c>
      <c r="I16085" t="s">
        <v>46466</v>
      </c>
      <c r="J16085" s="7">
        <v>21.36</v>
      </c>
      <c r="K16085" s="7">
        <v>28.78</v>
      </c>
      <c r="M16085" t="s">
        <v>36</v>
      </c>
      <c r="N16085" t="str">
        <f>IF(AND(PESQUISA!$B$3&lt;&gt;"",OR(PESQUISA!$B$4="TODAS",B16085=PESQUISA!$B$4),ISNUMBER(SEARCH(PESQUISA!$B$3,D16085))),ROW()-1,"")</f>
        <v/>
      </c>
    </row>
    <row r="16086" spans="1:14" x14ac:dyDescent="0.3">
      <c r="A16086" t="s">
        <v>48442</v>
      </c>
      <c r="B16086" t="s">
        <v>46460</v>
      </c>
      <c r="C16086" t="s">
        <v>48443</v>
      </c>
      <c r="D16086" t="s">
        <v>48444</v>
      </c>
      <c r="E16086" t="s">
        <v>46488</v>
      </c>
      <c r="F16086" s="7">
        <v>28.09</v>
      </c>
      <c r="G16086" t="s">
        <v>46464</v>
      </c>
      <c r="H16086" t="s">
        <v>46465</v>
      </c>
      <c r="I16086" t="s">
        <v>46466</v>
      </c>
      <c r="J16086" s="7">
        <v>12.35</v>
      </c>
      <c r="K16086" s="7">
        <v>15.74</v>
      </c>
      <c r="M16086" t="s">
        <v>36</v>
      </c>
      <c r="N16086" t="str">
        <f>IF(AND(PESQUISA!$B$3&lt;&gt;"",OR(PESQUISA!$B$4="TODAS",B16086=PESQUISA!$B$4),ISNUMBER(SEARCH(PESQUISA!$B$3,D16086))),ROW()-1,"")</f>
        <v/>
      </c>
    </row>
    <row r="16087" spans="1:14" x14ac:dyDescent="0.3">
      <c r="A16087" t="s">
        <v>48445</v>
      </c>
      <c r="B16087" t="s">
        <v>46460</v>
      </c>
      <c r="C16087" t="s">
        <v>48446</v>
      </c>
      <c r="D16087" t="s">
        <v>48447</v>
      </c>
      <c r="E16087" t="s">
        <v>46488</v>
      </c>
      <c r="F16087" s="7">
        <v>46.21</v>
      </c>
      <c r="G16087" t="s">
        <v>46464</v>
      </c>
      <c r="H16087" t="s">
        <v>46465</v>
      </c>
      <c r="I16087" t="s">
        <v>46466</v>
      </c>
      <c r="J16087" s="7">
        <v>17.43</v>
      </c>
      <c r="K16087" s="7">
        <v>28.78</v>
      </c>
      <c r="M16087" t="s">
        <v>36</v>
      </c>
      <c r="N16087" t="str">
        <f>IF(AND(PESQUISA!$B$3&lt;&gt;"",OR(PESQUISA!$B$4="TODAS",B16087=PESQUISA!$B$4),ISNUMBER(SEARCH(PESQUISA!$B$3,D16087))),ROW()-1,"")</f>
        <v/>
      </c>
    </row>
    <row r="16088" spans="1:14" x14ac:dyDescent="0.3">
      <c r="A16088" t="s">
        <v>48448</v>
      </c>
      <c r="B16088" t="s">
        <v>46460</v>
      </c>
      <c r="C16088" t="s">
        <v>48449</v>
      </c>
      <c r="D16088" t="s">
        <v>48450</v>
      </c>
      <c r="E16088" t="s">
        <v>46488</v>
      </c>
      <c r="F16088" s="7">
        <v>20.149999999999999</v>
      </c>
      <c r="G16088" t="s">
        <v>46464</v>
      </c>
      <c r="H16088" t="s">
        <v>46465</v>
      </c>
      <c r="I16088" t="s">
        <v>46466</v>
      </c>
      <c r="J16088" s="7">
        <v>8.75</v>
      </c>
      <c r="K16088" s="7">
        <v>11.4</v>
      </c>
      <c r="M16088" t="s">
        <v>36</v>
      </c>
      <c r="N16088" t="str">
        <f>IF(AND(PESQUISA!$B$3&lt;&gt;"",OR(PESQUISA!$B$4="TODAS",B16088=PESQUISA!$B$4),ISNUMBER(SEARCH(PESQUISA!$B$3,D16088))),ROW()-1,"")</f>
        <v/>
      </c>
    </row>
    <row r="16089" spans="1:14" x14ac:dyDescent="0.3">
      <c r="A16089" t="s">
        <v>48451</v>
      </c>
      <c r="B16089" t="s">
        <v>46460</v>
      </c>
      <c r="C16089" t="s">
        <v>48452</v>
      </c>
      <c r="D16089" t="s">
        <v>48453</v>
      </c>
      <c r="E16089" t="s">
        <v>46488</v>
      </c>
      <c r="F16089" s="7">
        <v>33.61</v>
      </c>
      <c r="G16089" t="s">
        <v>46464</v>
      </c>
      <c r="H16089" t="s">
        <v>46465</v>
      </c>
      <c r="I16089" t="s">
        <v>46466</v>
      </c>
      <c r="J16089" s="7">
        <v>13.52</v>
      </c>
      <c r="K16089" s="7">
        <v>20.09</v>
      </c>
      <c r="M16089" t="s">
        <v>36</v>
      </c>
      <c r="N16089" t="str">
        <f>IF(AND(PESQUISA!$B$3&lt;&gt;"",OR(PESQUISA!$B$4="TODAS",B16089=PESQUISA!$B$4),ISNUMBER(SEARCH(PESQUISA!$B$3,D16089))),ROW()-1,"")</f>
        <v/>
      </c>
    </row>
    <row r="16090" spans="1:14" x14ac:dyDescent="0.3">
      <c r="A16090" t="s">
        <v>48454</v>
      </c>
      <c r="B16090" t="s">
        <v>46460</v>
      </c>
      <c r="C16090" t="s">
        <v>48455</v>
      </c>
      <c r="D16090" t="s">
        <v>48456</v>
      </c>
      <c r="E16090" t="s">
        <v>46488</v>
      </c>
      <c r="F16090" s="7">
        <v>48.25</v>
      </c>
      <c r="G16090" t="s">
        <v>46464</v>
      </c>
      <c r="H16090" t="s">
        <v>46465</v>
      </c>
      <c r="I16090" t="s">
        <v>46466</v>
      </c>
      <c r="J16090" s="7">
        <v>19.47</v>
      </c>
      <c r="K16090" s="7">
        <v>28.78</v>
      </c>
      <c r="M16090" t="s">
        <v>36</v>
      </c>
      <c r="N16090" t="str">
        <f>IF(AND(PESQUISA!$B$3&lt;&gt;"",OR(PESQUISA!$B$4="TODAS",B16090=PESQUISA!$B$4),ISNUMBER(SEARCH(PESQUISA!$B$3,D16090))),ROW()-1,"")</f>
        <v/>
      </c>
    </row>
    <row r="16091" spans="1:14" x14ac:dyDescent="0.3">
      <c r="A16091" t="s">
        <v>48457</v>
      </c>
      <c r="B16091" t="s">
        <v>46460</v>
      </c>
      <c r="C16091" t="s">
        <v>48458</v>
      </c>
      <c r="D16091" t="s">
        <v>48459</v>
      </c>
      <c r="E16091" t="s">
        <v>46488</v>
      </c>
      <c r="F16091" s="7">
        <v>34.18</v>
      </c>
      <c r="G16091" t="s">
        <v>46464</v>
      </c>
      <c r="H16091" t="s">
        <v>46465</v>
      </c>
      <c r="I16091" t="s">
        <v>46466</v>
      </c>
      <c r="J16091" s="7">
        <v>14.09</v>
      </c>
      <c r="K16091" s="7">
        <v>20.09</v>
      </c>
      <c r="M16091" t="s">
        <v>36</v>
      </c>
      <c r="N16091" t="str">
        <f>IF(AND(PESQUISA!$B$3&lt;&gt;"",OR(PESQUISA!$B$4="TODAS",B16091=PESQUISA!$B$4),ISNUMBER(SEARCH(PESQUISA!$B$3,D16091))),ROW()-1,"")</f>
        <v/>
      </c>
    </row>
    <row r="16092" spans="1:14" x14ac:dyDescent="0.3">
      <c r="A16092" t="s">
        <v>48460</v>
      </c>
      <c r="B16092" t="s">
        <v>46460</v>
      </c>
      <c r="C16092" t="s">
        <v>48461</v>
      </c>
      <c r="D16092" t="s">
        <v>48462</v>
      </c>
      <c r="E16092" t="s">
        <v>46488</v>
      </c>
      <c r="F16092" s="7">
        <v>136.84</v>
      </c>
      <c r="G16092" t="s">
        <v>46464</v>
      </c>
      <c r="H16092" t="s">
        <v>46465</v>
      </c>
      <c r="I16092" t="s">
        <v>46466</v>
      </c>
      <c r="J16092" s="7">
        <v>104.25</v>
      </c>
      <c r="K16092" s="7">
        <v>32.590000000000003</v>
      </c>
      <c r="M16092" t="s">
        <v>36</v>
      </c>
      <c r="N16092" t="str">
        <f>IF(AND(PESQUISA!$B$3&lt;&gt;"",OR(PESQUISA!$B$4="TODAS",B16092=PESQUISA!$B$4),ISNUMBER(SEARCH(PESQUISA!$B$3,D16092))),ROW()-1,"")</f>
        <v/>
      </c>
    </row>
    <row r="16093" spans="1:14" x14ac:dyDescent="0.3">
      <c r="A16093" t="s">
        <v>48463</v>
      </c>
      <c r="B16093" t="s">
        <v>46460</v>
      </c>
      <c r="C16093" t="s">
        <v>48464</v>
      </c>
      <c r="D16093" t="s">
        <v>48465</v>
      </c>
      <c r="E16093" t="s">
        <v>46488</v>
      </c>
      <c r="F16093" s="7">
        <v>152.28</v>
      </c>
      <c r="G16093" t="s">
        <v>46464</v>
      </c>
      <c r="H16093" t="s">
        <v>46465</v>
      </c>
      <c r="I16093" t="s">
        <v>46466</v>
      </c>
      <c r="J16093" s="7">
        <v>119.69</v>
      </c>
      <c r="K16093" s="7">
        <v>32.590000000000003</v>
      </c>
      <c r="M16093" t="s">
        <v>36</v>
      </c>
      <c r="N16093" t="str">
        <f>IF(AND(PESQUISA!$B$3&lt;&gt;"",OR(PESQUISA!$B$4="TODAS",B16093=PESQUISA!$B$4),ISNUMBER(SEARCH(PESQUISA!$B$3,D16093))),ROW()-1,"")</f>
        <v/>
      </c>
    </row>
    <row r="16094" spans="1:14" x14ac:dyDescent="0.3">
      <c r="A16094" t="s">
        <v>48466</v>
      </c>
      <c r="B16094" t="s">
        <v>46460</v>
      </c>
      <c r="C16094" t="s">
        <v>48467</v>
      </c>
      <c r="D16094" t="s">
        <v>48468</v>
      </c>
      <c r="E16094" t="s">
        <v>46488</v>
      </c>
      <c r="F16094" s="7">
        <v>196.72</v>
      </c>
      <c r="G16094" t="s">
        <v>46464</v>
      </c>
      <c r="H16094" t="s">
        <v>46465</v>
      </c>
      <c r="I16094" t="s">
        <v>46466</v>
      </c>
      <c r="J16094" s="7">
        <v>164.13</v>
      </c>
      <c r="K16094" s="7">
        <v>32.590000000000003</v>
      </c>
      <c r="M16094" t="s">
        <v>36</v>
      </c>
      <c r="N16094" t="str">
        <f>IF(AND(PESQUISA!$B$3&lt;&gt;"",OR(PESQUISA!$B$4="TODAS",B16094=PESQUISA!$B$4),ISNUMBER(SEARCH(PESQUISA!$B$3,D16094))),ROW()-1,"")</f>
        <v/>
      </c>
    </row>
    <row r="16095" spans="1:14" x14ac:dyDescent="0.3">
      <c r="A16095" t="s">
        <v>48469</v>
      </c>
      <c r="B16095" t="s">
        <v>46460</v>
      </c>
      <c r="C16095" t="s">
        <v>48470</v>
      </c>
      <c r="D16095" t="s">
        <v>48471</v>
      </c>
      <c r="E16095" t="s">
        <v>46488</v>
      </c>
      <c r="F16095" s="7">
        <v>210.72</v>
      </c>
      <c r="G16095" t="s">
        <v>46464</v>
      </c>
      <c r="H16095" t="s">
        <v>46465</v>
      </c>
      <c r="I16095" t="s">
        <v>46466</v>
      </c>
      <c r="J16095" s="7">
        <v>156.4</v>
      </c>
      <c r="K16095" s="7">
        <v>54.32</v>
      </c>
      <c r="M16095" t="s">
        <v>36</v>
      </c>
      <c r="N16095" t="str">
        <f>IF(AND(PESQUISA!$B$3&lt;&gt;"",OR(PESQUISA!$B$4="TODAS",B16095=PESQUISA!$B$4),ISNUMBER(SEARCH(PESQUISA!$B$3,D16095))),ROW()-1,"")</f>
        <v/>
      </c>
    </row>
    <row r="16096" spans="1:14" x14ac:dyDescent="0.3">
      <c r="A16096" t="s">
        <v>48472</v>
      </c>
      <c r="B16096" t="s">
        <v>46460</v>
      </c>
      <c r="C16096" t="s">
        <v>48473</v>
      </c>
      <c r="D16096" t="s">
        <v>48474</v>
      </c>
      <c r="E16096" t="s">
        <v>46488</v>
      </c>
      <c r="F16096" s="7">
        <v>215.58</v>
      </c>
      <c r="G16096" t="s">
        <v>46464</v>
      </c>
      <c r="H16096" t="s">
        <v>46465</v>
      </c>
      <c r="I16096" t="s">
        <v>46466</v>
      </c>
      <c r="J16096" s="7">
        <v>161.26</v>
      </c>
      <c r="K16096" s="7">
        <v>54.32</v>
      </c>
      <c r="M16096" t="s">
        <v>36</v>
      </c>
      <c r="N16096" t="str">
        <f>IF(AND(PESQUISA!$B$3&lt;&gt;"",OR(PESQUISA!$B$4="TODAS",B16096=PESQUISA!$B$4),ISNUMBER(SEARCH(PESQUISA!$B$3,D16096))),ROW()-1,"")</f>
        <v/>
      </c>
    </row>
    <row r="16097" spans="1:14" x14ac:dyDescent="0.3">
      <c r="A16097" t="s">
        <v>48475</v>
      </c>
      <c r="B16097" t="s">
        <v>46460</v>
      </c>
      <c r="C16097" t="s">
        <v>48476</v>
      </c>
      <c r="D16097" t="s">
        <v>48477</v>
      </c>
      <c r="E16097" t="s">
        <v>46488</v>
      </c>
      <c r="F16097" s="7">
        <v>241.44</v>
      </c>
      <c r="G16097" t="s">
        <v>46464</v>
      </c>
      <c r="H16097" t="s">
        <v>46465</v>
      </c>
      <c r="I16097" t="s">
        <v>46466</v>
      </c>
      <c r="J16097" s="7">
        <v>187.12</v>
      </c>
      <c r="K16097" s="7">
        <v>54.32</v>
      </c>
      <c r="M16097" t="s">
        <v>36</v>
      </c>
      <c r="N16097" t="str">
        <f>IF(AND(PESQUISA!$B$3&lt;&gt;"",OR(PESQUISA!$B$4="TODAS",B16097=PESQUISA!$B$4),ISNUMBER(SEARCH(PESQUISA!$B$3,D16097))),ROW()-1,"")</f>
        <v/>
      </c>
    </row>
    <row r="16098" spans="1:14" x14ac:dyDescent="0.3">
      <c r="A16098" t="s">
        <v>48478</v>
      </c>
      <c r="B16098" t="s">
        <v>46460</v>
      </c>
      <c r="C16098" t="s">
        <v>48479</v>
      </c>
      <c r="D16098" t="s">
        <v>48480</v>
      </c>
      <c r="E16098" t="s">
        <v>46488</v>
      </c>
      <c r="F16098" s="7">
        <v>24.87</v>
      </c>
      <c r="G16098" t="s">
        <v>46464</v>
      </c>
      <c r="H16098" t="s">
        <v>46465</v>
      </c>
      <c r="I16098" t="s">
        <v>46466</v>
      </c>
      <c r="J16098" s="7">
        <v>8.58</v>
      </c>
      <c r="K16098" s="7">
        <v>16.29</v>
      </c>
      <c r="M16098" t="s">
        <v>36</v>
      </c>
      <c r="N16098" t="str">
        <f>IF(AND(PESQUISA!$B$3&lt;&gt;"",OR(PESQUISA!$B$4="TODAS",B16098=PESQUISA!$B$4),ISNUMBER(SEARCH(PESQUISA!$B$3,D16098))),ROW()-1,"")</f>
        <v/>
      </c>
    </row>
    <row r="16099" spans="1:14" x14ac:dyDescent="0.3">
      <c r="A16099" t="s">
        <v>48481</v>
      </c>
      <c r="B16099" t="s">
        <v>46460</v>
      </c>
      <c r="C16099" t="s">
        <v>48482</v>
      </c>
      <c r="D16099" t="s">
        <v>48483</v>
      </c>
      <c r="E16099" t="s">
        <v>46488</v>
      </c>
      <c r="F16099" s="7">
        <v>26.08</v>
      </c>
      <c r="G16099" t="s">
        <v>46464</v>
      </c>
      <c r="H16099" t="s">
        <v>46465</v>
      </c>
      <c r="I16099" t="s">
        <v>46466</v>
      </c>
      <c r="J16099" s="7">
        <v>9.7899999999999991</v>
      </c>
      <c r="K16099" s="7">
        <v>16.29</v>
      </c>
      <c r="M16099" t="s">
        <v>36</v>
      </c>
      <c r="N16099" t="str">
        <f>IF(AND(PESQUISA!$B$3&lt;&gt;"",OR(PESQUISA!$B$4="TODAS",B16099=PESQUISA!$B$4),ISNUMBER(SEARCH(PESQUISA!$B$3,D16099))),ROW()-1,"")</f>
        <v/>
      </c>
    </row>
    <row r="16100" spans="1:14" x14ac:dyDescent="0.3">
      <c r="A16100" t="s">
        <v>48484</v>
      </c>
      <c r="B16100" t="s">
        <v>46460</v>
      </c>
      <c r="C16100" t="s">
        <v>48485</v>
      </c>
      <c r="D16100" t="s">
        <v>48486</v>
      </c>
      <c r="E16100" t="s">
        <v>46488</v>
      </c>
      <c r="F16100" s="7">
        <v>27.13</v>
      </c>
      <c r="G16100" t="s">
        <v>46464</v>
      </c>
      <c r="H16100" t="s">
        <v>46465</v>
      </c>
      <c r="I16100" t="s">
        <v>46466</v>
      </c>
      <c r="J16100" s="7">
        <v>10.84</v>
      </c>
      <c r="K16100" s="7">
        <v>16.29</v>
      </c>
      <c r="M16100" t="s">
        <v>36</v>
      </c>
      <c r="N16100" t="str">
        <f>IF(AND(PESQUISA!$B$3&lt;&gt;"",OR(PESQUISA!$B$4="TODAS",B16100=PESQUISA!$B$4),ISNUMBER(SEARCH(PESQUISA!$B$3,D16100))),ROW()-1,"")</f>
        <v/>
      </c>
    </row>
    <row r="16101" spans="1:14" x14ac:dyDescent="0.3">
      <c r="A16101" t="s">
        <v>48487</v>
      </c>
      <c r="B16101" t="s">
        <v>46460</v>
      </c>
      <c r="C16101" t="s">
        <v>48488</v>
      </c>
      <c r="D16101" t="s">
        <v>48489</v>
      </c>
      <c r="E16101" t="s">
        <v>46488</v>
      </c>
      <c r="F16101" s="7">
        <v>30.46</v>
      </c>
      <c r="G16101" t="s">
        <v>46464</v>
      </c>
      <c r="H16101" t="s">
        <v>46465</v>
      </c>
      <c r="I16101" t="s">
        <v>46466</v>
      </c>
      <c r="J16101" s="7">
        <v>14.17</v>
      </c>
      <c r="K16101" s="7">
        <v>16.29</v>
      </c>
      <c r="M16101" t="s">
        <v>36</v>
      </c>
      <c r="N16101" t="str">
        <f>IF(AND(PESQUISA!$B$3&lt;&gt;"",OR(PESQUISA!$B$4="TODAS",B16101=PESQUISA!$B$4),ISNUMBER(SEARCH(PESQUISA!$B$3,D16101))),ROW()-1,"")</f>
        <v/>
      </c>
    </row>
    <row r="16102" spans="1:14" x14ac:dyDescent="0.3">
      <c r="A16102" t="s">
        <v>48490</v>
      </c>
      <c r="B16102" t="s">
        <v>46460</v>
      </c>
      <c r="C16102" t="s">
        <v>48491</v>
      </c>
      <c r="D16102" t="s">
        <v>48492</v>
      </c>
      <c r="E16102" t="s">
        <v>46488</v>
      </c>
      <c r="F16102" s="7">
        <v>36.85</v>
      </c>
      <c r="G16102" t="s">
        <v>46464</v>
      </c>
      <c r="H16102" t="s">
        <v>46465</v>
      </c>
      <c r="I16102" t="s">
        <v>46466</v>
      </c>
      <c r="J16102" s="7">
        <v>20.56</v>
      </c>
      <c r="K16102" s="7">
        <v>16.29</v>
      </c>
      <c r="M16102" t="s">
        <v>36</v>
      </c>
      <c r="N16102" t="str">
        <f>IF(AND(PESQUISA!$B$3&lt;&gt;"",OR(PESQUISA!$B$4="TODAS",B16102=PESQUISA!$B$4),ISNUMBER(SEARCH(PESQUISA!$B$3,D16102))),ROW()-1,"")</f>
        <v/>
      </c>
    </row>
    <row r="16103" spans="1:14" x14ac:dyDescent="0.3">
      <c r="A16103" t="s">
        <v>48493</v>
      </c>
      <c r="B16103" t="s">
        <v>46460</v>
      </c>
      <c r="C16103" t="s">
        <v>48494</v>
      </c>
      <c r="D16103" t="s">
        <v>48495</v>
      </c>
      <c r="E16103" t="s">
        <v>46488</v>
      </c>
      <c r="F16103" s="7">
        <v>38.200000000000003</v>
      </c>
      <c r="G16103" t="s">
        <v>46464</v>
      </c>
      <c r="H16103" t="s">
        <v>46465</v>
      </c>
      <c r="I16103" t="s">
        <v>46466</v>
      </c>
      <c r="J16103" s="7">
        <v>21.91</v>
      </c>
      <c r="K16103" s="7">
        <v>16.29</v>
      </c>
      <c r="M16103" t="s">
        <v>36</v>
      </c>
      <c r="N16103" t="str">
        <f>IF(AND(PESQUISA!$B$3&lt;&gt;"",OR(PESQUISA!$B$4="TODAS",B16103=PESQUISA!$B$4),ISNUMBER(SEARCH(PESQUISA!$B$3,D16103))),ROW()-1,"")</f>
        <v/>
      </c>
    </row>
    <row r="16104" spans="1:14" x14ac:dyDescent="0.3">
      <c r="A16104" t="s">
        <v>48496</v>
      </c>
      <c r="B16104" t="s">
        <v>46460</v>
      </c>
      <c r="C16104" t="s">
        <v>48497</v>
      </c>
      <c r="D16104" t="s">
        <v>48498</v>
      </c>
      <c r="E16104" t="s">
        <v>46488</v>
      </c>
      <c r="F16104" s="7">
        <v>28.76</v>
      </c>
      <c r="G16104" t="s">
        <v>46464</v>
      </c>
      <c r="H16104" t="s">
        <v>46465</v>
      </c>
      <c r="I16104" t="s">
        <v>46466</v>
      </c>
      <c r="J16104" s="7">
        <v>8.93</v>
      </c>
      <c r="K16104" s="7">
        <v>19.829999999999998</v>
      </c>
      <c r="M16104" t="s">
        <v>36</v>
      </c>
      <c r="N16104" t="str">
        <f>IF(AND(PESQUISA!$B$3&lt;&gt;"",OR(PESQUISA!$B$4="TODAS",B16104=PESQUISA!$B$4),ISNUMBER(SEARCH(PESQUISA!$B$3,D16104))),ROW()-1,"")</f>
        <v/>
      </c>
    </row>
    <row r="16105" spans="1:14" x14ac:dyDescent="0.3">
      <c r="A16105" t="s">
        <v>48499</v>
      </c>
      <c r="B16105" t="s">
        <v>46460</v>
      </c>
      <c r="C16105" t="s">
        <v>48500</v>
      </c>
      <c r="D16105" t="s">
        <v>48501</v>
      </c>
      <c r="E16105" t="s">
        <v>46488</v>
      </c>
      <c r="F16105" s="7">
        <v>35.119999999999997</v>
      </c>
      <c r="G16105" t="s">
        <v>46464</v>
      </c>
      <c r="H16105" t="s">
        <v>46465</v>
      </c>
      <c r="I16105" t="s">
        <v>46466</v>
      </c>
      <c r="J16105" s="7">
        <v>16.12</v>
      </c>
      <c r="K16105" s="7">
        <v>19</v>
      </c>
      <c r="M16105" t="s">
        <v>36</v>
      </c>
      <c r="N16105" t="str">
        <f>IF(AND(PESQUISA!$B$3&lt;&gt;"",OR(PESQUISA!$B$4="TODAS",B16105=PESQUISA!$B$4),ISNUMBER(SEARCH(PESQUISA!$B$3,D16105))),ROW()-1,"")</f>
        <v/>
      </c>
    </row>
    <row r="16106" spans="1:14" x14ac:dyDescent="0.3">
      <c r="A16106" t="s">
        <v>48502</v>
      </c>
      <c r="B16106" t="s">
        <v>46460</v>
      </c>
      <c r="C16106" t="s">
        <v>48503</v>
      </c>
      <c r="D16106" t="s">
        <v>48504</v>
      </c>
      <c r="E16106" t="s">
        <v>46488</v>
      </c>
      <c r="F16106" s="7">
        <v>28.18</v>
      </c>
      <c r="G16106" t="s">
        <v>46464</v>
      </c>
      <c r="H16106" t="s">
        <v>46465</v>
      </c>
      <c r="I16106" t="s">
        <v>46466</v>
      </c>
      <c r="J16106" s="7">
        <v>8.35</v>
      </c>
      <c r="K16106" s="7">
        <v>19.829999999999998</v>
      </c>
      <c r="M16106" t="s">
        <v>36</v>
      </c>
      <c r="N16106" t="str">
        <f>IF(AND(PESQUISA!$B$3&lt;&gt;"",OR(PESQUISA!$B$4="TODAS",B16106=PESQUISA!$B$4),ISNUMBER(SEARCH(PESQUISA!$B$3,D16106))),ROW()-1,"")</f>
        <v/>
      </c>
    </row>
    <row r="16107" spans="1:14" x14ac:dyDescent="0.3">
      <c r="A16107" t="s">
        <v>48505</v>
      </c>
      <c r="B16107" t="s">
        <v>46460</v>
      </c>
      <c r="C16107" t="s">
        <v>48506</v>
      </c>
      <c r="D16107" t="s">
        <v>48507</v>
      </c>
      <c r="E16107" t="s">
        <v>46488</v>
      </c>
      <c r="F16107" s="7">
        <v>56.3</v>
      </c>
      <c r="G16107" t="s">
        <v>46464</v>
      </c>
      <c r="H16107" t="s">
        <v>46465</v>
      </c>
      <c r="I16107" t="s">
        <v>46466</v>
      </c>
      <c r="J16107" s="7">
        <v>16.62</v>
      </c>
      <c r="K16107" s="7">
        <v>39.68</v>
      </c>
      <c r="M16107" t="s">
        <v>36</v>
      </c>
      <c r="N16107" t="str">
        <f>IF(AND(PESQUISA!$B$3&lt;&gt;"",OR(PESQUISA!$B$4="TODAS",B16107=PESQUISA!$B$4),ISNUMBER(SEARCH(PESQUISA!$B$3,D16107))),ROW()-1,"")</f>
        <v/>
      </c>
    </row>
    <row r="16108" spans="1:14" x14ac:dyDescent="0.3">
      <c r="A16108" t="s">
        <v>48508</v>
      </c>
      <c r="B16108" t="s">
        <v>46460</v>
      </c>
      <c r="C16108" t="s">
        <v>48509</v>
      </c>
      <c r="D16108" t="s">
        <v>48510</v>
      </c>
      <c r="E16108" t="s">
        <v>46488</v>
      </c>
      <c r="F16108" s="7">
        <v>42.22</v>
      </c>
      <c r="G16108" t="s">
        <v>46464</v>
      </c>
      <c r="H16108" t="s">
        <v>46465</v>
      </c>
      <c r="I16108" t="s">
        <v>46466</v>
      </c>
      <c r="J16108" s="7">
        <v>22.39</v>
      </c>
      <c r="K16108" s="7">
        <v>19.829999999999998</v>
      </c>
      <c r="M16108" t="s">
        <v>36</v>
      </c>
      <c r="N16108" t="str">
        <f>IF(AND(PESQUISA!$B$3&lt;&gt;"",OR(PESQUISA!$B$4="TODAS",B16108=PESQUISA!$B$4),ISNUMBER(SEARCH(PESQUISA!$B$3,D16108))),ROW()-1,"")</f>
        <v/>
      </c>
    </row>
    <row r="16109" spans="1:14" x14ac:dyDescent="0.3">
      <c r="A16109" t="s">
        <v>48511</v>
      </c>
      <c r="B16109" t="s">
        <v>46460</v>
      </c>
      <c r="C16109" t="s">
        <v>48512</v>
      </c>
      <c r="D16109" t="s">
        <v>48513</v>
      </c>
      <c r="E16109" t="s">
        <v>46626</v>
      </c>
      <c r="F16109" s="7">
        <v>108.32</v>
      </c>
      <c r="G16109" t="s">
        <v>46464</v>
      </c>
      <c r="H16109" t="s">
        <v>46465</v>
      </c>
      <c r="I16109" t="s">
        <v>46466</v>
      </c>
      <c r="J16109" s="7">
        <v>97.46</v>
      </c>
      <c r="K16109" s="7">
        <v>10.86</v>
      </c>
      <c r="M16109" t="s">
        <v>36</v>
      </c>
      <c r="N16109" t="str">
        <f>IF(AND(PESQUISA!$B$3&lt;&gt;"",OR(PESQUISA!$B$4="TODAS",B16109=PESQUISA!$B$4),ISNUMBER(SEARCH(PESQUISA!$B$3,D16109))),ROW()-1,"")</f>
        <v/>
      </c>
    </row>
    <row r="16110" spans="1:14" x14ac:dyDescent="0.3">
      <c r="A16110" t="s">
        <v>48514</v>
      </c>
      <c r="B16110" t="s">
        <v>46460</v>
      </c>
      <c r="C16110" t="s">
        <v>48515</v>
      </c>
      <c r="D16110" t="s">
        <v>48516</v>
      </c>
      <c r="E16110" t="s">
        <v>46488</v>
      </c>
      <c r="F16110" s="7">
        <v>17.46</v>
      </c>
      <c r="G16110" t="s">
        <v>46464</v>
      </c>
      <c r="H16110" t="s">
        <v>46465</v>
      </c>
      <c r="I16110" t="s">
        <v>46466</v>
      </c>
      <c r="J16110" s="7">
        <v>6.6</v>
      </c>
      <c r="K16110" s="7">
        <v>10.86</v>
      </c>
      <c r="M16110" t="s">
        <v>36</v>
      </c>
      <c r="N16110" t="str">
        <f>IF(AND(PESQUISA!$B$3&lt;&gt;"",OR(PESQUISA!$B$4="TODAS",B16110=PESQUISA!$B$4),ISNUMBER(SEARCH(PESQUISA!$B$3,D16110))),ROW()-1,"")</f>
        <v/>
      </c>
    </row>
    <row r="16111" spans="1:14" x14ac:dyDescent="0.3">
      <c r="A16111" t="s">
        <v>48517</v>
      </c>
      <c r="B16111" t="s">
        <v>46460</v>
      </c>
      <c r="C16111" t="s">
        <v>48518</v>
      </c>
      <c r="D16111" t="s">
        <v>48519</v>
      </c>
      <c r="E16111" t="s">
        <v>46488</v>
      </c>
      <c r="F16111" s="7">
        <v>22.54</v>
      </c>
      <c r="G16111" t="s">
        <v>46464</v>
      </c>
      <c r="H16111" t="s">
        <v>46465</v>
      </c>
      <c r="I16111" t="s">
        <v>46466</v>
      </c>
      <c r="J16111" s="7">
        <v>11.68</v>
      </c>
      <c r="K16111" s="7">
        <v>10.86</v>
      </c>
      <c r="M16111" t="s">
        <v>36</v>
      </c>
      <c r="N16111" t="str">
        <f>IF(AND(PESQUISA!$B$3&lt;&gt;"",OR(PESQUISA!$B$4="TODAS",B16111=PESQUISA!$B$4),ISNUMBER(SEARCH(PESQUISA!$B$3,D16111))),ROW()-1,"")</f>
        <v/>
      </c>
    </row>
    <row r="16112" spans="1:14" x14ac:dyDescent="0.3">
      <c r="A16112" t="s">
        <v>48520</v>
      </c>
      <c r="B16112" t="s">
        <v>46460</v>
      </c>
      <c r="C16112" t="s">
        <v>48521</v>
      </c>
      <c r="D16112" t="s">
        <v>48522</v>
      </c>
      <c r="E16112" t="s">
        <v>46488</v>
      </c>
      <c r="F16112" s="7">
        <v>8.3699999999999992</v>
      </c>
      <c r="G16112" t="s">
        <v>46464</v>
      </c>
      <c r="H16112" t="s">
        <v>46465</v>
      </c>
      <c r="I16112" t="s">
        <v>46466</v>
      </c>
      <c r="J16112" s="7">
        <v>0.23</v>
      </c>
      <c r="K16112" s="7">
        <v>8.14</v>
      </c>
      <c r="M16112" t="s">
        <v>36</v>
      </c>
      <c r="N16112" t="str">
        <f>IF(AND(PESQUISA!$B$3&lt;&gt;"",OR(PESQUISA!$B$4="TODAS",B16112=PESQUISA!$B$4),ISNUMBER(SEARCH(PESQUISA!$B$3,D16112))),ROW()-1,"")</f>
        <v/>
      </c>
    </row>
    <row r="16113" spans="1:14" x14ac:dyDescent="0.3">
      <c r="A16113" t="s">
        <v>48523</v>
      </c>
      <c r="B16113" t="s">
        <v>46460</v>
      </c>
      <c r="C16113" t="s">
        <v>48524</v>
      </c>
      <c r="D16113" t="s">
        <v>48525</v>
      </c>
      <c r="E16113" t="s">
        <v>46488</v>
      </c>
      <c r="F16113" s="7">
        <v>8.6</v>
      </c>
      <c r="G16113" t="s">
        <v>46464</v>
      </c>
      <c r="H16113" t="s">
        <v>46465</v>
      </c>
      <c r="I16113" t="s">
        <v>46466</v>
      </c>
      <c r="J16113" s="7">
        <v>0.46</v>
      </c>
      <c r="K16113" s="7">
        <v>8.14</v>
      </c>
      <c r="M16113" t="s">
        <v>36</v>
      </c>
      <c r="N16113" t="str">
        <f>IF(AND(PESQUISA!$B$3&lt;&gt;"",OR(PESQUISA!$B$4="TODAS",B16113=PESQUISA!$B$4),ISNUMBER(SEARCH(PESQUISA!$B$3,D16113))),ROW()-1,"")</f>
        <v/>
      </c>
    </row>
    <row r="16114" spans="1:14" x14ac:dyDescent="0.3">
      <c r="A16114" t="s">
        <v>48526</v>
      </c>
      <c r="B16114" t="s">
        <v>46460</v>
      </c>
      <c r="C16114" t="s">
        <v>48527</v>
      </c>
      <c r="D16114" t="s">
        <v>48528</v>
      </c>
      <c r="E16114" t="s">
        <v>46488</v>
      </c>
      <c r="F16114" s="7">
        <v>11.51</v>
      </c>
      <c r="G16114" t="s">
        <v>46464</v>
      </c>
      <c r="H16114" t="s">
        <v>46465</v>
      </c>
      <c r="I16114" t="s">
        <v>46466</v>
      </c>
      <c r="J16114" s="7">
        <v>0.65</v>
      </c>
      <c r="K16114" s="7">
        <v>10.86</v>
      </c>
      <c r="M16114" t="s">
        <v>36</v>
      </c>
      <c r="N16114" t="str">
        <f>IF(AND(PESQUISA!$B$3&lt;&gt;"",OR(PESQUISA!$B$4="TODAS",B16114=PESQUISA!$B$4),ISNUMBER(SEARCH(PESQUISA!$B$3,D16114))),ROW()-1,"")</f>
        <v/>
      </c>
    </row>
    <row r="16115" spans="1:14" x14ac:dyDescent="0.3">
      <c r="A16115" t="s">
        <v>48529</v>
      </c>
      <c r="B16115" t="s">
        <v>46460</v>
      </c>
      <c r="C16115" t="s">
        <v>48530</v>
      </c>
      <c r="D16115" t="s">
        <v>48531</v>
      </c>
      <c r="E16115" t="s">
        <v>46488</v>
      </c>
      <c r="F16115" s="7">
        <v>57.21</v>
      </c>
      <c r="G16115" t="s">
        <v>46464</v>
      </c>
      <c r="H16115" t="s">
        <v>46465</v>
      </c>
      <c r="I16115" t="s">
        <v>46466</v>
      </c>
      <c r="J16115" s="7">
        <v>46.35</v>
      </c>
      <c r="K16115" s="7">
        <v>10.86</v>
      </c>
      <c r="M16115" t="s">
        <v>36</v>
      </c>
      <c r="N16115" t="str">
        <f>IF(AND(PESQUISA!$B$3&lt;&gt;"",OR(PESQUISA!$B$4="TODAS",B16115=PESQUISA!$B$4),ISNUMBER(SEARCH(PESQUISA!$B$3,D16115))),ROW()-1,"")</f>
        <v/>
      </c>
    </row>
    <row r="16116" spans="1:14" x14ac:dyDescent="0.3">
      <c r="A16116" t="s">
        <v>48532</v>
      </c>
      <c r="B16116" t="s">
        <v>46460</v>
      </c>
      <c r="C16116" t="s">
        <v>48533</v>
      </c>
      <c r="D16116" t="s">
        <v>48534</v>
      </c>
      <c r="E16116" t="s">
        <v>46488</v>
      </c>
      <c r="F16116" s="7">
        <v>17.52</v>
      </c>
      <c r="G16116" t="s">
        <v>46464</v>
      </c>
      <c r="H16116" t="s">
        <v>46465</v>
      </c>
      <c r="I16116" t="s">
        <v>46466</v>
      </c>
      <c r="J16116" s="7">
        <v>6.66</v>
      </c>
      <c r="K16116" s="7">
        <v>10.86</v>
      </c>
      <c r="M16116" t="s">
        <v>36</v>
      </c>
      <c r="N16116" t="str">
        <f>IF(AND(PESQUISA!$B$3&lt;&gt;"",OR(PESQUISA!$B$4="TODAS",B16116=PESQUISA!$B$4),ISNUMBER(SEARCH(PESQUISA!$B$3,D16116))),ROW()-1,"")</f>
        <v/>
      </c>
    </row>
    <row r="16117" spans="1:14" x14ac:dyDescent="0.3">
      <c r="A16117" t="s">
        <v>48535</v>
      </c>
      <c r="B16117" t="s">
        <v>46460</v>
      </c>
      <c r="C16117" t="s">
        <v>48536</v>
      </c>
      <c r="D16117" t="s">
        <v>48537</v>
      </c>
      <c r="E16117" t="s">
        <v>46488</v>
      </c>
      <c r="F16117" s="7">
        <v>21.84</v>
      </c>
      <c r="G16117" t="s">
        <v>46464</v>
      </c>
      <c r="H16117" t="s">
        <v>46465</v>
      </c>
      <c r="I16117" t="s">
        <v>46466</v>
      </c>
      <c r="J16117" s="7">
        <v>17.5</v>
      </c>
      <c r="K16117" s="7">
        <v>4.34</v>
      </c>
      <c r="M16117" t="s">
        <v>36</v>
      </c>
      <c r="N16117" t="str">
        <f>IF(AND(PESQUISA!$B$3&lt;&gt;"",OR(PESQUISA!$B$4="TODAS",B16117=PESQUISA!$B$4),ISNUMBER(SEARCH(PESQUISA!$B$3,D16117))),ROW()-1,"")</f>
        <v/>
      </c>
    </row>
    <row r="16118" spans="1:14" x14ac:dyDescent="0.3">
      <c r="A16118" t="s">
        <v>48538</v>
      </c>
      <c r="B16118" t="s">
        <v>46460</v>
      </c>
      <c r="C16118" t="s">
        <v>48539</v>
      </c>
      <c r="D16118" t="s">
        <v>48540</v>
      </c>
      <c r="E16118" t="s">
        <v>46488</v>
      </c>
      <c r="F16118" s="7">
        <v>39.880000000000003</v>
      </c>
      <c r="G16118" t="s">
        <v>46464</v>
      </c>
      <c r="H16118" t="s">
        <v>46465</v>
      </c>
      <c r="I16118" t="s">
        <v>46466</v>
      </c>
      <c r="J16118" s="7">
        <v>35.54</v>
      </c>
      <c r="K16118" s="7">
        <v>4.34</v>
      </c>
      <c r="M16118" t="s">
        <v>36</v>
      </c>
      <c r="N16118" t="str">
        <f>IF(AND(PESQUISA!$B$3&lt;&gt;"",OR(PESQUISA!$B$4="TODAS",B16118=PESQUISA!$B$4),ISNUMBER(SEARCH(PESQUISA!$B$3,D16118))),ROW()-1,"")</f>
        <v/>
      </c>
    </row>
    <row r="16119" spans="1:14" x14ac:dyDescent="0.3">
      <c r="A16119" t="s">
        <v>48541</v>
      </c>
      <c r="B16119" t="s">
        <v>46460</v>
      </c>
      <c r="C16119" t="s">
        <v>48542</v>
      </c>
      <c r="D16119" t="s">
        <v>48543</v>
      </c>
      <c r="E16119" t="s">
        <v>46488</v>
      </c>
      <c r="F16119" s="7">
        <v>59.26</v>
      </c>
      <c r="G16119" t="s">
        <v>46464</v>
      </c>
      <c r="H16119" t="s">
        <v>46465</v>
      </c>
      <c r="I16119" t="s">
        <v>46466</v>
      </c>
      <c r="J16119" s="7">
        <v>54.92</v>
      </c>
      <c r="K16119" s="7">
        <v>4.34</v>
      </c>
      <c r="M16119" t="s">
        <v>36</v>
      </c>
      <c r="N16119" t="str">
        <f>IF(AND(PESQUISA!$B$3&lt;&gt;"",OR(PESQUISA!$B$4="TODAS",B16119=PESQUISA!$B$4),ISNUMBER(SEARCH(PESQUISA!$B$3,D16119))),ROW()-1,"")</f>
        <v/>
      </c>
    </row>
    <row r="16120" spans="1:14" x14ac:dyDescent="0.3">
      <c r="A16120" t="s">
        <v>48544</v>
      </c>
      <c r="B16120" t="s">
        <v>46460</v>
      </c>
      <c r="C16120" t="s">
        <v>48545</v>
      </c>
      <c r="D16120" t="s">
        <v>48546</v>
      </c>
      <c r="E16120" t="s">
        <v>46488</v>
      </c>
      <c r="F16120" s="7">
        <v>770.47</v>
      </c>
      <c r="G16120" t="s">
        <v>46464</v>
      </c>
      <c r="H16120" t="s">
        <v>46465</v>
      </c>
      <c r="I16120" t="s">
        <v>46466</v>
      </c>
      <c r="J16120" s="7">
        <v>766.13</v>
      </c>
      <c r="K16120" s="7">
        <v>4.34</v>
      </c>
      <c r="M16120" t="s">
        <v>36</v>
      </c>
      <c r="N16120" t="str">
        <f>IF(AND(PESQUISA!$B$3&lt;&gt;"",OR(PESQUISA!$B$4="TODAS",B16120=PESQUISA!$B$4),ISNUMBER(SEARCH(PESQUISA!$B$3,D16120))),ROW()-1,"")</f>
        <v/>
      </c>
    </row>
    <row r="16121" spans="1:14" x14ac:dyDescent="0.3">
      <c r="A16121" t="s">
        <v>48547</v>
      </c>
      <c r="B16121" t="s">
        <v>46460</v>
      </c>
      <c r="C16121" t="s">
        <v>48548</v>
      </c>
      <c r="D16121" t="s">
        <v>48549</v>
      </c>
      <c r="E16121" t="s">
        <v>46488</v>
      </c>
      <c r="F16121" s="7">
        <v>45.98</v>
      </c>
      <c r="G16121" t="s">
        <v>46464</v>
      </c>
      <c r="H16121" t="s">
        <v>46465</v>
      </c>
      <c r="I16121" t="s">
        <v>46466</v>
      </c>
      <c r="J16121" s="7">
        <v>41.64</v>
      </c>
      <c r="K16121" s="7">
        <v>4.34</v>
      </c>
      <c r="M16121" t="s">
        <v>36</v>
      </c>
      <c r="N16121" t="str">
        <f>IF(AND(PESQUISA!$B$3&lt;&gt;"",OR(PESQUISA!$B$4="TODAS",B16121=PESQUISA!$B$4),ISNUMBER(SEARCH(PESQUISA!$B$3,D16121))),ROW()-1,"")</f>
        <v/>
      </c>
    </row>
    <row r="16122" spans="1:14" x14ac:dyDescent="0.3">
      <c r="A16122" t="s">
        <v>48550</v>
      </c>
      <c r="B16122" t="s">
        <v>46460</v>
      </c>
      <c r="C16122" t="s">
        <v>48551</v>
      </c>
      <c r="D16122" t="s">
        <v>48552</v>
      </c>
      <c r="E16122" t="s">
        <v>46488</v>
      </c>
      <c r="F16122" s="7">
        <v>36.75</v>
      </c>
      <c r="G16122" t="s">
        <v>46464</v>
      </c>
      <c r="H16122" t="s">
        <v>46465</v>
      </c>
      <c r="I16122" t="s">
        <v>46466</v>
      </c>
      <c r="J16122" s="7">
        <v>32.409999999999997</v>
      </c>
      <c r="K16122" s="7">
        <v>4.34</v>
      </c>
      <c r="M16122" t="s">
        <v>36</v>
      </c>
      <c r="N16122" t="str">
        <f>IF(AND(PESQUISA!$B$3&lt;&gt;"",OR(PESQUISA!$B$4="TODAS",B16122=PESQUISA!$B$4),ISNUMBER(SEARCH(PESQUISA!$B$3,D16122))),ROW()-1,"")</f>
        <v/>
      </c>
    </row>
    <row r="16123" spans="1:14" x14ac:dyDescent="0.3">
      <c r="A16123" t="s">
        <v>48553</v>
      </c>
      <c r="B16123" t="s">
        <v>46460</v>
      </c>
      <c r="C16123" t="s">
        <v>48554</v>
      </c>
      <c r="D16123" t="s">
        <v>48555</v>
      </c>
      <c r="E16123" t="s">
        <v>46488</v>
      </c>
      <c r="F16123" s="7">
        <v>64.97</v>
      </c>
      <c r="G16123" t="s">
        <v>46464</v>
      </c>
      <c r="H16123" t="s">
        <v>46465</v>
      </c>
      <c r="I16123" t="s">
        <v>46466</v>
      </c>
      <c r="J16123" s="7">
        <v>60.63</v>
      </c>
      <c r="K16123" s="7">
        <v>4.34</v>
      </c>
      <c r="M16123" t="s">
        <v>36</v>
      </c>
      <c r="N16123" t="str">
        <f>IF(AND(PESQUISA!$B$3&lt;&gt;"",OR(PESQUISA!$B$4="TODAS",B16123=PESQUISA!$B$4),ISNUMBER(SEARCH(PESQUISA!$B$3,D16123))),ROW()-1,"")</f>
        <v/>
      </c>
    </row>
    <row r="16124" spans="1:14" x14ac:dyDescent="0.3">
      <c r="A16124" t="s">
        <v>48556</v>
      </c>
      <c r="B16124" t="s">
        <v>46460</v>
      </c>
      <c r="C16124" t="s">
        <v>48557</v>
      </c>
      <c r="D16124" t="s">
        <v>48558</v>
      </c>
      <c r="E16124" t="s">
        <v>46488</v>
      </c>
      <c r="F16124" s="7">
        <v>77.25</v>
      </c>
      <c r="G16124" t="s">
        <v>46464</v>
      </c>
      <c r="H16124" t="s">
        <v>46465</v>
      </c>
      <c r="I16124" t="s">
        <v>46466</v>
      </c>
      <c r="J16124" s="7">
        <v>72.91</v>
      </c>
      <c r="K16124" s="7">
        <v>4.34</v>
      </c>
      <c r="M16124" t="s">
        <v>36</v>
      </c>
      <c r="N16124" t="str">
        <f>IF(AND(PESQUISA!$B$3&lt;&gt;"",OR(PESQUISA!$B$4="TODAS",B16124=PESQUISA!$B$4),ISNUMBER(SEARCH(PESQUISA!$B$3,D16124))),ROW()-1,"")</f>
        <v/>
      </c>
    </row>
    <row r="16125" spans="1:14" x14ac:dyDescent="0.3">
      <c r="A16125" t="s">
        <v>48559</v>
      </c>
      <c r="B16125" t="s">
        <v>46460</v>
      </c>
      <c r="C16125" t="s">
        <v>48560</v>
      </c>
      <c r="D16125" t="s">
        <v>48561</v>
      </c>
      <c r="E16125" t="s">
        <v>46488</v>
      </c>
      <c r="F16125" s="7">
        <v>243.5</v>
      </c>
      <c r="G16125" t="s">
        <v>46464</v>
      </c>
      <c r="H16125" t="s">
        <v>46465</v>
      </c>
      <c r="I16125" t="s">
        <v>46466</v>
      </c>
      <c r="J16125" s="7">
        <v>239.16</v>
      </c>
      <c r="K16125" s="7">
        <v>4.34</v>
      </c>
      <c r="M16125" t="s">
        <v>36</v>
      </c>
      <c r="N16125" t="str">
        <f>IF(AND(PESQUISA!$B$3&lt;&gt;"",OR(PESQUISA!$B$4="TODAS",B16125=PESQUISA!$B$4),ISNUMBER(SEARCH(PESQUISA!$B$3,D16125))),ROW()-1,"")</f>
        <v/>
      </c>
    </row>
    <row r="16126" spans="1:14" x14ac:dyDescent="0.3">
      <c r="A16126" t="s">
        <v>48562</v>
      </c>
      <c r="B16126" t="s">
        <v>46460</v>
      </c>
      <c r="C16126" t="s">
        <v>48563</v>
      </c>
      <c r="D16126" t="s">
        <v>48564</v>
      </c>
      <c r="E16126" t="s">
        <v>46626</v>
      </c>
      <c r="F16126" s="7">
        <v>10.14</v>
      </c>
      <c r="G16126" t="s">
        <v>46464</v>
      </c>
      <c r="H16126" t="s">
        <v>46465</v>
      </c>
      <c r="I16126" t="s">
        <v>46466</v>
      </c>
      <c r="J16126" s="7">
        <v>5.8</v>
      </c>
      <c r="K16126" s="7">
        <v>4.34</v>
      </c>
      <c r="M16126" t="s">
        <v>36</v>
      </c>
      <c r="N16126" t="str">
        <f>IF(AND(PESQUISA!$B$3&lt;&gt;"",OR(PESQUISA!$B$4="TODAS",B16126=PESQUISA!$B$4),ISNUMBER(SEARCH(PESQUISA!$B$3,D16126))),ROW()-1,"")</f>
        <v/>
      </c>
    </row>
    <row r="16127" spans="1:14" x14ac:dyDescent="0.3">
      <c r="A16127" t="s">
        <v>48565</v>
      </c>
      <c r="B16127" t="s">
        <v>46460</v>
      </c>
      <c r="C16127" t="s">
        <v>48566</v>
      </c>
      <c r="D16127" t="s">
        <v>48567</v>
      </c>
      <c r="E16127" t="s">
        <v>46626</v>
      </c>
      <c r="F16127" s="7">
        <v>11.5</v>
      </c>
      <c r="G16127" t="s">
        <v>46464</v>
      </c>
      <c r="H16127" t="s">
        <v>46465</v>
      </c>
      <c r="I16127" t="s">
        <v>46466</v>
      </c>
      <c r="J16127" s="7">
        <v>7.16</v>
      </c>
      <c r="K16127" s="7">
        <v>4.34</v>
      </c>
      <c r="M16127" t="s">
        <v>36</v>
      </c>
      <c r="N16127" t="str">
        <f>IF(AND(PESQUISA!$B$3&lt;&gt;"",OR(PESQUISA!$B$4="TODAS",B16127=PESQUISA!$B$4),ISNUMBER(SEARCH(PESQUISA!$B$3,D16127))),ROW()-1,"")</f>
        <v/>
      </c>
    </row>
    <row r="16128" spans="1:14" x14ac:dyDescent="0.3">
      <c r="A16128" t="s">
        <v>48568</v>
      </c>
      <c r="B16128" t="s">
        <v>46460</v>
      </c>
      <c r="C16128" t="s">
        <v>48569</v>
      </c>
      <c r="D16128" t="s">
        <v>48570</v>
      </c>
      <c r="E16128" t="s">
        <v>46626</v>
      </c>
      <c r="F16128" s="7">
        <v>14.74</v>
      </c>
      <c r="G16128" t="s">
        <v>46464</v>
      </c>
      <c r="H16128" t="s">
        <v>46465</v>
      </c>
      <c r="I16128" t="s">
        <v>46466</v>
      </c>
      <c r="J16128" s="7">
        <v>10.4</v>
      </c>
      <c r="K16128" s="7">
        <v>4.34</v>
      </c>
      <c r="M16128" t="s">
        <v>36</v>
      </c>
      <c r="N16128" t="str">
        <f>IF(AND(PESQUISA!$B$3&lt;&gt;"",OR(PESQUISA!$B$4="TODAS",B16128=PESQUISA!$B$4),ISNUMBER(SEARCH(PESQUISA!$B$3,D16128))),ROW()-1,"")</f>
        <v/>
      </c>
    </row>
    <row r="16129" spans="1:14" x14ac:dyDescent="0.3">
      <c r="A16129" t="s">
        <v>48571</v>
      </c>
      <c r="B16129" t="s">
        <v>46460</v>
      </c>
      <c r="C16129" t="s">
        <v>48572</v>
      </c>
      <c r="D16129" t="s">
        <v>48573</v>
      </c>
      <c r="E16129" t="s">
        <v>46626</v>
      </c>
      <c r="F16129" s="7">
        <v>21.35</v>
      </c>
      <c r="G16129" t="s">
        <v>46464</v>
      </c>
      <c r="H16129" t="s">
        <v>46465</v>
      </c>
      <c r="I16129" t="s">
        <v>46466</v>
      </c>
      <c r="J16129" s="7">
        <v>17.010000000000002</v>
      </c>
      <c r="K16129" s="7">
        <v>4.34</v>
      </c>
      <c r="M16129" t="s">
        <v>36</v>
      </c>
      <c r="N16129" t="str">
        <f>IF(AND(PESQUISA!$B$3&lt;&gt;"",OR(PESQUISA!$B$4="TODAS",B16129=PESQUISA!$B$4),ISNUMBER(SEARCH(PESQUISA!$B$3,D16129))),ROW()-1,"")</f>
        <v/>
      </c>
    </row>
    <row r="16130" spans="1:14" x14ac:dyDescent="0.3">
      <c r="A16130" t="s">
        <v>48574</v>
      </c>
      <c r="B16130" t="s">
        <v>46460</v>
      </c>
      <c r="C16130" t="s">
        <v>48575</v>
      </c>
      <c r="D16130" t="s">
        <v>48576</v>
      </c>
      <c r="E16130" t="s">
        <v>46626</v>
      </c>
      <c r="F16130" s="7">
        <v>19.48</v>
      </c>
      <c r="G16130" t="s">
        <v>46464</v>
      </c>
      <c r="H16130" t="s">
        <v>46465</v>
      </c>
      <c r="I16130" t="s">
        <v>46466</v>
      </c>
      <c r="J16130" s="7">
        <v>15.14</v>
      </c>
      <c r="K16130" s="7">
        <v>4.34</v>
      </c>
      <c r="M16130" t="s">
        <v>36</v>
      </c>
      <c r="N16130" t="str">
        <f>IF(AND(PESQUISA!$B$3&lt;&gt;"",OR(PESQUISA!$B$4="TODAS",B16130=PESQUISA!$B$4),ISNUMBER(SEARCH(PESQUISA!$B$3,D16130))),ROW()-1,"")</f>
        <v/>
      </c>
    </row>
    <row r="16131" spans="1:14" x14ac:dyDescent="0.3">
      <c r="A16131" t="s">
        <v>48577</v>
      </c>
      <c r="B16131" t="s">
        <v>46460</v>
      </c>
      <c r="C16131" t="s">
        <v>48578</v>
      </c>
      <c r="D16131" t="s">
        <v>48579</v>
      </c>
      <c r="E16131" t="s">
        <v>46626</v>
      </c>
      <c r="F16131" s="7">
        <v>20.079999999999998</v>
      </c>
      <c r="G16131" t="s">
        <v>46464</v>
      </c>
      <c r="H16131" t="s">
        <v>46465</v>
      </c>
      <c r="I16131" t="s">
        <v>46466</v>
      </c>
      <c r="J16131" s="7">
        <v>15.74</v>
      </c>
      <c r="K16131" s="7">
        <v>4.34</v>
      </c>
      <c r="M16131" t="s">
        <v>36</v>
      </c>
      <c r="N16131" t="str">
        <f>IF(AND(PESQUISA!$B$3&lt;&gt;"",OR(PESQUISA!$B$4="TODAS",B16131=PESQUISA!$B$4),ISNUMBER(SEARCH(PESQUISA!$B$3,D16131))),ROW()-1,"")</f>
        <v/>
      </c>
    </row>
    <row r="16132" spans="1:14" x14ac:dyDescent="0.3">
      <c r="A16132" t="s">
        <v>48580</v>
      </c>
      <c r="B16132" t="s">
        <v>46460</v>
      </c>
      <c r="C16132" t="s">
        <v>48581</v>
      </c>
      <c r="D16132" t="s">
        <v>48582</v>
      </c>
      <c r="E16132" t="s">
        <v>46626</v>
      </c>
      <c r="F16132" s="7">
        <v>81</v>
      </c>
      <c r="G16132" t="s">
        <v>46464</v>
      </c>
      <c r="H16132" t="s">
        <v>46465</v>
      </c>
      <c r="I16132" t="s">
        <v>46466</v>
      </c>
      <c r="J16132" s="7">
        <v>76.66</v>
      </c>
      <c r="K16132" s="7">
        <v>4.34</v>
      </c>
      <c r="M16132" t="s">
        <v>36</v>
      </c>
      <c r="N16132" t="str">
        <f>IF(AND(PESQUISA!$B$3&lt;&gt;"",OR(PESQUISA!$B$4="TODAS",B16132=PESQUISA!$B$4),ISNUMBER(SEARCH(PESQUISA!$B$3,D16132))),ROW()-1,"")</f>
        <v/>
      </c>
    </row>
    <row r="16133" spans="1:14" x14ac:dyDescent="0.3">
      <c r="A16133" t="s">
        <v>48583</v>
      </c>
      <c r="B16133" t="s">
        <v>46460</v>
      </c>
      <c r="C16133" t="s">
        <v>48584</v>
      </c>
      <c r="D16133" t="s">
        <v>48585</v>
      </c>
      <c r="E16133" t="s">
        <v>46488</v>
      </c>
      <c r="F16133" s="7">
        <v>34.68</v>
      </c>
      <c r="G16133" t="s">
        <v>46464</v>
      </c>
      <c r="H16133" t="s">
        <v>46465</v>
      </c>
      <c r="I16133" t="s">
        <v>46466</v>
      </c>
      <c r="J16133" s="7">
        <v>30.34</v>
      </c>
      <c r="K16133" s="7">
        <v>4.34</v>
      </c>
      <c r="M16133" t="s">
        <v>36</v>
      </c>
      <c r="N16133" t="str">
        <f>IF(AND(PESQUISA!$B$3&lt;&gt;"",OR(PESQUISA!$B$4="TODAS",B16133=PESQUISA!$B$4),ISNUMBER(SEARCH(PESQUISA!$B$3,D16133))),ROW()-1,"")</f>
        <v/>
      </c>
    </row>
    <row r="16134" spans="1:14" x14ac:dyDescent="0.3">
      <c r="A16134" t="s">
        <v>48586</v>
      </c>
      <c r="B16134" t="s">
        <v>46460</v>
      </c>
      <c r="C16134" t="s">
        <v>48587</v>
      </c>
      <c r="D16134" t="s">
        <v>48588</v>
      </c>
      <c r="E16134" t="s">
        <v>46488</v>
      </c>
      <c r="F16134" s="7">
        <v>41.43</v>
      </c>
      <c r="G16134" t="s">
        <v>46464</v>
      </c>
      <c r="H16134" t="s">
        <v>46465</v>
      </c>
      <c r="I16134" t="s">
        <v>46466</v>
      </c>
      <c r="J16134" s="7">
        <v>37.090000000000003</v>
      </c>
      <c r="K16134" s="7">
        <v>4.34</v>
      </c>
      <c r="M16134" t="s">
        <v>36</v>
      </c>
      <c r="N16134" t="str">
        <f>IF(AND(PESQUISA!$B$3&lt;&gt;"",OR(PESQUISA!$B$4="TODAS",B16134=PESQUISA!$B$4),ISNUMBER(SEARCH(PESQUISA!$B$3,D16134))),ROW()-1,"")</f>
        <v/>
      </c>
    </row>
    <row r="16135" spans="1:14" x14ac:dyDescent="0.3">
      <c r="A16135" t="s">
        <v>48589</v>
      </c>
      <c r="B16135" t="s">
        <v>46460</v>
      </c>
      <c r="C16135" t="s">
        <v>48590</v>
      </c>
      <c r="D16135" t="s">
        <v>48591</v>
      </c>
      <c r="E16135" t="s">
        <v>46488</v>
      </c>
      <c r="F16135" s="7">
        <v>67.239999999999995</v>
      </c>
      <c r="G16135" t="s">
        <v>46464</v>
      </c>
      <c r="H16135" t="s">
        <v>46465</v>
      </c>
      <c r="I16135" t="s">
        <v>46466</v>
      </c>
      <c r="J16135" s="7">
        <v>62.9</v>
      </c>
      <c r="K16135" s="7">
        <v>4.34</v>
      </c>
      <c r="M16135" t="s">
        <v>36</v>
      </c>
      <c r="N16135" t="str">
        <f>IF(AND(PESQUISA!$B$3&lt;&gt;"",OR(PESQUISA!$B$4="TODAS",B16135=PESQUISA!$B$4),ISNUMBER(SEARCH(PESQUISA!$B$3,D16135))),ROW()-1,"")</f>
        <v/>
      </c>
    </row>
    <row r="16136" spans="1:14" x14ac:dyDescent="0.3">
      <c r="A16136" t="s">
        <v>48592</v>
      </c>
      <c r="B16136" t="s">
        <v>46460</v>
      </c>
      <c r="C16136" t="s">
        <v>48593</v>
      </c>
      <c r="D16136" t="s">
        <v>48594</v>
      </c>
      <c r="E16136" t="s">
        <v>46488</v>
      </c>
      <c r="F16136" s="7">
        <v>47.4</v>
      </c>
      <c r="G16136" t="s">
        <v>46464</v>
      </c>
      <c r="H16136" t="s">
        <v>46465</v>
      </c>
      <c r="I16136" t="s">
        <v>46466</v>
      </c>
      <c r="J16136" s="7">
        <v>43.06</v>
      </c>
      <c r="K16136" s="7">
        <v>4.34</v>
      </c>
      <c r="M16136" t="s">
        <v>36</v>
      </c>
      <c r="N16136" t="str">
        <f>IF(AND(PESQUISA!$B$3&lt;&gt;"",OR(PESQUISA!$B$4="TODAS",B16136=PESQUISA!$B$4),ISNUMBER(SEARCH(PESQUISA!$B$3,D16136))),ROW()-1,"")</f>
        <v/>
      </c>
    </row>
    <row r="16137" spans="1:14" x14ac:dyDescent="0.3">
      <c r="A16137" t="s">
        <v>48595</v>
      </c>
      <c r="B16137" t="s">
        <v>46460</v>
      </c>
      <c r="C16137" t="s">
        <v>48596</v>
      </c>
      <c r="D16137" t="s">
        <v>48597</v>
      </c>
      <c r="E16137" t="s">
        <v>46488</v>
      </c>
      <c r="F16137" s="7">
        <v>52.89</v>
      </c>
      <c r="G16137" t="s">
        <v>46464</v>
      </c>
      <c r="H16137" t="s">
        <v>46465</v>
      </c>
      <c r="I16137" t="s">
        <v>46466</v>
      </c>
      <c r="J16137" s="7">
        <v>48.55</v>
      </c>
      <c r="K16137" s="7">
        <v>4.34</v>
      </c>
      <c r="M16137" t="s">
        <v>36</v>
      </c>
      <c r="N16137" t="str">
        <f>IF(AND(PESQUISA!$B$3&lt;&gt;"",OR(PESQUISA!$B$4="TODAS",B16137=PESQUISA!$B$4),ISNUMBER(SEARCH(PESQUISA!$B$3,D16137))),ROW()-1,"")</f>
        <v/>
      </c>
    </row>
    <row r="16138" spans="1:14" x14ac:dyDescent="0.3">
      <c r="A16138" t="s">
        <v>48598</v>
      </c>
      <c r="B16138" t="s">
        <v>46460</v>
      </c>
      <c r="C16138" t="s">
        <v>48599</v>
      </c>
      <c r="D16138" t="s">
        <v>48600</v>
      </c>
      <c r="E16138" t="s">
        <v>46488</v>
      </c>
      <c r="F16138" s="7">
        <v>51.24</v>
      </c>
      <c r="G16138" t="s">
        <v>46464</v>
      </c>
      <c r="H16138" t="s">
        <v>46465</v>
      </c>
      <c r="I16138" t="s">
        <v>46466</v>
      </c>
      <c r="J16138" s="7">
        <v>46.9</v>
      </c>
      <c r="K16138" s="7">
        <v>4.34</v>
      </c>
      <c r="M16138" t="s">
        <v>36</v>
      </c>
      <c r="N16138" t="str">
        <f>IF(AND(PESQUISA!$B$3&lt;&gt;"",OR(PESQUISA!$B$4="TODAS",B16138=PESQUISA!$B$4),ISNUMBER(SEARCH(PESQUISA!$B$3,D16138))),ROW()-1,"")</f>
        <v/>
      </c>
    </row>
    <row r="16139" spans="1:14" x14ac:dyDescent="0.3">
      <c r="A16139" t="s">
        <v>48601</v>
      </c>
      <c r="B16139" t="s">
        <v>46460</v>
      </c>
      <c r="C16139" t="s">
        <v>48602</v>
      </c>
      <c r="D16139" t="s">
        <v>48603</v>
      </c>
      <c r="E16139" t="s">
        <v>46626</v>
      </c>
      <c r="F16139" s="7">
        <v>28.52</v>
      </c>
      <c r="G16139" t="s">
        <v>46464</v>
      </c>
      <c r="H16139" t="s">
        <v>46465</v>
      </c>
      <c r="I16139" t="s">
        <v>46466</v>
      </c>
      <c r="J16139" s="7">
        <v>19.47</v>
      </c>
      <c r="K16139" s="7">
        <v>9.0500000000000007</v>
      </c>
      <c r="M16139" t="s">
        <v>36</v>
      </c>
      <c r="N16139" t="str">
        <f>IF(AND(PESQUISA!$B$3&lt;&gt;"",OR(PESQUISA!$B$4="TODAS",B16139=PESQUISA!$B$4),ISNUMBER(SEARCH(PESQUISA!$B$3,D16139))),ROW()-1,"")</f>
        <v/>
      </c>
    </row>
    <row r="16140" spans="1:14" x14ac:dyDescent="0.3">
      <c r="A16140" t="s">
        <v>48604</v>
      </c>
      <c r="B16140" t="s">
        <v>46460</v>
      </c>
      <c r="C16140" t="s">
        <v>48605</v>
      </c>
      <c r="D16140" t="s">
        <v>48606</v>
      </c>
      <c r="E16140" t="s">
        <v>46626</v>
      </c>
      <c r="F16140" s="7">
        <v>901.12</v>
      </c>
      <c r="G16140" t="s">
        <v>46464</v>
      </c>
      <c r="H16140" t="s">
        <v>46465</v>
      </c>
      <c r="I16140" t="s">
        <v>46466</v>
      </c>
      <c r="J16140" s="7">
        <v>873.97</v>
      </c>
      <c r="K16140" s="7">
        <v>27.15</v>
      </c>
      <c r="M16140" t="s">
        <v>36</v>
      </c>
      <c r="N16140" t="str">
        <f>IF(AND(PESQUISA!$B$3&lt;&gt;"",OR(PESQUISA!$B$4="TODAS",B16140=PESQUISA!$B$4),ISNUMBER(SEARCH(PESQUISA!$B$3,D16140))),ROW()-1,"")</f>
        <v/>
      </c>
    </row>
    <row r="16141" spans="1:14" x14ac:dyDescent="0.3">
      <c r="A16141" t="s">
        <v>48607</v>
      </c>
      <c r="B16141" t="s">
        <v>46460</v>
      </c>
      <c r="C16141" t="s">
        <v>48608</v>
      </c>
      <c r="D16141" t="s">
        <v>48609</v>
      </c>
      <c r="E16141" t="s">
        <v>46488</v>
      </c>
      <c r="F16141" s="7">
        <v>148.54</v>
      </c>
      <c r="G16141" t="s">
        <v>46464</v>
      </c>
      <c r="H16141" t="s">
        <v>46465</v>
      </c>
      <c r="I16141" t="s">
        <v>46466</v>
      </c>
      <c r="J16141" s="7">
        <v>131.03</v>
      </c>
      <c r="K16141" s="7">
        <v>17.510000000000002</v>
      </c>
      <c r="M16141" t="s">
        <v>36</v>
      </c>
      <c r="N16141" t="str">
        <f>IF(AND(PESQUISA!$B$3&lt;&gt;"",OR(PESQUISA!$B$4="TODAS",B16141=PESQUISA!$B$4),ISNUMBER(SEARCH(PESQUISA!$B$3,D16141))),ROW()-1,"")</f>
        <v/>
      </c>
    </row>
    <row r="16142" spans="1:14" x14ac:dyDescent="0.3">
      <c r="A16142" t="s">
        <v>48610</v>
      </c>
      <c r="B16142" t="s">
        <v>46460</v>
      </c>
      <c r="C16142" t="s">
        <v>48611</v>
      </c>
      <c r="D16142" t="s">
        <v>48612</v>
      </c>
      <c r="E16142" t="s">
        <v>46626</v>
      </c>
      <c r="F16142" s="7">
        <v>98.12</v>
      </c>
      <c r="G16142" t="s">
        <v>46464</v>
      </c>
      <c r="H16142" t="s">
        <v>46465</v>
      </c>
      <c r="I16142" t="s">
        <v>46466</v>
      </c>
      <c r="J16142" s="7">
        <v>80.61</v>
      </c>
      <c r="K16142" s="7">
        <v>17.510000000000002</v>
      </c>
      <c r="M16142" t="s">
        <v>36</v>
      </c>
      <c r="N16142" t="str">
        <f>IF(AND(PESQUISA!$B$3&lt;&gt;"",OR(PESQUISA!$B$4="TODAS",B16142=PESQUISA!$B$4),ISNUMBER(SEARCH(PESQUISA!$B$3,D16142))),ROW()-1,"")</f>
        <v/>
      </c>
    </row>
    <row r="16143" spans="1:14" x14ac:dyDescent="0.3">
      <c r="A16143" t="s">
        <v>48613</v>
      </c>
      <c r="B16143" t="s">
        <v>46460</v>
      </c>
      <c r="C16143" t="s">
        <v>48614</v>
      </c>
      <c r="D16143" t="s">
        <v>48615</v>
      </c>
      <c r="E16143" t="s">
        <v>46626</v>
      </c>
      <c r="F16143" s="7">
        <v>104.41</v>
      </c>
      <c r="G16143" t="s">
        <v>46464</v>
      </c>
      <c r="H16143" t="s">
        <v>46465</v>
      </c>
      <c r="I16143" t="s">
        <v>46466</v>
      </c>
      <c r="J16143" s="7">
        <v>86.9</v>
      </c>
      <c r="K16143" s="7">
        <v>17.510000000000002</v>
      </c>
      <c r="M16143" t="s">
        <v>36</v>
      </c>
      <c r="N16143" t="str">
        <f>IF(AND(PESQUISA!$B$3&lt;&gt;"",OR(PESQUISA!$B$4="TODAS",B16143=PESQUISA!$B$4),ISNUMBER(SEARCH(PESQUISA!$B$3,D16143))),ROW()-1,"")</f>
        <v/>
      </c>
    </row>
    <row r="16144" spans="1:14" x14ac:dyDescent="0.3">
      <c r="A16144" t="s">
        <v>48616</v>
      </c>
      <c r="B16144" t="s">
        <v>46460</v>
      </c>
      <c r="C16144" t="s">
        <v>48617</v>
      </c>
      <c r="D16144" t="s">
        <v>48618</v>
      </c>
      <c r="E16144" t="s">
        <v>46626</v>
      </c>
      <c r="F16144" s="7">
        <v>165.09</v>
      </c>
      <c r="G16144" t="s">
        <v>46464</v>
      </c>
      <c r="H16144" t="s">
        <v>46465</v>
      </c>
      <c r="I16144" t="s">
        <v>46466</v>
      </c>
      <c r="J16144" s="7">
        <v>147.58000000000001</v>
      </c>
      <c r="K16144" s="7">
        <v>17.510000000000002</v>
      </c>
      <c r="M16144" t="s">
        <v>36</v>
      </c>
      <c r="N16144" t="str">
        <f>IF(AND(PESQUISA!$B$3&lt;&gt;"",OR(PESQUISA!$B$4="TODAS",B16144=PESQUISA!$B$4),ISNUMBER(SEARCH(PESQUISA!$B$3,D16144))),ROW()-1,"")</f>
        <v/>
      </c>
    </row>
    <row r="16145" spans="1:14" x14ac:dyDescent="0.3">
      <c r="A16145" t="s">
        <v>48619</v>
      </c>
      <c r="B16145" t="s">
        <v>46460</v>
      </c>
      <c r="C16145" t="s">
        <v>48620</v>
      </c>
      <c r="D16145" t="s">
        <v>48621</v>
      </c>
      <c r="E16145" t="s">
        <v>46626</v>
      </c>
      <c r="F16145" s="7">
        <v>106.51</v>
      </c>
      <c r="G16145" t="s">
        <v>46464</v>
      </c>
      <c r="H16145" t="s">
        <v>46465</v>
      </c>
      <c r="I16145" t="s">
        <v>46466</v>
      </c>
      <c r="J16145" s="7">
        <v>89</v>
      </c>
      <c r="K16145" s="7">
        <v>17.510000000000002</v>
      </c>
      <c r="M16145" t="s">
        <v>36</v>
      </c>
      <c r="N16145" t="str">
        <f>IF(AND(PESQUISA!$B$3&lt;&gt;"",OR(PESQUISA!$B$4="TODAS",B16145=PESQUISA!$B$4),ISNUMBER(SEARCH(PESQUISA!$B$3,D16145))),ROW()-1,"")</f>
        <v/>
      </c>
    </row>
    <row r="16146" spans="1:14" x14ac:dyDescent="0.3">
      <c r="A16146" t="s">
        <v>48622</v>
      </c>
      <c r="B16146" t="s">
        <v>46460</v>
      </c>
      <c r="C16146" t="s">
        <v>48623</v>
      </c>
      <c r="D16146" t="s">
        <v>48624</v>
      </c>
      <c r="E16146" t="s">
        <v>46626</v>
      </c>
      <c r="F16146" s="7">
        <v>107.84</v>
      </c>
      <c r="G16146" t="s">
        <v>46464</v>
      </c>
      <c r="H16146" t="s">
        <v>46465</v>
      </c>
      <c r="I16146" t="s">
        <v>46466</v>
      </c>
      <c r="J16146" s="7">
        <v>90.33</v>
      </c>
      <c r="K16146" s="7">
        <v>17.510000000000002</v>
      </c>
      <c r="M16146" t="s">
        <v>36</v>
      </c>
      <c r="N16146" t="str">
        <f>IF(AND(PESQUISA!$B$3&lt;&gt;"",OR(PESQUISA!$B$4="TODAS",B16146=PESQUISA!$B$4),ISNUMBER(SEARCH(PESQUISA!$B$3,D16146))),ROW()-1,"")</f>
        <v/>
      </c>
    </row>
    <row r="16147" spans="1:14" x14ac:dyDescent="0.3">
      <c r="A16147" t="s">
        <v>48625</v>
      </c>
      <c r="B16147" t="s">
        <v>46460</v>
      </c>
      <c r="C16147" t="s">
        <v>48626</v>
      </c>
      <c r="D16147" t="s">
        <v>48627</v>
      </c>
      <c r="E16147" t="s">
        <v>46626</v>
      </c>
      <c r="F16147" s="7">
        <v>794.15</v>
      </c>
      <c r="G16147" t="s">
        <v>46464</v>
      </c>
      <c r="H16147" t="s">
        <v>46465</v>
      </c>
      <c r="I16147" t="s">
        <v>46466</v>
      </c>
      <c r="J16147" s="7">
        <v>654.41999999999996</v>
      </c>
      <c r="K16147" s="7">
        <v>139.72999999999999</v>
      </c>
      <c r="M16147" t="s">
        <v>36</v>
      </c>
      <c r="N16147" t="str">
        <f>IF(AND(PESQUISA!$B$3&lt;&gt;"",OR(PESQUISA!$B$4="TODAS",B16147=PESQUISA!$B$4),ISNUMBER(SEARCH(PESQUISA!$B$3,D16147))),ROW()-1,"")</f>
        <v/>
      </c>
    </row>
    <row r="16148" spans="1:14" x14ac:dyDescent="0.3">
      <c r="A16148" t="s">
        <v>48628</v>
      </c>
      <c r="B16148" t="s">
        <v>46460</v>
      </c>
      <c r="C16148" t="s">
        <v>48629</v>
      </c>
      <c r="D16148" t="s">
        <v>48630</v>
      </c>
      <c r="E16148" t="s">
        <v>46626</v>
      </c>
      <c r="F16148" s="7">
        <v>964.67</v>
      </c>
      <c r="G16148" t="s">
        <v>46464</v>
      </c>
      <c r="H16148" t="s">
        <v>46465</v>
      </c>
      <c r="I16148" t="s">
        <v>46466</v>
      </c>
      <c r="J16148" s="7">
        <v>807.42</v>
      </c>
      <c r="K16148" s="7">
        <v>157.25</v>
      </c>
      <c r="M16148" t="s">
        <v>36</v>
      </c>
      <c r="N16148" t="str">
        <f>IF(AND(PESQUISA!$B$3&lt;&gt;"",OR(PESQUISA!$B$4="TODAS",B16148=PESQUISA!$B$4),ISNUMBER(SEARCH(PESQUISA!$B$3,D16148))),ROW()-1,"")</f>
        <v/>
      </c>
    </row>
    <row r="16149" spans="1:14" x14ac:dyDescent="0.3">
      <c r="A16149" t="s">
        <v>48631</v>
      </c>
      <c r="B16149" t="s">
        <v>46460</v>
      </c>
      <c r="C16149" t="s">
        <v>48632</v>
      </c>
      <c r="D16149" t="s">
        <v>48633</v>
      </c>
      <c r="E16149" t="s">
        <v>46488</v>
      </c>
      <c r="F16149" s="7">
        <v>39.880000000000003</v>
      </c>
      <c r="G16149" t="s">
        <v>46464</v>
      </c>
      <c r="H16149" t="s">
        <v>46465</v>
      </c>
      <c r="I16149" t="s">
        <v>46466</v>
      </c>
      <c r="J16149" s="7">
        <v>21.79</v>
      </c>
      <c r="K16149" s="7">
        <v>18.09</v>
      </c>
      <c r="M16149" t="s">
        <v>36</v>
      </c>
      <c r="N16149" t="str">
        <f>IF(AND(PESQUISA!$B$3&lt;&gt;"",OR(PESQUISA!$B$4="TODAS",B16149=PESQUISA!$B$4),ISNUMBER(SEARCH(PESQUISA!$B$3,D16149))),ROW()-1,"")</f>
        <v/>
      </c>
    </row>
    <row r="16150" spans="1:14" x14ac:dyDescent="0.3">
      <c r="A16150" t="s">
        <v>48634</v>
      </c>
      <c r="B16150" t="s">
        <v>46460</v>
      </c>
      <c r="C16150" t="s">
        <v>48635</v>
      </c>
      <c r="D16150" t="s">
        <v>48636</v>
      </c>
      <c r="E16150" t="s">
        <v>46488</v>
      </c>
      <c r="F16150" s="7">
        <v>103.11</v>
      </c>
      <c r="G16150" t="s">
        <v>46464</v>
      </c>
      <c r="H16150" t="s">
        <v>46465</v>
      </c>
      <c r="I16150" t="s">
        <v>46466</v>
      </c>
      <c r="J16150" s="7">
        <v>85.6</v>
      </c>
      <c r="K16150" s="7">
        <v>17.510000000000002</v>
      </c>
      <c r="M16150" t="s">
        <v>36</v>
      </c>
      <c r="N16150" t="str">
        <f>IF(AND(PESQUISA!$B$3&lt;&gt;"",OR(PESQUISA!$B$4="TODAS",B16150=PESQUISA!$B$4),ISNUMBER(SEARCH(PESQUISA!$B$3,D16150))),ROW()-1,"")</f>
        <v/>
      </c>
    </row>
    <row r="16151" spans="1:14" x14ac:dyDescent="0.3">
      <c r="A16151" t="s">
        <v>48637</v>
      </c>
      <c r="B16151" t="s">
        <v>46460</v>
      </c>
      <c r="C16151" t="s">
        <v>48638</v>
      </c>
      <c r="D16151" t="s">
        <v>48639</v>
      </c>
      <c r="E16151" t="s">
        <v>46488</v>
      </c>
      <c r="F16151" s="7">
        <v>171.82</v>
      </c>
      <c r="G16151" t="s">
        <v>46464</v>
      </c>
      <c r="H16151" t="s">
        <v>46465</v>
      </c>
      <c r="I16151" t="s">
        <v>46466</v>
      </c>
      <c r="J16151" s="7">
        <v>154.31</v>
      </c>
      <c r="K16151" s="7">
        <v>17.510000000000002</v>
      </c>
      <c r="M16151" t="s">
        <v>36</v>
      </c>
      <c r="N16151" t="str">
        <f>IF(AND(PESQUISA!$B$3&lt;&gt;"",OR(PESQUISA!$B$4="TODAS",B16151=PESQUISA!$B$4),ISNUMBER(SEARCH(PESQUISA!$B$3,D16151))),ROW()-1,"")</f>
        <v/>
      </c>
    </row>
    <row r="16152" spans="1:14" x14ac:dyDescent="0.3">
      <c r="A16152" t="s">
        <v>48640</v>
      </c>
      <c r="B16152" t="s">
        <v>46460</v>
      </c>
      <c r="C16152" t="s">
        <v>48641</v>
      </c>
      <c r="D16152" t="s">
        <v>48642</v>
      </c>
      <c r="E16152" t="s">
        <v>46626</v>
      </c>
      <c r="F16152" s="7">
        <v>149.55000000000001</v>
      </c>
      <c r="G16152" t="s">
        <v>46464</v>
      </c>
      <c r="H16152" t="s">
        <v>46465</v>
      </c>
      <c r="I16152" t="s">
        <v>46466</v>
      </c>
      <c r="J16152" s="7">
        <v>132.04</v>
      </c>
      <c r="K16152" s="7">
        <v>17.510000000000002</v>
      </c>
      <c r="M16152" t="s">
        <v>36</v>
      </c>
      <c r="N16152" t="str">
        <f>IF(AND(PESQUISA!$B$3&lt;&gt;"",OR(PESQUISA!$B$4="TODAS",B16152=PESQUISA!$B$4),ISNUMBER(SEARCH(PESQUISA!$B$3,D16152))),ROW()-1,"")</f>
        <v/>
      </c>
    </row>
    <row r="16153" spans="1:14" x14ac:dyDescent="0.3">
      <c r="A16153" t="s">
        <v>48643</v>
      </c>
      <c r="B16153" t="s">
        <v>46460</v>
      </c>
      <c r="C16153" t="s">
        <v>48644</v>
      </c>
      <c r="D16153" t="s">
        <v>48645</v>
      </c>
      <c r="E16153" t="s">
        <v>46626</v>
      </c>
      <c r="F16153" s="7">
        <v>52.83</v>
      </c>
      <c r="G16153" t="s">
        <v>46464</v>
      </c>
      <c r="H16153" t="s">
        <v>46465</v>
      </c>
      <c r="I16153" t="s">
        <v>46466</v>
      </c>
      <c r="J16153" s="7">
        <v>35.32</v>
      </c>
      <c r="K16153" s="7">
        <v>17.510000000000002</v>
      </c>
      <c r="M16153" t="s">
        <v>36</v>
      </c>
      <c r="N16153" t="str">
        <f>IF(AND(PESQUISA!$B$3&lt;&gt;"",OR(PESQUISA!$B$4="TODAS",B16153=PESQUISA!$B$4),ISNUMBER(SEARCH(PESQUISA!$B$3,D16153))),ROW()-1,"")</f>
        <v/>
      </c>
    </row>
    <row r="16154" spans="1:14" x14ac:dyDescent="0.3">
      <c r="A16154" t="s">
        <v>48646</v>
      </c>
      <c r="B16154" t="s">
        <v>46460</v>
      </c>
      <c r="C16154" t="s">
        <v>48647</v>
      </c>
      <c r="D16154" t="s">
        <v>48648</v>
      </c>
      <c r="E16154" t="s">
        <v>46626</v>
      </c>
      <c r="F16154" s="7">
        <v>46.5</v>
      </c>
      <c r="G16154" t="s">
        <v>46464</v>
      </c>
      <c r="H16154" t="s">
        <v>46465</v>
      </c>
      <c r="I16154" t="s">
        <v>46466</v>
      </c>
      <c r="J16154" s="7">
        <v>28.49</v>
      </c>
      <c r="K16154" s="7">
        <v>18.010000000000002</v>
      </c>
      <c r="M16154" t="s">
        <v>36</v>
      </c>
      <c r="N16154" t="str">
        <f>IF(AND(PESQUISA!$B$3&lt;&gt;"",OR(PESQUISA!$B$4="TODAS",B16154=PESQUISA!$B$4),ISNUMBER(SEARCH(PESQUISA!$B$3,D16154))),ROW()-1,"")</f>
        <v/>
      </c>
    </row>
    <row r="16155" spans="1:14" x14ac:dyDescent="0.3">
      <c r="A16155" t="s">
        <v>48649</v>
      </c>
      <c r="B16155" t="s">
        <v>46460</v>
      </c>
      <c r="C16155" t="s">
        <v>48650</v>
      </c>
      <c r="D16155" t="s">
        <v>48651</v>
      </c>
      <c r="E16155" t="s">
        <v>46626</v>
      </c>
      <c r="F16155" s="7">
        <v>137.51</v>
      </c>
      <c r="G16155" t="s">
        <v>46464</v>
      </c>
      <c r="H16155" t="s">
        <v>46465</v>
      </c>
      <c r="I16155" t="s">
        <v>46466</v>
      </c>
      <c r="J16155" s="7">
        <v>120</v>
      </c>
      <c r="K16155" s="7">
        <v>17.510000000000002</v>
      </c>
      <c r="M16155" t="s">
        <v>36</v>
      </c>
      <c r="N16155" t="str">
        <f>IF(AND(PESQUISA!$B$3&lt;&gt;"",OR(PESQUISA!$B$4="TODAS",B16155=PESQUISA!$B$4),ISNUMBER(SEARCH(PESQUISA!$B$3,D16155))),ROW()-1,"")</f>
        <v/>
      </c>
    </row>
    <row r="16156" spans="1:14" x14ac:dyDescent="0.3">
      <c r="A16156" t="s">
        <v>48652</v>
      </c>
      <c r="B16156" t="s">
        <v>46460</v>
      </c>
      <c r="C16156" t="s">
        <v>48653</v>
      </c>
      <c r="D16156" t="s">
        <v>48654</v>
      </c>
      <c r="E16156" t="s">
        <v>46626</v>
      </c>
      <c r="F16156" s="7">
        <v>129.4</v>
      </c>
      <c r="G16156" t="s">
        <v>46464</v>
      </c>
      <c r="H16156" t="s">
        <v>46465</v>
      </c>
      <c r="I16156" t="s">
        <v>46466</v>
      </c>
      <c r="J16156" s="7">
        <v>110.01</v>
      </c>
      <c r="K16156" s="7">
        <v>19.39</v>
      </c>
      <c r="M16156" t="s">
        <v>36</v>
      </c>
      <c r="N16156" t="str">
        <f>IF(AND(PESQUISA!$B$3&lt;&gt;"",OR(PESQUISA!$B$4="TODAS",B16156=PESQUISA!$B$4),ISNUMBER(SEARCH(PESQUISA!$B$3,D16156))),ROW()-1,"")</f>
        <v/>
      </c>
    </row>
    <row r="16157" spans="1:14" x14ac:dyDescent="0.3">
      <c r="A16157" t="s">
        <v>48655</v>
      </c>
      <c r="B16157" t="s">
        <v>46460</v>
      </c>
      <c r="C16157" t="s">
        <v>48656</v>
      </c>
      <c r="D16157" t="s">
        <v>48657</v>
      </c>
      <c r="E16157" t="s">
        <v>46488</v>
      </c>
      <c r="F16157" s="7">
        <v>144.30000000000001</v>
      </c>
      <c r="G16157" t="s">
        <v>46464</v>
      </c>
      <c r="H16157" t="s">
        <v>46465</v>
      </c>
      <c r="I16157" t="s">
        <v>46466</v>
      </c>
      <c r="J16157" s="7">
        <v>126.79</v>
      </c>
      <c r="K16157" s="7">
        <v>17.510000000000002</v>
      </c>
      <c r="M16157" t="s">
        <v>36</v>
      </c>
      <c r="N16157" t="str">
        <f>IF(AND(PESQUISA!$B$3&lt;&gt;"",OR(PESQUISA!$B$4="TODAS",B16157=PESQUISA!$B$4),ISNUMBER(SEARCH(PESQUISA!$B$3,D16157))),ROW()-1,"")</f>
        <v/>
      </c>
    </row>
    <row r="16158" spans="1:14" x14ac:dyDescent="0.3">
      <c r="A16158" t="s">
        <v>48658</v>
      </c>
      <c r="B16158" t="s">
        <v>46460</v>
      </c>
      <c r="C16158" t="s">
        <v>48659</v>
      </c>
      <c r="D16158" t="s">
        <v>48660</v>
      </c>
      <c r="E16158" t="s">
        <v>46488</v>
      </c>
      <c r="F16158" s="7">
        <v>275.26</v>
      </c>
      <c r="G16158" t="s">
        <v>46464</v>
      </c>
      <c r="H16158" t="s">
        <v>46465</v>
      </c>
      <c r="I16158" t="s">
        <v>46466</v>
      </c>
      <c r="J16158" s="7">
        <v>257.75</v>
      </c>
      <c r="K16158" s="7">
        <v>17.510000000000002</v>
      </c>
      <c r="M16158" t="s">
        <v>36</v>
      </c>
      <c r="N16158" t="str">
        <f>IF(AND(PESQUISA!$B$3&lt;&gt;"",OR(PESQUISA!$B$4="TODAS",B16158=PESQUISA!$B$4),ISNUMBER(SEARCH(PESQUISA!$B$3,D16158))),ROW()-1,"")</f>
        <v/>
      </c>
    </row>
    <row r="16159" spans="1:14" x14ac:dyDescent="0.3">
      <c r="A16159" t="s">
        <v>48661</v>
      </c>
      <c r="B16159" t="s">
        <v>46460</v>
      </c>
      <c r="C16159" t="s">
        <v>48662</v>
      </c>
      <c r="D16159" t="s">
        <v>48663</v>
      </c>
      <c r="E16159" t="s">
        <v>46626</v>
      </c>
      <c r="F16159" s="7">
        <v>415.27</v>
      </c>
      <c r="G16159" t="s">
        <v>46464</v>
      </c>
      <c r="H16159" t="s">
        <v>46465</v>
      </c>
      <c r="I16159" t="s">
        <v>46466</v>
      </c>
      <c r="J16159" s="7">
        <v>397.76</v>
      </c>
      <c r="K16159" s="7">
        <v>17.510000000000002</v>
      </c>
      <c r="M16159" t="s">
        <v>36</v>
      </c>
      <c r="N16159" t="str">
        <f>IF(AND(PESQUISA!$B$3&lt;&gt;"",OR(PESQUISA!$B$4="TODAS",B16159=PESQUISA!$B$4),ISNUMBER(SEARCH(PESQUISA!$B$3,D16159))),ROW()-1,"")</f>
        <v/>
      </c>
    </row>
    <row r="16160" spans="1:14" x14ac:dyDescent="0.3">
      <c r="A16160" t="s">
        <v>48664</v>
      </c>
      <c r="B16160" t="s">
        <v>46460</v>
      </c>
      <c r="C16160" t="s">
        <v>48665</v>
      </c>
      <c r="D16160" t="s">
        <v>48666</v>
      </c>
      <c r="E16160" t="s">
        <v>46488</v>
      </c>
      <c r="F16160" s="7">
        <v>58.15</v>
      </c>
      <c r="G16160" t="s">
        <v>46464</v>
      </c>
      <c r="H16160" t="s">
        <v>46465</v>
      </c>
      <c r="I16160" t="s">
        <v>46466</v>
      </c>
      <c r="J16160" s="7">
        <v>40.64</v>
      </c>
      <c r="K16160" s="7">
        <v>17.510000000000002</v>
      </c>
      <c r="M16160" t="s">
        <v>36</v>
      </c>
      <c r="N16160" t="str">
        <f>IF(AND(PESQUISA!$B$3&lt;&gt;"",OR(PESQUISA!$B$4="TODAS",B16160=PESQUISA!$B$4),ISNUMBER(SEARCH(PESQUISA!$B$3,D16160))),ROW()-1,"")</f>
        <v/>
      </c>
    </row>
    <row r="16161" spans="1:14" x14ac:dyDescent="0.3">
      <c r="A16161" t="s">
        <v>48667</v>
      </c>
      <c r="B16161" t="s">
        <v>46460</v>
      </c>
      <c r="C16161" t="s">
        <v>48668</v>
      </c>
      <c r="D16161" t="s">
        <v>48669</v>
      </c>
      <c r="E16161" t="s">
        <v>46626</v>
      </c>
      <c r="F16161" s="7">
        <v>89.5</v>
      </c>
      <c r="G16161" t="s">
        <v>46464</v>
      </c>
      <c r="H16161" t="s">
        <v>46465</v>
      </c>
      <c r="I16161" t="s">
        <v>46466</v>
      </c>
      <c r="J16161" s="7">
        <v>45.51</v>
      </c>
      <c r="K16161" s="7">
        <v>43.99</v>
      </c>
      <c r="M16161" t="s">
        <v>36</v>
      </c>
      <c r="N16161" t="str">
        <f>IF(AND(PESQUISA!$B$3&lt;&gt;"",OR(PESQUISA!$B$4="TODAS",B16161=PESQUISA!$B$4),ISNUMBER(SEARCH(PESQUISA!$B$3,D16161))),ROW()-1,"")</f>
        <v/>
      </c>
    </row>
    <row r="16162" spans="1:14" x14ac:dyDescent="0.3">
      <c r="A16162" t="s">
        <v>48670</v>
      </c>
      <c r="B16162" t="s">
        <v>46460</v>
      </c>
      <c r="C16162" t="s">
        <v>48671</v>
      </c>
      <c r="D16162" t="s">
        <v>48672</v>
      </c>
      <c r="E16162" t="s">
        <v>46626</v>
      </c>
      <c r="F16162" s="7">
        <v>101.93</v>
      </c>
      <c r="G16162" t="s">
        <v>46464</v>
      </c>
      <c r="H16162" t="s">
        <v>46465</v>
      </c>
      <c r="I16162" t="s">
        <v>46466</v>
      </c>
      <c r="J16162" s="7">
        <v>84.42</v>
      </c>
      <c r="K16162" s="7">
        <v>17.510000000000002</v>
      </c>
      <c r="M16162" t="s">
        <v>36</v>
      </c>
      <c r="N16162" t="str">
        <f>IF(AND(PESQUISA!$B$3&lt;&gt;"",OR(PESQUISA!$B$4="TODAS",B16162=PESQUISA!$B$4),ISNUMBER(SEARCH(PESQUISA!$B$3,D16162))),ROW()-1,"")</f>
        <v/>
      </c>
    </row>
    <row r="16163" spans="1:14" x14ac:dyDescent="0.3">
      <c r="A16163" t="s">
        <v>48673</v>
      </c>
      <c r="B16163" t="s">
        <v>46460</v>
      </c>
      <c r="C16163" t="s">
        <v>48674</v>
      </c>
      <c r="D16163" t="s">
        <v>48675</v>
      </c>
      <c r="E16163" t="s">
        <v>46626</v>
      </c>
      <c r="F16163" s="7">
        <v>190.96</v>
      </c>
      <c r="G16163" t="s">
        <v>46464</v>
      </c>
      <c r="H16163" t="s">
        <v>46465</v>
      </c>
      <c r="I16163" t="s">
        <v>46466</v>
      </c>
      <c r="J16163" s="7">
        <v>173.45</v>
      </c>
      <c r="K16163" s="7">
        <v>17.510000000000002</v>
      </c>
      <c r="M16163" t="s">
        <v>36</v>
      </c>
      <c r="N16163" t="str">
        <f>IF(AND(PESQUISA!$B$3&lt;&gt;"",OR(PESQUISA!$B$4="TODAS",B16163=PESQUISA!$B$4),ISNUMBER(SEARCH(PESQUISA!$B$3,D16163))),ROW()-1,"")</f>
        <v/>
      </c>
    </row>
    <row r="16164" spans="1:14" x14ac:dyDescent="0.3">
      <c r="A16164" t="s">
        <v>48676</v>
      </c>
      <c r="B16164" t="s">
        <v>46460</v>
      </c>
      <c r="C16164" t="s">
        <v>48677</v>
      </c>
      <c r="D16164" t="s">
        <v>48678</v>
      </c>
      <c r="E16164" t="s">
        <v>46626</v>
      </c>
      <c r="F16164" s="7">
        <v>125.51</v>
      </c>
      <c r="G16164" t="s">
        <v>46464</v>
      </c>
      <c r="H16164" t="s">
        <v>46465</v>
      </c>
      <c r="I16164" t="s">
        <v>46466</v>
      </c>
      <c r="J16164" s="7">
        <v>108</v>
      </c>
      <c r="K16164" s="7">
        <v>17.510000000000002</v>
      </c>
      <c r="M16164" t="s">
        <v>36</v>
      </c>
      <c r="N16164" t="str">
        <f>IF(AND(PESQUISA!$B$3&lt;&gt;"",OR(PESQUISA!$B$4="TODAS",B16164=PESQUISA!$B$4),ISNUMBER(SEARCH(PESQUISA!$B$3,D16164))),ROW()-1,"")</f>
        <v/>
      </c>
    </row>
    <row r="16165" spans="1:14" x14ac:dyDescent="0.3">
      <c r="A16165" t="s">
        <v>48679</v>
      </c>
      <c r="B16165" t="s">
        <v>46460</v>
      </c>
      <c r="C16165" t="s">
        <v>48680</v>
      </c>
      <c r="D16165" t="s">
        <v>48681</v>
      </c>
      <c r="E16165" t="s">
        <v>46626</v>
      </c>
      <c r="F16165" s="7">
        <v>169.61</v>
      </c>
      <c r="G16165" t="s">
        <v>46464</v>
      </c>
      <c r="H16165" t="s">
        <v>46465</v>
      </c>
      <c r="I16165" t="s">
        <v>46466</v>
      </c>
      <c r="J16165" s="7">
        <v>152.1</v>
      </c>
      <c r="K16165" s="7">
        <v>17.510000000000002</v>
      </c>
      <c r="M16165" t="s">
        <v>36</v>
      </c>
      <c r="N16165" t="str">
        <f>IF(AND(PESQUISA!$B$3&lt;&gt;"",OR(PESQUISA!$B$4="TODAS",B16165=PESQUISA!$B$4),ISNUMBER(SEARCH(PESQUISA!$B$3,D16165))),ROW()-1,"")</f>
        <v/>
      </c>
    </row>
    <row r="16166" spans="1:14" x14ac:dyDescent="0.3">
      <c r="A16166" t="s">
        <v>48682</v>
      </c>
      <c r="B16166" t="s">
        <v>46460</v>
      </c>
      <c r="C16166" t="s">
        <v>48683</v>
      </c>
      <c r="D16166" t="s">
        <v>48684</v>
      </c>
      <c r="E16166" t="s">
        <v>46626</v>
      </c>
      <c r="F16166" s="7">
        <v>358.51</v>
      </c>
      <c r="G16166" t="s">
        <v>46464</v>
      </c>
      <c r="H16166" t="s">
        <v>46465</v>
      </c>
      <c r="I16166" t="s">
        <v>46466</v>
      </c>
      <c r="J16166" s="7">
        <v>341</v>
      </c>
      <c r="K16166" s="7">
        <v>17.510000000000002</v>
      </c>
      <c r="M16166" t="s">
        <v>36</v>
      </c>
      <c r="N16166" t="str">
        <f>IF(AND(PESQUISA!$B$3&lt;&gt;"",OR(PESQUISA!$B$4="TODAS",B16166=PESQUISA!$B$4),ISNUMBER(SEARCH(PESQUISA!$B$3,D16166))),ROW()-1,"")</f>
        <v/>
      </c>
    </row>
    <row r="16167" spans="1:14" x14ac:dyDescent="0.3">
      <c r="A16167" t="s">
        <v>48685</v>
      </c>
      <c r="B16167" t="s">
        <v>46460</v>
      </c>
      <c r="C16167" t="s">
        <v>48686</v>
      </c>
      <c r="D16167" t="s">
        <v>48687</v>
      </c>
      <c r="E16167" t="s">
        <v>46626</v>
      </c>
      <c r="F16167" s="7">
        <v>478.63</v>
      </c>
      <c r="G16167" t="s">
        <v>46464</v>
      </c>
      <c r="H16167" t="s">
        <v>46465</v>
      </c>
      <c r="I16167" t="s">
        <v>46466</v>
      </c>
      <c r="J16167" s="7">
        <v>461.12</v>
      </c>
      <c r="K16167" s="7">
        <v>17.510000000000002</v>
      </c>
      <c r="M16167" t="s">
        <v>36</v>
      </c>
      <c r="N16167" t="str">
        <f>IF(AND(PESQUISA!$B$3&lt;&gt;"",OR(PESQUISA!$B$4="TODAS",B16167=PESQUISA!$B$4),ISNUMBER(SEARCH(PESQUISA!$B$3,D16167))),ROW()-1,"")</f>
        <v/>
      </c>
    </row>
    <row r="16168" spans="1:14" x14ac:dyDescent="0.3">
      <c r="A16168" t="s">
        <v>48688</v>
      </c>
      <c r="B16168" t="s">
        <v>46460</v>
      </c>
      <c r="C16168" t="s">
        <v>48689</v>
      </c>
      <c r="D16168" t="s">
        <v>48690</v>
      </c>
      <c r="E16168" t="s">
        <v>46626</v>
      </c>
      <c r="F16168" s="7">
        <v>60.37</v>
      </c>
      <c r="G16168" t="s">
        <v>46464</v>
      </c>
      <c r="H16168" t="s">
        <v>46465</v>
      </c>
      <c r="I16168" t="s">
        <v>46466</v>
      </c>
      <c r="J16168" s="7">
        <v>42.86</v>
      </c>
      <c r="K16168" s="7">
        <v>17.510000000000002</v>
      </c>
      <c r="M16168" t="s">
        <v>36</v>
      </c>
      <c r="N16168" t="str">
        <f>IF(AND(PESQUISA!$B$3&lt;&gt;"",OR(PESQUISA!$B$4="TODAS",B16168=PESQUISA!$B$4),ISNUMBER(SEARCH(PESQUISA!$B$3,D16168))),ROW()-1,"")</f>
        <v/>
      </c>
    </row>
    <row r="16169" spans="1:14" x14ac:dyDescent="0.3">
      <c r="A16169" t="s">
        <v>48691</v>
      </c>
      <c r="B16169" t="s">
        <v>46460</v>
      </c>
      <c r="C16169" t="s">
        <v>48692</v>
      </c>
      <c r="D16169" t="s">
        <v>48693</v>
      </c>
      <c r="E16169" t="s">
        <v>46626</v>
      </c>
      <c r="F16169" s="7">
        <v>85.02</v>
      </c>
      <c r="G16169" t="s">
        <v>46464</v>
      </c>
      <c r="H16169" t="s">
        <v>46465</v>
      </c>
      <c r="I16169" t="s">
        <v>46466</v>
      </c>
      <c r="J16169" s="7">
        <v>67.510000000000005</v>
      </c>
      <c r="K16169" s="7">
        <v>17.510000000000002</v>
      </c>
      <c r="M16169" t="s">
        <v>36</v>
      </c>
      <c r="N16169" t="str">
        <f>IF(AND(PESQUISA!$B$3&lt;&gt;"",OR(PESQUISA!$B$4="TODAS",B16169=PESQUISA!$B$4),ISNUMBER(SEARCH(PESQUISA!$B$3,D16169))),ROW()-1,"")</f>
        <v/>
      </c>
    </row>
    <row r="16170" spans="1:14" x14ac:dyDescent="0.3">
      <c r="A16170" t="s">
        <v>48694</v>
      </c>
      <c r="B16170" t="s">
        <v>46460</v>
      </c>
      <c r="C16170" t="s">
        <v>48695</v>
      </c>
      <c r="D16170" t="s">
        <v>48696</v>
      </c>
      <c r="E16170" t="s">
        <v>46626</v>
      </c>
      <c r="F16170" s="7">
        <v>219.15</v>
      </c>
      <c r="G16170" t="s">
        <v>46464</v>
      </c>
      <c r="H16170" t="s">
        <v>46465</v>
      </c>
      <c r="I16170" t="s">
        <v>46466</v>
      </c>
      <c r="J16170" s="7">
        <v>194.5</v>
      </c>
      <c r="K16170" s="7">
        <v>24.65</v>
      </c>
      <c r="M16170" t="s">
        <v>36</v>
      </c>
      <c r="N16170" t="str">
        <f>IF(AND(PESQUISA!$B$3&lt;&gt;"",OR(PESQUISA!$B$4="TODAS",B16170=PESQUISA!$B$4),ISNUMBER(SEARCH(PESQUISA!$B$3,D16170))),ROW()-1,"")</f>
        <v/>
      </c>
    </row>
    <row r="16171" spans="1:14" x14ac:dyDescent="0.3">
      <c r="A16171" t="s">
        <v>48697</v>
      </c>
      <c r="B16171" t="s">
        <v>46460</v>
      </c>
      <c r="C16171" t="s">
        <v>48698</v>
      </c>
      <c r="D16171" t="s">
        <v>48699</v>
      </c>
      <c r="E16171" t="s">
        <v>46626</v>
      </c>
      <c r="F16171" s="7">
        <v>222.58</v>
      </c>
      <c r="G16171" t="s">
        <v>46464</v>
      </c>
      <c r="H16171" t="s">
        <v>46465</v>
      </c>
      <c r="I16171" t="s">
        <v>46466</v>
      </c>
      <c r="J16171" s="7">
        <v>196.19</v>
      </c>
      <c r="K16171" s="7">
        <v>26.39</v>
      </c>
      <c r="M16171" t="s">
        <v>36</v>
      </c>
      <c r="N16171" t="str">
        <f>IF(AND(PESQUISA!$B$3&lt;&gt;"",OR(PESQUISA!$B$4="TODAS",B16171=PESQUISA!$B$4),ISNUMBER(SEARCH(PESQUISA!$B$3,D16171))),ROW()-1,"")</f>
        <v/>
      </c>
    </row>
    <row r="16172" spans="1:14" x14ac:dyDescent="0.3">
      <c r="A16172" t="s">
        <v>48700</v>
      </c>
      <c r="B16172" t="s">
        <v>46460</v>
      </c>
      <c r="C16172" t="s">
        <v>48701</v>
      </c>
      <c r="D16172" t="s">
        <v>48702</v>
      </c>
      <c r="E16172" t="s">
        <v>46626</v>
      </c>
      <c r="F16172" s="7">
        <v>272.66000000000003</v>
      </c>
      <c r="G16172" t="s">
        <v>46464</v>
      </c>
      <c r="H16172" t="s">
        <v>46465</v>
      </c>
      <c r="I16172" t="s">
        <v>46466</v>
      </c>
      <c r="J16172" s="7">
        <v>251.67</v>
      </c>
      <c r="K16172" s="7">
        <v>20.99</v>
      </c>
      <c r="M16172" t="s">
        <v>36</v>
      </c>
      <c r="N16172" t="str">
        <f>IF(AND(PESQUISA!$B$3&lt;&gt;"",OR(PESQUISA!$B$4="TODAS",B16172=PESQUISA!$B$4),ISNUMBER(SEARCH(PESQUISA!$B$3,D16172))),ROW()-1,"")</f>
        <v/>
      </c>
    </row>
    <row r="16173" spans="1:14" x14ac:dyDescent="0.3">
      <c r="A16173" t="s">
        <v>48703</v>
      </c>
      <c r="B16173" t="s">
        <v>46460</v>
      </c>
      <c r="C16173" t="s">
        <v>48704</v>
      </c>
      <c r="D16173" t="s">
        <v>48705</v>
      </c>
      <c r="E16173" t="s">
        <v>46626</v>
      </c>
      <c r="F16173" s="7">
        <v>227.06</v>
      </c>
      <c r="G16173" t="s">
        <v>46464</v>
      </c>
      <c r="H16173" t="s">
        <v>46465</v>
      </c>
      <c r="I16173" t="s">
        <v>46466</v>
      </c>
      <c r="J16173" s="7">
        <v>206.07</v>
      </c>
      <c r="K16173" s="7">
        <v>20.99</v>
      </c>
      <c r="M16173" t="s">
        <v>36</v>
      </c>
      <c r="N16173" t="str">
        <f>IF(AND(PESQUISA!$B$3&lt;&gt;"",OR(PESQUISA!$B$4="TODAS",B16173=PESQUISA!$B$4),ISNUMBER(SEARCH(PESQUISA!$B$3,D16173))),ROW()-1,"")</f>
        <v/>
      </c>
    </row>
    <row r="16174" spans="1:14" x14ac:dyDescent="0.3">
      <c r="A16174" t="s">
        <v>48706</v>
      </c>
      <c r="B16174" t="s">
        <v>46460</v>
      </c>
      <c r="C16174" t="s">
        <v>48707</v>
      </c>
      <c r="D16174" t="s">
        <v>48708</v>
      </c>
      <c r="E16174" t="s">
        <v>46626</v>
      </c>
      <c r="F16174" s="7">
        <v>224.63</v>
      </c>
      <c r="G16174" t="s">
        <v>46464</v>
      </c>
      <c r="H16174" t="s">
        <v>46465</v>
      </c>
      <c r="I16174" t="s">
        <v>46466</v>
      </c>
      <c r="J16174" s="7">
        <v>207.12</v>
      </c>
      <c r="K16174" s="7">
        <v>17.510000000000002</v>
      </c>
      <c r="M16174" t="s">
        <v>36</v>
      </c>
      <c r="N16174" t="str">
        <f>IF(AND(PESQUISA!$B$3&lt;&gt;"",OR(PESQUISA!$B$4="TODAS",B16174=PESQUISA!$B$4),ISNUMBER(SEARCH(PESQUISA!$B$3,D16174))),ROW()-1,"")</f>
        <v/>
      </c>
    </row>
    <row r="16175" spans="1:14" x14ac:dyDescent="0.3">
      <c r="A16175" t="s">
        <v>48709</v>
      </c>
      <c r="B16175" t="s">
        <v>46460</v>
      </c>
      <c r="C16175" t="s">
        <v>48710</v>
      </c>
      <c r="D16175" t="s">
        <v>48711</v>
      </c>
      <c r="E16175" t="s">
        <v>46626</v>
      </c>
      <c r="F16175" s="7">
        <v>223.49</v>
      </c>
      <c r="G16175" t="s">
        <v>46464</v>
      </c>
      <c r="H16175" t="s">
        <v>46465</v>
      </c>
      <c r="I16175" t="s">
        <v>46466</v>
      </c>
      <c r="J16175" s="7">
        <v>201.48</v>
      </c>
      <c r="K16175" s="7">
        <v>22.01</v>
      </c>
      <c r="M16175" t="s">
        <v>36</v>
      </c>
      <c r="N16175" t="str">
        <f>IF(AND(PESQUISA!$B$3&lt;&gt;"",OR(PESQUISA!$B$4="TODAS",B16175=PESQUISA!$B$4),ISNUMBER(SEARCH(PESQUISA!$B$3,D16175))),ROW()-1,"")</f>
        <v/>
      </c>
    </row>
    <row r="16176" spans="1:14" x14ac:dyDescent="0.3">
      <c r="A16176" t="s">
        <v>48712</v>
      </c>
      <c r="B16176" t="s">
        <v>46460</v>
      </c>
      <c r="C16176" t="s">
        <v>48713</v>
      </c>
      <c r="D16176" t="s">
        <v>48714</v>
      </c>
      <c r="E16176" t="s">
        <v>46626</v>
      </c>
      <c r="F16176" s="7">
        <v>1471.7</v>
      </c>
      <c r="G16176" t="s">
        <v>46464</v>
      </c>
      <c r="H16176" t="s">
        <v>46465</v>
      </c>
      <c r="I16176" t="s">
        <v>46466</v>
      </c>
      <c r="J16176" s="7">
        <v>1318.39</v>
      </c>
      <c r="K16176" s="7">
        <v>153.31</v>
      </c>
      <c r="M16176" t="s">
        <v>36</v>
      </c>
      <c r="N16176" t="str">
        <f>IF(AND(PESQUISA!$B$3&lt;&gt;"",OR(PESQUISA!$B$4="TODAS",B16176=PESQUISA!$B$4),ISNUMBER(SEARCH(PESQUISA!$B$3,D16176))),ROW()-1,"")</f>
        <v/>
      </c>
    </row>
    <row r="16177" spans="1:14" x14ac:dyDescent="0.3">
      <c r="A16177" t="s">
        <v>48715</v>
      </c>
      <c r="B16177" t="s">
        <v>46460</v>
      </c>
      <c r="C16177" t="s">
        <v>48716</v>
      </c>
      <c r="D16177" t="s">
        <v>48717</v>
      </c>
      <c r="E16177" t="s">
        <v>46626</v>
      </c>
      <c r="F16177" s="7">
        <v>2234.2800000000002</v>
      </c>
      <c r="G16177" t="s">
        <v>46464</v>
      </c>
      <c r="H16177" t="s">
        <v>46465</v>
      </c>
      <c r="I16177" t="s">
        <v>46466</v>
      </c>
      <c r="J16177" s="7">
        <v>2063.44</v>
      </c>
      <c r="K16177" s="7">
        <v>170.84</v>
      </c>
      <c r="M16177" t="s">
        <v>36</v>
      </c>
      <c r="N16177" t="str">
        <f>IF(AND(PESQUISA!$B$3&lt;&gt;"",OR(PESQUISA!$B$4="TODAS",B16177=PESQUISA!$B$4),ISNUMBER(SEARCH(PESQUISA!$B$3,D16177))),ROW()-1,"")</f>
        <v/>
      </c>
    </row>
    <row r="16178" spans="1:14" x14ac:dyDescent="0.3">
      <c r="A16178" t="s">
        <v>48718</v>
      </c>
      <c r="B16178" t="s">
        <v>46460</v>
      </c>
      <c r="C16178" t="s">
        <v>48719</v>
      </c>
      <c r="D16178" t="s">
        <v>48720</v>
      </c>
      <c r="E16178" t="s">
        <v>46626</v>
      </c>
      <c r="F16178" s="7">
        <v>310.13</v>
      </c>
      <c r="G16178" t="s">
        <v>46464</v>
      </c>
      <c r="H16178" t="s">
        <v>46465</v>
      </c>
      <c r="I16178" t="s">
        <v>46466</v>
      </c>
      <c r="J16178" s="7">
        <v>292.62</v>
      </c>
      <c r="K16178" s="7">
        <v>17.510000000000002</v>
      </c>
      <c r="M16178" t="s">
        <v>36</v>
      </c>
      <c r="N16178" t="str">
        <f>IF(AND(PESQUISA!$B$3&lt;&gt;"",OR(PESQUISA!$B$4="TODAS",B16178=PESQUISA!$B$4),ISNUMBER(SEARCH(PESQUISA!$B$3,D16178))),ROW()-1,"")</f>
        <v/>
      </c>
    </row>
    <row r="16179" spans="1:14" x14ac:dyDescent="0.3">
      <c r="A16179" t="s">
        <v>48721</v>
      </c>
      <c r="B16179" t="s">
        <v>46460</v>
      </c>
      <c r="C16179" t="s">
        <v>48722</v>
      </c>
      <c r="D16179" t="s">
        <v>48723</v>
      </c>
      <c r="E16179" t="s">
        <v>46488</v>
      </c>
      <c r="F16179" s="7">
        <v>5.12</v>
      </c>
      <c r="G16179" t="s">
        <v>46464</v>
      </c>
      <c r="H16179" t="s">
        <v>46465</v>
      </c>
      <c r="I16179" t="s">
        <v>46466</v>
      </c>
      <c r="J16179" s="7">
        <v>3.5</v>
      </c>
      <c r="K16179" s="7">
        <v>1.62</v>
      </c>
      <c r="M16179" t="s">
        <v>36</v>
      </c>
      <c r="N16179" t="str">
        <f>IF(AND(PESQUISA!$B$3&lt;&gt;"",OR(PESQUISA!$B$4="TODAS",B16179=PESQUISA!$B$4),ISNUMBER(SEARCH(PESQUISA!$B$3,D16179))),ROW()-1,"")</f>
        <v/>
      </c>
    </row>
    <row r="16180" spans="1:14" x14ac:dyDescent="0.3">
      <c r="A16180" t="s">
        <v>48724</v>
      </c>
      <c r="B16180" t="s">
        <v>46460</v>
      </c>
      <c r="C16180" t="s">
        <v>48725</v>
      </c>
      <c r="D16180" t="s">
        <v>48726</v>
      </c>
      <c r="E16180" t="s">
        <v>46488</v>
      </c>
      <c r="F16180" s="7">
        <v>5.76</v>
      </c>
      <c r="G16180" t="s">
        <v>46464</v>
      </c>
      <c r="H16180" t="s">
        <v>46465</v>
      </c>
      <c r="I16180" t="s">
        <v>46466</v>
      </c>
      <c r="J16180" s="7">
        <v>3.6</v>
      </c>
      <c r="K16180" s="7">
        <v>2.16</v>
      </c>
      <c r="M16180" t="s">
        <v>36</v>
      </c>
      <c r="N16180" t="str">
        <f>IF(AND(PESQUISA!$B$3&lt;&gt;"",OR(PESQUISA!$B$4="TODAS",B16180=PESQUISA!$B$4),ISNUMBER(SEARCH(PESQUISA!$B$3,D16180))),ROW()-1,"")</f>
        <v/>
      </c>
    </row>
    <row r="16181" spans="1:14" x14ac:dyDescent="0.3">
      <c r="A16181" t="s">
        <v>48727</v>
      </c>
      <c r="B16181" t="s">
        <v>46460</v>
      </c>
      <c r="C16181" t="s">
        <v>48728</v>
      </c>
      <c r="D16181" t="s">
        <v>48729</v>
      </c>
      <c r="E16181" t="s">
        <v>46488</v>
      </c>
      <c r="F16181" s="7">
        <v>7.6</v>
      </c>
      <c r="G16181" t="s">
        <v>46464</v>
      </c>
      <c r="H16181" t="s">
        <v>46465</v>
      </c>
      <c r="I16181" t="s">
        <v>46466</v>
      </c>
      <c r="J16181" s="7">
        <v>4.3499999999999996</v>
      </c>
      <c r="K16181" s="7">
        <v>3.25</v>
      </c>
      <c r="M16181" t="s">
        <v>36</v>
      </c>
      <c r="N16181" t="str">
        <f>IF(AND(PESQUISA!$B$3&lt;&gt;"",OR(PESQUISA!$B$4="TODAS",B16181=PESQUISA!$B$4),ISNUMBER(SEARCH(PESQUISA!$B$3,D16181))),ROW()-1,"")</f>
        <v/>
      </c>
    </row>
    <row r="16182" spans="1:14" x14ac:dyDescent="0.3">
      <c r="A16182" t="s">
        <v>48730</v>
      </c>
      <c r="B16182" t="s">
        <v>46460</v>
      </c>
      <c r="C16182" t="s">
        <v>48731</v>
      </c>
      <c r="D16182" t="s">
        <v>48732</v>
      </c>
      <c r="E16182" t="s">
        <v>46488</v>
      </c>
      <c r="F16182" s="7">
        <v>10.039999999999999</v>
      </c>
      <c r="G16182" t="s">
        <v>46464</v>
      </c>
      <c r="H16182" t="s">
        <v>46465</v>
      </c>
      <c r="I16182" t="s">
        <v>46466</v>
      </c>
      <c r="J16182" s="7">
        <v>5.7</v>
      </c>
      <c r="K16182" s="7">
        <v>4.34</v>
      </c>
      <c r="M16182" t="s">
        <v>36</v>
      </c>
      <c r="N16182" t="str">
        <f>IF(AND(PESQUISA!$B$3&lt;&gt;"",OR(PESQUISA!$B$4="TODAS",B16182=PESQUISA!$B$4),ISNUMBER(SEARCH(PESQUISA!$B$3,D16182))),ROW()-1,"")</f>
        <v/>
      </c>
    </row>
    <row r="16183" spans="1:14" x14ac:dyDescent="0.3">
      <c r="A16183" t="s">
        <v>48733</v>
      </c>
      <c r="B16183" t="s">
        <v>46460</v>
      </c>
      <c r="C16183" t="s">
        <v>48734</v>
      </c>
      <c r="D16183" t="s">
        <v>48735</v>
      </c>
      <c r="E16183" t="s">
        <v>46488</v>
      </c>
      <c r="F16183" s="7">
        <v>13.58</v>
      </c>
      <c r="G16183" t="s">
        <v>46464</v>
      </c>
      <c r="H16183" t="s">
        <v>46465</v>
      </c>
      <c r="I16183" t="s">
        <v>46466</v>
      </c>
      <c r="J16183" s="7">
        <v>7.62</v>
      </c>
      <c r="K16183" s="7">
        <v>5.96</v>
      </c>
      <c r="M16183" t="s">
        <v>36</v>
      </c>
      <c r="N16183" t="str">
        <f>IF(AND(PESQUISA!$B$3&lt;&gt;"",OR(PESQUISA!$B$4="TODAS",B16183=PESQUISA!$B$4),ISNUMBER(SEARCH(PESQUISA!$B$3,D16183))),ROW()-1,"")</f>
        <v/>
      </c>
    </row>
    <row r="16184" spans="1:14" x14ac:dyDescent="0.3">
      <c r="A16184" t="s">
        <v>48736</v>
      </c>
      <c r="B16184" t="s">
        <v>46460</v>
      </c>
      <c r="C16184" t="s">
        <v>48737</v>
      </c>
      <c r="D16184" t="s">
        <v>48738</v>
      </c>
      <c r="E16184" t="s">
        <v>46488</v>
      </c>
      <c r="F16184" s="7">
        <v>20.02</v>
      </c>
      <c r="G16184" t="s">
        <v>46464</v>
      </c>
      <c r="H16184" t="s">
        <v>46465</v>
      </c>
      <c r="I16184" t="s">
        <v>46466</v>
      </c>
      <c r="J16184" s="7">
        <v>12.97</v>
      </c>
      <c r="K16184" s="7">
        <v>7.05</v>
      </c>
      <c r="M16184" t="s">
        <v>36</v>
      </c>
      <c r="N16184" t="str">
        <f>IF(AND(PESQUISA!$B$3&lt;&gt;"",OR(PESQUISA!$B$4="TODAS",B16184=PESQUISA!$B$4),ISNUMBER(SEARCH(PESQUISA!$B$3,D16184))),ROW()-1,"")</f>
        <v/>
      </c>
    </row>
    <row r="16185" spans="1:14" x14ac:dyDescent="0.3">
      <c r="A16185" t="s">
        <v>48739</v>
      </c>
      <c r="B16185" t="s">
        <v>46460</v>
      </c>
      <c r="C16185" t="s">
        <v>48740</v>
      </c>
      <c r="D16185" t="s">
        <v>48741</v>
      </c>
      <c r="E16185" t="s">
        <v>46488</v>
      </c>
      <c r="F16185" s="7">
        <v>33.64</v>
      </c>
      <c r="G16185" t="s">
        <v>46464</v>
      </c>
      <c r="H16185" t="s">
        <v>46465</v>
      </c>
      <c r="I16185" t="s">
        <v>46466</v>
      </c>
      <c r="J16185" s="7">
        <v>20.07</v>
      </c>
      <c r="K16185" s="7">
        <v>13.57</v>
      </c>
      <c r="M16185" t="s">
        <v>36</v>
      </c>
      <c r="N16185" t="str">
        <f>IF(AND(PESQUISA!$B$3&lt;&gt;"",OR(PESQUISA!$B$4="TODAS",B16185=PESQUISA!$B$4),ISNUMBER(SEARCH(PESQUISA!$B$3,D16185))),ROW()-1,"")</f>
        <v/>
      </c>
    </row>
    <row r="16186" spans="1:14" x14ac:dyDescent="0.3">
      <c r="A16186" t="s">
        <v>48742</v>
      </c>
      <c r="B16186" t="s">
        <v>46460</v>
      </c>
      <c r="C16186" t="s">
        <v>48743</v>
      </c>
      <c r="D16186" t="s">
        <v>48744</v>
      </c>
      <c r="E16186" t="s">
        <v>46488</v>
      </c>
      <c r="F16186" s="7">
        <v>50.3</v>
      </c>
      <c r="G16186" t="s">
        <v>46464</v>
      </c>
      <c r="H16186" t="s">
        <v>46465</v>
      </c>
      <c r="I16186" t="s">
        <v>46466</v>
      </c>
      <c r="J16186" s="7">
        <v>26.95</v>
      </c>
      <c r="K16186" s="7">
        <v>23.35</v>
      </c>
      <c r="M16186" t="s">
        <v>36</v>
      </c>
      <c r="N16186" t="str">
        <f>IF(AND(PESQUISA!$B$3&lt;&gt;"",OR(PESQUISA!$B$4="TODAS",B16186=PESQUISA!$B$4),ISNUMBER(SEARCH(PESQUISA!$B$3,D16186))),ROW()-1,"")</f>
        <v/>
      </c>
    </row>
    <row r="16187" spans="1:14" x14ac:dyDescent="0.3">
      <c r="A16187" t="s">
        <v>48745</v>
      </c>
      <c r="B16187" t="s">
        <v>46460</v>
      </c>
      <c r="C16187" t="s">
        <v>48746</v>
      </c>
      <c r="D16187" t="s">
        <v>48747</v>
      </c>
      <c r="E16187" t="s">
        <v>46488</v>
      </c>
      <c r="F16187" s="7">
        <v>70.58</v>
      </c>
      <c r="G16187" t="s">
        <v>46464</v>
      </c>
      <c r="H16187" t="s">
        <v>46465</v>
      </c>
      <c r="I16187" t="s">
        <v>46466</v>
      </c>
      <c r="J16187" s="7">
        <v>40.71</v>
      </c>
      <c r="K16187" s="7">
        <v>29.87</v>
      </c>
      <c r="M16187" t="s">
        <v>36</v>
      </c>
      <c r="N16187" t="str">
        <f>IF(AND(PESQUISA!$B$3&lt;&gt;"",OR(PESQUISA!$B$4="TODAS",B16187=PESQUISA!$B$4),ISNUMBER(SEARCH(PESQUISA!$B$3,D16187))),ROW()-1,"")</f>
        <v/>
      </c>
    </row>
    <row r="16188" spans="1:14" x14ac:dyDescent="0.3">
      <c r="A16188" t="s">
        <v>48748</v>
      </c>
      <c r="B16188" t="s">
        <v>46460</v>
      </c>
      <c r="C16188" t="s">
        <v>48749</v>
      </c>
      <c r="D16188" t="s">
        <v>48750</v>
      </c>
      <c r="E16188" t="s">
        <v>46488</v>
      </c>
      <c r="F16188" s="7">
        <v>30.76</v>
      </c>
      <c r="G16188" t="s">
        <v>46464</v>
      </c>
      <c r="H16188" t="s">
        <v>46465</v>
      </c>
      <c r="I16188" t="s">
        <v>46466</v>
      </c>
      <c r="J16188" s="7">
        <v>15.56</v>
      </c>
      <c r="K16188" s="7">
        <v>15.2</v>
      </c>
      <c r="M16188" t="s">
        <v>36</v>
      </c>
      <c r="N16188" t="str">
        <f>IF(AND(PESQUISA!$B$3&lt;&gt;"",OR(PESQUISA!$B$4="TODAS",B16188=PESQUISA!$B$4),ISNUMBER(SEARCH(PESQUISA!$B$3,D16188))),ROW()-1,"")</f>
        <v/>
      </c>
    </row>
    <row r="16189" spans="1:14" x14ac:dyDescent="0.3">
      <c r="A16189" t="s">
        <v>48751</v>
      </c>
      <c r="B16189" t="s">
        <v>46460</v>
      </c>
      <c r="C16189" t="s">
        <v>48752</v>
      </c>
      <c r="D16189" t="s">
        <v>48753</v>
      </c>
      <c r="E16189" t="s">
        <v>46488</v>
      </c>
      <c r="F16189" s="7">
        <v>2.97</v>
      </c>
      <c r="G16189" t="s">
        <v>46464</v>
      </c>
      <c r="H16189" t="s">
        <v>46465</v>
      </c>
      <c r="I16189" t="s">
        <v>46466</v>
      </c>
      <c r="J16189" s="7">
        <v>1.35</v>
      </c>
      <c r="K16189" s="7">
        <v>1.62</v>
      </c>
      <c r="M16189" t="s">
        <v>36</v>
      </c>
      <c r="N16189" t="str">
        <f>IF(AND(PESQUISA!$B$3&lt;&gt;"",OR(PESQUISA!$B$4="TODAS",B16189=PESQUISA!$B$4),ISNUMBER(SEARCH(PESQUISA!$B$3,D16189))),ROW()-1,"")</f>
        <v/>
      </c>
    </row>
    <row r="16190" spans="1:14" x14ac:dyDescent="0.3">
      <c r="A16190" t="s">
        <v>48754</v>
      </c>
      <c r="B16190" t="s">
        <v>46460</v>
      </c>
      <c r="C16190" t="s">
        <v>48755</v>
      </c>
      <c r="D16190" t="s">
        <v>48756</v>
      </c>
      <c r="E16190" t="s">
        <v>46488</v>
      </c>
      <c r="F16190" s="7">
        <v>5.53</v>
      </c>
      <c r="G16190" t="s">
        <v>46464</v>
      </c>
      <c r="H16190" t="s">
        <v>46465</v>
      </c>
      <c r="I16190" t="s">
        <v>46466</v>
      </c>
      <c r="J16190" s="7">
        <v>2.2799999999999998</v>
      </c>
      <c r="K16190" s="7">
        <v>3.25</v>
      </c>
      <c r="M16190" t="s">
        <v>36</v>
      </c>
      <c r="N16190" t="str">
        <f>IF(AND(PESQUISA!$B$3&lt;&gt;"",OR(PESQUISA!$B$4="TODAS",B16190=PESQUISA!$B$4),ISNUMBER(SEARCH(PESQUISA!$B$3,D16190))),ROW()-1,"")</f>
        <v/>
      </c>
    </row>
    <row r="16191" spans="1:14" x14ac:dyDescent="0.3">
      <c r="A16191" t="s">
        <v>48757</v>
      </c>
      <c r="B16191" t="s">
        <v>46460</v>
      </c>
      <c r="C16191" t="s">
        <v>48758</v>
      </c>
      <c r="D16191" t="s">
        <v>48759</v>
      </c>
      <c r="E16191" t="s">
        <v>46488</v>
      </c>
      <c r="F16191" s="7">
        <v>3.93</v>
      </c>
      <c r="G16191" t="s">
        <v>46464</v>
      </c>
      <c r="H16191" t="s">
        <v>46465</v>
      </c>
      <c r="I16191" t="s">
        <v>46466</v>
      </c>
      <c r="J16191" s="7">
        <v>1.77</v>
      </c>
      <c r="K16191" s="7">
        <v>2.16</v>
      </c>
      <c r="M16191" t="s">
        <v>36</v>
      </c>
      <c r="N16191" t="str">
        <f>IF(AND(PESQUISA!$B$3&lt;&gt;"",OR(PESQUISA!$B$4="TODAS",B16191=PESQUISA!$B$4),ISNUMBER(SEARCH(PESQUISA!$B$3,D16191))),ROW()-1,"")</f>
        <v/>
      </c>
    </row>
    <row r="16192" spans="1:14" x14ac:dyDescent="0.3">
      <c r="A16192" t="s">
        <v>48760</v>
      </c>
      <c r="B16192" t="s">
        <v>46460</v>
      </c>
      <c r="C16192" t="s">
        <v>48761</v>
      </c>
      <c r="D16192" t="s">
        <v>48762</v>
      </c>
      <c r="E16192" t="s">
        <v>46488</v>
      </c>
      <c r="F16192" s="7">
        <v>6.86</v>
      </c>
      <c r="G16192" t="s">
        <v>46464</v>
      </c>
      <c r="H16192" t="s">
        <v>46465</v>
      </c>
      <c r="I16192" t="s">
        <v>46466</v>
      </c>
      <c r="J16192" s="7">
        <v>2.52</v>
      </c>
      <c r="K16192" s="7">
        <v>4.34</v>
      </c>
      <c r="M16192" t="s">
        <v>36</v>
      </c>
      <c r="N16192" t="str">
        <f>IF(AND(PESQUISA!$B$3&lt;&gt;"",OR(PESQUISA!$B$4="TODAS",B16192=PESQUISA!$B$4),ISNUMBER(SEARCH(PESQUISA!$B$3,D16192))),ROW()-1,"")</f>
        <v/>
      </c>
    </row>
    <row r="16193" spans="1:14" x14ac:dyDescent="0.3">
      <c r="A16193" t="s">
        <v>48763</v>
      </c>
      <c r="B16193" t="s">
        <v>46460</v>
      </c>
      <c r="C16193" t="s">
        <v>48764</v>
      </c>
      <c r="D16193" t="s">
        <v>48765</v>
      </c>
      <c r="E16193" t="s">
        <v>46488</v>
      </c>
      <c r="F16193" s="7">
        <v>8.86</v>
      </c>
      <c r="G16193" t="s">
        <v>46464</v>
      </c>
      <c r="H16193" t="s">
        <v>46465</v>
      </c>
      <c r="I16193" t="s">
        <v>46466</v>
      </c>
      <c r="J16193" s="7">
        <v>2.9</v>
      </c>
      <c r="K16193" s="7">
        <v>5.96</v>
      </c>
      <c r="M16193" t="s">
        <v>36</v>
      </c>
      <c r="N16193" t="str">
        <f>IF(AND(PESQUISA!$B$3&lt;&gt;"",OR(PESQUISA!$B$4="TODAS",B16193=PESQUISA!$B$4),ISNUMBER(SEARCH(PESQUISA!$B$3,D16193))),ROW()-1,"")</f>
        <v/>
      </c>
    </row>
    <row r="16194" spans="1:14" x14ac:dyDescent="0.3">
      <c r="A16194" t="s">
        <v>48766</v>
      </c>
      <c r="B16194" t="s">
        <v>46460</v>
      </c>
      <c r="C16194" t="s">
        <v>48767</v>
      </c>
      <c r="D16194" t="s">
        <v>48768</v>
      </c>
      <c r="E16194" t="s">
        <v>46488</v>
      </c>
      <c r="F16194" s="7">
        <v>12.22</v>
      </c>
      <c r="G16194" t="s">
        <v>46464</v>
      </c>
      <c r="H16194" t="s">
        <v>46465</v>
      </c>
      <c r="I16194" t="s">
        <v>46466</v>
      </c>
      <c r="J16194" s="7">
        <v>5.17</v>
      </c>
      <c r="K16194" s="7">
        <v>7.05</v>
      </c>
      <c r="M16194" t="s">
        <v>36</v>
      </c>
      <c r="N16194" t="str">
        <f>IF(AND(PESQUISA!$B$3&lt;&gt;"",OR(PESQUISA!$B$4="TODAS",B16194=PESQUISA!$B$4),ISNUMBER(SEARCH(PESQUISA!$B$3,D16194))),ROW()-1,"")</f>
        <v/>
      </c>
    </row>
    <row r="16195" spans="1:14" x14ac:dyDescent="0.3">
      <c r="A16195" t="s">
        <v>48769</v>
      </c>
      <c r="B16195" t="s">
        <v>46460</v>
      </c>
      <c r="C16195" t="s">
        <v>48770</v>
      </c>
      <c r="D16195" t="s">
        <v>48771</v>
      </c>
      <c r="E16195" t="s">
        <v>46488</v>
      </c>
      <c r="F16195" s="7">
        <v>24.7</v>
      </c>
      <c r="G16195" t="s">
        <v>46464</v>
      </c>
      <c r="H16195" t="s">
        <v>46465</v>
      </c>
      <c r="I16195" t="s">
        <v>46466</v>
      </c>
      <c r="J16195" s="7">
        <v>11.13</v>
      </c>
      <c r="K16195" s="7">
        <v>13.57</v>
      </c>
      <c r="M16195" t="s">
        <v>36</v>
      </c>
      <c r="N16195" t="str">
        <f>IF(AND(PESQUISA!$B$3&lt;&gt;"",OR(PESQUISA!$B$4="TODAS",B16195=PESQUISA!$B$4),ISNUMBER(SEARCH(PESQUISA!$B$3,D16195))),ROW()-1,"")</f>
        <v/>
      </c>
    </row>
    <row r="16196" spans="1:14" x14ac:dyDescent="0.3">
      <c r="A16196" t="s">
        <v>48772</v>
      </c>
      <c r="B16196" t="s">
        <v>46460</v>
      </c>
      <c r="C16196" t="s">
        <v>48773</v>
      </c>
      <c r="D16196" t="s">
        <v>48774</v>
      </c>
      <c r="E16196" t="s">
        <v>46488</v>
      </c>
      <c r="F16196" s="7">
        <v>35.85</v>
      </c>
      <c r="G16196" t="s">
        <v>46464</v>
      </c>
      <c r="H16196" t="s">
        <v>46465</v>
      </c>
      <c r="I16196" t="s">
        <v>46466</v>
      </c>
      <c r="J16196" s="7">
        <v>12.5</v>
      </c>
      <c r="K16196" s="7">
        <v>23.35</v>
      </c>
      <c r="M16196" t="s">
        <v>36</v>
      </c>
      <c r="N16196" t="str">
        <f>IF(AND(PESQUISA!$B$3&lt;&gt;"",OR(PESQUISA!$B$4="TODAS",B16196=PESQUISA!$B$4),ISNUMBER(SEARCH(PESQUISA!$B$3,D16196))),ROW()-1,"")</f>
        <v/>
      </c>
    </row>
    <row r="16197" spans="1:14" x14ac:dyDescent="0.3">
      <c r="A16197" t="s">
        <v>48775</v>
      </c>
      <c r="B16197" t="s">
        <v>46460</v>
      </c>
      <c r="C16197" t="s">
        <v>48776</v>
      </c>
      <c r="D16197" t="s">
        <v>48777</v>
      </c>
      <c r="E16197" t="s">
        <v>46488</v>
      </c>
      <c r="F16197" s="7">
        <v>49.11</v>
      </c>
      <c r="G16197" t="s">
        <v>46464</v>
      </c>
      <c r="H16197" t="s">
        <v>46465</v>
      </c>
      <c r="I16197" t="s">
        <v>46466</v>
      </c>
      <c r="J16197" s="7">
        <v>19.239999999999998</v>
      </c>
      <c r="K16197" s="7">
        <v>29.87</v>
      </c>
      <c r="M16197" t="s">
        <v>36</v>
      </c>
      <c r="N16197" t="str">
        <f>IF(AND(PESQUISA!$B$3&lt;&gt;"",OR(PESQUISA!$B$4="TODAS",B16197=PESQUISA!$B$4),ISNUMBER(SEARCH(PESQUISA!$B$3,D16197))),ROW()-1,"")</f>
        <v/>
      </c>
    </row>
    <row r="16198" spans="1:14" x14ac:dyDescent="0.3">
      <c r="A16198" t="s">
        <v>48778</v>
      </c>
      <c r="B16198" t="s">
        <v>46460</v>
      </c>
      <c r="C16198" t="s">
        <v>48779</v>
      </c>
      <c r="D16198" t="s">
        <v>48780</v>
      </c>
      <c r="E16198" t="s">
        <v>46488</v>
      </c>
      <c r="F16198" s="7">
        <v>2.64</v>
      </c>
      <c r="G16198" t="s">
        <v>46464</v>
      </c>
      <c r="H16198" t="s">
        <v>46465</v>
      </c>
      <c r="I16198" t="s">
        <v>46466</v>
      </c>
      <c r="J16198" s="7">
        <v>1.56</v>
      </c>
      <c r="K16198" s="7">
        <v>1.08</v>
      </c>
      <c r="M16198" t="s">
        <v>36</v>
      </c>
      <c r="N16198" t="str">
        <f>IF(AND(PESQUISA!$B$3&lt;&gt;"",OR(PESQUISA!$B$4="TODAS",B16198=PESQUISA!$B$4),ISNUMBER(SEARCH(PESQUISA!$B$3,D16198))),ROW()-1,"")</f>
        <v/>
      </c>
    </row>
    <row r="16199" spans="1:14" x14ac:dyDescent="0.3">
      <c r="A16199" t="s">
        <v>48781</v>
      </c>
      <c r="B16199" t="s">
        <v>46460</v>
      </c>
      <c r="C16199" t="s">
        <v>48782</v>
      </c>
      <c r="D16199" t="s">
        <v>48783</v>
      </c>
      <c r="E16199" t="s">
        <v>46488</v>
      </c>
      <c r="F16199" s="7">
        <v>3.95</v>
      </c>
      <c r="G16199" t="s">
        <v>46464</v>
      </c>
      <c r="H16199" t="s">
        <v>46465</v>
      </c>
      <c r="I16199" t="s">
        <v>46466</v>
      </c>
      <c r="J16199" s="7">
        <v>2.33</v>
      </c>
      <c r="K16199" s="7">
        <v>1.62</v>
      </c>
      <c r="M16199" t="s">
        <v>36</v>
      </c>
      <c r="N16199" t="str">
        <f>IF(AND(PESQUISA!$B$3&lt;&gt;"",OR(PESQUISA!$B$4="TODAS",B16199=PESQUISA!$B$4),ISNUMBER(SEARCH(PESQUISA!$B$3,D16199))),ROW()-1,"")</f>
        <v/>
      </c>
    </row>
    <row r="16200" spans="1:14" x14ac:dyDescent="0.3">
      <c r="A16200" t="s">
        <v>48784</v>
      </c>
      <c r="B16200" t="s">
        <v>46460</v>
      </c>
      <c r="C16200" t="s">
        <v>48785</v>
      </c>
      <c r="D16200" t="s">
        <v>48786</v>
      </c>
      <c r="E16200" t="s">
        <v>46488</v>
      </c>
      <c r="F16200" s="7">
        <v>5.34</v>
      </c>
      <c r="G16200" t="s">
        <v>46464</v>
      </c>
      <c r="H16200" t="s">
        <v>46465</v>
      </c>
      <c r="I16200" t="s">
        <v>46466</v>
      </c>
      <c r="J16200" s="7">
        <v>2.64</v>
      </c>
      <c r="K16200" s="7">
        <v>2.7</v>
      </c>
      <c r="M16200" t="s">
        <v>36</v>
      </c>
      <c r="N16200" t="str">
        <f>IF(AND(PESQUISA!$B$3&lt;&gt;"",OR(PESQUISA!$B$4="TODAS",B16200=PESQUISA!$B$4),ISNUMBER(SEARCH(PESQUISA!$B$3,D16200))),ROW()-1,"")</f>
        <v/>
      </c>
    </row>
    <row r="16201" spans="1:14" x14ac:dyDescent="0.3">
      <c r="A16201" t="s">
        <v>48787</v>
      </c>
      <c r="B16201" t="s">
        <v>46460</v>
      </c>
      <c r="C16201" t="s">
        <v>48788</v>
      </c>
      <c r="D16201" t="s">
        <v>48789</v>
      </c>
      <c r="E16201" t="s">
        <v>46488</v>
      </c>
      <c r="F16201" s="7">
        <v>9</v>
      </c>
      <c r="G16201" t="s">
        <v>46464</v>
      </c>
      <c r="H16201" t="s">
        <v>46465</v>
      </c>
      <c r="I16201" t="s">
        <v>46466</v>
      </c>
      <c r="J16201" s="7">
        <v>5.2</v>
      </c>
      <c r="K16201" s="7">
        <v>3.8</v>
      </c>
      <c r="M16201" t="s">
        <v>36</v>
      </c>
      <c r="N16201" t="str">
        <f>IF(AND(PESQUISA!$B$3&lt;&gt;"",OR(PESQUISA!$B$4="TODAS",B16201=PESQUISA!$B$4),ISNUMBER(SEARCH(PESQUISA!$B$3,D16201))),ROW()-1,"")</f>
        <v/>
      </c>
    </row>
    <row r="16202" spans="1:14" x14ac:dyDescent="0.3">
      <c r="A16202" t="s">
        <v>48790</v>
      </c>
      <c r="B16202" t="s">
        <v>46460</v>
      </c>
      <c r="C16202" t="s">
        <v>48791</v>
      </c>
      <c r="D16202" t="s">
        <v>48792</v>
      </c>
      <c r="E16202" t="s">
        <v>46488</v>
      </c>
      <c r="F16202" s="7">
        <v>10.61</v>
      </c>
      <c r="G16202" t="s">
        <v>46464</v>
      </c>
      <c r="H16202" t="s">
        <v>46465</v>
      </c>
      <c r="I16202" t="s">
        <v>46466</v>
      </c>
      <c r="J16202" s="7">
        <v>5.73</v>
      </c>
      <c r="K16202" s="7">
        <v>4.88</v>
      </c>
      <c r="M16202" t="s">
        <v>36</v>
      </c>
      <c r="N16202" t="str">
        <f>IF(AND(PESQUISA!$B$3&lt;&gt;"",OR(PESQUISA!$B$4="TODAS",B16202=PESQUISA!$B$4),ISNUMBER(SEARCH(PESQUISA!$B$3,D16202))),ROW()-1,"")</f>
        <v/>
      </c>
    </row>
    <row r="16203" spans="1:14" x14ac:dyDescent="0.3">
      <c r="A16203" t="s">
        <v>48793</v>
      </c>
      <c r="B16203" t="s">
        <v>46460</v>
      </c>
      <c r="C16203" t="s">
        <v>48794</v>
      </c>
      <c r="D16203" t="s">
        <v>48795</v>
      </c>
      <c r="E16203" t="s">
        <v>46488</v>
      </c>
      <c r="F16203" s="7">
        <v>14.34</v>
      </c>
      <c r="G16203" t="s">
        <v>46464</v>
      </c>
      <c r="H16203" t="s">
        <v>46465</v>
      </c>
      <c r="I16203" t="s">
        <v>46466</v>
      </c>
      <c r="J16203" s="7">
        <v>8.92</v>
      </c>
      <c r="K16203" s="7">
        <v>5.42</v>
      </c>
      <c r="M16203" t="s">
        <v>36</v>
      </c>
      <c r="N16203" t="str">
        <f>IF(AND(PESQUISA!$B$3&lt;&gt;"",OR(PESQUISA!$B$4="TODAS",B16203=PESQUISA!$B$4),ISNUMBER(SEARCH(PESQUISA!$B$3,D16203))),ROW()-1,"")</f>
        <v/>
      </c>
    </row>
    <row r="16204" spans="1:14" x14ac:dyDescent="0.3">
      <c r="A16204" t="s">
        <v>48796</v>
      </c>
      <c r="B16204" t="s">
        <v>46460</v>
      </c>
      <c r="C16204" t="s">
        <v>48797</v>
      </c>
      <c r="D16204" t="s">
        <v>48798</v>
      </c>
      <c r="E16204" t="s">
        <v>46488</v>
      </c>
      <c r="F16204" s="7">
        <v>27.28</v>
      </c>
      <c r="G16204" t="s">
        <v>46464</v>
      </c>
      <c r="H16204" t="s">
        <v>46465</v>
      </c>
      <c r="I16204" t="s">
        <v>46466</v>
      </c>
      <c r="J16204" s="7">
        <v>16.420000000000002</v>
      </c>
      <c r="K16204" s="7">
        <v>10.86</v>
      </c>
      <c r="M16204" t="s">
        <v>36</v>
      </c>
      <c r="N16204" t="str">
        <f>IF(AND(PESQUISA!$B$3&lt;&gt;"",OR(PESQUISA!$B$4="TODAS",B16204=PESQUISA!$B$4),ISNUMBER(SEARCH(PESQUISA!$B$3,D16204))),ROW()-1,"")</f>
        <v/>
      </c>
    </row>
    <row r="16205" spans="1:14" x14ac:dyDescent="0.3">
      <c r="A16205" t="s">
        <v>48799</v>
      </c>
      <c r="B16205" t="s">
        <v>46460</v>
      </c>
      <c r="C16205" t="s">
        <v>48800</v>
      </c>
      <c r="D16205" t="s">
        <v>48801</v>
      </c>
      <c r="E16205" t="s">
        <v>46488</v>
      </c>
      <c r="F16205" s="7">
        <v>39.89</v>
      </c>
      <c r="G16205" t="s">
        <v>46464</v>
      </c>
      <c r="H16205" t="s">
        <v>46465</v>
      </c>
      <c r="I16205" t="s">
        <v>46466</v>
      </c>
      <c r="J16205" s="7">
        <v>19.260000000000002</v>
      </c>
      <c r="K16205" s="7">
        <v>20.63</v>
      </c>
      <c r="M16205" t="s">
        <v>36</v>
      </c>
      <c r="N16205" t="str">
        <f>IF(AND(PESQUISA!$B$3&lt;&gt;"",OR(PESQUISA!$B$4="TODAS",B16205=PESQUISA!$B$4),ISNUMBER(SEARCH(PESQUISA!$B$3,D16205))),ROW()-1,"")</f>
        <v/>
      </c>
    </row>
    <row r="16206" spans="1:14" x14ac:dyDescent="0.3">
      <c r="A16206" t="s">
        <v>48802</v>
      </c>
      <c r="B16206" t="s">
        <v>46460</v>
      </c>
      <c r="C16206" t="s">
        <v>48803</v>
      </c>
      <c r="D16206" t="s">
        <v>48804</v>
      </c>
      <c r="E16206" t="s">
        <v>46488</v>
      </c>
      <c r="F16206" s="7">
        <v>52.35</v>
      </c>
      <c r="G16206" t="s">
        <v>46464</v>
      </c>
      <c r="H16206" t="s">
        <v>46465</v>
      </c>
      <c r="I16206" t="s">
        <v>46466</v>
      </c>
      <c r="J16206" s="7">
        <v>26.28</v>
      </c>
      <c r="K16206" s="7">
        <v>26.07</v>
      </c>
      <c r="M16206" t="s">
        <v>36</v>
      </c>
      <c r="N16206" t="str">
        <f>IF(AND(PESQUISA!$B$3&lt;&gt;"",OR(PESQUISA!$B$4="TODAS",B16206=PESQUISA!$B$4),ISNUMBER(SEARCH(PESQUISA!$B$3,D16206))),ROW()-1,"")</f>
        <v/>
      </c>
    </row>
    <row r="16207" spans="1:14" x14ac:dyDescent="0.3">
      <c r="A16207" t="s">
        <v>48805</v>
      </c>
      <c r="B16207" t="s">
        <v>46460</v>
      </c>
      <c r="C16207" t="s">
        <v>48806</v>
      </c>
      <c r="D16207" t="s">
        <v>48807</v>
      </c>
      <c r="E16207" t="s">
        <v>46626</v>
      </c>
      <c r="F16207" s="7">
        <v>43.26</v>
      </c>
      <c r="G16207" t="s">
        <v>46464</v>
      </c>
      <c r="H16207" t="s">
        <v>46465</v>
      </c>
      <c r="I16207" t="s">
        <v>46466</v>
      </c>
      <c r="J16207" s="7">
        <v>21.54</v>
      </c>
      <c r="K16207" s="7">
        <v>21.72</v>
      </c>
      <c r="M16207" t="s">
        <v>36</v>
      </c>
      <c r="N16207" t="str">
        <f>IF(AND(PESQUISA!$B$3&lt;&gt;"",OR(PESQUISA!$B$4="TODAS",B16207=PESQUISA!$B$4),ISNUMBER(SEARCH(PESQUISA!$B$3,D16207))),ROW()-1,"")</f>
        <v/>
      </c>
    </row>
    <row r="16208" spans="1:14" x14ac:dyDescent="0.3">
      <c r="A16208" t="s">
        <v>48808</v>
      </c>
      <c r="B16208" t="s">
        <v>46460</v>
      </c>
      <c r="C16208" t="s">
        <v>48809</v>
      </c>
      <c r="D16208" t="s">
        <v>48810</v>
      </c>
      <c r="E16208" t="s">
        <v>46463</v>
      </c>
      <c r="F16208" s="7">
        <v>575.5</v>
      </c>
      <c r="G16208" t="s">
        <v>46464</v>
      </c>
      <c r="H16208" t="s">
        <v>46465</v>
      </c>
      <c r="I16208" t="s">
        <v>46466</v>
      </c>
      <c r="J16208" s="7">
        <v>283.29000000000002</v>
      </c>
      <c r="K16208" s="7">
        <v>292.20999999999998</v>
      </c>
      <c r="M16208" t="s">
        <v>36</v>
      </c>
      <c r="N16208" t="str">
        <f>IF(AND(PESQUISA!$B$3&lt;&gt;"",OR(PESQUISA!$B$4="TODAS",B16208=PESQUISA!$B$4),ISNUMBER(SEARCH(PESQUISA!$B$3,D16208))),ROW()-1,"")</f>
        <v/>
      </c>
    </row>
    <row r="16209" spans="1:14" x14ac:dyDescent="0.3">
      <c r="A16209" t="s">
        <v>48811</v>
      </c>
      <c r="B16209" t="s">
        <v>46460</v>
      </c>
      <c r="C16209" t="s">
        <v>48812</v>
      </c>
      <c r="D16209" t="s">
        <v>48813</v>
      </c>
      <c r="E16209" t="s">
        <v>46488</v>
      </c>
      <c r="F16209" s="7">
        <v>13.58</v>
      </c>
      <c r="G16209" t="s">
        <v>46464</v>
      </c>
      <c r="H16209" t="s">
        <v>46465</v>
      </c>
      <c r="I16209" t="s">
        <v>46466</v>
      </c>
      <c r="J16209" s="7">
        <v>4.9000000000000004</v>
      </c>
      <c r="K16209" s="7">
        <v>8.68</v>
      </c>
      <c r="M16209" t="s">
        <v>36</v>
      </c>
      <c r="N16209" t="str">
        <f>IF(AND(PESQUISA!$B$3&lt;&gt;"",OR(PESQUISA!$B$4="TODAS",B16209=PESQUISA!$B$4),ISNUMBER(SEARCH(PESQUISA!$B$3,D16209))),ROW()-1,"")</f>
        <v/>
      </c>
    </row>
    <row r="16210" spans="1:14" x14ac:dyDescent="0.3">
      <c r="A16210" t="s">
        <v>48814</v>
      </c>
      <c r="B16210" t="s">
        <v>46460</v>
      </c>
      <c r="C16210" t="s">
        <v>48815</v>
      </c>
      <c r="D16210" t="s">
        <v>48816</v>
      </c>
      <c r="E16210" t="s">
        <v>46488</v>
      </c>
      <c r="F16210" s="7">
        <v>32.869999999999997</v>
      </c>
      <c r="G16210" t="s">
        <v>46464</v>
      </c>
      <c r="H16210" t="s">
        <v>46465</v>
      </c>
      <c r="I16210" t="s">
        <v>46466</v>
      </c>
      <c r="J16210" s="7">
        <v>24.73</v>
      </c>
      <c r="K16210" s="7">
        <v>8.14</v>
      </c>
      <c r="M16210" t="s">
        <v>36</v>
      </c>
      <c r="N16210" t="str">
        <f>IF(AND(PESQUISA!$B$3&lt;&gt;"",OR(PESQUISA!$B$4="TODAS",B16210=PESQUISA!$B$4),ISNUMBER(SEARCH(PESQUISA!$B$3,D16210))),ROW()-1,"")</f>
        <v/>
      </c>
    </row>
    <row r="16211" spans="1:14" x14ac:dyDescent="0.3">
      <c r="A16211" t="s">
        <v>48817</v>
      </c>
      <c r="B16211" t="s">
        <v>46460</v>
      </c>
      <c r="C16211" t="s">
        <v>48818</v>
      </c>
      <c r="D16211" t="s">
        <v>48819</v>
      </c>
      <c r="E16211" t="s">
        <v>46488</v>
      </c>
      <c r="F16211" s="7">
        <v>44.17</v>
      </c>
      <c r="G16211" t="s">
        <v>46464</v>
      </c>
      <c r="H16211" t="s">
        <v>46465</v>
      </c>
      <c r="I16211" t="s">
        <v>46466</v>
      </c>
      <c r="J16211" s="7">
        <v>25.44</v>
      </c>
      <c r="K16211" s="7">
        <v>18.73</v>
      </c>
      <c r="M16211" t="s">
        <v>36</v>
      </c>
      <c r="N16211" t="str">
        <f>IF(AND(PESQUISA!$B$3&lt;&gt;"",OR(PESQUISA!$B$4="TODAS",B16211=PESQUISA!$B$4),ISNUMBER(SEARCH(PESQUISA!$B$3,D16211))),ROW()-1,"")</f>
        <v/>
      </c>
    </row>
    <row r="16212" spans="1:14" x14ac:dyDescent="0.3">
      <c r="A16212" t="s">
        <v>48820</v>
      </c>
      <c r="B16212" t="s">
        <v>46460</v>
      </c>
      <c r="C16212" t="s">
        <v>48821</v>
      </c>
      <c r="D16212" t="s">
        <v>48822</v>
      </c>
      <c r="E16212" t="s">
        <v>46488</v>
      </c>
      <c r="F16212" s="7">
        <v>14.57</v>
      </c>
      <c r="G16212" t="s">
        <v>46464</v>
      </c>
      <c r="H16212" t="s">
        <v>46465</v>
      </c>
      <c r="I16212" t="s">
        <v>46466</v>
      </c>
      <c r="J16212" s="7">
        <v>9.15</v>
      </c>
      <c r="K16212" s="7">
        <v>5.42</v>
      </c>
      <c r="M16212" t="s">
        <v>36</v>
      </c>
      <c r="N16212" t="str">
        <f>IF(AND(PESQUISA!$B$3&lt;&gt;"",OR(PESQUISA!$B$4="TODAS",B16212=PESQUISA!$B$4),ISNUMBER(SEARCH(PESQUISA!$B$3,D16212))),ROW()-1,"")</f>
        <v/>
      </c>
    </row>
    <row r="16213" spans="1:14" x14ac:dyDescent="0.3">
      <c r="A16213" t="s">
        <v>48823</v>
      </c>
      <c r="B16213" t="s">
        <v>46460</v>
      </c>
      <c r="C16213" t="s">
        <v>48824</v>
      </c>
      <c r="D16213" t="s">
        <v>48825</v>
      </c>
      <c r="E16213" t="s">
        <v>46626</v>
      </c>
      <c r="F16213" s="7">
        <v>19.84</v>
      </c>
      <c r="G16213" t="s">
        <v>46464</v>
      </c>
      <c r="H16213" t="s">
        <v>46465</v>
      </c>
      <c r="I16213" t="s">
        <v>46466</v>
      </c>
      <c r="J16213" s="7">
        <v>14.42</v>
      </c>
      <c r="K16213" s="7">
        <v>5.42</v>
      </c>
      <c r="M16213" t="s">
        <v>36</v>
      </c>
      <c r="N16213" t="str">
        <f>IF(AND(PESQUISA!$B$3&lt;&gt;"",OR(PESQUISA!$B$4="TODAS",B16213=PESQUISA!$B$4),ISNUMBER(SEARCH(PESQUISA!$B$3,D16213))),ROW()-1,"")</f>
        <v/>
      </c>
    </row>
    <row r="16214" spans="1:14" x14ac:dyDescent="0.3">
      <c r="A16214" t="s">
        <v>48826</v>
      </c>
      <c r="B16214" t="s">
        <v>46460</v>
      </c>
      <c r="C16214" t="s">
        <v>48827</v>
      </c>
      <c r="D16214" t="s">
        <v>48828</v>
      </c>
      <c r="E16214" t="s">
        <v>46488</v>
      </c>
      <c r="F16214" s="7">
        <v>52.56</v>
      </c>
      <c r="G16214" t="s">
        <v>46464</v>
      </c>
      <c r="H16214" t="s">
        <v>46465</v>
      </c>
      <c r="I16214" t="s">
        <v>46466</v>
      </c>
      <c r="J16214" s="7">
        <v>38.99</v>
      </c>
      <c r="K16214" s="7">
        <v>13.57</v>
      </c>
      <c r="M16214" t="s">
        <v>36</v>
      </c>
      <c r="N16214" t="str">
        <f>IF(AND(PESQUISA!$B$3&lt;&gt;"",OR(PESQUISA!$B$4="TODAS",B16214=PESQUISA!$B$4),ISNUMBER(SEARCH(PESQUISA!$B$3,D16214))),ROW()-1,"")</f>
        <v/>
      </c>
    </row>
    <row r="16215" spans="1:14" x14ac:dyDescent="0.3">
      <c r="A16215" t="s">
        <v>48829</v>
      </c>
      <c r="B16215" t="s">
        <v>46460</v>
      </c>
      <c r="C16215" t="s">
        <v>48830</v>
      </c>
      <c r="D16215" t="s">
        <v>48831</v>
      </c>
      <c r="E16215" t="s">
        <v>46488</v>
      </c>
      <c r="F16215" s="7">
        <v>92.35</v>
      </c>
      <c r="G16215" t="s">
        <v>46464</v>
      </c>
      <c r="H16215" t="s">
        <v>46465</v>
      </c>
      <c r="I16215" t="s">
        <v>46466</v>
      </c>
      <c r="J16215" s="7">
        <v>69</v>
      </c>
      <c r="K16215" s="7">
        <v>23.35</v>
      </c>
      <c r="M16215" t="s">
        <v>36</v>
      </c>
      <c r="N16215" t="str">
        <f>IF(AND(PESQUISA!$B$3&lt;&gt;"",OR(PESQUISA!$B$4="TODAS",B16215=PESQUISA!$B$4),ISNUMBER(SEARCH(PESQUISA!$B$3,D16215))),ROW()-1,"")</f>
        <v/>
      </c>
    </row>
    <row r="16216" spans="1:14" x14ac:dyDescent="0.3">
      <c r="A16216" t="s">
        <v>48832</v>
      </c>
      <c r="B16216" t="s">
        <v>46460</v>
      </c>
      <c r="C16216" t="s">
        <v>48833</v>
      </c>
      <c r="D16216" t="s">
        <v>48834</v>
      </c>
      <c r="E16216" t="s">
        <v>46488</v>
      </c>
      <c r="F16216" s="7">
        <v>145.86000000000001</v>
      </c>
      <c r="G16216" t="s">
        <v>46464</v>
      </c>
      <c r="H16216" t="s">
        <v>46465</v>
      </c>
      <c r="I16216" t="s">
        <v>46466</v>
      </c>
      <c r="J16216" s="7">
        <v>115.99</v>
      </c>
      <c r="K16216" s="7">
        <v>29.87</v>
      </c>
      <c r="M16216" t="s">
        <v>36</v>
      </c>
      <c r="N16216" t="str">
        <f>IF(AND(PESQUISA!$B$3&lt;&gt;"",OR(PESQUISA!$B$4="TODAS",B16216=PESQUISA!$B$4),ISNUMBER(SEARCH(PESQUISA!$B$3,D16216))),ROW()-1,"")</f>
        <v/>
      </c>
    </row>
    <row r="16217" spans="1:14" x14ac:dyDescent="0.3">
      <c r="A16217" t="s">
        <v>48835</v>
      </c>
      <c r="B16217" t="s">
        <v>46460</v>
      </c>
      <c r="C16217" t="s">
        <v>48836</v>
      </c>
      <c r="D16217" t="s">
        <v>48837</v>
      </c>
      <c r="E16217" t="s">
        <v>46488</v>
      </c>
      <c r="F16217" s="7">
        <v>42.98</v>
      </c>
      <c r="G16217" t="s">
        <v>46464</v>
      </c>
      <c r="H16217" t="s">
        <v>46465</v>
      </c>
      <c r="I16217" t="s">
        <v>46466</v>
      </c>
      <c r="J16217" s="7">
        <v>27.78</v>
      </c>
      <c r="K16217" s="7">
        <v>15.2</v>
      </c>
      <c r="M16217" t="s">
        <v>36</v>
      </c>
      <c r="N16217" t="str">
        <f>IF(AND(PESQUISA!$B$3&lt;&gt;"",OR(PESQUISA!$B$4="TODAS",B16217=PESQUISA!$B$4),ISNUMBER(SEARCH(PESQUISA!$B$3,D16217))),ROW()-1,"")</f>
        <v/>
      </c>
    </row>
    <row r="16218" spans="1:14" x14ac:dyDescent="0.3">
      <c r="A16218" t="s">
        <v>48838</v>
      </c>
      <c r="B16218" t="s">
        <v>46460</v>
      </c>
      <c r="C16218" t="s">
        <v>48839</v>
      </c>
      <c r="D16218" t="s">
        <v>48840</v>
      </c>
      <c r="E16218" t="s">
        <v>46626</v>
      </c>
      <c r="F16218" s="7">
        <v>32.99</v>
      </c>
      <c r="G16218" t="s">
        <v>46464</v>
      </c>
      <c r="H16218" t="s">
        <v>46465</v>
      </c>
      <c r="I16218" t="s">
        <v>46466</v>
      </c>
      <c r="J16218" s="7">
        <v>16.7</v>
      </c>
      <c r="K16218" s="7">
        <v>16.29</v>
      </c>
      <c r="M16218" t="s">
        <v>36</v>
      </c>
      <c r="N16218" t="str">
        <f>IF(AND(PESQUISA!$B$3&lt;&gt;"",OR(PESQUISA!$B$4="TODAS",B16218=PESQUISA!$B$4),ISNUMBER(SEARCH(PESQUISA!$B$3,D16218))),ROW()-1,"")</f>
        <v/>
      </c>
    </row>
    <row r="16219" spans="1:14" x14ac:dyDescent="0.3">
      <c r="A16219" t="s">
        <v>48841</v>
      </c>
      <c r="B16219" t="s">
        <v>46460</v>
      </c>
      <c r="C16219" t="s">
        <v>48842</v>
      </c>
      <c r="D16219" t="s">
        <v>48843</v>
      </c>
      <c r="E16219" t="s">
        <v>46488</v>
      </c>
      <c r="F16219" s="7">
        <v>39.53</v>
      </c>
      <c r="G16219" t="s">
        <v>46464</v>
      </c>
      <c r="H16219" t="s">
        <v>46465</v>
      </c>
      <c r="I16219" t="s">
        <v>46466</v>
      </c>
      <c r="J16219" s="7">
        <v>31.39</v>
      </c>
      <c r="K16219" s="7">
        <v>8.14</v>
      </c>
      <c r="M16219" t="s">
        <v>36</v>
      </c>
      <c r="N16219" t="str">
        <f>IF(AND(PESQUISA!$B$3&lt;&gt;"",OR(PESQUISA!$B$4="TODAS",B16219=PESQUISA!$B$4),ISNUMBER(SEARCH(PESQUISA!$B$3,D16219))),ROW()-1,"")</f>
        <v/>
      </c>
    </row>
    <row r="16220" spans="1:14" x14ac:dyDescent="0.3">
      <c r="A16220" t="s">
        <v>48844</v>
      </c>
      <c r="B16220" t="s">
        <v>46460</v>
      </c>
      <c r="C16220" t="s">
        <v>48845</v>
      </c>
      <c r="D16220" t="s">
        <v>48846</v>
      </c>
      <c r="E16220" t="s">
        <v>46488</v>
      </c>
      <c r="F16220" s="7">
        <v>732.87</v>
      </c>
      <c r="G16220" t="s">
        <v>46464</v>
      </c>
      <c r="H16220" t="s">
        <v>46465</v>
      </c>
      <c r="I16220" t="s">
        <v>46466</v>
      </c>
      <c r="J16220" s="7">
        <v>607.98</v>
      </c>
      <c r="K16220" s="7">
        <v>124.89</v>
      </c>
      <c r="M16220" t="s">
        <v>36</v>
      </c>
      <c r="N16220" t="str">
        <f>IF(AND(PESQUISA!$B$3&lt;&gt;"",OR(PESQUISA!$B$4="TODAS",B16220=PESQUISA!$B$4),ISNUMBER(SEARCH(PESQUISA!$B$3,D16220))),ROW()-1,"")</f>
        <v/>
      </c>
    </row>
    <row r="16221" spans="1:14" x14ac:dyDescent="0.3">
      <c r="A16221" t="s">
        <v>48847</v>
      </c>
      <c r="B16221" t="s">
        <v>46460</v>
      </c>
      <c r="C16221" t="s">
        <v>48848</v>
      </c>
      <c r="D16221" t="s">
        <v>48849</v>
      </c>
      <c r="E16221" t="s">
        <v>46488</v>
      </c>
      <c r="F16221" s="7">
        <v>989.69</v>
      </c>
      <c r="G16221" t="s">
        <v>46464</v>
      </c>
      <c r="H16221" t="s">
        <v>46465</v>
      </c>
      <c r="I16221" t="s">
        <v>46466</v>
      </c>
      <c r="J16221" s="7">
        <v>864.08</v>
      </c>
      <c r="K16221" s="7">
        <v>125.61</v>
      </c>
      <c r="M16221" t="s">
        <v>36</v>
      </c>
      <c r="N16221" t="str">
        <f>IF(AND(PESQUISA!$B$3&lt;&gt;"",OR(PESQUISA!$B$4="TODAS",B16221=PESQUISA!$B$4),ISNUMBER(SEARCH(PESQUISA!$B$3,D16221))),ROW()-1,"")</f>
        <v/>
      </c>
    </row>
    <row r="16222" spans="1:14" x14ac:dyDescent="0.3">
      <c r="A16222" t="s">
        <v>48850</v>
      </c>
      <c r="B16222" t="s">
        <v>46460</v>
      </c>
      <c r="C16222" t="s">
        <v>48851</v>
      </c>
      <c r="D16222" t="s">
        <v>48852</v>
      </c>
      <c r="E16222" t="s">
        <v>46488</v>
      </c>
      <c r="F16222" s="7">
        <v>2200.06</v>
      </c>
      <c r="G16222" t="s">
        <v>46464</v>
      </c>
      <c r="H16222" t="s">
        <v>46465</v>
      </c>
      <c r="I16222" t="s">
        <v>46466</v>
      </c>
      <c r="J16222" s="7">
        <v>2074.4499999999998</v>
      </c>
      <c r="K16222" s="7">
        <v>125.61</v>
      </c>
      <c r="M16222" t="s">
        <v>36</v>
      </c>
      <c r="N16222" t="str">
        <f>IF(AND(PESQUISA!$B$3&lt;&gt;"",OR(PESQUISA!$B$4="TODAS",B16222=PESQUISA!$B$4),ISNUMBER(SEARCH(PESQUISA!$B$3,D16222))),ROW()-1,"")</f>
        <v/>
      </c>
    </row>
    <row r="16223" spans="1:14" x14ac:dyDescent="0.3">
      <c r="A16223" t="s">
        <v>48853</v>
      </c>
      <c r="B16223" t="s">
        <v>46460</v>
      </c>
      <c r="C16223" t="s">
        <v>48854</v>
      </c>
      <c r="D16223" t="s">
        <v>48855</v>
      </c>
      <c r="E16223" t="s">
        <v>46488</v>
      </c>
      <c r="F16223" s="7">
        <v>1217.8699999999999</v>
      </c>
      <c r="G16223" t="s">
        <v>46464</v>
      </c>
      <c r="H16223" t="s">
        <v>46465</v>
      </c>
      <c r="I16223" t="s">
        <v>46466</v>
      </c>
      <c r="J16223" s="7">
        <v>1092.98</v>
      </c>
      <c r="K16223" s="7">
        <v>124.89</v>
      </c>
      <c r="M16223" t="s">
        <v>36</v>
      </c>
      <c r="N16223" t="str">
        <f>IF(AND(PESQUISA!$B$3&lt;&gt;"",OR(PESQUISA!$B$4="TODAS",B16223=PESQUISA!$B$4),ISNUMBER(SEARCH(PESQUISA!$B$3,D16223))),ROW()-1,"")</f>
        <v/>
      </c>
    </row>
    <row r="16224" spans="1:14" x14ac:dyDescent="0.3">
      <c r="A16224" t="s">
        <v>48856</v>
      </c>
      <c r="B16224" t="s">
        <v>46460</v>
      </c>
      <c r="C16224" t="s">
        <v>48857</v>
      </c>
      <c r="D16224" t="s">
        <v>48858</v>
      </c>
      <c r="E16224" t="s">
        <v>46488</v>
      </c>
      <c r="F16224" s="7">
        <v>1690.06</v>
      </c>
      <c r="G16224" t="s">
        <v>46464</v>
      </c>
      <c r="H16224" t="s">
        <v>46465</v>
      </c>
      <c r="I16224" t="s">
        <v>46466</v>
      </c>
      <c r="J16224" s="7">
        <v>1564.45</v>
      </c>
      <c r="K16224" s="7">
        <v>125.61</v>
      </c>
      <c r="M16224" t="s">
        <v>36</v>
      </c>
      <c r="N16224" t="str">
        <f>IF(AND(PESQUISA!$B$3&lt;&gt;"",OR(PESQUISA!$B$4="TODAS",B16224=PESQUISA!$B$4),ISNUMBER(SEARCH(PESQUISA!$B$3,D16224))),ROW()-1,"")</f>
        <v/>
      </c>
    </row>
    <row r="16225" spans="1:14" x14ac:dyDescent="0.3">
      <c r="A16225" t="s">
        <v>48859</v>
      </c>
      <c r="B16225" t="s">
        <v>46460</v>
      </c>
      <c r="C16225" t="s">
        <v>48860</v>
      </c>
      <c r="D16225" t="s">
        <v>48861</v>
      </c>
      <c r="E16225" t="s">
        <v>46488</v>
      </c>
      <c r="F16225" s="7">
        <v>1531.2</v>
      </c>
      <c r="G16225" t="s">
        <v>46464</v>
      </c>
      <c r="H16225" t="s">
        <v>46465</v>
      </c>
      <c r="I16225" t="s">
        <v>46466</v>
      </c>
      <c r="J16225" s="7">
        <v>1406.31</v>
      </c>
      <c r="K16225" s="7">
        <v>124.89</v>
      </c>
      <c r="M16225" t="s">
        <v>36</v>
      </c>
      <c r="N16225" t="str">
        <f>IF(AND(PESQUISA!$B$3&lt;&gt;"",OR(PESQUISA!$B$4="TODAS",B16225=PESQUISA!$B$4),ISNUMBER(SEARCH(PESQUISA!$B$3,D16225))),ROW()-1,"")</f>
        <v/>
      </c>
    </row>
    <row r="16226" spans="1:14" x14ac:dyDescent="0.3">
      <c r="A16226" t="s">
        <v>48862</v>
      </c>
      <c r="B16226" t="s">
        <v>46460</v>
      </c>
      <c r="C16226" t="s">
        <v>48863</v>
      </c>
      <c r="D16226" t="s">
        <v>48864</v>
      </c>
      <c r="E16226" t="s">
        <v>46488</v>
      </c>
      <c r="F16226" s="7">
        <v>2830.31</v>
      </c>
      <c r="G16226" t="s">
        <v>46464</v>
      </c>
      <c r="H16226" t="s">
        <v>46465</v>
      </c>
      <c r="I16226" t="s">
        <v>46466</v>
      </c>
      <c r="J16226" s="7">
        <v>2704.7</v>
      </c>
      <c r="K16226" s="7">
        <v>125.61</v>
      </c>
      <c r="M16226" t="s">
        <v>36</v>
      </c>
      <c r="N16226" t="str">
        <f>IF(AND(PESQUISA!$B$3&lt;&gt;"",OR(PESQUISA!$B$4="TODAS",B16226=PESQUISA!$B$4),ISNUMBER(SEARCH(PESQUISA!$B$3,D16226))),ROW()-1,"")</f>
        <v/>
      </c>
    </row>
    <row r="16227" spans="1:14" x14ac:dyDescent="0.3">
      <c r="A16227" t="s">
        <v>48865</v>
      </c>
      <c r="B16227" t="s">
        <v>46460</v>
      </c>
      <c r="C16227" t="s">
        <v>48866</v>
      </c>
      <c r="D16227" t="s">
        <v>48867</v>
      </c>
      <c r="E16227" t="s">
        <v>46488</v>
      </c>
      <c r="F16227" s="7">
        <v>2243.67</v>
      </c>
      <c r="G16227" t="s">
        <v>46464</v>
      </c>
      <c r="H16227" t="s">
        <v>46465</v>
      </c>
      <c r="I16227" t="s">
        <v>46466</v>
      </c>
      <c r="J16227" s="7">
        <v>2118.7800000000002</v>
      </c>
      <c r="K16227" s="7">
        <v>124.89</v>
      </c>
      <c r="M16227" t="s">
        <v>36</v>
      </c>
      <c r="N16227" t="str">
        <f>IF(AND(PESQUISA!$B$3&lt;&gt;"",OR(PESQUISA!$B$4="TODAS",B16227=PESQUISA!$B$4),ISNUMBER(SEARCH(PESQUISA!$B$3,D16227))),ROW()-1,"")</f>
        <v/>
      </c>
    </row>
    <row r="16228" spans="1:14" x14ac:dyDescent="0.3">
      <c r="A16228" t="s">
        <v>48868</v>
      </c>
      <c r="B16228" t="s">
        <v>46460</v>
      </c>
      <c r="C16228" t="s">
        <v>48869</v>
      </c>
      <c r="D16228" t="s">
        <v>48870</v>
      </c>
      <c r="E16228" t="s">
        <v>46488</v>
      </c>
      <c r="F16228" s="7">
        <v>2810.06</v>
      </c>
      <c r="G16228" t="s">
        <v>46464</v>
      </c>
      <c r="H16228" t="s">
        <v>46465</v>
      </c>
      <c r="I16228" t="s">
        <v>46466</v>
      </c>
      <c r="J16228" s="7">
        <v>2684.45</v>
      </c>
      <c r="K16228" s="7">
        <v>125.61</v>
      </c>
      <c r="M16228" t="s">
        <v>36</v>
      </c>
      <c r="N16228" t="str">
        <f>IF(AND(PESQUISA!$B$3&lt;&gt;"",OR(PESQUISA!$B$4="TODAS",B16228=PESQUISA!$B$4),ISNUMBER(SEARCH(PESQUISA!$B$3,D16228))),ROW()-1,"")</f>
        <v/>
      </c>
    </row>
    <row r="16229" spans="1:14" x14ac:dyDescent="0.3">
      <c r="A16229" t="s">
        <v>48871</v>
      </c>
      <c r="B16229" t="s">
        <v>46460</v>
      </c>
      <c r="C16229" t="s">
        <v>48872</v>
      </c>
      <c r="D16229" t="s">
        <v>48873</v>
      </c>
      <c r="E16229" t="s">
        <v>46488</v>
      </c>
      <c r="F16229" s="7">
        <v>1957.87</v>
      </c>
      <c r="G16229" t="s">
        <v>46464</v>
      </c>
      <c r="H16229" t="s">
        <v>46465</v>
      </c>
      <c r="I16229" t="s">
        <v>46466</v>
      </c>
      <c r="J16229" s="7">
        <v>1832.98</v>
      </c>
      <c r="K16229" s="7">
        <v>124.89</v>
      </c>
      <c r="M16229" t="s">
        <v>36</v>
      </c>
      <c r="N16229" t="str">
        <f>IF(AND(PESQUISA!$B$3&lt;&gt;"",OR(PESQUISA!$B$4="TODAS",B16229=PESQUISA!$B$4),ISNUMBER(SEARCH(PESQUISA!$B$3,D16229))),ROW()-1,"")</f>
        <v/>
      </c>
    </row>
    <row r="16230" spans="1:14" x14ac:dyDescent="0.3">
      <c r="A16230" t="s">
        <v>48874</v>
      </c>
      <c r="B16230" t="s">
        <v>46460</v>
      </c>
      <c r="C16230" t="s">
        <v>48875</v>
      </c>
      <c r="D16230" t="s">
        <v>48876</v>
      </c>
      <c r="E16230" t="s">
        <v>46488</v>
      </c>
      <c r="F16230" s="7">
        <v>231.27</v>
      </c>
      <c r="G16230" t="s">
        <v>46464</v>
      </c>
      <c r="H16230" t="s">
        <v>46465</v>
      </c>
      <c r="I16230" t="s">
        <v>46466</v>
      </c>
      <c r="J16230" s="7">
        <v>149.80000000000001</v>
      </c>
      <c r="K16230" s="7">
        <v>81.47</v>
      </c>
      <c r="M16230" t="s">
        <v>36</v>
      </c>
      <c r="N16230" t="str">
        <f>IF(AND(PESQUISA!$B$3&lt;&gt;"",OR(PESQUISA!$B$4="TODAS",B16230=PESQUISA!$B$4),ISNUMBER(SEARCH(PESQUISA!$B$3,D16230))),ROW()-1,"")</f>
        <v/>
      </c>
    </row>
    <row r="16231" spans="1:14" x14ac:dyDescent="0.3">
      <c r="A16231" t="s">
        <v>48877</v>
      </c>
      <c r="B16231" t="s">
        <v>46460</v>
      </c>
      <c r="C16231" t="s">
        <v>48878</v>
      </c>
      <c r="D16231" t="s">
        <v>48879</v>
      </c>
      <c r="E16231" t="s">
        <v>46488</v>
      </c>
      <c r="F16231" s="7">
        <v>337.75</v>
      </c>
      <c r="G16231" t="s">
        <v>46464</v>
      </c>
      <c r="H16231" t="s">
        <v>46465</v>
      </c>
      <c r="I16231" t="s">
        <v>46466</v>
      </c>
      <c r="J16231" s="7">
        <v>256.27999999999997</v>
      </c>
      <c r="K16231" s="7">
        <v>81.47</v>
      </c>
      <c r="M16231" t="s">
        <v>36</v>
      </c>
      <c r="N16231" t="str">
        <f>IF(AND(PESQUISA!$B$3&lt;&gt;"",OR(PESQUISA!$B$4="TODAS",B16231=PESQUISA!$B$4),ISNUMBER(SEARCH(PESQUISA!$B$3,D16231))),ROW()-1,"")</f>
        <v/>
      </c>
    </row>
    <row r="16232" spans="1:14" x14ac:dyDescent="0.3">
      <c r="A16232" t="s">
        <v>48880</v>
      </c>
      <c r="B16232" t="s">
        <v>46460</v>
      </c>
      <c r="C16232" t="s">
        <v>48881</v>
      </c>
      <c r="D16232" t="s">
        <v>48882</v>
      </c>
      <c r="E16232" t="s">
        <v>46488</v>
      </c>
      <c r="F16232" s="7">
        <v>5.38</v>
      </c>
      <c r="G16232" t="s">
        <v>46464</v>
      </c>
      <c r="H16232" t="s">
        <v>46465</v>
      </c>
      <c r="I16232" t="s">
        <v>46466</v>
      </c>
      <c r="J16232" s="7">
        <v>5.03</v>
      </c>
      <c r="K16232" s="7">
        <v>0.35</v>
      </c>
      <c r="M16232" t="s">
        <v>36</v>
      </c>
      <c r="N16232" t="str">
        <f>IF(AND(PESQUISA!$B$3&lt;&gt;"",OR(PESQUISA!$B$4="TODAS",B16232=PESQUISA!$B$4),ISNUMBER(SEARCH(PESQUISA!$B$3,D16232))),ROW()-1,"")</f>
        <v/>
      </c>
    </row>
    <row r="16233" spans="1:14" x14ac:dyDescent="0.3">
      <c r="A16233" t="s">
        <v>48883</v>
      </c>
      <c r="B16233" t="s">
        <v>46460</v>
      </c>
      <c r="C16233" t="s">
        <v>48884</v>
      </c>
      <c r="D16233" t="s">
        <v>48885</v>
      </c>
      <c r="E16233" t="s">
        <v>46626</v>
      </c>
      <c r="F16233" s="7">
        <v>6.82</v>
      </c>
      <c r="G16233" t="s">
        <v>46464</v>
      </c>
      <c r="H16233" t="s">
        <v>46465</v>
      </c>
      <c r="I16233" t="s">
        <v>46466</v>
      </c>
      <c r="J16233" s="7">
        <v>6.47</v>
      </c>
      <c r="K16233" s="7">
        <v>0.35</v>
      </c>
      <c r="M16233" t="s">
        <v>36</v>
      </c>
      <c r="N16233" t="str">
        <f>IF(AND(PESQUISA!$B$3&lt;&gt;"",OR(PESQUISA!$B$4="TODAS",B16233=PESQUISA!$B$4),ISNUMBER(SEARCH(PESQUISA!$B$3,D16233))),ROW()-1,"")</f>
        <v/>
      </c>
    </row>
    <row r="16234" spans="1:14" x14ac:dyDescent="0.3">
      <c r="A16234" t="s">
        <v>48886</v>
      </c>
      <c r="B16234" t="s">
        <v>46460</v>
      </c>
      <c r="C16234" t="s">
        <v>48887</v>
      </c>
      <c r="D16234" t="s">
        <v>48888</v>
      </c>
      <c r="E16234" t="s">
        <v>46626</v>
      </c>
      <c r="F16234" s="7">
        <v>1.49</v>
      </c>
      <c r="G16234" t="s">
        <v>46464</v>
      </c>
      <c r="H16234" t="s">
        <v>46465</v>
      </c>
      <c r="I16234" t="s">
        <v>46466</v>
      </c>
      <c r="J16234" s="7">
        <v>1.1399999999999999</v>
      </c>
      <c r="K16234" s="7">
        <v>0.35</v>
      </c>
      <c r="M16234" t="s">
        <v>36</v>
      </c>
      <c r="N16234" t="str">
        <f>IF(AND(PESQUISA!$B$3&lt;&gt;"",OR(PESQUISA!$B$4="TODAS",B16234=PESQUISA!$B$4),ISNUMBER(SEARCH(PESQUISA!$B$3,D16234))),ROW()-1,"")</f>
        <v/>
      </c>
    </row>
    <row r="16235" spans="1:14" x14ac:dyDescent="0.3">
      <c r="A16235" t="s">
        <v>48889</v>
      </c>
      <c r="B16235" t="s">
        <v>46460</v>
      </c>
      <c r="C16235" t="s">
        <v>48890</v>
      </c>
      <c r="D16235" t="s">
        <v>48891</v>
      </c>
      <c r="E16235" t="s">
        <v>46488</v>
      </c>
      <c r="F16235" s="7">
        <v>8.42</v>
      </c>
      <c r="G16235" t="s">
        <v>46464</v>
      </c>
      <c r="H16235" t="s">
        <v>46465</v>
      </c>
      <c r="I16235" t="s">
        <v>46466</v>
      </c>
      <c r="J16235" s="7">
        <v>8.07</v>
      </c>
      <c r="K16235" s="7">
        <v>0.35</v>
      </c>
      <c r="M16235" t="s">
        <v>36</v>
      </c>
      <c r="N16235" t="str">
        <f>IF(AND(PESQUISA!$B$3&lt;&gt;"",OR(PESQUISA!$B$4="TODAS",B16235=PESQUISA!$B$4),ISNUMBER(SEARCH(PESQUISA!$B$3,D16235))),ROW()-1,"")</f>
        <v/>
      </c>
    </row>
    <row r="16236" spans="1:14" x14ac:dyDescent="0.3">
      <c r="A16236" t="s">
        <v>48892</v>
      </c>
      <c r="B16236" t="s">
        <v>46460</v>
      </c>
      <c r="C16236" t="s">
        <v>48893</v>
      </c>
      <c r="D16236" t="s">
        <v>48894</v>
      </c>
      <c r="E16236" t="s">
        <v>46488</v>
      </c>
      <c r="F16236" s="7">
        <v>13.15</v>
      </c>
      <c r="G16236" t="s">
        <v>46464</v>
      </c>
      <c r="H16236" t="s">
        <v>46465</v>
      </c>
      <c r="I16236" t="s">
        <v>46466</v>
      </c>
      <c r="J16236" s="7">
        <v>12.8</v>
      </c>
      <c r="K16236" s="7">
        <v>0.35</v>
      </c>
      <c r="M16236" t="s">
        <v>36</v>
      </c>
      <c r="N16236" t="str">
        <f>IF(AND(PESQUISA!$B$3&lt;&gt;"",OR(PESQUISA!$B$4="TODAS",B16236=PESQUISA!$B$4),ISNUMBER(SEARCH(PESQUISA!$B$3,D16236))),ROW()-1,"")</f>
        <v/>
      </c>
    </row>
    <row r="16237" spans="1:14" x14ac:dyDescent="0.3">
      <c r="A16237" t="s">
        <v>48895</v>
      </c>
      <c r="B16237" t="s">
        <v>46460</v>
      </c>
      <c r="C16237" t="s">
        <v>48896</v>
      </c>
      <c r="D16237" t="s">
        <v>48897</v>
      </c>
      <c r="E16237" t="s">
        <v>46488</v>
      </c>
      <c r="F16237" s="7">
        <v>14.65</v>
      </c>
      <c r="G16237" t="s">
        <v>46464</v>
      </c>
      <c r="H16237" t="s">
        <v>46465</v>
      </c>
      <c r="I16237" t="s">
        <v>46466</v>
      </c>
      <c r="J16237" s="7">
        <v>11.95</v>
      </c>
      <c r="K16237" s="7">
        <v>2.7</v>
      </c>
      <c r="M16237" t="s">
        <v>36</v>
      </c>
      <c r="N16237" t="str">
        <f>IF(AND(PESQUISA!$B$3&lt;&gt;"",OR(PESQUISA!$B$4="TODAS",B16237=PESQUISA!$B$4),ISNUMBER(SEARCH(PESQUISA!$B$3,D16237))),ROW()-1,"")</f>
        <v/>
      </c>
    </row>
    <row r="16238" spans="1:14" x14ac:dyDescent="0.3">
      <c r="A16238" t="s">
        <v>48898</v>
      </c>
      <c r="B16238" t="s">
        <v>46460</v>
      </c>
      <c r="C16238" t="s">
        <v>48899</v>
      </c>
      <c r="D16238" t="s">
        <v>48900</v>
      </c>
      <c r="E16238" t="s">
        <v>46488</v>
      </c>
      <c r="F16238" s="7">
        <v>22.32</v>
      </c>
      <c r="G16238" t="s">
        <v>46464</v>
      </c>
      <c r="H16238" t="s">
        <v>46465</v>
      </c>
      <c r="I16238" t="s">
        <v>46466</v>
      </c>
      <c r="J16238" s="7">
        <v>19.62</v>
      </c>
      <c r="K16238" s="7">
        <v>2.7</v>
      </c>
      <c r="M16238" t="s">
        <v>36</v>
      </c>
      <c r="N16238" t="str">
        <f>IF(AND(PESQUISA!$B$3&lt;&gt;"",OR(PESQUISA!$B$4="TODAS",B16238=PESQUISA!$B$4),ISNUMBER(SEARCH(PESQUISA!$B$3,D16238))),ROW()-1,"")</f>
        <v/>
      </c>
    </row>
    <row r="16239" spans="1:14" x14ac:dyDescent="0.3">
      <c r="A16239" t="s">
        <v>48901</v>
      </c>
      <c r="B16239" t="s">
        <v>46460</v>
      </c>
      <c r="C16239" t="s">
        <v>48902</v>
      </c>
      <c r="D16239" t="s">
        <v>48903</v>
      </c>
      <c r="E16239" t="s">
        <v>46488</v>
      </c>
      <c r="F16239" s="7">
        <v>0.68</v>
      </c>
      <c r="G16239" t="s">
        <v>46464</v>
      </c>
      <c r="H16239" t="s">
        <v>46465</v>
      </c>
      <c r="I16239" t="s">
        <v>46466</v>
      </c>
      <c r="J16239" s="7">
        <v>0.14000000000000001</v>
      </c>
      <c r="K16239" s="7">
        <v>0.54</v>
      </c>
      <c r="M16239" t="s">
        <v>36</v>
      </c>
      <c r="N16239" t="str">
        <f>IF(AND(PESQUISA!$B$3&lt;&gt;"",OR(PESQUISA!$B$4="TODAS",B16239=PESQUISA!$B$4),ISNUMBER(SEARCH(PESQUISA!$B$3,D16239))),ROW()-1,"")</f>
        <v/>
      </c>
    </row>
    <row r="16240" spans="1:14" x14ac:dyDescent="0.3">
      <c r="A16240" t="s">
        <v>48904</v>
      </c>
      <c r="B16240" t="s">
        <v>46460</v>
      </c>
      <c r="C16240" t="s">
        <v>48905</v>
      </c>
      <c r="D16240" t="s">
        <v>48906</v>
      </c>
      <c r="E16240" t="s">
        <v>46488</v>
      </c>
      <c r="F16240" s="7">
        <v>0.8</v>
      </c>
      <c r="G16240" t="s">
        <v>46464</v>
      </c>
      <c r="H16240" t="s">
        <v>46465</v>
      </c>
      <c r="I16240" t="s">
        <v>46466</v>
      </c>
      <c r="J16240" s="7">
        <v>0.26</v>
      </c>
      <c r="K16240" s="7">
        <v>0.54</v>
      </c>
      <c r="M16240" t="s">
        <v>36</v>
      </c>
      <c r="N16240" t="str">
        <f>IF(AND(PESQUISA!$B$3&lt;&gt;"",OR(PESQUISA!$B$4="TODAS",B16240=PESQUISA!$B$4),ISNUMBER(SEARCH(PESQUISA!$B$3,D16240))),ROW()-1,"")</f>
        <v/>
      </c>
    </row>
    <row r="16241" spans="1:14" x14ac:dyDescent="0.3">
      <c r="A16241" t="s">
        <v>48907</v>
      </c>
      <c r="B16241" t="s">
        <v>46460</v>
      </c>
      <c r="C16241" t="s">
        <v>48908</v>
      </c>
      <c r="D16241" t="s">
        <v>48909</v>
      </c>
      <c r="E16241" t="s">
        <v>46488</v>
      </c>
      <c r="F16241" s="7">
        <v>1.34</v>
      </c>
      <c r="G16241" t="s">
        <v>46464</v>
      </c>
      <c r="H16241" t="s">
        <v>46465</v>
      </c>
      <c r="I16241" t="s">
        <v>46466</v>
      </c>
      <c r="J16241" s="7">
        <v>0.36</v>
      </c>
      <c r="K16241" s="7">
        <v>0.98</v>
      </c>
      <c r="M16241" t="s">
        <v>36</v>
      </c>
      <c r="N16241" t="str">
        <f>IF(AND(PESQUISA!$B$3&lt;&gt;"",OR(PESQUISA!$B$4="TODAS",B16241=PESQUISA!$B$4),ISNUMBER(SEARCH(PESQUISA!$B$3,D16241))),ROW()-1,"")</f>
        <v/>
      </c>
    </row>
    <row r="16242" spans="1:14" x14ac:dyDescent="0.3">
      <c r="A16242" t="s">
        <v>48910</v>
      </c>
      <c r="B16242" t="s">
        <v>46460</v>
      </c>
      <c r="C16242" t="s">
        <v>48911</v>
      </c>
      <c r="D16242" t="s">
        <v>48912</v>
      </c>
      <c r="E16242" t="s">
        <v>46488</v>
      </c>
      <c r="F16242" s="7">
        <v>2.11</v>
      </c>
      <c r="G16242" t="s">
        <v>46464</v>
      </c>
      <c r="H16242" t="s">
        <v>46465</v>
      </c>
      <c r="I16242" t="s">
        <v>46466</v>
      </c>
      <c r="J16242" s="7">
        <v>0.57999999999999996</v>
      </c>
      <c r="K16242" s="7">
        <v>1.53</v>
      </c>
      <c r="M16242" t="s">
        <v>36</v>
      </c>
      <c r="N16242" t="str">
        <f>IF(AND(PESQUISA!$B$3&lt;&gt;"",OR(PESQUISA!$B$4="TODAS",B16242=PESQUISA!$B$4),ISNUMBER(SEARCH(PESQUISA!$B$3,D16242))),ROW()-1,"")</f>
        <v/>
      </c>
    </row>
    <row r="16243" spans="1:14" x14ac:dyDescent="0.3">
      <c r="A16243" t="s">
        <v>48913</v>
      </c>
      <c r="B16243" t="s">
        <v>46460</v>
      </c>
      <c r="C16243" t="s">
        <v>48914</v>
      </c>
      <c r="D16243" t="s">
        <v>48915</v>
      </c>
      <c r="E16243" t="s">
        <v>46488</v>
      </c>
      <c r="F16243" s="7">
        <v>3.36</v>
      </c>
      <c r="G16243" t="s">
        <v>46464</v>
      </c>
      <c r="H16243" t="s">
        <v>46465</v>
      </c>
      <c r="I16243" t="s">
        <v>46466</v>
      </c>
      <c r="J16243" s="7">
        <v>0.85</v>
      </c>
      <c r="K16243" s="7">
        <v>2.5099999999999998</v>
      </c>
      <c r="M16243" t="s">
        <v>36</v>
      </c>
      <c r="N16243" t="str">
        <f>IF(AND(PESQUISA!$B$3&lt;&gt;"",OR(PESQUISA!$B$4="TODAS",B16243=PESQUISA!$B$4),ISNUMBER(SEARCH(PESQUISA!$B$3,D16243))),ROW()-1,"")</f>
        <v/>
      </c>
    </row>
    <row r="16244" spans="1:14" x14ac:dyDescent="0.3">
      <c r="A16244" t="s">
        <v>48916</v>
      </c>
      <c r="B16244" t="s">
        <v>46460</v>
      </c>
      <c r="C16244" t="s">
        <v>48917</v>
      </c>
      <c r="D16244" t="s">
        <v>48918</v>
      </c>
      <c r="E16244" t="s">
        <v>46488</v>
      </c>
      <c r="F16244" s="7">
        <v>0.68</v>
      </c>
      <c r="G16244" t="s">
        <v>46464</v>
      </c>
      <c r="H16244" t="s">
        <v>46465</v>
      </c>
      <c r="I16244" t="s">
        <v>46466</v>
      </c>
      <c r="J16244" s="7">
        <v>0.33</v>
      </c>
      <c r="K16244" s="7">
        <v>0.35</v>
      </c>
      <c r="M16244" t="s">
        <v>36</v>
      </c>
      <c r="N16244" t="str">
        <f>IF(AND(PESQUISA!$B$3&lt;&gt;"",OR(PESQUISA!$B$4="TODAS",B16244=PESQUISA!$B$4),ISNUMBER(SEARCH(PESQUISA!$B$3,D16244))),ROW()-1,"")</f>
        <v/>
      </c>
    </row>
    <row r="16245" spans="1:14" x14ac:dyDescent="0.3">
      <c r="A16245" t="s">
        <v>48919</v>
      </c>
      <c r="B16245" t="s">
        <v>46460</v>
      </c>
      <c r="C16245" t="s">
        <v>48920</v>
      </c>
      <c r="D16245" t="s">
        <v>48921</v>
      </c>
      <c r="E16245" t="s">
        <v>46488</v>
      </c>
      <c r="F16245" s="7">
        <v>0.97</v>
      </c>
      <c r="G16245" t="s">
        <v>46464</v>
      </c>
      <c r="H16245" t="s">
        <v>46465</v>
      </c>
      <c r="I16245" t="s">
        <v>46466</v>
      </c>
      <c r="J16245" s="7">
        <v>0.62</v>
      </c>
      <c r="K16245" s="7">
        <v>0.35</v>
      </c>
      <c r="M16245" t="s">
        <v>36</v>
      </c>
      <c r="N16245" t="str">
        <f>IF(AND(PESQUISA!$B$3&lt;&gt;"",OR(PESQUISA!$B$4="TODAS",B16245=PESQUISA!$B$4),ISNUMBER(SEARCH(PESQUISA!$B$3,D16245))),ROW()-1,"")</f>
        <v/>
      </c>
    </row>
    <row r="16246" spans="1:14" x14ac:dyDescent="0.3">
      <c r="A16246" t="s">
        <v>48922</v>
      </c>
      <c r="B16246" t="s">
        <v>46460</v>
      </c>
      <c r="C16246" t="s">
        <v>48923</v>
      </c>
      <c r="D16246" t="s">
        <v>48924</v>
      </c>
      <c r="E16246" t="s">
        <v>46488</v>
      </c>
      <c r="F16246" s="7">
        <v>0.56999999999999995</v>
      </c>
      <c r="G16246" t="s">
        <v>46464</v>
      </c>
      <c r="H16246" t="s">
        <v>46465</v>
      </c>
      <c r="I16246" t="s">
        <v>46466</v>
      </c>
      <c r="J16246" s="7">
        <v>0.22</v>
      </c>
      <c r="K16246" s="7">
        <v>0.35</v>
      </c>
      <c r="M16246" t="s">
        <v>36</v>
      </c>
      <c r="N16246" t="str">
        <f>IF(AND(PESQUISA!$B$3&lt;&gt;"",OR(PESQUISA!$B$4="TODAS",B16246=PESQUISA!$B$4),ISNUMBER(SEARCH(PESQUISA!$B$3,D16246))),ROW()-1,"")</f>
        <v/>
      </c>
    </row>
    <row r="16247" spans="1:14" x14ac:dyDescent="0.3">
      <c r="A16247" t="s">
        <v>48925</v>
      </c>
      <c r="B16247" t="s">
        <v>46460</v>
      </c>
      <c r="C16247" t="s">
        <v>48926</v>
      </c>
      <c r="D16247" t="s">
        <v>48927</v>
      </c>
      <c r="E16247" t="s">
        <v>46488</v>
      </c>
      <c r="F16247" s="7">
        <v>14.85</v>
      </c>
      <c r="G16247" t="s">
        <v>46464</v>
      </c>
      <c r="H16247" t="s">
        <v>46465</v>
      </c>
      <c r="I16247" t="s">
        <v>46466</v>
      </c>
      <c r="J16247" s="7">
        <v>14.5</v>
      </c>
      <c r="K16247" s="7">
        <v>0.35</v>
      </c>
      <c r="M16247" t="s">
        <v>36</v>
      </c>
      <c r="N16247" t="str">
        <f>IF(AND(PESQUISA!$B$3&lt;&gt;"",OR(PESQUISA!$B$4="TODAS",B16247=PESQUISA!$B$4),ISNUMBER(SEARCH(PESQUISA!$B$3,D16247))),ROW()-1,"")</f>
        <v/>
      </c>
    </row>
    <row r="16248" spans="1:14" x14ac:dyDescent="0.3">
      <c r="A16248" t="s">
        <v>48928</v>
      </c>
      <c r="B16248" t="s">
        <v>46460</v>
      </c>
      <c r="C16248" t="s">
        <v>48929</v>
      </c>
      <c r="D16248" t="s">
        <v>48930</v>
      </c>
      <c r="E16248" t="s">
        <v>46626</v>
      </c>
      <c r="F16248" s="7">
        <v>22.18</v>
      </c>
      <c r="G16248" t="s">
        <v>46464</v>
      </c>
      <c r="H16248" t="s">
        <v>46465</v>
      </c>
      <c r="I16248" t="s">
        <v>46466</v>
      </c>
      <c r="J16248" s="7">
        <v>15.13</v>
      </c>
      <c r="K16248" s="7">
        <v>7.05</v>
      </c>
      <c r="M16248" t="s">
        <v>36</v>
      </c>
      <c r="N16248" t="str">
        <f>IF(AND(PESQUISA!$B$3&lt;&gt;"",OR(PESQUISA!$B$4="TODAS",B16248=PESQUISA!$B$4),ISNUMBER(SEARCH(PESQUISA!$B$3,D16248))),ROW()-1,"")</f>
        <v/>
      </c>
    </row>
    <row r="16249" spans="1:14" x14ac:dyDescent="0.3">
      <c r="A16249" t="s">
        <v>48931</v>
      </c>
      <c r="B16249" t="s">
        <v>46460</v>
      </c>
      <c r="C16249" t="s">
        <v>48932</v>
      </c>
      <c r="D16249" t="s">
        <v>48933</v>
      </c>
      <c r="E16249" t="s">
        <v>46488</v>
      </c>
      <c r="F16249" s="7">
        <v>27.29</v>
      </c>
      <c r="G16249" t="s">
        <v>46464</v>
      </c>
      <c r="H16249" t="s">
        <v>46465</v>
      </c>
      <c r="I16249" t="s">
        <v>46466</v>
      </c>
      <c r="J16249" s="7">
        <v>20.239999999999998</v>
      </c>
      <c r="K16249" s="7">
        <v>7.05</v>
      </c>
      <c r="M16249" t="s">
        <v>36</v>
      </c>
      <c r="N16249" t="str">
        <f>IF(AND(PESQUISA!$B$3&lt;&gt;"",OR(PESQUISA!$B$4="TODAS",B16249=PESQUISA!$B$4),ISNUMBER(SEARCH(PESQUISA!$B$3,D16249))),ROW()-1,"")</f>
        <v/>
      </c>
    </row>
    <row r="16250" spans="1:14" x14ac:dyDescent="0.3">
      <c r="A16250" t="s">
        <v>48934</v>
      </c>
      <c r="B16250" t="s">
        <v>46460</v>
      </c>
      <c r="C16250" t="s">
        <v>48935</v>
      </c>
      <c r="D16250" t="s">
        <v>48936</v>
      </c>
      <c r="E16250" t="s">
        <v>46488</v>
      </c>
      <c r="F16250" s="7">
        <v>858.48</v>
      </c>
      <c r="G16250" t="s">
        <v>46464</v>
      </c>
      <c r="H16250" t="s">
        <v>46465</v>
      </c>
      <c r="I16250" t="s">
        <v>46466</v>
      </c>
      <c r="J16250" s="7">
        <v>763.43</v>
      </c>
      <c r="K16250" s="7">
        <v>95.05</v>
      </c>
      <c r="M16250" t="s">
        <v>36</v>
      </c>
      <c r="N16250" t="str">
        <f>IF(AND(PESQUISA!$B$3&lt;&gt;"",OR(PESQUISA!$B$4="TODAS",B16250=PESQUISA!$B$4),ISNUMBER(SEARCH(PESQUISA!$B$3,D16250))),ROW()-1,"")</f>
        <v/>
      </c>
    </row>
    <row r="16251" spans="1:14" x14ac:dyDescent="0.3">
      <c r="A16251" t="s">
        <v>48937</v>
      </c>
      <c r="B16251" t="s">
        <v>46460</v>
      </c>
      <c r="C16251" t="s">
        <v>48938</v>
      </c>
      <c r="D16251" t="s">
        <v>48939</v>
      </c>
      <c r="E16251" t="s">
        <v>46488</v>
      </c>
      <c r="F16251" s="7">
        <v>36.75</v>
      </c>
      <c r="G16251" t="s">
        <v>46464</v>
      </c>
      <c r="H16251" t="s">
        <v>46465</v>
      </c>
      <c r="I16251" t="s">
        <v>46466</v>
      </c>
      <c r="J16251" s="7">
        <v>22.09</v>
      </c>
      <c r="K16251" s="7">
        <v>14.66</v>
      </c>
      <c r="M16251" t="s">
        <v>36</v>
      </c>
      <c r="N16251" t="str">
        <f>IF(AND(PESQUISA!$B$3&lt;&gt;"",OR(PESQUISA!$B$4="TODAS",B16251=PESQUISA!$B$4),ISNUMBER(SEARCH(PESQUISA!$B$3,D16251))),ROW()-1,"")</f>
        <v/>
      </c>
    </row>
    <row r="16252" spans="1:14" x14ac:dyDescent="0.3">
      <c r="A16252" t="s">
        <v>48940</v>
      </c>
      <c r="B16252" t="s">
        <v>46460</v>
      </c>
      <c r="C16252" t="s">
        <v>48941</v>
      </c>
      <c r="D16252" t="s">
        <v>48942</v>
      </c>
      <c r="E16252" t="s">
        <v>46488</v>
      </c>
      <c r="F16252" s="7">
        <v>1.86</v>
      </c>
      <c r="G16252" t="s">
        <v>46464</v>
      </c>
      <c r="H16252" t="s">
        <v>46465</v>
      </c>
      <c r="I16252" t="s">
        <v>46466</v>
      </c>
      <c r="J16252" s="7">
        <v>1.51</v>
      </c>
      <c r="K16252" s="7">
        <v>0.35</v>
      </c>
      <c r="M16252" t="s">
        <v>36</v>
      </c>
      <c r="N16252" t="str">
        <f>IF(AND(PESQUISA!$B$3&lt;&gt;"",OR(PESQUISA!$B$4="TODAS",B16252=PESQUISA!$B$4),ISNUMBER(SEARCH(PESQUISA!$B$3,D16252))),ROW()-1,"")</f>
        <v/>
      </c>
    </row>
    <row r="16253" spans="1:14" x14ac:dyDescent="0.3">
      <c r="A16253" t="s">
        <v>48943</v>
      </c>
      <c r="B16253" t="s">
        <v>46460</v>
      </c>
      <c r="C16253" t="s">
        <v>48944</v>
      </c>
      <c r="D16253" t="s">
        <v>48945</v>
      </c>
      <c r="E16253" t="s">
        <v>46488</v>
      </c>
      <c r="F16253" s="7">
        <v>0.52</v>
      </c>
      <c r="G16253" t="s">
        <v>46464</v>
      </c>
      <c r="H16253" t="s">
        <v>46465</v>
      </c>
      <c r="I16253" t="s">
        <v>46466</v>
      </c>
      <c r="J16253" s="7">
        <v>0.17</v>
      </c>
      <c r="K16253" s="7">
        <v>0.35</v>
      </c>
      <c r="M16253" t="s">
        <v>36</v>
      </c>
      <c r="N16253" t="str">
        <f>IF(AND(PESQUISA!$B$3&lt;&gt;"",OR(PESQUISA!$B$4="TODAS",B16253=PESQUISA!$B$4),ISNUMBER(SEARCH(PESQUISA!$B$3,D16253))),ROW()-1,"")</f>
        <v/>
      </c>
    </row>
    <row r="16254" spans="1:14" x14ac:dyDescent="0.3">
      <c r="A16254" t="s">
        <v>48946</v>
      </c>
      <c r="B16254" t="s">
        <v>46460</v>
      </c>
      <c r="C16254" t="s">
        <v>48947</v>
      </c>
      <c r="D16254" t="s">
        <v>48948</v>
      </c>
      <c r="E16254" t="s">
        <v>46488</v>
      </c>
      <c r="F16254" s="7">
        <v>0.56999999999999995</v>
      </c>
      <c r="G16254" t="s">
        <v>46464</v>
      </c>
      <c r="H16254" t="s">
        <v>46465</v>
      </c>
      <c r="I16254" t="s">
        <v>46466</v>
      </c>
      <c r="J16254" s="7">
        <v>0.22</v>
      </c>
      <c r="K16254" s="7">
        <v>0.35</v>
      </c>
      <c r="M16254" t="s">
        <v>36</v>
      </c>
      <c r="N16254" t="str">
        <f>IF(AND(PESQUISA!$B$3&lt;&gt;"",OR(PESQUISA!$B$4="TODAS",B16254=PESQUISA!$B$4),ISNUMBER(SEARCH(PESQUISA!$B$3,D16254))),ROW()-1,"")</f>
        <v/>
      </c>
    </row>
    <row r="16255" spans="1:14" x14ac:dyDescent="0.3">
      <c r="A16255" t="s">
        <v>48949</v>
      </c>
      <c r="B16255" t="s">
        <v>46460</v>
      </c>
      <c r="C16255" t="s">
        <v>48950</v>
      </c>
      <c r="D16255" t="s">
        <v>48951</v>
      </c>
      <c r="E16255" t="s">
        <v>46488</v>
      </c>
      <c r="F16255" s="7">
        <v>1.41</v>
      </c>
      <c r="G16255" t="s">
        <v>46464</v>
      </c>
      <c r="H16255" t="s">
        <v>46465</v>
      </c>
      <c r="I16255" t="s">
        <v>46466</v>
      </c>
      <c r="J16255" s="7">
        <v>1.06</v>
      </c>
      <c r="K16255" s="7">
        <v>0.35</v>
      </c>
      <c r="M16255" t="s">
        <v>36</v>
      </c>
      <c r="N16255" t="str">
        <f>IF(AND(PESQUISA!$B$3&lt;&gt;"",OR(PESQUISA!$B$4="TODAS",B16255=PESQUISA!$B$4),ISNUMBER(SEARCH(PESQUISA!$B$3,D16255))),ROW()-1,"")</f>
        <v/>
      </c>
    </row>
    <row r="16256" spans="1:14" x14ac:dyDescent="0.3">
      <c r="A16256" t="s">
        <v>48952</v>
      </c>
      <c r="B16256" t="s">
        <v>46460</v>
      </c>
      <c r="C16256" t="s">
        <v>48953</v>
      </c>
      <c r="D16256" t="s">
        <v>48954</v>
      </c>
      <c r="E16256" t="s">
        <v>46488</v>
      </c>
      <c r="F16256" s="7">
        <v>1344.4</v>
      </c>
      <c r="G16256" t="s">
        <v>46464</v>
      </c>
      <c r="H16256" t="s">
        <v>46465</v>
      </c>
      <c r="I16256" t="s">
        <v>46466</v>
      </c>
      <c r="J16256" s="7">
        <v>1312.16</v>
      </c>
      <c r="K16256" s="7">
        <v>32.24</v>
      </c>
      <c r="M16256" t="s">
        <v>36</v>
      </c>
      <c r="N16256" t="str">
        <f>IF(AND(PESQUISA!$B$3&lt;&gt;"",OR(PESQUISA!$B$4="TODAS",B16256=PESQUISA!$B$4),ISNUMBER(SEARCH(PESQUISA!$B$3,D16256))),ROW()-1,"")</f>
        <v/>
      </c>
    </row>
    <row r="16257" spans="1:14" x14ac:dyDescent="0.3">
      <c r="A16257" t="s">
        <v>48955</v>
      </c>
      <c r="B16257" t="s">
        <v>46460</v>
      </c>
      <c r="C16257" t="s">
        <v>48956</v>
      </c>
      <c r="D16257" t="s">
        <v>48957</v>
      </c>
      <c r="E16257" t="s">
        <v>46488</v>
      </c>
      <c r="F16257" s="7">
        <v>2043.67</v>
      </c>
      <c r="G16257" t="s">
        <v>46464</v>
      </c>
      <c r="H16257" t="s">
        <v>46465</v>
      </c>
      <c r="I16257" t="s">
        <v>46466</v>
      </c>
      <c r="J16257" s="7">
        <v>2011.43</v>
      </c>
      <c r="K16257" s="7">
        <v>32.24</v>
      </c>
      <c r="M16257" t="s">
        <v>36</v>
      </c>
      <c r="N16257" t="str">
        <f>IF(AND(PESQUISA!$B$3&lt;&gt;"",OR(PESQUISA!$B$4="TODAS",B16257=PESQUISA!$B$4),ISNUMBER(SEARCH(PESQUISA!$B$3,D16257))),ROW()-1,"")</f>
        <v/>
      </c>
    </row>
    <row r="16258" spans="1:14" x14ac:dyDescent="0.3">
      <c r="A16258" t="s">
        <v>48958</v>
      </c>
      <c r="B16258" t="s">
        <v>46460</v>
      </c>
      <c r="C16258" t="s">
        <v>48959</v>
      </c>
      <c r="D16258" t="s">
        <v>48960</v>
      </c>
      <c r="E16258" t="s">
        <v>46488</v>
      </c>
      <c r="F16258" s="7">
        <v>2701.36</v>
      </c>
      <c r="G16258" t="s">
        <v>46464</v>
      </c>
      <c r="H16258" t="s">
        <v>46465</v>
      </c>
      <c r="I16258" t="s">
        <v>46466</v>
      </c>
      <c r="J16258" s="7">
        <v>2654.66</v>
      </c>
      <c r="K16258" s="7">
        <v>46.7</v>
      </c>
      <c r="M16258" t="s">
        <v>36</v>
      </c>
      <c r="N16258" t="str">
        <f>IF(AND(PESQUISA!$B$3&lt;&gt;"",OR(PESQUISA!$B$4="TODAS",B16258=PESQUISA!$B$4),ISNUMBER(SEARCH(PESQUISA!$B$3,D16258))),ROW()-1,"")</f>
        <v/>
      </c>
    </row>
    <row r="16259" spans="1:14" x14ac:dyDescent="0.3">
      <c r="A16259" t="s">
        <v>48961</v>
      </c>
      <c r="B16259" t="s">
        <v>46460</v>
      </c>
      <c r="C16259" t="s">
        <v>48962</v>
      </c>
      <c r="D16259" t="s">
        <v>48963</v>
      </c>
      <c r="E16259" t="s">
        <v>46519</v>
      </c>
      <c r="F16259" s="7">
        <v>87.26</v>
      </c>
      <c r="G16259" t="s">
        <v>46464</v>
      </c>
      <c r="H16259" t="s">
        <v>46465</v>
      </c>
      <c r="I16259" t="s">
        <v>46466</v>
      </c>
      <c r="J16259" s="7">
        <v>0</v>
      </c>
      <c r="K16259" s="7">
        <v>87.26</v>
      </c>
      <c r="M16259" t="s">
        <v>36</v>
      </c>
      <c r="N16259" t="str">
        <f>IF(AND(PESQUISA!$B$3&lt;&gt;"",OR(PESQUISA!$B$4="TODAS",B16259=PESQUISA!$B$4),ISNUMBER(SEARCH(PESQUISA!$B$3,D16259))),ROW()-1,"")</f>
        <v/>
      </c>
    </row>
    <row r="16260" spans="1:14" x14ac:dyDescent="0.3">
      <c r="A16260" t="s">
        <v>48964</v>
      </c>
      <c r="B16260" t="s">
        <v>46460</v>
      </c>
      <c r="C16260" t="s">
        <v>48965</v>
      </c>
      <c r="D16260" t="s">
        <v>48966</v>
      </c>
      <c r="E16260" t="s">
        <v>46544</v>
      </c>
      <c r="F16260" s="7">
        <v>835.31</v>
      </c>
      <c r="G16260" t="s">
        <v>46464</v>
      </c>
      <c r="H16260" t="s">
        <v>46465</v>
      </c>
      <c r="I16260" t="s">
        <v>46466</v>
      </c>
      <c r="J16260" s="7">
        <v>365.22</v>
      </c>
      <c r="K16260" s="7">
        <v>470.09</v>
      </c>
      <c r="M16260" t="s">
        <v>36</v>
      </c>
      <c r="N16260" t="str">
        <f>IF(AND(PESQUISA!$B$3&lt;&gt;"",OR(PESQUISA!$B$4="TODAS",B16260=PESQUISA!$B$4),ISNUMBER(SEARCH(PESQUISA!$B$3,D16260))),ROW()-1,"")</f>
        <v/>
      </c>
    </row>
    <row r="16261" spans="1:14" x14ac:dyDescent="0.3">
      <c r="A16261" t="s">
        <v>48967</v>
      </c>
      <c r="B16261" t="s">
        <v>46460</v>
      </c>
      <c r="C16261" t="s">
        <v>48968</v>
      </c>
      <c r="D16261" t="s">
        <v>48969</v>
      </c>
      <c r="E16261" t="s">
        <v>46544</v>
      </c>
      <c r="F16261" s="7">
        <v>916.67</v>
      </c>
      <c r="G16261" t="s">
        <v>46464</v>
      </c>
      <c r="H16261" t="s">
        <v>46465</v>
      </c>
      <c r="I16261" t="s">
        <v>46466</v>
      </c>
      <c r="J16261" s="7">
        <v>389.73</v>
      </c>
      <c r="K16261" s="7">
        <v>526.94000000000005</v>
      </c>
      <c r="M16261" t="s">
        <v>36</v>
      </c>
      <c r="N16261" t="str">
        <f>IF(AND(PESQUISA!$B$3&lt;&gt;"",OR(PESQUISA!$B$4="TODAS",B16261=PESQUISA!$B$4),ISNUMBER(SEARCH(PESQUISA!$B$3,D16261))),ROW()-1,"")</f>
        <v/>
      </c>
    </row>
    <row r="16262" spans="1:14" x14ac:dyDescent="0.3">
      <c r="A16262" t="s">
        <v>48970</v>
      </c>
      <c r="B16262" t="s">
        <v>46460</v>
      </c>
      <c r="C16262" t="s">
        <v>48971</v>
      </c>
      <c r="D16262" t="s">
        <v>48972</v>
      </c>
      <c r="E16262" t="s">
        <v>46544</v>
      </c>
      <c r="F16262" s="7">
        <v>979.37</v>
      </c>
      <c r="G16262" t="s">
        <v>46464</v>
      </c>
      <c r="H16262" t="s">
        <v>46465</v>
      </c>
      <c r="I16262" t="s">
        <v>46466</v>
      </c>
      <c r="J16262" s="7">
        <v>388.48</v>
      </c>
      <c r="K16262" s="7">
        <v>590.89</v>
      </c>
      <c r="M16262" t="s">
        <v>36</v>
      </c>
      <c r="N16262" t="str">
        <f>IF(AND(PESQUISA!$B$3&lt;&gt;"",OR(PESQUISA!$B$4="TODAS",B16262=PESQUISA!$B$4),ISNUMBER(SEARCH(PESQUISA!$B$3,D16262))),ROW()-1,"")</f>
        <v/>
      </c>
    </row>
    <row r="16263" spans="1:14" x14ac:dyDescent="0.3">
      <c r="A16263" t="s">
        <v>48973</v>
      </c>
      <c r="B16263" t="s">
        <v>46460</v>
      </c>
      <c r="C16263" t="s">
        <v>48974</v>
      </c>
      <c r="D16263" t="s">
        <v>48975</v>
      </c>
      <c r="E16263" t="s">
        <v>46544</v>
      </c>
      <c r="F16263" s="7">
        <v>1579.84</v>
      </c>
      <c r="G16263" t="s">
        <v>46464</v>
      </c>
      <c r="H16263" t="s">
        <v>46465</v>
      </c>
      <c r="I16263" t="s">
        <v>46466</v>
      </c>
      <c r="J16263" s="7">
        <v>650.37</v>
      </c>
      <c r="K16263" s="7">
        <v>929.47</v>
      </c>
      <c r="M16263" t="s">
        <v>36</v>
      </c>
      <c r="N16263" t="str">
        <f>IF(AND(PESQUISA!$B$3&lt;&gt;"",OR(PESQUISA!$B$4="TODAS",B16263=PESQUISA!$B$4),ISNUMBER(SEARCH(PESQUISA!$B$3,D16263))),ROW()-1,"")</f>
        <v/>
      </c>
    </row>
    <row r="16264" spans="1:14" x14ac:dyDescent="0.3">
      <c r="A16264" t="s">
        <v>48976</v>
      </c>
      <c r="B16264" t="s">
        <v>46460</v>
      </c>
      <c r="C16264" t="s">
        <v>48977</v>
      </c>
      <c r="D16264" t="s">
        <v>48978</v>
      </c>
      <c r="E16264" t="s">
        <v>46519</v>
      </c>
      <c r="F16264" s="7">
        <v>80.180000000000007</v>
      </c>
      <c r="G16264" t="s">
        <v>46464</v>
      </c>
      <c r="H16264" t="s">
        <v>46465</v>
      </c>
      <c r="I16264" t="s">
        <v>46466</v>
      </c>
      <c r="J16264" s="7">
        <v>0</v>
      </c>
      <c r="K16264" s="7">
        <v>80.180000000000007</v>
      </c>
      <c r="M16264" t="s">
        <v>36</v>
      </c>
      <c r="N16264" t="str">
        <f>IF(AND(PESQUISA!$B$3&lt;&gt;"",OR(PESQUISA!$B$4="TODAS",B16264=PESQUISA!$B$4),ISNUMBER(SEARCH(PESQUISA!$B$3,D16264))),ROW()-1,"")</f>
        <v/>
      </c>
    </row>
    <row r="16265" spans="1:14" x14ac:dyDescent="0.3">
      <c r="A16265" t="s">
        <v>48979</v>
      </c>
      <c r="B16265" t="s">
        <v>46460</v>
      </c>
      <c r="C16265" t="s">
        <v>48980</v>
      </c>
      <c r="D16265" t="s">
        <v>48981</v>
      </c>
      <c r="E16265" t="s">
        <v>46488</v>
      </c>
      <c r="F16265" s="7">
        <v>1310</v>
      </c>
      <c r="G16265" t="s">
        <v>46464</v>
      </c>
      <c r="H16265" t="s">
        <v>46465</v>
      </c>
      <c r="I16265" t="s">
        <v>46466</v>
      </c>
      <c r="J16265" s="7">
        <v>1310</v>
      </c>
      <c r="K16265" s="7">
        <v>0</v>
      </c>
      <c r="M16265" t="s">
        <v>36</v>
      </c>
      <c r="N16265" t="str">
        <f>IF(AND(PESQUISA!$B$3&lt;&gt;"",OR(PESQUISA!$B$4="TODAS",B16265=PESQUISA!$B$4),ISNUMBER(SEARCH(PESQUISA!$B$3,D16265))),ROW()-1,"")</f>
        <v/>
      </c>
    </row>
    <row r="16266" spans="1:14" x14ac:dyDescent="0.3">
      <c r="A16266" t="s">
        <v>48982</v>
      </c>
      <c r="B16266" t="s">
        <v>46460</v>
      </c>
      <c r="C16266" t="s">
        <v>48983</v>
      </c>
      <c r="D16266" t="s">
        <v>48984</v>
      </c>
      <c r="E16266" t="s">
        <v>46488</v>
      </c>
      <c r="F16266" s="7">
        <v>11353.33</v>
      </c>
      <c r="G16266" t="s">
        <v>46464</v>
      </c>
      <c r="H16266" t="s">
        <v>46465</v>
      </c>
      <c r="I16266" t="s">
        <v>46466</v>
      </c>
      <c r="J16266" s="7">
        <v>11353.33</v>
      </c>
      <c r="K16266" s="7">
        <v>0</v>
      </c>
      <c r="M16266" t="s">
        <v>36</v>
      </c>
      <c r="N16266" t="str">
        <f>IF(AND(PESQUISA!$B$3&lt;&gt;"",OR(PESQUISA!$B$4="TODAS",B16266=PESQUISA!$B$4),ISNUMBER(SEARCH(PESQUISA!$B$3,D16266))),ROW()-1,"")</f>
        <v/>
      </c>
    </row>
    <row r="16267" spans="1:14" x14ac:dyDescent="0.3">
      <c r="A16267" t="s">
        <v>48985</v>
      </c>
      <c r="B16267" t="s">
        <v>46460</v>
      </c>
      <c r="C16267" t="s">
        <v>48986</v>
      </c>
      <c r="D16267" t="s">
        <v>48987</v>
      </c>
      <c r="E16267" t="s">
        <v>46488</v>
      </c>
      <c r="F16267" s="7">
        <v>13100</v>
      </c>
      <c r="G16267" t="s">
        <v>46464</v>
      </c>
      <c r="H16267" t="s">
        <v>46465</v>
      </c>
      <c r="I16267" t="s">
        <v>46466</v>
      </c>
      <c r="J16267" s="7">
        <v>13100</v>
      </c>
      <c r="K16267" s="7">
        <v>0</v>
      </c>
      <c r="M16267" t="s">
        <v>36</v>
      </c>
      <c r="N16267" t="str">
        <f>IF(AND(PESQUISA!$B$3&lt;&gt;"",OR(PESQUISA!$B$4="TODAS",B16267=PESQUISA!$B$4),ISNUMBER(SEARCH(PESQUISA!$B$3,D16267))),ROW()-1,"")</f>
        <v/>
      </c>
    </row>
    <row r="16268" spans="1:14" x14ac:dyDescent="0.3">
      <c r="A16268" t="s">
        <v>48988</v>
      </c>
      <c r="B16268" t="s">
        <v>46460</v>
      </c>
      <c r="C16268" t="s">
        <v>48989</v>
      </c>
      <c r="D16268" t="s">
        <v>48990</v>
      </c>
      <c r="E16268" t="s">
        <v>46488</v>
      </c>
      <c r="F16268" s="7">
        <v>13755</v>
      </c>
      <c r="G16268" t="s">
        <v>46464</v>
      </c>
      <c r="H16268" t="s">
        <v>46465</v>
      </c>
      <c r="I16268" t="s">
        <v>46466</v>
      </c>
      <c r="J16268" s="7">
        <v>13755</v>
      </c>
      <c r="K16268" s="7">
        <v>0</v>
      </c>
      <c r="M16268" t="s">
        <v>36</v>
      </c>
      <c r="N16268" t="str">
        <f>IF(AND(PESQUISA!$B$3&lt;&gt;"",OR(PESQUISA!$B$4="TODAS",B16268=PESQUISA!$B$4),ISNUMBER(SEARCH(PESQUISA!$B$3,D16268))),ROW()-1,"")</f>
        <v/>
      </c>
    </row>
    <row r="16269" spans="1:14" x14ac:dyDescent="0.3">
      <c r="A16269" t="s">
        <v>48991</v>
      </c>
      <c r="B16269" t="s">
        <v>46460</v>
      </c>
      <c r="C16269" t="s">
        <v>48992</v>
      </c>
      <c r="D16269" t="s">
        <v>48993</v>
      </c>
      <c r="E16269" t="s">
        <v>46488</v>
      </c>
      <c r="F16269" s="7">
        <v>14410</v>
      </c>
      <c r="G16269" t="s">
        <v>46464</v>
      </c>
      <c r="H16269" t="s">
        <v>46465</v>
      </c>
      <c r="I16269" t="s">
        <v>46466</v>
      </c>
      <c r="J16269" s="7">
        <v>14410</v>
      </c>
      <c r="K16269" s="7">
        <v>0</v>
      </c>
      <c r="M16269" t="s">
        <v>36</v>
      </c>
      <c r="N16269" t="str">
        <f>IF(AND(PESQUISA!$B$3&lt;&gt;"",OR(PESQUISA!$B$4="TODAS",B16269=PESQUISA!$B$4),ISNUMBER(SEARCH(PESQUISA!$B$3,D16269))),ROW()-1,"")</f>
        <v/>
      </c>
    </row>
    <row r="16270" spans="1:14" x14ac:dyDescent="0.3">
      <c r="A16270" t="s">
        <v>48994</v>
      </c>
      <c r="B16270" t="s">
        <v>46460</v>
      </c>
      <c r="C16270" t="s">
        <v>48995</v>
      </c>
      <c r="D16270" t="s">
        <v>48996</v>
      </c>
      <c r="E16270" t="s">
        <v>46488</v>
      </c>
      <c r="F16270" s="7">
        <v>13056.33</v>
      </c>
      <c r="G16270" t="s">
        <v>46464</v>
      </c>
      <c r="H16270" t="s">
        <v>46465</v>
      </c>
      <c r="I16270" t="s">
        <v>46466</v>
      </c>
      <c r="J16270" s="7">
        <v>13056.33</v>
      </c>
      <c r="K16270" s="7">
        <v>0</v>
      </c>
      <c r="M16270" t="s">
        <v>36</v>
      </c>
      <c r="N16270" t="str">
        <f>IF(AND(PESQUISA!$B$3&lt;&gt;"",OR(PESQUISA!$B$4="TODAS",B16270=PESQUISA!$B$4),ISNUMBER(SEARCH(PESQUISA!$B$3,D16270))),ROW()-1,"")</f>
        <v/>
      </c>
    </row>
    <row r="16271" spans="1:14" x14ac:dyDescent="0.3">
      <c r="A16271" t="s">
        <v>48997</v>
      </c>
      <c r="B16271" t="s">
        <v>46460</v>
      </c>
      <c r="C16271" t="s">
        <v>48998</v>
      </c>
      <c r="D16271" t="s">
        <v>48999</v>
      </c>
      <c r="E16271" t="s">
        <v>46488</v>
      </c>
      <c r="F16271" s="7">
        <v>15065</v>
      </c>
      <c r="G16271" t="s">
        <v>46464</v>
      </c>
      <c r="H16271" t="s">
        <v>46465</v>
      </c>
      <c r="I16271" t="s">
        <v>46466</v>
      </c>
      <c r="J16271" s="7">
        <v>15065</v>
      </c>
      <c r="K16271" s="7">
        <v>0</v>
      </c>
      <c r="M16271" t="s">
        <v>36</v>
      </c>
      <c r="N16271" t="str">
        <f>IF(AND(PESQUISA!$B$3&lt;&gt;"",OR(PESQUISA!$B$4="TODAS",B16271=PESQUISA!$B$4),ISNUMBER(SEARCH(PESQUISA!$B$3,D16271))),ROW()-1,"")</f>
        <v/>
      </c>
    </row>
    <row r="16272" spans="1:14" x14ac:dyDescent="0.3">
      <c r="A16272" t="s">
        <v>49000</v>
      </c>
      <c r="B16272" t="s">
        <v>46460</v>
      </c>
      <c r="C16272" t="s">
        <v>49001</v>
      </c>
      <c r="D16272" t="s">
        <v>49002</v>
      </c>
      <c r="E16272" t="s">
        <v>46488</v>
      </c>
      <c r="F16272" s="7">
        <v>15720</v>
      </c>
      <c r="G16272" t="s">
        <v>46464</v>
      </c>
      <c r="H16272" t="s">
        <v>46465</v>
      </c>
      <c r="I16272" t="s">
        <v>46466</v>
      </c>
      <c r="J16272" s="7">
        <v>15720</v>
      </c>
      <c r="K16272" s="7">
        <v>0</v>
      </c>
      <c r="M16272" t="s">
        <v>36</v>
      </c>
      <c r="N16272" t="str">
        <f>IF(AND(PESQUISA!$B$3&lt;&gt;"",OR(PESQUISA!$B$4="TODAS",B16272=PESQUISA!$B$4),ISNUMBER(SEARCH(PESQUISA!$B$3,D16272))),ROW()-1,"")</f>
        <v/>
      </c>
    </row>
    <row r="16273" spans="1:14" x14ac:dyDescent="0.3">
      <c r="A16273" t="s">
        <v>49003</v>
      </c>
      <c r="B16273" t="s">
        <v>46460</v>
      </c>
      <c r="C16273" t="s">
        <v>49004</v>
      </c>
      <c r="D16273" t="s">
        <v>49005</v>
      </c>
      <c r="E16273" t="s">
        <v>46488</v>
      </c>
      <c r="F16273" s="7">
        <v>16375</v>
      </c>
      <c r="G16273" t="s">
        <v>46464</v>
      </c>
      <c r="H16273" t="s">
        <v>46465</v>
      </c>
      <c r="I16273" t="s">
        <v>46466</v>
      </c>
      <c r="J16273" s="7">
        <v>16375</v>
      </c>
      <c r="K16273" s="7">
        <v>0</v>
      </c>
      <c r="M16273" t="s">
        <v>36</v>
      </c>
      <c r="N16273" t="str">
        <f>IF(AND(PESQUISA!$B$3&lt;&gt;"",OR(PESQUISA!$B$4="TODAS",B16273=PESQUISA!$B$4),ISNUMBER(SEARCH(PESQUISA!$B$3,D16273))),ROW()-1,"")</f>
        <v/>
      </c>
    </row>
    <row r="16274" spans="1:14" x14ac:dyDescent="0.3">
      <c r="A16274" t="s">
        <v>49006</v>
      </c>
      <c r="B16274" t="s">
        <v>46460</v>
      </c>
      <c r="C16274" t="s">
        <v>49007</v>
      </c>
      <c r="D16274" t="s">
        <v>49008</v>
      </c>
      <c r="E16274" t="s">
        <v>46626</v>
      </c>
      <c r="F16274" s="7">
        <v>2463.8000000000002</v>
      </c>
      <c r="G16274" t="s">
        <v>46464</v>
      </c>
      <c r="H16274" t="s">
        <v>46465</v>
      </c>
      <c r="I16274" t="s">
        <v>46466</v>
      </c>
      <c r="J16274" s="7">
        <v>2463.8000000000002</v>
      </c>
      <c r="K16274" s="7">
        <v>0</v>
      </c>
      <c r="M16274" t="s">
        <v>36</v>
      </c>
      <c r="N16274" t="str">
        <f>IF(AND(PESQUISA!$B$3&lt;&gt;"",OR(PESQUISA!$B$4="TODAS",B16274=PESQUISA!$B$4),ISNUMBER(SEARCH(PESQUISA!$B$3,D16274))),ROW()-1,"")</f>
        <v/>
      </c>
    </row>
    <row r="16275" spans="1:14" x14ac:dyDescent="0.3">
      <c r="A16275" t="s">
        <v>49009</v>
      </c>
      <c r="B16275" t="s">
        <v>46460</v>
      </c>
      <c r="C16275" t="s">
        <v>49010</v>
      </c>
      <c r="D16275" t="s">
        <v>49011</v>
      </c>
      <c r="E16275" t="s">
        <v>46488</v>
      </c>
      <c r="F16275" s="7">
        <v>2150</v>
      </c>
      <c r="G16275" t="s">
        <v>46464</v>
      </c>
      <c r="H16275" t="s">
        <v>46465</v>
      </c>
      <c r="I16275" t="s">
        <v>46466</v>
      </c>
      <c r="J16275" s="7">
        <v>2150</v>
      </c>
      <c r="K16275" s="7">
        <v>0</v>
      </c>
      <c r="M16275" t="s">
        <v>36</v>
      </c>
      <c r="N16275" t="str">
        <f>IF(AND(PESQUISA!$B$3&lt;&gt;"",OR(PESQUISA!$B$4="TODAS",B16275=PESQUISA!$B$4),ISNUMBER(SEARCH(PESQUISA!$B$3,D16275))),ROW()-1,"")</f>
        <v/>
      </c>
    </row>
    <row r="16276" spans="1:14" x14ac:dyDescent="0.3">
      <c r="A16276" t="s">
        <v>49012</v>
      </c>
      <c r="B16276" t="s">
        <v>46460</v>
      </c>
      <c r="C16276" t="s">
        <v>49013</v>
      </c>
      <c r="D16276" t="s">
        <v>49014</v>
      </c>
      <c r="E16276" t="s">
        <v>46488</v>
      </c>
      <c r="F16276" s="7">
        <v>2905</v>
      </c>
      <c r="G16276" t="s">
        <v>46464</v>
      </c>
      <c r="H16276" t="s">
        <v>46465</v>
      </c>
      <c r="I16276" t="s">
        <v>46466</v>
      </c>
      <c r="J16276" s="7">
        <v>2905</v>
      </c>
      <c r="K16276" s="7">
        <v>0</v>
      </c>
      <c r="M16276" t="s">
        <v>36</v>
      </c>
      <c r="N16276" t="str">
        <f>IF(AND(PESQUISA!$B$3&lt;&gt;"",OR(PESQUISA!$B$4="TODAS",B16276=PESQUISA!$B$4),ISNUMBER(SEARCH(PESQUISA!$B$3,D16276))),ROW()-1,"")</f>
        <v/>
      </c>
    </row>
    <row r="16277" spans="1:14" x14ac:dyDescent="0.3">
      <c r="A16277" t="s">
        <v>49015</v>
      </c>
      <c r="B16277" t="s">
        <v>46460</v>
      </c>
      <c r="C16277" t="s">
        <v>49016</v>
      </c>
      <c r="D16277" t="s">
        <v>49017</v>
      </c>
      <c r="E16277" t="s">
        <v>46626</v>
      </c>
      <c r="F16277" s="7">
        <v>4194.9799999999996</v>
      </c>
      <c r="G16277" t="s">
        <v>46464</v>
      </c>
      <c r="H16277" t="s">
        <v>46465</v>
      </c>
      <c r="I16277" t="s">
        <v>46466</v>
      </c>
      <c r="J16277" s="7">
        <v>4194.9799999999996</v>
      </c>
      <c r="K16277" s="7">
        <v>0</v>
      </c>
      <c r="M16277" t="s">
        <v>36</v>
      </c>
      <c r="N16277" t="str">
        <f>IF(AND(PESQUISA!$B$3&lt;&gt;"",OR(PESQUISA!$B$4="TODAS",B16277=PESQUISA!$B$4),ISNUMBER(SEARCH(PESQUISA!$B$3,D16277))),ROW()-1,"")</f>
        <v/>
      </c>
    </row>
    <row r="16278" spans="1:14" x14ac:dyDescent="0.3">
      <c r="A16278" t="s">
        <v>49018</v>
      </c>
      <c r="B16278" t="s">
        <v>46460</v>
      </c>
      <c r="C16278" t="s">
        <v>49019</v>
      </c>
      <c r="D16278" t="s">
        <v>49020</v>
      </c>
      <c r="E16278" t="s">
        <v>6144</v>
      </c>
      <c r="F16278" s="7">
        <v>237.04</v>
      </c>
      <c r="G16278" t="s">
        <v>46464</v>
      </c>
      <c r="H16278" t="s">
        <v>46465</v>
      </c>
      <c r="I16278" t="s">
        <v>46466</v>
      </c>
      <c r="J16278" s="7">
        <v>237.04</v>
      </c>
      <c r="K16278" s="7">
        <v>0</v>
      </c>
      <c r="M16278" t="s">
        <v>36</v>
      </c>
      <c r="N16278" t="str">
        <f>IF(AND(PESQUISA!$B$3&lt;&gt;"",OR(PESQUISA!$B$4="TODAS",B16278=PESQUISA!$B$4),ISNUMBER(SEARCH(PESQUISA!$B$3,D16278))),ROW()-1,"")</f>
        <v/>
      </c>
    </row>
    <row r="16279" spans="1:14" x14ac:dyDescent="0.3">
      <c r="A16279" t="s">
        <v>49021</v>
      </c>
      <c r="B16279" t="s">
        <v>46460</v>
      </c>
      <c r="C16279" t="s">
        <v>49022</v>
      </c>
      <c r="D16279" t="s">
        <v>49023</v>
      </c>
      <c r="E16279" t="s">
        <v>6144</v>
      </c>
      <c r="F16279" s="7">
        <v>350</v>
      </c>
      <c r="G16279" t="s">
        <v>46464</v>
      </c>
      <c r="H16279" t="s">
        <v>46465</v>
      </c>
      <c r="I16279" t="s">
        <v>46466</v>
      </c>
      <c r="J16279" s="7">
        <v>350</v>
      </c>
      <c r="K16279" s="7">
        <v>0</v>
      </c>
      <c r="M16279" t="s">
        <v>36</v>
      </c>
      <c r="N16279" t="str">
        <f>IF(AND(PESQUISA!$B$3&lt;&gt;"",OR(PESQUISA!$B$4="TODAS",B16279=PESQUISA!$B$4),ISNUMBER(SEARCH(PESQUISA!$B$3,D16279))),ROW()-1,"")</f>
        <v/>
      </c>
    </row>
    <row r="16280" spans="1:14" x14ac:dyDescent="0.3">
      <c r="A16280" t="s">
        <v>49024</v>
      </c>
      <c r="B16280" t="s">
        <v>46460</v>
      </c>
      <c r="C16280" t="s">
        <v>49025</v>
      </c>
      <c r="D16280" t="s">
        <v>49026</v>
      </c>
      <c r="E16280" t="s">
        <v>46626</v>
      </c>
      <c r="F16280" s="7">
        <v>21.33</v>
      </c>
      <c r="G16280" t="s">
        <v>46464</v>
      </c>
      <c r="H16280" t="s">
        <v>46465</v>
      </c>
      <c r="I16280" t="s">
        <v>46466</v>
      </c>
      <c r="J16280" s="7">
        <v>20.53</v>
      </c>
      <c r="K16280" s="7">
        <v>0.8</v>
      </c>
      <c r="M16280" t="s">
        <v>36</v>
      </c>
      <c r="N16280" t="str">
        <f>IF(AND(PESQUISA!$B$3&lt;&gt;"",OR(PESQUISA!$B$4="TODAS",B16280=PESQUISA!$B$4),ISNUMBER(SEARCH(PESQUISA!$B$3,D16280))),ROW()-1,"")</f>
        <v/>
      </c>
    </row>
    <row r="16281" spans="1:14" x14ac:dyDescent="0.3">
      <c r="A16281" t="s">
        <v>49027</v>
      </c>
      <c r="B16281" t="s">
        <v>46460</v>
      </c>
      <c r="C16281" t="s">
        <v>49028</v>
      </c>
      <c r="D16281" t="s">
        <v>49029</v>
      </c>
      <c r="E16281" t="s">
        <v>46488</v>
      </c>
      <c r="F16281" s="7">
        <v>24.98</v>
      </c>
      <c r="G16281" t="s">
        <v>46464</v>
      </c>
      <c r="H16281" t="s">
        <v>46465</v>
      </c>
      <c r="I16281" t="s">
        <v>46466</v>
      </c>
      <c r="J16281" s="7">
        <v>13.58</v>
      </c>
      <c r="K16281" s="7">
        <v>11.4</v>
      </c>
      <c r="M16281" t="s">
        <v>36</v>
      </c>
      <c r="N16281" t="str">
        <f>IF(AND(PESQUISA!$B$3&lt;&gt;"",OR(PESQUISA!$B$4="TODAS",B16281=PESQUISA!$B$4),ISNUMBER(SEARCH(PESQUISA!$B$3,D16281))),ROW()-1,"")</f>
        <v/>
      </c>
    </row>
    <row r="16282" spans="1:14" x14ac:dyDescent="0.3">
      <c r="A16282" t="s">
        <v>49030</v>
      </c>
      <c r="B16282" t="s">
        <v>46460</v>
      </c>
      <c r="C16282" t="s">
        <v>49031</v>
      </c>
      <c r="D16282" t="s">
        <v>49032</v>
      </c>
      <c r="E16282" t="s">
        <v>46488</v>
      </c>
      <c r="F16282" s="7">
        <v>187.24</v>
      </c>
      <c r="G16282" t="s">
        <v>46464</v>
      </c>
      <c r="H16282" t="s">
        <v>46465</v>
      </c>
      <c r="I16282" t="s">
        <v>46466</v>
      </c>
      <c r="J16282" s="7">
        <v>105.77</v>
      </c>
      <c r="K16282" s="7">
        <v>81.47</v>
      </c>
      <c r="M16282" t="s">
        <v>36</v>
      </c>
      <c r="N16282" t="str">
        <f>IF(AND(PESQUISA!$B$3&lt;&gt;"",OR(PESQUISA!$B$4="TODAS",B16282=PESQUISA!$B$4),ISNUMBER(SEARCH(PESQUISA!$B$3,D16282))),ROW()-1,"")</f>
        <v/>
      </c>
    </row>
    <row r="16283" spans="1:14" x14ac:dyDescent="0.3">
      <c r="A16283" t="s">
        <v>49033</v>
      </c>
      <c r="B16283" t="s">
        <v>46460</v>
      </c>
      <c r="C16283" t="s">
        <v>49034</v>
      </c>
      <c r="D16283" t="s">
        <v>49035</v>
      </c>
      <c r="E16283" t="s">
        <v>46626</v>
      </c>
      <c r="F16283" s="7">
        <v>356.12</v>
      </c>
      <c r="G16283" t="s">
        <v>46464</v>
      </c>
      <c r="H16283" t="s">
        <v>46465</v>
      </c>
      <c r="I16283" t="s">
        <v>46466</v>
      </c>
      <c r="J16283" s="7">
        <v>193.16</v>
      </c>
      <c r="K16283" s="7">
        <v>162.96</v>
      </c>
      <c r="M16283" t="s">
        <v>36</v>
      </c>
      <c r="N16283" t="str">
        <f>IF(AND(PESQUISA!$B$3&lt;&gt;"",OR(PESQUISA!$B$4="TODAS",B16283=PESQUISA!$B$4),ISNUMBER(SEARCH(PESQUISA!$B$3,D16283))),ROW()-1,"")</f>
        <v/>
      </c>
    </row>
    <row r="16284" spans="1:14" x14ac:dyDescent="0.3">
      <c r="A16284" t="s">
        <v>49036</v>
      </c>
      <c r="B16284" t="s">
        <v>46460</v>
      </c>
      <c r="C16284" t="s">
        <v>49037</v>
      </c>
      <c r="D16284" t="s">
        <v>49038</v>
      </c>
      <c r="E16284" t="s">
        <v>46626</v>
      </c>
      <c r="F16284" s="7">
        <v>445.17</v>
      </c>
      <c r="G16284" t="s">
        <v>46464</v>
      </c>
      <c r="H16284" t="s">
        <v>46465</v>
      </c>
      <c r="I16284" t="s">
        <v>46466</v>
      </c>
      <c r="J16284" s="7">
        <v>227.89</v>
      </c>
      <c r="K16284" s="7">
        <v>217.28</v>
      </c>
      <c r="M16284" t="s">
        <v>36</v>
      </c>
      <c r="N16284" t="str">
        <f>IF(AND(PESQUISA!$B$3&lt;&gt;"",OR(PESQUISA!$B$4="TODAS",B16284=PESQUISA!$B$4),ISNUMBER(SEARCH(PESQUISA!$B$3,D16284))),ROW()-1,"")</f>
        <v/>
      </c>
    </row>
    <row r="16285" spans="1:14" x14ac:dyDescent="0.3">
      <c r="A16285" t="s">
        <v>49039</v>
      </c>
      <c r="B16285" t="s">
        <v>46460</v>
      </c>
      <c r="C16285" t="s">
        <v>49040</v>
      </c>
      <c r="D16285" t="s">
        <v>49041</v>
      </c>
      <c r="E16285" t="s">
        <v>46626</v>
      </c>
      <c r="F16285" s="7">
        <v>567.89</v>
      </c>
      <c r="G16285" t="s">
        <v>46464</v>
      </c>
      <c r="H16285" t="s">
        <v>46465</v>
      </c>
      <c r="I16285" t="s">
        <v>46466</v>
      </c>
      <c r="J16285" s="7">
        <v>241.97</v>
      </c>
      <c r="K16285" s="7">
        <v>325.92</v>
      </c>
      <c r="M16285" t="s">
        <v>36</v>
      </c>
      <c r="N16285" t="str">
        <f>IF(AND(PESQUISA!$B$3&lt;&gt;"",OR(PESQUISA!$B$4="TODAS",B16285=PESQUISA!$B$4),ISNUMBER(SEARCH(PESQUISA!$B$3,D16285))),ROW()-1,"")</f>
        <v/>
      </c>
    </row>
    <row r="16286" spans="1:14" x14ac:dyDescent="0.3">
      <c r="A16286" t="s">
        <v>49042</v>
      </c>
      <c r="B16286" t="s">
        <v>46460</v>
      </c>
      <c r="C16286" t="s">
        <v>49043</v>
      </c>
      <c r="D16286" t="s">
        <v>49044</v>
      </c>
      <c r="E16286" t="s">
        <v>46488</v>
      </c>
      <c r="F16286" s="7">
        <v>1112.33</v>
      </c>
      <c r="G16286" t="s">
        <v>46464</v>
      </c>
      <c r="H16286" t="s">
        <v>46465</v>
      </c>
      <c r="I16286" t="s">
        <v>46466</v>
      </c>
      <c r="J16286" s="7">
        <v>949.37</v>
      </c>
      <c r="K16286" s="7">
        <v>162.96</v>
      </c>
      <c r="M16286" t="s">
        <v>36</v>
      </c>
      <c r="N16286" t="str">
        <f>IF(AND(PESQUISA!$B$3&lt;&gt;"",OR(PESQUISA!$B$4="TODAS",B16286=PESQUISA!$B$4),ISNUMBER(SEARCH(PESQUISA!$B$3,D16286))),ROW()-1,"")</f>
        <v/>
      </c>
    </row>
    <row r="16287" spans="1:14" x14ac:dyDescent="0.3">
      <c r="A16287" t="s">
        <v>49045</v>
      </c>
      <c r="B16287" t="s">
        <v>46460</v>
      </c>
      <c r="C16287" t="s">
        <v>49046</v>
      </c>
      <c r="D16287" t="s">
        <v>49047</v>
      </c>
      <c r="E16287" t="s">
        <v>46488</v>
      </c>
      <c r="F16287" s="7">
        <v>1317.18</v>
      </c>
      <c r="G16287" t="s">
        <v>46464</v>
      </c>
      <c r="H16287" t="s">
        <v>46465</v>
      </c>
      <c r="I16287" t="s">
        <v>46466</v>
      </c>
      <c r="J16287" s="7">
        <v>1099.9000000000001</v>
      </c>
      <c r="K16287" s="7">
        <v>217.28</v>
      </c>
      <c r="M16287" t="s">
        <v>36</v>
      </c>
      <c r="N16287" t="str">
        <f>IF(AND(PESQUISA!$B$3&lt;&gt;"",OR(PESQUISA!$B$4="TODAS",B16287=PESQUISA!$B$4),ISNUMBER(SEARCH(PESQUISA!$B$3,D16287))),ROW()-1,"")</f>
        <v/>
      </c>
    </row>
    <row r="16288" spans="1:14" x14ac:dyDescent="0.3">
      <c r="A16288" t="s">
        <v>49048</v>
      </c>
      <c r="B16288" t="s">
        <v>46460</v>
      </c>
      <c r="C16288" t="s">
        <v>49049</v>
      </c>
      <c r="D16288" t="s">
        <v>49050</v>
      </c>
      <c r="E16288" t="s">
        <v>46488</v>
      </c>
      <c r="F16288" s="7">
        <v>1550.96</v>
      </c>
      <c r="G16288" t="s">
        <v>46464</v>
      </c>
      <c r="H16288" t="s">
        <v>46465</v>
      </c>
      <c r="I16288" t="s">
        <v>46466</v>
      </c>
      <c r="J16288" s="7">
        <v>1225.04</v>
      </c>
      <c r="K16288" s="7">
        <v>325.92</v>
      </c>
      <c r="M16288" t="s">
        <v>36</v>
      </c>
      <c r="N16288" t="str">
        <f>IF(AND(PESQUISA!$B$3&lt;&gt;"",OR(PESQUISA!$B$4="TODAS",B16288=PESQUISA!$B$4),ISNUMBER(SEARCH(PESQUISA!$B$3,D16288))),ROW()-1,"")</f>
        <v/>
      </c>
    </row>
    <row r="16289" spans="1:14" x14ac:dyDescent="0.3">
      <c r="A16289" t="s">
        <v>49051</v>
      </c>
      <c r="B16289" t="s">
        <v>46460</v>
      </c>
      <c r="C16289" t="s">
        <v>49052</v>
      </c>
      <c r="D16289" t="s">
        <v>49053</v>
      </c>
      <c r="E16289" t="s">
        <v>46488</v>
      </c>
      <c r="F16289" s="7">
        <v>1589.19</v>
      </c>
      <c r="G16289" t="s">
        <v>46464</v>
      </c>
      <c r="H16289" t="s">
        <v>46465</v>
      </c>
      <c r="I16289" t="s">
        <v>46466</v>
      </c>
      <c r="J16289" s="7">
        <v>1263.27</v>
      </c>
      <c r="K16289" s="7">
        <v>325.92</v>
      </c>
      <c r="M16289" t="s">
        <v>36</v>
      </c>
      <c r="N16289" t="str">
        <f>IF(AND(PESQUISA!$B$3&lt;&gt;"",OR(PESQUISA!$B$4="TODAS",B16289=PESQUISA!$B$4),ISNUMBER(SEARCH(PESQUISA!$B$3,D16289))),ROW()-1,"")</f>
        <v/>
      </c>
    </row>
    <row r="16290" spans="1:14" x14ac:dyDescent="0.3">
      <c r="A16290" t="s">
        <v>49054</v>
      </c>
      <c r="B16290" t="s">
        <v>46460</v>
      </c>
      <c r="C16290" t="s">
        <v>49055</v>
      </c>
      <c r="D16290" t="s">
        <v>49056</v>
      </c>
      <c r="E16290" t="s">
        <v>46626</v>
      </c>
      <c r="F16290" s="7">
        <v>2278.92</v>
      </c>
      <c r="G16290" t="s">
        <v>46464</v>
      </c>
      <c r="H16290" t="s">
        <v>46465</v>
      </c>
      <c r="I16290" t="s">
        <v>46466</v>
      </c>
      <c r="J16290" s="7">
        <v>1953</v>
      </c>
      <c r="K16290" s="7">
        <v>325.92</v>
      </c>
      <c r="M16290" t="s">
        <v>36</v>
      </c>
      <c r="N16290" t="str">
        <f>IF(AND(PESQUISA!$B$3&lt;&gt;"",OR(PESQUISA!$B$4="TODAS",B16290=PESQUISA!$B$4),ISNUMBER(SEARCH(PESQUISA!$B$3,D16290))),ROW()-1,"")</f>
        <v/>
      </c>
    </row>
    <row r="16291" spans="1:14" x14ac:dyDescent="0.3">
      <c r="A16291" t="s">
        <v>49057</v>
      </c>
      <c r="B16291" t="s">
        <v>46460</v>
      </c>
      <c r="C16291" t="s">
        <v>49058</v>
      </c>
      <c r="D16291" t="s">
        <v>49059</v>
      </c>
      <c r="E16291" t="s">
        <v>46626</v>
      </c>
      <c r="F16291" s="7">
        <v>785.18</v>
      </c>
      <c r="G16291" t="s">
        <v>46464</v>
      </c>
      <c r="H16291" t="s">
        <v>46465</v>
      </c>
      <c r="I16291" t="s">
        <v>46466</v>
      </c>
      <c r="J16291" s="7">
        <v>776.13</v>
      </c>
      <c r="K16291" s="7">
        <v>9.0500000000000007</v>
      </c>
      <c r="M16291" t="s">
        <v>36</v>
      </c>
      <c r="N16291" t="str">
        <f>IF(AND(PESQUISA!$B$3&lt;&gt;"",OR(PESQUISA!$B$4="TODAS",B16291=PESQUISA!$B$4),ISNUMBER(SEARCH(PESQUISA!$B$3,D16291))),ROW()-1,"")</f>
        <v/>
      </c>
    </row>
    <row r="16292" spans="1:14" x14ac:dyDescent="0.3">
      <c r="A16292" t="s">
        <v>49060</v>
      </c>
      <c r="B16292" t="s">
        <v>46460</v>
      </c>
      <c r="C16292" t="s">
        <v>49061</v>
      </c>
      <c r="D16292" t="s">
        <v>49062</v>
      </c>
      <c r="E16292" t="s">
        <v>46626</v>
      </c>
      <c r="F16292" s="7">
        <v>1963.7</v>
      </c>
      <c r="G16292" t="s">
        <v>46464</v>
      </c>
      <c r="H16292" t="s">
        <v>46465</v>
      </c>
      <c r="I16292" t="s">
        <v>46466</v>
      </c>
      <c r="J16292" s="7">
        <v>1959.18</v>
      </c>
      <c r="K16292" s="7">
        <v>4.5199999999999996</v>
      </c>
      <c r="M16292" t="s">
        <v>36</v>
      </c>
      <c r="N16292" t="str">
        <f>IF(AND(PESQUISA!$B$3&lt;&gt;"",OR(PESQUISA!$B$4="TODAS",B16292=PESQUISA!$B$4),ISNUMBER(SEARCH(PESQUISA!$B$3,D16292))),ROW()-1,"")</f>
        <v/>
      </c>
    </row>
    <row r="16293" spans="1:14" x14ac:dyDescent="0.3">
      <c r="A16293" t="s">
        <v>49063</v>
      </c>
      <c r="B16293" t="s">
        <v>46460</v>
      </c>
      <c r="C16293" t="s">
        <v>49064</v>
      </c>
      <c r="D16293" t="s">
        <v>49065</v>
      </c>
      <c r="E16293" t="s">
        <v>46626</v>
      </c>
      <c r="F16293" s="7">
        <v>2115.6799999999998</v>
      </c>
      <c r="G16293" t="s">
        <v>46464</v>
      </c>
      <c r="H16293" t="s">
        <v>46465</v>
      </c>
      <c r="I16293" t="s">
        <v>46466</v>
      </c>
      <c r="J16293" s="7">
        <v>2111.16</v>
      </c>
      <c r="K16293" s="7">
        <v>4.5199999999999996</v>
      </c>
      <c r="M16293" t="s">
        <v>36</v>
      </c>
      <c r="N16293" t="str">
        <f>IF(AND(PESQUISA!$B$3&lt;&gt;"",OR(PESQUISA!$B$4="TODAS",B16293=PESQUISA!$B$4),ISNUMBER(SEARCH(PESQUISA!$B$3,D16293))),ROW()-1,"")</f>
        <v/>
      </c>
    </row>
    <row r="16294" spans="1:14" x14ac:dyDescent="0.3">
      <c r="A16294" t="s">
        <v>49066</v>
      </c>
      <c r="B16294" t="s">
        <v>46460</v>
      </c>
      <c r="C16294" t="s">
        <v>49067</v>
      </c>
      <c r="D16294" t="s">
        <v>49068</v>
      </c>
      <c r="E16294" t="s">
        <v>46488</v>
      </c>
      <c r="F16294" s="7">
        <v>81.34</v>
      </c>
      <c r="G16294" t="s">
        <v>46464</v>
      </c>
      <c r="H16294" t="s">
        <v>46465</v>
      </c>
      <c r="I16294" t="s">
        <v>46466</v>
      </c>
      <c r="J16294" s="7">
        <v>71.8</v>
      </c>
      <c r="K16294" s="7">
        <v>9.5399999999999991</v>
      </c>
      <c r="M16294" t="s">
        <v>36</v>
      </c>
      <c r="N16294" t="str">
        <f>IF(AND(PESQUISA!$B$3&lt;&gt;"",OR(PESQUISA!$B$4="TODAS",B16294=PESQUISA!$B$4),ISNUMBER(SEARCH(PESQUISA!$B$3,D16294))),ROW()-1,"")</f>
        <v/>
      </c>
    </row>
    <row r="16295" spans="1:14" x14ac:dyDescent="0.3">
      <c r="A16295" t="s">
        <v>49069</v>
      </c>
      <c r="B16295" t="s">
        <v>46460</v>
      </c>
      <c r="C16295" t="s">
        <v>49070</v>
      </c>
      <c r="D16295" t="s">
        <v>49071</v>
      </c>
      <c r="E16295" t="s">
        <v>46488</v>
      </c>
      <c r="F16295" s="7">
        <v>108.81</v>
      </c>
      <c r="G16295" t="s">
        <v>46464</v>
      </c>
      <c r="H16295" t="s">
        <v>46465</v>
      </c>
      <c r="I16295" t="s">
        <v>46466</v>
      </c>
      <c r="J16295" s="7">
        <v>99.27</v>
      </c>
      <c r="K16295" s="7">
        <v>9.5399999999999991</v>
      </c>
      <c r="M16295" t="s">
        <v>36</v>
      </c>
      <c r="N16295" t="str">
        <f>IF(AND(PESQUISA!$B$3&lt;&gt;"",OR(PESQUISA!$B$4="TODAS",B16295=PESQUISA!$B$4),ISNUMBER(SEARCH(PESQUISA!$B$3,D16295))),ROW()-1,"")</f>
        <v/>
      </c>
    </row>
    <row r="16296" spans="1:14" x14ac:dyDescent="0.3">
      <c r="A16296" t="s">
        <v>49072</v>
      </c>
      <c r="B16296" t="s">
        <v>46460</v>
      </c>
      <c r="C16296" t="s">
        <v>49073</v>
      </c>
      <c r="D16296" t="s">
        <v>49074</v>
      </c>
      <c r="E16296" t="s">
        <v>46488</v>
      </c>
      <c r="F16296" s="7">
        <v>132.79</v>
      </c>
      <c r="G16296" t="s">
        <v>46464</v>
      </c>
      <c r="H16296" t="s">
        <v>46465</v>
      </c>
      <c r="I16296" t="s">
        <v>46466</v>
      </c>
      <c r="J16296" s="7">
        <v>123.25</v>
      </c>
      <c r="K16296" s="7">
        <v>9.5399999999999991</v>
      </c>
      <c r="M16296" t="s">
        <v>36</v>
      </c>
      <c r="N16296" t="str">
        <f>IF(AND(PESQUISA!$B$3&lt;&gt;"",OR(PESQUISA!$B$4="TODAS",B16296=PESQUISA!$B$4),ISNUMBER(SEARCH(PESQUISA!$B$3,D16296))),ROW()-1,"")</f>
        <v/>
      </c>
    </row>
    <row r="16297" spans="1:14" x14ac:dyDescent="0.3">
      <c r="A16297" t="s">
        <v>49075</v>
      </c>
      <c r="B16297" t="s">
        <v>46460</v>
      </c>
      <c r="C16297" t="s">
        <v>49076</v>
      </c>
      <c r="D16297" t="s">
        <v>49077</v>
      </c>
      <c r="E16297" t="s">
        <v>46488</v>
      </c>
      <c r="F16297" s="7">
        <v>177.35</v>
      </c>
      <c r="G16297" t="s">
        <v>46464</v>
      </c>
      <c r="H16297" t="s">
        <v>46465</v>
      </c>
      <c r="I16297" t="s">
        <v>46466</v>
      </c>
      <c r="J16297" s="7">
        <v>167.81</v>
      </c>
      <c r="K16297" s="7">
        <v>9.5399999999999991</v>
      </c>
      <c r="M16297" t="s">
        <v>36</v>
      </c>
      <c r="N16297" t="str">
        <f>IF(AND(PESQUISA!$B$3&lt;&gt;"",OR(PESQUISA!$B$4="TODAS",B16297=PESQUISA!$B$4),ISNUMBER(SEARCH(PESQUISA!$B$3,D16297))),ROW()-1,"")</f>
        <v/>
      </c>
    </row>
    <row r="16298" spans="1:14" x14ac:dyDescent="0.3">
      <c r="A16298" t="s">
        <v>49078</v>
      </c>
      <c r="B16298" t="s">
        <v>46460</v>
      </c>
      <c r="C16298" t="s">
        <v>49079</v>
      </c>
      <c r="D16298" t="s">
        <v>49080</v>
      </c>
      <c r="E16298" t="s">
        <v>46488</v>
      </c>
      <c r="F16298" s="7">
        <v>615.33000000000004</v>
      </c>
      <c r="G16298" t="s">
        <v>46464</v>
      </c>
      <c r="H16298" t="s">
        <v>46465</v>
      </c>
      <c r="I16298" t="s">
        <v>46466</v>
      </c>
      <c r="J16298" s="7">
        <v>605.79</v>
      </c>
      <c r="K16298" s="7">
        <v>9.5399999999999991</v>
      </c>
      <c r="M16298" t="s">
        <v>36</v>
      </c>
      <c r="N16298" t="str">
        <f>IF(AND(PESQUISA!$B$3&lt;&gt;"",OR(PESQUISA!$B$4="TODAS",B16298=PESQUISA!$B$4),ISNUMBER(SEARCH(PESQUISA!$B$3,D16298))),ROW()-1,"")</f>
        <v/>
      </c>
    </row>
    <row r="16299" spans="1:14" x14ac:dyDescent="0.3">
      <c r="A16299" t="s">
        <v>49081</v>
      </c>
      <c r="B16299" t="s">
        <v>46460</v>
      </c>
      <c r="C16299" t="s">
        <v>49082</v>
      </c>
      <c r="D16299" t="s">
        <v>49083</v>
      </c>
      <c r="E16299" t="s">
        <v>46488</v>
      </c>
      <c r="F16299" s="7">
        <v>1013.43</v>
      </c>
      <c r="G16299" t="s">
        <v>46464</v>
      </c>
      <c r="H16299" t="s">
        <v>46465</v>
      </c>
      <c r="I16299" t="s">
        <v>46466</v>
      </c>
      <c r="J16299" s="7">
        <v>1003.89</v>
      </c>
      <c r="K16299" s="7">
        <v>9.5399999999999991</v>
      </c>
      <c r="M16299" t="s">
        <v>36</v>
      </c>
      <c r="N16299" t="str">
        <f>IF(AND(PESQUISA!$B$3&lt;&gt;"",OR(PESQUISA!$B$4="TODAS",B16299=PESQUISA!$B$4),ISNUMBER(SEARCH(PESQUISA!$B$3,D16299))),ROW()-1,"")</f>
        <v/>
      </c>
    </row>
    <row r="16300" spans="1:14" x14ac:dyDescent="0.3">
      <c r="A16300" t="s">
        <v>49084</v>
      </c>
      <c r="B16300" t="s">
        <v>46460</v>
      </c>
      <c r="C16300" t="s">
        <v>49085</v>
      </c>
      <c r="D16300" t="s">
        <v>49086</v>
      </c>
      <c r="E16300" t="s">
        <v>46488</v>
      </c>
      <c r="F16300" s="7">
        <v>55.8</v>
      </c>
      <c r="G16300" t="s">
        <v>46464</v>
      </c>
      <c r="H16300" t="s">
        <v>46465</v>
      </c>
      <c r="I16300" t="s">
        <v>46466</v>
      </c>
      <c r="J16300" s="7">
        <v>46.26</v>
      </c>
      <c r="K16300" s="7">
        <v>9.5399999999999991</v>
      </c>
      <c r="M16300" t="s">
        <v>36</v>
      </c>
      <c r="N16300" t="str">
        <f>IF(AND(PESQUISA!$B$3&lt;&gt;"",OR(PESQUISA!$B$4="TODAS",B16300=PESQUISA!$B$4),ISNUMBER(SEARCH(PESQUISA!$B$3,D16300))),ROW()-1,"")</f>
        <v/>
      </c>
    </row>
    <row r="16301" spans="1:14" x14ac:dyDescent="0.3">
      <c r="A16301" t="s">
        <v>49087</v>
      </c>
      <c r="B16301" t="s">
        <v>46460</v>
      </c>
      <c r="C16301" t="s">
        <v>49088</v>
      </c>
      <c r="D16301" t="s">
        <v>49089</v>
      </c>
      <c r="E16301" t="s">
        <v>46488</v>
      </c>
      <c r="F16301" s="7">
        <v>76.94</v>
      </c>
      <c r="G16301" t="s">
        <v>46464</v>
      </c>
      <c r="H16301" t="s">
        <v>46465</v>
      </c>
      <c r="I16301" t="s">
        <v>46466</v>
      </c>
      <c r="J16301" s="7">
        <v>67.400000000000006</v>
      </c>
      <c r="K16301" s="7">
        <v>9.5399999999999991</v>
      </c>
      <c r="M16301" t="s">
        <v>36</v>
      </c>
      <c r="N16301" t="str">
        <f>IF(AND(PESQUISA!$B$3&lt;&gt;"",OR(PESQUISA!$B$4="TODAS",B16301=PESQUISA!$B$4),ISNUMBER(SEARCH(PESQUISA!$B$3,D16301))),ROW()-1,"")</f>
        <v/>
      </c>
    </row>
    <row r="16302" spans="1:14" x14ac:dyDescent="0.3">
      <c r="A16302" t="s">
        <v>49090</v>
      </c>
      <c r="B16302" t="s">
        <v>46460</v>
      </c>
      <c r="C16302" t="s">
        <v>49091</v>
      </c>
      <c r="D16302" t="s">
        <v>49092</v>
      </c>
      <c r="E16302" t="s">
        <v>46488</v>
      </c>
      <c r="F16302" s="7">
        <v>101.66</v>
      </c>
      <c r="G16302" t="s">
        <v>46464</v>
      </c>
      <c r="H16302" t="s">
        <v>46465</v>
      </c>
      <c r="I16302" t="s">
        <v>46466</v>
      </c>
      <c r="J16302" s="7">
        <v>92.12</v>
      </c>
      <c r="K16302" s="7">
        <v>9.5399999999999991</v>
      </c>
      <c r="M16302" t="s">
        <v>36</v>
      </c>
      <c r="N16302" t="str">
        <f>IF(AND(PESQUISA!$B$3&lt;&gt;"",OR(PESQUISA!$B$4="TODAS",B16302=PESQUISA!$B$4),ISNUMBER(SEARCH(PESQUISA!$B$3,D16302))),ROW()-1,"")</f>
        <v/>
      </c>
    </row>
    <row r="16303" spans="1:14" x14ac:dyDescent="0.3">
      <c r="A16303" t="s">
        <v>49093</v>
      </c>
      <c r="B16303" t="s">
        <v>46460</v>
      </c>
      <c r="C16303" t="s">
        <v>49094</v>
      </c>
      <c r="D16303" t="s">
        <v>49095</v>
      </c>
      <c r="E16303" t="s">
        <v>46488</v>
      </c>
      <c r="F16303" s="7">
        <v>68.510000000000005</v>
      </c>
      <c r="G16303" t="s">
        <v>46464</v>
      </c>
      <c r="H16303" t="s">
        <v>46465</v>
      </c>
      <c r="I16303" t="s">
        <v>46466</v>
      </c>
      <c r="J16303" s="7">
        <v>58.97</v>
      </c>
      <c r="K16303" s="7">
        <v>9.5399999999999991</v>
      </c>
      <c r="M16303" t="s">
        <v>36</v>
      </c>
      <c r="N16303" t="str">
        <f>IF(AND(PESQUISA!$B$3&lt;&gt;"",OR(PESQUISA!$B$4="TODAS",B16303=PESQUISA!$B$4),ISNUMBER(SEARCH(PESQUISA!$B$3,D16303))),ROW()-1,"")</f>
        <v/>
      </c>
    </row>
    <row r="16304" spans="1:14" x14ac:dyDescent="0.3">
      <c r="A16304" t="s">
        <v>49096</v>
      </c>
      <c r="B16304" t="s">
        <v>46460</v>
      </c>
      <c r="C16304" t="s">
        <v>49097</v>
      </c>
      <c r="D16304" t="s">
        <v>49098</v>
      </c>
      <c r="E16304" t="s">
        <v>46488</v>
      </c>
      <c r="F16304" s="7">
        <v>145</v>
      </c>
      <c r="G16304" t="s">
        <v>46464</v>
      </c>
      <c r="H16304" t="s">
        <v>46465</v>
      </c>
      <c r="I16304" t="s">
        <v>46466</v>
      </c>
      <c r="J16304" s="7">
        <v>135.46</v>
      </c>
      <c r="K16304" s="7">
        <v>9.5399999999999991</v>
      </c>
      <c r="M16304" t="s">
        <v>36</v>
      </c>
      <c r="N16304" t="str">
        <f>IF(AND(PESQUISA!$B$3&lt;&gt;"",OR(PESQUISA!$B$4="TODAS",B16304=PESQUISA!$B$4),ISNUMBER(SEARCH(PESQUISA!$B$3,D16304))),ROW()-1,"")</f>
        <v/>
      </c>
    </row>
    <row r="16305" spans="1:14" x14ac:dyDescent="0.3">
      <c r="A16305" t="s">
        <v>49099</v>
      </c>
      <c r="B16305" t="s">
        <v>46460</v>
      </c>
      <c r="C16305" t="s">
        <v>49100</v>
      </c>
      <c r="D16305" t="s">
        <v>49101</v>
      </c>
      <c r="E16305" t="s">
        <v>46488</v>
      </c>
      <c r="F16305" s="7">
        <v>182.14</v>
      </c>
      <c r="G16305" t="s">
        <v>46464</v>
      </c>
      <c r="H16305" t="s">
        <v>46465</v>
      </c>
      <c r="I16305" t="s">
        <v>46466</v>
      </c>
      <c r="J16305" s="7">
        <v>172.6</v>
      </c>
      <c r="K16305" s="7">
        <v>9.5399999999999991</v>
      </c>
      <c r="M16305" t="s">
        <v>36</v>
      </c>
      <c r="N16305" t="str">
        <f>IF(AND(PESQUISA!$B$3&lt;&gt;"",OR(PESQUISA!$B$4="TODAS",B16305=PESQUISA!$B$4),ISNUMBER(SEARCH(PESQUISA!$B$3,D16305))),ROW()-1,"")</f>
        <v/>
      </c>
    </row>
    <row r="16306" spans="1:14" x14ac:dyDescent="0.3">
      <c r="A16306" t="s">
        <v>49102</v>
      </c>
      <c r="B16306" t="s">
        <v>46460</v>
      </c>
      <c r="C16306" t="s">
        <v>49103</v>
      </c>
      <c r="D16306" t="s">
        <v>49104</v>
      </c>
      <c r="E16306" t="s">
        <v>46488</v>
      </c>
      <c r="F16306" s="7">
        <v>32.74</v>
      </c>
      <c r="G16306" t="s">
        <v>46464</v>
      </c>
      <c r="H16306" t="s">
        <v>46465</v>
      </c>
      <c r="I16306" t="s">
        <v>46466</v>
      </c>
      <c r="J16306" s="7">
        <v>24.06</v>
      </c>
      <c r="K16306" s="7">
        <v>8.68</v>
      </c>
      <c r="M16306" t="s">
        <v>36</v>
      </c>
      <c r="N16306" t="str">
        <f>IF(AND(PESQUISA!$B$3&lt;&gt;"",OR(PESQUISA!$B$4="TODAS",B16306=PESQUISA!$B$4),ISNUMBER(SEARCH(PESQUISA!$B$3,D16306))),ROW()-1,"")</f>
        <v/>
      </c>
    </row>
    <row r="16307" spans="1:14" x14ac:dyDescent="0.3">
      <c r="A16307" t="s">
        <v>49105</v>
      </c>
      <c r="B16307" t="s">
        <v>46460</v>
      </c>
      <c r="C16307" t="s">
        <v>49106</v>
      </c>
      <c r="D16307" t="s">
        <v>49107</v>
      </c>
      <c r="E16307" t="s">
        <v>46488</v>
      </c>
      <c r="F16307" s="7">
        <v>31.07</v>
      </c>
      <c r="G16307" t="s">
        <v>46464</v>
      </c>
      <c r="H16307" t="s">
        <v>46465</v>
      </c>
      <c r="I16307" t="s">
        <v>46466</v>
      </c>
      <c r="J16307" s="7">
        <v>22.39</v>
      </c>
      <c r="K16307" s="7">
        <v>8.68</v>
      </c>
      <c r="M16307" t="s">
        <v>36</v>
      </c>
      <c r="N16307" t="str">
        <f>IF(AND(PESQUISA!$B$3&lt;&gt;"",OR(PESQUISA!$B$4="TODAS",B16307=PESQUISA!$B$4),ISNUMBER(SEARCH(PESQUISA!$B$3,D16307))),ROW()-1,"")</f>
        <v/>
      </c>
    </row>
    <row r="16308" spans="1:14" x14ac:dyDescent="0.3">
      <c r="A16308" t="s">
        <v>49108</v>
      </c>
      <c r="B16308" t="s">
        <v>46460</v>
      </c>
      <c r="C16308" t="s">
        <v>49109</v>
      </c>
      <c r="D16308" t="s">
        <v>49110</v>
      </c>
      <c r="E16308" t="s">
        <v>46488</v>
      </c>
      <c r="F16308" s="7">
        <v>25.1</v>
      </c>
      <c r="G16308" t="s">
        <v>46464</v>
      </c>
      <c r="H16308" t="s">
        <v>46465</v>
      </c>
      <c r="I16308" t="s">
        <v>46466</v>
      </c>
      <c r="J16308" s="7">
        <v>16.420000000000002</v>
      </c>
      <c r="K16308" s="7">
        <v>8.68</v>
      </c>
      <c r="M16308" t="s">
        <v>36</v>
      </c>
      <c r="N16308" t="str">
        <f>IF(AND(PESQUISA!$B$3&lt;&gt;"",OR(PESQUISA!$B$4="TODAS",B16308=PESQUISA!$B$4),ISNUMBER(SEARCH(PESQUISA!$B$3,D16308))),ROW()-1,"")</f>
        <v/>
      </c>
    </row>
    <row r="16309" spans="1:14" x14ac:dyDescent="0.3">
      <c r="A16309" t="s">
        <v>49111</v>
      </c>
      <c r="B16309" t="s">
        <v>46460</v>
      </c>
      <c r="C16309" t="s">
        <v>49112</v>
      </c>
      <c r="D16309" t="s">
        <v>49113</v>
      </c>
      <c r="E16309" t="s">
        <v>46488</v>
      </c>
      <c r="F16309" s="7">
        <v>79.67</v>
      </c>
      <c r="G16309" t="s">
        <v>46464</v>
      </c>
      <c r="H16309" t="s">
        <v>46465</v>
      </c>
      <c r="I16309" t="s">
        <v>46466</v>
      </c>
      <c r="J16309" s="7">
        <v>74.25</v>
      </c>
      <c r="K16309" s="7">
        <v>5.42</v>
      </c>
      <c r="M16309" t="s">
        <v>36</v>
      </c>
      <c r="N16309" t="str">
        <f>IF(AND(PESQUISA!$B$3&lt;&gt;"",OR(PESQUISA!$B$4="TODAS",B16309=PESQUISA!$B$4),ISNUMBER(SEARCH(PESQUISA!$B$3,D16309))),ROW()-1,"")</f>
        <v/>
      </c>
    </row>
    <row r="16310" spans="1:14" x14ac:dyDescent="0.3">
      <c r="A16310" t="s">
        <v>49114</v>
      </c>
      <c r="B16310" t="s">
        <v>46460</v>
      </c>
      <c r="C16310" t="s">
        <v>49115</v>
      </c>
      <c r="D16310" t="s">
        <v>49116</v>
      </c>
      <c r="E16310" t="s">
        <v>46488</v>
      </c>
      <c r="F16310" s="7">
        <v>108.82</v>
      </c>
      <c r="G16310" t="s">
        <v>46464</v>
      </c>
      <c r="H16310" t="s">
        <v>46465</v>
      </c>
      <c r="I16310" t="s">
        <v>46466</v>
      </c>
      <c r="J16310" s="7">
        <v>92.53</v>
      </c>
      <c r="K16310" s="7">
        <v>16.29</v>
      </c>
      <c r="M16310" t="s">
        <v>36</v>
      </c>
      <c r="N16310" t="str">
        <f>IF(AND(PESQUISA!$B$3&lt;&gt;"",OR(PESQUISA!$B$4="TODAS",B16310=PESQUISA!$B$4),ISNUMBER(SEARCH(PESQUISA!$B$3,D16310))),ROW()-1,"")</f>
        <v/>
      </c>
    </row>
    <row r="16311" spans="1:14" x14ac:dyDescent="0.3">
      <c r="A16311" t="s">
        <v>49117</v>
      </c>
      <c r="B16311" t="s">
        <v>46460</v>
      </c>
      <c r="C16311" t="s">
        <v>49118</v>
      </c>
      <c r="D16311" t="s">
        <v>49119</v>
      </c>
      <c r="E16311" t="s">
        <v>46488</v>
      </c>
      <c r="F16311" s="7">
        <v>148.28</v>
      </c>
      <c r="G16311" t="s">
        <v>46464</v>
      </c>
      <c r="H16311" t="s">
        <v>46465</v>
      </c>
      <c r="I16311" t="s">
        <v>46466</v>
      </c>
      <c r="J16311" s="7">
        <v>131.99</v>
      </c>
      <c r="K16311" s="7">
        <v>16.29</v>
      </c>
      <c r="M16311" t="s">
        <v>36</v>
      </c>
      <c r="N16311" t="str">
        <f>IF(AND(PESQUISA!$B$3&lt;&gt;"",OR(PESQUISA!$B$4="TODAS",B16311=PESQUISA!$B$4),ISNUMBER(SEARCH(PESQUISA!$B$3,D16311))),ROW()-1,"")</f>
        <v/>
      </c>
    </row>
    <row r="16312" spans="1:14" x14ac:dyDescent="0.3">
      <c r="A16312" t="s">
        <v>49120</v>
      </c>
      <c r="B16312" t="s">
        <v>46460</v>
      </c>
      <c r="C16312" t="s">
        <v>49121</v>
      </c>
      <c r="D16312" t="s">
        <v>49122</v>
      </c>
      <c r="E16312" t="s">
        <v>46488</v>
      </c>
      <c r="F16312" s="7">
        <v>153.24</v>
      </c>
      <c r="G16312" t="s">
        <v>46464</v>
      </c>
      <c r="H16312" t="s">
        <v>46465</v>
      </c>
      <c r="I16312" t="s">
        <v>46466</v>
      </c>
      <c r="J16312" s="7">
        <v>136.94999999999999</v>
      </c>
      <c r="K16312" s="7">
        <v>16.29</v>
      </c>
      <c r="M16312" t="s">
        <v>36</v>
      </c>
      <c r="N16312" t="str">
        <f>IF(AND(PESQUISA!$B$3&lt;&gt;"",OR(PESQUISA!$B$4="TODAS",B16312=PESQUISA!$B$4),ISNUMBER(SEARCH(PESQUISA!$B$3,D16312))),ROW()-1,"")</f>
        <v/>
      </c>
    </row>
    <row r="16313" spans="1:14" x14ac:dyDescent="0.3">
      <c r="A16313" t="s">
        <v>49123</v>
      </c>
      <c r="B16313" t="s">
        <v>46460</v>
      </c>
      <c r="C16313" t="s">
        <v>49124</v>
      </c>
      <c r="D16313" t="s">
        <v>49125</v>
      </c>
      <c r="E16313" t="s">
        <v>46488</v>
      </c>
      <c r="F16313" s="7">
        <v>169.01</v>
      </c>
      <c r="G16313" t="s">
        <v>46464</v>
      </c>
      <c r="H16313" t="s">
        <v>46465</v>
      </c>
      <c r="I16313" t="s">
        <v>46466</v>
      </c>
      <c r="J16313" s="7">
        <v>150.01</v>
      </c>
      <c r="K16313" s="7">
        <v>19</v>
      </c>
      <c r="M16313" t="s">
        <v>36</v>
      </c>
      <c r="N16313" t="str">
        <f>IF(AND(PESQUISA!$B$3&lt;&gt;"",OR(PESQUISA!$B$4="TODAS",B16313=PESQUISA!$B$4),ISNUMBER(SEARCH(PESQUISA!$B$3,D16313))),ROW()-1,"")</f>
        <v/>
      </c>
    </row>
    <row r="16314" spans="1:14" x14ac:dyDescent="0.3">
      <c r="A16314" t="s">
        <v>49126</v>
      </c>
      <c r="B16314" t="s">
        <v>46460</v>
      </c>
      <c r="C16314" t="s">
        <v>49127</v>
      </c>
      <c r="D16314" t="s">
        <v>49128</v>
      </c>
      <c r="E16314" t="s">
        <v>46488</v>
      </c>
      <c r="F16314" s="7">
        <v>223.67</v>
      </c>
      <c r="G16314" t="s">
        <v>46464</v>
      </c>
      <c r="H16314" t="s">
        <v>46465</v>
      </c>
      <c r="I16314" t="s">
        <v>46466</v>
      </c>
      <c r="J16314" s="7">
        <v>204.67</v>
      </c>
      <c r="K16314" s="7">
        <v>19</v>
      </c>
      <c r="M16314" t="s">
        <v>36</v>
      </c>
      <c r="N16314" t="str">
        <f>IF(AND(PESQUISA!$B$3&lt;&gt;"",OR(PESQUISA!$B$4="TODAS",B16314=PESQUISA!$B$4),ISNUMBER(SEARCH(PESQUISA!$B$3,D16314))),ROW()-1,"")</f>
        <v/>
      </c>
    </row>
    <row r="16315" spans="1:14" x14ac:dyDescent="0.3">
      <c r="A16315" t="s">
        <v>49129</v>
      </c>
      <c r="B16315" t="s">
        <v>46460</v>
      </c>
      <c r="C16315" t="s">
        <v>49130</v>
      </c>
      <c r="D16315" t="s">
        <v>49131</v>
      </c>
      <c r="E16315" t="s">
        <v>46488</v>
      </c>
      <c r="F16315" s="7">
        <v>171.29</v>
      </c>
      <c r="G16315" t="s">
        <v>46464</v>
      </c>
      <c r="H16315" t="s">
        <v>46465</v>
      </c>
      <c r="I16315" t="s">
        <v>46466</v>
      </c>
      <c r="J16315" s="7">
        <v>155</v>
      </c>
      <c r="K16315" s="7">
        <v>16.29</v>
      </c>
      <c r="M16315" t="s">
        <v>36</v>
      </c>
      <c r="N16315" t="str">
        <f>IF(AND(PESQUISA!$B$3&lt;&gt;"",OR(PESQUISA!$B$4="TODAS",B16315=PESQUISA!$B$4),ISNUMBER(SEARCH(PESQUISA!$B$3,D16315))),ROW()-1,"")</f>
        <v/>
      </c>
    </row>
    <row r="16316" spans="1:14" x14ac:dyDescent="0.3">
      <c r="A16316" t="s">
        <v>49132</v>
      </c>
      <c r="B16316" t="s">
        <v>46460</v>
      </c>
      <c r="C16316" t="s">
        <v>49133</v>
      </c>
      <c r="D16316" t="s">
        <v>49134</v>
      </c>
      <c r="E16316" t="s">
        <v>46488</v>
      </c>
      <c r="F16316" s="7">
        <v>212.87</v>
      </c>
      <c r="G16316" t="s">
        <v>46464</v>
      </c>
      <c r="H16316" t="s">
        <v>46465</v>
      </c>
      <c r="I16316" t="s">
        <v>46466</v>
      </c>
      <c r="J16316" s="7">
        <v>193.87</v>
      </c>
      <c r="K16316" s="7">
        <v>19</v>
      </c>
      <c r="M16316" t="s">
        <v>36</v>
      </c>
      <c r="N16316" t="str">
        <f>IF(AND(PESQUISA!$B$3&lt;&gt;"",OR(PESQUISA!$B$4="TODAS",B16316=PESQUISA!$B$4),ISNUMBER(SEARCH(PESQUISA!$B$3,D16316))),ROW()-1,"")</f>
        <v/>
      </c>
    </row>
    <row r="16317" spans="1:14" x14ac:dyDescent="0.3">
      <c r="A16317" t="s">
        <v>49135</v>
      </c>
      <c r="B16317" t="s">
        <v>46460</v>
      </c>
      <c r="C16317" t="s">
        <v>49136</v>
      </c>
      <c r="D16317" t="s">
        <v>49137</v>
      </c>
      <c r="E16317" t="s">
        <v>46488</v>
      </c>
      <c r="F16317" s="7">
        <v>229.76</v>
      </c>
      <c r="G16317" t="s">
        <v>46464</v>
      </c>
      <c r="H16317" t="s">
        <v>46465</v>
      </c>
      <c r="I16317" t="s">
        <v>46466</v>
      </c>
      <c r="J16317" s="7">
        <v>210.76</v>
      </c>
      <c r="K16317" s="7">
        <v>19</v>
      </c>
      <c r="M16317" t="s">
        <v>36</v>
      </c>
      <c r="N16317" t="str">
        <f>IF(AND(PESQUISA!$B$3&lt;&gt;"",OR(PESQUISA!$B$4="TODAS",B16317=PESQUISA!$B$4),ISNUMBER(SEARCH(PESQUISA!$B$3,D16317))),ROW()-1,"")</f>
        <v/>
      </c>
    </row>
    <row r="16318" spans="1:14" x14ac:dyDescent="0.3">
      <c r="A16318" t="s">
        <v>49138</v>
      </c>
      <c r="B16318" t="s">
        <v>46460</v>
      </c>
      <c r="C16318" t="s">
        <v>49139</v>
      </c>
      <c r="D16318" t="s">
        <v>49140</v>
      </c>
      <c r="E16318" t="s">
        <v>46488</v>
      </c>
      <c r="F16318" s="7">
        <v>345.43</v>
      </c>
      <c r="G16318" t="s">
        <v>46464</v>
      </c>
      <c r="H16318" t="s">
        <v>46465</v>
      </c>
      <c r="I16318" t="s">
        <v>46466</v>
      </c>
      <c r="J16318" s="7">
        <v>326.43</v>
      </c>
      <c r="K16318" s="7">
        <v>19</v>
      </c>
      <c r="M16318" t="s">
        <v>36</v>
      </c>
      <c r="N16318" t="str">
        <f>IF(AND(PESQUISA!$B$3&lt;&gt;"",OR(PESQUISA!$B$4="TODAS",B16318=PESQUISA!$B$4),ISNUMBER(SEARCH(PESQUISA!$B$3,D16318))),ROW()-1,"")</f>
        <v/>
      </c>
    </row>
    <row r="16319" spans="1:14" x14ac:dyDescent="0.3">
      <c r="A16319" t="s">
        <v>49141</v>
      </c>
      <c r="B16319" t="s">
        <v>46460</v>
      </c>
      <c r="C16319" t="s">
        <v>49142</v>
      </c>
      <c r="D16319" t="s">
        <v>49143</v>
      </c>
      <c r="E16319" t="s">
        <v>46488</v>
      </c>
      <c r="F16319" s="7">
        <v>149.72999999999999</v>
      </c>
      <c r="G16319" t="s">
        <v>46464</v>
      </c>
      <c r="H16319" t="s">
        <v>46465</v>
      </c>
      <c r="I16319" t="s">
        <v>46466</v>
      </c>
      <c r="J16319" s="7">
        <v>133.44</v>
      </c>
      <c r="K16319" s="7">
        <v>16.29</v>
      </c>
      <c r="M16319" t="s">
        <v>36</v>
      </c>
      <c r="N16319" t="str">
        <f>IF(AND(PESQUISA!$B$3&lt;&gt;"",OR(PESQUISA!$B$4="TODAS",B16319=PESQUISA!$B$4),ISNUMBER(SEARCH(PESQUISA!$B$3,D16319))),ROW()-1,"")</f>
        <v/>
      </c>
    </row>
    <row r="16320" spans="1:14" x14ac:dyDescent="0.3">
      <c r="A16320" t="s">
        <v>49144</v>
      </c>
      <c r="B16320" t="s">
        <v>46460</v>
      </c>
      <c r="C16320" t="s">
        <v>49145</v>
      </c>
      <c r="D16320" t="s">
        <v>49146</v>
      </c>
      <c r="E16320" t="s">
        <v>46488</v>
      </c>
      <c r="F16320" s="7">
        <v>341.71</v>
      </c>
      <c r="G16320" t="s">
        <v>46464</v>
      </c>
      <c r="H16320" t="s">
        <v>46465</v>
      </c>
      <c r="I16320" t="s">
        <v>46466</v>
      </c>
      <c r="J16320" s="7">
        <v>319.99</v>
      </c>
      <c r="K16320" s="7">
        <v>21.72</v>
      </c>
      <c r="M16320" t="s">
        <v>36</v>
      </c>
      <c r="N16320" t="str">
        <f>IF(AND(PESQUISA!$B$3&lt;&gt;"",OR(PESQUISA!$B$4="TODAS",B16320=PESQUISA!$B$4),ISNUMBER(SEARCH(PESQUISA!$B$3,D16320))),ROW()-1,"")</f>
        <v/>
      </c>
    </row>
    <row r="16321" spans="1:14" x14ac:dyDescent="0.3">
      <c r="A16321" t="s">
        <v>49147</v>
      </c>
      <c r="B16321" t="s">
        <v>46460</v>
      </c>
      <c r="C16321" t="s">
        <v>49148</v>
      </c>
      <c r="D16321" t="s">
        <v>49149</v>
      </c>
      <c r="E16321" t="s">
        <v>46488</v>
      </c>
      <c r="F16321" s="7">
        <v>152.28</v>
      </c>
      <c r="G16321" t="s">
        <v>46464</v>
      </c>
      <c r="H16321" t="s">
        <v>46465</v>
      </c>
      <c r="I16321" t="s">
        <v>46466</v>
      </c>
      <c r="J16321" s="7">
        <v>135.99</v>
      </c>
      <c r="K16321" s="7">
        <v>16.29</v>
      </c>
      <c r="M16321" t="s">
        <v>36</v>
      </c>
      <c r="N16321" t="str">
        <f>IF(AND(PESQUISA!$B$3&lt;&gt;"",OR(PESQUISA!$B$4="TODAS",B16321=PESQUISA!$B$4),ISNUMBER(SEARCH(PESQUISA!$B$3,D16321))),ROW()-1,"")</f>
        <v/>
      </c>
    </row>
    <row r="16322" spans="1:14" x14ac:dyDescent="0.3">
      <c r="A16322" t="s">
        <v>49150</v>
      </c>
      <c r="B16322" t="s">
        <v>46460</v>
      </c>
      <c r="C16322" t="s">
        <v>49151</v>
      </c>
      <c r="D16322" t="s">
        <v>49152</v>
      </c>
      <c r="E16322" t="s">
        <v>46488</v>
      </c>
      <c r="F16322" s="7">
        <v>161.55000000000001</v>
      </c>
      <c r="G16322" t="s">
        <v>46464</v>
      </c>
      <c r="H16322" t="s">
        <v>46465</v>
      </c>
      <c r="I16322" t="s">
        <v>46466</v>
      </c>
      <c r="J16322" s="7">
        <v>142.55000000000001</v>
      </c>
      <c r="K16322" s="7">
        <v>19</v>
      </c>
      <c r="M16322" t="s">
        <v>36</v>
      </c>
      <c r="N16322" t="str">
        <f>IF(AND(PESQUISA!$B$3&lt;&gt;"",OR(PESQUISA!$B$4="TODAS",B16322=PESQUISA!$B$4),ISNUMBER(SEARCH(PESQUISA!$B$3,D16322))),ROW()-1,"")</f>
        <v/>
      </c>
    </row>
    <row r="16323" spans="1:14" x14ac:dyDescent="0.3">
      <c r="A16323" t="s">
        <v>49153</v>
      </c>
      <c r="B16323" t="s">
        <v>46460</v>
      </c>
      <c r="C16323" t="s">
        <v>49154</v>
      </c>
      <c r="D16323" t="s">
        <v>49155</v>
      </c>
      <c r="E16323" t="s">
        <v>46488</v>
      </c>
      <c r="F16323" s="7">
        <v>94.22</v>
      </c>
      <c r="G16323" t="s">
        <v>46464</v>
      </c>
      <c r="H16323" t="s">
        <v>46465</v>
      </c>
      <c r="I16323" t="s">
        <v>46466</v>
      </c>
      <c r="J16323" s="7">
        <v>39.9</v>
      </c>
      <c r="K16323" s="7">
        <v>54.32</v>
      </c>
      <c r="M16323" t="s">
        <v>36</v>
      </c>
      <c r="N16323" t="str">
        <f>IF(AND(PESQUISA!$B$3&lt;&gt;"",OR(PESQUISA!$B$4="TODAS",B16323=PESQUISA!$B$4),ISNUMBER(SEARCH(PESQUISA!$B$3,D16323))),ROW()-1,"")</f>
        <v/>
      </c>
    </row>
    <row r="16324" spans="1:14" x14ac:dyDescent="0.3">
      <c r="A16324" t="s">
        <v>49156</v>
      </c>
      <c r="B16324" t="s">
        <v>46460</v>
      </c>
      <c r="C16324" t="s">
        <v>49157</v>
      </c>
      <c r="D16324" t="s">
        <v>49158</v>
      </c>
      <c r="E16324" t="s">
        <v>46488</v>
      </c>
      <c r="F16324" s="7">
        <v>8.7200000000000006</v>
      </c>
      <c r="G16324" t="s">
        <v>46464</v>
      </c>
      <c r="H16324" t="s">
        <v>46465</v>
      </c>
      <c r="I16324" t="s">
        <v>46466</v>
      </c>
      <c r="J16324" s="7">
        <v>2.21</v>
      </c>
      <c r="K16324" s="7">
        <v>6.51</v>
      </c>
      <c r="M16324" t="s">
        <v>36</v>
      </c>
      <c r="N16324" t="str">
        <f>IF(AND(PESQUISA!$B$3&lt;&gt;"",OR(PESQUISA!$B$4="TODAS",B16324=PESQUISA!$B$4),ISNUMBER(SEARCH(PESQUISA!$B$3,D16324))),ROW()-1,"")</f>
        <v/>
      </c>
    </row>
    <row r="16325" spans="1:14" x14ac:dyDescent="0.3">
      <c r="A16325" t="s">
        <v>49159</v>
      </c>
      <c r="B16325" t="s">
        <v>46460</v>
      </c>
      <c r="C16325" t="s">
        <v>49160</v>
      </c>
      <c r="D16325" t="s">
        <v>49161</v>
      </c>
      <c r="E16325" t="s">
        <v>46488</v>
      </c>
      <c r="F16325" s="7">
        <v>9.02</v>
      </c>
      <c r="G16325" t="s">
        <v>46464</v>
      </c>
      <c r="H16325" t="s">
        <v>46465</v>
      </c>
      <c r="I16325" t="s">
        <v>46466</v>
      </c>
      <c r="J16325" s="7">
        <v>2.5099999999999998</v>
      </c>
      <c r="K16325" s="7">
        <v>6.51</v>
      </c>
      <c r="M16325" t="s">
        <v>36</v>
      </c>
      <c r="N16325" t="str">
        <f>IF(AND(PESQUISA!$B$3&lt;&gt;"",OR(PESQUISA!$B$4="TODAS",B16325=PESQUISA!$B$4),ISNUMBER(SEARCH(PESQUISA!$B$3,D16325))),ROW()-1,"")</f>
        <v/>
      </c>
    </row>
    <row r="16326" spans="1:14" x14ac:dyDescent="0.3">
      <c r="A16326" t="s">
        <v>49162</v>
      </c>
      <c r="B16326" t="s">
        <v>46460</v>
      </c>
      <c r="C16326" t="s">
        <v>49163</v>
      </c>
      <c r="D16326" t="s">
        <v>49164</v>
      </c>
      <c r="E16326" t="s">
        <v>46488</v>
      </c>
      <c r="F16326" s="7">
        <v>9.48</v>
      </c>
      <c r="G16326" t="s">
        <v>46464</v>
      </c>
      <c r="H16326" t="s">
        <v>46465</v>
      </c>
      <c r="I16326" t="s">
        <v>46466</v>
      </c>
      <c r="J16326" s="7">
        <v>2.97</v>
      </c>
      <c r="K16326" s="7">
        <v>6.51</v>
      </c>
      <c r="M16326" t="s">
        <v>36</v>
      </c>
      <c r="N16326" t="str">
        <f>IF(AND(PESQUISA!$B$3&lt;&gt;"",OR(PESQUISA!$B$4="TODAS",B16326=PESQUISA!$B$4),ISNUMBER(SEARCH(PESQUISA!$B$3,D16326))),ROW()-1,"")</f>
        <v/>
      </c>
    </row>
    <row r="16327" spans="1:14" x14ac:dyDescent="0.3">
      <c r="A16327" t="s">
        <v>49165</v>
      </c>
      <c r="B16327" t="s">
        <v>46460</v>
      </c>
      <c r="C16327" t="s">
        <v>49166</v>
      </c>
      <c r="D16327" t="s">
        <v>49167</v>
      </c>
      <c r="E16327" t="s">
        <v>46488</v>
      </c>
      <c r="F16327" s="7">
        <v>10.54</v>
      </c>
      <c r="G16327" t="s">
        <v>46464</v>
      </c>
      <c r="H16327" t="s">
        <v>46465</v>
      </c>
      <c r="I16327" t="s">
        <v>46466</v>
      </c>
      <c r="J16327" s="7">
        <v>4.03</v>
      </c>
      <c r="K16327" s="7">
        <v>6.51</v>
      </c>
      <c r="M16327" t="s">
        <v>36</v>
      </c>
      <c r="N16327" t="str">
        <f>IF(AND(PESQUISA!$B$3&lt;&gt;"",OR(PESQUISA!$B$4="TODAS",B16327=PESQUISA!$B$4),ISNUMBER(SEARCH(PESQUISA!$B$3,D16327))),ROW()-1,"")</f>
        <v/>
      </c>
    </row>
    <row r="16328" spans="1:14" x14ac:dyDescent="0.3">
      <c r="A16328" t="s">
        <v>49168</v>
      </c>
      <c r="B16328" t="s">
        <v>46460</v>
      </c>
      <c r="C16328" t="s">
        <v>49169</v>
      </c>
      <c r="D16328" t="s">
        <v>49170</v>
      </c>
      <c r="E16328" t="s">
        <v>46626</v>
      </c>
      <c r="F16328" s="7">
        <v>25.75</v>
      </c>
      <c r="G16328" t="s">
        <v>46464</v>
      </c>
      <c r="H16328" t="s">
        <v>46465</v>
      </c>
      <c r="I16328" t="s">
        <v>46466</v>
      </c>
      <c r="J16328" s="7">
        <v>4.03</v>
      </c>
      <c r="K16328" s="7">
        <v>21.72</v>
      </c>
      <c r="M16328" t="s">
        <v>36</v>
      </c>
      <c r="N16328" t="str">
        <f>IF(AND(PESQUISA!$B$3&lt;&gt;"",OR(PESQUISA!$B$4="TODAS",B16328=PESQUISA!$B$4),ISNUMBER(SEARCH(PESQUISA!$B$3,D16328))),ROW()-1,"")</f>
        <v/>
      </c>
    </row>
    <row r="16329" spans="1:14" x14ac:dyDescent="0.3">
      <c r="A16329" t="s">
        <v>49171</v>
      </c>
      <c r="B16329" t="s">
        <v>46460</v>
      </c>
      <c r="C16329" t="s">
        <v>49172</v>
      </c>
      <c r="D16329" t="s">
        <v>49173</v>
      </c>
      <c r="E16329" t="s">
        <v>46488</v>
      </c>
      <c r="F16329" s="7">
        <v>51.46</v>
      </c>
      <c r="G16329" t="s">
        <v>46464</v>
      </c>
      <c r="H16329" t="s">
        <v>46465</v>
      </c>
      <c r="I16329" t="s">
        <v>46466</v>
      </c>
      <c r="J16329" s="7">
        <v>24.31</v>
      </c>
      <c r="K16329" s="7">
        <v>27.15</v>
      </c>
      <c r="M16329" t="s">
        <v>36</v>
      </c>
      <c r="N16329" t="str">
        <f>IF(AND(PESQUISA!$B$3&lt;&gt;"",OR(PESQUISA!$B$4="TODAS",B16329=PESQUISA!$B$4),ISNUMBER(SEARCH(PESQUISA!$B$3,D16329))),ROW()-1,"")</f>
        <v/>
      </c>
    </row>
    <row r="16330" spans="1:14" x14ac:dyDescent="0.3">
      <c r="A16330" t="s">
        <v>49174</v>
      </c>
      <c r="B16330" t="s">
        <v>46460</v>
      </c>
      <c r="C16330" t="s">
        <v>49175</v>
      </c>
      <c r="D16330" t="s">
        <v>49176</v>
      </c>
      <c r="E16330" t="s">
        <v>46488</v>
      </c>
      <c r="F16330" s="7">
        <v>50.21</v>
      </c>
      <c r="G16330" t="s">
        <v>46464</v>
      </c>
      <c r="H16330" t="s">
        <v>46465</v>
      </c>
      <c r="I16330" t="s">
        <v>46466</v>
      </c>
      <c r="J16330" s="7">
        <v>23.06</v>
      </c>
      <c r="K16330" s="7">
        <v>27.15</v>
      </c>
      <c r="M16330" t="s">
        <v>36</v>
      </c>
      <c r="N16330" t="str">
        <f>IF(AND(PESQUISA!$B$3&lt;&gt;"",OR(PESQUISA!$B$4="TODAS",B16330=PESQUISA!$B$4),ISNUMBER(SEARCH(PESQUISA!$B$3,D16330))),ROW()-1,"")</f>
        <v/>
      </c>
    </row>
    <row r="16331" spans="1:14" x14ac:dyDescent="0.3">
      <c r="A16331" t="s">
        <v>49177</v>
      </c>
      <c r="B16331" t="s">
        <v>46460</v>
      </c>
      <c r="C16331" t="s">
        <v>49178</v>
      </c>
      <c r="D16331" t="s">
        <v>49179</v>
      </c>
      <c r="E16331" t="s">
        <v>46488</v>
      </c>
      <c r="F16331" s="7">
        <v>1490.65</v>
      </c>
      <c r="G16331" t="s">
        <v>46464</v>
      </c>
      <c r="H16331" t="s">
        <v>46465</v>
      </c>
      <c r="I16331" t="s">
        <v>46466</v>
      </c>
      <c r="J16331" s="7">
        <v>1458.06</v>
      </c>
      <c r="K16331" s="7">
        <v>32.590000000000003</v>
      </c>
      <c r="M16331" t="s">
        <v>36</v>
      </c>
      <c r="N16331" t="str">
        <f>IF(AND(PESQUISA!$B$3&lt;&gt;"",OR(PESQUISA!$B$4="TODAS",B16331=PESQUISA!$B$4),ISNUMBER(SEARCH(PESQUISA!$B$3,D16331))),ROW()-1,"")</f>
        <v/>
      </c>
    </row>
    <row r="16332" spans="1:14" x14ac:dyDescent="0.3">
      <c r="A16332" t="s">
        <v>49180</v>
      </c>
      <c r="B16332" t="s">
        <v>46460</v>
      </c>
      <c r="C16332" t="s">
        <v>49181</v>
      </c>
      <c r="D16332" t="s">
        <v>49182</v>
      </c>
      <c r="E16332" t="s">
        <v>46488</v>
      </c>
      <c r="F16332" s="7">
        <v>8.26</v>
      </c>
      <c r="G16332" t="s">
        <v>46464</v>
      </c>
      <c r="H16332" t="s">
        <v>46465</v>
      </c>
      <c r="I16332" t="s">
        <v>46466</v>
      </c>
      <c r="J16332" s="7">
        <v>4.6900000000000004</v>
      </c>
      <c r="K16332" s="7">
        <v>3.57</v>
      </c>
      <c r="M16332" t="s">
        <v>36</v>
      </c>
      <c r="N16332" t="str">
        <f>IF(AND(PESQUISA!$B$3&lt;&gt;"",OR(PESQUISA!$B$4="TODAS",B16332=PESQUISA!$B$4),ISNUMBER(SEARCH(PESQUISA!$B$3,D16332))),ROW()-1,"")</f>
        <v/>
      </c>
    </row>
    <row r="16333" spans="1:14" x14ac:dyDescent="0.3">
      <c r="A16333" t="s">
        <v>49183</v>
      </c>
      <c r="B16333" t="s">
        <v>46460</v>
      </c>
      <c r="C16333" t="s">
        <v>49184</v>
      </c>
      <c r="D16333" t="s">
        <v>49185</v>
      </c>
      <c r="E16333" t="s">
        <v>46488</v>
      </c>
      <c r="F16333" s="7">
        <v>118.26</v>
      </c>
      <c r="G16333" t="s">
        <v>46464</v>
      </c>
      <c r="H16333" t="s">
        <v>46465</v>
      </c>
      <c r="I16333" t="s">
        <v>46466</v>
      </c>
      <c r="J16333" s="7">
        <v>104.69</v>
      </c>
      <c r="K16333" s="7">
        <v>13.57</v>
      </c>
      <c r="M16333" t="s">
        <v>36</v>
      </c>
      <c r="N16333" t="str">
        <f>IF(AND(PESQUISA!$B$3&lt;&gt;"",OR(PESQUISA!$B$4="TODAS",B16333=PESQUISA!$B$4),ISNUMBER(SEARCH(PESQUISA!$B$3,D16333))),ROW()-1,"")</f>
        <v/>
      </c>
    </row>
    <row r="16334" spans="1:14" x14ac:dyDescent="0.3">
      <c r="A16334" t="s">
        <v>49186</v>
      </c>
      <c r="B16334" t="s">
        <v>46460</v>
      </c>
      <c r="C16334" t="s">
        <v>49187</v>
      </c>
      <c r="D16334" t="s">
        <v>49188</v>
      </c>
      <c r="E16334" t="s">
        <v>46488</v>
      </c>
      <c r="F16334" s="7">
        <v>137.47999999999999</v>
      </c>
      <c r="G16334" t="s">
        <v>46464</v>
      </c>
      <c r="H16334" t="s">
        <v>46465</v>
      </c>
      <c r="I16334" t="s">
        <v>46466</v>
      </c>
      <c r="J16334" s="7">
        <v>123.91</v>
      </c>
      <c r="K16334" s="7">
        <v>13.57</v>
      </c>
      <c r="M16334" t="s">
        <v>36</v>
      </c>
      <c r="N16334" t="str">
        <f>IF(AND(PESQUISA!$B$3&lt;&gt;"",OR(PESQUISA!$B$4="TODAS",B16334=PESQUISA!$B$4),ISNUMBER(SEARCH(PESQUISA!$B$3,D16334))),ROW()-1,"")</f>
        <v/>
      </c>
    </row>
    <row r="16335" spans="1:14" x14ac:dyDescent="0.3">
      <c r="A16335" t="s">
        <v>49189</v>
      </c>
      <c r="B16335" t="s">
        <v>46460</v>
      </c>
      <c r="C16335" t="s">
        <v>49190</v>
      </c>
      <c r="D16335" t="s">
        <v>49191</v>
      </c>
      <c r="E16335" t="s">
        <v>46488</v>
      </c>
      <c r="F16335" s="7">
        <v>157.19999999999999</v>
      </c>
      <c r="G16335" t="s">
        <v>46464</v>
      </c>
      <c r="H16335" t="s">
        <v>46465</v>
      </c>
      <c r="I16335" t="s">
        <v>46466</v>
      </c>
      <c r="J16335" s="7">
        <v>143.63</v>
      </c>
      <c r="K16335" s="7">
        <v>13.57</v>
      </c>
      <c r="M16335" t="s">
        <v>36</v>
      </c>
      <c r="N16335" t="str">
        <f>IF(AND(PESQUISA!$B$3&lt;&gt;"",OR(PESQUISA!$B$4="TODAS",B16335=PESQUISA!$B$4),ISNUMBER(SEARCH(PESQUISA!$B$3,D16335))),ROW()-1,"")</f>
        <v/>
      </c>
    </row>
    <row r="16336" spans="1:14" x14ac:dyDescent="0.3">
      <c r="A16336" t="s">
        <v>49192</v>
      </c>
      <c r="B16336" t="s">
        <v>46460</v>
      </c>
      <c r="C16336" t="s">
        <v>49193</v>
      </c>
      <c r="D16336" t="s">
        <v>49194</v>
      </c>
      <c r="E16336" t="s">
        <v>46488</v>
      </c>
      <c r="F16336" s="7">
        <v>175.42</v>
      </c>
      <c r="G16336" t="s">
        <v>46464</v>
      </c>
      <c r="H16336" t="s">
        <v>46465</v>
      </c>
      <c r="I16336" t="s">
        <v>46466</v>
      </c>
      <c r="J16336" s="7">
        <v>161.85</v>
      </c>
      <c r="K16336" s="7">
        <v>13.57</v>
      </c>
      <c r="M16336" t="s">
        <v>36</v>
      </c>
      <c r="N16336" t="str">
        <f>IF(AND(PESQUISA!$B$3&lt;&gt;"",OR(PESQUISA!$B$4="TODAS",B16336=PESQUISA!$B$4),ISNUMBER(SEARCH(PESQUISA!$B$3,D16336))),ROW()-1,"")</f>
        <v/>
      </c>
    </row>
    <row r="16337" spans="1:14" x14ac:dyDescent="0.3">
      <c r="A16337" t="s">
        <v>49195</v>
      </c>
      <c r="B16337" t="s">
        <v>46460</v>
      </c>
      <c r="C16337" t="s">
        <v>49196</v>
      </c>
      <c r="D16337" t="s">
        <v>49197</v>
      </c>
      <c r="E16337" t="s">
        <v>46488</v>
      </c>
      <c r="F16337" s="7">
        <v>321.10000000000002</v>
      </c>
      <c r="G16337" t="s">
        <v>46464</v>
      </c>
      <c r="H16337" t="s">
        <v>46465</v>
      </c>
      <c r="I16337" t="s">
        <v>46466</v>
      </c>
      <c r="J16337" s="7">
        <v>239.63</v>
      </c>
      <c r="K16337" s="7">
        <v>81.47</v>
      </c>
      <c r="M16337" t="s">
        <v>36</v>
      </c>
      <c r="N16337" t="str">
        <f>IF(AND(PESQUISA!$B$3&lt;&gt;"",OR(PESQUISA!$B$4="TODAS",B16337=PESQUISA!$B$4),ISNUMBER(SEARCH(PESQUISA!$B$3,D16337))),ROW()-1,"")</f>
        <v/>
      </c>
    </row>
    <row r="16338" spans="1:14" x14ac:dyDescent="0.3">
      <c r="A16338" t="s">
        <v>49198</v>
      </c>
      <c r="B16338" t="s">
        <v>46460</v>
      </c>
      <c r="C16338" t="s">
        <v>49199</v>
      </c>
      <c r="D16338" t="s">
        <v>49200</v>
      </c>
      <c r="E16338" t="s">
        <v>46488</v>
      </c>
      <c r="F16338" s="7">
        <v>9.58</v>
      </c>
      <c r="G16338" t="s">
        <v>46464</v>
      </c>
      <c r="H16338" t="s">
        <v>46465</v>
      </c>
      <c r="I16338" t="s">
        <v>46466</v>
      </c>
      <c r="J16338" s="7">
        <v>3.07</v>
      </c>
      <c r="K16338" s="7">
        <v>6.51</v>
      </c>
      <c r="M16338" t="s">
        <v>36</v>
      </c>
      <c r="N16338" t="str">
        <f>IF(AND(PESQUISA!$B$3&lt;&gt;"",OR(PESQUISA!$B$4="TODAS",B16338=PESQUISA!$B$4),ISNUMBER(SEARCH(PESQUISA!$B$3,D16338))),ROW()-1,"")</f>
        <v/>
      </c>
    </row>
    <row r="16339" spans="1:14" x14ac:dyDescent="0.3">
      <c r="A16339" t="s">
        <v>49201</v>
      </c>
      <c r="B16339" t="s">
        <v>46460</v>
      </c>
      <c r="C16339" t="s">
        <v>49202</v>
      </c>
      <c r="D16339" t="s">
        <v>49203</v>
      </c>
      <c r="E16339" t="s">
        <v>46626</v>
      </c>
      <c r="F16339" s="7">
        <v>78.92</v>
      </c>
      <c r="G16339" t="s">
        <v>46464</v>
      </c>
      <c r="H16339" t="s">
        <v>46465</v>
      </c>
      <c r="I16339" t="s">
        <v>46466</v>
      </c>
      <c r="J16339" s="7">
        <v>57.2</v>
      </c>
      <c r="K16339" s="7">
        <v>21.72</v>
      </c>
      <c r="M16339" t="s">
        <v>36</v>
      </c>
      <c r="N16339" t="str">
        <f>IF(AND(PESQUISA!$B$3&lt;&gt;"",OR(PESQUISA!$B$4="TODAS",B16339=PESQUISA!$B$4),ISNUMBER(SEARCH(PESQUISA!$B$3,D16339))),ROW()-1,"")</f>
        <v/>
      </c>
    </row>
    <row r="16340" spans="1:14" x14ac:dyDescent="0.3">
      <c r="A16340" t="s">
        <v>49204</v>
      </c>
      <c r="B16340" t="s">
        <v>46460</v>
      </c>
      <c r="C16340" t="s">
        <v>49205</v>
      </c>
      <c r="D16340" t="s">
        <v>49206</v>
      </c>
      <c r="E16340" t="s">
        <v>46626</v>
      </c>
      <c r="F16340" s="7">
        <v>54.14</v>
      </c>
      <c r="G16340" t="s">
        <v>46464</v>
      </c>
      <c r="H16340" t="s">
        <v>46465</v>
      </c>
      <c r="I16340" t="s">
        <v>46466</v>
      </c>
      <c r="J16340" s="7">
        <v>32.42</v>
      </c>
      <c r="K16340" s="7">
        <v>21.72</v>
      </c>
      <c r="M16340" t="s">
        <v>36</v>
      </c>
      <c r="N16340" t="str">
        <f>IF(AND(PESQUISA!$B$3&lt;&gt;"",OR(PESQUISA!$B$4="TODAS",B16340=PESQUISA!$B$4),ISNUMBER(SEARCH(PESQUISA!$B$3,D16340))),ROW()-1,"")</f>
        <v/>
      </c>
    </row>
    <row r="16341" spans="1:14" x14ac:dyDescent="0.3">
      <c r="A16341" t="s">
        <v>49207</v>
      </c>
      <c r="B16341" t="s">
        <v>46460</v>
      </c>
      <c r="C16341" t="s">
        <v>49208</v>
      </c>
      <c r="D16341" t="s">
        <v>49209</v>
      </c>
      <c r="E16341" t="s">
        <v>46488</v>
      </c>
      <c r="F16341" s="7">
        <v>32.58</v>
      </c>
      <c r="G16341" t="s">
        <v>46464</v>
      </c>
      <c r="H16341" t="s">
        <v>46465</v>
      </c>
      <c r="I16341" t="s">
        <v>46466</v>
      </c>
      <c r="J16341" s="7">
        <v>23.9</v>
      </c>
      <c r="K16341" s="7">
        <v>8.68</v>
      </c>
      <c r="M16341" t="s">
        <v>36</v>
      </c>
      <c r="N16341" t="str">
        <f>IF(AND(PESQUISA!$B$3&lt;&gt;"",OR(PESQUISA!$B$4="TODAS",B16341=PESQUISA!$B$4),ISNUMBER(SEARCH(PESQUISA!$B$3,D16341))),ROW()-1,"")</f>
        <v/>
      </c>
    </row>
    <row r="16342" spans="1:14" x14ac:dyDescent="0.3">
      <c r="A16342" t="s">
        <v>49210</v>
      </c>
      <c r="B16342" t="s">
        <v>46460</v>
      </c>
      <c r="C16342" t="s">
        <v>49211</v>
      </c>
      <c r="D16342" t="s">
        <v>49212</v>
      </c>
      <c r="E16342" t="s">
        <v>46488</v>
      </c>
      <c r="F16342" s="7">
        <v>33.090000000000003</v>
      </c>
      <c r="G16342" t="s">
        <v>46464</v>
      </c>
      <c r="H16342" t="s">
        <v>46465</v>
      </c>
      <c r="I16342" t="s">
        <v>46466</v>
      </c>
      <c r="J16342" s="7">
        <v>24.41</v>
      </c>
      <c r="K16342" s="7">
        <v>8.68</v>
      </c>
      <c r="M16342" t="s">
        <v>36</v>
      </c>
      <c r="N16342" t="str">
        <f>IF(AND(PESQUISA!$B$3&lt;&gt;"",OR(PESQUISA!$B$4="TODAS",B16342=PESQUISA!$B$4),ISNUMBER(SEARCH(PESQUISA!$B$3,D16342))),ROW()-1,"")</f>
        <v/>
      </c>
    </row>
    <row r="16343" spans="1:14" x14ac:dyDescent="0.3">
      <c r="A16343" t="s">
        <v>49213</v>
      </c>
      <c r="B16343" t="s">
        <v>46460</v>
      </c>
      <c r="C16343" t="s">
        <v>49214</v>
      </c>
      <c r="D16343" t="s">
        <v>49215</v>
      </c>
      <c r="E16343" t="s">
        <v>60</v>
      </c>
      <c r="F16343" s="7">
        <v>17.98</v>
      </c>
      <c r="G16343" t="s">
        <v>46464</v>
      </c>
      <c r="H16343" t="s">
        <v>46465</v>
      </c>
      <c r="I16343" t="s">
        <v>46466</v>
      </c>
      <c r="J16343" s="7">
        <v>7.12</v>
      </c>
      <c r="K16343" s="7">
        <v>10.86</v>
      </c>
      <c r="M16343" t="s">
        <v>36</v>
      </c>
      <c r="N16343" t="str">
        <f>IF(AND(PESQUISA!$B$3&lt;&gt;"",OR(PESQUISA!$B$4="TODAS",B16343=PESQUISA!$B$4),ISNUMBER(SEARCH(PESQUISA!$B$3,D16343))),ROW()-1,"")</f>
        <v/>
      </c>
    </row>
    <row r="16344" spans="1:14" x14ac:dyDescent="0.3">
      <c r="A16344" t="s">
        <v>49216</v>
      </c>
      <c r="B16344" t="s">
        <v>46460</v>
      </c>
      <c r="C16344" t="s">
        <v>49217</v>
      </c>
      <c r="D16344" t="s">
        <v>49218</v>
      </c>
      <c r="E16344" t="s">
        <v>46488</v>
      </c>
      <c r="F16344" s="7">
        <v>7.72</v>
      </c>
      <c r="G16344" t="s">
        <v>46464</v>
      </c>
      <c r="H16344" t="s">
        <v>46465</v>
      </c>
      <c r="I16344" t="s">
        <v>46466</v>
      </c>
      <c r="J16344" s="7">
        <v>6.1</v>
      </c>
      <c r="K16344" s="7">
        <v>1.62</v>
      </c>
      <c r="M16344" t="s">
        <v>36</v>
      </c>
      <c r="N16344" t="str">
        <f>IF(AND(PESQUISA!$B$3&lt;&gt;"",OR(PESQUISA!$B$4="TODAS",B16344=PESQUISA!$B$4),ISNUMBER(SEARCH(PESQUISA!$B$3,D16344))),ROW()-1,"")</f>
        <v/>
      </c>
    </row>
    <row r="16345" spans="1:14" x14ac:dyDescent="0.3">
      <c r="A16345" t="s">
        <v>49219</v>
      </c>
      <c r="B16345" t="s">
        <v>46460</v>
      </c>
      <c r="C16345" t="s">
        <v>49220</v>
      </c>
      <c r="D16345" t="s">
        <v>49221</v>
      </c>
      <c r="E16345" t="s">
        <v>46488</v>
      </c>
      <c r="F16345" s="7">
        <v>6.19</v>
      </c>
      <c r="G16345" t="s">
        <v>46464</v>
      </c>
      <c r="H16345" t="s">
        <v>46465</v>
      </c>
      <c r="I16345" t="s">
        <v>46466</v>
      </c>
      <c r="J16345" s="7">
        <v>4.57</v>
      </c>
      <c r="K16345" s="7">
        <v>1.62</v>
      </c>
      <c r="M16345" t="s">
        <v>36</v>
      </c>
      <c r="N16345" t="str">
        <f>IF(AND(PESQUISA!$B$3&lt;&gt;"",OR(PESQUISA!$B$4="TODAS",B16345=PESQUISA!$B$4),ISNUMBER(SEARCH(PESQUISA!$B$3,D16345))),ROW()-1,"")</f>
        <v/>
      </c>
    </row>
    <row r="16346" spans="1:14" x14ac:dyDescent="0.3">
      <c r="A16346" t="s">
        <v>49222</v>
      </c>
      <c r="B16346" t="s">
        <v>46460</v>
      </c>
      <c r="C16346" t="s">
        <v>49223</v>
      </c>
      <c r="D16346" t="s">
        <v>49224</v>
      </c>
      <c r="E16346" t="s">
        <v>46626</v>
      </c>
      <c r="F16346" s="7">
        <v>6.38</v>
      </c>
      <c r="G16346" t="s">
        <v>46464</v>
      </c>
      <c r="H16346" t="s">
        <v>46465</v>
      </c>
      <c r="I16346" t="s">
        <v>46466</v>
      </c>
      <c r="J16346" s="7">
        <v>4.76</v>
      </c>
      <c r="K16346" s="7">
        <v>1.62</v>
      </c>
      <c r="M16346" t="s">
        <v>36</v>
      </c>
      <c r="N16346" t="str">
        <f>IF(AND(PESQUISA!$B$3&lt;&gt;"",OR(PESQUISA!$B$4="TODAS",B16346=PESQUISA!$B$4),ISNUMBER(SEARCH(PESQUISA!$B$3,D16346))),ROW()-1,"")</f>
        <v/>
      </c>
    </row>
    <row r="16347" spans="1:14" x14ac:dyDescent="0.3">
      <c r="A16347" t="s">
        <v>49225</v>
      </c>
      <c r="B16347" t="s">
        <v>46460</v>
      </c>
      <c r="C16347" t="s">
        <v>49226</v>
      </c>
      <c r="D16347" t="s">
        <v>49227</v>
      </c>
      <c r="E16347" t="s">
        <v>46488</v>
      </c>
      <c r="F16347" s="7">
        <v>9.31</v>
      </c>
      <c r="G16347" t="s">
        <v>46464</v>
      </c>
      <c r="H16347" t="s">
        <v>46465</v>
      </c>
      <c r="I16347" t="s">
        <v>46466</v>
      </c>
      <c r="J16347" s="7">
        <v>7.69</v>
      </c>
      <c r="K16347" s="7">
        <v>1.62</v>
      </c>
      <c r="M16347" t="s">
        <v>36</v>
      </c>
      <c r="N16347" t="str">
        <f>IF(AND(PESQUISA!$B$3&lt;&gt;"",OR(PESQUISA!$B$4="TODAS",B16347=PESQUISA!$B$4),ISNUMBER(SEARCH(PESQUISA!$B$3,D16347))),ROW()-1,"")</f>
        <v/>
      </c>
    </row>
    <row r="16348" spans="1:14" x14ac:dyDescent="0.3">
      <c r="A16348" t="s">
        <v>49228</v>
      </c>
      <c r="B16348" t="s">
        <v>46460</v>
      </c>
      <c r="C16348" t="s">
        <v>49229</v>
      </c>
      <c r="D16348" t="s">
        <v>49230</v>
      </c>
      <c r="E16348" t="s">
        <v>46488</v>
      </c>
      <c r="F16348" s="7">
        <v>6.79</v>
      </c>
      <c r="G16348" t="s">
        <v>46464</v>
      </c>
      <c r="H16348" t="s">
        <v>46465</v>
      </c>
      <c r="I16348" t="s">
        <v>46466</v>
      </c>
      <c r="J16348" s="7">
        <v>5.17</v>
      </c>
      <c r="K16348" s="7">
        <v>1.62</v>
      </c>
      <c r="M16348" t="s">
        <v>36</v>
      </c>
      <c r="N16348" t="str">
        <f>IF(AND(PESQUISA!$B$3&lt;&gt;"",OR(PESQUISA!$B$4="TODAS",B16348=PESQUISA!$B$4),ISNUMBER(SEARCH(PESQUISA!$B$3,D16348))),ROW()-1,"")</f>
        <v/>
      </c>
    </row>
    <row r="16349" spans="1:14" x14ac:dyDescent="0.3">
      <c r="A16349" t="s">
        <v>49231</v>
      </c>
      <c r="B16349" t="s">
        <v>46460</v>
      </c>
      <c r="C16349" t="s">
        <v>49232</v>
      </c>
      <c r="D16349" t="s">
        <v>49233</v>
      </c>
      <c r="E16349" t="s">
        <v>46488</v>
      </c>
      <c r="F16349" s="7">
        <v>5.87</v>
      </c>
      <c r="G16349" t="s">
        <v>46464</v>
      </c>
      <c r="H16349" t="s">
        <v>46465</v>
      </c>
      <c r="I16349" t="s">
        <v>46466</v>
      </c>
      <c r="J16349" s="7">
        <v>4.25</v>
      </c>
      <c r="K16349" s="7">
        <v>1.62</v>
      </c>
      <c r="M16349" t="s">
        <v>36</v>
      </c>
      <c r="N16349" t="str">
        <f>IF(AND(PESQUISA!$B$3&lt;&gt;"",OR(PESQUISA!$B$4="TODAS",B16349=PESQUISA!$B$4),ISNUMBER(SEARCH(PESQUISA!$B$3,D16349))),ROW()-1,"")</f>
        <v/>
      </c>
    </row>
    <row r="16350" spans="1:14" x14ac:dyDescent="0.3">
      <c r="A16350" t="s">
        <v>49234</v>
      </c>
      <c r="B16350" t="s">
        <v>46460</v>
      </c>
      <c r="C16350" t="s">
        <v>49235</v>
      </c>
      <c r="D16350" t="s">
        <v>49236</v>
      </c>
      <c r="E16350" t="s">
        <v>46488</v>
      </c>
      <c r="F16350" s="7">
        <v>11</v>
      </c>
      <c r="G16350" t="s">
        <v>46464</v>
      </c>
      <c r="H16350" t="s">
        <v>46465</v>
      </c>
      <c r="I16350" t="s">
        <v>46466</v>
      </c>
      <c r="J16350" s="7">
        <v>9.3800000000000008</v>
      </c>
      <c r="K16350" s="7">
        <v>1.62</v>
      </c>
      <c r="M16350" t="s">
        <v>36</v>
      </c>
      <c r="N16350" t="str">
        <f>IF(AND(PESQUISA!$B$3&lt;&gt;"",OR(PESQUISA!$B$4="TODAS",B16350=PESQUISA!$B$4),ISNUMBER(SEARCH(PESQUISA!$B$3,D16350))),ROW()-1,"")</f>
        <v/>
      </c>
    </row>
    <row r="16351" spans="1:14" x14ac:dyDescent="0.3">
      <c r="A16351" t="s">
        <v>49237</v>
      </c>
      <c r="B16351" t="s">
        <v>46460</v>
      </c>
      <c r="C16351" t="s">
        <v>49238</v>
      </c>
      <c r="D16351" t="s">
        <v>49239</v>
      </c>
      <c r="E16351" t="s">
        <v>46488</v>
      </c>
      <c r="F16351" s="7">
        <v>9.35</v>
      </c>
      <c r="G16351" t="s">
        <v>46464</v>
      </c>
      <c r="H16351" t="s">
        <v>46465</v>
      </c>
      <c r="I16351" t="s">
        <v>46466</v>
      </c>
      <c r="J16351" s="7">
        <v>7.73</v>
      </c>
      <c r="K16351" s="7">
        <v>1.62</v>
      </c>
      <c r="M16351" t="s">
        <v>36</v>
      </c>
      <c r="N16351" t="str">
        <f>IF(AND(PESQUISA!$B$3&lt;&gt;"",OR(PESQUISA!$B$4="TODAS",B16351=PESQUISA!$B$4),ISNUMBER(SEARCH(PESQUISA!$B$3,D16351))),ROW()-1,"")</f>
        <v/>
      </c>
    </row>
    <row r="16352" spans="1:14" x14ac:dyDescent="0.3">
      <c r="A16352" t="s">
        <v>49240</v>
      </c>
      <c r="B16352" t="s">
        <v>46460</v>
      </c>
      <c r="C16352" t="s">
        <v>49241</v>
      </c>
      <c r="D16352" t="s">
        <v>49242</v>
      </c>
      <c r="E16352" t="s">
        <v>46626</v>
      </c>
      <c r="F16352" s="7">
        <v>6.48</v>
      </c>
      <c r="G16352" t="s">
        <v>46464</v>
      </c>
      <c r="H16352" t="s">
        <v>46465</v>
      </c>
      <c r="I16352" t="s">
        <v>46466</v>
      </c>
      <c r="J16352" s="7">
        <v>4.8600000000000003</v>
      </c>
      <c r="K16352" s="7">
        <v>1.62</v>
      </c>
      <c r="M16352" t="s">
        <v>36</v>
      </c>
      <c r="N16352" t="str">
        <f>IF(AND(PESQUISA!$B$3&lt;&gt;"",OR(PESQUISA!$B$4="TODAS",B16352=PESQUISA!$B$4),ISNUMBER(SEARCH(PESQUISA!$B$3,D16352))),ROW()-1,"")</f>
        <v/>
      </c>
    </row>
    <row r="16353" spans="1:14" x14ac:dyDescent="0.3">
      <c r="A16353" t="s">
        <v>49243</v>
      </c>
      <c r="B16353" t="s">
        <v>46460</v>
      </c>
      <c r="C16353" t="s">
        <v>49244</v>
      </c>
      <c r="D16353" t="s">
        <v>49245</v>
      </c>
      <c r="E16353" t="s">
        <v>46626</v>
      </c>
      <c r="F16353" s="7">
        <v>6.66</v>
      </c>
      <c r="G16353" t="s">
        <v>46464</v>
      </c>
      <c r="H16353" t="s">
        <v>46465</v>
      </c>
      <c r="I16353" t="s">
        <v>46466</v>
      </c>
      <c r="J16353" s="7">
        <v>5.04</v>
      </c>
      <c r="K16353" s="7">
        <v>1.62</v>
      </c>
      <c r="M16353" t="s">
        <v>36</v>
      </c>
      <c r="N16353" t="str">
        <f>IF(AND(PESQUISA!$B$3&lt;&gt;"",OR(PESQUISA!$B$4="TODAS",B16353=PESQUISA!$B$4),ISNUMBER(SEARCH(PESQUISA!$B$3,D16353))),ROW()-1,"")</f>
        <v/>
      </c>
    </row>
    <row r="16354" spans="1:14" x14ac:dyDescent="0.3">
      <c r="A16354" t="s">
        <v>49246</v>
      </c>
      <c r="B16354" t="s">
        <v>46460</v>
      </c>
      <c r="C16354" t="s">
        <v>49247</v>
      </c>
      <c r="D16354" t="s">
        <v>49248</v>
      </c>
      <c r="E16354" t="s">
        <v>46488</v>
      </c>
      <c r="F16354" s="7">
        <v>425.75</v>
      </c>
      <c r="G16354" t="s">
        <v>46464</v>
      </c>
      <c r="H16354" t="s">
        <v>46465</v>
      </c>
      <c r="I16354" t="s">
        <v>46466</v>
      </c>
      <c r="J16354" s="7">
        <v>420.33</v>
      </c>
      <c r="K16354" s="7">
        <v>5.42</v>
      </c>
      <c r="M16354" t="s">
        <v>36</v>
      </c>
      <c r="N16354" t="str">
        <f>IF(AND(PESQUISA!$B$3&lt;&gt;"",OR(PESQUISA!$B$4="TODAS",B16354=PESQUISA!$B$4),ISNUMBER(SEARCH(PESQUISA!$B$3,D16354))),ROW()-1,"")</f>
        <v/>
      </c>
    </row>
    <row r="16355" spans="1:14" x14ac:dyDescent="0.3">
      <c r="A16355" t="s">
        <v>49249</v>
      </c>
      <c r="B16355" t="s">
        <v>46460</v>
      </c>
      <c r="C16355" t="s">
        <v>49250</v>
      </c>
      <c r="D16355" t="s">
        <v>49251</v>
      </c>
      <c r="E16355" t="s">
        <v>46488</v>
      </c>
      <c r="F16355" s="7">
        <v>750.65</v>
      </c>
      <c r="G16355" t="s">
        <v>46464</v>
      </c>
      <c r="H16355" t="s">
        <v>46465</v>
      </c>
      <c r="I16355" t="s">
        <v>46466</v>
      </c>
      <c r="J16355" s="7">
        <v>737.08</v>
      </c>
      <c r="K16355" s="7">
        <v>13.57</v>
      </c>
      <c r="M16355" t="s">
        <v>36</v>
      </c>
      <c r="N16355" t="str">
        <f>IF(AND(PESQUISA!$B$3&lt;&gt;"",OR(PESQUISA!$B$4="TODAS",B16355=PESQUISA!$B$4),ISNUMBER(SEARCH(PESQUISA!$B$3,D16355))),ROW()-1,"")</f>
        <v/>
      </c>
    </row>
    <row r="16356" spans="1:14" x14ac:dyDescent="0.3">
      <c r="A16356" t="s">
        <v>49252</v>
      </c>
      <c r="B16356" t="s">
        <v>46460</v>
      </c>
      <c r="C16356" t="s">
        <v>49253</v>
      </c>
      <c r="D16356" t="s">
        <v>49254</v>
      </c>
      <c r="E16356" t="s">
        <v>46488</v>
      </c>
      <c r="F16356" s="7">
        <v>6.73</v>
      </c>
      <c r="G16356" t="s">
        <v>46464</v>
      </c>
      <c r="H16356" t="s">
        <v>46465</v>
      </c>
      <c r="I16356" t="s">
        <v>46466</v>
      </c>
      <c r="J16356" s="7">
        <v>5.1100000000000003</v>
      </c>
      <c r="K16356" s="7">
        <v>1.62</v>
      </c>
      <c r="M16356" t="s">
        <v>36</v>
      </c>
      <c r="N16356" t="str">
        <f>IF(AND(PESQUISA!$B$3&lt;&gt;"",OR(PESQUISA!$B$4="TODAS",B16356=PESQUISA!$B$4),ISNUMBER(SEARCH(PESQUISA!$B$3,D16356))),ROW()-1,"")</f>
        <v/>
      </c>
    </row>
    <row r="16357" spans="1:14" x14ac:dyDescent="0.3">
      <c r="A16357" t="s">
        <v>49255</v>
      </c>
      <c r="B16357" t="s">
        <v>46460</v>
      </c>
      <c r="C16357" t="s">
        <v>49256</v>
      </c>
      <c r="D16357" t="s">
        <v>49257</v>
      </c>
      <c r="E16357" t="s">
        <v>46488</v>
      </c>
      <c r="F16357" s="7">
        <v>11.51</v>
      </c>
      <c r="G16357" t="s">
        <v>46464</v>
      </c>
      <c r="H16357" t="s">
        <v>46465</v>
      </c>
      <c r="I16357" t="s">
        <v>46466</v>
      </c>
      <c r="J16357" s="7">
        <v>9.89</v>
      </c>
      <c r="K16357" s="7">
        <v>1.62</v>
      </c>
      <c r="M16357" t="s">
        <v>36</v>
      </c>
      <c r="N16357" t="str">
        <f>IF(AND(PESQUISA!$B$3&lt;&gt;"",OR(PESQUISA!$B$4="TODAS",B16357=PESQUISA!$B$4),ISNUMBER(SEARCH(PESQUISA!$B$3,D16357))),ROW()-1,"")</f>
        <v/>
      </c>
    </row>
    <row r="16358" spans="1:14" x14ac:dyDescent="0.3">
      <c r="A16358" t="s">
        <v>49258</v>
      </c>
      <c r="B16358" t="s">
        <v>46460</v>
      </c>
      <c r="C16358" t="s">
        <v>49259</v>
      </c>
      <c r="D16358" t="s">
        <v>49260</v>
      </c>
      <c r="E16358" t="s">
        <v>46488</v>
      </c>
      <c r="F16358" s="7">
        <v>7.28</v>
      </c>
      <c r="G16358" t="s">
        <v>46464</v>
      </c>
      <c r="H16358" t="s">
        <v>46465</v>
      </c>
      <c r="I16358" t="s">
        <v>46466</v>
      </c>
      <c r="J16358" s="7">
        <v>5.66</v>
      </c>
      <c r="K16358" s="7">
        <v>1.62</v>
      </c>
      <c r="M16358" t="s">
        <v>36</v>
      </c>
      <c r="N16358" t="str">
        <f>IF(AND(PESQUISA!$B$3&lt;&gt;"",OR(PESQUISA!$B$4="TODAS",B16358=PESQUISA!$B$4),ISNUMBER(SEARCH(PESQUISA!$B$3,D16358))),ROW()-1,"")</f>
        <v/>
      </c>
    </row>
    <row r="16359" spans="1:14" x14ac:dyDescent="0.3">
      <c r="A16359" t="s">
        <v>49261</v>
      </c>
      <c r="B16359" t="s">
        <v>46460</v>
      </c>
      <c r="C16359" t="s">
        <v>49262</v>
      </c>
      <c r="D16359" t="s">
        <v>49263</v>
      </c>
      <c r="E16359" t="s">
        <v>46626</v>
      </c>
      <c r="F16359" s="7">
        <v>7.91</v>
      </c>
      <c r="G16359" t="s">
        <v>46464</v>
      </c>
      <c r="H16359" t="s">
        <v>46465</v>
      </c>
      <c r="I16359" t="s">
        <v>46466</v>
      </c>
      <c r="J16359" s="7">
        <v>6.29</v>
      </c>
      <c r="K16359" s="7">
        <v>1.62</v>
      </c>
      <c r="M16359" t="s">
        <v>36</v>
      </c>
      <c r="N16359" t="str">
        <f>IF(AND(PESQUISA!$B$3&lt;&gt;"",OR(PESQUISA!$B$4="TODAS",B16359=PESQUISA!$B$4),ISNUMBER(SEARCH(PESQUISA!$B$3,D16359))),ROW()-1,"")</f>
        <v/>
      </c>
    </row>
    <row r="16360" spans="1:14" x14ac:dyDescent="0.3">
      <c r="A16360" t="s">
        <v>49264</v>
      </c>
      <c r="B16360" t="s">
        <v>46460</v>
      </c>
      <c r="C16360" t="s">
        <v>49265</v>
      </c>
      <c r="D16360" t="s">
        <v>49266</v>
      </c>
      <c r="E16360" t="s">
        <v>46488</v>
      </c>
      <c r="F16360" s="7">
        <v>16.8</v>
      </c>
      <c r="G16360" t="s">
        <v>46464</v>
      </c>
      <c r="H16360" t="s">
        <v>46465</v>
      </c>
      <c r="I16360" t="s">
        <v>46466</v>
      </c>
      <c r="J16360" s="7">
        <v>0.51</v>
      </c>
      <c r="K16360" s="7">
        <v>16.29</v>
      </c>
      <c r="M16360" t="s">
        <v>36</v>
      </c>
      <c r="N16360" t="str">
        <f>IF(AND(PESQUISA!$B$3&lt;&gt;"",OR(PESQUISA!$B$4="TODAS",B16360=PESQUISA!$B$4),ISNUMBER(SEARCH(PESQUISA!$B$3,D16360))),ROW()-1,"")</f>
        <v/>
      </c>
    </row>
    <row r="16361" spans="1:14" x14ac:dyDescent="0.3">
      <c r="A16361" t="s">
        <v>49267</v>
      </c>
      <c r="B16361" t="s">
        <v>46460</v>
      </c>
      <c r="C16361" t="s">
        <v>49268</v>
      </c>
      <c r="D16361" t="s">
        <v>49269</v>
      </c>
      <c r="E16361" t="s">
        <v>46488</v>
      </c>
      <c r="F16361" s="7">
        <v>16.91</v>
      </c>
      <c r="G16361" t="s">
        <v>46464</v>
      </c>
      <c r="H16361" t="s">
        <v>46465</v>
      </c>
      <c r="I16361" t="s">
        <v>46466</v>
      </c>
      <c r="J16361" s="7">
        <v>0.62</v>
      </c>
      <c r="K16361" s="7">
        <v>16.29</v>
      </c>
      <c r="M16361" t="s">
        <v>36</v>
      </c>
      <c r="N16361" t="str">
        <f>IF(AND(PESQUISA!$B$3&lt;&gt;"",OR(PESQUISA!$B$4="TODAS",B16361=PESQUISA!$B$4),ISNUMBER(SEARCH(PESQUISA!$B$3,D16361))),ROW()-1,"")</f>
        <v/>
      </c>
    </row>
    <row r="16362" spans="1:14" x14ac:dyDescent="0.3">
      <c r="A16362" t="s">
        <v>49270</v>
      </c>
      <c r="B16362" t="s">
        <v>46460</v>
      </c>
      <c r="C16362" t="s">
        <v>49271</v>
      </c>
      <c r="D16362" t="s">
        <v>49272</v>
      </c>
      <c r="E16362" t="s">
        <v>46488</v>
      </c>
      <c r="F16362" s="7">
        <v>18.52</v>
      </c>
      <c r="G16362" t="s">
        <v>46464</v>
      </c>
      <c r="H16362" t="s">
        <v>46465</v>
      </c>
      <c r="I16362" t="s">
        <v>46466</v>
      </c>
      <c r="J16362" s="7">
        <v>2.23</v>
      </c>
      <c r="K16362" s="7">
        <v>16.29</v>
      </c>
      <c r="M16362" t="s">
        <v>36</v>
      </c>
      <c r="N16362" t="str">
        <f>IF(AND(PESQUISA!$B$3&lt;&gt;"",OR(PESQUISA!$B$4="TODAS",B16362=PESQUISA!$B$4),ISNUMBER(SEARCH(PESQUISA!$B$3,D16362))),ROW()-1,"")</f>
        <v/>
      </c>
    </row>
    <row r="16363" spans="1:14" x14ac:dyDescent="0.3">
      <c r="A16363" t="s">
        <v>49273</v>
      </c>
      <c r="B16363" t="s">
        <v>46460</v>
      </c>
      <c r="C16363" t="s">
        <v>49274</v>
      </c>
      <c r="D16363" t="s">
        <v>49275</v>
      </c>
      <c r="E16363" t="s">
        <v>46488</v>
      </c>
      <c r="F16363" s="7">
        <v>23.22</v>
      </c>
      <c r="G16363" t="s">
        <v>46464</v>
      </c>
      <c r="H16363" t="s">
        <v>46465</v>
      </c>
      <c r="I16363" t="s">
        <v>46466</v>
      </c>
      <c r="J16363" s="7">
        <v>4.22</v>
      </c>
      <c r="K16363" s="7">
        <v>19</v>
      </c>
      <c r="M16363" t="s">
        <v>36</v>
      </c>
      <c r="N16363" t="str">
        <f>IF(AND(PESQUISA!$B$3&lt;&gt;"",OR(PESQUISA!$B$4="TODAS",B16363=PESQUISA!$B$4),ISNUMBER(SEARCH(PESQUISA!$B$3,D16363))),ROW()-1,"")</f>
        <v/>
      </c>
    </row>
    <row r="16364" spans="1:14" x14ac:dyDescent="0.3">
      <c r="A16364" t="s">
        <v>49276</v>
      </c>
      <c r="B16364" t="s">
        <v>46460</v>
      </c>
      <c r="C16364" t="s">
        <v>49277</v>
      </c>
      <c r="D16364" t="s">
        <v>49278</v>
      </c>
      <c r="E16364" t="s">
        <v>46488</v>
      </c>
      <c r="F16364" s="7">
        <v>23.64</v>
      </c>
      <c r="G16364" t="s">
        <v>46464</v>
      </c>
      <c r="H16364" t="s">
        <v>46465</v>
      </c>
      <c r="I16364" t="s">
        <v>46466</v>
      </c>
      <c r="J16364" s="7">
        <v>4.6399999999999997</v>
      </c>
      <c r="K16364" s="7">
        <v>19</v>
      </c>
      <c r="M16364" t="s">
        <v>36</v>
      </c>
      <c r="N16364" t="str">
        <f>IF(AND(PESQUISA!$B$3&lt;&gt;"",OR(PESQUISA!$B$4="TODAS",B16364=PESQUISA!$B$4),ISNUMBER(SEARCH(PESQUISA!$B$3,D16364))),ROW()-1,"")</f>
        <v/>
      </c>
    </row>
    <row r="16365" spans="1:14" x14ac:dyDescent="0.3">
      <c r="A16365" t="s">
        <v>49279</v>
      </c>
      <c r="B16365" t="s">
        <v>46460</v>
      </c>
      <c r="C16365" t="s">
        <v>49280</v>
      </c>
      <c r="D16365" t="s">
        <v>49281</v>
      </c>
      <c r="E16365" t="s">
        <v>46488</v>
      </c>
      <c r="F16365" s="7">
        <v>24.45</v>
      </c>
      <c r="G16365" t="s">
        <v>46464</v>
      </c>
      <c r="H16365" t="s">
        <v>46465</v>
      </c>
      <c r="I16365" t="s">
        <v>46466</v>
      </c>
      <c r="J16365" s="7">
        <v>5.45</v>
      </c>
      <c r="K16365" s="7">
        <v>19</v>
      </c>
      <c r="M16365" t="s">
        <v>36</v>
      </c>
      <c r="N16365" t="str">
        <f>IF(AND(PESQUISA!$B$3&lt;&gt;"",OR(PESQUISA!$B$4="TODAS",B16365=PESQUISA!$B$4),ISNUMBER(SEARCH(PESQUISA!$B$3,D16365))),ROW()-1,"")</f>
        <v/>
      </c>
    </row>
    <row r="16366" spans="1:14" x14ac:dyDescent="0.3">
      <c r="A16366" t="s">
        <v>49282</v>
      </c>
      <c r="B16366" t="s">
        <v>46460</v>
      </c>
      <c r="C16366" t="s">
        <v>49283</v>
      </c>
      <c r="D16366" t="s">
        <v>49284</v>
      </c>
      <c r="E16366" t="s">
        <v>46488</v>
      </c>
      <c r="F16366" s="7">
        <v>27.51</v>
      </c>
      <c r="G16366" t="s">
        <v>46464</v>
      </c>
      <c r="H16366" t="s">
        <v>46465</v>
      </c>
      <c r="I16366" t="s">
        <v>46466</v>
      </c>
      <c r="J16366" s="7">
        <v>5.79</v>
      </c>
      <c r="K16366" s="7">
        <v>21.72</v>
      </c>
      <c r="M16366" t="s">
        <v>36</v>
      </c>
      <c r="N16366" t="str">
        <f>IF(AND(PESQUISA!$B$3&lt;&gt;"",OR(PESQUISA!$B$4="TODAS",B16366=PESQUISA!$B$4),ISNUMBER(SEARCH(PESQUISA!$B$3,D16366))),ROW()-1,"")</f>
        <v/>
      </c>
    </row>
    <row r="16367" spans="1:14" x14ac:dyDescent="0.3">
      <c r="A16367" t="s">
        <v>49285</v>
      </c>
      <c r="B16367" t="s">
        <v>46460</v>
      </c>
      <c r="C16367" t="s">
        <v>49286</v>
      </c>
      <c r="D16367" t="s">
        <v>49287</v>
      </c>
      <c r="E16367" t="s">
        <v>46488</v>
      </c>
      <c r="F16367" s="7">
        <v>28.14</v>
      </c>
      <c r="G16367" t="s">
        <v>46464</v>
      </c>
      <c r="H16367" t="s">
        <v>46465</v>
      </c>
      <c r="I16367" t="s">
        <v>46466</v>
      </c>
      <c r="J16367" s="7">
        <v>6.42</v>
      </c>
      <c r="K16367" s="7">
        <v>21.72</v>
      </c>
      <c r="M16367" t="s">
        <v>36</v>
      </c>
      <c r="N16367" t="str">
        <f>IF(AND(PESQUISA!$B$3&lt;&gt;"",OR(PESQUISA!$B$4="TODAS",B16367=PESQUISA!$B$4),ISNUMBER(SEARCH(PESQUISA!$B$3,D16367))),ROW()-1,"")</f>
        <v/>
      </c>
    </row>
    <row r="16368" spans="1:14" x14ac:dyDescent="0.3">
      <c r="A16368" t="s">
        <v>49288</v>
      </c>
      <c r="B16368" t="s">
        <v>46460</v>
      </c>
      <c r="C16368" t="s">
        <v>49289</v>
      </c>
      <c r="D16368" t="s">
        <v>49290</v>
      </c>
      <c r="E16368" t="s">
        <v>46488</v>
      </c>
      <c r="F16368" s="7">
        <v>31.72</v>
      </c>
      <c r="G16368" t="s">
        <v>46464</v>
      </c>
      <c r="H16368" t="s">
        <v>46465</v>
      </c>
      <c r="I16368" t="s">
        <v>46466</v>
      </c>
      <c r="J16368" s="7">
        <v>10</v>
      </c>
      <c r="K16368" s="7">
        <v>21.72</v>
      </c>
      <c r="M16368" t="s">
        <v>36</v>
      </c>
      <c r="N16368" t="str">
        <f>IF(AND(PESQUISA!$B$3&lt;&gt;"",OR(PESQUISA!$B$4="TODAS",B16368=PESQUISA!$B$4),ISNUMBER(SEARCH(PESQUISA!$B$3,D16368))),ROW()-1,"")</f>
        <v/>
      </c>
    </row>
    <row r="16369" spans="1:14" x14ac:dyDescent="0.3">
      <c r="A16369" t="s">
        <v>49291</v>
      </c>
      <c r="B16369" t="s">
        <v>46460</v>
      </c>
      <c r="C16369" t="s">
        <v>49292</v>
      </c>
      <c r="D16369" t="s">
        <v>49293</v>
      </c>
      <c r="E16369" t="s">
        <v>46488</v>
      </c>
      <c r="F16369" s="7">
        <v>35.43</v>
      </c>
      <c r="G16369" t="s">
        <v>46464</v>
      </c>
      <c r="H16369" t="s">
        <v>46465</v>
      </c>
      <c r="I16369" t="s">
        <v>46466</v>
      </c>
      <c r="J16369" s="7">
        <v>11</v>
      </c>
      <c r="K16369" s="7">
        <v>24.43</v>
      </c>
      <c r="M16369" t="s">
        <v>36</v>
      </c>
      <c r="N16369" t="str">
        <f>IF(AND(PESQUISA!$B$3&lt;&gt;"",OR(PESQUISA!$B$4="TODAS",B16369=PESQUISA!$B$4),ISNUMBER(SEARCH(PESQUISA!$B$3,D16369))),ROW()-1,"")</f>
        <v/>
      </c>
    </row>
    <row r="16370" spans="1:14" x14ac:dyDescent="0.3">
      <c r="A16370" t="s">
        <v>49294</v>
      </c>
      <c r="B16370" t="s">
        <v>46460</v>
      </c>
      <c r="C16370" t="s">
        <v>49295</v>
      </c>
      <c r="D16370" t="s">
        <v>49296</v>
      </c>
      <c r="E16370" t="s">
        <v>46488</v>
      </c>
      <c r="F16370" s="7">
        <v>34.770000000000003</v>
      </c>
      <c r="G16370" t="s">
        <v>46464</v>
      </c>
      <c r="H16370" t="s">
        <v>46465</v>
      </c>
      <c r="I16370" t="s">
        <v>46466</v>
      </c>
      <c r="J16370" s="7">
        <v>10.34</v>
      </c>
      <c r="K16370" s="7">
        <v>24.43</v>
      </c>
      <c r="M16370" t="s">
        <v>36</v>
      </c>
      <c r="N16370" t="str">
        <f>IF(AND(PESQUISA!$B$3&lt;&gt;"",OR(PESQUISA!$B$4="TODAS",B16370=PESQUISA!$B$4),ISNUMBER(SEARCH(PESQUISA!$B$3,D16370))),ROW()-1,"")</f>
        <v/>
      </c>
    </row>
    <row r="16371" spans="1:14" x14ac:dyDescent="0.3">
      <c r="A16371" t="s">
        <v>49297</v>
      </c>
      <c r="B16371" t="s">
        <v>46460</v>
      </c>
      <c r="C16371" t="s">
        <v>49298</v>
      </c>
      <c r="D16371" t="s">
        <v>49299</v>
      </c>
      <c r="E16371" t="s">
        <v>46488</v>
      </c>
      <c r="F16371" s="7">
        <v>49.47</v>
      </c>
      <c r="G16371" t="s">
        <v>46464</v>
      </c>
      <c r="H16371" t="s">
        <v>46465</v>
      </c>
      <c r="I16371" t="s">
        <v>46466</v>
      </c>
      <c r="J16371" s="7">
        <v>25.04</v>
      </c>
      <c r="K16371" s="7">
        <v>24.43</v>
      </c>
      <c r="M16371" t="s">
        <v>36</v>
      </c>
      <c r="N16371" t="str">
        <f>IF(AND(PESQUISA!$B$3&lt;&gt;"",OR(PESQUISA!$B$4="TODAS",B16371=PESQUISA!$B$4),ISNUMBER(SEARCH(PESQUISA!$B$3,D16371))),ROW()-1,"")</f>
        <v/>
      </c>
    </row>
    <row r="16372" spans="1:14" x14ac:dyDescent="0.3">
      <c r="A16372" t="s">
        <v>49300</v>
      </c>
      <c r="B16372" t="s">
        <v>46460</v>
      </c>
      <c r="C16372" t="s">
        <v>49301</v>
      </c>
      <c r="D16372" t="s">
        <v>49302</v>
      </c>
      <c r="E16372" t="s">
        <v>46488</v>
      </c>
      <c r="F16372" s="7">
        <v>55.12</v>
      </c>
      <c r="G16372" t="s">
        <v>46464</v>
      </c>
      <c r="H16372" t="s">
        <v>46465</v>
      </c>
      <c r="I16372" t="s">
        <v>46466</v>
      </c>
      <c r="J16372" s="7">
        <v>27.97</v>
      </c>
      <c r="K16372" s="7">
        <v>27.15</v>
      </c>
      <c r="M16372" t="s">
        <v>36</v>
      </c>
      <c r="N16372" t="str">
        <f>IF(AND(PESQUISA!$B$3&lt;&gt;"",OR(PESQUISA!$B$4="TODAS",B16372=PESQUISA!$B$4),ISNUMBER(SEARCH(PESQUISA!$B$3,D16372))),ROW()-1,"")</f>
        <v/>
      </c>
    </row>
    <row r="16373" spans="1:14" x14ac:dyDescent="0.3">
      <c r="A16373" t="s">
        <v>49303</v>
      </c>
      <c r="B16373" t="s">
        <v>46460</v>
      </c>
      <c r="C16373" t="s">
        <v>49304</v>
      </c>
      <c r="D16373" t="s">
        <v>49305</v>
      </c>
      <c r="E16373" t="s">
        <v>46488</v>
      </c>
      <c r="F16373" s="7">
        <v>41.2</v>
      </c>
      <c r="G16373" t="s">
        <v>46464</v>
      </c>
      <c r="H16373" t="s">
        <v>46465</v>
      </c>
      <c r="I16373" t="s">
        <v>46466</v>
      </c>
      <c r="J16373" s="7">
        <v>21.11</v>
      </c>
      <c r="K16373" s="7">
        <v>20.09</v>
      </c>
      <c r="M16373" t="s">
        <v>36</v>
      </c>
      <c r="N16373" t="str">
        <f>IF(AND(PESQUISA!$B$3&lt;&gt;"",OR(PESQUISA!$B$4="TODAS",B16373=PESQUISA!$B$4),ISNUMBER(SEARCH(PESQUISA!$B$3,D16373))),ROW()-1,"")</f>
        <v/>
      </c>
    </row>
    <row r="16374" spans="1:14" x14ac:dyDescent="0.3">
      <c r="A16374" t="s">
        <v>49306</v>
      </c>
      <c r="B16374" t="s">
        <v>46460</v>
      </c>
      <c r="C16374" t="s">
        <v>49307</v>
      </c>
      <c r="D16374" t="s">
        <v>49308</v>
      </c>
      <c r="E16374" t="s">
        <v>46488</v>
      </c>
      <c r="F16374" s="7">
        <v>12.6</v>
      </c>
      <c r="G16374" t="s">
        <v>46464</v>
      </c>
      <c r="H16374" t="s">
        <v>46465</v>
      </c>
      <c r="I16374" t="s">
        <v>46466</v>
      </c>
      <c r="J16374" s="7">
        <v>3.92</v>
      </c>
      <c r="K16374" s="7">
        <v>8.68</v>
      </c>
      <c r="M16374" t="s">
        <v>36</v>
      </c>
      <c r="N16374" t="str">
        <f>IF(AND(PESQUISA!$B$3&lt;&gt;"",OR(PESQUISA!$B$4="TODAS",B16374=PESQUISA!$B$4),ISNUMBER(SEARCH(PESQUISA!$B$3,D16374))),ROW()-1,"")</f>
        <v/>
      </c>
    </row>
    <row r="16375" spans="1:14" x14ac:dyDescent="0.3">
      <c r="A16375" t="s">
        <v>49309</v>
      </c>
      <c r="B16375" t="s">
        <v>46460</v>
      </c>
      <c r="C16375" t="s">
        <v>49310</v>
      </c>
      <c r="D16375" t="s">
        <v>49311</v>
      </c>
      <c r="E16375" t="s">
        <v>46488</v>
      </c>
      <c r="F16375" s="7">
        <v>27.58</v>
      </c>
      <c r="G16375" t="s">
        <v>46464</v>
      </c>
      <c r="H16375" t="s">
        <v>46465</v>
      </c>
      <c r="I16375" t="s">
        <v>46466</v>
      </c>
      <c r="J16375" s="7">
        <v>11.84</v>
      </c>
      <c r="K16375" s="7">
        <v>15.74</v>
      </c>
      <c r="M16375" t="s">
        <v>36</v>
      </c>
      <c r="N16375" t="str">
        <f>IF(AND(PESQUISA!$B$3&lt;&gt;"",OR(PESQUISA!$B$4="TODAS",B16375=PESQUISA!$B$4),ISNUMBER(SEARCH(PESQUISA!$B$3,D16375))),ROW()-1,"")</f>
        <v/>
      </c>
    </row>
    <row r="16376" spans="1:14" x14ac:dyDescent="0.3">
      <c r="A16376" t="s">
        <v>49312</v>
      </c>
      <c r="B16376" t="s">
        <v>46460</v>
      </c>
      <c r="C16376" t="s">
        <v>49313</v>
      </c>
      <c r="D16376" t="s">
        <v>49314</v>
      </c>
      <c r="E16376" t="s">
        <v>46488</v>
      </c>
      <c r="F16376" s="7">
        <v>31.64</v>
      </c>
      <c r="G16376" t="s">
        <v>46464</v>
      </c>
      <c r="H16376" t="s">
        <v>46465</v>
      </c>
      <c r="I16376" t="s">
        <v>46466</v>
      </c>
      <c r="J16376" s="7">
        <v>15.9</v>
      </c>
      <c r="K16376" s="7">
        <v>15.74</v>
      </c>
      <c r="M16376" t="s">
        <v>36</v>
      </c>
      <c r="N16376" t="str">
        <f>IF(AND(PESQUISA!$B$3&lt;&gt;"",OR(PESQUISA!$B$4="TODAS",B16376=PESQUISA!$B$4),ISNUMBER(SEARCH(PESQUISA!$B$3,D16376))),ROW()-1,"")</f>
        <v/>
      </c>
    </row>
    <row r="16377" spans="1:14" x14ac:dyDescent="0.3">
      <c r="A16377" t="s">
        <v>49315</v>
      </c>
      <c r="B16377" t="s">
        <v>46460</v>
      </c>
      <c r="C16377" t="s">
        <v>49316</v>
      </c>
      <c r="D16377" t="s">
        <v>49317</v>
      </c>
      <c r="E16377" t="s">
        <v>46488</v>
      </c>
      <c r="F16377" s="7">
        <v>26.26</v>
      </c>
      <c r="G16377" t="s">
        <v>46464</v>
      </c>
      <c r="H16377" t="s">
        <v>46465</v>
      </c>
      <c r="I16377" t="s">
        <v>46466</v>
      </c>
      <c r="J16377" s="7">
        <v>10.52</v>
      </c>
      <c r="K16377" s="7">
        <v>15.74</v>
      </c>
      <c r="M16377" t="s">
        <v>36</v>
      </c>
      <c r="N16377" t="str">
        <f>IF(AND(PESQUISA!$B$3&lt;&gt;"",OR(PESQUISA!$B$4="TODAS",B16377=PESQUISA!$B$4),ISNUMBER(SEARCH(PESQUISA!$B$3,D16377))),ROW()-1,"")</f>
        <v/>
      </c>
    </row>
    <row r="16378" spans="1:14" x14ac:dyDescent="0.3">
      <c r="A16378" t="s">
        <v>49318</v>
      </c>
      <c r="B16378" t="s">
        <v>46460</v>
      </c>
      <c r="C16378" t="s">
        <v>49319</v>
      </c>
      <c r="D16378" t="s">
        <v>49320</v>
      </c>
      <c r="E16378" t="s">
        <v>46626</v>
      </c>
      <c r="F16378" s="7">
        <v>32.25</v>
      </c>
      <c r="G16378" t="s">
        <v>46464</v>
      </c>
      <c r="H16378" t="s">
        <v>46465</v>
      </c>
      <c r="I16378" t="s">
        <v>46466</v>
      </c>
      <c r="J16378" s="7">
        <v>14.88</v>
      </c>
      <c r="K16378" s="7">
        <v>17.37</v>
      </c>
      <c r="M16378" t="s">
        <v>36</v>
      </c>
      <c r="N16378" t="str">
        <f>IF(AND(PESQUISA!$B$3&lt;&gt;"",OR(PESQUISA!$B$4="TODAS",B16378=PESQUISA!$B$4),ISNUMBER(SEARCH(PESQUISA!$B$3,D16378))),ROW()-1,"")</f>
        <v/>
      </c>
    </row>
    <row r="16379" spans="1:14" x14ac:dyDescent="0.3">
      <c r="A16379" t="s">
        <v>49321</v>
      </c>
      <c r="B16379" t="s">
        <v>46460</v>
      </c>
      <c r="C16379" t="s">
        <v>49322</v>
      </c>
      <c r="D16379" t="s">
        <v>49323</v>
      </c>
      <c r="E16379" t="s">
        <v>46488</v>
      </c>
      <c r="F16379" s="7">
        <v>30.01</v>
      </c>
      <c r="G16379" t="s">
        <v>46464</v>
      </c>
      <c r="H16379" t="s">
        <v>46465</v>
      </c>
      <c r="I16379" t="s">
        <v>46466</v>
      </c>
      <c r="J16379" s="7">
        <v>14.27</v>
      </c>
      <c r="K16379" s="7">
        <v>15.74</v>
      </c>
      <c r="M16379" t="s">
        <v>36</v>
      </c>
      <c r="N16379" t="str">
        <f>IF(AND(PESQUISA!$B$3&lt;&gt;"",OR(PESQUISA!$B$4="TODAS",B16379=PESQUISA!$B$4),ISNUMBER(SEARCH(PESQUISA!$B$3,D16379))),ROW()-1,"")</f>
        <v/>
      </c>
    </row>
    <row r="16380" spans="1:14" x14ac:dyDescent="0.3">
      <c r="A16380" t="s">
        <v>49324</v>
      </c>
      <c r="B16380" t="s">
        <v>46460</v>
      </c>
      <c r="C16380" t="s">
        <v>49325</v>
      </c>
      <c r="D16380" t="s">
        <v>49326</v>
      </c>
      <c r="E16380" t="s">
        <v>46488</v>
      </c>
      <c r="F16380" s="7">
        <v>35.909999999999997</v>
      </c>
      <c r="G16380" t="s">
        <v>46464</v>
      </c>
      <c r="H16380" t="s">
        <v>46465</v>
      </c>
      <c r="I16380" t="s">
        <v>46466</v>
      </c>
      <c r="J16380" s="7">
        <v>15.82</v>
      </c>
      <c r="K16380" s="7">
        <v>20.09</v>
      </c>
      <c r="M16380" t="s">
        <v>36</v>
      </c>
      <c r="N16380" t="str">
        <f>IF(AND(PESQUISA!$B$3&lt;&gt;"",OR(PESQUISA!$B$4="TODAS",B16380=PESQUISA!$B$4),ISNUMBER(SEARCH(PESQUISA!$B$3,D16380))),ROW()-1,"")</f>
        <v/>
      </c>
    </row>
    <row r="16381" spans="1:14" x14ac:dyDescent="0.3">
      <c r="A16381" t="s">
        <v>49327</v>
      </c>
      <c r="B16381" t="s">
        <v>46460</v>
      </c>
      <c r="C16381" t="s">
        <v>49328</v>
      </c>
      <c r="D16381" t="s">
        <v>49329</v>
      </c>
      <c r="E16381" t="s">
        <v>46488</v>
      </c>
      <c r="F16381" s="7">
        <v>44.6</v>
      </c>
      <c r="G16381" t="s">
        <v>46464</v>
      </c>
      <c r="H16381" t="s">
        <v>46465</v>
      </c>
      <c r="I16381" t="s">
        <v>46466</v>
      </c>
      <c r="J16381" s="7">
        <v>24.51</v>
      </c>
      <c r="K16381" s="7">
        <v>20.09</v>
      </c>
      <c r="M16381" t="s">
        <v>36</v>
      </c>
      <c r="N16381" t="str">
        <f>IF(AND(PESQUISA!$B$3&lt;&gt;"",OR(PESQUISA!$B$4="TODAS",B16381=PESQUISA!$B$4),ISNUMBER(SEARCH(PESQUISA!$B$3,D16381))),ROW()-1,"")</f>
        <v/>
      </c>
    </row>
    <row r="16382" spans="1:14" x14ac:dyDescent="0.3">
      <c r="A16382" t="s">
        <v>49330</v>
      </c>
      <c r="B16382" t="s">
        <v>46460</v>
      </c>
      <c r="C16382" t="s">
        <v>49331</v>
      </c>
      <c r="D16382" t="s">
        <v>49332</v>
      </c>
      <c r="E16382" t="s">
        <v>46488</v>
      </c>
      <c r="F16382" s="7">
        <v>15189.28</v>
      </c>
      <c r="G16382" t="s">
        <v>46464</v>
      </c>
      <c r="H16382" t="s">
        <v>46465</v>
      </c>
      <c r="I16382" t="s">
        <v>46466</v>
      </c>
      <c r="J16382" s="7">
        <v>14972</v>
      </c>
      <c r="K16382" s="7">
        <v>217.28</v>
      </c>
      <c r="M16382" t="s">
        <v>36</v>
      </c>
      <c r="N16382" t="str">
        <f>IF(AND(PESQUISA!$B$3&lt;&gt;"",OR(PESQUISA!$B$4="TODAS",B16382=PESQUISA!$B$4),ISNUMBER(SEARCH(PESQUISA!$B$3,D16382))),ROW()-1,"")</f>
        <v/>
      </c>
    </row>
    <row r="16383" spans="1:14" x14ac:dyDescent="0.3">
      <c r="A16383" t="s">
        <v>49333</v>
      </c>
      <c r="B16383" t="s">
        <v>46460</v>
      </c>
      <c r="C16383" t="s">
        <v>49334</v>
      </c>
      <c r="D16383" t="s">
        <v>49335</v>
      </c>
      <c r="E16383" t="s">
        <v>46488</v>
      </c>
      <c r="F16383" s="7">
        <v>26325.279999999999</v>
      </c>
      <c r="G16383" t="s">
        <v>46464</v>
      </c>
      <c r="H16383" t="s">
        <v>46465</v>
      </c>
      <c r="I16383" t="s">
        <v>46466</v>
      </c>
      <c r="J16383" s="7">
        <v>26108</v>
      </c>
      <c r="K16383" s="7">
        <v>217.28</v>
      </c>
      <c r="M16383" t="s">
        <v>36</v>
      </c>
      <c r="N16383" t="str">
        <f>IF(AND(PESQUISA!$B$3&lt;&gt;"",OR(PESQUISA!$B$4="TODAS",B16383=PESQUISA!$B$4),ISNUMBER(SEARCH(PESQUISA!$B$3,D16383))),ROW()-1,"")</f>
        <v/>
      </c>
    </row>
    <row r="16384" spans="1:14" x14ac:dyDescent="0.3">
      <c r="A16384" t="s">
        <v>49336</v>
      </c>
      <c r="B16384" t="s">
        <v>46460</v>
      </c>
      <c r="C16384" t="s">
        <v>49337</v>
      </c>
      <c r="D16384" t="s">
        <v>49338</v>
      </c>
      <c r="E16384" t="s">
        <v>46488</v>
      </c>
      <c r="F16384" s="7">
        <v>19799.78</v>
      </c>
      <c r="G16384" t="s">
        <v>46464</v>
      </c>
      <c r="H16384" t="s">
        <v>46465</v>
      </c>
      <c r="I16384" t="s">
        <v>46466</v>
      </c>
      <c r="J16384" s="7">
        <v>19582.5</v>
      </c>
      <c r="K16384" s="7">
        <v>217.28</v>
      </c>
      <c r="M16384" t="s">
        <v>36</v>
      </c>
      <c r="N16384" t="str">
        <f>IF(AND(PESQUISA!$B$3&lt;&gt;"",OR(PESQUISA!$B$4="TODAS",B16384=PESQUISA!$B$4),ISNUMBER(SEARCH(PESQUISA!$B$3,D16384))),ROW()-1,"")</f>
        <v/>
      </c>
    </row>
    <row r="16385" spans="1:14" x14ac:dyDescent="0.3">
      <c r="A16385" t="s">
        <v>49339</v>
      </c>
      <c r="B16385" t="s">
        <v>46460</v>
      </c>
      <c r="C16385" t="s">
        <v>49340</v>
      </c>
      <c r="D16385" t="s">
        <v>49341</v>
      </c>
      <c r="E16385" t="s">
        <v>46488</v>
      </c>
      <c r="F16385" s="7">
        <v>33072.6</v>
      </c>
      <c r="G16385" t="s">
        <v>46464</v>
      </c>
      <c r="H16385" t="s">
        <v>46465</v>
      </c>
      <c r="I16385" t="s">
        <v>46466</v>
      </c>
      <c r="J16385" s="7">
        <v>32801</v>
      </c>
      <c r="K16385" s="7">
        <v>271.60000000000002</v>
      </c>
      <c r="M16385" t="s">
        <v>36</v>
      </c>
      <c r="N16385" t="str">
        <f>IF(AND(PESQUISA!$B$3&lt;&gt;"",OR(PESQUISA!$B$4="TODAS",B16385=PESQUISA!$B$4),ISNUMBER(SEARCH(PESQUISA!$B$3,D16385))),ROW()-1,"")</f>
        <v/>
      </c>
    </row>
    <row r="16386" spans="1:14" x14ac:dyDescent="0.3">
      <c r="A16386" t="s">
        <v>49342</v>
      </c>
      <c r="B16386" t="s">
        <v>46460</v>
      </c>
      <c r="C16386" t="s">
        <v>49343</v>
      </c>
      <c r="D16386" t="s">
        <v>49344</v>
      </c>
      <c r="E16386" t="s">
        <v>46488</v>
      </c>
      <c r="F16386" s="7">
        <v>47779.92</v>
      </c>
      <c r="G16386" t="s">
        <v>46464</v>
      </c>
      <c r="H16386" t="s">
        <v>46465</v>
      </c>
      <c r="I16386" t="s">
        <v>46466</v>
      </c>
      <c r="J16386" s="7">
        <v>47454</v>
      </c>
      <c r="K16386" s="7">
        <v>325.92</v>
      </c>
      <c r="M16386" t="s">
        <v>36</v>
      </c>
      <c r="N16386" t="str">
        <f>IF(AND(PESQUISA!$B$3&lt;&gt;"",OR(PESQUISA!$B$4="TODAS",B16386=PESQUISA!$B$4),ISNUMBER(SEARCH(PESQUISA!$B$3,D16386))),ROW()-1,"")</f>
        <v/>
      </c>
    </row>
    <row r="16387" spans="1:14" x14ac:dyDescent="0.3">
      <c r="A16387" t="s">
        <v>49345</v>
      </c>
      <c r="B16387" t="s">
        <v>46460</v>
      </c>
      <c r="C16387" t="s">
        <v>49346</v>
      </c>
      <c r="D16387" t="s">
        <v>49347</v>
      </c>
      <c r="E16387" t="s">
        <v>46488</v>
      </c>
      <c r="F16387" s="7">
        <v>61292.92</v>
      </c>
      <c r="G16387" t="s">
        <v>46464</v>
      </c>
      <c r="H16387" t="s">
        <v>46465</v>
      </c>
      <c r="I16387" t="s">
        <v>46466</v>
      </c>
      <c r="J16387" s="7">
        <v>60967</v>
      </c>
      <c r="K16387" s="7">
        <v>325.92</v>
      </c>
      <c r="M16387" t="s">
        <v>36</v>
      </c>
      <c r="N16387" t="str">
        <f>IF(AND(PESQUISA!$B$3&lt;&gt;"",OR(PESQUISA!$B$4="TODAS",B16387=PESQUISA!$B$4),ISNUMBER(SEARCH(PESQUISA!$B$3,D16387))),ROW()-1,"")</f>
        <v/>
      </c>
    </row>
    <row r="16388" spans="1:14" x14ac:dyDescent="0.3">
      <c r="A16388" t="s">
        <v>49348</v>
      </c>
      <c r="B16388" t="s">
        <v>46460</v>
      </c>
      <c r="C16388" t="s">
        <v>49349</v>
      </c>
      <c r="D16388" t="s">
        <v>49350</v>
      </c>
      <c r="E16388" t="s">
        <v>46626</v>
      </c>
      <c r="F16388" s="7">
        <v>108.35</v>
      </c>
      <c r="G16388" t="s">
        <v>46464</v>
      </c>
      <c r="H16388" t="s">
        <v>46465</v>
      </c>
      <c r="I16388" t="s">
        <v>46466</v>
      </c>
      <c r="J16388" s="7">
        <v>90.25</v>
      </c>
      <c r="K16388" s="7">
        <v>18.100000000000001</v>
      </c>
      <c r="M16388" t="s">
        <v>36</v>
      </c>
      <c r="N16388" t="str">
        <f>IF(AND(PESQUISA!$B$3&lt;&gt;"",OR(PESQUISA!$B$4="TODAS",B16388=PESQUISA!$B$4),ISNUMBER(SEARCH(PESQUISA!$B$3,D16388))),ROW()-1,"")</f>
        <v/>
      </c>
    </row>
    <row r="16389" spans="1:14" x14ac:dyDescent="0.3">
      <c r="A16389" t="s">
        <v>49351</v>
      </c>
      <c r="B16389" t="s">
        <v>46460</v>
      </c>
      <c r="C16389" t="s">
        <v>49352</v>
      </c>
      <c r="D16389" t="s">
        <v>49353</v>
      </c>
      <c r="E16389" t="s">
        <v>46488</v>
      </c>
      <c r="F16389" s="7">
        <v>111.26</v>
      </c>
      <c r="G16389" t="s">
        <v>46464</v>
      </c>
      <c r="H16389" t="s">
        <v>46465</v>
      </c>
      <c r="I16389" t="s">
        <v>46466</v>
      </c>
      <c r="J16389" s="7">
        <v>93.16</v>
      </c>
      <c r="K16389" s="7">
        <v>18.100000000000001</v>
      </c>
      <c r="M16389" t="s">
        <v>36</v>
      </c>
      <c r="N16389" t="str">
        <f>IF(AND(PESQUISA!$B$3&lt;&gt;"",OR(PESQUISA!$B$4="TODAS",B16389=PESQUISA!$B$4),ISNUMBER(SEARCH(PESQUISA!$B$3,D16389))),ROW()-1,"")</f>
        <v/>
      </c>
    </row>
    <row r="16390" spans="1:14" x14ac:dyDescent="0.3">
      <c r="A16390" t="s">
        <v>49354</v>
      </c>
      <c r="B16390" t="s">
        <v>46460</v>
      </c>
      <c r="C16390" t="s">
        <v>49355</v>
      </c>
      <c r="D16390" t="s">
        <v>49356</v>
      </c>
      <c r="E16390" t="s">
        <v>46488</v>
      </c>
      <c r="F16390" s="7">
        <v>163.26</v>
      </c>
      <c r="G16390" t="s">
        <v>46464</v>
      </c>
      <c r="H16390" t="s">
        <v>46465</v>
      </c>
      <c r="I16390" t="s">
        <v>46466</v>
      </c>
      <c r="J16390" s="7">
        <v>145.16</v>
      </c>
      <c r="K16390" s="7">
        <v>18.100000000000001</v>
      </c>
      <c r="M16390" t="s">
        <v>36</v>
      </c>
      <c r="N16390" t="str">
        <f>IF(AND(PESQUISA!$B$3&lt;&gt;"",OR(PESQUISA!$B$4="TODAS",B16390=PESQUISA!$B$4),ISNUMBER(SEARCH(PESQUISA!$B$3,D16390))),ROW()-1,"")</f>
        <v/>
      </c>
    </row>
    <row r="16391" spans="1:14" x14ac:dyDescent="0.3">
      <c r="A16391" t="s">
        <v>49357</v>
      </c>
      <c r="B16391" t="s">
        <v>46460</v>
      </c>
      <c r="C16391" t="s">
        <v>49358</v>
      </c>
      <c r="D16391" t="s">
        <v>49359</v>
      </c>
      <c r="E16391" t="s">
        <v>46626</v>
      </c>
      <c r="F16391" s="7">
        <v>176.49</v>
      </c>
      <c r="G16391" t="s">
        <v>46464</v>
      </c>
      <c r="H16391" t="s">
        <v>46465</v>
      </c>
      <c r="I16391" t="s">
        <v>46466</v>
      </c>
      <c r="J16391" s="7">
        <v>158.38999999999999</v>
      </c>
      <c r="K16391" s="7">
        <v>18.100000000000001</v>
      </c>
      <c r="M16391" t="s">
        <v>36</v>
      </c>
      <c r="N16391" t="str">
        <f>IF(AND(PESQUISA!$B$3&lt;&gt;"",OR(PESQUISA!$B$4="TODAS",B16391=PESQUISA!$B$4),ISNUMBER(SEARCH(PESQUISA!$B$3,D16391))),ROW()-1,"")</f>
        <v/>
      </c>
    </row>
    <row r="16392" spans="1:14" x14ac:dyDescent="0.3">
      <c r="A16392" t="s">
        <v>49360</v>
      </c>
      <c r="B16392" t="s">
        <v>46460</v>
      </c>
      <c r="C16392" t="s">
        <v>49361</v>
      </c>
      <c r="D16392" t="s">
        <v>49362</v>
      </c>
      <c r="E16392" t="s">
        <v>60</v>
      </c>
      <c r="F16392" s="7">
        <v>27.6</v>
      </c>
      <c r="G16392" t="s">
        <v>46464</v>
      </c>
      <c r="H16392" t="s">
        <v>46465</v>
      </c>
      <c r="I16392" t="s">
        <v>46466</v>
      </c>
      <c r="J16392" s="7">
        <v>11.31</v>
      </c>
      <c r="K16392" s="7">
        <v>16.29</v>
      </c>
      <c r="M16392" t="s">
        <v>36</v>
      </c>
      <c r="N16392" t="str">
        <f>IF(AND(PESQUISA!$B$3&lt;&gt;"",OR(PESQUISA!$B$4="TODAS",B16392=PESQUISA!$B$4),ISNUMBER(SEARCH(PESQUISA!$B$3,D16392))),ROW()-1,"")</f>
        <v/>
      </c>
    </row>
    <row r="16393" spans="1:14" x14ac:dyDescent="0.3">
      <c r="A16393" t="s">
        <v>49363</v>
      </c>
      <c r="B16393" t="s">
        <v>46460</v>
      </c>
      <c r="C16393" t="s">
        <v>49364</v>
      </c>
      <c r="D16393" t="s">
        <v>49365</v>
      </c>
      <c r="E16393" t="s">
        <v>60</v>
      </c>
      <c r="F16393" s="7">
        <v>85.85</v>
      </c>
      <c r="G16393" t="s">
        <v>46464</v>
      </c>
      <c r="H16393" t="s">
        <v>46465</v>
      </c>
      <c r="I16393" t="s">
        <v>46466</v>
      </c>
      <c r="J16393" s="7">
        <v>52.18</v>
      </c>
      <c r="K16393" s="7">
        <v>33.67</v>
      </c>
      <c r="M16393" t="s">
        <v>36</v>
      </c>
      <c r="N16393" t="str">
        <f>IF(AND(PESQUISA!$B$3&lt;&gt;"",OR(PESQUISA!$B$4="TODAS",B16393=PESQUISA!$B$4),ISNUMBER(SEARCH(PESQUISA!$B$3,D16393))),ROW()-1,"")</f>
        <v/>
      </c>
    </row>
    <row r="16394" spans="1:14" x14ac:dyDescent="0.3">
      <c r="A16394" t="s">
        <v>49366</v>
      </c>
      <c r="B16394" t="s">
        <v>46460</v>
      </c>
      <c r="C16394" t="s">
        <v>49367</v>
      </c>
      <c r="D16394" t="s">
        <v>49368</v>
      </c>
      <c r="E16394" t="s">
        <v>46488</v>
      </c>
      <c r="F16394" s="7">
        <v>191.29</v>
      </c>
      <c r="G16394" t="s">
        <v>46464</v>
      </c>
      <c r="H16394" t="s">
        <v>46465</v>
      </c>
      <c r="I16394" t="s">
        <v>46466</v>
      </c>
      <c r="J16394" s="7">
        <v>182.61</v>
      </c>
      <c r="K16394" s="7">
        <v>8.68</v>
      </c>
      <c r="M16394" t="s">
        <v>36</v>
      </c>
      <c r="N16394" t="str">
        <f>IF(AND(PESQUISA!$B$3&lt;&gt;"",OR(PESQUISA!$B$4="TODAS",B16394=PESQUISA!$B$4),ISNUMBER(SEARCH(PESQUISA!$B$3,D16394))),ROW()-1,"")</f>
        <v/>
      </c>
    </row>
    <row r="16395" spans="1:14" x14ac:dyDescent="0.3">
      <c r="A16395" t="s">
        <v>49369</v>
      </c>
      <c r="B16395" t="s">
        <v>46460</v>
      </c>
      <c r="C16395" t="s">
        <v>49370</v>
      </c>
      <c r="D16395" t="s">
        <v>49371</v>
      </c>
      <c r="E16395" t="s">
        <v>60</v>
      </c>
      <c r="F16395" s="7">
        <v>16.5</v>
      </c>
      <c r="G16395" t="s">
        <v>46464</v>
      </c>
      <c r="H16395" t="s">
        <v>46465</v>
      </c>
      <c r="I16395" t="s">
        <v>46466</v>
      </c>
      <c r="J16395" s="7">
        <v>3.47</v>
      </c>
      <c r="K16395" s="7">
        <v>13.03</v>
      </c>
      <c r="M16395" t="s">
        <v>36</v>
      </c>
      <c r="N16395" t="str">
        <f>IF(AND(PESQUISA!$B$3&lt;&gt;"",OR(PESQUISA!$B$4="TODAS",B16395=PESQUISA!$B$4),ISNUMBER(SEARCH(PESQUISA!$B$3,D16395))),ROW()-1,"")</f>
        <v/>
      </c>
    </row>
    <row r="16396" spans="1:14" x14ac:dyDescent="0.3">
      <c r="A16396" t="s">
        <v>49372</v>
      </c>
      <c r="B16396" t="s">
        <v>46460</v>
      </c>
      <c r="C16396" t="s">
        <v>49373</v>
      </c>
      <c r="D16396" t="s">
        <v>49374</v>
      </c>
      <c r="E16396" t="s">
        <v>60</v>
      </c>
      <c r="F16396" s="7">
        <v>18.82</v>
      </c>
      <c r="G16396" t="s">
        <v>46464</v>
      </c>
      <c r="H16396" t="s">
        <v>46465</v>
      </c>
      <c r="I16396" t="s">
        <v>46466</v>
      </c>
      <c r="J16396" s="7">
        <v>5.79</v>
      </c>
      <c r="K16396" s="7">
        <v>13.03</v>
      </c>
      <c r="M16396" t="s">
        <v>36</v>
      </c>
      <c r="N16396" t="str">
        <f>IF(AND(PESQUISA!$B$3&lt;&gt;"",OR(PESQUISA!$B$4="TODAS",B16396=PESQUISA!$B$4),ISNUMBER(SEARCH(PESQUISA!$B$3,D16396))),ROW()-1,"")</f>
        <v/>
      </c>
    </row>
    <row r="16397" spans="1:14" x14ac:dyDescent="0.3">
      <c r="A16397" t="s">
        <v>49375</v>
      </c>
      <c r="B16397" t="s">
        <v>46460</v>
      </c>
      <c r="C16397" t="s">
        <v>49376</v>
      </c>
      <c r="D16397" t="s">
        <v>49377</v>
      </c>
      <c r="E16397" t="s">
        <v>46488</v>
      </c>
      <c r="F16397" s="7">
        <v>372.7</v>
      </c>
      <c r="G16397" t="s">
        <v>46464</v>
      </c>
      <c r="H16397" t="s">
        <v>46465</v>
      </c>
      <c r="I16397" t="s">
        <v>46466</v>
      </c>
      <c r="J16397" s="7">
        <v>269.44</v>
      </c>
      <c r="K16397" s="7">
        <v>103.26</v>
      </c>
      <c r="M16397" t="s">
        <v>36</v>
      </c>
      <c r="N16397" t="str">
        <f>IF(AND(PESQUISA!$B$3&lt;&gt;"",OR(PESQUISA!$B$4="TODAS",B16397=PESQUISA!$B$4),ISNUMBER(SEARCH(PESQUISA!$B$3,D16397))),ROW()-1,"")</f>
        <v/>
      </c>
    </row>
    <row r="16398" spans="1:14" x14ac:dyDescent="0.3">
      <c r="A16398" t="s">
        <v>49378</v>
      </c>
      <c r="B16398" t="s">
        <v>46460</v>
      </c>
      <c r="C16398" t="s">
        <v>49379</v>
      </c>
      <c r="D16398" t="s">
        <v>49380</v>
      </c>
      <c r="E16398" t="s">
        <v>46626</v>
      </c>
      <c r="F16398" s="7">
        <v>729.72</v>
      </c>
      <c r="G16398" t="s">
        <v>46464</v>
      </c>
      <c r="H16398" t="s">
        <v>46465</v>
      </c>
      <c r="I16398" t="s">
        <v>46466</v>
      </c>
      <c r="J16398" s="7">
        <v>626.46</v>
      </c>
      <c r="K16398" s="7">
        <v>103.26</v>
      </c>
      <c r="M16398" t="s">
        <v>36</v>
      </c>
      <c r="N16398" t="str">
        <f>IF(AND(PESQUISA!$B$3&lt;&gt;"",OR(PESQUISA!$B$4="TODAS",B16398=PESQUISA!$B$4),ISNUMBER(SEARCH(PESQUISA!$B$3,D16398))),ROW()-1,"")</f>
        <v/>
      </c>
    </row>
    <row r="16399" spans="1:14" x14ac:dyDescent="0.3">
      <c r="A16399" t="s">
        <v>49381</v>
      </c>
      <c r="B16399" t="s">
        <v>46460</v>
      </c>
      <c r="C16399" t="s">
        <v>49382</v>
      </c>
      <c r="D16399" t="s">
        <v>49383</v>
      </c>
      <c r="E16399" t="s">
        <v>46488</v>
      </c>
      <c r="F16399" s="7">
        <v>646.69000000000005</v>
      </c>
      <c r="G16399" t="s">
        <v>46464</v>
      </c>
      <c r="H16399" t="s">
        <v>46465</v>
      </c>
      <c r="I16399" t="s">
        <v>46466</v>
      </c>
      <c r="J16399" s="7">
        <v>515.57000000000005</v>
      </c>
      <c r="K16399" s="7">
        <v>131.12</v>
      </c>
      <c r="M16399" t="s">
        <v>36</v>
      </c>
      <c r="N16399" t="str">
        <f>IF(AND(PESQUISA!$B$3&lt;&gt;"",OR(PESQUISA!$B$4="TODAS",B16399=PESQUISA!$B$4),ISNUMBER(SEARCH(PESQUISA!$B$3,D16399))),ROW()-1,"")</f>
        <v/>
      </c>
    </row>
    <row r="16400" spans="1:14" x14ac:dyDescent="0.3">
      <c r="A16400" t="s">
        <v>49384</v>
      </c>
      <c r="B16400" t="s">
        <v>46460</v>
      </c>
      <c r="C16400" t="s">
        <v>49385</v>
      </c>
      <c r="D16400" t="s">
        <v>49386</v>
      </c>
      <c r="E16400" t="s">
        <v>46626</v>
      </c>
      <c r="F16400" s="7">
        <v>1372.21</v>
      </c>
      <c r="G16400" t="s">
        <v>46464</v>
      </c>
      <c r="H16400" t="s">
        <v>46465</v>
      </c>
      <c r="I16400" t="s">
        <v>46466</v>
      </c>
      <c r="J16400" s="7">
        <v>1241.0899999999999</v>
      </c>
      <c r="K16400" s="7">
        <v>131.12</v>
      </c>
      <c r="M16400" t="s">
        <v>36</v>
      </c>
      <c r="N16400" t="str">
        <f>IF(AND(PESQUISA!$B$3&lt;&gt;"",OR(PESQUISA!$B$4="TODAS",B16400=PESQUISA!$B$4),ISNUMBER(SEARCH(PESQUISA!$B$3,D16400))),ROW()-1,"")</f>
        <v/>
      </c>
    </row>
    <row r="16401" spans="1:14" x14ac:dyDescent="0.3">
      <c r="A16401" t="s">
        <v>49387</v>
      </c>
      <c r="B16401" t="s">
        <v>46460</v>
      </c>
      <c r="C16401" t="s">
        <v>49388</v>
      </c>
      <c r="D16401" t="s">
        <v>49389</v>
      </c>
      <c r="E16401" t="s">
        <v>46488</v>
      </c>
      <c r="F16401" s="7">
        <v>902.83</v>
      </c>
      <c r="G16401" t="s">
        <v>46464</v>
      </c>
      <c r="H16401" t="s">
        <v>46465</v>
      </c>
      <c r="I16401" t="s">
        <v>46466</v>
      </c>
      <c r="J16401" s="7">
        <v>794.85</v>
      </c>
      <c r="K16401" s="7">
        <v>107.98</v>
      </c>
      <c r="M16401" t="s">
        <v>36</v>
      </c>
      <c r="N16401" t="str">
        <f>IF(AND(PESQUISA!$B$3&lt;&gt;"",OR(PESQUISA!$B$4="TODAS",B16401=PESQUISA!$B$4),ISNUMBER(SEARCH(PESQUISA!$B$3,D16401))),ROW()-1,"")</f>
        <v/>
      </c>
    </row>
    <row r="16402" spans="1:14" x14ac:dyDescent="0.3">
      <c r="A16402" t="s">
        <v>49390</v>
      </c>
      <c r="B16402" t="s">
        <v>46460</v>
      </c>
      <c r="C16402" t="s">
        <v>49391</v>
      </c>
      <c r="D16402" t="s">
        <v>49392</v>
      </c>
      <c r="E16402" t="s">
        <v>46488</v>
      </c>
      <c r="F16402" s="7">
        <v>19.739999999999998</v>
      </c>
      <c r="G16402" t="s">
        <v>46464</v>
      </c>
      <c r="H16402" t="s">
        <v>46465</v>
      </c>
      <c r="I16402" t="s">
        <v>46466</v>
      </c>
      <c r="J16402" s="7">
        <v>11.55</v>
      </c>
      <c r="K16402" s="7">
        <v>8.19</v>
      </c>
      <c r="M16402" t="s">
        <v>36</v>
      </c>
      <c r="N16402" t="str">
        <f>IF(AND(PESQUISA!$B$3&lt;&gt;"",OR(PESQUISA!$B$4="TODAS",B16402=PESQUISA!$B$4),ISNUMBER(SEARCH(PESQUISA!$B$3,D16402))),ROW()-1,"")</f>
        <v/>
      </c>
    </row>
    <row r="16403" spans="1:14" x14ac:dyDescent="0.3">
      <c r="A16403" t="s">
        <v>49393</v>
      </c>
      <c r="B16403" t="s">
        <v>46460</v>
      </c>
      <c r="C16403" t="s">
        <v>49394</v>
      </c>
      <c r="D16403" t="s">
        <v>49395</v>
      </c>
      <c r="E16403" t="s">
        <v>46488</v>
      </c>
      <c r="F16403" s="7">
        <v>105.54</v>
      </c>
      <c r="G16403" t="s">
        <v>46464</v>
      </c>
      <c r="H16403" t="s">
        <v>46465</v>
      </c>
      <c r="I16403" t="s">
        <v>46466</v>
      </c>
      <c r="J16403" s="7">
        <v>50.9</v>
      </c>
      <c r="K16403" s="7">
        <v>54.64</v>
      </c>
      <c r="M16403" t="s">
        <v>36</v>
      </c>
      <c r="N16403" t="str">
        <f>IF(AND(PESQUISA!$B$3&lt;&gt;"",OR(PESQUISA!$B$4="TODAS",B16403=PESQUISA!$B$4),ISNUMBER(SEARCH(PESQUISA!$B$3,D16403))),ROW()-1,"")</f>
        <v/>
      </c>
    </row>
    <row r="16404" spans="1:14" x14ac:dyDescent="0.3">
      <c r="A16404" t="s">
        <v>49396</v>
      </c>
      <c r="B16404" t="s">
        <v>46460</v>
      </c>
      <c r="C16404" t="s">
        <v>49397</v>
      </c>
      <c r="D16404" t="s">
        <v>49398</v>
      </c>
      <c r="E16404" t="s">
        <v>46488</v>
      </c>
      <c r="F16404" s="7">
        <v>36.47</v>
      </c>
      <c r="G16404" t="s">
        <v>46464</v>
      </c>
      <c r="H16404" t="s">
        <v>46465</v>
      </c>
      <c r="I16404" t="s">
        <v>46466</v>
      </c>
      <c r="J16404" s="7">
        <v>18.989999999999998</v>
      </c>
      <c r="K16404" s="7">
        <v>17.48</v>
      </c>
      <c r="M16404" t="s">
        <v>36</v>
      </c>
      <c r="N16404" t="str">
        <f>IF(AND(PESQUISA!$B$3&lt;&gt;"",OR(PESQUISA!$B$4="TODAS",B16404=PESQUISA!$B$4),ISNUMBER(SEARCH(PESQUISA!$B$3,D16404))),ROW()-1,"")</f>
        <v/>
      </c>
    </row>
    <row r="16405" spans="1:14" x14ac:dyDescent="0.3">
      <c r="A16405" t="s">
        <v>49399</v>
      </c>
      <c r="B16405" t="s">
        <v>46460</v>
      </c>
      <c r="C16405" t="s">
        <v>49400</v>
      </c>
      <c r="D16405" t="s">
        <v>49401</v>
      </c>
      <c r="E16405" t="s">
        <v>46488</v>
      </c>
      <c r="F16405" s="7">
        <v>27.11</v>
      </c>
      <c r="G16405" t="s">
        <v>46464</v>
      </c>
      <c r="H16405" t="s">
        <v>46465</v>
      </c>
      <c r="I16405" t="s">
        <v>46466</v>
      </c>
      <c r="J16405" s="7">
        <v>9.6300000000000008</v>
      </c>
      <c r="K16405" s="7">
        <v>17.48</v>
      </c>
      <c r="M16405" t="s">
        <v>36</v>
      </c>
      <c r="N16405" t="str">
        <f>IF(AND(PESQUISA!$B$3&lt;&gt;"",OR(PESQUISA!$B$4="TODAS",B16405=PESQUISA!$B$4),ISNUMBER(SEARCH(PESQUISA!$B$3,D16405))),ROW()-1,"")</f>
        <v/>
      </c>
    </row>
    <row r="16406" spans="1:14" x14ac:dyDescent="0.3">
      <c r="A16406" t="s">
        <v>49402</v>
      </c>
      <c r="B16406" t="s">
        <v>46460</v>
      </c>
      <c r="C16406" t="s">
        <v>49403</v>
      </c>
      <c r="D16406" t="s">
        <v>49404</v>
      </c>
      <c r="E16406" t="s">
        <v>46488</v>
      </c>
      <c r="F16406" s="7">
        <v>49.66</v>
      </c>
      <c r="G16406" t="s">
        <v>46464</v>
      </c>
      <c r="H16406" t="s">
        <v>46465</v>
      </c>
      <c r="I16406" t="s">
        <v>46466</v>
      </c>
      <c r="J16406" s="7">
        <v>42.02</v>
      </c>
      <c r="K16406" s="7">
        <v>7.64</v>
      </c>
      <c r="M16406" t="s">
        <v>36</v>
      </c>
      <c r="N16406" t="str">
        <f>IF(AND(PESQUISA!$B$3&lt;&gt;"",OR(PESQUISA!$B$4="TODAS",B16406=PESQUISA!$B$4),ISNUMBER(SEARCH(PESQUISA!$B$3,D16406))),ROW()-1,"")</f>
        <v/>
      </c>
    </row>
    <row r="16407" spans="1:14" x14ac:dyDescent="0.3">
      <c r="A16407" t="s">
        <v>49405</v>
      </c>
      <c r="B16407" t="s">
        <v>46460</v>
      </c>
      <c r="C16407" t="s">
        <v>49406</v>
      </c>
      <c r="D16407" t="s">
        <v>49407</v>
      </c>
      <c r="E16407" t="s">
        <v>46488</v>
      </c>
      <c r="F16407" s="7">
        <v>425.36</v>
      </c>
      <c r="G16407" t="s">
        <v>46464</v>
      </c>
      <c r="H16407" t="s">
        <v>46465</v>
      </c>
      <c r="I16407" t="s">
        <v>46466</v>
      </c>
      <c r="J16407" s="7">
        <v>336.41</v>
      </c>
      <c r="K16407" s="7">
        <v>88.95</v>
      </c>
      <c r="M16407" t="s">
        <v>36</v>
      </c>
      <c r="N16407" t="str">
        <f>IF(AND(PESQUISA!$B$3&lt;&gt;"",OR(PESQUISA!$B$4="TODAS",B16407=PESQUISA!$B$4),ISNUMBER(SEARCH(PESQUISA!$B$3,D16407))),ROW()-1,"")</f>
        <v/>
      </c>
    </row>
    <row r="16408" spans="1:14" x14ac:dyDescent="0.3">
      <c r="A16408" t="s">
        <v>49408</v>
      </c>
      <c r="B16408" t="s">
        <v>46460</v>
      </c>
      <c r="C16408" t="s">
        <v>49409</v>
      </c>
      <c r="D16408" t="s">
        <v>49410</v>
      </c>
      <c r="E16408" t="s">
        <v>46488</v>
      </c>
      <c r="F16408" s="7">
        <v>414.51</v>
      </c>
      <c r="G16408" t="s">
        <v>46464</v>
      </c>
      <c r="H16408" t="s">
        <v>46465</v>
      </c>
      <c r="I16408" t="s">
        <v>46466</v>
      </c>
      <c r="J16408" s="7">
        <v>325.56</v>
      </c>
      <c r="K16408" s="7">
        <v>88.95</v>
      </c>
      <c r="M16408" t="s">
        <v>36</v>
      </c>
      <c r="N16408" t="str">
        <f>IF(AND(PESQUISA!$B$3&lt;&gt;"",OR(PESQUISA!$B$4="TODAS",B16408=PESQUISA!$B$4),ISNUMBER(SEARCH(PESQUISA!$B$3,D16408))),ROW()-1,"")</f>
        <v/>
      </c>
    </row>
    <row r="16409" spans="1:14" x14ac:dyDescent="0.3">
      <c r="A16409" t="s">
        <v>49411</v>
      </c>
      <c r="B16409" t="s">
        <v>46460</v>
      </c>
      <c r="C16409" t="s">
        <v>49412</v>
      </c>
      <c r="D16409" t="s">
        <v>49413</v>
      </c>
      <c r="E16409" t="s">
        <v>46488</v>
      </c>
      <c r="F16409" s="7">
        <v>299.63</v>
      </c>
      <c r="G16409" t="s">
        <v>46464</v>
      </c>
      <c r="H16409" t="s">
        <v>46465</v>
      </c>
      <c r="I16409" t="s">
        <v>46466</v>
      </c>
      <c r="J16409" s="7">
        <v>180.52</v>
      </c>
      <c r="K16409" s="7">
        <v>119.11</v>
      </c>
      <c r="M16409" t="s">
        <v>36</v>
      </c>
      <c r="N16409" t="str">
        <f>IF(AND(PESQUISA!$B$3&lt;&gt;"",OR(PESQUISA!$B$4="TODAS",B16409=PESQUISA!$B$4),ISNUMBER(SEARCH(PESQUISA!$B$3,D16409))),ROW()-1,"")</f>
        <v/>
      </c>
    </row>
    <row r="16410" spans="1:14" x14ac:dyDescent="0.3">
      <c r="A16410" t="s">
        <v>49414</v>
      </c>
      <c r="B16410" t="s">
        <v>46460</v>
      </c>
      <c r="C16410" t="s">
        <v>49415</v>
      </c>
      <c r="D16410" t="s">
        <v>49416</v>
      </c>
      <c r="E16410" t="s">
        <v>46626</v>
      </c>
      <c r="F16410" s="7">
        <v>693.84</v>
      </c>
      <c r="G16410" t="s">
        <v>46464</v>
      </c>
      <c r="H16410" t="s">
        <v>46465</v>
      </c>
      <c r="I16410" t="s">
        <v>46466</v>
      </c>
      <c r="J16410" s="7">
        <v>604.89</v>
      </c>
      <c r="K16410" s="7">
        <v>88.95</v>
      </c>
      <c r="M16410" t="s">
        <v>36</v>
      </c>
      <c r="N16410" t="str">
        <f>IF(AND(PESQUISA!$B$3&lt;&gt;"",OR(PESQUISA!$B$4="TODAS",B16410=PESQUISA!$B$4),ISNUMBER(SEARCH(PESQUISA!$B$3,D16410))),ROW()-1,"")</f>
        <v/>
      </c>
    </row>
    <row r="16411" spans="1:14" x14ac:dyDescent="0.3">
      <c r="A16411" t="s">
        <v>49417</v>
      </c>
      <c r="B16411" t="s">
        <v>46460</v>
      </c>
      <c r="C16411" t="s">
        <v>49418</v>
      </c>
      <c r="D16411" t="s">
        <v>49419</v>
      </c>
      <c r="E16411" t="s">
        <v>35827</v>
      </c>
      <c r="F16411" s="7">
        <v>24.82</v>
      </c>
      <c r="G16411" t="s">
        <v>46464</v>
      </c>
      <c r="H16411" t="s">
        <v>46465</v>
      </c>
      <c r="I16411" t="s">
        <v>46466</v>
      </c>
      <c r="J16411" s="7">
        <v>13.9</v>
      </c>
      <c r="K16411" s="7">
        <v>10.92</v>
      </c>
      <c r="M16411" t="s">
        <v>36</v>
      </c>
      <c r="N16411" t="str">
        <f>IF(AND(PESQUISA!$B$3&lt;&gt;"",OR(PESQUISA!$B$4="TODAS",B16411=PESQUISA!$B$4),ISNUMBER(SEARCH(PESQUISA!$B$3,D16411))),ROW()-1,"")</f>
        <v/>
      </c>
    </row>
    <row r="16412" spans="1:14" x14ac:dyDescent="0.3">
      <c r="A16412" t="s">
        <v>49420</v>
      </c>
      <c r="B16412" t="s">
        <v>46460</v>
      </c>
      <c r="C16412" t="s">
        <v>49421</v>
      </c>
      <c r="D16412" t="s">
        <v>49422</v>
      </c>
      <c r="E16412" t="s">
        <v>46488</v>
      </c>
      <c r="F16412" s="7">
        <v>190.31</v>
      </c>
      <c r="G16412" t="s">
        <v>46464</v>
      </c>
      <c r="H16412" t="s">
        <v>46465</v>
      </c>
      <c r="I16412" t="s">
        <v>46466</v>
      </c>
      <c r="J16412" s="7">
        <v>182.12</v>
      </c>
      <c r="K16412" s="7">
        <v>8.19</v>
      </c>
      <c r="M16412" t="s">
        <v>36</v>
      </c>
      <c r="N16412" t="str">
        <f>IF(AND(PESQUISA!$B$3&lt;&gt;"",OR(PESQUISA!$B$4="TODAS",B16412=PESQUISA!$B$4),ISNUMBER(SEARCH(PESQUISA!$B$3,D16412))),ROW()-1,"")</f>
        <v/>
      </c>
    </row>
    <row r="16413" spans="1:14" x14ac:dyDescent="0.3">
      <c r="A16413" t="s">
        <v>49423</v>
      </c>
      <c r="B16413" t="s">
        <v>46460</v>
      </c>
      <c r="C16413" t="s">
        <v>49424</v>
      </c>
      <c r="D16413" t="s">
        <v>49425</v>
      </c>
      <c r="E16413" t="s">
        <v>46488</v>
      </c>
      <c r="F16413" s="7">
        <v>57.62</v>
      </c>
      <c r="G16413" t="s">
        <v>46464</v>
      </c>
      <c r="H16413" t="s">
        <v>46465</v>
      </c>
      <c r="I16413" t="s">
        <v>46466</v>
      </c>
      <c r="J16413" s="7">
        <v>31.51</v>
      </c>
      <c r="K16413" s="7">
        <v>26.11</v>
      </c>
      <c r="M16413" t="s">
        <v>36</v>
      </c>
      <c r="N16413" t="str">
        <f>IF(AND(PESQUISA!$B$3&lt;&gt;"",OR(PESQUISA!$B$4="TODAS",B16413=PESQUISA!$B$4),ISNUMBER(SEARCH(PESQUISA!$B$3,D16413))),ROW()-1,"")</f>
        <v/>
      </c>
    </row>
    <row r="16414" spans="1:14" x14ac:dyDescent="0.3">
      <c r="A16414" t="s">
        <v>49426</v>
      </c>
      <c r="B16414" t="s">
        <v>46460</v>
      </c>
      <c r="C16414" t="s">
        <v>49427</v>
      </c>
      <c r="D16414" t="s">
        <v>49428</v>
      </c>
      <c r="E16414" t="s">
        <v>46488</v>
      </c>
      <c r="F16414" s="7">
        <v>63.38</v>
      </c>
      <c r="G16414" t="s">
        <v>46464</v>
      </c>
      <c r="H16414" t="s">
        <v>46465</v>
      </c>
      <c r="I16414" t="s">
        <v>46466</v>
      </c>
      <c r="J16414" s="7">
        <v>44.27</v>
      </c>
      <c r="K16414" s="7">
        <v>19.11</v>
      </c>
      <c r="M16414" t="s">
        <v>36</v>
      </c>
      <c r="N16414" t="str">
        <f>IF(AND(PESQUISA!$B$3&lt;&gt;"",OR(PESQUISA!$B$4="TODAS",B16414=PESQUISA!$B$4),ISNUMBER(SEARCH(PESQUISA!$B$3,D16414))),ROW()-1,"")</f>
        <v/>
      </c>
    </row>
    <row r="16415" spans="1:14" x14ac:dyDescent="0.3">
      <c r="A16415" t="s">
        <v>49429</v>
      </c>
      <c r="B16415" t="s">
        <v>46460</v>
      </c>
      <c r="C16415" t="s">
        <v>49430</v>
      </c>
      <c r="D16415" t="s">
        <v>49431</v>
      </c>
      <c r="E16415" t="s">
        <v>46626</v>
      </c>
      <c r="F16415" s="7">
        <v>63.16</v>
      </c>
      <c r="G16415" t="s">
        <v>46464</v>
      </c>
      <c r="H16415" t="s">
        <v>46465</v>
      </c>
      <c r="I16415" t="s">
        <v>46466</v>
      </c>
      <c r="J16415" s="7">
        <v>47.37</v>
      </c>
      <c r="K16415" s="7">
        <v>15.79</v>
      </c>
      <c r="M16415" t="s">
        <v>36</v>
      </c>
      <c r="N16415" t="str">
        <f>IF(AND(PESQUISA!$B$3&lt;&gt;"",OR(PESQUISA!$B$4="TODAS",B16415=PESQUISA!$B$4),ISNUMBER(SEARCH(PESQUISA!$B$3,D16415))),ROW()-1,"")</f>
        <v/>
      </c>
    </row>
    <row r="16416" spans="1:14" x14ac:dyDescent="0.3">
      <c r="A16416" t="s">
        <v>49432</v>
      </c>
      <c r="B16416" t="s">
        <v>46460</v>
      </c>
      <c r="C16416" t="s">
        <v>49433</v>
      </c>
      <c r="D16416" t="s">
        <v>49434</v>
      </c>
      <c r="E16416" t="s">
        <v>46488</v>
      </c>
      <c r="F16416" s="7">
        <v>330.25</v>
      </c>
      <c r="G16416" t="s">
        <v>46464</v>
      </c>
      <c r="H16416" t="s">
        <v>46465</v>
      </c>
      <c r="I16416" t="s">
        <v>46466</v>
      </c>
      <c r="J16416" s="7">
        <v>235.19</v>
      </c>
      <c r="K16416" s="7">
        <v>95.06</v>
      </c>
      <c r="M16416" t="s">
        <v>36</v>
      </c>
      <c r="N16416" t="str">
        <f>IF(AND(PESQUISA!$B$3&lt;&gt;"",OR(PESQUISA!$B$4="TODAS",B16416=PESQUISA!$B$4),ISNUMBER(SEARCH(PESQUISA!$B$3,D16416))),ROW()-1,"")</f>
        <v/>
      </c>
    </row>
    <row r="16417" spans="1:14" x14ac:dyDescent="0.3">
      <c r="A16417" t="s">
        <v>49435</v>
      </c>
      <c r="B16417" t="s">
        <v>46460</v>
      </c>
      <c r="C16417" t="s">
        <v>49436</v>
      </c>
      <c r="D16417" t="s">
        <v>49437</v>
      </c>
      <c r="E16417" t="s">
        <v>46488</v>
      </c>
      <c r="F16417" s="7">
        <v>201.59</v>
      </c>
      <c r="G16417" t="s">
        <v>46464</v>
      </c>
      <c r="H16417" t="s">
        <v>46465</v>
      </c>
      <c r="I16417" t="s">
        <v>46466</v>
      </c>
      <c r="J16417" s="7">
        <v>111.99</v>
      </c>
      <c r="K16417" s="7">
        <v>89.6</v>
      </c>
      <c r="M16417" t="s">
        <v>36</v>
      </c>
      <c r="N16417" t="str">
        <f>IF(AND(PESQUISA!$B$3&lt;&gt;"",OR(PESQUISA!$B$4="TODAS",B16417=PESQUISA!$B$4),ISNUMBER(SEARCH(PESQUISA!$B$3,D16417))),ROW()-1,"")</f>
        <v/>
      </c>
    </row>
    <row r="16418" spans="1:14" x14ac:dyDescent="0.3">
      <c r="A16418" t="s">
        <v>49438</v>
      </c>
      <c r="B16418" t="s">
        <v>46460</v>
      </c>
      <c r="C16418" t="s">
        <v>49439</v>
      </c>
      <c r="D16418" t="s">
        <v>49440</v>
      </c>
      <c r="E16418" t="s">
        <v>46626</v>
      </c>
      <c r="F16418" s="7">
        <v>271.26</v>
      </c>
      <c r="G16418" t="s">
        <v>46464</v>
      </c>
      <c r="H16418" t="s">
        <v>46465</v>
      </c>
      <c r="I16418" t="s">
        <v>46466</v>
      </c>
      <c r="J16418" s="7">
        <v>181.66</v>
      </c>
      <c r="K16418" s="7">
        <v>89.6</v>
      </c>
      <c r="M16418" t="s">
        <v>36</v>
      </c>
      <c r="N16418" t="str">
        <f>IF(AND(PESQUISA!$B$3&lt;&gt;"",OR(PESQUISA!$B$4="TODAS",B16418=PESQUISA!$B$4),ISNUMBER(SEARCH(PESQUISA!$B$3,D16418))),ROW()-1,"")</f>
        <v/>
      </c>
    </row>
    <row r="16419" spans="1:14" x14ac:dyDescent="0.3">
      <c r="A16419" t="s">
        <v>49441</v>
      </c>
      <c r="B16419" t="s">
        <v>46460</v>
      </c>
      <c r="C16419" t="s">
        <v>49442</v>
      </c>
      <c r="D16419" t="s">
        <v>49443</v>
      </c>
      <c r="E16419" t="s">
        <v>46626</v>
      </c>
      <c r="F16419" s="7">
        <v>498.43</v>
      </c>
      <c r="G16419" t="s">
        <v>46464</v>
      </c>
      <c r="H16419" t="s">
        <v>46465</v>
      </c>
      <c r="I16419" t="s">
        <v>46466</v>
      </c>
      <c r="J16419" s="7">
        <v>403.37</v>
      </c>
      <c r="K16419" s="7">
        <v>95.06</v>
      </c>
      <c r="M16419" t="s">
        <v>36</v>
      </c>
      <c r="N16419" t="str">
        <f>IF(AND(PESQUISA!$B$3&lt;&gt;"",OR(PESQUISA!$B$4="TODAS",B16419=PESQUISA!$B$4),ISNUMBER(SEARCH(PESQUISA!$B$3,D16419))),ROW()-1,"")</f>
        <v/>
      </c>
    </row>
    <row r="16420" spans="1:14" x14ac:dyDescent="0.3">
      <c r="A16420" t="s">
        <v>49444</v>
      </c>
      <c r="B16420" t="s">
        <v>46460</v>
      </c>
      <c r="C16420" t="s">
        <v>49445</v>
      </c>
      <c r="D16420" t="s">
        <v>49446</v>
      </c>
      <c r="E16420" t="s">
        <v>33050</v>
      </c>
      <c r="F16420" s="7">
        <v>21.6</v>
      </c>
      <c r="G16420" t="s">
        <v>46464</v>
      </c>
      <c r="H16420" t="s">
        <v>46465</v>
      </c>
      <c r="I16420" t="s">
        <v>46466</v>
      </c>
      <c r="J16420" s="7">
        <v>13.41</v>
      </c>
      <c r="K16420" s="7">
        <v>8.19</v>
      </c>
      <c r="M16420" t="s">
        <v>36</v>
      </c>
      <c r="N16420" t="str">
        <f>IF(AND(PESQUISA!$B$3&lt;&gt;"",OR(PESQUISA!$B$4="TODAS",B16420=PESQUISA!$B$4),ISNUMBER(SEARCH(PESQUISA!$B$3,D16420))),ROW()-1,"")</f>
        <v/>
      </c>
    </row>
    <row r="16421" spans="1:14" x14ac:dyDescent="0.3">
      <c r="A16421" t="s">
        <v>49447</v>
      </c>
      <c r="B16421" t="s">
        <v>46460</v>
      </c>
      <c r="C16421" t="s">
        <v>49448</v>
      </c>
      <c r="D16421" t="s">
        <v>49449</v>
      </c>
      <c r="E16421" t="s">
        <v>46488</v>
      </c>
      <c r="F16421" s="7">
        <v>63.77</v>
      </c>
      <c r="G16421" t="s">
        <v>46464</v>
      </c>
      <c r="H16421" t="s">
        <v>46465</v>
      </c>
      <c r="I16421" t="s">
        <v>46466</v>
      </c>
      <c r="J16421" s="7">
        <v>50.12</v>
      </c>
      <c r="K16421" s="7">
        <v>13.65</v>
      </c>
      <c r="M16421" t="s">
        <v>36</v>
      </c>
      <c r="N16421" t="str">
        <f>IF(AND(PESQUISA!$B$3&lt;&gt;"",OR(PESQUISA!$B$4="TODAS",B16421=PESQUISA!$B$4),ISNUMBER(SEARCH(PESQUISA!$B$3,D16421))),ROW()-1,"")</f>
        <v/>
      </c>
    </row>
    <row r="16422" spans="1:14" x14ac:dyDescent="0.3">
      <c r="A16422" t="s">
        <v>49450</v>
      </c>
      <c r="B16422" t="s">
        <v>46460</v>
      </c>
      <c r="C16422" t="s">
        <v>49451</v>
      </c>
      <c r="D16422" t="s">
        <v>49452</v>
      </c>
      <c r="E16422" t="s">
        <v>46488</v>
      </c>
      <c r="F16422" s="7">
        <v>18.190000000000001</v>
      </c>
      <c r="G16422" t="s">
        <v>46464</v>
      </c>
      <c r="H16422" t="s">
        <v>46465</v>
      </c>
      <c r="I16422" t="s">
        <v>46466</v>
      </c>
      <c r="J16422" s="7">
        <v>4.54</v>
      </c>
      <c r="K16422" s="7">
        <v>13.65</v>
      </c>
      <c r="M16422" t="s">
        <v>36</v>
      </c>
      <c r="N16422" t="str">
        <f>IF(AND(PESQUISA!$B$3&lt;&gt;"",OR(PESQUISA!$B$4="TODAS",B16422=PESQUISA!$B$4),ISNUMBER(SEARCH(PESQUISA!$B$3,D16422))),ROW()-1,"")</f>
        <v/>
      </c>
    </row>
    <row r="16423" spans="1:14" x14ac:dyDescent="0.3">
      <c r="A16423" t="s">
        <v>49453</v>
      </c>
      <c r="B16423" t="s">
        <v>46460</v>
      </c>
      <c r="C16423" t="s">
        <v>49454</v>
      </c>
      <c r="D16423" t="s">
        <v>49455</v>
      </c>
      <c r="E16423" t="s">
        <v>46488</v>
      </c>
      <c r="F16423" s="7">
        <v>185.5</v>
      </c>
      <c r="G16423" t="s">
        <v>46464</v>
      </c>
      <c r="H16423" t="s">
        <v>46465</v>
      </c>
      <c r="I16423" t="s">
        <v>46466</v>
      </c>
      <c r="J16423" s="7">
        <v>165.84</v>
      </c>
      <c r="K16423" s="7">
        <v>19.66</v>
      </c>
      <c r="M16423" t="s">
        <v>36</v>
      </c>
      <c r="N16423" t="str">
        <f>IF(AND(PESQUISA!$B$3&lt;&gt;"",OR(PESQUISA!$B$4="TODAS",B16423=PESQUISA!$B$4),ISNUMBER(SEARCH(PESQUISA!$B$3,D16423))),ROW()-1,"")</f>
        <v/>
      </c>
    </row>
    <row r="16424" spans="1:14" x14ac:dyDescent="0.3">
      <c r="A16424" t="s">
        <v>49456</v>
      </c>
      <c r="B16424" t="s">
        <v>46460</v>
      </c>
      <c r="C16424" t="s">
        <v>49457</v>
      </c>
      <c r="D16424" t="s">
        <v>49458</v>
      </c>
      <c r="E16424" t="s">
        <v>46488</v>
      </c>
      <c r="F16424" s="7">
        <v>32.07</v>
      </c>
      <c r="G16424" t="s">
        <v>46464</v>
      </c>
      <c r="H16424" t="s">
        <v>46465</v>
      </c>
      <c r="I16424" t="s">
        <v>46466</v>
      </c>
      <c r="J16424" s="7">
        <v>12.41</v>
      </c>
      <c r="K16424" s="7">
        <v>19.66</v>
      </c>
      <c r="M16424" t="s">
        <v>36</v>
      </c>
      <c r="N16424" t="str">
        <f>IF(AND(PESQUISA!$B$3&lt;&gt;"",OR(PESQUISA!$B$4="TODAS",B16424=PESQUISA!$B$4),ISNUMBER(SEARCH(PESQUISA!$B$3,D16424))),ROW()-1,"")</f>
        <v/>
      </c>
    </row>
    <row r="16425" spans="1:14" x14ac:dyDescent="0.3">
      <c r="A16425" t="s">
        <v>49459</v>
      </c>
      <c r="B16425" t="s">
        <v>46460</v>
      </c>
      <c r="C16425" t="s">
        <v>49460</v>
      </c>
      <c r="D16425" t="s">
        <v>49461</v>
      </c>
      <c r="E16425" t="s">
        <v>46488</v>
      </c>
      <c r="F16425" s="7">
        <v>28.39</v>
      </c>
      <c r="G16425" t="s">
        <v>46464</v>
      </c>
      <c r="H16425" t="s">
        <v>46465</v>
      </c>
      <c r="I16425" t="s">
        <v>46466</v>
      </c>
      <c r="J16425" s="7">
        <v>8.73</v>
      </c>
      <c r="K16425" s="7">
        <v>19.66</v>
      </c>
      <c r="M16425" t="s">
        <v>36</v>
      </c>
      <c r="N16425" t="str">
        <f>IF(AND(PESQUISA!$B$3&lt;&gt;"",OR(PESQUISA!$B$4="TODAS",B16425=PESQUISA!$B$4),ISNUMBER(SEARCH(PESQUISA!$B$3,D16425))),ROW()-1,"")</f>
        <v/>
      </c>
    </row>
    <row r="16426" spans="1:14" x14ac:dyDescent="0.3">
      <c r="A16426" t="s">
        <v>49462</v>
      </c>
      <c r="B16426" t="s">
        <v>46460</v>
      </c>
      <c r="C16426" t="s">
        <v>49463</v>
      </c>
      <c r="D16426" t="s">
        <v>49464</v>
      </c>
      <c r="E16426" t="s">
        <v>46488</v>
      </c>
      <c r="F16426" s="7">
        <v>64.849999999999994</v>
      </c>
      <c r="G16426" t="s">
        <v>46464</v>
      </c>
      <c r="H16426" t="s">
        <v>46465</v>
      </c>
      <c r="I16426" t="s">
        <v>46466</v>
      </c>
      <c r="J16426" s="7">
        <v>45.19</v>
      </c>
      <c r="K16426" s="7">
        <v>19.66</v>
      </c>
      <c r="M16426" t="s">
        <v>36</v>
      </c>
      <c r="N16426" t="str">
        <f>IF(AND(PESQUISA!$B$3&lt;&gt;"",OR(PESQUISA!$B$4="TODAS",B16426=PESQUISA!$B$4),ISNUMBER(SEARCH(PESQUISA!$B$3,D16426))),ROW()-1,"")</f>
        <v/>
      </c>
    </row>
    <row r="16427" spans="1:14" x14ac:dyDescent="0.3">
      <c r="A16427" t="s">
        <v>49465</v>
      </c>
      <c r="B16427" t="s">
        <v>46460</v>
      </c>
      <c r="C16427" t="s">
        <v>49466</v>
      </c>
      <c r="D16427" t="s">
        <v>49467</v>
      </c>
      <c r="E16427" t="s">
        <v>46626</v>
      </c>
      <c r="F16427" s="7">
        <v>48.96</v>
      </c>
      <c r="G16427" t="s">
        <v>46464</v>
      </c>
      <c r="H16427" t="s">
        <v>46465</v>
      </c>
      <c r="I16427" t="s">
        <v>46466</v>
      </c>
      <c r="J16427" s="7">
        <v>29.3</v>
      </c>
      <c r="K16427" s="7">
        <v>19.66</v>
      </c>
      <c r="M16427" t="s">
        <v>36</v>
      </c>
      <c r="N16427" t="str">
        <f>IF(AND(PESQUISA!$B$3&lt;&gt;"",OR(PESQUISA!$B$4="TODAS",B16427=PESQUISA!$B$4),ISNUMBER(SEARCH(PESQUISA!$B$3,D16427))),ROW()-1,"")</f>
        <v/>
      </c>
    </row>
    <row r="16428" spans="1:14" x14ac:dyDescent="0.3">
      <c r="A16428" t="s">
        <v>49468</v>
      </c>
      <c r="B16428" t="s">
        <v>46460</v>
      </c>
      <c r="C16428" t="s">
        <v>49469</v>
      </c>
      <c r="D16428" t="s">
        <v>49470</v>
      </c>
      <c r="E16428" t="s">
        <v>46488</v>
      </c>
      <c r="F16428" s="7">
        <v>95.15</v>
      </c>
      <c r="G16428" t="s">
        <v>46464</v>
      </c>
      <c r="H16428" t="s">
        <v>46465</v>
      </c>
      <c r="I16428" t="s">
        <v>46466</v>
      </c>
      <c r="J16428" s="7">
        <v>84.23</v>
      </c>
      <c r="K16428" s="7">
        <v>10.92</v>
      </c>
      <c r="M16428" t="s">
        <v>36</v>
      </c>
      <c r="N16428" t="str">
        <f>IF(AND(PESQUISA!$B$3&lt;&gt;"",OR(PESQUISA!$B$4="TODAS",B16428=PESQUISA!$B$4),ISNUMBER(SEARCH(PESQUISA!$B$3,D16428))),ROW()-1,"")</f>
        <v/>
      </c>
    </row>
    <row r="16429" spans="1:14" x14ac:dyDescent="0.3">
      <c r="A16429" t="s">
        <v>49471</v>
      </c>
      <c r="B16429" t="s">
        <v>46460</v>
      </c>
      <c r="C16429" t="s">
        <v>49472</v>
      </c>
      <c r="D16429" t="s">
        <v>49473</v>
      </c>
      <c r="E16429" t="s">
        <v>46626</v>
      </c>
      <c r="F16429" s="7">
        <v>209.74</v>
      </c>
      <c r="G16429" t="s">
        <v>46464</v>
      </c>
      <c r="H16429" t="s">
        <v>46465</v>
      </c>
      <c r="I16429" t="s">
        <v>46466</v>
      </c>
      <c r="J16429" s="7">
        <v>198.82</v>
      </c>
      <c r="K16429" s="7">
        <v>10.92</v>
      </c>
      <c r="M16429" t="s">
        <v>36</v>
      </c>
      <c r="N16429" t="str">
        <f>IF(AND(PESQUISA!$B$3&lt;&gt;"",OR(PESQUISA!$B$4="TODAS",B16429=PESQUISA!$B$4),ISNUMBER(SEARCH(PESQUISA!$B$3,D16429))),ROW()-1,"")</f>
        <v/>
      </c>
    </row>
    <row r="16430" spans="1:14" x14ac:dyDescent="0.3">
      <c r="A16430" t="s">
        <v>49474</v>
      </c>
      <c r="B16430" t="s">
        <v>46460</v>
      </c>
      <c r="C16430" t="s">
        <v>49475</v>
      </c>
      <c r="D16430" t="s">
        <v>49476</v>
      </c>
      <c r="E16430" t="s">
        <v>46626</v>
      </c>
      <c r="F16430" s="7">
        <v>718.08</v>
      </c>
      <c r="G16430" t="s">
        <v>46464</v>
      </c>
      <c r="H16430" t="s">
        <v>46465</v>
      </c>
      <c r="I16430" t="s">
        <v>46466</v>
      </c>
      <c r="J16430" s="7">
        <v>707.16</v>
      </c>
      <c r="K16430" s="7">
        <v>10.92</v>
      </c>
      <c r="M16430" t="s">
        <v>36</v>
      </c>
      <c r="N16430" t="str">
        <f>IF(AND(PESQUISA!$B$3&lt;&gt;"",OR(PESQUISA!$B$4="TODAS",B16430=PESQUISA!$B$4),ISNUMBER(SEARCH(PESQUISA!$B$3,D16430))),ROW()-1,"")</f>
        <v/>
      </c>
    </row>
    <row r="16431" spans="1:14" x14ac:dyDescent="0.3">
      <c r="A16431" t="s">
        <v>49477</v>
      </c>
      <c r="B16431" t="s">
        <v>46460</v>
      </c>
      <c r="C16431" t="s">
        <v>49478</v>
      </c>
      <c r="D16431" t="s">
        <v>49479</v>
      </c>
      <c r="E16431" t="s">
        <v>46488</v>
      </c>
      <c r="F16431" s="7">
        <v>63.41</v>
      </c>
      <c r="G16431" t="s">
        <v>46464</v>
      </c>
      <c r="H16431" t="s">
        <v>46465</v>
      </c>
      <c r="I16431" t="s">
        <v>46466</v>
      </c>
      <c r="J16431" s="7">
        <v>55.22</v>
      </c>
      <c r="K16431" s="7">
        <v>8.19</v>
      </c>
      <c r="M16431" t="s">
        <v>36</v>
      </c>
      <c r="N16431" t="str">
        <f>IF(AND(PESQUISA!$B$3&lt;&gt;"",OR(PESQUISA!$B$4="TODAS",B16431=PESQUISA!$B$4),ISNUMBER(SEARCH(PESQUISA!$B$3,D16431))),ROW()-1,"")</f>
        <v/>
      </c>
    </row>
    <row r="16432" spans="1:14" x14ac:dyDescent="0.3">
      <c r="A16432" t="s">
        <v>49480</v>
      </c>
      <c r="B16432" t="s">
        <v>46460</v>
      </c>
      <c r="C16432" t="s">
        <v>49481</v>
      </c>
      <c r="D16432" t="s">
        <v>49482</v>
      </c>
      <c r="E16432" t="s">
        <v>46626</v>
      </c>
      <c r="F16432" s="7">
        <v>98.45</v>
      </c>
      <c r="G16432" t="s">
        <v>46464</v>
      </c>
      <c r="H16432" t="s">
        <v>46465</v>
      </c>
      <c r="I16432" t="s">
        <v>46466</v>
      </c>
      <c r="J16432" s="7">
        <v>77.150000000000006</v>
      </c>
      <c r="K16432" s="7">
        <v>21.3</v>
      </c>
      <c r="M16432" t="s">
        <v>36</v>
      </c>
      <c r="N16432" t="str">
        <f>IF(AND(PESQUISA!$B$3&lt;&gt;"",OR(PESQUISA!$B$4="TODAS",B16432=PESQUISA!$B$4),ISNUMBER(SEARCH(PESQUISA!$B$3,D16432))),ROW()-1,"")</f>
        <v/>
      </c>
    </row>
    <row r="16433" spans="1:14" x14ac:dyDescent="0.3">
      <c r="A16433" t="s">
        <v>49483</v>
      </c>
      <c r="B16433" t="s">
        <v>46460</v>
      </c>
      <c r="C16433" t="s">
        <v>49484</v>
      </c>
      <c r="D16433" t="s">
        <v>49485</v>
      </c>
      <c r="E16433" t="s">
        <v>46488</v>
      </c>
      <c r="F16433" s="7">
        <v>133.56</v>
      </c>
      <c r="G16433" t="s">
        <v>46464</v>
      </c>
      <c r="H16433" t="s">
        <v>46465</v>
      </c>
      <c r="I16433" t="s">
        <v>46466</v>
      </c>
      <c r="J16433" s="7">
        <v>112.26</v>
      </c>
      <c r="K16433" s="7">
        <v>21.3</v>
      </c>
      <c r="M16433" t="s">
        <v>36</v>
      </c>
      <c r="N16433" t="str">
        <f>IF(AND(PESQUISA!$B$3&lt;&gt;"",OR(PESQUISA!$B$4="TODAS",B16433=PESQUISA!$B$4),ISNUMBER(SEARCH(PESQUISA!$B$3,D16433))),ROW()-1,"")</f>
        <v/>
      </c>
    </row>
    <row r="16434" spans="1:14" x14ac:dyDescent="0.3">
      <c r="A16434" t="s">
        <v>49486</v>
      </c>
      <c r="B16434" t="s">
        <v>46460</v>
      </c>
      <c r="C16434" t="s">
        <v>49487</v>
      </c>
      <c r="D16434" t="s">
        <v>49488</v>
      </c>
      <c r="E16434" t="s">
        <v>46488</v>
      </c>
      <c r="F16434" s="7">
        <v>521.02</v>
      </c>
      <c r="G16434" t="s">
        <v>46464</v>
      </c>
      <c r="H16434" t="s">
        <v>46465</v>
      </c>
      <c r="I16434" t="s">
        <v>46466</v>
      </c>
      <c r="J16434" s="7">
        <v>425.41</v>
      </c>
      <c r="K16434" s="7">
        <v>95.61</v>
      </c>
      <c r="M16434" t="s">
        <v>36</v>
      </c>
      <c r="N16434" t="str">
        <f>IF(AND(PESQUISA!$B$3&lt;&gt;"",OR(PESQUISA!$B$4="TODAS",B16434=PESQUISA!$B$4),ISNUMBER(SEARCH(PESQUISA!$B$3,D16434))),ROW()-1,"")</f>
        <v/>
      </c>
    </row>
    <row r="16435" spans="1:14" x14ac:dyDescent="0.3">
      <c r="A16435" t="s">
        <v>49489</v>
      </c>
      <c r="B16435" t="s">
        <v>46460</v>
      </c>
      <c r="C16435" t="s">
        <v>49490</v>
      </c>
      <c r="D16435" t="s">
        <v>49491</v>
      </c>
      <c r="E16435" t="s">
        <v>46488</v>
      </c>
      <c r="F16435" s="7">
        <v>221.08</v>
      </c>
      <c r="G16435" t="s">
        <v>46464</v>
      </c>
      <c r="H16435" t="s">
        <v>46465</v>
      </c>
      <c r="I16435" t="s">
        <v>46466</v>
      </c>
      <c r="J16435" s="7">
        <v>171.91</v>
      </c>
      <c r="K16435" s="7">
        <v>49.17</v>
      </c>
      <c r="M16435" t="s">
        <v>36</v>
      </c>
      <c r="N16435" t="str">
        <f>IF(AND(PESQUISA!$B$3&lt;&gt;"",OR(PESQUISA!$B$4="TODAS",B16435=PESQUISA!$B$4),ISNUMBER(SEARCH(PESQUISA!$B$3,D16435))),ROW()-1,"")</f>
        <v/>
      </c>
    </row>
    <row r="16436" spans="1:14" x14ac:dyDescent="0.3">
      <c r="A16436" t="s">
        <v>49492</v>
      </c>
      <c r="B16436" t="s">
        <v>46460</v>
      </c>
      <c r="C16436" t="s">
        <v>49493</v>
      </c>
      <c r="D16436" t="s">
        <v>49494</v>
      </c>
      <c r="E16436" t="s">
        <v>46488</v>
      </c>
      <c r="F16436" s="7">
        <v>213.77</v>
      </c>
      <c r="G16436" t="s">
        <v>46464</v>
      </c>
      <c r="H16436" t="s">
        <v>46465</v>
      </c>
      <c r="I16436" t="s">
        <v>46466</v>
      </c>
      <c r="J16436" s="7">
        <v>194.11</v>
      </c>
      <c r="K16436" s="7">
        <v>19.66</v>
      </c>
      <c r="M16436" t="s">
        <v>36</v>
      </c>
      <c r="N16436" t="str">
        <f>IF(AND(PESQUISA!$B$3&lt;&gt;"",OR(PESQUISA!$B$4="TODAS",B16436=PESQUISA!$B$4),ISNUMBER(SEARCH(PESQUISA!$B$3,D16436))),ROW()-1,"")</f>
        <v/>
      </c>
    </row>
    <row r="16437" spans="1:14" x14ac:dyDescent="0.3">
      <c r="A16437" t="s">
        <v>49495</v>
      </c>
      <c r="B16437" t="s">
        <v>46460</v>
      </c>
      <c r="C16437" t="s">
        <v>49496</v>
      </c>
      <c r="D16437" t="s">
        <v>49497</v>
      </c>
      <c r="E16437" t="s">
        <v>46488</v>
      </c>
      <c r="F16437" s="7">
        <v>62.15</v>
      </c>
      <c r="G16437" t="s">
        <v>46464</v>
      </c>
      <c r="H16437" t="s">
        <v>46465</v>
      </c>
      <c r="I16437" t="s">
        <v>46466</v>
      </c>
      <c r="J16437" s="7">
        <v>53.96</v>
      </c>
      <c r="K16437" s="7">
        <v>8.19</v>
      </c>
      <c r="M16437" t="s">
        <v>36</v>
      </c>
      <c r="N16437" t="str">
        <f>IF(AND(PESQUISA!$B$3&lt;&gt;"",OR(PESQUISA!$B$4="TODAS",B16437=PESQUISA!$B$4),ISNUMBER(SEARCH(PESQUISA!$B$3,D16437))),ROW()-1,"")</f>
        <v/>
      </c>
    </row>
    <row r="16438" spans="1:14" x14ac:dyDescent="0.3">
      <c r="A16438" t="s">
        <v>49498</v>
      </c>
      <c r="B16438" t="s">
        <v>46460</v>
      </c>
      <c r="C16438" t="s">
        <v>49499</v>
      </c>
      <c r="D16438" t="s">
        <v>49500</v>
      </c>
      <c r="E16438" t="s">
        <v>46488</v>
      </c>
      <c r="F16438" s="7">
        <v>231.63</v>
      </c>
      <c r="G16438" t="s">
        <v>46464</v>
      </c>
      <c r="H16438" t="s">
        <v>46465</v>
      </c>
      <c r="I16438" t="s">
        <v>46466</v>
      </c>
      <c r="J16438" s="7">
        <v>198.31</v>
      </c>
      <c r="K16438" s="7">
        <v>33.32</v>
      </c>
      <c r="M16438" t="s">
        <v>36</v>
      </c>
      <c r="N16438" t="str">
        <f>IF(AND(PESQUISA!$B$3&lt;&gt;"",OR(PESQUISA!$B$4="TODAS",B16438=PESQUISA!$B$4),ISNUMBER(SEARCH(PESQUISA!$B$3,D16438))),ROW()-1,"")</f>
        <v/>
      </c>
    </row>
    <row r="16439" spans="1:14" x14ac:dyDescent="0.3">
      <c r="A16439" t="s">
        <v>49501</v>
      </c>
      <c r="B16439" t="s">
        <v>46460</v>
      </c>
      <c r="C16439" t="s">
        <v>49502</v>
      </c>
      <c r="D16439" t="s">
        <v>49503</v>
      </c>
      <c r="E16439" t="s">
        <v>46488</v>
      </c>
      <c r="F16439" s="7">
        <v>365.25</v>
      </c>
      <c r="G16439" t="s">
        <v>46464</v>
      </c>
      <c r="H16439" t="s">
        <v>46465</v>
      </c>
      <c r="I16439" t="s">
        <v>46466</v>
      </c>
      <c r="J16439" s="7">
        <v>239.84</v>
      </c>
      <c r="K16439" s="7">
        <v>125.41</v>
      </c>
      <c r="M16439" t="s">
        <v>36</v>
      </c>
      <c r="N16439" t="str">
        <f>IF(AND(PESQUISA!$B$3&lt;&gt;"",OR(PESQUISA!$B$4="TODAS",B16439=PESQUISA!$B$4),ISNUMBER(SEARCH(PESQUISA!$B$3,D16439))),ROW()-1,"")</f>
        <v/>
      </c>
    </row>
    <row r="16440" spans="1:14" x14ac:dyDescent="0.3">
      <c r="A16440" t="s">
        <v>49504</v>
      </c>
      <c r="B16440" t="s">
        <v>46460</v>
      </c>
      <c r="C16440" t="s">
        <v>49505</v>
      </c>
      <c r="D16440" t="s">
        <v>49506</v>
      </c>
      <c r="E16440" t="s">
        <v>46488</v>
      </c>
      <c r="F16440" s="7">
        <v>665.09</v>
      </c>
      <c r="G16440" t="s">
        <v>46464</v>
      </c>
      <c r="H16440" t="s">
        <v>46465</v>
      </c>
      <c r="I16440" t="s">
        <v>46466</v>
      </c>
      <c r="J16440" s="7">
        <v>456.05</v>
      </c>
      <c r="K16440" s="7">
        <v>209.04</v>
      </c>
      <c r="M16440" t="s">
        <v>36</v>
      </c>
      <c r="N16440" t="str">
        <f>IF(AND(PESQUISA!$B$3&lt;&gt;"",OR(PESQUISA!$B$4="TODAS",B16440=PESQUISA!$B$4),ISNUMBER(SEARCH(PESQUISA!$B$3,D16440))),ROW()-1,"")</f>
        <v/>
      </c>
    </row>
    <row r="16441" spans="1:14" x14ac:dyDescent="0.3">
      <c r="A16441" t="s">
        <v>49507</v>
      </c>
      <c r="B16441" t="s">
        <v>46460</v>
      </c>
      <c r="C16441" t="s">
        <v>49508</v>
      </c>
      <c r="D16441" t="s">
        <v>49509</v>
      </c>
      <c r="E16441" t="s">
        <v>46626</v>
      </c>
      <c r="F16441" s="7">
        <v>169.24</v>
      </c>
      <c r="G16441" t="s">
        <v>46464</v>
      </c>
      <c r="H16441" t="s">
        <v>46465</v>
      </c>
      <c r="I16441" t="s">
        <v>46466</v>
      </c>
      <c r="J16441" s="7">
        <v>158.32</v>
      </c>
      <c r="K16441" s="7">
        <v>10.92</v>
      </c>
      <c r="M16441" t="s">
        <v>36</v>
      </c>
      <c r="N16441" t="str">
        <f>IF(AND(PESQUISA!$B$3&lt;&gt;"",OR(PESQUISA!$B$4="TODAS",B16441=PESQUISA!$B$4),ISNUMBER(SEARCH(PESQUISA!$B$3,D16441))),ROW()-1,"")</f>
        <v/>
      </c>
    </row>
    <row r="16442" spans="1:14" x14ac:dyDescent="0.3">
      <c r="A16442" t="s">
        <v>49510</v>
      </c>
      <c r="B16442" t="s">
        <v>46460</v>
      </c>
      <c r="C16442" t="s">
        <v>49511</v>
      </c>
      <c r="D16442" t="s">
        <v>49512</v>
      </c>
      <c r="E16442" t="s">
        <v>46488</v>
      </c>
      <c r="F16442" s="7">
        <v>206.67</v>
      </c>
      <c r="G16442" t="s">
        <v>46464</v>
      </c>
      <c r="H16442" t="s">
        <v>46465</v>
      </c>
      <c r="I16442" t="s">
        <v>46466</v>
      </c>
      <c r="J16442" s="7">
        <v>195.75</v>
      </c>
      <c r="K16442" s="7">
        <v>10.92</v>
      </c>
      <c r="M16442" t="s">
        <v>36</v>
      </c>
      <c r="N16442" t="str">
        <f>IF(AND(PESQUISA!$B$3&lt;&gt;"",OR(PESQUISA!$B$4="TODAS",B16442=PESQUISA!$B$4),ISNUMBER(SEARCH(PESQUISA!$B$3,D16442))),ROW()-1,"")</f>
        <v/>
      </c>
    </row>
    <row r="16443" spans="1:14" x14ac:dyDescent="0.3">
      <c r="A16443" t="s">
        <v>49513</v>
      </c>
      <c r="B16443" t="s">
        <v>46460</v>
      </c>
      <c r="C16443" t="s">
        <v>49514</v>
      </c>
      <c r="D16443" t="s">
        <v>49515</v>
      </c>
      <c r="E16443" t="s">
        <v>46488</v>
      </c>
      <c r="F16443" s="7">
        <v>213.82</v>
      </c>
      <c r="G16443" t="s">
        <v>46464</v>
      </c>
      <c r="H16443" t="s">
        <v>46465</v>
      </c>
      <c r="I16443" t="s">
        <v>46466</v>
      </c>
      <c r="J16443" s="7">
        <v>194.16</v>
      </c>
      <c r="K16443" s="7">
        <v>19.66</v>
      </c>
      <c r="M16443" t="s">
        <v>36</v>
      </c>
      <c r="N16443" t="str">
        <f>IF(AND(PESQUISA!$B$3&lt;&gt;"",OR(PESQUISA!$B$4="TODAS",B16443=PESQUISA!$B$4),ISNUMBER(SEARCH(PESQUISA!$B$3,D16443))),ROW()-1,"")</f>
        <v/>
      </c>
    </row>
    <row r="16444" spans="1:14" x14ac:dyDescent="0.3">
      <c r="A16444" t="s">
        <v>49516</v>
      </c>
      <c r="B16444" t="s">
        <v>46460</v>
      </c>
      <c r="C16444" t="s">
        <v>49517</v>
      </c>
      <c r="D16444" t="s">
        <v>49518</v>
      </c>
      <c r="E16444" t="s">
        <v>46488</v>
      </c>
      <c r="F16444" s="7">
        <v>38.880000000000003</v>
      </c>
      <c r="G16444" t="s">
        <v>46464</v>
      </c>
      <c r="H16444" t="s">
        <v>46465</v>
      </c>
      <c r="I16444" t="s">
        <v>46466</v>
      </c>
      <c r="J16444" s="7">
        <v>19.22</v>
      </c>
      <c r="K16444" s="7">
        <v>19.66</v>
      </c>
      <c r="M16444" t="s">
        <v>36</v>
      </c>
      <c r="N16444" t="str">
        <f>IF(AND(PESQUISA!$B$3&lt;&gt;"",OR(PESQUISA!$B$4="TODAS",B16444=PESQUISA!$B$4),ISNUMBER(SEARCH(PESQUISA!$B$3,D16444))),ROW()-1,"")</f>
        <v/>
      </c>
    </row>
    <row r="16445" spans="1:14" x14ac:dyDescent="0.3">
      <c r="A16445" t="s">
        <v>49519</v>
      </c>
      <c r="B16445" t="s">
        <v>46460</v>
      </c>
      <c r="C16445" t="s">
        <v>49520</v>
      </c>
      <c r="D16445" t="s">
        <v>49521</v>
      </c>
      <c r="E16445" t="s">
        <v>46488</v>
      </c>
      <c r="F16445" s="7">
        <v>56.91</v>
      </c>
      <c r="G16445" t="s">
        <v>46464</v>
      </c>
      <c r="H16445" t="s">
        <v>46465</v>
      </c>
      <c r="I16445" t="s">
        <v>46466</v>
      </c>
      <c r="J16445" s="7">
        <v>37.25</v>
      </c>
      <c r="K16445" s="7">
        <v>19.66</v>
      </c>
      <c r="M16445" t="s">
        <v>36</v>
      </c>
      <c r="N16445" t="str">
        <f>IF(AND(PESQUISA!$B$3&lt;&gt;"",OR(PESQUISA!$B$4="TODAS",B16445=PESQUISA!$B$4),ISNUMBER(SEARCH(PESQUISA!$B$3,D16445))),ROW()-1,"")</f>
        <v/>
      </c>
    </row>
    <row r="16446" spans="1:14" x14ac:dyDescent="0.3">
      <c r="A16446" t="s">
        <v>49522</v>
      </c>
      <c r="B16446" t="s">
        <v>46460</v>
      </c>
      <c r="C16446" t="s">
        <v>49523</v>
      </c>
      <c r="D16446" t="s">
        <v>49524</v>
      </c>
      <c r="E16446" t="s">
        <v>46488</v>
      </c>
      <c r="F16446" s="7">
        <v>45.95</v>
      </c>
      <c r="G16446" t="s">
        <v>46464</v>
      </c>
      <c r="H16446" t="s">
        <v>46465</v>
      </c>
      <c r="I16446" t="s">
        <v>46466</v>
      </c>
      <c r="J16446" s="7">
        <v>33.94</v>
      </c>
      <c r="K16446" s="7">
        <v>12.01</v>
      </c>
      <c r="M16446" t="s">
        <v>36</v>
      </c>
      <c r="N16446" t="str">
        <f>IF(AND(PESQUISA!$B$3&lt;&gt;"",OR(PESQUISA!$B$4="TODAS",B16446=PESQUISA!$B$4),ISNUMBER(SEARCH(PESQUISA!$B$3,D16446))),ROW()-1,"")</f>
        <v/>
      </c>
    </row>
    <row r="16447" spans="1:14" x14ac:dyDescent="0.3">
      <c r="A16447" t="s">
        <v>49525</v>
      </c>
      <c r="B16447" t="s">
        <v>46460</v>
      </c>
      <c r="C16447" t="s">
        <v>49526</v>
      </c>
      <c r="D16447" t="s">
        <v>49527</v>
      </c>
      <c r="E16447" t="s">
        <v>46488</v>
      </c>
      <c r="F16447" s="7">
        <v>299.83</v>
      </c>
      <c r="G16447" t="s">
        <v>46464</v>
      </c>
      <c r="H16447" t="s">
        <v>46465</v>
      </c>
      <c r="I16447" t="s">
        <v>46466</v>
      </c>
      <c r="J16447" s="7">
        <v>278.52999999999997</v>
      </c>
      <c r="K16447" s="7">
        <v>21.3</v>
      </c>
      <c r="M16447" t="s">
        <v>36</v>
      </c>
      <c r="N16447" t="str">
        <f>IF(AND(PESQUISA!$B$3&lt;&gt;"",OR(PESQUISA!$B$4="TODAS",B16447=PESQUISA!$B$4),ISNUMBER(SEARCH(PESQUISA!$B$3,D16447))),ROW()-1,"")</f>
        <v/>
      </c>
    </row>
    <row r="16448" spans="1:14" x14ac:dyDescent="0.3">
      <c r="A16448" t="s">
        <v>49528</v>
      </c>
      <c r="B16448" t="s">
        <v>46460</v>
      </c>
      <c r="C16448" t="s">
        <v>49529</v>
      </c>
      <c r="D16448" t="s">
        <v>49530</v>
      </c>
      <c r="E16448" t="s">
        <v>46488</v>
      </c>
      <c r="F16448" s="7">
        <v>169.54</v>
      </c>
      <c r="G16448" t="s">
        <v>46464</v>
      </c>
      <c r="H16448" t="s">
        <v>46465</v>
      </c>
      <c r="I16448" t="s">
        <v>46466</v>
      </c>
      <c r="J16448" s="7">
        <v>148.24</v>
      </c>
      <c r="K16448" s="7">
        <v>21.3</v>
      </c>
      <c r="M16448" t="s">
        <v>36</v>
      </c>
      <c r="N16448" t="str">
        <f>IF(AND(PESQUISA!$B$3&lt;&gt;"",OR(PESQUISA!$B$4="TODAS",B16448=PESQUISA!$B$4),ISNUMBER(SEARCH(PESQUISA!$B$3,D16448))),ROW()-1,"")</f>
        <v/>
      </c>
    </row>
    <row r="16449" spans="1:14" x14ac:dyDescent="0.3">
      <c r="A16449" t="s">
        <v>49531</v>
      </c>
      <c r="B16449" t="s">
        <v>46460</v>
      </c>
      <c r="C16449" t="s">
        <v>49532</v>
      </c>
      <c r="D16449" t="s">
        <v>49533</v>
      </c>
      <c r="E16449" t="s">
        <v>46488</v>
      </c>
      <c r="F16449" s="7">
        <v>181.14</v>
      </c>
      <c r="G16449" t="s">
        <v>46464</v>
      </c>
      <c r="H16449" t="s">
        <v>46465</v>
      </c>
      <c r="I16449" t="s">
        <v>46466</v>
      </c>
      <c r="J16449" s="7">
        <v>159.84</v>
      </c>
      <c r="K16449" s="7">
        <v>21.3</v>
      </c>
      <c r="M16449" t="s">
        <v>36</v>
      </c>
      <c r="N16449" t="str">
        <f>IF(AND(PESQUISA!$B$3&lt;&gt;"",OR(PESQUISA!$B$4="TODAS",B16449=PESQUISA!$B$4),ISNUMBER(SEARCH(PESQUISA!$B$3,D16449))),ROW()-1,"")</f>
        <v/>
      </c>
    </row>
    <row r="16450" spans="1:14" x14ac:dyDescent="0.3">
      <c r="A16450" t="s">
        <v>49534</v>
      </c>
      <c r="B16450" t="s">
        <v>46460</v>
      </c>
      <c r="C16450" t="s">
        <v>49535</v>
      </c>
      <c r="D16450" t="s">
        <v>49536</v>
      </c>
      <c r="E16450" t="s">
        <v>46488</v>
      </c>
      <c r="F16450" s="7">
        <v>449.27</v>
      </c>
      <c r="G16450" t="s">
        <v>46464</v>
      </c>
      <c r="H16450" t="s">
        <v>46465</v>
      </c>
      <c r="I16450" t="s">
        <v>46466</v>
      </c>
      <c r="J16450" s="7">
        <v>427.97</v>
      </c>
      <c r="K16450" s="7">
        <v>21.3</v>
      </c>
      <c r="M16450" t="s">
        <v>36</v>
      </c>
      <c r="N16450" t="str">
        <f>IF(AND(PESQUISA!$B$3&lt;&gt;"",OR(PESQUISA!$B$4="TODAS",B16450=PESQUISA!$B$4),ISNUMBER(SEARCH(PESQUISA!$B$3,D16450))),ROW()-1,"")</f>
        <v/>
      </c>
    </row>
    <row r="16451" spans="1:14" x14ac:dyDescent="0.3">
      <c r="A16451" t="s">
        <v>49537</v>
      </c>
      <c r="B16451" t="s">
        <v>46460</v>
      </c>
      <c r="C16451" t="s">
        <v>49538</v>
      </c>
      <c r="D16451" t="s">
        <v>49539</v>
      </c>
      <c r="E16451" t="s">
        <v>46488</v>
      </c>
      <c r="F16451" s="7">
        <v>2330.44</v>
      </c>
      <c r="G16451" t="s">
        <v>46464</v>
      </c>
      <c r="H16451" t="s">
        <v>46465</v>
      </c>
      <c r="I16451" t="s">
        <v>46466</v>
      </c>
      <c r="J16451" s="7">
        <v>2303.13</v>
      </c>
      <c r="K16451" s="7">
        <v>27.31</v>
      </c>
      <c r="M16451" t="s">
        <v>36</v>
      </c>
      <c r="N16451" t="str">
        <f>IF(AND(PESQUISA!$B$3&lt;&gt;"",OR(PESQUISA!$B$4="TODAS",B16451=PESQUISA!$B$4),ISNUMBER(SEARCH(PESQUISA!$B$3,D16451))),ROW()-1,"")</f>
        <v/>
      </c>
    </row>
    <row r="16452" spans="1:14" x14ac:dyDescent="0.3">
      <c r="A16452" t="s">
        <v>49540</v>
      </c>
      <c r="B16452" t="s">
        <v>46460</v>
      </c>
      <c r="C16452" t="s">
        <v>49541</v>
      </c>
      <c r="D16452" t="s">
        <v>49542</v>
      </c>
      <c r="E16452" t="s">
        <v>46488</v>
      </c>
      <c r="F16452" s="7">
        <v>162.41</v>
      </c>
      <c r="G16452" t="s">
        <v>46464</v>
      </c>
      <c r="H16452" t="s">
        <v>46465</v>
      </c>
      <c r="I16452" t="s">
        <v>46466</v>
      </c>
      <c r="J16452" s="7">
        <v>135.26</v>
      </c>
      <c r="K16452" s="7">
        <v>27.15</v>
      </c>
      <c r="M16452" t="s">
        <v>36</v>
      </c>
      <c r="N16452" t="str">
        <f>IF(AND(PESQUISA!$B$3&lt;&gt;"",OR(PESQUISA!$B$4="TODAS",B16452=PESQUISA!$B$4),ISNUMBER(SEARCH(PESQUISA!$B$3,D16452))),ROW()-1,"")</f>
        <v/>
      </c>
    </row>
    <row r="16453" spans="1:14" x14ac:dyDescent="0.3">
      <c r="A16453" t="s">
        <v>49543</v>
      </c>
      <c r="B16453" t="s">
        <v>46460</v>
      </c>
      <c r="C16453" t="s">
        <v>49544</v>
      </c>
      <c r="D16453" t="s">
        <v>49545</v>
      </c>
      <c r="E16453" t="s">
        <v>46488</v>
      </c>
      <c r="F16453" s="7">
        <v>52.3</v>
      </c>
      <c r="G16453" t="s">
        <v>46464</v>
      </c>
      <c r="H16453" t="s">
        <v>46465</v>
      </c>
      <c r="I16453" t="s">
        <v>46466</v>
      </c>
      <c r="J16453" s="7">
        <v>24.99</v>
      </c>
      <c r="K16453" s="7">
        <v>27.31</v>
      </c>
      <c r="M16453" t="s">
        <v>36</v>
      </c>
      <c r="N16453" t="str">
        <f>IF(AND(PESQUISA!$B$3&lt;&gt;"",OR(PESQUISA!$B$4="TODAS",B16453=PESQUISA!$B$4),ISNUMBER(SEARCH(PESQUISA!$B$3,D16453))),ROW()-1,"")</f>
        <v/>
      </c>
    </row>
    <row r="16454" spans="1:14" x14ac:dyDescent="0.3">
      <c r="A16454" t="s">
        <v>49546</v>
      </c>
      <c r="B16454" t="s">
        <v>46460</v>
      </c>
      <c r="C16454" t="s">
        <v>49547</v>
      </c>
      <c r="D16454" t="s">
        <v>49548</v>
      </c>
      <c r="E16454" t="s">
        <v>46488</v>
      </c>
      <c r="F16454" s="7">
        <v>154.38</v>
      </c>
      <c r="G16454" t="s">
        <v>46464</v>
      </c>
      <c r="H16454" t="s">
        <v>46465</v>
      </c>
      <c r="I16454" t="s">
        <v>46466</v>
      </c>
      <c r="J16454" s="7">
        <v>127.07</v>
      </c>
      <c r="K16454" s="7">
        <v>27.31</v>
      </c>
      <c r="M16454" t="s">
        <v>36</v>
      </c>
      <c r="N16454" t="str">
        <f>IF(AND(PESQUISA!$B$3&lt;&gt;"",OR(PESQUISA!$B$4="TODAS",B16454=PESQUISA!$B$4),ISNUMBER(SEARCH(PESQUISA!$B$3,D16454))),ROW()-1,"")</f>
        <v/>
      </c>
    </row>
    <row r="16455" spans="1:14" x14ac:dyDescent="0.3">
      <c r="A16455" t="s">
        <v>49549</v>
      </c>
      <c r="B16455" t="s">
        <v>46460</v>
      </c>
      <c r="C16455" t="s">
        <v>49550</v>
      </c>
      <c r="D16455" t="s">
        <v>49551</v>
      </c>
      <c r="E16455" t="s">
        <v>46488</v>
      </c>
      <c r="F16455" s="7">
        <v>57.7</v>
      </c>
      <c r="G16455" t="s">
        <v>46464</v>
      </c>
      <c r="H16455" t="s">
        <v>46465</v>
      </c>
      <c r="I16455" t="s">
        <v>46466</v>
      </c>
      <c r="J16455" s="7">
        <v>36.82</v>
      </c>
      <c r="K16455" s="7">
        <v>20.88</v>
      </c>
      <c r="M16455" t="s">
        <v>36</v>
      </c>
      <c r="N16455" t="str">
        <f>IF(AND(PESQUISA!$B$3&lt;&gt;"",OR(PESQUISA!$B$4="TODAS",B16455=PESQUISA!$B$4),ISNUMBER(SEARCH(PESQUISA!$B$3,D16455))),ROW()-1,"")</f>
        <v/>
      </c>
    </row>
    <row r="16456" spans="1:14" x14ac:dyDescent="0.3">
      <c r="A16456" t="s">
        <v>49552</v>
      </c>
      <c r="B16456" t="s">
        <v>46460</v>
      </c>
      <c r="C16456" t="s">
        <v>49553</v>
      </c>
      <c r="D16456" t="s">
        <v>49554</v>
      </c>
      <c r="E16456" t="s">
        <v>46488</v>
      </c>
      <c r="F16456" s="7">
        <v>76.209999999999994</v>
      </c>
      <c r="G16456" t="s">
        <v>46464</v>
      </c>
      <c r="H16456" t="s">
        <v>46465</v>
      </c>
      <c r="I16456" t="s">
        <v>46466</v>
      </c>
      <c r="J16456" s="7">
        <v>57.1</v>
      </c>
      <c r="K16456" s="7">
        <v>19.11</v>
      </c>
      <c r="M16456" t="s">
        <v>36</v>
      </c>
      <c r="N16456" t="str">
        <f>IF(AND(PESQUISA!$B$3&lt;&gt;"",OR(PESQUISA!$B$4="TODAS",B16456=PESQUISA!$B$4),ISNUMBER(SEARCH(PESQUISA!$B$3,D16456))),ROW()-1,"")</f>
        <v/>
      </c>
    </row>
    <row r="16457" spans="1:14" x14ac:dyDescent="0.3">
      <c r="A16457" t="s">
        <v>49555</v>
      </c>
      <c r="B16457" t="s">
        <v>46460</v>
      </c>
      <c r="C16457" t="s">
        <v>49556</v>
      </c>
      <c r="D16457" t="s">
        <v>49557</v>
      </c>
      <c r="E16457" t="s">
        <v>46488</v>
      </c>
      <c r="F16457" s="7">
        <v>76.44</v>
      </c>
      <c r="G16457" t="s">
        <v>46464</v>
      </c>
      <c r="H16457" t="s">
        <v>46465</v>
      </c>
      <c r="I16457" t="s">
        <v>46466</v>
      </c>
      <c r="J16457" s="7">
        <v>57.33</v>
      </c>
      <c r="K16457" s="7">
        <v>19.11</v>
      </c>
      <c r="M16457" t="s">
        <v>36</v>
      </c>
      <c r="N16457" t="str">
        <f>IF(AND(PESQUISA!$B$3&lt;&gt;"",OR(PESQUISA!$B$4="TODAS",B16457=PESQUISA!$B$4),ISNUMBER(SEARCH(PESQUISA!$B$3,D16457))),ROW()-1,"")</f>
        <v/>
      </c>
    </row>
    <row r="16458" spans="1:14" x14ac:dyDescent="0.3">
      <c r="A16458" t="s">
        <v>49558</v>
      </c>
      <c r="B16458" t="s">
        <v>46460</v>
      </c>
      <c r="C16458" t="s">
        <v>49559</v>
      </c>
      <c r="D16458" t="s">
        <v>49560</v>
      </c>
      <c r="E16458" t="s">
        <v>46626</v>
      </c>
      <c r="F16458" s="7">
        <v>62.18</v>
      </c>
      <c r="G16458" t="s">
        <v>46464</v>
      </c>
      <c r="H16458" t="s">
        <v>46465</v>
      </c>
      <c r="I16458" t="s">
        <v>46466</v>
      </c>
      <c r="J16458" s="7">
        <v>49.93</v>
      </c>
      <c r="K16458" s="7">
        <v>12.25</v>
      </c>
      <c r="M16458" t="s">
        <v>36</v>
      </c>
      <c r="N16458" t="str">
        <f>IF(AND(PESQUISA!$B$3&lt;&gt;"",OR(PESQUISA!$B$4="TODAS",B16458=PESQUISA!$B$4),ISNUMBER(SEARCH(PESQUISA!$B$3,D16458))),ROW()-1,"")</f>
        <v/>
      </c>
    </row>
    <row r="16459" spans="1:14" x14ac:dyDescent="0.3">
      <c r="A16459" t="s">
        <v>49561</v>
      </c>
      <c r="B16459" t="s">
        <v>46460</v>
      </c>
      <c r="C16459" t="s">
        <v>49562</v>
      </c>
      <c r="D16459" t="s">
        <v>49563</v>
      </c>
      <c r="E16459" t="s">
        <v>46488</v>
      </c>
      <c r="F16459" s="7">
        <v>68.239999999999995</v>
      </c>
      <c r="G16459" t="s">
        <v>46464</v>
      </c>
      <c r="H16459" t="s">
        <v>46465</v>
      </c>
      <c r="I16459" t="s">
        <v>46466</v>
      </c>
      <c r="J16459" s="7">
        <v>42.13</v>
      </c>
      <c r="K16459" s="7">
        <v>26.11</v>
      </c>
      <c r="M16459" t="s">
        <v>36</v>
      </c>
      <c r="N16459" t="str">
        <f>IF(AND(PESQUISA!$B$3&lt;&gt;"",OR(PESQUISA!$B$4="TODAS",B16459=PESQUISA!$B$4),ISNUMBER(SEARCH(PESQUISA!$B$3,D16459))),ROW()-1,"")</f>
        <v/>
      </c>
    </row>
    <row r="16460" spans="1:14" x14ac:dyDescent="0.3">
      <c r="A16460" t="s">
        <v>49564</v>
      </c>
      <c r="B16460" t="s">
        <v>46460</v>
      </c>
      <c r="C16460" t="s">
        <v>49565</v>
      </c>
      <c r="D16460" t="s">
        <v>49566</v>
      </c>
      <c r="E16460" t="s">
        <v>46488</v>
      </c>
      <c r="F16460" s="7">
        <v>49.25</v>
      </c>
      <c r="G16460" t="s">
        <v>46464</v>
      </c>
      <c r="H16460" t="s">
        <v>46465</v>
      </c>
      <c r="I16460" t="s">
        <v>46466</v>
      </c>
      <c r="J16460" s="7">
        <v>35.6</v>
      </c>
      <c r="K16460" s="7">
        <v>13.65</v>
      </c>
      <c r="M16460" t="s">
        <v>36</v>
      </c>
      <c r="N16460" t="str">
        <f>IF(AND(PESQUISA!$B$3&lt;&gt;"",OR(PESQUISA!$B$4="TODAS",B16460=PESQUISA!$B$4),ISNUMBER(SEARCH(PESQUISA!$B$3,D16460))),ROW()-1,"")</f>
        <v/>
      </c>
    </row>
    <row r="16461" spans="1:14" x14ac:dyDescent="0.3">
      <c r="A16461" t="s">
        <v>49567</v>
      </c>
      <c r="B16461" t="s">
        <v>46460</v>
      </c>
      <c r="C16461" t="s">
        <v>49568</v>
      </c>
      <c r="D16461" t="s">
        <v>49569</v>
      </c>
      <c r="E16461" t="s">
        <v>46626</v>
      </c>
      <c r="F16461" s="7">
        <v>52.74</v>
      </c>
      <c r="G16461" t="s">
        <v>46464</v>
      </c>
      <c r="H16461" t="s">
        <v>46465</v>
      </c>
      <c r="I16461" t="s">
        <v>46466</v>
      </c>
      <c r="J16461" s="7">
        <v>40.49</v>
      </c>
      <c r="K16461" s="7">
        <v>12.25</v>
      </c>
      <c r="M16461" t="s">
        <v>36</v>
      </c>
      <c r="N16461" t="str">
        <f>IF(AND(PESQUISA!$B$3&lt;&gt;"",OR(PESQUISA!$B$4="TODAS",B16461=PESQUISA!$B$4),ISNUMBER(SEARCH(PESQUISA!$B$3,D16461))),ROW()-1,"")</f>
        <v/>
      </c>
    </row>
    <row r="16462" spans="1:14" x14ac:dyDescent="0.3">
      <c r="A16462" t="s">
        <v>49570</v>
      </c>
      <c r="B16462" t="s">
        <v>46460</v>
      </c>
      <c r="C16462" t="s">
        <v>49571</v>
      </c>
      <c r="D16462" t="s">
        <v>49572</v>
      </c>
      <c r="E16462" t="s">
        <v>46488</v>
      </c>
      <c r="F16462" s="7">
        <v>6916.78</v>
      </c>
      <c r="G16462" t="s">
        <v>46464</v>
      </c>
      <c r="H16462" t="s">
        <v>46465</v>
      </c>
      <c r="I16462" t="s">
        <v>46466</v>
      </c>
      <c r="J16462" s="7">
        <v>6875.81</v>
      </c>
      <c r="K16462" s="7">
        <v>40.97</v>
      </c>
      <c r="M16462" t="s">
        <v>36</v>
      </c>
      <c r="N16462" t="str">
        <f>IF(AND(PESQUISA!$B$3&lt;&gt;"",OR(PESQUISA!$B$4="TODAS",B16462=PESQUISA!$B$4),ISNUMBER(SEARCH(PESQUISA!$B$3,D16462))),ROW()-1,"")</f>
        <v/>
      </c>
    </row>
    <row r="16463" spans="1:14" x14ac:dyDescent="0.3">
      <c r="A16463" t="s">
        <v>49573</v>
      </c>
      <c r="B16463" t="s">
        <v>46460</v>
      </c>
      <c r="C16463" t="s">
        <v>49574</v>
      </c>
      <c r="D16463" t="s">
        <v>49575</v>
      </c>
      <c r="E16463" t="s">
        <v>46488</v>
      </c>
      <c r="F16463" s="7">
        <v>318.5</v>
      </c>
      <c r="G16463" t="s">
        <v>46464</v>
      </c>
      <c r="H16463" t="s">
        <v>46465</v>
      </c>
      <c r="I16463" t="s">
        <v>46466</v>
      </c>
      <c r="J16463" s="7">
        <v>263.86</v>
      </c>
      <c r="K16463" s="7">
        <v>54.64</v>
      </c>
      <c r="M16463" t="s">
        <v>36</v>
      </c>
      <c r="N16463" t="str">
        <f>IF(AND(PESQUISA!$B$3&lt;&gt;"",OR(PESQUISA!$B$4="TODAS",B16463=PESQUISA!$B$4),ISNUMBER(SEARCH(PESQUISA!$B$3,D16463))),ROW()-1,"")</f>
        <v/>
      </c>
    </row>
    <row r="16464" spans="1:14" x14ac:dyDescent="0.3">
      <c r="A16464" t="s">
        <v>49576</v>
      </c>
      <c r="B16464" t="s">
        <v>46460</v>
      </c>
      <c r="C16464" t="s">
        <v>49577</v>
      </c>
      <c r="D16464" t="s">
        <v>49578</v>
      </c>
      <c r="E16464" t="s">
        <v>46488</v>
      </c>
      <c r="F16464" s="7">
        <v>469.02</v>
      </c>
      <c r="G16464" t="s">
        <v>46464</v>
      </c>
      <c r="H16464" t="s">
        <v>46465</v>
      </c>
      <c r="I16464" t="s">
        <v>46466</v>
      </c>
      <c r="J16464" s="7">
        <v>387.07</v>
      </c>
      <c r="K16464" s="7">
        <v>81.95</v>
      </c>
      <c r="M16464" t="s">
        <v>36</v>
      </c>
      <c r="N16464" t="str">
        <f>IF(AND(PESQUISA!$B$3&lt;&gt;"",OR(PESQUISA!$B$4="TODAS",B16464=PESQUISA!$B$4),ISNUMBER(SEARCH(PESQUISA!$B$3,D16464))),ROW()-1,"")</f>
        <v/>
      </c>
    </row>
    <row r="16465" spans="1:14" x14ac:dyDescent="0.3">
      <c r="A16465" t="s">
        <v>49579</v>
      </c>
      <c r="B16465" t="s">
        <v>46460</v>
      </c>
      <c r="C16465" t="s">
        <v>49580</v>
      </c>
      <c r="D16465" t="s">
        <v>49581</v>
      </c>
      <c r="E16465" t="s">
        <v>46488</v>
      </c>
      <c r="F16465" s="7">
        <v>297.89999999999998</v>
      </c>
      <c r="G16465" t="s">
        <v>46464</v>
      </c>
      <c r="H16465" t="s">
        <v>46465</v>
      </c>
      <c r="I16465" t="s">
        <v>46466</v>
      </c>
      <c r="J16465" s="7">
        <v>254.2</v>
      </c>
      <c r="K16465" s="7">
        <v>43.7</v>
      </c>
      <c r="M16465" t="s">
        <v>36</v>
      </c>
      <c r="N16465" t="str">
        <f>IF(AND(PESQUISA!$B$3&lt;&gt;"",OR(PESQUISA!$B$4="TODAS",B16465=PESQUISA!$B$4),ISNUMBER(SEARCH(PESQUISA!$B$3,D16465))),ROW()-1,"")</f>
        <v/>
      </c>
    </row>
    <row r="16466" spans="1:14" x14ac:dyDescent="0.3">
      <c r="A16466" t="s">
        <v>49582</v>
      </c>
      <c r="B16466" t="s">
        <v>46460</v>
      </c>
      <c r="C16466" t="s">
        <v>49583</v>
      </c>
      <c r="D16466" t="s">
        <v>49584</v>
      </c>
      <c r="E16466" t="s">
        <v>46488</v>
      </c>
      <c r="F16466" s="7">
        <v>927.25</v>
      </c>
      <c r="G16466" t="s">
        <v>46464</v>
      </c>
      <c r="H16466" t="s">
        <v>46465</v>
      </c>
      <c r="I16466" t="s">
        <v>46466</v>
      </c>
      <c r="J16466" s="7">
        <v>822.68</v>
      </c>
      <c r="K16466" s="7">
        <v>104.57</v>
      </c>
      <c r="M16466" t="s">
        <v>36</v>
      </c>
      <c r="N16466" t="str">
        <f>IF(AND(PESQUISA!$B$3&lt;&gt;"",OR(PESQUISA!$B$4="TODAS",B16466=PESQUISA!$B$4),ISNUMBER(SEARCH(PESQUISA!$B$3,D16466))),ROW()-1,"")</f>
        <v/>
      </c>
    </row>
    <row r="16467" spans="1:14" x14ac:dyDescent="0.3">
      <c r="A16467" t="s">
        <v>49585</v>
      </c>
      <c r="B16467" t="s">
        <v>46460</v>
      </c>
      <c r="C16467" t="s">
        <v>49586</v>
      </c>
      <c r="D16467" t="s">
        <v>49587</v>
      </c>
      <c r="E16467" t="s">
        <v>46488</v>
      </c>
      <c r="F16467" s="7">
        <v>631.12</v>
      </c>
      <c r="G16467" t="s">
        <v>46464</v>
      </c>
      <c r="H16467" t="s">
        <v>46465</v>
      </c>
      <c r="I16467" t="s">
        <v>46466</v>
      </c>
      <c r="J16467" s="7">
        <v>532.55999999999995</v>
      </c>
      <c r="K16467" s="7">
        <v>98.56</v>
      </c>
      <c r="M16467" t="s">
        <v>36</v>
      </c>
      <c r="N16467" t="str">
        <f>IF(AND(PESQUISA!$B$3&lt;&gt;"",OR(PESQUISA!$B$4="TODAS",B16467=PESQUISA!$B$4),ISNUMBER(SEARCH(PESQUISA!$B$3,D16467))),ROW()-1,"")</f>
        <v/>
      </c>
    </row>
    <row r="16468" spans="1:14" x14ac:dyDescent="0.3">
      <c r="A16468" t="s">
        <v>49588</v>
      </c>
      <c r="B16468" t="s">
        <v>46460</v>
      </c>
      <c r="C16468" t="s">
        <v>49589</v>
      </c>
      <c r="D16468" t="s">
        <v>49590</v>
      </c>
      <c r="E16468" t="s">
        <v>46488</v>
      </c>
      <c r="F16468" s="7">
        <v>109.36</v>
      </c>
      <c r="G16468" t="s">
        <v>46464</v>
      </c>
      <c r="H16468" t="s">
        <v>46465</v>
      </c>
      <c r="I16468" t="s">
        <v>46466</v>
      </c>
      <c r="J16468" s="7">
        <v>98.44</v>
      </c>
      <c r="K16468" s="7">
        <v>10.92</v>
      </c>
      <c r="M16468" t="s">
        <v>36</v>
      </c>
      <c r="N16468" t="str">
        <f>IF(AND(PESQUISA!$B$3&lt;&gt;"",OR(PESQUISA!$B$4="TODAS",B16468=PESQUISA!$B$4),ISNUMBER(SEARCH(PESQUISA!$B$3,D16468))),ROW()-1,"")</f>
        <v/>
      </c>
    </row>
    <row r="16469" spans="1:14" x14ac:dyDescent="0.3">
      <c r="A16469" t="s">
        <v>49591</v>
      </c>
      <c r="B16469" t="s">
        <v>46460</v>
      </c>
      <c r="C16469" t="s">
        <v>49592</v>
      </c>
      <c r="D16469" t="s">
        <v>49593</v>
      </c>
      <c r="E16469" t="s">
        <v>46488</v>
      </c>
      <c r="F16469" s="7">
        <v>93.81</v>
      </c>
      <c r="G16469" t="s">
        <v>46464</v>
      </c>
      <c r="H16469" t="s">
        <v>46465</v>
      </c>
      <c r="I16469" t="s">
        <v>46466</v>
      </c>
      <c r="J16469" s="7">
        <v>82.89</v>
      </c>
      <c r="K16469" s="7">
        <v>10.92</v>
      </c>
      <c r="M16469" t="s">
        <v>36</v>
      </c>
      <c r="N16469" t="str">
        <f>IF(AND(PESQUISA!$B$3&lt;&gt;"",OR(PESQUISA!$B$4="TODAS",B16469=PESQUISA!$B$4),ISNUMBER(SEARCH(PESQUISA!$B$3,D16469))),ROW()-1,"")</f>
        <v/>
      </c>
    </row>
    <row r="16470" spans="1:14" x14ac:dyDescent="0.3">
      <c r="A16470" t="s">
        <v>49594</v>
      </c>
      <c r="B16470" t="s">
        <v>46460</v>
      </c>
      <c r="C16470" t="s">
        <v>49595</v>
      </c>
      <c r="D16470" t="s">
        <v>49596</v>
      </c>
      <c r="E16470" t="s">
        <v>46626</v>
      </c>
      <c r="F16470" s="7">
        <v>204.7</v>
      </c>
      <c r="G16470" t="s">
        <v>46464</v>
      </c>
      <c r="H16470" t="s">
        <v>46465</v>
      </c>
      <c r="I16470" t="s">
        <v>46466</v>
      </c>
      <c r="J16470" s="7">
        <v>185.04</v>
      </c>
      <c r="K16470" s="7">
        <v>19.66</v>
      </c>
      <c r="M16470" t="s">
        <v>36</v>
      </c>
      <c r="N16470" t="str">
        <f>IF(AND(PESQUISA!$B$3&lt;&gt;"",OR(PESQUISA!$B$4="TODAS",B16470=PESQUISA!$B$4),ISNUMBER(SEARCH(PESQUISA!$B$3,D16470))),ROW()-1,"")</f>
        <v/>
      </c>
    </row>
    <row r="16471" spans="1:14" x14ac:dyDescent="0.3">
      <c r="A16471" t="s">
        <v>49597</v>
      </c>
      <c r="B16471" t="s">
        <v>46460</v>
      </c>
      <c r="C16471" t="s">
        <v>49598</v>
      </c>
      <c r="D16471" t="s">
        <v>49599</v>
      </c>
      <c r="E16471" t="s">
        <v>46488</v>
      </c>
      <c r="F16471" s="7">
        <v>34.07</v>
      </c>
      <c r="G16471" t="s">
        <v>46464</v>
      </c>
      <c r="H16471" t="s">
        <v>46465</v>
      </c>
      <c r="I16471" t="s">
        <v>46466</v>
      </c>
      <c r="J16471" s="7">
        <v>14.41</v>
      </c>
      <c r="K16471" s="7">
        <v>19.66</v>
      </c>
      <c r="M16471" t="s">
        <v>36</v>
      </c>
      <c r="N16471" t="str">
        <f>IF(AND(PESQUISA!$B$3&lt;&gt;"",OR(PESQUISA!$B$4="TODAS",B16471=PESQUISA!$B$4),ISNUMBER(SEARCH(PESQUISA!$B$3,D16471))),ROW()-1,"")</f>
        <v/>
      </c>
    </row>
    <row r="16472" spans="1:14" x14ac:dyDescent="0.3">
      <c r="A16472" t="s">
        <v>49600</v>
      </c>
      <c r="B16472" t="s">
        <v>46460</v>
      </c>
      <c r="C16472" t="s">
        <v>49601</v>
      </c>
      <c r="D16472" t="s">
        <v>49602</v>
      </c>
      <c r="E16472" t="s">
        <v>46488</v>
      </c>
      <c r="F16472" s="7">
        <v>23.98</v>
      </c>
      <c r="G16472" t="s">
        <v>46464</v>
      </c>
      <c r="H16472" t="s">
        <v>46465</v>
      </c>
      <c r="I16472" t="s">
        <v>46466</v>
      </c>
      <c r="J16472" s="7">
        <v>10.33</v>
      </c>
      <c r="K16472" s="7">
        <v>13.65</v>
      </c>
      <c r="M16472" t="s">
        <v>36</v>
      </c>
      <c r="N16472" t="str">
        <f>IF(AND(PESQUISA!$B$3&lt;&gt;"",OR(PESQUISA!$B$4="TODAS",B16472=PESQUISA!$B$4),ISNUMBER(SEARCH(PESQUISA!$B$3,D16472))),ROW()-1,"")</f>
        <v/>
      </c>
    </row>
    <row r="16473" spans="1:14" x14ac:dyDescent="0.3">
      <c r="A16473" t="s">
        <v>49603</v>
      </c>
      <c r="B16473" t="s">
        <v>46460</v>
      </c>
      <c r="C16473" t="s">
        <v>49604</v>
      </c>
      <c r="D16473" t="s">
        <v>49605</v>
      </c>
      <c r="E16473" t="s">
        <v>46488</v>
      </c>
      <c r="F16473" s="7">
        <v>35.270000000000003</v>
      </c>
      <c r="G16473" t="s">
        <v>46464</v>
      </c>
      <c r="H16473" t="s">
        <v>46465</v>
      </c>
      <c r="I16473" t="s">
        <v>46466</v>
      </c>
      <c r="J16473" s="7">
        <v>27.08</v>
      </c>
      <c r="K16473" s="7">
        <v>8.19</v>
      </c>
      <c r="M16473" t="s">
        <v>36</v>
      </c>
      <c r="N16473" t="str">
        <f>IF(AND(PESQUISA!$B$3&lt;&gt;"",OR(PESQUISA!$B$4="TODAS",B16473=PESQUISA!$B$4),ISNUMBER(SEARCH(PESQUISA!$B$3,D16473))),ROW()-1,"")</f>
        <v/>
      </c>
    </row>
    <row r="16474" spans="1:14" x14ac:dyDescent="0.3">
      <c r="A16474" t="s">
        <v>49606</v>
      </c>
      <c r="B16474" t="s">
        <v>46460</v>
      </c>
      <c r="C16474" t="s">
        <v>49607</v>
      </c>
      <c r="D16474" t="s">
        <v>49608</v>
      </c>
      <c r="E16474" t="s">
        <v>46488</v>
      </c>
      <c r="F16474" s="7">
        <v>41.51</v>
      </c>
      <c r="G16474" t="s">
        <v>46464</v>
      </c>
      <c r="H16474" t="s">
        <v>46465</v>
      </c>
      <c r="I16474" t="s">
        <v>46466</v>
      </c>
      <c r="J16474" s="7">
        <v>39</v>
      </c>
      <c r="K16474" s="7">
        <v>2.5099999999999998</v>
      </c>
      <c r="M16474" t="s">
        <v>36</v>
      </c>
      <c r="N16474" t="str">
        <f>IF(AND(PESQUISA!$B$3&lt;&gt;"",OR(PESQUISA!$B$4="TODAS",B16474=PESQUISA!$B$4),ISNUMBER(SEARCH(PESQUISA!$B$3,D16474))),ROW()-1,"")</f>
        <v/>
      </c>
    </row>
    <row r="16475" spans="1:14" x14ac:dyDescent="0.3">
      <c r="A16475" t="s">
        <v>49609</v>
      </c>
      <c r="B16475" t="s">
        <v>46460</v>
      </c>
      <c r="C16475" t="s">
        <v>49610</v>
      </c>
      <c r="D16475" t="s">
        <v>49611</v>
      </c>
      <c r="E16475" t="s">
        <v>46488</v>
      </c>
      <c r="F16475" s="7">
        <v>84.2</v>
      </c>
      <c r="G16475" t="s">
        <v>46464</v>
      </c>
      <c r="H16475" t="s">
        <v>46465</v>
      </c>
      <c r="I16475" t="s">
        <v>46466</v>
      </c>
      <c r="J16475" s="7">
        <v>29.94</v>
      </c>
      <c r="K16475" s="7">
        <v>54.26</v>
      </c>
      <c r="M16475" t="s">
        <v>36</v>
      </c>
      <c r="N16475" t="str">
        <f>IF(AND(PESQUISA!$B$3&lt;&gt;"",OR(PESQUISA!$B$4="TODAS",B16475=PESQUISA!$B$4),ISNUMBER(SEARCH(PESQUISA!$B$3,D16475))),ROW()-1,"")</f>
        <v/>
      </c>
    </row>
    <row r="16476" spans="1:14" x14ac:dyDescent="0.3">
      <c r="A16476" t="s">
        <v>49612</v>
      </c>
      <c r="B16476" t="s">
        <v>46460</v>
      </c>
      <c r="C16476" t="s">
        <v>49613</v>
      </c>
      <c r="D16476" t="s">
        <v>49614</v>
      </c>
      <c r="E16476" t="s">
        <v>46488</v>
      </c>
      <c r="F16476" s="7">
        <v>59.62</v>
      </c>
      <c r="G16476" t="s">
        <v>46464</v>
      </c>
      <c r="H16476" t="s">
        <v>46465</v>
      </c>
      <c r="I16476" t="s">
        <v>46466</v>
      </c>
      <c r="J16476" s="7">
        <v>30.12</v>
      </c>
      <c r="K16476" s="7">
        <v>29.5</v>
      </c>
      <c r="M16476" t="s">
        <v>36</v>
      </c>
      <c r="N16476" t="str">
        <f>IF(AND(PESQUISA!$B$3&lt;&gt;"",OR(PESQUISA!$B$4="TODAS",B16476=PESQUISA!$B$4),ISNUMBER(SEARCH(PESQUISA!$B$3,D16476))),ROW()-1,"")</f>
        <v/>
      </c>
    </row>
    <row r="16477" spans="1:14" x14ac:dyDescent="0.3">
      <c r="A16477" t="s">
        <v>49615</v>
      </c>
      <c r="B16477" t="s">
        <v>46460</v>
      </c>
      <c r="C16477" t="s">
        <v>49616</v>
      </c>
      <c r="D16477" t="s">
        <v>49617</v>
      </c>
      <c r="E16477" t="s">
        <v>46488</v>
      </c>
      <c r="F16477" s="7">
        <v>71.48</v>
      </c>
      <c r="G16477" t="s">
        <v>46464</v>
      </c>
      <c r="H16477" t="s">
        <v>46465</v>
      </c>
      <c r="I16477" t="s">
        <v>46466</v>
      </c>
      <c r="J16477" s="7">
        <v>41.98</v>
      </c>
      <c r="K16477" s="7">
        <v>29.5</v>
      </c>
      <c r="M16477" t="s">
        <v>36</v>
      </c>
      <c r="N16477" t="str">
        <f>IF(AND(PESQUISA!$B$3&lt;&gt;"",OR(PESQUISA!$B$4="TODAS",B16477=PESQUISA!$B$4),ISNUMBER(SEARCH(PESQUISA!$B$3,D16477))),ROW()-1,"")</f>
        <v/>
      </c>
    </row>
    <row r="16478" spans="1:14" x14ac:dyDescent="0.3">
      <c r="A16478" t="s">
        <v>49618</v>
      </c>
      <c r="B16478" t="s">
        <v>46460</v>
      </c>
      <c r="C16478" t="s">
        <v>49619</v>
      </c>
      <c r="D16478" t="s">
        <v>49620</v>
      </c>
      <c r="E16478" t="s">
        <v>46488</v>
      </c>
      <c r="F16478" s="7">
        <v>89.97</v>
      </c>
      <c r="G16478" t="s">
        <v>46464</v>
      </c>
      <c r="H16478" t="s">
        <v>46465</v>
      </c>
      <c r="I16478" t="s">
        <v>46466</v>
      </c>
      <c r="J16478" s="7">
        <v>60.47</v>
      </c>
      <c r="K16478" s="7">
        <v>29.5</v>
      </c>
      <c r="M16478" t="s">
        <v>36</v>
      </c>
      <c r="N16478" t="str">
        <f>IF(AND(PESQUISA!$B$3&lt;&gt;"",OR(PESQUISA!$B$4="TODAS",B16478=PESQUISA!$B$4),ISNUMBER(SEARCH(PESQUISA!$B$3,D16478))),ROW()-1,"")</f>
        <v/>
      </c>
    </row>
    <row r="16479" spans="1:14" x14ac:dyDescent="0.3">
      <c r="A16479" t="s">
        <v>49621</v>
      </c>
      <c r="B16479" t="s">
        <v>46460</v>
      </c>
      <c r="C16479" t="s">
        <v>49622</v>
      </c>
      <c r="D16479" t="s">
        <v>49623</v>
      </c>
      <c r="E16479" t="s">
        <v>46488</v>
      </c>
      <c r="F16479" s="7">
        <v>135.41999999999999</v>
      </c>
      <c r="G16479" t="s">
        <v>46464</v>
      </c>
      <c r="H16479" t="s">
        <v>46465</v>
      </c>
      <c r="I16479" t="s">
        <v>46466</v>
      </c>
      <c r="J16479" s="7">
        <v>88.99</v>
      </c>
      <c r="K16479" s="7">
        <v>46.43</v>
      </c>
      <c r="M16479" t="s">
        <v>36</v>
      </c>
      <c r="N16479" t="str">
        <f>IF(AND(PESQUISA!$B$3&lt;&gt;"",OR(PESQUISA!$B$4="TODAS",B16479=PESQUISA!$B$4),ISNUMBER(SEARCH(PESQUISA!$B$3,D16479))),ROW()-1,"")</f>
        <v/>
      </c>
    </row>
    <row r="16480" spans="1:14" x14ac:dyDescent="0.3">
      <c r="A16480" t="s">
        <v>49624</v>
      </c>
      <c r="B16480" t="s">
        <v>46460</v>
      </c>
      <c r="C16480" t="s">
        <v>49625</v>
      </c>
      <c r="D16480" t="s">
        <v>49626</v>
      </c>
      <c r="E16480" t="s">
        <v>46488</v>
      </c>
      <c r="F16480" s="7">
        <v>147.44999999999999</v>
      </c>
      <c r="G16480" t="s">
        <v>46464</v>
      </c>
      <c r="H16480" t="s">
        <v>46465</v>
      </c>
      <c r="I16480" t="s">
        <v>46466</v>
      </c>
      <c r="J16480" s="7">
        <v>101.02</v>
      </c>
      <c r="K16480" s="7">
        <v>46.43</v>
      </c>
      <c r="M16480" t="s">
        <v>36</v>
      </c>
      <c r="N16480" t="str">
        <f>IF(AND(PESQUISA!$B$3&lt;&gt;"",OR(PESQUISA!$B$4="TODAS",B16480=PESQUISA!$B$4),ISNUMBER(SEARCH(PESQUISA!$B$3,D16480))),ROW()-1,"")</f>
        <v/>
      </c>
    </row>
    <row r="16481" spans="1:14" x14ac:dyDescent="0.3">
      <c r="A16481" t="s">
        <v>49627</v>
      </c>
      <c r="B16481" t="s">
        <v>46460</v>
      </c>
      <c r="C16481" t="s">
        <v>49628</v>
      </c>
      <c r="D16481" t="s">
        <v>49629</v>
      </c>
      <c r="E16481" t="s">
        <v>46488</v>
      </c>
      <c r="F16481" s="7">
        <v>222.79</v>
      </c>
      <c r="G16481" t="s">
        <v>46464</v>
      </c>
      <c r="H16481" t="s">
        <v>46465</v>
      </c>
      <c r="I16481" t="s">
        <v>46466</v>
      </c>
      <c r="J16481" s="7">
        <v>176.36</v>
      </c>
      <c r="K16481" s="7">
        <v>46.43</v>
      </c>
      <c r="M16481" t="s">
        <v>36</v>
      </c>
      <c r="N16481" t="str">
        <f>IF(AND(PESQUISA!$B$3&lt;&gt;"",OR(PESQUISA!$B$4="TODAS",B16481=PESQUISA!$B$4),ISNUMBER(SEARCH(PESQUISA!$B$3,D16481))),ROW()-1,"")</f>
        <v/>
      </c>
    </row>
    <row r="16482" spans="1:14" x14ac:dyDescent="0.3">
      <c r="A16482" t="s">
        <v>49630</v>
      </c>
      <c r="B16482" t="s">
        <v>46460</v>
      </c>
      <c r="C16482" t="s">
        <v>49631</v>
      </c>
      <c r="D16482" t="s">
        <v>49632</v>
      </c>
      <c r="E16482" t="s">
        <v>46488</v>
      </c>
      <c r="F16482" s="7">
        <v>373.98</v>
      </c>
      <c r="G16482" t="s">
        <v>46464</v>
      </c>
      <c r="H16482" t="s">
        <v>46465</v>
      </c>
      <c r="I16482" t="s">
        <v>46466</v>
      </c>
      <c r="J16482" s="7">
        <v>311.14999999999998</v>
      </c>
      <c r="K16482" s="7">
        <v>62.83</v>
      </c>
      <c r="M16482" t="s">
        <v>36</v>
      </c>
      <c r="N16482" t="str">
        <f>IF(AND(PESQUISA!$B$3&lt;&gt;"",OR(PESQUISA!$B$4="TODAS",B16482=PESQUISA!$B$4),ISNUMBER(SEARCH(PESQUISA!$B$3,D16482))),ROW()-1,"")</f>
        <v/>
      </c>
    </row>
    <row r="16483" spans="1:14" x14ac:dyDescent="0.3">
      <c r="A16483" t="s">
        <v>49633</v>
      </c>
      <c r="B16483" t="s">
        <v>46460</v>
      </c>
      <c r="C16483" t="s">
        <v>49634</v>
      </c>
      <c r="D16483" t="s">
        <v>49635</v>
      </c>
      <c r="E16483" t="s">
        <v>46488</v>
      </c>
      <c r="F16483" s="7">
        <v>510.69</v>
      </c>
      <c r="G16483" t="s">
        <v>46464</v>
      </c>
      <c r="H16483" t="s">
        <v>46465</v>
      </c>
      <c r="I16483" t="s">
        <v>46466</v>
      </c>
      <c r="J16483" s="7">
        <v>447.86</v>
      </c>
      <c r="K16483" s="7">
        <v>62.83</v>
      </c>
      <c r="M16483" t="s">
        <v>36</v>
      </c>
      <c r="N16483" t="str">
        <f>IF(AND(PESQUISA!$B$3&lt;&gt;"",OR(PESQUISA!$B$4="TODAS",B16483=PESQUISA!$B$4),ISNUMBER(SEARCH(PESQUISA!$B$3,D16483))),ROW()-1,"")</f>
        <v/>
      </c>
    </row>
    <row r="16484" spans="1:14" x14ac:dyDescent="0.3">
      <c r="A16484" t="s">
        <v>49636</v>
      </c>
      <c r="B16484" t="s">
        <v>46460</v>
      </c>
      <c r="C16484" t="s">
        <v>49637</v>
      </c>
      <c r="D16484" t="s">
        <v>49638</v>
      </c>
      <c r="E16484" t="s">
        <v>46488</v>
      </c>
      <c r="F16484" s="7">
        <v>1021.03</v>
      </c>
      <c r="G16484" t="s">
        <v>46464</v>
      </c>
      <c r="H16484" t="s">
        <v>46465</v>
      </c>
      <c r="I16484" t="s">
        <v>46466</v>
      </c>
      <c r="J16484" s="7">
        <v>940.17</v>
      </c>
      <c r="K16484" s="7">
        <v>80.86</v>
      </c>
      <c r="M16484" t="s">
        <v>36</v>
      </c>
      <c r="N16484" t="str">
        <f>IF(AND(PESQUISA!$B$3&lt;&gt;"",OR(PESQUISA!$B$4="TODAS",B16484=PESQUISA!$B$4),ISNUMBER(SEARCH(PESQUISA!$B$3,D16484))),ROW()-1,"")</f>
        <v/>
      </c>
    </row>
    <row r="16485" spans="1:14" x14ac:dyDescent="0.3">
      <c r="A16485" t="s">
        <v>49639</v>
      </c>
      <c r="B16485" t="s">
        <v>46460</v>
      </c>
      <c r="C16485" t="s">
        <v>49640</v>
      </c>
      <c r="D16485" t="s">
        <v>49641</v>
      </c>
      <c r="E16485" t="s">
        <v>46488</v>
      </c>
      <c r="F16485" s="7">
        <v>148.6</v>
      </c>
      <c r="G16485" t="s">
        <v>46464</v>
      </c>
      <c r="H16485" t="s">
        <v>46465</v>
      </c>
      <c r="I16485" t="s">
        <v>46466</v>
      </c>
      <c r="J16485" s="7">
        <v>115.28</v>
      </c>
      <c r="K16485" s="7">
        <v>33.32</v>
      </c>
      <c r="M16485" t="s">
        <v>36</v>
      </c>
      <c r="N16485" t="str">
        <f>IF(AND(PESQUISA!$B$3&lt;&gt;"",OR(PESQUISA!$B$4="TODAS",B16485=PESQUISA!$B$4),ISNUMBER(SEARCH(PESQUISA!$B$3,D16485))),ROW()-1,"")</f>
        <v/>
      </c>
    </row>
    <row r="16486" spans="1:14" x14ac:dyDescent="0.3">
      <c r="A16486" t="s">
        <v>49642</v>
      </c>
      <c r="B16486" t="s">
        <v>46460</v>
      </c>
      <c r="C16486" t="s">
        <v>49643</v>
      </c>
      <c r="D16486" t="s">
        <v>49644</v>
      </c>
      <c r="E16486" t="s">
        <v>46488</v>
      </c>
      <c r="F16486" s="7">
        <v>149.79</v>
      </c>
      <c r="G16486" t="s">
        <v>46464</v>
      </c>
      <c r="H16486" t="s">
        <v>46465</v>
      </c>
      <c r="I16486" t="s">
        <v>46466</v>
      </c>
      <c r="J16486" s="7">
        <v>116.47</v>
      </c>
      <c r="K16486" s="7">
        <v>33.32</v>
      </c>
      <c r="M16486" t="s">
        <v>36</v>
      </c>
      <c r="N16486" t="str">
        <f>IF(AND(PESQUISA!$B$3&lt;&gt;"",OR(PESQUISA!$B$4="TODAS",B16486=PESQUISA!$B$4),ISNUMBER(SEARCH(PESQUISA!$B$3,D16486))),ROW()-1,"")</f>
        <v/>
      </c>
    </row>
    <row r="16487" spans="1:14" x14ac:dyDescent="0.3">
      <c r="A16487" t="s">
        <v>49645</v>
      </c>
      <c r="B16487" t="s">
        <v>46460</v>
      </c>
      <c r="C16487" t="s">
        <v>49646</v>
      </c>
      <c r="D16487" t="s">
        <v>49647</v>
      </c>
      <c r="E16487" t="s">
        <v>46488</v>
      </c>
      <c r="F16487" s="7">
        <v>179.56</v>
      </c>
      <c r="G16487" t="s">
        <v>46464</v>
      </c>
      <c r="H16487" t="s">
        <v>46465</v>
      </c>
      <c r="I16487" t="s">
        <v>46466</v>
      </c>
      <c r="J16487" s="7">
        <v>146.24</v>
      </c>
      <c r="K16487" s="7">
        <v>33.32</v>
      </c>
      <c r="M16487" t="s">
        <v>36</v>
      </c>
      <c r="N16487" t="str">
        <f>IF(AND(PESQUISA!$B$3&lt;&gt;"",OR(PESQUISA!$B$4="TODAS",B16487=PESQUISA!$B$4),ISNUMBER(SEARCH(PESQUISA!$B$3,D16487))),ROW()-1,"")</f>
        <v/>
      </c>
    </row>
    <row r="16488" spans="1:14" x14ac:dyDescent="0.3">
      <c r="A16488" t="s">
        <v>49648</v>
      </c>
      <c r="B16488" t="s">
        <v>46460</v>
      </c>
      <c r="C16488" t="s">
        <v>49649</v>
      </c>
      <c r="D16488" t="s">
        <v>49650</v>
      </c>
      <c r="E16488" t="s">
        <v>46488</v>
      </c>
      <c r="F16488" s="7">
        <v>212.76</v>
      </c>
      <c r="G16488" t="s">
        <v>46464</v>
      </c>
      <c r="H16488" t="s">
        <v>46465</v>
      </c>
      <c r="I16488" t="s">
        <v>46466</v>
      </c>
      <c r="J16488" s="7">
        <v>160.86000000000001</v>
      </c>
      <c r="K16488" s="7">
        <v>51.9</v>
      </c>
      <c r="M16488" t="s">
        <v>36</v>
      </c>
      <c r="N16488" t="str">
        <f>IF(AND(PESQUISA!$B$3&lt;&gt;"",OR(PESQUISA!$B$4="TODAS",B16488=PESQUISA!$B$4),ISNUMBER(SEARCH(PESQUISA!$B$3,D16488))),ROW()-1,"")</f>
        <v/>
      </c>
    </row>
    <row r="16489" spans="1:14" x14ac:dyDescent="0.3">
      <c r="A16489" t="s">
        <v>49651</v>
      </c>
      <c r="B16489" t="s">
        <v>46460</v>
      </c>
      <c r="C16489" t="s">
        <v>49652</v>
      </c>
      <c r="D16489" t="s">
        <v>49653</v>
      </c>
      <c r="E16489" t="s">
        <v>46488</v>
      </c>
      <c r="F16489" s="7">
        <v>272.82</v>
      </c>
      <c r="G16489" t="s">
        <v>46464</v>
      </c>
      <c r="H16489" t="s">
        <v>46465</v>
      </c>
      <c r="I16489" t="s">
        <v>46466</v>
      </c>
      <c r="J16489" s="7">
        <v>220.92</v>
      </c>
      <c r="K16489" s="7">
        <v>51.9</v>
      </c>
      <c r="M16489" t="s">
        <v>36</v>
      </c>
      <c r="N16489" t="str">
        <f>IF(AND(PESQUISA!$B$3&lt;&gt;"",OR(PESQUISA!$B$4="TODAS",B16489=PESQUISA!$B$4),ISNUMBER(SEARCH(PESQUISA!$B$3,D16489))),ROW()-1,"")</f>
        <v/>
      </c>
    </row>
    <row r="16490" spans="1:14" x14ac:dyDescent="0.3">
      <c r="A16490" t="s">
        <v>49654</v>
      </c>
      <c r="B16490" t="s">
        <v>46460</v>
      </c>
      <c r="C16490" t="s">
        <v>49655</v>
      </c>
      <c r="D16490" t="s">
        <v>49656</v>
      </c>
      <c r="E16490" t="s">
        <v>46488</v>
      </c>
      <c r="F16490" s="7">
        <v>120.79</v>
      </c>
      <c r="G16490" t="s">
        <v>46464</v>
      </c>
      <c r="H16490" t="s">
        <v>46465</v>
      </c>
      <c r="I16490" t="s">
        <v>46466</v>
      </c>
      <c r="J16490" s="7">
        <v>87.47</v>
      </c>
      <c r="K16490" s="7">
        <v>33.32</v>
      </c>
      <c r="M16490" t="s">
        <v>36</v>
      </c>
      <c r="N16490" t="str">
        <f>IF(AND(PESQUISA!$B$3&lt;&gt;"",OR(PESQUISA!$B$4="TODAS",B16490=PESQUISA!$B$4),ISNUMBER(SEARCH(PESQUISA!$B$3,D16490))),ROW()-1,"")</f>
        <v/>
      </c>
    </row>
    <row r="16491" spans="1:14" x14ac:dyDescent="0.3">
      <c r="A16491" t="s">
        <v>49657</v>
      </c>
      <c r="B16491" t="s">
        <v>46460</v>
      </c>
      <c r="C16491" t="s">
        <v>49658</v>
      </c>
      <c r="D16491" t="s">
        <v>49659</v>
      </c>
      <c r="E16491" t="s">
        <v>46488</v>
      </c>
      <c r="F16491" s="7">
        <v>124.94</v>
      </c>
      <c r="G16491" t="s">
        <v>46464</v>
      </c>
      <c r="H16491" t="s">
        <v>46465</v>
      </c>
      <c r="I16491" t="s">
        <v>46466</v>
      </c>
      <c r="J16491" s="7">
        <v>91.62</v>
      </c>
      <c r="K16491" s="7">
        <v>33.32</v>
      </c>
      <c r="M16491" t="s">
        <v>36</v>
      </c>
      <c r="N16491" t="str">
        <f>IF(AND(PESQUISA!$B$3&lt;&gt;"",OR(PESQUISA!$B$4="TODAS",B16491=PESQUISA!$B$4),ISNUMBER(SEARCH(PESQUISA!$B$3,D16491))),ROW()-1,"")</f>
        <v/>
      </c>
    </row>
    <row r="16492" spans="1:14" x14ac:dyDescent="0.3">
      <c r="A16492" t="s">
        <v>49660</v>
      </c>
      <c r="B16492" t="s">
        <v>46460</v>
      </c>
      <c r="C16492" t="s">
        <v>49661</v>
      </c>
      <c r="D16492" t="s">
        <v>49662</v>
      </c>
      <c r="E16492" t="s">
        <v>46488</v>
      </c>
      <c r="F16492" s="7">
        <v>68.489999999999995</v>
      </c>
      <c r="G16492" t="s">
        <v>46464</v>
      </c>
      <c r="H16492" t="s">
        <v>46465</v>
      </c>
      <c r="I16492" t="s">
        <v>46466</v>
      </c>
      <c r="J16492" s="7">
        <v>38.99</v>
      </c>
      <c r="K16492" s="7">
        <v>29.5</v>
      </c>
      <c r="M16492" t="s">
        <v>36</v>
      </c>
      <c r="N16492" t="str">
        <f>IF(AND(PESQUISA!$B$3&lt;&gt;"",OR(PESQUISA!$B$4="TODAS",B16492=PESQUISA!$B$4),ISNUMBER(SEARCH(PESQUISA!$B$3,D16492))),ROW()-1,"")</f>
        <v/>
      </c>
    </row>
    <row r="16493" spans="1:14" x14ac:dyDescent="0.3">
      <c r="A16493" t="s">
        <v>49663</v>
      </c>
      <c r="B16493" t="s">
        <v>46460</v>
      </c>
      <c r="C16493" t="s">
        <v>49664</v>
      </c>
      <c r="D16493" t="s">
        <v>49665</v>
      </c>
      <c r="E16493" t="s">
        <v>46488</v>
      </c>
      <c r="F16493" s="7">
        <v>73.69</v>
      </c>
      <c r="G16493" t="s">
        <v>46464</v>
      </c>
      <c r="H16493" t="s">
        <v>46465</v>
      </c>
      <c r="I16493" t="s">
        <v>46466</v>
      </c>
      <c r="J16493" s="7">
        <v>44.19</v>
      </c>
      <c r="K16493" s="7">
        <v>29.5</v>
      </c>
      <c r="M16493" t="s">
        <v>36</v>
      </c>
      <c r="N16493" t="str">
        <f>IF(AND(PESQUISA!$B$3&lt;&gt;"",OR(PESQUISA!$B$4="TODAS",B16493=PESQUISA!$B$4),ISNUMBER(SEARCH(PESQUISA!$B$3,D16493))),ROW()-1,"")</f>
        <v/>
      </c>
    </row>
    <row r="16494" spans="1:14" x14ac:dyDescent="0.3">
      <c r="A16494" t="s">
        <v>49666</v>
      </c>
      <c r="B16494" t="s">
        <v>46460</v>
      </c>
      <c r="C16494" t="s">
        <v>49667</v>
      </c>
      <c r="D16494" t="s">
        <v>49668</v>
      </c>
      <c r="E16494" t="s">
        <v>46488</v>
      </c>
      <c r="F16494" s="7">
        <v>93.57</v>
      </c>
      <c r="G16494" t="s">
        <v>46464</v>
      </c>
      <c r="H16494" t="s">
        <v>46465</v>
      </c>
      <c r="I16494" t="s">
        <v>46466</v>
      </c>
      <c r="J16494" s="7">
        <v>64.069999999999993</v>
      </c>
      <c r="K16494" s="7">
        <v>29.5</v>
      </c>
      <c r="M16494" t="s">
        <v>36</v>
      </c>
      <c r="N16494" t="str">
        <f>IF(AND(PESQUISA!$B$3&lt;&gt;"",OR(PESQUISA!$B$4="TODAS",B16494=PESQUISA!$B$4),ISNUMBER(SEARCH(PESQUISA!$B$3,D16494))),ROW()-1,"")</f>
        <v/>
      </c>
    </row>
    <row r="16495" spans="1:14" x14ac:dyDescent="0.3">
      <c r="A16495" t="s">
        <v>49669</v>
      </c>
      <c r="B16495" t="s">
        <v>46460</v>
      </c>
      <c r="C16495" t="s">
        <v>49670</v>
      </c>
      <c r="D16495" t="s">
        <v>49671</v>
      </c>
      <c r="E16495" t="s">
        <v>46488</v>
      </c>
      <c r="F16495" s="7">
        <v>163.07</v>
      </c>
      <c r="G16495" t="s">
        <v>46464</v>
      </c>
      <c r="H16495" t="s">
        <v>46465</v>
      </c>
      <c r="I16495" t="s">
        <v>46466</v>
      </c>
      <c r="J16495" s="7">
        <v>116.64</v>
      </c>
      <c r="K16495" s="7">
        <v>46.43</v>
      </c>
      <c r="M16495" t="s">
        <v>36</v>
      </c>
      <c r="N16495" t="str">
        <f>IF(AND(PESQUISA!$B$3&lt;&gt;"",OR(PESQUISA!$B$4="TODAS",B16495=PESQUISA!$B$4),ISNUMBER(SEARCH(PESQUISA!$B$3,D16495))),ROW()-1,"")</f>
        <v/>
      </c>
    </row>
    <row r="16496" spans="1:14" x14ac:dyDescent="0.3">
      <c r="A16496" t="s">
        <v>49672</v>
      </c>
      <c r="B16496" t="s">
        <v>46460</v>
      </c>
      <c r="C16496" t="s">
        <v>49673</v>
      </c>
      <c r="D16496" t="s">
        <v>49674</v>
      </c>
      <c r="E16496" t="s">
        <v>46488</v>
      </c>
      <c r="F16496" s="7">
        <v>198.36</v>
      </c>
      <c r="G16496" t="s">
        <v>46464</v>
      </c>
      <c r="H16496" t="s">
        <v>46465</v>
      </c>
      <c r="I16496" t="s">
        <v>46466</v>
      </c>
      <c r="J16496" s="7">
        <v>151.93</v>
      </c>
      <c r="K16496" s="7">
        <v>46.43</v>
      </c>
      <c r="M16496" t="s">
        <v>36</v>
      </c>
      <c r="N16496" t="str">
        <f>IF(AND(PESQUISA!$B$3&lt;&gt;"",OR(PESQUISA!$B$4="TODAS",B16496=PESQUISA!$B$4),ISNUMBER(SEARCH(PESQUISA!$B$3,D16496))),ROW()-1,"")</f>
        <v/>
      </c>
    </row>
    <row r="16497" spans="1:14" x14ac:dyDescent="0.3">
      <c r="A16497" t="s">
        <v>49675</v>
      </c>
      <c r="B16497" t="s">
        <v>46460</v>
      </c>
      <c r="C16497" t="s">
        <v>49676</v>
      </c>
      <c r="D16497" t="s">
        <v>49677</v>
      </c>
      <c r="E16497" t="s">
        <v>46488</v>
      </c>
      <c r="F16497" s="7">
        <v>316.02999999999997</v>
      </c>
      <c r="G16497" t="s">
        <v>46464</v>
      </c>
      <c r="H16497" t="s">
        <v>46465</v>
      </c>
      <c r="I16497" t="s">
        <v>46466</v>
      </c>
      <c r="J16497" s="7">
        <v>269.60000000000002</v>
      </c>
      <c r="K16497" s="7">
        <v>46.43</v>
      </c>
      <c r="M16497" t="s">
        <v>36</v>
      </c>
      <c r="N16497" t="str">
        <f>IF(AND(PESQUISA!$B$3&lt;&gt;"",OR(PESQUISA!$B$4="TODAS",B16497=PESQUISA!$B$4),ISNUMBER(SEARCH(PESQUISA!$B$3,D16497))),ROW()-1,"")</f>
        <v/>
      </c>
    </row>
    <row r="16498" spans="1:14" x14ac:dyDescent="0.3">
      <c r="A16498" t="s">
        <v>49678</v>
      </c>
      <c r="B16498" t="s">
        <v>46460</v>
      </c>
      <c r="C16498" t="s">
        <v>49679</v>
      </c>
      <c r="D16498" t="s">
        <v>49680</v>
      </c>
      <c r="E16498" t="s">
        <v>46488</v>
      </c>
      <c r="F16498" s="7">
        <v>522.11</v>
      </c>
      <c r="G16498" t="s">
        <v>46464</v>
      </c>
      <c r="H16498" t="s">
        <v>46465</v>
      </c>
      <c r="I16498" t="s">
        <v>46466</v>
      </c>
      <c r="J16498" s="7">
        <v>459.28</v>
      </c>
      <c r="K16498" s="7">
        <v>62.83</v>
      </c>
      <c r="M16498" t="s">
        <v>36</v>
      </c>
      <c r="N16498" t="str">
        <f>IF(AND(PESQUISA!$B$3&lt;&gt;"",OR(PESQUISA!$B$4="TODAS",B16498=PESQUISA!$B$4),ISNUMBER(SEARCH(PESQUISA!$B$3,D16498))),ROW()-1,"")</f>
        <v/>
      </c>
    </row>
    <row r="16499" spans="1:14" x14ac:dyDescent="0.3">
      <c r="A16499" t="s">
        <v>49681</v>
      </c>
      <c r="B16499" t="s">
        <v>46460</v>
      </c>
      <c r="C16499" t="s">
        <v>49682</v>
      </c>
      <c r="D16499" t="s">
        <v>49683</v>
      </c>
      <c r="E16499" t="s">
        <v>46488</v>
      </c>
      <c r="F16499" s="7">
        <v>715.08</v>
      </c>
      <c r="G16499" t="s">
        <v>46464</v>
      </c>
      <c r="H16499" t="s">
        <v>46465</v>
      </c>
      <c r="I16499" t="s">
        <v>46466</v>
      </c>
      <c r="J16499" s="7">
        <v>652.25</v>
      </c>
      <c r="K16499" s="7">
        <v>62.83</v>
      </c>
      <c r="M16499" t="s">
        <v>36</v>
      </c>
      <c r="N16499" t="str">
        <f>IF(AND(PESQUISA!$B$3&lt;&gt;"",OR(PESQUISA!$B$4="TODAS",B16499=PESQUISA!$B$4),ISNUMBER(SEARCH(PESQUISA!$B$3,D16499))),ROW()-1,"")</f>
        <v/>
      </c>
    </row>
    <row r="16500" spans="1:14" x14ac:dyDescent="0.3">
      <c r="A16500" t="s">
        <v>49684</v>
      </c>
      <c r="B16500" t="s">
        <v>46460</v>
      </c>
      <c r="C16500" t="s">
        <v>49685</v>
      </c>
      <c r="D16500" t="s">
        <v>49686</v>
      </c>
      <c r="E16500" t="s">
        <v>46488</v>
      </c>
      <c r="F16500" s="7">
        <v>1039.69</v>
      </c>
      <c r="G16500" t="s">
        <v>46464</v>
      </c>
      <c r="H16500" t="s">
        <v>46465</v>
      </c>
      <c r="I16500" t="s">
        <v>46466</v>
      </c>
      <c r="J16500" s="7">
        <v>958.83</v>
      </c>
      <c r="K16500" s="7">
        <v>80.86</v>
      </c>
      <c r="M16500" t="s">
        <v>36</v>
      </c>
      <c r="N16500" t="str">
        <f>IF(AND(PESQUISA!$B$3&lt;&gt;"",OR(PESQUISA!$B$4="TODAS",B16500=PESQUISA!$B$4),ISNUMBER(SEARCH(PESQUISA!$B$3,D16500))),ROW()-1,"")</f>
        <v/>
      </c>
    </row>
    <row r="16501" spans="1:14" x14ac:dyDescent="0.3">
      <c r="A16501" t="s">
        <v>49687</v>
      </c>
      <c r="B16501" t="s">
        <v>46460</v>
      </c>
      <c r="C16501" t="s">
        <v>49688</v>
      </c>
      <c r="D16501" t="s">
        <v>49689</v>
      </c>
      <c r="E16501" t="s">
        <v>46544</v>
      </c>
      <c r="F16501" s="7">
        <v>8.5500000000000007</v>
      </c>
      <c r="G16501" t="s">
        <v>46464</v>
      </c>
      <c r="H16501" t="s">
        <v>46465</v>
      </c>
      <c r="I16501" t="s">
        <v>46466</v>
      </c>
      <c r="J16501" s="7">
        <v>3.69</v>
      </c>
      <c r="K16501" s="7">
        <v>4.8600000000000003</v>
      </c>
      <c r="M16501" t="s">
        <v>36</v>
      </c>
      <c r="N16501" t="str">
        <f>IF(AND(PESQUISA!$B$3&lt;&gt;"",OR(PESQUISA!$B$4="TODAS",B16501=PESQUISA!$B$4),ISNUMBER(SEARCH(PESQUISA!$B$3,D16501))),ROW()-1,"")</f>
        <v/>
      </c>
    </row>
    <row r="16502" spans="1:14" x14ac:dyDescent="0.3">
      <c r="A16502" t="s">
        <v>49690</v>
      </c>
      <c r="B16502" t="s">
        <v>46460</v>
      </c>
      <c r="C16502" t="s">
        <v>49691</v>
      </c>
      <c r="D16502" t="s">
        <v>49692</v>
      </c>
      <c r="E16502" t="s">
        <v>60</v>
      </c>
      <c r="F16502" s="7">
        <v>10.49</v>
      </c>
      <c r="G16502" t="s">
        <v>46464</v>
      </c>
      <c r="H16502" t="s">
        <v>46465</v>
      </c>
      <c r="I16502" t="s">
        <v>46466</v>
      </c>
      <c r="J16502" s="7">
        <v>3.94</v>
      </c>
      <c r="K16502" s="7">
        <v>6.55</v>
      </c>
      <c r="M16502" t="s">
        <v>36</v>
      </c>
      <c r="N16502" t="str">
        <f>IF(AND(PESQUISA!$B$3&lt;&gt;"",OR(PESQUISA!$B$4="TODAS",B16502=PESQUISA!$B$4),ISNUMBER(SEARCH(PESQUISA!$B$3,D16502))),ROW()-1,"")</f>
        <v/>
      </c>
    </row>
    <row r="16503" spans="1:14" x14ac:dyDescent="0.3">
      <c r="A16503" t="s">
        <v>49693</v>
      </c>
      <c r="B16503" t="s">
        <v>46460</v>
      </c>
      <c r="C16503" t="s">
        <v>49694</v>
      </c>
      <c r="D16503" t="s">
        <v>49695</v>
      </c>
      <c r="E16503" t="s">
        <v>46544</v>
      </c>
      <c r="F16503" s="7">
        <v>15.3</v>
      </c>
      <c r="G16503" t="s">
        <v>46464</v>
      </c>
      <c r="H16503" t="s">
        <v>46465</v>
      </c>
      <c r="I16503" t="s">
        <v>46466</v>
      </c>
      <c r="J16503" s="7">
        <v>8.27</v>
      </c>
      <c r="K16503" s="7">
        <v>7.03</v>
      </c>
      <c r="M16503" t="s">
        <v>36</v>
      </c>
      <c r="N16503" t="str">
        <f>IF(AND(PESQUISA!$B$3&lt;&gt;"",OR(PESQUISA!$B$4="TODAS",B16503=PESQUISA!$B$4),ISNUMBER(SEARCH(PESQUISA!$B$3,D16503))),ROW()-1,"")</f>
        <v/>
      </c>
    </row>
    <row r="16504" spans="1:14" x14ac:dyDescent="0.3">
      <c r="A16504" t="s">
        <v>49696</v>
      </c>
      <c r="B16504" t="s">
        <v>46460</v>
      </c>
      <c r="C16504" t="s">
        <v>49697</v>
      </c>
      <c r="D16504" t="s">
        <v>49698</v>
      </c>
      <c r="E16504" t="s">
        <v>46544</v>
      </c>
      <c r="F16504" s="7">
        <v>24.22</v>
      </c>
      <c r="G16504" t="s">
        <v>46464</v>
      </c>
      <c r="H16504" t="s">
        <v>46465</v>
      </c>
      <c r="I16504" t="s">
        <v>46466</v>
      </c>
      <c r="J16504" s="7">
        <v>13.41</v>
      </c>
      <c r="K16504" s="7">
        <v>10.81</v>
      </c>
      <c r="M16504" t="s">
        <v>36</v>
      </c>
      <c r="N16504" t="str">
        <f>IF(AND(PESQUISA!$B$3&lt;&gt;"",OR(PESQUISA!$B$4="TODAS",B16504=PESQUISA!$B$4),ISNUMBER(SEARCH(PESQUISA!$B$3,D16504))),ROW()-1,"")</f>
        <v/>
      </c>
    </row>
    <row r="16505" spans="1:14" x14ac:dyDescent="0.3">
      <c r="A16505" t="s">
        <v>49699</v>
      </c>
      <c r="B16505" t="s">
        <v>46460</v>
      </c>
      <c r="C16505" t="s">
        <v>49700</v>
      </c>
      <c r="D16505" t="s">
        <v>49701</v>
      </c>
      <c r="E16505" t="s">
        <v>46544</v>
      </c>
      <c r="F16505" s="7">
        <v>28.42</v>
      </c>
      <c r="G16505" t="s">
        <v>46464</v>
      </c>
      <c r="H16505" t="s">
        <v>46465</v>
      </c>
      <c r="I16505" t="s">
        <v>46466</v>
      </c>
      <c r="J16505" s="7">
        <v>16.25</v>
      </c>
      <c r="K16505" s="7">
        <v>12.17</v>
      </c>
      <c r="M16505" t="s">
        <v>36</v>
      </c>
      <c r="N16505" t="str">
        <f>IF(AND(PESQUISA!$B$3&lt;&gt;"",OR(PESQUISA!$B$4="TODAS",B16505=PESQUISA!$B$4),ISNUMBER(SEARCH(PESQUISA!$B$3,D16505))),ROW()-1,"")</f>
        <v/>
      </c>
    </row>
    <row r="16506" spans="1:14" x14ac:dyDescent="0.3">
      <c r="A16506" t="s">
        <v>49702</v>
      </c>
      <c r="B16506" t="s">
        <v>46460</v>
      </c>
      <c r="C16506" t="s">
        <v>49703</v>
      </c>
      <c r="D16506" t="s">
        <v>49704</v>
      </c>
      <c r="E16506" t="s">
        <v>46544</v>
      </c>
      <c r="F16506" s="7">
        <v>44.55</v>
      </c>
      <c r="G16506" t="s">
        <v>46464</v>
      </c>
      <c r="H16506" t="s">
        <v>46465</v>
      </c>
      <c r="I16506" t="s">
        <v>46466</v>
      </c>
      <c r="J16506" s="7">
        <v>28.33</v>
      </c>
      <c r="K16506" s="7">
        <v>16.22</v>
      </c>
      <c r="M16506" t="s">
        <v>36</v>
      </c>
      <c r="N16506" t="str">
        <f>IF(AND(PESQUISA!$B$3&lt;&gt;"",OR(PESQUISA!$B$4="TODAS",B16506=PESQUISA!$B$4),ISNUMBER(SEARCH(PESQUISA!$B$3,D16506))),ROW()-1,"")</f>
        <v/>
      </c>
    </row>
    <row r="16507" spans="1:14" x14ac:dyDescent="0.3">
      <c r="A16507" t="s">
        <v>49705</v>
      </c>
      <c r="B16507" t="s">
        <v>46460</v>
      </c>
      <c r="C16507" t="s">
        <v>49706</v>
      </c>
      <c r="D16507" t="s">
        <v>49707</v>
      </c>
      <c r="E16507" t="s">
        <v>46544</v>
      </c>
      <c r="F16507" s="7">
        <v>71.709999999999994</v>
      </c>
      <c r="G16507" t="s">
        <v>46464</v>
      </c>
      <c r="H16507" t="s">
        <v>46465</v>
      </c>
      <c r="I16507" t="s">
        <v>46466</v>
      </c>
      <c r="J16507" s="7">
        <v>49.54</v>
      </c>
      <c r="K16507" s="7">
        <v>22.17</v>
      </c>
      <c r="M16507" t="s">
        <v>36</v>
      </c>
      <c r="N16507" t="str">
        <f>IF(AND(PESQUISA!$B$3&lt;&gt;"",OR(PESQUISA!$B$4="TODAS",B16507=PESQUISA!$B$4),ISNUMBER(SEARCH(PESQUISA!$B$3,D16507))),ROW()-1,"")</f>
        <v/>
      </c>
    </row>
    <row r="16508" spans="1:14" x14ac:dyDescent="0.3">
      <c r="A16508" t="s">
        <v>49708</v>
      </c>
      <c r="B16508" t="s">
        <v>46460</v>
      </c>
      <c r="C16508" t="s">
        <v>49709</v>
      </c>
      <c r="D16508" t="s">
        <v>49710</v>
      </c>
      <c r="E16508" t="s">
        <v>46544</v>
      </c>
      <c r="F16508" s="7">
        <v>88.67</v>
      </c>
      <c r="G16508" t="s">
        <v>46464</v>
      </c>
      <c r="H16508" t="s">
        <v>46465</v>
      </c>
      <c r="I16508" t="s">
        <v>46466</v>
      </c>
      <c r="J16508" s="7">
        <v>62.73</v>
      </c>
      <c r="K16508" s="7">
        <v>25.94</v>
      </c>
      <c r="M16508" t="s">
        <v>36</v>
      </c>
      <c r="N16508" t="str">
        <f>IF(AND(PESQUISA!$B$3&lt;&gt;"",OR(PESQUISA!$B$4="TODAS",B16508=PESQUISA!$B$4),ISNUMBER(SEARCH(PESQUISA!$B$3,D16508))),ROW()-1,"")</f>
        <v/>
      </c>
    </row>
    <row r="16509" spans="1:14" x14ac:dyDescent="0.3">
      <c r="A16509" t="s">
        <v>49711</v>
      </c>
      <c r="B16509" t="s">
        <v>46460</v>
      </c>
      <c r="C16509" t="s">
        <v>49712</v>
      </c>
      <c r="D16509" t="s">
        <v>49713</v>
      </c>
      <c r="E16509" t="s">
        <v>46544</v>
      </c>
      <c r="F16509" s="7">
        <v>127.57</v>
      </c>
      <c r="G16509" t="s">
        <v>46464</v>
      </c>
      <c r="H16509" t="s">
        <v>46465</v>
      </c>
      <c r="I16509" t="s">
        <v>46466</v>
      </c>
      <c r="J16509" s="7">
        <v>99.44</v>
      </c>
      <c r="K16509" s="7">
        <v>28.13</v>
      </c>
      <c r="M16509" t="s">
        <v>36</v>
      </c>
      <c r="N16509" t="str">
        <f>IF(AND(PESQUISA!$B$3&lt;&gt;"",OR(PESQUISA!$B$4="TODAS",B16509=PESQUISA!$B$4),ISNUMBER(SEARCH(PESQUISA!$B$3,D16509))),ROW()-1,"")</f>
        <v/>
      </c>
    </row>
    <row r="16510" spans="1:14" x14ac:dyDescent="0.3">
      <c r="A16510" t="s">
        <v>49714</v>
      </c>
      <c r="B16510" t="s">
        <v>46460</v>
      </c>
      <c r="C16510" t="s">
        <v>49715</v>
      </c>
      <c r="D16510" t="s">
        <v>49716</v>
      </c>
      <c r="E16510" t="s">
        <v>46488</v>
      </c>
      <c r="F16510" s="7">
        <v>19.39</v>
      </c>
      <c r="G16510" t="s">
        <v>46464</v>
      </c>
      <c r="H16510" t="s">
        <v>46465</v>
      </c>
      <c r="I16510" t="s">
        <v>46466</v>
      </c>
      <c r="J16510" s="7">
        <v>14.48</v>
      </c>
      <c r="K16510" s="7">
        <v>4.91</v>
      </c>
      <c r="M16510" t="s">
        <v>36</v>
      </c>
      <c r="N16510" t="str">
        <f>IF(AND(PESQUISA!$B$3&lt;&gt;"",OR(PESQUISA!$B$4="TODAS",B16510=PESQUISA!$B$4),ISNUMBER(SEARCH(PESQUISA!$B$3,D16510))),ROW()-1,"")</f>
        <v/>
      </c>
    </row>
    <row r="16511" spans="1:14" x14ac:dyDescent="0.3">
      <c r="A16511" t="s">
        <v>49717</v>
      </c>
      <c r="B16511" t="s">
        <v>46460</v>
      </c>
      <c r="C16511" t="s">
        <v>49718</v>
      </c>
      <c r="D16511" t="s">
        <v>49719</v>
      </c>
      <c r="E16511" t="s">
        <v>46488</v>
      </c>
      <c r="F16511" s="7">
        <v>27.1</v>
      </c>
      <c r="G16511" t="s">
        <v>46464</v>
      </c>
      <c r="H16511" t="s">
        <v>46465</v>
      </c>
      <c r="I16511" t="s">
        <v>46466</v>
      </c>
      <c r="J16511" s="7">
        <v>22.19</v>
      </c>
      <c r="K16511" s="7">
        <v>4.91</v>
      </c>
      <c r="M16511" t="s">
        <v>36</v>
      </c>
      <c r="N16511" t="str">
        <f>IF(AND(PESQUISA!$B$3&lt;&gt;"",OR(PESQUISA!$B$4="TODAS",B16511=PESQUISA!$B$4),ISNUMBER(SEARCH(PESQUISA!$B$3,D16511))),ROW()-1,"")</f>
        <v/>
      </c>
    </row>
    <row r="16512" spans="1:14" x14ac:dyDescent="0.3">
      <c r="A16512" t="s">
        <v>49720</v>
      </c>
      <c r="B16512" t="s">
        <v>46460</v>
      </c>
      <c r="C16512" t="s">
        <v>49721</v>
      </c>
      <c r="D16512" t="s">
        <v>49722</v>
      </c>
      <c r="E16512" t="s">
        <v>46488</v>
      </c>
      <c r="F16512" s="7">
        <v>35.049999999999997</v>
      </c>
      <c r="G16512" t="s">
        <v>46464</v>
      </c>
      <c r="H16512" t="s">
        <v>46465</v>
      </c>
      <c r="I16512" t="s">
        <v>46466</v>
      </c>
      <c r="J16512" s="7">
        <v>27.41</v>
      </c>
      <c r="K16512" s="7">
        <v>7.64</v>
      </c>
      <c r="M16512" t="s">
        <v>36</v>
      </c>
      <c r="N16512" t="str">
        <f>IF(AND(PESQUISA!$B$3&lt;&gt;"",OR(PESQUISA!$B$4="TODAS",B16512=PESQUISA!$B$4),ISNUMBER(SEARCH(PESQUISA!$B$3,D16512))),ROW()-1,"")</f>
        <v/>
      </c>
    </row>
    <row r="16513" spans="1:14" x14ac:dyDescent="0.3">
      <c r="A16513" t="s">
        <v>49723</v>
      </c>
      <c r="B16513" t="s">
        <v>46460</v>
      </c>
      <c r="C16513" t="s">
        <v>49724</v>
      </c>
      <c r="D16513" t="s">
        <v>49725</v>
      </c>
      <c r="E16513" t="s">
        <v>46488</v>
      </c>
      <c r="F16513" s="7">
        <v>53.43</v>
      </c>
      <c r="G16513" t="s">
        <v>46464</v>
      </c>
      <c r="H16513" t="s">
        <v>46465</v>
      </c>
      <c r="I16513" t="s">
        <v>46466</v>
      </c>
      <c r="J16513" s="7">
        <v>45.79</v>
      </c>
      <c r="K16513" s="7">
        <v>7.64</v>
      </c>
      <c r="M16513" t="s">
        <v>36</v>
      </c>
      <c r="N16513" t="str">
        <f>IF(AND(PESQUISA!$B$3&lt;&gt;"",OR(PESQUISA!$B$4="TODAS",B16513=PESQUISA!$B$4),ISNUMBER(SEARCH(PESQUISA!$B$3,D16513))),ROW()-1,"")</f>
        <v/>
      </c>
    </row>
    <row r="16514" spans="1:14" x14ac:dyDescent="0.3">
      <c r="A16514" t="s">
        <v>49726</v>
      </c>
      <c r="B16514" t="s">
        <v>46460</v>
      </c>
      <c r="C16514" t="s">
        <v>49727</v>
      </c>
      <c r="D16514" t="s">
        <v>49728</v>
      </c>
      <c r="E16514" t="s">
        <v>46488</v>
      </c>
      <c r="F16514" s="7">
        <v>363.21</v>
      </c>
      <c r="G16514" t="s">
        <v>46464</v>
      </c>
      <c r="H16514" t="s">
        <v>46465</v>
      </c>
      <c r="I16514" t="s">
        <v>46466</v>
      </c>
      <c r="J16514" s="7">
        <v>350.66</v>
      </c>
      <c r="K16514" s="7">
        <v>12.55</v>
      </c>
      <c r="M16514" t="s">
        <v>36</v>
      </c>
      <c r="N16514" t="str">
        <f>IF(AND(PESQUISA!$B$3&lt;&gt;"",OR(PESQUISA!$B$4="TODAS",B16514=PESQUISA!$B$4),ISNUMBER(SEARCH(PESQUISA!$B$3,D16514))),ROW()-1,"")</f>
        <v/>
      </c>
    </row>
    <row r="16515" spans="1:14" x14ac:dyDescent="0.3">
      <c r="A16515" t="s">
        <v>49729</v>
      </c>
      <c r="B16515" t="s">
        <v>46460</v>
      </c>
      <c r="C16515" t="s">
        <v>49730</v>
      </c>
      <c r="D16515" t="s">
        <v>49731</v>
      </c>
      <c r="E16515" t="s">
        <v>46488</v>
      </c>
      <c r="F16515" s="7">
        <v>13.93</v>
      </c>
      <c r="G16515" t="s">
        <v>46464</v>
      </c>
      <c r="H16515" t="s">
        <v>46465</v>
      </c>
      <c r="I16515" t="s">
        <v>46466</v>
      </c>
      <c r="J16515" s="7">
        <v>9.02</v>
      </c>
      <c r="K16515" s="7">
        <v>4.91</v>
      </c>
      <c r="M16515" t="s">
        <v>36</v>
      </c>
      <c r="N16515" t="str">
        <f>IF(AND(PESQUISA!$B$3&lt;&gt;"",OR(PESQUISA!$B$4="TODAS",B16515=PESQUISA!$B$4),ISNUMBER(SEARCH(PESQUISA!$B$3,D16515))),ROW()-1,"")</f>
        <v/>
      </c>
    </row>
    <row r="16516" spans="1:14" x14ac:dyDescent="0.3">
      <c r="A16516" t="s">
        <v>49732</v>
      </c>
      <c r="B16516" t="s">
        <v>46460</v>
      </c>
      <c r="C16516" t="s">
        <v>49733</v>
      </c>
      <c r="D16516" t="s">
        <v>49734</v>
      </c>
      <c r="E16516" t="s">
        <v>46488</v>
      </c>
      <c r="F16516" s="7">
        <v>21.17</v>
      </c>
      <c r="G16516" t="s">
        <v>46464</v>
      </c>
      <c r="H16516" t="s">
        <v>46465</v>
      </c>
      <c r="I16516" t="s">
        <v>46466</v>
      </c>
      <c r="J16516" s="7">
        <v>16.260000000000002</v>
      </c>
      <c r="K16516" s="7">
        <v>4.91</v>
      </c>
      <c r="M16516" t="s">
        <v>36</v>
      </c>
      <c r="N16516" t="str">
        <f>IF(AND(PESQUISA!$B$3&lt;&gt;"",OR(PESQUISA!$B$4="TODAS",B16516=PESQUISA!$B$4),ISNUMBER(SEARCH(PESQUISA!$B$3,D16516))),ROW()-1,"")</f>
        <v/>
      </c>
    </row>
    <row r="16517" spans="1:14" x14ac:dyDescent="0.3">
      <c r="A16517" t="s">
        <v>49735</v>
      </c>
      <c r="B16517" t="s">
        <v>46460</v>
      </c>
      <c r="C16517" t="s">
        <v>49736</v>
      </c>
      <c r="D16517" t="s">
        <v>49737</v>
      </c>
      <c r="E16517" t="s">
        <v>46488</v>
      </c>
      <c r="F16517" s="7">
        <v>36.96</v>
      </c>
      <c r="G16517" t="s">
        <v>46464</v>
      </c>
      <c r="H16517" t="s">
        <v>46465</v>
      </c>
      <c r="I16517" t="s">
        <v>46466</v>
      </c>
      <c r="J16517" s="7">
        <v>29.32</v>
      </c>
      <c r="K16517" s="7">
        <v>7.64</v>
      </c>
      <c r="M16517" t="s">
        <v>36</v>
      </c>
      <c r="N16517" t="str">
        <f>IF(AND(PESQUISA!$B$3&lt;&gt;"",OR(PESQUISA!$B$4="TODAS",B16517=PESQUISA!$B$4),ISNUMBER(SEARCH(PESQUISA!$B$3,D16517))),ROW()-1,"")</f>
        <v/>
      </c>
    </row>
    <row r="16518" spans="1:14" x14ac:dyDescent="0.3">
      <c r="A16518" t="s">
        <v>49738</v>
      </c>
      <c r="B16518" t="s">
        <v>46460</v>
      </c>
      <c r="C16518" t="s">
        <v>49739</v>
      </c>
      <c r="D16518" t="s">
        <v>49740</v>
      </c>
      <c r="E16518" t="s">
        <v>46488</v>
      </c>
      <c r="F16518" s="7">
        <v>41.28</v>
      </c>
      <c r="G16518" t="s">
        <v>46464</v>
      </c>
      <c r="H16518" t="s">
        <v>46465</v>
      </c>
      <c r="I16518" t="s">
        <v>46466</v>
      </c>
      <c r="J16518" s="7">
        <v>33.64</v>
      </c>
      <c r="K16518" s="7">
        <v>7.64</v>
      </c>
      <c r="M16518" t="s">
        <v>36</v>
      </c>
      <c r="N16518" t="str">
        <f>IF(AND(PESQUISA!$B$3&lt;&gt;"",OR(PESQUISA!$B$4="TODAS",B16518=PESQUISA!$B$4),ISNUMBER(SEARCH(PESQUISA!$B$3,D16518))),ROW()-1,"")</f>
        <v/>
      </c>
    </row>
    <row r="16519" spans="1:14" x14ac:dyDescent="0.3">
      <c r="A16519" t="s">
        <v>49741</v>
      </c>
      <c r="B16519" t="s">
        <v>46460</v>
      </c>
      <c r="C16519" t="s">
        <v>49742</v>
      </c>
      <c r="D16519" t="s">
        <v>49743</v>
      </c>
      <c r="E16519" t="s">
        <v>46488</v>
      </c>
      <c r="F16519" s="7">
        <v>5.93</v>
      </c>
      <c r="G16519" t="s">
        <v>46464</v>
      </c>
      <c r="H16519" t="s">
        <v>46465</v>
      </c>
      <c r="I16519" t="s">
        <v>46466</v>
      </c>
      <c r="J16519" s="7">
        <v>1.02</v>
      </c>
      <c r="K16519" s="7">
        <v>4.91</v>
      </c>
      <c r="M16519" t="s">
        <v>36</v>
      </c>
      <c r="N16519" t="str">
        <f>IF(AND(PESQUISA!$B$3&lt;&gt;"",OR(PESQUISA!$B$4="TODAS",B16519=PESQUISA!$B$4),ISNUMBER(SEARCH(PESQUISA!$B$3,D16519))),ROW()-1,"")</f>
        <v/>
      </c>
    </row>
    <row r="16520" spans="1:14" x14ac:dyDescent="0.3">
      <c r="A16520" t="s">
        <v>49744</v>
      </c>
      <c r="B16520" t="s">
        <v>46460</v>
      </c>
      <c r="C16520" t="s">
        <v>49745</v>
      </c>
      <c r="D16520" t="s">
        <v>49746</v>
      </c>
      <c r="E16520" t="s">
        <v>46488</v>
      </c>
      <c r="F16520" s="7">
        <v>6.19</v>
      </c>
      <c r="G16520" t="s">
        <v>46464</v>
      </c>
      <c r="H16520" t="s">
        <v>46465</v>
      </c>
      <c r="I16520" t="s">
        <v>46466</v>
      </c>
      <c r="J16520" s="7">
        <v>1.28</v>
      </c>
      <c r="K16520" s="7">
        <v>4.91</v>
      </c>
      <c r="M16520" t="s">
        <v>36</v>
      </c>
      <c r="N16520" t="str">
        <f>IF(AND(PESQUISA!$B$3&lt;&gt;"",OR(PESQUISA!$B$4="TODAS",B16520=PESQUISA!$B$4),ISNUMBER(SEARCH(PESQUISA!$B$3,D16520))),ROW()-1,"")</f>
        <v/>
      </c>
    </row>
    <row r="16521" spans="1:14" x14ac:dyDescent="0.3">
      <c r="A16521" t="s">
        <v>49747</v>
      </c>
      <c r="B16521" t="s">
        <v>46460</v>
      </c>
      <c r="C16521" t="s">
        <v>49748</v>
      </c>
      <c r="D16521" t="s">
        <v>49749</v>
      </c>
      <c r="E16521" t="s">
        <v>46488</v>
      </c>
      <c r="F16521" s="7">
        <v>7.63</v>
      </c>
      <c r="G16521" t="s">
        <v>46464</v>
      </c>
      <c r="H16521" t="s">
        <v>46465</v>
      </c>
      <c r="I16521" t="s">
        <v>46466</v>
      </c>
      <c r="J16521" s="7">
        <v>2.72</v>
      </c>
      <c r="K16521" s="7">
        <v>4.91</v>
      </c>
      <c r="M16521" t="s">
        <v>36</v>
      </c>
      <c r="N16521" t="str">
        <f>IF(AND(PESQUISA!$B$3&lt;&gt;"",OR(PESQUISA!$B$4="TODAS",B16521=PESQUISA!$B$4),ISNUMBER(SEARCH(PESQUISA!$B$3,D16521))),ROW()-1,"")</f>
        <v/>
      </c>
    </row>
    <row r="16522" spans="1:14" x14ac:dyDescent="0.3">
      <c r="A16522" t="s">
        <v>49750</v>
      </c>
      <c r="B16522" t="s">
        <v>46460</v>
      </c>
      <c r="C16522" t="s">
        <v>49751</v>
      </c>
      <c r="D16522" t="s">
        <v>49752</v>
      </c>
      <c r="E16522" t="s">
        <v>46488</v>
      </c>
      <c r="F16522" s="7">
        <v>12.27</v>
      </c>
      <c r="G16522" t="s">
        <v>46464</v>
      </c>
      <c r="H16522" t="s">
        <v>46465</v>
      </c>
      <c r="I16522" t="s">
        <v>46466</v>
      </c>
      <c r="J16522" s="7">
        <v>4.63</v>
      </c>
      <c r="K16522" s="7">
        <v>7.64</v>
      </c>
      <c r="M16522" t="s">
        <v>36</v>
      </c>
      <c r="N16522" t="str">
        <f>IF(AND(PESQUISA!$B$3&lt;&gt;"",OR(PESQUISA!$B$4="TODAS",B16522=PESQUISA!$B$4),ISNUMBER(SEARCH(PESQUISA!$B$3,D16522))),ROW()-1,"")</f>
        <v/>
      </c>
    </row>
    <row r="16523" spans="1:14" x14ac:dyDescent="0.3">
      <c r="A16523" t="s">
        <v>49753</v>
      </c>
      <c r="B16523" t="s">
        <v>46460</v>
      </c>
      <c r="C16523" t="s">
        <v>49754</v>
      </c>
      <c r="D16523" t="s">
        <v>49755</v>
      </c>
      <c r="E16523" t="s">
        <v>46488</v>
      </c>
      <c r="F16523" s="7">
        <v>13.11</v>
      </c>
      <c r="G16523" t="s">
        <v>46464</v>
      </c>
      <c r="H16523" t="s">
        <v>46465</v>
      </c>
      <c r="I16523" t="s">
        <v>46466</v>
      </c>
      <c r="J16523" s="7">
        <v>5.47</v>
      </c>
      <c r="K16523" s="7">
        <v>7.64</v>
      </c>
      <c r="M16523" t="s">
        <v>36</v>
      </c>
      <c r="N16523" t="str">
        <f>IF(AND(PESQUISA!$B$3&lt;&gt;"",OR(PESQUISA!$B$4="TODAS",B16523=PESQUISA!$B$4),ISNUMBER(SEARCH(PESQUISA!$B$3,D16523))),ROW()-1,"")</f>
        <v/>
      </c>
    </row>
    <row r="16524" spans="1:14" x14ac:dyDescent="0.3">
      <c r="A16524" t="s">
        <v>49756</v>
      </c>
      <c r="B16524" t="s">
        <v>46460</v>
      </c>
      <c r="C16524" t="s">
        <v>49757</v>
      </c>
      <c r="D16524" t="s">
        <v>49758</v>
      </c>
      <c r="E16524" t="s">
        <v>46488</v>
      </c>
      <c r="F16524" s="7">
        <v>22.03</v>
      </c>
      <c r="G16524" t="s">
        <v>46464</v>
      </c>
      <c r="H16524" t="s">
        <v>46465</v>
      </c>
      <c r="I16524" t="s">
        <v>46466</v>
      </c>
      <c r="J16524" s="7">
        <v>14.39</v>
      </c>
      <c r="K16524" s="7">
        <v>7.64</v>
      </c>
      <c r="M16524" t="s">
        <v>36</v>
      </c>
      <c r="N16524" t="str">
        <f>IF(AND(PESQUISA!$B$3&lt;&gt;"",OR(PESQUISA!$B$4="TODAS",B16524=PESQUISA!$B$4),ISNUMBER(SEARCH(PESQUISA!$B$3,D16524))),ROW()-1,"")</f>
        <v/>
      </c>
    </row>
    <row r="16525" spans="1:14" x14ac:dyDescent="0.3">
      <c r="A16525" t="s">
        <v>49759</v>
      </c>
      <c r="B16525" t="s">
        <v>46460</v>
      </c>
      <c r="C16525" t="s">
        <v>49760</v>
      </c>
      <c r="D16525" t="s">
        <v>49761</v>
      </c>
      <c r="E16525" t="s">
        <v>46488</v>
      </c>
      <c r="F16525" s="7">
        <v>36.869999999999997</v>
      </c>
      <c r="G16525" t="s">
        <v>46464</v>
      </c>
      <c r="H16525" t="s">
        <v>46465</v>
      </c>
      <c r="I16525" t="s">
        <v>46466</v>
      </c>
      <c r="J16525" s="7">
        <v>26.77</v>
      </c>
      <c r="K16525" s="7">
        <v>10.1</v>
      </c>
      <c r="M16525" t="s">
        <v>36</v>
      </c>
      <c r="N16525" t="str">
        <f>IF(AND(PESQUISA!$B$3&lt;&gt;"",OR(PESQUISA!$B$4="TODAS",B16525=PESQUISA!$B$4),ISNUMBER(SEARCH(PESQUISA!$B$3,D16525))),ROW()-1,"")</f>
        <v/>
      </c>
    </row>
    <row r="16526" spans="1:14" x14ac:dyDescent="0.3">
      <c r="A16526" t="s">
        <v>49762</v>
      </c>
      <c r="B16526" t="s">
        <v>46460</v>
      </c>
      <c r="C16526" t="s">
        <v>49763</v>
      </c>
      <c r="D16526" t="s">
        <v>49764</v>
      </c>
      <c r="E16526" t="s">
        <v>46488</v>
      </c>
      <c r="F16526" s="7">
        <v>45.22</v>
      </c>
      <c r="G16526" t="s">
        <v>46464</v>
      </c>
      <c r="H16526" t="s">
        <v>46465</v>
      </c>
      <c r="I16526" t="s">
        <v>46466</v>
      </c>
      <c r="J16526" s="7">
        <v>35.119999999999997</v>
      </c>
      <c r="K16526" s="7">
        <v>10.1</v>
      </c>
      <c r="M16526" t="s">
        <v>36</v>
      </c>
      <c r="N16526" t="str">
        <f>IF(AND(PESQUISA!$B$3&lt;&gt;"",OR(PESQUISA!$B$4="TODAS",B16526=PESQUISA!$B$4),ISNUMBER(SEARCH(PESQUISA!$B$3,D16526))),ROW()-1,"")</f>
        <v/>
      </c>
    </row>
    <row r="16527" spans="1:14" x14ac:dyDescent="0.3">
      <c r="A16527" t="s">
        <v>49765</v>
      </c>
      <c r="B16527" t="s">
        <v>46460</v>
      </c>
      <c r="C16527" t="s">
        <v>49766</v>
      </c>
      <c r="D16527" t="s">
        <v>49767</v>
      </c>
      <c r="E16527" t="s">
        <v>46488</v>
      </c>
      <c r="F16527" s="7">
        <v>70.22</v>
      </c>
      <c r="G16527" t="s">
        <v>46464</v>
      </c>
      <c r="H16527" t="s">
        <v>46465</v>
      </c>
      <c r="I16527" t="s">
        <v>46466</v>
      </c>
      <c r="J16527" s="7">
        <v>57.67</v>
      </c>
      <c r="K16527" s="7">
        <v>12.55</v>
      </c>
      <c r="M16527" t="s">
        <v>36</v>
      </c>
      <c r="N16527" t="str">
        <f>IF(AND(PESQUISA!$B$3&lt;&gt;"",OR(PESQUISA!$B$4="TODAS",B16527=PESQUISA!$B$4),ISNUMBER(SEARCH(PESQUISA!$B$3,D16527))),ROW()-1,"")</f>
        <v/>
      </c>
    </row>
    <row r="16528" spans="1:14" x14ac:dyDescent="0.3">
      <c r="A16528" t="s">
        <v>49768</v>
      </c>
      <c r="B16528" t="s">
        <v>46460</v>
      </c>
      <c r="C16528" t="s">
        <v>49769</v>
      </c>
      <c r="D16528" t="s">
        <v>49770</v>
      </c>
      <c r="E16528" t="s">
        <v>46488</v>
      </c>
      <c r="F16528" s="7">
        <v>17.14</v>
      </c>
      <c r="G16528" t="s">
        <v>46464</v>
      </c>
      <c r="H16528" t="s">
        <v>46465</v>
      </c>
      <c r="I16528" t="s">
        <v>46466</v>
      </c>
      <c r="J16528" s="7">
        <v>3.49</v>
      </c>
      <c r="K16528" s="7">
        <v>13.65</v>
      </c>
      <c r="M16528" t="s">
        <v>36</v>
      </c>
      <c r="N16528" t="str">
        <f>IF(AND(PESQUISA!$B$3&lt;&gt;"",OR(PESQUISA!$B$4="TODAS",B16528=PESQUISA!$B$4),ISNUMBER(SEARCH(PESQUISA!$B$3,D16528))),ROW()-1,"")</f>
        <v/>
      </c>
    </row>
    <row r="16529" spans="1:14" x14ac:dyDescent="0.3">
      <c r="A16529" t="s">
        <v>49771</v>
      </c>
      <c r="B16529" t="s">
        <v>46460</v>
      </c>
      <c r="C16529" t="s">
        <v>49772</v>
      </c>
      <c r="D16529" t="s">
        <v>49773</v>
      </c>
      <c r="E16529" t="s">
        <v>46488</v>
      </c>
      <c r="F16529" s="7">
        <v>11.26</v>
      </c>
      <c r="G16529" t="s">
        <v>46464</v>
      </c>
      <c r="H16529" t="s">
        <v>46465</v>
      </c>
      <c r="I16529" t="s">
        <v>46466</v>
      </c>
      <c r="J16529" s="7">
        <v>3.62</v>
      </c>
      <c r="K16529" s="7">
        <v>7.64</v>
      </c>
      <c r="M16529" t="s">
        <v>36</v>
      </c>
      <c r="N16529" t="str">
        <f>IF(AND(PESQUISA!$B$3&lt;&gt;"",OR(PESQUISA!$B$4="TODAS",B16529=PESQUISA!$B$4),ISNUMBER(SEARCH(PESQUISA!$B$3,D16529))),ROW()-1,"")</f>
        <v/>
      </c>
    </row>
    <row r="16530" spans="1:14" x14ac:dyDescent="0.3">
      <c r="A16530" t="s">
        <v>49774</v>
      </c>
      <c r="B16530" t="s">
        <v>46460</v>
      </c>
      <c r="C16530" t="s">
        <v>49775</v>
      </c>
      <c r="D16530" t="s">
        <v>49776</v>
      </c>
      <c r="E16530" t="s">
        <v>46488</v>
      </c>
      <c r="F16530" s="7">
        <v>9.35</v>
      </c>
      <c r="G16530" t="s">
        <v>46464</v>
      </c>
      <c r="H16530" t="s">
        <v>46465</v>
      </c>
      <c r="I16530" t="s">
        <v>46466</v>
      </c>
      <c r="J16530" s="7">
        <v>1.71</v>
      </c>
      <c r="K16530" s="7">
        <v>7.64</v>
      </c>
      <c r="M16530" t="s">
        <v>36</v>
      </c>
      <c r="N16530" t="str">
        <f>IF(AND(PESQUISA!$B$3&lt;&gt;"",OR(PESQUISA!$B$4="TODAS",B16530=PESQUISA!$B$4),ISNUMBER(SEARCH(PESQUISA!$B$3,D16530))),ROW()-1,"")</f>
        <v/>
      </c>
    </row>
    <row r="16531" spans="1:14" x14ac:dyDescent="0.3">
      <c r="A16531" t="s">
        <v>49777</v>
      </c>
      <c r="B16531" t="s">
        <v>46460</v>
      </c>
      <c r="C16531" t="s">
        <v>49778</v>
      </c>
      <c r="D16531" t="s">
        <v>49779</v>
      </c>
      <c r="E16531" t="s">
        <v>46488</v>
      </c>
      <c r="F16531" s="7">
        <v>5.74</v>
      </c>
      <c r="G16531" t="s">
        <v>46464</v>
      </c>
      <c r="H16531" t="s">
        <v>46465</v>
      </c>
      <c r="I16531" t="s">
        <v>46466</v>
      </c>
      <c r="J16531" s="7">
        <v>0.83</v>
      </c>
      <c r="K16531" s="7">
        <v>4.91</v>
      </c>
      <c r="M16531" t="s">
        <v>36</v>
      </c>
      <c r="N16531" t="str">
        <f>IF(AND(PESQUISA!$B$3&lt;&gt;"",OR(PESQUISA!$B$4="TODAS",B16531=PESQUISA!$B$4),ISNUMBER(SEARCH(PESQUISA!$B$3,D16531))),ROW()-1,"")</f>
        <v/>
      </c>
    </row>
    <row r="16532" spans="1:14" x14ac:dyDescent="0.3">
      <c r="A16532" t="s">
        <v>49780</v>
      </c>
      <c r="B16532" t="s">
        <v>46460</v>
      </c>
      <c r="C16532" t="s">
        <v>49781</v>
      </c>
      <c r="D16532" t="s">
        <v>49782</v>
      </c>
      <c r="E16532" t="s">
        <v>46488</v>
      </c>
      <c r="F16532" s="7">
        <v>5.8</v>
      </c>
      <c r="G16532" t="s">
        <v>46464</v>
      </c>
      <c r="H16532" t="s">
        <v>46465</v>
      </c>
      <c r="I16532" t="s">
        <v>46466</v>
      </c>
      <c r="J16532" s="7">
        <v>0.89</v>
      </c>
      <c r="K16532" s="7">
        <v>4.91</v>
      </c>
      <c r="M16532" t="s">
        <v>36</v>
      </c>
      <c r="N16532" t="str">
        <f>IF(AND(PESQUISA!$B$3&lt;&gt;"",OR(PESQUISA!$B$4="TODAS",B16532=PESQUISA!$B$4),ISNUMBER(SEARCH(PESQUISA!$B$3,D16532))),ROW()-1,"")</f>
        <v/>
      </c>
    </row>
    <row r="16533" spans="1:14" x14ac:dyDescent="0.3">
      <c r="A16533" t="s">
        <v>49783</v>
      </c>
      <c r="B16533" t="s">
        <v>46460</v>
      </c>
      <c r="C16533" t="s">
        <v>49784</v>
      </c>
      <c r="D16533" t="s">
        <v>49785</v>
      </c>
      <c r="E16533" t="s">
        <v>46488</v>
      </c>
      <c r="F16533" s="7">
        <v>7.8</v>
      </c>
      <c r="G16533" t="s">
        <v>46464</v>
      </c>
      <c r="H16533" t="s">
        <v>46465</v>
      </c>
      <c r="I16533" t="s">
        <v>46466</v>
      </c>
      <c r="J16533" s="7">
        <v>2.89</v>
      </c>
      <c r="K16533" s="7">
        <v>4.91</v>
      </c>
      <c r="M16533" t="s">
        <v>36</v>
      </c>
      <c r="N16533" t="str">
        <f>IF(AND(PESQUISA!$B$3&lt;&gt;"",OR(PESQUISA!$B$4="TODAS",B16533=PESQUISA!$B$4),ISNUMBER(SEARCH(PESQUISA!$B$3,D16533))),ROW()-1,"")</f>
        <v/>
      </c>
    </row>
    <row r="16534" spans="1:14" x14ac:dyDescent="0.3">
      <c r="A16534" t="s">
        <v>49786</v>
      </c>
      <c r="B16534" t="s">
        <v>46460</v>
      </c>
      <c r="C16534" t="s">
        <v>49787</v>
      </c>
      <c r="D16534" t="s">
        <v>49788</v>
      </c>
      <c r="E16534" t="s">
        <v>46488</v>
      </c>
      <c r="F16534" s="7">
        <v>13.21</v>
      </c>
      <c r="G16534" t="s">
        <v>46464</v>
      </c>
      <c r="H16534" t="s">
        <v>46465</v>
      </c>
      <c r="I16534" t="s">
        <v>46466</v>
      </c>
      <c r="J16534" s="7">
        <v>5.57</v>
      </c>
      <c r="K16534" s="7">
        <v>7.64</v>
      </c>
      <c r="M16534" t="s">
        <v>36</v>
      </c>
      <c r="N16534" t="str">
        <f>IF(AND(PESQUISA!$B$3&lt;&gt;"",OR(PESQUISA!$B$4="TODAS",B16534=PESQUISA!$B$4),ISNUMBER(SEARCH(PESQUISA!$B$3,D16534))),ROW()-1,"")</f>
        <v/>
      </c>
    </row>
    <row r="16535" spans="1:14" x14ac:dyDescent="0.3">
      <c r="A16535" t="s">
        <v>49789</v>
      </c>
      <c r="B16535" t="s">
        <v>46460</v>
      </c>
      <c r="C16535" t="s">
        <v>49790</v>
      </c>
      <c r="D16535" t="s">
        <v>49791</v>
      </c>
      <c r="E16535" t="s">
        <v>46488</v>
      </c>
      <c r="F16535" s="7">
        <v>13.67</v>
      </c>
      <c r="G16535" t="s">
        <v>46464</v>
      </c>
      <c r="H16535" t="s">
        <v>46465</v>
      </c>
      <c r="I16535" t="s">
        <v>46466</v>
      </c>
      <c r="J16535" s="7">
        <v>6.03</v>
      </c>
      <c r="K16535" s="7">
        <v>7.64</v>
      </c>
      <c r="M16535" t="s">
        <v>36</v>
      </c>
      <c r="N16535" t="str">
        <f>IF(AND(PESQUISA!$B$3&lt;&gt;"",OR(PESQUISA!$B$4="TODAS",B16535=PESQUISA!$B$4),ISNUMBER(SEARCH(PESQUISA!$B$3,D16535))),ROW()-1,"")</f>
        <v/>
      </c>
    </row>
    <row r="16536" spans="1:14" x14ac:dyDescent="0.3">
      <c r="A16536" t="s">
        <v>49792</v>
      </c>
      <c r="B16536" t="s">
        <v>46460</v>
      </c>
      <c r="C16536" t="s">
        <v>49793</v>
      </c>
      <c r="D16536" t="s">
        <v>49794</v>
      </c>
      <c r="E16536" t="s">
        <v>46488</v>
      </c>
      <c r="F16536" s="7">
        <v>24.74</v>
      </c>
      <c r="G16536" t="s">
        <v>46464</v>
      </c>
      <c r="H16536" t="s">
        <v>46465</v>
      </c>
      <c r="I16536" t="s">
        <v>46466</v>
      </c>
      <c r="J16536" s="7">
        <v>17.100000000000001</v>
      </c>
      <c r="K16536" s="7">
        <v>7.64</v>
      </c>
      <c r="M16536" t="s">
        <v>36</v>
      </c>
      <c r="N16536" t="str">
        <f>IF(AND(PESQUISA!$B$3&lt;&gt;"",OR(PESQUISA!$B$4="TODAS",B16536=PESQUISA!$B$4),ISNUMBER(SEARCH(PESQUISA!$B$3,D16536))),ROW()-1,"")</f>
        <v/>
      </c>
    </row>
    <row r="16537" spans="1:14" x14ac:dyDescent="0.3">
      <c r="A16537" t="s">
        <v>49795</v>
      </c>
      <c r="B16537" t="s">
        <v>46460</v>
      </c>
      <c r="C16537" t="s">
        <v>49796</v>
      </c>
      <c r="D16537" t="s">
        <v>49797</v>
      </c>
      <c r="E16537" t="s">
        <v>46488</v>
      </c>
      <c r="F16537" s="7">
        <v>36.32</v>
      </c>
      <c r="G16537" t="s">
        <v>46464</v>
      </c>
      <c r="H16537" t="s">
        <v>46465</v>
      </c>
      <c r="I16537" t="s">
        <v>46466</v>
      </c>
      <c r="J16537" s="7">
        <v>26.22</v>
      </c>
      <c r="K16537" s="7">
        <v>10.1</v>
      </c>
      <c r="M16537" t="s">
        <v>36</v>
      </c>
      <c r="N16537" t="str">
        <f>IF(AND(PESQUISA!$B$3&lt;&gt;"",OR(PESQUISA!$B$4="TODAS",B16537=PESQUISA!$B$4),ISNUMBER(SEARCH(PESQUISA!$B$3,D16537))),ROW()-1,"")</f>
        <v/>
      </c>
    </row>
    <row r="16538" spans="1:14" x14ac:dyDescent="0.3">
      <c r="A16538" t="s">
        <v>49798</v>
      </c>
      <c r="B16538" t="s">
        <v>46460</v>
      </c>
      <c r="C16538" t="s">
        <v>49799</v>
      </c>
      <c r="D16538" t="s">
        <v>49800</v>
      </c>
      <c r="E16538" t="s">
        <v>46488</v>
      </c>
      <c r="F16538" s="7">
        <v>53.5</v>
      </c>
      <c r="G16538" t="s">
        <v>46464</v>
      </c>
      <c r="H16538" t="s">
        <v>46465</v>
      </c>
      <c r="I16538" t="s">
        <v>46466</v>
      </c>
      <c r="J16538" s="7">
        <v>43.4</v>
      </c>
      <c r="K16538" s="7">
        <v>10.1</v>
      </c>
      <c r="M16538" t="s">
        <v>36</v>
      </c>
      <c r="N16538" t="str">
        <f>IF(AND(PESQUISA!$B$3&lt;&gt;"",OR(PESQUISA!$B$4="TODAS",B16538=PESQUISA!$B$4),ISNUMBER(SEARCH(PESQUISA!$B$3,D16538))),ROW()-1,"")</f>
        <v/>
      </c>
    </row>
    <row r="16539" spans="1:14" x14ac:dyDescent="0.3">
      <c r="A16539" t="s">
        <v>49801</v>
      </c>
      <c r="B16539" t="s">
        <v>46460</v>
      </c>
      <c r="C16539" t="s">
        <v>49802</v>
      </c>
      <c r="D16539" t="s">
        <v>49803</v>
      </c>
      <c r="E16539" t="s">
        <v>46488</v>
      </c>
      <c r="F16539" s="7">
        <v>88.83</v>
      </c>
      <c r="G16539" t="s">
        <v>46464</v>
      </c>
      <c r="H16539" t="s">
        <v>46465</v>
      </c>
      <c r="I16539" t="s">
        <v>46466</v>
      </c>
      <c r="J16539" s="7">
        <v>76.28</v>
      </c>
      <c r="K16539" s="7">
        <v>12.55</v>
      </c>
      <c r="M16539" t="s">
        <v>36</v>
      </c>
      <c r="N16539" t="str">
        <f>IF(AND(PESQUISA!$B$3&lt;&gt;"",OR(PESQUISA!$B$4="TODAS",B16539=PESQUISA!$B$4),ISNUMBER(SEARCH(PESQUISA!$B$3,D16539))),ROW()-1,"")</f>
        <v/>
      </c>
    </row>
    <row r="16540" spans="1:14" x14ac:dyDescent="0.3">
      <c r="A16540" t="s">
        <v>49804</v>
      </c>
      <c r="B16540" t="s">
        <v>46460</v>
      </c>
      <c r="C16540" t="s">
        <v>49805</v>
      </c>
      <c r="D16540" t="s">
        <v>49806</v>
      </c>
      <c r="E16540" t="s">
        <v>46488</v>
      </c>
      <c r="F16540" s="7">
        <v>6.35</v>
      </c>
      <c r="G16540" t="s">
        <v>46464</v>
      </c>
      <c r="H16540" t="s">
        <v>46465</v>
      </c>
      <c r="I16540" t="s">
        <v>46466</v>
      </c>
      <c r="J16540" s="7">
        <v>1.44</v>
      </c>
      <c r="K16540" s="7">
        <v>4.91</v>
      </c>
      <c r="M16540" t="s">
        <v>36</v>
      </c>
      <c r="N16540" t="str">
        <f>IF(AND(PESQUISA!$B$3&lt;&gt;"",OR(PESQUISA!$B$4="TODAS",B16540=PESQUISA!$B$4),ISNUMBER(SEARCH(PESQUISA!$B$3,D16540))),ROW()-1,"")</f>
        <v/>
      </c>
    </row>
    <row r="16541" spans="1:14" x14ac:dyDescent="0.3">
      <c r="A16541" t="s">
        <v>49807</v>
      </c>
      <c r="B16541" t="s">
        <v>46460</v>
      </c>
      <c r="C16541" t="s">
        <v>49808</v>
      </c>
      <c r="D16541" t="s">
        <v>49809</v>
      </c>
      <c r="E16541" t="s">
        <v>46488</v>
      </c>
      <c r="F16541" s="7">
        <v>10.14</v>
      </c>
      <c r="G16541" t="s">
        <v>46464</v>
      </c>
      <c r="H16541" t="s">
        <v>46465</v>
      </c>
      <c r="I16541" t="s">
        <v>46466</v>
      </c>
      <c r="J16541" s="7">
        <v>1.95</v>
      </c>
      <c r="K16541" s="7">
        <v>8.19</v>
      </c>
      <c r="M16541" t="s">
        <v>36</v>
      </c>
      <c r="N16541" t="str">
        <f>IF(AND(PESQUISA!$B$3&lt;&gt;"",OR(PESQUISA!$B$4="TODAS",B16541=PESQUISA!$B$4),ISNUMBER(SEARCH(PESQUISA!$B$3,D16541))),ROW()-1,"")</f>
        <v/>
      </c>
    </row>
    <row r="16542" spans="1:14" x14ac:dyDescent="0.3">
      <c r="A16542" t="s">
        <v>49810</v>
      </c>
      <c r="B16542" t="s">
        <v>46460</v>
      </c>
      <c r="C16542" t="s">
        <v>49811</v>
      </c>
      <c r="D16542" t="s">
        <v>49812</v>
      </c>
      <c r="E16542" t="s">
        <v>46488</v>
      </c>
      <c r="F16542" s="7">
        <v>8.3000000000000007</v>
      </c>
      <c r="G16542" t="s">
        <v>46464</v>
      </c>
      <c r="H16542" t="s">
        <v>46465</v>
      </c>
      <c r="I16542" t="s">
        <v>46466</v>
      </c>
      <c r="J16542" s="7">
        <v>3.39</v>
      </c>
      <c r="K16542" s="7">
        <v>4.91</v>
      </c>
      <c r="M16542" t="s">
        <v>36</v>
      </c>
      <c r="N16542" t="str">
        <f>IF(AND(PESQUISA!$B$3&lt;&gt;"",OR(PESQUISA!$B$4="TODAS",B16542=PESQUISA!$B$4),ISNUMBER(SEARCH(PESQUISA!$B$3,D16542))),ROW()-1,"")</f>
        <v/>
      </c>
    </row>
    <row r="16543" spans="1:14" x14ac:dyDescent="0.3">
      <c r="A16543" t="s">
        <v>49813</v>
      </c>
      <c r="B16543" t="s">
        <v>46460</v>
      </c>
      <c r="C16543" t="s">
        <v>49814</v>
      </c>
      <c r="D16543" t="s">
        <v>49815</v>
      </c>
      <c r="E16543" t="s">
        <v>46488</v>
      </c>
      <c r="F16543" s="7">
        <v>10.17</v>
      </c>
      <c r="G16543" t="s">
        <v>46464</v>
      </c>
      <c r="H16543" t="s">
        <v>46465</v>
      </c>
      <c r="I16543" t="s">
        <v>46466</v>
      </c>
      <c r="J16543" s="7">
        <v>1.98</v>
      </c>
      <c r="K16543" s="7">
        <v>8.19</v>
      </c>
      <c r="M16543" t="s">
        <v>36</v>
      </c>
      <c r="N16543" t="str">
        <f>IF(AND(PESQUISA!$B$3&lt;&gt;"",OR(PESQUISA!$B$4="TODAS",B16543=PESQUISA!$B$4),ISNUMBER(SEARCH(PESQUISA!$B$3,D16543))),ROW()-1,"")</f>
        <v/>
      </c>
    </row>
    <row r="16544" spans="1:14" x14ac:dyDescent="0.3">
      <c r="A16544" t="s">
        <v>49816</v>
      </c>
      <c r="B16544" t="s">
        <v>46460</v>
      </c>
      <c r="C16544" t="s">
        <v>49817</v>
      </c>
      <c r="D16544" t="s">
        <v>49818</v>
      </c>
      <c r="E16544" t="s">
        <v>46488</v>
      </c>
      <c r="F16544" s="7">
        <v>10.5</v>
      </c>
      <c r="G16544" t="s">
        <v>46464</v>
      </c>
      <c r="H16544" t="s">
        <v>46465</v>
      </c>
      <c r="I16544" t="s">
        <v>46466</v>
      </c>
      <c r="J16544" s="7">
        <v>2.31</v>
      </c>
      <c r="K16544" s="7">
        <v>8.19</v>
      </c>
      <c r="M16544" t="s">
        <v>36</v>
      </c>
      <c r="N16544" t="str">
        <f>IF(AND(PESQUISA!$B$3&lt;&gt;"",OR(PESQUISA!$B$4="TODAS",B16544=PESQUISA!$B$4),ISNUMBER(SEARCH(PESQUISA!$B$3,D16544))),ROW()-1,"")</f>
        <v/>
      </c>
    </row>
    <row r="16545" spans="1:14" x14ac:dyDescent="0.3">
      <c r="A16545" t="s">
        <v>49819</v>
      </c>
      <c r="B16545" t="s">
        <v>46460</v>
      </c>
      <c r="C16545" t="s">
        <v>49820</v>
      </c>
      <c r="D16545" t="s">
        <v>49821</v>
      </c>
      <c r="E16545" t="s">
        <v>46488</v>
      </c>
      <c r="F16545" s="7">
        <v>14.11</v>
      </c>
      <c r="G16545" t="s">
        <v>46464</v>
      </c>
      <c r="H16545" t="s">
        <v>46465</v>
      </c>
      <c r="I16545" t="s">
        <v>46466</v>
      </c>
      <c r="J16545" s="7">
        <v>5.92</v>
      </c>
      <c r="K16545" s="7">
        <v>8.19</v>
      </c>
      <c r="M16545" t="s">
        <v>36</v>
      </c>
      <c r="N16545" t="str">
        <f>IF(AND(PESQUISA!$B$3&lt;&gt;"",OR(PESQUISA!$B$4="TODAS",B16545=PESQUISA!$B$4),ISNUMBER(SEARCH(PESQUISA!$B$3,D16545))),ROW()-1,"")</f>
        <v/>
      </c>
    </row>
    <row r="16546" spans="1:14" x14ac:dyDescent="0.3">
      <c r="A16546" t="s">
        <v>49822</v>
      </c>
      <c r="B16546" t="s">
        <v>46460</v>
      </c>
      <c r="C16546" t="s">
        <v>49823</v>
      </c>
      <c r="D16546" t="s">
        <v>49824</v>
      </c>
      <c r="E16546" t="s">
        <v>46488</v>
      </c>
      <c r="F16546" s="7">
        <v>27.03</v>
      </c>
      <c r="G16546" t="s">
        <v>46464</v>
      </c>
      <c r="H16546" t="s">
        <v>46465</v>
      </c>
      <c r="I16546" t="s">
        <v>46466</v>
      </c>
      <c r="J16546" s="7">
        <v>13.38</v>
      </c>
      <c r="K16546" s="7">
        <v>13.65</v>
      </c>
      <c r="M16546" t="s">
        <v>36</v>
      </c>
      <c r="N16546" t="str">
        <f>IF(AND(PESQUISA!$B$3&lt;&gt;"",OR(PESQUISA!$B$4="TODAS",B16546=PESQUISA!$B$4),ISNUMBER(SEARCH(PESQUISA!$B$3,D16546))),ROW()-1,"")</f>
        <v/>
      </c>
    </row>
    <row r="16547" spans="1:14" x14ac:dyDescent="0.3">
      <c r="A16547" t="s">
        <v>49825</v>
      </c>
      <c r="B16547" t="s">
        <v>46460</v>
      </c>
      <c r="C16547" t="s">
        <v>49826</v>
      </c>
      <c r="D16547" t="s">
        <v>49827</v>
      </c>
      <c r="E16547" t="s">
        <v>46488</v>
      </c>
      <c r="F16547" s="7">
        <v>40.22</v>
      </c>
      <c r="G16547" t="s">
        <v>46464</v>
      </c>
      <c r="H16547" t="s">
        <v>46465</v>
      </c>
      <c r="I16547" t="s">
        <v>46466</v>
      </c>
      <c r="J16547" s="7">
        <v>26.57</v>
      </c>
      <c r="K16547" s="7">
        <v>13.65</v>
      </c>
      <c r="M16547" t="s">
        <v>36</v>
      </c>
      <c r="N16547" t="str">
        <f>IF(AND(PESQUISA!$B$3&lt;&gt;"",OR(PESQUISA!$B$4="TODAS",B16547=PESQUISA!$B$4),ISNUMBER(SEARCH(PESQUISA!$B$3,D16547))),ROW()-1,"")</f>
        <v/>
      </c>
    </row>
    <row r="16548" spans="1:14" x14ac:dyDescent="0.3">
      <c r="A16548" t="s">
        <v>49828</v>
      </c>
      <c r="B16548" t="s">
        <v>46460</v>
      </c>
      <c r="C16548" t="s">
        <v>49829</v>
      </c>
      <c r="D16548" t="s">
        <v>49830</v>
      </c>
      <c r="E16548" t="s">
        <v>46488</v>
      </c>
      <c r="F16548" s="7">
        <v>13.84</v>
      </c>
      <c r="G16548" t="s">
        <v>46464</v>
      </c>
      <c r="H16548" t="s">
        <v>46465</v>
      </c>
      <c r="I16548" t="s">
        <v>46466</v>
      </c>
      <c r="J16548" s="7">
        <v>5.65</v>
      </c>
      <c r="K16548" s="7">
        <v>8.19</v>
      </c>
      <c r="M16548" t="s">
        <v>36</v>
      </c>
      <c r="N16548" t="str">
        <f>IF(AND(PESQUISA!$B$3&lt;&gt;"",OR(PESQUISA!$B$4="TODAS",B16548=PESQUISA!$B$4),ISNUMBER(SEARCH(PESQUISA!$B$3,D16548))),ROW()-1,"")</f>
        <v/>
      </c>
    </row>
    <row r="16549" spans="1:14" x14ac:dyDescent="0.3">
      <c r="A16549" t="s">
        <v>49831</v>
      </c>
      <c r="B16549" t="s">
        <v>46460</v>
      </c>
      <c r="C16549" t="s">
        <v>49832</v>
      </c>
      <c r="D16549" t="s">
        <v>49833</v>
      </c>
      <c r="E16549" t="s">
        <v>46488</v>
      </c>
      <c r="F16549" s="7">
        <v>13.82</v>
      </c>
      <c r="G16549" t="s">
        <v>46464</v>
      </c>
      <c r="H16549" t="s">
        <v>46465</v>
      </c>
      <c r="I16549" t="s">
        <v>46466</v>
      </c>
      <c r="J16549" s="7">
        <v>5.63</v>
      </c>
      <c r="K16549" s="7">
        <v>8.19</v>
      </c>
      <c r="M16549" t="s">
        <v>36</v>
      </c>
      <c r="N16549" t="str">
        <f>IF(AND(PESQUISA!$B$3&lt;&gt;"",OR(PESQUISA!$B$4="TODAS",B16549=PESQUISA!$B$4),ISNUMBER(SEARCH(PESQUISA!$B$3,D16549))),ROW()-1,"")</f>
        <v/>
      </c>
    </row>
    <row r="16550" spans="1:14" x14ac:dyDescent="0.3">
      <c r="A16550" t="s">
        <v>49834</v>
      </c>
      <c r="B16550" t="s">
        <v>46460</v>
      </c>
      <c r="C16550" t="s">
        <v>49835</v>
      </c>
      <c r="D16550" t="s">
        <v>49836</v>
      </c>
      <c r="E16550" t="s">
        <v>46488</v>
      </c>
      <c r="F16550" s="7">
        <v>14.81</v>
      </c>
      <c r="G16550" t="s">
        <v>46464</v>
      </c>
      <c r="H16550" t="s">
        <v>46465</v>
      </c>
      <c r="I16550" t="s">
        <v>46466</v>
      </c>
      <c r="J16550" s="7">
        <v>6.62</v>
      </c>
      <c r="K16550" s="7">
        <v>8.19</v>
      </c>
      <c r="M16550" t="s">
        <v>36</v>
      </c>
      <c r="N16550" t="str">
        <f>IF(AND(PESQUISA!$B$3&lt;&gt;"",OR(PESQUISA!$B$4="TODAS",B16550=PESQUISA!$B$4),ISNUMBER(SEARCH(PESQUISA!$B$3,D16550))),ROW()-1,"")</f>
        <v/>
      </c>
    </row>
    <row r="16551" spans="1:14" x14ac:dyDescent="0.3">
      <c r="A16551" t="s">
        <v>49837</v>
      </c>
      <c r="B16551" t="s">
        <v>46460</v>
      </c>
      <c r="C16551" t="s">
        <v>49838</v>
      </c>
      <c r="D16551" t="s">
        <v>49839</v>
      </c>
      <c r="E16551" t="s">
        <v>46488</v>
      </c>
      <c r="F16551" s="7">
        <v>5.47</v>
      </c>
      <c r="G16551" t="s">
        <v>46464</v>
      </c>
      <c r="H16551" t="s">
        <v>46465</v>
      </c>
      <c r="I16551" t="s">
        <v>46466</v>
      </c>
      <c r="J16551" s="7">
        <v>0.56000000000000005</v>
      </c>
      <c r="K16551" s="7">
        <v>4.91</v>
      </c>
      <c r="M16551" t="s">
        <v>36</v>
      </c>
      <c r="N16551" t="str">
        <f>IF(AND(PESQUISA!$B$3&lt;&gt;"",OR(PESQUISA!$B$4="TODAS",B16551=PESQUISA!$B$4),ISNUMBER(SEARCH(PESQUISA!$B$3,D16551))),ROW()-1,"")</f>
        <v/>
      </c>
    </row>
    <row r="16552" spans="1:14" x14ac:dyDescent="0.3">
      <c r="A16552" t="s">
        <v>49840</v>
      </c>
      <c r="B16552" t="s">
        <v>46460</v>
      </c>
      <c r="C16552" t="s">
        <v>49841</v>
      </c>
      <c r="D16552" t="s">
        <v>49842</v>
      </c>
      <c r="E16552" t="s">
        <v>46488</v>
      </c>
      <c r="F16552" s="7">
        <v>6.03</v>
      </c>
      <c r="G16552" t="s">
        <v>46464</v>
      </c>
      <c r="H16552" t="s">
        <v>46465</v>
      </c>
      <c r="I16552" t="s">
        <v>46466</v>
      </c>
      <c r="J16552" s="7">
        <v>1.1200000000000001</v>
      </c>
      <c r="K16552" s="7">
        <v>4.91</v>
      </c>
      <c r="M16552" t="s">
        <v>36</v>
      </c>
      <c r="N16552" t="str">
        <f>IF(AND(PESQUISA!$B$3&lt;&gt;"",OR(PESQUISA!$B$4="TODAS",B16552=PESQUISA!$B$4),ISNUMBER(SEARCH(PESQUISA!$B$3,D16552))),ROW()-1,"")</f>
        <v/>
      </c>
    </row>
    <row r="16553" spans="1:14" x14ac:dyDescent="0.3">
      <c r="A16553" t="s">
        <v>49843</v>
      </c>
      <c r="B16553" t="s">
        <v>46460</v>
      </c>
      <c r="C16553" t="s">
        <v>49844</v>
      </c>
      <c r="D16553" t="s">
        <v>49845</v>
      </c>
      <c r="E16553" t="s">
        <v>46488</v>
      </c>
      <c r="F16553" s="7">
        <v>10.130000000000001</v>
      </c>
      <c r="G16553" t="s">
        <v>46464</v>
      </c>
      <c r="H16553" t="s">
        <v>46465</v>
      </c>
      <c r="I16553" t="s">
        <v>46466</v>
      </c>
      <c r="J16553" s="7">
        <v>2.4900000000000002</v>
      </c>
      <c r="K16553" s="7">
        <v>7.64</v>
      </c>
      <c r="M16553" t="s">
        <v>36</v>
      </c>
      <c r="N16553" t="str">
        <f>IF(AND(PESQUISA!$B$3&lt;&gt;"",OR(PESQUISA!$B$4="TODAS",B16553=PESQUISA!$B$4),ISNUMBER(SEARCH(PESQUISA!$B$3,D16553))),ROW()-1,"")</f>
        <v/>
      </c>
    </row>
    <row r="16554" spans="1:14" x14ac:dyDescent="0.3">
      <c r="A16554" t="s">
        <v>49846</v>
      </c>
      <c r="B16554" t="s">
        <v>46460</v>
      </c>
      <c r="C16554" t="s">
        <v>49847</v>
      </c>
      <c r="D16554" t="s">
        <v>49848</v>
      </c>
      <c r="E16554" t="s">
        <v>46488</v>
      </c>
      <c r="F16554" s="7">
        <v>13.76</v>
      </c>
      <c r="G16554" t="s">
        <v>46464</v>
      </c>
      <c r="H16554" t="s">
        <v>46465</v>
      </c>
      <c r="I16554" t="s">
        <v>46466</v>
      </c>
      <c r="J16554" s="7">
        <v>4.49</v>
      </c>
      <c r="K16554" s="7">
        <v>9.27</v>
      </c>
      <c r="M16554" t="s">
        <v>36</v>
      </c>
      <c r="N16554" t="str">
        <f>IF(AND(PESQUISA!$B$3&lt;&gt;"",OR(PESQUISA!$B$4="TODAS",B16554=PESQUISA!$B$4),ISNUMBER(SEARCH(PESQUISA!$B$3,D16554))),ROW()-1,"")</f>
        <v/>
      </c>
    </row>
    <row r="16555" spans="1:14" x14ac:dyDescent="0.3">
      <c r="A16555" t="s">
        <v>49849</v>
      </c>
      <c r="B16555" t="s">
        <v>46460</v>
      </c>
      <c r="C16555" t="s">
        <v>49850</v>
      </c>
      <c r="D16555" t="s">
        <v>49851</v>
      </c>
      <c r="E16555" t="s">
        <v>46488</v>
      </c>
      <c r="F16555" s="7">
        <v>16.489999999999998</v>
      </c>
      <c r="G16555" t="s">
        <v>46464</v>
      </c>
      <c r="H16555" t="s">
        <v>46465</v>
      </c>
      <c r="I16555" t="s">
        <v>46466</v>
      </c>
      <c r="J16555" s="7">
        <v>6.66</v>
      </c>
      <c r="K16555" s="7">
        <v>9.83</v>
      </c>
      <c r="M16555" t="s">
        <v>36</v>
      </c>
      <c r="N16555" t="str">
        <f>IF(AND(PESQUISA!$B$3&lt;&gt;"",OR(PESQUISA!$B$4="TODAS",B16555=PESQUISA!$B$4),ISNUMBER(SEARCH(PESQUISA!$B$3,D16555))),ROW()-1,"")</f>
        <v/>
      </c>
    </row>
    <row r="16556" spans="1:14" x14ac:dyDescent="0.3">
      <c r="A16556" t="s">
        <v>49852</v>
      </c>
      <c r="B16556" t="s">
        <v>46460</v>
      </c>
      <c r="C16556" t="s">
        <v>49853</v>
      </c>
      <c r="D16556" t="s">
        <v>49854</v>
      </c>
      <c r="E16556" t="s">
        <v>46488</v>
      </c>
      <c r="F16556" s="7">
        <v>28.52</v>
      </c>
      <c r="G16556" t="s">
        <v>46464</v>
      </c>
      <c r="H16556" t="s">
        <v>46465</v>
      </c>
      <c r="I16556" t="s">
        <v>46466</v>
      </c>
      <c r="J16556" s="7">
        <v>18.420000000000002</v>
      </c>
      <c r="K16556" s="7">
        <v>10.1</v>
      </c>
      <c r="M16556" t="s">
        <v>36</v>
      </c>
      <c r="N16556" t="str">
        <f>IF(AND(PESQUISA!$B$3&lt;&gt;"",OR(PESQUISA!$B$4="TODAS",B16556=PESQUISA!$B$4),ISNUMBER(SEARCH(PESQUISA!$B$3,D16556))),ROW()-1,"")</f>
        <v/>
      </c>
    </row>
    <row r="16557" spans="1:14" x14ac:dyDescent="0.3">
      <c r="A16557" t="s">
        <v>49855</v>
      </c>
      <c r="B16557" t="s">
        <v>46460</v>
      </c>
      <c r="C16557" t="s">
        <v>49856</v>
      </c>
      <c r="D16557" t="s">
        <v>49857</v>
      </c>
      <c r="E16557" t="s">
        <v>46488</v>
      </c>
      <c r="F16557" s="7">
        <v>27.24</v>
      </c>
      <c r="G16557" t="s">
        <v>46464</v>
      </c>
      <c r="H16557" t="s">
        <v>46465</v>
      </c>
      <c r="I16557" t="s">
        <v>46466</v>
      </c>
      <c r="J16557" s="7">
        <v>17.14</v>
      </c>
      <c r="K16557" s="7">
        <v>10.1</v>
      </c>
      <c r="M16557" t="s">
        <v>36</v>
      </c>
      <c r="N16557" t="str">
        <f>IF(AND(PESQUISA!$B$3&lt;&gt;"",OR(PESQUISA!$B$4="TODAS",B16557=PESQUISA!$B$4),ISNUMBER(SEARCH(PESQUISA!$B$3,D16557))),ROW()-1,"")</f>
        <v/>
      </c>
    </row>
    <row r="16558" spans="1:14" x14ac:dyDescent="0.3">
      <c r="A16558" t="s">
        <v>49858</v>
      </c>
      <c r="B16558" t="s">
        <v>46460</v>
      </c>
      <c r="C16558" t="s">
        <v>49859</v>
      </c>
      <c r="D16558" t="s">
        <v>49860</v>
      </c>
      <c r="E16558" t="s">
        <v>46488</v>
      </c>
      <c r="F16558" s="7">
        <v>101.79</v>
      </c>
      <c r="G16558" t="s">
        <v>46464</v>
      </c>
      <c r="H16558" t="s">
        <v>46465</v>
      </c>
      <c r="I16558" t="s">
        <v>46466</v>
      </c>
      <c r="J16558" s="7">
        <v>89.24</v>
      </c>
      <c r="K16558" s="7">
        <v>12.55</v>
      </c>
      <c r="M16558" t="s">
        <v>36</v>
      </c>
      <c r="N16558" t="str">
        <f>IF(AND(PESQUISA!$B$3&lt;&gt;"",OR(PESQUISA!$B$4="TODAS",B16558=PESQUISA!$B$4),ISNUMBER(SEARCH(PESQUISA!$B$3,D16558))),ROW()-1,"")</f>
        <v/>
      </c>
    </row>
    <row r="16559" spans="1:14" x14ac:dyDescent="0.3">
      <c r="A16559" t="s">
        <v>49861</v>
      </c>
      <c r="B16559" t="s">
        <v>46460</v>
      </c>
      <c r="C16559" t="s">
        <v>49862</v>
      </c>
      <c r="D16559" t="s">
        <v>49863</v>
      </c>
      <c r="E16559" t="s">
        <v>46488</v>
      </c>
      <c r="F16559" s="7">
        <v>7.37</v>
      </c>
      <c r="G16559" t="s">
        <v>46464</v>
      </c>
      <c r="H16559" t="s">
        <v>46465</v>
      </c>
      <c r="I16559" t="s">
        <v>46466</v>
      </c>
      <c r="J16559" s="7">
        <v>2.46</v>
      </c>
      <c r="K16559" s="7">
        <v>4.91</v>
      </c>
      <c r="M16559" t="s">
        <v>36</v>
      </c>
      <c r="N16559" t="str">
        <f>IF(AND(PESQUISA!$B$3&lt;&gt;"",OR(PESQUISA!$B$4="TODAS",B16559=PESQUISA!$B$4),ISNUMBER(SEARCH(PESQUISA!$B$3,D16559))),ROW()-1,"")</f>
        <v/>
      </c>
    </row>
    <row r="16560" spans="1:14" x14ac:dyDescent="0.3">
      <c r="A16560" t="s">
        <v>49864</v>
      </c>
      <c r="B16560" t="s">
        <v>46460</v>
      </c>
      <c r="C16560" t="s">
        <v>49865</v>
      </c>
      <c r="D16560" t="s">
        <v>49866</v>
      </c>
      <c r="E16560" t="s">
        <v>46488</v>
      </c>
      <c r="F16560" s="7">
        <v>11.07</v>
      </c>
      <c r="G16560" t="s">
        <v>46464</v>
      </c>
      <c r="H16560" t="s">
        <v>46465</v>
      </c>
      <c r="I16560" t="s">
        <v>46466</v>
      </c>
      <c r="J16560" s="7">
        <v>3.43</v>
      </c>
      <c r="K16560" s="7">
        <v>7.64</v>
      </c>
      <c r="M16560" t="s">
        <v>36</v>
      </c>
      <c r="N16560" t="str">
        <f>IF(AND(PESQUISA!$B$3&lt;&gt;"",OR(PESQUISA!$B$4="TODAS",B16560=PESQUISA!$B$4),ISNUMBER(SEARCH(PESQUISA!$B$3,D16560))),ROW()-1,"")</f>
        <v/>
      </c>
    </row>
    <row r="16561" spans="1:14" x14ac:dyDescent="0.3">
      <c r="A16561" t="s">
        <v>49867</v>
      </c>
      <c r="B16561" t="s">
        <v>46460</v>
      </c>
      <c r="C16561" t="s">
        <v>49868</v>
      </c>
      <c r="D16561" t="s">
        <v>49869</v>
      </c>
      <c r="E16561" t="s">
        <v>46488</v>
      </c>
      <c r="F16561" s="7">
        <v>11.46</v>
      </c>
      <c r="G16561" t="s">
        <v>46464</v>
      </c>
      <c r="H16561" t="s">
        <v>46465</v>
      </c>
      <c r="I16561" t="s">
        <v>46466</v>
      </c>
      <c r="J16561" s="7">
        <v>3.82</v>
      </c>
      <c r="K16561" s="7">
        <v>7.64</v>
      </c>
      <c r="M16561" t="s">
        <v>36</v>
      </c>
      <c r="N16561" t="str">
        <f>IF(AND(PESQUISA!$B$3&lt;&gt;"",OR(PESQUISA!$B$4="TODAS",B16561=PESQUISA!$B$4),ISNUMBER(SEARCH(PESQUISA!$B$3,D16561))),ROW()-1,"")</f>
        <v/>
      </c>
    </row>
    <row r="16562" spans="1:14" x14ac:dyDescent="0.3">
      <c r="A16562" t="s">
        <v>49870</v>
      </c>
      <c r="B16562" t="s">
        <v>46460</v>
      </c>
      <c r="C16562" t="s">
        <v>49871</v>
      </c>
      <c r="D16562" t="s">
        <v>49872</v>
      </c>
      <c r="E16562" t="s">
        <v>46488</v>
      </c>
      <c r="F16562" s="7">
        <v>12.69</v>
      </c>
      <c r="G16562" t="s">
        <v>46464</v>
      </c>
      <c r="H16562" t="s">
        <v>46465</v>
      </c>
      <c r="I16562" t="s">
        <v>46466</v>
      </c>
      <c r="J16562" s="7">
        <v>5.05</v>
      </c>
      <c r="K16562" s="7">
        <v>7.64</v>
      </c>
      <c r="M16562" t="s">
        <v>36</v>
      </c>
      <c r="N16562" t="str">
        <f>IF(AND(PESQUISA!$B$3&lt;&gt;"",OR(PESQUISA!$B$4="TODAS",B16562=PESQUISA!$B$4),ISNUMBER(SEARCH(PESQUISA!$B$3,D16562))),ROW()-1,"")</f>
        <v/>
      </c>
    </row>
    <row r="16563" spans="1:14" x14ac:dyDescent="0.3">
      <c r="A16563" t="s">
        <v>49873</v>
      </c>
      <c r="B16563" t="s">
        <v>46460</v>
      </c>
      <c r="C16563" t="s">
        <v>49874</v>
      </c>
      <c r="D16563" t="s">
        <v>49875</v>
      </c>
      <c r="E16563" t="s">
        <v>46488</v>
      </c>
      <c r="F16563" s="7">
        <v>12.3</v>
      </c>
      <c r="G16563" t="s">
        <v>46464</v>
      </c>
      <c r="H16563" t="s">
        <v>46465</v>
      </c>
      <c r="I16563" t="s">
        <v>46466</v>
      </c>
      <c r="J16563" s="7">
        <v>4.66</v>
      </c>
      <c r="K16563" s="7">
        <v>7.64</v>
      </c>
      <c r="M16563" t="s">
        <v>36</v>
      </c>
      <c r="N16563" t="str">
        <f>IF(AND(PESQUISA!$B$3&lt;&gt;"",OR(PESQUISA!$B$4="TODAS",B16563=PESQUISA!$B$4),ISNUMBER(SEARCH(PESQUISA!$B$3,D16563))),ROW()-1,"")</f>
        <v/>
      </c>
    </row>
    <row r="16564" spans="1:14" x14ac:dyDescent="0.3">
      <c r="A16564" t="s">
        <v>49876</v>
      </c>
      <c r="B16564" t="s">
        <v>46460</v>
      </c>
      <c r="C16564" t="s">
        <v>49877</v>
      </c>
      <c r="D16564" t="s">
        <v>49878</v>
      </c>
      <c r="E16564" t="s">
        <v>46488</v>
      </c>
      <c r="F16564" s="7">
        <v>13.43</v>
      </c>
      <c r="G16564" t="s">
        <v>46464</v>
      </c>
      <c r="H16564" t="s">
        <v>46465</v>
      </c>
      <c r="I16564" t="s">
        <v>46466</v>
      </c>
      <c r="J16564" s="7">
        <v>5.79</v>
      </c>
      <c r="K16564" s="7">
        <v>7.64</v>
      </c>
      <c r="M16564" t="s">
        <v>36</v>
      </c>
      <c r="N16564" t="str">
        <f>IF(AND(PESQUISA!$B$3&lt;&gt;"",OR(PESQUISA!$B$4="TODAS",B16564=PESQUISA!$B$4),ISNUMBER(SEARCH(PESQUISA!$B$3,D16564))),ROW()-1,"")</f>
        <v/>
      </c>
    </row>
    <row r="16565" spans="1:14" x14ac:dyDescent="0.3">
      <c r="A16565" t="s">
        <v>49879</v>
      </c>
      <c r="B16565" t="s">
        <v>46460</v>
      </c>
      <c r="C16565" t="s">
        <v>49880</v>
      </c>
      <c r="D16565" t="s">
        <v>49881</v>
      </c>
      <c r="E16565" t="s">
        <v>46488</v>
      </c>
      <c r="F16565" s="7">
        <v>16.329999999999998</v>
      </c>
      <c r="G16565" t="s">
        <v>46464</v>
      </c>
      <c r="H16565" t="s">
        <v>46465</v>
      </c>
      <c r="I16565" t="s">
        <v>46466</v>
      </c>
      <c r="J16565" s="7">
        <v>8.69</v>
      </c>
      <c r="K16565" s="7">
        <v>7.64</v>
      </c>
      <c r="M16565" t="s">
        <v>36</v>
      </c>
      <c r="N16565" t="str">
        <f>IF(AND(PESQUISA!$B$3&lt;&gt;"",OR(PESQUISA!$B$4="TODAS",B16565=PESQUISA!$B$4),ISNUMBER(SEARCH(PESQUISA!$B$3,D16565))),ROW()-1,"")</f>
        <v/>
      </c>
    </row>
    <row r="16566" spans="1:14" x14ac:dyDescent="0.3">
      <c r="A16566" t="s">
        <v>49882</v>
      </c>
      <c r="B16566" t="s">
        <v>46460</v>
      </c>
      <c r="C16566" t="s">
        <v>49883</v>
      </c>
      <c r="D16566" t="s">
        <v>49884</v>
      </c>
      <c r="E16566" t="s">
        <v>46488</v>
      </c>
      <c r="F16566" s="7">
        <v>17.5</v>
      </c>
      <c r="G16566" t="s">
        <v>46464</v>
      </c>
      <c r="H16566" t="s">
        <v>46465</v>
      </c>
      <c r="I16566" t="s">
        <v>46466</v>
      </c>
      <c r="J16566" s="7">
        <v>9.86</v>
      </c>
      <c r="K16566" s="7">
        <v>7.64</v>
      </c>
      <c r="M16566" t="s">
        <v>36</v>
      </c>
      <c r="N16566" t="str">
        <f>IF(AND(PESQUISA!$B$3&lt;&gt;"",OR(PESQUISA!$B$4="TODAS",B16566=PESQUISA!$B$4),ISNUMBER(SEARCH(PESQUISA!$B$3,D16566))),ROW()-1,"")</f>
        <v/>
      </c>
    </row>
    <row r="16567" spans="1:14" x14ac:dyDescent="0.3">
      <c r="A16567" t="s">
        <v>49885</v>
      </c>
      <c r="B16567" t="s">
        <v>46460</v>
      </c>
      <c r="C16567" t="s">
        <v>49886</v>
      </c>
      <c r="D16567" t="s">
        <v>49887</v>
      </c>
      <c r="E16567" t="s">
        <v>46488</v>
      </c>
      <c r="F16567" s="7">
        <v>18.82</v>
      </c>
      <c r="G16567" t="s">
        <v>46464</v>
      </c>
      <c r="H16567" t="s">
        <v>46465</v>
      </c>
      <c r="I16567" t="s">
        <v>46466</v>
      </c>
      <c r="J16567" s="7">
        <v>11.18</v>
      </c>
      <c r="K16567" s="7">
        <v>7.64</v>
      </c>
      <c r="M16567" t="s">
        <v>36</v>
      </c>
      <c r="N16567" t="str">
        <f>IF(AND(PESQUISA!$B$3&lt;&gt;"",OR(PESQUISA!$B$4="TODAS",B16567=PESQUISA!$B$4),ISNUMBER(SEARCH(PESQUISA!$B$3,D16567))),ROW()-1,"")</f>
        <v/>
      </c>
    </row>
    <row r="16568" spans="1:14" x14ac:dyDescent="0.3">
      <c r="A16568" t="s">
        <v>49888</v>
      </c>
      <c r="B16568" t="s">
        <v>46460</v>
      </c>
      <c r="C16568" t="s">
        <v>49889</v>
      </c>
      <c r="D16568" t="s">
        <v>49890</v>
      </c>
      <c r="E16568" t="s">
        <v>46488</v>
      </c>
      <c r="F16568" s="7">
        <v>22.84</v>
      </c>
      <c r="G16568" t="s">
        <v>46464</v>
      </c>
      <c r="H16568" t="s">
        <v>46465</v>
      </c>
      <c r="I16568" t="s">
        <v>46466</v>
      </c>
      <c r="J16568" s="7">
        <v>15.2</v>
      </c>
      <c r="K16568" s="7">
        <v>7.64</v>
      </c>
      <c r="M16568" t="s">
        <v>36</v>
      </c>
      <c r="N16568" t="str">
        <f>IF(AND(PESQUISA!$B$3&lt;&gt;"",OR(PESQUISA!$B$4="TODAS",B16568=PESQUISA!$B$4),ISNUMBER(SEARCH(PESQUISA!$B$3,D16568))),ROW()-1,"")</f>
        <v/>
      </c>
    </row>
    <row r="16569" spans="1:14" x14ac:dyDescent="0.3">
      <c r="A16569" t="s">
        <v>49891</v>
      </c>
      <c r="B16569" t="s">
        <v>46460</v>
      </c>
      <c r="C16569" t="s">
        <v>49892</v>
      </c>
      <c r="D16569" t="s">
        <v>49893</v>
      </c>
      <c r="E16569" t="s">
        <v>46626</v>
      </c>
      <c r="F16569" s="7">
        <v>28.5</v>
      </c>
      <c r="G16569" t="s">
        <v>46464</v>
      </c>
      <c r="H16569" t="s">
        <v>46465</v>
      </c>
      <c r="I16569" t="s">
        <v>46466</v>
      </c>
      <c r="J16569" s="7">
        <v>18.399999999999999</v>
      </c>
      <c r="K16569" s="7">
        <v>10.1</v>
      </c>
      <c r="M16569" t="s">
        <v>36</v>
      </c>
      <c r="N16569" t="str">
        <f>IF(AND(PESQUISA!$B$3&lt;&gt;"",OR(PESQUISA!$B$4="TODAS",B16569=PESQUISA!$B$4),ISNUMBER(SEARCH(PESQUISA!$B$3,D16569))),ROW()-1,"")</f>
        <v/>
      </c>
    </row>
    <row r="16570" spans="1:14" x14ac:dyDescent="0.3">
      <c r="A16570" t="s">
        <v>49894</v>
      </c>
      <c r="B16570" t="s">
        <v>46460</v>
      </c>
      <c r="C16570" t="s">
        <v>49895</v>
      </c>
      <c r="D16570" t="s">
        <v>49896</v>
      </c>
      <c r="E16570" t="s">
        <v>46626</v>
      </c>
      <c r="F16570" s="7">
        <v>75.52</v>
      </c>
      <c r="G16570" t="s">
        <v>46464</v>
      </c>
      <c r="H16570" t="s">
        <v>46465</v>
      </c>
      <c r="I16570" t="s">
        <v>46466</v>
      </c>
      <c r="J16570" s="7">
        <v>62.97</v>
      </c>
      <c r="K16570" s="7">
        <v>12.55</v>
      </c>
      <c r="M16570" t="s">
        <v>36</v>
      </c>
      <c r="N16570" t="str">
        <f>IF(AND(PESQUISA!$B$3&lt;&gt;"",OR(PESQUISA!$B$4="TODAS",B16570=PESQUISA!$B$4),ISNUMBER(SEARCH(PESQUISA!$B$3,D16570))),ROW()-1,"")</f>
        <v/>
      </c>
    </row>
    <row r="16571" spans="1:14" x14ac:dyDescent="0.3">
      <c r="A16571" t="s">
        <v>49897</v>
      </c>
      <c r="B16571" t="s">
        <v>46460</v>
      </c>
      <c r="C16571" t="s">
        <v>49898</v>
      </c>
      <c r="D16571" t="s">
        <v>49899</v>
      </c>
      <c r="E16571" t="s">
        <v>46488</v>
      </c>
      <c r="F16571" s="7">
        <v>12.25</v>
      </c>
      <c r="G16571" t="s">
        <v>46464</v>
      </c>
      <c r="H16571" t="s">
        <v>46465</v>
      </c>
      <c r="I16571" t="s">
        <v>46466</v>
      </c>
      <c r="J16571" s="7">
        <v>1.33</v>
      </c>
      <c r="K16571" s="7">
        <v>10.92</v>
      </c>
      <c r="M16571" t="s">
        <v>36</v>
      </c>
      <c r="N16571" t="str">
        <f>IF(AND(PESQUISA!$B$3&lt;&gt;"",OR(PESQUISA!$B$4="TODAS",B16571=PESQUISA!$B$4),ISNUMBER(SEARCH(PESQUISA!$B$3,D16571))),ROW()-1,"")</f>
        <v/>
      </c>
    </row>
    <row r="16572" spans="1:14" x14ac:dyDescent="0.3">
      <c r="A16572" t="s">
        <v>49900</v>
      </c>
      <c r="B16572" t="s">
        <v>46460</v>
      </c>
      <c r="C16572" t="s">
        <v>49901</v>
      </c>
      <c r="D16572" t="s">
        <v>49902</v>
      </c>
      <c r="E16572" t="s">
        <v>46488</v>
      </c>
      <c r="F16572" s="7">
        <v>12.92</v>
      </c>
      <c r="G16572" t="s">
        <v>46464</v>
      </c>
      <c r="H16572" t="s">
        <v>46465</v>
      </c>
      <c r="I16572" t="s">
        <v>46466</v>
      </c>
      <c r="J16572" s="7">
        <v>2</v>
      </c>
      <c r="K16572" s="7">
        <v>10.92</v>
      </c>
      <c r="M16572" t="s">
        <v>36</v>
      </c>
      <c r="N16572" t="str">
        <f>IF(AND(PESQUISA!$B$3&lt;&gt;"",OR(PESQUISA!$B$4="TODAS",B16572=PESQUISA!$B$4),ISNUMBER(SEARCH(PESQUISA!$B$3,D16572))),ROW()-1,"")</f>
        <v/>
      </c>
    </row>
    <row r="16573" spans="1:14" x14ac:dyDescent="0.3">
      <c r="A16573" t="s">
        <v>49903</v>
      </c>
      <c r="B16573" t="s">
        <v>46460</v>
      </c>
      <c r="C16573" t="s">
        <v>49904</v>
      </c>
      <c r="D16573" t="s">
        <v>49905</v>
      </c>
      <c r="E16573" t="s">
        <v>46488</v>
      </c>
      <c r="F16573" s="7">
        <v>14.6</v>
      </c>
      <c r="G16573" t="s">
        <v>46464</v>
      </c>
      <c r="H16573" t="s">
        <v>46465</v>
      </c>
      <c r="I16573" t="s">
        <v>46466</v>
      </c>
      <c r="J16573" s="7">
        <v>3.68</v>
      </c>
      <c r="K16573" s="7">
        <v>10.92</v>
      </c>
      <c r="M16573" t="s">
        <v>36</v>
      </c>
      <c r="N16573" t="str">
        <f>IF(AND(PESQUISA!$B$3&lt;&gt;"",OR(PESQUISA!$B$4="TODAS",B16573=PESQUISA!$B$4),ISNUMBER(SEARCH(PESQUISA!$B$3,D16573))),ROW()-1,"")</f>
        <v/>
      </c>
    </row>
    <row r="16574" spans="1:14" x14ac:dyDescent="0.3">
      <c r="A16574" t="s">
        <v>49906</v>
      </c>
      <c r="B16574" t="s">
        <v>46460</v>
      </c>
      <c r="C16574" t="s">
        <v>49907</v>
      </c>
      <c r="D16574" t="s">
        <v>49908</v>
      </c>
      <c r="E16574" t="s">
        <v>46488</v>
      </c>
      <c r="F16574" s="7">
        <v>26.06</v>
      </c>
      <c r="G16574" t="s">
        <v>46464</v>
      </c>
      <c r="H16574" t="s">
        <v>46465</v>
      </c>
      <c r="I16574" t="s">
        <v>46466</v>
      </c>
      <c r="J16574" s="7">
        <v>6.95</v>
      </c>
      <c r="K16574" s="7">
        <v>19.11</v>
      </c>
      <c r="M16574" t="s">
        <v>36</v>
      </c>
      <c r="N16574" t="str">
        <f>IF(AND(PESQUISA!$B$3&lt;&gt;"",OR(PESQUISA!$B$4="TODAS",B16574=PESQUISA!$B$4),ISNUMBER(SEARCH(PESQUISA!$B$3,D16574))),ROW()-1,"")</f>
        <v/>
      </c>
    </row>
    <row r="16575" spans="1:14" x14ac:dyDescent="0.3">
      <c r="A16575" t="s">
        <v>49909</v>
      </c>
      <c r="B16575" t="s">
        <v>46460</v>
      </c>
      <c r="C16575" t="s">
        <v>49910</v>
      </c>
      <c r="D16575" t="s">
        <v>49911</v>
      </c>
      <c r="E16575" t="s">
        <v>46488</v>
      </c>
      <c r="F16575" s="7">
        <v>28.67</v>
      </c>
      <c r="G16575" t="s">
        <v>46464</v>
      </c>
      <c r="H16575" t="s">
        <v>46465</v>
      </c>
      <c r="I16575" t="s">
        <v>46466</v>
      </c>
      <c r="J16575" s="7">
        <v>9.56</v>
      </c>
      <c r="K16575" s="7">
        <v>19.11</v>
      </c>
      <c r="M16575" t="s">
        <v>36</v>
      </c>
      <c r="N16575" t="str">
        <f>IF(AND(PESQUISA!$B$3&lt;&gt;"",OR(PESQUISA!$B$4="TODAS",B16575=PESQUISA!$B$4),ISNUMBER(SEARCH(PESQUISA!$B$3,D16575))),ROW()-1,"")</f>
        <v/>
      </c>
    </row>
    <row r="16576" spans="1:14" x14ac:dyDescent="0.3">
      <c r="A16576" t="s">
        <v>49912</v>
      </c>
      <c r="B16576" t="s">
        <v>46460</v>
      </c>
      <c r="C16576" t="s">
        <v>49913</v>
      </c>
      <c r="D16576" t="s">
        <v>49914</v>
      </c>
      <c r="E16576" t="s">
        <v>46488</v>
      </c>
      <c r="F16576" s="7">
        <v>40.74</v>
      </c>
      <c r="G16576" t="s">
        <v>46464</v>
      </c>
      <c r="H16576" t="s">
        <v>46465</v>
      </c>
      <c r="I16576" t="s">
        <v>46466</v>
      </c>
      <c r="J16576" s="7">
        <v>21.63</v>
      </c>
      <c r="K16576" s="7">
        <v>19.11</v>
      </c>
      <c r="M16576" t="s">
        <v>36</v>
      </c>
      <c r="N16576" t="str">
        <f>IF(AND(PESQUISA!$B$3&lt;&gt;"",OR(PESQUISA!$B$4="TODAS",B16576=PESQUISA!$B$4),ISNUMBER(SEARCH(PESQUISA!$B$3,D16576))),ROW()-1,"")</f>
        <v/>
      </c>
    </row>
    <row r="16577" spans="1:14" x14ac:dyDescent="0.3">
      <c r="A16577" t="s">
        <v>49915</v>
      </c>
      <c r="B16577" t="s">
        <v>46460</v>
      </c>
      <c r="C16577" t="s">
        <v>49916</v>
      </c>
      <c r="D16577" t="s">
        <v>49917</v>
      </c>
      <c r="E16577" t="s">
        <v>46488</v>
      </c>
      <c r="F16577" s="7">
        <v>51.88</v>
      </c>
      <c r="G16577" t="s">
        <v>46464</v>
      </c>
      <c r="H16577" t="s">
        <v>46465</v>
      </c>
      <c r="I16577" t="s">
        <v>46466</v>
      </c>
      <c r="J16577" s="7">
        <v>30.04</v>
      </c>
      <c r="K16577" s="7">
        <v>21.84</v>
      </c>
      <c r="M16577" t="s">
        <v>36</v>
      </c>
      <c r="N16577" t="str">
        <f>IF(AND(PESQUISA!$B$3&lt;&gt;"",OR(PESQUISA!$B$4="TODAS",B16577=PESQUISA!$B$4),ISNUMBER(SEARCH(PESQUISA!$B$3,D16577))),ROW()-1,"")</f>
        <v/>
      </c>
    </row>
    <row r="16578" spans="1:14" x14ac:dyDescent="0.3">
      <c r="A16578" t="s">
        <v>49918</v>
      </c>
      <c r="B16578" t="s">
        <v>46460</v>
      </c>
      <c r="C16578" t="s">
        <v>49919</v>
      </c>
      <c r="D16578" t="s">
        <v>49920</v>
      </c>
      <c r="E16578" t="s">
        <v>46488</v>
      </c>
      <c r="F16578" s="7">
        <v>55.2</v>
      </c>
      <c r="G16578" t="s">
        <v>46464</v>
      </c>
      <c r="H16578" t="s">
        <v>46465</v>
      </c>
      <c r="I16578" t="s">
        <v>46466</v>
      </c>
      <c r="J16578" s="7">
        <v>33.36</v>
      </c>
      <c r="K16578" s="7">
        <v>21.84</v>
      </c>
      <c r="M16578" t="s">
        <v>36</v>
      </c>
      <c r="N16578" t="str">
        <f>IF(AND(PESQUISA!$B$3&lt;&gt;"",OR(PESQUISA!$B$4="TODAS",B16578=PESQUISA!$B$4),ISNUMBER(SEARCH(PESQUISA!$B$3,D16578))),ROW()-1,"")</f>
        <v/>
      </c>
    </row>
    <row r="16579" spans="1:14" x14ac:dyDescent="0.3">
      <c r="A16579" t="s">
        <v>49921</v>
      </c>
      <c r="B16579" t="s">
        <v>46460</v>
      </c>
      <c r="C16579" t="s">
        <v>49922</v>
      </c>
      <c r="D16579" t="s">
        <v>49923</v>
      </c>
      <c r="E16579" t="s">
        <v>46488</v>
      </c>
      <c r="F16579" s="7">
        <v>95.17</v>
      </c>
      <c r="G16579" t="s">
        <v>46464</v>
      </c>
      <c r="H16579" t="s">
        <v>46465</v>
      </c>
      <c r="I16579" t="s">
        <v>46466</v>
      </c>
      <c r="J16579" s="7">
        <v>67.86</v>
      </c>
      <c r="K16579" s="7">
        <v>27.31</v>
      </c>
      <c r="M16579" t="s">
        <v>36</v>
      </c>
      <c r="N16579" t="str">
        <f>IF(AND(PESQUISA!$B$3&lt;&gt;"",OR(PESQUISA!$B$4="TODAS",B16579=PESQUISA!$B$4),ISNUMBER(SEARCH(PESQUISA!$B$3,D16579))),ROW()-1,"")</f>
        <v/>
      </c>
    </row>
    <row r="16580" spans="1:14" x14ac:dyDescent="0.3">
      <c r="A16580" t="s">
        <v>49924</v>
      </c>
      <c r="B16580" t="s">
        <v>46460</v>
      </c>
      <c r="C16580" t="s">
        <v>49925</v>
      </c>
      <c r="D16580" t="s">
        <v>49926</v>
      </c>
      <c r="E16580" t="s">
        <v>46488</v>
      </c>
      <c r="F16580" s="7">
        <v>7.12</v>
      </c>
      <c r="G16580" t="s">
        <v>46464</v>
      </c>
      <c r="H16580" t="s">
        <v>46465</v>
      </c>
      <c r="I16580" t="s">
        <v>46466</v>
      </c>
      <c r="J16580" s="7">
        <v>2.21</v>
      </c>
      <c r="K16580" s="7">
        <v>4.91</v>
      </c>
      <c r="M16580" t="s">
        <v>36</v>
      </c>
      <c r="N16580" t="str">
        <f>IF(AND(PESQUISA!$B$3&lt;&gt;"",OR(PESQUISA!$B$4="TODAS",B16580=PESQUISA!$B$4),ISNUMBER(SEARCH(PESQUISA!$B$3,D16580))),ROW()-1,"")</f>
        <v/>
      </c>
    </row>
    <row r="16581" spans="1:14" x14ac:dyDescent="0.3">
      <c r="A16581" t="s">
        <v>49927</v>
      </c>
      <c r="B16581" t="s">
        <v>46460</v>
      </c>
      <c r="C16581" t="s">
        <v>49928</v>
      </c>
      <c r="D16581" t="s">
        <v>49929</v>
      </c>
      <c r="E16581" t="s">
        <v>46488</v>
      </c>
      <c r="F16581" s="7">
        <v>7.88</v>
      </c>
      <c r="G16581" t="s">
        <v>46464</v>
      </c>
      <c r="H16581" t="s">
        <v>46465</v>
      </c>
      <c r="I16581" t="s">
        <v>46466</v>
      </c>
      <c r="J16581" s="7">
        <v>2.97</v>
      </c>
      <c r="K16581" s="7">
        <v>4.91</v>
      </c>
      <c r="M16581" t="s">
        <v>36</v>
      </c>
      <c r="N16581" t="str">
        <f>IF(AND(PESQUISA!$B$3&lt;&gt;"",OR(PESQUISA!$B$4="TODAS",B16581=PESQUISA!$B$4),ISNUMBER(SEARCH(PESQUISA!$B$3,D16581))),ROW()-1,"")</f>
        <v/>
      </c>
    </row>
    <row r="16582" spans="1:14" x14ac:dyDescent="0.3">
      <c r="A16582" t="s">
        <v>49930</v>
      </c>
      <c r="B16582" t="s">
        <v>46460</v>
      </c>
      <c r="C16582" t="s">
        <v>49931</v>
      </c>
      <c r="D16582" t="s">
        <v>49932</v>
      </c>
      <c r="E16582" t="s">
        <v>46488</v>
      </c>
      <c r="F16582" s="7">
        <v>10.87</v>
      </c>
      <c r="G16582" t="s">
        <v>46464</v>
      </c>
      <c r="H16582" t="s">
        <v>46465</v>
      </c>
      <c r="I16582" t="s">
        <v>46466</v>
      </c>
      <c r="J16582" s="7">
        <v>5.96</v>
      </c>
      <c r="K16582" s="7">
        <v>4.91</v>
      </c>
      <c r="M16582" t="s">
        <v>36</v>
      </c>
      <c r="N16582" t="str">
        <f>IF(AND(PESQUISA!$B$3&lt;&gt;"",OR(PESQUISA!$B$4="TODAS",B16582=PESQUISA!$B$4),ISNUMBER(SEARCH(PESQUISA!$B$3,D16582))),ROW()-1,"")</f>
        <v/>
      </c>
    </row>
    <row r="16583" spans="1:14" x14ac:dyDescent="0.3">
      <c r="A16583" t="s">
        <v>49933</v>
      </c>
      <c r="B16583" t="s">
        <v>46460</v>
      </c>
      <c r="C16583" t="s">
        <v>49934</v>
      </c>
      <c r="D16583" t="s">
        <v>49935</v>
      </c>
      <c r="E16583" t="s">
        <v>46488</v>
      </c>
      <c r="F16583" s="7">
        <v>20</v>
      </c>
      <c r="G16583" t="s">
        <v>46464</v>
      </c>
      <c r="H16583" t="s">
        <v>46465</v>
      </c>
      <c r="I16583" t="s">
        <v>46466</v>
      </c>
      <c r="J16583" s="7">
        <v>12.36</v>
      </c>
      <c r="K16583" s="7">
        <v>7.64</v>
      </c>
      <c r="M16583" t="s">
        <v>36</v>
      </c>
      <c r="N16583" t="str">
        <f>IF(AND(PESQUISA!$B$3&lt;&gt;"",OR(PESQUISA!$B$4="TODAS",B16583=PESQUISA!$B$4),ISNUMBER(SEARCH(PESQUISA!$B$3,D16583))),ROW()-1,"")</f>
        <v/>
      </c>
    </row>
    <row r="16584" spans="1:14" x14ac:dyDescent="0.3">
      <c r="A16584" t="s">
        <v>49936</v>
      </c>
      <c r="B16584" t="s">
        <v>46460</v>
      </c>
      <c r="C16584" t="s">
        <v>49937</v>
      </c>
      <c r="D16584" t="s">
        <v>49938</v>
      </c>
      <c r="E16584" t="s">
        <v>46488</v>
      </c>
      <c r="F16584" s="7">
        <v>27.25</v>
      </c>
      <c r="G16584" t="s">
        <v>46464</v>
      </c>
      <c r="H16584" t="s">
        <v>46465</v>
      </c>
      <c r="I16584" t="s">
        <v>46466</v>
      </c>
      <c r="J16584" s="7">
        <v>19.61</v>
      </c>
      <c r="K16584" s="7">
        <v>7.64</v>
      </c>
      <c r="M16584" t="s">
        <v>36</v>
      </c>
      <c r="N16584" t="str">
        <f>IF(AND(PESQUISA!$B$3&lt;&gt;"",OR(PESQUISA!$B$4="TODAS",B16584=PESQUISA!$B$4),ISNUMBER(SEARCH(PESQUISA!$B$3,D16584))),ROW()-1,"")</f>
        <v/>
      </c>
    </row>
    <row r="16585" spans="1:14" x14ac:dyDescent="0.3">
      <c r="A16585" t="s">
        <v>49939</v>
      </c>
      <c r="B16585" t="s">
        <v>46460</v>
      </c>
      <c r="C16585" t="s">
        <v>49940</v>
      </c>
      <c r="D16585" t="s">
        <v>49941</v>
      </c>
      <c r="E16585" t="s">
        <v>46488</v>
      </c>
      <c r="F16585" s="7">
        <v>34.21</v>
      </c>
      <c r="G16585" t="s">
        <v>46464</v>
      </c>
      <c r="H16585" t="s">
        <v>46465</v>
      </c>
      <c r="I16585" t="s">
        <v>46466</v>
      </c>
      <c r="J16585" s="7">
        <v>23.84</v>
      </c>
      <c r="K16585" s="7">
        <v>10.37</v>
      </c>
      <c r="M16585" t="s">
        <v>36</v>
      </c>
      <c r="N16585" t="str">
        <f>IF(AND(PESQUISA!$B$3&lt;&gt;"",OR(PESQUISA!$B$4="TODAS",B16585=PESQUISA!$B$4),ISNUMBER(SEARCH(PESQUISA!$B$3,D16585))),ROW()-1,"")</f>
        <v/>
      </c>
    </row>
    <row r="16586" spans="1:14" x14ac:dyDescent="0.3">
      <c r="A16586" t="s">
        <v>49942</v>
      </c>
      <c r="B16586" t="s">
        <v>46460</v>
      </c>
      <c r="C16586" t="s">
        <v>49943</v>
      </c>
      <c r="D16586" t="s">
        <v>49944</v>
      </c>
      <c r="E16586" t="s">
        <v>46488</v>
      </c>
      <c r="F16586" s="7">
        <v>3.7</v>
      </c>
      <c r="G16586" t="s">
        <v>46464</v>
      </c>
      <c r="H16586" t="s">
        <v>46465</v>
      </c>
      <c r="I16586" t="s">
        <v>46466</v>
      </c>
      <c r="J16586" s="7">
        <v>1.25</v>
      </c>
      <c r="K16586" s="7">
        <v>2.4500000000000002</v>
      </c>
      <c r="M16586" t="s">
        <v>36</v>
      </c>
      <c r="N16586" t="str">
        <f>IF(AND(PESQUISA!$B$3&lt;&gt;"",OR(PESQUISA!$B$4="TODAS",B16586=PESQUISA!$B$4),ISNUMBER(SEARCH(PESQUISA!$B$3,D16586))),ROW()-1,"")</f>
        <v/>
      </c>
    </row>
    <row r="16587" spans="1:14" x14ac:dyDescent="0.3">
      <c r="A16587" t="s">
        <v>49945</v>
      </c>
      <c r="B16587" t="s">
        <v>46460</v>
      </c>
      <c r="C16587" t="s">
        <v>49946</v>
      </c>
      <c r="D16587" t="s">
        <v>49947</v>
      </c>
      <c r="E16587" t="s">
        <v>46488</v>
      </c>
      <c r="F16587" s="7">
        <v>3.71</v>
      </c>
      <c r="G16587" t="s">
        <v>46464</v>
      </c>
      <c r="H16587" t="s">
        <v>46465</v>
      </c>
      <c r="I16587" t="s">
        <v>46466</v>
      </c>
      <c r="J16587" s="7">
        <v>1.26</v>
      </c>
      <c r="K16587" s="7">
        <v>2.4500000000000002</v>
      </c>
      <c r="M16587" t="s">
        <v>36</v>
      </c>
      <c r="N16587" t="str">
        <f>IF(AND(PESQUISA!$B$3&lt;&gt;"",OR(PESQUISA!$B$4="TODAS",B16587=PESQUISA!$B$4),ISNUMBER(SEARCH(PESQUISA!$B$3,D16587))),ROW()-1,"")</f>
        <v/>
      </c>
    </row>
    <row r="16588" spans="1:14" x14ac:dyDescent="0.3">
      <c r="A16588" t="s">
        <v>49948</v>
      </c>
      <c r="B16588" t="s">
        <v>46460</v>
      </c>
      <c r="C16588" t="s">
        <v>49949</v>
      </c>
      <c r="D16588" t="s">
        <v>49950</v>
      </c>
      <c r="E16588" t="s">
        <v>46488</v>
      </c>
      <c r="F16588" s="7">
        <v>4.51</v>
      </c>
      <c r="G16588" t="s">
        <v>46464</v>
      </c>
      <c r="H16588" t="s">
        <v>46465</v>
      </c>
      <c r="I16588" t="s">
        <v>46466</v>
      </c>
      <c r="J16588" s="7">
        <v>2.06</v>
      </c>
      <c r="K16588" s="7">
        <v>2.4500000000000002</v>
      </c>
      <c r="M16588" t="s">
        <v>36</v>
      </c>
      <c r="N16588" t="str">
        <f>IF(AND(PESQUISA!$B$3&lt;&gt;"",OR(PESQUISA!$B$4="TODAS",B16588=PESQUISA!$B$4),ISNUMBER(SEARCH(PESQUISA!$B$3,D16588))),ROW()-1,"")</f>
        <v/>
      </c>
    </row>
    <row r="16589" spans="1:14" x14ac:dyDescent="0.3">
      <c r="A16589" t="s">
        <v>49951</v>
      </c>
      <c r="B16589" t="s">
        <v>46460</v>
      </c>
      <c r="C16589" t="s">
        <v>49952</v>
      </c>
      <c r="D16589" t="s">
        <v>49953</v>
      </c>
      <c r="E16589" t="s">
        <v>46488</v>
      </c>
      <c r="F16589" s="7">
        <v>7.92</v>
      </c>
      <c r="G16589" t="s">
        <v>46464</v>
      </c>
      <c r="H16589" t="s">
        <v>46465</v>
      </c>
      <c r="I16589" t="s">
        <v>46466</v>
      </c>
      <c r="J16589" s="7">
        <v>4.0999999999999996</v>
      </c>
      <c r="K16589" s="7">
        <v>3.82</v>
      </c>
      <c r="M16589" t="s">
        <v>36</v>
      </c>
      <c r="N16589" t="str">
        <f>IF(AND(PESQUISA!$B$3&lt;&gt;"",OR(PESQUISA!$B$4="TODAS",B16589=PESQUISA!$B$4),ISNUMBER(SEARCH(PESQUISA!$B$3,D16589))),ROW()-1,"")</f>
        <v/>
      </c>
    </row>
    <row r="16590" spans="1:14" x14ac:dyDescent="0.3">
      <c r="A16590" t="s">
        <v>49954</v>
      </c>
      <c r="B16590" t="s">
        <v>46460</v>
      </c>
      <c r="C16590" t="s">
        <v>49955</v>
      </c>
      <c r="D16590" t="s">
        <v>49956</v>
      </c>
      <c r="E16590" t="s">
        <v>46488</v>
      </c>
      <c r="F16590" s="7">
        <v>11.27</v>
      </c>
      <c r="G16590" t="s">
        <v>46464</v>
      </c>
      <c r="H16590" t="s">
        <v>46465</v>
      </c>
      <c r="I16590" t="s">
        <v>46466</v>
      </c>
      <c r="J16590" s="7">
        <v>7.45</v>
      </c>
      <c r="K16590" s="7">
        <v>3.82</v>
      </c>
      <c r="M16590" t="s">
        <v>36</v>
      </c>
      <c r="N16590" t="str">
        <f>IF(AND(PESQUISA!$B$3&lt;&gt;"",OR(PESQUISA!$B$4="TODAS",B16590=PESQUISA!$B$4),ISNUMBER(SEARCH(PESQUISA!$B$3,D16590))),ROW()-1,"")</f>
        <v/>
      </c>
    </row>
    <row r="16591" spans="1:14" x14ac:dyDescent="0.3">
      <c r="A16591" t="s">
        <v>49957</v>
      </c>
      <c r="B16591" t="s">
        <v>46460</v>
      </c>
      <c r="C16591" t="s">
        <v>49958</v>
      </c>
      <c r="D16591" t="s">
        <v>49959</v>
      </c>
      <c r="E16591" t="s">
        <v>46488</v>
      </c>
      <c r="F16591" s="7">
        <v>15.26</v>
      </c>
      <c r="G16591" t="s">
        <v>46464</v>
      </c>
      <c r="H16591" t="s">
        <v>46465</v>
      </c>
      <c r="I16591" t="s">
        <v>46466</v>
      </c>
      <c r="J16591" s="7">
        <v>11.44</v>
      </c>
      <c r="K16591" s="7">
        <v>3.82</v>
      </c>
      <c r="M16591" t="s">
        <v>36</v>
      </c>
      <c r="N16591" t="str">
        <f>IF(AND(PESQUISA!$B$3&lt;&gt;"",OR(PESQUISA!$B$4="TODAS",B16591=PESQUISA!$B$4),ISNUMBER(SEARCH(PESQUISA!$B$3,D16591))),ROW()-1,"")</f>
        <v/>
      </c>
    </row>
    <row r="16592" spans="1:14" x14ac:dyDescent="0.3">
      <c r="A16592" t="s">
        <v>49960</v>
      </c>
      <c r="B16592" t="s">
        <v>46460</v>
      </c>
      <c r="C16592" t="s">
        <v>49961</v>
      </c>
      <c r="D16592" t="s">
        <v>49962</v>
      </c>
      <c r="E16592" t="s">
        <v>46488</v>
      </c>
      <c r="F16592" s="7">
        <v>26.38</v>
      </c>
      <c r="G16592" t="s">
        <v>46464</v>
      </c>
      <c r="H16592" t="s">
        <v>46465</v>
      </c>
      <c r="I16592" t="s">
        <v>46466</v>
      </c>
      <c r="J16592" s="7">
        <v>21.47</v>
      </c>
      <c r="K16592" s="7">
        <v>4.91</v>
      </c>
      <c r="M16592" t="s">
        <v>36</v>
      </c>
      <c r="N16592" t="str">
        <f>IF(AND(PESQUISA!$B$3&lt;&gt;"",OR(PESQUISA!$B$4="TODAS",B16592=PESQUISA!$B$4),ISNUMBER(SEARCH(PESQUISA!$B$3,D16592))),ROW()-1,"")</f>
        <v/>
      </c>
    </row>
    <row r="16593" spans="1:14" x14ac:dyDescent="0.3">
      <c r="A16593" t="s">
        <v>49963</v>
      </c>
      <c r="B16593" t="s">
        <v>46460</v>
      </c>
      <c r="C16593" t="s">
        <v>49964</v>
      </c>
      <c r="D16593" t="s">
        <v>49965</v>
      </c>
      <c r="E16593" t="s">
        <v>46488</v>
      </c>
      <c r="F16593" s="7">
        <v>66.48</v>
      </c>
      <c r="G16593" t="s">
        <v>46464</v>
      </c>
      <c r="H16593" t="s">
        <v>46465</v>
      </c>
      <c r="I16593" t="s">
        <v>46466</v>
      </c>
      <c r="J16593" s="7">
        <v>61.46</v>
      </c>
      <c r="K16593" s="7">
        <v>5.0199999999999996</v>
      </c>
      <c r="M16593" t="s">
        <v>36</v>
      </c>
      <c r="N16593" t="str">
        <f>IF(AND(PESQUISA!$B$3&lt;&gt;"",OR(PESQUISA!$B$4="TODAS",B16593=PESQUISA!$B$4),ISNUMBER(SEARCH(PESQUISA!$B$3,D16593))),ROW()-1,"")</f>
        <v/>
      </c>
    </row>
    <row r="16594" spans="1:14" x14ac:dyDescent="0.3">
      <c r="A16594" t="s">
        <v>49966</v>
      </c>
      <c r="B16594" t="s">
        <v>46460</v>
      </c>
      <c r="C16594" t="s">
        <v>49967</v>
      </c>
      <c r="D16594" t="s">
        <v>49968</v>
      </c>
      <c r="E16594" t="s">
        <v>46488</v>
      </c>
      <c r="F16594" s="7">
        <v>79.13</v>
      </c>
      <c r="G16594" t="s">
        <v>46464</v>
      </c>
      <c r="H16594" t="s">
        <v>46465</v>
      </c>
      <c r="I16594" t="s">
        <v>46466</v>
      </c>
      <c r="J16594" s="7">
        <v>66.58</v>
      </c>
      <c r="K16594" s="7">
        <v>12.55</v>
      </c>
      <c r="M16594" t="s">
        <v>36</v>
      </c>
      <c r="N16594" t="str">
        <f>IF(AND(PESQUISA!$B$3&lt;&gt;"",OR(PESQUISA!$B$4="TODAS",B16594=PESQUISA!$B$4),ISNUMBER(SEARCH(PESQUISA!$B$3,D16594))),ROW()-1,"")</f>
        <v/>
      </c>
    </row>
    <row r="16595" spans="1:14" x14ac:dyDescent="0.3">
      <c r="A16595" t="s">
        <v>49969</v>
      </c>
      <c r="B16595" t="s">
        <v>46460</v>
      </c>
      <c r="C16595" t="s">
        <v>49970</v>
      </c>
      <c r="D16595" t="s">
        <v>49971</v>
      </c>
      <c r="E16595" t="s">
        <v>46488</v>
      </c>
      <c r="F16595" s="7">
        <v>11.39</v>
      </c>
      <c r="G16595" t="s">
        <v>46464</v>
      </c>
      <c r="H16595" t="s">
        <v>46465</v>
      </c>
      <c r="I16595" t="s">
        <v>46466</v>
      </c>
      <c r="J16595" s="7">
        <v>1.56</v>
      </c>
      <c r="K16595" s="7">
        <v>9.83</v>
      </c>
      <c r="M16595" t="s">
        <v>36</v>
      </c>
      <c r="N16595" t="str">
        <f>IF(AND(PESQUISA!$B$3&lt;&gt;"",OR(PESQUISA!$B$4="TODAS",B16595=PESQUISA!$B$4),ISNUMBER(SEARCH(PESQUISA!$B$3,D16595))),ROW()-1,"")</f>
        <v/>
      </c>
    </row>
    <row r="16596" spans="1:14" x14ac:dyDescent="0.3">
      <c r="A16596" t="s">
        <v>49972</v>
      </c>
      <c r="B16596" t="s">
        <v>46460</v>
      </c>
      <c r="C16596" t="s">
        <v>49973</v>
      </c>
      <c r="D16596" t="s">
        <v>49974</v>
      </c>
      <c r="E16596" t="s">
        <v>46488</v>
      </c>
      <c r="F16596" s="7">
        <v>11.82</v>
      </c>
      <c r="G16596" t="s">
        <v>46464</v>
      </c>
      <c r="H16596" t="s">
        <v>46465</v>
      </c>
      <c r="I16596" t="s">
        <v>46466</v>
      </c>
      <c r="J16596" s="7">
        <v>1.99</v>
      </c>
      <c r="K16596" s="7">
        <v>9.83</v>
      </c>
      <c r="M16596" t="s">
        <v>36</v>
      </c>
      <c r="N16596" t="str">
        <f>IF(AND(PESQUISA!$B$3&lt;&gt;"",OR(PESQUISA!$B$4="TODAS",B16596=PESQUISA!$B$4),ISNUMBER(SEARCH(PESQUISA!$B$3,D16596))),ROW()-1,"")</f>
        <v/>
      </c>
    </row>
    <row r="16597" spans="1:14" x14ac:dyDescent="0.3">
      <c r="A16597" t="s">
        <v>49975</v>
      </c>
      <c r="B16597" t="s">
        <v>46460</v>
      </c>
      <c r="C16597" t="s">
        <v>49976</v>
      </c>
      <c r="D16597" t="s">
        <v>49977</v>
      </c>
      <c r="E16597" t="s">
        <v>46488</v>
      </c>
      <c r="F16597" s="7">
        <v>15.71</v>
      </c>
      <c r="G16597" t="s">
        <v>46464</v>
      </c>
      <c r="H16597" t="s">
        <v>46465</v>
      </c>
      <c r="I16597" t="s">
        <v>46466</v>
      </c>
      <c r="J16597" s="7">
        <v>5.88</v>
      </c>
      <c r="K16597" s="7">
        <v>9.83</v>
      </c>
      <c r="M16597" t="s">
        <v>36</v>
      </c>
      <c r="N16597" t="str">
        <f>IF(AND(PESQUISA!$B$3&lt;&gt;"",OR(PESQUISA!$B$4="TODAS",B16597=PESQUISA!$B$4),ISNUMBER(SEARCH(PESQUISA!$B$3,D16597))),ROW()-1,"")</f>
        <v/>
      </c>
    </row>
    <row r="16598" spans="1:14" x14ac:dyDescent="0.3">
      <c r="A16598" t="s">
        <v>49978</v>
      </c>
      <c r="B16598" t="s">
        <v>46460</v>
      </c>
      <c r="C16598" t="s">
        <v>49979</v>
      </c>
      <c r="D16598" t="s">
        <v>49980</v>
      </c>
      <c r="E16598" t="s">
        <v>46488</v>
      </c>
      <c r="F16598" s="7">
        <v>23.56</v>
      </c>
      <c r="G16598" t="s">
        <v>46464</v>
      </c>
      <c r="H16598" t="s">
        <v>46465</v>
      </c>
      <c r="I16598" t="s">
        <v>46466</v>
      </c>
      <c r="J16598" s="7">
        <v>8.27</v>
      </c>
      <c r="K16598" s="7">
        <v>15.29</v>
      </c>
      <c r="M16598" t="s">
        <v>36</v>
      </c>
      <c r="N16598" t="str">
        <f>IF(AND(PESQUISA!$B$3&lt;&gt;"",OR(PESQUISA!$B$4="TODAS",B16598=PESQUISA!$B$4),ISNUMBER(SEARCH(PESQUISA!$B$3,D16598))),ROW()-1,"")</f>
        <v/>
      </c>
    </row>
    <row r="16599" spans="1:14" x14ac:dyDescent="0.3">
      <c r="A16599" t="s">
        <v>49981</v>
      </c>
      <c r="B16599" t="s">
        <v>46460</v>
      </c>
      <c r="C16599" t="s">
        <v>49982</v>
      </c>
      <c r="D16599" t="s">
        <v>49983</v>
      </c>
      <c r="E16599" t="s">
        <v>46488</v>
      </c>
      <c r="F16599" s="7">
        <v>25.49</v>
      </c>
      <c r="G16599" t="s">
        <v>46464</v>
      </c>
      <c r="H16599" t="s">
        <v>46465</v>
      </c>
      <c r="I16599" t="s">
        <v>46466</v>
      </c>
      <c r="J16599" s="7">
        <v>10.199999999999999</v>
      </c>
      <c r="K16599" s="7">
        <v>15.29</v>
      </c>
      <c r="M16599" t="s">
        <v>36</v>
      </c>
      <c r="N16599" t="str">
        <f>IF(AND(PESQUISA!$B$3&lt;&gt;"",OR(PESQUISA!$B$4="TODAS",B16599=PESQUISA!$B$4),ISNUMBER(SEARCH(PESQUISA!$B$3,D16599))),ROW()-1,"")</f>
        <v/>
      </c>
    </row>
    <row r="16600" spans="1:14" x14ac:dyDescent="0.3">
      <c r="A16600" t="s">
        <v>49984</v>
      </c>
      <c r="B16600" t="s">
        <v>46460</v>
      </c>
      <c r="C16600" t="s">
        <v>49985</v>
      </c>
      <c r="D16600" t="s">
        <v>49986</v>
      </c>
      <c r="E16600" t="s">
        <v>46488</v>
      </c>
      <c r="F16600" s="7">
        <v>51.84</v>
      </c>
      <c r="G16600" t="s">
        <v>46464</v>
      </c>
      <c r="H16600" t="s">
        <v>46465</v>
      </c>
      <c r="I16600" t="s">
        <v>46466</v>
      </c>
      <c r="J16600" s="7">
        <v>36.549999999999997</v>
      </c>
      <c r="K16600" s="7">
        <v>15.29</v>
      </c>
      <c r="M16600" t="s">
        <v>36</v>
      </c>
      <c r="N16600" t="str">
        <f>IF(AND(PESQUISA!$B$3&lt;&gt;"",OR(PESQUISA!$B$4="TODAS",B16600=PESQUISA!$B$4),ISNUMBER(SEARCH(PESQUISA!$B$3,D16600))),ROW()-1,"")</f>
        <v/>
      </c>
    </row>
    <row r="16601" spans="1:14" x14ac:dyDescent="0.3">
      <c r="A16601" t="s">
        <v>49987</v>
      </c>
      <c r="B16601" t="s">
        <v>46460</v>
      </c>
      <c r="C16601" t="s">
        <v>49988</v>
      </c>
      <c r="D16601" t="s">
        <v>49989</v>
      </c>
      <c r="E16601" t="s">
        <v>46488</v>
      </c>
      <c r="F16601" s="7">
        <v>88.93</v>
      </c>
      <c r="G16601" t="s">
        <v>46464</v>
      </c>
      <c r="H16601" t="s">
        <v>46465</v>
      </c>
      <c r="I16601" t="s">
        <v>46466</v>
      </c>
      <c r="J16601" s="7">
        <v>68.72</v>
      </c>
      <c r="K16601" s="7">
        <v>20.21</v>
      </c>
      <c r="M16601" t="s">
        <v>36</v>
      </c>
      <c r="N16601" t="str">
        <f>IF(AND(PESQUISA!$B$3&lt;&gt;"",OR(PESQUISA!$B$4="TODAS",B16601=PESQUISA!$B$4),ISNUMBER(SEARCH(PESQUISA!$B$3,D16601))),ROW()-1,"")</f>
        <v/>
      </c>
    </row>
    <row r="16602" spans="1:14" x14ac:dyDescent="0.3">
      <c r="A16602" t="s">
        <v>49990</v>
      </c>
      <c r="B16602" t="s">
        <v>46460</v>
      </c>
      <c r="C16602" t="s">
        <v>49991</v>
      </c>
      <c r="D16602" t="s">
        <v>49992</v>
      </c>
      <c r="E16602" t="s">
        <v>46488</v>
      </c>
      <c r="F16602" s="7">
        <v>112.77</v>
      </c>
      <c r="G16602" t="s">
        <v>46464</v>
      </c>
      <c r="H16602" t="s">
        <v>46465</v>
      </c>
      <c r="I16602" t="s">
        <v>46466</v>
      </c>
      <c r="J16602" s="7">
        <v>92.56</v>
      </c>
      <c r="K16602" s="7">
        <v>20.21</v>
      </c>
      <c r="M16602" t="s">
        <v>36</v>
      </c>
      <c r="N16602" t="str">
        <f>IF(AND(PESQUISA!$B$3&lt;&gt;"",OR(PESQUISA!$B$4="TODAS",B16602=PESQUISA!$B$4),ISNUMBER(SEARCH(PESQUISA!$B$3,D16602))),ROW()-1,"")</f>
        <v/>
      </c>
    </row>
    <row r="16603" spans="1:14" x14ac:dyDescent="0.3">
      <c r="A16603" t="s">
        <v>49993</v>
      </c>
      <c r="B16603" t="s">
        <v>46460</v>
      </c>
      <c r="C16603" t="s">
        <v>49994</v>
      </c>
      <c r="D16603" t="s">
        <v>49995</v>
      </c>
      <c r="E16603" t="s">
        <v>46488</v>
      </c>
      <c r="F16603" s="7">
        <v>250.34</v>
      </c>
      <c r="G16603" t="s">
        <v>46464</v>
      </c>
      <c r="H16603" t="s">
        <v>46465</v>
      </c>
      <c r="I16603" t="s">
        <v>46466</v>
      </c>
      <c r="J16603" s="7">
        <v>225.76</v>
      </c>
      <c r="K16603" s="7">
        <v>24.58</v>
      </c>
      <c r="M16603" t="s">
        <v>36</v>
      </c>
      <c r="N16603" t="str">
        <f>IF(AND(PESQUISA!$B$3&lt;&gt;"",OR(PESQUISA!$B$4="TODAS",B16603=PESQUISA!$B$4),ISNUMBER(SEARCH(PESQUISA!$B$3,D16603))),ROW()-1,"")</f>
        <v/>
      </c>
    </row>
    <row r="16604" spans="1:14" x14ac:dyDescent="0.3">
      <c r="A16604" t="s">
        <v>49996</v>
      </c>
      <c r="B16604" t="s">
        <v>46460</v>
      </c>
      <c r="C16604" t="s">
        <v>49997</v>
      </c>
      <c r="D16604" t="s">
        <v>49998</v>
      </c>
      <c r="E16604" t="s">
        <v>46488</v>
      </c>
      <c r="F16604" s="7">
        <v>10.52</v>
      </c>
      <c r="G16604" t="s">
        <v>46464</v>
      </c>
      <c r="H16604" t="s">
        <v>46465</v>
      </c>
      <c r="I16604" t="s">
        <v>46466</v>
      </c>
      <c r="J16604" s="7">
        <v>0.69</v>
      </c>
      <c r="K16604" s="7">
        <v>9.83</v>
      </c>
      <c r="M16604" t="s">
        <v>36</v>
      </c>
      <c r="N16604" t="str">
        <f>IF(AND(PESQUISA!$B$3&lt;&gt;"",OR(PESQUISA!$B$4="TODAS",B16604=PESQUISA!$B$4),ISNUMBER(SEARCH(PESQUISA!$B$3,D16604))),ROW()-1,"")</f>
        <v/>
      </c>
    </row>
    <row r="16605" spans="1:14" x14ac:dyDescent="0.3">
      <c r="A16605" t="s">
        <v>49999</v>
      </c>
      <c r="B16605" t="s">
        <v>46460</v>
      </c>
      <c r="C16605" t="s">
        <v>50000</v>
      </c>
      <c r="D16605" t="s">
        <v>50001</v>
      </c>
      <c r="E16605" t="s">
        <v>46488</v>
      </c>
      <c r="F16605" s="7">
        <v>10.77</v>
      </c>
      <c r="G16605" t="s">
        <v>46464</v>
      </c>
      <c r="H16605" t="s">
        <v>46465</v>
      </c>
      <c r="I16605" t="s">
        <v>46466</v>
      </c>
      <c r="J16605" s="7">
        <v>0.94</v>
      </c>
      <c r="K16605" s="7">
        <v>9.83</v>
      </c>
      <c r="M16605" t="s">
        <v>36</v>
      </c>
      <c r="N16605" t="str">
        <f>IF(AND(PESQUISA!$B$3&lt;&gt;"",OR(PESQUISA!$B$4="TODAS",B16605=PESQUISA!$B$4),ISNUMBER(SEARCH(PESQUISA!$B$3,D16605))),ROW()-1,"")</f>
        <v/>
      </c>
    </row>
    <row r="16606" spans="1:14" x14ac:dyDescent="0.3">
      <c r="A16606" t="s">
        <v>50002</v>
      </c>
      <c r="B16606" t="s">
        <v>46460</v>
      </c>
      <c r="C16606" t="s">
        <v>50003</v>
      </c>
      <c r="D16606" t="s">
        <v>50004</v>
      </c>
      <c r="E16606" t="s">
        <v>46488</v>
      </c>
      <c r="F16606" s="7">
        <v>12.48</v>
      </c>
      <c r="G16606" t="s">
        <v>46464</v>
      </c>
      <c r="H16606" t="s">
        <v>46465</v>
      </c>
      <c r="I16606" t="s">
        <v>46466</v>
      </c>
      <c r="J16606" s="7">
        <v>2.65</v>
      </c>
      <c r="K16606" s="7">
        <v>9.83</v>
      </c>
      <c r="M16606" t="s">
        <v>36</v>
      </c>
      <c r="N16606" t="str">
        <f>IF(AND(PESQUISA!$B$3&lt;&gt;"",OR(PESQUISA!$B$4="TODAS",B16606=PESQUISA!$B$4),ISNUMBER(SEARCH(PESQUISA!$B$3,D16606))),ROW()-1,"")</f>
        <v/>
      </c>
    </row>
    <row r="16607" spans="1:14" x14ac:dyDescent="0.3">
      <c r="A16607" t="s">
        <v>50005</v>
      </c>
      <c r="B16607" t="s">
        <v>46460</v>
      </c>
      <c r="C16607" t="s">
        <v>50006</v>
      </c>
      <c r="D16607" t="s">
        <v>50007</v>
      </c>
      <c r="E16607" t="s">
        <v>46488</v>
      </c>
      <c r="F16607" s="7">
        <v>21.44</v>
      </c>
      <c r="G16607" t="s">
        <v>46464</v>
      </c>
      <c r="H16607" t="s">
        <v>46465</v>
      </c>
      <c r="I16607" t="s">
        <v>46466</v>
      </c>
      <c r="J16607" s="7">
        <v>6.15</v>
      </c>
      <c r="K16607" s="7">
        <v>15.29</v>
      </c>
      <c r="M16607" t="s">
        <v>36</v>
      </c>
      <c r="N16607" t="str">
        <f>IF(AND(PESQUISA!$B$3&lt;&gt;"",OR(PESQUISA!$B$4="TODAS",B16607=PESQUISA!$B$4),ISNUMBER(SEARCH(PESQUISA!$B$3,D16607))),ROW()-1,"")</f>
        <v/>
      </c>
    </row>
    <row r="16608" spans="1:14" x14ac:dyDescent="0.3">
      <c r="A16608" t="s">
        <v>50008</v>
      </c>
      <c r="B16608" t="s">
        <v>46460</v>
      </c>
      <c r="C16608" t="s">
        <v>50009</v>
      </c>
      <c r="D16608" t="s">
        <v>50010</v>
      </c>
      <c r="E16608" t="s">
        <v>46488</v>
      </c>
      <c r="F16608" s="7">
        <v>20.43</v>
      </c>
      <c r="G16608" t="s">
        <v>46464</v>
      </c>
      <c r="H16608" t="s">
        <v>46465</v>
      </c>
      <c r="I16608" t="s">
        <v>46466</v>
      </c>
      <c r="J16608" s="7">
        <v>5.14</v>
      </c>
      <c r="K16608" s="7">
        <v>15.29</v>
      </c>
      <c r="M16608" t="s">
        <v>36</v>
      </c>
      <c r="N16608" t="str">
        <f>IF(AND(PESQUISA!$B$3&lt;&gt;"",OR(PESQUISA!$B$4="TODAS",B16608=PESQUISA!$B$4),ISNUMBER(SEARCH(PESQUISA!$B$3,D16608))),ROW()-1,"")</f>
        <v/>
      </c>
    </row>
    <row r="16609" spans="1:14" x14ac:dyDescent="0.3">
      <c r="A16609" t="s">
        <v>50011</v>
      </c>
      <c r="B16609" t="s">
        <v>46460</v>
      </c>
      <c r="C16609" t="s">
        <v>50012</v>
      </c>
      <c r="D16609" t="s">
        <v>50013</v>
      </c>
      <c r="E16609" t="s">
        <v>46488</v>
      </c>
      <c r="F16609" s="7">
        <v>42.53</v>
      </c>
      <c r="G16609" t="s">
        <v>46464</v>
      </c>
      <c r="H16609" t="s">
        <v>46465</v>
      </c>
      <c r="I16609" t="s">
        <v>46466</v>
      </c>
      <c r="J16609" s="7">
        <v>27.24</v>
      </c>
      <c r="K16609" s="7">
        <v>15.29</v>
      </c>
      <c r="M16609" t="s">
        <v>36</v>
      </c>
      <c r="N16609" t="str">
        <f>IF(AND(PESQUISA!$B$3&lt;&gt;"",OR(PESQUISA!$B$4="TODAS",B16609=PESQUISA!$B$4),ISNUMBER(SEARCH(PESQUISA!$B$3,D16609))),ROW()-1,"")</f>
        <v/>
      </c>
    </row>
    <row r="16610" spans="1:14" x14ac:dyDescent="0.3">
      <c r="A16610" t="s">
        <v>50014</v>
      </c>
      <c r="B16610" t="s">
        <v>46460</v>
      </c>
      <c r="C16610" t="s">
        <v>50015</v>
      </c>
      <c r="D16610" t="s">
        <v>50016</v>
      </c>
      <c r="E16610" t="s">
        <v>46488</v>
      </c>
      <c r="F16610" s="7">
        <v>121.52</v>
      </c>
      <c r="G16610" t="s">
        <v>46464</v>
      </c>
      <c r="H16610" t="s">
        <v>46465</v>
      </c>
      <c r="I16610" t="s">
        <v>46466</v>
      </c>
      <c r="J16610" s="7">
        <v>101.31</v>
      </c>
      <c r="K16610" s="7">
        <v>20.21</v>
      </c>
      <c r="M16610" t="s">
        <v>36</v>
      </c>
      <c r="N16610" t="str">
        <f>IF(AND(PESQUISA!$B$3&lt;&gt;"",OR(PESQUISA!$B$4="TODAS",B16610=PESQUISA!$B$4),ISNUMBER(SEARCH(PESQUISA!$B$3,D16610))),ROW()-1,"")</f>
        <v/>
      </c>
    </row>
    <row r="16611" spans="1:14" x14ac:dyDescent="0.3">
      <c r="A16611" t="s">
        <v>50017</v>
      </c>
      <c r="B16611" t="s">
        <v>46460</v>
      </c>
      <c r="C16611" t="s">
        <v>50018</v>
      </c>
      <c r="D16611" t="s">
        <v>50019</v>
      </c>
      <c r="E16611" t="s">
        <v>46488</v>
      </c>
      <c r="F16611" s="7">
        <v>132.22999999999999</v>
      </c>
      <c r="G16611" t="s">
        <v>46464</v>
      </c>
      <c r="H16611" t="s">
        <v>46465</v>
      </c>
      <c r="I16611" t="s">
        <v>46466</v>
      </c>
      <c r="J16611" s="7">
        <v>112.02</v>
      </c>
      <c r="K16611" s="7">
        <v>20.21</v>
      </c>
      <c r="M16611" t="s">
        <v>36</v>
      </c>
      <c r="N16611" t="str">
        <f>IF(AND(PESQUISA!$B$3&lt;&gt;"",OR(PESQUISA!$B$4="TODAS",B16611=PESQUISA!$B$4),ISNUMBER(SEARCH(PESQUISA!$B$3,D16611))),ROW()-1,"")</f>
        <v/>
      </c>
    </row>
    <row r="16612" spans="1:14" x14ac:dyDescent="0.3">
      <c r="A16612" t="s">
        <v>50020</v>
      </c>
      <c r="B16612" t="s">
        <v>46460</v>
      </c>
      <c r="C16612" t="s">
        <v>50021</v>
      </c>
      <c r="D16612" t="s">
        <v>50022</v>
      </c>
      <c r="E16612" t="s">
        <v>46488</v>
      </c>
      <c r="F16612" s="7">
        <v>278.10000000000002</v>
      </c>
      <c r="G16612" t="s">
        <v>46464</v>
      </c>
      <c r="H16612" t="s">
        <v>46465</v>
      </c>
      <c r="I16612" t="s">
        <v>46466</v>
      </c>
      <c r="J16612" s="7">
        <v>253.52</v>
      </c>
      <c r="K16612" s="7">
        <v>24.58</v>
      </c>
      <c r="M16612" t="s">
        <v>36</v>
      </c>
      <c r="N16612" t="str">
        <f>IF(AND(PESQUISA!$B$3&lt;&gt;"",OR(PESQUISA!$B$4="TODAS",B16612=PESQUISA!$B$4),ISNUMBER(SEARCH(PESQUISA!$B$3,D16612))),ROW()-1,"")</f>
        <v/>
      </c>
    </row>
    <row r="16613" spans="1:14" x14ac:dyDescent="0.3">
      <c r="A16613" t="s">
        <v>50023</v>
      </c>
      <c r="B16613" t="s">
        <v>46460</v>
      </c>
      <c r="C16613" t="s">
        <v>50024</v>
      </c>
      <c r="D16613" t="s">
        <v>50025</v>
      </c>
      <c r="E16613" t="s">
        <v>46488</v>
      </c>
      <c r="F16613" s="7">
        <v>14.91</v>
      </c>
      <c r="G16613" t="s">
        <v>46464</v>
      </c>
      <c r="H16613" t="s">
        <v>46465</v>
      </c>
      <c r="I16613" t="s">
        <v>46466</v>
      </c>
      <c r="J16613" s="7">
        <v>5.08</v>
      </c>
      <c r="K16613" s="7">
        <v>9.83</v>
      </c>
      <c r="M16613" t="s">
        <v>36</v>
      </c>
      <c r="N16613" t="str">
        <f>IF(AND(PESQUISA!$B$3&lt;&gt;"",OR(PESQUISA!$B$4="TODAS",B16613=PESQUISA!$B$4),ISNUMBER(SEARCH(PESQUISA!$B$3,D16613))),ROW()-1,"")</f>
        <v/>
      </c>
    </row>
    <row r="16614" spans="1:14" x14ac:dyDescent="0.3">
      <c r="A16614" t="s">
        <v>50026</v>
      </c>
      <c r="B16614" t="s">
        <v>46460</v>
      </c>
      <c r="C16614" t="s">
        <v>50027</v>
      </c>
      <c r="D16614" t="s">
        <v>50028</v>
      </c>
      <c r="E16614" t="s">
        <v>46488</v>
      </c>
      <c r="F16614" s="7">
        <v>14.5</v>
      </c>
      <c r="G16614" t="s">
        <v>46464</v>
      </c>
      <c r="H16614" t="s">
        <v>46465</v>
      </c>
      <c r="I16614" t="s">
        <v>46466</v>
      </c>
      <c r="J16614" s="7">
        <v>2.4900000000000002</v>
      </c>
      <c r="K16614" s="7">
        <v>12.01</v>
      </c>
      <c r="M16614" t="s">
        <v>36</v>
      </c>
      <c r="N16614" t="str">
        <f>IF(AND(PESQUISA!$B$3&lt;&gt;"",OR(PESQUISA!$B$4="TODAS",B16614=PESQUISA!$B$4),ISNUMBER(SEARCH(PESQUISA!$B$3,D16614))),ROW()-1,"")</f>
        <v/>
      </c>
    </row>
    <row r="16615" spans="1:14" x14ac:dyDescent="0.3">
      <c r="A16615" t="s">
        <v>50029</v>
      </c>
      <c r="B16615" t="s">
        <v>46460</v>
      </c>
      <c r="C16615" t="s">
        <v>50030</v>
      </c>
      <c r="D16615" t="s">
        <v>50031</v>
      </c>
      <c r="E16615" t="s">
        <v>46488</v>
      </c>
      <c r="F16615" s="7">
        <v>16.66</v>
      </c>
      <c r="G16615" t="s">
        <v>46464</v>
      </c>
      <c r="H16615" t="s">
        <v>46465</v>
      </c>
      <c r="I16615" t="s">
        <v>46466</v>
      </c>
      <c r="J16615" s="7">
        <v>4.6500000000000004</v>
      </c>
      <c r="K16615" s="7">
        <v>12.01</v>
      </c>
      <c r="M16615" t="s">
        <v>36</v>
      </c>
      <c r="N16615" t="str">
        <f>IF(AND(PESQUISA!$B$3&lt;&gt;"",OR(PESQUISA!$B$4="TODAS",B16615=PESQUISA!$B$4),ISNUMBER(SEARCH(PESQUISA!$B$3,D16615))),ROW()-1,"")</f>
        <v/>
      </c>
    </row>
    <row r="16616" spans="1:14" x14ac:dyDescent="0.3">
      <c r="A16616" t="s">
        <v>50032</v>
      </c>
      <c r="B16616" t="s">
        <v>46460</v>
      </c>
      <c r="C16616" t="s">
        <v>50033</v>
      </c>
      <c r="D16616" t="s">
        <v>50034</v>
      </c>
      <c r="E16616" t="s">
        <v>46488</v>
      </c>
      <c r="F16616" s="7">
        <v>19.239999999999998</v>
      </c>
      <c r="G16616" t="s">
        <v>46464</v>
      </c>
      <c r="H16616" t="s">
        <v>46465</v>
      </c>
      <c r="I16616" t="s">
        <v>46466</v>
      </c>
      <c r="J16616" s="7">
        <v>7.23</v>
      </c>
      <c r="K16616" s="7">
        <v>12.01</v>
      </c>
      <c r="M16616" t="s">
        <v>36</v>
      </c>
      <c r="N16616" t="str">
        <f>IF(AND(PESQUISA!$B$3&lt;&gt;"",OR(PESQUISA!$B$4="TODAS",B16616=PESQUISA!$B$4),ISNUMBER(SEARCH(PESQUISA!$B$3,D16616))),ROW()-1,"")</f>
        <v/>
      </c>
    </row>
    <row r="16617" spans="1:14" x14ac:dyDescent="0.3">
      <c r="A16617" t="s">
        <v>50035</v>
      </c>
      <c r="B16617" t="s">
        <v>46460</v>
      </c>
      <c r="C16617" t="s">
        <v>50036</v>
      </c>
      <c r="D16617" t="s">
        <v>50037</v>
      </c>
      <c r="E16617" t="s">
        <v>46488</v>
      </c>
      <c r="F16617" s="7">
        <v>13.45</v>
      </c>
      <c r="G16617" t="s">
        <v>46464</v>
      </c>
      <c r="H16617" t="s">
        <v>46465</v>
      </c>
      <c r="I16617" t="s">
        <v>46466</v>
      </c>
      <c r="J16617" s="7">
        <v>2.5299999999999998</v>
      </c>
      <c r="K16617" s="7">
        <v>10.92</v>
      </c>
      <c r="M16617" t="s">
        <v>36</v>
      </c>
      <c r="N16617" t="str">
        <f>IF(AND(PESQUISA!$B$3&lt;&gt;"",OR(PESQUISA!$B$4="TODAS",B16617=PESQUISA!$B$4),ISNUMBER(SEARCH(PESQUISA!$B$3,D16617))),ROW()-1,"")</f>
        <v/>
      </c>
    </row>
    <row r="16618" spans="1:14" x14ac:dyDescent="0.3">
      <c r="A16618" t="s">
        <v>50038</v>
      </c>
      <c r="B16618" t="s">
        <v>46460</v>
      </c>
      <c r="C16618" t="s">
        <v>50039</v>
      </c>
      <c r="D16618" t="s">
        <v>50040</v>
      </c>
      <c r="E16618" t="s">
        <v>46488</v>
      </c>
      <c r="F16618" s="7">
        <v>14.35</v>
      </c>
      <c r="G16618" t="s">
        <v>46464</v>
      </c>
      <c r="H16618" t="s">
        <v>46465</v>
      </c>
      <c r="I16618" t="s">
        <v>46466</v>
      </c>
      <c r="J16618" s="7">
        <v>3.43</v>
      </c>
      <c r="K16618" s="7">
        <v>10.92</v>
      </c>
      <c r="M16618" t="s">
        <v>36</v>
      </c>
      <c r="N16618" t="str">
        <f>IF(AND(PESQUISA!$B$3&lt;&gt;"",OR(PESQUISA!$B$4="TODAS",B16618=PESQUISA!$B$4),ISNUMBER(SEARCH(PESQUISA!$B$3,D16618))),ROW()-1,"")</f>
        <v/>
      </c>
    </row>
    <row r="16619" spans="1:14" x14ac:dyDescent="0.3">
      <c r="A16619" t="s">
        <v>50041</v>
      </c>
      <c r="B16619" t="s">
        <v>46460</v>
      </c>
      <c r="C16619" t="s">
        <v>50042</v>
      </c>
      <c r="D16619" t="s">
        <v>50043</v>
      </c>
      <c r="E16619" t="s">
        <v>46488</v>
      </c>
      <c r="F16619" s="7">
        <v>11.88</v>
      </c>
      <c r="G16619" t="s">
        <v>46464</v>
      </c>
      <c r="H16619" t="s">
        <v>46465</v>
      </c>
      <c r="I16619" t="s">
        <v>46466</v>
      </c>
      <c r="J16619" s="7">
        <v>5.66</v>
      </c>
      <c r="K16619" s="7">
        <v>6.22</v>
      </c>
      <c r="M16619" t="s">
        <v>36</v>
      </c>
      <c r="N16619" t="str">
        <f>IF(AND(PESQUISA!$B$3&lt;&gt;"",OR(PESQUISA!$B$4="TODAS",B16619=PESQUISA!$B$4),ISNUMBER(SEARCH(PESQUISA!$B$3,D16619))),ROW()-1,"")</f>
        <v/>
      </c>
    </row>
    <row r="16620" spans="1:14" x14ac:dyDescent="0.3">
      <c r="A16620" t="s">
        <v>50044</v>
      </c>
      <c r="B16620" t="s">
        <v>46460</v>
      </c>
      <c r="C16620" t="s">
        <v>50045</v>
      </c>
      <c r="D16620" t="s">
        <v>50046</v>
      </c>
      <c r="E16620" t="s">
        <v>46488</v>
      </c>
      <c r="F16620" s="7">
        <v>14.23</v>
      </c>
      <c r="G16620" t="s">
        <v>46464</v>
      </c>
      <c r="H16620" t="s">
        <v>46465</v>
      </c>
      <c r="I16620" t="s">
        <v>46466</v>
      </c>
      <c r="J16620" s="7">
        <v>3.31</v>
      </c>
      <c r="K16620" s="7">
        <v>10.92</v>
      </c>
      <c r="M16620" t="s">
        <v>36</v>
      </c>
      <c r="N16620" t="str">
        <f>IF(AND(PESQUISA!$B$3&lt;&gt;"",OR(PESQUISA!$B$4="TODAS",B16620=PESQUISA!$B$4),ISNUMBER(SEARCH(PESQUISA!$B$3,D16620))),ROW()-1,"")</f>
        <v/>
      </c>
    </row>
    <row r="16621" spans="1:14" x14ac:dyDescent="0.3">
      <c r="A16621" t="s">
        <v>50047</v>
      </c>
      <c r="B16621" t="s">
        <v>46460</v>
      </c>
      <c r="C16621" t="s">
        <v>50048</v>
      </c>
      <c r="D16621" t="s">
        <v>50049</v>
      </c>
      <c r="E16621" t="s">
        <v>46488</v>
      </c>
      <c r="F16621" s="7">
        <v>12.61</v>
      </c>
      <c r="G16621" t="s">
        <v>46464</v>
      </c>
      <c r="H16621" t="s">
        <v>46465</v>
      </c>
      <c r="I16621" t="s">
        <v>46466</v>
      </c>
      <c r="J16621" s="7">
        <v>6.45</v>
      </c>
      <c r="K16621" s="7">
        <v>6.16</v>
      </c>
      <c r="M16621" t="s">
        <v>36</v>
      </c>
      <c r="N16621" t="str">
        <f>IF(AND(PESQUISA!$B$3&lt;&gt;"",OR(PESQUISA!$B$4="TODAS",B16621=PESQUISA!$B$4),ISNUMBER(SEARCH(PESQUISA!$B$3,D16621))),ROW()-1,"")</f>
        <v/>
      </c>
    </row>
    <row r="16622" spans="1:14" x14ac:dyDescent="0.3">
      <c r="A16622" t="s">
        <v>50050</v>
      </c>
      <c r="B16622" t="s">
        <v>46460</v>
      </c>
      <c r="C16622" t="s">
        <v>50051</v>
      </c>
      <c r="D16622" t="s">
        <v>50052</v>
      </c>
      <c r="E16622" t="s">
        <v>46488</v>
      </c>
      <c r="F16622" s="7">
        <v>13.79</v>
      </c>
      <c r="G16622" t="s">
        <v>46464</v>
      </c>
      <c r="H16622" t="s">
        <v>46465</v>
      </c>
      <c r="I16622" t="s">
        <v>46466</v>
      </c>
      <c r="J16622" s="7">
        <v>7.57</v>
      </c>
      <c r="K16622" s="7">
        <v>6.22</v>
      </c>
      <c r="M16622" t="s">
        <v>36</v>
      </c>
      <c r="N16622" t="str">
        <f>IF(AND(PESQUISA!$B$3&lt;&gt;"",OR(PESQUISA!$B$4="TODAS",B16622=PESQUISA!$B$4),ISNUMBER(SEARCH(PESQUISA!$B$3,D16622))),ROW()-1,"")</f>
        <v/>
      </c>
    </row>
    <row r="16623" spans="1:14" x14ac:dyDescent="0.3">
      <c r="A16623" t="s">
        <v>50053</v>
      </c>
      <c r="B16623" t="s">
        <v>46460</v>
      </c>
      <c r="C16623" t="s">
        <v>50054</v>
      </c>
      <c r="D16623" t="s">
        <v>50055</v>
      </c>
      <c r="E16623" t="s">
        <v>46488</v>
      </c>
      <c r="F16623" s="7">
        <v>32.549999999999997</v>
      </c>
      <c r="G16623" t="s">
        <v>46464</v>
      </c>
      <c r="H16623" t="s">
        <v>46465</v>
      </c>
      <c r="I16623" t="s">
        <v>46466</v>
      </c>
      <c r="J16623" s="7">
        <v>20.54</v>
      </c>
      <c r="K16623" s="7">
        <v>12.01</v>
      </c>
      <c r="M16623" t="s">
        <v>36</v>
      </c>
      <c r="N16623" t="str">
        <f>IF(AND(PESQUISA!$B$3&lt;&gt;"",OR(PESQUISA!$B$4="TODAS",B16623=PESQUISA!$B$4),ISNUMBER(SEARCH(PESQUISA!$B$3,D16623))),ROW()-1,"")</f>
        <v/>
      </c>
    </row>
    <row r="16624" spans="1:14" x14ac:dyDescent="0.3">
      <c r="A16624" t="s">
        <v>50056</v>
      </c>
      <c r="B16624" t="s">
        <v>46460</v>
      </c>
      <c r="C16624" t="s">
        <v>50057</v>
      </c>
      <c r="D16624" t="s">
        <v>50058</v>
      </c>
      <c r="E16624" t="s">
        <v>46488</v>
      </c>
      <c r="F16624" s="7">
        <v>13.12</v>
      </c>
      <c r="G16624" t="s">
        <v>46464</v>
      </c>
      <c r="H16624" t="s">
        <v>46465</v>
      </c>
      <c r="I16624" t="s">
        <v>46466</v>
      </c>
      <c r="J16624" s="7">
        <v>3.29</v>
      </c>
      <c r="K16624" s="7">
        <v>9.83</v>
      </c>
      <c r="M16624" t="s">
        <v>36</v>
      </c>
      <c r="N16624" t="str">
        <f>IF(AND(PESQUISA!$B$3&lt;&gt;"",OR(PESQUISA!$B$4="TODAS",B16624=PESQUISA!$B$4),ISNUMBER(SEARCH(PESQUISA!$B$3,D16624))),ROW()-1,"")</f>
        <v/>
      </c>
    </row>
    <row r="16625" spans="1:14" x14ac:dyDescent="0.3">
      <c r="A16625" t="s">
        <v>50059</v>
      </c>
      <c r="B16625" t="s">
        <v>46460</v>
      </c>
      <c r="C16625" t="s">
        <v>50060</v>
      </c>
      <c r="D16625" t="s">
        <v>50061</v>
      </c>
      <c r="E16625" t="s">
        <v>46488</v>
      </c>
      <c r="F16625" s="7">
        <v>29.55</v>
      </c>
      <c r="G16625" t="s">
        <v>46464</v>
      </c>
      <c r="H16625" t="s">
        <v>46465</v>
      </c>
      <c r="I16625" t="s">
        <v>46466</v>
      </c>
      <c r="J16625" s="7">
        <v>17.54</v>
      </c>
      <c r="K16625" s="7">
        <v>12.01</v>
      </c>
      <c r="M16625" t="s">
        <v>36</v>
      </c>
      <c r="N16625" t="str">
        <f>IF(AND(PESQUISA!$B$3&lt;&gt;"",OR(PESQUISA!$B$4="TODAS",B16625=PESQUISA!$B$4),ISNUMBER(SEARCH(PESQUISA!$B$3,D16625))),ROW()-1,"")</f>
        <v/>
      </c>
    </row>
    <row r="16626" spans="1:14" x14ac:dyDescent="0.3">
      <c r="A16626" t="s">
        <v>50062</v>
      </c>
      <c r="B16626" t="s">
        <v>46460</v>
      </c>
      <c r="C16626" t="s">
        <v>50063</v>
      </c>
      <c r="D16626" t="s">
        <v>50064</v>
      </c>
      <c r="E16626" t="s">
        <v>46488</v>
      </c>
      <c r="F16626" s="7">
        <v>32.72</v>
      </c>
      <c r="G16626" t="s">
        <v>46464</v>
      </c>
      <c r="H16626" t="s">
        <v>46465</v>
      </c>
      <c r="I16626" t="s">
        <v>46466</v>
      </c>
      <c r="J16626" s="7">
        <v>20.71</v>
      </c>
      <c r="K16626" s="7">
        <v>12.01</v>
      </c>
      <c r="M16626" t="s">
        <v>36</v>
      </c>
      <c r="N16626" t="str">
        <f>IF(AND(PESQUISA!$B$3&lt;&gt;"",OR(PESQUISA!$B$4="TODAS",B16626=PESQUISA!$B$4),ISNUMBER(SEARCH(PESQUISA!$B$3,D16626))),ROW()-1,"")</f>
        <v/>
      </c>
    </row>
    <row r="16627" spans="1:14" x14ac:dyDescent="0.3">
      <c r="A16627" t="s">
        <v>50065</v>
      </c>
      <c r="B16627" t="s">
        <v>46460</v>
      </c>
      <c r="C16627" t="s">
        <v>50066</v>
      </c>
      <c r="D16627" t="s">
        <v>50067</v>
      </c>
      <c r="E16627" t="s">
        <v>46488</v>
      </c>
      <c r="F16627" s="7">
        <v>11.69</v>
      </c>
      <c r="G16627" t="s">
        <v>46464</v>
      </c>
      <c r="H16627" t="s">
        <v>46465</v>
      </c>
      <c r="I16627" t="s">
        <v>46466</v>
      </c>
      <c r="J16627" s="7">
        <v>1.32</v>
      </c>
      <c r="K16627" s="7">
        <v>10.37</v>
      </c>
      <c r="M16627" t="s">
        <v>36</v>
      </c>
      <c r="N16627" t="str">
        <f>IF(AND(PESQUISA!$B$3&lt;&gt;"",OR(PESQUISA!$B$4="TODAS",B16627=PESQUISA!$B$4),ISNUMBER(SEARCH(PESQUISA!$B$3,D16627))),ROW()-1,"")</f>
        <v/>
      </c>
    </row>
    <row r="16628" spans="1:14" x14ac:dyDescent="0.3">
      <c r="A16628" t="s">
        <v>50068</v>
      </c>
      <c r="B16628" t="s">
        <v>46460</v>
      </c>
      <c r="C16628" t="s">
        <v>50069</v>
      </c>
      <c r="D16628" t="s">
        <v>50070</v>
      </c>
      <c r="E16628" t="s">
        <v>46488</v>
      </c>
      <c r="F16628" s="7">
        <v>11.87</v>
      </c>
      <c r="G16628" t="s">
        <v>46464</v>
      </c>
      <c r="H16628" t="s">
        <v>46465</v>
      </c>
      <c r="I16628" t="s">
        <v>46466</v>
      </c>
      <c r="J16628" s="7">
        <v>1.5</v>
      </c>
      <c r="K16628" s="7">
        <v>10.37</v>
      </c>
      <c r="M16628" t="s">
        <v>36</v>
      </c>
      <c r="N16628" t="str">
        <f>IF(AND(PESQUISA!$B$3&lt;&gt;"",OR(PESQUISA!$B$4="TODAS",B16628=PESQUISA!$B$4),ISNUMBER(SEARCH(PESQUISA!$B$3,D16628))),ROW()-1,"")</f>
        <v/>
      </c>
    </row>
    <row r="16629" spans="1:14" x14ac:dyDescent="0.3">
      <c r="A16629" t="s">
        <v>50071</v>
      </c>
      <c r="B16629" t="s">
        <v>46460</v>
      </c>
      <c r="C16629" t="s">
        <v>50072</v>
      </c>
      <c r="D16629" t="s">
        <v>50073</v>
      </c>
      <c r="E16629" t="s">
        <v>46488</v>
      </c>
      <c r="F16629" s="7">
        <v>14.42</v>
      </c>
      <c r="G16629" t="s">
        <v>46464</v>
      </c>
      <c r="H16629" t="s">
        <v>46465</v>
      </c>
      <c r="I16629" t="s">
        <v>46466</v>
      </c>
      <c r="J16629" s="7">
        <v>4.05</v>
      </c>
      <c r="K16629" s="7">
        <v>10.37</v>
      </c>
      <c r="M16629" t="s">
        <v>36</v>
      </c>
      <c r="N16629" t="str">
        <f>IF(AND(PESQUISA!$B$3&lt;&gt;"",OR(PESQUISA!$B$4="TODAS",B16629=PESQUISA!$B$4),ISNUMBER(SEARCH(PESQUISA!$B$3,D16629))),ROW()-1,"")</f>
        <v/>
      </c>
    </row>
    <row r="16630" spans="1:14" x14ac:dyDescent="0.3">
      <c r="A16630" t="s">
        <v>50074</v>
      </c>
      <c r="B16630" t="s">
        <v>46460</v>
      </c>
      <c r="C16630" t="s">
        <v>50075</v>
      </c>
      <c r="D16630" t="s">
        <v>50076</v>
      </c>
      <c r="E16630" t="s">
        <v>46488</v>
      </c>
      <c r="F16630" s="7">
        <v>28.6</v>
      </c>
      <c r="G16630" t="s">
        <v>46464</v>
      </c>
      <c r="H16630" t="s">
        <v>46465</v>
      </c>
      <c r="I16630" t="s">
        <v>46466</v>
      </c>
      <c r="J16630" s="7">
        <v>12.21</v>
      </c>
      <c r="K16630" s="7">
        <v>16.39</v>
      </c>
      <c r="M16630" t="s">
        <v>36</v>
      </c>
      <c r="N16630" t="str">
        <f>IF(AND(PESQUISA!$B$3&lt;&gt;"",OR(PESQUISA!$B$4="TODAS",B16630=PESQUISA!$B$4),ISNUMBER(SEARCH(PESQUISA!$B$3,D16630))),ROW()-1,"")</f>
        <v/>
      </c>
    </row>
    <row r="16631" spans="1:14" x14ac:dyDescent="0.3">
      <c r="A16631" t="s">
        <v>50077</v>
      </c>
      <c r="B16631" t="s">
        <v>46460</v>
      </c>
      <c r="C16631" t="s">
        <v>50078</v>
      </c>
      <c r="D16631" t="s">
        <v>50079</v>
      </c>
      <c r="E16631" t="s">
        <v>46488</v>
      </c>
      <c r="F16631" s="7">
        <v>28.68</v>
      </c>
      <c r="G16631" t="s">
        <v>46464</v>
      </c>
      <c r="H16631" t="s">
        <v>46465</v>
      </c>
      <c r="I16631" t="s">
        <v>46466</v>
      </c>
      <c r="J16631" s="7">
        <v>12.29</v>
      </c>
      <c r="K16631" s="7">
        <v>16.39</v>
      </c>
      <c r="M16631" t="s">
        <v>36</v>
      </c>
      <c r="N16631" t="str">
        <f>IF(AND(PESQUISA!$B$3&lt;&gt;"",OR(PESQUISA!$B$4="TODAS",B16631=PESQUISA!$B$4),ISNUMBER(SEARCH(PESQUISA!$B$3,D16631))),ROW()-1,"")</f>
        <v/>
      </c>
    </row>
    <row r="16632" spans="1:14" x14ac:dyDescent="0.3">
      <c r="A16632" t="s">
        <v>50080</v>
      </c>
      <c r="B16632" t="s">
        <v>46460</v>
      </c>
      <c r="C16632" t="s">
        <v>50081</v>
      </c>
      <c r="D16632" t="s">
        <v>50082</v>
      </c>
      <c r="E16632" t="s">
        <v>46488</v>
      </c>
      <c r="F16632" s="7">
        <v>49.28</v>
      </c>
      <c r="G16632" t="s">
        <v>46464</v>
      </c>
      <c r="H16632" t="s">
        <v>46465</v>
      </c>
      <c r="I16632" t="s">
        <v>46466</v>
      </c>
      <c r="J16632" s="7">
        <v>32.89</v>
      </c>
      <c r="K16632" s="7">
        <v>16.39</v>
      </c>
      <c r="M16632" t="s">
        <v>36</v>
      </c>
      <c r="N16632" t="str">
        <f>IF(AND(PESQUISA!$B$3&lt;&gt;"",OR(PESQUISA!$B$4="TODAS",B16632=PESQUISA!$B$4),ISNUMBER(SEARCH(PESQUISA!$B$3,D16632))),ROW()-1,"")</f>
        <v/>
      </c>
    </row>
    <row r="16633" spans="1:14" x14ac:dyDescent="0.3">
      <c r="A16633" t="s">
        <v>50083</v>
      </c>
      <c r="B16633" t="s">
        <v>46460</v>
      </c>
      <c r="C16633" t="s">
        <v>50084</v>
      </c>
      <c r="D16633" t="s">
        <v>50085</v>
      </c>
      <c r="E16633" t="s">
        <v>46488</v>
      </c>
      <c r="F16633" s="7">
        <v>98.62</v>
      </c>
      <c r="G16633" t="s">
        <v>46464</v>
      </c>
      <c r="H16633" t="s">
        <v>46465</v>
      </c>
      <c r="I16633" t="s">
        <v>46466</v>
      </c>
      <c r="J16633" s="7">
        <v>74.040000000000006</v>
      </c>
      <c r="K16633" s="7">
        <v>24.58</v>
      </c>
      <c r="M16633" t="s">
        <v>36</v>
      </c>
      <c r="N16633" t="str">
        <f>IF(AND(PESQUISA!$B$3&lt;&gt;"",OR(PESQUISA!$B$4="TODAS",B16633=PESQUISA!$B$4),ISNUMBER(SEARCH(PESQUISA!$B$3,D16633))),ROW()-1,"")</f>
        <v/>
      </c>
    </row>
    <row r="16634" spans="1:14" x14ac:dyDescent="0.3">
      <c r="A16634" t="s">
        <v>50086</v>
      </c>
      <c r="B16634" t="s">
        <v>46460</v>
      </c>
      <c r="C16634" t="s">
        <v>50087</v>
      </c>
      <c r="D16634" t="s">
        <v>50088</v>
      </c>
      <c r="E16634" t="s">
        <v>46488</v>
      </c>
      <c r="F16634" s="7">
        <v>146.26</v>
      </c>
      <c r="G16634" t="s">
        <v>46464</v>
      </c>
      <c r="H16634" t="s">
        <v>46465</v>
      </c>
      <c r="I16634" t="s">
        <v>46466</v>
      </c>
      <c r="J16634" s="7">
        <v>121.68</v>
      </c>
      <c r="K16634" s="7">
        <v>24.58</v>
      </c>
      <c r="M16634" t="s">
        <v>36</v>
      </c>
      <c r="N16634" t="str">
        <f>IF(AND(PESQUISA!$B$3&lt;&gt;"",OR(PESQUISA!$B$4="TODAS",B16634=PESQUISA!$B$4),ISNUMBER(SEARCH(PESQUISA!$B$3,D16634))),ROW()-1,"")</f>
        <v/>
      </c>
    </row>
    <row r="16635" spans="1:14" x14ac:dyDescent="0.3">
      <c r="A16635" t="s">
        <v>50089</v>
      </c>
      <c r="B16635" t="s">
        <v>46460</v>
      </c>
      <c r="C16635" t="s">
        <v>50090</v>
      </c>
      <c r="D16635" t="s">
        <v>50091</v>
      </c>
      <c r="E16635" t="s">
        <v>46488</v>
      </c>
      <c r="F16635" s="7">
        <v>235.17</v>
      </c>
      <c r="G16635" t="s">
        <v>46464</v>
      </c>
      <c r="H16635" t="s">
        <v>46465</v>
      </c>
      <c r="I16635" t="s">
        <v>46466</v>
      </c>
      <c r="J16635" s="7">
        <v>205.13</v>
      </c>
      <c r="K16635" s="7">
        <v>30.04</v>
      </c>
      <c r="M16635" t="s">
        <v>36</v>
      </c>
      <c r="N16635" t="str">
        <f>IF(AND(PESQUISA!$B$3&lt;&gt;"",OR(PESQUISA!$B$4="TODAS",B16635=PESQUISA!$B$4),ISNUMBER(SEARCH(PESQUISA!$B$3,D16635))),ROW()-1,"")</f>
        <v/>
      </c>
    </row>
    <row r="16636" spans="1:14" x14ac:dyDescent="0.3">
      <c r="A16636" t="s">
        <v>50092</v>
      </c>
      <c r="B16636" t="s">
        <v>46460</v>
      </c>
      <c r="C16636" t="s">
        <v>50093</v>
      </c>
      <c r="D16636" t="s">
        <v>50094</v>
      </c>
      <c r="E16636" t="s">
        <v>46488</v>
      </c>
      <c r="F16636" s="7">
        <v>14.49</v>
      </c>
      <c r="G16636" t="s">
        <v>46464</v>
      </c>
      <c r="H16636" t="s">
        <v>46465</v>
      </c>
      <c r="I16636" t="s">
        <v>46466</v>
      </c>
      <c r="J16636" s="7">
        <v>4.12</v>
      </c>
      <c r="K16636" s="7">
        <v>10.37</v>
      </c>
      <c r="M16636" t="s">
        <v>36</v>
      </c>
      <c r="N16636" t="str">
        <f>IF(AND(PESQUISA!$B$3&lt;&gt;"",OR(PESQUISA!$B$4="TODAS",B16636=PESQUISA!$B$4),ISNUMBER(SEARCH(PESQUISA!$B$3,D16636))),ROW()-1,"")</f>
        <v/>
      </c>
    </row>
    <row r="16637" spans="1:14" x14ac:dyDescent="0.3">
      <c r="A16637" t="s">
        <v>50095</v>
      </c>
      <c r="B16637" t="s">
        <v>46460</v>
      </c>
      <c r="C16637" t="s">
        <v>50096</v>
      </c>
      <c r="D16637" t="s">
        <v>50097</v>
      </c>
      <c r="E16637" t="s">
        <v>46488</v>
      </c>
      <c r="F16637" s="7">
        <v>18.96</v>
      </c>
      <c r="G16637" t="s">
        <v>46464</v>
      </c>
      <c r="H16637" t="s">
        <v>46465</v>
      </c>
      <c r="I16637" t="s">
        <v>46466</v>
      </c>
      <c r="J16637" s="7">
        <v>8.59</v>
      </c>
      <c r="K16637" s="7">
        <v>10.37</v>
      </c>
      <c r="M16637" t="s">
        <v>36</v>
      </c>
      <c r="N16637" t="str">
        <f>IF(AND(PESQUISA!$B$3&lt;&gt;"",OR(PESQUISA!$B$4="TODAS",B16637=PESQUISA!$B$4),ISNUMBER(SEARCH(PESQUISA!$B$3,D16637))),ROW()-1,"")</f>
        <v/>
      </c>
    </row>
    <row r="16638" spans="1:14" x14ac:dyDescent="0.3">
      <c r="A16638" t="s">
        <v>50098</v>
      </c>
      <c r="B16638" t="s">
        <v>46460</v>
      </c>
      <c r="C16638" t="s">
        <v>50099</v>
      </c>
      <c r="D16638" t="s">
        <v>50100</v>
      </c>
      <c r="E16638" t="s">
        <v>46488</v>
      </c>
      <c r="F16638" s="7">
        <v>27.02</v>
      </c>
      <c r="G16638" t="s">
        <v>46464</v>
      </c>
      <c r="H16638" t="s">
        <v>46465</v>
      </c>
      <c r="I16638" t="s">
        <v>46466</v>
      </c>
      <c r="J16638" s="7">
        <v>10.63</v>
      </c>
      <c r="K16638" s="7">
        <v>16.39</v>
      </c>
      <c r="M16638" t="s">
        <v>36</v>
      </c>
      <c r="N16638" t="str">
        <f>IF(AND(PESQUISA!$B$3&lt;&gt;"",OR(PESQUISA!$B$4="TODAS",B16638=PESQUISA!$B$4),ISNUMBER(SEARCH(PESQUISA!$B$3,D16638))),ROW()-1,"")</f>
        <v/>
      </c>
    </row>
    <row r="16639" spans="1:14" x14ac:dyDescent="0.3">
      <c r="A16639" t="s">
        <v>50101</v>
      </c>
      <c r="B16639" t="s">
        <v>46460</v>
      </c>
      <c r="C16639" t="s">
        <v>50102</v>
      </c>
      <c r="D16639" t="s">
        <v>50103</v>
      </c>
      <c r="E16639" t="s">
        <v>46488</v>
      </c>
      <c r="F16639" s="7">
        <v>27.18</v>
      </c>
      <c r="G16639" t="s">
        <v>46464</v>
      </c>
      <c r="H16639" t="s">
        <v>46465</v>
      </c>
      <c r="I16639" t="s">
        <v>46466</v>
      </c>
      <c r="J16639" s="7">
        <v>10.79</v>
      </c>
      <c r="K16639" s="7">
        <v>16.39</v>
      </c>
      <c r="M16639" t="s">
        <v>36</v>
      </c>
      <c r="N16639" t="str">
        <f>IF(AND(PESQUISA!$B$3&lt;&gt;"",OR(PESQUISA!$B$4="TODAS",B16639=PESQUISA!$B$4),ISNUMBER(SEARCH(PESQUISA!$B$3,D16639))),ROW()-1,"")</f>
        <v/>
      </c>
    </row>
    <row r="16640" spans="1:14" x14ac:dyDescent="0.3">
      <c r="A16640" t="s">
        <v>50104</v>
      </c>
      <c r="B16640" t="s">
        <v>46460</v>
      </c>
      <c r="C16640" t="s">
        <v>50105</v>
      </c>
      <c r="D16640" t="s">
        <v>50106</v>
      </c>
      <c r="E16640" t="s">
        <v>46488</v>
      </c>
      <c r="F16640" s="7">
        <v>27.31</v>
      </c>
      <c r="G16640" t="s">
        <v>46464</v>
      </c>
      <c r="H16640" t="s">
        <v>46465</v>
      </c>
      <c r="I16640" t="s">
        <v>46466</v>
      </c>
      <c r="J16640" s="7">
        <v>10.92</v>
      </c>
      <c r="K16640" s="7">
        <v>16.39</v>
      </c>
      <c r="M16640" t="s">
        <v>36</v>
      </c>
      <c r="N16640" t="str">
        <f>IF(AND(PESQUISA!$B$3&lt;&gt;"",OR(PESQUISA!$B$4="TODAS",B16640=PESQUISA!$B$4),ISNUMBER(SEARCH(PESQUISA!$B$3,D16640))),ROW()-1,"")</f>
        <v/>
      </c>
    </row>
    <row r="16641" spans="1:14" x14ac:dyDescent="0.3">
      <c r="A16641" t="s">
        <v>50107</v>
      </c>
      <c r="B16641" t="s">
        <v>46460</v>
      </c>
      <c r="C16641" t="s">
        <v>50108</v>
      </c>
      <c r="D16641" t="s">
        <v>50109</v>
      </c>
      <c r="E16641" t="s">
        <v>46488</v>
      </c>
      <c r="F16641" s="7">
        <v>32.840000000000003</v>
      </c>
      <c r="G16641" t="s">
        <v>46464</v>
      </c>
      <c r="H16641" t="s">
        <v>46465</v>
      </c>
      <c r="I16641" t="s">
        <v>46466</v>
      </c>
      <c r="J16641" s="7">
        <v>16.45</v>
      </c>
      <c r="K16641" s="7">
        <v>16.39</v>
      </c>
      <c r="M16641" t="s">
        <v>36</v>
      </c>
      <c r="N16641" t="str">
        <f>IF(AND(PESQUISA!$B$3&lt;&gt;"",OR(PESQUISA!$B$4="TODAS",B16641=PESQUISA!$B$4),ISNUMBER(SEARCH(PESQUISA!$B$3,D16641))),ROW()-1,"")</f>
        <v/>
      </c>
    </row>
    <row r="16642" spans="1:14" x14ac:dyDescent="0.3">
      <c r="A16642" t="s">
        <v>50110</v>
      </c>
      <c r="B16642" t="s">
        <v>46460</v>
      </c>
      <c r="C16642" t="s">
        <v>50111</v>
      </c>
      <c r="D16642" t="s">
        <v>50112</v>
      </c>
      <c r="E16642" t="s">
        <v>46488</v>
      </c>
      <c r="F16642" s="7">
        <v>41.12</v>
      </c>
      <c r="G16642" t="s">
        <v>46464</v>
      </c>
      <c r="H16642" t="s">
        <v>46465</v>
      </c>
      <c r="I16642" t="s">
        <v>46466</v>
      </c>
      <c r="J16642" s="7">
        <v>24.73</v>
      </c>
      <c r="K16642" s="7">
        <v>16.39</v>
      </c>
      <c r="M16642" t="s">
        <v>36</v>
      </c>
      <c r="N16642" t="str">
        <f>IF(AND(PESQUISA!$B$3&lt;&gt;"",OR(PESQUISA!$B$4="TODAS",B16642=PESQUISA!$B$4),ISNUMBER(SEARCH(PESQUISA!$B$3,D16642))),ROW()-1,"")</f>
        <v/>
      </c>
    </row>
    <row r="16643" spans="1:14" x14ac:dyDescent="0.3">
      <c r="A16643" t="s">
        <v>50113</v>
      </c>
      <c r="B16643" t="s">
        <v>46460</v>
      </c>
      <c r="C16643" t="s">
        <v>50114</v>
      </c>
      <c r="D16643" t="s">
        <v>50115</v>
      </c>
      <c r="E16643" t="s">
        <v>46488</v>
      </c>
      <c r="F16643" s="7">
        <v>86.47</v>
      </c>
      <c r="G16643" t="s">
        <v>46464</v>
      </c>
      <c r="H16643" t="s">
        <v>46465</v>
      </c>
      <c r="I16643" t="s">
        <v>46466</v>
      </c>
      <c r="J16643" s="7">
        <v>61.89</v>
      </c>
      <c r="K16643" s="7">
        <v>24.58</v>
      </c>
      <c r="M16643" t="s">
        <v>36</v>
      </c>
      <c r="N16643" t="str">
        <f>IF(AND(PESQUISA!$B$3&lt;&gt;"",OR(PESQUISA!$B$4="TODAS",B16643=PESQUISA!$B$4),ISNUMBER(SEARCH(PESQUISA!$B$3,D16643))),ROW()-1,"")</f>
        <v/>
      </c>
    </row>
    <row r="16644" spans="1:14" x14ac:dyDescent="0.3">
      <c r="A16644" t="s">
        <v>50116</v>
      </c>
      <c r="B16644" t="s">
        <v>46460</v>
      </c>
      <c r="C16644" t="s">
        <v>50117</v>
      </c>
      <c r="D16644" t="s">
        <v>50118</v>
      </c>
      <c r="E16644" t="s">
        <v>46488</v>
      </c>
      <c r="F16644" s="7">
        <v>141.51</v>
      </c>
      <c r="G16644" t="s">
        <v>46464</v>
      </c>
      <c r="H16644" t="s">
        <v>46465</v>
      </c>
      <c r="I16644" t="s">
        <v>46466</v>
      </c>
      <c r="J16644" s="7">
        <v>116.93</v>
      </c>
      <c r="K16644" s="7">
        <v>24.58</v>
      </c>
      <c r="M16644" t="s">
        <v>36</v>
      </c>
      <c r="N16644" t="str">
        <f>IF(AND(PESQUISA!$B$3&lt;&gt;"",OR(PESQUISA!$B$4="TODAS",B16644=PESQUISA!$B$4),ISNUMBER(SEARCH(PESQUISA!$B$3,D16644))),ROW()-1,"")</f>
        <v/>
      </c>
    </row>
    <row r="16645" spans="1:14" x14ac:dyDescent="0.3">
      <c r="A16645" t="s">
        <v>50119</v>
      </c>
      <c r="B16645" t="s">
        <v>46460</v>
      </c>
      <c r="C16645" t="s">
        <v>50120</v>
      </c>
      <c r="D16645" t="s">
        <v>50121</v>
      </c>
      <c r="E16645" t="s">
        <v>46488</v>
      </c>
      <c r="F16645" s="7">
        <v>214.67</v>
      </c>
      <c r="G16645" t="s">
        <v>46464</v>
      </c>
      <c r="H16645" t="s">
        <v>46465</v>
      </c>
      <c r="I16645" t="s">
        <v>46466</v>
      </c>
      <c r="J16645" s="7">
        <v>184.63</v>
      </c>
      <c r="K16645" s="7">
        <v>30.04</v>
      </c>
      <c r="M16645" t="s">
        <v>36</v>
      </c>
      <c r="N16645" t="str">
        <f>IF(AND(PESQUISA!$B$3&lt;&gt;"",OR(PESQUISA!$B$4="TODAS",B16645=PESQUISA!$B$4),ISNUMBER(SEARCH(PESQUISA!$B$3,D16645))),ROW()-1,"")</f>
        <v/>
      </c>
    </row>
    <row r="16646" spans="1:14" x14ac:dyDescent="0.3">
      <c r="A16646" t="s">
        <v>50122</v>
      </c>
      <c r="B16646" t="s">
        <v>46460</v>
      </c>
      <c r="C16646" t="s">
        <v>50123</v>
      </c>
      <c r="D16646" t="s">
        <v>50124</v>
      </c>
      <c r="E16646" t="s">
        <v>46488</v>
      </c>
      <c r="F16646" s="7">
        <v>27.99</v>
      </c>
      <c r="G16646" t="s">
        <v>46464</v>
      </c>
      <c r="H16646" t="s">
        <v>46465</v>
      </c>
      <c r="I16646" t="s">
        <v>46466</v>
      </c>
      <c r="J16646" s="7">
        <v>17.07</v>
      </c>
      <c r="K16646" s="7">
        <v>10.92</v>
      </c>
      <c r="M16646" t="s">
        <v>36</v>
      </c>
      <c r="N16646" t="str">
        <f>IF(AND(PESQUISA!$B$3&lt;&gt;"",OR(PESQUISA!$B$4="TODAS",B16646=PESQUISA!$B$4),ISNUMBER(SEARCH(PESQUISA!$B$3,D16646))),ROW()-1,"")</f>
        <v/>
      </c>
    </row>
    <row r="16647" spans="1:14" x14ac:dyDescent="0.3">
      <c r="A16647" t="s">
        <v>50125</v>
      </c>
      <c r="B16647" t="s">
        <v>46460</v>
      </c>
      <c r="C16647" t="s">
        <v>50126</v>
      </c>
      <c r="D16647" t="s">
        <v>50127</v>
      </c>
      <c r="E16647" t="s">
        <v>46488</v>
      </c>
      <c r="F16647" s="7">
        <v>17.64</v>
      </c>
      <c r="G16647" t="s">
        <v>46464</v>
      </c>
      <c r="H16647" t="s">
        <v>46465</v>
      </c>
      <c r="I16647" t="s">
        <v>46466</v>
      </c>
      <c r="J16647" s="7">
        <v>6.72</v>
      </c>
      <c r="K16647" s="7">
        <v>10.92</v>
      </c>
      <c r="M16647" t="s">
        <v>36</v>
      </c>
      <c r="N16647" t="str">
        <f>IF(AND(PESQUISA!$B$3&lt;&gt;"",OR(PESQUISA!$B$4="TODAS",B16647=PESQUISA!$B$4),ISNUMBER(SEARCH(PESQUISA!$B$3,D16647))),ROW()-1,"")</f>
        <v/>
      </c>
    </row>
    <row r="16648" spans="1:14" x14ac:dyDescent="0.3">
      <c r="A16648" t="s">
        <v>50128</v>
      </c>
      <c r="B16648" t="s">
        <v>46460</v>
      </c>
      <c r="C16648" t="s">
        <v>50129</v>
      </c>
      <c r="D16648" t="s">
        <v>50130</v>
      </c>
      <c r="E16648" t="s">
        <v>46488</v>
      </c>
      <c r="F16648" s="7">
        <v>14.69</v>
      </c>
      <c r="G16648" t="s">
        <v>46464</v>
      </c>
      <c r="H16648" t="s">
        <v>46465</v>
      </c>
      <c r="I16648" t="s">
        <v>46466</v>
      </c>
      <c r="J16648" s="7">
        <v>3.77</v>
      </c>
      <c r="K16648" s="7">
        <v>10.92</v>
      </c>
      <c r="M16648" t="s">
        <v>36</v>
      </c>
      <c r="N16648" t="str">
        <f>IF(AND(PESQUISA!$B$3&lt;&gt;"",OR(PESQUISA!$B$4="TODAS",B16648=PESQUISA!$B$4),ISNUMBER(SEARCH(PESQUISA!$B$3,D16648))),ROW()-1,"")</f>
        <v/>
      </c>
    </row>
    <row r="16649" spans="1:14" x14ac:dyDescent="0.3">
      <c r="A16649" t="s">
        <v>50131</v>
      </c>
      <c r="B16649" t="s">
        <v>46460</v>
      </c>
      <c r="C16649" t="s">
        <v>50132</v>
      </c>
      <c r="D16649" t="s">
        <v>50133</v>
      </c>
      <c r="E16649" t="s">
        <v>46488</v>
      </c>
      <c r="F16649" s="7">
        <v>16.059999999999999</v>
      </c>
      <c r="G16649" t="s">
        <v>46464</v>
      </c>
      <c r="H16649" t="s">
        <v>46465</v>
      </c>
      <c r="I16649" t="s">
        <v>46466</v>
      </c>
      <c r="J16649" s="7">
        <v>5.14</v>
      </c>
      <c r="K16649" s="7">
        <v>10.92</v>
      </c>
      <c r="M16649" t="s">
        <v>36</v>
      </c>
      <c r="N16649" t="str">
        <f>IF(AND(PESQUISA!$B$3&lt;&gt;"",OR(PESQUISA!$B$4="TODAS",B16649=PESQUISA!$B$4),ISNUMBER(SEARCH(PESQUISA!$B$3,D16649))),ROW()-1,"")</f>
        <v/>
      </c>
    </row>
    <row r="16650" spans="1:14" x14ac:dyDescent="0.3">
      <c r="A16650" t="s">
        <v>50134</v>
      </c>
      <c r="B16650" t="s">
        <v>46460</v>
      </c>
      <c r="C16650" t="s">
        <v>50135</v>
      </c>
      <c r="D16650" t="s">
        <v>50136</v>
      </c>
      <c r="E16650" t="s">
        <v>46488</v>
      </c>
      <c r="F16650" s="7">
        <v>19.04</v>
      </c>
      <c r="G16650" t="s">
        <v>46464</v>
      </c>
      <c r="H16650" t="s">
        <v>46465</v>
      </c>
      <c r="I16650" t="s">
        <v>46466</v>
      </c>
      <c r="J16650" s="7">
        <v>8.67</v>
      </c>
      <c r="K16650" s="7">
        <v>10.37</v>
      </c>
      <c r="M16650" t="s">
        <v>36</v>
      </c>
      <c r="N16650" t="str">
        <f>IF(AND(PESQUISA!$B$3&lt;&gt;"",OR(PESQUISA!$B$4="TODAS",B16650=PESQUISA!$B$4),ISNUMBER(SEARCH(PESQUISA!$B$3,D16650))),ROW()-1,"")</f>
        <v/>
      </c>
    </row>
    <row r="16651" spans="1:14" x14ac:dyDescent="0.3">
      <c r="A16651" t="s">
        <v>50137</v>
      </c>
      <c r="B16651" t="s">
        <v>46460</v>
      </c>
      <c r="C16651" t="s">
        <v>50138</v>
      </c>
      <c r="D16651" t="s">
        <v>50139</v>
      </c>
      <c r="E16651" t="s">
        <v>46488</v>
      </c>
      <c r="F16651" s="7">
        <v>20.43</v>
      </c>
      <c r="G16651" t="s">
        <v>46464</v>
      </c>
      <c r="H16651" t="s">
        <v>46465</v>
      </c>
      <c r="I16651" t="s">
        <v>46466</v>
      </c>
      <c r="J16651" s="7">
        <v>10.06</v>
      </c>
      <c r="K16651" s="7">
        <v>10.37</v>
      </c>
      <c r="M16651" t="s">
        <v>36</v>
      </c>
      <c r="N16651" t="str">
        <f>IF(AND(PESQUISA!$B$3&lt;&gt;"",OR(PESQUISA!$B$4="TODAS",B16651=PESQUISA!$B$4),ISNUMBER(SEARCH(PESQUISA!$B$3,D16651))),ROW()-1,"")</f>
        <v/>
      </c>
    </row>
    <row r="16652" spans="1:14" x14ac:dyDescent="0.3">
      <c r="A16652" t="s">
        <v>50140</v>
      </c>
      <c r="B16652" t="s">
        <v>46460</v>
      </c>
      <c r="C16652" t="s">
        <v>50141</v>
      </c>
      <c r="D16652" t="s">
        <v>50142</v>
      </c>
      <c r="E16652" t="s">
        <v>46488</v>
      </c>
      <c r="F16652" s="7">
        <v>19.11</v>
      </c>
      <c r="G16652" t="s">
        <v>46464</v>
      </c>
      <c r="H16652" t="s">
        <v>46465</v>
      </c>
      <c r="I16652" t="s">
        <v>46466</v>
      </c>
      <c r="J16652" s="7">
        <v>8.74</v>
      </c>
      <c r="K16652" s="7">
        <v>10.37</v>
      </c>
      <c r="M16652" t="s">
        <v>36</v>
      </c>
      <c r="N16652" t="str">
        <f>IF(AND(PESQUISA!$B$3&lt;&gt;"",OR(PESQUISA!$B$4="TODAS",B16652=PESQUISA!$B$4),ISNUMBER(SEARCH(PESQUISA!$B$3,D16652))),ROW()-1,"")</f>
        <v/>
      </c>
    </row>
    <row r="16653" spans="1:14" x14ac:dyDescent="0.3">
      <c r="A16653" t="s">
        <v>50143</v>
      </c>
      <c r="B16653" t="s">
        <v>46460</v>
      </c>
      <c r="C16653" t="s">
        <v>50144</v>
      </c>
      <c r="D16653" t="s">
        <v>50145</v>
      </c>
      <c r="E16653" t="s">
        <v>46488</v>
      </c>
      <c r="F16653" s="7">
        <v>12.01</v>
      </c>
      <c r="G16653" t="s">
        <v>46464</v>
      </c>
      <c r="H16653" t="s">
        <v>46465</v>
      </c>
      <c r="I16653" t="s">
        <v>46466</v>
      </c>
      <c r="J16653" s="7">
        <v>7.1</v>
      </c>
      <c r="K16653" s="7">
        <v>4.91</v>
      </c>
      <c r="M16653" t="s">
        <v>36</v>
      </c>
      <c r="N16653" t="str">
        <f>IF(AND(PESQUISA!$B$3&lt;&gt;"",OR(PESQUISA!$B$4="TODAS",B16653=PESQUISA!$B$4),ISNUMBER(SEARCH(PESQUISA!$B$3,D16653))),ROW()-1,"")</f>
        <v/>
      </c>
    </row>
    <row r="16654" spans="1:14" x14ac:dyDescent="0.3">
      <c r="A16654" t="s">
        <v>50146</v>
      </c>
      <c r="B16654" t="s">
        <v>46460</v>
      </c>
      <c r="C16654" t="s">
        <v>50147</v>
      </c>
      <c r="D16654" t="s">
        <v>50148</v>
      </c>
      <c r="E16654" t="s">
        <v>46488</v>
      </c>
      <c r="F16654" s="7">
        <v>14.29</v>
      </c>
      <c r="G16654" t="s">
        <v>46464</v>
      </c>
      <c r="H16654" t="s">
        <v>46465</v>
      </c>
      <c r="I16654" t="s">
        <v>46466</v>
      </c>
      <c r="J16654" s="7">
        <v>9.3800000000000008</v>
      </c>
      <c r="K16654" s="7">
        <v>4.91</v>
      </c>
      <c r="M16654" t="s">
        <v>36</v>
      </c>
      <c r="N16654" t="str">
        <f>IF(AND(PESQUISA!$B$3&lt;&gt;"",OR(PESQUISA!$B$4="TODAS",B16654=PESQUISA!$B$4),ISNUMBER(SEARCH(PESQUISA!$B$3,D16654))),ROW()-1,"")</f>
        <v/>
      </c>
    </row>
    <row r="16655" spans="1:14" x14ac:dyDescent="0.3">
      <c r="A16655" t="s">
        <v>50149</v>
      </c>
      <c r="B16655" t="s">
        <v>46460</v>
      </c>
      <c r="C16655" t="s">
        <v>50150</v>
      </c>
      <c r="D16655" t="s">
        <v>50151</v>
      </c>
      <c r="E16655" t="s">
        <v>46488</v>
      </c>
      <c r="F16655" s="7">
        <v>20.69</v>
      </c>
      <c r="G16655" t="s">
        <v>46464</v>
      </c>
      <c r="H16655" t="s">
        <v>46465</v>
      </c>
      <c r="I16655" t="s">
        <v>46466</v>
      </c>
      <c r="J16655" s="7">
        <v>15.78</v>
      </c>
      <c r="K16655" s="7">
        <v>4.91</v>
      </c>
      <c r="M16655" t="s">
        <v>36</v>
      </c>
      <c r="N16655" t="str">
        <f>IF(AND(PESQUISA!$B$3&lt;&gt;"",OR(PESQUISA!$B$4="TODAS",B16655=PESQUISA!$B$4),ISNUMBER(SEARCH(PESQUISA!$B$3,D16655))),ROW()-1,"")</f>
        <v/>
      </c>
    </row>
    <row r="16656" spans="1:14" x14ac:dyDescent="0.3">
      <c r="A16656" t="s">
        <v>50152</v>
      </c>
      <c r="B16656" t="s">
        <v>46460</v>
      </c>
      <c r="C16656" t="s">
        <v>50153</v>
      </c>
      <c r="D16656" t="s">
        <v>50154</v>
      </c>
      <c r="E16656" t="s">
        <v>46488</v>
      </c>
      <c r="F16656" s="7">
        <v>36.21</v>
      </c>
      <c r="G16656" t="s">
        <v>46464</v>
      </c>
      <c r="H16656" t="s">
        <v>46465</v>
      </c>
      <c r="I16656" t="s">
        <v>46466</v>
      </c>
      <c r="J16656" s="7">
        <v>28.57</v>
      </c>
      <c r="K16656" s="7">
        <v>7.64</v>
      </c>
      <c r="M16656" t="s">
        <v>36</v>
      </c>
      <c r="N16656" t="str">
        <f>IF(AND(PESQUISA!$B$3&lt;&gt;"",OR(PESQUISA!$B$4="TODAS",B16656=PESQUISA!$B$4),ISNUMBER(SEARCH(PESQUISA!$B$3,D16656))),ROW()-1,"")</f>
        <v/>
      </c>
    </row>
    <row r="16657" spans="1:14" x14ac:dyDescent="0.3">
      <c r="A16657" t="s">
        <v>50155</v>
      </c>
      <c r="B16657" t="s">
        <v>46460</v>
      </c>
      <c r="C16657" t="s">
        <v>50156</v>
      </c>
      <c r="D16657" t="s">
        <v>50157</v>
      </c>
      <c r="E16657" t="s">
        <v>46488</v>
      </c>
      <c r="F16657" s="7">
        <v>37.67</v>
      </c>
      <c r="G16657" t="s">
        <v>46464</v>
      </c>
      <c r="H16657" t="s">
        <v>46465</v>
      </c>
      <c r="I16657" t="s">
        <v>46466</v>
      </c>
      <c r="J16657" s="7">
        <v>30.03</v>
      </c>
      <c r="K16657" s="7">
        <v>7.64</v>
      </c>
      <c r="M16657" t="s">
        <v>36</v>
      </c>
      <c r="N16657" t="str">
        <f>IF(AND(PESQUISA!$B$3&lt;&gt;"",OR(PESQUISA!$B$4="TODAS",B16657=PESQUISA!$B$4),ISNUMBER(SEARCH(PESQUISA!$B$3,D16657))),ROW()-1,"")</f>
        <v/>
      </c>
    </row>
    <row r="16658" spans="1:14" x14ac:dyDescent="0.3">
      <c r="A16658" t="s">
        <v>50158</v>
      </c>
      <c r="B16658" t="s">
        <v>46460</v>
      </c>
      <c r="C16658" t="s">
        <v>50159</v>
      </c>
      <c r="D16658" t="s">
        <v>50160</v>
      </c>
      <c r="E16658" t="s">
        <v>46488</v>
      </c>
      <c r="F16658" s="7">
        <v>84.72</v>
      </c>
      <c r="G16658" t="s">
        <v>46464</v>
      </c>
      <c r="H16658" t="s">
        <v>46465</v>
      </c>
      <c r="I16658" t="s">
        <v>46466</v>
      </c>
      <c r="J16658" s="7">
        <v>77.08</v>
      </c>
      <c r="K16658" s="7">
        <v>7.64</v>
      </c>
      <c r="M16658" t="s">
        <v>36</v>
      </c>
      <c r="N16658" t="str">
        <f>IF(AND(PESQUISA!$B$3&lt;&gt;"",OR(PESQUISA!$B$4="TODAS",B16658=PESQUISA!$B$4),ISNUMBER(SEARCH(PESQUISA!$B$3,D16658))),ROW()-1,"")</f>
        <v/>
      </c>
    </row>
    <row r="16659" spans="1:14" x14ac:dyDescent="0.3">
      <c r="A16659" t="s">
        <v>50161</v>
      </c>
      <c r="B16659" t="s">
        <v>46460</v>
      </c>
      <c r="C16659" t="s">
        <v>50162</v>
      </c>
      <c r="D16659" t="s">
        <v>50163</v>
      </c>
      <c r="E16659" t="s">
        <v>46488</v>
      </c>
      <c r="F16659" s="7">
        <v>183.25</v>
      </c>
      <c r="G16659" t="s">
        <v>46464</v>
      </c>
      <c r="H16659" t="s">
        <v>46465</v>
      </c>
      <c r="I16659" t="s">
        <v>46466</v>
      </c>
      <c r="J16659" s="7">
        <v>172.88</v>
      </c>
      <c r="K16659" s="7">
        <v>10.37</v>
      </c>
      <c r="M16659" t="s">
        <v>36</v>
      </c>
      <c r="N16659" t="str">
        <f>IF(AND(PESQUISA!$B$3&lt;&gt;"",OR(PESQUISA!$B$4="TODAS",B16659=PESQUISA!$B$4),ISNUMBER(SEARCH(PESQUISA!$B$3,D16659))),ROW()-1,"")</f>
        <v/>
      </c>
    </row>
    <row r="16660" spans="1:14" x14ac:dyDescent="0.3">
      <c r="A16660" t="s">
        <v>50164</v>
      </c>
      <c r="B16660" t="s">
        <v>46460</v>
      </c>
      <c r="C16660" t="s">
        <v>50165</v>
      </c>
      <c r="D16660" t="s">
        <v>50166</v>
      </c>
      <c r="E16660" t="s">
        <v>46488</v>
      </c>
      <c r="F16660" s="7">
        <v>54.68</v>
      </c>
      <c r="G16660" t="s">
        <v>46464</v>
      </c>
      <c r="H16660" t="s">
        <v>46465</v>
      </c>
      <c r="I16660" t="s">
        <v>46466</v>
      </c>
      <c r="J16660" s="7">
        <v>54.68</v>
      </c>
      <c r="K16660" s="7">
        <v>0</v>
      </c>
      <c r="M16660" t="s">
        <v>36</v>
      </c>
      <c r="N16660" t="str">
        <f>IF(AND(PESQUISA!$B$3&lt;&gt;"",OR(PESQUISA!$B$4="TODAS",B16660=PESQUISA!$B$4),ISNUMBER(SEARCH(PESQUISA!$B$3,D16660))),ROW()-1,"")</f>
        <v/>
      </c>
    </row>
    <row r="16661" spans="1:14" x14ac:dyDescent="0.3">
      <c r="A16661" t="s">
        <v>50167</v>
      </c>
      <c r="B16661" t="s">
        <v>46460</v>
      </c>
      <c r="C16661" t="s">
        <v>50168</v>
      </c>
      <c r="D16661" t="s">
        <v>50169</v>
      </c>
      <c r="E16661" t="s">
        <v>46488</v>
      </c>
      <c r="F16661" s="7">
        <v>8.9499999999999993</v>
      </c>
      <c r="G16661" t="s">
        <v>46464</v>
      </c>
      <c r="H16661" t="s">
        <v>46465</v>
      </c>
      <c r="I16661" t="s">
        <v>46466</v>
      </c>
      <c r="J16661" s="7">
        <v>8.9499999999999993</v>
      </c>
      <c r="K16661" s="7">
        <v>0</v>
      </c>
      <c r="M16661" t="s">
        <v>36</v>
      </c>
      <c r="N16661" t="str">
        <f>IF(AND(PESQUISA!$B$3&lt;&gt;"",OR(PESQUISA!$B$4="TODAS",B16661=PESQUISA!$B$4),ISNUMBER(SEARCH(PESQUISA!$B$3,D16661))),ROW()-1,"")</f>
        <v/>
      </c>
    </row>
    <row r="16662" spans="1:14" x14ac:dyDescent="0.3">
      <c r="A16662" t="s">
        <v>50170</v>
      </c>
      <c r="B16662" t="s">
        <v>46460</v>
      </c>
      <c r="C16662" t="s">
        <v>50171</v>
      </c>
      <c r="D16662" t="s">
        <v>50172</v>
      </c>
      <c r="E16662" t="s">
        <v>46488</v>
      </c>
      <c r="F16662" s="7">
        <v>16.899999999999999</v>
      </c>
      <c r="G16662" t="s">
        <v>46464</v>
      </c>
      <c r="H16662" t="s">
        <v>46465</v>
      </c>
      <c r="I16662" t="s">
        <v>46466</v>
      </c>
      <c r="J16662" s="7">
        <v>16.899999999999999</v>
      </c>
      <c r="K16662" s="7">
        <v>0</v>
      </c>
      <c r="M16662" t="s">
        <v>36</v>
      </c>
      <c r="N16662" t="str">
        <f>IF(AND(PESQUISA!$B$3&lt;&gt;"",OR(PESQUISA!$B$4="TODAS",B16662=PESQUISA!$B$4),ISNUMBER(SEARCH(PESQUISA!$B$3,D16662))),ROW()-1,"")</f>
        <v/>
      </c>
    </row>
    <row r="16663" spans="1:14" x14ac:dyDescent="0.3">
      <c r="A16663" t="s">
        <v>50173</v>
      </c>
      <c r="B16663" t="s">
        <v>46460</v>
      </c>
      <c r="C16663" t="s">
        <v>50174</v>
      </c>
      <c r="D16663" t="s">
        <v>50175</v>
      </c>
      <c r="E16663" t="s">
        <v>46488</v>
      </c>
      <c r="F16663" s="7">
        <v>46.9</v>
      </c>
      <c r="G16663" t="s">
        <v>46464</v>
      </c>
      <c r="H16663" t="s">
        <v>46465</v>
      </c>
      <c r="I16663" t="s">
        <v>46466</v>
      </c>
      <c r="J16663" s="7">
        <v>46.9</v>
      </c>
      <c r="K16663" s="7">
        <v>0</v>
      </c>
      <c r="M16663" t="s">
        <v>36</v>
      </c>
      <c r="N16663" t="str">
        <f>IF(AND(PESQUISA!$B$3&lt;&gt;"",OR(PESQUISA!$B$4="TODAS",B16663=PESQUISA!$B$4),ISNUMBER(SEARCH(PESQUISA!$B$3,D16663))),ROW()-1,"")</f>
        <v/>
      </c>
    </row>
    <row r="16664" spans="1:14" x14ac:dyDescent="0.3">
      <c r="A16664" t="s">
        <v>50176</v>
      </c>
      <c r="B16664" t="s">
        <v>46460</v>
      </c>
      <c r="C16664" t="s">
        <v>50177</v>
      </c>
      <c r="D16664" t="s">
        <v>50178</v>
      </c>
      <c r="E16664" t="s">
        <v>46488</v>
      </c>
      <c r="F16664" s="7">
        <v>12.71</v>
      </c>
      <c r="G16664" t="s">
        <v>46464</v>
      </c>
      <c r="H16664" t="s">
        <v>46465</v>
      </c>
      <c r="I16664" t="s">
        <v>46466</v>
      </c>
      <c r="J16664" s="7">
        <v>2.88</v>
      </c>
      <c r="K16664" s="7">
        <v>9.83</v>
      </c>
      <c r="M16664" t="s">
        <v>36</v>
      </c>
      <c r="N16664" t="str">
        <f>IF(AND(PESQUISA!$B$3&lt;&gt;"",OR(PESQUISA!$B$4="TODAS",B16664=PESQUISA!$B$4),ISNUMBER(SEARCH(PESQUISA!$B$3,D16664))),ROW()-1,"")</f>
        <v/>
      </c>
    </row>
    <row r="16665" spans="1:14" x14ac:dyDescent="0.3">
      <c r="A16665" t="s">
        <v>50179</v>
      </c>
      <c r="B16665" t="s">
        <v>46460</v>
      </c>
      <c r="C16665" t="s">
        <v>50180</v>
      </c>
      <c r="D16665" t="s">
        <v>50181</v>
      </c>
      <c r="E16665" t="s">
        <v>46488</v>
      </c>
      <c r="F16665" s="7">
        <v>14.58</v>
      </c>
      <c r="G16665" t="s">
        <v>46464</v>
      </c>
      <c r="H16665" t="s">
        <v>46465</v>
      </c>
      <c r="I16665" t="s">
        <v>46466</v>
      </c>
      <c r="J16665" s="7">
        <v>4.75</v>
      </c>
      <c r="K16665" s="7">
        <v>9.83</v>
      </c>
      <c r="M16665" t="s">
        <v>36</v>
      </c>
      <c r="N16665" t="str">
        <f>IF(AND(PESQUISA!$B$3&lt;&gt;"",OR(PESQUISA!$B$4="TODAS",B16665=PESQUISA!$B$4),ISNUMBER(SEARCH(PESQUISA!$B$3,D16665))),ROW()-1,"")</f>
        <v/>
      </c>
    </row>
    <row r="16666" spans="1:14" x14ac:dyDescent="0.3">
      <c r="A16666" t="s">
        <v>50182</v>
      </c>
      <c r="B16666" t="s">
        <v>46460</v>
      </c>
      <c r="C16666" t="s">
        <v>50183</v>
      </c>
      <c r="D16666" t="s">
        <v>50184</v>
      </c>
      <c r="E16666" t="s">
        <v>46488</v>
      </c>
      <c r="F16666" s="7">
        <v>19.71</v>
      </c>
      <c r="G16666" t="s">
        <v>46464</v>
      </c>
      <c r="H16666" t="s">
        <v>46465</v>
      </c>
      <c r="I16666" t="s">
        <v>46466</v>
      </c>
      <c r="J16666" s="7">
        <v>9.8800000000000008</v>
      </c>
      <c r="K16666" s="7">
        <v>9.83</v>
      </c>
      <c r="M16666" t="s">
        <v>36</v>
      </c>
      <c r="N16666" t="str">
        <f>IF(AND(PESQUISA!$B$3&lt;&gt;"",OR(PESQUISA!$B$4="TODAS",B16666=PESQUISA!$B$4),ISNUMBER(SEARCH(PESQUISA!$B$3,D16666))),ROW()-1,"")</f>
        <v/>
      </c>
    </row>
    <row r="16667" spans="1:14" x14ac:dyDescent="0.3">
      <c r="A16667" t="s">
        <v>50185</v>
      </c>
      <c r="B16667" t="s">
        <v>46460</v>
      </c>
      <c r="C16667" t="s">
        <v>50186</v>
      </c>
      <c r="D16667" t="s">
        <v>50187</v>
      </c>
      <c r="E16667" t="s">
        <v>46488</v>
      </c>
      <c r="F16667" s="7">
        <v>32.94</v>
      </c>
      <c r="G16667" t="s">
        <v>46464</v>
      </c>
      <c r="H16667" t="s">
        <v>46465</v>
      </c>
      <c r="I16667" t="s">
        <v>46466</v>
      </c>
      <c r="J16667" s="7">
        <v>17.649999999999999</v>
      </c>
      <c r="K16667" s="7">
        <v>15.29</v>
      </c>
      <c r="M16667" t="s">
        <v>36</v>
      </c>
      <c r="N16667" t="str">
        <f>IF(AND(PESQUISA!$B$3&lt;&gt;"",OR(PESQUISA!$B$4="TODAS",B16667=PESQUISA!$B$4),ISNUMBER(SEARCH(PESQUISA!$B$3,D16667))),ROW()-1,"")</f>
        <v/>
      </c>
    </row>
    <row r="16668" spans="1:14" x14ac:dyDescent="0.3">
      <c r="A16668" t="s">
        <v>50188</v>
      </c>
      <c r="B16668" t="s">
        <v>46460</v>
      </c>
      <c r="C16668" t="s">
        <v>50189</v>
      </c>
      <c r="D16668" t="s">
        <v>50190</v>
      </c>
      <c r="E16668" t="s">
        <v>46488</v>
      </c>
      <c r="F16668" s="7">
        <v>34.5</v>
      </c>
      <c r="G16668" t="s">
        <v>46464</v>
      </c>
      <c r="H16668" t="s">
        <v>46465</v>
      </c>
      <c r="I16668" t="s">
        <v>46466</v>
      </c>
      <c r="J16668" s="7">
        <v>19.21</v>
      </c>
      <c r="K16668" s="7">
        <v>15.29</v>
      </c>
      <c r="M16668" t="s">
        <v>36</v>
      </c>
      <c r="N16668" t="str">
        <f>IF(AND(PESQUISA!$B$3&lt;&gt;"",OR(PESQUISA!$B$4="TODAS",B16668=PESQUISA!$B$4),ISNUMBER(SEARCH(PESQUISA!$B$3,D16668))),ROW()-1,"")</f>
        <v/>
      </c>
    </row>
    <row r="16669" spans="1:14" x14ac:dyDescent="0.3">
      <c r="A16669" t="s">
        <v>50191</v>
      </c>
      <c r="B16669" t="s">
        <v>46460</v>
      </c>
      <c r="C16669" t="s">
        <v>50192</v>
      </c>
      <c r="D16669" t="s">
        <v>50193</v>
      </c>
      <c r="E16669" t="s">
        <v>46488</v>
      </c>
      <c r="F16669" s="7">
        <v>68.040000000000006</v>
      </c>
      <c r="G16669" t="s">
        <v>46464</v>
      </c>
      <c r="H16669" t="s">
        <v>46465</v>
      </c>
      <c r="I16669" t="s">
        <v>46466</v>
      </c>
      <c r="J16669" s="7">
        <v>52.75</v>
      </c>
      <c r="K16669" s="7">
        <v>15.29</v>
      </c>
      <c r="M16669" t="s">
        <v>36</v>
      </c>
      <c r="N16669" t="str">
        <f>IF(AND(PESQUISA!$B$3&lt;&gt;"",OR(PESQUISA!$B$4="TODAS",B16669=PESQUISA!$B$4),ISNUMBER(SEARCH(PESQUISA!$B$3,D16669))),ROW()-1,"")</f>
        <v/>
      </c>
    </row>
    <row r="16670" spans="1:14" x14ac:dyDescent="0.3">
      <c r="A16670" t="s">
        <v>50194</v>
      </c>
      <c r="B16670" t="s">
        <v>46460</v>
      </c>
      <c r="C16670" t="s">
        <v>50195</v>
      </c>
      <c r="D16670" t="s">
        <v>50196</v>
      </c>
      <c r="E16670" t="s">
        <v>46488</v>
      </c>
      <c r="F16670" s="7">
        <v>28.19</v>
      </c>
      <c r="G16670" t="s">
        <v>46464</v>
      </c>
      <c r="H16670" t="s">
        <v>46465</v>
      </c>
      <c r="I16670" t="s">
        <v>46466</v>
      </c>
      <c r="J16670" s="7">
        <v>12.9</v>
      </c>
      <c r="K16670" s="7">
        <v>15.29</v>
      </c>
      <c r="M16670" t="s">
        <v>36</v>
      </c>
      <c r="N16670" t="str">
        <f>IF(AND(PESQUISA!$B$3&lt;&gt;"",OR(PESQUISA!$B$4="TODAS",B16670=PESQUISA!$B$4),ISNUMBER(SEARCH(PESQUISA!$B$3,D16670))),ROW()-1,"")</f>
        <v/>
      </c>
    </row>
    <row r="16671" spans="1:14" x14ac:dyDescent="0.3">
      <c r="A16671" t="s">
        <v>50197</v>
      </c>
      <c r="B16671" t="s">
        <v>46460</v>
      </c>
      <c r="C16671" t="s">
        <v>50198</v>
      </c>
      <c r="D16671" t="s">
        <v>50199</v>
      </c>
      <c r="E16671" t="s">
        <v>46488</v>
      </c>
      <c r="F16671" s="7">
        <v>64.540000000000006</v>
      </c>
      <c r="G16671" t="s">
        <v>46464</v>
      </c>
      <c r="H16671" t="s">
        <v>46465</v>
      </c>
      <c r="I16671" t="s">
        <v>46466</v>
      </c>
      <c r="J16671" s="7">
        <v>44.33</v>
      </c>
      <c r="K16671" s="7">
        <v>20.21</v>
      </c>
      <c r="M16671" t="s">
        <v>36</v>
      </c>
      <c r="N16671" t="str">
        <f>IF(AND(PESQUISA!$B$3&lt;&gt;"",OR(PESQUISA!$B$4="TODAS",B16671=PESQUISA!$B$4),ISNUMBER(SEARCH(PESQUISA!$B$3,D16671))),ROW()-1,"")</f>
        <v/>
      </c>
    </row>
    <row r="16672" spans="1:14" x14ac:dyDescent="0.3">
      <c r="A16672" t="s">
        <v>50200</v>
      </c>
      <c r="B16672" t="s">
        <v>46460</v>
      </c>
      <c r="C16672" t="s">
        <v>50201</v>
      </c>
      <c r="D16672" t="s">
        <v>50202</v>
      </c>
      <c r="E16672" t="s">
        <v>46488</v>
      </c>
      <c r="F16672" s="7">
        <v>30.54</v>
      </c>
      <c r="G16672" t="s">
        <v>46464</v>
      </c>
      <c r="H16672" t="s">
        <v>46465</v>
      </c>
      <c r="I16672" t="s">
        <v>46466</v>
      </c>
      <c r="J16672" s="7">
        <v>16.34</v>
      </c>
      <c r="K16672" s="7">
        <v>14.2</v>
      </c>
      <c r="M16672" t="s">
        <v>36</v>
      </c>
      <c r="N16672" t="str">
        <f>IF(AND(PESQUISA!$B$3&lt;&gt;"",OR(PESQUISA!$B$4="TODAS",B16672=PESQUISA!$B$4),ISNUMBER(SEARCH(PESQUISA!$B$3,D16672))),ROW()-1,"")</f>
        <v/>
      </c>
    </row>
    <row r="16673" spans="1:14" x14ac:dyDescent="0.3">
      <c r="A16673" t="s">
        <v>50203</v>
      </c>
      <c r="B16673" t="s">
        <v>46460</v>
      </c>
      <c r="C16673" t="s">
        <v>50204</v>
      </c>
      <c r="D16673" t="s">
        <v>50205</v>
      </c>
      <c r="E16673" t="s">
        <v>46488</v>
      </c>
      <c r="F16673" s="7">
        <v>53.9</v>
      </c>
      <c r="G16673" t="s">
        <v>46464</v>
      </c>
      <c r="H16673" t="s">
        <v>46465</v>
      </c>
      <c r="I16673" t="s">
        <v>46466</v>
      </c>
      <c r="J16673" s="7">
        <v>32.06</v>
      </c>
      <c r="K16673" s="7">
        <v>21.84</v>
      </c>
      <c r="M16673" t="s">
        <v>36</v>
      </c>
      <c r="N16673" t="str">
        <f>IF(AND(PESQUISA!$B$3&lt;&gt;"",OR(PESQUISA!$B$4="TODAS",B16673=PESQUISA!$B$4),ISNUMBER(SEARCH(PESQUISA!$B$3,D16673))),ROW()-1,"")</f>
        <v/>
      </c>
    </row>
    <row r="16674" spans="1:14" x14ac:dyDescent="0.3">
      <c r="A16674" t="s">
        <v>50206</v>
      </c>
      <c r="B16674" t="s">
        <v>46460</v>
      </c>
      <c r="C16674" t="s">
        <v>50207</v>
      </c>
      <c r="D16674" t="s">
        <v>50208</v>
      </c>
      <c r="E16674" t="s">
        <v>46488</v>
      </c>
      <c r="F16674" s="7">
        <v>5.93</v>
      </c>
      <c r="G16674" t="s">
        <v>46464</v>
      </c>
      <c r="H16674" t="s">
        <v>46465</v>
      </c>
      <c r="I16674" t="s">
        <v>46466</v>
      </c>
      <c r="J16674" s="7">
        <v>1.02</v>
      </c>
      <c r="K16674" s="7">
        <v>4.91</v>
      </c>
      <c r="M16674" t="s">
        <v>36</v>
      </c>
      <c r="N16674" t="str">
        <f>IF(AND(PESQUISA!$B$3&lt;&gt;"",OR(PESQUISA!$B$4="TODAS",B16674=PESQUISA!$B$4),ISNUMBER(SEARCH(PESQUISA!$B$3,D16674))),ROW()-1,"")</f>
        <v/>
      </c>
    </row>
    <row r="16675" spans="1:14" x14ac:dyDescent="0.3">
      <c r="A16675" t="s">
        <v>50209</v>
      </c>
      <c r="B16675" t="s">
        <v>46460</v>
      </c>
      <c r="C16675" t="s">
        <v>50210</v>
      </c>
      <c r="D16675" t="s">
        <v>50211</v>
      </c>
      <c r="E16675" t="s">
        <v>46488</v>
      </c>
      <c r="F16675" s="7">
        <v>9.92</v>
      </c>
      <c r="G16675" t="s">
        <v>46464</v>
      </c>
      <c r="H16675" t="s">
        <v>46465</v>
      </c>
      <c r="I16675" t="s">
        <v>46466</v>
      </c>
      <c r="J16675" s="7">
        <v>2.2799999999999998</v>
      </c>
      <c r="K16675" s="7">
        <v>7.64</v>
      </c>
      <c r="M16675" t="s">
        <v>36</v>
      </c>
      <c r="N16675" t="str">
        <f>IF(AND(PESQUISA!$B$3&lt;&gt;"",OR(PESQUISA!$B$4="TODAS",B16675=PESQUISA!$B$4),ISNUMBER(SEARCH(PESQUISA!$B$3,D16675))),ROW()-1,"")</f>
        <v/>
      </c>
    </row>
    <row r="16676" spans="1:14" x14ac:dyDescent="0.3">
      <c r="A16676" t="s">
        <v>50212</v>
      </c>
      <c r="B16676" t="s">
        <v>46460</v>
      </c>
      <c r="C16676" t="s">
        <v>50213</v>
      </c>
      <c r="D16676" t="s">
        <v>50214</v>
      </c>
      <c r="E16676" t="s">
        <v>46488</v>
      </c>
      <c r="F16676" s="7">
        <v>7.78</v>
      </c>
      <c r="G16676" t="s">
        <v>46464</v>
      </c>
      <c r="H16676" t="s">
        <v>46465</v>
      </c>
      <c r="I16676" t="s">
        <v>46466</v>
      </c>
      <c r="J16676" s="7">
        <v>3.96</v>
      </c>
      <c r="K16676" s="7">
        <v>3.82</v>
      </c>
      <c r="M16676" t="s">
        <v>36</v>
      </c>
      <c r="N16676" t="str">
        <f>IF(AND(PESQUISA!$B$3&lt;&gt;"",OR(PESQUISA!$B$4="TODAS",B16676=PESQUISA!$B$4),ISNUMBER(SEARCH(PESQUISA!$B$3,D16676))),ROW()-1,"")</f>
        <v/>
      </c>
    </row>
    <row r="16677" spans="1:14" x14ac:dyDescent="0.3">
      <c r="A16677" t="s">
        <v>50215</v>
      </c>
      <c r="B16677" t="s">
        <v>46460</v>
      </c>
      <c r="C16677" t="s">
        <v>50216</v>
      </c>
      <c r="D16677" t="s">
        <v>50217</v>
      </c>
      <c r="E16677" t="s">
        <v>46488</v>
      </c>
      <c r="F16677" s="7">
        <v>13.23</v>
      </c>
      <c r="G16677" t="s">
        <v>46464</v>
      </c>
      <c r="H16677" t="s">
        <v>46465</v>
      </c>
      <c r="I16677" t="s">
        <v>46466</v>
      </c>
      <c r="J16677" s="7">
        <v>8.32</v>
      </c>
      <c r="K16677" s="7">
        <v>4.91</v>
      </c>
      <c r="M16677" t="s">
        <v>36</v>
      </c>
      <c r="N16677" t="str">
        <f>IF(AND(PESQUISA!$B$3&lt;&gt;"",OR(PESQUISA!$B$4="TODAS",B16677=PESQUISA!$B$4),ISNUMBER(SEARCH(PESQUISA!$B$3,D16677))),ROW()-1,"")</f>
        <v/>
      </c>
    </row>
    <row r="16678" spans="1:14" x14ac:dyDescent="0.3">
      <c r="A16678" t="s">
        <v>50218</v>
      </c>
      <c r="B16678" t="s">
        <v>46460</v>
      </c>
      <c r="C16678" t="s">
        <v>50219</v>
      </c>
      <c r="D16678" t="s">
        <v>50220</v>
      </c>
      <c r="E16678" t="s">
        <v>46488</v>
      </c>
      <c r="F16678" s="7">
        <v>17.899999999999999</v>
      </c>
      <c r="G16678" t="s">
        <v>46464</v>
      </c>
      <c r="H16678" t="s">
        <v>46465</v>
      </c>
      <c r="I16678" t="s">
        <v>46466</v>
      </c>
      <c r="J16678" s="7">
        <v>11.35</v>
      </c>
      <c r="K16678" s="7">
        <v>6.55</v>
      </c>
      <c r="M16678" t="s">
        <v>36</v>
      </c>
      <c r="N16678" t="str">
        <f>IF(AND(PESQUISA!$B$3&lt;&gt;"",OR(PESQUISA!$B$4="TODAS",B16678=PESQUISA!$B$4),ISNUMBER(SEARCH(PESQUISA!$B$3,D16678))),ROW()-1,"")</f>
        <v/>
      </c>
    </row>
    <row r="16679" spans="1:14" x14ac:dyDescent="0.3">
      <c r="A16679" t="s">
        <v>50221</v>
      </c>
      <c r="B16679" t="s">
        <v>46460</v>
      </c>
      <c r="C16679" t="s">
        <v>50222</v>
      </c>
      <c r="D16679" t="s">
        <v>50223</v>
      </c>
      <c r="E16679" t="s">
        <v>46488</v>
      </c>
      <c r="F16679" s="7">
        <v>33.19</v>
      </c>
      <c r="G16679" t="s">
        <v>46464</v>
      </c>
      <c r="H16679" t="s">
        <v>46465</v>
      </c>
      <c r="I16679" t="s">
        <v>46466</v>
      </c>
      <c r="J16679" s="7">
        <v>21.18</v>
      </c>
      <c r="K16679" s="7">
        <v>12.01</v>
      </c>
      <c r="M16679" t="s">
        <v>36</v>
      </c>
      <c r="N16679" t="str">
        <f>IF(AND(PESQUISA!$B$3&lt;&gt;"",OR(PESQUISA!$B$4="TODAS",B16679=PESQUISA!$B$4),ISNUMBER(SEARCH(PESQUISA!$B$3,D16679))),ROW()-1,"")</f>
        <v/>
      </c>
    </row>
    <row r="16680" spans="1:14" x14ac:dyDescent="0.3">
      <c r="A16680" t="s">
        <v>50224</v>
      </c>
      <c r="B16680" t="s">
        <v>46460</v>
      </c>
      <c r="C16680" t="s">
        <v>50225</v>
      </c>
      <c r="D16680" t="s">
        <v>50226</v>
      </c>
      <c r="E16680" t="s">
        <v>46488</v>
      </c>
      <c r="F16680" s="7">
        <v>34.65</v>
      </c>
      <c r="G16680" t="s">
        <v>46464</v>
      </c>
      <c r="H16680" t="s">
        <v>46465</v>
      </c>
      <c r="I16680" t="s">
        <v>46466</v>
      </c>
      <c r="J16680" s="7">
        <v>22.64</v>
      </c>
      <c r="K16680" s="7">
        <v>12.01</v>
      </c>
      <c r="M16680" t="s">
        <v>36</v>
      </c>
      <c r="N16680" t="str">
        <f>IF(AND(PESQUISA!$B$3&lt;&gt;"",OR(PESQUISA!$B$4="TODAS",B16680=PESQUISA!$B$4),ISNUMBER(SEARCH(PESQUISA!$B$3,D16680))),ROW()-1,"")</f>
        <v/>
      </c>
    </row>
    <row r="16681" spans="1:14" x14ac:dyDescent="0.3">
      <c r="A16681" t="s">
        <v>50227</v>
      </c>
      <c r="B16681" t="s">
        <v>46460</v>
      </c>
      <c r="C16681" t="s">
        <v>50228</v>
      </c>
      <c r="D16681" t="s">
        <v>50229</v>
      </c>
      <c r="E16681" t="s">
        <v>46488</v>
      </c>
      <c r="F16681" s="7">
        <v>40.950000000000003</v>
      </c>
      <c r="G16681" t="s">
        <v>46464</v>
      </c>
      <c r="H16681" t="s">
        <v>46465</v>
      </c>
      <c r="I16681" t="s">
        <v>46466</v>
      </c>
      <c r="J16681" s="7">
        <v>28.94</v>
      </c>
      <c r="K16681" s="7">
        <v>12.01</v>
      </c>
      <c r="M16681" t="s">
        <v>36</v>
      </c>
      <c r="N16681" t="str">
        <f>IF(AND(PESQUISA!$B$3&lt;&gt;"",OR(PESQUISA!$B$4="TODAS",B16681=PESQUISA!$B$4),ISNUMBER(SEARCH(PESQUISA!$B$3,D16681))),ROW()-1,"")</f>
        <v/>
      </c>
    </row>
    <row r="16682" spans="1:14" x14ac:dyDescent="0.3">
      <c r="A16682" t="s">
        <v>50230</v>
      </c>
      <c r="B16682" t="s">
        <v>46460</v>
      </c>
      <c r="C16682" t="s">
        <v>50231</v>
      </c>
      <c r="D16682" t="s">
        <v>50232</v>
      </c>
      <c r="E16682" t="s">
        <v>46488</v>
      </c>
      <c r="F16682" s="7">
        <v>45.8</v>
      </c>
      <c r="G16682" t="s">
        <v>46464</v>
      </c>
      <c r="H16682" t="s">
        <v>46465</v>
      </c>
      <c r="I16682" t="s">
        <v>46466</v>
      </c>
      <c r="J16682" s="7">
        <v>33.79</v>
      </c>
      <c r="K16682" s="7">
        <v>12.01</v>
      </c>
      <c r="M16682" t="s">
        <v>36</v>
      </c>
      <c r="N16682" t="str">
        <f>IF(AND(PESQUISA!$B$3&lt;&gt;"",OR(PESQUISA!$B$4="TODAS",B16682=PESQUISA!$B$4),ISNUMBER(SEARCH(PESQUISA!$B$3,D16682))),ROW()-1,"")</f>
        <v/>
      </c>
    </row>
    <row r="16683" spans="1:14" x14ac:dyDescent="0.3">
      <c r="A16683" t="s">
        <v>50233</v>
      </c>
      <c r="B16683" t="s">
        <v>46460</v>
      </c>
      <c r="C16683" t="s">
        <v>50234</v>
      </c>
      <c r="D16683" t="s">
        <v>50235</v>
      </c>
      <c r="E16683" t="s">
        <v>46488</v>
      </c>
      <c r="F16683" s="7">
        <v>80.459999999999994</v>
      </c>
      <c r="G16683" t="s">
        <v>46464</v>
      </c>
      <c r="H16683" t="s">
        <v>46465</v>
      </c>
      <c r="I16683" t="s">
        <v>46466</v>
      </c>
      <c r="J16683" s="7">
        <v>68.45</v>
      </c>
      <c r="K16683" s="7">
        <v>12.01</v>
      </c>
      <c r="M16683" t="s">
        <v>36</v>
      </c>
      <c r="N16683" t="str">
        <f>IF(AND(PESQUISA!$B$3&lt;&gt;"",OR(PESQUISA!$B$4="TODAS",B16683=PESQUISA!$B$4),ISNUMBER(SEARCH(PESQUISA!$B$3,D16683))),ROW()-1,"")</f>
        <v/>
      </c>
    </row>
    <row r="16684" spans="1:14" x14ac:dyDescent="0.3">
      <c r="A16684" t="s">
        <v>50236</v>
      </c>
      <c r="B16684" t="s">
        <v>46460</v>
      </c>
      <c r="C16684" t="s">
        <v>50237</v>
      </c>
      <c r="D16684" t="s">
        <v>50238</v>
      </c>
      <c r="E16684" t="s">
        <v>46488</v>
      </c>
      <c r="F16684" s="7">
        <v>93.64</v>
      </c>
      <c r="G16684" t="s">
        <v>46464</v>
      </c>
      <c r="H16684" t="s">
        <v>46465</v>
      </c>
      <c r="I16684" t="s">
        <v>46466</v>
      </c>
      <c r="J16684" s="7">
        <v>81.63</v>
      </c>
      <c r="K16684" s="7">
        <v>12.01</v>
      </c>
      <c r="M16684" t="s">
        <v>36</v>
      </c>
      <c r="N16684" t="str">
        <f>IF(AND(PESQUISA!$B$3&lt;&gt;"",OR(PESQUISA!$B$4="TODAS",B16684=PESQUISA!$B$4),ISNUMBER(SEARCH(PESQUISA!$B$3,D16684))),ROW()-1,"")</f>
        <v/>
      </c>
    </row>
    <row r="16685" spans="1:14" x14ac:dyDescent="0.3">
      <c r="A16685" t="s">
        <v>50239</v>
      </c>
      <c r="B16685" t="s">
        <v>46460</v>
      </c>
      <c r="C16685" t="s">
        <v>50240</v>
      </c>
      <c r="D16685" t="s">
        <v>50241</v>
      </c>
      <c r="E16685" t="s">
        <v>46488</v>
      </c>
      <c r="F16685" s="7">
        <v>24.26</v>
      </c>
      <c r="G16685" t="s">
        <v>46464</v>
      </c>
      <c r="H16685" t="s">
        <v>46465</v>
      </c>
      <c r="I16685" t="s">
        <v>46466</v>
      </c>
      <c r="J16685" s="7">
        <v>12.25</v>
      </c>
      <c r="K16685" s="7">
        <v>12.01</v>
      </c>
      <c r="M16685" t="s">
        <v>36</v>
      </c>
      <c r="N16685" t="str">
        <f>IF(AND(PESQUISA!$B$3&lt;&gt;"",OR(PESQUISA!$B$4="TODAS",B16685=PESQUISA!$B$4),ISNUMBER(SEARCH(PESQUISA!$B$3,D16685))),ROW()-1,"")</f>
        <v/>
      </c>
    </row>
    <row r="16686" spans="1:14" x14ac:dyDescent="0.3">
      <c r="A16686" t="s">
        <v>50242</v>
      </c>
      <c r="B16686" t="s">
        <v>46460</v>
      </c>
      <c r="C16686" t="s">
        <v>50243</v>
      </c>
      <c r="D16686" t="s">
        <v>50244</v>
      </c>
      <c r="E16686" t="s">
        <v>46488</v>
      </c>
      <c r="F16686" s="7">
        <v>23.7</v>
      </c>
      <c r="G16686" t="s">
        <v>46464</v>
      </c>
      <c r="H16686" t="s">
        <v>46465</v>
      </c>
      <c r="I16686" t="s">
        <v>46466</v>
      </c>
      <c r="J16686" s="7">
        <v>11.69</v>
      </c>
      <c r="K16686" s="7">
        <v>12.01</v>
      </c>
      <c r="M16686" t="s">
        <v>36</v>
      </c>
      <c r="N16686" t="str">
        <f>IF(AND(PESQUISA!$B$3&lt;&gt;"",OR(PESQUISA!$B$4="TODAS",B16686=PESQUISA!$B$4),ISNUMBER(SEARCH(PESQUISA!$B$3,D16686))),ROW()-1,"")</f>
        <v/>
      </c>
    </row>
    <row r="16687" spans="1:14" x14ac:dyDescent="0.3">
      <c r="A16687" t="s">
        <v>50245</v>
      </c>
      <c r="B16687" t="s">
        <v>46460</v>
      </c>
      <c r="C16687" t="s">
        <v>50246</v>
      </c>
      <c r="D16687" t="s">
        <v>50247</v>
      </c>
      <c r="E16687" t="s">
        <v>46488</v>
      </c>
      <c r="F16687" s="7">
        <v>23.83</v>
      </c>
      <c r="G16687" t="s">
        <v>46464</v>
      </c>
      <c r="H16687" t="s">
        <v>46465</v>
      </c>
      <c r="I16687" t="s">
        <v>46466</v>
      </c>
      <c r="J16687" s="7">
        <v>11.82</v>
      </c>
      <c r="K16687" s="7">
        <v>12.01</v>
      </c>
      <c r="M16687" t="s">
        <v>36</v>
      </c>
      <c r="N16687" t="str">
        <f>IF(AND(PESQUISA!$B$3&lt;&gt;"",OR(PESQUISA!$B$4="TODAS",B16687=PESQUISA!$B$4),ISNUMBER(SEARCH(PESQUISA!$B$3,D16687))),ROW()-1,"")</f>
        <v/>
      </c>
    </row>
    <row r="16688" spans="1:14" x14ac:dyDescent="0.3">
      <c r="A16688" t="s">
        <v>50248</v>
      </c>
      <c r="B16688" t="s">
        <v>46460</v>
      </c>
      <c r="C16688" t="s">
        <v>50249</v>
      </c>
      <c r="D16688" t="s">
        <v>50250</v>
      </c>
      <c r="E16688" t="s">
        <v>46488</v>
      </c>
      <c r="F16688" s="7">
        <v>25.18</v>
      </c>
      <c r="G16688" t="s">
        <v>46464</v>
      </c>
      <c r="H16688" t="s">
        <v>46465</v>
      </c>
      <c r="I16688" t="s">
        <v>46466</v>
      </c>
      <c r="J16688" s="7">
        <v>13.17</v>
      </c>
      <c r="K16688" s="7">
        <v>12.01</v>
      </c>
      <c r="M16688" t="s">
        <v>36</v>
      </c>
      <c r="N16688" t="str">
        <f>IF(AND(PESQUISA!$B$3&lt;&gt;"",OR(PESQUISA!$B$4="TODAS",B16688=PESQUISA!$B$4),ISNUMBER(SEARCH(PESQUISA!$B$3,D16688))),ROW()-1,"")</f>
        <v/>
      </c>
    </row>
    <row r="16689" spans="1:14" x14ac:dyDescent="0.3">
      <c r="A16689" t="s">
        <v>50251</v>
      </c>
      <c r="B16689" t="s">
        <v>46460</v>
      </c>
      <c r="C16689" t="s">
        <v>50252</v>
      </c>
      <c r="D16689" t="s">
        <v>50253</v>
      </c>
      <c r="E16689" t="s">
        <v>46488</v>
      </c>
      <c r="F16689" s="7">
        <v>30.93</v>
      </c>
      <c r="G16689" t="s">
        <v>46464</v>
      </c>
      <c r="H16689" t="s">
        <v>46465</v>
      </c>
      <c r="I16689" t="s">
        <v>46466</v>
      </c>
      <c r="J16689" s="7">
        <v>18.920000000000002</v>
      </c>
      <c r="K16689" s="7">
        <v>12.01</v>
      </c>
      <c r="M16689" t="s">
        <v>36</v>
      </c>
      <c r="N16689" t="str">
        <f>IF(AND(PESQUISA!$B$3&lt;&gt;"",OR(PESQUISA!$B$4="TODAS",B16689=PESQUISA!$B$4),ISNUMBER(SEARCH(PESQUISA!$B$3,D16689))),ROW()-1,"")</f>
        <v/>
      </c>
    </row>
    <row r="16690" spans="1:14" x14ac:dyDescent="0.3">
      <c r="A16690" t="s">
        <v>50254</v>
      </c>
      <c r="B16690" t="s">
        <v>46460</v>
      </c>
      <c r="C16690" t="s">
        <v>50255</v>
      </c>
      <c r="D16690" t="s">
        <v>50256</v>
      </c>
      <c r="E16690" t="s">
        <v>60</v>
      </c>
      <c r="F16690" s="7">
        <v>46.02</v>
      </c>
      <c r="G16690" t="s">
        <v>46464</v>
      </c>
      <c r="H16690" t="s">
        <v>46465</v>
      </c>
      <c r="I16690" t="s">
        <v>46466</v>
      </c>
      <c r="J16690" s="7">
        <v>17.62</v>
      </c>
      <c r="K16690" s="7">
        <v>28.4</v>
      </c>
      <c r="M16690" t="s">
        <v>36</v>
      </c>
      <c r="N16690" t="str">
        <f>IF(AND(PESQUISA!$B$3&lt;&gt;"",OR(PESQUISA!$B$4="TODAS",B16690=PESQUISA!$B$4),ISNUMBER(SEARCH(PESQUISA!$B$3,D16690))),ROW()-1,"")</f>
        <v/>
      </c>
    </row>
    <row r="16691" spans="1:14" x14ac:dyDescent="0.3">
      <c r="A16691" t="s">
        <v>50257</v>
      </c>
      <c r="B16691" t="s">
        <v>46460</v>
      </c>
      <c r="C16691" t="s">
        <v>50258</v>
      </c>
      <c r="D16691" t="s">
        <v>50259</v>
      </c>
      <c r="E16691" t="s">
        <v>60</v>
      </c>
      <c r="F16691" s="7">
        <v>76.11</v>
      </c>
      <c r="G16691" t="s">
        <v>46464</v>
      </c>
      <c r="H16691" t="s">
        <v>46465</v>
      </c>
      <c r="I16691" t="s">
        <v>46466</v>
      </c>
      <c r="J16691" s="7">
        <v>45.52</v>
      </c>
      <c r="K16691" s="7">
        <v>30.59</v>
      </c>
      <c r="M16691" t="s">
        <v>36</v>
      </c>
      <c r="N16691" t="str">
        <f>IF(AND(PESQUISA!$B$3&lt;&gt;"",OR(PESQUISA!$B$4="TODAS",B16691=PESQUISA!$B$4),ISNUMBER(SEARCH(PESQUISA!$B$3,D16691))),ROW()-1,"")</f>
        <v/>
      </c>
    </row>
    <row r="16692" spans="1:14" x14ac:dyDescent="0.3">
      <c r="A16692" t="s">
        <v>50260</v>
      </c>
      <c r="B16692" t="s">
        <v>46460</v>
      </c>
      <c r="C16692" t="s">
        <v>50261</v>
      </c>
      <c r="D16692" t="s">
        <v>50262</v>
      </c>
      <c r="E16692" t="s">
        <v>60</v>
      </c>
      <c r="F16692" s="7">
        <v>132.24</v>
      </c>
      <c r="G16692" t="s">
        <v>46464</v>
      </c>
      <c r="H16692" t="s">
        <v>46465</v>
      </c>
      <c r="I16692" t="s">
        <v>46466</v>
      </c>
      <c r="J16692" s="7">
        <v>99.46</v>
      </c>
      <c r="K16692" s="7">
        <v>32.78</v>
      </c>
      <c r="M16692" t="s">
        <v>36</v>
      </c>
      <c r="N16692" t="str">
        <f>IF(AND(PESQUISA!$B$3&lt;&gt;"",OR(PESQUISA!$B$4="TODAS",B16692=PESQUISA!$B$4),ISNUMBER(SEARCH(PESQUISA!$B$3,D16692))),ROW()-1,"")</f>
        <v/>
      </c>
    </row>
    <row r="16693" spans="1:14" x14ac:dyDescent="0.3">
      <c r="A16693" t="s">
        <v>50263</v>
      </c>
      <c r="B16693" t="s">
        <v>46460</v>
      </c>
      <c r="C16693" t="s">
        <v>50264</v>
      </c>
      <c r="D16693" t="s">
        <v>50265</v>
      </c>
      <c r="E16693" t="s">
        <v>46488</v>
      </c>
      <c r="F16693" s="7">
        <v>19.809999999999999</v>
      </c>
      <c r="G16693" t="s">
        <v>46464</v>
      </c>
      <c r="H16693" t="s">
        <v>46465</v>
      </c>
      <c r="I16693" t="s">
        <v>46466</v>
      </c>
      <c r="J16693" s="7">
        <v>6.16</v>
      </c>
      <c r="K16693" s="7">
        <v>13.65</v>
      </c>
      <c r="M16693" t="s">
        <v>36</v>
      </c>
      <c r="N16693" t="str">
        <f>IF(AND(PESQUISA!$B$3&lt;&gt;"",OR(PESQUISA!$B$4="TODAS",B16693=PESQUISA!$B$4),ISNUMBER(SEARCH(PESQUISA!$B$3,D16693))),ROW()-1,"")</f>
        <v/>
      </c>
    </row>
    <row r="16694" spans="1:14" x14ac:dyDescent="0.3">
      <c r="A16694" t="s">
        <v>50266</v>
      </c>
      <c r="B16694" t="s">
        <v>46460</v>
      </c>
      <c r="C16694" t="s">
        <v>50267</v>
      </c>
      <c r="D16694" t="s">
        <v>50268</v>
      </c>
      <c r="E16694" t="s">
        <v>46488</v>
      </c>
      <c r="F16694" s="7">
        <v>59.4</v>
      </c>
      <c r="G16694" t="s">
        <v>46464</v>
      </c>
      <c r="H16694" t="s">
        <v>46465</v>
      </c>
      <c r="I16694" t="s">
        <v>46466</v>
      </c>
      <c r="J16694" s="7">
        <v>41.38</v>
      </c>
      <c r="K16694" s="7">
        <v>18.02</v>
      </c>
      <c r="M16694" t="s">
        <v>36</v>
      </c>
      <c r="N16694" t="str">
        <f>IF(AND(PESQUISA!$B$3&lt;&gt;"",OR(PESQUISA!$B$4="TODAS",B16694=PESQUISA!$B$4),ISNUMBER(SEARCH(PESQUISA!$B$3,D16694))),ROW()-1,"")</f>
        <v/>
      </c>
    </row>
    <row r="16695" spans="1:14" x14ac:dyDescent="0.3">
      <c r="A16695" t="s">
        <v>50269</v>
      </c>
      <c r="B16695" t="s">
        <v>46460</v>
      </c>
      <c r="C16695" t="s">
        <v>50270</v>
      </c>
      <c r="D16695" t="s">
        <v>50271</v>
      </c>
      <c r="E16695" t="s">
        <v>46488</v>
      </c>
      <c r="F16695" s="7">
        <v>20.61</v>
      </c>
      <c r="G16695" t="s">
        <v>46464</v>
      </c>
      <c r="H16695" t="s">
        <v>46465</v>
      </c>
      <c r="I16695" t="s">
        <v>46466</v>
      </c>
      <c r="J16695" s="7">
        <v>5.32</v>
      </c>
      <c r="K16695" s="7">
        <v>15.29</v>
      </c>
      <c r="M16695" t="s">
        <v>36</v>
      </c>
      <c r="N16695" t="str">
        <f>IF(AND(PESQUISA!$B$3&lt;&gt;"",OR(PESQUISA!$B$4="TODAS",B16695=PESQUISA!$B$4),ISNUMBER(SEARCH(PESQUISA!$B$3,D16695))),ROW()-1,"")</f>
        <v/>
      </c>
    </row>
    <row r="16696" spans="1:14" x14ac:dyDescent="0.3">
      <c r="A16696" t="s">
        <v>50272</v>
      </c>
      <c r="B16696" t="s">
        <v>46460</v>
      </c>
      <c r="C16696" t="s">
        <v>50273</v>
      </c>
      <c r="D16696" t="s">
        <v>50274</v>
      </c>
      <c r="E16696" t="s">
        <v>46488</v>
      </c>
      <c r="F16696" s="7">
        <v>26.38</v>
      </c>
      <c r="G16696" t="s">
        <v>46464</v>
      </c>
      <c r="H16696" t="s">
        <v>46465</v>
      </c>
      <c r="I16696" t="s">
        <v>46466</v>
      </c>
      <c r="J16696" s="7">
        <v>11.09</v>
      </c>
      <c r="K16696" s="7">
        <v>15.29</v>
      </c>
      <c r="M16696" t="s">
        <v>36</v>
      </c>
      <c r="N16696" t="str">
        <f>IF(AND(PESQUISA!$B$3&lt;&gt;"",OR(PESQUISA!$B$4="TODAS",B16696=PESQUISA!$B$4),ISNUMBER(SEARCH(PESQUISA!$B$3,D16696))),ROW()-1,"")</f>
        <v/>
      </c>
    </row>
    <row r="16697" spans="1:14" x14ac:dyDescent="0.3">
      <c r="A16697" t="s">
        <v>50275</v>
      </c>
      <c r="B16697" t="s">
        <v>46460</v>
      </c>
      <c r="C16697" t="s">
        <v>50276</v>
      </c>
      <c r="D16697" t="s">
        <v>50277</v>
      </c>
      <c r="E16697" t="s">
        <v>46488</v>
      </c>
      <c r="F16697" s="7">
        <v>42.18</v>
      </c>
      <c r="G16697" t="s">
        <v>46464</v>
      </c>
      <c r="H16697" t="s">
        <v>46465</v>
      </c>
      <c r="I16697" t="s">
        <v>46466</v>
      </c>
      <c r="J16697" s="7">
        <v>22.52</v>
      </c>
      <c r="K16697" s="7">
        <v>19.66</v>
      </c>
      <c r="M16697" t="s">
        <v>36</v>
      </c>
      <c r="N16697" t="str">
        <f>IF(AND(PESQUISA!$B$3&lt;&gt;"",OR(PESQUISA!$B$4="TODAS",B16697=PESQUISA!$B$4),ISNUMBER(SEARCH(PESQUISA!$B$3,D16697))),ROW()-1,"")</f>
        <v/>
      </c>
    </row>
    <row r="16698" spans="1:14" x14ac:dyDescent="0.3">
      <c r="A16698" t="s">
        <v>50278</v>
      </c>
      <c r="B16698" t="s">
        <v>46460</v>
      </c>
      <c r="C16698" t="s">
        <v>50279</v>
      </c>
      <c r="D16698" t="s">
        <v>50280</v>
      </c>
      <c r="E16698" t="s">
        <v>46488</v>
      </c>
      <c r="F16698" s="7">
        <v>51.34</v>
      </c>
      <c r="G16698" t="s">
        <v>46464</v>
      </c>
      <c r="H16698" t="s">
        <v>46465</v>
      </c>
      <c r="I16698" t="s">
        <v>46466</v>
      </c>
      <c r="J16698" s="7">
        <v>26.76</v>
      </c>
      <c r="K16698" s="7">
        <v>24.58</v>
      </c>
      <c r="M16698" t="s">
        <v>36</v>
      </c>
      <c r="N16698" t="str">
        <f>IF(AND(PESQUISA!$B$3&lt;&gt;"",OR(PESQUISA!$B$4="TODAS",B16698=PESQUISA!$B$4),ISNUMBER(SEARCH(PESQUISA!$B$3,D16698))),ROW()-1,"")</f>
        <v/>
      </c>
    </row>
    <row r="16699" spans="1:14" x14ac:dyDescent="0.3">
      <c r="A16699" t="s">
        <v>50281</v>
      </c>
      <c r="B16699" t="s">
        <v>46460</v>
      </c>
      <c r="C16699" t="s">
        <v>50282</v>
      </c>
      <c r="D16699" t="s">
        <v>50283</v>
      </c>
      <c r="E16699" t="s">
        <v>46488</v>
      </c>
      <c r="F16699" s="7">
        <v>21.72</v>
      </c>
      <c r="G16699" t="s">
        <v>46464</v>
      </c>
      <c r="H16699" t="s">
        <v>46465</v>
      </c>
      <c r="I16699" t="s">
        <v>46466</v>
      </c>
      <c r="J16699" s="7">
        <v>6.43</v>
      </c>
      <c r="K16699" s="7">
        <v>15.29</v>
      </c>
      <c r="M16699" t="s">
        <v>36</v>
      </c>
      <c r="N16699" t="str">
        <f>IF(AND(PESQUISA!$B$3&lt;&gt;"",OR(PESQUISA!$B$4="TODAS",B16699=PESQUISA!$B$4),ISNUMBER(SEARCH(PESQUISA!$B$3,D16699))),ROW()-1,"")</f>
        <v/>
      </c>
    </row>
    <row r="16700" spans="1:14" x14ac:dyDescent="0.3">
      <c r="A16700" t="s">
        <v>50284</v>
      </c>
      <c r="B16700" t="s">
        <v>46460</v>
      </c>
      <c r="C16700" t="s">
        <v>50285</v>
      </c>
      <c r="D16700" t="s">
        <v>50286</v>
      </c>
      <c r="E16700" t="s">
        <v>46488</v>
      </c>
      <c r="F16700" s="7">
        <v>28.01</v>
      </c>
      <c r="G16700" t="s">
        <v>46464</v>
      </c>
      <c r="H16700" t="s">
        <v>46465</v>
      </c>
      <c r="I16700" t="s">
        <v>46466</v>
      </c>
      <c r="J16700" s="7">
        <v>12.72</v>
      </c>
      <c r="K16700" s="7">
        <v>15.29</v>
      </c>
      <c r="M16700" t="s">
        <v>36</v>
      </c>
      <c r="N16700" t="str">
        <f>IF(AND(PESQUISA!$B$3&lt;&gt;"",OR(PESQUISA!$B$4="TODAS",B16700=PESQUISA!$B$4),ISNUMBER(SEARCH(PESQUISA!$B$3,D16700))),ROW()-1,"")</f>
        <v/>
      </c>
    </row>
    <row r="16701" spans="1:14" x14ac:dyDescent="0.3">
      <c r="A16701" t="s">
        <v>50287</v>
      </c>
      <c r="B16701" t="s">
        <v>46460</v>
      </c>
      <c r="C16701" t="s">
        <v>50288</v>
      </c>
      <c r="D16701" t="s">
        <v>50289</v>
      </c>
      <c r="E16701" t="s">
        <v>46488</v>
      </c>
      <c r="F16701" s="7">
        <v>56.21</v>
      </c>
      <c r="G16701" t="s">
        <v>46464</v>
      </c>
      <c r="H16701" t="s">
        <v>46465</v>
      </c>
      <c r="I16701" t="s">
        <v>46466</v>
      </c>
      <c r="J16701" s="7">
        <v>36.549999999999997</v>
      </c>
      <c r="K16701" s="7">
        <v>19.66</v>
      </c>
      <c r="M16701" t="s">
        <v>36</v>
      </c>
      <c r="N16701" t="str">
        <f>IF(AND(PESQUISA!$B$3&lt;&gt;"",OR(PESQUISA!$B$4="TODAS",B16701=PESQUISA!$B$4),ISNUMBER(SEARCH(PESQUISA!$B$3,D16701))),ROW()-1,"")</f>
        <v/>
      </c>
    </row>
    <row r="16702" spans="1:14" x14ac:dyDescent="0.3">
      <c r="A16702" t="s">
        <v>50290</v>
      </c>
      <c r="B16702" t="s">
        <v>46460</v>
      </c>
      <c r="C16702" t="s">
        <v>50291</v>
      </c>
      <c r="D16702" t="s">
        <v>50292</v>
      </c>
      <c r="E16702" t="s">
        <v>46488</v>
      </c>
      <c r="F16702" s="7">
        <v>75.7</v>
      </c>
      <c r="G16702" t="s">
        <v>46464</v>
      </c>
      <c r="H16702" t="s">
        <v>46465</v>
      </c>
      <c r="I16702" t="s">
        <v>46466</v>
      </c>
      <c r="J16702" s="7">
        <v>51.12</v>
      </c>
      <c r="K16702" s="7">
        <v>24.58</v>
      </c>
      <c r="M16702" t="s">
        <v>36</v>
      </c>
      <c r="N16702" t="str">
        <f>IF(AND(PESQUISA!$B$3&lt;&gt;"",OR(PESQUISA!$B$4="TODAS",B16702=PESQUISA!$B$4),ISNUMBER(SEARCH(PESQUISA!$B$3,D16702))),ROW()-1,"")</f>
        <v/>
      </c>
    </row>
    <row r="16703" spans="1:14" x14ac:dyDescent="0.3">
      <c r="A16703" t="s">
        <v>50293</v>
      </c>
      <c r="B16703" t="s">
        <v>46460</v>
      </c>
      <c r="C16703" t="s">
        <v>50294</v>
      </c>
      <c r="D16703" t="s">
        <v>50295</v>
      </c>
      <c r="E16703" t="s">
        <v>46488</v>
      </c>
      <c r="F16703" s="7">
        <v>24.01</v>
      </c>
      <c r="G16703" t="s">
        <v>46464</v>
      </c>
      <c r="H16703" t="s">
        <v>46465</v>
      </c>
      <c r="I16703" t="s">
        <v>46466</v>
      </c>
      <c r="J16703" s="7">
        <v>19.649999999999999</v>
      </c>
      <c r="K16703" s="7">
        <v>4.3600000000000003</v>
      </c>
      <c r="M16703" t="s">
        <v>36</v>
      </c>
      <c r="N16703" t="str">
        <f>IF(AND(PESQUISA!$B$3&lt;&gt;"",OR(PESQUISA!$B$4="TODAS",B16703=PESQUISA!$B$4),ISNUMBER(SEARCH(PESQUISA!$B$3,D16703))),ROW()-1,"")</f>
        <v/>
      </c>
    </row>
    <row r="16704" spans="1:14" x14ac:dyDescent="0.3">
      <c r="A16704" t="s">
        <v>50296</v>
      </c>
      <c r="B16704" t="s">
        <v>46460</v>
      </c>
      <c r="C16704" t="s">
        <v>50297</v>
      </c>
      <c r="D16704" t="s">
        <v>50298</v>
      </c>
      <c r="E16704" t="s">
        <v>46488</v>
      </c>
      <c r="F16704" s="7">
        <v>46.57</v>
      </c>
      <c r="G16704" t="s">
        <v>46464</v>
      </c>
      <c r="H16704" t="s">
        <v>46465</v>
      </c>
      <c r="I16704" t="s">
        <v>46466</v>
      </c>
      <c r="J16704" s="7">
        <v>42.21</v>
      </c>
      <c r="K16704" s="7">
        <v>4.3600000000000003</v>
      </c>
      <c r="M16704" t="s">
        <v>36</v>
      </c>
      <c r="N16704" t="str">
        <f>IF(AND(PESQUISA!$B$3&lt;&gt;"",OR(PESQUISA!$B$4="TODAS",B16704=PESQUISA!$B$4),ISNUMBER(SEARCH(PESQUISA!$B$3,D16704))),ROW()-1,"")</f>
        <v/>
      </c>
    </row>
    <row r="16705" spans="1:14" x14ac:dyDescent="0.3">
      <c r="A16705" t="s">
        <v>50299</v>
      </c>
      <c r="B16705" t="s">
        <v>46460</v>
      </c>
      <c r="C16705" t="s">
        <v>50300</v>
      </c>
      <c r="D16705" t="s">
        <v>50301</v>
      </c>
      <c r="E16705" t="s">
        <v>46488</v>
      </c>
      <c r="F16705" s="7">
        <v>32.82</v>
      </c>
      <c r="G16705" t="s">
        <v>46464</v>
      </c>
      <c r="H16705" t="s">
        <v>46465</v>
      </c>
      <c r="I16705" t="s">
        <v>46466</v>
      </c>
      <c r="J16705" s="7">
        <v>28.46</v>
      </c>
      <c r="K16705" s="7">
        <v>4.3600000000000003</v>
      </c>
      <c r="M16705" t="s">
        <v>36</v>
      </c>
      <c r="N16705" t="str">
        <f>IF(AND(PESQUISA!$B$3&lt;&gt;"",OR(PESQUISA!$B$4="TODAS",B16705=PESQUISA!$B$4),ISNUMBER(SEARCH(PESQUISA!$B$3,D16705))),ROW()-1,"")</f>
        <v/>
      </c>
    </row>
    <row r="16706" spans="1:14" x14ac:dyDescent="0.3">
      <c r="A16706" t="s">
        <v>50302</v>
      </c>
      <c r="B16706" t="s">
        <v>46460</v>
      </c>
      <c r="C16706" t="s">
        <v>50303</v>
      </c>
      <c r="D16706" t="s">
        <v>50304</v>
      </c>
      <c r="E16706" t="s">
        <v>46488</v>
      </c>
      <c r="F16706" s="7">
        <v>60.34</v>
      </c>
      <c r="G16706" t="s">
        <v>46464</v>
      </c>
      <c r="H16706" t="s">
        <v>46465</v>
      </c>
      <c r="I16706" t="s">
        <v>46466</v>
      </c>
      <c r="J16706" s="7">
        <v>55.98</v>
      </c>
      <c r="K16706" s="7">
        <v>4.3600000000000003</v>
      </c>
      <c r="M16706" t="s">
        <v>36</v>
      </c>
      <c r="N16706" t="str">
        <f>IF(AND(PESQUISA!$B$3&lt;&gt;"",OR(PESQUISA!$B$4="TODAS",B16706=PESQUISA!$B$4),ISNUMBER(SEARCH(PESQUISA!$B$3,D16706))),ROW()-1,"")</f>
        <v/>
      </c>
    </row>
    <row r="16707" spans="1:14" x14ac:dyDescent="0.3">
      <c r="A16707" t="s">
        <v>50305</v>
      </c>
      <c r="B16707" t="s">
        <v>46460</v>
      </c>
      <c r="C16707" t="s">
        <v>50306</v>
      </c>
      <c r="D16707" t="s">
        <v>50307</v>
      </c>
      <c r="E16707" t="s">
        <v>46488</v>
      </c>
      <c r="F16707" s="7">
        <v>12.5</v>
      </c>
      <c r="G16707" t="s">
        <v>46464</v>
      </c>
      <c r="H16707" t="s">
        <v>46465</v>
      </c>
      <c r="I16707" t="s">
        <v>46466</v>
      </c>
      <c r="J16707" s="7">
        <v>8.14</v>
      </c>
      <c r="K16707" s="7">
        <v>4.3600000000000003</v>
      </c>
      <c r="M16707" t="s">
        <v>36</v>
      </c>
      <c r="N16707" t="str">
        <f>IF(AND(PESQUISA!$B$3&lt;&gt;"",OR(PESQUISA!$B$4="TODAS",B16707=PESQUISA!$B$4),ISNUMBER(SEARCH(PESQUISA!$B$3,D16707))),ROW()-1,"")</f>
        <v/>
      </c>
    </row>
    <row r="16708" spans="1:14" x14ac:dyDescent="0.3">
      <c r="A16708" t="s">
        <v>50308</v>
      </c>
      <c r="B16708" t="s">
        <v>46460</v>
      </c>
      <c r="C16708" t="s">
        <v>50309</v>
      </c>
      <c r="D16708" t="s">
        <v>50310</v>
      </c>
      <c r="E16708" t="s">
        <v>46488</v>
      </c>
      <c r="F16708" s="7">
        <v>17.73</v>
      </c>
      <c r="G16708" t="s">
        <v>46464</v>
      </c>
      <c r="H16708" t="s">
        <v>46465</v>
      </c>
      <c r="I16708" t="s">
        <v>46466</v>
      </c>
      <c r="J16708" s="7">
        <v>13.37</v>
      </c>
      <c r="K16708" s="7">
        <v>4.3600000000000003</v>
      </c>
      <c r="M16708" t="s">
        <v>36</v>
      </c>
      <c r="N16708" t="str">
        <f>IF(AND(PESQUISA!$B$3&lt;&gt;"",OR(PESQUISA!$B$4="TODAS",B16708=PESQUISA!$B$4),ISNUMBER(SEARCH(PESQUISA!$B$3,D16708))),ROW()-1,"")</f>
        <v/>
      </c>
    </row>
    <row r="16709" spans="1:14" x14ac:dyDescent="0.3">
      <c r="A16709" t="s">
        <v>50311</v>
      </c>
      <c r="B16709" t="s">
        <v>46460</v>
      </c>
      <c r="C16709" t="s">
        <v>50312</v>
      </c>
      <c r="D16709" t="s">
        <v>50313</v>
      </c>
      <c r="E16709" t="s">
        <v>46488</v>
      </c>
      <c r="F16709" s="7">
        <v>50.1</v>
      </c>
      <c r="G16709" t="s">
        <v>46464</v>
      </c>
      <c r="H16709" t="s">
        <v>46465</v>
      </c>
      <c r="I16709" t="s">
        <v>46466</v>
      </c>
      <c r="J16709" s="7">
        <v>45.74</v>
      </c>
      <c r="K16709" s="7">
        <v>4.3600000000000003</v>
      </c>
      <c r="M16709" t="s">
        <v>36</v>
      </c>
      <c r="N16709" t="str">
        <f>IF(AND(PESQUISA!$B$3&lt;&gt;"",OR(PESQUISA!$B$4="TODAS",B16709=PESQUISA!$B$4),ISNUMBER(SEARCH(PESQUISA!$B$3,D16709))),ROW()-1,"")</f>
        <v/>
      </c>
    </row>
    <row r="16710" spans="1:14" x14ac:dyDescent="0.3">
      <c r="A16710" t="s">
        <v>50314</v>
      </c>
      <c r="B16710" t="s">
        <v>46460</v>
      </c>
      <c r="C16710" t="s">
        <v>50315</v>
      </c>
      <c r="D16710" t="s">
        <v>50316</v>
      </c>
      <c r="E16710" t="s">
        <v>46488</v>
      </c>
      <c r="F16710" s="7">
        <v>27.74</v>
      </c>
      <c r="G16710" t="s">
        <v>46464</v>
      </c>
      <c r="H16710" t="s">
        <v>46465</v>
      </c>
      <c r="I16710" t="s">
        <v>46466</v>
      </c>
      <c r="J16710" s="7">
        <v>23.38</v>
      </c>
      <c r="K16710" s="7">
        <v>4.3600000000000003</v>
      </c>
      <c r="M16710" t="s">
        <v>36</v>
      </c>
      <c r="N16710" t="str">
        <f>IF(AND(PESQUISA!$B$3&lt;&gt;"",OR(PESQUISA!$B$4="TODAS",B16710=PESQUISA!$B$4),ISNUMBER(SEARCH(PESQUISA!$B$3,D16710))),ROW()-1,"")</f>
        <v/>
      </c>
    </row>
    <row r="16711" spans="1:14" x14ac:dyDescent="0.3">
      <c r="A16711" t="s">
        <v>50317</v>
      </c>
      <c r="B16711" t="s">
        <v>46460</v>
      </c>
      <c r="C16711" t="s">
        <v>50318</v>
      </c>
      <c r="D16711" t="s">
        <v>50319</v>
      </c>
      <c r="E16711" t="s">
        <v>46488</v>
      </c>
      <c r="F16711" s="7">
        <v>22.88</v>
      </c>
      <c r="G16711" t="s">
        <v>46464</v>
      </c>
      <c r="H16711" t="s">
        <v>46465</v>
      </c>
      <c r="I16711" t="s">
        <v>46466</v>
      </c>
      <c r="J16711" s="7">
        <v>18.52</v>
      </c>
      <c r="K16711" s="7">
        <v>4.3600000000000003</v>
      </c>
      <c r="M16711" t="s">
        <v>36</v>
      </c>
      <c r="N16711" t="str">
        <f>IF(AND(PESQUISA!$B$3&lt;&gt;"",OR(PESQUISA!$B$4="TODAS",B16711=PESQUISA!$B$4),ISNUMBER(SEARCH(PESQUISA!$B$3,D16711))),ROW()-1,"")</f>
        <v/>
      </c>
    </row>
    <row r="16712" spans="1:14" x14ac:dyDescent="0.3">
      <c r="A16712" t="s">
        <v>50320</v>
      </c>
      <c r="B16712" t="s">
        <v>46460</v>
      </c>
      <c r="C16712" t="s">
        <v>50321</v>
      </c>
      <c r="D16712" t="s">
        <v>50322</v>
      </c>
      <c r="E16712" t="s">
        <v>46488</v>
      </c>
      <c r="F16712" s="7">
        <v>34.26</v>
      </c>
      <c r="G16712" t="s">
        <v>46464</v>
      </c>
      <c r="H16712" t="s">
        <v>46465</v>
      </c>
      <c r="I16712" t="s">
        <v>46466</v>
      </c>
      <c r="J16712" s="7">
        <v>29.9</v>
      </c>
      <c r="K16712" s="7">
        <v>4.3600000000000003</v>
      </c>
      <c r="M16712" t="s">
        <v>36</v>
      </c>
      <c r="N16712" t="str">
        <f>IF(AND(PESQUISA!$B$3&lt;&gt;"",OR(PESQUISA!$B$4="TODAS",B16712=PESQUISA!$B$4),ISNUMBER(SEARCH(PESQUISA!$B$3,D16712))),ROW()-1,"")</f>
        <v/>
      </c>
    </row>
    <row r="16713" spans="1:14" x14ac:dyDescent="0.3">
      <c r="A16713" t="s">
        <v>50323</v>
      </c>
      <c r="B16713" t="s">
        <v>46460</v>
      </c>
      <c r="C16713" t="s">
        <v>50324</v>
      </c>
      <c r="D16713" t="s">
        <v>50325</v>
      </c>
      <c r="E16713" t="s">
        <v>46488</v>
      </c>
      <c r="F16713" s="7">
        <v>33.28</v>
      </c>
      <c r="G16713" t="s">
        <v>46464</v>
      </c>
      <c r="H16713" t="s">
        <v>46465</v>
      </c>
      <c r="I16713" t="s">
        <v>46466</v>
      </c>
      <c r="J16713" s="7">
        <v>28.92</v>
      </c>
      <c r="K16713" s="7">
        <v>4.3600000000000003</v>
      </c>
      <c r="M16713" t="s">
        <v>36</v>
      </c>
      <c r="N16713" t="str">
        <f>IF(AND(PESQUISA!$B$3&lt;&gt;"",OR(PESQUISA!$B$4="TODAS",B16713=PESQUISA!$B$4),ISNUMBER(SEARCH(PESQUISA!$B$3,D16713))),ROW()-1,"")</f>
        <v/>
      </c>
    </row>
    <row r="16714" spans="1:14" x14ac:dyDescent="0.3">
      <c r="A16714" t="s">
        <v>50326</v>
      </c>
      <c r="B16714" t="s">
        <v>46460</v>
      </c>
      <c r="C16714" t="s">
        <v>50327</v>
      </c>
      <c r="D16714" t="s">
        <v>50328</v>
      </c>
      <c r="E16714" t="s">
        <v>46488</v>
      </c>
      <c r="F16714" s="7">
        <v>33.28</v>
      </c>
      <c r="G16714" t="s">
        <v>46464</v>
      </c>
      <c r="H16714" t="s">
        <v>46465</v>
      </c>
      <c r="I16714" t="s">
        <v>46466</v>
      </c>
      <c r="J16714" s="7">
        <v>28.92</v>
      </c>
      <c r="K16714" s="7">
        <v>4.3600000000000003</v>
      </c>
      <c r="M16714" t="s">
        <v>36</v>
      </c>
      <c r="N16714" t="str">
        <f>IF(AND(PESQUISA!$B$3&lt;&gt;"",OR(PESQUISA!$B$4="TODAS",B16714=PESQUISA!$B$4),ISNUMBER(SEARCH(PESQUISA!$B$3,D16714))),ROW()-1,"")</f>
        <v/>
      </c>
    </row>
    <row r="16715" spans="1:14" x14ac:dyDescent="0.3">
      <c r="A16715" t="s">
        <v>50329</v>
      </c>
      <c r="B16715" t="s">
        <v>46460</v>
      </c>
      <c r="C16715" t="s">
        <v>50330</v>
      </c>
      <c r="D16715" t="s">
        <v>50331</v>
      </c>
      <c r="E16715" t="s">
        <v>46488</v>
      </c>
      <c r="F16715" s="7">
        <v>8.2200000000000006</v>
      </c>
      <c r="G16715" t="s">
        <v>46464</v>
      </c>
      <c r="H16715" t="s">
        <v>46465</v>
      </c>
      <c r="I16715" t="s">
        <v>46466</v>
      </c>
      <c r="J16715" s="7">
        <v>3.86</v>
      </c>
      <c r="K16715" s="7">
        <v>4.3600000000000003</v>
      </c>
      <c r="M16715" t="s">
        <v>36</v>
      </c>
      <c r="N16715" t="str">
        <f>IF(AND(PESQUISA!$B$3&lt;&gt;"",OR(PESQUISA!$B$4="TODAS",B16715=PESQUISA!$B$4),ISNUMBER(SEARCH(PESQUISA!$B$3,D16715))),ROW()-1,"")</f>
        <v/>
      </c>
    </row>
    <row r="16716" spans="1:14" x14ac:dyDescent="0.3">
      <c r="A16716" t="s">
        <v>50332</v>
      </c>
      <c r="B16716" t="s">
        <v>46460</v>
      </c>
      <c r="C16716" t="s">
        <v>50333</v>
      </c>
      <c r="D16716" t="s">
        <v>50334</v>
      </c>
      <c r="E16716" t="s">
        <v>46488</v>
      </c>
      <c r="F16716" s="7">
        <v>12.6</v>
      </c>
      <c r="G16716" t="s">
        <v>46464</v>
      </c>
      <c r="H16716" t="s">
        <v>46465</v>
      </c>
      <c r="I16716" t="s">
        <v>46466</v>
      </c>
      <c r="J16716" s="7">
        <v>8.24</v>
      </c>
      <c r="K16716" s="7">
        <v>4.3600000000000003</v>
      </c>
      <c r="M16716" t="s">
        <v>36</v>
      </c>
      <c r="N16716" t="str">
        <f>IF(AND(PESQUISA!$B$3&lt;&gt;"",OR(PESQUISA!$B$4="TODAS",B16716=PESQUISA!$B$4),ISNUMBER(SEARCH(PESQUISA!$B$3,D16716))),ROW()-1,"")</f>
        <v/>
      </c>
    </row>
    <row r="16717" spans="1:14" x14ac:dyDescent="0.3">
      <c r="A16717" t="s">
        <v>50335</v>
      </c>
      <c r="B16717" t="s">
        <v>46460</v>
      </c>
      <c r="C16717" t="s">
        <v>50336</v>
      </c>
      <c r="D16717" t="s">
        <v>50337</v>
      </c>
      <c r="E16717" t="s">
        <v>46488</v>
      </c>
      <c r="F16717" s="7">
        <v>21</v>
      </c>
      <c r="G16717" t="s">
        <v>46464</v>
      </c>
      <c r="H16717" t="s">
        <v>46465</v>
      </c>
      <c r="I16717" t="s">
        <v>46466</v>
      </c>
      <c r="J16717" s="7">
        <v>16.64</v>
      </c>
      <c r="K16717" s="7">
        <v>4.3600000000000003</v>
      </c>
      <c r="M16717" t="s">
        <v>36</v>
      </c>
      <c r="N16717" t="str">
        <f>IF(AND(PESQUISA!$B$3&lt;&gt;"",OR(PESQUISA!$B$4="TODAS",B16717=PESQUISA!$B$4),ISNUMBER(SEARCH(PESQUISA!$B$3,D16717))),ROW()-1,"")</f>
        <v/>
      </c>
    </row>
    <row r="16718" spans="1:14" x14ac:dyDescent="0.3">
      <c r="A16718" t="s">
        <v>50338</v>
      </c>
      <c r="B16718" t="s">
        <v>46460</v>
      </c>
      <c r="C16718" t="s">
        <v>50339</v>
      </c>
      <c r="D16718" t="s">
        <v>50340</v>
      </c>
      <c r="E16718" t="s">
        <v>46488</v>
      </c>
      <c r="F16718" s="7">
        <v>34.340000000000003</v>
      </c>
      <c r="G16718" t="s">
        <v>46464</v>
      </c>
      <c r="H16718" t="s">
        <v>46465</v>
      </c>
      <c r="I16718" t="s">
        <v>46466</v>
      </c>
      <c r="J16718" s="7">
        <v>29.98</v>
      </c>
      <c r="K16718" s="7">
        <v>4.3600000000000003</v>
      </c>
      <c r="M16718" t="s">
        <v>36</v>
      </c>
      <c r="N16718" t="str">
        <f>IF(AND(PESQUISA!$B$3&lt;&gt;"",OR(PESQUISA!$B$4="TODAS",B16718=PESQUISA!$B$4),ISNUMBER(SEARCH(PESQUISA!$B$3,D16718))),ROW()-1,"")</f>
        <v/>
      </c>
    </row>
    <row r="16719" spans="1:14" x14ac:dyDescent="0.3">
      <c r="A16719" t="s">
        <v>50341</v>
      </c>
      <c r="B16719" t="s">
        <v>46460</v>
      </c>
      <c r="C16719" t="s">
        <v>50342</v>
      </c>
      <c r="D16719" t="s">
        <v>50343</v>
      </c>
      <c r="E16719" t="s">
        <v>46488</v>
      </c>
      <c r="F16719" s="7">
        <v>134.02000000000001</v>
      </c>
      <c r="G16719" t="s">
        <v>46464</v>
      </c>
      <c r="H16719" t="s">
        <v>46465</v>
      </c>
      <c r="I16719" t="s">
        <v>46466</v>
      </c>
      <c r="J16719" s="7">
        <v>106.71</v>
      </c>
      <c r="K16719" s="7">
        <v>27.31</v>
      </c>
      <c r="M16719" t="s">
        <v>36</v>
      </c>
      <c r="N16719" t="str">
        <f>IF(AND(PESQUISA!$B$3&lt;&gt;"",OR(PESQUISA!$B$4="TODAS",B16719=PESQUISA!$B$4),ISNUMBER(SEARCH(PESQUISA!$B$3,D16719))),ROW()-1,"")</f>
        <v/>
      </c>
    </row>
    <row r="16720" spans="1:14" x14ac:dyDescent="0.3">
      <c r="A16720" t="s">
        <v>50344</v>
      </c>
      <c r="B16720" t="s">
        <v>46460</v>
      </c>
      <c r="C16720" t="s">
        <v>50345</v>
      </c>
      <c r="D16720" t="s">
        <v>50346</v>
      </c>
      <c r="E16720" t="s">
        <v>46488</v>
      </c>
      <c r="F16720" s="7">
        <v>484.32</v>
      </c>
      <c r="G16720" t="s">
        <v>46464</v>
      </c>
      <c r="H16720" t="s">
        <v>46465</v>
      </c>
      <c r="I16720" t="s">
        <v>46466</v>
      </c>
      <c r="J16720" s="7">
        <v>294.55</v>
      </c>
      <c r="K16720" s="7">
        <v>189.77</v>
      </c>
      <c r="M16720" t="s">
        <v>36</v>
      </c>
      <c r="N16720" t="str">
        <f>IF(AND(PESQUISA!$B$3&lt;&gt;"",OR(PESQUISA!$B$4="TODAS",B16720=PESQUISA!$B$4),ISNUMBER(SEARCH(PESQUISA!$B$3,D16720))),ROW()-1,"")</f>
        <v/>
      </c>
    </row>
    <row r="16721" spans="1:14" x14ac:dyDescent="0.3">
      <c r="A16721" t="s">
        <v>50347</v>
      </c>
      <c r="B16721" t="s">
        <v>46460</v>
      </c>
      <c r="C16721" t="s">
        <v>50348</v>
      </c>
      <c r="D16721" t="s">
        <v>50349</v>
      </c>
      <c r="E16721" t="s">
        <v>46488</v>
      </c>
      <c r="F16721" s="7">
        <v>582.30999999999995</v>
      </c>
      <c r="G16721" t="s">
        <v>46464</v>
      </c>
      <c r="H16721" t="s">
        <v>46465</v>
      </c>
      <c r="I16721" t="s">
        <v>46466</v>
      </c>
      <c r="J16721" s="7">
        <v>555</v>
      </c>
      <c r="K16721" s="7">
        <v>27.31</v>
      </c>
      <c r="M16721" t="s">
        <v>36</v>
      </c>
      <c r="N16721" t="str">
        <f>IF(AND(PESQUISA!$B$3&lt;&gt;"",OR(PESQUISA!$B$4="TODAS",B16721=PESQUISA!$B$4),ISNUMBER(SEARCH(PESQUISA!$B$3,D16721))),ROW()-1,"")</f>
        <v/>
      </c>
    </row>
    <row r="16722" spans="1:14" x14ac:dyDescent="0.3">
      <c r="A16722" t="s">
        <v>50350</v>
      </c>
      <c r="B16722" t="s">
        <v>46460</v>
      </c>
      <c r="C16722" t="s">
        <v>50351</v>
      </c>
      <c r="D16722" t="s">
        <v>50352</v>
      </c>
      <c r="E16722" t="s">
        <v>46626</v>
      </c>
      <c r="F16722" s="7">
        <v>427.84</v>
      </c>
      <c r="G16722" t="s">
        <v>46464</v>
      </c>
      <c r="H16722" t="s">
        <v>46465</v>
      </c>
      <c r="I16722" t="s">
        <v>46466</v>
      </c>
      <c r="J16722" s="7">
        <v>147.35</v>
      </c>
      <c r="K16722" s="7">
        <v>280.49</v>
      </c>
      <c r="M16722" t="s">
        <v>36</v>
      </c>
      <c r="N16722" t="str">
        <f>IF(AND(PESQUISA!$B$3&lt;&gt;"",OR(PESQUISA!$B$4="TODAS",B16722=PESQUISA!$B$4),ISNUMBER(SEARCH(PESQUISA!$B$3,D16722))),ROW()-1,"")</f>
        <v/>
      </c>
    </row>
    <row r="16723" spans="1:14" x14ac:dyDescent="0.3">
      <c r="A16723" t="s">
        <v>50353</v>
      </c>
      <c r="B16723" t="s">
        <v>46460</v>
      </c>
      <c r="C16723" t="s">
        <v>50354</v>
      </c>
      <c r="D16723" t="s">
        <v>50355</v>
      </c>
      <c r="E16723" t="s">
        <v>46488</v>
      </c>
      <c r="F16723" s="7">
        <v>274.19</v>
      </c>
      <c r="G16723" t="s">
        <v>46464</v>
      </c>
      <c r="H16723" t="s">
        <v>46465</v>
      </c>
      <c r="I16723" t="s">
        <v>46466</v>
      </c>
      <c r="J16723" s="7">
        <v>238.62</v>
      </c>
      <c r="K16723" s="7">
        <v>35.57</v>
      </c>
      <c r="M16723" t="s">
        <v>36</v>
      </c>
      <c r="N16723" t="str">
        <f>IF(AND(PESQUISA!$B$3&lt;&gt;"",OR(PESQUISA!$B$4="TODAS",B16723=PESQUISA!$B$4),ISNUMBER(SEARCH(PESQUISA!$B$3,D16723))),ROW()-1,"")</f>
        <v/>
      </c>
    </row>
    <row r="16724" spans="1:14" x14ac:dyDescent="0.3">
      <c r="A16724" t="s">
        <v>50356</v>
      </c>
      <c r="B16724" t="s">
        <v>46460</v>
      </c>
      <c r="C16724" t="s">
        <v>50357</v>
      </c>
      <c r="D16724" t="s">
        <v>50358</v>
      </c>
      <c r="E16724" t="s">
        <v>46626</v>
      </c>
      <c r="F16724" s="7">
        <v>538.94000000000005</v>
      </c>
      <c r="G16724" t="s">
        <v>46464</v>
      </c>
      <c r="H16724" t="s">
        <v>46465</v>
      </c>
      <c r="I16724" t="s">
        <v>46466</v>
      </c>
      <c r="J16724" s="7">
        <v>249.67</v>
      </c>
      <c r="K16724" s="7">
        <v>289.27</v>
      </c>
      <c r="M16724" t="s">
        <v>36</v>
      </c>
      <c r="N16724" t="str">
        <f>IF(AND(PESQUISA!$B$3&lt;&gt;"",OR(PESQUISA!$B$4="TODAS",B16724=PESQUISA!$B$4),ISNUMBER(SEARCH(PESQUISA!$B$3,D16724))),ROW()-1,"")</f>
        <v/>
      </c>
    </row>
    <row r="16725" spans="1:14" x14ac:dyDescent="0.3">
      <c r="A16725" t="s">
        <v>50359</v>
      </c>
      <c r="B16725" t="s">
        <v>46460</v>
      </c>
      <c r="C16725" t="s">
        <v>50360</v>
      </c>
      <c r="D16725" t="s">
        <v>50361</v>
      </c>
      <c r="E16725" t="s">
        <v>46488</v>
      </c>
      <c r="F16725" s="7">
        <v>610.39</v>
      </c>
      <c r="G16725" t="s">
        <v>46464</v>
      </c>
      <c r="H16725" t="s">
        <v>46465</v>
      </c>
      <c r="I16725" t="s">
        <v>46466</v>
      </c>
      <c r="J16725" s="7">
        <v>208.6</v>
      </c>
      <c r="K16725" s="7">
        <v>401.79</v>
      </c>
      <c r="M16725" t="s">
        <v>36</v>
      </c>
      <c r="N16725" t="str">
        <f>IF(AND(PESQUISA!$B$3&lt;&gt;"",OR(PESQUISA!$B$4="TODAS",B16725=PESQUISA!$B$4),ISNUMBER(SEARCH(PESQUISA!$B$3,D16725))),ROW()-1,"")</f>
        <v/>
      </c>
    </row>
    <row r="16726" spans="1:14" x14ac:dyDescent="0.3">
      <c r="A16726" t="s">
        <v>50362</v>
      </c>
      <c r="B16726" t="s">
        <v>46460</v>
      </c>
      <c r="C16726" t="s">
        <v>50363</v>
      </c>
      <c r="D16726" t="s">
        <v>50364</v>
      </c>
      <c r="E16726" t="s">
        <v>46488</v>
      </c>
      <c r="F16726" s="7">
        <v>77.58</v>
      </c>
      <c r="G16726" t="s">
        <v>46464</v>
      </c>
      <c r="H16726" t="s">
        <v>46465</v>
      </c>
      <c r="I16726" t="s">
        <v>46466</v>
      </c>
      <c r="J16726" s="7">
        <v>55.13</v>
      </c>
      <c r="K16726" s="7">
        <v>22.45</v>
      </c>
      <c r="M16726" t="s">
        <v>36</v>
      </c>
      <c r="N16726" t="str">
        <f>IF(AND(PESQUISA!$B$3&lt;&gt;"",OR(PESQUISA!$B$4="TODAS",B16726=PESQUISA!$B$4),ISNUMBER(SEARCH(PESQUISA!$B$3,D16726))),ROW()-1,"")</f>
        <v/>
      </c>
    </row>
    <row r="16727" spans="1:14" x14ac:dyDescent="0.3">
      <c r="A16727" t="s">
        <v>50365</v>
      </c>
      <c r="B16727" t="s">
        <v>46460</v>
      </c>
      <c r="C16727" t="s">
        <v>50366</v>
      </c>
      <c r="D16727" t="s">
        <v>50367</v>
      </c>
      <c r="E16727" t="s">
        <v>46488</v>
      </c>
      <c r="F16727" s="7">
        <v>568.91999999999996</v>
      </c>
      <c r="G16727" t="s">
        <v>46464</v>
      </c>
      <c r="H16727" t="s">
        <v>46465</v>
      </c>
      <c r="I16727" t="s">
        <v>46466</v>
      </c>
      <c r="J16727" s="7">
        <v>203.33</v>
      </c>
      <c r="K16727" s="7">
        <v>365.59</v>
      </c>
      <c r="M16727" t="s">
        <v>36</v>
      </c>
      <c r="N16727" t="str">
        <f>IF(AND(PESQUISA!$B$3&lt;&gt;"",OR(PESQUISA!$B$4="TODAS",B16727=PESQUISA!$B$4),ISNUMBER(SEARCH(PESQUISA!$B$3,D16727))),ROW()-1,"")</f>
        <v/>
      </c>
    </row>
    <row r="16728" spans="1:14" x14ac:dyDescent="0.3">
      <c r="A16728" t="s">
        <v>50368</v>
      </c>
      <c r="B16728" t="s">
        <v>46460</v>
      </c>
      <c r="C16728" t="s">
        <v>50369</v>
      </c>
      <c r="D16728" t="s">
        <v>50370</v>
      </c>
      <c r="E16728" t="s">
        <v>46488</v>
      </c>
      <c r="F16728" s="7">
        <v>826.42</v>
      </c>
      <c r="G16728" t="s">
        <v>46464</v>
      </c>
      <c r="H16728" t="s">
        <v>46465</v>
      </c>
      <c r="I16728" t="s">
        <v>46466</v>
      </c>
      <c r="J16728" s="7">
        <v>409.04</v>
      </c>
      <c r="K16728" s="7">
        <v>417.38</v>
      </c>
      <c r="M16728" t="s">
        <v>36</v>
      </c>
      <c r="N16728" t="str">
        <f>IF(AND(PESQUISA!$B$3&lt;&gt;"",OR(PESQUISA!$B$4="TODAS",B16728=PESQUISA!$B$4),ISNUMBER(SEARCH(PESQUISA!$B$3,D16728))),ROW()-1,"")</f>
        <v/>
      </c>
    </row>
    <row r="16729" spans="1:14" x14ac:dyDescent="0.3">
      <c r="A16729" t="s">
        <v>50371</v>
      </c>
      <c r="B16729" t="s">
        <v>46460</v>
      </c>
      <c r="C16729" t="s">
        <v>50372</v>
      </c>
      <c r="D16729" t="s">
        <v>50373</v>
      </c>
      <c r="E16729" t="s">
        <v>46463</v>
      </c>
      <c r="F16729" s="7">
        <v>95.81</v>
      </c>
      <c r="G16729" t="s">
        <v>46464</v>
      </c>
      <c r="H16729" t="s">
        <v>46465</v>
      </c>
      <c r="I16729" t="s">
        <v>46466</v>
      </c>
      <c r="J16729" s="7">
        <v>68.08</v>
      </c>
      <c r="K16729" s="7">
        <v>27.73</v>
      </c>
      <c r="M16729" t="s">
        <v>36</v>
      </c>
      <c r="N16729" t="str">
        <f>IF(AND(PESQUISA!$B$3&lt;&gt;"",OR(PESQUISA!$B$4="TODAS",B16729=PESQUISA!$B$4),ISNUMBER(SEARCH(PESQUISA!$B$3,D16729))),ROW()-1,"")</f>
        <v/>
      </c>
    </row>
    <row r="16730" spans="1:14" x14ac:dyDescent="0.3">
      <c r="A16730" t="s">
        <v>50374</v>
      </c>
      <c r="B16730" t="s">
        <v>46460</v>
      </c>
      <c r="C16730" t="s">
        <v>50375</v>
      </c>
      <c r="D16730" t="s">
        <v>50376</v>
      </c>
      <c r="E16730" t="s">
        <v>46519</v>
      </c>
      <c r="F16730" s="7">
        <v>1098.3499999999999</v>
      </c>
      <c r="G16730" t="s">
        <v>46464</v>
      </c>
      <c r="H16730" t="s">
        <v>46465</v>
      </c>
      <c r="I16730" t="s">
        <v>46466</v>
      </c>
      <c r="J16730" s="7">
        <v>470.77</v>
      </c>
      <c r="K16730" s="7">
        <v>627.58000000000004</v>
      </c>
      <c r="M16730" t="s">
        <v>36</v>
      </c>
      <c r="N16730" t="str">
        <f>IF(AND(PESQUISA!$B$3&lt;&gt;"",OR(PESQUISA!$B$4="TODAS",B16730=PESQUISA!$B$4),ISNUMBER(SEARCH(PESQUISA!$B$3,D16730))),ROW()-1,"")</f>
        <v/>
      </c>
    </row>
    <row r="16731" spans="1:14" x14ac:dyDescent="0.3">
      <c r="A16731" t="s">
        <v>50377</v>
      </c>
      <c r="B16731" t="s">
        <v>46460</v>
      </c>
      <c r="C16731" t="s">
        <v>50378</v>
      </c>
      <c r="D16731" t="s">
        <v>50379</v>
      </c>
      <c r="E16731" t="s">
        <v>46463</v>
      </c>
      <c r="F16731" s="7">
        <v>204.05</v>
      </c>
      <c r="G16731" t="s">
        <v>46464</v>
      </c>
      <c r="H16731" t="s">
        <v>46465</v>
      </c>
      <c r="I16731" t="s">
        <v>46466</v>
      </c>
      <c r="J16731" s="7">
        <v>77.23</v>
      </c>
      <c r="K16731" s="7">
        <v>126.82</v>
      </c>
      <c r="M16731" t="s">
        <v>36</v>
      </c>
      <c r="N16731" t="str">
        <f>IF(AND(PESQUISA!$B$3&lt;&gt;"",OR(PESQUISA!$B$4="TODAS",B16731=PESQUISA!$B$4),ISNUMBER(SEARCH(PESQUISA!$B$3,D16731))),ROW()-1,"")</f>
        <v/>
      </c>
    </row>
    <row r="16732" spans="1:14" x14ac:dyDescent="0.3">
      <c r="A16732" t="s">
        <v>50380</v>
      </c>
      <c r="B16732" t="s">
        <v>46460</v>
      </c>
      <c r="C16732" t="s">
        <v>50381</v>
      </c>
      <c r="D16732" t="s">
        <v>50382</v>
      </c>
      <c r="E16732" t="s">
        <v>46463</v>
      </c>
      <c r="F16732" s="7">
        <v>328.98</v>
      </c>
      <c r="G16732" t="s">
        <v>46464</v>
      </c>
      <c r="H16732" t="s">
        <v>46465</v>
      </c>
      <c r="I16732" t="s">
        <v>46466</v>
      </c>
      <c r="J16732" s="7">
        <v>140.56</v>
      </c>
      <c r="K16732" s="7">
        <v>188.42</v>
      </c>
      <c r="M16732" t="s">
        <v>36</v>
      </c>
      <c r="N16732" t="str">
        <f>IF(AND(PESQUISA!$B$3&lt;&gt;"",OR(PESQUISA!$B$4="TODAS",B16732=PESQUISA!$B$4),ISNUMBER(SEARCH(PESQUISA!$B$3,D16732))),ROW()-1,"")</f>
        <v/>
      </c>
    </row>
    <row r="16733" spans="1:14" x14ac:dyDescent="0.3">
      <c r="A16733" t="s">
        <v>50383</v>
      </c>
      <c r="B16733" t="s">
        <v>46460</v>
      </c>
      <c r="C16733" t="s">
        <v>50384</v>
      </c>
      <c r="D16733" t="s">
        <v>50385</v>
      </c>
      <c r="E16733" t="s">
        <v>46519</v>
      </c>
      <c r="F16733" s="7">
        <v>72.66</v>
      </c>
      <c r="G16733" t="s">
        <v>46464</v>
      </c>
      <c r="H16733" t="s">
        <v>46465</v>
      </c>
      <c r="I16733" t="s">
        <v>46466</v>
      </c>
      <c r="J16733" s="7">
        <v>0</v>
      </c>
      <c r="K16733" s="7">
        <v>72.66</v>
      </c>
      <c r="M16733" t="s">
        <v>36</v>
      </c>
      <c r="N16733" t="str">
        <f>IF(AND(PESQUISA!$B$3&lt;&gt;"",OR(PESQUISA!$B$4="TODAS",B16733=PESQUISA!$B$4),ISNUMBER(SEARCH(PESQUISA!$B$3,D16733))),ROW()-1,"")</f>
        <v/>
      </c>
    </row>
    <row r="16734" spans="1:14" x14ac:dyDescent="0.3">
      <c r="A16734" t="s">
        <v>50386</v>
      </c>
      <c r="B16734" t="s">
        <v>46460</v>
      </c>
      <c r="C16734" t="s">
        <v>50387</v>
      </c>
      <c r="D16734" t="s">
        <v>50388</v>
      </c>
      <c r="E16734" t="s">
        <v>46519</v>
      </c>
      <c r="F16734" s="7">
        <v>292.27999999999997</v>
      </c>
      <c r="G16734" t="s">
        <v>46464</v>
      </c>
      <c r="H16734" t="s">
        <v>46465</v>
      </c>
      <c r="I16734" t="s">
        <v>46466</v>
      </c>
      <c r="J16734" s="7">
        <v>249.4</v>
      </c>
      <c r="K16734" s="7">
        <v>42.88</v>
      </c>
      <c r="M16734" t="s">
        <v>36</v>
      </c>
      <c r="N16734" t="str">
        <f>IF(AND(PESQUISA!$B$3&lt;&gt;"",OR(PESQUISA!$B$4="TODAS",B16734=PESQUISA!$B$4),ISNUMBER(SEARCH(PESQUISA!$B$3,D16734))),ROW()-1,"")</f>
        <v/>
      </c>
    </row>
    <row r="16735" spans="1:14" x14ac:dyDescent="0.3">
      <c r="A16735" t="s">
        <v>50389</v>
      </c>
      <c r="B16735" t="s">
        <v>46460</v>
      </c>
      <c r="C16735" t="s">
        <v>50390</v>
      </c>
      <c r="D16735" t="s">
        <v>50391</v>
      </c>
      <c r="E16735" t="s">
        <v>46463</v>
      </c>
      <c r="F16735" s="7">
        <v>85.41</v>
      </c>
      <c r="G16735" t="s">
        <v>46464</v>
      </c>
      <c r="H16735" t="s">
        <v>46465</v>
      </c>
      <c r="I16735" t="s">
        <v>46466</v>
      </c>
      <c r="J16735" s="7">
        <v>60.69</v>
      </c>
      <c r="K16735" s="7">
        <v>24.72</v>
      </c>
      <c r="M16735" t="s">
        <v>36</v>
      </c>
      <c r="N16735" t="str">
        <f>IF(AND(PESQUISA!$B$3&lt;&gt;"",OR(PESQUISA!$B$4="TODAS",B16735=PESQUISA!$B$4),ISNUMBER(SEARCH(PESQUISA!$B$3,D16735))),ROW()-1,"")</f>
        <v/>
      </c>
    </row>
    <row r="16736" spans="1:14" x14ac:dyDescent="0.3">
      <c r="A16736" t="s">
        <v>50392</v>
      </c>
      <c r="B16736" t="s">
        <v>46460</v>
      </c>
      <c r="C16736" t="s">
        <v>50393</v>
      </c>
      <c r="D16736" t="s">
        <v>50394</v>
      </c>
      <c r="E16736" t="s">
        <v>46488</v>
      </c>
      <c r="F16736" s="7">
        <v>252.1</v>
      </c>
      <c r="G16736" t="s">
        <v>46464</v>
      </c>
      <c r="H16736" t="s">
        <v>46465</v>
      </c>
      <c r="I16736" t="s">
        <v>46466</v>
      </c>
      <c r="J16736" s="7">
        <v>216.53</v>
      </c>
      <c r="K16736" s="7">
        <v>35.57</v>
      </c>
      <c r="M16736" t="s">
        <v>36</v>
      </c>
      <c r="N16736" t="str">
        <f>IF(AND(PESQUISA!$B$3&lt;&gt;"",OR(PESQUISA!$B$4="TODAS",B16736=PESQUISA!$B$4),ISNUMBER(SEARCH(PESQUISA!$B$3,D16736))),ROW()-1,"")</f>
        <v/>
      </c>
    </row>
    <row r="16737" spans="1:14" x14ac:dyDescent="0.3">
      <c r="A16737" t="s">
        <v>50395</v>
      </c>
      <c r="B16737" t="s">
        <v>46460</v>
      </c>
      <c r="C16737" t="s">
        <v>50396</v>
      </c>
      <c r="D16737" t="s">
        <v>50397</v>
      </c>
      <c r="E16737" t="s">
        <v>46488</v>
      </c>
      <c r="F16737" s="7">
        <v>505.65</v>
      </c>
      <c r="G16737" t="s">
        <v>46464</v>
      </c>
      <c r="H16737" t="s">
        <v>46465</v>
      </c>
      <c r="I16737" t="s">
        <v>46466</v>
      </c>
      <c r="J16737" s="7">
        <v>427.26</v>
      </c>
      <c r="K16737" s="7">
        <v>78.39</v>
      </c>
      <c r="M16737" t="s">
        <v>36</v>
      </c>
      <c r="N16737" t="str">
        <f>IF(AND(PESQUISA!$B$3&lt;&gt;"",OR(PESQUISA!$B$4="TODAS",B16737=PESQUISA!$B$4),ISNUMBER(SEARCH(PESQUISA!$B$3,D16737))),ROW()-1,"")</f>
        <v/>
      </c>
    </row>
    <row r="16738" spans="1:14" x14ac:dyDescent="0.3">
      <c r="A16738" t="s">
        <v>50398</v>
      </c>
      <c r="B16738" t="s">
        <v>46460</v>
      </c>
      <c r="C16738" t="s">
        <v>50399</v>
      </c>
      <c r="D16738" t="s">
        <v>50400</v>
      </c>
      <c r="E16738" t="s">
        <v>46488</v>
      </c>
      <c r="F16738" s="7">
        <v>700.13</v>
      </c>
      <c r="G16738" t="s">
        <v>46464</v>
      </c>
      <c r="H16738" t="s">
        <v>46465</v>
      </c>
      <c r="I16738" t="s">
        <v>46466</v>
      </c>
      <c r="J16738" s="7">
        <v>621.74</v>
      </c>
      <c r="K16738" s="7">
        <v>78.39</v>
      </c>
      <c r="M16738" t="s">
        <v>36</v>
      </c>
      <c r="N16738" t="str">
        <f>IF(AND(PESQUISA!$B$3&lt;&gt;"",OR(PESQUISA!$B$4="TODAS",B16738=PESQUISA!$B$4),ISNUMBER(SEARCH(PESQUISA!$B$3,D16738))),ROW()-1,"")</f>
        <v/>
      </c>
    </row>
    <row r="16739" spans="1:14" x14ac:dyDescent="0.3">
      <c r="A16739" t="s">
        <v>50401</v>
      </c>
      <c r="B16739" t="s">
        <v>46460</v>
      </c>
      <c r="C16739" t="s">
        <v>50402</v>
      </c>
      <c r="D16739" t="s">
        <v>50403</v>
      </c>
      <c r="E16739" t="s">
        <v>46626</v>
      </c>
      <c r="F16739" s="7">
        <v>363.48</v>
      </c>
      <c r="G16739" t="s">
        <v>46464</v>
      </c>
      <c r="H16739" t="s">
        <v>46465</v>
      </c>
      <c r="I16739" t="s">
        <v>46466</v>
      </c>
      <c r="J16739" s="7">
        <v>315.41000000000003</v>
      </c>
      <c r="K16739" s="7">
        <v>48.07</v>
      </c>
      <c r="M16739" t="s">
        <v>36</v>
      </c>
      <c r="N16739" t="str">
        <f>IF(AND(PESQUISA!$B$3&lt;&gt;"",OR(PESQUISA!$B$4="TODAS",B16739=PESQUISA!$B$4),ISNUMBER(SEARCH(PESQUISA!$B$3,D16739))),ROW()-1,"")</f>
        <v/>
      </c>
    </row>
    <row r="16740" spans="1:14" x14ac:dyDescent="0.3">
      <c r="A16740" t="s">
        <v>50404</v>
      </c>
      <c r="B16740" t="s">
        <v>46460</v>
      </c>
      <c r="C16740" t="s">
        <v>50405</v>
      </c>
      <c r="D16740" t="s">
        <v>50406</v>
      </c>
      <c r="E16740" t="s">
        <v>46488</v>
      </c>
      <c r="F16740" s="7">
        <v>485.76</v>
      </c>
      <c r="G16740" t="s">
        <v>46464</v>
      </c>
      <c r="H16740" t="s">
        <v>46465</v>
      </c>
      <c r="I16740" t="s">
        <v>46466</v>
      </c>
      <c r="J16740" s="7">
        <v>228.57</v>
      </c>
      <c r="K16740" s="7">
        <v>257.19</v>
      </c>
      <c r="M16740" t="s">
        <v>36</v>
      </c>
      <c r="N16740" t="str">
        <f>IF(AND(PESQUISA!$B$3&lt;&gt;"",OR(PESQUISA!$B$4="TODAS",B16740=PESQUISA!$B$4),ISNUMBER(SEARCH(PESQUISA!$B$3,D16740))),ROW()-1,"")</f>
        <v/>
      </c>
    </row>
    <row r="16741" spans="1:14" x14ac:dyDescent="0.3">
      <c r="A16741" t="s">
        <v>50407</v>
      </c>
      <c r="B16741" t="s">
        <v>46460</v>
      </c>
      <c r="C16741" t="s">
        <v>50408</v>
      </c>
      <c r="D16741" t="s">
        <v>50409</v>
      </c>
      <c r="E16741" t="s">
        <v>46488</v>
      </c>
      <c r="F16741" s="7">
        <v>693.51</v>
      </c>
      <c r="G16741" t="s">
        <v>46464</v>
      </c>
      <c r="H16741" t="s">
        <v>46465</v>
      </c>
      <c r="I16741" t="s">
        <v>46466</v>
      </c>
      <c r="J16741" s="7">
        <v>328.84</v>
      </c>
      <c r="K16741" s="7">
        <v>364.67</v>
      </c>
      <c r="M16741" t="s">
        <v>36</v>
      </c>
      <c r="N16741" t="str">
        <f>IF(AND(PESQUISA!$B$3&lt;&gt;"",OR(PESQUISA!$B$4="TODAS",B16741=PESQUISA!$B$4),ISNUMBER(SEARCH(PESQUISA!$B$3,D16741))),ROW()-1,"")</f>
        <v/>
      </c>
    </row>
    <row r="16742" spans="1:14" x14ac:dyDescent="0.3">
      <c r="A16742" t="s">
        <v>50410</v>
      </c>
      <c r="B16742" t="s">
        <v>46460</v>
      </c>
      <c r="C16742" t="s">
        <v>50411</v>
      </c>
      <c r="D16742" t="s">
        <v>50412</v>
      </c>
      <c r="E16742" t="s">
        <v>46626</v>
      </c>
      <c r="F16742" s="7">
        <v>775.63</v>
      </c>
      <c r="G16742" t="s">
        <v>46464</v>
      </c>
      <c r="H16742" t="s">
        <v>46465</v>
      </c>
      <c r="I16742" t="s">
        <v>46466</v>
      </c>
      <c r="J16742" s="7">
        <v>368.45</v>
      </c>
      <c r="K16742" s="7">
        <v>407.18</v>
      </c>
      <c r="M16742" t="s">
        <v>36</v>
      </c>
      <c r="N16742" t="str">
        <f>IF(AND(PESQUISA!$B$3&lt;&gt;"",OR(PESQUISA!$B$4="TODAS",B16742=PESQUISA!$B$4),ISNUMBER(SEARCH(PESQUISA!$B$3,D16742))),ROW()-1,"")</f>
        <v/>
      </c>
    </row>
    <row r="16743" spans="1:14" x14ac:dyDescent="0.3">
      <c r="A16743" t="s">
        <v>50413</v>
      </c>
      <c r="B16743" t="s">
        <v>46460</v>
      </c>
      <c r="C16743" t="s">
        <v>50414</v>
      </c>
      <c r="D16743" t="s">
        <v>50415</v>
      </c>
      <c r="E16743" t="s">
        <v>46626</v>
      </c>
      <c r="F16743" s="7">
        <v>2825.96</v>
      </c>
      <c r="G16743" t="s">
        <v>46464</v>
      </c>
      <c r="H16743" t="s">
        <v>46465</v>
      </c>
      <c r="I16743" t="s">
        <v>46466</v>
      </c>
      <c r="J16743" s="7">
        <v>1417.27</v>
      </c>
      <c r="K16743" s="7">
        <v>1408.69</v>
      </c>
      <c r="M16743" t="s">
        <v>36</v>
      </c>
      <c r="N16743" t="str">
        <f>IF(AND(PESQUISA!$B$3&lt;&gt;"",OR(PESQUISA!$B$4="TODAS",B16743=PESQUISA!$B$4),ISNUMBER(SEARCH(PESQUISA!$B$3,D16743))),ROW()-1,"")</f>
        <v/>
      </c>
    </row>
    <row r="16744" spans="1:14" x14ac:dyDescent="0.3">
      <c r="A16744" t="s">
        <v>50416</v>
      </c>
      <c r="B16744" t="s">
        <v>46460</v>
      </c>
      <c r="C16744" t="s">
        <v>50417</v>
      </c>
      <c r="D16744" t="s">
        <v>50418</v>
      </c>
      <c r="E16744" t="s">
        <v>46488</v>
      </c>
      <c r="F16744" s="7">
        <v>419.76</v>
      </c>
      <c r="G16744" t="s">
        <v>46464</v>
      </c>
      <c r="H16744" t="s">
        <v>46465</v>
      </c>
      <c r="I16744" t="s">
        <v>46466</v>
      </c>
      <c r="J16744" s="7">
        <v>255.84</v>
      </c>
      <c r="K16744" s="7">
        <v>163.92</v>
      </c>
      <c r="M16744" t="s">
        <v>36</v>
      </c>
      <c r="N16744" t="str">
        <f>IF(AND(PESQUISA!$B$3&lt;&gt;"",OR(PESQUISA!$B$4="TODAS",B16744=PESQUISA!$B$4),ISNUMBER(SEARCH(PESQUISA!$B$3,D16744))),ROW()-1,"")</f>
        <v/>
      </c>
    </row>
    <row r="16745" spans="1:14" x14ac:dyDescent="0.3">
      <c r="A16745" t="s">
        <v>50419</v>
      </c>
      <c r="B16745" t="s">
        <v>46460</v>
      </c>
      <c r="C16745" t="s">
        <v>50420</v>
      </c>
      <c r="D16745" t="s">
        <v>50421</v>
      </c>
      <c r="E16745" t="s">
        <v>46488</v>
      </c>
      <c r="F16745" s="7">
        <v>587.64</v>
      </c>
      <c r="G16745" t="s">
        <v>46464</v>
      </c>
      <c r="H16745" t="s">
        <v>46465</v>
      </c>
      <c r="I16745" t="s">
        <v>46466</v>
      </c>
      <c r="J16745" s="7">
        <v>423.72</v>
      </c>
      <c r="K16745" s="7">
        <v>163.92</v>
      </c>
      <c r="M16745" t="s">
        <v>36</v>
      </c>
      <c r="N16745" t="str">
        <f>IF(AND(PESQUISA!$B$3&lt;&gt;"",OR(PESQUISA!$B$4="TODAS",B16745=PESQUISA!$B$4),ISNUMBER(SEARCH(PESQUISA!$B$3,D16745))),ROW()-1,"")</f>
        <v/>
      </c>
    </row>
    <row r="16746" spans="1:14" x14ac:dyDescent="0.3">
      <c r="A16746" t="s">
        <v>50422</v>
      </c>
      <c r="B16746" t="s">
        <v>46460</v>
      </c>
      <c r="C16746" t="s">
        <v>50423</v>
      </c>
      <c r="D16746" t="s">
        <v>50424</v>
      </c>
      <c r="E16746" t="s">
        <v>46488</v>
      </c>
      <c r="F16746" s="7">
        <v>4156.3500000000004</v>
      </c>
      <c r="G16746" t="s">
        <v>46464</v>
      </c>
      <c r="H16746" t="s">
        <v>46465</v>
      </c>
      <c r="I16746" t="s">
        <v>46466</v>
      </c>
      <c r="J16746" s="7">
        <v>1066.24</v>
      </c>
      <c r="K16746" s="7">
        <v>3090.11</v>
      </c>
      <c r="M16746" t="s">
        <v>36</v>
      </c>
      <c r="N16746" t="str">
        <f>IF(AND(PESQUISA!$B$3&lt;&gt;"",OR(PESQUISA!$B$4="TODAS",B16746=PESQUISA!$B$4),ISNUMBER(SEARCH(PESQUISA!$B$3,D16746))),ROW()-1,"")</f>
        <v/>
      </c>
    </row>
    <row r="16747" spans="1:14" x14ac:dyDescent="0.3">
      <c r="A16747" t="s">
        <v>50425</v>
      </c>
      <c r="B16747" t="s">
        <v>46460</v>
      </c>
      <c r="C16747" t="s">
        <v>50426</v>
      </c>
      <c r="D16747" t="s">
        <v>50427</v>
      </c>
      <c r="E16747" t="s">
        <v>46488</v>
      </c>
      <c r="F16747" s="7">
        <v>18799.11</v>
      </c>
      <c r="G16747" t="s">
        <v>46464</v>
      </c>
      <c r="H16747" t="s">
        <v>46465</v>
      </c>
      <c r="I16747" t="s">
        <v>46466</v>
      </c>
      <c r="J16747" s="7">
        <v>16413.93</v>
      </c>
      <c r="K16747" s="7">
        <v>2385.1799999999998</v>
      </c>
      <c r="M16747" t="s">
        <v>36</v>
      </c>
      <c r="N16747" t="str">
        <f>IF(AND(PESQUISA!$B$3&lt;&gt;"",OR(PESQUISA!$B$4="TODAS",B16747=PESQUISA!$B$4),ISNUMBER(SEARCH(PESQUISA!$B$3,D16747))),ROW()-1,"")</f>
        <v/>
      </c>
    </row>
    <row r="16748" spans="1:14" x14ac:dyDescent="0.3">
      <c r="A16748" t="s">
        <v>50428</v>
      </c>
      <c r="B16748" t="s">
        <v>46460</v>
      </c>
      <c r="C16748" t="s">
        <v>50429</v>
      </c>
      <c r="D16748" t="s">
        <v>50430</v>
      </c>
      <c r="E16748" t="s">
        <v>46488</v>
      </c>
      <c r="F16748" s="7">
        <v>23796.95</v>
      </c>
      <c r="G16748" t="s">
        <v>46464</v>
      </c>
      <c r="H16748" t="s">
        <v>46465</v>
      </c>
      <c r="I16748" t="s">
        <v>46466</v>
      </c>
      <c r="J16748" s="7">
        <v>21411.77</v>
      </c>
      <c r="K16748" s="7">
        <v>2385.1799999999998</v>
      </c>
      <c r="M16748" t="s">
        <v>36</v>
      </c>
      <c r="N16748" t="str">
        <f>IF(AND(PESQUISA!$B$3&lt;&gt;"",OR(PESQUISA!$B$4="TODAS",B16748=PESQUISA!$B$4),ISNUMBER(SEARCH(PESQUISA!$B$3,D16748))),ROW()-1,"")</f>
        <v/>
      </c>
    </row>
    <row r="16749" spans="1:14" x14ac:dyDescent="0.3">
      <c r="A16749" t="s">
        <v>50431</v>
      </c>
      <c r="B16749" t="s">
        <v>46460</v>
      </c>
      <c r="C16749" t="s">
        <v>50432</v>
      </c>
      <c r="D16749" t="s">
        <v>50433</v>
      </c>
      <c r="E16749" t="s">
        <v>46488</v>
      </c>
      <c r="F16749" s="7">
        <v>29766.28</v>
      </c>
      <c r="G16749" t="s">
        <v>46464</v>
      </c>
      <c r="H16749" t="s">
        <v>46465</v>
      </c>
      <c r="I16749" t="s">
        <v>46466</v>
      </c>
      <c r="J16749" s="7">
        <v>27381.1</v>
      </c>
      <c r="K16749" s="7">
        <v>2385.1799999999998</v>
      </c>
      <c r="M16749" t="s">
        <v>36</v>
      </c>
      <c r="N16749" t="str">
        <f>IF(AND(PESQUISA!$B$3&lt;&gt;"",OR(PESQUISA!$B$4="TODAS",B16749=PESQUISA!$B$4),ISNUMBER(SEARCH(PESQUISA!$B$3,D16749))),ROW()-1,"")</f>
        <v/>
      </c>
    </row>
    <row r="16750" spans="1:14" x14ac:dyDescent="0.3">
      <c r="A16750" t="s">
        <v>50434</v>
      </c>
      <c r="B16750" t="s">
        <v>46460</v>
      </c>
      <c r="C16750" t="s">
        <v>50435</v>
      </c>
      <c r="D16750" t="s">
        <v>50436</v>
      </c>
      <c r="E16750" t="s">
        <v>46626</v>
      </c>
      <c r="F16750" s="7">
        <v>38773.79</v>
      </c>
      <c r="G16750" t="s">
        <v>46464</v>
      </c>
      <c r="H16750" t="s">
        <v>46465</v>
      </c>
      <c r="I16750" t="s">
        <v>46466</v>
      </c>
      <c r="J16750" s="7">
        <v>36388.61</v>
      </c>
      <c r="K16750" s="7">
        <v>2385.1799999999998</v>
      </c>
      <c r="M16750" t="s">
        <v>36</v>
      </c>
      <c r="N16750" t="str">
        <f>IF(AND(PESQUISA!$B$3&lt;&gt;"",OR(PESQUISA!$B$4="TODAS",B16750=PESQUISA!$B$4),ISNUMBER(SEARCH(PESQUISA!$B$3,D16750))),ROW()-1,"")</f>
        <v/>
      </c>
    </row>
    <row r="16751" spans="1:14" x14ac:dyDescent="0.3">
      <c r="A16751" t="s">
        <v>50437</v>
      </c>
      <c r="B16751" t="s">
        <v>46460</v>
      </c>
      <c r="C16751" t="s">
        <v>50438</v>
      </c>
      <c r="D16751" t="s">
        <v>50439</v>
      </c>
      <c r="E16751" t="s">
        <v>46488</v>
      </c>
      <c r="F16751" s="7">
        <v>15.8</v>
      </c>
      <c r="G16751" t="s">
        <v>46464</v>
      </c>
      <c r="H16751" t="s">
        <v>46465</v>
      </c>
      <c r="I16751" t="s">
        <v>46466</v>
      </c>
      <c r="J16751" s="7">
        <v>11.98</v>
      </c>
      <c r="K16751" s="7">
        <v>3.82</v>
      </c>
      <c r="M16751" t="s">
        <v>36</v>
      </c>
      <c r="N16751" t="str">
        <f>IF(AND(PESQUISA!$B$3&lt;&gt;"",OR(PESQUISA!$B$4="TODAS",B16751=PESQUISA!$B$4),ISNUMBER(SEARCH(PESQUISA!$B$3,D16751))),ROW()-1,"")</f>
        <v/>
      </c>
    </row>
    <row r="16752" spans="1:14" x14ac:dyDescent="0.3">
      <c r="A16752" t="s">
        <v>50440</v>
      </c>
      <c r="B16752" t="s">
        <v>46460</v>
      </c>
      <c r="C16752" t="s">
        <v>50441</v>
      </c>
      <c r="D16752" t="s">
        <v>50442</v>
      </c>
      <c r="E16752" t="s">
        <v>46488</v>
      </c>
      <c r="F16752" s="7">
        <v>88.28</v>
      </c>
      <c r="G16752" t="s">
        <v>46464</v>
      </c>
      <c r="H16752" t="s">
        <v>46465</v>
      </c>
      <c r="I16752" t="s">
        <v>46466</v>
      </c>
      <c r="J16752" s="7">
        <v>72.989999999999995</v>
      </c>
      <c r="K16752" s="7">
        <v>15.29</v>
      </c>
      <c r="M16752" t="s">
        <v>36</v>
      </c>
      <c r="N16752" t="str">
        <f>IF(AND(PESQUISA!$B$3&lt;&gt;"",OR(PESQUISA!$B$4="TODAS",B16752=PESQUISA!$B$4),ISNUMBER(SEARCH(PESQUISA!$B$3,D16752))),ROW()-1,"")</f>
        <v/>
      </c>
    </row>
    <row r="16753" spans="1:14" x14ac:dyDescent="0.3">
      <c r="A16753" t="s">
        <v>50443</v>
      </c>
      <c r="B16753" t="s">
        <v>46460</v>
      </c>
      <c r="C16753" t="s">
        <v>50444</v>
      </c>
      <c r="D16753" t="s">
        <v>50445</v>
      </c>
      <c r="E16753" t="s">
        <v>46488</v>
      </c>
      <c r="F16753" s="7">
        <v>171.32</v>
      </c>
      <c r="G16753" t="s">
        <v>46464</v>
      </c>
      <c r="H16753" t="s">
        <v>46465</v>
      </c>
      <c r="I16753" t="s">
        <v>46466</v>
      </c>
      <c r="J16753" s="7">
        <v>152.76</v>
      </c>
      <c r="K16753" s="7">
        <v>18.559999999999999</v>
      </c>
      <c r="M16753" t="s">
        <v>36</v>
      </c>
      <c r="N16753" t="str">
        <f>IF(AND(PESQUISA!$B$3&lt;&gt;"",OR(PESQUISA!$B$4="TODAS",B16753=PESQUISA!$B$4),ISNUMBER(SEARCH(PESQUISA!$B$3,D16753))),ROW()-1,"")</f>
        <v/>
      </c>
    </row>
    <row r="16754" spans="1:14" x14ac:dyDescent="0.3">
      <c r="A16754" t="s">
        <v>50446</v>
      </c>
      <c r="B16754" t="s">
        <v>46460</v>
      </c>
      <c r="C16754" t="s">
        <v>50447</v>
      </c>
      <c r="D16754" t="s">
        <v>50448</v>
      </c>
      <c r="E16754" t="s">
        <v>46488</v>
      </c>
      <c r="F16754" s="7">
        <v>315.81</v>
      </c>
      <c r="G16754" t="s">
        <v>46464</v>
      </c>
      <c r="H16754" t="s">
        <v>46465</v>
      </c>
      <c r="I16754" t="s">
        <v>46466</v>
      </c>
      <c r="J16754" s="7">
        <v>293.97000000000003</v>
      </c>
      <c r="K16754" s="7">
        <v>21.84</v>
      </c>
      <c r="M16754" t="s">
        <v>36</v>
      </c>
      <c r="N16754" t="str">
        <f>IF(AND(PESQUISA!$B$3&lt;&gt;"",OR(PESQUISA!$B$4="TODAS",B16754=PESQUISA!$B$4),ISNUMBER(SEARCH(PESQUISA!$B$3,D16754))),ROW()-1,"")</f>
        <v/>
      </c>
    </row>
    <row r="16755" spans="1:14" x14ac:dyDescent="0.3">
      <c r="A16755" t="s">
        <v>50449</v>
      </c>
      <c r="B16755" t="s">
        <v>46460</v>
      </c>
      <c r="C16755" t="s">
        <v>50450</v>
      </c>
      <c r="D16755" t="s">
        <v>50451</v>
      </c>
      <c r="E16755" t="s">
        <v>46488</v>
      </c>
      <c r="F16755" s="7">
        <v>333.51</v>
      </c>
      <c r="G16755" t="s">
        <v>46464</v>
      </c>
      <c r="H16755" t="s">
        <v>46465</v>
      </c>
      <c r="I16755" t="s">
        <v>46466</v>
      </c>
      <c r="J16755" s="7">
        <v>308.93</v>
      </c>
      <c r="K16755" s="7">
        <v>24.58</v>
      </c>
      <c r="M16755" t="s">
        <v>36</v>
      </c>
      <c r="N16755" t="str">
        <f>IF(AND(PESQUISA!$B$3&lt;&gt;"",OR(PESQUISA!$B$4="TODAS",B16755=PESQUISA!$B$4),ISNUMBER(SEARCH(PESQUISA!$B$3,D16755))),ROW()-1,"")</f>
        <v/>
      </c>
    </row>
    <row r="16756" spans="1:14" x14ac:dyDescent="0.3">
      <c r="A16756" t="s">
        <v>50452</v>
      </c>
      <c r="B16756" t="s">
        <v>46460</v>
      </c>
      <c r="C16756" t="s">
        <v>50453</v>
      </c>
      <c r="D16756" t="s">
        <v>50454</v>
      </c>
      <c r="E16756" t="s">
        <v>46488</v>
      </c>
      <c r="F16756" s="7">
        <v>353.4</v>
      </c>
      <c r="G16756" t="s">
        <v>46464</v>
      </c>
      <c r="H16756" t="s">
        <v>46465</v>
      </c>
      <c r="I16756" t="s">
        <v>46466</v>
      </c>
      <c r="J16756" s="7">
        <v>323.89999999999998</v>
      </c>
      <c r="K16756" s="7">
        <v>29.5</v>
      </c>
      <c r="M16756" t="s">
        <v>36</v>
      </c>
      <c r="N16756" t="str">
        <f>IF(AND(PESQUISA!$B$3&lt;&gt;"",OR(PESQUISA!$B$4="TODAS",B16756=PESQUISA!$B$4),ISNUMBER(SEARCH(PESQUISA!$B$3,D16756))),ROW()-1,"")</f>
        <v/>
      </c>
    </row>
    <row r="16757" spans="1:14" x14ac:dyDescent="0.3">
      <c r="A16757" t="s">
        <v>50455</v>
      </c>
      <c r="B16757" t="s">
        <v>46460</v>
      </c>
      <c r="C16757" t="s">
        <v>50456</v>
      </c>
      <c r="D16757" t="s">
        <v>50457</v>
      </c>
      <c r="E16757" t="s">
        <v>46626</v>
      </c>
      <c r="F16757" s="7">
        <v>93.15</v>
      </c>
      <c r="G16757" t="s">
        <v>46464</v>
      </c>
      <c r="H16757" t="s">
        <v>46465</v>
      </c>
      <c r="I16757" t="s">
        <v>46466</v>
      </c>
      <c r="J16757" s="7">
        <v>49.97</v>
      </c>
      <c r="K16757" s="7">
        <v>43.18</v>
      </c>
      <c r="M16757" t="s">
        <v>36</v>
      </c>
      <c r="N16757" t="str">
        <f>IF(AND(PESQUISA!$B$3&lt;&gt;"",OR(PESQUISA!$B$4="TODAS",B16757=PESQUISA!$B$4),ISNUMBER(SEARCH(PESQUISA!$B$3,D16757))),ROW()-1,"")</f>
        <v/>
      </c>
    </row>
    <row r="16758" spans="1:14" x14ac:dyDescent="0.3">
      <c r="A16758" t="s">
        <v>50458</v>
      </c>
      <c r="B16758" t="s">
        <v>46460</v>
      </c>
      <c r="C16758" t="s">
        <v>50459</v>
      </c>
      <c r="D16758" t="s">
        <v>50460</v>
      </c>
      <c r="E16758" t="s">
        <v>46488</v>
      </c>
      <c r="F16758" s="7">
        <v>17.84</v>
      </c>
      <c r="G16758" t="s">
        <v>46464</v>
      </c>
      <c r="H16758" t="s">
        <v>46465</v>
      </c>
      <c r="I16758" t="s">
        <v>46466</v>
      </c>
      <c r="J16758" s="7">
        <v>2.5499999999999998</v>
      </c>
      <c r="K16758" s="7">
        <v>15.29</v>
      </c>
      <c r="M16758" t="s">
        <v>36</v>
      </c>
      <c r="N16758" t="str">
        <f>IF(AND(PESQUISA!$B$3&lt;&gt;"",OR(PESQUISA!$B$4="TODAS",B16758=PESQUISA!$B$4),ISNUMBER(SEARCH(PESQUISA!$B$3,D16758))),ROW()-1,"")</f>
        <v/>
      </c>
    </row>
    <row r="16759" spans="1:14" x14ac:dyDescent="0.3">
      <c r="A16759" t="s">
        <v>50461</v>
      </c>
      <c r="B16759" t="s">
        <v>46460</v>
      </c>
      <c r="C16759" t="s">
        <v>50462</v>
      </c>
      <c r="D16759" t="s">
        <v>50463</v>
      </c>
      <c r="E16759" t="s">
        <v>46488</v>
      </c>
      <c r="F16759" s="7">
        <v>18.45</v>
      </c>
      <c r="G16759" t="s">
        <v>46464</v>
      </c>
      <c r="H16759" t="s">
        <v>46465</v>
      </c>
      <c r="I16759" t="s">
        <v>46466</v>
      </c>
      <c r="J16759" s="7">
        <v>3.16</v>
      </c>
      <c r="K16759" s="7">
        <v>15.29</v>
      </c>
      <c r="M16759" t="s">
        <v>36</v>
      </c>
      <c r="N16759" t="str">
        <f>IF(AND(PESQUISA!$B$3&lt;&gt;"",OR(PESQUISA!$B$4="TODAS",B16759=PESQUISA!$B$4),ISNUMBER(SEARCH(PESQUISA!$B$3,D16759))),ROW()-1,"")</f>
        <v/>
      </c>
    </row>
    <row r="16760" spans="1:14" x14ac:dyDescent="0.3">
      <c r="A16760" t="s">
        <v>50464</v>
      </c>
      <c r="B16760" t="s">
        <v>46460</v>
      </c>
      <c r="C16760" t="s">
        <v>50465</v>
      </c>
      <c r="D16760" t="s">
        <v>50466</v>
      </c>
      <c r="E16760" t="s">
        <v>46488</v>
      </c>
      <c r="F16760" s="7">
        <v>26.77</v>
      </c>
      <c r="G16760" t="s">
        <v>46464</v>
      </c>
      <c r="H16760" t="s">
        <v>46465</v>
      </c>
      <c r="I16760" t="s">
        <v>46466</v>
      </c>
      <c r="J16760" s="7">
        <v>7.11</v>
      </c>
      <c r="K16760" s="7">
        <v>19.66</v>
      </c>
      <c r="M16760" t="s">
        <v>36</v>
      </c>
      <c r="N16760" t="str">
        <f>IF(AND(PESQUISA!$B$3&lt;&gt;"",OR(PESQUISA!$B$4="TODAS",B16760=PESQUISA!$B$4),ISNUMBER(SEARCH(PESQUISA!$B$3,D16760))),ROW()-1,"")</f>
        <v/>
      </c>
    </row>
    <row r="16761" spans="1:14" x14ac:dyDescent="0.3">
      <c r="A16761" t="s">
        <v>50467</v>
      </c>
      <c r="B16761" t="s">
        <v>46460</v>
      </c>
      <c r="C16761" t="s">
        <v>50468</v>
      </c>
      <c r="D16761" t="s">
        <v>50469</v>
      </c>
      <c r="E16761" t="s">
        <v>46488</v>
      </c>
      <c r="F16761" s="7">
        <v>32.94</v>
      </c>
      <c r="G16761" t="s">
        <v>46464</v>
      </c>
      <c r="H16761" t="s">
        <v>46465</v>
      </c>
      <c r="I16761" t="s">
        <v>46466</v>
      </c>
      <c r="J16761" s="7">
        <v>8.36</v>
      </c>
      <c r="K16761" s="7">
        <v>24.58</v>
      </c>
      <c r="M16761" t="s">
        <v>36</v>
      </c>
      <c r="N16761" t="str">
        <f>IF(AND(PESQUISA!$B$3&lt;&gt;"",OR(PESQUISA!$B$4="TODAS",B16761=PESQUISA!$B$4),ISNUMBER(SEARCH(PESQUISA!$B$3,D16761))),ROW()-1,"")</f>
        <v/>
      </c>
    </row>
    <row r="16762" spans="1:14" x14ac:dyDescent="0.3">
      <c r="A16762" t="s">
        <v>50470</v>
      </c>
      <c r="B16762" t="s">
        <v>46460</v>
      </c>
      <c r="C16762" t="s">
        <v>50471</v>
      </c>
      <c r="D16762" t="s">
        <v>50472</v>
      </c>
      <c r="E16762" t="s">
        <v>46488</v>
      </c>
      <c r="F16762" s="7">
        <v>20.55</v>
      </c>
      <c r="G16762" t="s">
        <v>46464</v>
      </c>
      <c r="H16762" t="s">
        <v>46465</v>
      </c>
      <c r="I16762" t="s">
        <v>46466</v>
      </c>
      <c r="J16762" s="7">
        <v>5.26</v>
      </c>
      <c r="K16762" s="7">
        <v>15.29</v>
      </c>
      <c r="M16762" t="s">
        <v>36</v>
      </c>
      <c r="N16762" t="str">
        <f>IF(AND(PESQUISA!$B$3&lt;&gt;"",OR(PESQUISA!$B$4="TODAS",B16762=PESQUISA!$B$4),ISNUMBER(SEARCH(PESQUISA!$B$3,D16762))),ROW()-1,"")</f>
        <v/>
      </c>
    </row>
    <row r="16763" spans="1:14" x14ac:dyDescent="0.3">
      <c r="A16763" t="s">
        <v>50473</v>
      </c>
      <c r="B16763" t="s">
        <v>46460</v>
      </c>
      <c r="C16763" t="s">
        <v>50474</v>
      </c>
      <c r="D16763" t="s">
        <v>50475</v>
      </c>
      <c r="E16763" t="s">
        <v>46488</v>
      </c>
      <c r="F16763" s="7">
        <v>20.95</v>
      </c>
      <c r="G16763" t="s">
        <v>46464</v>
      </c>
      <c r="H16763" t="s">
        <v>46465</v>
      </c>
      <c r="I16763" t="s">
        <v>46466</v>
      </c>
      <c r="J16763" s="7">
        <v>5.66</v>
      </c>
      <c r="K16763" s="7">
        <v>15.29</v>
      </c>
      <c r="M16763" t="s">
        <v>36</v>
      </c>
      <c r="N16763" t="str">
        <f>IF(AND(PESQUISA!$B$3&lt;&gt;"",OR(PESQUISA!$B$4="TODAS",B16763=PESQUISA!$B$4),ISNUMBER(SEARCH(PESQUISA!$B$3,D16763))),ROW()-1,"")</f>
        <v/>
      </c>
    </row>
    <row r="16764" spans="1:14" x14ac:dyDescent="0.3">
      <c r="A16764" t="s">
        <v>50476</v>
      </c>
      <c r="B16764" t="s">
        <v>46460</v>
      </c>
      <c r="C16764" t="s">
        <v>50477</v>
      </c>
      <c r="D16764" t="s">
        <v>50478</v>
      </c>
      <c r="E16764" t="s">
        <v>46488</v>
      </c>
      <c r="F16764" s="7">
        <v>17.399999999999999</v>
      </c>
      <c r="G16764" t="s">
        <v>46464</v>
      </c>
      <c r="H16764" t="s">
        <v>46465</v>
      </c>
      <c r="I16764" t="s">
        <v>46466</v>
      </c>
      <c r="J16764" s="7">
        <v>2.11</v>
      </c>
      <c r="K16764" s="7">
        <v>15.29</v>
      </c>
      <c r="M16764" t="s">
        <v>36</v>
      </c>
      <c r="N16764" t="str">
        <f>IF(AND(PESQUISA!$B$3&lt;&gt;"",OR(PESQUISA!$B$4="TODAS",B16764=PESQUISA!$B$4),ISNUMBER(SEARCH(PESQUISA!$B$3,D16764))),ROW()-1,"")</f>
        <v/>
      </c>
    </row>
    <row r="16765" spans="1:14" x14ac:dyDescent="0.3">
      <c r="A16765" t="s">
        <v>50479</v>
      </c>
      <c r="B16765" t="s">
        <v>46460</v>
      </c>
      <c r="C16765" t="s">
        <v>50480</v>
      </c>
      <c r="D16765" t="s">
        <v>50481</v>
      </c>
      <c r="E16765" t="s">
        <v>46488</v>
      </c>
      <c r="F16765" s="7">
        <v>18.57</v>
      </c>
      <c r="G16765" t="s">
        <v>46464</v>
      </c>
      <c r="H16765" t="s">
        <v>46465</v>
      </c>
      <c r="I16765" t="s">
        <v>46466</v>
      </c>
      <c r="J16765" s="7">
        <v>3.28</v>
      </c>
      <c r="K16765" s="7">
        <v>15.29</v>
      </c>
      <c r="M16765" t="s">
        <v>36</v>
      </c>
      <c r="N16765" t="str">
        <f>IF(AND(PESQUISA!$B$3&lt;&gt;"",OR(PESQUISA!$B$4="TODAS",B16765=PESQUISA!$B$4),ISNUMBER(SEARCH(PESQUISA!$B$3,D16765))),ROW()-1,"")</f>
        <v/>
      </c>
    </row>
    <row r="16766" spans="1:14" x14ac:dyDescent="0.3">
      <c r="A16766" t="s">
        <v>50482</v>
      </c>
      <c r="B16766" t="s">
        <v>46460</v>
      </c>
      <c r="C16766" t="s">
        <v>50483</v>
      </c>
      <c r="D16766" t="s">
        <v>50484</v>
      </c>
      <c r="E16766" t="s">
        <v>46488</v>
      </c>
      <c r="F16766" s="7">
        <v>26.68</v>
      </c>
      <c r="G16766" t="s">
        <v>46464</v>
      </c>
      <c r="H16766" t="s">
        <v>46465</v>
      </c>
      <c r="I16766" t="s">
        <v>46466</v>
      </c>
      <c r="J16766" s="7">
        <v>7.02</v>
      </c>
      <c r="K16766" s="7">
        <v>19.66</v>
      </c>
      <c r="M16766" t="s">
        <v>36</v>
      </c>
      <c r="N16766" t="str">
        <f>IF(AND(PESQUISA!$B$3&lt;&gt;"",OR(PESQUISA!$B$4="TODAS",B16766=PESQUISA!$B$4),ISNUMBER(SEARCH(PESQUISA!$B$3,D16766))),ROW()-1,"")</f>
        <v/>
      </c>
    </row>
    <row r="16767" spans="1:14" x14ac:dyDescent="0.3">
      <c r="A16767" t="s">
        <v>50485</v>
      </c>
      <c r="B16767" t="s">
        <v>46460</v>
      </c>
      <c r="C16767" t="s">
        <v>50486</v>
      </c>
      <c r="D16767" t="s">
        <v>50487</v>
      </c>
      <c r="E16767" t="s">
        <v>46488</v>
      </c>
      <c r="F16767" s="7">
        <v>32.78</v>
      </c>
      <c r="G16767" t="s">
        <v>46464</v>
      </c>
      <c r="H16767" t="s">
        <v>46465</v>
      </c>
      <c r="I16767" t="s">
        <v>46466</v>
      </c>
      <c r="J16767" s="7">
        <v>8.1999999999999993</v>
      </c>
      <c r="K16767" s="7">
        <v>24.58</v>
      </c>
      <c r="M16767" t="s">
        <v>36</v>
      </c>
      <c r="N16767" t="str">
        <f>IF(AND(PESQUISA!$B$3&lt;&gt;"",OR(PESQUISA!$B$4="TODAS",B16767=PESQUISA!$B$4),ISNUMBER(SEARCH(PESQUISA!$B$3,D16767))),ROW()-1,"")</f>
        <v/>
      </c>
    </row>
    <row r="16768" spans="1:14" x14ac:dyDescent="0.3">
      <c r="A16768" t="s">
        <v>50488</v>
      </c>
      <c r="B16768" t="s">
        <v>46460</v>
      </c>
      <c r="C16768" t="s">
        <v>50489</v>
      </c>
      <c r="D16768" t="s">
        <v>50490</v>
      </c>
      <c r="E16768" t="s">
        <v>46488</v>
      </c>
      <c r="F16768" s="7">
        <v>49.89</v>
      </c>
      <c r="G16768" t="s">
        <v>46464</v>
      </c>
      <c r="H16768" t="s">
        <v>46465</v>
      </c>
      <c r="I16768" t="s">
        <v>46466</v>
      </c>
      <c r="J16768" s="7">
        <v>25.31</v>
      </c>
      <c r="K16768" s="7">
        <v>24.58</v>
      </c>
      <c r="M16768" t="s">
        <v>36</v>
      </c>
      <c r="N16768" t="str">
        <f>IF(AND(PESQUISA!$B$3&lt;&gt;"",OR(PESQUISA!$B$4="TODAS",B16768=PESQUISA!$B$4),ISNUMBER(SEARCH(PESQUISA!$B$3,D16768))),ROW()-1,"")</f>
        <v/>
      </c>
    </row>
    <row r="16769" spans="1:14" x14ac:dyDescent="0.3">
      <c r="A16769" t="s">
        <v>50491</v>
      </c>
      <c r="B16769" t="s">
        <v>46460</v>
      </c>
      <c r="C16769" t="s">
        <v>50492</v>
      </c>
      <c r="D16769" t="s">
        <v>50493</v>
      </c>
      <c r="E16769" t="s">
        <v>46488</v>
      </c>
      <c r="F16769" s="7">
        <v>19.29</v>
      </c>
      <c r="G16769" t="s">
        <v>46464</v>
      </c>
      <c r="H16769" t="s">
        <v>46465</v>
      </c>
      <c r="I16769" t="s">
        <v>46466</v>
      </c>
      <c r="J16769" s="7">
        <v>3.46</v>
      </c>
      <c r="K16769" s="7">
        <v>15.83</v>
      </c>
      <c r="M16769" t="s">
        <v>36</v>
      </c>
      <c r="N16769" t="str">
        <f>IF(AND(PESQUISA!$B$3&lt;&gt;"",OR(PESQUISA!$B$4="TODAS",B16769=PESQUISA!$B$4),ISNUMBER(SEARCH(PESQUISA!$B$3,D16769))),ROW()-1,"")</f>
        <v/>
      </c>
    </row>
    <row r="16770" spans="1:14" x14ac:dyDescent="0.3">
      <c r="A16770" t="s">
        <v>50494</v>
      </c>
      <c r="B16770" t="s">
        <v>46460</v>
      </c>
      <c r="C16770" t="s">
        <v>50495</v>
      </c>
      <c r="D16770" t="s">
        <v>50496</v>
      </c>
      <c r="E16770" t="s">
        <v>46488</v>
      </c>
      <c r="F16770" s="7">
        <v>20.86</v>
      </c>
      <c r="G16770" t="s">
        <v>46464</v>
      </c>
      <c r="H16770" t="s">
        <v>46465</v>
      </c>
      <c r="I16770" t="s">
        <v>46466</v>
      </c>
      <c r="J16770" s="7">
        <v>11.59</v>
      </c>
      <c r="K16770" s="7">
        <v>9.27</v>
      </c>
      <c r="M16770" t="s">
        <v>36</v>
      </c>
      <c r="N16770" t="str">
        <f>IF(AND(PESQUISA!$B$3&lt;&gt;"",OR(PESQUISA!$B$4="TODAS",B16770=PESQUISA!$B$4),ISNUMBER(SEARCH(PESQUISA!$B$3,D16770))),ROW()-1,"")</f>
        <v/>
      </c>
    </row>
    <row r="16771" spans="1:14" x14ac:dyDescent="0.3">
      <c r="A16771" t="s">
        <v>50497</v>
      </c>
      <c r="B16771" t="s">
        <v>46460</v>
      </c>
      <c r="C16771" t="s">
        <v>50498</v>
      </c>
      <c r="D16771" t="s">
        <v>50499</v>
      </c>
      <c r="E16771" t="s">
        <v>46488</v>
      </c>
      <c r="F16771" s="7">
        <v>23.58</v>
      </c>
      <c r="G16771" t="s">
        <v>46464</v>
      </c>
      <c r="H16771" t="s">
        <v>46465</v>
      </c>
      <c r="I16771" t="s">
        <v>46466</v>
      </c>
      <c r="J16771" s="7">
        <v>7.75</v>
      </c>
      <c r="K16771" s="7">
        <v>15.83</v>
      </c>
      <c r="M16771" t="s">
        <v>36</v>
      </c>
      <c r="N16771" t="str">
        <f>IF(AND(PESQUISA!$B$3&lt;&gt;"",OR(PESQUISA!$B$4="TODAS",B16771=PESQUISA!$B$4),ISNUMBER(SEARCH(PESQUISA!$B$3,D16771))),ROW()-1,"")</f>
        <v/>
      </c>
    </row>
    <row r="16772" spans="1:14" x14ac:dyDescent="0.3">
      <c r="A16772" t="s">
        <v>50500</v>
      </c>
      <c r="B16772" t="s">
        <v>46460</v>
      </c>
      <c r="C16772" t="s">
        <v>50501</v>
      </c>
      <c r="D16772" t="s">
        <v>50502</v>
      </c>
      <c r="E16772" t="s">
        <v>46488</v>
      </c>
      <c r="F16772" s="7">
        <v>31.31</v>
      </c>
      <c r="G16772" t="s">
        <v>46464</v>
      </c>
      <c r="H16772" t="s">
        <v>46465</v>
      </c>
      <c r="I16772" t="s">
        <v>46466</v>
      </c>
      <c r="J16772" s="7">
        <v>11.1</v>
      </c>
      <c r="K16772" s="7">
        <v>20.21</v>
      </c>
      <c r="M16772" t="s">
        <v>36</v>
      </c>
      <c r="N16772" t="str">
        <f>IF(AND(PESQUISA!$B$3&lt;&gt;"",OR(PESQUISA!$B$4="TODAS",B16772=PESQUISA!$B$4),ISNUMBER(SEARCH(PESQUISA!$B$3,D16772))),ROW()-1,"")</f>
        <v/>
      </c>
    </row>
    <row r="16773" spans="1:14" x14ac:dyDescent="0.3">
      <c r="A16773" t="s">
        <v>50503</v>
      </c>
      <c r="B16773" t="s">
        <v>46460</v>
      </c>
      <c r="C16773" t="s">
        <v>50504</v>
      </c>
      <c r="D16773" t="s">
        <v>50505</v>
      </c>
      <c r="E16773" t="s">
        <v>46488</v>
      </c>
      <c r="F16773" s="7">
        <v>33.47</v>
      </c>
      <c r="G16773" t="s">
        <v>46464</v>
      </c>
      <c r="H16773" t="s">
        <v>46465</v>
      </c>
      <c r="I16773" t="s">
        <v>46466</v>
      </c>
      <c r="J16773" s="7">
        <v>13.26</v>
      </c>
      <c r="K16773" s="7">
        <v>20.21</v>
      </c>
      <c r="M16773" t="s">
        <v>36</v>
      </c>
      <c r="N16773" t="str">
        <f>IF(AND(PESQUISA!$B$3&lt;&gt;"",OR(PESQUISA!$B$4="TODAS",B16773=PESQUISA!$B$4),ISNUMBER(SEARCH(PESQUISA!$B$3,D16773))),ROW()-1,"")</f>
        <v/>
      </c>
    </row>
    <row r="16774" spans="1:14" x14ac:dyDescent="0.3">
      <c r="A16774" t="s">
        <v>50506</v>
      </c>
      <c r="B16774" t="s">
        <v>46460</v>
      </c>
      <c r="C16774" t="s">
        <v>50507</v>
      </c>
      <c r="D16774" t="s">
        <v>50508</v>
      </c>
      <c r="E16774" t="s">
        <v>46488</v>
      </c>
      <c r="F16774" s="7">
        <v>38.979999999999997</v>
      </c>
      <c r="G16774" t="s">
        <v>46464</v>
      </c>
      <c r="H16774" t="s">
        <v>46465</v>
      </c>
      <c r="I16774" t="s">
        <v>46466</v>
      </c>
      <c r="J16774" s="7">
        <v>13.86</v>
      </c>
      <c r="K16774" s="7">
        <v>25.12</v>
      </c>
      <c r="M16774" t="s">
        <v>36</v>
      </c>
      <c r="N16774" t="str">
        <f>IF(AND(PESQUISA!$B$3&lt;&gt;"",OR(PESQUISA!$B$4="TODAS",B16774=PESQUISA!$B$4),ISNUMBER(SEARCH(PESQUISA!$B$3,D16774))),ROW()-1,"")</f>
        <v/>
      </c>
    </row>
    <row r="16775" spans="1:14" x14ac:dyDescent="0.3">
      <c r="A16775" t="s">
        <v>50509</v>
      </c>
      <c r="B16775" t="s">
        <v>46460</v>
      </c>
      <c r="C16775" t="s">
        <v>50510</v>
      </c>
      <c r="D16775" t="s">
        <v>50511</v>
      </c>
      <c r="E16775" t="s">
        <v>46488</v>
      </c>
      <c r="F16775" s="7">
        <v>46.99</v>
      </c>
      <c r="G16775" t="s">
        <v>46464</v>
      </c>
      <c r="H16775" t="s">
        <v>46465</v>
      </c>
      <c r="I16775" t="s">
        <v>46466</v>
      </c>
      <c r="J16775" s="7">
        <v>21.87</v>
      </c>
      <c r="K16775" s="7">
        <v>25.12</v>
      </c>
      <c r="M16775" t="s">
        <v>36</v>
      </c>
      <c r="N16775" t="str">
        <f>IF(AND(PESQUISA!$B$3&lt;&gt;"",OR(PESQUISA!$B$4="TODAS",B16775=PESQUISA!$B$4),ISNUMBER(SEARCH(PESQUISA!$B$3,D16775))),ROW()-1,"")</f>
        <v/>
      </c>
    </row>
    <row r="16776" spans="1:14" x14ac:dyDescent="0.3">
      <c r="A16776" t="s">
        <v>50512</v>
      </c>
      <c r="B16776" t="s">
        <v>46460</v>
      </c>
      <c r="C16776" t="s">
        <v>50513</v>
      </c>
      <c r="D16776" t="s">
        <v>50514</v>
      </c>
      <c r="E16776" t="s">
        <v>46488</v>
      </c>
      <c r="F16776" s="7">
        <v>49.44</v>
      </c>
      <c r="G16776" t="s">
        <v>46464</v>
      </c>
      <c r="H16776" t="s">
        <v>46465</v>
      </c>
      <c r="I16776" t="s">
        <v>46466</v>
      </c>
      <c r="J16776" s="7">
        <v>24.32</v>
      </c>
      <c r="K16776" s="7">
        <v>25.12</v>
      </c>
      <c r="M16776" t="s">
        <v>36</v>
      </c>
      <c r="N16776" t="str">
        <f>IF(AND(PESQUISA!$B$3&lt;&gt;"",OR(PESQUISA!$B$4="TODAS",B16776=PESQUISA!$B$4),ISNUMBER(SEARCH(PESQUISA!$B$3,D16776))),ROW()-1,"")</f>
        <v/>
      </c>
    </row>
    <row r="16777" spans="1:14" x14ac:dyDescent="0.3">
      <c r="A16777" t="s">
        <v>50515</v>
      </c>
      <c r="B16777" t="s">
        <v>46460</v>
      </c>
      <c r="C16777" t="s">
        <v>50516</v>
      </c>
      <c r="D16777" t="s">
        <v>50517</v>
      </c>
      <c r="E16777" t="s">
        <v>46488</v>
      </c>
      <c r="F16777" s="7">
        <v>43.29</v>
      </c>
      <c r="G16777" t="s">
        <v>46464</v>
      </c>
      <c r="H16777" t="s">
        <v>46465</v>
      </c>
      <c r="I16777" t="s">
        <v>46466</v>
      </c>
      <c r="J16777" s="7">
        <v>23.08</v>
      </c>
      <c r="K16777" s="7">
        <v>20.21</v>
      </c>
      <c r="M16777" t="s">
        <v>36</v>
      </c>
      <c r="N16777" t="str">
        <f>IF(AND(PESQUISA!$B$3&lt;&gt;"",OR(PESQUISA!$B$4="TODAS",B16777=PESQUISA!$B$4),ISNUMBER(SEARCH(PESQUISA!$B$3,D16777))),ROW()-1,"")</f>
        <v/>
      </c>
    </row>
    <row r="16778" spans="1:14" x14ac:dyDescent="0.3">
      <c r="A16778" t="s">
        <v>50518</v>
      </c>
      <c r="B16778" t="s">
        <v>46460</v>
      </c>
      <c r="C16778" t="s">
        <v>50519</v>
      </c>
      <c r="D16778" t="s">
        <v>50520</v>
      </c>
      <c r="E16778" t="s">
        <v>46488</v>
      </c>
      <c r="F16778" s="7">
        <v>9.42</v>
      </c>
      <c r="G16778" t="s">
        <v>46464</v>
      </c>
      <c r="H16778" t="s">
        <v>46465</v>
      </c>
      <c r="I16778" t="s">
        <v>46466</v>
      </c>
      <c r="J16778" s="7">
        <v>1.78</v>
      </c>
      <c r="K16778" s="7">
        <v>7.64</v>
      </c>
      <c r="M16778" t="s">
        <v>36</v>
      </c>
      <c r="N16778" t="str">
        <f>IF(AND(PESQUISA!$B$3&lt;&gt;"",OR(PESQUISA!$B$4="TODAS",B16778=PESQUISA!$B$4),ISNUMBER(SEARCH(PESQUISA!$B$3,D16778))),ROW()-1,"")</f>
        <v/>
      </c>
    </row>
    <row r="16779" spans="1:14" x14ac:dyDescent="0.3">
      <c r="A16779" t="s">
        <v>50521</v>
      </c>
      <c r="B16779" t="s">
        <v>46460</v>
      </c>
      <c r="C16779" t="s">
        <v>50522</v>
      </c>
      <c r="D16779" t="s">
        <v>50523</v>
      </c>
      <c r="E16779" t="s">
        <v>46488</v>
      </c>
      <c r="F16779" s="7">
        <v>10.15</v>
      </c>
      <c r="G16779" t="s">
        <v>46464</v>
      </c>
      <c r="H16779" t="s">
        <v>46465</v>
      </c>
      <c r="I16779" t="s">
        <v>46466</v>
      </c>
      <c r="J16779" s="7">
        <v>2.5099999999999998</v>
      </c>
      <c r="K16779" s="7">
        <v>7.64</v>
      </c>
      <c r="M16779" t="s">
        <v>36</v>
      </c>
      <c r="N16779" t="str">
        <f>IF(AND(PESQUISA!$B$3&lt;&gt;"",OR(PESQUISA!$B$4="TODAS",B16779=PESQUISA!$B$4),ISNUMBER(SEARCH(PESQUISA!$B$3,D16779))),ROW()-1,"")</f>
        <v/>
      </c>
    </row>
    <row r="16780" spans="1:14" x14ac:dyDescent="0.3">
      <c r="A16780" t="s">
        <v>50524</v>
      </c>
      <c r="B16780" t="s">
        <v>46460</v>
      </c>
      <c r="C16780" t="s">
        <v>50525</v>
      </c>
      <c r="D16780" t="s">
        <v>50526</v>
      </c>
      <c r="E16780" t="s">
        <v>46488</v>
      </c>
      <c r="F16780" s="7">
        <v>15.34</v>
      </c>
      <c r="G16780" t="s">
        <v>46464</v>
      </c>
      <c r="H16780" t="s">
        <v>46465</v>
      </c>
      <c r="I16780" t="s">
        <v>46466</v>
      </c>
      <c r="J16780" s="7">
        <v>5.51</v>
      </c>
      <c r="K16780" s="7">
        <v>9.83</v>
      </c>
      <c r="M16780" t="s">
        <v>36</v>
      </c>
      <c r="N16780" t="str">
        <f>IF(AND(PESQUISA!$B$3&lt;&gt;"",OR(PESQUISA!$B$4="TODAS",B16780=PESQUISA!$B$4),ISNUMBER(SEARCH(PESQUISA!$B$3,D16780))),ROW()-1,"")</f>
        <v/>
      </c>
    </row>
    <row r="16781" spans="1:14" x14ac:dyDescent="0.3">
      <c r="A16781" t="s">
        <v>50527</v>
      </c>
      <c r="B16781" t="s">
        <v>46460</v>
      </c>
      <c r="C16781" t="s">
        <v>50528</v>
      </c>
      <c r="D16781" t="s">
        <v>50529</v>
      </c>
      <c r="E16781" t="s">
        <v>46488</v>
      </c>
      <c r="F16781" s="7">
        <v>18.18</v>
      </c>
      <c r="G16781" t="s">
        <v>46464</v>
      </c>
      <c r="H16781" t="s">
        <v>46465</v>
      </c>
      <c r="I16781" t="s">
        <v>46466</v>
      </c>
      <c r="J16781" s="7">
        <v>5.63</v>
      </c>
      <c r="K16781" s="7">
        <v>12.55</v>
      </c>
      <c r="M16781" t="s">
        <v>36</v>
      </c>
      <c r="N16781" t="str">
        <f>IF(AND(PESQUISA!$B$3&lt;&gt;"",OR(PESQUISA!$B$4="TODAS",B16781=PESQUISA!$B$4),ISNUMBER(SEARCH(PESQUISA!$B$3,D16781))),ROW()-1,"")</f>
        <v/>
      </c>
    </row>
    <row r="16782" spans="1:14" x14ac:dyDescent="0.3">
      <c r="A16782" t="s">
        <v>50530</v>
      </c>
      <c r="B16782" t="s">
        <v>46460</v>
      </c>
      <c r="C16782" t="s">
        <v>50531</v>
      </c>
      <c r="D16782" t="s">
        <v>50532</v>
      </c>
      <c r="E16782" t="s">
        <v>46488</v>
      </c>
      <c r="F16782" s="7">
        <v>17.260000000000002</v>
      </c>
      <c r="G16782" t="s">
        <v>46464</v>
      </c>
      <c r="H16782" t="s">
        <v>46465</v>
      </c>
      <c r="I16782" t="s">
        <v>46466</v>
      </c>
      <c r="J16782" s="7">
        <v>11.81</v>
      </c>
      <c r="K16782" s="7">
        <v>5.45</v>
      </c>
      <c r="M16782" t="s">
        <v>36</v>
      </c>
      <c r="N16782" t="str">
        <f>IF(AND(PESQUISA!$B$3&lt;&gt;"",OR(PESQUISA!$B$4="TODAS",B16782=PESQUISA!$B$4),ISNUMBER(SEARCH(PESQUISA!$B$3,D16782))),ROW()-1,"")</f>
        <v/>
      </c>
    </row>
    <row r="16783" spans="1:14" x14ac:dyDescent="0.3">
      <c r="A16783" t="s">
        <v>50533</v>
      </c>
      <c r="B16783" t="s">
        <v>46460</v>
      </c>
      <c r="C16783" t="s">
        <v>50534</v>
      </c>
      <c r="D16783" t="s">
        <v>50535</v>
      </c>
      <c r="E16783" t="s">
        <v>46488</v>
      </c>
      <c r="F16783" s="7">
        <v>24.51</v>
      </c>
      <c r="G16783" t="s">
        <v>46464</v>
      </c>
      <c r="H16783" t="s">
        <v>46465</v>
      </c>
      <c r="I16783" t="s">
        <v>46466</v>
      </c>
      <c r="J16783" s="7">
        <v>19.059999999999999</v>
      </c>
      <c r="K16783" s="7">
        <v>5.45</v>
      </c>
      <c r="M16783" t="s">
        <v>36</v>
      </c>
      <c r="N16783" t="str">
        <f>IF(AND(PESQUISA!$B$3&lt;&gt;"",OR(PESQUISA!$B$4="TODAS",B16783=PESQUISA!$B$4),ISNUMBER(SEARCH(PESQUISA!$B$3,D16783))),ROW()-1,"")</f>
        <v/>
      </c>
    </row>
    <row r="16784" spans="1:14" x14ac:dyDescent="0.3">
      <c r="A16784" t="s">
        <v>50536</v>
      </c>
      <c r="B16784" t="s">
        <v>46460</v>
      </c>
      <c r="C16784" t="s">
        <v>50537</v>
      </c>
      <c r="D16784" t="s">
        <v>50538</v>
      </c>
      <c r="E16784" t="s">
        <v>46488</v>
      </c>
      <c r="F16784" s="7">
        <v>19.97</v>
      </c>
      <c r="G16784" t="s">
        <v>46464</v>
      </c>
      <c r="H16784" t="s">
        <v>46465</v>
      </c>
      <c r="I16784" t="s">
        <v>46466</v>
      </c>
      <c r="J16784" s="7">
        <v>14.52</v>
      </c>
      <c r="K16784" s="7">
        <v>5.45</v>
      </c>
      <c r="M16784" t="s">
        <v>36</v>
      </c>
      <c r="N16784" t="str">
        <f>IF(AND(PESQUISA!$B$3&lt;&gt;"",OR(PESQUISA!$B$4="TODAS",B16784=PESQUISA!$B$4),ISNUMBER(SEARCH(PESQUISA!$B$3,D16784))),ROW()-1,"")</f>
        <v/>
      </c>
    </row>
    <row r="16785" spans="1:14" x14ac:dyDescent="0.3">
      <c r="A16785" t="s">
        <v>50539</v>
      </c>
      <c r="B16785" t="s">
        <v>46460</v>
      </c>
      <c r="C16785" t="s">
        <v>50540</v>
      </c>
      <c r="D16785" t="s">
        <v>50541</v>
      </c>
      <c r="E16785" t="s">
        <v>46488</v>
      </c>
      <c r="F16785" s="7">
        <v>15.7</v>
      </c>
      <c r="G16785" t="s">
        <v>46464</v>
      </c>
      <c r="H16785" t="s">
        <v>46465</v>
      </c>
      <c r="I16785" t="s">
        <v>46466</v>
      </c>
      <c r="J16785" s="7">
        <v>10.25</v>
      </c>
      <c r="K16785" s="7">
        <v>5.45</v>
      </c>
      <c r="M16785" t="s">
        <v>36</v>
      </c>
      <c r="N16785" t="str">
        <f>IF(AND(PESQUISA!$B$3&lt;&gt;"",OR(PESQUISA!$B$4="TODAS",B16785=PESQUISA!$B$4),ISNUMBER(SEARCH(PESQUISA!$B$3,D16785))),ROW()-1,"")</f>
        <v/>
      </c>
    </row>
    <row r="16786" spans="1:14" x14ac:dyDescent="0.3">
      <c r="A16786" t="s">
        <v>50542</v>
      </c>
      <c r="B16786" t="s">
        <v>46460</v>
      </c>
      <c r="C16786" t="s">
        <v>50543</v>
      </c>
      <c r="D16786" t="s">
        <v>50544</v>
      </c>
      <c r="E16786" t="s">
        <v>46488</v>
      </c>
      <c r="F16786" s="7">
        <v>13.7</v>
      </c>
      <c r="G16786" t="s">
        <v>46464</v>
      </c>
      <c r="H16786" t="s">
        <v>46465</v>
      </c>
      <c r="I16786" t="s">
        <v>46466</v>
      </c>
      <c r="J16786" s="7">
        <v>8.25</v>
      </c>
      <c r="K16786" s="7">
        <v>5.45</v>
      </c>
      <c r="M16786" t="s">
        <v>36</v>
      </c>
      <c r="N16786" t="str">
        <f>IF(AND(PESQUISA!$B$3&lt;&gt;"",OR(PESQUISA!$B$4="TODAS",B16786=PESQUISA!$B$4),ISNUMBER(SEARCH(PESQUISA!$B$3,D16786))),ROW()-1,"")</f>
        <v/>
      </c>
    </row>
    <row r="16787" spans="1:14" x14ac:dyDescent="0.3">
      <c r="A16787" t="s">
        <v>50545</v>
      </c>
      <c r="B16787" t="s">
        <v>46460</v>
      </c>
      <c r="C16787" t="s">
        <v>50546</v>
      </c>
      <c r="D16787" t="s">
        <v>50547</v>
      </c>
      <c r="E16787" t="s">
        <v>46488</v>
      </c>
      <c r="F16787" s="7">
        <v>11.23</v>
      </c>
      <c r="G16787" t="s">
        <v>46464</v>
      </c>
      <c r="H16787" t="s">
        <v>46465</v>
      </c>
      <c r="I16787" t="s">
        <v>46466</v>
      </c>
      <c r="J16787" s="7">
        <v>5.78</v>
      </c>
      <c r="K16787" s="7">
        <v>5.45</v>
      </c>
      <c r="M16787" t="s">
        <v>36</v>
      </c>
      <c r="N16787" t="str">
        <f>IF(AND(PESQUISA!$B$3&lt;&gt;"",OR(PESQUISA!$B$4="TODAS",B16787=PESQUISA!$B$4),ISNUMBER(SEARCH(PESQUISA!$B$3,D16787))),ROW()-1,"")</f>
        <v/>
      </c>
    </row>
    <row r="16788" spans="1:14" x14ac:dyDescent="0.3">
      <c r="A16788" t="s">
        <v>50548</v>
      </c>
      <c r="B16788" t="s">
        <v>46460</v>
      </c>
      <c r="C16788" t="s">
        <v>50549</v>
      </c>
      <c r="D16788" t="s">
        <v>50550</v>
      </c>
      <c r="E16788" t="s">
        <v>46488</v>
      </c>
      <c r="F16788" s="7">
        <v>13.17</v>
      </c>
      <c r="G16788" t="s">
        <v>46464</v>
      </c>
      <c r="H16788" t="s">
        <v>46465</v>
      </c>
      <c r="I16788" t="s">
        <v>46466</v>
      </c>
      <c r="J16788" s="7">
        <v>7.72</v>
      </c>
      <c r="K16788" s="7">
        <v>5.45</v>
      </c>
      <c r="M16788" t="s">
        <v>36</v>
      </c>
      <c r="N16788" t="str">
        <f>IF(AND(PESQUISA!$B$3&lt;&gt;"",OR(PESQUISA!$B$4="TODAS",B16788=PESQUISA!$B$4),ISNUMBER(SEARCH(PESQUISA!$B$3,D16788))),ROW()-1,"")</f>
        <v/>
      </c>
    </row>
    <row r="16789" spans="1:14" x14ac:dyDescent="0.3">
      <c r="A16789" t="s">
        <v>50551</v>
      </c>
      <c r="B16789" t="s">
        <v>46460</v>
      </c>
      <c r="C16789" t="s">
        <v>50552</v>
      </c>
      <c r="D16789" t="s">
        <v>50553</v>
      </c>
      <c r="E16789" t="s">
        <v>46488</v>
      </c>
      <c r="F16789" s="7">
        <v>13.95</v>
      </c>
      <c r="G16789" t="s">
        <v>46464</v>
      </c>
      <c r="H16789" t="s">
        <v>46465</v>
      </c>
      <c r="I16789" t="s">
        <v>46466</v>
      </c>
      <c r="J16789" s="7">
        <v>8.5</v>
      </c>
      <c r="K16789" s="7">
        <v>5.45</v>
      </c>
      <c r="M16789" t="s">
        <v>36</v>
      </c>
      <c r="N16789" t="str">
        <f>IF(AND(PESQUISA!$B$3&lt;&gt;"",OR(PESQUISA!$B$4="TODAS",B16789=PESQUISA!$B$4),ISNUMBER(SEARCH(PESQUISA!$B$3,D16789))),ROW()-1,"")</f>
        <v/>
      </c>
    </row>
    <row r="16790" spans="1:14" x14ac:dyDescent="0.3">
      <c r="A16790" t="s">
        <v>50554</v>
      </c>
      <c r="B16790" t="s">
        <v>46460</v>
      </c>
      <c r="C16790" t="s">
        <v>50555</v>
      </c>
      <c r="D16790" t="s">
        <v>50556</v>
      </c>
      <c r="E16790" t="s">
        <v>46488</v>
      </c>
      <c r="F16790" s="7">
        <v>25.93</v>
      </c>
      <c r="G16790" t="s">
        <v>46464</v>
      </c>
      <c r="H16790" t="s">
        <v>46465</v>
      </c>
      <c r="I16790" t="s">
        <v>46466</v>
      </c>
      <c r="J16790" s="7">
        <v>6.27</v>
      </c>
      <c r="K16790" s="7">
        <v>19.66</v>
      </c>
      <c r="M16790" t="s">
        <v>36</v>
      </c>
      <c r="N16790" t="str">
        <f>IF(AND(PESQUISA!$B$3&lt;&gt;"",OR(PESQUISA!$B$4="TODAS",B16790=PESQUISA!$B$4),ISNUMBER(SEARCH(PESQUISA!$B$3,D16790))),ROW()-1,"")</f>
        <v/>
      </c>
    </row>
    <row r="16791" spans="1:14" x14ac:dyDescent="0.3">
      <c r="A16791" t="s">
        <v>50557</v>
      </c>
      <c r="B16791" t="s">
        <v>46460</v>
      </c>
      <c r="C16791" t="s">
        <v>50558</v>
      </c>
      <c r="D16791" t="s">
        <v>50559</v>
      </c>
      <c r="E16791" t="s">
        <v>46488</v>
      </c>
      <c r="F16791" s="7">
        <v>34.11</v>
      </c>
      <c r="G16791" t="s">
        <v>46464</v>
      </c>
      <c r="H16791" t="s">
        <v>46465</v>
      </c>
      <c r="I16791" t="s">
        <v>46466</v>
      </c>
      <c r="J16791" s="7">
        <v>9.5299999999999994</v>
      </c>
      <c r="K16791" s="7">
        <v>24.58</v>
      </c>
      <c r="M16791" t="s">
        <v>36</v>
      </c>
      <c r="N16791" t="str">
        <f>IF(AND(PESQUISA!$B$3&lt;&gt;"",OR(PESQUISA!$B$4="TODAS",B16791=PESQUISA!$B$4),ISNUMBER(SEARCH(PESQUISA!$B$3,D16791))),ROW()-1,"")</f>
        <v/>
      </c>
    </row>
    <row r="16792" spans="1:14" x14ac:dyDescent="0.3">
      <c r="A16792" t="s">
        <v>50560</v>
      </c>
      <c r="B16792" t="s">
        <v>46460</v>
      </c>
      <c r="C16792" t="s">
        <v>50561</v>
      </c>
      <c r="D16792" t="s">
        <v>50562</v>
      </c>
      <c r="E16792" t="s">
        <v>46488</v>
      </c>
      <c r="F16792" s="7">
        <v>29.59</v>
      </c>
      <c r="G16792" t="s">
        <v>46464</v>
      </c>
      <c r="H16792" t="s">
        <v>46465</v>
      </c>
      <c r="I16792" t="s">
        <v>46466</v>
      </c>
      <c r="J16792" s="7">
        <v>7.75</v>
      </c>
      <c r="K16792" s="7">
        <v>21.84</v>
      </c>
      <c r="M16792" t="s">
        <v>36</v>
      </c>
      <c r="N16792" t="str">
        <f>IF(AND(PESQUISA!$B$3&lt;&gt;"",OR(PESQUISA!$B$4="TODAS",B16792=PESQUISA!$B$4),ISNUMBER(SEARCH(PESQUISA!$B$3,D16792))),ROW()-1,"")</f>
        <v/>
      </c>
    </row>
    <row r="16793" spans="1:14" x14ac:dyDescent="0.3">
      <c r="A16793" t="s">
        <v>50563</v>
      </c>
      <c r="B16793" t="s">
        <v>46460</v>
      </c>
      <c r="C16793" t="s">
        <v>50564</v>
      </c>
      <c r="D16793" t="s">
        <v>50565</v>
      </c>
      <c r="E16793" t="s">
        <v>46488</v>
      </c>
      <c r="F16793" s="7">
        <v>24.65</v>
      </c>
      <c r="G16793" t="s">
        <v>46464</v>
      </c>
      <c r="H16793" t="s">
        <v>46465</v>
      </c>
      <c r="I16793" t="s">
        <v>46466</v>
      </c>
      <c r="J16793" s="7">
        <v>20.29</v>
      </c>
      <c r="K16793" s="7">
        <v>4.3600000000000003</v>
      </c>
      <c r="M16793" t="s">
        <v>36</v>
      </c>
      <c r="N16793" t="str">
        <f>IF(AND(PESQUISA!$B$3&lt;&gt;"",OR(PESQUISA!$B$4="TODAS",B16793=PESQUISA!$B$4),ISNUMBER(SEARCH(PESQUISA!$B$3,D16793))),ROW()-1,"")</f>
        <v/>
      </c>
    </row>
    <row r="16794" spans="1:14" x14ac:dyDescent="0.3">
      <c r="A16794" t="s">
        <v>50566</v>
      </c>
      <c r="B16794" t="s">
        <v>46460</v>
      </c>
      <c r="C16794" t="s">
        <v>50567</v>
      </c>
      <c r="D16794" t="s">
        <v>50568</v>
      </c>
      <c r="E16794" t="s">
        <v>46488</v>
      </c>
      <c r="F16794" s="7">
        <v>9.25</v>
      </c>
      <c r="G16794" t="s">
        <v>46464</v>
      </c>
      <c r="H16794" t="s">
        <v>46465</v>
      </c>
      <c r="I16794" t="s">
        <v>46466</v>
      </c>
      <c r="J16794" s="7">
        <v>4.8899999999999997</v>
      </c>
      <c r="K16794" s="7">
        <v>4.3600000000000003</v>
      </c>
      <c r="M16794" t="s">
        <v>36</v>
      </c>
      <c r="N16794" t="str">
        <f>IF(AND(PESQUISA!$B$3&lt;&gt;"",OR(PESQUISA!$B$4="TODAS",B16794=PESQUISA!$B$4),ISNUMBER(SEARCH(PESQUISA!$B$3,D16794))),ROW()-1,"")</f>
        <v/>
      </c>
    </row>
    <row r="16795" spans="1:14" x14ac:dyDescent="0.3">
      <c r="A16795" t="s">
        <v>50569</v>
      </c>
      <c r="B16795" t="s">
        <v>46460</v>
      </c>
      <c r="C16795" t="s">
        <v>50570</v>
      </c>
      <c r="D16795" t="s">
        <v>50571</v>
      </c>
      <c r="E16795" t="s">
        <v>46488</v>
      </c>
      <c r="F16795" s="7">
        <v>34.770000000000003</v>
      </c>
      <c r="G16795" t="s">
        <v>46464</v>
      </c>
      <c r="H16795" t="s">
        <v>46465</v>
      </c>
      <c r="I16795" t="s">
        <v>46466</v>
      </c>
      <c r="J16795" s="7">
        <v>30.41</v>
      </c>
      <c r="K16795" s="7">
        <v>4.3600000000000003</v>
      </c>
      <c r="M16795" t="s">
        <v>36</v>
      </c>
      <c r="N16795" t="str">
        <f>IF(AND(PESQUISA!$B$3&lt;&gt;"",OR(PESQUISA!$B$4="TODAS",B16795=PESQUISA!$B$4),ISNUMBER(SEARCH(PESQUISA!$B$3,D16795))),ROW()-1,"")</f>
        <v/>
      </c>
    </row>
    <row r="16796" spans="1:14" x14ac:dyDescent="0.3">
      <c r="A16796" t="s">
        <v>50572</v>
      </c>
      <c r="B16796" t="s">
        <v>46460</v>
      </c>
      <c r="C16796" t="s">
        <v>50573</v>
      </c>
      <c r="D16796" t="s">
        <v>50574</v>
      </c>
      <c r="E16796" t="s">
        <v>46488</v>
      </c>
      <c r="F16796" s="7">
        <v>61.01</v>
      </c>
      <c r="G16796" t="s">
        <v>46464</v>
      </c>
      <c r="H16796" t="s">
        <v>46465</v>
      </c>
      <c r="I16796" t="s">
        <v>46466</v>
      </c>
      <c r="J16796" s="7">
        <v>56.65</v>
      </c>
      <c r="K16796" s="7">
        <v>4.3600000000000003</v>
      </c>
      <c r="M16796" t="s">
        <v>36</v>
      </c>
      <c r="N16796" t="str">
        <f>IF(AND(PESQUISA!$B$3&lt;&gt;"",OR(PESQUISA!$B$4="TODAS",B16796=PESQUISA!$B$4),ISNUMBER(SEARCH(PESQUISA!$B$3,D16796))),ROW()-1,"")</f>
        <v/>
      </c>
    </row>
    <row r="16797" spans="1:14" x14ac:dyDescent="0.3">
      <c r="A16797" t="s">
        <v>50575</v>
      </c>
      <c r="B16797" t="s">
        <v>46460</v>
      </c>
      <c r="C16797" t="s">
        <v>50576</v>
      </c>
      <c r="D16797" t="s">
        <v>50577</v>
      </c>
      <c r="E16797" t="s">
        <v>46488</v>
      </c>
      <c r="F16797" s="7">
        <v>20.14</v>
      </c>
      <c r="G16797" t="s">
        <v>46464</v>
      </c>
      <c r="H16797" t="s">
        <v>46465</v>
      </c>
      <c r="I16797" t="s">
        <v>46466</v>
      </c>
      <c r="J16797" s="7">
        <v>4.3099999999999996</v>
      </c>
      <c r="K16797" s="7">
        <v>15.83</v>
      </c>
      <c r="M16797" t="s">
        <v>36</v>
      </c>
      <c r="N16797" t="str">
        <f>IF(AND(PESQUISA!$B$3&lt;&gt;"",OR(PESQUISA!$B$4="TODAS",B16797=PESQUISA!$B$4),ISNUMBER(SEARCH(PESQUISA!$B$3,D16797))),ROW()-1,"")</f>
        <v/>
      </c>
    </row>
    <row r="16798" spans="1:14" x14ac:dyDescent="0.3">
      <c r="A16798" t="s">
        <v>50578</v>
      </c>
      <c r="B16798" t="s">
        <v>46460</v>
      </c>
      <c r="C16798" t="s">
        <v>50579</v>
      </c>
      <c r="D16798" t="s">
        <v>50580</v>
      </c>
      <c r="E16798" t="s">
        <v>46488</v>
      </c>
      <c r="F16798" s="7">
        <v>69.650000000000006</v>
      </c>
      <c r="G16798" t="s">
        <v>46464</v>
      </c>
      <c r="H16798" t="s">
        <v>46465</v>
      </c>
      <c r="I16798" t="s">
        <v>46466</v>
      </c>
      <c r="J16798" s="7">
        <v>44.53</v>
      </c>
      <c r="K16798" s="7">
        <v>25.12</v>
      </c>
      <c r="M16798" t="s">
        <v>36</v>
      </c>
      <c r="N16798" t="str">
        <f>IF(AND(PESQUISA!$B$3&lt;&gt;"",OR(PESQUISA!$B$4="TODAS",B16798=PESQUISA!$B$4),ISNUMBER(SEARCH(PESQUISA!$B$3,D16798))),ROW()-1,"")</f>
        <v/>
      </c>
    </row>
    <row r="16799" spans="1:14" x14ac:dyDescent="0.3">
      <c r="A16799" t="s">
        <v>50581</v>
      </c>
      <c r="B16799" t="s">
        <v>46460</v>
      </c>
      <c r="C16799" t="s">
        <v>50582</v>
      </c>
      <c r="D16799" t="s">
        <v>50583</v>
      </c>
      <c r="E16799" t="s">
        <v>46488</v>
      </c>
      <c r="F16799" s="7">
        <v>22.08</v>
      </c>
      <c r="G16799" t="s">
        <v>46464</v>
      </c>
      <c r="H16799" t="s">
        <v>46465</v>
      </c>
      <c r="I16799" t="s">
        <v>46466</v>
      </c>
      <c r="J16799" s="7">
        <v>6.25</v>
      </c>
      <c r="K16799" s="7">
        <v>15.83</v>
      </c>
      <c r="M16799" t="s">
        <v>36</v>
      </c>
      <c r="N16799" t="str">
        <f>IF(AND(PESQUISA!$B$3&lt;&gt;"",OR(PESQUISA!$B$4="TODAS",B16799=PESQUISA!$B$4),ISNUMBER(SEARCH(PESQUISA!$B$3,D16799))),ROW()-1,"")</f>
        <v/>
      </c>
    </row>
    <row r="16800" spans="1:14" x14ac:dyDescent="0.3">
      <c r="A16800" t="s">
        <v>50584</v>
      </c>
      <c r="B16800" t="s">
        <v>46460</v>
      </c>
      <c r="C16800" t="s">
        <v>50585</v>
      </c>
      <c r="D16800" t="s">
        <v>50586</v>
      </c>
      <c r="E16800" t="s">
        <v>46488</v>
      </c>
      <c r="F16800" s="7">
        <v>32.659999999999997</v>
      </c>
      <c r="G16800" t="s">
        <v>46464</v>
      </c>
      <c r="H16800" t="s">
        <v>46465</v>
      </c>
      <c r="I16800" t="s">
        <v>46466</v>
      </c>
      <c r="J16800" s="7">
        <v>12.45</v>
      </c>
      <c r="K16800" s="7">
        <v>20.21</v>
      </c>
      <c r="M16800" t="s">
        <v>36</v>
      </c>
      <c r="N16800" t="str">
        <f>IF(AND(PESQUISA!$B$3&lt;&gt;"",OR(PESQUISA!$B$4="TODAS",B16800=PESQUISA!$B$4),ISNUMBER(SEARCH(PESQUISA!$B$3,D16800))),ROW()-1,"")</f>
        <v/>
      </c>
    </row>
    <row r="16801" spans="1:14" x14ac:dyDescent="0.3">
      <c r="A16801" t="s">
        <v>50587</v>
      </c>
      <c r="B16801" t="s">
        <v>46460</v>
      </c>
      <c r="C16801" t="s">
        <v>50588</v>
      </c>
      <c r="D16801" t="s">
        <v>50589</v>
      </c>
      <c r="E16801" t="s">
        <v>46488</v>
      </c>
      <c r="F16801" s="7">
        <v>32.94</v>
      </c>
      <c r="G16801" t="s">
        <v>46464</v>
      </c>
      <c r="H16801" t="s">
        <v>46465</v>
      </c>
      <c r="I16801" t="s">
        <v>46466</v>
      </c>
      <c r="J16801" s="7">
        <v>12.73</v>
      </c>
      <c r="K16801" s="7">
        <v>20.21</v>
      </c>
      <c r="M16801" t="s">
        <v>36</v>
      </c>
      <c r="N16801" t="str">
        <f>IF(AND(PESQUISA!$B$3&lt;&gt;"",OR(PESQUISA!$B$4="TODAS",B16801=PESQUISA!$B$4),ISNUMBER(SEARCH(PESQUISA!$B$3,D16801))),ROW()-1,"")</f>
        <v/>
      </c>
    </row>
    <row r="16802" spans="1:14" x14ac:dyDescent="0.3">
      <c r="A16802" t="s">
        <v>50590</v>
      </c>
      <c r="B16802" t="s">
        <v>46460</v>
      </c>
      <c r="C16802" t="s">
        <v>50591</v>
      </c>
      <c r="D16802" t="s">
        <v>50592</v>
      </c>
      <c r="E16802" t="s">
        <v>46488</v>
      </c>
      <c r="F16802" s="7">
        <v>39.03</v>
      </c>
      <c r="G16802" t="s">
        <v>46464</v>
      </c>
      <c r="H16802" t="s">
        <v>46465</v>
      </c>
      <c r="I16802" t="s">
        <v>46466</v>
      </c>
      <c r="J16802" s="7">
        <v>13.91</v>
      </c>
      <c r="K16802" s="7">
        <v>25.12</v>
      </c>
      <c r="M16802" t="s">
        <v>36</v>
      </c>
      <c r="N16802" t="str">
        <f>IF(AND(PESQUISA!$B$3&lt;&gt;"",OR(PESQUISA!$B$4="TODAS",B16802=PESQUISA!$B$4),ISNUMBER(SEARCH(PESQUISA!$B$3,D16802))),ROW()-1,"")</f>
        <v/>
      </c>
    </row>
    <row r="16803" spans="1:14" x14ac:dyDescent="0.3">
      <c r="A16803" t="s">
        <v>50593</v>
      </c>
      <c r="B16803" t="s">
        <v>46460</v>
      </c>
      <c r="C16803" t="s">
        <v>50594</v>
      </c>
      <c r="D16803" t="s">
        <v>50595</v>
      </c>
      <c r="E16803" t="s">
        <v>46488</v>
      </c>
      <c r="F16803" s="7">
        <v>39.369999999999997</v>
      </c>
      <c r="G16803" t="s">
        <v>46464</v>
      </c>
      <c r="H16803" t="s">
        <v>46465</v>
      </c>
      <c r="I16803" t="s">
        <v>46466</v>
      </c>
      <c r="J16803" s="7">
        <v>14.25</v>
      </c>
      <c r="K16803" s="7">
        <v>25.12</v>
      </c>
      <c r="M16803" t="s">
        <v>36</v>
      </c>
      <c r="N16803" t="str">
        <f>IF(AND(PESQUISA!$B$3&lt;&gt;"",OR(PESQUISA!$B$4="TODAS",B16803=PESQUISA!$B$4),ISNUMBER(SEARCH(PESQUISA!$B$3,D16803))),ROW()-1,"")</f>
        <v/>
      </c>
    </row>
    <row r="16804" spans="1:14" x14ac:dyDescent="0.3">
      <c r="A16804" t="s">
        <v>50596</v>
      </c>
      <c r="B16804" t="s">
        <v>46460</v>
      </c>
      <c r="C16804" t="s">
        <v>50597</v>
      </c>
      <c r="D16804" t="s">
        <v>50598</v>
      </c>
      <c r="E16804" t="s">
        <v>46488</v>
      </c>
      <c r="F16804" s="7">
        <v>40.11</v>
      </c>
      <c r="G16804" t="s">
        <v>46464</v>
      </c>
      <c r="H16804" t="s">
        <v>46465</v>
      </c>
      <c r="I16804" t="s">
        <v>46466</v>
      </c>
      <c r="J16804" s="7">
        <v>14.99</v>
      </c>
      <c r="K16804" s="7">
        <v>25.12</v>
      </c>
      <c r="M16804" t="s">
        <v>36</v>
      </c>
      <c r="N16804" t="str">
        <f>IF(AND(PESQUISA!$B$3&lt;&gt;"",OR(PESQUISA!$B$4="TODAS",B16804=PESQUISA!$B$4),ISNUMBER(SEARCH(PESQUISA!$B$3,D16804))),ROW()-1,"")</f>
        <v/>
      </c>
    </row>
    <row r="16805" spans="1:14" x14ac:dyDescent="0.3">
      <c r="A16805" t="s">
        <v>50599</v>
      </c>
      <c r="B16805" t="s">
        <v>46460</v>
      </c>
      <c r="C16805" t="s">
        <v>50600</v>
      </c>
      <c r="D16805" t="s">
        <v>50601</v>
      </c>
      <c r="E16805" t="s">
        <v>46544</v>
      </c>
      <c r="F16805" s="7">
        <v>19.93</v>
      </c>
      <c r="G16805" t="s">
        <v>46464</v>
      </c>
      <c r="H16805" t="s">
        <v>46465</v>
      </c>
      <c r="I16805" t="s">
        <v>46466</v>
      </c>
      <c r="J16805" s="7">
        <v>6.82</v>
      </c>
      <c r="K16805" s="7">
        <v>13.11</v>
      </c>
      <c r="M16805" t="s">
        <v>36</v>
      </c>
      <c r="N16805" t="str">
        <f>IF(AND(PESQUISA!$B$3&lt;&gt;"",OR(PESQUISA!$B$4="TODAS",B16805=PESQUISA!$B$4),ISNUMBER(SEARCH(PESQUISA!$B$3,D16805))),ROW()-1,"")</f>
        <v/>
      </c>
    </row>
    <row r="16806" spans="1:14" x14ac:dyDescent="0.3">
      <c r="A16806" t="s">
        <v>50602</v>
      </c>
      <c r="B16806" t="s">
        <v>46460</v>
      </c>
      <c r="C16806" t="s">
        <v>50603</v>
      </c>
      <c r="D16806" t="s">
        <v>50604</v>
      </c>
      <c r="E16806" t="s">
        <v>46544</v>
      </c>
      <c r="F16806" s="7">
        <v>27.06</v>
      </c>
      <c r="G16806" t="s">
        <v>46464</v>
      </c>
      <c r="H16806" t="s">
        <v>46465</v>
      </c>
      <c r="I16806" t="s">
        <v>46466</v>
      </c>
      <c r="J16806" s="7">
        <v>10.67</v>
      </c>
      <c r="K16806" s="7">
        <v>16.39</v>
      </c>
      <c r="M16806" t="s">
        <v>36</v>
      </c>
      <c r="N16806" t="str">
        <f>IF(AND(PESQUISA!$B$3&lt;&gt;"",OR(PESQUISA!$B$4="TODAS",B16806=PESQUISA!$B$4),ISNUMBER(SEARCH(PESQUISA!$B$3,D16806))),ROW()-1,"")</f>
        <v/>
      </c>
    </row>
    <row r="16807" spans="1:14" x14ac:dyDescent="0.3">
      <c r="A16807" t="s">
        <v>50605</v>
      </c>
      <c r="B16807" t="s">
        <v>46460</v>
      </c>
      <c r="C16807" t="s">
        <v>50606</v>
      </c>
      <c r="D16807" t="s">
        <v>50607</v>
      </c>
      <c r="E16807" t="s">
        <v>46544</v>
      </c>
      <c r="F16807" s="7">
        <v>41.64</v>
      </c>
      <c r="G16807" t="s">
        <v>46464</v>
      </c>
      <c r="H16807" t="s">
        <v>46465</v>
      </c>
      <c r="I16807" t="s">
        <v>46466</v>
      </c>
      <c r="J16807" s="7">
        <v>15.42</v>
      </c>
      <c r="K16807" s="7">
        <v>26.22</v>
      </c>
      <c r="M16807" t="s">
        <v>36</v>
      </c>
      <c r="N16807" t="str">
        <f>IF(AND(PESQUISA!$B$3&lt;&gt;"",OR(PESQUISA!$B$4="TODAS",B16807=PESQUISA!$B$4),ISNUMBER(SEARCH(PESQUISA!$B$3,D16807))),ROW()-1,"")</f>
        <v/>
      </c>
    </row>
    <row r="16808" spans="1:14" x14ac:dyDescent="0.3">
      <c r="A16808" t="s">
        <v>50608</v>
      </c>
      <c r="B16808" t="s">
        <v>46460</v>
      </c>
      <c r="C16808" t="s">
        <v>50609</v>
      </c>
      <c r="D16808" t="s">
        <v>50610</v>
      </c>
      <c r="E16808" t="s">
        <v>46544</v>
      </c>
      <c r="F16808" s="7">
        <v>46.02</v>
      </c>
      <c r="G16808" t="s">
        <v>46464</v>
      </c>
      <c r="H16808" t="s">
        <v>46465</v>
      </c>
      <c r="I16808" t="s">
        <v>46466</v>
      </c>
      <c r="J16808" s="7">
        <v>17.62</v>
      </c>
      <c r="K16808" s="7">
        <v>28.4</v>
      </c>
      <c r="M16808" t="s">
        <v>36</v>
      </c>
      <c r="N16808" t="str">
        <f>IF(AND(PESQUISA!$B$3&lt;&gt;"",OR(PESQUISA!$B$4="TODAS",B16808=PESQUISA!$B$4),ISNUMBER(SEARCH(PESQUISA!$B$3,D16808))),ROW()-1,"")</f>
        <v/>
      </c>
    </row>
    <row r="16809" spans="1:14" x14ac:dyDescent="0.3">
      <c r="A16809" t="s">
        <v>50611</v>
      </c>
      <c r="B16809" t="s">
        <v>46460</v>
      </c>
      <c r="C16809" t="s">
        <v>50612</v>
      </c>
      <c r="D16809" t="s">
        <v>50613</v>
      </c>
      <c r="E16809" t="s">
        <v>60</v>
      </c>
      <c r="F16809" s="7">
        <v>76.11</v>
      </c>
      <c r="G16809" t="s">
        <v>46464</v>
      </c>
      <c r="H16809" t="s">
        <v>46465</v>
      </c>
      <c r="I16809" t="s">
        <v>46466</v>
      </c>
      <c r="J16809" s="7">
        <v>45.52</v>
      </c>
      <c r="K16809" s="7">
        <v>30.59</v>
      </c>
      <c r="M16809" t="s">
        <v>36</v>
      </c>
      <c r="N16809" t="str">
        <f>IF(AND(PESQUISA!$B$3&lt;&gt;"",OR(PESQUISA!$B$4="TODAS",B16809=PESQUISA!$B$4),ISNUMBER(SEARCH(PESQUISA!$B$3,D16809))),ROW()-1,"")</f>
        <v/>
      </c>
    </row>
    <row r="16810" spans="1:14" x14ac:dyDescent="0.3">
      <c r="A16810" t="s">
        <v>50614</v>
      </c>
      <c r="B16810" t="s">
        <v>46460</v>
      </c>
      <c r="C16810" t="s">
        <v>50615</v>
      </c>
      <c r="D16810" t="s">
        <v>50616</v>
      </c>
      <c r="E16810" t="s">
        <v>60</v>
      </c>
      <c r="F16810" s="7">
        <v>126.35</v>
      </c>
      <c r="G16810" t="s">
        <v>46464</v>
      </c>
      <c r="H16810" t="s">
        <v>46465</v>
      </c>
      <c r="I16810" t="s">
        <v>46466</v>
      </c>
      <c r="J16810" s="7">
        <v>93.57</v>
      </c>
      <c r="K16810" s="7">
        <v>32.78</v>
      </c>
      <c r="M16810" t="s">
        <v>36</v>
      </c>
      <c r="N16810" t="str">
        <f>IF(AND(PESQUISA!$B$3&lt;&gt;"",OR(PESQUISA!$B$4="TODAS",B16810=PESQUISA!$B$4),ISNUMBER(SEARCH(PESQUISA!$B$3,D16810))),ROW()-1,"")</f>
        <v/>
      </c>
    </row>
    <row r="16811" spans="1:14" x14ac:dyDescent="0.3">
      <c r="A16811" t="s">
        <v>50617</v>
      </c>
      <c r="B16811" t="s">
        <v>46460</v>
      </c>
      <c r="C16811" t="s">
        <v>50618</v>
      </c>
      <c r="D16811" t="s">
        <v>50619</v>
      </c>
      <c r="E16811" t="s">
        <v>60</v>
      </c>
      <c r="F16811" s="7">
        <v>175.3</v>
      </c>
      <c r="G16811" t="s">
        <v>46464</v>
      </c>
      <c r="H16811" t="s">
        <v>46465</v>
      </c>
      <c r="I16811" t="s">
        <v>46466</v>
      </c>
      <c r="J16811" s="7">
        <v>142.52000000000001</v>
      </c>
      <c r="K16811" s="7">
        <v>32.78</v>
      </c>
      <c r="M16811" t="s">
        <v>36</v>
      </c>
      <c r="N16811" t="str">
        <f>IF(AND(PESQUISA!$B$3&lt;&gt;"",OR(PESQUISA!$B$4="TODAS",B16811=PESQUISA!$B$4),ISNUMBER(SEARCH(PESQUISA!$B$3,D16811))),ROW()-1,"")</f>
        <v/>
      </c>
    </row>
    <row r="16812" spans="1:14" x14ac:dyDescent="0.3">
      <c r="A16812" t="s">
        <v>50620</v>
      </c>
      <c r="B16812" t="s">
        <v>46460</v>
      </c>
      <c r="C16812" t="s">
        <v>50621</v>
      </c>
      <c r="D16812" t="s">
        <v>50622</v>
      </c>
      <c r="E16812" t="s">
        <v>60</v>
      </c>
      <c r="F16812" s="7">
        <v>131.75</v>
      </c>
      <c r="G16812" t="s">
        <v>46464</v>
      </c>
      <c r="H16812" t="s">
        <v>46465</v>
      </c>
      <c r="I16812" t="s">
        <v>46466</v>
      </c>
      <c r="J16812" s="7">
        <v>98.97</v>
      </c>
      <c r="K16812" s="7">
        <v>32.78</v>
      </c>
      <c r="M16812" t="s">
        <v>36</v>
      </c>
      <c r="N16812" t="str">
        <f>IF(AND(PESQUISA!$B$3&lt;&gt;"",OR(PESQUISA!$B$4="TODAS",B16812=PESQUISA!$B$4),ISNUMBER(SEARCH(PESQUISA!$B$3,D16812))),ROW()-1,"")</f>
        <v/>
      </c>
    </row>
    <row r="16813" spans="1:14" x14ac:dyDescent="0.3">
      <c r="A16813" t="s">
        <v>50623</v>
      </c>
      <c r="B16813" t="s">
        <v>46460</v>
      </c>
      <c r="C16813" t="s">
        <v>50624</v>
      </c>
      <c r="D16813" t="s">
        <v>50625</v>
      </c>
      <c r="E16813" t="s">
        <v>46544</v>
      </c>
      <c r="F16813" s="7">
        <v>157.65</v>
      </c>
      <c r="G16813" t="s">
        <v>46464</v>
      </c>
      <c r="H16813" t="s">
        <v>46465</v>
      </c>
      <c r="I16813" t="s">
        <v>46466</v>
      </c>
      <c r="J16813" s="7">
        <v>87.35</v>
      </c>
      <c r="K16813" s="7">
        <v>70.3</v>
      </c>
      <c r="M16813" t="s">
        <v>36</v>
      </c>
      <c r="N16813" t="str">
        <f>IF(AND(PESQUISA!$B$3&lt;&gt;"",OR(PESQUISA!$B$4="TODAS",B16813=PESQUISA!$B$4),ISNUMBER(SEARCH(PESQUISA!$B$3,D16813))),ROW()-1,"")</f>
        <v/>
      </c>
    </row>
    <row r="16814" spans="1:14" x14ac:dyDescent="0.3">
      <c r="A16814" t="s">
        <v>50626</v>
      </c>
      <c r="B16814" t="s">
        <v>46460</v>
      </c>
      <c r="C16814" t="s">
        <v>50627</v>
      </c>
      <c r="D16814" t="s">
        <v>50628</v>
      </c>
      <c r="E16814" t="s">
        <v>46544</v>
      </c>
      <c r="F16814" s="7">
        <v>305.63</v>
      </c>
      <c r="G16814" t="s">
        <v>46464</v>
      </c>
      <c r="H16814" t="s">
        <v>46465</v>
      </c>
      <c r="I16814" t="s">
        <v>46466</v>
      </c>
      <c r="J16814" s="7">
        <v>189.67</v>
      </c>
      <c r="K16814" s="7">
        <v>115.96</v>
      </c>
      <c r="M16814" t="s">
        <v>36</v>
      </c>
      <c r="N16814" t="str">
        <f>IF(AND(PESQUISA!$B$3&lt;&gt;"",OR(PESQUISA!$B$4="TODAS",B16814=PESQUISA!$B$4),ISNUMBER(SEARCH(PESQUISA!$B$3,D16814))),ROW()-1,"")</f>
        <v/>
      </c>
    </row>
    <row r="16815" spans="1:14" x14ac:dyDescent="0.3">
      <c r="A16815" t="s">
        <v>50629</v>
      </c>
      <c r="B16815" t="s">
        <v>46460</v>
      </c>
      <c r="C16815" t="s">
        <v>50630</v>
      </c>
      <c r="D16815" t="s">
        <v>50631</v>
      </c>
      <c r="E16815" t="s">
        <v>46544</v>
      </c>
      <c r="F16815" s="7">
        <v>231.97</v>
      </c>
      <c r="G16815" t="s">
        <v>46464</v>
      </c>
      <c r="H16815" t="s">
        <v>46465</v>
      </c>
      <c r="I16815" t="s">
        <v>46466</v>
      </c>
      <c r="J16815" s="7">
        <v>140.55000000000001</v>
      </c>
      <c r="K16815" s="7">
        <v>91.42</v>
      </c>
      <c r="M16815" t="s">
        <v>36</v>
      </c>
      <c r="N16815" t="str">
        <f>IF(AND(PESQUISA!$B$3&lt;&gt;"",OR(PESQUISA!$B$4="TODAS",B16815=PESQUISA!$B$4),ISNUMBER(SEARCH(PESQUISA!$B$3,D16815))),ROW()-1,"")</f>
        <v/>
      </c>
    </row>
    <row r="16816" spans="1:14" x14ac:dyDescent="0.3">
      <c r="A16816" t="s">
        <v>50632</v>
      </c>
      <c r="B16816" t="s">
        <v>46460</v>
      </c>
      <c r="C16816" t="s">
        <v>50633</v>
      </c>
      <c r="D16816" t="s">
        <v>50634</v>
      </c>
      <c r="E16816" t="s">
        <v>46544</v>
      </c>
      <c r="F16816" s="7">
        <v>74.7</v>
      </c>
      <c r="G16816" t="s">
        <v>46464</v>
      </c>
      <c r="H16816" t="s">
        <v>46465</v>
      </c>
      <c r="I16816" t="s">
        <v>46466</v>
      </c>
      <c r="J16816" s="7">
        <v>43.45</v>
      </c>
      <c r="K16816" s="7">
        <v>31.25</v>
      </c>
      <c r="M16816" t="s">
        <v>36</v>
      </c>
      <c r="N16816" t="str">
        <f>IF(AND(PESQUISA!$B$3&lt;&gt;"",OR(PESQUISA!$B$4="TODAS",B16816=PESQUISA!$B$4),ISNUMBER(SEARCH(PESQUISA!$B$3,D16816))),ROW()-1,"")</f>
        <v/>
      </c>
    </row>
    <row r="16817" spans="1:14" x14ac:dyDescent="0.3">
      <c r="A16817" t="s">
        <v>50635</v>
      </c>
      <c r="B16817" t="s">
        <v>46460</v>
      </c>
      <c r="C16817" t="s">
        <v>50636</v>
      </c>
      <c r="D16817" t="s">
        <v>50637</v>
      </c>
      <c r="E16817" t="s">
        <v>46544</v>
      </c>
      <c r="F16817" s="7">
        <v>69.08</v>
      </c>
      <c r="G16817" t="s">
        <v>46464</v>
      </c>
      <c r="H16817" t="s">
        <v>46465</v>
      </c>
      <c r="I16817" t="s">
        <v>46466</v>
      </c>
      <c r="J16817" s="7">
        <v>40.68</v>
      </c>
      <c r="K16817" s="7">
        <v>28.4</v>
      </c>
      <c r="M16817" t="s">
        <v>36</v>
      </c>
      <c r="N16817" t="str">
        <f>IF(AND(PESQUISA!$B$3&lt;&gt;"",OR(PESQUISA!$B$4="TODAS",B16817=PESQUISA!$B$4),ISNUMBER(SEARCH(PESQUISA!$B$3,D16817))),ROW()-1,"")</f>
        <v/>
      </c>
    </row>
    <row r="16818" spans="1:14" x14ac:dyDescent="0.3">
      <c r="A16818" t="s">
        <v>50638</v>
      </c>
      <c r="B16818" t="s">
        <v>46460</v>
      </c>
      <c r="C16818" t="s">
        <v>50639</v>
      </c>
      <c r="D16818" t="s">
        <v>50640</v>
      </c>
      <c r="E16818" t="s">
        <v>46544</v>
      </c>
      <c r="F16818" s="7">
        <v>40.97</v>
      </c>
      <c r="G16818" t="s">
        <v>46464</v>
      </c>
      <c r="H16818" t="s">
        <v>46465</v>
      </c>
      <c r="I16818" t="s">
        <v>46466</v>
      </c>
      <c r="J16818" s="7">
        <v>26.23</v>
      </c>
      <c r="K16818" s="7">
        <v>14.74</v>
      </c>
      <c r="M16818" t="s">
        <v>36</v>
      </c>
      <c r="N16818" t="str">
        <f>IF(AND(PESQUISA!$B$3&lt;&gt;"",OR(PESQUISA!$B$4="TODAS",B16818=PESQUISA!$B$4),ISNUMBER(SEARCH(PESQUISA!$B$3,D16818))),ROW()-1,"")</f>
        <v/>
      </c>
    </row>
    <row r="16819" spans="1:14" x14ac:dyDescent="0.3">
      <c r="A16819" t="s">
        <v>50641</v>
      </c>
      <c r="B16819" t="s">
        <v>46460</v>
      </c>
      <c r="C16819" t="s">
        <v>50642</v>
      </c>
      <c r="D16819" t="s">
        <v>50643</v>
      </c>
      <c r="E16819" t="s">
        <v>46544</v>
      </c>
      <c r="F16819" s="7">
        <v>42.76</v>
      </c>
      <c r="G16819" t="s">
        <v>46464</v>
      </c>
      <c r="H16819" t="s">
        <v>46465</v>
      </c>
      <c r="I16819" t="s">
        <v>46466</v>
      </c>
      <c r="J16819" s="7">
        <v>26.37</v>
      </c>
      <c r="K16819" s="7">
        <v>16.39</v>
      </c>
      <c r="M16819" t="s">
        <v>36</v>
      </c>
      <c r="N16819" t="str">
        <f>IF(AND(PESQUISA!$B$3&lt;&gt;"",OR(PESQUISA!$B$4="TODAS",B16819=PESQUISA!$B$4),ISNUMBER(SEARCH(PESQUISA!$B$3,D16819))),ROW()-1,"")</f>
        <v/>
      </c>
    </row>
    <row r="16820" spans="1:14" x14ac:dyDescent="0.3">
      <c r="A16820" t="s">
        <v>50644</v>
      </c>
      <c r="B16820" t="s">
        <v>46460</v>
      </c>
      <c r="C16820" t="s">
        <v>50645</v>
      </c>
      <c r="D16820" t="s">
        <v>50646</v>
      </c>
      <c r="E16820" t="s">
        <v>46544</v>
      </c>
      <c r="F16820" s="7">
        <v>54.19</v>
      </c>
      <c r="G16820" t="s">
        <v>46464</v>
      </c>
      <c r="H16820" t="s">
        <v>46465</v>
      </c>
      <c r="I16820" t="s">
        <v>46466</v>
      </c>
      <c r="J16820" s="7">
        <v>36.17</v>
      </c>
      <c r="K16820" s="7">
        <v>18.02</v>
      </c>
      <c r="M16820" t="s">
        <v>36</v>
      </c>
      <c r="N16820" t="str">
        <f>IF(AND(PESQUISA!$B$3&lt;&gt;"",OR(PESQUISA!$B$4="TODAS",B16820=PESQUISA!$B$4),ISNUMBER(SEARCH(PESQUISA!$B$3,D16820))),ROW()-1,"")</f>
        <v/>
      </c>
    </row>
    <row r="16821" spans="1:14" x14ac:dyDescent="0.3">
      <c r="A16821" t="s">
        <v>50647</v>
      </c>
      <c r="B16821" t="s">
        <v>46460</v>
      </c>
      <c r="C16821" t="s">
        <v>50648</v>
      </c>
      <c r="D16821" t="s">
        <v>50649</v>
      </c>
      <c r="E16821" t="s">
        <v>46544</v>
      </c>
      <c r="F16821" s="7">
        <v>76.760000000000005</v>
      </c>
      <c r="G16821" t="s">
        <v>46464</v>
      </c>
      <c r="H16821" t="s">
        <v>46465</v>
      </c>
      <c r="I16821" t="s">
        <v>46466</v>
      </c>
      <c r="J16821" s="7">
        <v>49.45</v>
      </c>
      <c r="K16821" s="7">
        <v>27.31</v>
      </c>
      <c r="M16821" t="s">
        <v>36</v>
      </c>
      <c r="N16821" t="str">
        <f>IF(AND(PESQUISA!$B$3&lt;&gt;"",OR(PESQUISA!$B$4="TODAS",B16821=PESQUISA!$B$4),ISNUMBER(SEARCH(PESQUISA!$B$3,D16821))),ROW()-1,"")</f>
        <v/>
      </c>
    </row>
    <row r="16822" spans="1:14" x14ac:dyDescent="0.3">
      <c r="A16822" t="s">
        <v>50650</v>
      </c>
      <c r="B16822" t="s">
        <v>46460</v>
      </c>
      <c r="C16822" t="s">
        <v>50651</v>
      </c>
      <c r="D16822" t="s">
        <v>50652</v>
      </c>
      <c r="E16822" t="s">
        <v>46544</v>
      </c>
      <c r="F16822" s="7">
        <v>86.46</v>
      </c>
      <c r="G16822" t="s">
        <v>46464</v>
      </c>
      <c r="H16822" t="s">
        <v>46465</v>
      </c>
      <c r="I16822" t="s">
        <v>46466</v>
      </c>
      <c r="J16822" s="7">
        <v>52.59</v>
      </c>
      <c r="K16822" s="7">
        <v>33.869999999999997</v>
      </c>
      <c r="M16822" t="s">
        <v>36</v>
      </c>
      <c r="N16822" t="str">
        <f>IF(AND(PESQUISA!$B$3&lt;&gt;"",OR(PESQUISA!$B$4="TODAS",B16822=PESQUISA!$B$4),ISNUMBER(SEARCH(PESQUISA!$B$3,D16822))),ROW()-1,"")</f>
        <v/>
      </c>
    </row>
    <row r="16823" spans="1:14" x14ac:dyDescent="0.3">
      <c r="A16823" t="s">
        <v>50653</v>
      </c>
      <c r="B16823" t="s">
        <v>46460</v>
      </c>
      <c r="C16823" t="s">
        <v>50654</v>
      </c>
      <c r="D16823" t="s">
        <v>50655</v>
      </c>
      <c r="E16823" t="s">
        <v>46544</v>
      </c>
      <c r="F16823" s="7">
        <v>104.27</v>
      </c>
      <c r="G16823" t="s">
        <v>46464</v>
      </c>
      <c r="H16823" t="s">
        <v>46465</v>
      </c>
      <c r="I16823" t="s">
        <v>46466</v>
      </c>
      <c r="J16823" s="7">
        <v>63.85</v>
      </c>
      <c r="K16823" s="7">
        <v>40.42</v>
      </c>
      <c r="M16823" t="s">
        <v>36</v>
      </c>
      <c r="N16823" t="str">
        <f>IF(AND(PESQUISA!$B$3&lt;&gt;"",OR(PESQUISA!$B$4="TODAS",B16823=PESQUISA!$B$4),ISNUMBER(SEARCH(PESQUISA!$B$3,D16823))),ROW()-1,"")</f>
        <v/>
      </c>
    </row>
    <row r="16824" spans="1:14" x14ac:dyDescent="0.3">
      <c r="A16824" t="s">
        <v>50656</v>
      </c>
      <c r="B16824" t="s">
        <v>46460</v>
      </c>
      <c r="C16824" t="s">
        <v>50657</v>
      </c>
      <c r="D16824" t="s">
        <v>50658</v>
      </c>
      <c r="E16824" t="s">
        <v>46544</v>
      </c>
      <c r="F16824" s="7">
        <v>149.81</v>
      </c>
      <c r="G16824" t="s">
        <v>46464</v>
      </c>
      <c r="H16824" t="s">
        <v>46465</v>
      </c>
      <c r="I16824" t="s">
        <v>46466</v>
      </c>
      <c r="J16824" s="7">
        <v>104.46</v>
      </c>
      <c r="K16824" s="7">
        <v>45.35</v>
      </c>
      <c r="M16824" t="s">
        <v>36</v>
      </c>
      <c r="N16824" t="str">
        <f>IF(AND(PESQUISA!$B$3&lt;&gt;"",OR(PESQUISA!$B$4="TODAS",B16824=PESQUISA!$B$4),ISNUMBER(SEARCH(PESQUISA!$B$3,D16824))),ROW()-1,"")</f>
        <v/>
      </c>
    </row>
    <row r="16825" spans="1:14" x14ac:dyDescent="0.3">
      <c r="A16825" t="s">
        <v>50659</v>
      </c>
      <c r="B16825" t="s">
        <v>46460</v>
      </c>
      <c r="C16825" t="s">
        <v>50660</v>
      </c>
      <c r="D16825" t="s">
        <v>50661</v>
      </c>
      <c r="E16825" t="s">
        <v>46544</v>
      </c>
      <c r="F16825" s="7">
        <v>186.78</v>
      </c>
      <c r="G16825" t="s">
        <v>46464</v>
      </c>
      <c r="H16825" t="s">
        <v>46465</v>
      </c>
      <c r="I16825" t="s">
        <v>46466</v>
      </c>
      <c r="J16825" s="7">
        <v>133.79</v>
      </c>
      <c r="K16825" s="7">
        <v>52.99</v>
      </c>
      <c r="M16825" t="s">
        <v>36</v>
      </c>
      <c r="N16825" t="str">
        <f>IF(AND(PESQUISA!$B$3&lt;&gt;"",OR(PESQUISA!$B$4="TODAS",B16825=PESQUISA!$B$4),ISNUMBER(SEARCH(PESQUISA!$B$3,D16825))),ROW()-1,"")</f>
        <v/>
      </c>
    </row>
    <row r="16826" spans="1:14" x14ac:dyDescent="0.3">
      <c r="A16826" t="s">
        <v>50662</v>
      </c>
      <c r="B16826" t="s">
        <v>46460</v>
      </c>
      <c r="C16826" t="s">
        <v>50663</v>
      </c>
      <c r="D16826" t="s">
        <v>50664</v>
      </c>
      <c r="E16826" t="s">
        <v>46544</v>
      </c>
      <c r="F16826" s="7">
        <v>233.46</v>
      </c>
      <c r="G16826" t="s">
        <v>46464</v>
      </c>
      <c r="H16826" t="s">
        <v>46465</v>
      </c>
      <c r="I16826" t="s">
        <v>46466</v>
      </c>
      <c r="J16826" s="7">
        <v>172.82</v>
      </c>
      <c r="K16826" s="7">
        <v>60.64</v>
      </c>
      <c r="M16826" t="s">
        <v>36</v>
      </c>
      <c r="N16826" t="str">
        <f>IF(AND(PESQUISA!$B$3&lt;&gt;"",OR(PESQUISA!$B$4="TODAS",B16826=PESQUISA!$B$4),ISNUMBER(SEARCH(PESQUISA!$B$3,D16826))),ROW()-1,"")</f>
        <v/>
      </c>
    </row>
    <row r="16827" spans="1:14" x14ac:dyDescent="0.3">
      <c r="A16827" t="s">
        <v>50665</v>
      </c>
      <c r="B16827" t="s">
        <v>46460</v>
      </c>
      <c r="C16827" t="s">
        <v>50666</v>
      </c>
      <c r="D16827" t="s">
        <v>50667</v>
      </c>
      <c r="E16827" t="s">
        <v>46488</v>
      </c>
      <c r="F16827" s="7">
        <v>643.98</v>
      </c>
      <c r="G16827" t="s">
        <v>46464</v>
      </c>
      <c r="H16827" t="s">
        <v>46465</v>
      </c>
      <c r="I16827" t="s">
        <v>46466</v>
      </c>
      <c r="J16827" s="7">
        <v>620.48</v>
      </c>
      <c r="K16827" s="7">
        <v>23.5</v>
      </c>
      <c r="M16827" t="s">
        <v>36</v>
      </c>
      <c r="N16827" t="str">
        <f>IF(AND(PESQUISA!$B$3&lt;&gt;"",OR(PESQUISA!$B$4="TODAS",B16827=PESQUISA!$B$4),ISNUMBER(SEARCH(PESQUISA!$B$3,D16827))),ROW()-1,"")</f>
        <v/>
      </c>
    </row>
    <row r="16828" spans="1:14" x14ac:dyDescent="0.3">
      <c r="A16828" t="s">
        <v>50668</v>
      </c>
      <c r="B16828" t="s">
        <v>46460</v>
      </c>
      <c r="C16828" t="s">
        <v>50669</v>
      </c>
      <c r="D16828" t="s">
        <v>50670</v>
      </c>
      <c r="E16828" t="s">
        <v>46488</v>
      </c>
      <c r="F16828" s="7">
        <v>225.76</v>
      </c>
      <c r="G16828" t="s">
        <v>46464</v>
      </c>
      <c r="H16828" t="s">
        <v>46465</v>
      </c>
      <c r="I16828" t="s">
        <v>46466</v>
      </c>
      <c r="J16828" s="7">
        <v>202.26</v>
      </c>
      <c r="K16828" s="7">
        <v>23.5</v>
      </c>
      <c r="M16828" t="s">
        <v>36</v>
      </c>
      <c r="N16828" t="str">
        <f>IF(AND(PESQUISA!$B$3&lt;&gt;"",OR(PESQUISA!$B$4="TODAS",B16828=PESQUISA!$B$4),ISNUMBER(SEARCH(PESQUISA!$B$3,D16828))),ROW()-1,"")</f>
        <v/>
      </c>
    </row>
    <row r="16829" spans="1:14" x14ac:dyDescent="0.3">
      <c r="A16829" t="s">
        <v>50671</v>
      </c>
      <c r="B16829" t="s">
        <v>46460</v>
      </c>
      <c r="C16829" t="s">
        <v>50672</v>
      </c>
      <c r="D16829" t="s">
        <v>50673</v>
      </c>
      <c r="E16829" t="s">
        <v>46488</v>
      </c>
      <c r="F16829" s="7">
        <v>224.58</v>
      </c>
      <c r="G16829" t="s">
        <v>46464</v>
      </c>
      <c r="H16829" t="s">
        <v>46465</v>
      </c>
      <c r="I16829" t="s">
        <v>46466</v>
      </c>
      <c r="J16829" s="7">
        <v>201.08</v>
      </c>
      <c r="K16829" s="7">
        <v>23.5</v>
      </c>
      <c r="M16829" t="s">
        <v>36</v>
      </c>
      <c r="N16829" t="str">
        <f>IF(AND(PESQUISA!$B$3&lt;&gt;"",OR(PESQUISA!$B$4="TODAS",B16829=PESQUISA!$B$4),ISNUMBER(SEARCH(PESQUISA!$B$3,D16829))),ROW()-1,"")</f>
        <v/>
      </c>
    </row>
    <row r="16830" spans="1:14" x14ac:dyDescent="0.3">
      <c r="A16830" t="s">
        <v>50674</v>
      </c>
      <c r="B16830" t="s">
        <v>46460</v>
      </c>
      <c r="C16830" t="s">
        <v>50675</v>
      </c>
      <c r="D16830" t="s">
        <v>50676</v>
      </c>
      <c r="E16830" t="s">
        <v>46626</v>
      </c>
      <c r="F16830" s="7">
        <v>245.3</v>
      </c>
      <c r="G16830" t="s">
        <v>46464</v>
      </c>
      <c r="H16830" t="s">
        <v>46465</v>
      </c>
      <c r="I16830" t="s">
        <v>46466</v>
      </c>
      <c r="J16830" s="7">
        <v>221.8</v>
      </c>
      <c r="K16830" s="7">
        <v>23.5</v>
      </c>
      <c r="M16830" t="s">
        <v>36</v>
      </c>
      <c r="N16830" t="str">
        <f>IF(AND(PESQUISA!$B$3&lt;&gt;"",OR(PESQUISA!$B$4="TODAS",B16830=PESQUISA!$B$4),ISNUMBER(SEARCH(PESQUISA!$B$3,D16830))),ROW()-1,"")</f>
        <v/>
      </c>
    </row>
    <row r="16831" spans="1:14" x14ac:dyDescent="0.3">
      <c r="A16831" t="s">
        <v>50677</v>
      </c>
      <c r="B16831" t="s">
        <v>46460</v>
      </c>
      <c r="C16831" t="s">
        <v>50678</v>
      </c>
      <c r="D16831" t="s">
        <v>50679</v>
      </c>
      <c r="E16831" t="s">
        <v>46488</v>
      </c>
      <c r="F16831" s="7">
        <v>679.96</v>
      </c>
      <c r="G16831" t="s">
        <v>46464</v>
      </c>
      <c r="H16831" t="s">
        <v>46465</v>
      </c>
      <c r="I16831" t="s">
        <v>46466</v>
      </c>
      <c r="J16831" s="7">
        <v>395.76</v>
      </c>
      <c r="K16831" s="7">
        <v>284.2</v>
      </c>
      <c r="M16831" t="s">
        <v>36</v>
      </c>
      <c r="N16831" t="str">
        <f>IF(AND(PESQUISA!$B$3&lt;&gt;"",OR(PESQUISA!$B$4="TODAS",B16831=PESQUISA!$B$4),ISNUMBER(SEARCH(PESQUISA!$B$3,D16831))),ROW()-1,"")</f>
        <v/>
      </c>
    </row>
    <row r="16832" spans="1:14" x14ac:dyDescent="0.3">
      <c r="A16832" t="s">
        <v>50680</v>
      </c>
      <c r="B16832" t="s">
        <v>46460</v>
      </c>
      <c r="C16832" t="s">
        <v>50681</v>
      </c>
      <c r="D16832" t="s">
        <v>50682</v>
      </c>
      <c r="E16832" t="s">
        <v>46488</v>
      </c>
      <c r="F16832" s="7">
        <v>728.68</v>
      </c>
      <c r="G16832" t="s">
        <v>46464</v>
      </c>
      <c r="H16832" t="s">
        <v>46465</v>
      </c>
      <c r="I16832" t="s">
        <v>46466</v>
      </c>
      <c r="J16832" s="7">
        <v>457.85</v>
      </c>
      <c r="K16832" s="7">
        <v>270.83</v>
      </c>
      <c r="M16832" t="s">
        <v>36</v>
      </c>
      <c r="N16832" t="str">
        <f>IF(AND(PESQUISA!$B$3&lt;&gt;"",OR(PESQUISA!$B$4="TODAS",B16832=PESQUISA!$B$4),ISNUMBER(SEARCH(PESQUISA!$B$3,D16832))),ROW()-1,"")</f>
        <v/>
      </c>
    </row>
    <row r="16833" spans="1:14" x14ac:dyDescent="0.3">
      <c r="A16833" t="s">
        <v>50683</v>
      </c>
      <c r="B16833" t="s">
        <v>46460</v>
      </c>
      <c r="C16833" t="s">
        <v>50684</v>
      </c>
      <c r="D16833" t="s">
        <v>50685</v>
      </c>
      <c r="E16833" t="s">
        <v>46488</v>
      </c>
      <c r="F16833" s="7">
        <v>557.21</v>
      </c>
      <c r="G16833" t="s">
        <v>46464</v>
      </c>
      <c r="H16833" t="s">
        <v>46465</v>
      </c>
      <c r="I16833" t="s">
        <v>46466</v>
      </c>
      <c r="J16833" s="7">
        <v>393.62</v>
      </c>
      <c r="K16833" s="7">
        <v>163.59</v>
      </c>
      <c r="M16833" t="s">
        <v>36</v>
      </c>
      <c r="N16833" t="str">
        <f>IF(AND(PESQUISA!$B$3&lt;&gt;"",OR(PESQUISA!$B$4="TODAS",B16833=PESQUISA!$B$4),ISNUMBER(SEARCH(PESQUISA!$B$3,D16833))),ROW()-1,"")</f>
        <v/>
      </c>
    </row>
    <row r="16834" spans="1:14" x14ac:dyDescent="0.3">
      <c r="A16834" t="s">
        <v>50686</v>
      </c>
      <c r="B16834" t="s">
        <v>46460</v>
      </c>
      <c r="C16834" t="s">
        <v>50687</v>
      </c>
      <c r="D16834" t="s">
        <v>50688</v>
      </c>
      <c r="E16834" t="s">
        <v>35827</v>
      </c>
      <c r="F16834" s="7">
        <v>372.54</v>
      </c>
      <c r="G16834" t="s">
        <v>46464</v>
      </c>
      <c r="H16834" t="s">
        <v>46465</v>
      </c>
      <c r="I16834" t="s">
        <v>46466</v>
      </c>
      <c r="J16834" s="7">
        <v>361.62</v>
      </c>
      <c r="K16834" s="7">
        <v>10.92</v>
      </c>
      <c r="M16834" t="s">
        <v>36</v>
      </c>
      <c r="N16834" t="str">
        <f>IF(AND(PESQUISA!$B$3&lt;&gt;"",OR(PESQUISA!$B$4="TODAS",B16834=PESQUISA!$B$4),ISNUMBER(SEARCH(PESQUISA!$B$3,D16834))),ROW()-1,"")</f>
        <v/>
      </c>
    </row>
    <row r="16835" spans="1:14" x14ac:dyDescent="0.3">
      <c r="A16835" t="s">
        <v>50689</v>
      </c>
      <c r="B16835" t="s">
        <v>46460</v>
      </c>
      <c r="C16835" t="s">
        <v>50690</v>
      </c>
      <c r="D16835" t="s">
        <v>50691</v>
      </c>
      <c r="E16835" t="s">
        <v>35827</v>
      </c>
      <c r="F16835" s="7">
        <v>457.75</v>
      </c>
      <c r="G16835" t="s">
        <v>46464</v>
      </c>
      <c r="H16835" t="s">
        <v>46465</v>
      </c>
      <c r="I16835" t="s">
        <v>46466</v>
      </c>
      <c r="J16835" s="7">
        <v>446.83</v>
      </c>
      <c r="K16835" s="7">
        <v>10.92</v>
      </c>
      <c r="M16835" t="s">
        <v>36</v>
      </c>
      <c r="N16835" t="str">
        <f>IF(AND(PESQUISA!$B$3&lt;&gt;"",OR(PESQUISA!$B$4="TODAS",B16835=PESQUISA!$B$4),ISNUMBER(SEARCH(PESQUISA!$B$3,D16835))),ROW()-1,"")</f>
        <v/>
      </c>
    </row>
    <row r="16836" spans="1:14" x14ac:dyDescent="0.3">
      <c r="A16836" t="s">
        <v>50692</v>
      </c>
      <c r="B16836" t="s">
        <v>46460</v>
      </c>
      <c r="C16836" t="s">
        <v>50693</v>
      </c>
      <c r="D16836" t="s">
        <v>50694</v>
      </c>
      <c r="E16836" t="s">
        <v>35827</v>
      </c>
      <c r="F16836" s="7">
        <v>601.78</v>
      </c>
      <c r="G16836" t="s">
        <v>46464</v>
      </c>
      <c r="H16836" t="s">
        <v>46465</v>
      </c>
      <c r="I16836" t="s">
        <v>46466</v>
      </c>
      <c r="J16836" s="7">
        <v>590.86</v>
      </c>
      <c r="K16836" s="7">
        <v>10.92</v>
      </c>
      <c r="M16836" t="s">
        <v>36</v>
      </c>
      <c r="N16836" t="str">
        <f>IF(AND(PESQUISA!$B$3&lt;&gt;"",OR(PESQUISA!$B$4="TODAS",B16836=PESQUISA!$B$4),ISNUMBER(SEARCH(PESQUISA!$B$3,D16836))),ROW()-1,"")</f>
        <v/>
      </c>
    </row>
    <row r="16837" spans="1:14" x14ac:dyDescent="0.3">
      <c r="A16837" t="s">
        <v>50695</v>
      </c>
      <c r="B16837" t="s">
        <v>46460</v>
      </c>
      <c r="C16837" t="s">
        <v>50696</v>
      </c>
      <c r="D16837" t="s">
        <v>50697</v>
      </c>
      <c r="E16837" t="s">
        <v>46488</v>
      </c>
      <c r="F16837" s="7">
        <v>151.82</v>
      </c>
      <c r="G16837" t="s">
        <v>46464</v>
      </c>
      <c r="H16837" t="s">
        <v>46465</v>
      </c>
      <c r="I16837" t="s">
        <v>46466</v>
      </c>
      <c r="J16837" s="7">
        <v>147.27000000000001</v>
      </c>
      <c r="K16837" s="7">
        <v>4.55</v>
      </c>
      <c r="M16837" t="s">
        <v>36</v>
      </c>
      <c r="N16837" t="str">
        <f>IF(AND(PESQUISA!$B$3&lt;&gt;"",OR(PESQUISA!$B$4="TODAS",B16837=PESQUISA!$B$4),ISNUMBER(SEARCH(PESQUISA!$B$3,D16837))),ROW()-1,"")</f>
        <v/>
      </c>
    </row>
    <row r="16838" spans="1:14" x14ac:dyDescent="0.3">
      <c r="A16838" t="s">
        <v>50698</v>
      </c>
      <c r="B16838" t="s">
        <v>46460</v>
      </c>
      <c r="C16838" t="s">
        <v>50699</v>
      </c>
      <c r="D16838" t="s">
        <v>50700</v>
      </c>
      <c r="E16838" t="s">
        <v>46488</v>
      </c>
      <c r="F16838" s="7">
        <v>67.42</v>
      </c>
      <c r="G16838" t="s">
        <v>46464</v>
      </c>
      <c r="H16838" t="s">
        <v>46465</v>
      </c>
      <c r="I16838" t="s">
        <v>46466</v>
      </c>
      <c r="J16838" s="7">
        <v>59.23</v>
      </c>
      <c r="K16838" s="7">
        <v>8.19</v>
      </c>
      <c r="M16838" t="s">
        <v>36</v>
      </c>
      <c r="N16838" t="str">
        <f>IF(AND(PESQUISA!$B$3&lt;&gt;"",OR(PESQUISA!$B$4="TODAS",B16838=PESQUISA!$B$4),ISNUMBER(SEARCH(PESQUISA!$B$3,D16838))),ROW()-1,"")</f>
        <v/>
      </c>
    </row>
    <row r="16839" spans="1:14" x14ac:dyDescent="0.3">
      <c r="A16839" t="s">
        <v>50701</v>
      </c>
      <c r="B16839" t="s">
        <v>46460</v>
      </c>
      <c r="C16839" t="s">
        <v>50702</v>
      </c>
      <c r="D16839" t="s">
        <v>50703</v>
      </c>
      <c r="E16839" t="s">
        <v>46488</v>
      </c>
      <c r="F16839" s="7">
        <v>225.53</v>
      </c>
      <c r="G16839" t="s">
        <v>46464</v>
      </c>
      <c r="H16839" t="s">
        <v>46465</v>
      </c>
      <c r="I16839" t="s">
        <v>46466</v>
      </c>
      <c r="J16839" s="7">
        <v>198.22</v>
      </c>
      <c r="K16839" s="7">
        <v>27.31</v>
      </c>
      <c r="M16839" t="s">
        <v>36</v>
      </c>
      <c r="N16839" t="str">
        <f>IF(AND(PESQUISA!$B$3&lt;&gt;"",OR(PESQUISA!$B$4="TODAS",B16839=PESQUISA!$B$4),ISNUMBER(SEARCH(PESQUISA!$B$3,D16839))),ROW()-1,"")</f>
        <v/>
      </c>
    </row>
    <row r="16840" spans="1:14" x14ac:dyDescent="0.3">
      <c r="A16840" t="s">
        <v>50704</v>
      </c>
      <c r="B16840" t="s">
        <v>46460</v>
      </c>
      <c r="C16840" t="s">
        <v>50705</v>
      </c>
      <c r="D16840" t="s">
        <v>50706</v>
      </c>
      <c r="E16840" t="s">
        <v>46488</v>
      </c>
      <c r="F16840" s="7">
        <v>113.19</v>
      </c>
      <c r="G16840" t="s">
        <v>46464</v>
      </c>
      <c r="H16840" t="s">
        <v>46465</v>
      </c>
      <c r="I16840" t="s">
        <v>46466</v>
      </c>
      <c r="J16840" s="7">
        <v>105</v>
      </c>
      <c r="K16840" s="7">
        <v>8.19</v>
      </c>
      <c r="M16840" t="s">
        <v>36</v>
      </c>
      <c r="N16840" t="str">
        <f>IF(AND(PESQUISA!$B$3&lt;&gt;"",OR(PESQUISA!$B$4="TODAS",B16840=PESQUISA!$B$4),ISNUMBER(SEARCH(PESQUISA!$B$3,D16840))),ROW()-1,"")</f>
        <v/>
      </c>
    </row>
    <row r="16841" spans="1:14" x14ac:dyDescent="0.3">
      <c r="A16841" t="s">
        <v>50707</v>
      </c>
      <c r="B16841" t="s">
        <v>46460</v>
      </c>
      <c r="C16841" t="s">
        <v>50708</v>
      </c>
      <c r="D16841" t="s">
        <v>50709</v>
      </c>
      <c r="E16841" t="s">
        <v>46488</v>
      </c>
      <c r="F16841" s="7">
        <v>273.55</v>
      </c>
      <c r="G16841" t="s">
        <v>46464</v>
      </c>
      <c r="H16841" t="s">
        <v>46465</v>
      </c>
      <c r="I16841" t="s">
        <v>46466</v>
      </c>
      <c r="J16841" s="7">
        <v>238.04</v>
      </c>
      <c r="K16841" s="7">
        <v>35.51</v>
      </c>
      <c r="M16841" t="s">
        <v>36</v>
      </c>
      <c r="N16841" t="str">
        <f>IF(AND(PESQUISA!$B$3&lt;&gt;"",OR(PESQUISA!$B$4="TODAS",B16841=PESQUISA!$B$4),ISNUMBER(SEARCH(PESQUISA!$B$3,D16841))),ROW()-1,"")</f>
        <v/>
      </c>
    </row>
    <row r="16842" spans="1:14" x14ac:dyDescent="0.3">
      <c r="A16842" t="s">
        <v>50710</v>
      </c>
      <c r="B16842" t="s">
        <v>46460</v>
      </c>
      <c r="C16842" t="s">
        <v>50711</v>
      </c>
      <c r="D16842" t="s">
        <v>50712</v>
      </c>
      <c r="E16842" t="s">
        <v>46488</v>
      </c>
      <c r="F16842" s="7">
        <v>146.07</v>
      </c>
      <c r="G16842" t="s">
        <v>46464</v>
      </c>
      <c r="H16842" t="s">
        <v>46465</v>
      </c>
      <c r="I16842" t="s">
        <v>46466</v>
      </c>
      <c r="J16842" s="7">
        <v>110.56</v>
      </c>
      <c r="K16842" s="7">
        <v>35.51</v>
      </c>
      <c r="M16842" t="s">
        <v>36</v>
      </c>
      <c r="N16842" t="str">
        <f>IF(AND(PESQUISA!$B$3&lt;&gt;"",OR(PESQUISA!$B$4="TODAS",B16842=PESQUISA!$B$4),ISNUMBER(SEARCH(PESQUISA!$B$3,D16842))),ROW()-1,"")</f>
        <v/>
      </c>
    </row>
    <row r="16843" spans="1:14" x14ac:dyDescent="0.3">
      <c r="A16843" t="s">
        <v>50713</v>
      </c>
      <c r="B16843" t="s">
        <v>46460</v>
      </c>
      <c r="C16843" t="s">
        <v>50714</v>
      </c>
      <c r="D16843" t="s">
        <v>50715</v>
      </c>
      <c r="E16843" t="s">
        <v>46488</v>
      </c>
      <c r="F16843" s="7">
        <v>199.33</v>
      </c>
      <c r="G16843" t="s">
        <v>46464</v>
      </c>
      <c r="H16843" t="s">
        <v>46465</v>
      </c>
      <c r="I16843" t="s">
        <v>46466</v>
      </c>
      <c r="J16843" s="7">
        <v>163.82</v>
      </c>
      <c r="K16843" s="7">
        <v>35.51</v>
      </c>
      <c r="M16843" t="s">
        <v>36</v>
      </c>
      <c r="N16843" t="str">
        <f>IF(AND(PESQUISA!$B$3&lt;&gt;"",OR(PESQUISA!$B$4="TODAS",B16843=PESQUISA!$B$4),ISNUMBER(SEARCH(PESQUISA!$B$3,D16843))),ROW()-1,"")</f>
        <v/>
      </c>
    </row>
    <row r="16844" spans="1:14" x14ac:dyDescent="0.3">
      <c r="A16844" t="s">
        <v>50716</v>
      </c>
      <c r="B16844" t="s">
        <v>46460</v>
      </c>
      <c r="C16844" t="s">
        <v>50717</v>
      </c>
      <c r="D16844" t="s">
        <v>50718</v>
      </c>
      <c r="E16844" t="s">
        <v>46626</v>
      </c>
      <c r="F16844" s="7">
        <v>175.01</v>
      </c>
      <c r="G16844" t="s">
        <v>46464</v>
      </c>
      <c r="H16844" t="s">
        <v>46465</v>
      </c>
      <c r="I16844" t="s">
        <v>46466</v>
      </c>
      <c r="J16844" s="7">
        <v>165.96</v>
      </c>
      <c r="K16844" s="7">
        <v>9.0500000000000007</v>
      </c>
      <c r="M16844" t="s">
        <v>36</v>
      </c>
      <c r="N16844" t="str">
        <f>IF(AND(PESQUISA!$B$3&lt;&gt;"",OR(PESQUISA!$B$4="TODAS",B16844=PESQUISA!$B$4),ISNUMBER(SEARCH(PESQUISA!$B$3,D16844))),ROW()-1,"")</f>
        <v/>
      </c>
    </row>
    <row r="16845" spans="1:14" x14ac:dyDescent="0.3">
      <c r="A16845" t="s">
        <v>50719</v>
      </c>
      <c r="B16845" t="s">
        <v>46460</v>
      </c>
      <c r="C16845" t="s">
        <v>50720</v>
      </c>
      <c r="D16845" t="s">
        <v>50721</v>
      </c>
      <c r="E16845" t="s">
        <v>46488</v>
      </c>
      <c r="F16845" s="7">
        <v>36.18</v>
      </c>
      <c r="G16845" t="s">
        <v>46464</v>
      </c>
      <c r="H16845" t="s">
        <v>46465</v>
      </c>
      <c r="I16845" t="s">
        <v>46466</v>
      </c>
      <c r="J16845" s="7">
        <v>27.99</v>
      </c>
      <c r="K16845" s="7">
        <v>8.19</v>
      </c>
      <c r="M16845" t="s">
        <v>36</v>
      </c>
      <c r="N16845" t="str">
        <f>IF(AND(PESQUISA!$B$3&lt;&gt;"",OR(PESQUISA!$B$4="TODAS",B16845=PESQUISA!$B$4),ISNUMBER(SEARCH(PESQUISA!$B$3,D16845))),ROW()-1,"")</f>
        <v/>
      </c>
    </row>
    <row r="16846" spans="1:14" x14ac:dyDescent="0.3">
      <c r="A16846" t="s">
        <v>50722</v>
      </c>
      <c r="B16846" t="s">
        <v>46460</v>
      </c>
      <c r="C16846" t="s">
        <v>50723</v>
      </c>
      <c r="D16846" t="s">
        <v>50724</v>
      </c>
      <c r="E16846" t="s">
        <v>46488</v>
      </c>
      <c r="F16846" s="7">
        <v>22.54</v>
      </c>
      <c r="G16846" t="s">
        <v>46464</v>
      </c>
      <c r="H16846" t="s">
        <v>46465</v>
      </c>
      <c r="I16846" t="s">
        <v>46466</v>
      </c>
      <c r="J16846" s="7">
        <v>11.62</v>
      </c>
      <c r="K16846" s="7">
        <v>10.92</v>
      </c>
      <c r="M16846" t="s">
        <v>36</v>
      </c>
      <c r="N16846" t="str">
        <f>IF(AND(PESQUISA!$B$3&lt;&gt;"",OR(PESQUISA!$B$4="TODAS",B16846=PESQUISA!$B$4),ISNUMBER(SEARCH(PESQUISA!$B$3,D16846))),ROW()-1,"")</f>
        <v/>
      </c>
    </row>
    <row r="16847" spans="1:14" x14ac:dyDescent="0.3">
      <c r="A16847" t="s">
        <v>50725</v>
      </c>
      <c r="B16847" t="s">
        <v>46460</v>
      </c>
      <c r="C16847" t="s">
        <v>50726</v>
      </c>
      <c r="D16847" t="s">
        <v>50727</v>
      </c>
      <c r="E16847" t="s">
        <v>46488</v>
      </c>
      <c r="F16847" s="7">
        <v>64.010000000000005</v>
      </c>
      <c r="G16847" t="s">
        <v>46464</v>
      </c>
      <c r="H16847" t="s">
        <v>46465</v>
      </c>
      <c r="I16847" t="s">
        <v>46466</v>
      </c>
      <c r="J16847" s="7">
        <v>42.17</v>
      </c>
      <c r="K16847" s="7">
        <v>21.84</v>
      </c>
      <c r="M16847" t="s">
        <v>36</v>
      </c>
      <c r="N16847" t="str">
        <f>IF(AND(PESQUISA!$B$3&lt;&gt;"",OR(PESQUISA!$B$4="TODAS",B16847=PESQUISA!$B$4),ISNUMBER(SEARCH(PESQUISA!$B$3,D16847))),ROW()-1,"")</f>
        <v/>
      </c>
    </row>
    <row r="16848" spans="1:14" x14ac:dyDescent="0.3">
      <c r="A16848" t="s">
        <v>50728</v>
      </c>
      <c r="B16848" t="s">
        <v>46460</v>
      </c>
      <c r="C16848" t="s">
        <v>50729</v>
      </c>
      <c r="D16848" t="s">
        <v>50730</v>
      </c>
      <c r="E16848" t="s">
        <v>46488</v>
      </c>
      <c r="F16848" s="7">
        <v>96.36</v>
      </c>
      <c r="G16848" t="s">
        <v>46464</v>
      </c>
      <c r="H16848" t="s">
        <v>46465</v>
      </c>
      <c r="I16848" t="s">
        <v>46466</v>
      </c>
      <c r="J16848" s="7">
        <v>74.52</v>
      </c>
      <c r="K16848" s="7">
        <v>21.84</v>
      </c>
      <c r="M16848" t="s">
        <v>36</v>
      </c>
      <c r="N16848" t="str">
        <f>IF(AND(PESQUISA!$B$3&lt;&gt;"",OR(PESQUISA!$B$4="TODAS",B16848=PESQUISA!$B$4),ISNUMBER(SEARCH(PESQUISA!$B$3,D16848))),ROW()-1,"")</f>
        <v/>
      </c>
    </row>
    <row r="16849" spans="1:14" x14ac:dyDescent="0.3">
      <c r="A16849" t="s">
        <v>50731</v>
      </c>
      <c r="B16849" t="s">
        <v>46460</v>
      </c>
      <c r="C16849" t="s">
        <v>50732</v>
      </c>
      <c r="D16849" t="s">
        <v>50733</v>
      </c>
      <c r="E16849" t="s">
        <v>46488</v>
      </c>
      <c r="F16849" s="7">
        <v>126.48</v>
      </c>
      <c r="G16849" t="s">
        <v>46464</v>
      </c>
      <c r="H16849" t="s">
        <v>46465</v>
      </c>
      <c r="I16849" t="s">
        <v>46466</v>
      </c>
      <c r="J16849" s="7">
        <v>104.64</v>
      </c>
      <c r="K16849" s="7">
        <v>21.84</v>
      </c>
      <c r="M16849" t="s">
        <v>36</v>
      </c>
      <c r="N16849" t="str">
        <f>IF(AND(PESQUISA!$B$3&lt;&gt;"",OR(PESQUISA!$B$4="TODAS",B16849=PESQUISA!$B$4),ISNUMBER(SEARCH(PESQUISA!$B$3,D16849))),ROW()-1,"")</f>
        <v/>
      </c>
    </row>
    <row r="16850" spans="1:14" x14ac:dyDescent="0.3">
      <c r="A16850" t="s">
        <v>50734</v>
      </c>
      <c r="B16850" t="s">
        <v>46460</v>
      </c>
      <c r="C16850" t="s">
        <v>50735</v>
      </c>
      <c r="D16850" t="s">
        <v>50736</v>
      </c>
      <c r="E16850" t="s">
        <v>46488</v>
      </c>
      <c r="F16850" s="7">
        <v>40.53</v>
      </c>
      <c r="G16850" t="s">
        <v>46464</v>
      </c>
      <c r="H16850" t="s">
        <v>46465</v>
      </c>
      <c r="I16850" t="s">
        <v>46466</v>
      </c>
      <c r="J16850" s="7">
        <v>15.41</v>
      </c>
      <c r="K16850" s="7">
        <v>25.12</v>
      </c>
      <c r="M16850" t="s">
        <v>36</v>
      </c>
      <c r="N16850" t="str">
        <f>IF(AND(PESQUISA!$B$3&lt;&gt;"",OR(PESQUISA!$B$4="TODAS",B16850=PESQUISA!$B$4),ISNUMBER(SEARCH(PESQUISA!$B$3,D16850))),ROW()-1,"")</f>
        <v/>
      </c>
    </row>
    <row r="16851" spans="1:14" x14ac:dyDescent="0.3">
      <c r="A16851" t="s">
        <v>50737</v>
      </c>
      <c r="B16851" t="s">
        <v>46460</v>
      </c>
      <c r="C16851" t="s">
        <v>50738</v>
      </c>
      <c r="D16851" t="s">
        <v>50739</v>
      </c>
      <c r="E16851" t="s">
        <v>46488</v>
      </c>
      <c r="F16851" s="7">
        <v>78.180000000000007</v>
      </c>
      <c r="G16851" t="s">
        <v>46464</v>
      </c>
      <c r="H16851" t="s">
        <v>46465</v>
      </c>
      <c r="I16851" t="s">
        <v>46466</v>
      </c>
      <c r="J16851" s="7">
        <v>35.57</v>
      </c>
      <c r="K16851" s="7">
        <v>42.61</v>
      </c>
      <c r="M16851" t="s">
        <v>36</v>
      </c>
      <c r="N16851" t="str">
        <f>IF(AND(PESQUISA!$B$3&lt;&gt;"",OR(PESQUISA!$B$4="TODAS",B16851=PESQUISA!$B$4),ISNUMBER(SEARCH(PESQUISA!$B$3,D16851))),ROW()-1,"")</f>
        <v/>
      </c>
    </row>
    <row r="16852" spans="1:14" x14ac:dyDescent="0.3">
      <c r="A16852" t="s">
        <v>50740</v>
      </c>
      <c r="B16852" t="s">
        <v>46460</v>
      </c>
      <c r="C16852" t="s">
        <v>50741</v>
      </c>
      <c r="D16852" t="s">
        <v>50742</v>
      </c>
      <c r="E16852" t="s">
        <v>46626</v>
      </c>
      <c r="F16852" s="7">
        <v>123.2</v>
      </c>
      <c r="G16852" t="s">
        <v>46464</v>
      </c>
      <c r="H16852" t="s">
        <v>46465</v>
      </c>
      <c r="I16852" t="s">
        <v>46466</v>
      </c>
      <c r="J16852" s="7">
        <v>72.400000000000006</v>
      </c>
      <c r="K16852" s="7">
        <v>50.8</v>
      </c>
      <c r="M16852" t="s">
        <v>36</v>
      </c>
      <c r="N16852" t="str">
        <f>IF(AND(PESQUISA!$B$3&lt;&gt;"",OR(PESQUISA!$B$4="TODAS",B16852=PESQUISA!$B$4),ISNUMBER(SEARCH(PESQUISA!$B$3,D16852))),ROW()-1,"")</f>
        <v/>
      </c>
    </row>
    <row r="16853" spans="1:14" x14ac:dyDescent="0.3">
      <c r="A16853" t="s">
        <v>50743</v>
      </c>
      <c r="B16853" t="s">
        <v>46460</v>
      </c>
      <c r="C16853" t="s">
        <v>50744</v>
      </c>
      <c r="D16853" t="s">
        <v>50745</v>
      </c>
      <c r="E16853" t="s">
        <v>46488</v>
      </c>
      <c r="F16853" s="7">
        <v>170.73</v>
      </c>
      <c r="G16853" t="s">
        <v>46464</v>
      </c>
      <c r="H16853" t="s">
        <v>46465</v>
      </c>
      <c r="I16853" t="s">
        <v>46466</v>
      </c>
      <c r="J16853" s="7">
        <v>119.93</v>
      </c>
      <c r="K16853" s="7">
        <v>50.8</v>
      </c>
      <c r="M16853" t="s">
        <v>36</v>
      </c>
      <c r="N16853" t="str">
        <f>IF(AND(PESQUISA!$B$3&lt;&gt;"",OR(PESQUISA!$B$4="TODAS",B16853=PESQUISA!$B$4),ISNUMBER(SEARCH(PESQUISA!$B$3,D16853))),ROW()-1,"")</f>
        <v/>
      </c>
    </row>
    <row r="16854" spans="1:14" x14ac:dyDescent="0.3">
      <c r="A16854" t="s">
        <v>50746</v>
      </c>
      <c r="B16854" t="s">
        <v>46460</v>
      </c>
      <c r="C16854" t="s">
        <v>50747</v>
      </c>
      <c r="D16854" t="s">
        <v>50748</v>
      </c>
      <c r="E16854" t="s">
        <v>46488</v>
      </c>
      <c r="F16854" s="7">
        <v>328.38</v>
      </c>
      <c r="G16854" t="s">
        <v>46464</v>
      </c>
      <c r="H16854" t="s">
        <v>46465</v>
      </c>
      <c r="I16854" t="s">
        <v>46466</v>
      </c>
      <c r="J16854" s="7">
        <v>265.55</v>
      </c>
      <c r="K16854" s="7">
        <v>62.83</v>
      </c>
      <c r="M16854" t="s">
        <v>36</v>
      </c>
      <c r="N16854" t="str">
        <f>IF(AND(PESQUISA!$B$3&lt;&gt;"",OR(PESQUISA!$B$4="TODAS",B16854=PESQUISA!$B$4),ISNUMBER(SEARCH(PESQUISA!$B$3,D16854))),ROW()-1,"")</f>
        <v/>
      </c>
    </row>
    <row r="16855" spans="1:14" x14ac:dyDescent="0.3">
      <c r="A16855" t="s">
        <v>50749</v>
      </c>
      <c r="B16855" t="s">
        <v>46460</v>
      </c>
      <c r="C16855" t="s">
        <v>50750</v>
      </c>
      <c r="D16855" t="s">
        <v>50751</v>
      </c>
      <c r="E16855" t="s">
        <v>46488</v>
      </c>
      <c r="F16855" s="7">
        <v>33.58</v>
      </c>
      <c r="G16855" t="s">
        <v>46464</v>
      </c>
      <c r="H16855" t="s">
        <v>46465</v>
      </c>
      <c r="I16855" t="s">
        <v>46466</v>
      </c>
      <c r="J16855" s="7">
        <v>11.74</v>
      </c>
      <c r="K16855" s="7">
        <v>21.84</v>
      </c>
      <c r="M16855" t="s">
        <v>36</v>
      </c>
      <c r="N16855" t="str">
        <f>IF(AND(PESQUISA!$B$3&lt;&gt;"",OR(PESQUISA!$B$4="TODAS",B16855=PESQUISA!$B$4),ISNUMBER(SEARCH(PESQUISA!$B$3,D16855))),ROW()-1,"")</f>
        <v/>
      </c>
    </row>
    <row r="16856" spans="1:14" x14ac:dyDescent="0.3">
      <c r="A16856" t="s">
        <v>50752</v>
      </c>
      <c r="B16856" t="s">
        <v>46460</v>
      </c>
      <c r="C16856" t="s">
        <v>50753</v>
      </c>
      <c r="D16856" t="s">
        <v>50754</v>
      </c>
      <c r="E16856" t="s">
        <v>46626</v>
      </c>
      <c r="F16856" s="7">
        <v>107</v>
      </c>
      <c r="G16856" t="s">
        <v>46464</v>
      </c>
      <c r="H16856" t="s">
        <v>46465</v>
      </c>
      <c r="I16856" t="s">
        <v>46466</v>
      </c>
      <c r="J16856" s="7">
        <v>63.3</v>
      </c>
      <c r="K16856" s="7">
        <v>43.7</v>
      </c>
      <c r="M16856" t="s">
        <v>36</v>
      </c>
      <c r="N16856" t="str">
        <f>IF(AND(PESQUISA!$B$3&lt;&gt;"",OR(PESQUISA!$B$4="TODAS",B16856=PESQUISA!$B$4),ISNUMBER(SEARCH(PESQUISA!$B$3,D16856))),ROW()-1,"")</f>
        <v/>
      </c>
    </row>
    <row r="16857" spans="1:14" x14ac:dyDescent="0.3">
      <c r="A16857" t="s">
        <v>50755</v>
      </c>
      <c r="B16857" t="s">
        <v>46460</v>
      </c>
      <c r="C16857" t="s">
        <v>50756</v>
      </c>
      <c r="D16857" t="s">
        <v>50757</v>
      </c>
      <c r="E16857" t="s">
        <v>46488</v>
      </c>
      <c r="F16857" s="7">
        <v>126.51</v>
      </c>
      <c r="G16857" t="s">
        <v>46464</v>
      </c>
      <c r="H16857" t="s">
        <v>46465</v>
      </c>
      <c r="I16857" t="s">
        <v>46466</v>
      </c>
      <c r="J16857" s="7">
        <v>82.81</v>
      </c>
      <c r="K16857" s="7">
        <v>43.7</v>
      </c>
      <c r="M16857" t="s">
        <v>36</v>
      </c>
      <c r="N16857" t="str">
        <f>IF(AND(PESQUISA!$B$3&lt;&gt;"",OR(PESQUISA!$B$4="TODAS",B16857=PESQUISA!$B$4),ISNUMBER(SEARCH(PESQUISA!$B$3,D16857))),ROW()-1,"")</f>
        <v/>
      </c>
    </row>
    <row r="16858" spans="1:14" x14ac:dyDescent="0.3">
      <c r="A16858" t="s">
        <v>50758</v>
      </c>
      <c r="B16858" t="s">
        <v>46460</v>
      </c>
      <c r="C16858" t="s">
        <v>50759</v>
      </c>
      <c r="D16858" t="s">
        <v>50760</v>
      </c>
      <c r="E16858" t="s">
        <v>46488</v>
      </c>
      <c r="F16858" s="7">
        <v>105.66</v>
      </c>
      <c r="G16858" t="s">
        <v>46464</v>
      </c>
      <c r="H16858" t="s">
        <v>46465</v>
      </c>
      <c r="I16858" t="s">
        <v>46466</v>
      </c>
      <c r="J16858" s="7">
        <v>61.96</v>
      </c>
      <c r="K16858" s="7">
        <v>43.7</v>
      </c>
      <c r="M16858" t="s">
        <v>36</v>
      </c>
      <c r="N16858" t="str">
        <f>IF(AND(PESQUISA!$B$3&lt;&gt;"",OR(PESQUISA!$B$4="TODAS",B16858=PESQUISA!$B$4),ISNUMBER(SEARCH(PESQUISA!$B$3,D16858))),ROW()-1,"")</f>
        <v/>
      </c>
    </row>
    <row r="16859" spans="1:14" x14ac:dyDescent="0.3">
      <c r="A16859" t="s">
        <v>50761</v>
      </c>
      <c r="B16859" t="s">
        <v>46460</v>
      </c>
      <c r="C16859" t="s">
        <v>50762</v>
      </c>
      <c r="D16859" t="s">
        <v>50763</v>
      </c>
      <c r="E16859" t="s">
        <v>46488</v>
      </c>
      <c r="F16859" s="7">
        <v>156.09</v>
      </c>
      <c r="G16859" t="s">
        <v>46464</v>
      </c>
      <c r="H16859" t="s">
        <v>46465</v>
      </c>
      <c r="I16859" t="s">
        <v>46466</v>
      </c>
      <c r="J16859" s="7">
        <v>112.39</v>
      </c>
      <c r="K16859" s="7">
        <v>43.7</v>
      </c>
      <c r="M16859" t="s">
        <v>36</v>
      </c>
      <c r="N16859" t="str">
        <f>IF(AND(PESQUISA!$B$3&lt;&gt;"",OR(PESQUISA!$B$4="TODAS",B16859=PESQUISA!$B$4),ISNUMBER(SEARCH(PESQUISA!$B$3,D16859))),ROW()-1,"")</f>
        <v/>
      </c>
    </row>
    <row r="16860" spans="1:14" x14ac:dyDescent="0.3">
      <c r="A16860" t="s">
        <v>50764</v>
      </c>
      <c r="B16860" t="s">
        <v>46460</v>
      </c>
      <c r="C16860" t="s">
        <v>50765</v>
      </c>
      <c r="D16860" t="s">
        <v>50766</v>
      </c>
      <c r="E16860" t="s">
        <v>46488</v>
      </c>
      <c r="F16860" s="7">
        <v>37.81</v>
      </c>
      <c r="G16860" t="s">
        <v>46464</v>
      </c>
      <c r="H16860" t="s">
        <v>46465</v>
      </c>
      <c r="I16860" t="s">
        <v>46466</v>
      </c>
      <c r="J16860" s="7">
        <v>18.7</v>
      </c>
      <c r="K16860" s="7">
        <v>19.11</v>
      </c>
      <c r="M16860" t="s">
        <v>36</v>
      </c>
      <c r="N16860" t="str">
        <f>IF(AND(PESQUISA!$B$3&lt;&gt;"",OR(PESQUISA!$B$4="TODAS",B16860=PESQUISA!$B$4),ISNUMBER(SEARCH(PESQUISA!$B$3,D16860))),ROW()-1,"")</f>
        <v/>
      </c>
    </row>
    <row r="16861" spans="1:14" x14ac:dyDescent="0.3">
      <c r="A16861" t="s">
        <v>50767</v>
      </c>
      <c r="B16861" t="s">
        <v>46460</v>
      </c>
      <c r="C16861" t="s">
        <v>50768</v>
      </c>
      <c r="D16861" t="s">
        <v>50769</v>
      </c>
      <c r="E16861" t="s">
        <v>46488</v>
      </c>
      <c r="F16861" s="7">
        <v>71.739999999999995</v>
      </c>
      <c r="G16861" t="s">
        <v>46464</v>
      </c>
      <c r="H16861" t="s">
        <v>46465</v>
      </c>
      <c r="I16861" t="s">
        <v>46466</v>
      </c>
      <c r="J16861" s="7">
        <v>49.9</v>
      </c>
      <c r="K16861" s="7">
        <v>21.84</v>
      </c>
      <c r="M16861" t="s">
        <v>36</v>
      </c>
      <c r="N16861" t="str">
        <f>IF(AND(PESQUISA!$B$3&lt;&gt;"",OR(PESQUISA!$B$4="TODAS",B16861=PESQUISA!$B$4),ISNUMBER(SEARCH(PESQUISA!$B$3,D16861))),ROW()-1,"")</f>
        <v/>
      </c>
    </row>
    <row r="16862" spans="1:14" x14ac:dyDescent="0.3">
      <c r="A16862" t="s">
        <v>50770</v>
      </c>
      <c r="B16862" t="s">
        <v>46460</v>
      </c>
      <c r="C16862" t="s">
        <v>50771</v>
      </c>
      <c r="D16862" t="s">
        <v>50772</v>
      </c>
      <c r="E16862" t="s">
        <v>46488</v>
      </c>
      <c r="F16862" s="7">
        <v>416.88</v>
      </c>
      <c r="G16862" t="s">
        <v>46464</v>
      </c>
      <c r="H16862" t="s">
        <v>46465</v>
      </c>
      <c r="I16862" t="s">
        <v>46466</v>
      </c>
      <c r="J16862" s="7">
        <v>395.04</v>
      </c>
      <c r="K16862" s="7">
        <v>21.84</v>
      </c>
      <c r="M16862" t="s">
        <v>36</v>
      </c>
      <c r="N16862" t="str">
        <f>IF(AND(PESQUISA!$B$3&lt;&gt;"",OR(PESQUISA!$B$4="TODAS",B16862=PESQUISA!$B$4),ISNUMBER(SEARCH(PESQUISA!$B$3,D16862))),ROW()-1,"")</f>
        <v/>
      </c>
    </row>
    <row r="16863" spans="1:14" x14ac:dyDescent="0.3">
      <c r="A16863" t="s">
        <v>50773</v>
      </c>
      <c r="B16863" t="s">
        <v>46460</v>
      </c>
      <c r="C16863" t="s">
        <v>50774</v>
      </c>
      <c r="D16863" t="s">
        <v>50775</v>
      </c>
      <c r="E16863" t="s">
        <v>46488</v>
      </c>
      <c r="F16863" s="7">
        <v>110.18</v>
      </c>
      <c r="G16863" t="s">
        <v>46464</v>
      </c>
      <c r="H16863" t="s">
        <v>46465</v>
      </c>
      <c r="I16863" t="s">
        <v>46466</v>
      </c>
      <c r="J16863" s="7">
        <v>88.34</v>
      </c>
      <c r="K16863" s="7">
        <v>21.84</v>
      </c>
      <c r="M16863" t="s">
        <v>36</v>
      </c>
      <c r="N16863" t="str">
        <f>IF(AND(PESQUISA!$B$3&lt;&gt;"",OR(PESQUISA!$B$4="TODAS",B16863=PESQUISA!$B$4),ISNUMBER(SEARCH(PESQUISA!$B$3,D16863))),ROW()-1,"")</f>
        <v/>
      </c>
    </row>
    <row r="16864" spans="1:14" x14ac:dyDescent="0.3">
      <c r="A16864" t="s">
        <v>50776</v>
      </c>
      <c r="B16864" t="s">
        <v>46460</v>
      </c>
      <c r="C16864" t="s">
        <v>50777</v>
      </c>
      <c r="D16864" t="s">
        <v>50778</v>
      </c>
      <c r="E16864" t="s">
        <v>46488</v>
      </c>
      <c r="F16864" s="7">
        <v>178.76</v>
      </c>
      <c r="G16864" t="s">
        <v>46464</v>
      </c>
      <c r="H16864" t="s">
        <v>46465</v>
      </c>
      <c r="I16864" t="s">
        <v>46466</v>
      </c>
      <c r="J16864" s="7">
        <v>149.26</v>
      </c>
      <c r="K16864" s="7">
        <v>29.5</v>
      </c>
      <c r="M16864" t="s">
        <v>36</v>
      </c>
      <c r="N16864" t="str">
        <f>IF(AND(PESQUISA!$B$3&lt;&gt;"",OR(PESQUISA!$B$4="TODAS",B16864=PESQUISA!$B$4),ISNUMBER(SEARCH(PESQUISA!$B$3,D16864))),ROW()-1,"")</f>
        <v/>
      </c>
    </row>
    <row r="16865" spans="1:14" x14ac:dyDescent="0.3">
      <c r="A16865" t="s">
        <v>50779</v>
      </c>
      <c r="B16865" t="s">
        <v>46460</v>
      </c>
      <c r="C16865" t="s">
        <v>50780</v>
      </c>
      <c r="D16865" t="s">
        <v>50781</v>
      </c>
      <c r="E16865" t="s">
        <v>46488</v>
      </c>
      <c r="F16865" s="7">
        <v>572.86</v>
      </c>
      <c r="G16865" t="s">
        <v>46464</v>
      </c>
      <c r="H16865" t="s">
        <v>46465</v>
      </c>
      <c r="I16865" t="s">
        <v>46466</v>
      </c>
      <c r="J16865" s="7">
        <v>510.03</v>
      </c>
      <c r="K16865" s="7">
        <v>62.83</v>
      </c>
      <c r="M16865" t="s">
        <v>36</v>
      </c>
      <c r="N16865" t="str">
        <f>IF(AND(PESQUISA!$B$3&lt;&gt;"",OR(PESQUISA!$B$4="TODAS",B16865=PESQUISA!$B$4),ISNUMBER(SEARCH(PESQUISA!$B$3,D16865))),ROW()-1,"")</f>
        <v/>
      </c>
    </row>
    <row r="16866" spans="1:14" x14ac:dyDescent="0.3">
      <c r="A16866" t="s">
        <v>50782</v>
      </c>
      <c r="B16866" t="s">
        <v>46460</v>
      </c>
      <c r="C16866" t="s">
        <v>50783</v>
      </c>
      <c r="D16866" t="s">
        <v>50784</v>
      </c>
      <c r="E16866" t="s">
        <v>46488</v>
      </c>
      <c r="F16866" s="7">
        <v>670.17</v>
      </c>
      <c r="G16866" t="s">
        <v>46464</v>
      </c>
      <c r="H16866" t="s">
        <v>46465</v>
      </c>
      <c r="I16866" t="s">
        <v>46466</v>
      </c>
      <c r="J16866" s="7">
        <v>607.34</v>
      </c>
      <c r="K16866" s="7">
        <v>62.83</v>
      </c>
      <c r="M16866" t="s">
        <v>36</v>
      </c>
      <c r="N16866" t="str">
        <f>IF(AND(PESQUISA!$B$3&lt;&gt;"",OR(PESQUISA!$B$4="TODAS",B16866=PESQUISA!$B$4),ISNUMBER(SEARCH(PESQUISA!$B$3,D16866))),ROW()-1,"")</f>
        <v/>
      </c>
    </row>
    <row r="16867" spans="1:14" x14ac:dyDescent="0.3">
      <c r="A16867" t="s">
        <v>50785</v>
      </c>
      <c r="B16867" t="s">
        <v>46460</v>
      </c>
      <c r="C16867" t="s">
        <v>50786</v>
      </c>
      <c r="D16867" t="s">
        <v>50787</v>
      </c>
      <c r="E16867" t="s">
        <v>46488</v>
      </c>
      <c r="F16867" s="7">
        <v>388.95</v>
      </c>
      <c r="G16867" t="s">
        <v>46464</v>
      </c>
      <c r="H16867" t="s">
        <v>46465</v>
      </c>
      <c r="I16867" t="s">
        <v>46466</v>
      </c>
      <c r="J16867" s="7">
        <v>326.12</v>
      </c>
      <c r="K16867" s="7">
        <v>62.83</v>
      </c>
      <c r="M16867" t="s">
        <v>36</v>
      </c>
      <c r="N16867" t="str">
        <f>IF(AND(PESQUISA!$B$3&lt;&gt;"",OR(PESQUISA!$B$4="TODAS",B16867=PESQUISA!$B$4),ISNUMBER(SEARCH(PESQUISA!$B$3,D16867))),ROW()-1,"")</f>
        <v/>
      </c>
    </row>
    <row r="16868" spans="1:14" x14ac:dyDescent="0.3">
      <c r="A16868" t="s">
        <v>50788</v>
      </c>
      <c r="B16868" t="s">
        <v>46460</v>
      </c>
      <c r="C16868" t="s">
        <v>50789</v>
      </c>
      <c r="D16868" t="s">
        <v>50790</v>
      </c>
      <c r="E16868" t="s">
        <v>46488</v>
      </c>
      <c r="F16868" s="7">
        <v>102.16</v>
      </c>
      <c r="G16868" t="s">
        <v>46464</v>
      </c>
      <c r="H16868" t="s">
        <v>46465</v>
      </c>
      <c r="I16868" t="s">
        <v>46466</v>
      </c>
      <c r="J16868" s="7">
        <v>72.66</v>
      </c>
      <c r="K16868" s="7">
        <v>29.5</v>
      </c>
      <c r="M16868" t="s">
        <v>36</v>
      </c>
      <c r="N16868" t="str">
        <f>IF(AND(PESQUISA!$B$3&lt;&gt;"",OR(PESQUISA!$B$4="TODAS",B16868=PESQUISA!$B$4),ISNUMBER(SEARCH(PESQUISA!$B$3,D16868))),ROW()-1,"")</f>
        <v/>
      </c>
    </row>
    <row r="16869" spans="1:14" x14ac:dyDescent="0.3">
      <c r="A16869" t="s">
        <v>50791</v>
      </c>
      <c r="B16869" t="s">
        <v>46460</v>
      </c>
      <c r="C16869" t="s">
        <v>50792</v>
      </c>
      <c r="D16869" t="s">
        <v>50793</v>
      </c>
      <c r="E16869" t="s">
        <v>46488</v>
      </c>
      <c r="F16869" s="7">
        <v>541.59</v>
      </c>
      <c r="G16869" t="s">
        <v>46464</v>
      </c>
      <c r="H16869" t="s">
        <v>46465</v>
      </c>
      <c r="I16869" t="s">
        <v>46466</v>
      </c>
      <c r="J16869" s="7">
        <v>478.76</v>
      </c>
      <c r="K16869" s="7">
        <v>62.83</v>
      </c>
      <c r="M16869" t="s">
        <v>36</v>
      </c>
      <c r="N16869" t="str">
        <f>IF(AND(PESQUISA!$B$3&lt;&gt;"",OR(PESQUISA!$B$4="TODAS",B16869=PESQUISA!$B$4),ISNUMBER(SEARCH(PESQUISA!$B$3,D16869))),ROW()-1,"")</f>
        <v/>
      </c>
    </row>
    <row r="16870" spans="1:14" x14ac:dyDescent="0.3">
      <c r="A16870" t="s">
        <v>50794</v>
      </c>
      <c r="B16870" t="s">
        <v>46460</v>
      </c>
      <c r="C16870" t="s">
        <v>50795</v>
      </c>
      <c r="D16870" t="s">
        <v>50796</v>
      </c>
      <c r="E16870" t="s">
        <v>46488</v>
      </c>
      <c r="F16870" s="7">
        <v>283.02</v>
      </c>
      <c r="G16870" t="s">
        <v>46464</v>
      </c>
      <c r="H16870" t="s">
        <v>46465</v>
      </c>
      <c r="I16870" t="s">
        <v>46466</v>
      </c>
      <c r="J16870" s="7">
        <v>253.52</v>
      </c>
      <c r="K16870" s="7">
        <v>29.5</v>
      </c>
      <c r="M16870" t="s">
        <v>36</v>
      </c>
      <c r="N16870" t="str">
        <f>IF(AND(PESQUISA!$B$3&lt;&gt;"",OR(PESQUISA!$B$4="TODAS",B16870=PESQUISA!$B$4),ISNUMBER(SEARCH(PESQUISA!$B$3,D16870))),ROW()-1,"")</f>
        <v/>
      </c>
    </row>
    <row r="16871" spans="1:14" x14ac:dyDescent="0.3">
      <c r="A16871" t="s">
        <v>50797</v>
      </c>
      <c r="B16871" t="s">
        <v>46460</v>
      </c>
      <c r="C16871" t="s">
        <v>50798</v>
      </c>
      <c r="D16871" t="s">
        <v>50799</v>
      </c>
      <c r="E16871" t="s">
        <v>46488</v>
      </c>
      <c r="F16871" s="7">
        <v>205.52</v>
      </c>
      <c r="G16871" t="s">
        <v>46464</v>
      </c>
      <c r="H16871" t="s">
        <v>46465</v>
      </c>
      <c r="I16871" t="s">
        <v>46466</v>
      </c>
      <c r="J16871" s="7">
        <v>176.02</v>
      </c>
      <c r="K16871" s="7">
        <v>29.5</v>
      </c>
      <c r="M16871" t="s">
        <v>36</v>
      </c>
      <c r="N16871" t="str">
        <f>IF(AND(PESQUISA!$B$3&lt;&gt;"",OR(PESQUISA!$B$4="TODAS",B16871=PESQUISA!$B$4),ISNUMBER(SEARCH(PESQUISA!$B$3,D16871))),ROW()-1,"")</f>
        <v/>
      </c>
    </row>
    <row r="16872" spans="1:14" x14ac:dyDescent="0.3">
      <c r="A16872" t="s">
        <v>50800</v>
      </c>
      <c r="B16872" t="s">
        <v>46460</v>
      </c>
      <c r="C16872" t="s">
        <v>50801</v>
      </c>
      <c r="D16872" t="s">
        <v>50802</v>
      </c>
      <c r="E16872" t="s">
        <v>46488</v>
      </c>
      <c r="F16872" s="7">
        <v>8925.23</v>
      </c>
      <c r="G16872" t="s">
        <v>46464</v>
      </c>
      <c r="H16872" t="s">
        <v>46465</v>
      </c>
      <c r="I16872" t="s">
        <v>46466</v>
      </c>
      <c r="J16872" s="7">
        <v>4832.63</v>
      </c>
      <c r="K16872" s="7">
        <v>4092.6</v>
      </c>
      <c r="M16872" t="s">
        <v>36</v>
      </c>
      <c r="N16872" t="str">
        <f>IF(AND(PESQUISA!$B$3&lt;&gt;"",OR(PESQUISA!$B$4="TODAS",B16872=PESQUISA!$B$4),ISNUMBER(SEARCH(PESQUISA!$B$3,D16872))),ROW()-1,"")</f>
        <v/>
      </c>
    </row>
    <row r="16873" spans="1:14" x14ac:dyDescent="0.3">
      <c r="A16873" t="s">
        <v>50803</v>
      </c>
      <c r="B16873" t="s">
        <v>46460</v>
      </c>
      <c r="C16873" t="s">
        <v>50804</v>
      </c>
      <c r="D16873" t="s">
        <v>50805</v>
      </c>
      <c r="E16873" t="s">
        <v>46488</v>
      </c>
      <c r="F16873" s="7">
        <v>12090.5</v>
      </c>
      <c r="G16873" t="s">
        <v>46464</v>
      </c>
      <c r="H16873" t="s">
        <v>46465</v>
      </c>
      <c r="I16873" t="s">
        <v>46466</v>
      </c>
      <c r="J16873" s="7">
        <v>6604.95</v>
      </c>
      <c r="K16873" s="7">
        <v>5485.55</v>
      </c>
      <c r="M16873" t="s">
        <v>36</v>
      </c>
      <c r="N16873" t="str">
        <f>IF(AND(PESQUISA!$B$3&lt;&gt;"",OR(PESQUISA!$B$4="TODAS",B16873=PESQUISA!$B$4),ISNUMBER(SEARCH(PESQUISA!$B$3,D16873))),ROW()-1,"")</f>
        <v/>
      </c>
    </row>
    <row r="16874" spans="1:14" x14ac:dyDescent="0.3">
      <c r="A16874" t="s">
        <v>50806</v>
      </c>
      <c r="B16874" t="s">
        <v>46460</v>
      </c>
      <c r="C16874" t="s">
        <v>50807</v>
      </c>
      <c r="D16874" t="s">
        <v>50808</v>
      </c>
      <c r="E16874" t="s">
        <v>46626</v>
      </c>
      <c r="F16874" s="7">
        <v>373.59</v>
      </c>
      <c r="G16874" t="s">
        <v>46464</v>
      </c>
      <c r="H16874" t="s">
        <v>46465</v>
      </c>
      <c r="I16874" t="s">
        <v>46466</v>
      </c>
      <c r="J16874" s="7">
        <v>350</v>
      </c>
      <c r="K16874" s="7">
        <v>23.59</v>
      </c>
      <c r="M16874" t="s">
        <v>36</v>
      </c>
      <c r="N16874" t="str">
        <f>IF(AND(PESQUISA!$B$3&lt;&gt;"",OR(PESQUISA!$B$4="TODAS",B16874=PESQUISA!$B$4),ISNUMBER(SEARCH(PESQUISA!$B$3,D16874))),ROW()-1,"")</f>
        <v/>
      </c>
    </row>
    <row r="16875" spans="1:14" x14ac:dyDescent="0.3">
      <c r="A16875" t="s">
        <v>50809</v>
      </c>
      <c r="B16875" t="s">
        <v>46460</v>
      </c>
      <c r="C16875" t="s">
        <v>50810</v>
      </c>
      <c r="D16875" t="s">
        <v>50811</v>
      </c>
      <c r="E16875" t="s">
        <v>46488</v>
      </c>
      <c r="F16875" s="7">
        <v>309.63</v>
      </c>
      <c r="G16875" t="s">
        <v>46464</v>
      </c>
      <c r="H16875" t="s">
        <v>46465</v>
      </c>
      <c r="I16875" t="s">
        <v>46466</v>
      </c>
      <c r="J16875" s="7">
        <v>286.04000000000002</v>
      </c>
      <c r="K16875" s="7">
        <v>23.59</v>
      </c>
      <c r="M16875" t="s">
        <v>36</v>
      </c>
      <c r="N16875" t="str">
        <f>IF(AND(PESQUISA!$B$3&lt;&gt;"",OR(PESQUISA!$B$4="TODAS",B16875=PESQUISA!$B$4),ISNUMBER(SEARCH(PESQUISA!$B$3,D16875))),ROW()-1,"")</f>
        <v/>
      </c>
    </row>
    <row r="16876" spans="1:14" x14ac:dyDescent="0.3">
      <c r="A16876" t="s">
        <v>50812</v>
      </c>
      <c r="B16876" t="s">
        <v>46460</v>
      </c>
      <c r="C16876" t="s">
        <v>50813</v>
      </c>
      <c r="D16876" t="s">
        <v>50814</v>
      </c>
      <c r="E16876" t="s">
        <v>46544</v>
      </c>
      <c r="F16876" s="7">
        <v>48.4</v>
      </c>
      <c r="G16876" t="s">
        <v>46464</v>
      </c>
      <c r="H16876" t="s">
        <v>46465</v>
      </c>
      <c r="I16876" t="s">
        <v>46466</v>
      </c>
      <c r="J16876" s="7">
        <v>32.01</v>
      </c>
      <c r="K16876" s="7">
        <v>16.39</v>
      </c>
      <c r="M16876" t="s">
        <v>36</v>
      </c>
      <c r="N16876" t="str">
        <f>IF(AND(PESQUISA!$B$3&lt;&gt;"",OR(PESQUISA!$B$4="TODAS",B16876=PESQUISA!$B$4),ISNUMBER(SEARCH(PESQUISA!$B$3,D16876))),ROW()-1,"")</f>
        <v/>
      </c>
    </row>
    <row r="16877" spans="1:14" x14ac:dyDescent="0.3">
      <c r="A16877" t="s">
        <v>50815</v>
      </c>
      <c r="B16877" t="s">
        <v>46460</v>
      </c>
      <c r="C16877" t="s">
        <v>50816</v>
      </c>
      <c r="D16877" t="s">
        <v>50817</v>
      </c>
      <c r="E16877" t="s">
        <v>46626</v>
      </c>
      <c r="F16877" s="7">
        <v>28.5</v>
      </c>
      <c r="G16877" t="s">
        <v>46464</v>
      </c>
      <c r="H16877" t="s">
        <v>46465</v>
      </c>
      <c r="I16877" t="s">
        <v>46466</v>
      </c>
      <c r="J16877" s="7">
        <v>11.02</v>
      </c>
      <c r="K16877" s="7">
        <v>17.48</v>
      </c>
      <c r="M16877" t="s">
        <v>36</v>
      </c>
      <c r="N16877" t="str">
        <f>IF(AND(PESQUISA!$B$3&lt;&gt;"",OR(PESQUISA!$B$4="TODAS",B16877=PESQUISA!$B$4),ISNUMBER(SEARCH(PESQUISA!$B$3,D16877))),ROW()-1,"")</f>
        <v/>
      </c>
    </row>
    <row r="16878" spans="1:14" x14ac:dyDescent="0.3">
      <c r="A16878" t="s">
        <v>50818</v>
      </c>
      <c r="B16878" t="s">
        <v>46460</v>
      </c>
      <c r="C16878" t="s">
        <v>50819</v>
      </c>
      <c r="D16878" t="s">
        <v>50820</v>
      </c>
      <c r="E16878" t="s">
        <v>46626</v>
      </c>
      <c r="F16878" s="7">
        <v>35.32</v>
      </c>
      <c r="G16878" t="s">
        <v>46464</v>
      </c>
      <c r="H16878" t="s">
        <v>46465</v>
      </c>
      <c r="I16878" t="s">
        <v>46466</v>
      </c>
      <c r="J16878" s="7">
        <v>15.22</v>
      </c>
      <c r="K16878" s="7">
        <v>20.100000000000001</v>
      </c>
      <c r="M16878" t="s">
        <v>36</v>
      </c>
      <c r="N16878" t="str">
        <f>IF(AND(PESQUISA!$B$3&lt;&gt;"",OR(PESQUISA!$B$4="TODAS",B16878=PESQUISA!$B$4),ISNUMBER(SEARCH(PESQUISA!$B$3,D16878))),ROW()-1,"")</f>
        <v/>
      </c>
    </row>
    <row r="16879" spans="1:14" x14ac:dyDescent="0.3">
      <c r="A16879" t="s">
        <v>50821</v>
      </c>
      <c r="B16879" t="s">
        <v>46460</v>
      </c>
      <c r="C16879" t="s">
        <v>50822</v>
      </c>
      <c r="D16879" t="s">
        <v>50823</v>
      </c>
      <c r="E16879" t="s">
        <v>46488</v>
      </c>
      <c r="F16879" s="7">
        <v>17.09</v>
      </c>
      <c r="G16879" t="s">
        <v>46464</v>
      </c>
      <c r="H16879" t="s">
        <v>46465</v>
      </c>
      <c r="I16879" t="s">
        <v>46466</v>
      </c>
      <c r="J16879" s="7">
        <v>8.36</v>
      </c>
      <c r="K16879" s="7">
        <v>8.73</v>
      </c>
      <c r="M16879" t="s">
        <v>36</v>
      </c>
      <c r="N16879" t="str">
        <f>IF(AND(PESQUISA!$B$3&lt;&gt;"",OR(PESQUISA!$B$4="TODAS",B16879=PESQUISA!$B$4),ISNUMBER(SEARCH(PESQUISA!$B$3,D16879))),ROW()-1,"")</f>
        <v/>
      </c>
    </row>
    <row r="16880" spans="1:14" x14ac:dyDescent="0.3">
      <c r="A16880" t="s">
        <v>50824</v>
      </c>
      <c r="B16880" t="s">
        <v>46460</v>
      </c>
      <c r="C16880" t="s">
        <v>50825</v>
      </c>
      <c r="D16880" t="s">
        <v>50826</v>
      </c>
      <c r="E16880" t="s">
        <v>46626</v>
      </c>
      <c r="F16880" s="7">
        <v>21.83</v>
      </c>
      <c r="G16880" t="s">
        <v>46464</v>
      </c>
      <c r="H16880" t="s">
        <v>46465</v>
      </c>
      <c r="I16880" t="s">
        <v>46466</v>
      </c>
      <c r="J16880" s="7">
        <v>13.1</v>
      </c>
      <c r="K16880" s="7">
        <v>8.73</v>
      </c>
      <c r="M16880" t="s">
        <v>36</v>
      </c>
      <c r="N16880" t="str">
        <f>IF(AND(PESQUISA!$B$3&lt;&gt;"",OR(PESQUISA!$B$4="TODAS",B16880=PESQUISA!$B$4),ISNUMBER(SEARCH(PESQUISA!$B$3,D16880))),ROW()-1,"")</f>
        <v/>
      </c>
    </row>
    <row r="16881" spans="1:14" x14ac:dyDescent="0.3">
      <c r="A16881" t="s">
        <v>50827</v>
      </c>
      <c r="B16881" t="s">
        <v>46460</v>
      </c>
      <c r="C16881" t="s">
        <v>50828</v>
      </c>
      <c r="D16881" t="s">
        <v>50829</v>
      </c>
      <c r="E16881" t="s">
        <v>46626</v>
      </c>
      <c r="F16881" s="7">
        <v>96.3</v>
      </c>
      <c r="G16881" t="s">
        <v>46464</v>
      </c>
      <c r="H16881" t="s">
        <v>46465</v>
      </c>
      <c r="I16881" t="s">
        <v>46466</v>
      </c>
      <c r="J16881" s="7">
        <v>87.57</v>
      </c>
      <c r="K16881" s="7">
        <v>8.73</v>
      </c>
      <c r="M16881" t="s">
        <v>36</v>
      </c>
      <c r="N16881" t="str">
        <f>IF(AND(PESQUISA!$B$3&lt;&gt;"",OR(PESQUISA!$B$4="TODAS",B16881=PESQUISA!$B$4),ISNUMBER(SEARCH(PESQUISA!$B$3,D16881))),ROW()-1,"")</f>
        <v/>
      </c>
    </row>
    <row r="16882" spans="1:14" x14ac:dyDescent="0.3">
      <c r="A16882" t="s">
        <v>50830</v>
      </c>
      <c r="B16882" t="s">
        <v>46460</v>
      </c>
      <c r="C16882" t="s">
        <v>50831</v>
      </c>
      <c r="D16882" t="s">
        <v>50832</v>
      </c>
      <c r="E16882" t="s">
        <v>46488</v>
      </c>
      <c r="F16882" s="7">
        <v>181.96</v>
      </c>
      <c r="G16882" t="s">
        <v>46464</v>
      </c>
      <c r="H16882" t="s">
        <v>46465</v>
      </c>
      <c r="I16882" t="s">
        <v>46466</v>
      </c>
      <c r="J16882" s="7">
        <v>158.37</v>
      </c>
      <c r="K16882" s="7">
        <v>23.59</v>
      </c>
      <c r="M16882" t="s">
        <v>36</v>
      </c>
      <c r="N16882" t="str">
        <f>IF(AND(PESQUISA!$B$3&lt;&gt;"",OR(PESQUISA!$B$4="TODAS",B16882=PESQUISA!$B$4),ISNUMBER(SEARCH(PESQUISA!$B$3,D16882))),ROW()-1,"")</f>
        <v/>
      </c>
    </row>
    <row r="16883" spans="1:14" x14ac:dyDescent="0.3">
      <c r="A16883" t="s">
        <v>50833</v>
      </c>
      <c r="B16883" t="s">
        <v>46460</v>
      </c>
      <c r="C16883" t="s">
        <v>50834</v>
      </c>
      <c r="D16883" t="s">
        <v>50835</v>
      </c>
      <c r="E16883" t="s">
        <v>46626</v>
      </c>
      <c r="F16883" s="7">
        <v>42.78</v>
      </c>
      <c r="G16883" t="s">
        <v>46464</v>
      </c>
      <c r="H16883" t="s">
        <v>46465</v>
      </c>
      <c r="I16883" t="s">
        <v>46466</v>
      </c>
      <c r="J16883" s="7">
        <v>29.67</v>
      </c>
      <c r="K16883" s="7">
        <v>13.11</v>
      </c>
      <c r="M16883" t="s">
        <v>36</v>
      </c>
      <c r="N16883" t="str">
        <f>IF(AND(PESQUISA!$B$3&lt;&gt;"",OR(PESQUISA!$B$4="TODAS",B16883=PESQUISA!$B$4),ISNUMBER(SEARCH(PESQUISA!$B$3,D16883))),ROW()-1,"")</f>
        <v/>
      </c>
    </row>
    <row r="16884" spans="1:14" x14ac:dyDescent="0.3">
      <c r="A16884" t="s">
        <v>50836</v>
      </c>
      <c r="B16884" t="s">
        <v>46460</v>
      </c>
      <c r="C16884" t="s">
        <v>50837</v>
      </c>
      <c r="D16884" t="s">
        <v>50838</v>
      </c>
      <c r="E16884" t="s">
        <v>46488</v>
      </c>
      <c r="F16884" s="7">
        <v>29.16</v>
      </c>
      <c r="G16884" t="s">
        <v>46464</v>
      </c>
      <c r="H16884" t="s">
        <v>46465</v>
      </c>
      <c r="I16884" t="s">
        <v>46466</v>
      </c>
      <c r="J16884" s="7">
        <v>20.43</v>
      </c>
      <c r="K16884" s="7">
        <v>8.73</v>
      </c>
      <c r="M16884" t="s">
        <v>36</v>
      </c>
      <c r="N16884" t="str">
        <f>IF(AND(PESQUISA!$B$3&lt;&gt;"",OR(PESQUISA!$B$4="TODAS",B16884=PESQUISA!$B$4),ISNUMBER(SEARCH(PESQUISA!$B$3,D16884))),ROW()-1,"")</f>
        <v/>
      </c>
    </row>
    <row r="16885" spans="1:14" x14ac:dyDescent="0.3">
      <c r="A16885" t="s">
        <v>50839</v>
      </c>
      <c r="B16885" t="s">
        <v>46460</v>
      </c>
      <c r="C16885" t="s">
        <v>50840</v>
      </c>
      <c r="D16885" t="s">
        <v>50841</v>
      </c>
      <c r="E16885" t="s">
        <v>46488</v>
      </c>
      <c r="F16885" s="7">
        <v>16.82</v>
      </c>
      <c r="G16885" t="s">
        <v>46464</v>
      </c>
      <c r="H16885" t="s">
        <v>46465</v>
      </c>
      <c r="I16885" t="s">
        <v>46466</v>
      </c>
      <c r="J16885" s="7">
        <v>8.09</v>
      </c>
      <c r="K16885" s="7">
        <v>8.73</v>
      </c>
      <c r="M16885" t="s">
        <v>36</v>
      </c>
      <c r="N16885" t="str">
        <f>IF(AND(PESQUISA!$B$3&lt;&gt;"",OR(PESQUISA!$B$4="TODAS",B16885=PESQUISA!$B$4),ISNUMBER(SEARCH(PESQUISA!$B$3,D16885))),ROW()-1,"")</f>
        <v/>
      </c>
    </row>
    <row r="16886" spans="1:14" x14ac:dyDescent="0.3">
      <c r="A16886" t="s">
        <v>50842</v>
      </c>
      <c r="B16886" t="s">
        <v>46460</v>
      </c>
      <c r="C16886" t="s">
        <v>50843</v>
      </c>
      <c r="D16886" t="s">
        <v>50844</v>
      </c>
      <c r="E16886" t="s">
        <v>46626</v>
      </c>
      <c r="F16886" s="7">
        <v>19.46</v>
      </c>
      <c r="G16886" t="s">
        <v>46464</v>
      </c>
      <c r="H16886" t="s">
        <v>46465</v>
      </c>
      <c r="I16886" t="s">
        <v>46466</v>
      </c>
      <c r="J16886" s="7">
        <v>10.73</v>
      </c>
      <c r="K16886" s="7">
        <v>8.73</v>
      </c>
      <c r="M16886" t="s">
        <v>36</v>
      </c>
      <c r="N16886" t="str">
        <f>IF(AND(PESQUISA!$B$3&lt;&gt;"",OR(PESQUISA!$B$4="TODAS",B16886=PESQUISA!$B$4),ISNUMBER(SEARCH(PESQUISA!$B$3,D16886))),ROW()-1,"")</f>
        <v/>
      </c>
    </row>
    <row r="16887" spans="1:14" x14ac:dyDescent="0.3">
      <c r="A16887" t="s">
        <v>50845</v>
      </c>
      <c r="B16887" t="s">
        <v>46460</v>
      </c>
      <c r="C16887" t="s">
        <v>50846</v>
      </c>
      <c r="D16887" t="s">
        <v>50847</v>
      </c>
      <c r="E16887" t="s">
        <v>46626</v>
      </c>
      <c r="F16887" s="7">
        <v>11.48</v>
      </c>
      <c r="G16887" t="s">
        <v>46464</v>
      </c>
      <c r="H16887" t="s">
        <v>46465</v>
      </c>
      <c r="I16887" t="s">
        <v>46466</v>
      </c>
      <c r="J16887" s="7">
        <v>6.03</v>
      </c>
      <c r="K16887" s="7">
        <v>5.45</v>
      </c>
      <c r="M16887" t="s">
        <v>36</v>
      </c>
      <c r="N16887" t="str">
        <f>IF(AND(PESQUISA!$B$3&lt;&gt;"",OR(PESQUISA!$B$4="TODAS",B16887=PESQUISA!$B$4),ISNUMBER(SEARCH(PESQUISA!$B$3,D16887))),ROW()-1,"")</f>
        <v/>
      </c>
    </row>
    <row r="16888" spans="1:14" x14ac:dyDescent="0.3">
      <c r="A16888" t="s">
        <v>50848</v>
      </c>
      <c r="B16888" t="s">
        <v>46460</v>
      </c>
      <c r="C16888" t="s">
        <v>50849</v>
      </c>
      <c r="D16888" t="s">
        <v>50850</v>
      </c>
      <c r="E16888" t="s">
        <v>46488</v>
      </c>
      <c r="F16888" s="7">
        <v>42.97</v>
      </c>
      <c r="G16888" t="s">
        <v>46464</v>
      </c>
      <c r="H16888" t="s">
        <v>46465</v>
      </c>
      <c r="I16888" t="s">
        <v>46466</v>
      </c>
      <c r="J16888" s="7">
        <v>27.68</v>
      </c>
      <c r="K16888" s="7">
        <v>15.29</v>
      </c>
      <c r="M16888" t="s">
        <v>36</v>
      </c>
      <c r="N16888" t="str">
        <f>IF(AND(PESQUISA!$B$3&lt;&gt;"",OR(PESQUISA!$B$4="TODAS",B16888=PESQUISA!$B$4),ISNUMBER(SEARCH(PESQUISA!$B$3,D16888))),ROW()-1,"")</f>
        <v/>
      </c>
    </row>
    <row r="16889" spans="1:14" x14ac:dyDescent="0.3">
      <c r="A16889" t="s">
        <v>50851</v>
      </c>
      <c r="B16889" t="s">
        <v>46460</v>
      </c>
      <c r="C16889" t="s">
        <v>50852</v>
      </c>
      <c r="D16889" t="s">
        <v>50853</v>
      </c>
      <c r="E16889" t="s">
        <v>46488</v>
      </c>
      <c r="F16889" s="7">
        <v>22.41</v>
      </c>
      <c r="G16889" t="s">
        <v>46464</v>
      </c>
      <c r="H16889" t="s">
        <v>46465</v>
      </c>
      <c r="I16889" t="s">
        <v>46466</v>
      </c>
      <c r="J16889" s="7">
        <v>8.42</v>
      </c>
      <c r="K16889" s="7">
        <v>13.99</v>
      </c>
      <c r="M16889" t="s">
        <v>36</v>
      </c>
      <c r="N16889" t="str">
        <f>IF(AND(PESQUISA!$B$3&lt;&gt;"",OR(PESQUISA!$B$4="TODAS",B16889=PESQUISA!$B$4),ISNUMBER(SEARCH(PESQUISA!$B$3,D16889))),ROW()-1,"")</f>
        <v/>
      </c>
    </row>
    <row r="16890" spans="1:14" x14ac:dyDescent="0.3">
      <c r="A16890" t="s">
        <v>50854</v>
      </c>
      <c r="B16890" t="s">
        <v>46460</v>
      </c>
      <c r="C16890" t="s">
        <v>50855</v>
      </c>
      <c r="D16890" t="s">
        <v>50856</v>
      </c>
      <c r="E16890" t="s">
        <v>46626</v>
      </c>
      <c r="F16890" s="7">
        <v>57.97</v>
      </c>
      <c r="G16890" t="s">
        <v>46464</v>
      </c>
      <c r="H16890" t="s">
        <v>46465</v>
      </c>
      <c r="I16890" t="s">
        <v>46466</v>
      </c>
      <c r="J16890" s="7">
        <v>55.78</v>
      </c>
      <c r="K16890" s="7">
        <v>2.19</v>
      </c>
      <c r="M16890" t="s">
        <v>36</v>
      </c>
      <c r="N16890" t="str">
        <f>IF(AND(PESQUISA!$B$3&lt;&gt;"",OR(PESQUISA!$B$4="TODAS",B16890=PESQUISA!$B$4),ISNUMBER(SEARCH(PESQUISA!$B$3,D16890))),ROW()-1,"")</f>
        <v/>
      </c>
    </row>
    <row r="16891" spans="1:14" x14ac:dyDescent="0.3">
      <c r="A16891" t="s">
        <v>50857</v>
      </c>
      <c r="B16891" t="s">
        <v>46460</v>
      </c>
      <c r="C16891" t="s">
        <v>50858</v>
      </c>
      <c r="D16891" t="s">
        <v>50859</v>
      </c>
      <c r="E16891" t="s">
        <v>46463</v>
      </c>
      <c r="F16891" s="7">
        <v>77.23</v>
      </c>
      <c r="G16891" t="s">
        <v>46464</v>
      </c>
      <c r="H16891" t="s">
        <v>46465</v>
      </c>
      <c r="I16891" t="s">
        <v>46466</v>
      </c>
      <c r="J16891" s="7">
        <v>33.29</v>
      </c>
      <c r="K16891" s="7">
        <v>43.94</v>
      </c>
      <c r="M16891" t="s">
        <v>36</v>
      </c>
      <c r="N16891" t="str">
        <f>IF(AND(PESQUISA!$B$3&lt;&gt;"",OR(PESQUISA!$B$4="TODAS",B16891=PESQUISA!$B$4),ISNUMBER(SEARCH(PESQUISA!$B$3,D16891))),ROW()-1,"")</f>
        <v/>
      </c>
    </row>
    <row r="16892" spans="1:14" x14ac:dyDescent="0.3">
      <c r="A16892" t="s">
        <v>50860</v>
      </c>
      <c r="B16892" t="s">
        <v>46460</v>
      </c>
      <c r="C16892" t="s">
        <v>50861</v>
      </c>
      <c r="D16892" t="s">
        <v>50862</v>
      </c>
      <c r="E16892" t="s">
        <v>46463</v>
      </c>
      <c r="F16892" s="7">
        <v>125.08</v>
      </c>
      <c r="G16892" t="s">
        <v>46464</v>
      </c>
      <c r="H16892" t="s">
        <v>46465</v>
      </c>
      <c r="I16892" t="s">
        <v>46466</v>
      </c>
      <c r="J16892" s="7">
        <v>65.42</v>
      </c>
      <c r="K16892" s="7">
        <v>59.66</v>
      </c>
      <c r="M16892" t="s">
        <v>36</v>
      </c>
      <c r="N16892" t="str">
        <f>IF(AND(PESQUISA!$B$3&lt;&gt;"",OR(PESQUISA!$B$4="TODAS",B16892=PESQUISA!$B$4),ISNUMBER(SEARCH(PESQUISA!$B$3,D16892))),ROW()-1,"")</f>
        <v/>
      </c>
    </row>
    <row r="16893" spans="1:14" x14ac:dyDescent="0.3">
      <c r="A16893" t="s">
        <v>50863</v>
      </c>
      <c r="B16893" t="s">
        <v>46460</v>
      </c>
      <c r="C16893" t="s">
        <v>50864</v>
      </c>
      <c r="D16893" t="s">
        <v>50865</v>
      </c>
      <c r="E16893" t="s">
        <v>46463</v>
      </c>
      <c r="F16893" s="7">
        <v>153.32</v>
      </c>
      <c r="G16893" t="s">
        <v>46464</v>
      </c>
      <c r="H16893" t="s">
        <v>46465</v>
      </c>
      <c r="I16893" t="s">
        <v>46466</v>
      </c>
      <c r="J16893" s="7">
        <v>44.79</v>
      </c>
      <c r="K16893" s="7">
        <v>108.53</v>
      </c>
      <c r="M16893" t="s">
        <v>36</v>
      </c>
      <c r="N16893" t="str">
        <f>IF(AND(PESQUISA!$B$3&lt;&gt;"",OR(PESQUISA!$B$4="TODAS",B16893=PESQUISA!$B$4),ISNUMBER(SEARCH(PESQUISA!$B$3,D16893))),ROW()-1,"")</f>
        <v/>
      </c>
    </row>
    <row r="16894" spans="1:14" x14ac:dyDescent="0.3">
      <c r="A16894" t="s">
        <v>50866</v>
      </c>
      <c r="B16894" t="s">
        <v>46460</v>
      </c>
      <c r="C16894" t="s">
        <v>50867</v>
      </c>
      <c r="D16894" t="s">
        <v>50868</v>
      </c>
      <c r="E16894" t="s">
        <v>46463</v>
      </c>
      <c r="F16894" s="7">
        <v>106.99</v>
      </c>
      <c r="G16894" t="s">
        <v>46464</v>
      </c>
      <c r="H16894" t="s">
        <v>46465</v>
      </c>
      <c r="I16894" t="s">
        <v>46466</v>
      </c>
      <c r="J16894" s="7">
        <v>59.02</v>
      </c>
      <c r="K16894" s="7">
        <v>47.97</v>
      </c>
      <c r="M16894" t="s">
        <v>36</v>
      </c>
      <c r="N16894" t="str">
        <f>IF(AND(PESQUISA!$B$3&lt;&gt;"",OR(PESQUISA!$B$4="TODAS",B16894=PESQUISA!$B$4),ISNUMBER(SEARCH(PESQUISA!$B$3,D16894))),ROW()-1,"")</f>
        <v/>
      </c>
    </row>
    <row r="16895" spans="1:14" x14ac:dyDescent="0.3">
      <c r="A16895" t="s">
        <v>50869</v>
      </c>
      <c r="B16895" t="s">
        <v>46460</v>
      </c>
      <c r="C16895" t="s">
        <v>50870</v>
      </c>
      <c r="D16895" t="s">
        <v>50871</v>
      </c>
      <c r="E16895" t="s">
        <v>46463</v>
      </c>
      <c r="F16895" s="7">
        <v>76.98</v>
      </c>
      <c r="G16895" t="s">
        <v>46464</v>
      </c>
      <c r="H16895" t="s">
        <v>46465</v>
      </c>
      <c r="I16895" t="s">
        <v>46466</v>
      </c>
      <c r="J16895" s="7">
        <v>40.32</v>
      </c>
      <c r="K16895" s="7">
        <v>36.659999999999997</v>
      </c>
      <c r="M16895" t="s">
        <v>36</v>
      </c>
      <c r="N16895" t="str">
        <f>IF(AND(PESQUISA!$B$3&lt;&gt;"",OR(PESQUISA!$B$4="TODAS",B16895=PESQUISA!$B$4),ISNUMBER(SEARCH(PESQUISA!$B$3,D16895))),ROW()-1,"")</f>
        <v/>
      </c>
    </row>
    <row r="16896" spans="1:14" x14ac:dyDescent="0.3">
      <c r="A16896" t="s">
        <v>50872</v>
      </c>
      <c r="B16896" t="s">
        <v>46460</v>
      </c>
      <c r="C16896" t="s">
        <v>50873</v>
      </c>
      <c r="D16896" t="s">
        <v>50874</v>
      </c>
      <c r="E16896" t="s">
        <v>46463</v>
      </c>
      <c r="F16896" s="7">
        <v>124.59</v>
      </c>
      <c r="G16896" t="s">
        <v>46464</v>
      </c>
      <c r="H16896" t="s">
        <v>46465</v>
      </c>
      <c r="I16896" t="s">
        <v>46466</v>
      </c>
      <c r="J16896" s="7">
        <v>76.55</v>
      </c>
      <c r="K16896" s="7">
        <v>48.04</v>
      </c>
      <c r="M16896" t="s">
        <v>36</v>
      </c>
      <c r="N16896" t="str">
        <f>IF(AND(PESQUISA!$B$3&lt;&gt;"",OR(PESQUISA!$B$4="TODAS",B16896=PESQUISA!$B$4),ISNUMBER(SEARCH(PESQUISA!$B$3,D16896))),ROW()-1,"")</f>
        <v/>
      </c>
    </row>
    <row r="16897" spans="1:14" x14ac:dyDescent="0.3">
      <c r="A16897" t="s">
        <v>50875</v>
      </c>
      <c r="B16897" t="s">
        <v>46460</v>
      </c>
      <c r="C16897" t="s">
        <v>50876</v>
      </c>
      <c r="D16897" t="s">
        <v>50877</v>
      </c>
      <c r="E16897" t="s">
        <v>46463</v>
      </c>
      <c r="F16897" s="7">
        <v>106.28</v>
      </c>
      <c r="G16897" t="s">
        <v>46464</v>
      </c>
      <c r="H16897" t="s">
        <v>46465</v>
      </c>
      <c r="I16897" t="s">
        <v>46466</v>
      </c>
      <c r="J16897" s="7">
        <v>66.88</v>
      </c>
      <c r="K16897" s="7">
        <v>39.4</v>
      </c>
      <c r="M16897" t="s">
        <v>36</v>
      </c>
      <c r="N16897" t="str">
        <f>IF(AND(PESQUISA!$B$3&lt;&gt;"",OR(PESQUISA!$B$4="TODAS",B16897=PESQUISA!$B$4),ISNUMBER(SEARCH(PESQUISA!$B$3,D16897))),ROW()-1,"")</f>
        <v/>
      </c>
    </row>
    <row r="16898" spans="1:14" x14ac:dyDescent="0.3">
      <c r="A16898" t="s">
        <v>50878</v>
      </c>
      <c r="B16898" t="s">
        <v>46460</v>
      </c>
      <c r="C16898" t="s">
        <v>50879</v>
      </c>
      <c r="D16898" t="s">
        <v>50880</v>
      </c>
      <c r="E16898" t="s">
        <v>46463</v>
      </c>
      <c r="F16898" s="7">
        <v>86.55</v>
      </c>
      <c r="G16898" t="s">
        <v>46464</v>
      </c>
      <c r="H16898" t="s">
        <v>46465</v>
      </c>
      <c r="I16898" t="s">
        <v>46466</v>
      </c>
      <c r="J16898" s="7">
        <v>39.340000000000003</v>
      </c>
      <c r="K16898" s="7">
        <v>47.21</v>
      </c>
      <c r="M16898" t="s">
        <v>36</v>
      </c>
      <c r="N16898" t="str">
        <f>IF(AND(PESQUISA!$B$3&lt;&gt;"",OR(PESQUISA!$B$4="TODAS",B16898=PESQUISA!$B$4),ISNUMBER(SEARCH(PESQUISA!$B$3,D16898))),ROW()-1,"")</f>
        <v/>
      </c>
    </row>
    <row r="16899" spans="1:14" x14ac:dyDescent="0.3">
      <c r="A16899" t="s">
        <v>50881</v>
      </c>
      <c r="B16899" t="s">
        <v>46460</v>
      </c>
      <c r="C16899" t="s">
        <v>50882</v>
      </c>
      <c r="D16899" t="s">
        <v>50883</v>
      </c>
      <c r="E16899" t="s">
        <v>46463</v>
      </c>
      <c r="F16899" s="7">
        <v>72.09</v>
      </c>
      <c r="G16899" t="s">
        <v>46464</v>
      </c>
      <c r="H16899" t="s">
        <v>46465</v>
      </c>
      <c r="I16899" t="s">
        <v>46466</v>
      </c>
      <c r="J16899" s="7">
        <v>30.91</v>
      </c>
      <c r="K16899" s="7">
        <v>41.18</v>
      </c>
      <c r="M16899" t="s">
        <v>36</v>
      </c>
      <c r="N16899" t="str">
        <f>IF(AND(PESQUISA!$B$3&lt;&gt;"",OR(PESQUISA!$B$4="TODAS",B16899=PESQUISA!$B$4),ISNUMBER(SEARCH(PESQUISA!$B$3,D16899))),ROW()-1,"")</f>
        <v/>
      </c>
    </row>
    <row r="16900" spans="1:14" x14ac:dyDescent="0.3">
      <c r="A16900" t="s">
        <v>50884</v>
      </c>
      <c r="B16900" t="s">
        <v>46460</v>
      </c>
      <c r="C16900" t="s">
        <v>29620</v>
      </c>
      <c r="D16900" t="s">
        <v>50885</v>
      </c>
      <c r="E16900" t="s">
        <v>46463</v>
      </c>
      <c r="F16900" s="7">
        <v>74.86</v>
      </c>
      <c r="G16900" t="s">
        <v>46464</v>
      </c>
      <c r="H16900" t="s">
        <v>46465</v>
      </c>
      <c r="I16900" t="s">
        <v>46466</v>
      </c>
      <c r="J16900" s="7">
        <v>32.880000000000003</v>
      </c>
      <c r="K16900" s="7">
        <v>41.98</v>
      </c>
      <c r="M16900" t="s">
        <v>36</v>
      </c>
      <c r="N16900" t="str">
        <f>IF(AND(PESQUISA!$B$3&lt;&gt;"",OR(PESQUISA!$B$4="TODAS",B16900=PESQUISA!$B$4),ISNUMBER(SEARCH(PESQUISA!$B$3,D16900))),ROW()-1,"")</f>
        <v/>
      </c>
    </row>
    <row r="16901" spans="1:14" x14ac:dyDescent="0.3">
      <c r="A16901" t="s">
        <v>50886</v>
      </c>
      <c r="B16901" t="s">
        <v>46460</v>
      </c>
      <c r="C16901" t="s">
        <v>29617</v>
      </c>
      <c r="D16901" t="s">
        <v>50887</v>
      </c>
      <c r="E16901" t="s">
        <v>46463</v>
      </c>
      <c r="F16901" s="7">
        <v>144.28</v>
      </c>
      <c r="G16901" t="s">
        <v>46464</v>
      </c>
      <c r="H16901" t="s">
        <v>46465</v>
      </c>
      <c r="I16901" t="s">
        <v>46466</v>
      </c>
      <c r="J16901" s="7">
        <v>71.599999999999994</v>
      </c>
      <c r="K16901" s="7">
        <v>72.680000000000007</v>
      </c>
      <c r="M16901" t="s">
        <v>36</v>
      </c>
      <c r="N16901" t="str">
        <f>IF(AND(PESQUISA!$B$3&lt;&gt;"",OR(PESQUISA!$B$4="TODAS",B16901=PESQUISA!$B$4),ISNUMBER(SEARCH(PESQUISA!$B$3,D16901))),ROW()-1,"")</f>
        <v/>
      </c>
    </row>
    <row r="16902" spans="1:14" x14ac:dyDescent="0.3">
      <c r="A16902" t="s">
        <v>50888</v>
      </c>
      <c r="B16902" t="s">
        <v>46460</v>
      </c>
      <c r="C16902" t="s">
        <v>29613</v>
      </c>
      <c r="D16902" t="s">
        <v>50889</v>
      </c>
      <c r="E16902" t="s">
        <v>46463</v>
      </c>
      <c r="F16902" s="7">
        <v>200.79</v>
      </c>
      <c r="G16902" t="s">
        <v>46464</v>
      </c>
      <c r="H16902" t="s">
        <v>46465</v>
      </c>
      <c r="I16902" t="s">
        <v>46466</v>
      </c>
      <c r="J16902" s="7">
        <v>126.51</v>
      </c>
      <c r="K16902" s="7">
        <v>74.28</v>
      </c>
      <c r="M16902" t="s">
        <v>36</v>
      </c>
      <c r="N16902" t="str">
        <f>IF(AND(PESQUISA!$B$3&lt;&gt;"",OR(PESQUISA!$B$4="TODAS",B16902=PESQUISA!$B$4),ISNUMBER(SEARCH(PESQUISA!$B$3,D16902))),ROW()-1,"")</f>
        <v/>
      </c>
    </row>
    <row r="16903" spans="1:14" x14ac:dyDescent="0.3">
      <c r="A16903" t="s">
        <v>50890</v>
      </c>
      <c r="B16903" t="s">
        <v>46460</v>
      </c>
      <c r="C16903" t="s">
        <v>29715</v>
      </c>
      <c r="D16903" t="s">
        <v>50891</v>
      </c>
      <c r="E16903" t="s">
        <v>46544</v>
      </c>
      <c r="F16903" s="7">
        <v>21.97</v>
      </c>
      <c r="G16903" t="s">
        <v>46464</v>
      </c>
      <c r="H16903" t="s">
        <v>46465</v>
      </c>
      <c r="I16903" t="s">
        <v>46466</v>
      </c>
      <c r="J16903" s="7">
        <v>11.22</v>
      </c>
      <c r="K16903" s="7">
        <v>10.75</v>
      </c>
      <c r="M16903" t="s">
        <v>36</v>
      </c>
      <c r="N16903" t="str">
        <f>IF(AND(PESQUISA!$B$3&lt;&gt;"",OR(PESQUISA!$B$4="TODAS",B16903=PESQUISA!$B$4),ISNUMBER(SEARCH(PESQUISA!$B$3,D16903))),ROW()-1,"")</f>
        <v/>
      </c>
    </row>
    <row r="16904" spans="1:14" x14ac:dyDescent="0.3">
      <c r="A16904" t="s">
        <v>50892</v>
      </c>
      <c r="B16904" t="s">
        <v>46460</v>
      </c>
      <c r="C16904" t="s">
        <v>29691</v>
      </c>
      <c r="D16904" t="s">
        <v>50893</v>
      </c>
      <c r="E16904" t="s">
        <v>46544</v>
      </c>
      <c r="F16904" s="7">
        <v>25.17</v>
      </c>
      <c r="G16904" t="s">
        <v>46464</v>
      </c>
      <c r="H16904" t="s">
        <v>46465</v>
      </c>
      <c r="I16904" t="s">
        <v>46466</v>
      </c>
      <c r="J16904" s="7">
        <v>7.25</v>
      </c>
      <c r="K16904" s="7">
        <v>17.920000000000002</v>
      </c>
      <c r="M16904" t="s">
        <v>36</v>
      </c>
      <c r="N16904" t="str">
        <f>IF(AND(PESQUISA!$B$3&lt;&gt;"",OR(PESQUISA!$B$4="TODAS",B16904=PESQUISA!$B$4),ISNUMBER(SEARCH(PESQUISA!$B$3,D16904))),ROW()-1,"")</f>
        <v/>
      </c>
    </row>
    <row r="16905" spans="1:14" x14ac:dyDescent="0.3">
      <c r="A16905" t="s">
        <v>50894</v>
      </c>
      <c r="B16905" t="s">
        <v>46460</v>
      </c>
      <c r="C16905" t="s">
        <v>21711</v>
      </c>
      <c r="D16905" t="s">
        <v>50895</v>
      </c>
      <c r="E16905" t="s">
        <v>46463</v>
      </c>
      <c r="F16905" s="7">
        <v>783.98</v>
      </c>
      <c r="G16905" t="s">
        <v>46464</v>
      </c>
      <c r="H16905" t="s">
        <v>46465</v>
      </c>
      <c r="I16905" t="s">
        <v>46466</v>
      </c>
      <c r="J16905" s="7">
        <v>695.55</v>
      </c>
      <c r="K16905" s="7">
        <v>88.43</v>
      </c>
      <c r="M16905" t="s">
        <v>36</v>
      </c>
      <c r="N16905" t="str">
        <f>IF(AND(PESQUISA!$B$3&lt;&gt;"",OR(PESQUISA!$B$4="TODAS",B16905=PESQUISA!$B$4),ISNUMBER(SEARCH(PESQUISA!$B$3,D16905))),ROW()-1,"")</f>
        <v/>
      </c>
    </row>
    <row r="16906" spans="1:14" x14ac:dyDescent="0.3">
      <c r="A16906" t="s">
        <v>50896</v>
      </c>
      <c r="B16906" t="s">
        <v>46460</v>
      </c>
      <c r="C16906" t="s">
        <v>50897</v>
      </c>
      <c r="D16906" t="s">
        <v>50898</v>
      </c>
      <c r="E16906" t="s">
        <v>46463</v>
      </c>
      <c r="F16906" s="7">
        <v>515.12</v>
      </c>
      <c r="G16906" t="s">
        <v>46464</v>
      </c>
      <c r="H16906" t="s">
        <v>46465</v>
      </c>
      <c r="I16906" t="s">
        <v>46466</v>
      </c>
      <c r="J16906" s="7">
        <v>426.69</v>
      </c>
      <c r="K16906" s="7">
        <v>88.43</v>
      </c>
      <c r="M16906" t="s">
        <v>36</v>
      </c>
      <c r="N16906" t="str">
        <f>IF(AND(PESQUISA!$B$3&lt;&gt;"",OR(PESQUISA!$B$4="TODAS",B16906=PESQUISA!$B$4),ISNUMBER(SEARCH(PESQUISA!$B$3,D16906))),ROW()-1,"")</f>
        <v/>
      </c>
    </row>
    <row r="16907" spans="1:14" x14ac:dyDescent="0.3">
      <c r="A16907" t="s">
        <v>50899</v>
      </c>
      <c r="B16907" t="s">
        <v>46460</v>
      </c>
      <c r="C16907" t="s">
        <v>21763</v>
      </c>
      <c r="D16907" t="s">
        <v>50900</v>
      </c>
      <c r="E16907" t="s">
        <v>46463</v>
      </c>
      <c r="F16907" s="7">
        <v>394.87</v>
      </c>
      <c r="G16907" t="s">
        <v>46464</v>
      </c>
      <c r="H16907" t="s">
        <v>46465</v>
      </c>
      <c r="I16907" t="s">
        <v>46466</v>
      </c>
      <c r="J16907" s="7">
        <v>306.44</v>
      </c>
      <c r="K16907" s="7">
        <v>88.43</v>
      </c>
      <c r="M16907" t="s">
        <v>36</v>
      </c>
      <c r="N16907" t="str">
        <f>IF(AND(PESQUISA!$B$3&lt;&gt;"",OR(PESQUISA!$B$4="TODAS",B16907=PESQUISA!$B$4),ISNUMBER(SEARCH(PESQUISA!$B$3,D16907))),ROW()-1,"")</f>
        <v/>
      </c>
    </row>
    <row r="16908" spans="1:14" x14ac:dyDescent="0.3">
      <c r="A16908" t="s">
        <v>50901</v>
      </c>
      <c r="B16908" t="s">
        <v>46460</v>
      </c>
      <c r="C16908" t="s">
        <v>50902</v>
      </c>
      <c r="D16908" t="s">
        <v>50903</v>
      </c>
      <c r="E16908" t="s">
        <v>46463</v>
      </c>
      <c r="F16908" s="7">
        <v>491.02</v>
      </c>
      <c r="G16908" t="s">
        <v>46464</v>
      </c>
      <c r="H16908" t="s">
        <v>46465</v>
      </c>
      <c r="I16908" t="s">
        <v>46466</v>
      </c>
      <c r="J16908" s="7">
        <v>402.59</v>
      </c>
      <c r="K16908" s="7">
        <v>88.43</v>
      </c>
      <c r="M16908" t="s">
        <v>36</v>
      </c>
      <c r="N16908" t="str">
        <f>IF(AND(PESQUISA!$B$3&lt;&gt;"",OR(PESQUISA!$B$4="TODAS",B16908=PESQUISA!$B$4),ISNUMBER(SEARCH(PESQUISA!$B$3,D16908))),ROW()-1,"")</f>
        <v/>
      </c>
    </row>
    <row r="16909" spans="1:14" x14ac:dyDescent="0.3">
      <c r="A16909" t="s">
        <v>50904</v>
      </c>
      <c r="B16909" t="s">
        <v>46460</v>
      </c>
      <c r="C16909" t="s">
        <v>50905</v>
      </c>
      <c r="D16909" t="s">
        <v>50906</v>
      </c>
      <c r="E16909" t="s">
        <v>46463</v>
      </c>
      <c r="F16909" s="7">
        <v>211.32</v>
      </c>
      <c r="G16909" t="s">
        <v>46464</v>
      </c>
      <c r="H16909" t="s">
        <v>46465</v>
      </c>
      <c r="I16909" t="s">
        <v>46466</v>
      </c>
      <c r="J16909" s="7">
        <v>211.11</v>
      </c>
      <c r="K16909" s="7">
        <v>0.21</v>
      </c>
      <c r="M16909" t="s">
        <v>36</v>
      </c>
      <c r="N16909" t="str">
        <f>IF(AND(PESQUISA!$B$3&lt;&gt;"",OR(PESQUISA!$B$4="TODAS",B16909=PESQUISA!$B$4),ISNUMBER(SEARCH(PESQUISA!$B$3,D16909))),ROW()-1,"")</f>
        <v/>
      </c>
    </row>
    <row r="16910" spans="1:14" x14ac:dyDescent="0.3">
      <c r="A16910" t="s">
        <v>50907</v>
      </c>
      <c r="B16910" t="s">
        <v>46460</v>
      </c>
      <c r="C16910" t="s">
        <v>50908</v>
      </c>
      <c r="D16910" t="s">
        <v>50909</v>
      </c>
      <c r="E16910" t="s">
        <v>46463</v>
      </c>
      <c r="F16910" s="7">
        <v>140.21</v>
      </c>
      <c r="G16910" t="s">
        <v>46464</v>
      </c>
      <c r="H16910" t="s">
        <v>46465</v>
      </c>
      <c r="I16910" t="s">
        <v>46466</v>
      </c>
      <c r="J16910" s="7">
        <v>140</v>
      </c>
      <c r="K16910" s="7">
        <v>0.21</v>
      </c>
      <c r="M16910" t="s">
        <v>36</v>
      </c>
      <c r="N16910" t="str">
        <f>IF(AND(PESQUISA!$B$3&lt;&gt;"",OR(PESQUISA!$B$4="TODAS",B16910=PESQUISA!$B$4),ISNUMBER(SEARCH(PESQUISA!$B$3,D16910))),ROW()-1,"")</f>
        <v/>
      </c>
    </row>
    <row r="16911" spans="1:14" x14ac:dyDescent="0.3">
      <c r="A16911" t="s">
        <v>50910</v>
      </c>
      <c r="B16911" t="s">
        <v>46460</v>
      </c>
      <c r="C16911" t="s">
        <v>50911</v>
      </c>
      <c r="D16911" t="s">
        <v>50912</v>
      </c>
      <c r="E16911" t="s">
        <v>46488</v>
      </c>
      <c r="F16911" s="7">
        <v>856.75</v>
      </c>
      <c r="G16911" t="s">
        <v>46464</v>
      </c>
      <c r="H16911" t="s">
        <v>46465</v>
      </c>
      <c r="I16911" t="s">
        <v>46466</v>
      </c>
      <c r="J16911" s="7">
        <v>856.75</v>
      </c>
      <c r="K16911" s="7">
        <v>0</v>
      </c>
      <c r="M16911" t="s">
        <v>36</v>
      </c>
      <c r="N16911" t="str">
        <f>IF(AND(PESQUISA!$B$3&lt;&gt;"",OR(PESQUISA!$B$4="TODAS",B16911=PESQUISA!$B$4),ISNUMBER(SEARCH(PESQUISA!$B$3,D16911))),ROW()-1,"")</f>
        <v/>
      </c>
    </row>
    <row r="16912" spans="1:14" x14ac:dyDescent="0.3">
      <c r="A16912" t="s">
        <v>50913</v>
      </c>
      <c r="B16912" t="s">
        <v>46460</v>
      </c>
      <c r="C16912" t="s">
        <v>50914</v>
      </c>
      <c r="D16912" t="s">
        <v>50915</v>
      </c>
      <c r="E16912" t="s">
        <v>46488</v>
      </c>
      <c r="F16912" s="7">
        <v>611.97</v>
      </c>
      <c r="G16912" t="s">
        <v>46464</v>
      </c>
      <c r="H16912" t="s">
        <v>46465</v>
      </c>
      <c r="I16912" t="s">
        <v>46466</v>
      </c>
      <c r="J16912" s="7">
        <v>611.97</v>
      </c>
      <c r="K16912" s="7">
        <v>0</v>
      </c>
      <c r="M16912" t="s">
        <v>36</v>
      </c>
      <c r="N16912" t="str">
        <f>IF(AND(PESQUISA!$B$3&lt;&gt;"",OR(PESQUISA!$B$4="TODAS",B16912=PESQUISA!$B$4),ISNUMBER(SEARCH(PESQUISA!$B$3,D16912))),ROW()-1,"")</f>
        <v/>
      </c>
    </row>
    <row r="16913" spans="1:14" x14ac:dyDescent="0.3">
      <c r="A16913" t="s">
        <v>50916</v>
      </c>
      <c r="B16913" t="s">
        <v>46460</v>
      </c>
      <c r="C16913" t="s">
        <v>50917</v>
      </c>
      <c r="D16913" t="s">
        <v>50918</v>
      </c>
      <c r="E16913" t="s">
        <v>46463</v>
      </c>
      <c r="F16913" s="7">
        <v>270.20999999999998</v>
      </c>
      <c r="G16913" t="s">
        <v>46464</v>
      </c>
      <c r="H16913" t="s">
        <v>46465</v>
      </c>
      <c r="I16913" t="s">
        <v>46466</v>
      </c>
      <c r="J16913" s="7">
        <v>270</v>
      </c>
      <c r="K16913" s="7">
        <v>0.21</v>
      </c>
      <c r="M16913" t="s">
        <v>36</v>
      </c>
      <c r="N16913" t="str">
        <f>IF(AND(PESQUISA!$B$3&lt;&gt;"",OR(PESQUISA!$B$4="TODAS",B16913=PESQUISA!$B$4),ISNUMBER(SEARCH(PESQUISA!$B$3,D16913))),ROW()-1,"")</f>
        <v/>
      </c>
    </row>
    <row r="16914" spans="1:14" x14ac:dyDescent="0.3">
      <c r="A16914" t="s">
        <v>50919</v>
      </c>
      <c r="B16914" t="s">
        <v>46460</v>
      </c>
      <c r="C16914" t="s">
        <v>50920</v>
      </c>
      <c r="D16914" t="s">
        <v>50921</v>
      </c>
      <c r="E16914" t="s">
        <v>46463</v>
      </c>
      <c r="F16914" s="7">
        <v>183.03</v>
      </c>
      <c r="G16914" t="s">
        <v>46464</v>
      </c>
      <c r="H16914" t="s">
        <v>46465</v>
      </c>
      <c r="I16914" t="s">
        <v>46466</v>
      </c>
      <c r="J16914" s="7">
        <v>182.82</v>
      </c>
      <c r="K16914" s="7">
        <v>0.21</v>
      </c>
      <c r="M16914" t="s">
        <v>36</v>
      </c>
      <c r="N16914" t="str">
        <f>IF(AND(PESQUISA!$B$3&lt;&gt;"",OR(PESQUISA!$B$4="TODAS",B16914=PESQUISA!$B$4),ISNUMBER(SEARCH(PESQUISA!$B$3,D16914))),ROW()-1,"")</f>
        <v/>
      </c>
    </row>
    <row r="16915" spans="1:14" x14ac:dyDescent="0.3">
      <c r="A16915" t="s">
        <v>50922</v>
      </c>
      <c r="B16915" t="s">
        <v>46460</v>
      </c>
      <c r="C16915" t="s">
        <v>50923</v>
      </c>
      <c r="D16915" t="s">
        <v>50924</v>
      </c>
      <c r="E16915" t="s">
        <v>46463</v>
      </c>
      <c r="F16915" s="7">
        <v>226.8</v>
      </c>
      <c r="G16915" t="s">
        <v>46464</v>
      </c>
      <c r="H16915" t="s">
        <v>46465</v>
      </c>
      <c r="I16915" t="s">
        <v>46466</v>
      </c>
      <c r="J16915" s="7">
        <v>148.55000000000001</v>
      </c>
      <c r="K16915" s="7">
        <v>78.25</v>
      </c>
      <c r="M16915" t="s">
        <v>36</v>
      </c>
      <c r="N16915" t="str">
        <f>IF(AND(PESQUISA!$B$3&lt;&gt;"",OR(PESQUISA!$B$4="TODAS",B16915=PESQUISA!$B$4),ISNUMBER(SEARCH(PESQUISA!$B$3,D16915))),ROW()-1,"")</f>
        <v/>
      </c>
    </row>
    <row r="16916" spans="1:14" x14ac:dyDescent="0.3">
      <c r="A16916" t="s">
        <v>50925</v>
      </c>
      <c r="B16916" t="s">
        <v>46460</v>
      </c>
      <c r="C16916" t="s">
        <v>50926</v>
      </c>
      <c r="D16916" t="s">
        <v>50927</v>
      </c>
      <c r="E16916" t="s">
        <v>46463</v>
      </c>
      <c r="F16916" s="7">
        <v>251.51</v>
      </c>
      <c r="G16916" t="s">
        <v>46464</v>
      </c>
      <c r="H16916" t="s">
        <v>46465</v>
      </c>
      <c r="I16916" t="s">
        <v>46466</v>
      </c>
      <c r="J16916" s="7">
        <v>173.26</v>
      </c>
      <c r="K16916" s="7">
        <v>78.25</v>
      </c>
      <c r="M16916" t="s">
        <v>36</v>
      </c>
      <c r="N16916" t="str">
        <f>IF(AND(PESQUISA!$B$3&lt;&gt;"",OR(PESQUISA!$B$4="TODAS",B16916=PESQUISA!$B$4),ISNUMBER(SEARCH(PESQUISA!$B$3,D16916))),ROW()-1,"")</f>
        <v/>
      </c>
    </row>
    <row r="16917" spans="1:14" x14ac:dyDescent="0.3">
      <c r="A16917" t="s">
        <v>50928</v>
      </c>
      <c r="B16917" t="s">
        <v>46460</v>
      </c>
      <c r="C16917" t="s">
        <v>50929</v>
      </c>
      <c r="D16917" t="s">
        <v>50930</v>
      </c>
      <c r="E16917" t="s">
        <v>46463</v>
      </c>
      <c r="F16917" s="7">
        <v>258.69</v>
      </c>
      <c r="G16917" t="s">
        <v>46464</v>
      </c>
      <c r="H16917" t="s">
        <v>46465</v>
      </c>
      <c r="I16917" t="s">
        <v>46466</v>
      </c>
      <c r="J16917" s="7">
        <v>178.67</v>
      </c>
      <c r="K16917" s="7">
        <v>80.02</v>
      </c>
      <c r="M16917" t="s">
        <v>36</v>
      </c>
      <c r="N16917" t="str">
        <f>IF(AND(PESQUISA!$B$3&lt;&gt;"",OR(PESQUISA!$B$4="TODAS",B16917=PESQUISA!$B$4),ISNUMBER(SEARCH(PESQUISA!$B$3,D16917))),ROW()-1,"")</f>
        <v/>
      </c>
    </row>
    <row r="16918" spans="1:14" x14ac:dyDescent="0.3">
      <c r="A16918" t="s">
        <v>50931</v>
      </c>
      <c r="B16918" t="s">
        <v>46460</v>
      </c>
      <c r="C16918" t="s">
        <v>25867</v>
      </c>
      <c r="D16918" t="s">
        <v>50932</v>
      </c>
      <c r="E16918" t="s">
        <v>46463</v>
      </c>
      <c r="F16918" s="7">
        <v>576.83000000000004</v>
      </c>
      <c r="G16918" t="s">
        <v>46464</v>
      </c>
      <c r="H16918" t="s">
        <v>46465</v>
      </c>
      <c r="I16918" t="s">
        <v>46466</v>
      </c>
      <c r="J16918" s="7">
        <v>487.23</v>
      </c>
      <c r="K16918" s="7">
        <v>89.6</v>
      </c>
      <c r="M16918" t="s">
        <v>36</v>
      </c>
      <c r="N16918" t="str">
        <f>IF(AND(PESQUISA!$B$3&lt;&gt;"",OR(PESQUISA!$B$4="TODAS",B16918=PESQUISA!$B$4),ISNUMBER(SEARCH(PESQUISA!$B$3,D16918))),ROW()-1,"")</f>
        <v/>
      </c>
    </row>
    <row r="16919" spans="1:14" x14ac:dyDescent="0.3">
      <c r="A16919" t="s">
        <v>50933</v>
      </c>
      <c r="B16919" t="s">
        <v>46460</v>
      </c>
      <c r="C16919" t="s">
        <v>25870</v>
      </c>
      <c r="D16919" t="s">
        <v>50934</v>
      </c>
      <c r="E16919" t="s">
        <v>46463</v>
      </c>
      <c r="F16919" s="7">
        <v>572.51</v>
      </c>
      <c r="G16919" t="s">
        <v>46464</v>
      </c>
      <c r="H16919" t="s">
        <v>46465</v>
      </c>
      <c r="I16919" t="s">
        <v>46466</v>
      </c>
      <c r="J16919" s="7">
        <v>484.49</v>
      </c>
      <c r="K16919" s="7">
        <v>88.02</v>
      </c>
      <c r="M16919" t="s">
        <v>36</v>
      </c>
      <c r="N16919" t="str">
        <f>IF(AND(PESQUISA!$B$3&lt;&gt;"",OR(PESQUISA!$B$4="TODAS",B16919=PESQUISA!$B$4),ISNUMBER(SEARCH(PESQUISA!$B$3,D16919))),ROW()-1,"")</f>
        <v/>
      </c>
    </row>
    <row r="16920" spans="1:14" x14ac:dyDescent="0.3">
      <c r="A16920" t="s">
        <v>50935</v>
      </c>
      <c r="B16920" t="s">
        <v>46460</v>
      </c>
      <c r="C16920" t="s">
        <v>25873</v>
      </c>
      <c r="D16920" t="s">
        <v>50936</v>
      </c>
      <c r="E16920" t="s">
        <v>46463</v>
      </c>
      <c r="F16920" s="7">
        <v>297.47000000000003</v>
      </c>
      <c r="G16920" t="s">
        <v>46464</v>
      </c>
      <c r="H16920" t="s">
        <v>46465</v>
      </c>
      <c r="I16920" t="s">
        <v>46466</v>
      </c>
      <c r="J16920" s="7">
        <v>213.42</v>
      </c>
      <c r="K16920" s="7">
        <v>84.05</v>
      </c>
      <c r="M16920" t="s">
        <v>36</v>
      </c>
      <c r="N16920" t="str">
        <f>IF(AND(PESQUISA!$B$3&lt;&gt;"",OR(PESQUISA!$B$4="TODAS",B16920=PESQUISA!$B$4),ISNUMBER(SEARCH(PESQUISA!$B$3,D16920))),ROW()-1,"")</f>
        <v/>
      </c>
    </row>
    <row r="16921" spans="1:14" x14ac:dyDescent="0.3">
      <c r="A16921" t="s">
        <v>50937</v>
      </c>
      <c r="B16921" t="s">
        <v>46460</v>
      </c>
      <c r="C16921" t="s">
        <v>25861</v>
      </c>
      <c r="D16921" t="s">
        <v>50938</v>
      </c>
      <c r="E16921" t="s">
        <v>46463</v>
      </c>
      <c r="F16921" s="7">
        <v>617.15</v>
      </c>
      <c r="G16921" t="s">
        <v>46464</v>
      </c>
      <c r="H16921" t="s">
        <v>46465</v>
      </c>
      <c r="I16921" t="s">
        <v>46466</v>
      </c>
      <c r="J16921" s="7">
        <v>449.05</v>
      </c>
      <c r="K16921" s="7">
        <v>168.1</v>
      </c>
      <c r="M16921" t="s">
        <v>36</v>
      </c>
      <c r="N16921" t="str">
        <f>IF(AND(PESQUISA!$B$3&lt;&gt;"",OR(PESQUISA!$B$4="TODAS",B16921=PESQUISA!$B$4),ISNUMBER(SEARCH(PESQUISA!$B$3,D16921))),ROW()-1,"")</f>
        <v/>
      </c>
    </row>
    <row r="16922" spans="1:14" x14ac:dyDescent="0.3">
      <c r="A16922" t="s">
        <v>50939</v>
      </c>
      <c r="B16922" t="s">
        <v>46460</v>
      </c>
      <c r="C16922" t="s">
        <v>25759</v>
      </c>
      <c r="D16922" t="s">
        <v>50940</v>
      </c>
      <c r="E16922" t="s">
        <v>46463</v>
      </c>
      <c r="F16922" s="7">
        <v>144.41999999999999</v>
      </c>
      <c r="G16922" t="s">
        <v>46464</v>
      </c>
      <c r="H16922" t="s">
        <v>46465</v>
      </c>
      <c r="I16922" t="s">
        <v>46466</v>
      </c>
      <c r="J16922" s="7">
        <v>101.58</v>
      </c>
      <c r="K16922" s="7">
        <v>42.84</v>
      </c>
      <c r="M16922" t="s">
        <v>36</v>
      </c>
      <c r="N16922" t="str">
        <f>IF(AND(PESQUISA!$B$3&lt;&gt;"",OR(PESQUISA!$B$4="TODAS",B16922=PESQUISA!$B$4),ISNUMBER(SEARCH(PESQUISA!$B$3,D16922))),ROW()-1,"")</f>
        <v/>
      </c>
    </row>
    <row r="16923" spans="1:14" x14ac:dyDescent="0.3">
      <c r="A16923" t="s">
        <v>50941</v>
      </c>
      <c r="B16923" t="s">
        <v>46460</v>
      </c>
      <c r="C16923" t="s">
        <v>25774</v>
      </c>
      <c r="D16923" t="s">
        <v>50942</v>
      </c>
      <c r="E16923" t="s">
        <v>46463</v>
      </c>
      <c r="F16923" s="7">
        <v>259.61</v>
      </c>
      <c r="G16923" t="s">
        <v>46464</v>
      </c>
      <c r="H16923" t="s">
        <v>46465</v>
      </c>
      <c r="I16923" t="s">
        <v>46466</v>
      </c>
      <c r="J16923" s="7">
        <v>151.08000000000001</v>
      </c>
      <c r="K16923" s="7">
        <v>108.53</v>
      </c>
      <c r="M16923" t="s">
        <v>36</v>
      </c>
      <c r="N16923" t="str">
        <f>IF(AND(PESQUISA!$B$3&lt;&gt;"",OR(PESQUISA!$B$4="TODAS",B16923=PESQUISA!$B$4),ISNUMBER(SEARCH(PESQUISA!$B$3,D16923))),ROW()-1,"")</f>
        <v/>
      </c>
    </row>
    <row r="16924" spans="1:14" x14ac:dyDescent="0.3">
      <c r="A16924" t="s">
        <v>50943</v>
      </c>
      <c r="B16924" t="s">
        <v>46460</v>
      </c>
      <c r="C16924" t="s">
        <v>25777</v>
      </c>
      <c r="D16924" t="s">
        <v>50944</v>
      </c>
      <c r="E16924" t="s">
        <v>46463</v>
      </c>
      <c r="F16924" s="7">
        <v>375.65</v>
      </c>
      <c r="G16924" t="s">
        <v>46464</v>
      </c>
      <c r="H16924" t="s">
        <v>46465</v>
      </c>
      <c r="I16924" t="s">
        <v>46466</v>
      </c>
      <c r="J16924" s="7">
        <v>219.1</v>
      </c>
      <c r="K16924" s="7">
        <v>156.55000000000001</v>
      </c>
      <c r="M16924" t="s">
        <v>36</v>
      </c>
      <c r="N16924" t="str">
        <f>IF(AND(PESQUISA!$B$3&lt;&gt;"",OR(PESQUISA!$B$4="TODAS",B16924=PESQUISA!$B$4),ISNUMBER(SEARCH(PESQUISA!$B$3,D16924))),ROW()-1,"")</f>
        <v/>
      </c>
    </row>
    <row r="16925" spans="1:14" x14ac:dyDescent="0.3">
      <c r="A16925" t="s">
        <v>50945</v>
      </c>
      <c r="B16925" t="s">
        <v>46460</v>
      </c>
      <c r="C16925" t="s">
        <v>50946</v>
      </c>
      <c r="D16925" t="s">
        <v>50947</v>
      </c>
      <c r="E16925" t="s">
        <v>46463</v>
      </c>
      <c r="F16925" s="7">
        <v>102.15</v>
      </c>
      <c r="G16925" t="s">
        <v>46464</v>
      </c>
      <c r="H16925" t="s">
        <v>46465</v>
      </c>
      <c r="I16925" t="s">
        <v>46466</v>
      </c>
      <c r="J16925" s="7">
        <v>67.209999999999994</v>
      </c>
      <c r="K16925" s="7">
        <v>34.94</v>
      </c>
      <c r="M16925" t="s">
        <v>36</v>
      </c>
      <c r="N16925" t="str">
        <f>IF(AND(PESQUISA!$B$3&lt;&gt;"",OR(PESQUISA!$B$4="TODAS",B16925=PESQUISA!$B$4),ISNUMBER(SEARCH(PESQUISA!$B$3,D16925))),ROW()-1,"")</f>
        <v/>
      </c>
    </row>
    <row r="16926" spans="1:14" x14ac:dyDescent="0.3">
      <c r="A16926" t="s">
        <v>50948</v>
      </c>
      <c r="B16926" t="s">
        <v>46460</v>
      </c>
      <c r="C16926" t="s">
        <v>50949</v>
      </c>
      <c r="D16926" t="s">
        <v>50950</v>
      </c>
      <c r="E16926" t="s">
        <v>46463</v>
      </c>
      <c r="F16926" s="7">
        <v>135.63999999999999</v>
      </c>
      <c r="G16926" t="s">
        <v>46464</v>
      </c>
      <c r="H16926" t="s">
        <v>46465</v>
      </c>
      <c r="I16926" t="s">
        <v>46466</v>
      </c>
      <c r="J16926" s="7">
        <v>98.02</v>
      </c>
      <c r="K16926" s="7">
        <v>37.619999999999997</v>
      </c>
      <c r="M16926" t="s">
        <v>36</v>
      </c>
      <c r="N16926" t="str">
        <f>IF(AND(PESQUISA!$B$3&lt;&gt;"",OR(PESQUISA!$B$4="TODAS",B16926=PESQUISA!$B$4),ISNUMBER(SEARCH(PESQUISA!$B$3,D16926))),ROW()-1,"")</f>
        <v/>
      </c>
    </row>
    <row r="16927" spans="1:14" x14ac:dyDescent="0.3">
      <c r="A16927" t="s">
        <v>50951</v>
      </c>
      <c r="B16927" t="s">
        <v>46460</v>
      </c>
      <c r="C16927" t="s">
        <v>50952</v>
      </c>
      <c r="D16927" t="s">
        <v>50953</v>
      </c>
      <c r="E16927" t="s">
        <v>46463</v>
      </c>
      <c r="F16927" s="7">
        <v>154.41</v>
      </c>
      <c r="G16927" t="s">
        <v>46464</v>
      </c>
      <c r="H16927" t="s">
        <v>46465</v>
      </c>
      <c r="I16927" t="s">
        <v>46466</v>
      </c>
      <c r="J16927" s="7">
        <v>109.61</v>
      </c>
      <c r="K16927" s="7">
        <v>44.8</v>
      </c>
      <c r="M16927" t="s">
        <v>36</v>
      </c>
      <c r="N16927" t="str">
        <f>IF(AND(PESQUISA!$B$3&lt;&gt;"",OR(PESQUISA!$B$4="TODAS",B16927=PESQUISA!$B$4),ISNUMBER(SEARCH(PESQUISA!$B$3,D16927))),ROW()-1,"")</f>
        <v/>
      </c>
    </row>
    <row r="16928" spans="1:14" x14ac:dyDescent="0.3">
      <c r="A16928" t="s">
        <v>50954</v>
      </c>
      <c r="B16928" t="s">
        <v>46460</v>
      </c>
      <c r="C16928" t="s">
        <v>50955</v>
      </c>
      <c r="D16928" t="s">
        <v>50956</v>
      </c>
      <c r="E16928" t="s">
        <v>46463</v>
      </c>
      <c r="F16928" s="7">
        <v>27.5</v>
      </c>
      <c r="G16928" t="s">
        <v>46464</v>
      </c>
      <c r="H16928" t="s">
        <v>46465</v>
      </c>
      <c r="I16928" t="s">
        <v>46466</v>
      </c>
      <c r="J16928" s="7">
        <v>12.54</v>
      </c>
      <c r="K16928" s="7">
        <v>14.96</v>
      </c>
      <c r="M16928" t="s">
        <v>36</v>
      </c>
      <c r="N16928" t="str">
        <f>IF(AND(PESQUISA!$B$3&lt;&gt;"",OR(PESQUISA!$B$4="TODAS",B16928=PESQUISA!$B$4),ISNUMBER(SEARCH(PESQUISA!$B$3,D16928))),ROW()-1,"")</f>
        <v/>
      </c>
    </row>
    <row r="16929" spans="1:14" x14ac:dyDescent="0.3">
      <c r="A16929" t="s">
        <v>50957</v>
      </c>
      <c r="B16929" t="s">
        <v>46460</v>
      </c>
      <c r="C16929" t="s">
        <v>50958</v>
      </c>
      <c r="D16929" t="s">
        <v>50959</v>
      </c>
      <c r="E16929" t="s">
        <v>46463</v>
      </c>
      <c r="F16929" s="7">
        <v>127.1</v>
      </c>
      <c r="G16929" t="s">
        <v>46464</v>
      </c>
      <c r="H16929" t="s">
        <v>46465</v>
      </c>
      <c r="I16929" t="s">
        <v>46466</v>
      </c>
      <c r="J16929" s="7">
        <v>93.45</v>
      </c>
      <c r="K16929" s="7">
        <v>33.65</v>
      </c>
      <c r="M16929" t="s">
        <v>36</v>
      </c>
      <c r="N16929" t="str">
        <f>IF(AND(PESQUISA!$B$3&lt;&gt;"",OR(PESQUISA!$B$4="TODAS",B16929=PESQUISA!$B$4),ISNUMBER(SEARCH(PESQUISA!$B$3,D16929))),ROW()-1,"")</f>
        <v/>
      </c>
    </row>
    <row r="16930" spans="1:14" x14ac:dyDescent="0.3">
      <c r="A16930" t="s">
        <v>50960</v>
      </c>
      <c r="B16930" t="s">
        <v>46460</v>
      </c>
      <c r="C16930" t="s">
        <v>50961</v>
      </c>
      <c r="D16930" t="s">
        <v>50962</v>
      </c>
      <c r="E16930" t="s">
        <v>46463</v>
      </c>
      <c r="F16930" s="7">
        <v>111.45</v>
      </c>
      <c r="G16930" t="s">
        <v>46464</v>
      </c>
      <c r="H16930" t="s">
        <v>46465</v>
      </c>
      <c r="I16930" t="s">
        <v>46466</v>
      </c>
      <c r="J16930" s="7">
        <v>77.8</v>
      </c>
      <c r="K16930" s="7">
        <v>33.65</v>
      </c>
      <c r="M16930" t="s">
        <v>36</v>
      </c>
      <c r="N16930" t="str">
        <f>IF(AND(PESQUISA!$B$3&lt;&gt;"",OR(PESQUISA!$B$4="TODAS",B16930=PESQUISA!$B$4),ISNUMBER(SEARCH(PESQUISA!$B$3,D16930))),ROW()-1,"")</f>
        <v/>
      </c>
    </row>
    <row r="16931" spans="1:14" x14ac:dyDescent="0.3">
      <c r="A16931" t="s">
        <v>50963</v>
      </c>
      <c r="B16931" t="s">
        <v>46460</v>
      </c>
      <c r="C16931" t="s">
        <v>50964</v>
      </c>
      <c r="D16931" t="s">
        <v>50965</v>
      </c>
      <c r="E16931" t="s">
        <v>46463</v>
      </c>
      <c r="F16931" s="7">
        <v>93.84</v>
      </c>
      <c r="G16931" t="s">
        <v>46464</v>
      </c>
      <c r="H16931" t="s">
        <v>46465</v>
      </c>
      <c r="I16931" t="s">
        <v>46466</v>
      </c>
      <c r="J16931" s="7">
        <v>60.19</v>
      </c>
      <c r="K16931" s="7">
        <v>33.65</v>
      </c>
      <c r="M16931" t="s">
        <v>36</v>
      </c>
      <c r="N16931" t="str">
        <f>IF(AND(PESQUISA!$B$3&lt;&gt;"",OR(PESQUISA!$B$4="TODAS",B16931=PESQUISA!$B$4),ISNUMBER(SEARCH(PESQUISA!$B$3,D16931))),ROW()-1,"")</f>
        <v/>
      </c>
    </row>
    <row r="16932" spans="1:14" x14ac:dyDescent="0.3">
      <c r="A16932" t="s">
        <v>50966</v>
      </c>
      <c r="B16932" t="s">
        <v>46460</v>
      </c>
      <c r="C16932" t="s">
        <v>50967</v>
      </c>
      <c r="D16932" t="s">
        <v>50968</v>
      </c>
      <c r="E16932" t="s">
        <v>46463</v>
      </c>
      <c r="F16932" s="7">
        <v>104.81</v>
      </c>
      <c r="G16932" t="s">
        <v>46464</v>
      </c>
      <c r="H16932" t="s">
        <v>46465</v>
      </c>
      <c r="I16932" t="s">
        <v>46466</v>
      </c>
      <c r="J16932" s="7">
        <v>71.16</v>
      </c>
      <c r="K16932" s="7">
        <v>33.65</v>
      </c>
      <c r="M16932" t="s">
        <v>36</v>
      </c>
      <c r="N16932" t="str">
        <f>IF(AND(PESQUISA!$B$3&lt;&gt;"",OR(PESQUISA!$B$4="TODAS",B16932=PESQUISA!$B$4),ISNUMBER(SEARCH(PESQUISA!$B$3,D16932))),ROW()-1,"")</f>
        <v/>
      </c>
    </row>
    <row r="16933" spans="1:14" x14ac:dyDescent="0.3">
      <c r="A16933" t="s">
        <v>50969</v>
      </c>
      <c r="B16933" t="s">
        <v>46460</v>
      </c>
      <c r="C16933" t="s">
        <v>50970</v>
      </c>
      <c r="D16933" t="s">
        <v>50971</v>
      </c>
      <c r="E16933" t="s">
        <v>46463</v>
      </c>
      <c r="F16933" s="7">
        <v>54.05</v>
      </c>
      <c r="G16933" t="s">
        <v>46464</v>
      </c>
      <c r="H16933" t="s">
        <v>46465</v>
      </c>
      <c r="I16933" t="s">
        <v>46466</v>
      </c>
      <c r="J16933" s="7">
        <v>23.42</v>
      </c>
      <c r="K16933" s="7">
        <v>30.63</v>
      </c>
      <c r="M16933" t="s">
        <v>36</v>
      </c>
      <c r="N16933" t="str">
        <f>IF(AND(PESQUISA!$B$3&lt;&gt;"",OR(PESQUISA!$B$4="TODAS",B16933=PESQUISA!$B$4),ISNUMBER(SEARCH(PESQUISA!$B$3,D16933))),ROW()-1,"")</f>
        <v/>
      </c>
    </row>
    <row r="16934" spans="1:14" x14ac:dyDescent="0.3">
      <c r="A16934" t="s">
        <v>50972</v>
      </c>
      <c r="B16934" t="s">
        <v>46460</v>
      </c>
      <c r="C16934" t="s">
        <v>50973</v>
      </c>
      <c r="D16934" t="s">
        <v>50974</v>
      </c>
      <c r="E16934" t="s">
        <v>46463</v>
      </c>
      <c r="F16934" s="7">
        <v>25.85</v>
      </c>
      <c r="G16934" t="s">
        <v>46464</v>
      </c>
      <c r="H16934" t="s">
        <v>46465</v>
      </c>
      <c r="I16934" t="s">
        <v>46466</v>
      </c>
      <c r="J16934" s="7">
        <v>10.89</v>
      </c>
      <c r="K16934" s="7">
        <v>14.96</v>
      </c>
      <c r="M16934" t="s">
        <v>36</v>
      </c>
      <c r="N16934" t="str">
        <f>IF(AND(PESQUISA!$B$3&lt;&gt;"",OR(PESQUISA!$B$4="TODAS",B16934=PESQUISA!$B$4),ISNUMBER(SEARCH(PESQUISA!$B$3,D16934))),ROW()-1,"")</f>
        <v/>
      </c>
    </row>
    <row r="16935" spans="1:14" x14ac:dyDescent="0.3">
      <c r="A16935" t="s">
        <v>50975</v>
      </c>
      <c r="B16935" t="s">
        <v>46460</v>
      </c>
      <c r="C16935" t="s">
        <v>50976</v>
      </c>
      <c r="D16935" t="s">
        <v>50977</v>
      </c>
      <c r="E16935" t="s">
        <v>46463</v>
      </c>
      <c r="F16935" s="7">
        <v>44.36</v>
      </c>
      <c r="G16935" t="s">
        <v>46464</v>
      </c>
      <c r="H16935" t="s">
        <v>46465</v>
      </c>
      <c r="I16935" t="s">
        <v>46466</v>
      </c>
      <c r="J16935" s="7">
        <v>25.47</v>
      </c>
      <c r="K16935" s="7">
        <v>18.89</v>
      </c>
      <c r="M16935" t="s">
        <v>36</v>
      </c>
      <c r="N16935" t="str">
        <f>IF(AND(PESQUISA!$B$3&lt;&gt;"",OR(PESQUISA!$B$4="TODAS",B16935=PESQUISA!$B$4),ISNUMBER(SEARCH(PESQUISA!$B$3,D16935))),ROW()-1,"")</f>
        <v/>
      </c>
    </row>
    <row r="16936" spans="1:14" x14ac:dyDescent="0.3">
      <c r="A16936" t="s">
        <v>50978</v>
      </c>
      <c r="B16936" t="s">
        <v>46460</v>
      </c>
      <c r="C16936" t="s">
        <v>50979</v>
      </c>
      <c r="D16936" t="s">
        <v>50980</v>
      </c>
      <c r="E16936" t="s">
        <v>46463</v>
      </c>
      <c r="F16936" s="7">
        <v>30.41</v>
      </c>
      <c r="G16936" t="s">
        <v>46464</v>
      </c>
      <c r="H16936" t="s">
        <v>46465</v>
      </c>
      <c r="I16936" t="s">
        <v>46466</v>
      </c>
      <c r="J16936" s="7">
        <v>11.52</v>
      </c>
      <c r="K16936" s="7">
        <v>18.89</v>
      </c>
      <c r="M16936" t="s">
        <v>36</v>
      </c>
      <c r="N16936" t="str">
        <f>IF(AND(PESQUISA!$B$3&lt;&gt;"",OR(PESQUISA!$B$4="TODAS",B16936=PESQUISA!$B$4),ISNUMBER(SEARCH(PESQUISA!$B$3,D16936))),ROW()-1,"")</f>
        <v/>
      </c>
    </row>
    <row r="16937" spans="1:14" x14ac:dyDescent="0.3">
      <c r="A16937" t="s">
        <v>50981</v>
      </c>
      <c r="B16937" t="s">
        <v>46460</v>
      </c>
      <c r="C16937" t="s">
        <v>50982</v>
      </c>
      <c r="D16937" t="s">
        <v>50983</v>
      </c>
      <c r="E16937" t="s">
        <v>50984</v>
      </c>
      <c r="F16937" s="7">
        <v>0.31</v>
      </c>
      <c r="G16937" t="s">
        <v>46464</v>
      </c>
      <c r="H16937" t="s">
        <v>46465</v>
      </c>
      <c r="I16937" t="s">
        <v>46466</v>
      </c>
      <c r="J16937" s="7">
        <v>0.2</v>
      </c>
      <c r="K16937" s="7">
        <v>0.11</v>
      </c>
      <c r="M16937" t="s">
        <v>36</v>
      </c>
      <c r="N16937" t="str">
        <f>IF(AND(PESQUISA!$B$3&lt;&gt;"",OR(PESQUISA!$B$4="TODAS",B16937=PESQUISA!$B$4),ISNUMBER(SEARCH(PESQUISA!$B$3,D16937))),ROW()-1,"")</f>
        <v/>
      </c>
    </row>
    <row r="16938" spans="1:14" x14ac:dyDescent="0.3">
      <c r="A16938" t="s">
        <v>50985</v>
      </c>
      <c r="B16938" t="s">
        <v>46460</v>
      </c>
      <c r="C16938" t="s">
        <v>50986</v>
      </c>
      <c r="D16938" t="s">
        <v>50987</v>
      </c>
      <c r="E16938" t="s">
        <v>46463</v>
      </c>
      <c r="F16938" s="7">
        <v>91.56</v>
      </c>
      <c r="G16938" t="s">
        <v>46464</v>
      </c>
      <c r="H16938" t="s">
        <v>46465</v>
      </c>
      <c r="I16938" t="s">
        <v>46466</v>
      </c>
      <c r="J16938" s="7">
        <v>57.55</v>
      </c>
      <c r="K16938" s="7">
        <v>34.01</v>
      </c>
      <c r="M16938" t="s">
        <v>36</v>
      </c>
      <c r="N16938" t="str">
        <f>IF(AND(PESQUISA!$B$3&lt;&gt;"",OR(PESQUISA!$B$4="TODAS",B16938=PESQUISA!$B$4),ISNUMBER(SEARCH(PESQUISA!$B$3,D16938))),ROW()-1,"")</f>
        <v/>
      </c>
    </row>
    <row r="16939" spans="1:14" x14ac:dyDescent="0.3">
      <c r="A16939" t="s">
        <v>50988</v>
      </c>
      <c r="B16939" t="s">
        <v>46460</v>
      </c>
      <c r="C16939" t="s">
        <v>50989</v>
      </c>
      <c r="D16939" t="s">
        <v>50990</v>
      </c>
      <c r="E16939" t="s">
        <v>46463</v>
      </c>
      <c r="F16939" s="7">
        <v>139.19999999999999</v>
      </c>
      <c r="G16939" t="s">
        <v>46464</v>
      </c>
      <c r="H16939" t="s">
        <v>46465</v>
      </c>
      <c r="I16939" t="s">
        <v>46466</v>
      </c>
      <c r="J16939" s="7">
        <v>90.59</v>
      </c>
      <c r="K16939" s="7">
        <v>48.61</v>
      </c>
      <c r="M16939" t="s">
        <v>36</v>
      </c>
      <c r="N16939" t="str">
        <f>IF(AND(PESQUISA!$B$3&lt;&gt;"",OR(PESQUISA!$B$4="TODAS",B16939=PESQUISA!$B$4),ISNUMBER(SEARCH(PESQUISA!$B$3,D16939))),ROW()-1,"")</f>
        <v/>
      </c>
    </row>
    <row r="16940" spans="1:14" x14ac:dyDescent="0.3">
      <c r="A16940" t="s">
        <v>50991</v>
      </c>
      <c r="B16940" t="s">
        <v>46460</v>
      </c>
      <c r="C16940" t="s">
        <v>50992</v>
      </c>
      <c r="D16940" t="s">
        <v>50993</v>
      </c>
      <c r="E16940" t="s">
        <v>46463</v>
      </c>
      <c r="F16940" s="7">
        <v>46.2</v>
      </c>
      <c r="G16940" t="s">
        <v>46464</v>
      </c>
      <c r="H16940" t="s">
        <v>46465</v>
      </c>
      <c r="I16940" t="s">
        <v>46466</v>
      </c>
      <c r="J16940" s="7">
        <v>14.53</v>
      </c>
      <c r="K16940" s="7">
        <v>31.67</v>
      </c>
      <c r="M16940" t="s">
        <v>36</v>
      </c>
      <c r="N16940" t="str">
        <f>IF(AND(PESQUISA!$B$3&lt;&gt;"",OR(PESQUISA!$B$4="TODAS",B16940=PESQUISA!$B$4),ISNUMBER(SEARCH(PESQUISA!$B$3,D16940))),ROW()-1,"")</f>
        <v/>
      </c>
    </row>
    <row r="16941" spans="1:14" x14ac:dyDescent="0.3">
      <c r="A16941" t="s">
        <v>50994</v>
      </c>
      <c r="B16941" t="s">
        <v>46460</v>
      </c>
      <c r="C16941" t="s">
        <v>50995</v>
      </c>
      <c r="D16941" t="s">
        <v>50996</v>
      </c>
      <c r="E16941" t="s">
        <v>46463</v>
      </c>
      <c r="F16941" s="7">
        <v>18.399999999999999</v>
      </c>
      <c r="G16941" t="s">
        <v>46464</v>
      </c>
      <c r="H16941" t="s">
        <v>46465</v>
      </c>
      <c r="I16941" t="s">
        <v>46466</v>
      </c>
      <c r="J16941" s="7">
        <v>8.2799999999999994</v>
      </c>
      <c r="K16941" s="7">
        <v>10.119999999999999</v>
      </c>
      <c r="M16941" t="s">
        <v>36</v>
      </c>
      <c r="N16941" t="str">
        <f>IF(AND(PESQUISA!$B$3&lt;&gt;"",OR(PESQUISA!$B$4="TODAS",B16941=PESQUISA!$B$4),ISNUMBER(SEARCH(PESQUISA!$B$3,D16941))),ROW()-1,"")</f>
        <v/>
      </c>
    </row>
    <row r="16942" spans="1:14" x14ac:dyDescent="0.3">
      <c r="A16942" t="s">
        <v>50997</v>
      </c>
      <c r="B16942" t="s">
        <v>46460</v>
      </c>
      <c r="C16942" t="s">
        <v>50998</v>
      </c>
      <c r="D16942" t="s">
        <v>50999</v>
      </c>
      <c r="E16942" t="s">
        <v>46463</v>
      </c>
      <c r="F16942" s="7">
        <v>36.81</v>
      </c>
      <c r="G16942" t="s">
        <v>46464</v>
      </c>
      <c r="H16942" t="s">
        <v>46465</v>
      </c>
      <c r="I16942" t="s">
        <v>46466</v>
      </c>
      <c r="J16942" s="7">
        <v>16.57</v>
      </c>
      <c r="K16942" s="7">
        <v>20.239999999999998</v>
      </c>
      <c r="M16942" t="s">
        <v>36</v>
      </c>
      <c r="N16942" t="str">
        <f>IF(AND(PESQUISA!$B$3&lt;&gt;"",OR(PESQUISA!$B$4="TODAS",B16942=PESQUISA!$B$4),ISNUMBER(SEARCH(PESQUISA!$B$3,D16942))),ROW()-1,"")</f>
        <v/>
      </c>
    </row>
    <row r="16943" spans="1:14" x14ac:dyDescent="0.3">
      <c r="A16943" t="s">
        <v>51000</v>
      </c>
      <c r="B16943" t="s">
        <v>46460</v>
      </c>
      <c r="C16943" t="s">
        <v>51001</v>
      </c>
      <c r="D16943" t="s">
        <v>51002</v>
      </c>
      <c r="E16943" t="s">
        <v>46463</v>
      </c>
      <c r="F16943" s="7">
        <v>20.16</v>
      </c>
      <c r="G16943" t="s">
        <v>46464</v>
      </c>
      <c r="H16943" t="s">
        <v>46465</v>
      </c>
      <c r="I16943" t="s">
        <v>46466</v>
      </c>
      <c r="J16943" s="7">
        <v>16.57</v>
      </c>
      <c r="K16943" s="7">
        <v>3.59</v>
      </c>
      <c r="M16943" t="s">
        <v>36</v>
      </c>
      <c r="N16943" t="str">
        <f>IF(AND(PESQUISA!$B$3&lt;&gt;"",OR(PESQUISA!$B$4="TODAS",B16943=PESQUISA!$B$4),ISNUMBER(SEARCH(PESQUISA!$B$3,D16943))),ROW()-1,"")</f>
        <v/>
      </c>
    </row>
    <row r="16944" spans="1:14" x14ac:dyDescent="0.3">
      <c r="A16944" t="s">
        <v>51003</v>
      </c>
      <c r="B16944" t="s">
        <v>46460</v>
      </c>
      <c r="C16944" t="s">
        <v>51004</v>
      </c>
      <c r="D16944" t="s">
        <v>51005</v>
      </c>
      <c r="E16944" t="s">
        <v>46463</v>
      </c>
      <c r="F16944" s="7">
        <v>28.41</v>
      </c>
      <c r="G16944" t="s">
        <v>46464</v>
      </c>
      <c r="H16944" t="s">
        <v>46465</v>
      </c>
      <c r="I16944" t="s">
        <v>46466</v>
      </c>
      <c r="J16944" s="7">
        <v>16.57</v>
      </c>
      <c r="K16944" s="7">
        <v>11.84</v>
      </c>
      <c r="M16944" t="s">
        <v>36</v>
      </c>
      <c r="N16944" t="str">
        <f>IF(AND(PESQUISA!$B$3&lt;&gt;"",OR(PESQUISA!$B$4="TODAS",B16944=PESQUISA!$B$4),ISNUMBER(SEARCH(PESQUISA!$B$3,D16944))),ROW()-1,"")</f>
        <v/>
      </c>
    </row>
    <row r="16945" spans="1:14" x14ac:dyDescent="0.3">
      <c r="A16945" t="s">
        <v>51006</v>
      </c>
      <c r="B16945" t="s">
        <v>46460</v>
      </c>
      <c r="C16945" t="s">
        <v>51007</v>
      </c>
      <c r="D16945" t="s">
        <v>51008</v>
      </c>
      <c r="E16945" t="s">
        <v>46463</v>
      </c>
      <c r="F16945" s="7">
        <v>15.72</v>
      </c>
      <c r="G16945" t="s">
        <v>46464</v>
      </c>
      <c r="H16945" t="s">
        <v>46465</v>
      </c>
      <c r="I16945" t="s">
        <v>46466</v>
      </c>
      <c r="J16945" s="7">
        <v>10.34</v>
      </c>
      <c r="K16945" s="7">
        <v>5.38</v>
      </c>
      <c r="M16945" t="s">
        <v>36</v>
      </c>
      <c r="N16945" t="str">
        <f>IF(AND(PESQUISA!$B$3&lt;&gt;"",OR(PESQUISA!$B$4="TODAS",B16945=PESQUISA!$B$4),ISNUMBER(SEARCH(PESQUISA!$B$3,D16945))),ROW()-1,"")</f>
        <v/>
      </c>
    </row>
    <row r="16946" spans="1:14" x14ac:dyDescent="0.3">
      <c r="A16946" t="s">
        <v>51009</v>
      </c>
      <c r="B16946" t="s">
        <v>46460</v>
      </c>
      <c r="C16946" t="s">
        <v>51010</v>
      </c>
      <c r="D16946" t="s">
        <v>51011</v>
      </c>
      <c r="E16946" t="s">
        <v>46463</v>
      </c>
      <c r="F16946" s="7">
        <v>43.45</v>
      </c>
      <c r="G16946" t="s">
        <v>46464</v>
      </c>
      <c r="H16946" t="s">
        <v>46465</v>
      </c>
      <c r="I16946" t="s">
        <v>46466</v>
      </c>
      <c r="J16946" s="7">
        <v>36.590000000000003</v>
      </c>
      <c r="K16946" s="7">
        <v>6.86</v>
      </c>
      <c r="M16946" t="s">
        <v>36</v>
      </c>
      <c r="N16946" t="str">
        <f>IF(AND(PESQUISA!$B$3&lt;&gt;"",OR(PESQUISA!$B$4="TODAS",B16946=PESQUISA!$B$4),ISNUMBER(SEARCH(PESQUISA!$B$3,D16946))),ROW()-1,"")</f>
        <v/>
      </c>
    </row>
    <row r="16947" spans="1:14" x14ac:dyDescent="0.3">
      <c r="A16947" t="s">
        <v>51012</v>
      </c>
      <c r="B16947" t="s">
        <v>46460</v>
      </c>
      <c r="C16947" t="s">
        <v>51013</v>
      </c>
      <c r="D16947" t="s">
        <v>51014</v>
      </c>
      <c r="E16947" t="s">
        <v>46463</v>
      </c>
      <c r="F16947" s="7">
        <v>55.01</v>
      </c>
      <c r="G16947" t="s">
        <v>46464</v>
      </c>
      <c r="H16947" t="s">
        <v>46465</v>
      </c>
      <c r="I16947" t="s">
        <v>46466</v>
      </c>
      <c r="J16947" s="7">
        <v>26.82</v>
      </c>
      <c r="K16947" s="7">
        <v>28.19</v>
      </c>
      <c r="M16947" t="s">
        <v>36</v>
      </c>
      <c r="N16947" t="str">
        <f>IF(AND(PESQUISA!$B$3&lt;&gt;"",OR(PESQUISA!$B$4="TODAS",B16947=PESQUISA!$B$4),ISNUMBER(SEARCH(PESQUISA!$B$3,D16947))),ROW()-1,"")</f>
        <v/>
      </c>
    </row>
    <row r="16948" spans="1:14" x14ac:dyDescent="0.3">
      <c r="A16948" t="s">
        <v>51015</v>
      </c>
      <c r="B16948" t="s">
        <v>46460</v>
      </c>
      <c r="C16948" t="s">
        <v>51016</v>
      </c>
      <c r="D16948" t="s">
        <v>51017</v>
      </c>
      <c r="E16948" t="s">
        <v>46463</v>
      </c>
      <c r="F16948" s="7">
        <v>65.05</v>
      </c>
      <c r="G16948" t="s">
        <v>46464</v>
      </c>
      <c r="H16948" t="s">
        <v>46465</v>
      </c>
      <c r="I16948" t="s">
        <v>46466</v>
      </c>
      <c r="J16948" s="7">
        <v>43.76</v>
      </c>
      <c r="K16948" s="7">
        <v>21.29</v>
      </c>
      <c r="M16948" t="s">
        <v>36</v>
      </c>
      <c r="N16948" t="str">
        <f>IF(AND(PESQUISA!$B$3&lt;&gt;"",OR(PESQUISA!$B$4="TODAS",B16948=PESQUISA!$B$4),ISNUMBER(SEARCH(PESQUISA!$B$3,D16948))),ROW()-1,"")</f>
        <v/>
      </c>
    </row>
    <row r="16949" spans="1:14" x14ac:dyDescent="0.3">
      <c r="A16949" t="s">
        <v>51018</v>
      </c>
      <c r="B16949" t="s">
        <v>46460</v>
      </c>
      <c r="C16949" t="s">
        <v>51019</v>
      </c>
      <c r="D16949" t="s">
        <v>51020</v>
      </c>
      <c r="E16949" t="s">
        <v>46463</v>
      </c>
      <c r="F16949" s="7">
        <v>38.11</v>
      </c>
      <c r="G16949" t="s">
        <v>46464</v>
      </c>
      <c r="H16949" t="s">
        <v>46465</v>
      </c>
      <c r="I16949" t="s">
        <v>46466</v>
      </c>
      <c r="J16949" s="7">
        <v>6.06</v>
      </c>
      <c r="K16949" s="7">
        <v>32.049999999999997</v>
      </c>
      <c r="M16949" t="s">
        <v>36</v>
      </c>
      <c r="N16949" t="str">
        <f>IF(AND(PESQUISA!$B$3&lt;&gt;"",OR(PESQUISA!$B$4="TODAS",B16949=PESQUISA!$B$4),ISNUMBER(SEARCH(PESQUISA!$B$3,D16949))),ROW()-1,"")</f>
        <v/>
      </c>
    </row>
    <row r="16950" spans="1:14" x14ac:dyDescent="0.3">
      <c r="A16950" t="s">
        <v>51021</v>
      </c>
      <c r="B16950" t="s">
        <v>46460</v>
      </c>
      <c r="C16950" t="s">
        <v>51022</v>
      </c>
      <c r="D16950" t="s">
        <v>51023</v>
      </c>
      <c r="E16950" t="s">
        <v>46519</v>
      </c>
      <c r="F16950" s="7">
        <v>2036.37</v>
      </c>
      <c r="G16950" t="s">
        <v>46464</v>
      </c>
      <c r="H16950" t="s">
        <v>46465</v>
      </c>
      <c r="I16950" t="s">
        <v>46466</v>
      </c>
      <c r="J16950" s="7">
        <v>1096.57</v>
      </c>
      <c r="K16950" s="7">
        <v>939.8</v>
      </c>
      <c r="M16950" t="s">
        <v>36</v>
      </c>
      <c r="N16950" t="str">
        <f>IF(AND(PESQUISA!$B$3&lt;&gt;"",OR(PESQUISA!$B$4="TODAS",B16950=PESQUISA!$B$4),ISNUMBER(SEARCH(PESQUISA!$B$3,D16950))),ROW()-1,"")</f>
        <v/>
      </c>
    </row>
    <row r="16951" spans="1:14" x14ac:dyDescent="0.3">
      <c r="A16951" t="s">
        <v>51024</v>
      </c>
      <c r="B16951" t="s">
        <v>46460</v>
      </c>
      <c r="C16951" t="s">
        <v>51025</v>
      </c>
      <c r="D16951" t="s">
        <v>51026</v>
      </c>
      <c r="E16951" t="s">
        <v>46463</v>
      </c>
      <c r="F16951" s="7">
        <v>170.88</v>
      </c>
      <c r="G16951" t="s">
        <v>46464</v>
      </c>
      <c r="H16951" t="s">
        <v>46465</v>
      </c>
      <c r="I16951" t="s">
        <v>46466</v>
      </c>
      <c r="J16951" s="7">
        <v>106.12</v>
      </c>
      <c r="K16951" s="7">
        <v>64.760000000000005</v>
      </c>
      <c r="M16951" t="s">
        <v>36</v>
      </c>
      <c r="N16951" t="str">
        <f>IF(AND(PESQUISA!$B$3&lt;&gt;"",OR(PESQUISA!$B$4="TODAS",B16951=PESQUISA!$B$4),ISNUMBER(SEARCH(PESQUISA!$B$3,D16951))),ROW()-1,"")</f>
        <v/>
      </c>
    </row>
    <row r="16952" spans="1:14" x14ac:dyDescent="0.3">
      <c r="A16952" t="s">
        <v>51027</v>
      </c>
      <c r="B16952" t="s">
        <v>46460</v>
      </c>
      <c r="C16952" t="s">
        <v>51028</v>
      </c>
      <c r="D16952" t="s">
        <v>51029</v>
      </c>
      <c r="E16952" t="s">
        <v>46463</v>
      </c>
      <c r="F16952" s="7">
        <v>192.37</v>
      </c>
      <c r="G16952" t="s">
        <v>46464</v>
      </c>
      <c r="H16952" t="s">
        <v>46465</v>
      </c>
      <c r="I16952" t="s">
        <v>46466</v>
      </c>
      <c r="J16952" s="7">
        <v>111.42</v>
      </c>
      <c r="K16952" s="7">
        <v>80.95</v>
      </c>
      <c r="M16952" t="s">
        <v>36</v>
      </c>
      <c r="N16952" t="str">
        <f>IF(AND(PESQUISA!$B$3&lt;&gt;"",OR(PESQUISA!$B$4="TODAS",B16952=PESQUISA!$B$4),ISNUMBER(SEARCH(PESQUISA!$B$3,D16952))),ROW()-1,"")</f>
        <v/>
      </c>
    </row>
    <row r="16953" spans="1:14" x14ac:dyDescent="0.3">
      <c r="A16953" t="s">
        <v>51030</v>
      </c>
      <c r="B16953" t="s">
        <v>46460</v>
      </c>
      <c r="C16953" t="s">
        <v>51031</v>
      </c>
      <c r="D16953" t="s">
        <v>51032</v>
      </c>
      <c r="E16953" t="s">
        <v>46463</v>
      </c>
      <c r="F16953" s="7">
        <v>217.3</v>
      </c>
      <c r="G16953" t="s">
        <v>46464</v>
      </c>
      <c r="H16953" t="s">
        <v>46465</v>
      </c>
      <c r="I16953" t="s">
        <v>46466</v>
      </c>
      <c r="J16953" s="7">
        <v>120.16</v>
      </c>
      <c r="K16953" s="7">
        <v>97.14</v>
      </c>
      <c r="M16953" t="s">
        <v>36</v>
      </c>
      <c r="N16953" t="str">
        <f>IF(AND(PESQUISA!$B$3&lt;&gt;"",OR(PESQUISA!$B$4="TODAS",B16953=PESQUISA!$B$4),ISNUMBER(SEARCH(PESQUISA!$B$3,D16953))),ROW()-1,"")</f>
        <v/>
      </c>
    </row>
    <row r="16954" spans="1:14" x14ac:dyDescent="0.3">
      <c r="A16954" t="s">
        <v>51033</v>
      </c>
      <c r="B16954" t="s">
        <v>46460</v>
      </c>
      <c r="C16954" t="s">
        <v>51034</v>
      </c>
      <c r="D16954" t="s">
        <v>51035</v>
      </c>
      <c r="E16954" t="s">
        <v>46463</v>
      </c>
      <c r="F16954" s="7">
        <v>66.83</v>
      </c>
      <c r="G16954" t="s">
        <v>46464</v>
      </c>
      <c r="H16954" t="s">
        <v>46465</v>
      </c>
      <c r="I16954" t="s">
        <v>46466</v>
      </c>
      <c r="J16954" s="7">
        <v>2.0699999999999998</v>
      </c>
      <c r="K16954" s="7">
        <v>64.760000000000005</v>
      </c>
      <c r="M16954" t="s">
        <v>36</v>
      </c>
      <c r="N16954" t="str">
        <f>IF(AND(PESQUISA!$B$3&lt;&gt;"",OR(PESQUISA!$B$4="TODAS",B16954=PESQUISA!$B$4),ISNUMBER(SEARCH(PESQUISA!$B$3,D16954))),ROW()-1,"")</f>
        <v/>
      </c>
    </row>
    <row r="16955" spans="1:14" x14ac:dyDescent="0.3">
      <c r="A16955" t="s">
        <v>51036</v>
      </c>
      <c r="B16955" t="s">
        <v>46460</v>
      </c>
      <c r="C16955" t="s">
        <v>51037</v>
      </c>
      <c r="D16955" t="s">
        <v>51038</v>
      </c>
      <c r="E16955" t="s">
        <v>46463</v>
      </c>
      <c r="F16955" s="7">
        <v>83.02</v>
      </c>
      <c r="G16955" t="s">
        <v>46464</v>
      </c>
      <c r="H16955" t="s">
        <v>46465</v>
      </c>
      <c r="I16955" t="s">
        <v>46466</v>
      </c>
      <c r="J16955" s="7">
        <v>2.0699999999999998</v>
      </c>
      <c r="K16955" s="7">
        <v>80.95</v>
      </c>
      <c r="M16955" t="s">
        <v>36</v>
      </c>
      <c r="N16955" t="str">
        <f>IF(AND(PESQUISA!$B$3&lt;&gt;"",OR(PESQUISA!$B$4="TODAS",B16955=PESQUISA!$B$4),ISNUMBER(SEARCH(PESQUISA!$B$3,D16955))),ROW()-1,"")</f>
        <v/>
      </c>
    </row>
    <row r="16956" spans="1:14" x14ac:dyDescent="0.3">
      <c r="A16956" t="s">
        <v>51039</v>
      </c>
      <c r="B16956" t="s">
        <v>46460</v>
      </c>
      <c r="C16956" t="s">
        <v>51040</v>
      </c>
      <c r="D16956" t="s">
        <v>51041</v>
      </c>
      <c r="E16956" t="s">
        <v>46463</v>
      </c>
      <c r="F16956" s="7">
        <v>99.21</v>
      </c>
      <c r="G16956" t="s">
        <v>46464</v>
      </c>
      <c r="H16956" t="s">
        <v>46465</v>
      </c>
      <c r="I16956" t="s">
        <v>46466</v>
      </c>
      <c r="J16956" s="7">
        <v>2.0699999999999998</v>
      </c>
      <c r="K16956" s="7">
        <v>97.14</v>
      </c>
      <c r="M16956" t="s">
        <v>36</v>
      </c>
      <c r="N16956" t="str">
        <f>IF(AND(PESQUISA!$B$3&lt;&gt;"",OR(PESQUISA!$B$4="TODAS",B16956=PESQUISA!$B$4),ISNUMBER(SEARCH(PESQUISA!$B$3,D16956))),ROW()-1,"")</f>
        <v/>
      </c>
    </row>
    <row r="16957" spans="1:14" x14ac:dyDescent="0.3">
      <c r="A16957" t="s">
        <v>51042</v>
      </c>
      <c r="B16957" t="s">
        <v>46460</v>
      </c>
      <c r="C16957" t="s">
        <v>51043</v>
      </c>
      <c r="D16957" t="s">
        <v>51044</v>
      </c>
      <c r="E16957" t="s">
        <v>46463</v>
      </c>
      <c r="F16957" s="7">
        <v>54.26</v>
      </c>
      <c r="G16957" t="s">
        <v>46464</v>
      </c>
      <c r="H16957" t="s">
        <v>46465</v>
      </c>
      <c r="I16957" t="s">
        <v>46466</v>
      </c>
      <c r="J16957" s="7">
        <v>0.28999999999999998</v>
      </c>
      <c r="K16957" s="7">
        <v>53.97</v>
      </c>
      <c r="M16957" t="s">
        <v>36</v>
      </c>
      <c r="N16957" t="str">
        <f>IF(AND(PESQUISA!$B$3&lt;&gt;"",OR(PESQUISA!$B$4="TODAS",B16957=PESQUISA!$B$4),ISNUMBER(SEARCH(PESQUISA!$B$3,D16957))),ROW()-1,"")</f>
        <v/>
      </c>
    </row>
    <row r="16958" spans="1:14" x14ac:dyDescent="0.3">
      <c r="A16958" t="s">
        <v>51045</v>
      </c>
      <c r="B16958" t="s">
        <v>46460</v>
      </c>
      <c r="C16958" t="s">
        <v>51046</v>
      </c>
      <c r="D16958" t="s">
        <v>51047</v>
      </c>
      <c r="E16958" t="s">
        <v>46463</v>
      </c>
      <c r="F16958" s="7">
        <v>23.49</v>
      </c>
      <c r="G16958" t="s">
        <v>46464</v>
      </c>
      <c r="H16958" t="s">
        <v>46465</v>
      </c>
      <c r="I16958" t="s">
        <v>46466</v>
      </c>
      <c r="J16958" s="7">
        <v>0.2</v>
      </c>
      <c r="K16958" s="7">
        <v>23.29</v>
      </c>
      <c r="M16958" t="s">
        <v>36</v>
      </c>
      <c r="N16958" t="str">
        <f>IF(AND(PESQUISA!$B$3&lt;&gt;"",OR(PESQUISA!$B$4="TODAS",B16958=PESQUISA!$B$4),ISNUMBER(SEARCH(PESQUISA!$B$3,D16958))),ROW()-1,"")</f>
        <v/>
      </c>
    </row>
    <row r="16959" spans="1:14" x14ac:dyDescent="0.3">
      <c r="A16959" t="s">
        <v>51048</v>
      </c>
      <c r="B16959" t="s">
        <v>46460</v>
      </c>
      <c r="C16959" t="s">
        <v>51049</v>
      </c>
      <c r="D16959" t="s">
        <v>51050</v>
      </c>
      <c r="E16959" t="s">
        <v>46463</v>
      </c>
      <c r="F16959" s="7">
        <v>56.07</v>
      </c>
      <c r="G16959" t="s">
        <v>46464</v>
      </c>
      <c r="H16959" t="s">
        <v>46465</v>
      </c>
      <c r="I16959" t="s">
        <v>46466</v>
      </c>
      <c r="J16959" s="7">
        <v>32.78</v>
      </c>
      <c r="K16959" s="7">
        <v>23.29</v>
      </c>
      <c r="M16959" t="s">
        <v>36</v>
      </c>
      <c r="N16959" t="str">
        <f>IF(AND(PESQUISA!$B$3&lt;&gt;"",OR(PESQUISA!$B$4="TODAS",B16959=PESQUISA!$B$4),ISNUMBER(SEARCH(PESQUISA!$B$3,D16959))),ROW()-1,"")</f>
        <v/>
      </c>
    </row>
    <row r="16960" spans="1:14" x14ac:dyDescent="0.3">
      <c r="A16960" t="s">
        <v>51051</v>
      </c>
      <c r="B16960" t="s">
        <v>46460</v>
      </c>
      <c r="C16960" t="s">
        <v>51052</v>
      </c>
      <c r="D16960" t="s">
        <v>51053</v>
      </c>
      <c r="E16960" t="s">
        <v>46463</v>
      </c>
      <c r="F16960" s="7">
        <v>129.30000000000001</v>
      </c>
      <c r="G16960" t="s">
        <v>46464</v>
      </c>
      <c r="H16960" t="s">
        <v>46465</v>
      </c>
      <c r="I16960" t="s">
        <v>46466</v>
      </c>
      <c r="J16960" s="7">
        <v>75.33</v>
      </c>
      <c r="K16960" s="7">
        <v>53.97</v>
      </c>
      <c r="M16960" t="s">
        <v>36</v>
      </c>
      <c r="N16960" t="str">
        <f>IF(AND(PESQUISA!$B$3&lt;&gt;"",OR(PESQUISA!$B$4="TODAS",B16960=PESQUISA!$B$4),ISNUMBER(SEARCH(PESQUISA!$B$3,D16960))),ROW()-1,"")</f>
        <v/>
      </c>
    </row>
    <row r="16961" spans="1:14" x14ac:dyDescent="0.3">
      <c r="A16961" t="s">
        <v>51054</v>
      </c>
      <c r="B16961" t="s">
        <v>46460</v>
      </c>
      <c r="C16961" t="s">
        <v>51055</v>
      </c>
      <c r="D16961" t="s">
        <v>51056</v>
      </c>
      <c r="E16961" t="s">
        <v>46463</v>
      </c>
      <c r="F16961" s="7">
        <v>75.66</v>
      </c>
      <c r="G16961" t="s">
        <v>46464</v>
      </c>
      <c r="H16961" t="s">
        <v>46465</v>
      </c>
      <c r="I16961" t="s">
        <v>46466</v>
      </c>
      <c r="J16961" s="7">
        <v>56.24</v>
      </c>
      <c r="K16961" s="7">
        <v>19.420000000000002</v>
      </c>
      <c r="M16961" t="s">
        <v>36</v>
      </c>
      <c r="N16961" t="str">
        <f>IF(AND(PESQUISA!$B$3&lt;&gt;"",OR(PESQUISA!$B$4="TODAS",B16961=PESQUISA!$B$4),ISNUMBER(SEARCH(PESQUISA!$B$3,D16961))),ROW()-1,"")</f>
        <v/>
      </c>
    </row>
    <row r="16962" spans="1:14" x14ac:dyDescent="0.3">
      <c r="A16962" t="s">
        <v>51057</v>
      </c>
      <c r="B16962" t="s">
        <v>46460</v>
      </c>
      <c r="C16962" t="s">
        <v>51058</v>
      </c>
      <c r="D16962" t="s">
        <v>51059</v>
      </c>
      <c r="E16962" t="s">
        <v>46463</v>
      </c>
      <c r="F16962" s="7">
        <v>65.5</v>
      </c>
      <c r="G16962" t="s">
        <v>46464</v>
      </c>
      <c r="H16962" t="s">
        <v>46465</v>
      </c>
      <c r="I16962" t="s">
        <v>46466</v>
      </c>
      <c r="J16962" s="7">
        <v>57.67</v>
      </c>
      <c r="K16962" s="7">
        <v>7.83</v>
      </c>
      <c r="M16962" t="s">
        <v>36</v>
      </c>
      <c r="N16962" t="str">
        <f>IF(AND(PESQUISA!$B$3&lt;&gt;"",OR(PESQUISA!$B$4="TODAS",B16962=PESQUISA!$B$4),ISNUMBER(SEARCH(PESQUISA!$B$3,D16962))),ROW()-1,"")</f>
        <v/>
      </c>
    </row>
    <row r="16963" spans="1:14" x14ac:dyDescent="0.3">
      <c r="A16963" t="s">
        <v>51060</v>
      </c>
      <c r="B16963" t="s">
        <v>46460</v>
      </c>
      <c r="C16963" t="s">
        <v>51061</v>
      </c>
      <c r="D16963" t="s">
        <v>51062</v>
      </c>
      <c r="E16963" t="s">
        <v>46463</v>
      </c>
      <c r="F16963" s="7">
        <v>24.8</v>
      </c>
      <c r="G16963" t="s">
        <v>46464</v>
      </c>
      <c r="H16963" t="s">
        <v>46465</v>
      </c>
      <c r="I16963" t="s">
        <v>46466</v>
      </c>
      <c r="J16963" s="7">
        <v>15.09</v>
      </c>
      <c r="K16963" s="7">
        <v>9.7100000000000009</v>
      </c>
      <c r="M16963" t="s">
        <v>36</v>
      </c>
      <c r="N16963" t="str">
        <f>IF(AND(PESQUISA!$B$3&lt;&gt;"",OR(PESQUISA!$B$4="TODAS",B16963=PESQUISA!$B$4),ISNUMBER(SEARCH(PESQUISA!$B$3,D16963))),ROW()-1,"")</f>
        <v/>
      </c>
    </row>
    <row r="16964" spans="1:14" x14ac:dyDescent="0.3">
      <c r="A16964" t="s">
        <v>51063</v>
      </c>
      <c r="B16964" t="s">
        <v>46460</v>
      </c>
      <c r="C16964" t="s">
        <v>51064</v>
      </c>
      <c r="D16964" t="s">
        <v>51065</v>
      </c>
      <c r="E16964" t="s">
        <v>60</v>
      </c>
      <c r="F16964" s="7">
        <v>29.27</v>
      </c>
      <c r="G16964" t="s">
        <v>46464</v>
      </c>
      <c r="H16964" t="s">
        <v>46465</v>
      </c>
      <c r="I16964" t="s">
        <v>46466</v>
      </c>
      <c r="J16964" s="7">
        <v>18.010000000000002</v>
      </c>
      <c r="K16964" s="7">
        <v>11.26</v>
      </c>
      <c r="M16964" t="s">
        <v>36</v>
      </c>
      <c r="N16964" t="str">
        <f>IF(AND(PESQUISA!$B$3&lt;&gt;"",OR(PESQUISA!$B$4="TODAS",B16964=PESQUISA!$B$4),ISNUMBER(SEARCH(PESQUISA!$B$3,D16964))),ROW()-1,"")</f>
        <v/>
      </c>
    </row>
    <row r="16965" spans="1:14" x14ac:dyDescent="0.3">
      <c r="A16965" t="s">
        <v>51066</v>
      </c>
      <c r="B16965" t="s">
        <v>46460</v>
      </c>
      <c r="C16965" t="s">
        <v>51067</v>
      </c>
      <c r="D16965" t="s">
        <v>51068</v>
      </c>
      <c r="E16965" t="s">
        <v>46463</v>
      </c>
      <c r="F16965" s="7">
        <v>13.25</v>
      </c>
      <c r="G16965" t="s">
        <v>46464</v>
      </c>
      <c r="H16965" t="s">
        <v>46465</v>
      </c>
      <c r="I16965" t="s">
        <v>46466</v>
      </c>
      <c r="J16965" s="7">
        <v>10.17</v>
      </c>
      <c r="K16965" s="7">
        <v>3.08</v>
      </c>
      <c r="M16965" t="s">
        <v>36</v>
      </c>
      <c r="N16965" t="str">
        <f>IF(AND(PESQUISA!$B$3&lt;&gt;"",OR(PESQUISA!$B$4="TODAS",B16965=PESQUISA!$B$4),ISNUMBER(SEARCH(PESQUISA!$B$3,D16965))),ROW()-1,"")</f>
        <v/>
      </c>
    </row>
    <row r="16966" spans="1:14" x14ac:dyDescent="0.3">
      <c r="A16966" t="s">
        <v>51069</v>
      </c>
      <c r="B16966" t="s">
        <v>46460</v>
      </c>
      <c r="C16966" t="s">
        <v>51070</v>
      </c>
      <c r="D16966" t="s">
        <v>51071</v>
      </c>
      <c r="E16966" t="s">
        <v>46941</v>
      </c>
      <c r="F16966" s="7">
        <v>20.5</v>
      </c>
      <c r="G16966" t="s">
        <v>46464</v>
      </c>
      <c r="H16966" t="s">
        <v>46465</v>
      </c>
      <c r="I16966" t="s">
        <v>46466</v>
      </c>
      <c r="J16966" s="7">
        <v>20.5</v>
      </c>
      <c r="K16966" s="7">
        <v>0</v>
      </c>
      <c r="M16966" t="s">
        <v>36</v>
      </c>
      <c r="N16966" t="str">
        <f>IF(AND(PESQUISA!$B$3&lt;&gt;"",OR(PESQUISA!$B$4="TODAS",B16966=PESQUISA!$B$4),ISNUMBER(SEARCH(PESQUISA!$B$3,D16966))),ROW()-1,"")</f>
        <v/>
      </c>
    </row>
    <row r="16967" spans="1:14" x14ac:dyDescent="0.3">
      <c r="A16967" t="s">
        <v>51072</v>
      </c>
      <c r="B16967" t="s">
        <v>46460</v>
      </c>
      <c r="C16967" t="s">
        <v>51073</v>
      </c>
      <c r="D16967" t="s">
        <v>51074</v>
      </c>
      <c r="E16967" t="s">
        <v>46941</v>
      </c>
      <c r="F16967" s="7">
        <v>22.82</v>
      </c>
      <c r="G16967" t="s">
        <v>46464</v>
      </c>
      <c r="H16967" t="s">
        <v>46465</v>
      </c>
      <c r="I16967" t="s">
        <v>46466</v>
      </c>
      <c r="J16967" s="7">
        <v>22.82</v>
      </c>
      <c r="K16967" s="7">
        <v>0</v>
      </c>
      <c r="M16967" t="s">
        <v>36</v>
      </c>
      <c r="N16967" t="str">
        <f>IF(AND(PESQUISA!$B$3&lt;&gt;"",OR(PESQUISA!$B$4="TODAS",B16967=PESQUISA!$B$4),ISNUMBER(SEARCH(PESQUISA!$B$3,D16967))),ROW()-1,"")</f>
        <v/>
      </c>
    </row>
    <row r="16968" spans="1:14" x14ac:dyDescent="0.3">
      <c r="A16968" t="s">
        <v>51075</v>
      </c>
      <c r="B16968" t="s">
        <v>46460</v>
      </c>
      <c r="C16968" t="s">
        <v>51076</v>
      </c>
      <c r="D16968" t="s">
        <v>51077</v>
      </c>
      <c r="E16968" t="s">
        <v>46463</v>
      </c>
      <c r="F16968" s="7">
        <v>50</v>
      </c>
      <c r="G16968" t="s">
        <v>46464</v>
      </c>
      <c r="H16968" t="s">
        <v>46465</v>
      </c>
      <c r="I16968" t="s">
        <v>46466</v>
      </c>
      <c r="J16968" s="7">
        <v>50</v>
      </c>
      <c r="K16968" s="7">
        <v>0</v>
      </c>
      <c r="M16968" t="s">
        <v>36</v>
      </c>
      <c r="N16968" t="str">
        <f>IF(AND(PESQUISA!$B$3&lt;&gt;"",OR(PESQUISA!$B$4="TODAS",B16968=PESQUISA!$B$4),ISNUMBER(SEARCH(PESQUISA!$B$3,D16968))),ROW()-1,"")</f>
        <v/>
      </c>
    </row>
    <row r="16969" spans="1:14" x14ac:dyDescent="0.3">
      <c r="A16969" t="s">
        <v>51078</v>
      </c>
      <c r="B16969" t="s">
        <v>46460</v>
      </c>
      <c r="C16969" t="s">
        <v>51079</v>
      </c>
      <c r="D16969" t="s">
        <v>51080</v>
      </c>
      <c r="E16969" t="s">
        <v>46463</v>
      </c>
      <c r="F16969" s="7">
        <v>42.52</v>
      </c>
      <c r="G16969" t="s">
        <v>46464</v>
      </c>
      <c r="H16969" t="s">
        <v>46465</v>
      </c>
      <c r="I16969" t="s">
        <v>46466</v>
      </c>
      <c r="J16969" s="7">
        <v>36.479999999999997</v>
      </c>
      <c r="K16969" s="7">
        <v>6.04</v>
      </c>
      <c r="M16969" t="s">
        <v>36</v>
      </c>
      <c r="N16969" t="str">
        <f>IF(AND(PESQUISA!$B$3&lt;&gt;"",OR(PESQUISA!$B$4="TODAS",B16969=PESQUISA!$B$4),ISNUMBER(SEARCH(PESQUISA!$B$3,D16969))),ROW()-1,"")</f>
        <v/>
      </c>
    </row>
    <row r="16970" spans="1:14" x14ac:dyDescent="0.3">
      <c r="A16970" t="s">
        <v>51081</v>
      </c>
      <c r="B16970" t="s">
        <v>46460</v>
      </c>
      <c r="C16970" t="s">
        <v>51082</v>
      </c>
      <c r="D16970" t="s">
        <v>51083</v>
      </c>
      <c r="E16970" t="s">
        <v>46544</v>
      </c>
      <c r="F16970" s="7">
        <v>52.16</v>
      </c>
      <c r="G16970" t="s">
        <v>46464</v>
      </c>
      <c r="H16970" t="s">
        <v>46465</v>
      </c>
      <c r="I16970" t="s">
        <v>46466</v>
      </c>
      <c r="J16970" s="7">
        <v>23.46</v>
      </c>
      <c r="K16970" s="7">
        <v>28.7</v>
      </c>
      <c r="M16970" t="s">
        <v>36</v>
      </c>
      <c r="N16970" t="str">
        <f>IF(AND(PESQUISA!$B$3&lt;&gt;"",OR(PESQUISA!$B$4="TODAS",B16970=PESQUISA!$B$4),ISNUMBER(SEARCH(PESQUISA!$B$3,D16970))),ROW()-1,"")</f>
        <v/>
      </c>
    </row>
    <row r="16971" spans="1:14" x14ac:dyDescent="0.3">
      <c r="A16971" t="s">
        <v>51084</v>
      </c>
      <c r="B16971" t="s">
        <v>46460</v>
      </c>
      <c r="C16971" t="s">
        <v>51085</v>
      </c>
      <c r="D16971" t="s">
        <v>51086</v>
      </c>
      <c r="E16971" t="s">
        <v>46463</v>
      </c>
      <c r="F16971" s="7">
        <v>64.61</v>
      </c>
      <c r="G16971" t="s">
        <v>46464</v>
      </c>
      <c r="H16971" t="s">
        <v>46465</v>
      </c>
      <c r="I16971" t="s">
        <v>46466</v>
      </c>
      <c r="J16971" s="7">
        <v>55.76</v>
      </c>
      <c r="K16971" s="7">
        <v>8.85</v>
      </c>
      <c r="M16971" t="s">
        <v>36</v>
      </c>
      <c r="N16971" t="str">
        <f>IF(AND(PESQUISA!$B$3&lt;&gt;"",OR(PESQUISA!$B$4="TODAS",B16971=PESQUISA!$B$4),ISNUMBER(SEARCH(PESQUISA!$B$3,D16971))),ROW()-1,"")</f>
        <v/>
      </c>
    </row>
    <row r="16972" spans="1:14" x14ac:dyDescent="0.3">
      <c r="A16972" t="s">
        <v>51087</v>
      </c>
      <c r="B16972" t="s">
        <v>46460</v>
      </c>
      <c r="C16972" t="s">
        <v>51088</v>
      </c>
      <c r="D16972" t="s">
        <v>51089</v>
      </c>
      <c r="E16972" t="s">
        <v>46544</v>
      </c>
      <c r="F16972" s="7">
        <v>50.93</v>
      </c>
      <c r="G16972" t="s">
        <v>46464</v>
      </c>
      <c r="H16972" t="s">
        <v>46465</v>
      </c>
      <c r="I16972" t="s">
        <v>46466</v>
      </c>
      <c r="J16972" s="7">
        <v>22.23</v>
      </c>
      <c r="K16972" s="7">
        <v>28.7</v>
      </c>
      <c r="M16972" t="s">
        <v>36</v>
      </c>
      <c r="N16972" t="str">
        <f>IF(AND(PESQUISA!$B$3&lt;&gt;"",OR(PESQUISA!$B$4="TODAS",B16972=PESQUISA!$B$4),ISNUMBER(SEARCH(PESQUISA!$B$3,D16972))),ROW()-1,"")</f>
        <v/>
      </c>
    </row>
    <row r="16973" spans="1:14" x14ac:dyDescent="0.3">
      <c r="A16973" t="s">
        <v>51090</v>
      </c>
      <c r="B16973" t="s">
        <v>46460</v>
      </c>
      <c r="C16973" t="s">
        <v>51091</v>
      </c>
      <c r="D16973" t="s">
        <v>51092</v>
      </c>
      <c r="E16973" t="s">
        <v>46463</v>
      </c>
      <c r="F16973" s="7">
        <v>87.96</v>
      </c>
      <c r="G16973" t="s">
        <v>46464</v>
      </c>
      <c r="H16973" t="s">
        <v>46465</v>
      </c>
      <c r="I16973" t="s">
        <v>46466</v>
      </c>
      <c r="J16973" s="7">
        <v>78.900000000000006</v>
      </c>
      <c r="K16973" s="7">
        <v>9.06</v>
      </c>
      <c r="M16973" t="s">
        <v>36</v>
      </c>
      <c r="N16973" t="str">
        <f>IF(AND(PESQUISA!$B$3&lt;&gt;"",OR(PESQUISA!$B$4="TODAS",B16973=PESQUISA!$B$4),ISNUMBER(SEARCH(PESQUISA!$B$3,D16973))),ROW()-1,"")</f>
        <v/>
      </c>
    </row>
    <row r="16974" spans="1:14" x14ac:dyDescent="0.3">
      <c r="A16974" t="s">
        <v>51093</v>
      </c>
      <c r="B16974" t="s">
        <v>46460</v>
      </c>
      <c r="C16974" t="s">
        <v>51094</v>
      </c>
      <c r="D16974" t="s">
        <v>51095</v>
      </c>
      <c r="E16974" t="s">
        <v>46544</v>
      </c>
      <c r="F16974" s="7">
        <v>45.2</v>
      </c>
      <c r="G16974" t="s">
        <v>46464</v>
      </c>
      <c r="H16974" t="s">
        <v>46465</v>
      </c>
      <c r="I16974" t="s">
        <v>46466</v>
      </c>
      <c r="J16974" s="7">
        <v>16.5</v>
      </c>
      <c r="K16974" s="7">
        <v>28.7</v>
      </c>
      <c r="M16974" t="s">
        <v>36</v>
      </c>
      <c r="N16974" t="str">
        <f>IF(AND(PESQUISA!$B$3&lt;&gt;"",OR(PESQUISA!$B$4="TODAS",B16974=PESQUISA!$B$4),ISNUMBER(SEARCH(PESQUISA!$B$3,D16974))),ROW()-1,"")</f>
        <v/>
      </c>
    </row>
    <row r="16975" spans="1:14" x14ac:dyDescent="0.3">
      <c r="A16975" t="s">
        <v>51096</v>
      </c>
      <c r="B16975" t="s">
        <v>46460</v>
      </c>
      <c r="C16975" t="s">
        <v>51097</v>
      </c>
      <c r="D16975" t="s">
        <v>51098</v>
      </c>
      <c r="E16975" t="s">
        <v>46544</v>
      </c>
      <c r="F16975" s="7">
        <v>26.6</v>
      </c>
      <c r="G16975" t="s">
        <v>46464</v>
      </c>
      <c r="H16975" t="s">
        <v>46465</v>
      </c>
      <c r="I16975" t="s">
        <v>46466</v>
      </c>
      <c r="J16975" s="7">
        <v>10.8</v>
      </c>
      <c r="K16975" s="7">
        <v>15.8</v>
      </c>
      <c r="M16975" t="s">
        <v>36</v>
      </c>
      <c r="N16975" t="str">
        <f>IF(AND(PESQUISA!$B$3&lt;&gt;"",OR(PESQUISA!$B$4="TODAS",B16975=PESQUISA!$B$4),ISNUMBER(SEARCH(PESQUISA!$B$3,D16975))),ROW()-1,"")</f>
        <v/>
      </c>
    </row>
    <row r="16976" spans="1:14" x14ac:dyDescent="0.3">
      <c r="A16976" t="s">
        <v>51099</v>
      </c>
      <c r="B16976" t="s">
        <v>46460</v>
      </c>
      <c r="C16976" t="s">
        <v>51100</v>
      </c>
      <c r="D16976" t="s">
        <v>51101</v>
      </c>
      <c r="E16976" t="s">
        <v>60</v>
      </c>
      <c r="F16976" s="7">
        <v>20.059999999999999</v>
      </c>
      <c r="G16976" t="s">
        <v>46464</v>
      </c>
      <c r="H16976" t="s">
        <v>46465</v>
      </c>
      <c r="I16976" t="s">
        <v>46466</v>
      </c>
      <c r="J16976" s="7">
        <v>0.48</v>
      </c>
      <c r="K16976" s="7">
        <v>19.579999999999998</v>
      </c>
      <c r="M16976" t="s">
        <v>36</v>
      </c>
      <c r="N16976" t="str">
        <f>IF(AND(PESQUISA!$B$3&lt;&gt;"",OR(PESQUISA!$B$4="TODAS",B16976=PESQUISA!$B$4),ISNUMBER(SEARCH(PESQUISA!$B$3,D16976))),ROW()-1,"")</f>
        <v/>
      </c>
    </row>
    <row r="16977" spans="1:14" x14ac:dyDescent="0.3">
      <c r="A16977" t="s">
        <v>51102</v>
      </c>
      <c r="B16977" t="s">
        <v>46460</v>
      </c>
      <c r="C16977" t="s">
        <v>51103</v>
      </c>
      <c r="D16977" t="s">
        <v>51104</v>
      </c>
      <c r="E16977" t="s">
        <v>46463</v>
      </c>
      <c r="F16977" s="7">
        <v>9.06</v>
      </c>
      <c r="G16977" t="s">
        <v>46464</v>
      </c>
      <c r="H16977" t="s">
        <v>46465</v>
      </c>
      <c r="I16977" t="s">
        <v>46466</v>
      </c>
      <c r="J16977" s="7">
        <v>0</v>
      </c>
      <c r="K16977" s="7">
        <v>9.06</v>
      </c>
      <c r="M16977" t="s">
        <v>36</v>
      </c>
      <c r="N16977" t="str">
        <f>IF(AND(PESQUISA!$B$3&lt;&gt;"",OR(PESQUISA!$B$4="TODAS",B16977=PESQUISA!$B$4),ISNUMBER(SEARCH(PESQUISA!$B$3,D16977))),ROW()-1,"")</f>
        <v/>
      </c>
    </row>
    <row r="16978" spans="1:14" x14ac:dyDescent="0.3">
      <c r="A16978" t="s">
        <v>51105</v>
      </c>
      <c r="B16978" t="s">
        <v>46460</v>
      </c>
      <c r="C16978" t="s">
        <v>51106</v>
      </c>
      <c r="D16978" t="s">
        <v>51107</v>
      </c>
      <c r="E16978" t="s">
        <v>46463</v>
      </c>
      <c r="F16978" s="7">
        <v>47.75</v>
      </c>
      <c r="G16978" t="s">
        <v>46464</v>
      </c>
      <c r="H16978" t="s">
        <v>46465</v>
      </c>
      <c r="I16978" t="s">
        <v>46466</v>
      </c>
      <c r="J16978" s="7">
        <v>36.270000000000003</v>
      </c>
      <c r="K16978" s="7">
        <v>11.48</v>
      </c>
      <c r="M16978" t="s">
        <v>36</v>
      </c>
      <c r="N16978" t="str">
        <f>IF(AND(PESQUISA!$B$3&lt;&gt;"",OR(PESQUISA!$B$4="TODAS",B16978=PESQUISA!$B$4),ISNUMBER(SEARCH(PESQUISA!$B$3,D16978))),ROW()-1,"")</f>
        <v/>
      </c>
    </row>
    <row r="16979" spans="1:14" x14ac:dyDescent="0.3">
      <c r="A16979" t="s">
        <v>51108</v>
      </c>
      <c r="B16979" t="s">
        <v>46460</v>
      </c>
      <c r="C16979" t="s">
        <v>51109</v>
      </c>
      <c r="D16979" t="s">
        <v>51110</v>
      </c>
      <c r="E16979" t="s">
        <v>46544</v>
      </c>
      <c r="F16979" s="7">
        <v>53.13</v>
      </c>
      <c r="G16979" t="s">
        <v>46464</v>
      </c>
      <c r="H16979" t="s">
        <v>46465</v>
      </c>
      <c r="I16979" t="s">
        <v>46466</v>
      </c>
      <c r="J16979" s="7">
        <v>46.87</v>
      </c>
      <c r="K16979" s="7">
        <v>6.26</v>
      </c>
      <c r="M16979" t="s">
        <v>36</v>
      </c>
      <c r="N16979" t="str">
        <f>IF(AND(PESQUISA!$B$3&lt;&gt;"",OR(PESQUISA!$B$4="TODAS",B16979=PESQUISA!$B$4),ISNUMBER(SEARCH(PESQUISA!$B$3,D16979))),ROW()-1,"")</f>
        <v/>
      </c>
    </row>
    <row r="16980" spans="1:14" x14ac:dyDescent="0.3">
      <c r="A16980" t="s">
        <v>51111</v>
      </c>
      <c r="B16980" t="s">
        <v>46460</v>
      </c>
      <c r="C16980" t="s">
        <v>51112</v>
      </c>
      <c r="D16980" t="s">
        <v>51113</v>
      </c>
      <c r="E16980" t="s">
        <v>46463</v>
      </c>
      <c r="F16980" s="7">
        <v>129.07</v>
      </c>
      <c r="G16980" t="s">
        <v>46464</v>
      </c>
      <c r="H16980" t="s">
        <v>46465</v>
      </c>
      <c r="I16980" t="s">
        <v>46466</v>
      </c>
      <c r="J16980" s="7">
        <v>46.65</v>
      </c>
      <c r="K16980" s="7">
        <v>82.42</v>
      </c>
      <c r="M16980" t="s">
        <v>36</v>
      </c>
      <c r="N16980" t="str">
        <f>IF(AND(PESQUISA!$B$3&lt;&gt;"",OR(PESQUISA!$B$4="TODAS",B16980=PESQUISA!$B$4),ISNUMBER(SEARCH(PESQUISA!$B$3,D16980))),ROW()-1,"")</f>
        <v/>
      </c>
    </row>
    <row r="16981" spans="1:14" x14ac:dyDescent="0.3">
      <c r="A16981" t="s">
        <v>51114</v>
      </c>
      <c r="B16981" t="s">
        <v>46460</v>
      </c>
      <c r="C16981" t="s">
        <v>51115</v>
      </c>
      <c r="D16981" t="s">
        <v>51116</v>
      </c>
      <c r="E16981" t="s">
        <v>46544</v>
      </c>
      <c r="F16981" s="7">
        <v>77.44</v>
      </c>
      <c r="G16981" t="s">
        <v>46464</v>
      </c>
      <c r="H16981" t="s">
        <v>46465</v>
      </c>
      <c r="I16981" t="s">
        <v>46466</v>
      </c>
      <c r="J16981" s="7">
        <v>27.99</v>
      </c>
      <c r="K16981" s="7">
        <v>49.45</v>
      </c>
      <c r="M16981" t="s">
        <v>36</v>
      </c>
      <c r="N16981" t="str">
        <f>IF(AND(PESQUISA!$B$3&lt;&gt;"",OR(PESQUISA!$B$4="TODAS",B16981=PESQUISA!$B$4),ISNUMBER(SEARCH(PESQUISA!$B$3,D16981))),ROW()-1,"")</f>
        <v/>
      </c>
    </row>
    <row r="16982" spans="1:14" x14ac:dyDescent="0.3">
      <c r="A16982" t="s">
        <v>51117</v>
      </c>
      <c r="B16982" t="s">
        <v>46460</v>
      </c>
      <c r="C16982" t="s">
        <v>51118</v>
      </c>
      <c r="D16982" t="s">
        <v>51119</v>
      </c>
      <c r="E16982" t="s">
        <v>46544</v>
      </c>
      <c r="F16982" s="7">
        <v>47.22</v>
      </c>
      <c r="G16982" t="s">
        <v>46464</v>
      </c>
      <c r="H16982" t="s">
        <v>46465</v>
      </c>
      <c r="I16982" t="s">
        <v>46466</v>
      </c>
      <c r="J16982" s="7">
        <v>21.09</v>
      </c>
      <c r="K16982" s="7">
        <v>26.13</v>
      </c>
      <c r="M16982" t="s">
        <v>36</v>
      </c>
      <c r="N16982" t="str">
        <f>IF(AND(PESQUISA!$B$3&lt;&gt;"",OR(PESQUISA!$B$4="TODAS",B16982=PESQUISA!$B$4),ISNUMBER(SEARCH(PESQUISA!$B$3,D16982))),ROW()-1,"")</f>
        <v/>
      </c>
    </row>
    <row r="16983" spans="1:14" x14ac:dyDescent="0.3">
      <c r="A16983" t="s">
        <v>51120</v>
      </c>
      <c r="B16983" t="s">
        <v>46460</v>
      </c>
      <c r="C16983" t="s">
        <v>51121</v>
      </c>
      <c r="D16983" t="s">
        <v>51122</v>
      </c>
      <c r="E16983" t="s">
        <v>46463</v>
      </c>
      <c r="F16983" s="7">
        <v>120.23</v>
      </c>
      <c r="G16983" t="s">
        <v>46464</v>
      </c>
      <c r="H16983" t="s">
        <v>46465</v>
      </c>
      <c r="I16983" t="s">
        <v>46466</v>
      </c>
      <c r="J16983" s="7">
        <v>52.75</v>
      </c>
      <c r="K16983" s="7">
        <v>67.48</v>
      </c>
      <c r="M16983" t="s">
        <v>36</v>
      </c>
      <c r="N16983" t="str">
        <f>IF(AND(PESQUISA!$B$3&lt;&gt;"",OR(PESQUISA!$B$4="TODAS",B16983=PESQUISA!$B$4),ISNUMBER(SEARCH(PESQUISA!$B$3,D16983))),ROW()-1,"")</f>
        <v/>
      </c>
    </row>
    <row r="16984" spans="1:14" x14ac:dyDescent="0.3">
      <c r="A16984" t="s">
        <v>51123</v>
      </c>
      <c r="B16984" t="s">
        <v>46460</v>
      </c>
      <c r="C16984" t="s">
        <v>51124</v>
      </c>
      <c r="D16984" t="s">
        <v>51125</v>
      </c>
      <c r="E16984" t="s">
        <v>46463</v>
      </c>
      <c r="F16984" s="7">
        <v>187.05</v>
      </c>
      <c r="G16984" t="s">
        <v>46464</v>
      </c>
      <c r="H16984" t="s">
        <v>46465</v>
      </c>
      <c r="I16984" t="s">
        <v>46466</v>
      </c>
      <c r="J16984" s="7">
        <v>167.08</v>
      </c>
      <c r="K16984" s="7">
        <v>19.97</v>
      </c>
      <c r="M16984" t="s">
        <v>36</v>
      </c>
      <c r="N16984" t="str">
        <f>IF(AND(PESQUISA!$B$3&lt;&gt;"",OR(PESQUISA!$B$4="TODAS",B16984=PESQUISA!$B$4),ISNUMBER(SEARCH(PESQUISA!$B$3,D16984))),ROW()-1,"")</f>
        <v/>
      </c>
    </row>
    <row r="16985" spans="1:14" x14ac:dyDescent="0.3">
      <c r="A16985" t="s">
        <v>51126</v>
      </c>
      <c r="B16985" t="s">
        <v>46460</v>
      </c>
      <c r="C16985" t="s">
        <v>51127</v>
      </c>
      <c r="D16985" t="s">
        <v>51128</v>
      </c>
      <c r="E16985" t="s">
        <v>46463</v>
      </c>
      <c r="F16985" s="7">
        <v>155.91</v>
      </c>
      <c r="G16985" t="s">
        <v>46464</v>
      </c>
      <c r="H16985" t="s">
        <v>46465</v>
      </c>
      <c r="I16985" t="s">
        <v>46466</v>
      </c>
      <c r="J16985" s="7">
        <v>127.38</v>
      </c>
      <c r="K16985" s="7">
        <v>28.53</v>
      </c>
      <c r="M16985" t="s">
        <v>36</v>
      </c>
      <c r="N16985" t="str">
        <f>IF(AND(PESQUISA!$B$3&lt;&gt;"",OR(PESQUISA!$B$4="TODAS",B16985=PESQUISA!$B$4),ISNUMBER(SEARCH(PESQUISA!$B$3,D16985))),ROW()-1,"")</f>
        <v/>
      </c>
    </row>
    <row r="16986" spans="1:14" x14ac:dyDescent="0.3">
      <c r="A16986" t="s">
        <v>51129</v>
      </c>
      <c r="B16986" t="s">
        <v>46460</v>
      </c>
      <c r="C16986" t="s">
        <v>51130</v>
      </c>
      <c r="D16986" t="s">
        <v>51131</v>
      </c>
      <c r="E16986" t="s">
        <v>46463</v>
      </c>
      <c r="F16986" s="7">
        <v>72.36</v>
      </c>
      <c r="G16986" t="s">
        <v>46464</v>
      </c>
      <c r="H16986" t="s">
        <v>46465</v>
      </c>
      <c r="I16986" t="s">
        <v>46466</v>
      </c>
      <c r="J16986" s="7">
        <v>63.71</v>
      </c>
      <c r="K16986" s="7">
        <v>8.65</v>
      </c>
      <c r="M16986" t="s">
        <v>36</v>
      </c>
      <c r="N16986" t="str">
        <f>IF(AND(PESQUISA!$B$3&lt;&gt;"",OR(PESQUISA!$B$4="TODAS",B16986=PESQUISA!$B$4),ISNUMBER(SEARCH(PESQUISA!$B$3,D16986))),ROW()-1,"")</f>
        <v/>
      </c>
    </row>
    <row r="16987" spans="1:14" x14ac:dyDescent="0.3">
      <c r="A16987" t="s">
        <v>51132</v>
      </c>
      <c r="B16987" t="s">
        <v>46460</v>
      </c>
      <c r="C16987" t="s">
        <v>51133</v>
      </c>
      <c r="D16987" t="s">
        <v>51134</v>
      </c>
      <c r="E16987" t="s">
        <v>46463</v>
      </c>
      <c r="F16987" s="7">
        <v>95.06</v>
      </c>
      <c r="G16987" t="s">
        <v>46464</v>
      </c>
      <c r="H16987" t="s">
        <v>46465</v>
      </c>
      <c r="I16987" t="s">
        <v>46466</v>
      </c>
      <c r="J16987" s="7">
        <v>86.41</v>
      </c>
      <c r="K16987" s="7">
        <v>8.65</v>
      </c>
      <c r="M16987" t="s">
        <v>36</v>
      </c>
      <c r="N16987" t="str">
        <f>IF(AND(PESQUISA!$B$3&lt;&gt;"",OR(PESQUISA!$B$4="TODAS",B16987=PESQUISA!$B$4),ISNUMBER(SEARCH(PESQUISA!$B$3,D16987))),ROW()-1,"")</f>
        <v/>
      </c>
    </row>
    <row r="16988" spans="1:14" x14ac:dyDescent="0.3">
      <c r="A16988" t="s">
        <v>51135</v>
      </c>
      <c r="B16988" t="s">
        <v>46460</v>
      </c>
      <c r="C16988" t="s">
        <v>51136</v>
      </c>
      <c r="D16988" t="s">
        <v>51137</v>
      </c>
      <c r="E16988" t="s">
        <v>46463</v>
      </c>
      <c r="F16988" s="7">
        <v>14</v>
      </c>
      <c r="G16988" t="s">
        <v>46464</v>
      </c>
      <c r="H16988" t="s">
        <v>46465</v>
      </c>
      <c r="I16988" t="s">
        <v>46466</v>
      </c>
      <c r="J16988" s="7">
        <v>2.85</v>
      </c>
      <c r="K16988" s="7">
        <v>11.15</v>
      </c>
      <c r="M16988" t="s">
        <v>36</v>
      </c>
      <c r="N16988" t="str">
        <f>IF(AND(PESQUISA!$B$3&lt;&gt;"",OR(PESQUISA!$B$4="TODAS",B16988=PESQUISA!$B$4),ISNUMBER(SEARCH(PESQUISA!$B$3,D16988))),ROW()-1,"")</f>
        <v/>
      </c>
    </row>
    <row r="16989" spans="1:14" x14ac:dyDescent="0.3">
      <c r="A16989" t="s">
        <v>51138</v>
      </c>
      <c r="B16989" t="s">
        <v>46460</v>
      </c>
      <c r="C16989" t="s">
        <v>51139</v>
      </c>
      <c r="D16989" t="s">
        <v>51140</v>
      </c>
      <c r="E16989" t="s">
        <v>46463</v>
      </c>
      <c r="F16989" s="7">
        <v>156.18</v>
      </c>
      <c r="G16989" t="s">
        <v>46464</v>
      </c>
      <c r="H16989" t="s">
        <v>46465</v>
      </c>
      <c r="I16989" t="s">
        <v>46466</v>
      </c>
      <c r="J16989" s="7">
        <v>137.30000000000001</v>
      </c>
      <c r="K16989" s="7">
        <v>18.88</v>
      </c>
      <c r="M16989" t="s">
        <v>36</v>
      </c>
      <c r="N16989" t="str">
        <f>IF(AND(PESQUISA!$B$3&lt;&gt;"",OR(PESQUISA!$B$4="TODAS",B16989=PESQUISA!$B$4),ISNUMBER(SEARCH(PESQUISA!$B$3,D16989))),ROW()-1,"")</f>
        <v/>
      </c>
    </row>
    <row r="16990" spans="1:14" x14ac:dyDescent="0.3">
      <c r="A16990" t="s">
        <v>51141</v>
      </c>
      <c r="B16990" t="s">
        <v>46460</v>
      </c>
      <c r="C16990" t="s">
        <v>51142</v>
      </c>
      <c r="D16990" t="s">
        <v>51143</v>
      </c>
      <c r="E16990" t="s">
        <v>46463</v>
      </c>
      <c r="F16990" s="7">
        <v>115.19</v>
      </c>
      <c r="G16990" t="s">
        <v>46464</v>
      </c>
      <c r="H16990" t="s">
        <v>46465</v>
      </c>
      <c r="I16990" t="s">
        <v>46466</v>
      </c>
      <c r="J16990" s="7">
        <v>96.31</v>
      </c>
      <c r="K16990" s="7">
        <v>18.88</v>
      </c>
      <c r="M16990" t="s">
        <v>36</v>
      </c>
      <c r="N16990" t="str">
        <f>IF(AND(PESQUISA!$B$3&lt;&gt;"",OR(PESQUISA!$B$4="TODAS",B16990=PESQUISA!$B$4),ISNUMBER(SEARCH(PESQUISA!$B$3,D16990))),ROW()-1,"")</f>
        <v/>
      </c>
    </row>
    <row r="16991" spans="1:14" x14ac:dyDescent="0.3">
      <c r="A16991" t="s">
        <v>51144</v>
      </c>
      <c r="B16991" t="s">
        <v>46460</v>
      </c>
      <c r="C16991" t="s">
        <v>51145</v>
      </c>
      <c r="D16991" t="s">
        <v>51146</v>
      </c>
      <c r="E16991" t="s">
        <v>46463</v>
      </c>
      <c r="F16991" s="7">
        <v>104.37</v>
      </c>
      <c r="G16991" t="s">
        <v>46464</v>
      </c>
      <c r="H16991" t="s">
        <v>46465</v>
      </c>
      <c r="I16991" t="s">
        <v>46466</v>
      </c>
      <c r="J16991" s="7">
        <v>95.72</v>
      </c>
      <c r="K16991" s="7">
        <v>8.65</v>
      </c>
      <c r="M16991" t="s">
        <v>36</v>
      </c>
      <c r="N16991" t="str">
        <f>IF(AND(PESQUISA!$B$3&lt;&gt;"",OR(PESQUISA!$B$4="TODAS",B16991=PESQUISA!$B$4),ISNUMBER(SEARCH(PESQUISA!$B$3,D16991))),ROW()-1,"")</f>
        <v/>
      </c>
    </row>
    <row r="16992" spans="1:14" x14ac:dyDescent="0.3">
      <c r="A16992" t="s">
        <v>51147</v>
      </c>
      <c r="B16992" t="s">
        <v>46460</v>
      </c>
      <c r="C16992" t="s">
        <v>51148</v>
      </c>
      <c r="D16992" t="s">
        <v>51149</v>
      </c>
      <c r="E16992" t="s">
        <v>60</v>
      </c>
      <c r="F16992" s="7">
        <v>42.98</v>
      </c>
      <c r="G16992" t="s">
        <v>46464</v>
      </c>
      <c r="H16992" t="s">
        <v>46465</v>
      </c>
      <c r="I16992" t="s">
        <v>46466</v>
      </c>
      <c r="J16992" s="7">
        <v>38.67</v>
      </c>
      <c r="K16992" s="7">
        <v>4.3099999999999996</v>
      </c>
      <c r="M16992" t="s">
        <v>36</v>
      </c>
      <c r="N16992" t="str">
        <f>IF(AND(PESQUISA!$B$3&lt;&gt;"",OR(PESQUISA!$B$4="TODAS",B16992=PESQUISA!$B$4),ISNUMBER(SEARCH(PESQUISA!$B$3,D16992))),ROW()-1,"")</f>
        <v/>
      </c>
    </row>
    <row r="16993" spans="1:14" x14ac:dyDescent="0.3">
      <c r="A16993" t="s">
        <v>51150</v>
      </c>
      <c r="B16993" t="s">
        <v>46460</v>
      </c>
      <c r="C16993" t="s">
        <v>51151</v>
      </c>
      <c r="D16993" t="s">
        <v>51152</v>
      </c>
      <c r="E16993" t="s">
        <v>46544</v>
      </c>
      <c r="F16993" s="7">
        <v>53.01</v>
      </c>
      <c r="G16993" t="s">
        <v>46464</v>
      </c>
      <c r="H16993" t="s">
        <v>46465</v>
      </c>
      <c r="I16993" t="s">
        <v>46466</v>
      </c>
      <c r="J16993" s="7">
        <v>48.7</v>
      </c>
      <c r="K16993" s="7">
        <v>4.3099999999999996</v>
      </c>
      <c r="M16993" t="s">
        <v>36</v>
      </c>
      <c r="N16993" t="str">
        <f>IF(AND(PESQUISA!$B$3&lt;&gt;"",OR(PESQUISA!$B$4="TODAS",B16993=PESQUISA!$B$4),ISNUMBER(SEARCH(PESQUISA!$B$3,D16993))),ROW()-1,"")</f>
        <v/>
      </c>
    </row>
    <row r="16994" spans="1:14" x14ac:dyDescent="0.3">
      <c r="A16994" t="s">
        <v>51153</v>
      </c>
      <c r="B16994" t="s">
        <v>46460</v>
      </c>
      <c r="C16994" t="s">
        <v>51154</v>
      </c>
      <c r="D16994" t="s">
        <v>51155</v>
      </c>
      <c r="E16994" t="s">
        <v>46544</v>
      </c>
      <c r="F16994" s="7">
        <v>47.17</v>
      </c>
      <c r="G16994" t="s">
        <v>46464</v>
      </c>
      <c r="H16994" t="s">
        <v>46465</v>
      </c>
      <c r="I16994" t="s">
        <v>46466</v>
      </c>
      <c r="J16994" s="7">
        <v>42.86</v>
      </c>
      <c r="K16994" s="7">
        <v>4.3099999999999996</v>
      </c>
      <c r="M16994" t="s">
        <v>36</v>
      </c>
      <c r="N16994" t="str">
        <f>IF(AND(PESQUISA!$B$3&lt;&gt;"",OR(PESQUISA!$B$4="TODAS",B16994=PESQUISA!$B$4),ISNUMBER(SEARCH(PESQUISA!$B$3,D16994))),ROW()-1,"")</f>
        <v/>
      </c>
    </row>
    <row r="16995" spans="1:14" x14ac:dyDescent="0.3">
      <c r="A16995" t="s">
        <v>51156</v>
      </c>
      <c r="B16995" t="s">
        <v>46460</v>
      </c>
      <c r="C16995" t="s">
        <v>51157</v>
      </c>
      <c r="D16995" t="s">
        <v>51158</v>
      </c>
      <c r="E16995" t="s">
        <v>46463</v>
      </c>
      <c r="F16995" s="7">
        <v>61.02</v>
      </c>
      <c r="G16995" t="s">
        <v>46464</v>
      </c>
      <c r="H16995" t="s">
        <v>46465</v>
      </c>
      <c r="I16995" t="s">
        <v>46466</v>
      </c>
      <c r="J16995" s="7">
        <v>52.37</v>
      </c>
      <c r="K16995" s="7">
        <v>8.65</v>
      </c>
      <c r="M16995" t="s">
        <v>36</v>
      </c>
      <c r="N16995" t="str">
        <f>IF(AND(PESQUISA!$B$3&lt;&gt;"",OR(PESQUISA!$B$4="TODAS",B16995=PESQUISA!$B$4),ISNUMBER(SEARCH(PESQUISA!$B$3,D16995))),ROW()-1,"")</f>
        <v/>
      </c>
    </row>
    <row r="16996" spans="1:14" x14ac:dyDescent="0.3">
      <c r="A16996" t="s">
        <v>51159</v>
      </c>
      <c r="B16996" t="s">
        <v>46460</v>
      </c>
      <c r="C16996" t="s">
        <v>51160</v>
      </c>
      <c r="D16996" t="s">
        <v>51161</v>
      </c>
      <c r="E16996" t="s">
        <v>46463</v>
      </c>
      <c r="F16996" s="7">
        <v>75.98</v>
      </c>
      <c r="G16996" t="s">
        <v>46464</v>
      </c>
      <c r="H16996" t="s">
        <v>46465</v>
      </c>
      <c r="I16996" t="s">
        <v>46466</v>
      </c>
      <c r="J16996" s="7">
        <v>67.33</v>
      </c>
      <c r="K16996" s="7">
        <v>8.65</v>
      </c>
      <c r="M16996" t="s">
        <v>36</v>
      </c>
      <c r="N16996" t="str">
        <f>IF(AND(PESQUISA!$B$3&lt;&gt;"",OR(PESQUISA!$B$4="TODAS",B16996=PESQUISA!$B$4),ISNUMBER(SEARCH(PESQUISA!$B$3,D16996))),ROW()-1,"")</f>
        <v/>
      </c>
    </row>
    <row r="16997" spans="1:14" x14ac:dyDescent="0.3">
      <c r="A16997" t="s">
        <v>51162</v>
      </c>
      <c r="B16997" t="s">
        <v>46460</v>
      </c>
      <c r="C16997" t="s">
        <v>51163</v>
      </c>
      <c r="D16997" t="s">
        <v>51164</v>
      </c>
      <c r="E16997" t="s">
        <v>46463</v>
      </c>
      <c r="F16997" s="7">
        <v>68.849999999999994</v>
      </c>
      <c r="G16997" t="s">
        <v>46464</v>
      </c>
      <c r="H16997" t="s">
        <v>46465</v>
      </c>
      <c r="I16997" t="s">
        <v>46466</v>
      </c>
      <c r="J16997" s="7">
        <v>60.2</v>
      </c>
      <c r="K16997" s="7">
        <v>8.65</v>
      </c>
      <c r="M16997" t="s">
        <v>36</v>
      </c>
      <c r="N16997" t="str">
        <f>IF(AND(PESQUISA!$B$3&lt;&gt;"",OR(PESQUISA!$B$4="TODAS",B16997=PESQUISA!$B$4),ISNUMBER(SEARCH(PESQUISA!$B$3,D16997))),ROW()-1,"")</f>
        <v/>
      </c>
    </row>
    <row r="16998" spans="1:14" x14ac:dyDescent="0.3">
      <c r="A16998" t="s">
        <v>51165</v>
      </c>
      <c r="B16998" t="s">
        <v>46460</v>
      </c>
      <c r="C16998" t="s">
        <v>51166</v>
      </c>
      <c r="D16998" t="s">
        <v>51167</v>
      </c>
      <c r="E16998" t="s">
        <v>46463</v>
      </c>
      <c r="F16998" s="7">
        <v>73.040000000000006</v>
      </c>
      <c r="G16998" t="s">
        <v>46464</v>
      </c>
      <c r="H16998" t="s">
        <v>46465</v>
      </c>
      <c r="I16998" t="s">
        <v>46466</v>
      </c>
      <c r="J16998" s="7">
        <v>54.16</v>
      </c>
      <c r="K16998" s="7">
        <v>18.88</v>
      </c>
      <c r="M16998" t="s">
        <v>36</v>
      </c>
      <c r="N16998" t="str">
        <f>IF(AND(PESQUISA!$B$3&lt;&gt;"",OR(PESQUISA!$B$4="TODAS",B16998=PESQUISA!$B$4),ISNUMBER(SEARCH(PESQUISA!$B$3,D16998))),ROW()-1,"")</f>
        <v/>
      </c>
    </row>
    <row r="16999" spans="1:14" x14ac:dyDescent="0.3">
      <c r="A16999" t="s">
        <v>51168</v>
      </c>
      <c r="B16999" t="s">
        <v>46460</v>
      </c>
      <c r="C16999" t="s">
        <v>51169</v>
      </c>
      <c r="D16999" t="s">
        <v>51170</v>
      </c>
      <c r="E16999" t="s">
        <v>46463</v>
      </c>
      <c r="F16999" s="7">
        <v>172.96</v>
      </c>
      <c r="G16999" t="s">
        <v>46464</v>
      </c>
      <c r="H16999" t="s">
        <v>46465</v>
      </c>
      <c r="I16999" t="s">
        <v>46466</v>
      </c>
      <c r="J16999" s="7">
        <v>169.81</v>
      </c>
      <c r="K16999" s="7">
        <v>3.15</v>
      </c>
      <c r="M16999" t="s">
        <v>36</v>
      </c>
      <c r="N16999" t="str">
        <f>IF(AND(PESQUISA!$B$3&lt;&gt;"",OR(PESQUISA!$B$4="TODAS",B16999=PESQUISA!$B$4),ISNUMBER(SEARCH(PESQUISA!$B$3,D16999))),ROW()-1,"")</f>
        <v/>
      </c>
    </row>
    <row r="17000" spans="1:14" x14ac:dyDescent="0.3">
      <c r="A17000" t="s">
        <v>51171</v>
      </c>
      <c r="B17000" t="s">
        <v>46460</v>
      </c>
      <c r="C17000" t="s">
        <v>51172</v>
      </c>
      <c r="D17000" t="s">
        <v>51173</v>
      </c>
      <c r="E17000" t="s">
        <v>46544</v>
      </c>
      <c r="F17000" s="7">
        <v>13.03</v>
      </c>
      <c r="G17000" t="s">
        <v>46464</v>
      </c>
      <c r="H17000" t="s">
        <v>46465</v>
      </c>
      <c r="I17000" t="s">
        <v>46466</v>
      </c>
      <c r="J17000" s="7">
        <v>10.96</v>
      </c>
      <c r="K17000" s="7">
        <v>2.0699999999999998</v>
      </c>
      <c r="M17000" t="s">
        <v>36</v>
      </c>
      <c r="N17000" t="str">
        <f>IF(AND(PESQUISA!$B$3&lt;&gt;"",OR(PESQUISA!$B$4="TODAS",B17000=PESQUISA!$B$4),ISNUMBER(SEARCH(PESQUISA!$B$3,D17000))),ROW()-1,"")</f>
        <v/>
      </c>
    </row>
    <row r="17001" spans="1:14" x14ac:dyDescent="0.3">
      <c r="A17001" t="s">
        <v>51174</v>
      </c>
      <c r="B17001" t="s">
        <v>46460</v>
      </c>
      <c r="C17001" t="s">
        <v>51175</v>
      </c>
      <c r="D17001" t="s">
        <v>51176</v>
      </c>
      <c r="E17001" t="s">
        <v>51177</v>
      </c>
      <c r="F17001" s="7">
        <v>391.62</v>
      </c>
      <c r="G17001" t="s">
        <v>46464</v>
      </c>
      <c r="H17001" t="s">
        <v>46465</v>
      </c>
      <c r="I17001" t="s">
        <v>46466</v>
      </c>
      <c r="J17001" s="7">
        <v>230.36</v>
      </c>
      <c r="K17001" s="7">
        <v>161.26</v>
      </c>
      <c r="M17001" t="s">
        <v>36</v>
      </c>
      <c r="N17001" t="str">
        <f>IF(AND(PESQUISA!$B$3&lt;&gt;"",OR(PESQUISA!$B$4="TODAS",B17001=PESQUISA!$B$4),ISNUMBER(SEARCH(PESQUISA!$B$3,D17001))),ROW()-1,"")</f>
        <v/>
      </c>
    </row>
    <row r="17002" spans="1:14" x14ac:dyDescent="0.3">
      <c r="A17002" t="s">
        <v>51178</v>
      </c>
      <c r="B17002" t="s">
        <v>46460</v>
      </c>
      <c r="C17002" t="s">
        <v>51179</v>
      </c>
      <c r="D17002" t="s">
        <v>51180</v>
      </c>
      <c r="E17002" t="s">
        <v>46488</v>
      </c>
      <c r="F17002" s="7">
        <v>715.83</v>
      </c>
      <c r="G17002" t="s">
        <v>46464</v>
      </c>
      <c r="H17002" t="s">
        <v>46465</v>
      </c>
      <c r="I17002" t="s">
        <v>46466</v>
      </c>
      <c r="J17002" s="7">
        <v>495.57</v>
      </c>
      <c r="K17002" s="7">
        <v>220.26</v>
      </c>
      <c r="M17002" t="s">
        <v>36</v>
      </c>
      <c r="N17002" t="str">
        <f>IF(AND(PESQUISA!$B$3&lt;&gt;"",OR(PESQUISA!$B$4="TODAS",B17002=PESQUISA!$B$4),ISNUMBER(SEARCH(PESQUISA!$B$3,D17002))),ROW()-1,"")</f>
        <v/>
      </c>
    </row>
    <row r="17003" spans="1:14" x14ac:dyDescent="0.3">
      <c r="A17003" t="s">
        <v>51181</v>
      </c>
      <c r="B17003" t="s">
        <v>46460</v>
      </c>
      <c r="C17003" t="s">
        <v>51182</v>
      </c>
      <c r="D17003" t="s">
        <v>51183</v>
      </c>
      <c r="E17003" t="s">
        <v>46488</v>
      </c>
      <c r="F17003" s="7">
        <v>741.67</v>
      </c>
      <c r="G17003" t="s">
        <v>46464</v>
      </c>
      <c r="H17003" t="s">
        <v>46465</v>
      </c>
      <c r="I17003" t="s">
        <v>46466</v>
      </c>
      <c r="J17003" s="7">
        <v>521.41</v>
      </c>
      <c r="K17003" s="7">
        <v>220.26</v>
      </c>
      <c r="M17003" t="s">
        <v>36</v>
      </c>
      <c r="N17003" t="str">
        <f>IF(AND(PESQUISA!$B$3&lt;&gt;"",OR(PESQUISA!$B$4="TODAS",B17003=PESQUISA!$B$4),ISNUMBER(SEARCH(PESQUISA!$B$3,D17003))),ROW()-1,"")</f>
        <v/>
      </c>
    </row>
    <row r="17004" spans="1:14" x14ac:dyDescent="0.3">
      <c r="A17004" t="s">
        <v>51184</v>
      </c>
      <c r="B17004" t="s">
        <v>46460</v>
      </c>
      <c r="C17004" t="s">
        <v>51185</v>
      </c>
      <c r="D17004" t="s">
        <v>51186</v>
      </c>
      <c r="E17004" t="s">
        <v>46488</v>
      </c>
      <c r="F17004" s="7">
        <v>747.26</v>
      </c>
      <c r="G17004" t="s">
        <v>46464</v>
      </c>
      <c r="H17004" t="s">
        <v>46465</v>
      </c>
      <c r="I17004" t="s">
        <v>46466</v>
      </c>
      <c r="J17004" s="7">
        <v>527</v>
      </c>
      <c r="K17004" s="7">
        <v>220.26</v>
      </c>
      <c r="M17004" t="s">
        <v>36</v>
      </c>
      <c r="N17004" t="str">
        <f>IF(AND(PESQUISA!$B$3&lt;&gt;"",OR(PESQUISA!$B$4="TODAS",B17004=PESQUISA!$B$4),ISNUMBER(SEARCH(PESQUISA!$B$3,D17004))),ROW()-1,"")</f>
        <v/>
      </c>
    </row>
    <row r="17005" spans="1:14" x14ac:dyDescent="0.3">
      <c r="A17005" t="s">
        <v>51187</v>
      </c>
      <c r="B17005" t="s">
        <v>46460</v>
      </c>
      <c r="C17005" t="s">
        <v>51188</v>
      </c>
      <c r="D17005" t="s">
        <v>51189</v>
      </c>
      <c r="E17005" t="s">
        <v>46488</v>
      </c>
      <c r="F17005" s="7">
        <v>715.83</v>
      </c>
      <c r="G17005" t="s">
        <v>46464</v>
      </c>
      <c r="H17005" t="s">
        <v>46465</v>
      </c>
      <c r="I17005" t="s">
        <v>46466</v>
      </c>
      <c r="J17005" s="7">
        <v>495.57</v>
      </c>
      <c r="K17005" s="7">
        <v>220.26</v>
      </c>
      <c r="M17005" t="s">
        <v>36</v>
      </c>
      <c r="N17005" t="str">
        <f>IF(AND(PESQUISA!$B$3&lt;&gt;"",OR(PESQUISA!$B$4="TODAS",B17005=PESQUISA!$B$4),ISNUMBER(SEARCH(PESQUISA!$B$3,D17005))),ROW()-1,"")</f>
        <v/>
      </c>
    </row>
    <row r="17006" spans="1:14" x14ac:dyDescent="0.3">
      <c r="A17006" t="s">
        <v>51190</v>
      </c>
      <c r="B17006" t="s">
        <v>46460</v>
      </c>
      <c r="C17006" t="s">
        <v>51191</v>
      </c>
      <c r="D17006" t="s">
        <v>51192</v>
      </c>
      <c r="E17006" t="s">
        <v>46488</v>
      </c>
      <c r="F17006" s="7">
        <v>1130.8599999999999</v>
      </c>
      <c r="G17006" t="s">
        <v>46464</v>
      </c>
      <c r="H17006" t="s">
        <v>46465</v>
      </c>
      <c r="I17006" t="s">
        <v>46466</v>
      </c>
      <c r="J17006" s="7">
        <v>775.08</v>
      </c>
      <c r="K17006" s="7">
        <v>355.78</v>
      </c>
      <c r="M17006" t="s">
        <v>36</v>
      </c>
      <c r="N17006" t="str">
        <f>IF(AND(PESQUISA!$B$3&lt;&gt;"",OR(PESQUISA!$B$4="TODAS",B17006=PESQUISA!$B$4),ISNUMBER(SEARCH(PESQUISA!$B$3,D17006))),ROW()-1,"")</f>
        <v/>
      </c>
    </row>
    <row r="17007" spans="1:14" x14ac:dyDescent="0.3">
      <c r="A17007" t="s">
        <v>51193</v>
      </c>
      <c r="B17007" t="s">
        <v>46460</v>
      </c>
      <c r="C17007" t="s">
        <v>51194</v>
      </c>
      <c r="D17007" t="s">
        <v>51195</v>
      </c>
      <c r="E17007" t="s">
        <v>46488</v>
      </c>
      <c r="F17007" s="7">
        <v>259.5</v>
      </c>
      <c r="G17007" t="s">
        <v>46464</v>
      </c>
      <c r="H17007" t="s">
        <v>46465</v>
      </c>
      <c r="I17007" t="s">
        <v>46466</v>
      </c>
      <c r="J17007" s="7">
        <v>231.72</v>
      </c>
      <c r="K17007" s="7">
        <v>27.78</v>
      </c>
      <c r="M17007" t="s">
        <v>36</v>
      </c>
      <c r="N17007" t="str">
        <f>IF(AND(PESQUISA!$B$3&lt;&gt;"",OR(PESQUISA!$B$4="TODAS",B17007=PESQUISA!$B$4),ISNUMBER(SEARCH(PESQUISA!$B$3,D17007))),ROW()-1,"")</f>
        <v/>
      </c>
    </row>
    <row r="17008" spans="1:14" x14ac:dyDescent="0.3">
      <c r="A17008" t="s">
        <v>51196</v>
      </c>
      <c r="B17008" t="s">
        <v>46460</v>
      </c>
      <c r="C17008" t="s">
        <v>51197</v>
      </c>
      <c r="D17008" t="s">
        <v>51198</v>
      </c>
      <c r="E17008" t="s">
        <v>46488</v>
      </c>
      <c r="F17008" s="7">
        <v>862.51</v>
      </c>
      <c r="G17008" t="s">
        <v>46464</v>
      </c>
      <c r="H17008" t="s">
        <v>46465</v>
      </c>
      <c r="I17008" t="s">
        <v>46466</v>
      </c>
      <c r="J17008" s="7">
        <v>725.21</v>
      </c>
      <c r="K17008" s="7">
        <v>137.30000000000001</v>
      </c>
      <c r="M17008" t="s">
        <v>36</v>
      </c>
      <c r="N17008" t="str">
        <f>IF(AND(PESQUISA!$B$3&lt;&gt;"",OR(PESQUISA!$B$4="TODAS",B17008=PESQUISA!$B$4),ISNUMBER(SEARCH(PESQUISA!$B$3,D17008))),ROW()-1,"")</f>
        <v/>
      </c>
    </row>
    <row r="17009" spans="1:14" x14ac:dyDescent="0.3">
      <c r="A17009" t="s">
        <v>51199</v>
      </c>
      <c r="B17009" t="s">
        <v>46460</v>
      </c>
      <c r="C17009" t="s">
        <v>51200</v>
      </c>
      <c r="D17009" t="s">
        <v>51201</v>
      </c>
      <c r="E17009" t="s">
        <v>46488</v>
      </c>
      <c r="F17009" s="7">
        <v>634.85</v>
      </c>
      <c r="G17009" t="s">
        <v>46464</v>
      </c>
      <c r="H17009" t="s">
        <v>46465</v>
      </c>
      <c r="I17009" t="s">
        <v>46466</v>
      </c>
      <c r="J17009" s="7">
        <v>497.55</v>
      </c>
      <c r="K17009" s="7">
        <v>137.30000000000001</v>
      </c>
      <c r="M17009" t="s">
        <v>36</v>
      </c>
      <c r="N17009" t="str">
        <f>IF(AND(PESQUISA!$B$3&lt;&gt;"",OR(PESQUISA!$B$4="TODAS",B17009=PESQUISA!$B$4),ISNUMBER(SEARCH(PESQUISA!$B$3,D17009))),ROW()-1,"")</f>
        <v/>
      </c>
    </row>
    <row r="17010" spans="1:14" x14ac:dyDescent="0.3">
      <c r="A17010" t="s">
        <v>51202</v>
      </c>
      <c r="B17010" t="s">
        <v>46460</v>
      </c>
      <c r="C17010" t="s">
        <v>51203</v>
      </c>
      <c r="D17010" t="s">
        <v>51204</v>
      </c>
      <c r="E17010" t="s">
        <v>46626</v>
      </c>
      <c r="F17010" s="7">
        <v>798.84</v>
      </c>
      <c r="G17010" t="s">
        <v>46464</v>
      </c>
      <c r="H17010" t="s">
        <v>46465</v>
      </c>
      <c r="I17010" t="s">
        <v>46466</v>
      </c>
      <c r="J17010" s="7">
        <v>578.58000000000004</v>
      </c>
      <c r="K17010" s="7">
        <v>220.26</v>
      </c>
      <c r="M17010" t="s">
        <v>36</v>
      </c>
      <c r="N17010" t="str">
        <f>IF(AND(PESQUISA!$B$3&lt;&gt;"",OR(PESQUISA!$B$4="TODAS",B17010=PESQUISA!$B$4),ISNUMBER(SEARCH(PESQUISA!$B$3,D17010))),ROW()-1,"")</f>
        <v/>
      </c>
    </row>
    <row r="17011" spans="1:14" x14ac:dyDescent="0.3">
      <c r="A17011" t="s">
        <v>51205</v>
      </c>
      <c r="B17011" t="s">
        <v>46460</v>
      </c>
      <c r="C17011" t="s">
        <v>51206</v>
      </c>
      <c r="D17011" t="s">
        <v>51207</v>
      </c>
      <c r="E17011" t="s">
        <v>46488</v>
      </c>
      <c r="F17011" s="7">
        <v>819.23</v>
      </c>
      <c r="G17011" t="s">
        <v>46464</v>
      </c>
      <c r="H17011" t="s">
        <v>46465</v>
      </c>
      <c r="I17011" t="s">
        <v>46466</v>
      </c>
      <c r="J17011" s="7">
        <v>598.97</v>
      </c>
      <c r="K17011" s="7">
        <v>220.26</v>
      </c>
      <c r="M17011" t="s">
        <v>36</v>
      </c>
      <c r="N17011" t="str">
        <f>IF(AND(PESQUISA!$B$3&lt;&gt;"",OR(PESQUISA!$B$4="TODAS",B17011=PESQUISA!$B$4),ISNUMBER(SEARCH(PESQUISA!$B$3,D17011))),ROW()-1,"")</f>
        <v/>
      </c>
    </row>
    <row r="17012" spans="1:14" x14ac:dyDescent="0.3">
      <c r="A17012" t="s">
        <v>51208</v>
      </c>
      <c r="B17012" t="s">
        <v>46460</v>
      </c>
      <c r="C17012" t="s">
        <v>51209</v>
      </c>
      <c r="D17012" t="s">
        <v>51210</v>
      </c>
      <c r="E17012" t="s">
        <v>46488</v>
      </c>
      <c r="F17012" s="7">
        <v>316.67</v>
      </c>
      <c r="G17012" t="s">
        <v>46464</v>
      </c>
      <c r="H17012" t="s">
        <v>46465</v>
      </c>
      <c r="I17012" t="s">
        <v>46466</v>
      </c>
      <c r="J17012" s="7">
        <v>288.89</v>
      </c>
      <c r="K17012" s="7">
        <v>27.78</v>
      </c>
      <c r="M17012" t="s">
        <v>36</v>
      </c>
      <c r="N17012" t="str">
        <f>IF(AND(PESQUISA!$B$3&lt;&gt;"",OR(PESQUISA!$B$4="TODAS",B17012=PESQUISA!$B$4),ISNUMBER(SEARCH(PESQUISA!$B$3,D17012))),ROW()-1,"")</f>
        <v/>
      </c>
    </row>
    <row r="17013" spans="1:14" x14ac:dyDescent="0.3">
      <c r="A17013" t="s">
        <v>51211</v>
      </c>
      <c r="B17013" t="s">
        <v>46460</v>
      </c>
      <c r="C17013" t="s">
        <v>51212</v>
      </c>
      <c r="D17013" t="s">
        <v>51213</v>
      </c>
      <c r="E17013" t="s">
        <v>46626</v>
      </c>
      <c r="F17013" s="7">
        <v>337.06</v>
      </c>
      <c r="G17013" t="s">
        <v>46464</v>
      </c>
      <c r="H17013" t="s">
        <v>46465</v>
      </c>
      <c r="I17013" t="s">
        <v>46466</v>
      </c>
      <c r="J17013" s="7">
        <v>309.27999999999997</v>
      </c>
      <c r="K17013" s="7">
        <v>27.78</v>
      </c>
      <c r="M17013" t="s">
        <v>36</v>
      </c>
      <c r="N17013" t="str">
        <f>IF(AND(PESQUISA!$B$3&lt;&gt;"",OR(PESQUISA!$B$4="TODAS",B17013=PESQUISA!$B$4),ISNUMBER(SEARCH(PESQUISA!$B$3,D17013))),ROW()-1,"")</f>
        <v/>
      </c>
    </row>
    <row r="17014" spans="1:14" x14ac:dyDescent="0.3">
      <c r="A17014" t="s">
        <v>51214</v>
      </c>
      <c r="B17014" t="s">
        <v>46460</v>
      </c>
      <c r="C17014" t="s">
        <v>51215</v>
      </c>
      <c r="D17014" t="s">
        <v>51216</v>
      </c>
      <c r="E17014" t="s">
        <v>46626</v>
      </c>
      <c r="F17014" s="7">
        <v>622.69000000000005</v>
      </c>
      <c r="G17014" t="s">
        <v>46464</v>
      </c>
      <c r="H17014" t="s">
        <v>46465</v>
      </c>
      <c r="I17014" t="s">
        <v>46466</v>
      </c>
      <c r="J17014" s="7">
        <v>485.39</v>
      </c>
      <c r="K17014" s="7">
        <v>137.30000000000001</v>
      </c>
      <c r="M17014" t="s">
        <v>36</v>
      </c>
      <c r="N17014" t="str">
        <f>IF(AND(PESQUISA!$B$3&lt;&gt;"",OR(PESQUISA!$B$4="TODAS",B17014=PESQUISA!$B$4),ISNUMBER(SEARCH(PESQUISA!$B$3,D17014))),ROW()-1,"")</f>
        <v/>
      </c>
    </row>
    <row r="17015" spans="1:14" x14ac:dyDescent="0.3">
      <c r="A17015" t="s">
        <v>51217</v>
      </c>
      <c r="B17015" t="s">
        <v>46460</v>
      </c>
      <c r="C17015" t="s">
        <v>51218</v>
      </c>
      <c r="D17015" t="s">
        <v>51219</v>
      </c>
      <c r="E17015" t="s">
        <v>46626</v>
      </c>
      <c r="F17015" s="7">
        <v>879.42</v>
      </c>
      <c r="G17015" t="s">
        <v>46464</v>
      </c>
      <c r="H17015" t="s">
        <v>46465</v>
      </c>
      <c r="I17015" t="s">
        <v>46466</v>
      </c>
      <c r="J17015" s="7">
        <v>742.12</v>
      </c>
      <c r="K17015" s="7">
        <v>137.30000000000001</v>
      </c>
      <c r="M17015" t="s">
        <v>36</v>
      </c>
      <c r="N17015" t="str">
        <f>IF(AND(PESQUISA!$B$3&lt;&gt;"",OR(PESQUISA!$B$4="TODAS",B17015=PESQUISA!$B$4),ISNUMBER(SEARCH(PESQUISA!$B$3,D17015))),ROW()-1,"")</f>
        <v/>
      </c>
    </row>
    <row r="17016" spans="1:14" x14ac:dyDescent="0.3">
      <c r="A17016" t="s">
        <v>51220</v>
      </c>
      <c r="B17016" t="s">
        <v>46460</v>
      </c>
      <c r="C17016" t="s">
        <v>51221</v>
      </c>
      <c r="D17016" t="s">
        <v>51222</v>
      </c>
      <c r="E17016" t="s">
        <v>46626</v>
      </c>
      <c r="F17016" s="7">
        <v>942.31</v>
      </c>
      <c r="G17016" t="s">
        <v>46464</v>
      </c>
      <c r="H17016" t="s">
        <v>46465</v>
      </c>
      <c r="I17016" t="s">
        <v>46466</v>
      </c>
      <c r="J17016" s="7">
        <v>805.01</v>
      </c>
      <c r="K17016" s="7">
        <v>137.30000000000001</v>
      </c>
      <c r="M17016" t="s">
        <v>36</v>
      </c>
      <c r="N17016" t="str">
        <f>IF(AND(PESQUISA!$B$3&lt;&gt;"",OR(PESQUISA!$B$4="TODAS",B17016=PESQUISA!$B$4),ISNUMBER(SEARCH(PESQUISA!$B$3,D17016))),ROW()-1,"")</f>
        <v/>
      </c>
    </row>
    <row r="17017" spans="1:14" x14ac:dyDescent="0.3">
      <c r="A17017" t="s">
        <v>51223</v>
      </c>
      <c r="B17017" t="s">
        <v>46460</v>
      </c>
      <c r="C17017" t="s">
        <v>51224</v>
      </c>
      <c r="D17017" t="s">
        <v>51225</v>
      </c>
      <c r="E17017" t="s">
        <v>46626</v>
      </c>
      <c r="F17017" s="7">
        <v>974.01</v>
      </c>
      <c r="G17017" t="s">
        <v>46464</v>
      </c>
      <c r="H17017" t="s">
        <v>46465</v>
      </c>
      <c r="I17017" t="s">
        <v>46466</v>
      </c>
      <c r="J17017" s="7">
        <v>836.71</v>
      </c>
      <c r="K17017" s="7">
        <v>137.30000000000001</v>
      </c>
      <c r="M17017" t="s">
        <v>36</v>
      </c>
      <c r="N17017" t="str">
        <f>IF(AND(PESQUISA!$B$3&lt;&gt;"",OR(PESQUISA!$B$4="TODAS",B17017=PESQUISA!$B$4),ISNUMBER(SEARCH(PESQUISA!$B$3,D17017))),ROW()-1,"")</f>
        <v/>
      </c>
    </row>
    <row r="17018" spans="1:14" x14ac:dyDescent="0.3">
      <c r="A17018" t="s">
        <v>51226</v>
      </c>
      <c r="B17018" t="s">
        <v>46460</v>
      </c>
      <c r="C17018" t="s">
        <v>51227</v>
      </c>
      <c r="D17018" t="s">
        <v>51228</v>
      </c>
      <c r="E17018" t="s">
        <v>46463</v>
      </c>
      <c r="F17018" s="7">
        <v>822.87</v>
      </c>
      <c r="G17018" t="s">
        <v>46464</v>
      </c>
      <c r="H17018" t="s">
        <v>46465</v>
      </c>
      <c r="I17018" t="s">
        <v>46466</v>
      </c>
      <c r="J17018" s="7">
        <v>757.29</v>
      </c>
      <c r="K17018" s="7">
        <v>65.58</v>
      </c>
      <c r="M17018" t="s">
        <v>36</v>
      </c>
      <c r="N17018" t="str">
        <f>IF(AND(PESQUISA!$B$3&lt;&gt;"",OR(PESQUISA!$B$4="TODAS",B17018=PESQUISA!$B$4),ISNUMBER(SEARCH(PESQUISA!$B$3,D17018))),ROW()-1,"")</f>
        <v/>
      </c>
    </row>
    <row r="17019" spans="1:14" x14ac:dyDescent="0.3">
      <c r="A17019" t="s">
        <v>51229</v>
      </c>
      <c r="B17019" t="s">
        <v>46460</v>
      </c>
      <c r="C17019" t="s">
        <v>51230</v>
      </c>
      <c r="D17019" t="s">
        <v>51231</v>
      </c>
      <c r="E17019" t="s">
        <v>46463</v>
      </c>
      <c r="F17019" s="7">
        <v>1138.1500000000001</v>
      </c>
      <c r="G17019" t="s">
        <v>46464</v>
      </c>
      <c r="H17019" t="s">
        <v>46465</v>
      </c>
      <c r="I17019" t="s">
        <v>46466</v>
      </c>
      <c r="J17019" s="7">
        <v>1072.57</v>
      </c>
      <c r="K17019" s="7">
        <v>65.58</v>
      </c>
      <c r="M17019" t="s">
        <v>36</v>
      </c>
      <c r="N17019" t="str">
        <f>IF(AND(PESQUISA!$B$3&lt;&gt;"",OR(PESQUISA!$B$4="TODAS",B17019=PESQUISA!$B$4),ISNUMBER(SEARCH(PESQUISA!$B$3,D17019))),ROW()-1,"")</f>
        <v/>
      </c>
    </row>
    <row r="17020" spans="1:14" x14ac:dyDescent="0.3">
      <c r="A17020" t="s">
        <v>51232</v>
      </c>
      <c r="B17020" t="s">
        <v>46460</v>
      </c>
      <c r="C17020" t="s">
        <v>51233</v>
      </c>
      <c r="D17020" t="s">
        <v>51234</v>
      </c>
      <c r="E17020" t="s">
        <v>46463</v>
      </c>
      <c r="F17020" s="7">
        <v>806.46</v>
      </c>
      <c r="G17020" t="s">
        <v>46464</v>
      </c>
      <c r="H17020" t="s">
        <v>46465</v>
      </c>
      <c r="I17020" t="s">
        <v>46466</v>
      </c>
      <c r="J17020" s="7">
        <v>744.99</v>
      </c>
      <c r="K17020" s="7">
        <v>61.47</v>
      </c>
      <c r="M17020" t="s">
        <v>36</v>
      </c>
      <c r="N17020" t="str">
        <f>IF(AND(PESQUISA!$B$3&lt;&gt;"",OR(PESQUISA!$B$4="TODAS",B17020=PESQUISA!$B$4),ISNUMBER(SEARCH(PESQUISA!$B$3,D17020))),ROW()-1,"")</f>
        <v/>
      </c>
    </row>
    <row r="17021" spans="1:14" x14ac:dyDescent="0.3">
      <c r="A17021" t="s">
        <v>51235</v>
      </c>
      <c r="B17021" t="s">
        <v>46460</v>
      </c>
      <c r="C17021" t="s">
        <v>51236</v>
      </c>
      <c r="D17021" t="s">
        <v>51237</v>
      </c>
      <c r="E17021" t="s">
        <v>46463</v>
      </c>
      <c r="F17021" s="7">
        <v>1030.02</v>
      </c>
      <c r="G17021" t="s">
        <v>46464</v>
      </c>
      <c r="H17021" t="s">
        <v>46465</v>
      </c>
      <c r="I17021" t="s">
        <v>46466</v>
      </c>
      <c r="J17021" s="7">
        <v>968.55</v>
      </c>
      <c r="K17021" s="7">
        <v>61.47</v>
      </c>
      <c r="M17021" t="s">
        <v>36</v>
      </c>
      <c r="N17021" t="str">
        <f>IF(AND(PESQUISA!$B$3&lt;&gt;"",OR(PESQUISA!$B$4="TODAS",B17021=PESQUISA!$B$4),ISNUMBER(SEARCH(PESQUISA!$B$3,D17021))),ROW()-1,"")</f>
        <v/>
      </c>
    </row>
    <row r="17022" spans="1:14" x14ac:dyDescent="0.3">
      <c r="A17022" t="s">
        <v>51238</v>
      </c>
      <c r="B17022" t="s">
        <v>46460</v>
      </c>
      <c r="C17022" t="s">
        <v>51239</v>
      </c>
      <c r="D17022" t="s">
        <v>51240</v>
      </c>
      <c r="E17022" t="s">
        <v>46463</v>
      </c>
      <c r="F17022" s="7">
        <v>965.65</v>
      </c>
      <c r="G17022" t="s">
        <v>46464</v>
      </c>
      <c r="H17022" t="s">
        <v>46465</v>
      </c>
      <c r="I17022" t="s">
        <v>46466</v>
      </c>
      <c r="J17022" s="7">
        <v>900.07</v>
      </c>
      <c r="K17022" s="7">
        <v>65.58</v>
      </c>
      <c r="M17022" t="s">
        <v>36</v>
      </c>
      <c r="N17022" t="str">
        <f>IF(AND(PESQUISA!$B$3&lt;&gt;"",OR(PESQUISA!$B$4="TODAS",B17022=PESQUISA!$B$4),ISNUMBER(SEARCH(PESQUISA!$B$3,D17022))),ROW()-1,"")</f>
        <v/>
      </c>
    </row>
    <row r="17023" spans="1:14" x14ac:dyDescent="0.3">
      <c r="A17023" t="s">
        <v>51241</v>
      </c>
      <c r="B17023" t="s">
        <v>46460</v>
      </c>
      <c r="C17023" t="s">
        <v>51242</v>
      </c>
      <c r="D17023" t="s">
        <v>51243</v>
      </c>
      <c r="E17023" t="s">
        <v>46463</v>
      </c>
      <c r="F17023" s="7">
        <v>686.81</v>
      </c>
      <c r="G17023" t="s">
        <v>46464</v>
      </c>
      <c r="H17023" t="s">
        <v>46465</v>
      </c>
      <c r="I17023" t="s">
        <v>46466</v>
      </c>
      <c r="J17023" s="7">
        <v>621.23</v>
      </c>
      <c r="K17023" s="7">
        <v>65.58</v>
      </c>
      <c r="M17023" t="s">
        <v>36</v>
      </c>
      <c r="N17023" t="str">
        <f>IF(AND(PESQUISA!$B$3&lt;&gt;"",OR(PESQUISA!$B$4="TODAS",B17023=PESQUISA!$B$4),ISNUMBER(SEARCH(PESQUISA!$B$3,D17023))),ROW()-1,"")</f>
        <v/>
      </c>
    </row>
    <row r="17024" spans="1:14" x14ac:dyDescent="0.3">
      <c r="A17024" t="s">
        <v>51244</v>
      </c>
      <c r="B17024" t="s">
        <v>46460</v>
      </c>
      <c r="C17024" t="s">
        <v>51245</v>
      </c>
      <c r="D17024" t="s">
        <v>51246</v>
      </c>
      <c r="E17024" t="s">
        <v>46463</v>
      </c>
      <c r="F17024" s="7">
        <v>913.76</v>
      </c>
      <c r="G17024" t="s">
        <v>46464</v>
      </c>
      <c r="H17024" t="s">
        <v>46465</v>
      </c>
      <c r="I17024" t="s">
        <v>46466</v>
      </c>
      <c r="J17024" s="7">
        <v>848.18</v>
      </c>
      <c r="K17024" s="7">
        <v>65.58</v>
      </c>
      <c r="M17024" t="s">
        <v>36</v>
      </c>
      <c r="N17024" t="str">
        <f>IF(AND(PESQUISA!$B$3&lt;&gt;"",OR(PESQUISA!$B$4="TODAS",B17024=PESQUISA!$B$4),ISNUMBER(SEARCH(PESQUISA!$B$3,D17024))),ROW()-1,"")</f>
        <v/>
      </c>
    </row>
    <row r="17025" spans="1:14" x14ac:dyDescent="0.3">
      <c r="A17025" t="s">
        <v>51247</v>
      </c>
      <c r="B17025" t="s">
        <v>46460</v>
      </c>
      <c r="C17025" t="s">
        <v>51248</v>
      </c>
      <c r="D17025" t="s">
        <v>51249</v>
      </c>
      <c r="E17025" t="s">
        <v>46463</v>
      </c>
      <c r="F17025" s="7">
        <v>959.92</v>
      </c>
      <c r="G17025" t="s">
        <v>46464</v>
      </c>
      <c r="H17025" t="s">
        <v>46465</v>
      </c>
      <c r="I17025" t="s">
        <v>46466</v>
      </c>
      <c r="J17025" s="7">
        <v>894.34</v>
      </c>
      <c r="K17025" s="7">
        <v>65.58</v>
      </c>
      <c r="M17025" t="s">
        <v>36</v>
      </c>
      <c r="N17025" t="str">
        <f>IF(AND(PESQUISA!$B$3&lt;&gt;"",OR(PESQUISA!$B$4="TODAS",B17025=PESQUISA!$B$4),ISNUMBER(SEARCH(PESQUISA!$B$3,D17025))),ROW()-1,"")</f>
        <v/>
      </c>
    </row>
    <row r="17026" spans="1:14" x14ac:dyDescent="0.3">
      <c r="A17026" t="s">
        <v>51250</v>
      </c>
      <c r="B17026" t="s">
        <v>46460</v>
      </c>
      <c r="C17026" t="s">
        <v>51251</v>
      </c>
      <c r="D17026" t="s">
        <v>51252</v>
      </c>
      <c r="E17026" t="s">
        <v>46463</v>
      </c>
      <c r="F17026" s="7">
        <v>595.6</v>
      </c>
      <c r="G17026" t="s">
        <v>46464</v>
      </c>
      <c r="H17026" t="s">
        <v>46465</v>
      </c>
      <c r="I17026" t="s">
        <v>46466</v>
      </c>
      <c r="J17026" s="7">
        <v>534.13</v>
      </c>
      <c r="K17026" s="7">
        <v>61.47</v>
      </c>
      <c r="M17026" t="s">
        <v>36</v>
      </c>
      <c r="N17026" t="str">
        <f>IF(AND(PESQUISA!$B$3&lt;&gt;"",OR(PESQUISA!$B$4="TODAS",B17026=PESQUISA!$B$4),ISNUMBER(SEARCH(PESQUISA!$B$3,D17026))),ROW()-1,"")</f>
        <v/>
      </c>
    </row>
    <row r="17027" spans="1:14" x14ac:dyDescent="0.3">
      <c r="A17027" t="s">
        <v>51253</v>
      </c>
      <c r="B17027" t="s">
        <v>46460</v>
      </c>
      <c r="C17027" t="s">
        <v>51254</v>
      </c>
      <c r="D17027" t="s">
        <v>51255</v>
      </c>
      <c r="E17027" t="s">
        <v>46463</v>
      </c>
      <c r="F17027" s="7">
        <v>546.12</v>
      </c>
      <c r="G17027" t="s">
        <v>46464</v>
      </c>
      <c r="H17027" t="s">
        <v>46465</v>
      </c>
      <c r="I17027" t="s">
        <v>46466</v>
      </c>
      <c r="J17027" s="7">
        <v>484.65</v>
      </c>
      <c r="K17027" s="7">
        <v>61.47</v>
      </c>
      <c r="M17027" t="s">
        <v>36</v>
      </c>
      <c r="N17027" t="str">
        <f>IF(AND(PESQUISA!$B$3&lt;&gt;"",OR(PESQUISA!$B$4="TODAS",B17027=PESQUISA!$B$4),ISNUMBER(SEARCH(PESQUISA!$B$3,D17027))),ROW()-1,"")</f>
        <v/>
      </c>
    </row>
    <row r="17028" spans="1:14" x14ac:dyDescent="0.3">
      <c r="A17028" t="s">
        <v>51256</v>
      </c>
      <c r="B17028" t="s">
        <v>46460</v>
      </c>
      <c r="C17028" t="s">
        <v>51257</v>
      </c>
      <c r="D17028" t="s">
        <v>51258</v>
      </c>
      <c r="E17028" t="s">
        <v>46488</v>
      </c>
      <c r="F17028" s="7">
        <v>1868.9</v>
      </c>
      <c r="G17028" t="s">
        <v>46464</v>
      </c>
      <c r="H17028" t="s">
        <v>46465</v>
      </c>
      <c r="I17028" t="s">
        <v>46466</v>
      </c>
      <c r="J17028" s="7">
        <v>1742.57</v>
      </c>
      <c r="K17028" s="7">
        <v>126.33</v>
      </c>
      <c r="M17028" t="s">
        <v>36</v>
      </c>
      <c r="N17028" t="str">
        <f>IF(AND(PESQUISA!$B$3&lt;&gt;"",OR(PESQUISA!$B$4="TODAS",B17028=PESQUISA!$B$4),ISNUMBER(SEARCH(PESQUISA!$B$3,D17028))),ROW()-1,"")</f>
        <v/>
      </c>
    </row>
    <row r="17029" spans="1:14" x14ac:dyDescent="0.3">
      <c r="A17029" t="s">
        <v>51259</v>
      </c>
      <c r="B17029" t="s">
        <v>46460</v>
      </c>
      <c r="C17029" t="s">
        <v>51260</v>
      </c>
      <c r="D17029" t="s">
        <v>51261</v>
      </c>
      <c r="E17029" t="s">
        <v>46463</v>
      </c>
      <c r="F17029" s="7">
        <v>260.47000000000003</v>
      </c>
      <c r="G17029" t="s">
        <v>46464</v>
      </c>
      <c r="H17029" t="s">
        <v>46465</v>
      </c>
      <c r="I17029" t="s">
        <v>46466</v>
      </c>
      <c r="J17029" s="7">
        <v>203.89</v>
      </c>
      <c r="K17029" s="7">
        <v>56.58</v>
      </c>
      <c r="M17029" t="s">
        <v>36</v>
      </c>
      <c r="N17029" t="str">
        <f>IF(AND(PESQUISA!$B$3&lt;&gt;"",OR(PESQUISA!$B$4="TODAS",B17029=PESQUISA!$B$4),ISNUMBER(SEARCH(PESQUISA!$B$3,D17029))),ROW()-1,"")</f>
        <v/>
      </c>
    </row>
    <row r="17030" spans="1:14" x14ac:dyDescent="0.3">
      <c r="A17030" t="s">
        <v>51262</v>
      </c>
      <c r="B17030" t="s">
        <v>46460</v>
      </c>
      <c r="C17030" t="s">
        <v>51263</v>
      </c>
      <c r="D17030" t="s">
        <v>51264</v>
      </c>
      <c r="E17030" t="s">
        <v>46463</v>
      </c>
      <c r="F17030" s="7">
        <v>399.72</v>
      </c>
      <c r="G17030" t="s">
        <v>46464</v>
      </c>
      <c r="H17030" t="s">
        <v>46465</v>
      </c>
      <c r="I17030" t="s">
        <v>46466</v>
      </c>
      <c r="J17030" s="7">
        <v>331.43</v>
      </c>
      <c r="K17030" s="7">
        <v>68.290000000000006</v>
      </c>
      <c r="M17030" t="s">
        <v>36</v>
      </c>
      <c r="N17030" t="str">
        <f>IF(AND(PESQUISA!$B$3&lt;&gt;"",OR(PESQUISA!$B$4="TODAS",B17030=PESQUISA!$B$4),ISNUMBER(SEARCH(PESQUISA!$B$3,D17030))),ROW()-1,"")</f>
        <v/>
      </c>
    </row>
    <row r="17031" spans="1:14" x14ac:dyDescent="0.3">
      <c r="A17031" t="s">
        <v>51265</v>
      </c>
      <c r="B17031" t="s">
        <v>46460</v>
      </c>
      <c r="C17031" t="s">
        <v>51266</v>
      </c>
      <c r="D17031" t="s">
        <v>51267</v>
      </c>
      <c r="E17031" t="s">
        <v>46463</v>
      </c>
      <c r="F17031" s="7">
        <v>426.12</v>
      </c>
      <c r="G17031" t="s">
        <v>46464</v>
      </c>
      <c r="H17031" t="s">
        <v>46465</v>
      </c>
      <c r="I17031" t="s">
        <v>46466</v>
      </c>
      <c r="J17031" s="7">
        <v>361.7</v>
      </c>
      <c r="K17031" s="7">
        <v>64.42</v>
      </c>
      <c r="M17031" t="s">
        <v>36</v>
      </c>
      <c r="N17031" t="str">
        <f>IF(AND(PESQUISA!$B$3&lt;&gt;"",OR(PESQUISA!$B$4="TODAS",B17031=PESQUISA!$B$4),ISNUMBER(SEARCH(PESQUISA!$B$3,D17031))),ROW()-1,"")</f>
        <v/>
      </c>
    </row>
    <row r="17032" spans="1:14" x14ac:dyDescent="0.3">
      <c r="A17032" t="s">
        <v>51268</v>
      </c>
      <c r="B17032" t="s">
        <v>46460</v>
      </c>
      <c r="C17032" t="s">
        <v>51269</v>
      </c>
      <c r="D17032" t="s">
        <v>51270</v>
      </c>
      <c r="E17032" t="s">
        <v>46463</v>
      </c>
      <c r="F17032" s="7">
        <v>506.38</v>
      </c>
      <c r="G17032" t="s">
        <v>46464</v>
      </c>
      <c r="H17032" t="s">
        <v>46465</v>
      </c>
      <c r="I17032" t="s">
        <v>46466</v>
      </c>
      <c r="J17032" s="7">
        <v>441.96</v>
      </c>
      <c r="K17032" s="7">
        <v>64.42</v>
      </c>
      <c r="M17032" t="s">
        <v>36</v>
      </c>
      <c r="N17032" t="str">
        <f>IF(AND(PESQUISA!$B$3&lt;&gt;"",OR(PESQUISA!$B$4="TODAS",B17032=PESQUISA!$B$4),ISNUMBER(SEARCH(PESQUISA!$B$3,D17032))),ROW()-1,"")</f>
        <v/>
      </c>
    </row>
    <row r="17033" spans="1:14" x14ac:dyDescent="0.3">
      <c r="A17033" t="s">
        <v>51271</v>
      </c>
      <c r="B17033" t="s">
        <v>46460</v>
      </c>
      <c r="C17033" t="s">
        <v>51272</v>
      </c>
      <c r="D17033" t="s">
        <v>51273</v>
      </c>
      <c r="E17033" t="s">
        <v>46463</v>
      </c>
      <c r="F17033" s="7">
        <v>565.96</v>
      </c>
      <c r="G17033" t="s">
        <v>46464</v>
      </c>
      <c r="H17033" t="s">
        <v>46465</v>
      </c>
      <c r="I17033" t="s">
        <v>46466</v>
      </c>
      <c r="J17033" s="7">
        <v>497.67</v>
      </c>
      <c r="K17033" s="7">
        <v>68.290000000000006</v>
      </c>
      <c r="M17033" t="s">
        <v>36</v>
      </c>
      <c r="N17033" t="str">
        <f>IF(AND(PESQUISA!$B$3&lt;&gt;"",OR(PESQUISA!$B$4="TODAS",B17033=PESQUISA!$B$4),ISNUMBER(SEARCH(PESQUISA!$B$3,D17033))),ROW()-1,"")</f>
        <v/>
      </c>
    </row>
    <row r="17034" spans="1:14" x14ac:dyDescent="0.3">
      <c r="A17034" t="s">
        <v>51274</v>
      </c>
      <c r="B17034" t="s">
        <v>46460</v>
      </c>
      <c r="C17034" t="s">
        <v>51275</v>
      </c>
      <c r="D17034" t="s">
        <v>51276</v>
      </c>
      <c r="E17034" t="s">
        <v>46463</v>
      </c>
      <c r="F17034" s="7">
        <v>406.18</v>
      </c>
      <c r="G17034" t="s">
        <v>46464</v>
      </c>
      <c r="H17034" t="s">
        <v>46465</v>
      </c>
      <c r="I17034" t="s">
        <v>46466</v>
      </c>
      <c r="J17034" s="7">
        <v>320.43</v>
      </c>
      <c r="K17034" s="7">
        <v>85.75</v>
      </c>
      <c r="M17034" t="s">
        <v>36</v>
      </c>
      <c r="N17034" t="str">
        <f>IF(AND(PESQUISA!$B$3&lt;&gt;"",OR(PESQUISA!$B$4="TODAS",B17034=PESQUISA!$B$4),ISNUMBER(SEARCH(PESQUISA!$B$3,D17034))),ROW()-1,"")</f>
        <v/>
      </c>
    </row>
    <row r="17035" spans="1:14" x14ac:dyDescent="0.3">
      <c r="A17035" t="s">
        <v>51277</v>
      </c>
      <c r="B17035" t="s">
        <v>46460</v>
      </c>
      <c r="C17035" t="s">
        <v>51278</v>
      </c>
      <c r="D17035" t="s">
        <v>51279</v>
      </c>
      <c r="E17035" t="s">
        <v>46463</v>
      </c>
      <c r="F17035" s="7">
        <v>469.47</v>
      </c>
      <c r="G17035" t="s">
        <v>46464</v>
      </c>
      <c r="H17035" t="s">
        <v>46465</v>
      </c>
      <c r="I17035" t="s">
        <v>46466</v>
      </c>
      <c r="J17035" s="7">
        <v>405.05</v>
      </c>
      <c r="K17035" s="7">
        <v>64.42</v>
      </c>
      <c r="M17035" t="s">
        <v>36</v>
      </c>
      <c r="N17035" t="str">
        <f>IF(AND(PESQUISA!$B$3&lt;&gt;"",OR(PESQUISA!$B$4="TODAS",B17035=PESQUISA!$B$4),ISNUMBER(SEARCH(PESQUISA!$B$3,D17035))),ROW()-1,"")</f>
        <v/>
      </c>
    </row>
    <row r="17036" spans="1:14" x14ac:dyDescent="0.3">
      <c r="A17036" t="s">
        <v>51280</v>
      </c>
      <c r="B17036" t="s">
        <v>46460</v>
      </c>
      <c r="C17036" t="s">
        <v>51281</v>
      </c>
      <c r="D17036" t="s">
        <v>51282</v>
      </c>
      <c r="E17036" t="s">
        <v>46463</v>
      </c>
      <c r="F17036" s="7">
        <v>503.04</v>
      </c>
      <c r="G17036" t="s">
        <v>46464</v>
      </c>
      <c r="H17036" t="s">
        <v>46465</v>
      </c>
      <c r="I17036" t="s">
        <v>46466</v>
      </c>
      <c r="J17036" s="7">
        <v>434.75</v>
      </c>
      <c r="K17036" s="7">
        <v>68.290000000000006</v>
      </c>
      <c r="M17036" t="s">
        <v>36</v>
      </c>
      <c r="N17036" t="str">
        <f>IF(AND(PESQUISA!$B$3&lt;&gt;"",OR(PESQUISA!$B$4="TODAS",B17036=PESQUISA!$B$4),ISNUMBER(SEARCH(PESQUISA!$B$3,D17036))),ROW()-1,"")</f>
        <v/>
      </c>
    </row>
    <row r="17037" spans="1:14" x14ac:dyDescent="0.3">
      <c r="A17037" t="s">
        <v>51283</v>
      </c>
      <c r="B17037" t="s">
        <v>46460</v>
      </c>
      <c r="C17037" t="s">
        <v>51284</v>
      </c>
      <c r="D17037" t="s">
        <v>51285</v>
      </c>
      <c r="E17037" t="s">
        <v>46463</v>
      </c>
      <c r="F17037" s="7">
        <v>361.15</v>
      </c>
      <c r="G17037" t="s">
        <v>46464</v>
      </c>
      <c r="H17037" t="s">
        <v>46465</v>
      </c>
      <c r="I17037" t="s">
        <v>46466</v>
      </c>
      <c r="J17037" s="7">
        <v>296.73</v>
      </c>
      <c r="K17037" s="7">
        <v>64.42</v>
      </c>
      <c r="M17037" t="s">
        <v>36</v>
      </c>
      <c r="N17037" t="str">
        <f>IF(AND(PESQUISA!$B$3&lt;&gt;"",OR(PESQUISA!$B$4="TODAS",B17037=PESQUISA!$B$4),ISNUMBER(SEARCH(PESQUISA!$B$3,D17037))),ROW()-1,"")</f>
        <v/>
      </c>
    </row>
    <row r="17038" spans="1:14" x14ac:dyDescent="0.3">
      <c r="A17038" t="s">
        <v>51286</v>
      </c>
      <c r="B17038" t="s">
        <v>46460</v>
      </c>
      <c r="C17038" t="s">
        <v>51287</v>
      </c>
      <c r="D17038" t="s">
        <v>51288</v>
      </c>
      <c r="E17038" t="s">
        <v>46463</v>
      </c>
      <c r="F17038" s="7">
        <v>673.45</v>
      </c>
      <c r="G17038" t="s">
        <v>46464</v>
      </c>
      <c r="H17038" t="s">
        <v>46465</v>
      </c>
      <c r="I17038" t="s">
        <v>46466</v>
      </c>
      <c r="J17038" s="7">
        <v>605.16</v>
      </c>
      <c r="K17038" s="7">
        <v>68.290000000000006</v>
      </c>
      <c r="M17038" t="s">
        <v>36</v>
      </c>
      <c r="N17038" t="str">
        <f>IF(AND(PESQUISA!$B$3&lt;&gt;"",OR(PESQUISA!$B$4="TODAS",B17038=PESQUISA!$B$4),ISNUMBER(SEARCH(PESQUISA!$B$3,D17038))),ROW()-1,"")</f>
        <v/>
      </c>
    </row>
    <row r="17039" spans="1:14" x14ac:dyDescent="0.3">
      <c r="A17039" t="s">
        <v>51289</v>
      </c>
      <c r="B17039" t="s">
        <v>46460</v>
      </c>
      <c r="C17039" t="s">
        <v>51290</v>
      </c>
      <c r="D17039" t="s">
        <v>51291</v>
      </c>
      <c r="E17039" t="s">
        <v>46463</v>
      </c>
      <c r="F17039" s="7">
        <v>403.13</v>
      </c>
      <c r="G17039" t="s">
        <v>46464</v>
      </c>
      <c r="H17039" t="s">
        <v>46465</v>
      </c>
      <c r="I17039" t="s">
        <v>46466</v>
      </c>
      <c r="J17039" s="7">
        <v>338.71</v>
      </c>
      <c r="K17039" s="7">
        <v>64.42</v>
      </c>
      <c r="M17039" t="s">
        <v>36</v>
      </c>
      <c r="N17039" t="str">
        <f>IF(AND(PESQUISA!$B$3&lt;&gt;"",OR(PESQUISA!$B$4="TODAS",B17039=PESQUISA!$B$4),ISNUMBER(SEARCH(PESQUISA!$B$3,D17039))),ROW()-1,"")</f>
        <v/>
      </c>
    </row>
    <row r="17040" spans="1:14" x14ac:dyDescent="0.3">
      <c r="A17040" t="s">
        <v>51292</v>
      </c>
      <c r="B17040" t="s">
        <v>46460</v>
      </c>
      <c r="C17040" t="s">
        <v>51293</v>
      </c>
      <c r="D17040" t="s">
        <v>51294</v>
      </c>
      <c r="E17040" t="s">
        <v>46463</v>
      </c>
      <c r="F17040" s="7">
        <v>306.75</v>
      </c>
      <c r="G17040" t="s">
        <v>46464</v>
      </c>
      <c r="H17040" t="s">
        <v>46465</v>
      </c>
      <c r="I17040" t="s">
        <v>46466</v>
      </c>
      <c r="J17040" s="7">
        <v>250.17</v>
      </c>
      <c r="K17040" s="7">
        <v>56.58</v>
      </c>
      <c r="M17040" t="s">
        <v>36</v>
      </c>
      <c r="N17040" t="str">
        <f>IF(AND(PESQUISA!$B$3&lt;&gt;"",OR(PESQUISA!$B$4="TODAS",B17040=PESQUISA!$B$4),ISNUMBER(SEARCH(PESQUISA!$B$3,D17040))),ROW()-1,"")</f>
        <v/>
      </c>
    </row>
    <row r="17041" spans="1:14" x14ac:dyDescent="0.3">
      <c r="A17041" t="s">
        <v>51295</v>
      </c>
      <c r="B17041" t="s">
        <v>46460</v>
      </c>
      <c r="C17041" t="s">
        <v>51296</v>
      </c>
      <c r="D17041" t="s">
        <v>51297</v>
      </c>
      <c r="E17041" t="s">
        <v>46463</v>
      </c>
      <c r="F17041" s="7">
        <v>271.52</v>
      </c>
      <c r="G17041" t="s">
        <v>46464</v>
      </c>
      <c r="H17041" t="s">
        <v>46465</v>
      </c>
      <c r="I17041" t="s">
        <v>46466</v>
      </c>
      <c r="J17041" s="7">
        <v>236.69</v>
      </c>
      <c r="K17041" s="7">
        <v>34.83</v>
      </c>
      <c r="M17041" t="s">
        <v>36</v>
      </c>
      <c r="N17041" t="str">
        <f>IF(AND(PESQUISA!$B$3&lt;&gt;"",OR(PESQUISA!$B$4="TODAS",B17041=PESQUISA!$B$4),ISNUMBER(SEARCH(PESQUISA!$B$3,D17041))),ROW()-1,"")</f>
        <v/>
      </c>
    </row>
    <row r="17042" spans="1:14" x14ac:dyDescent="0.3">
      <c r="A17042" t="s">
        <v>51298</v>
      </c>
      <c r="B17042" t="s">
        <v>46460</v>
      </c>
      <c r="C17042" t="s">
        <v>51299</v>
      </c>
      <c r="D17042" t="s">
        <v>51300</v>
      </c>
      <c r="E17042" t="s">
        <v>46463</v>
      </c>
      <c r="F17042" s="7">
        <v>246.37</v>
      </c>
      <c r="G17042" t="s">
        <v>46464</v>
      </c>
      <c r="H17042" t="s">
        <v>46465</v>
      </c>
      <c r="I17042" t="s">
        <v>46466</v>
      </c>
      <c r="J17042" s="7">
        <v>204.81</v>
      </c>
      <c r="K17042" s="7">
        <v>41.56</v>
      </c>
      <c r="M17042" t="s">
        <v>36</v>
      </c>
      <c r="N17042" t="str">
        <f>IF(AND(PESQUISA!$B$3&lt;&gt;"",OR(PESQUISA!$B$4="TODAS",B17042=PESQUISA!$B$4),ISNUMBER(SEARCH(PESQUISA!$B$3,D17042))),ROW()-1,"")</f>
        <v/>
      </c>
    </row>
    <row r="17043" spans="1:14" x14ac:dyDescent="0.3">
      <c r="A17043" t="s">
        <v>51301</v>
      </c>
      <c r="B17043" t="s">
        <v>46460</v>
      </c>
      <c r="C17043" t="s">
        <v>51302</v>
      </c>
      <c r="D17043" t="s">
        <v>51303</v>
      </c>
      <c r="E17043" t="s">
        <v>46463</v>
      </c>
      <c r="F17043" s="7">
        <v>210.21</v>
      </c>
      <c r="G17043" t="s">
        <v>46464</v>
      </c>
      <c r="H17043" t="s">
        <v>46465</v>
      </c>
      <c r="I17043" t="s">
        <v>46466</v>
      </c>
      <c r="J17043" s="7">
        <v>168.65</v>
      </c>
      <c r="K17043" s="7">
        <v>41.56</v>
      </c>
      <c r="M17043" t="s">
        <v>36</v>
      </c>
      <c r="N17043" t="str">
        <f>IF(AND(PESQUISA!$B$3&lt;&gt;"",OR(PESQUISA!$B$4="TODAS",B17043=PESQUISA!$B$4),ISNUMBER(SEARCH(PESQUISA!$B$3,D17043))),ROW()-1,"")</f>
        <v/>
      </c>
    </row>
    <row r="17044" spans="1:14" x14ac:dyDescent="0.3">
      <c r="A17044" t="s">
        <v>51304</v>
      </c>
      <c r="B17044" t="s">
        <v>46460</v>
      </c>
      <c r="C17044" t="s">
        <v>51305</v>
      </c>
      <c r="D17044" t="s">
        <v>51306</v>
      </c>
      <c r="E17044" t="s">
        <v>46463</v>
      </c>
      <c r="F17044" s="7">
        <v>652.02</v>
      </c>
      <c r="G17044" t="s">
        <v>46464</v>
      </c>
      <c r="H17044" t="s">
        <v>46465</v>
      </c>
      <c r="I17044" t="s">
        <v>46466</v>
      </c>
      <c r="J17044" s="7">
        <v>580.5</v>
      </c>
      <c r="K17044" s="7">
        <v>71.52</v>
      </c>
      <c r="M17044" t="s">
        <v>36</v>
      </c>
      <c r="N17044" t="str">
        <f>IF(AND(PESQUISA!$B$3&lt;&gt;"",OR(PESQUISA!$B$4="TODAS",B17044=PESQUISA!$B$4),ISNUMBER(SEARCH(PESQUISA!$B$3,D17044))),ROW()-1,"")</f>
        <v/>
      </c>
    </row>
    <row r="17045" spans="1:14" x14ac:dyDescent="0.3">
      <c r="A17045" t="s">
        <v>51307</v>
      </c>
      <c r="B17045" t="s">
        <v>46460</v>
      </c>
      <c r="C17045" t="s">
        <v>51308</v>
      </c>
      <c r="D17045" t="s">
        <v>51309</v>
      </c>
      <c r="E17045" t="s">
        <v>60</v>
      </c>
      <c r="F17045" s="7">
        <v>223.65</v>
      </c>
      <c r="G17045" t="s">
        <v>46464</v>
      </c>
      <c r="H17045" t="s">
        <v>46465</v>
      </c>
      <c r="I17045" t="s">
        <v>46466</v>
      </c>
      <c r="J17045" s="7">
        <v>216.7</v>
      </c>
      <c r="K17045" s="7">
        <v>6.95</v>
      </c>
      <c r="M17045" t="s">
        <v>36</v>
      </c>
      <c r="N17045" t="str">
        <f>IF(AND(PESQUISA!$B$3&lt;&gt;"",OR(PESQUISA!$B$4="TODAS",B17045=PESQUISA!$B$4),ISNUMBER(SEARCH(PESQUISA!$B$3,D17045))),ROW()-1,"")</f>
        <v/>
      </c>
    </row>
    <row r="17046" spans="1:14" x14ac:dyDescent="0.3">
      <c r="A17046" t="s">
        <v>51310</v>
      </c>
      <c r="B17046" t="s">
        <v>46460</v>
      </c>
      <c r="C17046" t="s">
        <v>51311</v>
      </c>
      <c r="D17046" t="s">
        <v>51312</v>
      </c>
      <c r="E17046" t="s">
        <v>46463</v>
      </c>
      <c r="F17046" s="7">
        <v>237.22</v>
      </c>
      <c r="G17046" t="s">
        <v>46464</v>
      </c>
      <c r="H17046" t="s">
        <v>46465</v>
      </c>
      <c r="I17046" t="s">
        <v>46466</v>
      </c>
      <c r="J17046" s="7">
        <v>211.09</v>
      </c>
      <c r="K17046" s="7">
        <v>26.13</v>
      </c>
      <c r="M17046" t="s">
        <v>36</v>
      </c>
      <c r="N17046" t="str">
        <f>IF(AND(PESQUISA!$B$3&lt;&gt;"",OR(PESQUISA!$B$4="TODAS",B17046=PESQUISA!$B$4),ISNUMBER(SEARCH(PESQUISA!$B$3,D17046))),ROW()-1,"")</f>
        <v/>
      </c>
    </row>
    <row r="17047" spans="1:14" x14ac:dyDescent="0.3">
      <c r="A17047" t="s">
        <v>51313</v>
      </c>
      <c r="B17047" t="s">
        <v>46460</v>
      </c>
      <c r="C17047" t="s">
        <v>51314</v>
      </c>
      <c r="D17047" t="s">
        <v>51315</v>
      </c>
      <c r="E17047" t="s">
        <v>46463</v>
      </c>
      <c r="F17047" s="7">
        <v>242.47</v>
      </c>
      <c r="G17047" t="s">
        <v>46464</v>
      </c>
      <c r="H17047" t="s">
        <v>46465</v>
      </c>
      <c r="I17047" t="s">
        <v>46466</v>
      </c>
      <c r="J17047" s="7">
        <v>226.8</v>
      </c>
      <c r="K17047" s="7">
        <v>15.67</v>
      </c>
      <c r="M17047" t="s">
        <v>36</v>
      </c>
      <c r="N17047" t="str">
        <f>IF(AND(PESQUISA!$B$3&lt;&gt;"",OR(PESQUISA!$B$4="TODAS",B17047=PESQUISA!$B$4),ISNUMBER(SEARCH(PESQUISA!$B$3,D17047))),ROW()-1,"")</f>
        <v/>
      </c>
    </row>
    <row r="17048" spans="1:14" x14ac:dyDescent="0.3">
      <c r="A17048" t="s">
        <v>51316</v>
      </c>
      <c r="B17048" t="s">
        <v>46460</v>
      </c>
      <c r="C17048" t="s">
        <v>51317</v>
      </c>
      <c r="D17048" t="s">
        <v>51318</v>
      </c>
      <c r="E17048" t="s">
        <v>46463</v>
      </c>
      <c r="F17048" s="7">
        <v>553.89</v>
      </c>
      <c r="G17048" t="s">
        <v>46464</v>
      </c>
      <c r="H17048" t="s">
        <v>46465</v>
      </c>
      <c r="I17048" t="s">
        <v>46466</v>
      </c>
      <c r="J17048" s="7">
        <v>455.4</v>
      </c>
      <c r="K17048" s="7">
        <v>98.49</v>
      </c>
      <c r="M17048" t="s">
        <v>36</v>
      </c>
      <c r="N17048" t="str">
        <f>IF(AND(PESQUISA!$B$3&lt;&gt;"",OR(PESQUISA!$B$4="TODAS",B17048=PESQUISA!$B$4),ISNUMBER(SEARCH(PESQUISA!$B$3,D17048))),ROW()-1,"")</f>
        <v/>
      </c>
    </row>
    <row r="17049" spans="1:14" x14ac:dyDescent="0.3">
      <c r="A17049" t="s">
        <v>51319</v>
      </c>
      <c r="B17049" t="s">
        <v>46460</v>
      </c>
      <c r="C17049" t="s">
        <v>51320</v>
      </c>
      <c r="D17049" t="s">
        <v>51321</v>
      </c>
      <c r="E17049" t="s">
        <v>46463</v>
      </c>
      <c r="F17049" s="7">
        <v>524.23</v>
      </c>
      <c r="G17049" t="s">
        <v>46464</v>
      </c>
      <c r="H17049" t="s">
        <v>46465</v>
      </c>
      <c r="I17049" t="s">
        <v>46466</v>
      </c>
      <c r="J17049" s="7">
        <v>425.74</v>
      </c>
      <c r="K17049" s="7">
        <v>98.49</v>
      </c>
      <c r="M17049" t="s">
        <v>36</v>
      </c>
      <c r="N17049" t="str">
        <f>IF(AND(PESQUISA!$B$3&lt;&gt;"",OR(PESQUISA!$B$4="TODAS",B17049=PESQUISA!$B$4),ISNUMBER(SEARCH(PESQUISA!$B$3,D17049))),ROW()-1,"")</f>
        <v/>
      </c>
    </row>
    <row r="17050" spans="1:14" x14ac:dyDescent="0.3">
      <c r="A17050" t="s">
        <v>51322</v>
      </c>
      <c r="B17050" t="s">
        <v>46460</v>
      </c>
      <c r="C17050" t="s">
        <v>51323</v>
      </c>
      <c r="D17050" t="s">
        <v>51324</v>
      </c>
      <c r="E17050" t="s">
        <v>60</v>
      </c>
      <c r="F17050" s="7">
        <v>34.82</v>
      </c>
      <c r="G17050" t="s">
        <v>46464</v>
      </c>
      <c r="H17050" t="s">
        <v>46465</v>
      </c>
      <c r="I17050" t="s">
        <v>46466</v>
      </c>
      <c r="J17050" s="7">
        <v>21.29</v>
      </c>
      <c r="K17050" s="7">
        <v>13.53</v>
      </c>
      <c r="M17050" t="s">
        <v>36</v>
      </c>
      <c r="N17050" t="str">
        <f>IF(AND(PESQUISA!$B$3&lt;&gt;"",OR(PESQUISA!$B$4="TODAS",B17050=PESQUISA!$B$4),ISNUMBER(SEARCH(PESQUISA!$B$3,D17050))),ROW()-1,"")</f>
        <v/>
      </c>
    </row>
    <row r="17051" spans="1:14" x14ac:dyDescent="0.3">
      <c r="A17051" t="s">
        <v>51325</v>
      </c>
      <c r="B17051" t="s">
        <v>46460</v>
      </c>
      <c r="C17051" t="s">
        <v>51326</v>
      </c>
      <c r="D17051" t="s">
        <v>51327</v>
      </c>
      <c r="E17051" t="s">
        <v>46463</v>
      </c>
      <c r="F17051" s="7">
        <v>352.96</v>
      </c>
      <c r="G17051" t="s">
        <v>46464</v>
      </c>
      <c r="H17051" t="s">
        <v>46465</v>
      </c>
      <c r="I17051" t="s">
        <v>46466</v>
      </c>
      <c r="J17051" s="7">
        <v>325.97000000000003</v>
      </c>
      <c r="K17051" s="7">
        <v>26.99</v>
      </c>
      <c r="M17051" t="s">
        <v>36</v>
      </c>
      <c r="N17051" t="str">
        <f>IF(AND(PESQUISA!$B$3&lt;&gt;"",OR(PESQUISA!$B$4="TODAS",B17051=PESQUISA!$B$4),ISNUMBER(SEARCH(PESQUISA!$B$3,D17051))),ROW()-1,"")</f>
        <v/>
      </c>
    </row>
    <row r="17052" spans="1:14" x14ac:dyDescent="0.3">
      <c r="A17052" t="s">
        <v>51328</v>
      </c>
      <c r="B17052" t="s">
        <v>46460</v>
      </c>
      <c r="C17052" t="s">
        <v>51329</v>
      </c>
      <c r="D17052" t="s">
        <v>51330</v>
      </c>
      <c r="E17052" t="s">
        <v>46463</v>
      </c>
      <c r="F17052" s="7">
        <v>331.59</v>
      </c>
      <c r="G17052" t="s">
        <v>46464</v>
      </c>
      <c r="H17052" t="s">
        <v>46465</v>
      </c>
      <c r="I17052" t="s">
        <v>46466</v>
      </c>
      <c r="J17052" s="7">
        <v>302.82</v>
      </c>
      <c r="K17052" s="7">
        <v>28.77</v>
      </c>
      <c r="M17052" t="s">
        <v>36</v>
      </c>
      <c r="N17052" t="str">
        <f>IF(AND(PESQUISA!$B$3&lt;&gt;"",OR(PESQUISA!$B$4="TODAS",B17052=PESQUISA!$B$4),ISNUMBER(SEARCH(PESQUISA!$B$3,D17052))),ROW()-1,"")</f>
        <v/>
      </c>
    </row>
    <row r="17053" spans="1:14" x14ac:dyDescent="0.3">
      <c r="A17053" t="s">
        <v>51331</v>
      </c>
      <c r="B17053" t="s">
        <v>46460</v>
      </c>
      <c r="C17053" t="s">
        <v>51332</v>
      </c>
      <c r="D17053" t="s">
        <v>51333</v>
      </c>
      <c r="E17053" t="s">
        <v>46463</v>
      </c>
      <c r="F17053" s="7">
        <v>276.37</v>
      </c>
      <c r="G17053" t="s">
        <v>46464</v>
      </c>
      <c r="H17053" t="s">
        <v>46465</v>
      </c>
      <c r="I17053" t="s">
        <v>46466</v>
      </c>
      <c r="J17053" s="7">
        <v>247.6</v>
      </c>
      <c r="K17053" s="7">
        <v>28.77</v>
      </c>
      <c r="M17053" t="s">
        <v>36</v>
      </c>
      <c r="N17053" t="str">
        <f>IF(AND(PESQUISA!$B$3&lt;&gt;"",OR(PESQUISA!$B$4="TODAS",B17053=PESQUISA!$B$4),ISNUMBER(SEARCH(PESQUISA!$B$3,D17053))),ROW()-1,"")</f>
        <v/>
      </c>
    </row>
    <row r="17054" spans="1:14" x14ac:dyDescent="0.3">
      <c r="A17054" t="s">
        <v>51334</v>
      </c>
      <c r="B17054" t="s">
        <v>46460</v>
      </c>
      <c r="C17054" t="s">
        <v>51335</v>
      </c>
      <c r="D17054" t="s">
        <v>51336</v>
      </c>
      <c r="E17054" t="s">
        <v>46463</v>
      </c>
      <c r="F17054" s="7">
        <v>387.18</v>
      </c>
      <c r="G17054" t="s">
        <v>46464</v>
      </c>
      <c r="H17054" t="s">
        <v>46465</v>
      </c>
      <c r="I17054" t="s">
        <v>46466</v>
      </c>
      <c r="J17054" s="7">
        <v>358.41</v>
      </c>
      <c r="K17054" s="7">
        <v>28.77</v>
      </c>
      <c r="M17054" t="s">
        <v>36</v>
      </c>
      <c r="N17054" t="str">
        <f>IF(AND(PESQUISA!$B$3&lt;&gt;"",OR(PESQUISA!$B$4="TODAS",B17054=PESQUISA!$B$4),ISNUMBER(SEARCH(PESQUISA!$B$3,D17054))),ROW()-1,"")</f>
        <v/>
      </c>
    </row>
    <row r="17055" spans="1:14" x14ac:dyDescent="0.3">
      <c r="A17055" t="s">
        <v>51337</v>
      </c>
      <c r="B17055" t="s">
        <v>46460</v>
      </c>
      <c r="C17055" t="s">
        <v>51338</v>
      </c>
      <c r="D17055" t="s">
        <v>51339</v>
      </c>
      <c r="E17055" t="s">
        <v>46544</v>
      </c>
      <c r="F17055" s="7">
        <v>94.29</v>
      </c>
      <c r="G17055" t="s">
        <v>46464</v>
      </c>
      <c r="H17055" t="s">
        <v>46465</v>
      </c>
      <c r="I17055" t="s">
        <v>46466</v>
      </c>
      <c r="J17055" s="7">
        <v>67.3</v>
      </c>
      <c r="K17055" s="7">
        <v>26.99</v>
      </c>
      <c r="M17055" t="s">
        <v>36</v>
      </c>
      <c r="N17055" t="str">
        <f>IF(AND(PESQUISA!$B$3&lt;&gt;"",OR(PESQUISA!$B$4="TODAS",B17055=PESQUISA!$B$4),ISNUMBER(SEARCH(PESQUISA!$B$3,D17055))),ROW()-1,"")</f>
        <v/>
      </c>
    </row>
    <row r="17056" spans="1:14" x14ac:dyDescent="0.3">
      <c r="A17056" t="s">
        <v>51340</v>
      </c>
      <c r="B17056" t="s">
        <v>46460</v>
      </c>
      <c r="C17056" t="s">
        <v>51341</v>
      </c>
      <c r="D17056" t="s">
        <v>51342</v>
      </c>
      <c r="E17056" t="s">
        <v>46544</v>
      </c>
      <c r="F17056" s="7">
        <v>136.5</v>
      </c>
      <c r="G17056" t="s">
        <v>46464</v>
      </c>
      <c r="H17056" t="s">
        <v>46465</v>
      </c>
      <c r="I17056" t="s">
        <v>46466</v>
      </c>
      <c r="J17056" s="7">
        <v>107.73</v>
      </c>
      <c r="K17056" s="7">
        <v>28.77</v>
      </c>
      <c r="M17056" t="s">
        <v>36</v>
      </c>
      <c r="N17056" t="str">
        <f>IF(AND(PESQUISA!$B$3&lt;&gt;"",OR(PESQUISA!$B$4="TODAS",B17056=PESQUISA!$B$4),ISNUMBER(SEARCH(PESQUISA!$B$3,D17056))),ROW()-1,"")</f>
        <v/>
      </c>
    </row>
    <row r="17057" spans="1:14" x14ac:dyDescent="0.3">
      <c r="A17057" t="s">
        <v>51343</v>
      </c>
      <c r="B17057" t="s">
        <v>46460</v>
      </c>
      <c r="C17057" t="s">
        <v>51344</v>
      </c>
      <c r="D17057" t="s">
        <v>51345</v>
      </c>
      <c r="E17057" t="s">
        <v>46463</v>
      </c>
      <c r="F17057" s="7">
        <v>746.99</v>
      </c>
      <c r="G17057" t="s">
        <v>46464</v>
      </c>
      <c r="H17057" t="s">
        <v>46465</v>
      </c>
      <c r="I17057" t="s">
        <v>46466</v>
      </c>
      <c r="J17057" s="7">
        <v>675.47</v>
      </c>
      <c r="K17057" s="7">
        <v>71.52</v>
      </c>
      <c r="M17057" t="s">
        <v>36</v>
      </c>
      <c r="N17057" t="str">
        <f>IF(AND(PESQUISA!$B$3&lt;&gt;"",OR(PESQUISA!$B$4="TODAS",B17057=PESQUISA!$B$4),ISNUMBER(SEARCH(PESQUISA!$B$3,D17057))),ROW()-1,"")</f>
        <v/>
      </c>
    </row>
    <row r="17058" spans="1:14" x14ac:dyDescent="0.3">
      <c r="A17058" t="s">
        <v>51346</v>
      </c>
      <c r="B17058" t="s">
        <v>46460</v>
      </c>
      <c r="C17058" t="s">
        <v>51347</v>
      </c>
      <c r="D17058" t="s">
        <v>51348</v>
      </c>
      <c r="E17058" t="s">
        <v>46463</v>
      </c>
      <c r="F17058" s="7">
        <v>459.6</v>
      </c>
      <c r="G17058" t="s">
        <v>46464</v>
      </c>
      <c r="H17058" t="s">
        <v>46465</v>
      </c>
      <c r="I17058" t="s">
        <v>46466</v>
      </c>
      <c r="J17058" s="7">
        <v>388.08</v>
      </c>
      <c r="K17058" s="7">
        <v>71.52</v>
      </c>
      <c r="M17058" t="s">
        <v>36</v>
      </c>
      <c r="N17058" t="str">
        <f>IF(AND(PESQUISA!$B$3&lt;&gt;"",OR(PESQUISA!$B$4="TODAS",B17058=PESQUISA!$B$4),ISNUMBER(SEARCH(PESQUISA!$B$3,D17058))),ROW()-1,"")</f>
        <v/>
      </c>
    </row>
    <row r="17059" spans="1:14" x14ac:dyDescent="0.3">
      <c r="A17059" t="s">
        <v>51349</v>
      </c>
      <c r="B17059" t="s">
        <v>46460</v>
      </c>
      <c r="C17059" t="s">
        <v>51350</v>
      </c>
      <c r="D17059" t="s">
        <v>51351</v>
      </c>
      <c r="E17059" t="s">
        <v>46463</v>
      </c>
      <c r="F17059" s="7">
        <v>410.12</v>
      </c>
      <c r="G17059" t="s">
        <v>46464</v>
      </c>
      <c r="H17059" t="s">
        <v>46465</v>
      </c>
      <c r="I17059" t="s">
        <v>46466</v>
      </c>
      <c r="J17059" s="7">
        <v>338.6</v>
      </c>
      <c r="K17059" s="7">
        <v>71.52</v>
      </c>
      <c r="M17059" t="s">
        <v>36</v>
      </c>
      <c r="N17059" t="str">
        <f>IF(AND(PESQUISA!$B$3&lt;&gt;"",OR(PESQUISA!$B$4="TODAS",B17059=PESQUISA!$B$4),ISNUMBER(SEARCH(PESQUISA!$B$3,D17059))),ROW()-1,"")</f>
        <v/>
      </c>
    </row>
    <row r="17060" spans="1:14" x14ac:dyDescent="0.3">
      <c r="A17060" t="s">
        <v>51352</v>
      </c>
      <c r="B17060" t="s">
        <v>46460</v>
      </c>
      <c r="C17060" t="s">
        <v>51353</v>
      </c>
      <c r="D17060" t="s">
        <v>51354</v>
      </c>
      <c r="E17060" t="s">
        <v>46463</v>
      </c>
      <c r="F17060" s="7">
        <v>265.07</v>
      </c>
      <c r="G17060" t="s">
        <v>46464</v>
      </c>
      <c r="H17060" t="s">
        <v>46465</v>
      </c>
      <c r="I17060" t="s">
        <v>46466</v>
      </c>
      <c r="J17060" s="7">
        <v>193.55</v>
      </c>
      <c r="K17060" s="7">
        <v>71.52</v>
      </c>
      <c r="M17060" t="s">
        <v>36</v>
      </c>
      <c r="N17060" t="str">
        <f>IF(AND(PESQUISA!$B$3&lt;&gt;"",OR(PESQUISA!$B$4="TODAS",B17060=PESQUISA!$B$4),ISNUMBER(SEARCH(PESQUISA!$B$3,D17060))),ROW()-1,"")</f>
        <v/>
      </c>
    </row>
    <row r="17061" spans="1:14" x14ac:dyDescent="0.3">
      <c r="A17061" t="s">
        <v>51355</v>
      </c>
      <c r="B17061" t="s">
        <v>46460</v>
      </c>
      <c r="C17061" t="s">
        <v>51356</v>
      </c>
      <c r="D17061" t="s">
        <v>51357</v>
      </c>
      <c r="E17061" t="s">
        <v>46463</v>
      </c>
      <c r="F17061" s="7">
        <v>675.37</v>
      </c>
      <c r="G17061" t="s">
        <v>46464</v>
      </c>
      <c r="H17061" t="s">
        <v>46465</v>
      </c>
      <c r="I17061" t="s">
        <v>46466</v>
      </c>
      <c r="J17061" s="7">
        <v>603.85</v>
      </c>
      <c r="K17061" s="7">
        <v>71.52</v>
      </c>
      <c r="M17061" t="s">
        <v>36</v>
      </c>
      <c r="N17061" t="str">
        <f>IF(AND(PESQUISA!$B$3&lt;&gt;"",OR(PESQUISA!$B$4="TODAS",B17061=PESQUISA!$B$4),ISNUMBER(SEARCH(PESQUISA!$B$3,D17061))),ROW()-1,"")</f>
        <v/>
      </c>
    </row>
    <row r="17062" spans="1:14" x14ac:dyDescent="0.3">
      <c r="A17062" t="s">
        <v>51358</v>
      </c>
      <c r="B17062" t="s">
        <v>46460</v>
      </c>
      <c r="C17062" t="s">
        <v>51359</v>
      </c>
      <c r="D17062" t="s">
        <v>51360</v>
      </c>
      <c r="E17062" t="s">
        <v>46463</v>
      </c>
      <c r="F17062" s="7">
        <v>257.55</v>
      </c>
      <c r="G17062" t="s">
        <v>46464</v>
      </c>
      <c r="H17062" t="s">
        <v>46465</v>
      </c>
      <c r="I17062" t="s">
        <v>46466</v>
      </c>
      <c r="J17062" s="7">
        <v>186.03</v>
      </c>
      <c r="K17062" s="7">
        <v>71.52</v>
      </c>
      <c r="M17062" t="s">
        <v>36</v>
      </c>
      <c r="N17062" t="str">
        <f>IF(AND(PESQUISA!$B$3&lt;&gt;"",OR(PESQUISA!$B$4="TODAS",B17062=PESQUISA!$B$4),ISNUMBER(SEARCH(PESQUISA!$B$3,D17062))),ROW()-1,"")</f>
        <v/>
      </c>
    </row>
    <row r="17063" spans="1:14" x14ac:dyDescent="0.3">
      <c r="A17063" t="s">
        <v>51361</v>
      </c>
      <c r="B17063" t="s">
        <v>46460</v>
      </c>
      <c r="C17063" t="s">
        <v>51362</v>
      </c>
      <c r="D17063" t="s">
        <v>51363</v>
      </c>
      <c r="E17063" t="s">
        <v>46463</v>
      </c>
      <c r="F17063" s="7">
        <v>389.38</v>
      </c>
      <c r="G17063" t="s">
        <v>46464</v>
      </c>
      <c r="H17063" t="s">
        <v>46465</v>
      </c>
      <c r="I17063" t="s">
        <v>46466</v>
      </c>
      <c r="J17063" s="7">
        <v>317.86</v>
      </c>
      <c r="K17063" s="7">
        <v>71.52</v>
      </c>
      <c r="M17063" t="s">
        <v>36</v>
      </c>
      <c r="N17063" t="str">
        <f>IF(AND(PESQUISA!$B$3&lt;&gt;"",OR(PESQUISA!$B$4="TODAS",B17063=PESQUISA!$B$4),ISNUMBER(SEARCH(PESQUISA!$B$3,D17063))),ROW()-1,"")</f>
        <v/>
      </c>
    </row>
    <row r="17064" spans="1:14" x14ac:dyDescent="0.3">
      <c r="A17064" t="s">
        <v>51364</v>
      </c>
      <c r="B17064" t="s">
        <v>46460</v>
      </c>
      <c r="C17064" t="s">
        <v>51365</v>
      </c>
      <c r="D17064" t="s">
        <v>51366</v>
      </c>
      <c r="E17064" t="s">
        <v>46463</v>
      </c>
      <c r="F17064" s="7">
        <v>362.59</v>
      </c>
      <c r="G17064" t="s">
        <v>46464</v>
      </c>
      <c r="H17064" t="s">
        <v>46465</v>
      </c>
      <c r="I17064" t="s">
        <v>46466</v>
      </c>
      <c r="J17064" s="7">
        <v>306.31</v>
      </c>
      <c r="K17064" s="7">
        <v>56.28</v>
      </c>
      <c r="M17064" t="s">
        <v>36</v>
      </c>
      <c r="N17064" t="str">
        <f>IF(AND(PESQUISA!$B$3&lt;&gt;"",OR(PESQUISA!$B$4="TODAS",B17064=PESQUISA!$B$4),ISNUMBER(SEARCH(PESQUISA!$B$3,D17064))),ROW()-1,"")</f>
        <v/>
      </c>
    </row>
    <row r="17065" spans="1:14" x14ac:dyDescent="0.3">
      <c r="A17065" t="s">
        <v>51367</v>
      </c>
      <c r="B17065" t="s">
        <v>46460</v>
      </c>
      <c r="C17065" t="s">
        <v>51368</v>
      </c>
      <c r="D17065" t="s">
        <v>51369</v>
      </c>
      <c r="E17065" t="s">
        <v>46463</v>
      </c>
      <c r="F17065" s="7">
        <v>366.4</v>
      </c>
      <c r="G17065" t="s">
        <v>46464</v>
      </c>
      <c r="H17065" t="s">
        <v>46465</v>
      </c>
      <c r="I17065" t="s">
        <v>46466</v>
      </c>
      <c r="J17065" s="7">
        <v>299.56</v>
      </c>
      <c r="K17065" s="7">
        <v>66.84</v>
      </c>
      <c r="M17065" t="s">
        <v>36</v>
      </c>
      <c r="N17065" t="str">
        <f>IF(AND(PESQUISA!$B$3&lt;&gt;"",OR(PESQUISA!$B$4="TODAS",B17065=PESQUISA!$B$4),ISNUMBER(SEARCH(PESQUISA!$B$3,D17065))),ROW()-1,"")</f>
        <v/>
      </c>
    </row>
    <row r="17066" spans="1:14" x14ac:dyDescent="0.3">
      <c r="A17066" t="s">
        <v>51370</v>
      </c>
      <c r="B17066" t="s">
        <v>46460</v>
      </c>
      <c r="C17066" t="s">
        <v>51371</v>
      </c>
      <c r="D17066" t="s">
        <v>51372</v>
      </c>
      <c r="E17066" t="s">
        <v>46463</v>
      </c>
      <c r="F17066" s="7">
        <v>612.94000000000005</v>
      </c>
      <c r="G17066" t="s">
        <v>46464</v>
      </c>
      <c r="H17066" t="s">
        <v>46465</v>
      </c>
      <c r="I17066" t="s">
        <v>46466</v>
      </c>
      <c r="J17066" s="7">
        <v>546.1</v>
      </c>
      <c r="K17066" s="7">
        <v>66.84</v>
      </c>
      <c r="M17066" t="s">
        <v>36</v>
      </c>
      <c r="N17066" t="str">
        <f>IF(AND(PESQUISA!$B$3&lt;&gt;"",OR(PESQUISA!$B$4="TODAS",B17066=PESQUISA!$B$4),ISNUMBER(SEARCH(PESQUISA!$B$3,D17066))),ROW()-1,"")</f>
        <v/>
      </c>
    </row>
    <row r="17067" spans="1:14" x14ac:dyDescent="0.3">
      <c r="A17067" t="s">
        <v>51373</v>
      </c>
      <c r="B17067" t="s">
        <v>46460</v>
      </c>
      <c r="C17067" t="s">
        <v>51374</v>
      </c>
      <c r="D17067" t="s">
        <v>51375</v>
      </c>
      <c r="E17067" t="s">
        <v>46463</v>
      </c>
      <c r="F17067" s="7">
        <v>591.41</v>
      </c>
      <c r="G17067" t="s">
        <v>46464</v>
      </c>
      <c r="H17067" t="s">
        <v>46465</v>
      </c>
      <c r="I17067" t="s">
        <v>46466</v>
      </c>
      <c r="J17067" s="7">
        <v>524.57000000000005</v>
      </c>
      <c r="K17067" s="7">
        <v>66.84</v>
      </c>
      <c r="M17067" t="s">
        <v>36</v>
      </c>
      <c r="N17067" t="str">
        <f>IF(AND(PESQUISA!$B$3&lt;&gt;"",OR(PESQUISA!$B$4="TODAS",B17067=PESQUISA!$B$4),ISNUMBER(SEARCH(PESQUISA!$B$3,D17067))),ROW()-1,"")</f>
        <v/>
      </c>
    </row>
    <row r="17068" spans="1:14" x14ac:dyDescent="0.3">
      <c r="A17068" t="s">
        <v>51376</v>
      </c>
      <c r="B17068" t="s">
        <v>46460</v>
      </c>
      <c r="C17068" t="s">
        <v>51377</v>
      </c>
      <c r="D17068" t="s">
        <v>51378</v>
      </c>
      <c r="E17068" t="s">
        <v>46463</v>
      </c>
      <c r="F17068" s="7">
        <v>722.75</v>
      </c>
      <c r="G17068" t="s">
        <v>46464</v>
      </c>
      <c r="H17068" t="s">
        <v>46465</v>
      </c>
      <c r="I17068" t="s">
        <v>46466</v>
      </c>
      <c r="J17068" s="7">
        <v>655.91</v>
      </c>
      <c r="K17068" s="7">
        <v>66.84</v>
      </c>
      <c r="M17068" t="s">
        <v>36</v>
      </c>
      <c r="N17068" t="str">
        <f>IF(AND(PESQUISA!$B$3&lt;&gt;"",OR(PESQUISA!$B$4="TODAS",B17068=PESQUISA!$B$4),ISNUMBER(SEARCH(PESQUISA!$B$3,D17068))),ROW()-1,"")</f>
        <v/>
      </c>
    </row>
    <row r="17069" spans="1:14" x14ac:dyDescent="0.3">
      <c r="A17069" t="s">
        <v>51379</v>
      </c>
      <c r="B17069" t="s">
        <v>46460</v>
      </c>
      <c r="C17069" t="s">
        <v>51380</v>
      </c>
      <c r="D17069" t="s">
        <v>51381</v>
      </c>
      <c r="E17069" t="s">
        <v>46463</v>
      </c>
      <c r="F17069" s="7">
        <v>466.02</v>
      </c>
      <c r="G17069" t="s">
        <v>46464</v>
      </c>
      <c r="H17069" t="s">
        <v>46465</v>
      </c>
      <c r="I17069" t="s">
        <v>46466</v>
      </c>
      <c r="J17069" s="7">
        <v>399.18</v>
      </c>
      <c r="K17069" s="7">
        <v>66.84</v>
      </c>
      <c r="M17069" t="s">
        <v>36</v>
      </c>
      <c r="N17069" t="str">
        <f>IF(AND(PESQUISA!$B$3&lt;&gt;"",OR(PESQUISA!$B$4="TODAS",B17069=PESQUISA!$B$4),ISNUMBER(SEARCH(PESQUISA!$B$3,D17069))),ROW()-1,"")</f>
        <v/>
      </c>
    </row>
    <row r="17070" spans="1:14" x14ac:dyDescent="0.3">
      <c r="A17070" t="s">
        <v>51382</v>
      </c>
      <c r="B17070" t="s">
        <v>46460</v>
      </c>
      <c r="C17070" t="s">
        <v>51383</v>
      </c>
      <c r="D17070" t="s">
        <v>51384</v>
      </c>
      <c r="E17070" t="s">
        <v>46463</v>
      </c>
      <c r="F17070" s="7">
        <v>545.39</v>
      </c>
      <c r="G17070" t="s">
        <v>46464</v>
      </c>
      <c r="H17070" t="s">
        <v>46465</v>
      </c>
      <c r="I17070" t="s">
        <v>46466</v>
      </c>
      <c r="J17070" s="7">
        <v>478.55</v>
      </c>
      <c r="K17070" s="7">
        <v>66.84</v>
      </c>
      <c r="M17070" t="s">
        <v>36</v>
      </c>
      <c r="N17070" t="str">
        <f>IF(AND(PESQUISA!$B$3&lt;&gt;"",OR(PESQUISA!$B$4="TODAS",B17070=PESQUISA!$B$4),ISNUMBER(SEARCH(PESQUISA!$B$3,D17070))),ROW()-1,"")</f>
        <v/>
      </c>
    </row>
    <row r="17071" spans="1:14" x14ac:dyDescent="0.3">
      <c r="A17071" t="s">
        <v>51385</v>
      </c>
      <c r="B17071" t="s">
        <v>46460</v>
      </c>
      <c r="C17071" t="s">
        <v>51386</v>
      </c>
      <c r="D17071" t="s">
        <v>51387</v>
      </c>
      <c r="E17071" t="s">
        <v>46463</v>
      </c>
      <c r="F17071" s="7">
        <v>607.29</v>
      </c>
      <c r="G17071" t="s">
        <v>46464</v>
      </c>
      <c r="H17071" t="s">
        <v>46465</v>
      </c>
      <c r="I17071" t="s">
        <v>46466</v>
      </c>
      <c r="J17071" s="7">
        <v>540.45000000000005</v>
      </c>
      <c r="K17071" s="7">
        <v>66.84</v>
      </c>
      <c r="M17071" t="s">
        <v>36</v>
      </c>
      <c r="N17071" t="str">
        <f>IF(AND(PESQUISA!$B$3&lt;&gt;"",OR(PESQUISA!$B$4="TODAS",B17071=PESQUISA!$B$4),ISNUMBER(SEARCH(PESQUISA!$B$3,D17071))),ROW()-1,"")</f>
        <v/>
      </c>
    </row>
    <row r="17072" spans="1:14" x14ac:dyDescent="0.3">
      <c r="A17072" t="s">
        <v>51388</v>
      </c>
      <c r="B17072" t="s">
        <v>46460</v>
      </c>
      <c r="C17072" t="s">
        <v>51389</v>
      </c>
      <c r="D17072" t="s">
        <v>51390</v>
      </c>
      <c r="E17072" t="s">
        <v>46463</v>
      </c>
      <c r="F17072" s="7">
        <v>512.54</v>
      </c>
      <c r="G17072" t="s">
        <v>46464</v>
      </c>
      <c r="H17072" t="s">
        <v>46465</v>
      </c>
      <c r="I17072" t="s">
        <v>46466</v>
      </c>
      <c r="J17072" s="7">
        <v>445.7</v>
      </c>
      <c r="K17072" s="7">
        <v>66.84</v>
      </c>
      <c r="M17072" t="s">
        <v>36</v>
      </c>
      <c r="N17072" t="str">
        <f>IF(AND(PESQUISA!$B$3&lt;&gt;"",OR(PESQUISA!$B$4="TODAS",B17072=PESQUISA!$B$4),ISNUMBER(SEARCH(PESQUISA!$B$3,D17072))),ROW()-1,"")</f>
        <v/>
      </c>
    </row>
    <row r="17073" spans="1:14" x14ac:dyDescent="0.3">
      <c r="A17073" t="s">
        <v>51391</v>
      </c>
      <c r="B17073" t="s">
        <v>46460</v>
      </c>
      <c r="C17073" t="s">
        <v>51392</v>
      </c>
      <c r="D17073" t="s">
        <v>51393</v>
      </c>
      <c r="E17073" t="s">
        <v>46463</v>
      </c>
      <c r="F17073" s="7">
        <v>314.86</v>
      </c>
      <c r="G17073" t="s">
        <v>46464</v>
      </c>
      <c r="H17073" t="s">
        <v>46465</v>
      </c>
      <c r="I17073" t="s">
        <v>46466</v>
      </c>
      <c r="J17073" s="7">
        <v>248.02</v>
      </c>
      <c r="K17073" s="7">
        <v>66.84</v>
      </c>
      <c r="M17073" t="s">
        <v>36</v>
      </c>
      <c r="N17073" t="str">
        <f>IF(AND(PESQUISA!$B$3&lt;&gt;"",OR(PESQUISA!$B$4="TODAS",B17073=PESQUISA!$B$4),ISNUMBER(SEARCH(PESQUISA!$B$3,D17073))),ROW()-1,"")</f>
        <v/>
      </c>
    </row>
    <row r="17074" spans="1:14" x14ac:dyDescent="0.3">
      <c r="A17074" t="s">
        <v>51394</v>
      </c>
      <c r="B17074" t="s">
        <v>46460</v>
      </c>
      <c r="C17074" t="s">
        <v>51395</v>
      </c>
      <c r="D17074" t="s">
        <v>51396</v>
      </c>
      <c r="E17074" t="s">
        <v>46463</v>
      </c>
      <c r="F17074" s="7">
        <v>346.49</v>
      </c>
      <c r="G17074" t="s">
        <v>46464</v>
      </c>
      <c r="H17074" t="s">
        <v>46465</v>
      </c>
      <c r="I17074" t="s">
        <v>46466</v>
      </c>
      <c r="J17074" s="7">
        <v>279.64999999999998</v>
      </c>
      <c r="K17074" s="7">
        <v>66.84</v>
      </c>
      <c r="M17074" t="s">
        <v>36</v>
      </c>
      <c r="N17074" t="str">
        <f>IF(AND(PESQUISA!$B$3&lt;&gt;"",OR(PESQUISA!$B$4="TODAS",B17074=PESQUISA!$B$4),ISNUMBER(SEARCH(PESQUISA!$B$3,D17074))),ROW()-1,"")</f>
        <v/>
      </c>
    </row>
    <row r="17075" spans="1:14" x14ac:dyDescent="0.3">
      <c r="A17075" t="s">
        <v>51397</v>
      </c>
      <c r="B17075" t="s">
        <v>46460</v>
      </c>
      <c r="C17075" t="s">
        <v>51398</v>
      </c>
      <c r="D17075" t="s">
        <v>51399</v>
      </c>
      <c r="E17075" t="s">
        <v>46463</v>
      </c>
      <c r="F17075" s="7">
        <v>389.62</v>
      </c>
      <c r="G17075" t="s">
        <v>46464</v>
      </c>
      <c r="H17075" t="s">
        <v>46465</v>
      </c>
      <c r="I17075" t="s">
        <v>46466</v>
      </c>
      <c r="J17075" s="7">
        <v>322.77999999999997</v>
      </c>
      <c r="K17075" s="7">
        <v>66.84</v>
      </c>
      <c r="M17075" t="s">
        <v>36</v>
      </c>
      <c r="N17075" t="str">
        <f>IF(AND(PESQUISA!$B$3&lt;&gt;"",OR(PESQUISA!$B$4="TODAS",B17075=PESQUISA!$B$4),ISNUMBER(SEARCH(PESQUISA!$B$3,D17075))),ROW()-1,"")</f>
        <v/>
      </c>
    </row>
    <row r="17076" spans="1:14" x14ac:dyDescent="0.3">
      <c r="A17076" t="s">
        <v>51400</v>
      </c>
      <c r="B17076" t="s">
        <v>46460</v>
      </c>
      <c r="C17076" t="s">
        <v>51401</v>
      </c>
      <c r="D17076" t="s">
        <v>51402</v>
      </c>
      <c r="E17076" t="s">
        <v>46463</v>
      </c>
      <c r="F17076" s="7">
        <v>433.06</v>
      </c>
      <c r="G17076" t="s">
        <v>46464</v>
      </c>
      <c r="H17076" t="s">
        <v>46465</v>
      </c>
      <c r="I17076" t="s">
        <v>46466</v>
      </c>
      <c r="J17076" s="7">
        <v>366.22</v>
      </c>
      <c r="K17076" s="7">
        <v>66.84</v>
      </c>
      <c r="M17076" t="s">
        <v>36</v>
      </c>
      <c r="N17076" t="str">
        <f>IF(AND(PESQUISA!$B$3&lt;&gt;"",OR(PESQUISA!$B$4="TODAS",B17076=PESQUISA!$B$4),ISNUMBER(SEARCH(PESQUISA!$B$3,D17076))),ROW()-1,"")</f>
        <v/>
      </c>
    </row>
    <row r="17077" spans="1:14" x14ac:dyDescent="0.3">
      <c r="A17077" t="s">
        <v>51403</v>
      </c>
      <c r="B17077" t="s">
        <v>46460</v>
      </c>
      <c r="C17077" t="s">
        <v>51404</v>
      </c>
      <c r="D17077" t="s">
        <v>51405</v>
      </c>
      <c r="E17077" t="s">
        <v>46463</v>
      </c>
      <c r="F17077" s="7">
        <v>595.27</v>
      </c>
      <c r="G17077" t="s">
        <v>46464</v>
      </c>
      <c r="H17077" t="s">
        <v>46465</v>
      </c>
      <c r="I17077" t="s">
        <v>46466</v>
      </c>
      <c r="J17077" s="7">
        <v>543.03</v>
      </c>
      <c r="K17077" s="7">
        <v>52.24</v>
      </c>
      <c r="M17077" t="s">
        <v>36</v>
      </c>
      <c r="N17077" t="str">
        <f>IF(AND(PESQUISA!$B$3&lt;&gt;"",OR(PESQUISA!$B$4="TODAS",B17077=PESQUISA!$B$4),ISNUMBER(SEARCH(PESQUISA!$B$3,D17077))),ROW()-1,"")</f>
        <v/>
      </c>
    </row>
    <row r="17078" spans="1:14" x14ac:dyDescent="0.3">
      <c r="A17078" t="s">
        <v>51406</v>
      </c>
      <c r="B17078" t="s">
        <v>46460</v>
      </c>
      <c r="C17078" t="s">
        <v>51407</v>
      </c>
      <c r="D17078" t="s">
        <v>51408</v>
      </c>
      <c r="E17078" t="s">
        <v>46463</v>
      </c>
      <c r="F17078" s="7">
        <v>607.4</v>
      </c>
      <c r="G17078" t="s">
        <v>46464</v>
      </c>
      <c r="H17078" t="s">
        <v>46465</v>
      </c>
      <c r="I17078" t="s">
        <v>46466</v>
      </c>
      <c r="J17078" s="7">
        <v>555.16</v>
      </c>
      <c r="K17078" s="7">
        <v>52.24</v>
      </c>
      <c r="M17078" t="s">
        <v>36</v>
      </c>
      <c r="N17078" t="str">
        <f>IF(AND(PESQUISA!$B$3&lt;&gt;"",OR(PESQUISA!$B$4="TODAS",B17078=PESQUISA!$B$4),ISNUMBER(SEARCH(PESQUISA!$B$3,D17078))),ROW()-1,"")</f>
        <v/>
      </c>
    </row>
    <row r="17079" spans="1:14" x14ac:dyDescent="0.3">
      <c r="A17079" t="s">
        <v>51409</v>
      </c>
      <c r="B17079" t="s">
        <v>46460</v>
      </c>
      <c r="C17079" t="s">
        <v>51410</v>
      </c>
      <c r="D17079" t="s">
        <v>51411</v>
      </c>
      <c r="E17079" t="s">
        <v>46463</v>
      </c>
      <c r="F17079" s="7">
        <v>394.15</v>
      </c>
      <c r="G17079" t="s">
        <v>46464</v>
      </c>
      <c r="H17079" t="s">
        <v>46465</v>
      </c>
      <c r="I17079" t="s">
        <v>46466</v>
      </c>
      <c r="J17079" s="7">
        <v>341.91</v>
      </c>
      <c r="K17079" s="7">
        <v>52.24</v>
      </c>
      <c r="M17079" t="s">
        <v>36</v>
      </c>
      <c r="N17079" t="str">
        <f>IF(AND(PESQUISA!$B$3&lt;&gt;"",OR(PESQUISA!$B$4="TODAS",B17079=PESQUISA!$B$4),ISNUMBER(SEARCH(PESQUISA!$B$3,D17079))),ROW()-1,"")</f>
        <v/>
      </c>
    </row>
    <row r="17080" spans="1:14" x14ac:dyDescent="0.3">
      <c r="A17080" t="s">
        <v>51412</v>
      </c>
      <c r="B17080" t="s">
        <v>46460</v>
      </c>
      <c r="C17080" t="s">
        <v>51413</v>
      </c>
      <c r="D17080" t="s">
        <v>51414</v>
      </c>
      <c r="E17080" t="s">
        <v>46463</v>
      </c>
      <c r="F17080" s="7">
        <v>458.56</v>
      </c>
      <c r="G17080" t="s">
        <v>46464</v>
      </c>
      <c r="H17080" t="s">
        <v>46465</v>
      </c>
      <c r="I17080" t="s">
        <v>46466</v>
      </c>
      <c r="J17080" s="7">
        <v>391.72</v>
      </c>
      <c r="K17080" s="7">
        <v>66.84</v>
      </c>
      <c r="M17080" t="s">
        <v>36</v>
      </c>
      <c r="N17080" t="str">
        <f>IF(AND(PESQUISA!$B$3&lt;&gt;"",OR(PESQUISA!$B$4="TODAS",B17080=PESQUISA!$B$4),ISNUMBER(SEARCH(PESQUISA!$B$3,D17080))),ROW()-1,"")</f>
        <v/>
      </c>
    </row>
    <row r="17081" spans="1:14" x14ac:dyDescent="0.3">
      <c r="A17081" t="s">
        <v>51415</v>
      </c>
      <c r="B17081" t="s">
        <v>46460</v>
      </c>
      <c r="C17081" t="s">
        <v>51416</v>
      </c>
      <c r="D17081" t="s">
        <v>51417</v>
      </c>
      <c r="E17081" t="s">
        <v>46544</v>
      </c>
      <c r="F17081" s="7">
        <v>680.53</v>
      </c>
      <c r="G17081" t="s">
        <v>46464</v>
      </c>
      <c r="H17081" t="s">
        <v>46465</v>
      </c>
      <c r="I17081" t="s">
        <v>46466</v>
      </c>
      <c r="J17081" s="7">
        <v>668.41</v>
      </c>
      <c r="K17081" s="7">
        <v>12.12</v>
      </c>
      <c r="M17081" t="s">
        <v>36</v>
      </c>
      <c r="N17081" t="str">
        <f>IF(AND(PESQUISA!$B$3&lt;&gt;"",OR(PESQUISA!$B$4="TODAS",B17081=PESQUISA!$B$4),ISNUMBER(SEARCH(PESQUISA!$B$3,D17081))),ROW()-1,"")</f>
        <v/>
      </c>
    </row>
    <row r="17082" spans="1:14" x14ac:dyDescent="0.3">
      <c r="A17082" t="s">
        <v>51418</v>
      </c>
      <c r="B17082" t="s">
        <v>46460</v>
      </c>
      <c r="C17082" t="s">
        <v>51419</v>
      </c>
      <c r="D17082" t="s">
        <v>51420</v>
      </c>
      <c r="E17082" t="s">
        <v>46544</v>
      </c>
      <c r="F17082" s="7">
        <v>503.43</v>
      </c>
      <c r="G17082" t="s">
        <v>46464</v>
      </c>
      <c r="H17082" t="s">
        <v>46465</v>
      </c>
      <c r="I17082" t="s">
        <v>46466</v>
      </c>
      <c r="J17082" s="7">
        <v>481.67</v>
      </c>
      <c r="K17082" s="7">
        <v>21.76</v>
      </c>
      <c r="M17082" t="s">
        <v>36</v>
      </c>
      <c r="N17082" t="str">
        <f>IF(AND(PESQUISA!$B$3&lt;&gt;"",OR(PESQUISA!$B$4="TODAS",B17082=PESQUISA!$B$4),ISNUMBER(SEARCH(PESQUISA!$B$3,D17082))),ROW()-1,"")</f>
        <v/>
      </c>
    </row>
    <row r="17083" spans="1:14" x14ac:dyDescent="0.3">
      <c r="A17083" t="s">
        <v>51421</v>
      </c>
      <c r="B17083" t="s">
        <v>46460</v>
      </c>
      <c r="C17083" t="s">
        <v>51422</v>
      </c>
      <c r="D17083" t="s">
        <v>51423</v>
      </c>
      <c r="E17083" t="s">
        <v>46626</v>
      </c>
      <c r="F17083" s="7">
        <v>187.68</v>
      </c>
      <c r="G17083" t="s">
        <v>46464</v>
      </c>
      <c r="H17083" t="s">
        <v>46465</v>
      </c>
      <c r="I17083" t="s">
        <v>46466</v>
      </c>
      <c r="J17083" s="7">
        <v>160.69</v>
      </c>
      <c r="K17083" s="7">
        <v>26.99</v>
      </c>
      <c r="M17083" t="s">
        <v>36</v>
      </c>
      <c r="N17083" t="str">
        <f>IF(AND(PESQUISA!$B$3&lt;&gt;"",OR(PESQUISA!$B$4="TODAS",B17083=PESQUISA!$B$4),ISNUMBER(SEARCH(PESQUISA!$B$3,D17083))),ROW()-1,"")</f>
        <v/>
      </c>
    </row>
    <row r="17084" spans="1:14" x14ac:dyDescent="0.3">
      <c r="A17084" t="s">
        <v>51424</v>
      </c>
      <c r="B17084" t="s">
        <v>46460</v>
      </c>
      <c r="C17084" t="s">
        <v>51425</v>
      </c>
      <c r="D17084" t="s">
        <v>51426</v>
      </c>
      <c r="E17084" t="s">
        <v>46463</v>
      </c>
      <c r="F17084" s="7">
        <v>359.73</v>
      </c>
      <c r="G17084" t="s">
        <v>46464</v>
      </c>
      <c r="H17084" t="s">
        <v>46465</v>
      </c>
      <c r="I17084" t="s">
        <v>46466</v>
      </c>
      <c r="J17084" s="7">
        <v>350.22</v>
      </c>
      <c r="K17084" s="7">
        <v>9.51</v>
      </c>
      <c r="M17084" t="s">
        <v>36</v>
      </c>
      <c r="N17084" t="str">
        <f>IF(AND(PESQUISA!$B$3&lt;&gt;"",OR(PESQUISA!$B$4="TODAS",B17084=PESQUISA!$B$4),ISNUMBER(SEARCH(PESQUISA!$B$3,D17084))),ROW()-1,"")</f>
        <v/>
      </c>
    </row>
    <row r="17085" spans="1:14" x14ac:dyDescent="0.3">
      <c r="A17085" t="s">
        <v>51427</v>
      </c>
      <c r="B17085" t="s">
        <v>46460</v>
      </c>
      <c r="C17085" t="s">
        <v>51428</v>
      </c>
      <c r="D17085" t="s">
        <v>51429</v>
      </c>
      <c r="E17085" t="s">
        <v>46463</v>
      </c>
      <c r="F17085" s="7">
        <v>165.14</v>
      </c>
      <c r="G17085" t="s">
        <v>46464</v>
      </c>
      <c r="H17085" t="s">
        <v>46465</v>
      </c>
      <c r="I17085" t="s">
        <v>46466</v>
      </c>
      <c r="J17085" s="7">
        <v>165.14</v>
      </c>
      <c r="K17085" s="7">
        <v>0</v>
      </c>
      <c r="M17085" t="s">
        <v>36</v>
      </c>
      <c r="N17085" t="str">
        <f>IF(AND(PESQUISA!$B$3&lt;&gt;"",OR(PESQUISA!$B$4="TODAS",B17085=PESQUISA!$B$4),ISNUMBER(SEARCH(PESQUISA!$B$3,D17085))),ROW()-1,"")</f>
        <v/>
      </c>
    </row>
    <row r="17086" spans="1:14" x14ac:dyDescent="0.3">
      <c r="A17086" t="s">
        <v>51430</v>
      </c>
      <c r="B17086" t="s">
        <v>46460</v>
      </c>
      <c r="C17086" t="s">
        <v>51431</v>
      </c>
      <c r="D17086" t="s">
        <v>51432</v>
      </c>
      <c r="E17086" t="s">
        <v>46463</v>
      </c>
      <c r="F17086" s="7">
        <v>176.86</v>
      </c>
      <c r="G17086" t="s">
        <v>46464</v>
      </c>
      <c r="H17086" t="s">
        <v>46465</v>
      </c>
      <c r="I17086" t="s">
        <v>46466</v>
      </c>
      <c r="J17086" s="7">
        <v>176.86</v>
      </c>
      <c r="K17086" s="7">
        <v>0</v>
      </c>
      <c r="M17086" t="s">
        <v>36</v>
      </c>
      <c r="N17086" t="str">
        <f>IF(AND(PESQUISA!$B$3&lt;&gt;"",OR(PESQUISA!$B$4="TODAS",B17086=PESQUISA!$B$4),ISNUMBER(SEARCH(PESQUISA!$B$3,D17086))),ROW()-1,"")</f>
        <v/>
      </c>
    </row>
    <row r="17087" spans="1:14" x14ac:dyDescent="0.3">
      <c r="A17087" t="s">
        <v>51433</v>
      </c>
      <c r="B17087" t="s">
        <v>46460</v>
      </c>
      <c r="C17087" t="s">
        <v>51434</v>
      </c>
      <c r="D17087" t="s">
        <v>51435</v>
      </c>
      <c r="E17087" t="s">
        <v>46463</v>
      </c>
      <c r="F17087" s="7">
        <v>201.23</v>
      </c>
      <c r="G17087" t="s">
        <v>46464</v>
      </c>
      <c r="H17087" t="s">
        <v>46465</v>
      </c>
      <c r="I17087" t="s">
        <v>46466</v>
      </c>
      <c r="J17087" s="7">
        <v>201.23</v>
      </c>
      <c r="K17087" s="7">
        <v>0</v>
      </c>
      <c r="M17087" t="s">
        <v>36</v>
      </c>
      <c r="N17087" t="str">
        <f>IF(AND(PESQUISA!$B$3&lt;&gt;"",OR(PESQUISA!$B$4="TODAS",B17087=PESQUISA!$B$4),ISNUMBER(SEARCH(PESQUISA!$B$3,D17087))),ROW()-1,"")</f>
        <v/>
      </c>
    </row>
    <row r="17088" spans="1:14" x14ac:dyDescent="0.3">
      <c r="A17088" t="s">
        <v>51436</v>
      </c>
      <c r="B17088" t="s">
        <v>46460</v>
      </c>
      <c r="C17088" t="s">
        <v>51437</v>
      </c>
      <c r="D17088" t="s">
        <v>51438</v>
      </c>
      <c r="E17088" t="s">
        <v>46463</v>
      </c>
      <c r="F17088" s="7">
        <v>221.38</v>
      </c>
      <c r="G17088" t="s">
        <v>46464</v>
      </c>
      <c r="H17088" t="s">
        <v>46465</v>
      </c>
      <c r="I17088" t="s">
        <v>46466</v>
      </c>
      <c r="J17088" s="7">
        <v>221.38</v>
      </c>
      <c r="K17088" s="7">
        <v>0</v>
      </c>
      <c r="M17088" t="s">
        <v>36</v>
      </c>
      <c r="N17088" t="str">
        <f>IF(AND(PESQUISA!$B$3&lt;&gt;"",OR(PESQUISA!$B$4="TODAS",B17088=PESQUISA!$B$4),ISNUMBER(SEARCH(PESQUISA!$B$3,D17088))),ROW()-1,"")</f>
        <v/>
      </c>
    </row>
    <row r="17089" spans="1:14" x14ac:dyDescent="0.3">
      <c r="A17089" t="s">
        <v>51439</v>
      </c>
      <c r="B17089" t="s">
        <v>46460</v>
      </c>
      <c r="C17089" t="s">
        <v>51440</v>
      </c>
      <c r="D17089" t="s">
        <v>51441</v>
      </c>
      <c r="E17089" t="s">
        <v>46463</v>
      </c>
      <c r="F17089" s="7">
        <v>185.87</v>
      </c>
      <c r="G17089" t="s">
        <v>46464</v>
      </c>
      <c r="H17089" t="s">
        <v>46465</v>
      </c>
      <c r="I17089" t="s">
        <v>46466</v>
      </c>
      <c r="J17089" s="7">
        <v>185.87</v>
      </c>
      <c r="K17089" s="7">
        <v>0</v>
      </c>
      <c r="M17089" t="s">
        <v>36</v>
      </c>
      <c r="N17089" t="str">
        <f>IF(AND(PESQUISA!$B$3&lt;&gt;"",OR(PESQUISA!$B$4="TODAS",B17089=PESQUISA!$B$4),ISNUMBER(SEARCH(PESQUISA!$B$3,D17089))),ROW()-1,"")</f>
        <v/>
      </c>
    </row>
    <row r="17090" spans="1:14" x14ac:dyDescent="0.3">
      <c r="A17090" t="s">
        <v>51442</v>
      </c>
      <c r="B17090" t="s">
        <v>46460</v>
      </c>
      <c r="C17090" t="s">
        <v>51443</v>
      </c>
      <c r="D17090" t="s">
        <v>51444</v>
      </c>
      <c r="E17090" t="s">
        <v>46463</v>
      </c>
      <c r="F17090" s="7">
        <v>185.87</v>
      </c>
      <c r="G17090" t="s">
        <v>46464</v>
      </c>
      <c r="H17090" t="s">
        <v>46465</v>
      </c>
      <c r="I17090" t="s">
        <v>46466</v>
      </c>
      <c r="J17090" s="7">
        <v>185.87</v>
      </c>
      <c r="K17090" s="7">
        <v>0</v>
      </c>
      <c r="M17090" t="s">
        <v>36</v>
      </c>
      <c r="N17090" t="str">
        <f>IF(AND(PESQUISA!$B$3&lt;&gt;"",OR(PESQUISA!$B$4="TODAS",B17090=PESQUISA!$B$4),ISNUMBER(SEARCH(PESQUISA!$B$3,D17090))),ROW()-1,"")</f>
        <v/>
      </c>
    </row>
    <row r="17091" spans="1:14" x14ac:dyDescent="0.3">
      <c r="A17091" t="s">
        <v>51445</v>
      </c>
      <c r="B17091" t="s">
        <v>46460</v>
      </c>
      <c r="C17091" t="s">
        <v>51446</v>
      </c>
      <c r="D17091" t="s">
        <v>51447</v>
      </c>
      <c r="E17091" t="s">
        <v>46463</v>
      </c>
      <c r="F17091" s="7">
        <v>185.87</v>
      </c>
      <c r="G17091" t="s">
        <v>46464</v>
      </c>
      <c r="H17091" t="s">
        <v>46465</v>
      </c>
      <c r="I17091" t="s">
        <v>46466</v>
      </c>
      <c r="J17091" s="7">
        <v>185.87</v>
      </c>
      <c r="K17091" s="7">
        <v>0</v>
      </c>
      <c r="M17091" t="s">
        <v>36</v>
      </c>
      <c r="N17091" t="str">
        <f>IF(AND(PESQUISA!$B$3&lt;&gt;"",OR(PESQUISA!$B$4="TODAS",B17091=PESQUISA!$B$4),ISNUMBER(SEARCH(PESQUISA!$B$3,D17091))),ROW()-1,"")</f>
        <v/>
      </c>
    </row>
    <row r="17092" spans="1:14" x14ac:dyDescent="0.3">
      <c r="A17092" t="s">
        <v>51448</v>
      </c>
      <c r="B17092" t="s">
        <v>46460</v>
      </c>
      <c r="C17092" t="s">
        <v>51449</v>
      </c>
      <c r="D17092" t="s">
        <v>51450</v>
      </c>
      <c r="E17092" t="s">
        <v>46463</v>
      </c>
      <c r="F17092" s="7">
        <v>183.87</v>
      </c>
      <c r="G17092" t="s">
        <v>46464</v>
      </c>
      <c r="H17092" t="s">
        <v>46465</v>
      </c>
      <c r="I17092" t="s">
        <v>46466</v>
      </c>
      <c r="J17092" s="7">
        <v>183.87</v>
      </c>
      <c r="K17092" s="7">
        <v>0</v>
      </c>
      <c r="M17092" t="s">
        <v>36</v>
      </c>
      <c r="N17092" t="str">
        <f>IF(AND(PESQUISA!$B$3&lt;&gt;"",OR(PESQUISA!$B$4="TODAS",B17092=PESQUISA!$B$4),ISNUMBER(SEARCH(PESQUISA!$B$3,D17092))),ROW()-1,"")</f>
        <v/>
      </c>
    </row>
    <row r="17093" spans="1:14" x14ac:dyDescent="0.3">
      <c r="A17093" t="s">
        <v>51451</v>
      </c>
      <c r="B17093" t="s">
        <v>46460</v>
      </c>
      <c r="C17093" t="s">
        <v>51452</v>
      </c>
      <c r="D17093" t="s">
        <v>51453</v>
      </c>
      <c r="E17093" t="s">
        <v>46463</v>
      </c>
      <c r="F17093" s="7">
        <v>452.5</v>
      </c>
      <c r="G17093" t="s">
        <v>46464</v>
      </c>
      <c r="H17093" t="s">
        <v>46465</v>
      </c>
      <c r="I17093" t="s">
        <v>46466</v>
      </c>
      <c r="J17093" s="7">
        <v>452.5</v>
      </c>
      <c r="K17093" s="7">
        <v>0</v>
      </c>
      <c r="M17093" t="s">
        <v>36</v>
      </c>
      <c r="N17093" t="str">
        <f>IF(AND(PESQUISA!$B$3&lt;&gt;"",OR(PESQUISA!$B$4="TODAS",B17093=PESQUISA!$B$4),ISNUMBER(SEARCH(PESQUISA!$B$3,D17093))),ROW()-1,"")</f>
        <v/>
      </c>
    </row>
    <row r="17094" spans="1:14" x14ac:dyDescent="0.3">
      <c r="A17094" t="s">
        <v>51454</v>
      </c>
      <c r="B17094" t="s">
        <v>46460</v>
      </c>
      <c r="C17094" t="s">
        <v>51455</v>
      </c>
      <c r="D17094" t="s">
        <v>51456</v>
      </c>
      <c r="E17094" t="s">
        <v>46463</v>
      </c>
      <c r="F17094" s="7">
        <v>464.67</v>
      </c>
      <c r="G17094" t="s">
        <v>46464</v>
      </c>
      <c r="H17094" t="s">
        <v>46465</v>
      </c>
      <c r="I17094" t="s">
        <v>46466</v>
      </c>
      <c r="J17094" s="7">
        <v>464.67</v>
      </c>
      <c r="K17094" s="7">
        <v>0</v>
      </c>
      <c r="M17094" t="s">
        <v>36</v>
      </c>
      <c r="N17094" t="str">
        <f>IF(AND(PESQUISA!$B$3&lt;&gt;"",OR(PESQUISA!$B$4="TODAS",B17094=PESQUISA!$B$4),ISNUMBER(SEARCH(PESQUISA!$B$3,D17094))),ROW()-1,"")</f>
        <v/>
      </c>
    </row>
    <row r="17095" spans="1:14" x14ac:dyDescent="0.3">
      <c r="A17095" t="s">
        <v>51457</v>
      </c>
      <c r="B17095" t="s">
        <v>46460</v>
      </c>
      <c r="C17095" t="s">
        <v>51458</v>
      </c>
      <c r="D17095" t="s">
        <v>51459</v>
      </c>
      <c r="E17095" t="s">
        <v>46463</v>
      </c>
      <c r="F17095" s="7">
        <v>214.49</v>
      </c>
      <c r="G17095" t="s">
        <v>46464</v>
      </c>
      <c r="H17095" t="s">
        <v>46465</v>
      </c>
      <c r="I17095" t="s">
        <v>46466</v>
      </c>
      <c r="J17095" s="7">
        <v>214.49</v>
      </c>
      <c r="K17095" s="7">
        <v>0</v>
      </c>
      <c r="M17095" t="s">
        <v>36</v>
      </c>
      <c r="N17095" t="str">
        <f>IF(AND(PESQUISA!$B$3&lt;&gt;"",OR(PESQUISA!$B$4="TODAS",B17095=PESQUISA!$B$4),ISNUMBER(SEARCH(PESQUISA!$B$3,D17095))),ROW()-1,"")</f>
        <v/>
      </c>
    </row>
    <row r="17096" spans="1:14" x14ac:dyDescent="0.3">
      <c r="A17096" t="s">
        <v>51460</v>
      </c>
      <c r="B17096" t="s">
        <v>46460</v>
      </c>
      <c r="C17096" t="s">
        <v>51461</v>
      </c>
      <c r="D17096" t="s">
        <v>51462</v>
      </c>
      <c r="E17096" t="s">
        <v>46463</v>
      </c>
      <c r="F17096" s="7">
        <v>622.45000000000005</v>
      </c>
      <c r="G17096" t="s">
        <v>46464</v>
      </c>
      <c r="H17096" t="s">
        <v>46465</v>
      </c>
      <c r="I17096" t="s">
        <v>46466</v>
      </c>
      <c r="J17096" s="7">
        <v>622.45000000000005</v>
      </c>
      <c r="K17096" s="7">
        <v>0</v>
      </c>
      <c r="M17096" t="s">
        <v>36</v>
      </c>
      <c r="N17096" t="str">
        <f>IF(AND(PESQUISA!$B$3&lt;&gt;"",OR(PESQUISA!$B$4="TODAS",B17096=PESQUISA!$B$4),ISNUMBER(SEARCH(PESQUISA!$B$3,D17096))),ROW()-1,"")</f>
        <v/>
      </c>
    </row>
    <row r="17097" spans="1:14" x14ac:dyDescent="0.3">
      <c r="A17097" t="s">
        <v>51463</v>
      </c>
      <c r="B17097" t="s">
        <v>46460</v>
      </c>
      <c r="C17097" t="s">
        <v>51464</v>
      </c>
      <c r="D17097" t="s">
        <v>51465</v>
      </c>
      <c r="E17097" t="s">
        <v>46463</v>
      </c>
      <c r="F17097" s="7">
        <v>7.54</v>
      </c>
      <c r="G17097" t="s">
        <v>46464</v>
      </c>
      <c r="H17097" t="s">
        <v>46465</v>
      </c>
      <c r="I17097" t="s">
        <v>46466</v>
      </c>
      <c r="J17097" s="7">
        <v>2.4500000000000002</v>
      </c>
      <c r="K17097" s="7">
        <v>5.09</v>
      </c>
      <c r="M17097" t="s">
        <v>36</v>
      </c>
      <c r="N17097" t="str">
        <f>IF(AND(PESQUISA!$B$3&lt;&gt;"",OR(PESQUISA!$B$4="TODAS",B17097=PESQUISA!$B$4),ISNUMBER(SEARCH(PESQUISA!$B$3,D17097))),ROW()-1,"")</f>
        <v/>
      </c>
    </row>
    <row r="17098" spans="1:14" x14ac:dyDescent="0.3">
      <c r="A17098" t="s">
        <v>51466</v>
      </c>
      <c r="B17098" t="s">
        <v>46460</v>
      </c>
      <c r="C17098" t="s">
        <v>51467</v>
      </c>
      <c r="D17098" t="s">
        <v>51468</v>
      </c>
      <c r="E17098" t="s">
        <v>46544</v>
      </c>
      <c r="F17098" s="7">
        <v>18.100000000000001</v>
      </c>
      <c r="G17098" t="s">
        <v>46464</v>
      </c>
      <c r="H17098" t="s">
        <v>46465</v>
      </c>
      <c r="I17098" t="s">
        <v>46466</v>
      </c>
      <c r="J17098" s="7">
        <v>3.33</v>
      </c>
      <c r="K17098" s="7">
        <v>14.77</v>
      </c>
      <c r="M17098" t="s">
        <v>36</v>
      </c>
      <c r="N17098" t="str">
        <f>IF(AND(PESQUISA!$B$3&lt;&gt;"",OR(PESQUISA!$B$4="TODAS",B17098=PESQUISA!$B$4),ISNUMBER(SEARCH(PESQUISA!$B$3,D17098))),ROW()-1,"")</f>
        <v/>
      </c>
    </row>
    <row r="17099" spans="1:14" x14ac:dyDescent="0.3">
      <c r="A17099" t="s">
        <v>51469</v>
      </c>
      <c r="B17099" t="s">
        <v>46460</v>
      </c>
      <c r="C17099" t="s">
        <v>51470</v>
      </c>
      <c r="D17099" t="s">
        <v>51471</v>
      </c>
      <c r="E17099" t="s">
        <v>60</v>
      </c>
      <c r="F17099" s="7">
        <v>22.76</v>
      </c>
      <c r="G17099" t="s">
        <v>46464</v>
      </c>
      <c r="H17099" t="s">
        <v>46465</v>
      </c>
      <c r="I17099" t="s">
        <v>46466</v>
      </c>
      <c r="J17099" s="7">
        <v>0.19</v>
      </c>
      <c r="K17099" s="7">
        <v>22.57</v>
      </c>
      <c r="M17099" t="s">
        <v>36</v>
      </c>
      <c r="N17099" t="str">
        <f>IF(AND(PESQUISA!$B$3&lt;&gt;"",OR(PESQUISA!$B$4="TODAS",B17099=PESQUISA!$B$4),ISNUMBER(SEARCH(PESQUISA!$B$3,D17099))),ROW()-1,"")</f>
        <v/>
      </c>
    </row>
    <row r="17100" spans="1:14" x14ac:dyDescent="0.3">
      <c r="A17100" t="s">
        <v>51472</v>
      </c>
      <c r="B17100" t="s">
        <v>46460</v>
      </c>
      <c r="C17100" t="s">
        <v>51473</v>
      </c>
      <c r="D17100" t="s">
        <v>51474</v>
      </c>
      <c r="E17100" t="s">
        <v>46463</v>
      </c>
      <c r="F17100" s="7">
        <v>13.02</v>
      </c>
      <c r="G17100" t="s">
        <v>46464</v>
      </c>
      <c r="H17100" t="s">
        <v>46465</v>
      </c>
      <c r="I17100" t="s">
        <v>46466</v>
      </c>
      <c r="J17100" s="7">
        <v>4.24</v>
      </c>
      <c r="K17100" s="7">
        <v>8.7799999999999994</v>
      </c>
      <c r="M17100" t="s">
        <v>36</v>
      </c>
      <c r="N17100" t="str">
        <f>IF(AND(PESQUISA!$B$3&lt;&gt;"",OR(PESQUISA!$B$4="TODAS",B17100=PESQUISA!$B$4),ISNUMBER(SEARCH(PESQUISA!$B$3,D17100))),ROW()-1,"")</f>
        <v/>
      </c>
    </row>
    <row r="17101" spans="1:14" x14ac:dyDescent="0.3">
      <c r="A17101" t="s">
        <v>51475</v>
      </c>
      <c r="B17101" t="s">
        <v>46460</v>
      </c>
      <c r="C17101" t="s">
        <v>51476</v>
      </c>
      <c r="D17101" t="s">
        <v>51477</v>
      </c>
      <c r="E17101" t="s">
        <v>46463</v>
      </c>
      <c r="F17101" s="7">
        <v>11.26</v>
      </c>
      <c r="G17101" t="s">
        <v>46464</v>
      </c>
      <c r="H17101" t="s">
        <v>46465</v>
      </c>
      <c r="I17101" t="s">
        <v>46466</v>
      </c>
      <c r="J17101" s="7">
        <v>2.48</v>
      </c>
      <c r="K17101" s="7">
        <v>8.7799999999999994</v>
      </c>
      <c r="M17101" t="s">
        <v>36</v>
      </c>
      <c r="N17101" t="str">
        <f>IF(AND(PESQUISA!$B$3&lt;&gt;"",OR(PESQUISA!$B$4="TODAS",B17101=PESQUISA!$B$4),ISNUMBER(SEARCH(PESQUISA!$B$3,D17101))),ROW()-1,"")</f>
        <v/>
      </c>
    </row>
    <row r="17102" spans="1:14" x14ac:dyDescent="0.3">
      <c r="A17102" t="s">
        <v>51478</v>
      </c>
      <c r="B17102" t="s">
        <v>46460</v>
      </c>
      <c r="C17102" t="s">
        <v>51479</v>
      </c>
      <c r="D17102" t="s">
        <v>51480</v>
      </c>
      <c r="E17102" t="s">
        <v>46463</v>
      </c>
      <c r="F17102" s="7">
        <v>8.1999999999999993</v>
      </c>
      <c r="G17102" t="s">
        <v>46464</v>
      </c>
      <c r="H17102" t="s">
        <v>46465</v>
      </c>
      <c r="I17102" t="s">
        <v>46466</v>
      </c>
      <c r="J17102" s="7">
        <v>2.4500000000000002</v>
      </c>
      <c r="K17102" s="7">
        <v>5.75</v>
      </c>
      <c r="M17102" t="s">
        <v>36</v>
      </c>
      <c r="N17102" t="str">
        <f>IF(AND(PESQUISA!$B$3&lt;&gt;"",OR(PESQUISA!$B$4="TODAS",B17102=PESQUISA!$B$4),ISNUMBER(SEARCH(PESQUISA!$B$3,D17102))),ROW()-1,"")</f>
        <v/>
      </c>
    </row>
    <row r="17103" spans="1:14" x14ac:dyDescent="0.3">
      <c r="A17103" t="s">
        <v>51481</v>
      </c>
      <c r="B17103" t="s">
        <v>46460</v>
      </c>
      <c r="C17103" t="s">
        <v>51482</v>
      </c>
      <c r="D17103" t="s">
        <v>51483</v>
      </c>
      <c r="E17103" t="s">
        <v>46463</v>
      </c>
      <c r="F17103" s="7">
        <v>8.48</v>
      </c>
      <c r="G17103" t="s">
        <v>46464</v>
      </c>
      <c r="H17103" t="s">
        <v>46465</v>
      </c>
      <c r="I17103" t="s">
        <v>46466</v>
      </c>
      <c r="J17103" s="7">
        <v>3.25</v>
      </c>
      <c r="K17103" s="7">
        <v>5.23</v>
      </c>
      <c r="M17103" t="s">
        <v>36</v>
      </c>
      <c r="N17103" t="str">
        <f>IF(AND(PESQUISA!$B$3&lt;&gt;"",OR(PESQUISA!$B$4="TODAS",B17103=PESQUISA!$B$4),ISNUMBER(SEARCH(PESQUISA!$B$3,D17103))),ROW()-1,"")</f>
        <v/>
      </c>
    </row>
    <row r="17104" spans="1:14" x14ac:dyDescent="0.3">
      <c r="A17104" t="s">
        <v>51484</v>
      </c>
      <c r="B17104" t="s">
        <v>46460</v>
      </c>
      <c r="C17104" t="s">
        <v>51485</v>
      </c>
      <c r="D17104" t="s">
        <v>51486</v>
      </c>
      <c r="E17104" t="s">
        <v>46463</v>
      </c>
      <c r="F17104" s="7">
        <v>6.04</v>
      </c>
      <c r="G17104" t="s">
        <v>46464</v>
      </c>
      <c r="H17104" t="s">
        <v>46465</v>
      </c>
      <c r="I17104" t="s">
        <v>46466</v>
      </c>
      <c r="J17104" s="7">
        <v>4.33</v>
      </c>
      <c r="K17104" s="7">
        <v>1.71</v>
      </c>
      <c r="M17104" t="s">
        <v>36</v>
      </c>
      <c r="N17104" t="str">
        <f>IF(AND(PESQUISA!$B$3&lt;&gt;"",OR(PESQUISA!$B$4="TODAS",B17104=PESQUISA!$B$4),ISNUMBER(SEARCH(PESQUISA!$B$3,D17104))),ROW()-1,"")</f>
        <v/>
      </c>
    </row>
    <row r="17105" spans="1:14" x14ac:dyDescent="0.3">
      <c r="A17105" t="s">
        <v>51487</v>
      </c>
      <c r="B17105" t="s">
        <v>46460</v>
      </c>
      <c r="C17105" t="s">
        <v>51488</v>
      </c>
      <c r="D17105" t="s">
        <v>51489</v>
      </c>
      <c r="E17105" t="s">
        <v>46463</v>
      </c>
      <c r="F17105" s="7">
        <v>30.1</v>
      </c>
      <c r="G17105" t="s">
        <v>46464</v>
      </c>
      <c r="H17105" t="s">
        <v>46465</v>
      </c>
      <c r="I17105" t="s">
        <v>46466</v>
      </c>
      <c r="J17105" s="7">
        <v>9.58</v>
      </c>
      <c r="K17105" s="7">
        <v>20.52</v>
      </c>
      <c r="M17105" t="s">
        <v>36</v>
      </c>
      <c r="N17105" t="str">
        <f>IF(AND(PESQUISA!$B$3&lt;&gt;"",OR(PESQUISA!$B$4="TODAS",B17105=PESQUISA!$B$4),ISNUMBER(SEARCH(PESQUISA!$B$3,D17105))),ROW()-1,"")</f>
        <v/>
      </c>
    </row>
    <row r="17106" spans="1:14" x14ac:dyDescent="0.3">
      <c r="A17106" t="s">
        <v>51490</v>
      </c>
      <c r="B17106" t="s">
        <v>46460</v>
      </c>
      <c r="C17106" t="s">
        <v>51491</v>
      </c>
      <c r="D17106" t="s">
        <v>51492</v>
      </c>
      <c r="E17106" t="s">
        <v>46463</v>
      </c>
      <c r="F17106" s="7">
        <v>30.2</v>
      </c>
      <c r="G17106" t="s">
        <v>46464</v>
      </c>
      <c r="H17106" t="s">
        <v>46465</v>
      </c>
      <c r="I17106" t="s">
        <v>46466</v>
      </c>
      <c r="J17106" s="7">
        <v>9.68</v>
      </c>
      <c r="K17106" s="7">
        <v>20.52</v>
      </c>
      <c r="M17106" t="s">
        <v>36</v>
      </c>
      <c r="N17106" t="str">
        <f>IF(AND(PESQUISA!$B$3&lt;&gt;"",OR(PESQUISA!$B$4="TODAS",B17106=PESQUISA!$B$4),ISNUMBER(SEARCH(PESQUISA!$B$3,D17106))),ROW()-1,"")</f>
        <v/>
      </c>
    </row>
    <row r="17107" spans="1:14" x14ac:dyDescent="0.3">
      <c r="A17107" t="s">
        <v>51493</v>
      </c>
      <c r="B17107" t="s">
        <v>46460</v>
      </c>
      <c r="C17107" t="s">
        <v>51494</v>
      </c>
      <c r="D17107" t="s">
        <v>51495</v>
      </c>
      <c r="E17107" t="s">
        <v>46463</v>
      </c>
      <c r="F17107" s="7">
        <v>25.11</v>
      </c>
      <c r="G17107" t="s">
        <v>46464</v>
      </c>
      <c r="H17107" t="s">
        <v>46465</v>
      </c>
      <c r="I17107" t="s">
        <v>46466</v>
      </c>
      <c r="J17107" s="7">
        <v>3.02</v>
      </c>
      <c r="K17107" s="7">
        <v>22.09</v>
      </c>
      <c r="M17107" t="s">
        <v>36</v>
      </c>
      <c r="N17107" t="str">
        <f>IF(AND(PESQUISA!$B$3&lt;&gt;"",OR(PESQUISA!$B$4="TODAS",B17107=PESQUISA!$B$4),ISNUMBER(SEARCH(PESQUISA!$B$3,D17107))),ROW()-1,"")</f>
        <v/>
      </c>
    </row>
    <row r="17108" spans="1:14" x14ac:dyDescent="0.3">
      <c r="A17108" t="s">
        <v>51496</v>
      </c>
      <c r="B17108" t="s">
        <v>46460</v>
      </c>
      <c r="C17108" t="s">
        <v>51497</v>
      </c>
      <c r="D17108" t="s">
        <v>51498</v>
      </c>
      <c r="E17108" t="s">
        <v>46463</v>
      </c>
      <c r="F17108" s="7">
        <v>37.83</v>
      </c>
      <c r="G17108" t="s">
        <v>46464</v>
      </c>
      <c r="H17108" t="s">
        <v>46465</v>
      </c>
      <c r="I17108" t="s">
        <v>46466</v>
      </c>
      <c r="J17108" s="7">
        <v>9.58</v>
      </c>
      <c r="K17108" s="7">
        <v>28.25</v>
      </c>
      <c r="M17108" t="s">
        <v>36</v>
      </c>
      <c r="N17108" t="str">
        <f>IF(AND(PESQUISA!$B$3&lt;&gt;"",OR(PESQUISA!$B$4="TODAS",B17108=PESQUISA!$B$4),ISNUMBER(SEARCH(PESQUISA!$B$3,D17108))),ROW()-1,"")</f>
        <v/>
      </c>
    </row>
    <row r="17109" spans="1:14" x14ac:dyDescent="0.3">
      <c r="A17109" t="s">
        <v>51499</v>
      </c>
      <c r="B17109" t="s">
        <v>46460</v>
      </c>
      <c r="C17109" t="s">
        <v>51500</v>
      </c>
      <c r="D17109" t="s">
        <v>51501</v>
      </c>
      <c r="E17109" t="s">
        <v>46463</v>
      </c>
      <c r="F17109" s="7">
        <v>37.72</v>
      </c>
      <c r="G17109" t="s">
        <v>46464</v>
      </c>
      <c r="H17109" t="s">
        <v>46465</v>
      </c>
      <c r="I17109" t="s">
        <v>46466</v>
      </c>
      <c r="J17109" s="7">
        <v>9.4700000000000006</v>
      </c>
      <c r="K17109" s="7">
        <v>28.25</v>
      </c>
      <c r="M17109" t="s">
        <v>36</v>
      </c>
      <c r="N17109" t="str">
        <f>IF(AND(PESQUISA!$B$3&lt;&gt;"",OR(PESQUISA!$B$4="TODAS",B17109=PESQUISA!$B$4),ISNUMBER(SEARCH(PESQUISA!$B$3,D17109))),ROW()-1,"")</f>
        <v/>
      </c>
    </row>
    <row r="17110" spans="1:14" x14ac:dyDescent="0.3">
      <c r="A17110" t="s">
        <v>51502</v>
      </c>
      <c r="B17110" t="s">
        <v>46460</v>
      </c>
      <c r="C17110" t="s">
        <v>51503</v>
      </c>
      <c r="D17110" t="s">
        <v>51504</v>
      </c>
      <c r="E17110" t="s">
        <v>46463</v>
      </c>
      <c r="F17110" s="7">
        <v>39.14</v>
      </c>
      <c r="G17110" t="s">
        <v>46464</v>
      </c>
      <c r="H17110" t="s">
        <v>46465</v>
      </c>
      <c r="I17110" t="s">
        <v>46466</v>
      </c>
      <c r="J17110" s="7">
        <v>10.89</v>
      </c>
      <c r="K17110" s="7">
        <v>28.25</v>
      </c>
      <c r="M17110" t="s">
        <v>36</v>
      </c>
      <c r="N17110" t="str">
        <f>IF(AND(PESQUISA!$B$3&lt;&gt;"",OR(PESQUISA!$B$4="TODAS",B17110=PESQUISA!$B$4),ISNUMBER(SEARCH(PESQUISA!$B$3,D17110))),ROW()-1,"")</f>
        <v/>
      </c>
    </row>
    <row r="17111" spans="1:14" x14ac:dyDescent="0.3">
      <c r="A17111" t="s">
        <v>51505</v>
      </c>
      <c r="B17111" t="s">
        <v>46460</v>
      </c>
      <c r="C17111" t="s">
        <v>51506</v>
      </c>
      <c r="D17111" t="s">
        <v>51507</v>
      </c>
      <c r="E17111" t="s">
        <v>46463</v>
      </c>
      <c r="F17111" s="7">
        <v>128.72</v>
      </c>
      <c r="G17111" t="s">
        <v>46464</v>
      </c>
      <c r="H17111" t="s">
        <v>46465</v>
      </c>
      <c r="I17111" t="s">
        <v>46466</v>
      </c>
      <c r="J17111" s="7">
        <v>86.68</v>
      </c>
      <c r="K17111" s="7">
        <v>42.04</v>
      </c>
      <c r="M17111" t="s">
        <v>36</v>
      </c>
      <c r="N17111" t="str">
        <f>IF(AND(PESQUISA!$B$3&lt;&gt;"",OR(PESQUISA!$B$4="TODAS",B17111=PESQUISA!$B$4),ISNUMBER(SEARCH(PESQUISA!$B$3,D17111))),ROW()-1,"")</f>
        <v/>
      </c>
    </row>
    <row r="17112" spans="1:14" x14ac:dyDescent="0.3">
      <c r="A17112" t="s">
        <v>51508</v>
      </c>
      <c r="B17112" t="s">
        <v>46460</v>
      </c>
      <c r="C17112" t="s">
        <v>51509</v>
      </c>
      <c r="D17112" t="s">
        <v>51510</v>
      </c>
      <c r="E17112" t="s">
        <v>46463</v>
      </c>
      <c r="F17112" s="7">
        <v>39.090000000000003</v>
      </c>
      <c r="G17112" t="s">
        <v>46464</v>
      </c>
      <c r="H17112" t="s">
        <v>46465</v>
      </c>
      <c r="I17112" t="s">
        <v>46466</v>
      </c>
      <c r="J17112" s="7">
        <v>10.84</v>
      </c>
      <c r="K17112" s="7">
        <v>28.25</v>
      </c>
      <c r="M17112" t="s">
        <v>36</v>
      </c>
      <c r="N17112" t="str">
        <f>IF(AND(PESQUISA!$B$3&lt;&gt;"",OR(PESQUISA!$B$4="TODAS",B17112=PESQUISA!$B$4),ISNUMBER(SEARCH(PESQUISA!$B$3,D17112))),ROW()-1,"")</f>
        <v/>
      </c>
    </row>
    <row r="17113" spans="1:14" x14ac:dyDescent="0.3">
      <c r="A17113" t="s">
        <v>51511</v>
      </c>
      <c r="B17113" t="s">
        <v>46460</v>
      </c>
      <c r="C17113" t="s">
        <v>51512</v>
      </c>
      <c r="D17113" t="s">
        <v>51513</v>
      </c>
      <c r="E17113" t="s">
        <v>46463</v>
      </c>
      <c r="F17113" s="7">
        <v>41</v>
      </c>
      <c r="G17113" t="s">
        <v>46464</v>
      </c>
      <c r="H17113" t="s">
        <v>46465</v>
      </c>
      <c r="I17113" t="s">
        <v>46466</v>
      </c>
      <c r="J17113" s="7">
        <v>12.75</v>
      </c>
      <c r="K17113" s="7">
        <v>28.25</v>
      </c>
      <c r="M17113" t="s">
        <v>36</v>
      </c>
      <c r="N17113" t="str">
        <f>IF(AND(PESQUISA!$B$3&lt;&gt;"",OR(PESQUISA!$B$4="TODAS",B17113=PESQUISA!$B$4),ISNUMBER(SEARCH(PESQUISA!$B$3,D17113))),ROW()-1,"")</f>
        <v/>
      </c>
    </row>
    <row r="17114" spans="1:14" x14ac:dyDescent="0.3">
      <c r="A17114" t="s">
        <v>51514</v>
      </c>
      <c r="B17114" t="s">
        <v>46460</v>
      </c>
      <c r="C17114" t="s">
        <v>51515</v>
      </c>
      <c r="D17114" t="s">
        <v>51516</v>
      </c>
      <c r="E17114" t="s">
        <v>46463</v>
      </c>
      <c r="F17114" s="7">
        <v>20.13</v>
      </c>
      <c r="G17114" t="s">
        <v>46464</v>
      </c>
      <c r="H17114" t="s">
        <v>46465</v>
      </c>
      <c r="I17114" t="s">
        <v>46466</v>
      </c>
      <c r="J17114" s="7">
        <v>7.38</v>
      </c>
      <c r="K17114" s="7">
        <v>12.75</v>
      </c>
      <c r="M17114" t="s">
        <v>36</v>
      </c>
      <c r="N17114" t="str">
        <f>IF(AND(PESQUISA!$B$3&lt;&gt;"",OR(PESQUISA!$B$4="TODAS",B17114=PESQUISA!$B$4),ISNUMBER(SEARCH(PESQUISA!$B$3,D17114))),ROW()-1,"")</f>
        <v/>
      </c>
    </row>
    <row r="17115" spans="1:14" x14ac:dyDescent="0.3">
      <c r="A17115" t="s">
        <v>51517</v>
      </c>
      <c r="B17115" t="s">
        <v>46460</v>
      </c>
      <c r="C17115" t="s">
        <v>51518</v>
      </c>
      <c r="D17115" t="s">
        <v>51519</v>
      </c>
      <c r="E17115" t="s">
        <v>46463</v>
      </c>
      <c r="F17115" s="7">
        <v>222.41</v>
      </c>
      <c r="G17115" t="s">
        <v>46464</v>
      </c>
      <c r="H17115" t="s">
        <v>46465</v>
      </c>
      <c r="I17115" t="s">
        <v>46466</v>
      </c>
      <c r="J17115" s="7">
        <v>197.25</v>
      </c>
      <c r="K17115" s="7">
        <v>25.16</v>
      </c>
      <c r="M17115" t="s">
        <v>36</v>
      </c>
      <c r="N17115" t="str">
        <f>IF(AND(PESQUISA!$B$3&lt;&gt;"",OR(PESQUISA!$B$4="TODAS",B17115=PESQUISA!$B$4),ISNUMBER(SEARCH(PESQUISA!$B$3,D17115))),ROW()-1,"")</f>
        <v/>
      </c>
    </row>
    <row r="17116" spans="1:14" x14ac:dyDescent="0.3">
      <c r="A17116" t="s">
        <v>51520</v>
      </c>
      <c r="B17116" t="s">
        <v>46460</v>
      </c>
      <c r="C17116" t="s">
        <v>51521</v>
      </c>
      <c r="D17116" t="s">
        <v>51522</v>
      </c>
      <c r="E17116" t="s">
        <v>46463</v>
      </c>
      <c r="F17116" s="7">
        <v>228.43</v>
      </c>
      <c r="G17116" t="s">
        <v>46464</v>
      </c>
      <c r="H17116" t="s">
        <v>46465</v>
      </c>
      <c r="I17116" t="s">
        <v>46466</v>
      </c>
      <c r="J17116" s="7">
        <v>203.27</v>
      </c>
      <c r="K17116" s="7">
        <v>25.16</v>
      </c>
      <c r="M17116" t="s">
        <v>36</v>
      </c>
      <c r="N17116" t="str">
        <f>IF(AND(PESQUISA!$B$3&lt;&gt;"",OR(PESQUISA!$B$4="TODAS",B17116=PESQUISA!$B$4),ISNUMBER(SEARCH(PESQUISA!$B$3,D17116))),ROW()-1,"")</f>
        <v/>
      </c>
    </row>
    <row r="17117" spans="1:14" x14ac:dyDescent="0.3">
      <c r="A17117" t="s">
        <v>51523</v>
      </c>
      <c r="B17117" t="s">
        <v>46460</v>
      </c>
      <c r="C17117" t="s">
        <v>51524</v>
      </c>
      <c r="D17117" t="s">
        <v>51525</v>
      </c>
      <c r="E17117" t="s">
        <v>46463</v>
      </c>
      <c r="F17117" s="7">
        <v>236.64</v>
      </c>
      <c r="G17117" t="s">
        <v>46464</v>
      </c>
      <c r="H17117" t="s">
        <v>46465</v>
      </c>
      <c r="I17117" t="s">
        <v>46466</v>
      </c>
      <c r="J17117" s="7">
        <v>200.83</v>
      </c>
      <c r="K17117" s="7">
        <v>35.81</v>
      </c>
      <c r="M17117" t="s">
        <v>36</v>
      </c>
      <c r="N17117" t="str">
        <f>IF(AND(PESQUISA!$B$3&lt;&gt;"",OR(PESQUISA!$B$4="TODAS",B17117=PESQUISA!$B$4),ISNUMBER(SEARCH(PESQUISA!$B$3,D17117))),ROW()-1,"")</f>
        <v/>
      </c>
    </row>
    <row r="17118" spans="1:14" x14ac:dyDescent="0.3">
      <c r="A17118" t="s">
        <v>51526</v>
      </c>
      <c r="B17118" t="s">
        <v>46460</v>
      </c>
      <c r="C17118" t="s">
        <v>51527</v>
      </c>
      <c r="D17118" t="s">
        <v>51528</v>
      </c>
      <c r="E17118" t="s">
        <v>46463</v>
      </c>
      <c r="F17118" s="7">
        <v>690.47</v>
      </c>
      <c r="G17118" t="s">
        <v>46464</v>
      </c>
      <c r="H17118" t="s">
        <v>46465</v>
      </c>
      <c r="I17118" t="s">
        <v>46466</v>
      </c>
      <c r="J17118" s="7">
        <v>654.66</v>
      </c>
      <c r="K17118" s="7">
        <v>35.81</v>
      </c>
      <c r="M17118" t="s">
        <v>36</v>
      </c>
      <c r="N17118" t="str">
        <f>IF(AND(PESQUISA!$B$3&lt;&gt;"",OR(PESQUISA!$B$4="TODAS",B17118=PESQUISA!$B$4),ISNUMBER(SEARCH(PESQUISA!$B$3,D17118))),ROW()-1,"")</f>
        <v/>
      </c>
    </row>
    <row r="17119" spans="1:14" x14ac:dyDescent="0.3">
      <c r="A17119" t="s">
        <v>51529</v>
      </c>
      <c r="B17119" t="s">
        <v>46460</v>
      </c>
      <c r="C17119" t="s">
        <v>51530</v>
      </c>
      <c r="D17119" t="s">
        <v>51531</v>
      </c>
      <c r="E17119" t="s">
        <v>46463</v>
      </c>
      <c r="F17119" s="7">
        <v>81.36</v>
      </c>
      <c r="G17119" t="s">
        <v>46464</v>
      </c>
      <c r="H17119" t="s">
        <v>46465</v>
      </c>
      <c r="I17119" t="s">
        <v>46466</v>
      </c>
      <c r="J17119" s="7">
        <v>43.14</v>
      </c>
      <c r="K17119" s="7">
        <v>38.22</v>
      </c>
      <c r="M17119" t="s">
        <v>36</v>
      </c>
      <c r="N17119" t="str">
        <f>IF(AND(PESQUISA!$B$3&lt;&gt;"",OR(PESQUISA!$B$4="TODAS",B17119=PESQUISA!$B$4),ISNUMBER(SEARCH(PESQUISA!$B$3,D17119))),ROW()-1,"")</f>
        <v/>
      </c>
    </row>
    <row r="17120" spans="1:14" x14ac:dyDescent="0.3">
      <c r="A17120" t="s">
        <v>51532</v>
      </c>
      <c r="B17120" t="s">
        <v>46460</v>
      </c>
      <c r="C17120" t="s">
        <v>51533</v>
      </c>
      <c r="D17120" t="s">
        <v>51534</v>
      </c>
      <c r="E17120" t="s">
        <v>46463</v>
      </c>
      <c r="F17120" s="7">
        <v>120.57</v>
      </c>
      <c r="G17120" t="s">
        <v>46464</v>
      </c>
      <c r="H17120" t="s">
        <v>46465</v>
      </c>
      <c r="I17120" t="s">
        <v>46466</v>
      </c>
      <c r="J17120" s="7">
        <v>90.65</v>
      </c>
      <c r="K17120" s="7">
        <v>29.92</v>
      </c>
      <c r="M17120" t="s">
        <v>36</v>
      </c>
      <c r="N17120" t="str">
        <f>IF(AND(PESQUISA!$B$3&lt;&gt;"",OR(PESQUISA!$B$4="TODAS",B17120=PESQUISA!$B$4),ISNUMBER(SEARCH(PESQUISA!$B$3,D17120))),ROW()-1,"")</f>
        <v/>
      </c>
    </row>
    <row r="17121" spans="1:14" x14ac:dyDescent="0.3">
      <c r="A17121" t="s">
        <v>51535</v>
      </c>
      <c r="B17121" t="s">
        <v>46460</v>
      </c>
      <c r="C17121" t="s">
        <v>51536</v>
      </c>
      <c r="D17121" t="s">
        <v>51537</v>
      </c>
      <c r="E17121" t="s">
        <v>46544</v>
      </c>
      <c r="F17121" s="7">
        <v>1.78</v>
      </c>
      <c r="G17121" t="s">
        <v>46464</v>
      </c>
      <c r="H17121" t="s">
        <v>46465</v>
      </c>
      <c r="I17121" t="s">
        <v>46466</v>
      </c>
      <c r="J17121" s="7">
        <v>0.24</v>
      </c>
      <c r="K17121" s="7">
        <v>1.54</v>
      </c>
      <c r="M17121" t="s">
        <v>36</v>
      </c>
      <c r="N17121" t="str">
        <f>IF(AND(PESQUISA!$B$3&lt;&gt;"",OR(PESQUISA!$B$4="TODAS",B17121=PESQUISA!$B$4),ISNUMBER(SEARCH(PESQUISA!$B$3,D17121))),ROW()-1,"")</f>
        <v/>
      </c>
    </row>
    <row r="17122" spans="1:14" x14ac:dyDescent="0.3">
      <c r="A17122" t="s">
        <v>51538</v>
      </c>
      <c r="B17122" t="s">
        <v>46460</v>
      </c>
      <c r="C17122" t="s">
        <v>51539</v>
      </c>
      <c r="D17122" t="s">
        <v>51540</v>
      </c>
      <c r="E17122" t="s">
        <v>46544</v>
      </c>
      <c r="F17122" s="7">
        <v>2.75</v>
      </c>
      <c r="G17122" t="s">
        <v>46464</v>
      </c>
      <c r="H17122" t="s">
        <v>46465</v>
      </c>
      <c r="I17122" t="s">
        <v>46466</v>
      </c>
      <c r="J17122" s="7">
        <v>1.21</v>
      </c>
      <c r="K17122" s="7">
        <v>1.54</v>
      </c>
      <c r="M17122" t="s">
        <v>36</v>
      </c>
      <c r="N17122" t="str">
        <f>IF(AND(PESQUISA!$B$3&lt;&gt;"",OR(PESQUISA!$B$4="TODAS",B17122=PESQUISA!$B$4),ISNUMBER(SEARCH(PESQUISA!$B$3,D17122))),ROW()-1,"")</f>
        <v/>
      </c>
    </row>
    <row r="17123" spans="1:14" x14ac:dyDescent="0.3">
      <c r="A17123" t="s">
        <v>51541</v>
      </c>
      <c r="B17123" t="s">
        <v>46460</v>
      </c>
      <c r="C17123" t="s">
        <v>51542</v>
      </c>
      <c r="D17123" t="s">
        <v>51543</v>
      </c>
      <c r="E17123" t="s">
        <v>46463</v>
      </c>
      <c r="F17123" s="7">
        <v>139.80000000000001</v>
      </c>
      <c r="G17123" t="s">
        <v>46464</v>
      </c>
      <c r="H17123" t="s">
        <v>46465</v>
      </c>
      <c r="I17123" t="s">
        <v>46466</v>
      </c>
      <c r="J17123" s="7">
        <v>98</v>
      </c>
      <c r="K17123" s="7">
        <v>41.8</v>
      </c>
      <c r="M17123" t="s">
        <v>36</v>
      </c>
      <c r="N17123" t="str">
        <f>IF(AND(PESQUISA!$B$3&lt;&gt;"",OR(PESQUISA!$B$4="TODAS",B17123=PESQUISA!$B$4),ISNUMBER(SEARCH(PESQUISA!$B$3,D17123))),ROW()-1,"")</f>
        <v/>
      </c>
    </row>
    <row r="17124" spans="1:14" x14ac:dyDescent="0.3">
      <c r="A17124" t="s">
        <v>51544</v>
      </c>
      <c r="B17124" t="s">
        <v>46460</v>
      </c>
      <c r="C17124" t="s">
        <v>51545</v>
      </c>
      <c r="D17124" t="s">
        <v>51546</v>
      </c>
      <c r="E17124" t="s">
        <v>46463</v>
      </c>
      <c r="F17124" s="7">
        <v>53.31</v>
      </c>
      <c r="G17124" t="s">
        <v>46464</v>
      </c>
      <c r="H17124" t="s">
        <v>46465</v>
      </c>
      <c r="I17124" t="s">
        <v>46466</v>
      </c>
      <c r="J17124" s="7">
        <v>16.739999999999998</v>
      </c>
      <c r="K17124" s="7">
        <v>36.57</v>
      </c>
      <c r="M17124" t="s">
        <v>36</v>
      </c>
      <c r="N17124" t="str">
        <f>IF(AND(PESQUISA!$B$3&lt;&gt;"",OR(PESQUISA!$B$4="TODAS",B17124=PESQUISA!$B$4),ISNUMBER(SEARCH(PESQUISA!$B$3,D17124))),ROW()-1,"")</f>
        <v/>
      </c>
    </row>
    <row r="17125" spans="1:14" x14ac:dyDescent="0.3">
      <c r="A17125" t="s">
        <v>51547</v>
      </c>
      <c r="B17125" t="s">
        <v>46460</v>
      </c>
      <c r="C17125" t="s">
        <v>51548</v>
      </c>
      <c r="D17125" t="s">
        <v>51549</v>
      </c>
      <c r="E17125" t="s">
        <v>46463</v>
      </c>
      <c r="F17125" s="7">
        <v>120.2</v>
      </c>
      <c r="G17125" t="s">
        <v>46464</v>
      </c>
      <c r="H17125" t="s">
        <v>46465</v>
      </c>
      <c r="I17125" t="s">
        <v>46466</v>
      </c>
      <c r="J17125" s="7">
        <v>78.400000000000006</v>
      </c>
      <c r="K17125" s="7">
        <v>41.8</v>
      </c>
      <c r="M17125" t="s">
        <v>36</v>
      </c>
      <c r="N17125" t="str">
        <f>IF(AND(PESQUISA!$B$3&lt;&gt;"",OR(PESQUISA!$B$4="TODAS",B17125=PESQUISA!$B$4),ISNUMBER(SEARCH(PESQUISA!$B$3,D17125))),ROW()-1,"")</f>
        <v/>
      </c>
    </row>
    <row r="17126" spans="1:14" x14ac:dyDescent="0.3">
      <c r="A17126" t="s">
        <v>51550</v>
      </c>
      <c r="B17126" t="s">
        <v>46460</v>
      </c>
      <c r="C17126" t="s">
        <v>51551</v>
      </c>
      <c r="D17126" t="s">
        <v>51552</v>
      </c>
      <c r="E17126" t="s">
        <v>46463</v>
      </c>
      <c r="F17126" s="7">
        <v>89.95</v>
      </c>
      <c r="G17126" t="s">
        <v>46464</v>
      </c>
      <c r="H17126" t="s">
        <v>46465</v>
      </c>
      <c r="I17126" t="s">
        <v>46466</v>
      </c>
      <c r="J17126" s="7">
        <v>21.46</v>
      </c>
      <c r="K17126" s="7">
        <v>68.489999999999995</v>
      </c>
      <c r="M17126" t="s">
        <v>36</v>
      </c>
      <c r="N17126" t="str">
        <f>IF(AND(PESQUISA!$B$3&lt;&gt;"",OR(PESQUISA!$B$4="TODAS",B17126=PESQUISA!$B$4),ISNUMBER(SEARCH(PESQUISA!$B$3,D17126))),ROW()-1,"")</f>
        <v/>
      </c>
    </row>
    <row r="17127" spans="1:14" x14ac:dyDescent="0.3">
      <c r="A17127" t="s">
        <v>51553</v>
      </c>
      <c r="B17127" t="s">
        <v>46460</v>
      </c>
      <c r="C17127" t="s">
        <v>51554</v>
      </c>
      <c r="D17127" t="s">
        <v>51555</v>
      </c>
      <c r="E17127" t="s">
        <v>46463</v>
      </c>
      <c r="F17127" s="7">
        <v>10.26</v>
      </c>
      <c r="G17127" t="s">
        <v>46464</v>
      </c>
      <c r="H17127" t="s">
        <v>46465</v>
      </c>
      <c r="I17127" t="s">
        <v>46466</v>
      </c>
      <c r="J17127" s="7">
        <v>3.25</v>
      </c>
      <c r="K17127" s="7">
        <v>7.01</v>
      </c>
      <c r="M17127" t="s">
        <v>36</v>
      </c>
      <c r="N17127" t="str">
        <f>IF(AND(PESQUISA!$B$3&lt;&gt;"",OR(PESQUISA!$B$4="TODAS",B17127=PESQUISA!$B$4),ISNUMBER(SEARCH(PESQUISA!$B$3,D17127))),ROW()-1,"")</f>
        <v/>
      </c>
    </row>
    <row r="17128" spans="1:14" x14ac:dyDescent="0.3">
      <c r="A17128" t="s">
        <v>51556</v>
      </c>
      <c r="B17128" t="s">
        <v>46460</v>
      </c>
      <c r="C17128" t="s">
        <v>51557</v>
      </c>
      <c r="D17128" t="s">
        <v>51558</v>
      </c>
      <c r="E17128" t="s">
        <v>46463</v>
      </c>
      <c r="F17128" s="7">
        <v>6.04</v>
      </c>
      <c r="G17128" t="s">
        <v>46464</v>
      </c>
      <c r="H17128" t="s">
        <v>46465</v>
      </c>
      <c r="I17128" t="s">
        <v>46466</v>
      </c>
      <c r="J17128" s="7">
        <v>4.33</v>
      </c>
      <c r="K17128" s="7">
        <v>1.71</v>
      </c>
      <c r="M17128" t="s">
        <v>36</v>
      </c>
      <c r="N17128" t="str">
        <f>IF(AND(PESQUISA!$B$3&lt;&gt;"",OR(PESQUISA!$B$4="TODAS",B17128=PESQUISA!$B$4),ISNUMBER(SEARCH(PESQUISA!$B$3,D17128))),ROW()-1,"")</f>
        <v/>
      </c>
    </row>
    <row r="17129" spans="1:14" x14ac:dyDescent="0.3">
      <c r="A17129" t="s">
        <v>51559</v>
      </c>
      <c r="B17129" t="s">
        <v>46460</v>
      </c>
      <c r="C17129" t="s">
        <v>51560</v>
      </c>
      <c r="D17129" t="s">
        <v>51561</v>
      </c>
      <c r="E17129" t="s">
        <v>46463</v>
      </c>
      <c r="F17129" s="7">
        <v>36.200000000000003</v>
      </c>
      <c r="G17129" t="s">
        <v>46464</v>
      </c>
      <c r="H17129" t="s">
        <v>46465</v>
      </c>
      <c r="I17129" t="s">
        <v>46466</v>
      </c>
      <c r="J17129" s="7">
        <v>10.31</v>
      </c>
      <c r="K17129" s="7">
        <v>25.89</v>
      </c>
      <c r="M17129" t="s">
        <v>36</v>
      </c>
      <c r="N17129" t="str">
        <f>IF(AND(PESQUISA!$B$3&lt;&gt;"",OR(PESQUISA!$B$4="TODAS",B17129=PESQUISA!$B$4),ISNUMBER(SEARCH(PESQUISA!$B$3,D17129))),ROW()-1,"")</f>
        <v/>
      </c>
    </row>
    <row r="17130" spans="1:14" x14ac:dyDescent="0.3">
      <c r="A17130" t="s">
        <v>51562</v>
      </c>
      <c r="B17130" t="s">
        <v>46460</v>
      </c>
      <c r="C17130" t="s">
        <v>51563</v>
      </c>
      <c r="D17130" t="s">
        <v>51564</v>
      </c>
      <c r="E17130" t="s">
        <v>46463</v>
      </c>
      <c r="F17130" s="7">
        <v>32.78</v>
      </c>
      <c r="G17130" t="s">
        <v>46464</v>
      </c>
      <c r="H17130" t="s">
        <v>46465</v>
      </c>
      <c r="I17130" t="s">
        <v>46466</v>
      </c>
      <c r="J17130" s="7">
        <v>2.72</v>
      </c>
      <c r="K17130" s="7">
        <v>30.06</v>
      </c>
      <c r="M17130" t="s">
        <v>36</v>
      </c>
      <c r="N17130" t="str">
        <f>IF(AND(PESQUISA!$B$3&lt;&gt;"",OR(PESQUISA!$B$4="TODAS",B17130=PESQUISA!$B$4),ISNUMBER(SEARCH(PESQUISA!$B$3,D17130))),ROW()-1,"")</f>
        <v/>
      </c>
    </row>
    <row r="17131" spans="1:14" x14ac:dyDescent="0.3">
      <c r="A17131" t="s">
        <v>51565</v>
      </c>
      <c r="B17131" t="s">
        <v>46460</v>
      </c>
      <c r="C17131" t="s">
        <v>51566</v>
      </c>
      <c r="D17131" t="s">
        <v>51567</v>
      </c>
      <c r="E17131" t="s">
        <v>46463</v>
      </c>
      <c r="F17131" s="7">
        <v>47.13</v>
      </c>
      <c r="G17131" t="s">
        <v>46464</v>
      </c>
      <c r="H17131" t="s">
        <v>46465</v>
      </c>
      <c r="I17131" t="s">
        <v>46466</v>
      </c>
      <c r="J17131" s="7">
        <v>12.89</v>
      </c>
      <c r="K17131" s="7">
        <v>34.24</v>
      </c>
      <c r="M17131" t="s">
        <v>36</v>
      </c>
      <c r="N17131" t="str">
        <f>IF(AND(PESQUISA!$B$3&lt;&gt;"",OR(PESQUISA!$B$4="TODAS",B17131=PESQUISA!$B$4),ISNUMBER(SEARCH(PESQUISA!$B$3,D17131))),ROW()-1,"")</f>
        <v/>
      </c>
    </row>
    <row r="17132" spans="1:14" x14ac:dyDescent="0.3">
      <c r="A17132" t="s">
        <v>51568</v>
      </c>
      <c r="B17132" t="s">
        <v>46460</v>
      </c>
      <c r="C17132" t="s">
        <v>51569</v>
      </c>
      <c r="D17132" t="s">
        <v>51570</v>
      </c>
      <c r="E17132" t="s">
        <v>46463</v>
      </c>
      <c r="F17132" s="7">
        <v>68.239999999999995</v>
      </c>
      <c r="G17132" t="s">
        <v>46464</v>
      </c>
      <c r="H17132" t="s">
        <v>46465</v>
      </c>
      <c r="I17132" t="s">
        <v>46466</v>
      </c>
      <c r="J17132" s="7">
        <v>53.95</v>
      </c>
      <c r="K17132" s="7">
        <v>14.29</v>
      </c>
      <c r="M17132" t="s">
        <v>36</v>
      </c>
      <c r="N17132" t="str">
        <f>IF(AND(PESQUISA!$B$3&lt;&gt;"",OR(PESQUISA!$B$4="TODAS",B17132=PESQUISA!$B$4),ISNUMBER(SEARCH(PESQUISA!$B$3,D17132))),ROW()-1,"")</f>
        <v/>
      </c>
    </row>
    <row r="17133" spans="1:14" x14ac:dyDescent="0.3">
      <c r="A17133" t="s">
        <v>51571</v>
      </c>
      <c r="B17133" t="s">
        <v>46460</v>
      </c>
      <c r="C17133" t="s">
        <v>51572</v>
      </c>
      <c r="D17133" t="s">
        <v>51573</v>
      </c>
      <c r="E17133" t="s">
        <v>46463</v>
      </c>
      <c r="F17133" s="7">
        <v>42.13</v>
      </c>
      <c r="G17133" t="s">
        <v>46464</v>
      </c>
      <c r="H17133" t="s">
        <v>46465</v>
      </c>
      <c r="I17133" t="s">
        <v>46466</v>
      </c>
      <c r="J17133" s="7">
        <v>27.84</v>
      </c>
      <c r="K17133" s="7">
        <v>14.29</v>
      </c>
      <c r="M17133" t="s">
        <v>36</v>
      </c>
      <c r="N17133" t="str">
        <f>IF(AND(PESQUISA!$B$3&lt;&gt;"",OR(PESQUISA!$B$4="TODAS",B17133=PESQUISA!$B$4),ISNUMBER(SEARCH(PESQUISA!$B$3,D17133))),ROW()-1,"")</f>
        <v/>
      </c>
    </row>
    <row r="17134" spans="1:14" x14ac:dyDescent="0.3">
      <c r="A17134" t="s">
        <v>51574</v>
      </c>
      <c r="B17134" t="s">
        <v>46460</v>
      </c>
      <c r="C17134" t="s">
        <v>51575</v>
      </c>
      <c r="D17134" t="s">
        <v>51576</v>
      </c>
      <c r="E17134" t="s">
        <v>46463</v>
      </c>
      <c r="F17134" s="7">
        <v>69.27</v>
      </c>
      <c r="G17134" t="s">
        <v>46464</v>
      </c>
      <c r="H17134" t="s">
        <v>46465</v>
      </c>
      <c r="I17134" t="s">
        <v>46466</v>
      </c>
      <c r="J17134" s="7">
        <v>50.31</v>
      </c>
      <c r="K17134" s="7">
        <v>18.96</v>
      </c>
      <c r="M17134" t="s">
        <v>36</v>
      </c>
      <c r="N17134" t="str">
        <f>IF(AND(PESQUISA!$B$3&lt;&gt;"",OR(PESQUISA!$B$4="TODAS",B17134=PESQUISA!$B$4),ISNUMBER(SEARCH(PESQUISA!$B$3,D17134))),ROW()-1,"")</f>
        <v/>
      </c>
    </row>
    <row r="17135" spans="1:14" x14ac:dyDescent="0.3">
      <c r="A17135" t="s">
        <v>51577</v>
      </c>
      <c r="B17135" t="s">
        <v>46460</v>
      </c>
      <c r="C17135" t="s">
        <v>51578</v>
      </c>
      <c r="D17135" t="s">
        <v>51579</v>
      </c>
      <c r="E17135" t="s">
        <v>46463</v>
      </c>
      <c r="F17135" s="7">
        <v>80.77</v>
      </c>
      <c r="G17135" t="s">
        <v>46464</v>
      </c>
      <c r="H17135" t="s">
        <v>46465</v>
      </c>
      <c r="I17135" t="s">
        <v>46466</v>
      </c>
      <c r="J17135" s="7">
        <v>61.81</v>
      </c>
      <c r="K17135" s="7">
        <v>18.96</v>
      </c>
      <c r="M17135" t="s">
        <v>36</v>
      </c>
      <c r="N17135" t="str">
        <f>IF(AND(PESQUISA!$B$3&lt;&gt;"",OR(PESQUISA!$B$4="TODAS",B17135=PESQUISA!$B$4),ISNUMBER(SEARCH(PESQUISA!$B$3,D17135))),ROW()-1,"")</f>
        <v/>
      </c>
    </row>
    <row r="17136" spans="1:14" x14ac:dyDescent="0.3">
      <c r="A17136" t="s">
        <v>51580</v>
      </c>
      <c r="B17136" t="s">
        <v>46460</v>
      </c>
      <c r="C17136" t="s">
        <v>51581</v>
      </c>
      <c r="D17136" t="s">
        <v>51582</v>
      </c>
      <c r="E17136" t="s">
        <v>46463</v>
      </c>
      <c r="F17136" s="7">
        <v>45.37</v>
      </c>
      <c r="G17136" t="s">
        <v>46464</v>
      </c>
      <c r="H17136" t="s">
        <v>46465</v>
      </c>
      <c r="I17136" t="s">
        <v>46466</v>
      </c>
      <c r="J17136" s="7">
        <v>19.16</v>
      </c>
      <c r="K17136" s="7">
        <v>26.21</v>
      </c>
      <c r="M17136" t="s">
        <v>36</v>
      </c>
      <c r="N17136" t="str">
        <f>IF(AND(PESQUISA!$B$3&lt;&gt;"",OR(PESQUISA!$B$4="TODAS",B17136=PESQUISA!$B$4),ISNUMBER(SEARCH(PESQUISA!$B$3,D17136))),ROW()-1,"")</f>
        <v/>
      </c>
    </row>
    <row r="17137" spans="1:14" x14ac:dyDescent="0.3">
      <c r="A17137" t="s">
        <v>51583</v>
      </c>
      <c r="B17137" t="s">
        <v>46460</v>
      </c>
      <c r="C17137" t="s">
        <v>51584</v>
      </c>
      <c r="D17137" t="s">
        <v>51585</v>
      </c>
      <c r="E17137" t="s">
        <v>46544</v>
      </c>
      <c r="F17137" s="7">
        <v>12</v>
      </c>
      <c r="G17137" t="s">
        <v>46464</v>
      </c>
      <c r="H17137" t="s">
        <v>46465</v>
      </c>
      <c r="I17137" t="s">
        <v>46466</v>
      </c>
      <c r="J17137" s="7">
        <v>12</v>
      </c>
      <c r="K17137" s="7">
        <v>0</v>
      </c>
      <c r="M17137" t="s">
        <v>36</v>
      </c>
      <c r="N17137" t="str">
        <f>IF(AND(PESQUISA!$B$3&lt;&gt;"",OR(PESQUISA!$B$4="TODAS",B17137=PESQUISA!$B$4),ISNUMBER(SEARCH(PESQUISA!$B$3,D17137))),ROW()-1,"")</f>
        <v/>
      </c>
    </row>
    <row r="17138" spans="1:14" x14ac:dyDescent="0.3">
      <c r="A17138" t="s">
        <v>51586</v>
      </c>
      <c r="B17138" t="s">
        <v>46460</v>
      </c>
      <c r="C17138" t="s">
        <v>51587</v>
      </c>
      <c r="D17138" t="s">
        <v>51588</v>
      </c>
      <c r="E17138" t="s">
        <v>46544</v>
      </c>
      <c r="F17138" s="7">
        <v>22</v>
      </c>
      <c r="G17138" t="s">
        <v>46464</v>
      </c>
      <c r="H17138" t="s">
        <v>46465</v>
      </c>
      <c r="I17138" t="s">
        <v>46466</v>
      </c>
      <c r="J17138" s="7">
        <v>22</v>
      </c>
      <c r="K17138" s="7">
        <v>0</v>
      </c>
      <c r="M17138" t="s">
        <v>36</v>
      </c>
      <c r="N17138" t="str">
        <f>IF(AND(PESQUISA!$B$3&lt;&gt;"",OR(PESQUISA!$B$4="TODAS",B17138=PESQUISA!$B$4),ISNUMBER(SEARCH(PESQUISA!$B$3,D17138))),ROW()-1,"")</f>
        <v/>
      </c>
    </row>
    <row r="17139" spans="1:14" x14ac:dyDescent="0.3">
      <c r="A17139" t="s">
        <v>51589</v>
      </c>
      <c r="B17139" t="s">
        <v>46460</v>
      </c>
      <c r="C17139" t="s">
        <v>51590</v>
      </c>
      <c r="D17139" t="s">
        <v>51591</v>
      </c>
      <c r="E17139" t="s">
        <v>46463</v>
      </c>
      <c r="F17139" s="7">
        <v>25.87</v>
      </c>
      <c r="G17139" t="s">
        <v>46464</v>
      </c>
      <c r="H17139" t="s">
        <v>46465</v>
      </c>
      <c r="I17139" t="s">
        <v>46466</v>
      </c>
      <c r="J17139" s="7">
        <v>6.12</v>
      </c>
      <c r="K17139" s="7">
        <v>19.75</v>
      </c>
      <c r="M17139" t="s">
        <v>36</v>
      </c>
      <c r="N17139" t="str">
        <f>IF(AND(PESQUISA!$B$3&lt;&gt;"",OR(PESQUISA!$B$4="TODAS",B17139=PESQUISA!$B$4),ISNUMBER(SEARCH(PESQUISA!$B$3,D17139))),ROW()-1,"")</f>
        <v/>
      </c>
    </row>
    <row r="17140" spans="1:14" x14ac:dyDescent="0.3">
      <c r="A17140" t="s">
        <v>51592</v>
      </c>
      <c r="B17140" t="s">
        <v>46460</v>
      </c>
      <c r="C17140" t="s">
        <v>51593</v>
      </c>
      <c r="D17140" t="s">
        <v>51594</v>
      </c>
      <c r="E17140" t="s">
        <v>46463</v>
      </c>
      <c r="F17140" s="7">
        <v>309.79000000000002</v>
      </c>
      <c r="G17140" t="s">
        <v>46464</v>
      </c>
      <c r="H17140" t="s">
        <v>46465</v>
      </c>
      <c r="I17140" t="s">
        <v>46466</v>
      </c>
      <c r="J17140" s="7">
        <v>255.82</v>
      </c>
      <c r="K17140" s="7">
        <v>53.97</v>
      </c>
      <c r="M17140" t="s">
        <v>36</v>
      </c>
      <c r="N17140" t="str">
        <f>IF(AND(PESQUISA!$B$3&lt;&gt;"",OR(PESQUISA!$B$4="TODAS",B17140=PESQUISA!$B$4),ISNUMBER(SEARCH(PESQUISA!$B$3,D17140))),ROW()-1,"")</f>
        <v/>
      </c>
    </row>
    <row r="17141" spans="1:14" x14ac:dyDescent="0.3">
      <c r="A17141" t="s">
        <v>51595</v>
      </c>
      <c r="B17141" t="s">
        <v>46460</v>
      </c>
      <c r="C17141" t="s">
        <v>51596</v>
      </c>
      <c r="D17141" t="s">
        <v>51597</v>
      </c>
      <c r="E17141" t="s">
        <v>46544</v>
      </c>
      <c r="F17141" s="7">
        <v>9.92</v>
      </c>
      <c r="G17141" t="s">
        <v>46464</v>
      </c>
      <c r="H17141" t="s">
        <v>46465</v>
      </c>
      <c r="I17141" t="s">
        <v>46466</v>
      </c>
      <c r="J17141" s="7">
        <v>7.72</v>
      </c>
      <c r="K17141" s="7">
        <v>2.2000000000000002</v>
      </c>
      <c r="M17141" t="s">
        <v>36</v>
      </c>
      <c r="N17141" t="str">
        <f>IF(AND(PESQUISA!$B$3&lt;&gt;"",OR(PESQUISA!$B$4="TODAS",B17141=PESQUISA!$B$4),ISNUMBER(SEARCH(PESQUISA!$B$3,D17141))),ROW()-1,"")</f>
        <v/>
      </c>
    </row>
    <row r="17142" spans="1:14" x14ac:dyDescent="0.3">
      <c r="A17142" t="s">
        <v>51598</v>
      </c>
      <c r="B17142" t="s">
        <v>46460</v>
      </c>
      <c r="C17142" t="s">
        <v>51599</v>
      </c>
      <c r="D17142" t="s">
        <v>51600</v>
      </c>
      <c r="E17142" t="s">
        <v>46463</v>
      </c>
      <c r="F17142" s="7">
        <v>37.07</v>
      </c>
      <c r="G17142" t="s">
        <v>46464</v>
      </c>
      <c r="H17142" t="s">
        <v>46465</v>
      </c>
      <c r="I17142" t="s">
        <v>46466</v>
      </c>
      <c r="J17142" s="7">
        <v>21.59</v>
      </c>
      <c r="K17142" s="7">
        <v>15.48</v>
      </c>
      <c r="M17142" t="s">
        <v>36</v>
      </c>
      <c r="N17142" t="str">
        <f>IF(AND(PESQUISA!$B$3&lt;&gt;"",OR(PESQUISA!$B$4="TODAS",B17142=PESQUISA!$B$4),ISNUMBER(SEARCH(PESQUISA!$B$3,D17142))),ROW()-1,"")</f>
        <v/>
      </c>
    </row>
    <row r="17143" spans="1:14" x14ac:dyDescent="0.3">
      <c r="A17143" t="s">
        <v>51601</v>
      </c>
      <c r="B17143" t="s">
        <v>46460</v>
      </c>
      <c r="C17143" t="s">
        <v>51602</v>
      </c>
      <c r="D17143" t="s">
        <v>51603</v>
      </c>
      <c r="E17143" t="s">
        <v>46463</v>
      </c>
      <c r="F17143" s="7">
        <v>27.5</v>
      </c>
      <c r="G17143" t="s">
        <v>46464</v>
      </c>
      <c r="H17143" t="s">
        <v>46465</v>
      </c>
      <c r="I17143" t="s">
        <v>46466</v>
      </c>
      <c r="J17143" s="7">
        <v>12.54</v>
      </c>
      <c r="K17143" s="7">
        <v>14.96</v>
      </c>
      <c r="M17143" t="s">
        <v>36</v>
      </c>
      <c r="N17143" t="str">
        <f>IF(AND(PESQUISA!$B$3&lt;&gt;"",OR(PESQUISA!$B$4="TODAS",B17143=PESQUISA!$B$4),ISNUMBER(SEARCH(PESQUISA!$B$3,D17143))),ROW()-1,"")</f>
        <v/>
      </c>
    </row>
    <row r="17144" spans="1:14" x14ac:dyDescent="0.3">
      <c r="A17144" t="s">
        <v>51604</v>
      </c>
      <c r="B17144" t="s">
        <v>46460</v>
      </c>
      <c r="C17144" t="s">
        <v>51605</v>
      </c>
      <c r="D17144" t="s">
        <v>51606</v>
      </c>
      <c r="E17144" t="s">
        <v>46463</v>
      </c>
      <c r="F17144" s="7">
        <v>48.66</v>
      </c>
      <c r="G17144" t="s">
        <v>46464</v>
      </c>
      <c r="H17144" t="s">
        <v>46465</v>
      </c>
      <c r="I17144" t="s">
        <v>46466</v>
      </c>
      <c r="J17144" s="7">
        <v>28.31</v>
      </c>
      <c r="K17144" s="7">
        <v>20.350000000000001</v>
      </c>
      <c r="M17144" t="s">
        <v>36</v>
      </c>
      <c r="N17144" t="str">
        <f>IF(AND(PESQUISA!$B$3&lt;&gt;"",OR(PESQUISA!$B$4="TODAS",B17144=PESQUISA!$B$4),ISNUMBER(SEARCH(PESQUISA!$B$3,D17144))),ROW()-1,"")</f>
        <v/>
      </c>
    </row>
    <row r="17145" spans="1:14" x14ac:dyDescent="0.3">
      <c r="A17145" t="s">
        <v>51607</v>
      </c>
      <c r="B17145" t="s">
        <v>46460</v>
      </c>
      <c r="C17145" t="s">
        <v>51608</v>
      </c>
      <c r="D17145" t="s">
        <v>51609</v>
      </c>
      <c r="E17145" t="s">
        <v>46463</v>
      </c>
      <c r="F17145" s="7">
        <v>50.08</v>
      </c>
      <c r="G17145" t="s">
        <v>46464</v>
      </c>
      <c r="H17145" t="s">
        <v>46465</v>
      </c>
      <c r="I17145" t="s">
        <v>46466</v>
      </c>
      <c r="J17145" s="7">
        <v>35.42</v>
      </c>
      <c r="K17145" s="7">
        <v>14.66</v>
      </c>
      <c r="M17145" t="s">
        <v>36</v>
      </c>
      <c r="N17145" t="str">
        <f>IF(AND(PESQUISA!$B$3&lt;&gt;"",OR(PESQUISA!$B$4="TODAS",B17145=PESQUISA!$B$4),ISNUMBER(SEARCH(PESQUISA!$B$3,D17145))),ROW()-1,"")</f>
        <v/>
      </c>
    </row>
    <row r="17146" spans="1:14" x14ac:dyDescent="0.3">
      <c r="A17146" t="s">
        <v>51610</v>
      </c>
      <c r="B17146" t="s">
        <v>46460</v>
      </c>
      <c r="C17146" t="s">
        <v>51611</v>
      </c>
      <c r="D17146" t="s">
        <v>51612</v>
      </c>
      <c r="E17146" t="s">
        <v>46463</v>
      </c>
      <c r="F17146" s="7">
        <v>63.39</v>
      </c>
      <c r="G17146" t="s">
        <v>46464</v>
      </c>
      <c r="H17146" t="s">
        <v>46465</v>
      </c>
      <c r="I17146" t="s">
        <v>46466</v>
      </c>
      <c r="J17146" s="7">
        <v>38.31</v>
      </c>
      <c r="K17146" s="7">
        <v>25.08</v>
      </c>
      <c r="M17146" t="s">
        <v>36</v>
      </c>
      <c r="N17146" t="str">
        <f>IF(AND(PESQUISA!$B$3&lt;&gt;"",OR(PESQUISA!$B$4="TODAS",B17146=PESQUISA!$B$4),ISNUMBER(SEARCH(PESQUISA!$B$3,D17146))),ROW()-1,"")</f>
        <v/>
      </c>
    </row>
    <row r="17147" spans="1:14" x14ac:dyDescent="0.3">
      <c r="A17147" t="s">
        <v>51613</v>
      </c>
      <c r="B17147" t="s">
        <v>46460</v>
      </c>
      <c r="C17147" t="s">
        <v>51614</v>
      </c>
      <c r="D17147" t="s">
        <v>51615</v>
      </c>
      <c r="E17147" t="s">
        <v>46463</v>
      </c>
      <c r="F17147" s="7">
        <v>65.349999999999994</v>
      </c>
      <c r="G17147" t="s">
        <v>46464</v>
      </c>
      <c r="H17147" t="s">
        <v>46465</v>
      </c>
      <c r="I17147" t="s">
        <v>46466</v>
      </c>
      <c r="J17147" s="7">
        <v>48.23</v>
      </c>
      <c r="K17147" s="7">
        <v>17.12</v>
      </c>
      <c r="M17147" t="s">
        <v>36</v>
      </c>
      <c r="N17147" t="str">
        <f>IF(AND(PESQUISA!$B$3&lt;&gt;"",OR(PESQUISA!$B$4="TODAS",B17147=PESQUISA!$B$4),ISNUMBER(SEARCH(PESQUISA!$B$3,D17147))),ROW()-1,"")</f>
        <v/>
      </c>
    </row>
    <row r="17148" spans="1:14" x14ac:dyDescent="0.3">
      <c r="A17148" t="s">
        <v>51616</v>
      </c>
      <c r="B17148" t="s">
        <v>46460</v>
      </c>
      <c r="C17148" t="s">
        <v>51617</v>
      </c>
      <c r="D17148" t="s">
        <v>51618</v>
      </c>
      <c r="E17148" t="s">
        <v>46463</v>
      </c>
      <c r="F17148" s="7">
        <v>112.62</v>
      </c>
      <c r="G17148" t="s">
        <v>46464</v>
      </c>
      <c r="H17148" t="s">
        <v>46465</v>
      </c>
      <c r="I17148" t="s">
        <v>46466</v>
      </c>
      <c r="J17148" s="7">
        <v>52.43</v>
      </c>
      <c r="K17148" s="7">
        <v>60.19</v>
      </c>
      <c r="M17148" t="s">
        <v>36</v>
      </c>
      <c r="N17148" t="str">
        <f>IF(AND(PESQUISA!$B$3&lt;&gt;"",OR(PESQUISA!$B$4="TODAS",B17148=PESQUISA!$B$4),ISNUMBER(SEARCH(PESQUISA!$B$3,D17148))),ROW()-1,"")</f>
        <v/>
      </c>
    </row>
    <row r="17149" spans="1:14" x14ac:dyDescent="0.3">
      <c r="A17149" t="s">
        <v>51619</v>
      </c>
      <c r="B17149" t="s">
        <v>46460</v>
      </c>
      <c r="C17149" t="s">
        <v>51620</v>
      </c>
      <c r="D17149" t="s">
        <v>51621</v>
      </c>
      <c r="E17149" t="s">
        <v>46463</v>
      </c>
      <c r="F17149" s="7">
        <v>46.64</v>
      </c>
      <c r="G17149" t="s">
        <v>46464</v>
      </c>
      <c r="H17149" t="s">
        <v>46465</v>
      </c>
      <c r="I17149" t="s">
        <v>46466</v>
      </c>
      <c r="J17149" s="7">
        <v>29.88</v>
      </c>
      <c r="K17149" s="7">
        <v>16.760000000000002</v>
      </c>
      <c r="M17149" t="s">
        <v>36</v>
      </c>
      <c r="N17149" t="str">
        <f>IF(AND(PESQUISA!$B$3&lt;&gt;"",OR(PESQUISA!$B$4="TODAS",B17149=PESQUISA!$B$4),ISNUMBER(SEARCH(PESQUISA!$B$3,D17149))),ROW()-1,"")</f>
        <v/>
      </c>
    </row>
    <row r="17150" spans="1:14" x14ac:dyDescent="0.3">
      <c r="A17150" t="s">
        <v>51622</v>
      </c>
      <c r="B17150" t="s">
        <v>46460</v>
      </c>
      <c r="C17150" t="s">
        <v>51623</v>
      </c>
      <c r="D17150" t="s">
        <v>51624</v>
      </c>
      <c r="E17150" t="s">
        <v>46463</v>
      </c>
      <c r="F17150" s="7">
        <v>44.05</v>
      </c>
      <c r="G17150" t="s">
        <v>46464</v>
      </c>
      <c r="H17150" t="s">
        <v>46465</v>
      </c>
      <c r="I17150" t="s">
        <v>46466</v>
      </c>
      <c r="J17150" s="7">
        <v>24.48</v>
      </c>
      <c r="K17150" s="7">
        <v>19.57</v>
      </c>
      <c r="M17150" t="s">
        <v>36</v>
      </c>
      <c r="N17150" t="str">
        <f>IF(AND(PESQUISA!$B$3&lt;&gt;"",OR(PESQUISA!$B$4="TODAS",B17150=PESQUISA!$B$4),ISNUMBER(SEARCH(PESQUISA!$B$3,D17150))),ROW()-1,"")</f>
        <v/>
      </c>
    </row>
    <row r="17151" spans="1:14" x14ac:dyDescent="0.3">
      <c r="A17151" t="s">
        <v>51625</v>
      </c>
      <c r="B17151" t="s">
        <v>46460</v>
      </c>
      <c r="C17151" t="s">
        <v>51626</v>
      </c>
      <c r="D17151" t="s">
        <v>51627</v>
      </c>
      <c r="E17151" t="s">
        <v>46463</v>
      </c>
      <c r="F17151" s="7">
        <v>317.39</v>
      </c>
      <c r="G17151" t="s">
        <v>46464</v>
      </c>
      <c r="H17151" t="s">
        <v>46465</v>
      </c>
      <c r="I17151" t="s">
        <v>46466</v>
      </c>
      <c r="J17151" s="7">
        <v>203.4</v>
      </c>
      <c r="K17151" s="7">
        <v>113.99</v>
      </c>
      <c r="M17151" t="s">
        <v>36</v>
      </c>
      <c r="N17151" t="str">
        <f>IF(AND(PESQUISA!$B$3&lt;&gt;"",OR(PESQUISA!$B$4="TODAS",B17151=PESQUISA!$B$4),ISNUMBER(SEARCH(PESQUISA!$B$3,D17151))),ROW()-1,"")</f>
        <v/>
      </c>
    </row>
    <row r="17152" spans="1:14" x14ac:dyDescent="0.3">
      <c r="A17152" t="s">
        <v>51628</v>
      </c>
      <c r="B17152" t="s">
        <v>46460</v>
      </c>
      <c r="C17152" t="s">
        <v>51629</v>
      </c>
      <c r="D17152" t="s">
        <v>51630</v>
      </c>
      <c r="E17152" t="s">
        <v>46463</v>
      </c>
      <c r="F17152" s="7">
        <v>61.31</v>
      </c>
      <c r="G17152" t="s">
        <v>46464</v>
      </c>
      <c r="H17152" t="s">
        <v>46465</v>
      </c>
      <c r="I17152" t="s">
        <v>46466</v>
      </c>
      <c r="J17152" s="7">
        <v>32.659999999999997</v>
      </c>
      <c r="K17152" s="7">
        <v>28.65</v>
      </c>
      <c r="M17152" t="s">
        <v>36</v>
      </c>
      <c r="N17152" t="str">
        <f>IF(AND(PESQUISA!$B$3&lt;&gt;"",OR(PESQUISA!$B$4="TODAS",B17152=PESQUISA!$B$4),ISNUMBER(SEARCH(PESQUISA!$B$3,D17152))),ROW()-1,"")</f>
        <v/>
      </c>
    </row>
    <row r="17153" spans="1:14" x14ac:dyDescent="0.3">
      <c r="A17153" t="s">
        <v>51631</v>
      </c>
      <c r="B17153" t="s">
        <v>46460</v>
      </c>
      <c r="C17153" t="s">
        <v>51632</v>
      </c>
      <c r="D17153" t="s">
        <v>51633</v>
      </c>
      <c r="E17153" t="s">
        <v>46463</v>
      </c>
      <c r="F17153" s="7">
        <v>46.95</v>
      </c>
      <c r="G17153" t="s">
        <v>46464</v>
      </c>
      <c r="H17153" t="s">
        <v>46465</v>
      </c>
      <c r="I17153" t="s">
        <v>46466</v>
      </c>
      <c r="J17153" s="7">
        <v>19.82</v>
      </c>
      <c r="K17153" s="7">
        <v>27.13</v>
      </c>
      <c r="M17153" t="s">
        <v>36</v>
      </c>
      <c r="N17153" t="str">
        <f>IF(AND(PESQUISA!$B$3&lt;&gt;"",OR(PESQUISA!$B$4="TODAS",B17153=PESQUISA!$B$4),ISNUMBER(SEARCH(PESQUISA!$B$3,D17153))),ROW()-1,"")</f>
        <v/>
      </c>
    </row>
    <row r="17154" spans="1:14" x14ac:dyDescent="0.3">
      <c r="A17154" t="s">
        <v>51634</v>
      </c>
      <c r="B17154" t="s">
        <v>46460</v>
      </c>
      <c r="C17154" t="s">
        <v>51635</v>
      </c>
      <c r="D17154" t="s">
        <v>51636</v>
      </c>
      <c r="E17154" t="s">
        <v>46519</v>
      </c>
      <c r="F17154" s="7">
        <v>289.92</v>
      </c>
      <c r="G17154" t="s">
        <v>46464</v>
      </c>
      <c r="H17154" t="s">
        <v>46465</v>
      </c>
      <c r="I17154" t="s">
        <v>46466</v>
      </c>
      <c r="J17154" s="7">
        <v>249.4</v>
      </c>
      <c r="K17154" s="7">
        <v>40.520000000000003</v>
      </c>
      <c r="M17154" t="s">
        <v>36</v>
      </c>
      <c r="N17154" t="str">
        <f>IF(AND(PESQUISA!$B$3&lt;&gt;"",OR(PESQUISA!$B$4="TODAS",B17154=PESQUISA!$B$4),ISNUMBER(SEARCH(PESQUISA!$B$3,D17154))),ROW()-1,"")</f>
        <v/>
      </c>
    </row>
    <row r="17155" spans="1:14" x14ac:dyDescent="0.3">
      <c r="A17155" t="s">
        <v>51637</v>
      </c>
      <c r="B17155" t="s">
        <v>46460</v>
      </c>
      <c r="C17155" t="s">
        <v>51638</v>
      </c>
      <c r="D17155" t="s">
        <v>51639</v>
      </c>
      <c r="E17155" t="s">
        <v>46463</v>
      </c>
      <c r="F17155" s="7">
        <v>88.04</v>
      </c>
      <c r="G17155" t="s">
        <v>46464</v>
      </c>
      <c r="H17155" t="s">
        <v>46465</v>
      </c>
      <c r="I17155" t="s">
        <v>46466</v>
      </c>
      <c r="J17155" s="7">
        <v>50.42</v>
      </c>
      <c r="K17155" s="7">
        <v>37.619999999999997</v>
      </c>
      <c r="M17155" t="s">
        <v>36</v>
      </c>
      <c r="N17155" t="str">
        <f>IF(AND(PESQUISA!$B$3&lt;&gt;"",OR(PESQUISA!$B$4="TODAS",B17155=PESQUISA!$B$4),ISNUMBER(SEARCH(PESQUISA!$B$3,D17155))),ROW()-1,"")</f>
        <v/>
      </c>
    </row>
    <row r="17156" spans="1:14" x14ac:dyDescent="0.3">
      <c r="A17156" t="s">
        <v>51640</v>
      </c>
      <c r="B17156" t="s">
        <v>46460</v>
      </c>
      <c r="C17156" t="s">
        <v>51641</v>
      </c>
      <c r="D17156" t="s">
        <v>51642</v>
      </c>
      <c r="E17156" t="s">
        <v>46463</v>
      </c>
      <c r="F17156" s="7">
        <v>75.510000000000005</v>
      </c>
      <c r="G17156" t="s">
        <v>46464</v>
      </c>
      <c r="H17156" t="s">
        <v>46465</v>
      </c>
      <c r="I17156" t="s">
        <v>46466</v>
      </c>
      <c r="J17156" s="7">
        <v>37.89</v>
      </c>
      <c r="K17156" s="7">
        <v>37.619999999999997</v>
      </c>
      <c r="M17156" t="s">
        <v>36</v>
      </c>
      <c r="N17156" t="str">
        <f>IF(AND(PESQUISA!$B$3&lt;&gt;"",OR(PESQUISA!$B$4="TODAS",B17156=PESQUISA!$B$4),ISNUMBER(SEARCH(PESQUISA!$B$3,D17156))),ROW()-1,"")</f>
        <v/>
      </c>
    </row>
    <row r="17157" spans="1:14" x14ac:dyDescent="0.3">
      <c r="A17157" t="s">
        <v>51643</v>
      </c>
      <c r="B17157" t="s">
        <v>46460</v>
      </c>
      <c r="C17157" t="s">
        <v>51644</v>
      </c>
      <c r="D17157" t="s">
        <v>51645</v>
      </c>
      <c r="E17157" t="s">
        <v>60</v>
      </c>
      <c r="F17157" s="7">
        <v>10.84</v>
      </c>
      <c r="G17157" t="s">
        <v>46464</v>
      </c>
      <c r="H17157" t="s">
        <v>46465</v>
      </c>
      <c r="I17157" t="s">
        <v>46466</v>
      </c>
      <c r="J17157" s="7">
        <v>3.16</v>
      </c>
      <c r="K17157" s="7">
        <v>7.68</v>
      </c>
      <c r="M17157" t="s">
        <v>36</v>
      </c>
      <c r="N17157" t="str">
        <f>IF(AND(PESQUISA!$B$3&lt;&gt;"",OR(PESQUISA!$B$4="TODAS",B17157=PESQUISA!$B$4),ISNUMBER(SEARCH(PESQUISA!$B$3,D17157))),ROW()-1,"")</f>
        <v/>
      </c>
    </row>
    <row r="17158" spans="1:14" x14ac:dyDescent="0.3">
      <c r="A17158" t="s">
        <v>51646</v>
      </c>
      <c r="B17158" t="s">
        <v>46460</v>
      </c>
      <c r="C17158" t="s">
        <v>51647</v>
      </c>
      <c r="D17158" t="s">
        <v>51648</v>
      </c>
      <c r="E17158" t="s">
        <v>46463</v>
      </c>
      <c r="F17158" s="7">
        <v>30.98</v>
      </c>
      <c r="G17158" t="s">
        <v>46464</v>
      </c>
      <c r="H17158" t="s">
        <v>46465</v>
      </c>
      <c r="I17158" t="s">
        <v>46466</v>
      </c>
      <c r="J17158" s="7">
        <v>10.23</v>
      </c>
      <c r="K17158" s="7">
        <v>20.75</v>
      </c>
      <c r="M17158" t="s">
        <v>36</v>
      </c>
      <c r="N17158" t="str">
        <f>IF(AND(PESQUISA!$B$3&lt;&gt;"",OR(PESQUISA!$B$4="TODAS",B17158=PESQUISA!$B$4),ISNUMBER(SEARCH(PESQUISA!$B$3,D17158))),ROW()-1,"")</f>
        <v/>
      </c>
    </row>
    <row r="17159" spans="1:14" x14ac:dyDescent="0.3">
      <c r="A17159" t="s">
        <v>51649</v>
      </c>
      <c r="B17159" t="s">
        <v>46460</v>
      </c>
      <c r="C17159" t="s">
        <v>51650</v>
      </c>
      <c r="D17159" t="s">
        <v>51651</v>
      </c>
      <c r="E17159" t="s">
        <v>46463</v>
      </c>
      <c r="F17159" s="7">
        <v>7.83</v>
      </c>
      <c r="G17159" t="s">
        <v>46464</v>
      </c>
      <c r="H17159" t="s">
        <v>46465</v>
      </c>
      <c r="I17159" t="s">
        <v>46466</v>
      </c>
      <c r="J17159" s="7">
        <v>4.6900000000000004</v>
      </c>
      <c r="K17159" s="7">
        <v>3.14</v>
      </c>
      <c r="M17159" t="s">
        <v>36</v>
      </c>
      <c r="N17159" t="str">
        <f>IF(AND(PESQUISA!$B$3&lt;&gt;"",OR(PESQUISA!$B$4="TODAS",B17159=PESQUISA!$B$4),ISNUMBER(SEARCH(PESQUISA!$B$3,D17159))),ROW()-1,"")</f>
        <v/>
      </c>
    </row>
    <row r="17160" spans="1:14" x14ac:dyDescent="0.3">
      <c r="A17160" t="s">
        <v>51652</v>
      </c>
      <c r="B17160" t="s">
        <v>46460</v>
      </c>
      <c r="C17160" t="s">
        <v>51653</v>
      </c>
      <c r="D17160" t="s">
        <v>51654</v>
      </c>
      <c r="E17160" t="s">
        <v>46463</v>
      </c>
      <c r="F17160" s="7">
        <v>66.48</v>
      </c>
      <c r="G17160" t="s">
        <v>46464</v>
      </c>
      <c r="H17160" t="s">
        <v>46465</v>
      </c>
      <c r="I17160" t="s">
        <v>46466</v>
      </c>
      <c r="J17160" s="7">
        <v>28.99</v>
      </c>
      <c r="K17160" s="7">
        <v>37.49</v>
      </c>
      <c r="M17160" t="s">
        <v>36</v>
      </c>
      <c r="N17160" t="str">
        <f>IF(AND(PESQUISA!$B$3&lt;&gt;"",OR(PESQUISA!$B$4="TODAS",B17160=PESQUISA!$B$4),ISNUMBER(SEARCH(PESQUISA!$B$3,D17160))),ROW()-1,"")</f>
        <v/>
      </c>
    </row>
    <row r="17161" spans="1:14" x14ac:dyDescent="0.3">
      <c r="A17161" t="s">
        <v>51655</v>
      </c>
      <c r="B17161" t="s">
        <v>46460</v>
      </c>
      <c r="C17161" t="s">
        <v>51656</v>
      </c>
      <c r="D17161" t="s">
        <v>51657</v>
      </c>
      <c r="E17161" t="s">
        <v>46463</v>
      </c>
      <c r="F17161" s="7">
        <v>40.119999999999997</v>
      </c>
      <c r="G17161" t="s">
        <v>46464</v>
      </c>
      <c r="H17161" t="s">
        <v>46465</v>
      </c>
      <c r="I17161" t="s">
        <v>46466</v>
      </c>
      <c r="J17161" s="7">
        <v>18.920000000000002</v>
      </c>
      <c r="K17161" s="7">
        <v>21.2</v>
      </c>
      <c r="M17161" t="s">
        <v>36</v>
      </c>
      <c r="N17161" t="str">
        <f>IF(AND(PESQUISA!$B$3&lt;&gt;"",OR(PESQUISA!$B$4="TODAS",B17161=PESQUISA!$B$4),ISNUMBER(SEARCH(PESQUISA!$B$3,D17161))),ROW()-1,"")</f>
        <v/>
      </c>
    </row>
    <row r="17162" spans="1:14" x14ac:dyDescent="0.3">
      <c r="A17162" t="s">
        <v>51658</v>
      </c>
      <c r="B17162" t="s">
        <v>46460</v>
      </c>
      <c r="C17162" t="s">
        <v>51659</v>
      </c>
      <c r="D17162" t="s">
        <v>51660</v>
      </c>
      <c r="E17162" t="s">
        <v>46463</v>
      </c>
      <c r="F17162" s="7">
        <v>46.05</v>
      </c>
      <c r="G17162" t="s">
        <v>46464</v>
      </c>
      <c r="H17162" t="s">
        <v>46465</v>
      </c>
      <c r="I17162" t="s">
        <v>46466</v>
      </c>
      <c r="J17162" s="7">
        <v>18.920000000000002</v>
      </c>
      <c r="K17162" s="7">
        <v>27.13</v>
      </c>
      <c r="M17162" t="s">
        <v>36</v>
      </c>
      <c r="N17162" t="str">
        <f>IF(AND(PESQUISA!$B$3&lt;&gt;"",OR(PESQUISA!$B$4="TODAS",B17162=PESQUISA!$B$4),ISNUMBER(SEARCH(PESQUISA!$B$3,D17162))),ROW()-1,"")</f>
        <v/>
      </c>
    </row>
    <row r="17163" spans="1:14" x14ac:dyDescent="0.3">
      <c r="A17163" t="s">
        <v>51661</v>
      </c>
      <c r="B17163" t="s">
        <v>46460</v>
      </c>
      <c r="C17163" t="s">
        <v>51662</v>
      </c>
      <c r="D17163" t="s">
        <v>51663</v>
      </c>
      <c r="E17163" t="s">
        <v>46463</v>
      </c>
      <c r="F17163" s="7">
        <v>44.52</v>
      </c>
      <c r="G17163" t="s">
        <v>46464</v>
      </c>
      <c r="H17163" t="s">
        <v>46465</v>
      </c>
      <c r="I17163" t="s">
        <v>46466</v>
      </c>
      <c r="J17163" s="7">
        <v>17.39</v>
      </c>
      <c r="K17163" s="7">
        <v>27.13</v>
      </c>
      <c r="M17163" t="s">
        <v>36</v>
      </c>
      <c r="N17163" t="str">
        <f>IF(AND(PESQUISA!$B$3&lt;&gt;"",OR(PESQUISA!$B$4="TODAS",B17163=PESQUISA!$B$4),ISNUMBER(SEARCH(PESQUISA!$B$3,D17163))),ROW()-1,"")</f>
        <v/>
      </c>
    </row>
    <row r="17164" spans="1:14" x14ac:dyDescent="0.3">
      <c r="A17164" t="s">
        <v>51664</v>
      </c>
      <c r="B17164" t="s">
        <v>46460</v>
      </c>
      <c r="C17164" t="s">
        <v>51665</v>
      </c>
      <c r="D17164" t="s">
        <v>51666</v>
      </c>
      <c r="E17164" t="s">
        <v>46463</v>
      </c>
      <c r="F17164" s="7">
        <v>39.67</v>
      </c>
      <c r="G17164" t="s">
        <v>46464</v>
      </c>
      <c r="H17164" t="s">
        <v>46465</v>
      </c>
      <c r="I17164" t="s">
        <v>46466</v>
      </c>
      <c r="J17164" s="7">
        <v>12.54</v>
      </c>
      <c r="K17164" s="7">
        <v>27.13</v>
      </c>
      <c r="M17164" t="s">
        <v>36</v>
      </c>
      <c r="N17164" t="str">
        <f>IF(AND(PESQUISA!$B$3&lt;&gt;"",OR(PESQUISA!$B$4="TODAS",B17164=PESQUISA!$B$4),ISNUMBER(SEARCH(PESQUISA!$B$3,D17164))),ROW()-1,"")</f>
        <v/>
      </c>
    </row>
    <row r="17165" spans="1:14" x14ac:dyDescent="0.3">
      <c r="A17165" t="s">
        <v>51667</v>
      </c>
      <c r="B17165" t="s">
        <v>46460</v>
      </c>
      <c r="C17165" t="s">
        <v>51668</v>
      </c>
      <c r="D17165" t="s">
        <v>51669</v>
      </c>
      <c r="E17165" t="s">
        <v>46463</v>
      </c>
      <c r="F17165" s="7">
        <v>91.17</v>
      </c>
      <c r="G17165" t="s">
        <v>46464</v>
      </c>
      <c r="H17165" t="s">
        <v>46465</v>
      </c>
      <c r="I17165" t="s">
        <v>46466</v>
      </c>
      <c r="J17165" s="7">
        <v>49.42</v>
      </c>
      <c r="K17165" s="7">
        <v>41.75</v>
      </c>
      <c r="M17165" t="s">
        <v>36</v>
      </c>
      <c r="N17165" t="str">
        <f>IF(AND(PESQUISA!$B$3&lt;&gt;"",OR(PESQUISA!$B$4="TODAS",B17165=PESQUISA!$B$4),ISNUMBER(SEARCH(PESQUISA!$B$3,D17165))),ROW()-1,"")</f>
        <v/>
      </c>
    </row>
    <row r="17166" spans="1:14" x14ac:dyDescent="0.3">
      <c r="A17166" t="s">
        <v>51670</v>
      </c>
      <c r="B17166" t="s">
        <v>46460</v>
      </c>
      <c r="C17166" t="s">
        <v>51671</v>
      </c>
      <c r="D17166" t="s">
        <v>51672</v>
      </c>
      <c r="E17166" t="s">
        <v>46544</v>
      </c>
      <c r="F17166" s="7">
        <v>12.21</v>
      </c>
      <c r="G17166" t="s">
        <v>46464</v>
      </c>
      <c r="H17166" t="s">
        <v>46465</v>
      </c>
      <c r="I17166" t="s">
        <v>46466</v>
      </c>
      <c r="J17166" s="7">
        <v>2.46</v>
      </c>
      <c r="K17166" s="7">
        <v>9.75</v>
      </c>
      <c r="M17166" t="s">
        <v>36</v>
      </c>
      <c r="N17166" t="str">
        <f>IF(AND(PESQUISA!$B$3&lt;&gt;"",OR(PESQUISA!$B$4="TODAS",B17166=PESQUISA!$B$4),ISNUMBER(SEARCH(PESQUISA!$B$3,D17166))),ROW()-1,"")</f>
        <v/>
      </c>
    </row>
    <row r="17167" spans="1:14" x14ac:dyDescent="0.3">
      <c r="A17167" t="s">
        <v>51673</v>
      </c>
      <c r="B17167" t="s">
        <v>46460</v>
      </c>
      <c r="C17167" t="s">
        <v>51674</v>
      </c>
      <c r="D17167" t="s">
        <v>51675</v>
      </c>
      <c r="E17167" t="s">
        <v>46463</v>
      </c>
      <c r="F17167" s="7">
        <v>91.29</v>
      </c>
      <c r="G17167" t="s">
        <v>46464</v>
      </c>
      <c r="H17167" t="s">
        <v>46465</v>
      </c>
      <c r="I17167" t="s">
        <v>46466</v>
      </c>
      <c r="J17167" s="7">
        <v>49.54</v>
      </c>
      <c r="K17167" s="7">
        <v>41.75</v>
      </c>
      <c r="M17167" t="s">
        <v>36</v>
      </c>
      <c r="N17167" t="str">
        <f>IF(AND(PESQUISA!$B$3&lt;&gt;"",OR(PESQUISA!$B$4="TODAS",B17167=PESQUISA!$B$4),ISNUMBER(SEARCH(PESQUISA!$B$3,D17167))),ROW()-1,"")</f>
        <v/>
      </c>
    </row>
    <row r="17168" spans="1:14" x14ac:dyDescent="0.3">
      <c r="A17168" t="s">
        <v>51676</v>
      </c>
      <c r="B17168" t="s">
        <v>46460</v>
      </c>
      <c r="C17168" t="s">
        <v>51677</v>
      </c>
      <c r="D17168" t="s">
        <v>51678</v>
      </c>
      <c r="E17168" t="s">
        <v>46544</v>
      </c>
      <c r="F17168" s="7">
        <v>12.22</v>
      </c>
      <c r="G17168" t="s">
        <v>46464</v>
      </c>
      <c r="H17168" t="s">
        <v>46465</v>
      </c>
      <c r="I17168" t="s">
        <v>46466</v>
      </c>
      <c r="J17168" s="7">
        <v>2.4700000000000002</v>
      </c>
      <c r="K17168" s="7">
        <v>9.75</v>
      </c>
      <c r="M17168" t="s">
        <v>36</v>
      </c>
      <c r="N17168" t="str">
        <f>IF(AND(PESQUISA!$B$3&lt;&gt;"",OR(PESQUISA!$B$4="TODAS",B17168=PESQUISA!$B$4),ISNUMBER(SEARCH(PESQUISA!$B$3,D17168))),ROW()-1,"")</f>
        <v/>
      </c>
    </row>
    <row r="17169" spans="1:14" x14ac:dyDescent="0.3">
      <c r="A17169" t="s">
        <v>51679</v>
      </c>
      <c r="B17169" t="s">
        <v>46460</v>
      </c>
      <c r="C17169" t="s">
        <v>51680</v>
      </c>
      <c r="D17169" t="s">
        <v>51681</v>
      </c>
      <c r="E17169" t="s">
        <v>46463</v>
      </c>
      <c r="F17169" s="7">
        <v>90.43</v>
      </c>
      <c r="G17169" t="s">
        <v>46464</v>
      </c>
      <c r="H17169" t="s">
        <v>46465</v>
      </c>
      <c r="I17169" t="s">
        <v>46466</v>
      </c>
      <c r="J17169" s="7">
        <v>48.68</v>
      </c>
      <c r="K17169" s="7">
        <v>41.75</v>
      </c>
      <c r="M17169" t="s">
        <v>36</v>
      </c>
      <c r="N17169" t="str">
        <f>IF(AND(PESQUISA!$B$3&lt;&gt;"",OR(PESQUISA!$B$4="TODAS",B17169=PESQUISA!$B$4),ISNUMBER(SEARCH(PESQUISA!$B$3,D17169))),ROW()-1,"")</f>
        <v/>
      </c>
    </row>
    <row r="17170" spans="1:14" x14ac:dyDescent="0.3">
      <c r="A17170" t="s">
        <v>51682</v>
      </c>
      <c r="B17170" t="s">
        <v>46460</v>
      </c>
      <c r="C17170" t="s">
        <v>51683</v>
      </c>
      <c r="D17170" t="s">
        <v>51684</v>
      </c>
      <c r="E17170" t="s">
        <v>46544</v>
      </c>
      <c r="F17170" s="7">
        <v>19.39</v>
      </c>
      <c r="G17170" t="s">
        <v>46464</v>
      </c>
      <c r="H17170" t="s">
        <v>46465</v>
      </c>
      <c r="I17170" t="s">
        <v>46466</v>
      </c>
      <c r="J17170" s="7">
        <v>3.39</v>
      </c>
      <c r="K17170" s="7">
        <v>16</v>
      </c>
      <c r="M17170" t="s">
        <v>36</v>
      </c>
      <c r="N17170" t="str">
        <f>IF(AND(PESQUISA!$B$3&lt;&gt;"",OR(PESQUISA!$B$4="TODAS",B17170=PESQUISA!$B$4),ISNUMBER(SEARCH(PESQUISA!$B$3,D17170))),ROW()-1,"")</f>
        <v/>
      </c>
    </row>
    <row r="17171" spans="1:14" x14ac:dyDescent="0.3">
      <c r="A17171" t="s">
        <v>51685</v>
      </c>
      <c r="B17171" t="s">
        <v>46460</v>
      </c>
      <c r="C17171" t="s">
        <v>51686</v>
      </c>
      <c r="D17171" t="s">
        <v>51687</v>
      </c>
      <c r="E17171" t="s">
        <v>46463</v>
      </c>
      <c r="F17171" s="7">
        <v>189.08</v>
      </c>
      <c r="G17171" t="s">
        <v>46464</v>
      </c>
      <c r="H17171" t="s">
        <v>46465</v>
      </c>
      <c r="I17171" t="s">
        <v>46466</v>
      </c>
      <c r="J17171" s="7">
        <v>135.13</v>
      </c>
      <c r="K17171" s="7">
        <v>53.95</v>
      </c>
      <c r="M17171" t="s">
        <v>36</v>
      </c>
      <c r="N17171" t="str">
        <f>IF(AND(PESQUISA!$B$3&lt;&gt;"",OR(PESQUISA!$B$4="TODAS",B17171=PESQUISA!$B$4),ISNUMBER(SEARCH(PESQUISA!$B$3,D17171))),ROW()-1,"")</f>
        <v/>
      </c>
    </row>
    <row r="17172" spans="1:14" x14ac:dyDescent="0.3">
      <c r="A17172" t="s">
        <v>51688</v>
      </c>
      <c r="B17172" t="s">
        <v>46460</v>
      </c>
      <c r="C17172" t="s">
        <v>51689</v>
      </c>
      <c r="D17172" t="s">
        <v>51690</v>
      </c>
      <c r="E17172" t="s">
        <v>46544</v>
      </c>
      <c r="F17172" s="7">
        <v>33.729999999999997</v>
      </c>
      <c r="G17172" t="s">
        <v>46464</v>
      </c>
      <c r="H17172" t="s">
        <v>46465</v>
      </c>
      <c r="I17172" t="s">
        <v>46466</v>
      </c>
      <c r="J17172" s="7">
        <v>14.46</v>
      </c>
      <c r="K17172" s="7">
        <v>19.27</v>
      </c>
      <c r="M17172" t="s">
        <v>36</v>
      </c>
      <c r="N17172" t="str">
        <f>IF(AND(PESQUISA!$B$3&lt;&gt;"",OR(PESQUISA!$B$4="TODAS",B17172=PESQUISA!$B$4),ISNUMBER(SEARCH(PESQUISA!$B$3,D17172))),ROW()-1,"")</f>
        <v/>
      </c>
    </row>
    <row r="17173" spans="1:14" x14ac:dyDescent="0.3">
      <c r="A17173" t="s">
        <v>51691</v>
      </c>
      <c r="B17173" t="s">
        <v>46460</v>
      </c>
      <c r="C17173" t="s">
        <v>51692</v>
      </c>
      <c r="D17173" t="s">
        <v>51693</v>
      </c>
      <c r="E17173" t="s">
        <v>46463</v>
      </c>
      <c r="F17173" s="7">
        <v>41.33</v>
      </c>
      <c r="G17173" t="s">
        <v>46464</v>
      </c>
      <c r="H17173" t="s">
        <v>46465</v>
      </c>
      <c r="I17173" t="s">
        <v>46466</v>
      </c>
      <c r="J17173" s="7">
        <v>20.13</v>
      </c>
      <c r="K17173" s="7">
        <v>21.2</v>
      </c>
      <c r="M17173" t="s">
        <v>36</v>
      </c>
      <c r="N17173" t="str">
        <f>IF(AND(PESQUISA!$B$3&lt;&gt;"",OR(PESQUISA!$B$4="TODAS",B17173=PESQUISA!$B$4),ISNUMBER(SEARCH(PESQUISA!$B$3,D17173))),ROW()-1,"")</f>
        <v/>
      </c>
    </row>
    <row r="17174" spans="1:14" x14ac:dyDescent="0.3">
      <c r="A17174" t="s">
        <v>51694</v>
      </c>
      <c r="B17174" t="s">
        <v>46460</v>
      </c>
      <c r="C17174" t="s">
        <v>51695</v>
      </c>
      <c r="D17174" t="s">
        <v>51696</v>
      </c>
      <c r="E17174" t="s">
        <v>46544</v>
      </c>
      <c r="F17174" s="7">
        <v>13.71</v>
      </c>
      <c r="G17174" t="s">
        <v>46464</v>
      </c>
      <c r="H17174" t="s">
        <v>46465</v>
      </c>
      <c r="I17174" t="s">
        <v>46466</v>
      </c>
      <c r="J17174" s="7">
        <v>1.51</v>
      </c>
      <c r="K17174" s="7">
        <v>12.2</v>
      </c>
      <c r="M17174" t="s">
        <v>36</v>
      </c>
      <c r="N17174" t="str">
        <f>IF(AND(PESQUISA!$B$3&lt;&gt;"",OR(PESQUISA!$B$4="TODAS",B17174=PESQUISA!$B$4),ISNUMBER(SEARCH(PESQUISA!$B$3,D17174))),ROW()-1,"")</f>
        <v/>
      </c>
    </row>
    <row r="17175" spans="1:14" x14ac:dyDescent="0.3">
      <c r="A17175" t="s">
        <v>51697</v>
      </c>
      <c r="B17175" t="s">
        <v>46460</v>
      </c>
      <c r="C17175" t="s">
        <v>51698</v>
      </c>
      <c r="D17175" t="s">
        <v>51699</v>
      </c>
      <c r="E17175" t="s">
        <v>46463</v>
      </c>
      <c r="F17175" s="7">
        <v>122.54</v>
      </c>
      <c r="G17175" t="s">
        <v>46464</v>
      </c>
      <c r="H17175" t="s">
        <v>46465</v>
      </c>
      <c r="I17175" t="s">
        <v>46466</v>
      </c>
      <c r="J17175" s="7">
        <v>95.41</v>
      </c>
      <c r="K17175" s="7">
        <v>27.13</v>
      </c>
      <c r="M17175" t="s">
        <v>36</v>
      </c>
      <c r="N17175" t="str">
        <f>IF(AND(PESQUISA!$B$3&lt;&gt;"",OR(PESQUISA!$B$4="TODAS",B17175=PESQUISA!$B$4),ISNUMBER(SEARCH(PESQUISA!$B$3,D17175))),ROW()-1,"")</f>
        <v/>
      </c>
    </row>
    <row r="17176" spans="1:14" x14ac:dyDescent="0.3">
      <c r="A17176" t="s">
        <v>51700</v>
      </c>
      <c r="B17176" t="s">
        <v>46460</v>
      </c>
      <c r="C17176" t="s">
        <v>51701</v>
      </c>
      <c r="D17176" t="s">
        <v>51702</v>
      </c>
      <c r="E17176" t="s">
        <v>46544</v>
      </c>
      <c r="F17176" s="7">
        <v>28.53</v>
      </c>
      <c r="G17176" t="s">
        <v>46464</v>
      </c>
      <c r="H17176" t="s">
        <v>46465</v>
      </c>
      <c r="I17176" t="s">
        <v>46466</v>
      </c>
      <c r="J17176" s="7">
        <v>28.53</v>
      </c>
      <c r="K17176" s="7">
        <v>0</v>
      </c>
      <c r="M17176" t="s">
        <v>36</v>
      </c>
      <c r="N17176" t="str">
        <f>IF(AND(PESQUISA!$B$3&lt;&gt;"",OR(PESQUISA!$B$4="TODAS",B17176=PESQUISA!$B$4),ISNUMBER(SEARCH(PESQUISA!$B$3,D17176))),ROW()-1,"")</f>
        <v/>
      </c>
    </row>
    <row r="17177" spans="1:14" x14ac:dyDescent="0.3">
      <c r="A17177" t="s">
        <v>51703</v>
      </c>
      <c r="B17177" t="s">
        <v>46460</v>
      </c>
      <c r="C17177" t="s">
        <v>51704</v>
      </c>
      <c r="D17177" t="s">
        <v>51705</v>
      </c>
      <c r="E17177" t="s">
        <v>46463</v>
      </c>
      <c r="F17177" s="7">
        <v>130.07</v>
      </c>
      <c r="G17177" t="s">
        <v>46464</v>
      </c>
      <c r="H17177" t="s">
        <v>46465</v>
      </c>
      <c r="I17177" t="s">
        <v>46466</v>
      </c>
      <c r="J17177" s="7">
        <v>106.14</v>
      </c>
      <c r="K17177" s="7">
        <v>23.93</v>
      </c>
      <c r="M17177" t="s">
        <v>36</v>
      </c>
      <c r="N17177" t="str">
        <f>IF(AND(PESQUISA!$B$3&lt;&gt;"",OR(PESQUISA!$B$4="TODAS",B17177=PESQUISA!$B$4),ISNUMBER(SEARCH(PESQUISA!$B$3,D17177))),ROW()-1,"")</f>
        <v/>
      </c>
    </row>
    <row r="17178" spans="1:14" x14ac:dyDescent="0.3">
      <c r="A17178" t="s">
        <v>51706</v>
      </c>
      <c r="B17178" t="s">
        <v>46460</v>
      </c>
      <c r="C17178" t="s">
        <v>51707</v>
      </c>
      <c r="D17178" t="s">
        <v>51708</v>
      </c>
      <c r="E17178" t="s">
        <v>46463</v>
      </c>
      <c r="F17178" s="7">
        <v>680.63</v>
      </c>
      <c r="G17178" t="s">
        <v>46464</v>
      </c>
      <c r="H17178" t="s">
        <v>46465</v>
      </c>
      <c r="I17178" t="s">
        <v>46466</v>
      </c>
      <c r="J17178" s="7">
        <v>628.75</v>
      </c>
      <c r="K17178" s="7">
        <v>51.88</v>
      </c>
      <c r="M17178" t="s">
        <v>36</v>
      </c>
      <c r="N17178" t="str">
        <f>IF(AND(PESQUISA!$B$3&lt;&gt;"",OR(PESQUISA!$B$4="TODAS",B17178=PESQUISA!$B$4),ISNUMBER(SEARCH(PESQUISA!$B$3,D17178))),ROW()-1,"")</f>
        <v/>
      </c>
    </row>
    <row r="17179" spans="1:14" x14ac:dyDescent="0.3">
      <c r="A17179" t="s">
        <v>51709</v>
      </c>
      <c r="B17179" t="s">
        <v>46460</v>
      </c>
      <c r="C17179" t="s">
        <v>51710</v>
      </c>
      <c r="D17179" t="s">
        <v>51711</v>
      </c>
      <c r="E17179" t="s">
        <v>46463</v>
      </c>
      <c r="F17179" s="7">
        <v>104.15</v>
      </c>
      <c r="G17179" t="s">
        <v>46464</v>
      </c>
      <c r="H17179" t="s">
        <v>46465</v>
      </c>
      <c r="I17179" t="s">
        <v>46466</v>
      </c>
      <c r="J17179" s="7">
        <v>36.659999999999997</v>
      </c>
      <c r="K17179" s="7">
        <v>67.489999999999995</v>
      </c>
      <c r="M17179" t="s">
        <v>36</v>
      </c>
      <c r="N17179" t="str">
        <f>IF(AND(PESQUISA!$B$3&lt;&gt;"",OR(PESQUISA!$B$4="TODAS",B17179=PESQUISA!$B$4),ISNUMBER(SEARCH(PESQUISA!$B$3,D17179))),ROW()-1,"")</f>
        <v/>
      </c>
    </row>
    <row r="17180" spans="1:14" x14ac:dyDescent="0.3">
      <c r="A17180" t="s">
        <v>51712</v>
      </c>
      <c r="B17180" t="s">
        <v>46460</v>
      </c>
      <c r="C17180" t="s">
        <v>51713</v>
      </c>
      <c r="D17180" t="s">
        <v>51714</v>
      </c>
      <c r="E17180" t="s">
        <v>46463</v>
      </c>
      <c r="F17180" s="7">
        <v>147.19999999999999</v>
      </c>
      <c r="G17180" t="s">
        <v>46464</v>
      </c>
      <c r="H17180" t="s">
        <v>46465</v>
      </c>
      <c r="I17180" t="s">
        <v>46466</v>
      </c>
      <c r="J17180" s="7">
        <v>25.27</v>
      </c>
      <c r="K17180" s="7">
        <v>121.93</v>
      </c>
      <c r="M17180" t="s">
        <v>36</v>
      </c>
      <c r="N17180" t="str">
        <f>IF(AND(PESQUISA!$B$3&lt;&gt;"",OR(PESQUISA!$B$4="TODAS",B17180=PESQUISA!$B$4),ISNUMBER(SEARCH(PESQUISA!$B$3,D17180))),ROW()-1,"")</f>
        <v/>
      </c>
    </row>
    <row r="17181" spans="1:14" x14ac:dyDescent="0.3">
      <c r="A17181" t="s">
        <v>51715</v>
      </c>
      <c r="B17181" t="s">
        <v>46460</v>
      </c>
      <c r="C17181" t="s">
        <v>51716</v>
      </c>
      <c r="D17181" t="s">
        <v>51717</v>
      </c>
      <c r="E17181" t="s">
        <v>46463</v>
      </c>
      <c r="F17181" s="7">
        <v>359.24</v>
      </c>
      <c r="G17181" t="s">
        <v>46464</v>
      </c>
      <c r="H17181" t="s">
        <v>46465</v>
      </c>
      <c r="I17181" t="s">
        <v>46466</v>
      </c>
      <c r="J17181" s="7">
        <v>262.45</v>
      </c>
      <c r="K17181" s="7">
        <v>96.79</v>
      </c>
      <c r="M17181" t="s">
        <v>36</v>
      </c>
      <c r="N17181" t="str">
        <f>IF(AND(PESQUISA!$B$3&lt;&gt;"",OR(PESQUISA!$B$4="TODAS",B17181=PESQUISA!$B$4),ISNUMBER(SEARCH(PESQUISA!$B$3,D17181))),ROW()-1,"")</f>
        <v/>
      </c>
    </row>
    <row r="17182" spans="1:14" x14ac:dyDescent="0.3">
      <c r="A17182" t="s">
        <v>51718</v>
      </c>
      <c r="B17182" t="s">
        <v>46460</v>
      </c>
      <c r="C17182" t="s">
        <v>51719</v>
      </c>
      <c r="D17182" t="s">
        <v>51720</v>
      </c>
      <c r="E17182" t="s">
        <v>46463</v>
      </c>
      <c r="F17182" s="7">
        <v>438.05</v>
      </c>
      <c r="G17182" t="s">
        <v>46464</v>
      </c>
      <c r="H17182" t="s">
        <v>46465</v>
      </c>
      <c r="I17182" t="s">
        <v>46466</v>
      </c>
      <c r="J17182" s="7">
        <v>384.67</v>
      </c>
      <c r="K17182" s="7">
        <v>53.38</v>
      </c>
      <c r="M17182" t="s">
        <v>36</v>
      </c>
      <c r="N17182" t="str">
        <f>IF(AND(PESQUISA!$B$3&lt;&gt;"",OR(PESQUISA!$B$4="TODAS",B17182=PESQUISA!$B$4),ISNUMBER(SEARCH(PESQUISA!$B$3,D17182))),ROW()-1,"")</f>
        <v/>
      </c>
    </row>
    <row r="17183" spans="1:14" x14ac:dyDescent="0.3">
      <c r="A17183" t="s">
        <v>51721</v>
      </c>
      <c r="B17183" t="s">
        <v>46460</v>
      </c>
      <c r="C17183" t="s">
        <v>51722</v>
      </c>
      <c r="D17183" t="s">
        <v>51723</v>
      </c>
      <c r="E17183" t="s">
        <v>46544</v>
      </c>
      <c r="F17183" s="7">
        <v>46.34</v>
      </c>
      <c r="G17183" t="s">
        <v>46464</v>
      </c>
      <c r="H17183" t="s">
        <v>46465</v>
      </c>
      <c r="I17183" t="s">
        <v>46466</v>
      </c>
      <c r="J17183" s="7">
        <v>30.34</v>
      </c>
      <c r="K17183" s="7">
        <v>16</v>
      </c>
      <c r="M17183" t="s">
        <v>36</v>
      </c>
      <c r="N17183" t="str">
        <f>IF(AND(PESQUISA!$B$3&lt;&gt;"",OR(PESQUISA!$B$4="TODAS",B17183=PESQUISA!$B$4),ISNUMBER(SEARCH(PESQUISA!$B$3,D17183))),ROW()-1,"")</f>
        <v/>
      </c>
    </row>
    <row r="17184" spans="1:14" x14ac:dyDescent="0.3">
      <c r="A17184" t="s">
        <v>51724</v>
      </c>
      <c r="B17184" t="s">
        <v>46460</v>
      </c>
      <c r="C17184" t="s">
        <v>51725</v>
      </c>
      <c r="D17184" t="s">
        <v>51726</v>
      </c>
      <c r="E17184" t="s">
        <v>46463</v>
      </c>
      <c r="F17184" s="7">
        <v>474.83</v>
      </c>
      <c r="G17184" t="s">
        <v>46464</v>
      </c>
      <c r="H17184" t="s">
        <v>46465</v>
      </c>
      <c r="I17184" t="s">
        <v>46466</v>
      </c>
      <c r="J17184" s="7">
        <v>434.12</v>
      </c>
      <c r="K17184" s="7">
        <v>40.71</v>
      </c>
      <c r="M17184" t="s">
        <v>36</v>
      </c>
      <c r="N17184" t="str">
        <f>IF(AND(PESQUISA!$B$3&lt;&gt;"",OR(PESQUISA!$B$4="TODAS",B17184=PESQUISA!$B$4),ISNUMBER(SEARCH(PESQUISA!$B$3,D17184))),ROW()-1,"")</f>
        <v/>
      </c>
    </row>
    <row r="17185" spans="1:14" x14ac:dyDescent="0.3">
      <c r="A17185" t="s">
        <v>51727</v>
      </c>
      <c r="B17185" t="s">
        <v>46460</v>
      </c>
      <c r="C17185" t="s">
        <v>51728</v>
      </c>
      <c r="D17185" t="s">
        <v>51729</v>
      </c>
      <c r="E17185" t="s">
        <v>46463</v>
      </c>
      <c r="F17185" s="7">
        <v>148.96</v>
      </c>
      <c r="G17185" t="s">
        <v>46464</v>
      </c>
      <c r="H17185" t="s">
        <v>46465</v>
      </c>
      <c r="I17185" t="s">
        <v>46466</v>
      </c>
      <c r="J17185" s="7">
        <v>102.61</v>
      </c>
      <c r="K17185" s="7">
        <v>46.35</v>
      </c>
      <c r="M17185" t="s">
        <v>36</v>
      </c>
      <c r="N17185" t="str">
        <f>IF(AND(PESQUISA!$B$3&lt;&gt;"",OR(PESQUISA!$B$4="TODAS",B17185=PESQUISA!$B$4),ISNUMBER(SEARCH(PESQUISA!$B$3,D17185))),ROW()-1,"")</f>
        <v/>
      </c>
    </row>
    <row r="17186" spans="1:14" x14ac:dyDescent="0.3">
      <c r="A17186" t="s">
        <v>51730</v>
      </c>
      <c r="B17186" t="s">
        <v>46460</v>
      </c>
      <c r="C17186" t="s">
        <v>51731</v>
      </c>
      <c r="D17186" t="s">
        <v>51732</v>
      </c>
      <c r="E17186" t="s">
        <v>46463</v>
      </c>
      <c r="F17186" s="7">
        <v>174.12</v>
      </c>
      <c r="G17186" t="s">
        <v>46464</v>
      </c>
      <c r="H17186" t="s">
        <v>46465</v>
      </c>
      <c r="I17186" t="s">
        <v>46466</v>
      </c>
      <c r="J17186" s="7">
        <v>139.88999999999999</v>
      </c>
      <c r="K17186" s="7">
        <v>34.229999999999997</v>
      </c>
      <c r="M17186" t="s">
        <v>36</v>
      </c>
      <c r="N17186" t="str">
        <f>IF(AND(PESQUISA!$B$3&lt;&gt;"",OR(PESQUISA!$B$4="TODAS",B17186=PESQUISA!$B$4),ISNUMBER(SEARCH(PESQUISA!$B$3,D17186))),ROW()-1,"")</f>
        <v/>
      </c>
    </row>
    <row r="17187" spans="1:14" x14ac:dyDescent="0.3">
      <c r="A17187" t="s">
        <v>51733</v>
      </c>
      <c r="B17187" t="s">
        <v>46460</v>
      </c>
      <c r="C17187" t="s">
        <v>51734</v>
      </c>
      <c r="D17187" t="s">
        <v>51735</v>
      </c>
      <c r="E17187" t="s">
        <v>46463</v>
      </c>
      <c r="F17187" s="7">
        <v>192.72</v>
      </c>
      <c r="G17187" t="s">
        <v>46464</v>
      </c>
      <c r="H17187" t="s">
        <v>46465</v>
      </c>
      <c r="I17187" t="s">
        <v>46466</v>
      </c>
      <c r="J17187" s="7">
        <v>158.49</v>
      </c>
      <c r="K17187" s="7">
        <v>34.229999999999997</v>
      </c>
      <c r="M17187" t="s">
        <v>36</v>
      </c>
      <c r="N17187" t="str">
        <f>IF(AND(PESQUISA!$B$3&lt;&gt;"",OR(PESQUISA!$B$4="TODAS",B17187=PESQUISA!$B$4),ISNUMBER(SEARCH(PESQUISA!$B$3,D17187))),ROW()-1,"")</f>
        <v/>
      </c>
    </row>
    <row r="17188" spans="1:14" x14ac:dyDescent="0.3">
      <c r="A17188" t="s">
        <v>51736</v>
      </c>
      <c r="B17188" t="s">
        <v>46460</v>
      </c>
      <c r="C17188" t="s">
        <v>51737</v>
      </c>
      <c r="D17188" t="s">
        <v>51738</v>
      </c>
      <c r="E17188" t="s">
        <v>46544</v>
      </c>
      <c r="F17188" s="7">
        <v>36.96</v>
      </c>
      <c r="G17188" t="s">
        <v>46464</v>
      </c>
      <c r="H17188" t="s">
        <v>46465</v>
      </c>
      <c r="I17188" t="s">
        <v>46466</v>
      </c>
      <c r="J17188" s="7">
        <v>32.68</v>
      </c>
      <c r="K17188" s="7">
        <v>4.28</v>
      </c>
      <c r="M17188" t="s">
        <v>36</v>
      </c>
      <c r="N17188" t="str">
        <f>IF(AND(PESQUISA!$B$3&lt;&gt;"",OR(PESQUISA!$B$4="TODAS",B17188=PESQUISA!$B$4),ISNUMBER(SEARCH(PESQUISA!$B$3,D17188))),ROW()-1,"")</f>
        <v/>
      </c>
    </row>
    <row r="17189" spans="1:14" x14ac:dyDescent="0.3">
      <c r="A17189" t="s">
        <v>51739</v>
      </c>
      <c r="B17189" t="s">
        <v>46460</v>
      </c>
      <c r="C17189" t="s">
        <v>51740</v>
      </c>
      <c r="D17189" t="s">
        <v>51741</v>
      </c>
      <c r="E17189" t="s">
        <v>46544</v>
      </c>
      <c r="F17189" s="7">
        <v>15.25</v>
      </c>
      <c r="G17189" t="s">
        <v>46464</v>
      </c>
      <c r="H17189" t="s">
        <v>46465</v>
      </c>
      <c r="I17189" t="s">
        <v>46466</v>
      </c>
      <c r="J17189" s="7">
        <v>10.97</v>
      </c>
      <c r="K17189" s="7">
        <v>4.28</v>
      </c>
      <c r="M17189" t="s">
        <v>36</v>
      </c>
      <c r="N17189" t="str">
        <f>IF(AND(PESQUISA!$B$3&lt;&gt;"",OR(PESQUISA!$B$4="TODAS",B17189=PESQUISA!$B$4),ISNUMBER(SEARCH(PESQUISA!$B$3,D17189))),ROW()-1,"")</f>
        <v/>
      </c>
    </row>
    <row r="17190" spans="1:14" x14ac:dyDescent="0.3">
      <c r="A17190" t="s">
        <v>51742</v>
      </c>
      <c r="B17190" t="s">
        <v>46460</v>
      </c>
      <c r="C17190" t="s">
        <v>51743</v>
      </c>
      <c r="D17190" t="s">
        <v>51744</v>
      </c>
      <c r="E17190" t="s">
        <v>46463</v>
      </c>
      <c r="F17190" s="7">
        <v>123.54</v>
      </c>
      <c r="G17190" t="s">
        <v>46464</v>
      </c>
      <c r="H17190" t="s">
        <v>46465</v>
      </c>
      <c r="I17190" t="s">
        <v>46466</v>
      </c>
      <c r="J17190" s="7">
        <v>96.41</v>
      </c>
      <c r="K17190" s="7">
        <v>27.13</v>
      </c>
      <c r="M17190" t="s">
        <v>36</v>
      </c>
      <c r="N17190" t="str">
        <f>IF(AND(PESQUISA!$B$3&lt;&gt;"",OR(PESQUISA!$B$4="TODAS",B17190=PESQUISA!$B$4),ISNUMBER(SEARCH(PESQUISA!$B$3,D17190))),ROW()-1,"")</f>
        <v/>
      </c>
    </row>
    <row r="17191" spans="1:14" x14ac:dyDescent="0.3">
      <c r="A17191" t="s">
        <v>51745</v>
      </c>
      <c r="B17191" t="s">
        <v>46460</v>
      </c>
      <c r="C17191" t="s">
        <v>51746</v>
      </c>
      <c r="D17191" t="s">
        <v>51747</v>
      </c>
      <c r="E17191" t="s">
        <v>46544</v>
      </c>
      <c r="F17191" s="7">
        <v>32.07</v>
      </c>
      <c r="G17191" t="s">
        <v>46464</v>
      </c>
      <c r="H17191" t="s">
        <v>46465</v>
      </c>
      <c r="I17191" t="s">
        <v>46466</v>
      </c>
      <c r="J17191" s="7">
        <v>32.07</v>
      </c>
      <c r="K17191" s="7">
        <v>0</v>
      </c>
      <c r="M17191" t="s">
        <v>36</v>
      </c>
      <c r="N17191" t="str">
        <f>IF(AND(PESQUISA!$B$3&lt;&gt;"",OR(PESQUISA!$B$4="TODAS",B17191=PESQUISA!$B$4),ISNUMBER(SEARCH(PESQUISA!$B$3,D17191))),ROW()-1,"")</f>
        <v/>
      </c>
    </row>
    <row r="17192" spans="1:14" x14ac:dyDescent="0.3">
      <c r="A17192" t="s">
        <v>51748</v>
      </c>
      <c r="B17192" t="s">
        <v>46460</v>
      </c>
      <c r="C17192" t="s">
        <v>51749</v>
      </c>
      <c r="D17192" t="s">
        <v>51750</v>
      </c>
      <c r="E17192" t="s">
        <v>46463</v>
      </c>
      <c r="F17192" s="7">
        <v>68.22</v>
      </c>
      <c r="G17192" t="s">
        <v>46464</v>
      </c>
      <c r="H17192" t="s">
        <v>46465</v>
      </c>
      <c r="I17192" t="s">
        <v>46466</v>
      </c>
      <c r="J17192" s="7">
        <v>68.22</v>
      </c>
      <c r="K17192" s="7">
        <v>0</v>
      </c>
      <c r="M17192" t="s">
        <v>36</v>
      </c>
      <c r="N17192" t="str">
        <f>IF(AND(PESQUISA!$B$3&lt;&gt;"",OR(PESQUISA!$B$4="TODAS",B17192=PESQUISA!$B$4),ISNUMBER(SEARCH(PESQUISA!$B$3,D17192))),ROW()-1,"")</f>
        <v/>
      </c>
    </row>
    <row r="17193" spans="1:14" x14ac:dyDescent="0.3">
      <c r="A17193" t="s">
        <v>51751</v>
      </c>
      <c r="B17193" t="s">
        <v>46460</v>
      </c>
      <c r="C17193" t="s">
        <v>51752</v>
      </c>
      <c r="D17193" t="s">
        <v>51753</v>
      </c>
      <c r="E17193" t="s">
        <v>46463</v>
      </c>
      <c r="F17193" s="7">
        <v>149.52000000000001</v>
      </c>
      <c r="G17193" t="s">
        <v>46464</v>
      </c>
      <c r="H17193" t="s">
        <v>46465</v>
      </c>
      <c r="I17193" t="s">
        <v>46466</v>
      </c>
      <c r="J17193" s="7">
        <v>122.39</v>
      </c>
      <c r="K17193" s="7">
        <v>27.13</v>
      </c>
      <c r="M17193" t="s">
        <v>36</v>
      </c>
      <c r="N17193" t="str">
        <f>IF(AND(PESQUISA!$B$3&lt;&gt;"",OR(PESQUISA!$B$4="TODAS",B17193=PESQUISA!$B$4),ISNUMBER(SEARCH(PESQUISA!$B$3,D17193))),ROW()-1,"")</f>
        <v/>
      </c>
    </row>
    <row r="17194" spans="1:14" x14ac:dyDescent="0.3">
      <c r="A17194" t="s">
        <v>51754</v>
      </c>
      <c r="B17194" t="s">
        <v>46460</v>
      </c>
      <c r="C17194" t="s">
        <v>51755</v>
      </c>
      <c r="D17194" t="s">
        <v>51756</v>
      </c>
      <c r="E17194" t="s">
        <v>60</v>
      </c>
      <c r="F17194" s="7">
        <v>80.349999999999994</v>
      </c>
      <c r="G17194" t="s">
        <v>46464</v>
      </c>
      <c r="H17194" t="s">
        <v>46465</v>
      </c>
      <c r="I17194" t="s">
        <v>46466</v>
      </c>
      <c r="J17194" s="7">
        <v>60.22</v>
      </c>
      <c r="K17194" s="7">
        <v>20.13</v>
      </c>
      <c r="M17194" t="s">
        <v>36</v>
      </c>
      <c r="N17194" t="str">
        <f>IF(AND(PESQUISA!$B$3&lt;&gt;"",OR(PESQUISA!$B$4="TODAS",B17194=PESQUISA!$B$4),ISNUMBER(SEARCH(PESQUISA!$B$3,D17194))),ROW()-1,"")</f>
        <v/>
      </c>
    </row>
    <row r="17195" spans="1:14" x14ac:dyDescent="0.3">
      <c r="A17195" t="s">
        <v>51757</v>
      </c>
      <c r="B17195" t="s">
        <v>46460</v>
      </c>
      <c r="C17195" t="s">
        <v>51758</v>
      </c>
      <c r="D17195" t="s">
        <v>51759</v>
      </c>
      <c r="E17195" t="s">
        <v>46544</v>
      </c>
      <c r="F17195" s="7">
        <v>17.350000000000001</v>
      </c>
      <c r="G17195" t="s">
        <v>46464</v>
      </c>
      <c r="H17195" t="s">
        <v>46465</v>
      </c>
      <c r="I17195" t="s">
        <v>46466</v>
      </c>
      <c r="J17195" s="7">
        <v>6.63</v>
      </c>
      <c r="K17195" s="7">
        <v>10.72</v>
      </c>
      <c r="M17195" t="s">
        <v>36</v>
      </c>
      <c r="N17195" t="str">
        <f>IF(AND(PESQUISA!$B$3&lt;&gt;"",OR(PESQUISA!$B$4="TODAS",B17195=PESQUISA!$B$4),ISNUMBER(SEARCH(PESQUISA!$B$3,D17195))),ROW()-1,"")</f>
        <v/>
      </c>
    </row>
    <row r="17196" spans="1:14" x14ac:dyDescent="0.3">
      <c r="A17196" t="s">
        <v>51760</v>
      </c>
      <c r="B17196" t="s">
        <v>46460</v>
      </c>
      <c r="C17196" t="s">
        <v>51761</v>
      </c>
      <c r="D17196" t="s">
        <v>51762</v>
      </c>
      <c r="E17196" t="s">
        <v>46544</v>
      </c>
      <c r="F17196" s="7">
        <v>27.4</v>
      </c>
      <c r="G17196" t="s">
        <v>46464</v>
      </c>
      <c r="H17196" t="s">
        <v>46465</v>
      </c>
      <c r="I17196" t="s">
        <v>46466</v>
      </c>
      <c r="J17196" s="7">
        <v>11.26</v>
      </c>
      <c r="K17196" s="7">
        <v>16.14</v>
      </c>
      <c r="M17196" t="s">
        <v>36</v>
      </c>
      <c r="N17196" t="str">
        <f>IF(AND(PESQUISA!$B$3&lt;&gt;"",OR(PESQUISA!$B$4="TODAS",B17196=PESQUISA!$B$4),ISNUMBER(SEARCH(PESQUISA!$B$3,D17196))),ROW()-1,"")</f>
        <v/>
      </c>
    </row>
    <row r="17197" spans="1:14" x14ac:dyDescent="0.3">
      <c r="A17197" t="s">
        <v>51763</v>
      </c>
      <c r="B17197" t="s">
        <v>46460</v>
      </c>
      <c r="C17197" t="s">
        <v>51764</v>
      </c>
      <c r="D17197" t="s">
        <v>51765</v>
      </c>
      <c r="E17197" t="s">
        <v>46463</v>
      </c>
      <c r="F17197" s="7">
        <v>244.93</v>
      </c>
      <c r="G17197" t="s">
        <v>46464</v>
      </c>
      <c r="H17197" t="s">
        <v>46465</v>
      </c>
      <c r="I17197" t="s">
        <v>46466</v>
      </c>
      <c r="J17197" s="7">
        <v>208.64</v>
      </c>
      <c r="K17197" s="7">
        <v>36.29</v>
      </c>
      <c r="M17197" t="s">
        <v>36</v>
      </c>
      <c r="N17197" t="str">
        <f>IF(AND(PESQUISA!$B$3&lt;&gt;"",OR(PESQUISA!$B$4="TODAS",B17197=PESQUISA!$B$4),ISNUMBER(SEARCH(PESQUISA!$B$3,D17197))),ROW()-1,"")</f>
        <v/>
      </c>
    </row>
    <row r="17198" spans="1:14" x14ac:dyDescent="0.3">
      <c r="A17198" t="s">
        <v>51766</v>
      </c>
      <c r="B17198" t="s">
        <v>46460</v>
      </c>
      <c r="C17198" t="s">
        <v>51767</v>
      </c>
      <c r="D17198" t="s">
        <v>51768</v>
      </c>
      <c r="E17198" t="s">
        <v>46463</v>
      </c>
      <c r="F17198" s="7">
        <v>169.25</v>
      </c>
      <c r="G17198" t="s">
        <v>46464</v>
      </c>
      <c r="H17198" t="s">
        <v>46465</v>
      </c>
      <c r="I17198" t="s">
        <v>46466</v>
      </c>
      <c r="J17198" s="7">
        <v>132.96</v>
      </c>
      <c r="K17198" s="7">
        <v>36.29</v>
      </c>
      <c r="M17198" t="s">
        <v>36</v>
      </c>
      <c r="N17198" t="str">
        <f>IF(AND(PESQUISA!$B$3&lt;&gt;"",OR(PESQUISA!$B$4="TODAS",B17198=PESQUISA!$B$4),ISNUMBER(SEARCH(PESQUISA!$B$3,D17198))),ROW()-1,"")</f>
        <v/>
      </c>
    </row>
    <row r="17199" spans="1:14" x14ac:dyDescent="0.3">
      <c r="A17199" t="s">
        <v>51769</v>
      </c>
      <c r="B17199" t="s">
        <v>46460</v>
      </c>
      <c r="C17199" t="s">
        <v>51770</v>
      </c>
      <c r="D17199" t="s">
        <v>51771</v>
      </c>
      <c r="E17199" t="s">
        <v>46463</v>
      </c>
      <c r="F17199" s="7">
        <v>153.54</v>
      </c>
      <c r="G17199" t="s">
        <v>46464</v>
      </c>
      <c r="H17199" t="s">
        <v>46465</v>
      </c>
      <c r="I17199" t="s">
        <v>46466</v>
      </c>
      <c r="J17199" s="7">
        <v>116.49</v>
      </c>
      <c r="K17199" s="7">
        <v>37.049999999999997</v>
      </c>
      <c r="M17199" t="s">
        <v>36</v>
      </c>
      <c r="N17199" t="str">
        <f>IF(AND(PESQUISA!$B$3&lt;&gt;"",OR(PESQUISA!$B$4="TODAS",B17199=PESQUISA!$B$4),ISNUMBER(SEARCH(PESQUISA!$B$3,D17199))),ROW()-1,"")</f>
        <v/>
      </c>
    </row>
    <row r="17200" spans="1:14" x14ac:dyDescent="0.3">
      <c r="A17200" t="s">
        <v>51772</v>
      </c>
      <c r="B17200" t="s">
        <v>46460</v>
      </c>
      <c r="C17200" t="s">
        <v>51773</v>
      </c>
      <c r="D17200" t="s">
        <v>51774</v>
      </c>
      <c r="E17200" t="s">
        <v>46463</v>
      </c>
      <c r="F17200" s="7">
        <v>171.65</v>
      </c>
      <c r="G17200" t="s">
        <v>46464</v>
      </c>
      <c r="H17200" t="s">
        <v>46465</v>
      </c>
      <c r="I17200" t="s">
        <v>46466</v>
      </c>
      <c r="J17200" s="7">
        <v>134.6</v>
      </c>
      <c r="K17200" s="7">
        <v>37.049999999999997</v>
      </c>
      <c r="M17200" t="s">
        <v>36</v>
      </c>
      <c r="N17200" t="str">
        <f>IF(AND(PESQUISA!$B$3&lt;&gt;"",OR(PESQUISA!$B$4="TODAS",B17200=PESQUISA!$B$4),ISNUMBER(SEARCH(PESQUISA!$B$3,D17200))),ROW()-1,"")</f>
        <v/>
      </c>
    </row>
    <row r="17201" spans="1:14" x14ac:dyDescent="0.3">
      <c r="A17201" t="s">
        <v>51775</v>
      </c>
      <c r="B17201" t="s">
        <v>46460</v>
      </c>
      <c r="C17201" t="s">
        <v>51776</v>
      </c>
      <c r="D17201" t="s">
        <v>51777</v>
      </c>
      <c r="E17201" t="s">
        <v>46488</v>
      </c>
      <c r="F17201" s="7">
        <v>221.58</v>
      </c>
      <c r="G17201" t="s">
        <v>46464</v>
      </c>
      <c r="H17201" t="s">
        <v>46465</v>
      </c>
      <c r="I17201" t="s">
        <v>46466</v>
      </c>
      <c r="J17201" s="7">
        <v>190.78</v>
      </c>
      <c r="K17201" s="7">
        <v>30.8</v>
      </c>
      <c r="M17201" t="s">
        <v>36</v>
      </c>
      <c r="N17201" t="str">
        <f>IF(AND(PESQUISA!$B$3&lt;&gt;"",OR(PESQUISA!$B$4="TODAS",B17201=PESQUISA!$B$4),ISNUMBER(SEARCH(PESQUISA!$B$3,D17201))),ROW()-1,"")</f>
        <v/>
      </c>
    </row>
    <row r="17202" spans="1:14" x14ac:dyDescent="0.3">
      <c r="A17202" t="s">
        <v>51778</v>
      </c>
      <c r="B17202" t="s">
        <v>46460</v>
      </c>
      <c r="C17202" t="s">
        <v>51779</v>
      </c>
      <c r="D17202" t="s">
        <v>51780</v>
      </c>
      <c r="E17202" t="s">
        <v>46488</v>
      </c>
      <c r="F17202" s="7">
        <v>141.55000000000001</v>
      </c>
      <c r="G17202" t="s">
        <v>46464</v>
      </c>
      <c r="H17202" t="s">
        <v>46465</v>
      </c>
      <c r="I17202" t="s">
        <v>46466</v>
      </c>
      <c r="J17202" s="7">
        <v>110.75</v>
      </c>
      <c r="K17202" s="7">
        <v>30.8</v>
      </c>
      <c r="M17202" t="s">
        <v>36</v>
      </c>
      <c r="N17202" t="str">
        <f>IF(AND(PESQUISA!$B$3&lt;&gt;"",OR(PESQUISA!$B$4="TODAS",B17202=PESQUISA!$B$4),ISNUMBER(SEARCH(PESQUISA!$B$3,D17202))),ROW()-1,"")</f>
        <v/>
      </c>
    </row>
    <row r="17203" spans="1:14" x14ac:dyDescent="0.3">
      <c r="A17203" t="s">
        <v>51781</v>
      </c>
      <c r="B17203" t="s">
        <v>46460</v>
      </c>
      <c r="C17203" t="s">
        <v>51782</v>
      </c>
      <c r="D17203" t="s">
        <v>51783</v>
      </c>
      <c r="E17203" t="s">
        <v>46488</v>
      </c>
      <c r="F17203" s="7">
        <v>64.959999999999994</v>
      </c>
      <c r="G17203" t="s">
        <v>46464</v>
      </c>
      <c r="H17203" t="s">
        <v>46465</v>
      </c>
      <c r="I17203" t="s">
        <v>46466</v>
      </c>
      <c r="J17203" s="7">
        <v>34.159999999999997</v>
      </c>
      <c r="K17203" s="7">
        <v>30.8</v>
      </c>
      <c r="M17203" t="s">
        <v>36</v>
      </c>
      <c r="N17203" t="str">
        <f>IF(AND(PESQUISA!$B$3&lt;&gt;"",OR(PESQUISA!$B$4="TODAS",B17203=PESQUISA!$B$4),ISNUMBER(SEARCH(PESQUISA!$B$3,D17203))),ROW()-1,"")</f>
        <v/>
      </c>
    </row>
    <row r="17204" spans="1:14" x14ac:dyDescent="0.3">
      <c r="A17204" t="s">
        <v>51784</v>
      </c>
      <c r="B17204" t="s">
        <v>46460</v>
      </c>
      <c r="C17204" t="s">
        <v>51785</v>
      </c>
      <c r="D17204" t="s">
        <v>51786</v>
      </c>
      <c r="E17204" t="s">
        <v>46488</v>
      </c>
      <c r="F17204" s="7">
        <v>176.96</v>
      </c>
      <c r="G17204" t="s">
        <v>46464</v>
      </c>
      <c r="H17204" t="s">
        <v>46465</v>
      </c>
      <c r="I17204" t="s">
        <v>46466</v>
      </c>
      <c r="J17204" s="7">
        <v>130.75</v>
      </c>
      <c r="K17204" s="7">
        <v>46.21</v>
      </c>
      <c r="M17204" t="s">
        <v>36</v>
      </c>
      <c r="N17204" t="str">
        <f>IF(AND(PESQUISA!$B$3&lt;&gt;"",OR(PESQUISA!$B$4="TODAS",B17204=PESQUISA!$B$4),ISNUMBER(SEARCH(PESQUISA!$B$3,D17204))),ROW()-1,"")</f>
        <v/>
      </c>
    </row>
    <row r="17205" spans="1:14" x14ac:dyDescent="0.3">
      <c r="A17205" t="s">
        <v>51787</v>
      </c>
      <c r="B17205" t="s">
        <v>46460</v>
      </c>
      <c r="C17205" t="s">
        <v>51788</v>
      </c>
      <c r="D17205" t="s">
        <v>51789</v>
      </c>
      <c r="E17205" t="s">
        <v>46488</v>
      </c>
      <c r="F17205" s="7">
        <v>123.47</v>
      </c>
      <c r="G17205" t="s">
        <v>46464</v>
      </c>
      <c r="H17205" t="s">
        <v>46465</v>
      </c>
      <c r="I17205" t="s">
        <v>46466</v>
      </c>
      <c r="J17205" s="7">
        <v>92.67</v>
      </c>
      <c r="K17205" s="7">
        <v>30.8</v>
      </c>
      <c r="M17205" t="s">
        <v>36</v>
      </c>
      <c r="N17205" t="str">
        <f>IF(AND(PESQUISA!$B$3&lt;&gt;"",OR(PESQUISA!$B$4="TODAS",B17205=PESQUISA!$B$4),ISNUMBER(SEARCH(PESQUISA!$B$3,D17205))),ROW()-1,"")</f>
        <v/>
      </c>
    </row>
    <row r="17206" spans="1:14" x14ac:dyDescent="0.3">
      <c r="A17206" t="s">
        <v>51790</v>
      </c>
      <c r="B17206" t="s">
        <v>46460</v>
      </c>
      <c r="C17206" t="s">
        <v>51791</v>
      </c>
      <c r="D17206" t="s">
        <v>51792</v>
      </c>
      <c r="E17206" t="s">
        <v>46488</v>
      </c>
      <c r="F17206" s="7">
        <v>20.83</v>
      </c>
      <c r="G17206" t="s">
        <v>46464</v>
      </c>
      <c r="H17206" t="s">
        <v>46465</v>
      </c>
      <c r="I17206" t="s">
        <v>46466</v>
      </c>
      <c r="J17206" s="7">
        <v>5.43</v>
      </c>
      <c r="K17206" s="7">
        <v>15.4</v>
      </c>
      <c r="M17206" t="s">
        <v>36</v>
      </c>
      <c r="N17206" t="str">
        <f>IF(AND(PESQUISA!$B$3&lt;&gt;"",OR(PESQUISA!$B$4="TODAS",B17206=PESQUISA!$B$4),ISNUMBER(SEARCH(PESQUISA!$B$3,D17206))),ROW()-1,"")</f>
        <v/>
      </c>
    </row>
    <row r="17207" spans="1:14" x14ac:dyDescent="0.3">
      <c r="A17207" t="s">
        <v>51793</v>
      </c>
      <c r="B17207" t="s">
        <v>46460</v>
      </c>
      <c r="C17207" t="s">
        <v>51794</v>
      </c>
      <c r="D17207" t="s">
        <v>51795</v>
      </c>
      <c r="E17207" t="s">
        <v>46488</v>
      </c>
      <c r="F17207" s="7">
        <v>136.86000000000001</v>
      </c>
      <c r="G17207" t="s">
        <v>46464</v>
      </c>
      <c r="H17207" t="s">
        <v>46465</v>
      </c>
      <c r="I17207" t="s">
        <v>46466</v>
      </c>
      <c r="J17207" s="7">
        <v>106.06</v>
      </c>
      <c r="K17207" s="7">
        <v>30.8</v>
      </c>
      <c r="M17207" t="s">
        <v>36</v>
      </c>
      <c r="N17207" t="str">
        <f>IF(AND(PESQUISA!$B$3&lt;&gt;"",OR(PESQUISA!$B$4="TODAS",B17207=PESQUISA!$B$4),ISNUMBER(SEARCH(PESQUISA!$B$3,D17207))),ROW()-1,"")</f>
        <v/>
      </c>
    </row>
    <row r="17208" spans="1:14" x14ac:dyDescent="0.3">
      <c r="A17208" t="s">
        <v>51796</v>
      </c>
      <c r="B17208" t="s">
        <v>46460</v>
      </c>
      <c r="C17208" t="s">
        <v>51797</v>
      </c>
      <c r="D17208" t="s">
        <v>51798</v>
      </c>
      <c r="E17208" t="s">
        <v>46488</v>
      </c>
      <c r="F17208" s="7">
        <v>97.72</v>
      </c>
      <c r="G17208" t="s">
        <v>46464</v>
      </c>
      <c r="H17208" t="s">
        <v>46465</v>
      </c>
      <c r="I17208" t="s">
        <v>46466</v>
      </c>
      <c r="J17208" s="7">
        <v>66.92</v>
      </c>
      <c r="K17208" s="7">
        <v>30.8</v>
      </c>
      <c r="M17208" t="s">
        <v>36</v>
      </c>
      <c r="N17208" t="str">
        <f>IF(AND(PESQUISA!$B$3&lt;&gt;"",OR(PESQUISA!$B$4="TODAS",B17208=PESQUISA!$B$4),ISNUMBER(SEARCH(PESQUISA!$B$3,D17208))),ROW()-1,"")</f>
        <v/>
      </c>
    </row>
    <row r="17209" spans="1:14" x14ac:dyDescent="0.3">
      <c r="A17209" t="s">
        <v>51799</v>
      </c>
      <c r="B17209" t="s">
        <v>46460</v>
      </c>
      <c r="C17209" t="s">
        <v>51800</v>
      </c>
      <c r="D17209" t="s">
        <v>51801</v>
      </c>
      <c r="E17209" t="s">
        <v>46488</v>
      </c>
      <c r="F17209" s="7">
        <v>91.47</v>
      </c>
      <c r="G17209" t="s">
        <v>46464</v>
      </c>
      <c r="H17209" t="s">
        <v>46465</v>
      </c>
      <c r="I17209" t="s">
        <v>46466</v>
      </c>
      <c r="J17209" s="7">
        <v>60.67</v>
      </c>
      <c r="K17209" s="7">
        <v>30.8</v>
      </c>
      <c r="M17209" t="s">
        <v>36</v>
      </c>
      <c r="N17209" t="str">
        <f>IF(AND(PESQUISA!$B$3&lt;&gt;"",OR(PESQUISA!$B$4="TODAS",B17209=PESQUISA!$B$4),ISNUMBER(SEARCH(PESQUISA!$B$3,D17209))),ROW()-1,"")</f>
        <v/>
      </c>
    </row>
    <row r="17210" spans="1:14" x14ac:dyDescent="0.3">
      <c r="A17210" t="s">
        <v>51802</v>
      </c>
      <c r="B17210" t="s">
        <v>46460</v>
      </c>
      <c r="C17210" t="s">
        <v>51803</v>
      </c>
      <c r="D17210" t="s">
        <v>51804</v>
      </c>
      <c r="E17210" t="s">
        <v>46488</v>
      </c>
      <c r="F17210" s="7">
        <v>24.38</v>
      </c>
      <c r="G17210" t="s">
        <v>46464</v>
      </c>
      <c r="H17210" t="s">
        <v>46465</v>
      </c>
      <c r="I17210" t="s">
        <v>46466</v>
      </c>
      <c r="J17210" s="7">
        <v>8.98</v>
      </c>
      <c r="K17210" s="7">
        <v>15.4</v>
      </c>
      <c r="M17210" t="s">
        <v>36</v>
      </c>
      <c r="N17210" t="str">
        <f>IF(AND(PESQUISA!$B$3&lt;&gt;"",OR(PESQUISA!$B$4="TODAS",B17210=PESQUISA!$B$4),ISNUMBER(SEARCH(PESQUISA!$B$3,D17210))),ROW()-1,"")</f>
        <v/>
      </c>
    </row>
    <row r="17211" spans="1:14" x14ac:dyDescent="0.3">
      <c r="A17211" t="s">
        <v>51805</v>
      </c>
      <c r="B17211" t="s">
        <v>46460</v>
      </c>
      <c r="C17211" t="s">
        <v>51806</v>
      </c>
      <c r="D17211" t="s">
        <v>51807</v>
      </c>
      <c r="E17211" t="s">
        <v>46626</v>
      </c>
      <c r="F17211" s="7">
        <v>100.15</v>
      </c>
      <c r="G17211" t="s">
        <v>46464</v>
      </c>
      <c r="H17211" t="s">
        <v>46465</v>
      </c>
      <c r="I17211" t="s">
        <v>46466</v>
      </c>
      <c r="J17211" s="7">
        <v>81.040000000000006</v>
      </c>
      <c r="K17211" s="7">
        <v>19.11</v>
      </c>
      <c r="M17211" t="s">
        <v>36</v>
      </c>
      <c r="N17211" t="str">
        <f>IF(AND(PESQUISA!$B$3&lt;&gt;"",OR(PESQUISA!$B$4="TODAS",B17211=PESQUISA!$B$4),ISNUMBER(SEARCH(PESQUISA!$B$3,D17211))),ROW()-1,"")</f>
        <v/>
      </c>
    </row>
    <row r="17212" spans="1:14" x14ac:dyDescent="0.3">
      <c r="A17212" t="s">
        <v>51808</v>
      </c>
      <c r="B17212" t="s">
        <v>46460</v>
      </c>
      <c r="C17212" t="s">
        <v>51809</v>
      </c>
      <c r="D17212" t="s">
        <v>51810</v>
      </c>
      <c r="E17212" t="s">
        <v>46626</v>
      </c>
      <c r="F17212" s="7">
        <v>145.88999999999999</v>
      </c>
      <c r="G17212" t="s">
        <v>46464</v>
      </c>
      <c r="H17212" t="s">
        <v>46465</v>
      </c>
      <c r="I17212" t="s">
        <v>46466</v>
      </c>
      <c r="J17212" s="7">
        <v>126.78</v>
      </c>
      <c r="K17212" s="7">
        <v>19.11</v>
      </c>
      <c r="M17212" t="s">
        <v>36</v>
      </c>
      <c r="N17212" t="str">
        <f>IF(AND(PESQUISA!$B$3&lt;&gt;"",OR(PESQUISA!$B$4="TODAS",B17212=PESQUISA!$B$4),ISNUMBER(SEARCH(PESQUISA!$B$3,D17212))),ROW()-1,"")</f>
        <v/>
      </c>
    </row>
    <row r="17213" spans="1:14" x14ac:dyDescent="0.3">
      <c r="A17213" t="s">
        <v>51811</v>
      </c>
      <c r="B17213" t="s">
        <v>46460</v>
      </c>
      <c r="C17213" t="s">
        <v>51812</v>
      </c>
      <c r="D17213" t="s">
        <v>51813</v>
      </c>
      <c r="E17213" t="s">
        <v>46626</v>
      </c>
      <c r="F17213" s="7">
        <v>175.67</v>
      </c>
      <c r="G17213" t="s">
        <v>46464</v>
      </c>
      <c r="H17213" t="s">
        <v>46465</v>
      </c>
      <c r="I17213" t="s">
        <v>46466</v>
      </c>
      <c r="J17213" s="7">
        <v>156.56</v>
      </c>
      <c r="K17213" s="7">
        <v>19.11</v>
      </c>
      <c r="M17213" t="s">
        <v>36</v>
      </c>
      <c r="N17213" t="str">
        <f>IF(AND(PESQUISA!$B$3&lt;&gt;"",OR(PESQUISA!$B$4="TODAS",B17213=PESQUISA!$B$4),ISNUMBER(SEARCH(PESQUISA!$B$3,D17213))),ROW()-1,"")</f>
        <v/>
      </c>
    </row>
    <row r="17214" spans="1:14" x14ac:dyDescent="0.3">
      <c r="A17214" t="s">
        <v>51814</v>
      </c>
      <c r="B17214" t="s">
        <v>46460</v>
      </c>
      <c r="C17214" t="s">
        <v>51815</v>
      </c>
      <c r="D17214" t="s">
        <v>51816</v>
      </c>
      <c r="E17214" t="s">
        <v>46488</v>
      </c>
      <c r="F17214" s="7">
        <v>17.54</v>
      </c>
      <c r="G17214" t="s">
        <v>46464</v>
      </c>
      <c r="H17214" t="s">
        <v>46465</v>
      </c>
      <c r="I17214" t="s">
        <v>46466</v>
      </c>
      <c r="J17214" s="7">
        <v>4.05</v>
      </c>
      <c r="K17214" s="7">
        <v>13.49</v>
      </c>
      <c r="M17214" t="s">
        <v>36</v>
      </c>
      <c r="N17214" t="str">
        <f>IF(AND(PESQUISA!$B$3&lt;&gt;"",OR(PESQUISA!$B$4="TODAS",B17214=PESQUISA!$B$4),ISNUMBER(SEARCH(PESQUISA!$B$3,D17214))),ROW()-1,"")</f>
        <v/>
      </c>
    </row>
    <row r="17215" spans="1:14" x14ac:dyDescent="0.3">
      <c r="A17215" t="s">
        <v>51817</v>
      </c>
      <c r="B17215" t="s">
        <v>46460</v>
      </c>
      <c r="C17215" t="s">
        <v>51818</v>
      </c>
      <c r="D17215" t="s">
        <v>51819</v>
      </c>
      <c r="E17215" t="s">
        <v>46488</v>
      </c>
      <c r="F17215" s="7">
        <v>27.23</v>
      </c>
      <c r="G17215" t="s">
        <v>46464</v>
      </c>
      <c r="H17215" t="s">
        <v>46465</v>
      </c>
      <c r="I17215" t="s">
        <v>46466</v>
      </c>
      <c r="J17215" s="7">
        <v>13.74</v>
      </c>
      <c r="K17215" s="7">
        <v>13.49</v>
      </c>
      <c r="M17215" t="s">
        <v>36</v>
      </c>
      <c r="N17215" t="str">
        <f>IF(AND(PESQUISA!$B$3&lt;&gt;"",OR(PESQUISA!$B$4="TODAS",B17215=PESQUISA!$B$4),ISNUMBER(SEARCH(PESQUISA!$B$3,D17215))),ROW()-1,"")</f>
        <v/>
      </c>
    </row>
    <row r="17216" spans="1:14" x14ac:dyDescent="0.3">
      <c r="A17216" t="s">
        <v>51820</v>
      </c>
      <c r="B17216" t="s">
        <v>46460</v>
      </c>
      <c r="C17216" t="s">
        <v>51821</v>
      </c>
      <c r="D17216" t="s">
        <v>51822</v>
      </c>
      <c r="E17216" t="s">
        <v>46488</v>
      </c>
      <c r="F17216" s="7">
        <v>38.700000000000003</v>
      </c>
      <c r="G17216" t="s">
        <v>46464</v>
      </c>
      <c r="H17216" t="s">
        <v>46465</v>
      </c>
      <c r="I17216" t="s">
        <v>46466</v>
      </c>
      <c r="J17216" s="7">
        <v>38.700000000000003</v>
      </c>
      <c r="K17216" s="7">
        <v>0</v>
      </c>
      <c r="M17216" t="s">
        <v>36</v>
      </c>
      <c r="N17216" t="str">
        <f>IF(AND(PESQUISA!$B$3&lt;&gt;"",OR(PESQUISA!$B$4="TODAS",B17216=PESQUISA!$B$4),ISNUMBER(SEARCH(PESQUISA!$B$3,D17216))),ROW()-1,"")</f>
        <v/>
      </c>
    </row>
    <row r="17217" spans="1:14" x14ac:dyDescent="0.3">
      <c r="A17217" t="s">
        <v>51823</v>
      </c>
      <c r="B17217" t="s">
        <v>46460</v>
      </c>
      <c r="C17217" t="s">
        <v>51824</v>
      </c>
      <c r="D17217" t="s">
        <v>51825</v>
      </c>
      <c r="E17217" t="s">
        <v>46488</v>
      </c>
      <c r="F17217" s="7">
        <v>65.099999999999994</v>
      </c>
      <c r="G17217" t="s">
        <v>46464</v>
      </c>
      <c r="H17217" t="s">
        <v>46465</v>
      </c>
      <c r="I17217" t="s">
        <v>46466</v>
      </c>
      <c r="J17217" s="7">
        <v>65.099999999999994</v>
      </c>
      <c r="K17217" s="7">
        <v>0</v>
      </c>
      <c r="M17217" t="s">
        <v>36</v>
      </c>
      <c r="N17217" t="str">
        <f>IF(AND(PESQUISA!$B$3&lt;&gt;"",OR(PESQUISA!$B$4="TODAS",B17217=PESQUISA!$B$4),ISNUMBER(SEARCH(PESQUISA!$B$3,D17217))),ROW()-1,"")</f>
        <v/>
      </c>
    </row>
    <row r="17218" spans="1:14" x14ac:dyDescent="0.3">
      <c r="A17218" t="s">
        <v>51826</v>
      </c>
      <c r="B17218" t="s">
        <v>46460</v>
      </c>
      <c r="C17218" t="s">
        <v>51827</v>
      </c>
      <c r="D17218" t="s">
        <v>51828</v>
      </c>
      <c r="E17218" t="s">
        <v>46488</v>
      </c>
      <c r="F17218" s="7">
        <v>72.95</v>
      </c>
      <c r="G17218" t="s">
        <v>46464</v>
      </c>
      <c r="H17218" t="s">
        <v>46465</v>
      </c>
      <c r="I17218" t="s">
        <v>46466</v>
      </c>
      <c r="J17218" s="7">
        <v>72.95</v>
      </c>
      <c r="K17218" s="7">
        <v>0</v>
      </c>
      <c r="M17218" t="s">
        <v>36</v>
      </c>
      <c r="N17218" t="str">
        <f>IF(AND(PESQUISA!$B$3&lt;&gt;"",OR(PESQUISA!$B$4="TODAS",B17218=PESQUISA!$B$4),ISNUMBER(SEARCH(PESQUISA!$B$3,D17218))),ROW()-1,"")</f>
        <v/>
      </c>
    </row>
    <row r="17219" spans="1:14" x14ac:dyDescent="0.3">
      <c r="A17219" t="s">
        <v>51829</v>
      </c>
      <c r="B17219" t="s">
        <v>46460</v>
      </c>
      <c r="C17219" t="s">
        <v>51830</v>
      </c>
      <c r="D17219" t="s">
        <v>51831</v>
      </c>
      <c r="E17219" t="s">
        <v>46488</v>
      </c>
      <c r="F17219" s="7">
        <v>63.32</v>
      </c>
      <c r="G17219" t="s">
        <v>46464</v>
      </c>
      <c r="H17219" t="s">
        <v>46465</v>
      </c>
      <c r="I17219" t="s">
        <v>46466</v>
      </c>
      <c r="J17219" s="7">
        <v>63.32</v>
      </c>
      <c r="K17219" s="7">
        <v>0</v>
      </c>
      <c r="M17219" t="s">
        <v>36</v>
      </c>
      <c r="N17219" t="str">
        <f>IF(AND(PESQUISA!$B$3&lt;&gt;"",OR(PESQUISA!$B$4="TODAS",B17219=PESQUISA!$B$4),ISNUMBER(SEARCH(PESQUISA!$B$3,D17219))),ROW()-1,"")</f>
        <v/>
      </c>
    </row>
    <row r="17220" spans="1:14" x14ac:dyDescent="0.3">
      <c r="A17220" t="s">
        <v>51832</v>
      </c>
      <c r="B17220" t="s">
        <v>46460</v>
      </c>
      <c r="C17220" t="s">
        <v>51833</v>
      </c>
      <c r="D17220" t="s">
        <v>51834</v>
      </c>
      <c r="E17220" t="s">
        <v>46488</v>
      </c>
      <c r="F17220" s="7">
        <v>115.44</v>
      </c>
      <c r="G17220" t="s">
        <v>46464</v>
      </c>
      <c r="H17220" t="s">
        <v>46465</v>
      </c>
      <c r="I17220" t="s">
        <v>46466</v>
      </c>
      <c r="J17220" s="7">
        <v>115.44</v>
      </c>
      <c r="K17220" s="7">
        <v>0</v>
      </c>
      <c r="M17220" t="s">
        <v>36</v>
      </c>
      <c r="N17220" t="str">
        <f>IF(AND(PESQUISA!$B$3&lt;&gt;"",OR(PESQUISA!$B$4="TODAS",B17220=PESQUISA!$B$4),ISNUMBER(SEARCH(PESQUISA!$B$3,D17220))),ROW()-1,"")</f>
        <v/>
      </c>
    </row>
    <row r="17221" spans="1:14" x14ac:dyDescent="0.3">
      <c r="A17221" t="s">
        <v>51835</v>
      </c>
      <c r="B17221" t="s">
        <v>46460</v>
      </c>
      <c r="C17221" t="s">
        <v>51836</v>
      </c>
      <c r="D17221" t="s">
        <v>51837</v>
      </c>
      <c r="E17221" t="s">
        <v>46488</v>
      </c>
      <c r="F17221" s="7">
        <v>16.02</v>
      </c>
      <c r="G17221" t="s">
        <v>46464</v>
      </c>
      <c r="H17221" t="s">
        <v>46465</v>
      </c>
      <c r="I17221" t="s">
        <v>46466</v>
      </c>
      <c r="J17221" s="7">
        <v>16.02</v>
      </c>
      <c r="K17221" s="7">
        <v>0</v>
      </c>
      <c r="M17221" t="s">
        <v>36</v>
      </c>
      <c r="N17221" t="str">
        <f>IF(AND(PESQUISA!$B$3&lt;&gt;"",OR(PESQUISA!$B$4="TODAS",B17221=PESQUISA!$B$4),ISNUMBER(SEARCH(PESQUISA!$B$3,D17221))),ROW()-1,"")</f>
        <v/>
      </c>
    </row>
    <row r="17222" spans="1:14" x14ac:dyDescent="0.3">
      <c r="A17222" t="s">
        <v>51838</v>
      </c>
      <c r="B17222" t="s">
        <v>46460</v>
      </c>
      <c r="C17222" t="s">
        <v>51839</v>
      </c>
      <c r="D17222" t="s">
        <v>51840</v>
      </c>
      <c r="E17222" t="s">
        <v>60</v>
      </c>
      <c r="F17222" s="7">
        <v>18.010000000000002</v>
      </c>
      <c r="G17222" t="s">
        <v>46464</v>
      </c>
      <c r="H17222" t="s">
        <v>46465</v>
      </c>
      <c r="I17222" t="s">
        <v>46466</v>
      </c>
      <c r="J17222" s="7">
        <v>18.010000000000002</v>
      </c>
      <c r="K17222" s="7">
        <v>0</v>
      </c>
      <c r="M17222" t="s">
        <v>36</v>
      </c>
      <c r="N17222" t="str">
        <f>IF(AND(PESQUISA!$B$3&lt;&gt;"",OR(PESQUISA!$B$4="TODAS",B17222=PESQUISA!$B$4),ISNUMBER(SEARCH(PESQUISA!$B$3,D17222))),ROW()-1,"")</f>
        <v/>
      </c>
    </row>
    <row r="17223" spans="1:14" x14ac:dyDescent="0.3">
      <c r="A17223" t="s">
        <v>51841</v>
      </c>
      <c r="B17223" t="s">
        <v>46460</v>
      </c>
      <c r="C17223" t="s">
        <v>51842</v>
      </c>
      <c r="D17223" t="s">
        <v>51843</v>
      </c>
      <c r="E17223" t="s">
        <v>46488</v>
      </c>
      <c r="F17223" s="7">
        <v>18.010000000000002</v>
      </c>
      <c r="G17223" t="s">
        <v>46464</v>
      </c>
      <c r="H17223" t="s">
        <v>46465</v>
      </c>
      <c r="I17223" t="s">
        <v>46466</v>
      </c>
      <c r="J17223" s="7">
        <v>18.010000000000002</v>
      </c>
      <c r="K17223" s="7">
        <v>0</v>
      </c>
      <c r="M17223" t="s">
        <v>36</v>
      </c>
      <c r="N17223" t="str">
        <f>IF(AND(PESQUISA!$B$3&lt;&gt;"",OR(PESQUISA!$B$4="TODAS",B17223=PESQUISA!$B$4),ISNUMBER(SEARCH(PESQUISA!$B$3,D17223))),ROW()-1,"")</f>
        <v/>
      </c>
    </row>
    <row r="17224" spans="1:14" x14ac:dyDescent="0.3">
      <c r="A17224" t="s">
        <v>51844</v>
      </c>
      <c r="B17224" t="s">
        <v>46460</v>
      </c>
      <c r="C17224" t="s">
        <v>51845</v>
      </c>
      <c r="D17224" t="s">
        <v>51846</v>
      </c>
      <c r="E17224" t="s">
        <v>46488</v>
      </c>
      <c r="F17224" s="7">
        <v>24.87</v>
      </c>
      <c r="G17224" t="s">
        <v>46464</v>
      </c>
      <c r="H17224" t="s">
        <v>46465</v>
      </c>
      <c r="I17224" t="s">
        <v>46466</v>
      </c>
      <c r="J17224" s="7">
        <v>24.87</v>
      </c>
      <c r="K17224" s="7">
        <v>0</v>
      </c>
      <c r="M17224" t="s">
        <v>36</v>
      </c>
      <c r="N17224" t="str">
        <f>IF(AND(PESQUISA!$B$3&lt;&gt;"",OR(PESQUISA!$B$4="TODAS",B17224=PESQUISA!$B$4),ISNUMBER(SEARCH(PESQUISA!$B$3,D17224))),ROW()-1,"")</f>
        <v/>
      </c>
    </row>
    <row r="17225" spans="1:14" x14ac:dyDescent="0.3">
      <c r="A17225" t="s">
        <v>51847</v>
      </c>
      <c r="B17225" t="s">
        <v>46460</v>
      </c>
      <c r="C17225" t="s">
        <v>51848</v>
      </c>
      <c r="D17225" t="s">
        <v>51849</v>
      </c>
      <c r="E17225" t="s">
        <v>46488</v>
      </c>
      <c r="F17225" s="7">
        <v>53.82</v>
      </c>
      <c r="G17225" t="s">
        <v>46464</v>
      </c>
      <c r="H17225" t="s">
        <v>46465</v>
      </c>
      <c r="I17225" t="s">
        <v>46466</v>
      </c>
      <c r="J17225" s="7">
        <v>53.82</v>
      </c>
      <c r="K17225" s="7">
        <v>0</v>
      </c>
      <c r="M17225" t="s">
        <v>36</v>
      </c>
      <c r="N17225" t="str">
        <f>IF(AND(PESQUISA!$B$3&lt;&gt;"",OR(PESQUISA!$B$4="TODAS",B17225=PESQUISA!$B$4),ISNUMBER(SEARCH(PESQUISA!$B$3,D17225))),ROW()-1,"")</f>
        <v/>
      </c>
    </row>
    <row r="17226" spans="1:14" x14ac:dyDescent="0.3">
      <c r="A17226" t="s">
        <v>51850</v>
      </c>
      <c r="B17226" t="s">
        <v>46460</v>
      </c>
      <c r="C17226" t="s">
        <v>51851</v>
      </c>
      <c r="D17226" t="s">
        <v>51852</v>
      </c>
      <c r="E17226" t="s">
        <v>46463</v>
      </c>
      <c r="F17226" s="7">
        <v>224.44</v>
      </c>
      <c r="G17226" t="s">
        <v>46464</v>
      </c>
      <c r="H17226" t="s">
        <v>46465</v>
      </c>
      <c r="I17226" t="s">
        <v>46466</v>
      </c>
      <c r="J17226" s="7">
        <v>105.67</v>
      </c>
      <c r="K17226" s="7">
        <v>118.77</v>
      </c>
      <c r="M17226" t="s">
        <v>36</v>
      </c>
      <c r="N17226" t="str">
        <f>IF(AND(PESQUISA!$B$3&lt;&gt;"",OR(PESQUISA!$B$4="TODAS",B17226=PESQUISA!$B$4),ISNUMBER(SEARCH(PESQUISA!$B$3,D17226))),ROW()-1,"")</f>
        <v/>
      </c>
    </row>
    <row r="17227" spans="1:14" x14ac:dyDescent="0.3">
      <c r="A17227" t="s">
        <v>51853</v>
      </c>
      <c r="B17227" t="s">
        <v>46460</v>
      </c>
      <c r="C17227" t="s">
        <v>51854</v>
      </c>
      <c r="D17227" t="s">
        <v>51855</v>
      </c>
      <c r="E17227" t="s">
        <v>46544</v>
      </c>
      <c r="F17227" s="7">
        <v>87.72</v>
      </c>
      <c r="G17227" t="s">
        <v>46464</v>
      </c>
      <c r="H17227" t="s">
        <v>46465</v>
      </c>
      <c r="I17227" t="s">
        <v>46466</v>
      </c>
      <c r="J17227" s="7">
        <v>53.7</v>
      </c>
      <c r="K17227" s="7">
        <v>34.020000000000003</v>
      </c>
      <c r="M17227" t="s">
        <v>36</v>
      </c>
      <c r="N17227" t="str">
        <f>IF(AND(PESQUISA!$B$3&lt;&gt;"",OR(PESQUISA!$B$4="TODAS",B17227=PESQUISA!$B$4),ISNUMBER(SEARCH(PESQUISA!$B$3,D17227))),ROW()-1,"")</f>
        <v/>
      </c>
    </row>
    <row r="17228" spans="1:14" x14ac:dyDescent="0.3">
      <c r="A17228" t="s">
        <v>51856</v>
      </c>
      <c r="B17228" t="s">
        <v>46460</v>
      </c>
      <c r="C17228" t="s">
        <v>51857</v>
      </c>
      <c r="D17228" t="s">
        <v>51858</v>
      </c>
      <c r="E17228" t="s">
        <v>60</v>
      </c>
      <c r="F17228" s="7">
        <v>48.23</v>
      </c>
      <c r="G17228" t="s">
        <v>46464</v>
      </c>
      <c r="H17228" t="s">
        <v>46465</v>
      </c>
      <c r="I17228" t="s">
        <v>46466</v>
      </c>
      <c r="J17228" s="7">
        <v>25.56</v>
      </c>
      <c r="K17228" s="7">
        <v>22.67</v>
      </c>
      <c r="M17228" t="s">
        <v>36</v>
      </c>
      <c r="N17228" t="str">
        <f>IF(AND(PESQUISA!$B$3&lt;&gt;"",OR(PESQUISA!$B$4="TODAS",B17228=PESQUISA!$B$4),ISNUMBER(SEARCH(PESQUISA!$B$3,D17228))),ROW()-1,"")</f>
        <v/>
      </c>
    </row>
    <row r="17229" spans="1:14" x14ac:dyDescent="0.3">
      <c r="A17229" t="s">
        <v>51859</v>
      </c>
      <c r="B17229" t="s">
        <v>46460</v>
      </c>
      <c r="C17229" t="s">
        <v>51860</v>
      </c>
      <c r="D17229" t="s">
        <v>51861</v>
      </c>
      <c r="E17229" t="s">
        <v>46463</v>
      </c>
      <c r="F17229" s="7">
        <v>482.77</v>
      </c>
      <c r="G17229" t="s">
        <v>46464</v>
      </c>
      <c r="H17229" t="s">
        <v>46465</v>
      </c>
      <c r="I17229" t="s">
        <v>46466</v>
      </c>
      <c r="J17229" s="7">
        <v>399.5</v>
      </c>
      <c r="K17229" s="7">
        <v>83.27</v>
      </c>
      <c r="M17229" t="s">
        <v>36</v>
      </c>
      <c r="N17229" t="str">
        <f>IF(AND(PESQUISA!$B$3&lt;&gt;"",OR(PESQUISA!$B$4="TODAS",B17229=PESQUISA!$B$4),ISNUMBER(SEARCH(PESQUISA!$B$3,D17229))),ROW()-1,"")</f>
        <v/>
      </c>
    </row>
    <row r="17230" spans="1:14" x14ac:dyDescent="0.3">
      <c r="A17230" t="s">
        <v>51862</v>
      </c>
      <c r="B17230" t="s">
        <v>46460</v>
      </c>
      <c r="C17230" t="s">
        <v>51863</v>
      </c>
      <c r="D17230" t="s">
        <v>51864</v>
      </c>
      <c r="E17230" t="s">
        <v>46463</v>
      </c>
      <c r="F17230" s="7">
        <v>530.77</v>
      </c>
      <c r="G17230" t="s">
        <v>46464</v>
      </c>
      <c r="H17230" t="s">
        <v>46465</v>
      </c>
      <c r="I17230" t="s">
        <v>46466</v>
      </c>
      <c r="J17230" s="7">
        <v>385.67</v>
      </c>
      <c r="K17230" s="7">
        <v>145.1</v>
      </c>
      <c r="M17230" t="s">
        <v>36</v>
      </c>
      <c r="N17230" t="str">
        <f>IF(AND(PESQUISA!$B$3&lt;&gt;"",OR(PESQUISA!$B$4="TODAS",B17230=PESQUISA!$B$4),ISNUMBER(SEARCH(PESQUISA!$B$3,D17230))),ROW()-1,"")</f>
        <v/>
      </c>
    </row>
    <row r="17231" spans="1:14" x14ac:dyDescent="0.3">
      <c r="A17231" t="s">
        <v>51865</v>
      </c>
      <c r="B17231" t="s">
        <v>46460</v>
      </c>
      <c r="C17231" t="s">
        <v>51866</v>
      </c>
      <c r="D17231" t="s">
        <v>51867</v>
      </c>
      <c r="E17231" t="s">
        <v>46463</v>
      </c>
      <c r="F17231" s="7">
        <v>468.77</v>
      </c>
      <c r="G17231" t="s">
        <v>46464</v>
      </c>
      <c r="H17231" t="s">
        <v>46465</v>
      </c>
      <c r="I17231" t="s">
        <v>46466</v>
      </c>
      <c r="J17231" s="7">
        <v>231.07</v>
      </c>
      <c r="K17231" s="7">
        <v>237.7</v>
      </c>
      <c r="M17231" t="s">
        <v>36</v>
      </c>
      <c r="N17231" t="str">
        <f>IF(AND(PESQUISA!$B$3&lt;&gt;"",OR(PESQUISA!$B$4="TODAS",B17231=PESQUISA!$B$4),ISNUMBER(SEARCH(PESQUISA!$B$3,D17231))),ROW()-1,"")</f>
        <v/>
      </c>
    </row>
    <row r="17232" spans="1:14" x14ac:dyDescent="0.3">
      <c r="A17232" t="s">
        <v>51868</v>
      </c>
      <c r="B17232" t="s">
        <v>46460</v>
      </c>
      <c r="C17232" t="s">
        <v>51869</v>
      </c>
      <c r="D17232" t="s">
        <v>51870</v>
      </c>
      <c r="E17232" t="s">
        <v>46488</v>
      </c>
      <c r="F17232" s="7">
        <v>472.29</v>
      </c>
      <c r="G17232" t="s">
        <v>46464</v>
      </c>
      <c r="H17232" t="s">
        <v>46465</v>
      </c>
      <c r="I17232" t="s">
        <v>46466</v>
      </c>
      <c r="J17232" s="7">
        <v>226.06</v>
      </c>
      <c r="K17232" s="7">
        <v>246.23</v>
      </c>
      <c r="M17232" t="s">
        <v>36</v>
      </c>
      <c r="N17232" t="str">
        <f>IF(AND(PESQUISA!$B$3&lt;&gt;"",OR(PESQUISA!$B$4="TODAS",B17232=PESQUISA!$B$4),ISNUMBER(SEARCH(PESQUISA!$B$3,D17232))),ROW()-1,"")</f>
        <v/>
      </c>
    </row>
    <row r="17233" spans="1:14" x14ac:dyDescent="0.3">
      <c r="A17233" t="s">
        <v>51871</v>
      </c>
      <c r="B17233" t="s">
        <v>46460</v>
      </c>
      <c r="C17233" t="s">
        <v>51872</v>
      </c>
      <c r="D17233" t="s">
        <v>51873</v>
      </c>
      <c r="E17233" t="s">
        <v>46463</v>
      </c>
      <c r="F17233" s="7">
        <v>1157.22</v>
      </c>
      <c r="G17233" t="s">
        <v>46464</v>
      </c>
      <c r="H17233" t="s">
        <v>46465</v>
      </c>
      <c r="I17233" t="s">
        <v>46466</v>
      </c>
      <c r="J17233" s="7">
        <v>330.65</v>
      </c>
      <c r="K17233" s="7">
        <v>826.57</v>
      </c>
      <c r="M17233" t="s">
        <v>36</v>
      </c>
      <c r="N17233" t="str">
        <f>IF(AND(PESQUISA!$B$3&lt;&gt;"",OR(PESQUISA!$B$4="TODAS",B17233=PESQUISA!$B$4),ISNUMBER(SEARCH(PESQUISA!$B$3,D17233))),ROW()-1,"")</f>
        <v/>
      </c>
    </row>
    <row r="17234" spans="1:14" x14ac:dyDescent="0.3">
      <c r="A17234" t="s">
        <v>51874</v>
      </c>
      <c r="B17234" t="s">
        <v>46460</v>
      </c>
      <c r="C17234" t="s">
        <v>51875</v>
      </c>
      <c r="D17234" t="s">
        <v>51876</v>
      </c>
      <c r="E17234" t="s">
        <v>46463</v>
      </c>
      <c r="F17234" s="7">
        <v>470.51</v>
      </c>
      <c r="G17234" t="s">
        <v>46464</v>
      </c>
      <c r="H17234" t="s">
        <v>46465</v>
      </c>
      <c r="I17234" t="s">
        <v>46466</v>
      </c>
      <c r="J17234" s="7">
        <v>368.94</v>
      </c>
      <c r="K17234" s="7">
        <v>101.57</v>
      </c>
      <c r="M17234" t="s">
        <v>36</v>
      </c>
      <c r="N17234" t="str">
        <f>IF(AND(PESQUISA!$B$3&lt;&gt;"",OR(PESQUISA!$B$4="TODAS",B17234=PESQUISA!$B$4),ISNUMBER(SEARCH(PESQUISA!$B$3,D17234))),ROW()-1,"")</f>
        <v/>
      </c>
    </row>
    <row r="17235" spans="1:14" x14ac:dyDescent="0.3">
      <c r="A17235" t="s">
        <v>51877</v>
      </c>
      <c r="B17235" t="s">
        <v>46460</v>
      </c>
      <c r="C17235" t="s">
        <v>51878</v>
      </c>
      <c r="D17235" t="s">
        <v>51879</v>
      </c>
      <c r="E17235" t="s">
        <v>46544</v>
      </c>
      <c r="F17235" s="7">
        <v>48.87</v>
      </c>
      <c r="G17235" t="s">
        <v>46464</v>
      </c>
      <c r="H17235" t="s">
        <v>46465</v>
      </c>
      <c r="I17235" t="s">
        <v>46466</v>
      </c>
      <c r="J17235" s="7">
        <v>26.2</v>
      </c>
      <c r="K17235" s="7">
        <v>22.67</v>
      </c>
      <c r="M17235" t="s">
        <v>36</v>
      </c>
      <c r="N17235" t="str">
        <f>IF(AND(PESQUISA!$B$3&lt;&gt;"",OR(PESQUISA!$B$4="TODAS",B17235=PESQUISA!$B$4),ISNUMBER(SEARCH(PESQUISA!$B$3,D17235))),ROW()-1,"")</f>
        <v/>
      </c>
    </row>
    <row r="17236" spans="1:14" x14ac:dyDescent="0.3">
      <c r="A17236" t="s">
        <v>51880</v>
      </c>
      <c r="B17236" t="s">
        <v>46460</v>
      </c>
      <c r="C17236" t="s">
        <v>51881</v>
      </c>
      <c r="D17236" t="s">
        <v>51882</v>
      </c>
      <c r="E17236" t="s">
        <v>46544</v>
      </c>
      <c r="F17236" s="7">
        <v>836.08</v>
      </c>
      <c r="G17236" t="s">
        <v>46464</v>
      </c>
      <c r="H17236" t="s">
        <v>46465</v>
      </c>
      <c r="I17236" t="s">
        <v>46466</v>
      </c>
      <c r="J17236" s="7">
        <v>649.82000000000005</v>
      </c>
      <c r="K17236" s="7">
        <v>186.26</v>
      </c>
      <c r="M17236" t="s">
        <v>36</v>
      </c>
      <c r="N17236" t="str">
        <f>IF(AND(PESQUISA!$B$3&lt;&gt;"",OR(PESQUISA!$B$4="TODAS",B17236=PESQUISA!$B$4),ISNUMBER(SEARCH(PESQUISA!$B$3,D17236))),ROW()-1,"")</f>
        <v/>
      </c>
    </row>
    <row r="17237" spans="1:14" x14ac:dyDescent="0.3">
      <c r="A17237" t="s">
        <v>51883</v>
      </c>
      <c r="B17237" t="s">
        <v>46460</v>
      </c>
      <c r="C17237" t="s">
        <v>51884</v>
      </c>
      <c r="D17237" t="s">
        <v>51885</v>
      </c>
      <c r="E17237" t="s">
        <v>46488</v>
      </c>
      <c r="F17237" s="7">
        <v>619.24</v>
      </c>
      <c r="G17237" t="s">
        <v>46464</v>
      </c>
      <c r="H17237" t="s">
        <v>46465</v>
      </c>
      <c r="I17237" t="s">
        <v>46466</v>
      </c>
      <c r="J17237" s="7">
        <v>461.72</v>
      </c>
      <c r="K17237" s="7">
        <v>157.52000000000001</v>
      </c>
      <c r="M17237" t="s">
        <v>36</v>
      </c>
      <c r="N17237" t="str">
        <f>IF(AND(PESQUISA!$B$3&lt;&gt;"",OR(PESQUISA!$B$4="TODAS",B17237=PESQUISA!$B$4),ISNUMBER(SEARCH(PESQUISA!$B$3,D17237))),ROW()-1,"")</f>
        <v/>
      </c>
    </row>
    <row r="17238" spans="1:14" x14ac:dyDescent="0.3">
      <c r="A17238" t="s">
        <v>51886</v>
      </c>
      <c r="B17238" t="s">
        <v>46460</v>
      </c>
      <c r="C17238" t="s">
        <v>51887</v>
      </c>
      <c r="D17238" t="s">
        <v>51888</v>
      </c>
      <c r="E17238" t="s">
        <v>46651</v>
      </c>
      <c r="F17238" s="7">
        <v>27354.38</v>
      </c>
      <c r="G17238" t="s">
        <v>46464</v>
      </c>
      <c r="H17238" t="s">
        <v>46465</v>
      </c>
      <c r="I17238" t="s">
        <v>46466</v>
      </c>
      <c r="J17238" s="7">
        <v>0</v>
      </c>
      <c r="K17238" s="7">
        <v>27354.38</v>
      </c>
      <c r="M17238" t="s">
        <v>36</v>
      </c>
      <c r="N17238" t="str">
        <f>IF(AND(PESQUISA!$B$3&lt;&gt;"",OR(PESQUISA!$B$4="TODAS",B17238=PESQUISA!$B$4),ISNUMBER(SEARCH(PESQUISA!$B$3,D17238))),ROW()-1,"")</f>
        <v/>
      </c>
    </row>
    <row r="17239" spans="1:14" x14ac:dyDescent="0.3">
      <c r="A17239" t="s">
        <v>51889</v>
      </c>
      <c r="B17239" t="s">
        <v>46460</v>
      </c>
      <c r="C17239" t="s">
        <v>51890</v>
      </c>
      <c r="D17239" t="s">
        <v>51891</v>
      </c>
      <c r="E17239" t="s">
        <v>46651</v>
      </c>
      <c r="F17239" s="7">
        <v>13174.19</v>
      </c>
      <c r="G17239" t="s">
        <v>46464</v>
      </c>
      <c r="H17239" t="s">
        <v>46465</v>
      </c>
      <c r="I17239" t="s">
        <v>46466</v>
      </c>
      <c r="J17239" s="7">
        <v>0</v>
      </c>
      <c r="K17239" s="7">
        <v>13174.19</v>
      </c>
      <c r="M17239" t="s">
        <v>36</v>
      </c>
      <c r="N17239" t="str">
        <f>IF(AND(PESQUISA!$B$3&lt;&gt;"",OR(PESQUISA!$B$4="TODAS",B17239=PESQUISA!$B$4),ISNUMBER(SEARCH(PESQUISA!$B$3,D17239))),ROW()-1,"")</f>
        <v/>
      </c>
    </row>
    <row r="17240" spans="1:14" x14ac:dyDescent="0.3">
      <c r="A17240" t="s">
        <v>51892</v>
      </c>
      <c r="B17240" t="s">
        <v>46460</v>
      </c>
      <c r="C17240" t="s">
        <v>51893</v>
      </c>
      <c r="D17240" t="s">
        <v>51894</v>
      </c>
      <c r="E17240" t="s">
        <v>46651</v>
      </c>
      <c r="F17240" s="7">
        <v>7480</v>
      </c>
      <c r="G17240" t="s">
        <v>46464</v>
      </c>
      <c r="H17240" t="s">
        <v>46465</v>
      </c>
      <c r="I17240" t="s">
        <v>46466</v>
      </c>
      <c r="J17240" s="7">
        <v>0</v>
      </c>
      <c r="K17240" s="7">
        <v>7480</v>
      </c>
      <c r="M17240" t="s">
        <v>36</v>
      </c>
      <c r="N17240" t="str">
        <f>IF(AND(PESQUISA!$B$3&lt;&gt;"",OR(PESQUISA!$B$4="TODAS",B17240=PESQUISA!$B$4),ISNUMBER(SEARCH(PESQUISA!$B$3,D17240))),ROW()-1,"")</f>
        <v/>
      </c>
    </row>
    <row r="17241" spans="1:14" x14ac:dyDescent="0.3">
      <c r="A17241" t="s">
        <v>51895</v>
      </c>
      <c r="B17241" t="s">
        <v>46460</v>
      </c>
      <c r="C17241" t="s">
        <v>51896</v>
      </c>
      <c r="D17241" t="s">
        <v>51897</v>
      </c>
      <c r="E17241" t="s">
        <v>46651</v>
      </c>
      <c r="F17241" s="7">
        <v>5674.36</v>
      </c>
      <c r="G17241" t="s">
        <v>46464</v>
      </c>
      <c r="H17241" t="s">
        <v>46465</v>
      </c>
      <c r="I17241" t="s">
        <v>46466</v>
      </c>
      <c r="J17241" s="7">
        <v>0</v>
      </c>
      <c r="K17241" s="7">
        <v>5674.36</v>
      </c>
      <c r="M17241" t="s">
        <v>36</v>
      </c>
      <c r="N17241" t="str">
        <f>IF(AND(PESQUISA!$B$3&lt;&gt;"",OR(PESQUISA!$B$4="TODAS",B17241=PESQUISA!$B$4),ISNUMBER(SEARCH(PESQUISA!$B$3,D17241))),ROW()-1,"")</f>
        <v/>
      </c>
    </row>
    <row r="17242" spans="1:14" x14ac:dyDescent="0.3">
      <c r="A17242" t="s">
        <v>51898</v>
      </c>
      <c r="B17242" t="s">
        <v>46460</v>
      </c>
      <c r="C17242" t="s">
        <v>51899</v>
      </c>
      <c r="D17242" t="s">
        <v>51900</v>
      </c>
      <c r="E17242" t="s">
        <v>46651</v>
      </c>
      <c r="F17242" s="7">
        <v>5674.36</v>
      </c>
      <c r="G17242" t="s">
        <v>46464</v>
      </c>
      <c r="H17242" t="s">
        <v>46465</v>
      </c>
      <c r="I17242" t="s">
        <v>46466</v>
      </c>
      <c r="J17242" s="7">
        <v>0</v>
      </c>
      <c r="K17242" s="7">
        <v>5674.36</v>
      </c>
      <c r="M17242" t="s">
        <v>36</v>
      </c>
      <c r="N17242" t="str">
        <f>IF(AND(PESQUISA!$B$3&lt;&gt;"",OR(PESQUISA!$B$4="TODAS",B17242=PESQUISA!$B$4),ISNUMBER(SEARCH(PESQUISA!$B$3,D17242))),ROW()-1,"")</f>
        <v/>
      </c>
    </row>
    <row r="17243" spans="1:14" x14ac:dyDescent="0.3">
      <c r="A17243" t="s">
        <v>51901</v>
      </c>
      <c r="B17243" t="s">
        <v>46460</v>
      </c>
      <c r="C17243" t="s">
        <v>51902</v>
      </c>
      <c r="D17243" t="s">
        <v>51903</v>
      </c>
      <c r="E17243" t="s">
        <v>46651</v>
      </c>
      <c r="F17243" s="7">
        <v>6593.31</v>
      </c>
      <c r="G17243" t="s">
        <v>46464</v>
      </c>
      <c r="H17243" t="s">
        <v>46465</v>
      </c>
      <c r="I17243" t="s">
        <v>46466</v>
      </c>
      <c r="J17243" s="7">
        <v>0</v>
      </c>
      <c r="K17243" s="7">
        <v>6593.31</v>
      </c>
      <c r="M17243" t="s">
        <v>36</v>
      </c>
      <c r="N17243" t="str">
        <f>IF(AND(PESQUISA!$B$3&lt;&gt;"",OR(PESQUISA!$B$4="TODAS",B17243=PESQUISA!$B$4),ISNUMBER(SEARCH(PESQUISA!$B$3,D17243))),ROW()-1,"")</f>
        <v/>
      </c>
    </row>
    <row r="17244" spans="1:14" x14ac:dyDescent="0.3">
      <c r="A17244" t="s">
        <v>51904</v>
      </c>
      <c r="B17244" t="s">
        <v>46460</v>
      </c>
      <c r="C17244" t="s">
        <v>51905</v>
      </c>
      <c r="D17244" t="s">
        <v>51906</v>
      </c>
      <c r="E17244" t="s">
        <v>46651</v>
      </c>
      <c r="F17244" s="7">
        <v>7195.84</v>
      </c>
      <c r="G17244" t="s">
        <v>46464</v>
      </c>
      <c r="H17244" t="s">
        <v>46465</v>
      </c>
      <c r="I17244" t="s">
        <v>46466</v>
      </c>
      <c r="J17244" s="7">
        <v>0</v>
      </c>
      <c r="K17244" s="7">
        <v>7195.84</v>
      </c>
      <c r="M17244" t="s">
        <v>36</v>
      </c>
      <c r="N17244" t="str">
        <f>IF(AND(PESQUISA!$B$3&lt;&gt;"",OR(PESQUISA!$B$4="TODAS",B17244=PESQUISA!$B$4),ISNUMBER(SEARCH(PESQUISA!$B$3,D17244))),ROW()-1,"")</f>
        <v/>
      </c>
    </row>
    <row r="17245" spans="1:14" x14ac:dyDescent="0.3">
      <c r="A17245" t="s">
        <v>51907</v>
      </c>
      <c r="B17245" t="s">
        <v>46460</v>
      </c>
      <c r="C17245" t="s">
        <v>51908</v>
      </c>
      <c r="D17245" t="s">
        <v>51909</v>
      </c>
      <c r="E17245" t="s">
        <v>46651</v>
      </c>
      <c r="F17245" s="7">
        <v>7058.65</v>
      </c>
      <c r="G17245" t="s">
        <v>46464</v>
      </c>
      <c r="H17245" t="s">
        <v>46465</v>
      </c>
      <c r="I17245" t="s">
        <v>46466</v>
      </c>
      <c r="J17245" s="7">
        <v>0</v>
      </c>
      <c r="K17245" s="7">
        <v>7058.65</v>
      </c>
      <c r="M17245" t="s">
        <v>36</v>
      </c>
      <c r="N17245" t="str">
        <f>IF(AND(PESQUISA!$B$3&lt;&gt;"",OR(PESQUISA!$B$4="TODAS",B17245=PESQUISA!$B$4),ISNUMBER(SEARCH(PESQUISA!$B$3,D17245))),ROW()-1,"")</f>
        <v/>
      </c>
    </row>
    <row r="17246" spans="1:14" x14ac:dyDescent="0.3">
      <c r="A17246" t="s">
        <v>51910</v>
      </c>
      <c r="B17246" t="s">
        <v>46460</v>
      </c>
      <c r="C17246" t="s">
        <v>51911</v>
      </c>
      <c r="D17246" t="s">
        <v>51912</v>
      </c>
      <c r="E17246" t="s">
        <v>46651</v>
      </c>
      <c r="F17246" s="7">
        <v>3971.04</v>
      </c>
      <c r="G17246" t="s">
        <v>46464</v>
      </c>
      <c r="H17246" t="s">
        <v>46465</v>
      </c>
      <c r="I17246" t="s">
        <v>46466</v>
      </c>
      <c r="J17246" s="7">
        <v>0</v>
      </c>
      <c r="K17246" s="7">
        <v>3971.04</v>
      </c>
      <c r="M17246" t="s">
        <v>36</v>
      </c>
      <c r="N17246" t="str">
        <f>IF(AND(PESQUISA!$B$3&lt;&gt;"",OR(PESQUISA!$B$4="TODAS",B17246=PESQUISA!$B$4),ISNUMBER(SEARCH(PESQUISA!$B$3,D17246))),ROW()-1,"")</f>
        <v/>
      </c>
    </row>
    <row r="17247" spans="1:14" x14ac:dyDescent="0.3">
      <c r="A17247" t="s">
        <v>51913</v>
      </c>
      <c r="B17247" t="s">
        <v>46460</v>
      </c>
      <c r="C17247" t="s">
        <v>51914</v>
      </c>
      <c r="D17247" t="s">
        <v>51915</v>
      </c>
      <c r="E17247" t="s">
        <v>46651</v>
      </c>
      <c r="F17247" s="7">
        <v>3817.98</v>
      </c>
      <c r="G17247" t="s">
        <v>46464</v>
      </c>
      <c r="H17247" t="s">
        <v>46465</v>
      </c>
      <c r="I17247" t="s">
        <v>46466</v>
      </c>
      <c r="J17247" s="7">
        <v>0</v>
      </c>
      <c r="K17247" s="7">
        <v>3817.98</v>
      </c>
      <c r="M17247" t="s">
        <v>36</v>
      </c>
      <c r="N17247" t="str">
        <f>IF(AND(PESQUISA!$B$3&lt;&gt;"",OR(PESQUISA!$B$4="TODAS",B17247=PESQUISA!$B$4),ISNUMBER(SEARCH(PESQUISA!$B$3,D17247))),ROW()-1,"")</f>
        <v/>
      </c>
    </row>
    <row r="17248" spans="1:14" x14ac:dyDescent="0.3">
      <c r="A17248" t="s">
        <v>51916</v>
      </c>
      <c r="B17248" t="s">
        <v>46460</v>
      </c>
      <c r="C17248" t="s">
        <v>51917</v>
      </c>
      <c r="D17248" t="s">
        <v>51918</v>
      </c>
      <c r="E17248" t="s">
        <v>46651</v>
      </c>
      <c r="F17248" s="7">
        <v>4521.79</v>
      </c>
      <c r="G17248" t="s">
        <v>46464</v>
      </c>
      <c r="H17248" t="s">
        <v>46465</v>
      </c>
      <c r="I17248" t="s">
        <v>46466</v>
      </c>
      <c r="J17248" s="7">
        <v>0</v>
      </c>
      <c r="K17248" s="7">
        <v>4521.79</v>
      </c>
      <c r="M17248" t="s">
        <v>36</v>
      </c>
      <c r="N17248" t="str">
        <f>IF(AND(PESQUISA!$B$3&lt;&gt;"",OR(PESQUISA!$B$4="TODAS",B17248=PESQUISA!$B$4),ISNUMBER(SEARCH(PESQUISA!$B$3,D17248))),ROW()-1,"")</f>
        <v/>
      </c>
    </row>
    <row r="17249" spans="1:14" x14ac:dyDescent="0.3">
      <c r="A17249" t="s">
        <v>51919</v>
      </c>
      <c r="B17249" t="s">
        <v>46460</v>
      </c>
      <c r="C17249" t="s">
        <v>51920</v>
      </c>
      <c r="D17249" t="s">
        <v>51921</v>
      </c>
      <c r="E17249" t="s">
        <v>46463</v>
      </c>
      <c r="F17249" s="7">
        <v>4.28</v>
      </c>
      <c r="G17249" t="s">
        <v>46464</v>
      </c>
      <c r="H17249" t="s">
        <v>46465</v>
      </c>
      <c r="I17249" t="s">
        <v>46466</v>
      </c>
      <c r="J17249" s="7">
        <v>0</v>
      </c>
      <c r="K17249" s="7">
        <v>4.28</v>
      </c>
      <c r="M17249" t="s">
        <v>36</v>
      </c>
      <c r="N17249" t="str">
        <f>IF(AND(PESQUISA!$B$3&lt;&gt;"",OR(PESQUISA!$B$4="TODAS",B17249=PESQUISA!$B$4),ISNUMBER(SEARCH(PESQUISA!$B$3,D17249))),ROW()-1,"")</f>
        <v/>
      </c>
    </row>
    <row r="17250" spans="1:14" x14ac:dyDescent="0.3">
      <c r="A17250" t="s">
        <v>51922</v>
      </c>
      <c r="B17250" t="s">
        <v>46460</v>
      </c>
      <c r="C17250" t="s">
        <v>51923</v>
      </c>
      <c r="D17250" t="s">
        <v>51924</v>
      </c>
      <c r="E17250" t="s">
        <v>46463</v>
      </c>
      <c r="F17250" s="7">
        <v>6.43</v>
      </c>
      <c r="G17250" t="s">
        <v>46464</v>
      </c>
      <c r="H17250" t="s">
        <v>46465</v>
      </c>
      <c r="I17250" t="s">
        <v>46466</v>
      </c>
      <c r="J17250" s="7">
        <v>0</v>
      </c>
      <c r="K17250" s="7">
        <v>6.43</v>
      </c>
      <c r="M17250" t="s">
        <v>36</v>
      </c>
      <c r="N17250" t="str">
        <f>IF(AND(PESQUISA!$B$3&lt;&gt;"",OR(PESQUISA!$B$4="TODAS",B17250=PESQUISA!$B$4),ISNUMBER(SEARCH(PESQUISA!$B$3,D17250))),ROW()-1,"")</f>
        <v/>
      </c>
    </row>
    <row r="17251" spans="1:14" x14ac:dyDescent="0.3">
      <c r="A17251" t="s">
        <v>51925</v>
      </c>
      <c r="B17251" t="s">
        <v>46460</v>
      </c>
      <c r="C17251" t="s">
        <v>51926</v>
      </c>
      <c r="D17251" t="s">
        <v>51927</v>
      </c>
      <c r="E17251" t="s">
        <v>46463</v>
      </c>
      <c r="F17251" s="7">
        <v>4.28</v>
      </c>
      <c r="G17251" t="s">
        <v>46464</v>
      </c>
      <c r="H17251" t="s">
        <v>46465</v>
      </c>
      <c r="I17251" t="s">
        <v>46466</v>
      </c>
      <c r="J17251" s="7">
        <v>0.11</v>
      </c>
      <c r="K17251" s="7">
        <v>4.17</v>
      </c>
      <c r="M17251" t="s">
        <v>36</v>
      </c>
      <c r="N17251" t="str">
        <f>IF(AND(PESQUISA!$B$3&lt;&gt;"",OR(PESQUISA!$B$4="TODAS",B17251=PESQUISA!$B$4),ISNUMBER(SEARCH(PESQUISA!$B$3,D17251))),ROW()-1,"")</f>
        <v/>
      </c>
    </row>
    <row r="17252" spans="1:14" x14ac:dyDescent="0.3">
      <c r="A17252" t="s">
        <v>51928</v>
      </c>
      <c r="B17252" t="s">
        <v>46460</v>
      </c>
      <c r="C17252" t="s">
        <v>51929</v>
      </c>
      <c r="D17252" t="s">
        <v>51930</v>
      </c>
      <c r="E17252" t="s">
        <v>46463</v>
      </c>
      <c r="F17252" s="7">
        <v>8.57</v>
      </c>
      <c r="G17252" t="s">
        <v>46464</v>
      </c>
      <c r="H17252" t="s">
        <v>46465</v>
      </c>
      <c r="I17252" t="s">
        <v>46466</v>
      </c>
      <c r="J17252" s="7">
        <v>0</v>
      </c>
      <c r="K17252" s="7">
        <v>8.57</v>
      </c>
      <c r="M17252" t="s">
        <v>36</v>
      </c>
      <c r="N17252" t="str">
        <f>IF(AND(PESQUISA!$B$3&lt;&gt;"",OR(PESQUISA!$B$4="TODAS",B17252=PESQUISA!$B$4),ISNUMBER(SEARCH(PESQUISA!$B$3,D17252))),ROW()-1,"")</f>
        <v/>
      </c>
    </row>
    <row r="17253" spans="1:14" x14ac:dyDescent="0.3">
      <c r="A17253" t="s">
        <v>51931</v>
      </c>
      <c r="B17253" t="s">
        <v>46460</v>
      </c>
      <c r="C17253" t="s">
        <v>51932</v>
      </c>
      <c r="D17253" t="s">
        <v>51933</v>
      </c>
      <c r="E17253" t="s">
        <v>46463</v>
      </c>
      <c r="F17253" s="7">
        <v>12.71</v>
      </c>
      <c r="G17253" t="s">
        <v>46464</v>
      </c>
      <c r="H17253" t="s">
        <v>46465</v>
      </c>
      <c r="I17253" t="s">
        <v>46466</v>
      </c>
      <c r="J17253" s="7">
        <v>1.99</v>
      </c>
      <c r="K17253" s="7">
        <v>10.72</v>
      </c>
      <c r="M17253" t="s">
        <v>36</v>
      </c>
      <c r="N17253" t="str">
        <f>IF(AND(PESQUISA!$B$3&lt;&gt;"",OR(PESQUISA!$B$4="TODAS",B17253=PESQUISA!$B$4),ISNUMBER(SEARCH(PESQUISA!$B$3,D17253))),ROW()-1,"")</f>
        <v/>
      </c>
    </row>
    <row r="17254" spans="1:14" x14ac:dyDescent="0.3">
      <c r="A17254" t="s">
        <v>51934</v>
      </c>
      <c r="B17254" t="s">
        <v>46460</v>
      </c>
      <c r="C17254" t="s">
        <v>51935</v>
      </c>
      <c r="D17254" t="s">
        <v>51936</v>
      </c>
      <c r="E17254" t="s">
        <v>46463</v>
      </c>
      <c r="F17254" s="7">
        <v>3.86</v>
      </c>
      <c r="G17254" t="s">
        <v>46464</v>
      </c>
      <c r="H17254" t="s">
        <v>46465</v>
      </c>
      <c r="I17254" t="s">
        <v>46466</v>
      </c>
      <c r="J17254" s="7">
        <v>1.06</v>
      </c>
      <c r="K17254" s="7">
        <v>2.8</v>
      </c>
      <c r="M17254" t="s">
        <v>36</v>
      </c>
      <c r="N17254" t="str">
        <f>IF(AND(PESQUISA!$B$3&lt;&gt;"",OR(PESQUISA!$B$4="TODAS",B17254=PESQUISA!$B$4),ISNUMBER(SEARCH(PESQUISA!$B$3,D17254))),ROW()-1,"")</f>
        <v/>
      </c>
    </row>
    <row r="17255" spans="1:14" x14ac:dyDescent="0.3">
      <c r="A17255" t="s">
        <v>51937</v>
      </c>
      <c r="B17255" t="s">
        <v>46460</v>
      </c>
      <c r="C17255" t="s">
        <v>51938</v>
      </c>
      <c r="D17255" t="s">
        <v>51939</v>
      </c>
      <c r="E17255" t="s">
        <v>46463</v>
      </c>
      <c r="F17255" s="7">
        <v>2.78</v>
      </c>
      <c r="G17255" t="s">
        <v>46464</v>
      </c>
      <c r="H17255" t="s">
        <v>46465</v>
      </c>
      <c r="I17255" t="s">
        <v>46466</v>
      </c>
      <c r="J17255" s="7">
        <v>0.7</v>
      </c>
      <c r="K17255" s="7">
        <v>2.08</v>
      </c>
      <c r="M17255" t="s">
        <v>36</v>
      </c>
      <c r="N17255" t="str">
        <f>IF(AND(PESQUISA!$B$3&lt;&gt;"",OR(PESQUISA!$B$4="TODAS",B17255=PESQUISA!$B$4),ISNUMBER(SEARCH(PESQUISA!$B$3,D17255))),ROW()-1,"")</f>
        <v/>
      </c>
    </row>
    <row r="17256" spans="1:14" x14ac:dyDescent="0.3">
      <c r="A17256" t="s">
        <v>51940</v>
      </c>
      <c r="B17256" t="s">
        <v>46460</v>
      </c>
      <c r="C17256" t="s">
        <v>51941</v>
      </c>
      <c r="D17256" t="s">
        <v>51942</v>
      </c>
      <c r="E17256" t="s">
        <v>46463</v>
      </c>
      <c r="F17256" s="7">
        <v>5.25</v>
      </c>
      <c r="G17256" t="s">
        <v>46464</v>
      </c>
      <c r="H17256" t="s">
        <v>46465</v>
      </c>
      <c r="I17256" t="s">
        <v>46466</v>
      </c>
      <c r="J17256" s="7">
        <v>0.7</v>
      </c>
      <c r="K17256" s="7">
        <v>4.55</v>
      </c>
      <c r="M17256" t="s">
        <v>36</v>
      </c>
      <c r="N17256" t="str">
        <f>IF(AND(PESQUISA!$B$3&lt;&gt;"",OR(PESQUISA!$B$4="TODAS",B17256=PESQUISA!$B$4),ISNUMBER(SEARCH(PESQUISA!$B$3,D17256))),ROW()-1,"")</f>
        <v/>
      </c>
    </row>
    <row r="17257" spans="1:14" x14ac:dyDescent="0.3">
      <c r="A17257" t="s">
        <v>51943</v>
      </c>
      <c r="B17257" t="s">
        <v>46460</v>
      </c>
      <c r="C17257" t="s">
        <v>51944</v>
      </c>
      <c r="D17257" t="s">
        <v>51945</v>
      </c>
      <c r="E17257" t="s">
        <v>46463</v>
      </c>
      <c r="F17257" s="7">
        <v>17.55</v>
      </c>
      <c r="G17257" t="s">
        <v>46464</v>
      </c>
      <c r="H17257" t="s">
        <v>46465</v>
      </c>
      <c r="I17257" t="s">
        <v>46466</v>
      </c>
      <c r="J17257" s="7">
        <v>7.38</v>
      </c>
      <c r="K17257" s="7">
        <v>10.17</v>
      </c>
      <c r="M17257" t="s">
        <v>36</v>
      </c>
      <c r="N17257" t="str">
        <f>IF(AND(PESQUISA!$B$3&lt;&gt;"",OR(PESQUISA!$B$4="TODAS",B17257=PESQUISA!$B$4),ISNUMBER(SEARCH(PESQUISA!$B$3,D17257))),ROW()-1,"")</f>
        <v/>
      </c>
    </row>
    <row r="17258" spans="1:14" x14ac:dyDescent="0.3">
      <c r="A17258" t="s">
        <v>51946</v>
      </c>
      <c r="B17258" t="s">
        <v>46460</v>
      </c>
      <c r="C17258" t="s">
        <v>51947</v>
      </c>
      <c r="D17258" t="s">
        <v>51948</v>
      </c>
      <c r="E17258" t="s">
        <v>46463</v>
      </c>
      <c r="F17258" s="7">
        <v>9.33</v>
      </c>
      <c r="G17258" t="s">
        <v>46464</v>
      </c>
      <c r="H17258" t="s">
        <v>46465</v>
      </c>
      <c r="I17258" t="s">
        <v>46466</v>
      </c>
      <c r="J17258" s="7">
        <v>5.18</v>
      </c>
      <c r="K17258" s="7">
        <v>4.1500000000000004</v>
      </c>
      <c r="M17258" t="s">
        <v>36</v>
      </c>
      <c r="N17258" t="str">
        <f>IF(AND(PESQUISA!$B$3&lt;&gt;"",OR(PESQUISA!$B$4="TODAS",B17258=PESQUISA!$B$4),ISNUMBER(SEARCH(PESQUISA!$B$3,D17258))),ROW()-1,"")</f>
        <v/>
      </c>
    </row>
    <row r="17259" spans="1:14" x14ac:dyDescent="0.3">
      <c r="A17259" t="s">
        <v>51949</v>
      </c>
      <c r="B17259" t="s">
        <v>46460</v>
      </c>
      <c r="C17259" t="s">
        <v>51950</v>
      </c>
      <c r="D17259" t="s">
        <v>51951</v>
      </c>
      <c r="E17259" t="s">
        <v>46463</v>
      </c>
      <c r="F17259" s="7">
        <v>31.62</v>
      </c>
      <c r="G17259" t="s">
        <v>46464</v>
      </c>
      <c r="H17259" t="s">
        <v>46465</v>
      </c>
      <c r="I17259" t="s">
        <v>46466</v>
      </c>
      <c r="J17259" s="7">
        <v>22.2</v>
      </c>
      <c r="K17259" s="7">
        <v>9.42</v>
      </c>
      <c r="M17259" t="s">
        <v>36</v>
      </c>
      <c r="N17259" t="str">
        <f>IF(AND(PESQUISA!$B$3&lt;&gt;"",OR(PESQUISA!$B$4="TODAS",B17259=PESQUISA!$B$4),ISNUMBER(SEARCH(PESQUISA!$B$3,D17259))),ROW()-1,"")</f>
        <v/>
      </c>
    </row>
    <row r="17260" spans="1:14" x14ac:dyDescent="0.3">
      <c r="A17260" t="s">
        <v>51952</v>
      </c>
      <c r="B17260" t="s">
        <v>46460</v>
      </c>
      <c r="C17260" t="s">
        <v>51953</v>
      </c>
      <c r="D17260" t="s">
        <v>51954</v>
      </c>
      <c r="E17260" t="s">
        <v>46463</v>
      </c>
      <c r="F17260" s="7">
        <v>15.35</v>
      </c>
      <c r="G17260" t="s">
        <v>46464</v>
      </c>
      <c r="H17260" t="s">
        <v>46465</v>
      </c>
      <c r="I17260" t="s">
        <v>46466</v>
      </c>
      <c r="J17260" s="7">
        <v>7.82</v>
      </c>
      <c r="K17260" s="7">
        <v>7.53</v>
      </c>
      <c r="M17260" t="s">
        <v>36</v>
      </c>
      <c r="N17260" t="str">
        <f>IF(AND(PESQUISA!$B$3&lt;&gt;"",OR(PESQUISA!$B$4="TODAS",B17260=PESQUISA!$B$4),ISNUMBER(SEARCH(PESQUISA!$B$3,D17260))),ROW()-1,"")</f>
        <v/>
      </c>
    </row>
    <row r="17261" spans="1:14" x14ac:dyDescent="0.3">
      <c r="A17261" t="s">
        <v>51955</v>
      </c>
      <c r="B17261" t="s">
        <v>46460</v>
      </c>
      <c r="C17261" t="s">
        <v>51956</v>
      </c>
      <c r="D17261" t="s">
        <v>51957</v>
      </c>
      <c r="E17261" t="s">
        <v>46463</v>
      </c>
      <c r="F17261" s="7">
        <v>21.2</v>
      </c>
      <c r="G17261" t="s">
        <v>46464</v>
      </c>
      <c r="H17261" t="s">
        <v>46465</v>
      </c>
      <c r="I17261" t="s">
        <v>46466</v>
      </c>
      <c r="J17261" s="7">
        <v>8.61</v>
      </c>
      <c r="K17261" s="7">
        <v>12.59</v>
      </c>
      <c r="M17261" t="s">
        <v>36</v>
      </c>
      <c r="N17261" t="str">
        <f>IF(AND(PESQUISA!$B$3&lt;&gt;"",OR(PESQUISA!$B$4="TODAS",B17261=PESQUISA!$B$4),ISNUMBER(SEARCH(PESQUISA!$B$3,D17261))),ROW()-1,"")</f>
        <v/>
      </c>
    </row>
    <row r="17262" spans="1:14" x14ac:dyDescent="0.3">
      <c r="A17262" t="s">
        <v>51958</v>
      </c>
      <c r="B17262" t="s">
        <v>46460</v>
      </c>
      <c r="C17262" t="s">
        <v>51959</v>
      </c>
      <c r="D17262" t="s">
        <v>51960</v>
      </c>
      <c r="E17262" t="s">
        <v>46463</v>
      </c>
      <c r="F17262" s="7">
        <v>17.7</v>
      </c>
      <c r="G17262" t="s">
        <v>46464</v>
      </c>
      <c r="H17262" t="s">
        <v>46465</v>
      </c>
      <c r="I17262" t="s">
        <v>46466</v>
      </c>
      <c r="J17262" s="7">
        <v>6.48</v>
      </c>
      <c r="K17262" s="7">
        <v>11.22</v>
      </c>
      <c r="M17262" t="s">
        <v>36</v>
      </c>
      <c r="N17262" t="str">
        <f>IF(AND(PESQUISA!$B$3&lt;&gt;"",OR(PESQUISA!$B$4="TODAS",B17262=PESQUISA!$B$4),ISNUMBER(SEARCH(PESQUISA!$B$3,D17262))),ROW()-1,"")</f>
        <v/>
      </c>
    </row>
    <row r="17263" spans="1:14" x14ac:dyDescent="0.3">
      <c r="A17263" t="s">
        <v>51961</v>
      </c>
      <c r="B17263" t="s">
        <v>46460</v>
      </c>
      <c r="C17263" t="s">
        <v>51962</v>
      </c>
      <c r="D17263" t="s">
        <v>51963</v>
      </c>
      <c r="E17263" t="s">
        <v>46463</v>
      </c>
      <c r="F17263" s="7">
        <v>16.579999999999998</v>
      </c>
      <c r="G17263" t="s">
        <v>46464</v>
      </c>
      <c r="H17263" t="s">
        <v>46465</v>
      </c>
      <c r="I17263" t="s">
        <v>46466</v>
      </c>
      <c r="J17263" s="7">
        <v>5.42</v>
      </c>
      <c r="K17263" s="7">
        <v>11.16</v>
      </c>
      <c r="M17263" t="s">
        <v>36</v>
      </c>
      <c r="N17263" t="str">
        <f>IF(AND(PESQUISA!$B$3&lt;&gt;"",OR(PESQUISA!$B$4="TODAS",B17263=PESQUISA!$B$4),ISNUMBER(SEARCH(PESQUISA!$B$3,D17263))),ROW()-1,"")</f>
        <v/>
      </c>
    </row>
    <row r="17264" spans="1:14" x14ac:dyDescent="0.3">
      <c r="A17264" t="s">
        <v>51964</v>
      </c>
      <c r="B17264" t="s">
        <v>46460</v>
      </c>
      <c r="C17264" t="s">
        <v>51965</v>
      </c>
      <c r="D17264" t="s">
        <v>51966</v>
      </c>
      <c r="E17264" t="s">
        <v>46463</v>
      </c>
      <c r="F17264" s="7">
        <v>43.91</v>
      </c>
      <c r="G17264" t="s">
        <v>46464</v>
      </c>
      <c r="H17264" t="s">
        <v>46465</v>
      </c>
      <c r="I17264" t="s">
        <v>46466</v>
      </c>
      <c r="J17264" s="7">
        <v>23.38</v>
      </c>
      <c r="K17264" s="7">
        <v>20.53</v>
      </c>
      <c r="M17264" t="s">
        <v>36</v>
      </c>
      <c r="N17264" t="str">
        <f>IF(AND(PESQUISA!$B$3&lt;&gt;"",OR(PESQUISA!$B$4="TODAS",B17264=PESQUISA!$B$4),ISNUMBER(SEARCH(PESQUISA!$B$3,D17264))),ROW()-1,"")</f>
        <v/>
      </c>
    </row>
    <row r="17265" spans="1:14" x14ac:dyDescent="0.3">
      <c r="A17265" t="s">
        <v>51967</v>
      </c>
      <c r="B17265" t="s">
        <v>46460</v>
      </c>
      <c r="C17265" t="s">
        <v>51968</v>
      </c>
      <c r="D17265" t="s">
        <v>51969</v>
      </c>
      <c r="E17265" t="s">
        <v>46463</v>
      </c>
      <c r="F17265" s="7">
        <v>87.71</v>
      </c>
      <c r="G17265" t="s">
        <v>46464</v>
      </c>
      <c r="H17265" t="s">
        <v>46465</v>
      </c>
      <c r="I17265" t="s">
        <v>46466</v>
      </c>
      <c r="J17265" s="7">
        <v>71.16</v>
      </c>
      <c r="K17265" s="7">
        <v>16.55</v>
      </c>
      <c r="M17265" t="s">
        <v>36</v>
      </c>
      <c r="N17265" t="str">
        <f>IF(AND(PESQUISA!$B$3&lt;&gt;"",OR(PESQUISA!$B$4="TODAS",B17265=PESQUISA!$B$4),ISNUMBER(SEARCH(PESQUISA!$B$3,D17265))),ROW()-1,"")</f>
        <v/>
      </c>
    </row>
    <row r="17266" spans="1:14" x14ac:dyDescent="0.3">
      <c r="A17266" t="s">
        <v>51970</v>
      </c>
      <c r="B17266" t="s">
        <v>46460</v>
      </c>
      <c r="C17266" t="s">
        <v>51971</v>
      </c>
      <c r="D17266" t="s">
        <v>51972</v>
      </c>
      <c r="E17266" t="s">
        <v>46463</v>
      </c>
      <c r="F17266" s="7">
        <v>2.42</v>
      </c>
      <c r="G17266" t="s">
        <v>46464</v>
      </c>
      <c r="H17266" t="s">
        <v>46465</v>
      </c>
      <c r="I17266" t="s">
        <v>46466</v>
      </c>
      <c r="J17266" s="7">
        <v>1.06</v>
      </c>
      <c r="K17266" s="7">
        <v>1.36</v>
      </c>
      <c r="M17266" t="s">
        <v>36</v>
      </c>
      <c r="N17266" t="str">
        <f>IF(AND(PESQUISA!$B$3&lt;&gt;"",OR(PESQUISA!$B$4="TODAS",B17266=PESQUISA!$B$4),ISNUMBER(SEARCH(PESQUISA!$B$3,D17266))),ROW()-1,"")</f>
        <v/>
      </c>
    </row>
    <row r="17267" spans="1:14" x14ac:dyDescent="0.3">
      <c r="A17267" t="s">
        <v>51973</v>
      </c>
      <c r="B17267" t="s">
        <v>46460</v>
      </c>
      <c r="C17267" t="s">
        <v>51974</v>
      </c>
      <c r="D17267" t="s">
        <v>51975</v>
      </c>
      <c r="E17267" t="s">
        <v>46463</v>
      </c>
      <c r="F17267" s="7">
        <v>10.75</v>
      </c>
      <c r="G17267" t="s">
        <v>46464</v>
      </c>
      <c r="H17267" t="s">
        <v>46465</v>
      </c>
      <c r="I17267" t="s">
        <v>46466</v>
      </c>
      <c r="J17267" s="7">
        <v>4.22</v>
      </c>
      <c r="K17267" s="7">
        <v>6.53</v>
      </c>
      <c r="M17267" t="s">
        <v>36</v>
      </c>
      <c r="N17267" t="str">
        <f>IF(AND(PESQUISA!$B$3&lt;&gt;"",OR(PESQUISA!$B$4="TODAS",B17267=PESQUISA!$B$4),ISNUMBER(SEARCH(PESQUISA!$B$3,D17267))),ROW()-1,"")</f>
        <v/>
      </c>
    </row>
    <row r="17268" spans="1:14" x14ac:dyDescent="0.3">
      <c r="A17268" t="s">
        <v>51976</v>
      </c>
      <c r="B17268" t="s">
        <v>46460</v>
      </c>
      <c r="C17268" t="s">
        <v>51977</v>
      </c>
      <c r="D17268" t="s">
        <v>51978</v>
      </c>
      <c r="E17268" t="s">
        <v>46463</v>
      </c>
      <c r="F17268" s="7">
        <v>21.72</v>
      </c>
      <c r="G17268" t="s">
        <v>46464</v>
      </c>
      <c r="H17268" t="s">
        <v>46465</v>
      </c>
      <c r="I17268" t="s">
        <v>46466</v>
      </c>
      <c r="J17268" s="7">
        <v>7.95</v>
      </c>
      <c r="K17268" s="7">
        <v>13.77</v>
      </c>
      <c r="M17268" t="s">
        <v>36</v>
      </c>
      <c r="N17268" t="str">
        <f>IF(AND(PESQUISA!$B$3&lt;&gt;"",OR(PESQUISA!$B$4="TODAS",B17268=PESQUISA!$B$4),ISNUMBER(SEARCH(PESQUISA!$B$3,D17268))),ROW()-1,"")</f>
        <v/>
      </c>
    </row>
    <row r="17269" spans="1:14" x14ac:dyDescent="0.3">
      <c r="A17269" t="s">
        <v>51979</v>
      </c>
      <c r="B17269" t="s">
        <v>46460</v>
      </c>
      <c r="C17269" t="s">
        <v>51980</v>
      </c>
      <c r="D17269" t="s">
        <v>51981</v>
      </c>
      <c r="E17269" t="s">
        <v>46463</v>
      </c>
      <c r="F17269" s="7">
        <v>14.52</v>
      </c>
      <c r="G17269" t="s">
        <v>46464</v>
      </c>
      <c r="H17269" t="s">
        <v>46465</v>
      </c>
      <c r="I17269" t="s">
        <v>46466</v>
      </c>
      <c r="J17269" s="7">
        <v>8.89</v>
      </c>
      <c r="K17269" s="7">
        <v>5.63</v>
      </c>
      <c r="M17269" t="s">
        <v>36</v>
      </c>
      <c r="N17269" t="str">
        <f>IF(AND(PESQUISA!$B$3&lt;&gt;"",OR(PESQUISA!$B$4="TODAS",B17269=PESQUISA!$B$4),ISNUMBER(SEARCH(PESQUISA!$B$3,D17269))),ROW()-1,"")</f>
        <v/>
      </c>
    </row>
    <row r="17270" spans="1:14" x14ac:dyDescent="0.3">
      <c r="A17270" t="s">
        <v>51982</v>
      </c>
      <c r="B17270" t="s">
        <v>46460</v>
      </c>
      <c r="C17270" t="s">
        <v>51983</v>
      </c>
      <c r="D17270" t="s">
        <v>51984</v>
      </c>
      <c r="E17270" t="s">
        <v>46463</v>
      </c>
      <c r="F17270" s="7">
        <v>10.45</v>
      </c>
      <c r="G17270" t="s">
        <v>46464</v>
      </c>
      <c r="H17270" t="s">
        <v>46465</v>
      </c>
      <c r="I17270" t="s">
        <v>46466</v>
      </c>
      <c r="J17270" s="7">
        <v>3.01</v>
      </c>
      <c r="K17270" s="7">
        <v>7.44</v>
      </c>
      <c r="M17270" t="s">
        <v>36</v>
      </c>
      <c r="N17270" t="str">
        <f>IF(AND(PESQUISA!$B$3&lt;&gt;"",OR(PESQUISA!$B$4="TODAS",B17270=PESQUISA!$B$4),ISNUMBER(SEARCH(PESQUISA!$B$3,D17270))),ROW()-1,"")</f>
        <v/>
      </c>
    </row>
    <row r="17271" spans="1:14" x14ac:dyDescent="0.3">
      <c r="A17271" t="s">
        <v>51985</v>
      </c>
      <c r="B17271" t="s">
        <v>46460</v>
      </c>
      <c r="C17271" t="s">
        <v>51986</v>
      </c>
      <c r="D17271" t="s">
        <v>51987</v>
      </c>
      <c r="E17271" t="s">
        <v>46463</v>
      </c>
      <c r="F17271" s="7">
        <v>16.91</v>
      </c>
      <c r="G17271" t="s">
        <v>46464</v>
      </c>
      <c r="H17271" t="s">
        <v>46465</v>
      </c>
      <c r="I17271" t="s">
        <v>46466</v>
      </c>
      <c r="J17271" s="7">
        <v>3.02</v>
      </c>
      <c r="K17271" s="7">
        <v>13.89</v>
      </c>
      <c r="M17271" t="s">
        <v>36</v>
      </c>
      <c r="N17271" t="str">
        <f>IF(AND(PESQUISA!$B$3&lt;&gt;"",OR(PESQUISA!$B$4="TODAS",B17271=PESQUISA!$B$4),ISNUMBER(SEARCH(PESQUISA!$B$3,D17271))),ROW()-1,"")</f>
        <v/>
      </c>
    </row>
    <row r="17272" spans="1:14" x14ac:dyDescent="0.3">
      <c r="A17272" t="s">
        <v>51988</v>
      </c>
      <c r="B17272" t="s">
        <v>46460</v>
      </c>
      <c r="C17272" t="s">
        <v>51989</v>
      </c>
      <c r="D17272" t="s">
        <v>51990</v>
      </c>
      <c r="E17272" t="s">
        <v>46463</v>
      </c>
      <c r="F17272" s="7">
        <v>11.6</v>
      </c>
      <c r="G17272" t="s">
        <v>46464</v>
      </c>
      <c r="H17272" t="s">
        <v>46465</v>
      </c>
      <c r="I17272" t="s">
        <v>46466</v>
      </c>
      <c r="J17272" s="7">
        <v>1.94</v>
      </c>
      <c r="K17272" s="7">
        <v>9.66</v>
      </c>
      <c r="M17272" t="s">
        <v>36</v>
      </c>
      <c r="N17272" t="str">
        <f>IF(AND(PESQUISA!$B$3&lt;&gt;"",OR(PESQUISA!$B$4="TODAS",B17272=PESQUISA!$B$4),ISNUMBER(SEARCH(PESQUISA!$B$3,D17272))),ROW()-1,"")</f>
        <v/>
      </c>
    </row>
    <row r="17273" spans="1:14" x14ac:dyDescent="0.3">
      <c r="A17273" t="s">
        <v>51991</v>
      </c>
      <c r="B17273" t="s">
        <v>46460</v>
      </c>
      <c r="C17273" t="s">
        <v>51992</v>
      </c>
      <c r="D17273" t="s">
        <v>51993</v>
      </c>
      <c r="E17273" t="s">
        <v>46463</v>
      </c>
      <c r="F17273" s="7">
        <v>14.92</v>
      </c>
      <c r="G17273" t="s">
        <v>46464</v>
      </c>
      <c r="H17273" t="s">
        <v>46465</v>
      </c>
      <c r="I17273" t="s">
        <v>46466</v>
      </c>
      <c r="J17273" s="7">
        <v>5.5</v>
      </c>
      <c r="K17273" s="7">
        <v>9.42</v>
      </c>
      <c r="M17273" t="s">
        <v>36</v>
      </c>
      <c r="N17273" t="str">
        <f>IF(AND(PESQUISA!$B$3&lt;&gt;"",OR(PESQUISA!$B$4="TODAS",B17273=PESQUISA!$B$4),ISNUMBER(SEARCH(PESQUISA!$B$3,D17273))),ROW()-1,"")</f>
        <v/>
      </c>
    </row>
    <row r="17274" spans="1:14" x14ac:dyDescent="0.3">
      <c r="A17274" t="s">
        <v>51994</v>
      </c>
      <c r="B17274" t="s">
        <v>46460</v>
      </c>
      <c r="C17274" t="s">
        <v>51995</v>
      </c>
      <c r="D17274" t="s">
        <v>51996</v>
      </c>
      <c r="E17274" t="s">
        <v>46463</v>
      </c>
      <c r="F17274" s="7">
        <v>18.45</v>
      </c>
      <c r="G17274" t="s">
        <v>46464</v>
      </c>
      <c r="H17274" t="s">
        <v>46465</v>
      </c>
      <c r="I17274" t="s">
        <v>46466</v>
      </c>
      <c r="J17274" s="7">
        <v>7.29</v>
      </c>
      <c r="K17274" s="7">
        <v>11.16</v>
      </c>
      <c r="M17274" t="s">
        <v>36</v>
      </c>
      <c r="N17274" t="str">
        <f>IF(AND(PESQUISA!$B$3&lt;&gt;"",OR(PESQUISA!$B$4="TODAS",B17274=PESQUISA!$B$4),ISNUMBER(SEARCH(PESQUISA!$B$3,D17274))),ROW()-1,"")</f>
        <v/>
      </c>
    </row>
    <row r="17275" spans="1:14" x14ac:dyDescent="0.3">
      <c r="A17275" t="s">
        <v>51997</v>
      </c>
      <c r="B17275" t="s">
        <v>46460</v>
      </c>
      <c r="C17275" t="s">
        <v>51998</v>
      </c>
      <c r="D17275" t="s">
        <v>51999</v>
      </c>
      <c r="E17275" t="s">
        <v>46463</v>
      </c>
      <c r="F17275" s="7">
        <v>22.93</v>
      </c>
      <c r="G17275" t="s">
        <v>46464</v>
      </c>
      <c r="H17275" t="s">
        <v>46465</v>
      </c>
      <c r="I17275" t="s">
        <v>46466</v>
      </c>
      <c r="J17275" s="7">
        <v>6.34</v>
      </c>
      <c r="K17275" s="7">
        <v>16.59</v>
      </c>
      <c r="M17275" t="s">
        <v>36</v>
      </c>
      <c r="N17275" t="str">
        <f>IF(AND(PESQUISA!$B$3&lt;&gt;"",OR(PESQUISA!$B$4="TODAS",B17275=PESQUISA!$B$4),ISNUMBER(SEARCH(PESQUISA!$B$3,D17275))),ROW()-1,"")</f>
        <v/>
      </c>
    </row>
    <row r="17276" spans="1:14" x14ac:dyDescent="0.3">
      <c r="A17276" t="s">
        <v>52000</v>
      </c>
      <c r="B17276" t="s">
        <v>46460</v>
      </c>
      <c r="C17276" t="s">
        <v>52001</v>
      </c>
      <c r="D17276" t="s">
        <v>52002</v>
      </c>
      <c r="E17276" t="s">
        <v>46463</v>
      </c>
      <c r="F17276" s="7">
        <v>15.63</v>
      </c>
      <c r="G17276" t="s">
        <v>46464</v>
      </c>
      <c r="H17276" t="s">
        <v>46465</v>
      </c>
      <c r="I17276" t="s">
        <v>46466</v>
      </c>
      <c r="J17276" s="7">
        <v>4.07</v>
      </c>
      <c r="K17276" s="7">
        <v>11.56</v>
      </c>
      <c r="M17276" t="s">
        <v>36</v>
      </c>
      <c r="N17276" t="str">
        <f>IF(AND(PESQUISA!$B$3&lt;&gt;"",OR(PESQUISA!$B$4="TODAS",B17276=PESQUISA!$B$4),ISNUMBER(SEARCH(PESQUISA!$B$3,D17276))),ROW()-1,"")</f>
        <v/>
      </c>
    </row>
    <row r="17277" spans="1:14" x14ac:dyDescent="0.3">
      <c r="A17277" t="s">
        <v>52003</v>
      </c>
      <c r="B17277" t="s">
        <v>46460</v>
      </c>
      <c r="C17277" t="s">
        <v>52004</v>
      </c>
      <c r="D17277" t="s">
        <v>52005</v>
      </c>
      <c r="E17277" t="s">
        <v>46463</v>
      </c>
      <c r="F17277" s="7">
        <v>7.62</v>
      </c>
      <c r="G17277" t="s">
        <v>46464</v>
      </c>
      <c r="H17277" t="s">
        <v>46465</v>
      </c>
      <c r="I17277" t="s">
        <v>46466</v>
      </c>
      <c r="J17277" s="7">
        <v>2.64</v>
      </c>
      <c r="K17277" s="7">
        <v>4.9800000000000004</v>
      </c>
      <c r="M17277" t="s">
        <v>36</v>
      </c>
      <c r="N17277" t="str">
        <f>IF(AND(PESQUISA!$B$3&lt;&gt;"",OR(PESQUISA!$B$4="TODAS",B17277=PESQUISA!$B$4),ISNUMBER(SEARCH(PESQUISA!$B$3,D17277))),ROW()-1,"")</f>
        <v/>
      </c>
    </row>
    <row r="17278" spans="1:14" x14ac:dyDescent="0.3">
      <c r="A17278" t="s">
        <v>52006</v>
      </c>
      <c r="B17278" t="s">
        <v>46460</v>
      </c>
      <c r="C17278" t="s">
        <v>52007</v>
      </c>
      <c r="D17278" t="s">
        <v>52008</v>
      </c>
      <c r="E17278" t="s">
        <v>46463</v>
      </c>
      <c r="F17278" s="7">
        <v>12.51</v>
      </c>
      <c r="G17278" t="s">
        <v>46464</v>
      </c>
      <c r="H17278" t="s">
        <v>46465</v>
      </c>
      <c r="I17278" t="s">
        <v>46466</v>
      </c>
      <c r="J17278" s="7">
        <v>4.4400000000000004</v>
      </c>
      <c r="K17278" s="7">
        <v>8.07</v>
      </c>
      <c r="M17278" t="s">
        <v>36</v>
      </c>
      <c r="N17278" t="str">
        <f>IF(AND(PESQUISA!$B$3&lt;&gt;"",OR(PESQUISA!$B$4="TODAS",B17278=PESQUISA!$B$4),ISNUMBER(SEARCH(PESQUISA!$B$3,D17278))),ROW()-1,"")</f>
        <v/>
      </c>
    </row>
    <row r="17279" spans="1:14" x14ac:dyDescent="0.3">
      <c r="A17279" t="s">
        <v>52009</v>
      </c>
      <c r="B17279" t="s">
        <v>46460</v>
      </c>
      <c r="C17279" t="s">
        <v>52010</v>
      </c>
      <c r="D17279" t="s">
        <v>52011</v>
      </c>
      <c r="E17279" t="s">
        <v>46463</v>
      </c>
      <c r="F17279" s="7">
        <v>15.84</v>
      </c>
      <c r="G17279" t="s">
        <v>46464</v>
      </c>
      <c r="H17279" t="s">
        <v>46465</v>
      </c>
      <c r="I17279" t="s">
        <v>46466</v>
      </c>
      <c r="J17279" s="7">
        <v>6.23</v>
      </c>
      <c r="K17279" s="7">
        <v>9.61</v>
      </c>
      <c r="M17279" t="s">
        <v>36</v>
      </c>
      <c r="N17279" t="str">
        <f>IF(AND(PESQUISA!$B$3&lt;&gt;"",OR(PESQUISA!$B$4="TODAS",B17279=PESQUISA!$B$4),ISNUMBER(SEARCH(PESQUISA!$B$3,D17279))),ROW()-1,"")</f>
        <v/>
      </c>
    </row>
    <row r="17280" spans="1:14" x14ac:dyDescent="0.3">
      <c r="A17280" t="s">
        <v>52012</v>
      </c>
      <c r="B17280" t="s">
        <v>46460</v>
      </c>
      <c r="C17280" t="s">
        <v>52013</v>
      </c>
      <c r="D17280" t="s">
        <v>52014</v>
      </c>
      <c r="E17280" t="s">
        <v>46463</v>
      </c>
      <c r="F17280" s="7">
        <v>29.4</v>
      </c>
      <c r="G17280" t="s">
        <v>46464</v>
      </c>
      <c r="H17280" t="s">
        <v>46465</v>
      </c>
      <c r="I17280" t="s">
        <v>46466</v>
      </c>
      <c r="J17280" s="7">
        <v>12.81</v>
      </c>
      <c r="K17280" s="7">
        <v>16.59</v>
      </c>
      <c r="M17280" t="s">
        <v>36</v>
      </c>
      <c r="N17280" t="str">
        <f>IF(AND(PESQUISA!$B$3&lt;&gt;"",OR(PESQUISA!$B$4="TODAS",B17280=PESQUISA!$B$4),ISNUMBER(SEARCH(PESQUISA!$B$3,D17280))),ROW()-1,"")</f>
        <v/>
      </c>
    </row>
    <row r="17281" spans="1:14" x14ac:dyDescent="0.3">
      <c r="A17281" t="s">
        <v>52015</v>
      </c>
      <c r="B17281" t="s">
        <v>46460</v>
      </c>
      <c r="C17281" t="s">
        <v>52016</v>
      </c>
      <c r="D17281" t="s">
        <v>52017</v>
      </c>
      <c r="E17281" t="s">
        <v>46463</v>
      </c>
      <c r="F17281" s="7">
        <v>26.72</v>
      </c>
      <c r="G17281" t="s">
        <v>46464</v>
      </c>
      <c r="H17281" t="s">
        <v>46465</v>
      </c>
      <c r="I17281" t="s">
        <v>46466</v>
      </c>
      <c r="J17281" s="7">
        <v>10.130000000000001</v>
      </c>
      <c r="K17281" s="7">
        <v>16.59</v>
      </c>
      <c r="M17281" t="s">
        <v>36</v>
      </c>
      <c r="N17281" t="str">
        <f>IF(AND(PESQUISA!$B$3&lt;&gt;"",OR(PESQUISA!$B$4="TODAS",B17281=PESQUISA!$B$4),ISNUMBER(SEARCH(PESQUISA!$B$3,D17281))),ROW()-1,"")</f>
        <v/>
      </c>
    </row>
    <row r="17282" spans="1:14" x14ac:dyDescent="0.3">
      <c r="A17282" t="s">
        <v>52018</v>
      </c>
      <c r="B17282" t="s">
        <v>46460</v>
      </c>
      <c r="C17282" t="s">
        <v>52019</v>
      </c>
      <c r="D17282" t="s">
        <v>52020</v>
      </c>
      <c r="E17282" t="s">
        <v>46463</v>
      </c>
      <c r="F17282" s="7">
        <v>26.23</v>
      </c>
      <c r="G17282" t="s">
        <v>46464</v>
      </c>
      <c r="H17282" t="s">
        <v>46465</v>
      </c>
      <c r="I17282" t="s">
        <v>46466</v>
      </c>
      <c r="J17282" s="7">
        <v>5.0199999999999996</v>
      </c>
      <c r="K17282" s="7">
        <v>21.21</v>
      </c>
      <c r="M17282" t="s">
        <v>36</v>
      </c>
      <c r="N17282" t="str">
        <f>IF(AND(PESQUISA!$B$3&lt;&gt;"",OR(PESQUISA!$B$4="TODAS",B17282=PESQUISA!$B$4),ISNUMBER(SEARCH(PESQUISA!$B$3,D17282))),ROW()-1,"")</f>
        <v/>
      </c>
    </row>
    <row r="17283" spans="1:14" x14ac:dyDescent="0.3">
      <c r="A17283" t="s">
        <v>52021</v>
      </c>
      <c r="B17283" t="s">
        <v>46460</v>
      </c>
      <c r="C17283" t="s">
        <v>52022</v>
      </c>
      <c r="D17283" t="s">
        <v>52023</v>
      </c>
      <c r="E17283" t="s">
        <v>46463</v>
      </c>
      <c r="F17283" s="7">
        <v>23.12</v>
      </c>
      <c r="G17283" t="s">
        <v>46464</v>
      </c>
      <c r="H17283" t="s">
        <v>46465</v>
      </c>
      <c r="I17283" t="s">
        <v>46466</v>
      </c>
      <c r="J17283" s="7">
        <v>4.9800000000000004</v>
      </c>
      <c r="K17283" s="7">
        <v>18.14</v>
      </c>
      <c r="M17283" t="s">
        <v>36</v>
      </c>
      <c r="N17283" t="str">
        <f>IF(AND(PESQUISA!$B$3&lt;&gt;"",OR(PESQUISA!$B$4="TODAS",B17283=PESQUISA!$B$4),ISNUMBER(SEARCH(PESQUISA!$B$3,D17283))),ROW()-1,"")</f>
        <v/>
      </c>
    </row>
    <row r="17284" spans="1:14" x14ac:dyDescent="0.3">
      <c r="A17284" t="s">
        <v>52024</v>
      </c>
      <c r="B17284" t="s">
        <v>46460</v>
      </c>
      <c r="C17284" t="s">
        <v>52025</v>
      </c>
      <c r="D17284" t="s">
        <v>52026</v>
      </c>
      <c r="E17284" t="s">
        <v>46463</v>
      </c>
      <c r="F17284" s="7">
        <v>16.309999999999999</v>
      </c>
      <c r="G17284" t="s">
        <v>46464</v>
      </c>
      <c r="H17284" t="s">
        <v>46465</v>
      </c>
      <c r="I17284" t="s">
        <v>46466</v>
      </c>
      <c r="J17284" s="7">
        <v>2.54</v>
      </c>
      <c r="K17284" s="7">
        <v>13.77</v>
      </c>
      <c r="M17284" t="s">
        <v>36</v>
      </c>
      <c r="N17284" t="str">
        <f>IF(AND(PESQUISA!$B$3&lt;&gt;"",OR(PESQUISA!$B$4="TODAS",B17284=PESQUISA!$B$4),ISNUMBER(SEARCH(PESQUISA!$B$3,D17284))),ROW()-1,"")</f>
        <v/>
      </c>
    </row>
    <row r="17285" spans="1:14" x14ac:dyDescent="0.3">
      <c r="A17285" t="s">
        <v>52027</v>
      </c>
      <c r="B17285" t="s">
        <v>46460</v>
      </c>
      <c r="C17285" t="s">
        <v>52028</v>
      </c>
      <c r="D17285" t="s">
        <v>52029</v>
      </c>
      <c r="E17285" t="s">
        <v>46463</v>
      </c>
      <c r="F17285" s="7">
        <v>11.6</v>
      </c>
      <c r="G17285" t="s">
        <v>46464</v>
      </c>
      <c r="H17285" t="s">
        <v>46465</v>
      </c>
      <c r="I17285" t="s">
        <v>46466</v>
      </c>
      <c r="J17285" s="7">
        <v>4.1500000000000004</v>
      </c>
      <c r="K17285" s="7">
        <v>7.45</v>
      </c>
      <c r="M17285" t="s">
        <v>36</v>
      </c>
      <c r="N17285" t="str">
        <f>IF(AND(PESQUISA!$B$3&lt;&gt;"",OR(PESQUISA!$B$4="TODAS",B17285=PESQUISA!$B$4),ISNUMBER(SEARCH(PESQUISA!$B$3,D17285))),ROW()-1,"")</f>
        <v/>
      </c>
    </row>
    <row r="17286" spans="1:14" x14ac:dyDescent="0.3">
      <c r="A17286" t="s">
        <v>52030</v>
      </c>
      <c r="B17286" t="s">
        <v>46460</v>
      </c>
      <c r="C17286" t="s">
        <v>52031</v>
      </c>
      <c r="D17286" t="s">
        <v>52032</v>
      </c>
      <c r="E17286" t="s">
        <v>46463</v>
      </c>
      <c r="F17286" s="7">
        <v>20.49</v>
      </c>
      <c r="G17286" t="s">
        <v>46464</v>
      </c>
      <c r="H17286" t="s">
        <v>46465</v>
      </c>
      <c r="I17286" t="s">
        <v>46466</v>
      </c>
      <c r="J17286" s="7">
        <v>7.9</v>
      </c>
      <c r="K17286" s="7">
        <v>12.59</v>
      </c>
      <c r="M17286" t="s">
        <v>36</v>
      </c>
      <c r="N17286" t="str">
        <f>IF(AND(PESQUISA!$B$3&lt;&gt;"",OR(PESQUISA!$B$4="TODAS",B17286=PESQUISA!$B$4),ISNUMBER(SEARCH(PESQUISA!$B$3,D17286))),ROW()-1,"")</f>
        <v/>
      </c>
    </row>
    <row r="17287" spans="1:14" x14ac:dyDescent="0.3">
      <c r="A17287" t="s">
        <v>52033</v>
      </c>
      <c r="B17287" t="s">
        <v>46460</v>
      </c>
      <c r="C17287" t="s">
        <v>52034</v>
      </c>
      <c r="D17287" t="s">
        <v>52035</v>
      </c>
      <c r="E17287" t="s">
        <v>46463</v>
      </c>
      <c r="F17287" s="7">
        <v>28.81</v>
      </c>
      <c r="G17287" t="s">
        <v>46464</v>
      </c>
      <c r="H17287" t="s">
        <v>46465</v>
      </c>
      <c r="I17287" t="s">
        <v>46466</v>
      </c>
      <c r="J17287" s="7">
        <v>7.6</v>
      </c>
      <c r="K17287" s="7">
        <v>21.21</v>
      </c>
      <c r="M17287" t="s">
        <v>36</v>
      </c>
      <c r="N17287" t="str">
        <f>IF(AND(PESQUISA!$B$3&lt;&gt;"",OR(PESQUISA!$B$4="TODAS",B17287=PESQUISA!$B$4),ISNUMBER(SEARCH(PESQUISA!$B$3,D17287))),ROW()-1,"")</f>
        <v/>
      </c>
    </row>
    <row r="17288" spans="1:14" x14ac:dyDescent="0.3">
      <c r="A17288" t="s">
        <v>52036</v>
      </c>
      <c r="B17288" t="s">
        <v>46460</v>
      </c>
      <c r="C17288" t="s">
        <v>52037</v>
      </c>
      <c r="D17288" t="s">
        <v>52038</v>
      </c>
      <c r="E17288" t="s">
        <v>46463</v>
      </c>
      <c r="F17288" s="7">
        <v>33.99</v>
      </c>
      <c r="G17288" t="s">
        <v>46464</v>
      </c>
      <c r="H17288" t="s">
        <v>46465</v>
      </c>
      <c r="I17288" t="s">
        <v>46466</v>
      </c>
      <c r="J17288" s="7">
        <v>12.78</v>
      </c>
      <c r="K17288" s="7">
        <v>21.21</v>
      </c>
      <c r="M17288" t="s">
        <v>36</v>
      </c>
      <c r="N17288" t="str">
        <f>IF(AND(PESQUISA!$B$3&lt;&gt;"",OR(PESQUISA!$B$4="TODAS",B17288=PESQUISA!$B$4),ISNUMBER(SEARCH(PESQUISA!$B$3,D17288))),ROW()-1,"")</f>
        <v/>
      </c>
    </row>
    <row r="17289" spans="1:14" x14ac:dyDescent="0.3">
      <c r="A17289" t="s">
        <v>52039</v>
      </c>
      <c r="B17289" t="s">
        <v>46460</v>
      </c>
      <c r="C17289" t="s">
        <v>52040</v>
      </c>
      <c r="D17289" t="s">
        <v>52041</v>
      </c>
      <c r="E17289" t="s">
        <v>46463</v>
      </c>
      <c r="F17289" s="7">
        <v>28.41</v>
      </c>
      <c r="G17289" t="s">
        <v>46464</v>
      </c>
      <c r="H17289" t="s">
        <v>46465</v>
      </c>
      <c r="I17289" t="s">
        <v>46466</v>
      </c>
      <c r="J17289" s="7">
        <v>7.2</v>
      </c>
      <c r="K17289" s="7">
        <v>21.21</v>
      </c>
      <c r="M17289" t="s">
        <v>36</v>
      </c>
      <c r="N17289" t="str">
        <f>IF(AND(PESQUISA!$B$3&lt;&gt;"",OR(PESQUISA!$B$4="TODAS",B17289=PESQUISA!$B$4),ISNUMBER(SEARCH(PESQUISA!$B$3,D17289))),ROW()-1,"")</f>
        <v/>
      </c>
    </row>
    <row r="17290" spans="1:14" x14ac:dyDescent="0.3">
      <c r="A17290" t="s">
        <v>52042</v>
      </c>
      <c r="B17290" t="s">
        <v>46460</v>
      </c>
      <c r="C17290" t="s">
        <v>52043</v>
      </c>
      <c r="D17290" t="s">
        <v>52044</v>
      </c>
      <c r="E17290" t="s">
        <v>46488</v>
      </c>
      <c r="F17290" s="7">
        <v>387.29</v>
      </c>
      <c r="G17290" t="s">
        <v>46464</v>
      </c>
      <c r="H17290" t="s">
        <v>46465</v>
      </c>
      <c r="I17290" t="s">
        <v>46466</v>
      </c>
      <c r="J17290" s="7">
        <v>166.04</v>
      </c>
      <c r="K17290" s="7">
        <v>221.25</v>
      </c>
      <c r="M17290" t="s">
        <v>36</v>
      </c>
      <c r="N17290" t="str">
        <f>IF(AND(PESQUISA!$B$3&lt;&gt;"",OR(PESQUISA!$B$4="TODAS",B17290=PESQUISA!$B$4),ISNUMBER(SEARCH(PESQUISA!$B$3,D17290))),ROW()-1,"")</f>
        <v/>
      </c>
    </row>
    <row r="17291" spans="1:14" x14ac:dyDescent="0.3">
      <c r="A17291" t="s">
        <v>52045</v>
      </c>
      <c r="B17291" t="s">
        <v>46460</v>
      </c>
      <c r="C17291" t="s">
        <v>52046</v>
      </c>
      <c r="D17291" t="s">
        <v>52047</v>
      </c>
      <c r="E17291" t="s">
        <v>46463</v>
      </c>
      <c r="F17291" s="7">
        <v>64.52</v>
      </c>
      <c r="G17291" t="s">
        <v>46464</v>
      </c>
      <c r="H17291" t="s">
        <v>46465</v>
      </c>
      <c r="I17291" t="s">
        <v>46466</v>
      </c>
      <c r="J17291" s="7">
        <v>27.65</v>
      </c>
      <c r="K17291" s="7">
        <v>36.869999999999997</v>
      </c>
      <c r="M17291" t="s">
        <v>36</v>
      </c>
      <c r="N17291" t="str">
        <f>IF(AND(PESQUISA!$B$3&lt;&gt;"",OR(PESQUISA!$B$4="TODAS",B17291=PESQUISA!$B$4),ISNUMBER(SEARCH(PESQUISA!$B$3,D17291))),ROW()-1,"")</f>
        <v/>
      </c>
    </row>
    <row r="17292" spans="1:14" x14ac:dyDescent="0.3">
      <c r="A17292" t="s">
        <v>52048</v>
      </c>
      <c r="B17292" t="s">
        <v>46460</v>
      </c>
      <c r="C17292" t="s">
        <v>52049</v>
      </c>
      <c r="D17292" t="s">
        <v>52050</v>
      </c>
      <c r="E17292" t="s">
        <v>46463</v>
      </c>
      <c r="F17292" s="7">
        <v>67.069999999999993</v>
      </c>
      <c r="G17292" t="s">
        <v>46464</v>
      </c>
      <c r="H17292" t="s">
        <v>46465</v>
      </c>
      <c r="I17292" t="s">
        <v>46466</v>
      </c>
      <c r="J17292" s="7">
        <v>5.33</v>
      </c>
      <c r="K17292" s="7">
        <v>61.74</v>
      </c>
      <c r="M17292" t="s">
        <v>36</v>
      </c>
      <c r="N17292" t="str">
        <f>IF(AND(PESQUISA!$B$3&lt;&gt;"",OR(PESQUISA!$B$4="TODAS",B17292=PESQUISA!$B$4),ISNUMBER(SEARCH(PESQUISA!$B$3,D17292))),ROW()-1,"")</f>
        <v/>
      </c>
    </row>
    <row r="17293" spans="1:14" x14ac:dyDescent="0.3">
      <c r="A17293" t="s">
        <v>52051</v>
      </c>
      <c r="B17293" t="s">
        <v>46460</v>
      </c>
      <c r="C17293" t="s">
        <v>52052</v>
      </c>
      <c r="D17293" t="s">
        <v>52053</v>
      </c>
      <c r="E17293" t="s">
        <v>46463</v>
      </c>
      <c r="F17293" s="7">
        <v>14.63</v>
      </c>
      <c r="G17293" t="s">
        <v>46464</v>
      </c>
      <c r="H17293" t="s">
        <v>46465</v>
      </c>
      <c r="I17293" t="s">
        <v>46466</v>
      </c>
      <c r="J17293" s="7">
        <v>9</v>
      </c>
      <c r="K17293" s="7">
        <v>5.63</v>
      </c>
      <c r="M17293" t="s">
        <v>36</v>
      </c>
      <c r="N17293" t="str">
        <f>IF(AND(PESQUISA!$B$3&lt;&gt;"",OR(PESQUISA!$B$4="TODAS",B17293=PESQUISA!$B$4),ISNUMBER(SEARCH(PESQUISA!$B$3,D17293))),ROW()-1,"")</f>
        <v/>
      </c>
    </row>
    <row r="17294" spans="1:14" x14ac:dyDescent="0.3">
      <c r="A17294" t="s">
        <v>52054</v>
      </c>
      <c r="B17294" t="s">
        <v>46460</v>
      </c>
      <c r="C17294" t="s">
        <v>52055</v>
      </c>
      <c r="D17294" t="s">
        <v>52056</v>
      </c>
      <c r="E17294" t="s">
        <v>46463</v>
      </c>
      <c r="F17294" s="7">
        <v>9.09</v>
      </c>
      <c r="G17294" t="s">
        <v>46464</v>
      </c>
      <c r="H17294" t="s">
        <v>46465</v>
      </c>
      <c r="I17294" t="s">
        <v>46466</v>
      </c>
      <c r="J17294" s="7">
        <v>5.72</v>
      </c>
      <c r="K17294" s="7">
        <v>3.37</v>
      </c>
      <c r="M17294" t="s">
        <v>36</v>
      </c>
      <c r="N17294" t="str">
        <f>IF(AND(PESQUISA!$B$3&lt;&gt;"",OR(PESQUISA!$B$4="TODAS",B17294=PESQUISA!$B$4),ISNUMBER(SEARCH(PESQUISA!$B$3,D17294))),ROW()-1,"")</f>
        <v/>
      </c>
    </row>
    <row r="17295" spans="1:14" x14ac:dyDescent="0.3">
      <c r="A17295" t="s">
        <v>52057</v>
      </c>
      <c r="B17295" t="s">
        <v>46460</v>
      </c>
      <c r="C17295" t="s">
        <v>52058</v>
      </c>
      <c r="D17295" t="s">
        <v>52059</v>
      </c>
      <c r="E17295" t="s">
        <v>46463</v>
      </c>
      <c r="F17295" s="7">
        <v>22.51</v>
      </c>
      <c r="G17295" t="s">
        <v>46464</v>
      </c>
      <c r="H17295" t="s">
        <v>46465</v>
      </c>
      <c r="I17295" t="s">
        <v>46466</v>
      </c>
      <c r="J17295" s="7">
        <v>16.88</v>
      </c>
      <c r="K17295" s="7">
        <v>5.63</v>
      </c>
      <c r="M17295" t="s">
        <v>36</v>
      </c>
      <c r="N17295" t="str">
        <f>IF(AND(PESQUISA!$B$3&lt;&gt;"",OR(PESQUISA!$B$4="TODAS",B17295=PESQUISA!$B$4),ISNUMBER(SEARCH(PESQUISA!$B$3,D17295))),ROW()-1,"")</f>
        <v/>
      </c>
    </row>
    <row r="17296" spans="1:14" x14ac:dyDescent="0.3">
      <c r="A17296" t="s">
        <v>52060</v>
      </c>
      <c r="B17296" t="s">
        <v>46460</v>
      </c>
      <c r="C17296" t="s">
        <v>52061</v>
      </c>
      <c r="D17296" t="s">
        <v>52062</v>
      </c>
      <c r="E17296" t="s">
        <v>46463</v>
      </c>
      <c r="F17296" s="7">
        <v>187.34</v>
      </c>
      <c r="G17296" t="s">
        <v>46464</v>
      </c>
      <c r="H17296" t="s">
        <v>46465</v>
      </c>
      <c r="I17296" t="s">
        <v>46466</v>
      </c>
      <c r="J17296" s="7">
        <v>2.98</v>
      </c>
      <c r="K17296" s="7">
        <v>184.36</v>
      </c>
      <c r="M17296" t="s">
        <v>36</v>
      </c>
      <c r="N17296" t="str">
        <f>IF(AND(PESQUISA!$B$3&lt;&gt;"",OR(PESQUISA!$B$4="TODAS",B17296=PESQUISA!$B$4),ISNUMBER(SEARCH(PESQUISA!$B$3,D17296))),ROW()-1,"")</f>
        <v/>
      </c>
    </row>
    <row r="17297" spans="1:14" x14ac:dyDescent="0.3">
      <c r="A17297" t="s">
        <v>52063</v>
      </c>
      <c r="B17297" t="s">
        <v>46460</v>
      </c>
      <c r="C17297" t="s">
        <v>52064</v>
      </c>
      <c r="D17297" t="s">
        <v>52065</v>
      </c>
      <c r="E17297" t="s">
        <v>46463</v>
      </c>
      <c r="F17297" s="7">
        <v>430.63</v>
      </c>
      <c r="G17297" t="s">
        <v>46464</v>
      </c>
      <c r="H17297" t="s">
        <v>46465</v>
      </c>
      <c r="I17297" t="s">
        <v>46466</v>
      </c>
      <c r="J17297" s="7">
        <v>4.47</v>
      </c>
      <c r="K17297" s="7">
        <v>426.16</v>
      </c>
      <c r="M17297" t="s">
        <v>36</v>
      </c>
      <c r="N17297" t="str">
        <f>IF(AND(PESQUISA!$B$3&lt;&gt;"",OR(PESQUISA!$B$4="TODAS",B17297=PESQUISA!$B$4),ISNUMBER(SEARCH(PESQUISA!$B$3,D17297))),ROW()-1,"")</f>
        <v/>
      </c>
    </row>
    <row r="17298" spans="1:14" x14ac:dyDescent="0.3">
      <c r="A17298" t="s">
        <v>52066</v>
      </c>
      <c r="B17298" t="s">
        <v>46460</v>
      </c>
      <c r="C17298" t="s">
        <v>52067</v>
      </c>
      <c r="D17298" t="s">
        <v>52068</v>
      </c>
      <c r="E17298" t="s">
        <v>46544</v>
      </c>
      <c r="F17298" s="7">
        <v>15.42</v>
      </c>
      <c r="G17298" t="s">
        <v>46464</v>
      </c>
      <c r="H17298" t="s">
        <v>46465</v>
      </c>
      <c r="I17298" t="s">
        <v>46466</v>
      </c>
      <c r="J17298" s="7">
        <v>0.76</v>
      </c>
      <c r="K17298" s="7">
        <v>14.66</v>
      </c>
      <c r="M17298" t="s">
        <v>36</v>
      </c>
      <c r="N17298" t="str">
        <f>IF(AND(PESQUISA!$B$3&lt;&gt;"",OR(PESQUISA!$B$4="TODAS",B17298=PESQUISA!$B$4),ISNUMBER(SEARCH(PESQUISA!$B$3,D17298))),ROW()-1,"")</f>
        <v/>
      </c>
    </row>
    <row r="17299" spans="1:14" x14ac:dyDescent="0.3">
      <c r="A17299" t="s">
        <v>52069</v>
      </c>
      <c r="B17299" t="s">
        <v>46460</v>
      </c>
      <c r="C17299" t="s">
        <v>52070</v>
      </c>
      <c r="D17299" t="s">
        <v>52071</v>
      </c>
      <c r="E17299" t="s">
        <v>46463</v>
      </c>
      <c r="F17299" s="7">
        <v>16.82</v>
      </c>
      <c r="G17299" t="s">
        <v>46464</v>
      </c>
      <c r="H17299" t="s">
        <v>46465</v>
      </c>
      <c r="I17299" t="s">
        <v>46466</v>
      </c>
      <c r="J17299" s="7">
        <v>4.2300000000000004</v>
      </c>
      <c r="K17299" s="7">
        <v>12.59</v>
      </c>
      <c r="M17299" t="s">
        <v>36</v>
      </c>
      <c r="N17299" t="str">
        <f>IF(AND(PESQUISA!$B$3&lt;&gt;"",OR(PESQUISA!$B$4="TODAS",B17299=PESQUISA!$B$4),ISNUMBER(SEARCH(PESQUISA!$B$3,D17299))),ROW()-1,"")</f>
        <v/>
      </c>
    </row>
    <row r="17300" spans="1:14" x14ac:dyDescent="0.3">
      <c r="A17300" t="s">
        <v>52072</v>
      </c>
      <c r="B17300" t="s">
        <v>46460</v>
      </c>
      <c r="C17300" t="s">
        <v>52073</v>
      </c>
      <c r="D17300" t="s">
        <v>52074</v>
      </c>
      <c r="E17300" t="s">
        <v>46626</v>
      </c>
      <c r="F17300" s="7">
        <v>51.91</v>
      </c>
      <c r="G17300" t="s">
        <v>46464</v>
      </c>
      <c r="H17300" t="s">
        <v>46465</v>
      </c>
      <c r="I17300" t="s">
        <v>46466</v>
      </c>
      <c r="J17300" s="7">
        <v>43.02</v>
      </c>
      <c r="K17300" s="7">
        <v>8.89</v>
      </c>
      <c r="M17300" t="s">
        <v>36</v>
      </c>
      <c r="N17300" t="str">
        <f>IF(AND(PESQUISA!$B$3&lt;&gt;"",OR(PESQUISA!$B$4="TODAS",B17300=PESQUISA!$B$4),ISNUMBER(SEARCH(PESQUISA!$B$3,D17300))),ROW()-1,"")</f>
        <v/>
      </c>
    </row>
    <row r="17301" spans="1:14" x14ac:dyDescent="0.3">
      <c r="A17301" t="s">
        <v>52075</v>
      </c>
      <c r="B17301" t="s">
        <v>46460</v>
      </c>
      <c r="C17301" t="s">
        <v>52076</v>
      </c>
      <c r="D17301" t="s">
        <v>52077</v>
      </c>
      <c r="E17301" t="s">
        <v>46463</v>
      </c>
      <c r="F17301" s="7">
        <v>47.81</v>
      </c>
      <c r="G17301" t="s">
        <v>46464</v>
      </c>
      <c r="H17301" t="s">
        <v>46465</v>
      </c>
      <c r="I17301" t="s">
        <v>46466</v>
      </c>
      <c r="J17301" s="7">
        <v>37.42</v>
      </c>
      <c r="K17301" s="7">
        <v>10.39</v>
      </c>
      <c r="M17301" t="s">
        <v>36</v>
      </c>
      <c r="N17301" t="str">
        <f>IF(AND(PESQUISA!$B$3&lt;&gt;"",OR(PESQUISA!$B$4="TODAS",B17301=PESQUISA!$B$4),ISNUMBER(SEARCH(PESQUISA!$B$3,D17301))),ROW()-1,"")</f>
        <v/>
      </c>
    </row>
    <row r="17302" spans="1:14" x14ac:dyDescent="0.3">
      <c r="A17302" t="s">
        <v>52078</v>
      </c>
      <c r="B17302" t="s">
        <v>46460</v>
      </c>
      <c r="C17302" t="s">
        <v>52079</v>
      </c>
      <c r="D17302" t="s">
        <v>52080</v>
      </c>
      <c r="E17302" t="s">
        <v>46463</v>
      </c>
      <c r="F17302" s="7">
        <v>10.1</v>
      </c>
      <c r="G17302" t="s">
        <v>46464</v>
      </c>
      <c r="H17302" t="s">
        <v>46465</v>
      </c>
      <c r="I17302" t="s">
        <v>46466</v>
      </c>
      <c r="J17302" s="7">
        <v>10.1</v>
      </c>
      <c r="K17302" s="7">
        <v>0</v>
      </c>
      <c r="M17302" t="s">
        <v>36</v>
      </c>
      <c r="N17302" t="str">
        <f>IF(AND(PESQUISA!$B$3&lt;&gt;"",OR(PESQUISA!$B$4="TODAS",B17302=PESQUISA!$B$4),ISNUMBER(SEARCH(PESQUISA!$B$3,D17302))),ROW()-1,"")</f>
        <v/>
      </c>
    </row>
    <row r="17303" spans="1:14" x14ac:dyDescent="0.3">
      <c r="A17303" t="s">
        <v>52081</v>
      </c>
      <c r="B17303" t="s">
        <v>46460</v>
      </c>
      <c r="C17303" t="s">
        <v>52082</v>
      </c>
      <c r="D17303" t="s">
        <v>52083</v>
      </c>
      <c r="E17303" t="s">
        <v>46463</v>
      </c>
      <c r="F17303" s="7">
        <v>28.08</v>
      </c>
      <c r="G17303" t="s">
        <v>46464</v>
      </c>
      <c r="H17303" t="s">
        <v>46465</v>
      </c>
      <c r="I17303" t="s">
        <v>46466</v>
      </c>
      <c r="J17303" s="7">
        <v>14.03</v>
      </c>
      <c r="K17303" s="7">
        <v>14.05</v>
      </c>
      <c r="M17303" t="s">
        <v>36</v>
      </c>
      <c r="N17303" t="str">
        <f>IF(AND(PESQUISA!$B$3&lt;&gt;"",OR(PESQUISA!$B$4="TODAS",B17303=PESQUISA!$B$4),ISNUMBER(SEARCH(PESQUISA!$B$3,D17303))),ROW()-1,"")</f>
        <v/>
      </c>
    </row>
    <row r="17304" spans="1:14" x14ac:dyDescent="0.3">
      <c r="A17304" t="s">
        <v>52084</v>
      </c>
      <c r="B17304" t="s">
        <v>46460</v>
      </c>
      <c r="C17304" t="s">
        <v>52085</v>
      </c>
      <c r="D17304" t="s">
        <v>52086</v>
      </c>
      <c r="E17304" t="s">
        <v>46488</v>
      </c>
      <c r="F17304" s="7">
        <v>260.98</v>
      </c>
      <c r="G17304" t="s">
        <v>46464</v>
      </c>
      <c r="H17304" t="s">
        <v>46465</v>
      </c>
      <c r="I17304" t="s">
        <v>46466</v>
      </c>
      <c r="J17304" s="7">
        <v>207.06</v>
      </c>
      <c r="K17304" s="7">
        <v>53.92</v>
      </c>
      <c r="M17304" t="s">
        <v>36</v>
      </c>
      <c r="N17304" t="str">
        <f>IF(AND(PESQUISA!$B$3&lt;&gt;"",OR(PESQUISA!$B$4="TODAS",B17304=PESQUISA!$B$4),ISNUMBER(SEARCH(PESQUISA!$B$3,D17304))),ROW()-1,"")</f>
        <v/>
      </c>
    </row>
    <row r="17305" spans="1:14" x14ac:dyDescent="0.3">
      <c r="A17305" t="s">
        <v>52087</v>
      </c>
      <c r="B17305" t="s">
        <v>46460</v>
      </c>
      <c r="C17305" t="s">
        <v>52088</v>
      </c>
      <c r="D17305" t="s">
        <v>52089</v>
      </c>
      <c r="E17305" t="s">
        <v>46463</v>
      </c>
      <c r="F17305" s="7">
        <v>3.07</v>
      </c>
      <c r="G17305" t="s">
        <v>46464</v>
      </c>
      <c r="H17305" t="s">
        <v>46465</v>
      </c>
      <c r="I17305" t="s">
        <v>46466</v>
      </c>
      <c r="J17305" s="7">
        <v>1.34</v>
      </c>
      <c r="K17305" s="7">
        <v>1.73</v>
      </c>
      <c r="M17305" t="s">
        <v>36</v>
      </c>
      <c r="N17305" t="str">
        <f>IF(AND(PESQUISA!$B$3&lt;&gt;"",OR(PESQUISA!$B$4="TODAS",B17305=PESQUISA!$B$4),ISNUMBER(SEARCH(PESQUISA!$B$3,D17305))),ROW()-1,"")</f>
        <v/>
      </c>
    </row>
    <row r="17306" spans="1:14" x14ac:dyDescent="0.3">
      <c r="A17306" t="s">
        <v>52090</v>
      </c>
      <c r="B17306" t="s">
        <v>46460</v>
      </c>
      <c r="C17306" t="s">
        <v>52091</v>
      </c>
      <c r="D17306" t="s">
        <v>52092</v>
      </c>
      <c r="E17306" t="s">
        <v>46463</v>
      </c>
      <c r="F17306" s="7">
        <v>27.93</v>
      </c>
      <c r="G17306" t="s">
        <v>46464</v>
      </c>
      <c r="H17306" t="s">
        <v>46465</v>
      </c>
      <c r="I17306" t="s">
        <v>46466</v>
      </c>
      <c r="J17306" s="7">
        <v>17.760000000000002</v>
      </c>
      <c r="K17306" s="7">
        <v>10.17</v>
      </c>
      <c r="M17306" t="s">
        <v>36</v>
      </c>
      <c r="N17306" t="str">
        <f>IF(AND(PESQUISA!$B$3&lt;&gt;"",OR(PESQUISA!$B$4="TODAS",B17306=PESQUISA!$B$4),ISNUMBER(SEARCH(PESQUISA!$B$3,D17306))),ROW()-1,"")</f>
        <v/>
      </c>
    </row>
    <row r="17307" spans="1:14" x14ac:dyDescent="0.3">
      <c r="A17307" t="s">
        <v>52093</v>
      </c>
      <c r="B17307" t="s">
        <v>46460</v>
      </c>
      <c r="C17307" t="s">
        <v>52094</v>
      </c>
      <c r="D17307" t="s">
        <v>52095</v>
      </c>
      <c r="E17307" t="s">
        <v>46463</v>
      </c>
      <c r="F17307" s="7">
        <v>34.28</v>
      </c>
      <c r="G17307" t="s">
        <v>46464</v>
      </c>
      <c r="H17307" t="s">
        <v>46465</v>
      </c>
      <c r="I17307" t="s">
        <v>46466</v>
      </c>
      <c r="J17307" s="7">
        <v>25.12</v>
      </c>
      <c r="K17307" s="7">
        <v>9.16</v>
      </c>
      <c r="M17307" t="s">
        <v>36</v>
      </c>
      <c r="N17307" t="str">
        <f>IF(AND(PESQUISA!$B$3&lt;&gt;"",OR(PESQUISA!$B$4="TODAS",B17307=PESQUISA!$B$4),ISNUMBER(SEARCH(PESQUISA!$B$3,D17307))),ROW()-1,"")</f>
        <v/>
      </c>
    </row>
    <row r="17308" spans="1:14" x14ac:dyDescent="0.3">
      <c r="A17308" t="s">
        <v>52096</v>
      </c>
      <c r="B17308" t="s">
        <v>46460</v>
      </c>
      <c r="C17308" t="s">
        <v>52097</v>
      </c>
      <c r="D17308" t="s">
        <v>52098</v>
      </c>
      <c r="E17308" t="s">
        <v>46626</v>
      </c>
      <c r="F17308" s="7">
        <v>31.08</v>
      </c>
      <c r="G17308" t="s">
        <v>46464</v>
      </c>
      <c r="H17308" t="s">
        <v>46465</v>
      </c>
      <c r="I17308" t="s">
        <v>46466</v>
      </c>
      <c r="J17308" s="7">
        <v>11.32</v>
      </c>
      <c r="K17308" s="7">
        <v>19.760000000000002</v>
      </c>
      <c r="M17308" t="s">
        <v>36</v>
      </c>
      <c r="N17308" t="str">
        <f>IF(AND(PESQUISA!$B$3&lt;&gt;"",OR(PESQUISA!$B$4="TODAS",B17308=PESQUISA!$B$4),ISNUMBER(SEARCH(PESQUISA!$B$3,D17308))),ROW()-1,"")</f>
        <v/>
      </c>
    </row>
    <row r="17309" spans="1:14" x14ac:dyDescent="0.3">
      <c r="A17309" t="s">
        <v>52099</v>
      </c>
      <c r="B17309" t="s">
        <v>46460</v>
      </c>
      <c r="C17309" t="s">
        <v>52100</v>
      </c>
      <c r="D17309" t="s">
        <v>52101</v>
      </c>
      <c r="E17309" t="s">
        <v>46626</v>
      </c>
      <c r="F17309" s="7">
        <v>119.77</v>
      </c>
      <c r="G17309" t="s">
        <v>46464</v>
      </c>
      <c r="H17309" t="s">
        <v>46465</v>
      </c>
      <c r="I17309" t="s">
        <v>46466</v>
      </c>
      <c r="J17309" s="7">
        <v>72.22</v>
      </c>
      <c r="K17309" s="7">
        <v>47.55</v>
      </c>
      <c r="M17309" t="s">
        <v>36</v>
      </c>
      <c r="N17309" t="str">
        <f>IF(AND(PESQUISA!$B$3&lt;&gt;"",OR(PESQUISA!$B$4="TODAS",B17309=PESQUISA!$B$4),ISNUMBER(SEARCH(PESQUISA!$B$3,D17309))),ROW()-1,"")</f>
        <v/>
      </c>
    </row>
    <row r="17310" spans="1:14" x14ac:dyDescent="0.3">
      <c r="A17310" t="s">
        <v>52102</v>
      </c>
      <c r="B17310" t="s">
        <v>46460</v>
      </c>
      <c r="C17310" t="s">
        <v>52103</v>
      </c>
      <c r="D17310" t="s">
        <v>52104</v>
      </c>
      <c r="E17310" t="s">
        <v>46463</v>
      </c>
      <c r="F17310" s="7">
        <v>25.01</v>
      </c>
      <c r="G17310" t="s">
        <v>46464</v>
      </c>
      <c r="H17310" t="s">
        <v>46465</v>
      </c>
      <c r="I17310" t="s">
        <v>46466</v>
      </c>
      <c r="J17310" s="7">
        <v>2.83</v>
      </c>
      <c r="K17310" s="7">
        <v>22.18</v>
      </c>
      <c r="M17310" t="s">
        <v>36</v>
      </c>
      <c r="N17310" t="str">
        <f>IF(AND(PESQUISA!$B$3&lt;&gt;"",OR(PESQUISA!$B$4="TODAS",B17310=PESQUISA!$B$4),ISNUMBER(SEARCH(PESQUISA!$B$3,D17310))),ROW()-1,"")</f>
        <v/>
      </c>
    </row>
    <row r="17311" spans="1:14" x14ac:dyDescent="0.3">
      <c r="A17311" t="s">
        <v>52105</v>
      </c>
      <c r="B17311" t="s">
        <v>46460</v>
      </c>
      <c r="C17311" t="s">
        <v>52106</v>
      </c>
      <c r="D17311" t="s">
        <v>52107</v>
      </c>
      <c r="E17311" t="s">
        <v>46463</v>
      </c>
      <c r="F17311" s="7">
        <v>97.8</v>
      </c>
      <c r="G17311" t="s">
        <v>46464</v>
      </c>
      <c r="H17311" t="s">
        <v>46465</v>
      </c>
      <c r="I17311" t="s">
        <v>46466</v>
      </c>
      <c r="J17311" s="7">
        <v>83.46</v>
      </c>
      <c r="K17311" s="7">
        <v>14.34</v>
      </c>
      <c r="M17311" t="s">
        <v>36</v>
      </c>
      <c r="N17311" t="str">
        <f>IF(AND(PESQUISA!$B$3&lt;&gt;"",OR(PESQUISA!$B$4="TODAS",B17311=PESQUISA!$B$4),ISNUMBER(SEARCH(PESQUISA!$B$3,D17311))),ROW()-1,"")</f>
        <v/>
      </c>
    </row>
    <row r="17312" spans="1:14" x14ac:dyDescent="0.3">
      <c r="A17312" t="s">
        <v>52108</v>
      </c>
      <c r="B17312" t="s">
        <v>46460</v>
      </c>
      <c r="C17312" t="s">
        <v>52109</v>
      </c>
      <c r="D17312" t="s">
        <v>52110</v>
      </c>
      <c r="E17312" t="s">
        <v>46463</v>
      </c>
      <c r="F17312" s="7">
        <v>87.18</v>
      </c>
      <c r="G17312" t="s">
        <v>46464</v>
      </c>
      <c r="H17312" t="s">
        <v>46465</v>
      </c>
      <c r="I17312" t="s">
        <v>46466</v>
      </c>
      <c r="J17312" s="7">
        <v>72.08</v>
      </c>
      <c r="K17312" s="7">
        <v>15.1</v>
      </c>
      <c r="M17312" t="s">
        <v>36</v>
      </c>
      <c r="N17312" t="str">
        <f>IF(AND(PESQUISA!$B$3&lt;&gt;"",OR(PESQUISA!$B$4="TODAS",B17312=PESQUISA!$B$4),ISNUMBER(SEARCH(PESQUISA!$B$3,D17312))),ROW()-1,"")</f>
        <v/>
      </c>
    </row>
    <row r="17313" spans="1:14" x14ac:dyDescent="0.3">
      <c r="A17313" t="s">
        <v>52111</v>
      </c>
      <c r="B17313" t="s">
        <v>46460</v>
      </c>
      <c r="C17313" t="s">
        <v>52112</v>
      </c>
      <c r="D17313" t="s">
        <v>52113</v>
      </c>
      <c r="E17313" t="s">
        <v>46463</v>
      </c>
      <c r="F17313" s="7">
        <v>96.89</v>
      </c>
      <c r="G17313" t="s">
        <v>46464</v>
      </c>
      <c r="H17313" t="s">
        <v>46465</v>
      </c>
      <c r="I17313" t="s">
        <v>46466</v>
      </c>
      <c r="J17313" s="7">
        <v>81.790000000000006</v>
      </c>
      <c r="K17313" s="7">
        <v>15.1</v>
      </c>
      <c r="M17313" t="s">
        <v>36</v>
      </c>
      <c r="N17313" t="str">
        <f>IF(AND(PESQUISA!$B$3&lt;&gt;"",OR(PESQUISA!$B$4="TODAS",B17313=PESQUISA!$B$4),ISNUMBER(SEARCH(PESQUISA!$B$3,D17313))),ROW()-1,"")</f>
        <v/>
      </c>
    </row>
    <row r="17314" spans="1:14" x14ac:dyDescent="0.3">
      <c r="A17314" t="s">
        <v>52114</v>
      </c>
      <c r="B17314" t="s">
        <v>46460</v>
      </c>
      <c r="C17314" t="s">
        <v>52115</v>
      </c>
      <c r="D17314" t="s">
        <v>52116</v>
      </c>
      <c r="E17314" t="s">
        <v>46463</v>
      </c>
      <c r="F17314" s="7">
        <v>104.74</v>
      </c>
      <c r="G17314" t="s">
        <v>46464</v>
      </c>
      <c r="H17314" t="s">
        <v>46465</v>
      </c>
      <c r="I17314" t="s">
        <v>46466</v>
      </c>
      <c r="J17314" s="7">
        <v>89.64</v>
      </c>
      <c r="K17314" s="7">
        <v>15.1</v>
      </c>
      <c r="M17314" t="s">
        <v>36</v>
      </c>
      <c r="N17314" t="str">
        <f>IF(AND(PESQUISA!$B$3&lt;&gt;"",OR(PESQUISA!$B$4="TODAS",B17314=PESQUISA!$B$4),ISNUMBER(SEARCH(PESQUISA!$B$3,D17314))),ROW()-1,"")</f>
        <v/>
      </c>
    </row>
    <row r="17315" spans="1:14" x14ac:dyDescent="0.3">
      <c r="A17315" t="s">
        <v>52117</v>
      </c>
      <c r="B17315" t="s">
        <v>46460</v>
      </c>
      <c r="C17315" t="s">
        <v>52118</v>
      </c>
      <c r="D17315" t="s">
        <v>52119</v>
      </c>
      <c r="E17315" t="s">
        <v>46463</v>
      </c>
      <c r="F17315" s="7">
        <v>124.9</v>
      </c>
      <c r="G17315" t="s">
        <v>46464</v>
      </c>
      <c r="H17315" t="s">
        <v>46465</v>
      </c>
      <c r="I17315" t="s">
        <v>46466</v>
      </c>
      <c r="J17315" s="7">
        <v>109.8</v>
      </c>
      <c r="K17315" s="7">
        <v>15.1</v>
      </c>
      <c r="M17315" t="s">
        <v>36</v>
      </c>
      <c r="N17315" t="str">
        <f>IF(AND(PESQUISA!$B$3&lt;&gt;"",OR(PESQUISA!$B$4="TODAS",B17315=PESQUISA!$B$4),ISNUMBER(SEARCH(PESQUISA!$B$3,D17315))),ROW()-1,"")</f>
        <v/>
      </c>
    </row>
    <row r="17316" spans="1:14" x14ac:dyDescent="0.3">
      <c r="A17316" t="s">
        <v>52120</v>
      </c>
      <c r="B17316" t="s">
        <v>46460</v>
      </c>
      <c r="C17316" t="s">
        <v>52121</v>
      </c>
      <c r="D17316" t="s">
        <v>52122</v>
      </c>
      <c r="E17316" t="s">
        <v>46463</v>
      </c>
      <c r="F17316" s="7">
        <v>5.08</v>
      </c>
      <c r="G17316" t="s">
        <v>46464</v>
      </c>
      <c r="H17316" t="s">
        <v>46465</v>
      </c>
      <c r="I17316" t="s">
        <v>46466</v>
      </c>
      <c r="J17316" s="7">
        <v>1.87</v>
      </c>
      <c r="K17316" s="7">
        <v>3.21</v>
      </c>
      <c r="M17316" t="s">
        <v>36</v>
      </c>
      <c r="N17316" t="str">
        <f>IF(AND(PESQUISA!$B$3&lt;&gt;"",OR(PESQUISA!$B$4="TODAS",B17316=PESQUISA!$B$4),ISNUMBER(SEARCH(PESQUISA!$B$3,D17316))),ROW()-1,"")</f>
        <v/>
      </c>
    </row>
    <row r="17317" spans="1:14" x14ac:dyDescent="0.3">
      <c r="A17317" t="s">
        <v>52123</v>
      </c>
      <c r="B17317" t="s">
        <v>46460</v>
      </c>
      <c r="C17317" t="s">
        <v>52124</v>
      </c>
      <c r="D17317" t="s">
        <v>52125</v>
      </c>
      <c r="E17317" t="s">
        <v>46463</v>
      </c>
      <c r="F17317" s="7">
        <v>4.63</v>
      </c>
      <c r="G17317" t="s">
        <v>46464</v>
      </c>
      <c r="H17317" t="s">
        <v>46465</v>
      </c>
      <c r="I17317" t="s">
        <v>46466</v>
      </c>
      <c r="J17317" s="7">
        <v>1.75</v>
      </c>
      <c r="K17317" s="7">
        <v>2.88</v>
      </c>
      <c r="M17317" t="s">
        <v>36</v>
      </c>
      <c r="N17317" t="str">
        <f>IF(AND(PESQUISA!$B$3&lt;&gt;"",OR(PESQUISA!$B$4="TODAS",B17317=PESQUISA!$B$4),ISNUMBER(SEARCH(PESQUISA!$B$3,D17317))),ROW()-1,"")</f>
        <v/>
      </c>
    </row>
    <row r="17318" spans="1:14" x14ac:dyDescent="0.3">
      <c r="A17318" t="s">
        <v>52126</v>
      </c>
      <c r="B17318" t="s">
        <v>46460</v>
      </c>
      <c r="C17318" t="s">
        <v>52127</v>
      </c>
      <c r="D17318" t="s">
        <v>52128</v>
      </c>
      <c r="E17318" t="s">
        <v>46463</v>
      </c>
      <c r="F17318" s="7">
        <v>121.48</v>
      </c>
      <c r="G17318" t="s">
        <v>46464</v>
      </c>
      <c r="H17318" t="s">
        <v>46465</v>
      </c>
      <c r="I17318" t="s">
        <v>46466</v>
      </c>
      <c r="J17318" s="7">
        <v>106.38</v>
      </c>
      <c r="K17318" s="7">
        <v>15.1</v>
      </c>
      <c r="M17318" t="s">
        <v>36</v>
      </c>
      <c r="N17318" t="str">
        <f>IF(AND(PESQUISA!$B$3&lt;&gt;"",OR(PESQUISA!$B$4="TODAS",B17318=PESQUISA!$B$4),ISNUMBER(SEARCH(PESQUISA!$B$3,D17318))),ROW()-1,"")</f>
        <v/>
      </c>
    </row>
    <row r="17319" spans="1:14" x14ac:dyDescent="0.3">
      <c r="A17319" t="s">
        <v>52129</v>
      </c>
      <c r="B17319" t="s">
        <v>46460</v>
      </c>
      <c r="C17319" t="s">
        <v>52130</v>
      </c>
      <c r="D17319" t="s">
        <v>52131</v>
      </c>
      <c r="E17319" t="s">
        <v>46463</v>
      </c>
      <c r="F17319" s="7">
        <v>102.92</v>
      </c>
      <c r="G17319" t="s">
        <v>46464</v>
      </c>
      <c r="H17319" t="s">
        <v>46465</v>
      </c>
      <c r="I17319" t="s">
        <v>46466</v>
      </c>
      <c r="J17319" s="7">
        <v>87.82</v>
      </c>
      <c r="K17319" s="7">
        <v>15.1</v>
      </c>
      <c r="M17319" t="s">
        <v>36</v>
      </c>
      <c r="N17319" t="str">
        <f>IF(AND(PESQUISA!$B$3&lt;&gt;"",OR(PESQUISA!$B$4="TODAS",B17319=PESQUISA!$B$4),ISNUMBER(SEARCH(PESQUISA!$B$3,D17319))),ROW()-1,"")</f>
        <v/>
      </c>
    </row>
    <row r="17320" spans="1:14" x14ac:dyDescent="0.3">
      <c r="A17320" t="s">
        <v>52132</v>
      </c>
      <c r="B17320" t="s">
        <v>46460</v>
      </c>
      <c r="C17320" t="s">
        <v>52133</v>
      </c>
      <c r="D17320" t="s">
        <v>52134</v>
      </c>
      <c r="E17320" t="s">
        <v>46463</v>
      </c>
      <c r="F17320" s="7">
        <v>140.04</v>
      </c>
      <c r="G17320" t="s">
        <v>46464</v>
      </c>
      <c r="H17320" t="s">
        <v>46465</v>
      </c>
      <c r="I17320" t="s">
        <v>46466</v>
      </c>
      <c r="J17320" s="7">
        <v>124.94</v>
      </c>
      <c r="K17320" s="7">
        <v>15.1</v>
      </c>
      <c r="M17320" t="s">
        <v>36</v>
      </c>
      <c r="N17320" t="str">
        <f>IF(AND(PESQUISA!$B$3&lt;&gt;"",OR(PESQUISA!$B$4="TODAS",B17320=PESQUISA!$B$4),ISNUMBER(SEARCH(PESQUISA!$B$3,D17320))),ROW()-1,"")</f>
        <v/>
      </c>
    </row>
    <row r="17321" spans="1:14" x14ac:dyDescent="0.3">
      <c r="A17321" t="s">
        <v>52135</v>
      </c>
      <c r="B17321" t="s">
        <v>46460</v>
      </c>
      <c r="C17321" t="s">
        <v>52136</v>
      </c>
      <c r="D17321" t="s">
        <v>52137</v>
      </c>
      <c r="E17321" t="s">
        <v>46463</v>
      </c>
      <c r="F17321" s="7">
        <v>103.06</v>
      </c>
      <c r="G17321" t="s">
        <v>46464</v>
      </c>
      <c r="H17321" t="s">
        <v>46465</v>
      </c>
      <c r="I17321" t="s">
        <v>46466</v>
      </c>
      <c r="J17321" s="7">
        <v>82.85</v>
      </c>
      <c r="K17321" s="7">
        <v>20.21</v>
      </c>
      <c r="M17321" t="s">
        <v>36</v>
      </c>
      <c r="N17321" t="str">
        <f>IF(AND(PESQUISA!$B$3&lt;&gt;"",OR(PESQUISA!$B$4="TODAS",B17321=PESQUISA!$B$4),ISNUMBER(SEARCH(PESQUISA!$B$3,D17321))),ROW()-1,"")</f>
        <v/>
      </c>
    </row>
    <row r="17322" spans="1:14" x14ac:dyDescent="0.3">
      <c r="A17322" t="s">
        <v>52138</v>
      </c>
      <c r="B17322" t="s">
        <v>46460</v>
      </c>
      <c r="C17322" t="s">
        <v>52139</v>
      </c>
      <c r="D17322" t="s">
        <v>52140</v>
      </c>
      <c r="E17322" t="s">
        <v>46463</v>
      </c>
      <c r="F17322" s="7">
        <v>38.33</v>
      </c>
      <c r="G17322" t="s">
        <v>46464</v>
      </c>
      <c r="H17322" t="s">
        <v>46465</v>
      </c>
      <c r="I17322" t="s">
        <v>46466</v>
      </c>
      <c r="J17322" s="7">
        <v>38.33</v>
      </c>
      <c r="K17322" s="7">
        <v>0</v>
      </c>
      <c r="M17322" t="s">
        <v>36</v>
      </c>
      <c r="N17322" t="str">
        <f>IF(AND(PESQUISA!$B$3&lt;&gt;"",OR(PESQUISA!$B$4="TODAS",B17322=PESQUISA!$B$4),ISNUMBER(SEARCH(PESQUISA!$B$3,D17322))),ROW()-1,"")</f>
        <v/>
      </c>
    </row>
    <row r="17323" spans="1:14" x14ac:dyDescent="0.3">
      <c r="A17323" t="s">
        <v>52141</v>
      </c>
      <c r="B17323" t="s">
        <v>46460</v>
      </c>
      <c r="C17323" t="s">
        <v>52142</v>
      </c>
      <c r="D17323" t="s">
        <v>52143</v>
      </c>
      <c r="E17323" t="s">
        <v>60</v>
      </c>
      <c r="F17323" s="7">
        <v>6.3</v>
      </c>
      <c r="G17323" t="s">
        <v>46464</v>
      </c>
      <c r="H17323" t="s">
        <v>46465</v>
      </c>
      <c r="I17323" t="s">
        <v>46466</v>
      </c>
      <c r="J17323" s="7">
        <v>2.52</v>
      </c>
      <c r="K17323" s="7">
        <v>3.78</v>
      </c>
      <c r="M17323" t="s">
        <v>36</v>
      </c>
      <c r="N17323" t="str">
        <f>IF(AND(PESQUISA!$B$3&lt;&gt;"",OR(PESQUISA!$B$4="TODAS",B17323=PESQUISA!$B$4),ISNUMBER(SEARCH(PESQUISA!$B$3,D17323))),ROW()-1,"")</f>
        <v/>
      </c>
    </row>
    <row r="17324" spans="1:14" x14ac:dyDescent="0.3">
      <c r="A17324" t="s">
        <v>52144</v>
      </c>
      <c r="B17324" t="s">
        <v>46460</v>
      </c>
      <c r="C17324" t="s">
        <v>52145</v>
      </c>
      <c r="D17324" t="s">
        <v>52146</v>
      </c>
      <c r="E17324" t="s">
        <v>46463</v>
      </c>
      <c r="F17324" s="7">
        <v>107.76</v>
      </c>
      <c r="G17324" t="s">
        <v>46464</v>
      </c>
      <c r="H17324" t="s">
        <v>46465</v>
      </c>
      <c r="I17324" t="s">
        <v>46466</v>
      </c>
      <c r="J17324" s="7">
        <v>104.16</v>
      </c>
      <c r="K17324" s="7">
        <v>3.6</v>
      </c>
      <c r="M17324" t="s">
        <v>36</v>
      </c>
      <c r="N17324" t="str">
        <f>IF(AND(PESQUISA!$B$3&lt;&gt;"",OR(PESQUISA!$B$4="TODAS",B17324=PESQUISA!$B$4),ISNUMBER(SEARCH(PESQUISA!$B$3,D17324))),ROW()-1,"")</f>
        <v/>
      </c>
    </row>
    <row r="17325" spans="1:14" x14ac:dyDescent="0.3">
      <c r="A17325" t="s">
        <v>52147</v>
      </c>
      <c r="B17325" t="s">
        <v>46460</v>
      </c>
      <c r="C17325" t="s">
        <v>52148</v>
      </c>
      <c r="D17325" t="s">
        <v>52149</v>
      </c>
      <c r="E17325" t="s">
        <v>46463</v>
      </c>
      <c r="F17325" s="7">
        <v>131.66999999999999</v>
      </c>
      <c r="G17325" t="s">
        <v>46464</v>
      </c>
      <c r="H17325" t="s">
        <v>46465</v>
      </c>
      <c r="I17325" t="s">
        <v>46466</v>
      </c>
      <c r="J17325" s="7">
        <v>124.52</v>
      </c>
      <c r="K17325" s="7">
        <v>7.15</v>
      </c>
      <c r="M17325" t="s">
        <v>36</v>
      </c>
      <c r="N17325" t="str">
        <f>IF(AND(PESQUISA!$B$3&lt;&gt;"",OR(PESQUISA!$B$4="TODAS",B17325=PESQUISA!$B$4),ISNUMBER(SEARCH(PESQUISA!$B$3,D17325))),ROW()-1,"")</f>
        <v/>
      </c>
    </row>
    <row r="17326" spans="1:14" x14ac:dyDescent="0.3">
      <c r="A17326" t="s">
        <v>52150</v>
      </c>
      <c r="B17326" t="s">
        <v>46460</v>
      </c>
      <c r="C17326" t="s">
        <v>52151</v>
      </c>
      <c r="D17326" t="s">
        <v>52152</v>
      </c>
      <c r="E17326" t="s">
        <v>46544</v>
      </c>
      <c r="F17326" s="7">
        <v>618.99</v>
      </c>
      <c r="G17326" t="s">
        <v>46464</v>
      </c>
      <c r="H17326" t="s">
        <v>46465</v>
      </c>
      <c r="I17326" t="s">
        <v>46466</v>
      </c>
      <c r="J17326" s="7">
        <v>531.29</v>
      </c>
      <c r="K17326" s="7">
        <v>87.7</v>
      </c>
      <c r="M17326" t="s">
        <v>36</v>
      </c>
      <c r="N17326" t="str">
        <f>IF(AND(PESQUISA!$B$3&lt;&gt;"",OR(PESQUISA!$B$4="TODAS",B17326=PESQUISA!$B$4),ISNUMBER(SEARCH(PESQUISA!$B$3,D17326))),ROW()-1,"")</f>
        <v/>
      </c>
    </row>
    <row r="17327" spans="1:14" x14ac:dyDescent="0.3">
      <c r="A17327" t="s">
        <v>52153</v>
      </c>
      <c r="B17327" t="s">
        <v>46460</v>
      </c>
      <c r="C17327" t="s">
        <v>52154</v>
      </c>
      <c r="D17327" t="s">
        <v>52155</v>
      </c>
      <c r="E17327" t="s">
        <v>46544</v>
      </c>
      <c r="F17327" s="7">
        <v>244.92</v>
      </c>
      <c r="G17327" t="s">
        <v>46464</v>
      </c>
      <c r="H17327" t="s">
        <v>46465</v>
      </c>
      <c r="I17327" t="s">
        <v>46466</v>
      </c>
      <c r="J17327" s="7">
        <v>161.16</v>
      </c>
      <c r="K17327" s="7">
        <v>83.76</v>
      </c>
      <c r="M17327" t="s">
        <v>36</v>
      </c>
      <c r="N17327" t="str">
        <f>IF(AND(PESQUISA!$B$3&lt;&gt;"",OR(PESQUISA!$B$4="TODAS",B17327=PESQUISA!$B$4),ISNUMBER(SEARCH(PESQUISA!$B$3,D17327))),ROW()-1,"")</f>
        <v/>
      </c>
    </row>
    <row r="17328" spans="1:14" x14ac:dyDescent="0.3">
      <c r="A17328" t="s">
        <v>52156</v>
      </c>
      <c r="B17328" t="s">
        <v>46460</v>
      </c>
      <c r="C17328" t="s">
        <v>52157</v>
      </c>
      <c r="D17328" t="s">
        <v>52158</v>
      </c>
      <c r="E17328" t="s">
        <v>46544</v>
      </c>
      <c r="F17328" s="7">
        <v>33.78</v>
      </c>
      <c r="G17328" t="s">
        <v>46464</v>
      </c>
      <c r="H17328" t="s">
        <v>46465</v>
      </c>
      <c r="I17328" t="s">
        <v>46466</v>
      </c>
      <c r="J17328" s="7">
        <v>11.54</v>
      </c>
      <c r="K17328" s="7">
        <v>22.24</v>
      </c>
      <c r="M17328" t="s">
        <v>36</v>
      </c>
      <c r="N17328" t="str">
        <f>IF(AND(PESQUISA!$B$3&lt;&gt;"",OR(PESQUISA!$B$4="TODAS",B17328=PESQUISA!$B$4),ISNUMBER(SEARCH(PESQUISA!$B$3,D17328))),ROW()-1,"")</f>
        <v/>
      </c>
    </row>
    <row r="17329" spans="1:14" x14ac:dyDescent="0.3">
      <c r="A17329" t="s">
        <v>52159</v>
      </c>
      <c r="B17329" t="s">
        <v>46460</v>
      </c>
      <c r="C17329" t="s">
        <v>52160</v>
      </c>
      <c r="D17329" t="s">
        <v>52161</v>
      </c>
      <c r="E17329" t="s">
        <v>46544</v>
      </c>
      <c r="F17329" s="7">
        <v>55.07</v>
      </c>
      <c r="G17329" t="s">
        <v>46464</v>
      </c>
      <c r="H17329" t="s">
        <v>46465</v>
      </c>
      <c r="I17329" t="s">
        <v>46466</v>
      </c>
      <c r="J17329" s="7">
        <v>32.83</v>
      </c>
      <c r="K17329" s="7">
        <v>22.24</v>
      </c>
      <c r="M17329" t="s">
        <v>36</v>
      </c>
      <c r="N17329" t="str">
        <f>IF(AND(PESQUISA!$B$3&lt;&gt;"",OR(PESQUISA!$B$4="TODAS",B17329=PESQUISA!$B$4),ISNUMBER(SEARCH(PESQUISA!$B$3,D17329))),ROW()-1,"")</f>
        <v/>
      </c>
    </row>
    <row r="17330" spans="1:14" x14ac:dyDescent="0.3">
      <c r="A17330" t="s">
        <v>52162</v>
      </c>
      <c r="B17330" t="s">
        <v>46460</v>
      </c>
      <c r="C17330" t="s">
        <v>52163</v>
      </c>
      <c r="D17330" t="s">
        <v>52164</v>
      </c>
      <c r="E17330" t="s">
        <v>46544</v>
      </c>
      <c r="F17330" s="7">
        <v>415.86</v>
      </c>
      <c r="G17330" t="s">
        <v>46464</v>
      </c>
      <c r="H17330" t="s">
        <v>46465</v>
      </c>
      <c r="I17330" t="s">
        <v>46466</v>
      </c>
      <c r="J17330" s="7">
        <v>345.34</v>
      </c>
      <c r="K17330" s="7">
        <v>70.52</v>
      </c>
      <c r="M17330" t="s">
        <v>36</v>
      </c>
      <c r="N17330" t="str">
        <f>IF(AND(PESQUISA!$B$3&lt;&gt;"",OR(PESQUISA!$B$4="TODAS",B17330=PESQUISA!$B$4),ISNUMBER(SEARCH(PESQUISA!$B$3,D17330))),ROW()-1,"")</f>
        <v/>
      </c>
    </row>
    <row r="17331" spans="1:14" x14ac:dyDescent="0.3">
      <c r="A17331" t="s">
        <v>52165</v>
      </c>
      <c r="B17331" t="s">
        <v>46460</v>
      </c>
      <c r="C17331" t="s">
        <v>52166</v>
      </c>
      <c r="D17331" t="s">
        <v>52167</v>
      </c>
      <c r="E17331" t="s">
        <v>35827</v>
      </c>
      <c r="F17331" s="7">
        <v>1844.21</v>
      </c>
      <c r="G17331" t="s">
        <v>46464</v>
      </c>
      <c r="H17331" t="s">
        <v>46465</v>
      </c>
      <c r="I17331" t="s">
        <v>46466</v>
      </c>
      <c r="J17331" s="7">
        <v>1696.41</v>
      </c>
      <c r="K17331" s="7">
        <v>147.80000000000001</v>
      </c>
      <c r="M17331" t="s">
        <v>36</v>
      </c>
      <c r="N17331" t="str">
        <f>IF(AND(PESQUISA!$B$3&lt;&gt;"",OR(PESQUISA!$B$4="TODAS",B17331=PESQUISA!$B$4),ISNUMBER(SEARCH(PESQUISA!$B$3,D17331))),ROW()-1,"")</f>
        <v/>
      </c>
    </row>
    <row r="17332" spans="1:14" x14ac:dyDescent="0.3">
      <c r="A17332" t="s">
        <v>52168</v>
      </c>
      <c r="B17332" t="s">
        <v>46460</v>
      </c>
      <c r="C17332" t="s">
        <v>52169</v>
      </c>
      <c r="D17332" t="s">
        <v>52170</v>
      </c>
      <c r="E17332" t="s">
        <v>46626</v>
      </c>
      <c r="F17332" s="7">
        <v>1470.22</v>
      </c>
      <c r="G17332" t="s">
        <v>46464</v>
      </c>
      <c r="H17332" t="s">
        <v>46465</v>
      </c>
      <c r="I17332" t="s">
        <v>46466</v>
      </c>
      <c r="J17332" s="7">
        <v>1462.52</v>
      </c>
      <c r="K17332" s="7">
        <v>7.7</v>
      </c>
      <c r="M17332" t="s">
        <v>36</v>
      </c>
      <c r="N17332" t="str">
        <f>IF(AND(PESQUISA!$B$3&lt;&gt;"",OR(PESQUISA!$B$4="TODAS",B17332=PESQUISA!$B$4),ISNUMBER(SEARCH(PESQUISA!$B$3,D17332))),ROW()-1,"")</f>
        <v/>
      </c>
    </row>
    <row r="17333" spans="1:14" x14ac:dyDescent="0.3">
      <c r="A17333" t="s">
        <v>52171</v>
      </c>
      <c r="B17333" t="s">
        <v>46460</v>
      </c>
      <c r="C17333" t="s">
        <v>52172</v>
      </c>
      <c r="D17333" t="s">
        <v>52173</v>
      </c>
      <c r="E17333" t="s">
        <v>46488</v>
      </c>
      <c r="F17333" s="7">
        <v>585.22</v>
      </c>
      <c r="G17333" t="s">
        <v>46464</v>
      </c>
      <c r="H17333" t="s">
        <v>46465</v>
      </c>
      <c r="I17333" t="s">
        <v>46466</v>
      </c>
      <c r="J17333" s="7">
        <v>577.52</v>
      </c>
      <c r="K17333" s="7">
        <v>7.7</v>
      </c>
      <c r="M17333" t="s">
        <v>36</v>
      </c>
      <c r="N17333" t="str">
        <f>IF(AND(PESQUISA!$B$3&lt;&gt;"",OR(PESQUISA!$B$4="TODAS",B17333=PESQUISA!$B$4),ISNUMBER(SEARCH(PESQUISA!$B$3,D17333))),ROW()-1,"")</f>
        <v/>
      </c>
    </row>
    <row r="17334" spans="1:14" x14ac:dyDescent="0.3">
      <c r="A17334" t="s">
        <v>52174</v>
      </c>
      <c r="B17334" t="s">
        <v>46460</v>
      </c>
      <c r="C17334" t="s">
        <v>52175</v>
      </c>
      <c r="D17334" t="s">
        <v>52176</v>
      </c>
      <c r="E17334" t="s">
        <v>46488</v>
      </c>
      <c r="F17334" s="7">
        <v>883.26</v>
      </c>
      <c r="G17334" t="s">
        <v>46464</v>
      </c>
      <c r="H17334" t="s">
        <v>46465</v>
      </c>
      <c r="I17334" t="s">
        <v>46466</v>
      </c>
      <c r="J17334" s="7">
        <v>875.56</v>
      </c>
      <c r="K17334" s="7">
        <v>7.7</v>
      </c>
      <c r="M17334" t="s">
        <v>36</v>
      </c>
      <c r="N17334" t="str">
        <f>IF(AND(PESQUISA!$B$3&lt;&gt;"",OR(PESQUISA!$B$4="TODAS",B17334=PESQUISA!$B$4),ISNUMBER(SEARCH(PESQUISA!$B$3,D17334))),ROW()-1,"")</f>
        <v/>
      </c>
    </row>
    <row r="17335" spans="1:14" x14ac:dyDescent="0.3">
      <c r="A17335" t="s">
        <v>52177</v>
      </c>
      <c r="B17335" t="s">
        <v>46460</v>
      </c>
      <c r="C17335" t="s">
        <v>52178</v>
      </c>
      <c r="D17335" t="s">
        <v>52179</v>
      </c>
      <c r="E17335" t="s">
        <v>46488</v>
      </c>
      <c r="F17335" s="7">
        <v>628.25</v>
      </c>
      <c r="G17335" t="s">
        <v>46464</v>
      </c>
      <c r="H17335" t="s">
        <v>46465</v>
      </c>
      <c r="I17335" t="s">
        <v>46466</v>
      </c>
      <c r="J17335" s="7">
        <v>615.39</v>
      </c>
      <c r="K17335" s="7">
        <v>12.86</v>
      </c>
      <c r="M17335" t="s">
        <v>36</v>
      </c>
      <c r="N17335" t="str">
        <f>IF(AND(PESQUISA!$B$3&lt;&gt;"",OR(PESQUISA!$B$4="TODAS",B17335=PESQUISA!$B$4),ISNUMBER(SEARCH(PESQUISA!$B$3,D17335))),ROW()-1,"")</f>
        <v/>
      </c>
    </row>
    <row r="17336" spans="1:14" x14ac:dyDescent="0.3">
      <c r="A17336" t="s">
        <v>52180</v>
      </c>
      <c r="B17336" t="s">
        <v>46460</v>
      </c>
      <c r="C17336" t="s">
        <v>52181</v>
      </c>
      <c r="D17336" t="s">
        <v>52182</v>
      </c>
      <c r="E17336" t="s">
        <v>46488</v>
      </c>
      <c r="F17336" s="7">
        <v>354.2</v>
      </c>
      <c r="G17336" t="s">
        <v>46464</v>
      </c>
      <c r="H17336" t="s">
        <v>46465</v>
      </c>
      <c r="I17336" t="s">
        <v>46466</v>
      </c>
      <c r="J17336" s="7">
        <v>341.34</v>
      </c>
      <c r="K17336" s="7">
        <v>12.86</v>
      </c>
      <c r="M17336" t="s">
        <v>36</v>
      </c>
      <c r="N17336" t="str">
        <f>IF(AND(PESQUISA!$B$3&lt;&gt;"",OR(PESQUISA!$B$4="TODAS",B17336=PESQUISA!$B$4),ISNUMBER(SEARCH(PESQUISA!$B$3,D17336))),ROW()-1,"")</f>
        <v/>
      </c>
    </row>
    <row r="17337" spans="1:14" x14ac:dyDescent="0.3">
      <c r="A17337" t="s">
        <v>52183</v>
      </c>
      <c r="B17337" t="s">
        <v>46460</v>
      </c>
      <c r="C17337" t="s">
        <v>52184</v>
      </c>
      <c r="D17337" t="s">
        <v>52185</v>
      </c>
      <c r="E17337" t="s">
        <v>46488</v>
      </c>
      <c r="F17337" s="7">
        <v>497.72</v>
      </c>
      <c r="G17337" t="s">
        <v>46464</v>
      </c>
      <c r="H17337" t="s">
        <v>46465</v>
      </c>
      <c r="I17337" t="s">
        <v>46466</v>
      </c>
      <c r="J17337" s="7">
        <v>490.02</v>
      </c>
      <c r="K17337" s="7">
        <v>7.7</v>
      </c>
      <c r="M17337" t="s">
        <v>36</v>
      </c>
      <c r="N17337" t="str">
        <f>IF(AND(PESQUISA!$B$3&lt;&gt;"",OR(PESQUISA!$B$4="TODAS",B17337=PESQUISA!$B$4),ISNUMBER(SEARCH(PESQUISA!$B$3,D17337))),ROW()-1,"")</f>
        <v/>
      </c>
    </row>
    <row r="17338" spans="1:14" x14ac:dyDescent="0.3">
      <c r="A17338" t="s">
        <v>52186</v>
      </c>
      <c r="B17338" t="s">
        <v>46460</v>
      </c>
      <c r="C17338" t="s">
        <v>52187</v>
      </c>
      <c r="D17338" t="s">
        <v>52188</v>
      </c>
      <c r="E17338" t="s">
        <v>46488</v>
      </c>
      <c r="F17338" s="7">
        <v>785.22</v>
      </c>
      <c r="G17338" t="s">
        <v>46464</v>
      </c>
      <c r="H17338" t="s">
        <v>46465</v>
      </c>
      <c r="I17338" t="s">
        <v>46466</v>
      </c>
      <c r="J17338" s="7">
        <v>777.52</v>
      </c>
      <c r="K17338" s="7">
        <v>7.7</v>
      </c>
      <c r="M17338" t="s">
        <v>36</v>
      </c>
      <c r="N17338" t="str">
        <f>IF(AND(PESQUISA!$B$3&lt;&gt;"",OR(PESQUISA!$B$4="TODAS",B17338=PESQUISA!$B$4),ISNUMBER(SEARCH(PESQUISA!$B$3,D17338))),ROW()-1,"")</f>
        <v/>
      </c>
    </row>
    <row r="17339" spans="1:14" x14ac:dyDescent="0.3">
      <c r="A17339" t="s">
        <v>52189</v>
      </c>
      <c r="B17339" t="s">
        <v>46460</v>
      </c>
      <c r="C17339" t="s">
        <v>52190</v>
      </c>
      <c r="D17339" t="s">
        <v>52191</v>
      </c>
      <c r="E17339" t="s">
        <v>46488</v>
      </c>
      <c r="F17339" s="7">
        <v>970.18</v>
      </c>
      <c r="G17339" t="s">
        <v>46464</v>
      </c>
      <c r="H17339" t="s">
        <v>46465</v>
      </c>
      <c r="I17339" t="s">
        <v>46466</v>
      </c>
      <c r="J17339" s="7">
        <v>317.82</v>
      </c>
      <c r="K17339" s="7">
        <v>652.36</v>
      </c>
      <c r="M17339" t="s">
        <v>36</v>
      </c>
      <c r="N17339" t="str">
        <f>IF(AND(PESQUISA!$B$3&lt;&gt;"",OR(PESQUISA!$B$4="TODAS",B17339=PESQUISA!$B$4),ISNUMBER(SEARCH(PESQUISA!$B$3,D17339))),ROW()-1,"")</f>
        <v/>
      </c>
    </row>
    <row r="17340" spans="1:14" x14ac:dyDescent="0.3">
      <c r="A17340" t="s">
        <v>52192</v>
      </c>
      <c r="B17340" t="s">
        <v>46460</v>
      </c>
      <c r="C17340" t="s">
        <v>52193</v>
      </c>
      <c r="D17340" t="s">
        <v>52194</v>
      </c>
      <c r="E17340" t="s">
        <v>35827</v>
      </c>
      <c r="F17340" s="7">
        <v>7404.93</v>
      </c>
      <c r="G17340" t="s">
        <v>46464</v>
      </c>
      <c r="H17340" t="s">
        <v>46465</v>
      </c>
      <c r="I17340" t="s">
        <v>46466</v>
      </c>
      <c r="J17340" s="7">
        <v>5953.33</v>
      </c>
      <c r="K17340" s="7">
        <v>1451.6</v>
      </c>
      <c r="M17340" t="s">
        <v>36</v>
      </c>
      <c r="N17340" t="str">
        <f>IF(AND(PESQUISA!$B$3&lt;&gt;"",OR(PESQUISA!$B$4="TODAS",B17340=PESQUISA!$B$4),ISNUMBER(SEARCH(PESQUISA!$B$3,D17340))),ROW()-1,"")</f>
        <v/>
      </c>
    </row>
    <row r="17341" spans="1:14" x14ac:dyDescent="0.3">
      <c r="A17341" t="s">
        <v>52195</v>
      </c>
      <c r="B17341" t="s">
        <v>46460</v>
      </c>
      <c r="C17341" t="s">
        <v>52196</v>
      </c>
      <c r="D17341" t="s">
        <v>52197</v>
      </c>
      <c r="E17341" t="s">
        <v>35827</v>
      </c>
      <c r="F17341" s="7">
        <v>9535.7000000000007</v>
      </c>
      <c r="G17341" t="s">
        <v>46464</v>
      </c>
      <c r="H17341" t="s">
        <v>46465</v>
      </c>
      <c r="I17341" t="s">
        <v>46466</v>
      </c>
      <c r="J17341" s="7">
        <v>8685.11</v>
      </c>
      <c r="K17341" s="7">
        <v>850.59</v>
      </c>
      <c r="M17341" t="s">
        <v>36</v>
      </c>
      <c r="N17341" t="str">
        <f>IF(AND(PESQUISA!$B$3&lt;&gt;"",OR(PESQUISA!$B$4="TODAS",B17341=PESQUISA!$B$4),ISNUMBER(SEARCH(PESQUISA!$B$3,D17341))),ROW()-1,"")</f>
        <v/>
      </c>
    </row>
    <row r="17342" spans="1:14" x14ac:dyDescent="0.3">
      <c r="A17342" t="s">
        <v>52198</v>
      </c>
      <c r="B17342" t="s">
        <v>46460</v>
      </c>
      <c r="C17342" t="s">
        <v>52199</v>
      </c>
      <c r="D17342" t="s">
        <v>52200</v>
      </c>
      <c r="E17342" t="s">
        <v>35827</v>
      </c>
      <c r="F17342" s="7">
        <v>5109.63</v>
      </c>
      <c r="G17342" t="s">
        <v>46464</v>
      </c>
      <c r="H17342" t="s">
        <v>46465</v>
      </c>
      <c r="I17342" t="s">
        <v>46466</v>
      </c>
      <c r="J17342" s="7">
        <v>4188.7299999999996</v>
      </c>
      <c r="K17342" s="7">
        <v>920.9</v>
      </c>
      <c r="M17342" t="s">
        <v>36</v>
      </c>
      <c r="N17342" t="str">
        <f>IF(AND(PESQUISA!$B$3&lt;&gt;"",OR(PESQUISA!$B$4="TODAS",B17342=PESQUISA!$B$4),ISNUMBER(SEARCH(PESQUISA!$B$3,D17342))),ROW()-1,"")</f>
        <v/>
      </c>
    </row>
    <row r="17343" spans="1:14" x14ac:dyDescent="0.3">
      <c r="A17343" t="s">
        <v>52201</v>
      </c>
      <c r="B17343" t="s">
        <v>46460</v>
      </c>
      <c r="C17343" t="s">
        <v>52202</v>
      </c>
      <c r="D17343" t="s">
        <v>52203</v>
      </c>
      <c r="E17343" t="s">
        <v>35827</v>
      </c>
      <c r="F17343" s="7">
        <v>10711.68</v>
      </c>
      <c r="G17343" t="s">
        <v>46464</v>
      </c>
      <c r="H17343" t="s">
        <v>46465</v>
      </c>
      <c r="I17343" t="s">
        <v>46466</v>
      </c>
      <c r="J17343" s="7">
        <v>9657.27</v>
      </c>
      <c r="K17343" s="7">
        <v>1054.4100000000001</v>
      </c>
      <c r="M17343" t="s">
        <v>36</v>
      </c>
      <c r="N17343" t="str">
        <f>IF(AND(PESQUISA!$B$3&lt;&gt;"",OR(PESQUISA!$B$4="TODAS",B17343=PESQUISA!$B$4),ISNUMBER(SEARCH(PESQUISA!$B$3,D17343))),ROW()-1,"")</f>
        <v/>
      </c>
    </row>
    <row r="17344" spans="1:14" x14ac:dyDescent="0.3">
      <c r="A17344" t="s">
        <v>52204</v>
      </c>
      <c r="B17344" t="s">
        <v>46460</v>
      </c>
      <c r="C17344" t="s">
        <v>52205</v>
      </c>
      <c r="D17344" t="s">
        <v>52206</v>
      </c>
      <c r="E17344" t="s">
        <v>35827</v>
      </c>
      <c r="F17344" s="7">
        <v>3756.51</v>
      </c>
      <c r="G17344" t="s">
        <v>46464</v>
      </c>
      <c r="H17344" t="s">
        <v>46465</v>
      </c>
      <c r="I17344" t="s">
        <v>46466</v>
      </c>
      <c r="J17344" s="7">
        <v>3479.09</v>
      </c>
      <c r="K17344" s="7">
        <v>277.42</v>
      </c>
      <c r="M17344" t="s">
        <v>36</v>
      </c>
      <c r="N17344" t="str">
        <f>IF(AND(PESQUISA!$B$3&lt;&gt;"",OR(PESQUISA!$B$4="TODAS",B17344=PESQUISA!$B$4),ISNUMBER(SEARCH(PESQUISA!$B$3,D17344))),ROW()-1,"")</f>
        <v/>
      </c>
    </row>
    <row r="17345" spans="1:14" x14ac:dyDescent="0.3">
      <c r="A17345" t="s">
        <v>52207</v>
      </c>
      <c r="B17345" t="s">
        <v>46460</v>
      </c>
      <c r="C17345" t="s">
        <v>52208</v>
      </c>
      <c r="D17345" t="s">
        <v>52209</v>
      </c>
      <c r="E17345" t="s">
        <v>35827</v>
      </c>
      <c r="F17345" s="7">
        <v>2391.48</v>
      </c>
      <c r="G17345" t="s">
        <v>46464</v>
      </c>
      <c r="H17345" t="s">
        <v>46465</v>
      </c>
      <c r="I17345" t="s">
        <v>46466</v>
      </c>
      <c r="J17345" s="7">
        <v>2114.06</v>
      </c>
      <c r="K17345" s="7">
        <v>277.42</v>
      </c>
      <c r="M17345" t="s">
        <v>36</v>
      </c>
      <c r="N17345" t="str">
        <f>IF(AND(PESQUISA!$B$3&lt;&gt;"",OR(PESQUISA!$B$4="TODAS",B17345=PESQUISA!$B$4),ISNUMBER(SEARCH(PESQUISA!$B$3,D17345))),ROW()-1,"")</f>
        <v/>
      </c>
    </row>
    <row r="17346" spans="1:14" x14ac:dyDescent="0.3">
      <c r="A17346" t="s">
        <v>52210</v>
      </c>
      <c r="B17346" t="s">
        <v>46460</v>
      </c>
      <c r="C17346" t="s">
        <v>52211</v>
      </c>
      <c r="D17346" t="s">
        <v>52212</v>
      </c>
      <c r="E17346" t="s">
        <v>35827</v>
      </c>
      <c r="F17346" s="7">
        <v>4257.6899999999996</v>
      </c>
      <c r="G17346" t="s">
        <v>46464</v>
      </c>
      <c r="H17346" t="s">
        <v>46465</v>
      </c>
      <c r="I17346" t="s">
        <v>46466</v>
      </c>
      <c r="J17346" s="7">
        <v>3980.27</v>
      </c>
      <c r="K17346" s="7">
        <v>277.42</v>
      </c>
      <c r="M17346" t="s">
        <v>36</v>
      </c>
      <c r="N17346" t="str">
        <f>IF(AND(PESQUISA!$B$3&lt;&gt;"",OR(PESQUISA!$B$4="TODAS",B17346=PESQUISA!$B$4),ISNUMBER(SEARCH(PESQUISA!$B$3,D17346))),ROW()-1,"")</f>
        <v/>
      </c>
    </row>
    <row r="17347" spans="1:14" x14ac:dyDescent="0.3">
      <c r="A17347" t="s">
        <v>52213</v>
      </c>
      <c r="B17347" t="s">
        <v>46460</v>
      </c>
      <c r="C17347" t="s">
        <v>52214</v>
      </c>
      <c r="D17347" t="s">
        <v>52215</v>
      </c>
      <c r="E17347" t="s">
        <v>35827</v>
      </c>
      <c r="F17347" s="7">
        <v>4526.83</v>
      </c>
      <c r="G17347" t="s">
        <v>46464</v>
      </c>
      <c r="H17347" t="s">
        <v>46465</v>
      </c>
      <c r="I17347" t="s">
        <v>46466</v>
      </c>
      <c r="J17347" s="7">
        <v>4329.37</v>
      </c>
      <c r="K17347" s="7">
        <v>197.46</v>
      </c>
      <c r="M17347" t="s">
        <v>36</v>
      </c>
      <c r="N17347" t="str">
        <f>IF(AND(PESQUISA!$B$3&lt;&gt;"",OR(PESQUISA!$B$4="TODAS",B17347=PESQUISA!$B$4),ISNUMBER(SEARCH(PESQUISA!$B$3,D17347))),ROW()-1,"")</f>
        <v/>
      </c>
    </row>
    <row r="17348" spans="1:14" x14ac:dyDescent="0.3">
      <c r="A17348" t="s">
        <v>52216</v>
      </c>
      <c r="B17348" t="s">
        <v>46460</v>
      </c>
      <c r="C17348" t="s">
        <v>52217</v>
      </c>
      <c r="D17348" t="s">
        <v>52218</v>
      </c>
      <c r="E17348" t="s">
        <v>35827</v>
      </c>
      <c r="F17348" s="7">
        <v>1890.3</v>
      </c>
      <c r="G17348" t="s">
        <v>46464</v>
      </c>
      <c r="H17348" t="s">
        <v>46465</v>
      </c>
      <c r="I17348" t="s">
        <v>46466</v>
      </c>
      <c r="J17348" s="7">
        <v>1612.88</v>
      </c>
      <c r="K17348" s="7">
        <v>277.42</v>
      </c>
      <c r="M17348" t="s">
        <v>36</v>
      </c>
      <c r="N17348" t="str">
        <f>IF(AND(PESQUISA!$B$3&lt;&gt;"",OR(PESQUISA!$B$4="TODAS",B17348=PESQUISA!$B$4),ISNUMBER(SEARCH(PESQUISA!$B$3,D17348))),ROW()-1,"")</f>
        <v/>
      </c>
    </row>
    <row r="17349" spans="1:14" x14ac:dyDescent="0.3">
      <c r="A17349" t="s">
        <v>52219</v>
      </c>
      <c r="B17349" t="s">
        <v>46460</v>
      </c>
      <c r="C17349" t="s">
        <v>52220</v>
      </c>
      <c r="D17349" t="s">
        <v>52221</v>
      </c>
      <c r="E17349" t="s">
        <v>35827</v>
      </c>
      <c r="F17349" s="7">
        <v>1494.18</v>
      </c>
      <c r="G17349" t="s">
        <v>46464</v>
      </c>
      <c r="H17349" t="s">
        <v>46465</v>
      </c>
      <c r="I17349" t="s">
        <v>46466</v>
      </c>
      <c r="J17349" s="7">
        <v>1404.29</v>
      </c>
      <c r="K17349" s="7">
        <v>89.89</v>
      </c>
      <c r="M17349" t="s">
        <v>36</v>
      </c>
      <c r="N17349" t="str">
        <f>IF(AND(PESQUISA!$B$3&lt;&gt;"",OR(PESQUISA!$B$4="TODAS",B17349=PESQUISA!$B$4),ISNUMBER(SEARCH(PESQUISA!$B$3,D17349))),ROW()-1,"")</f>
        <v/>
      </c>
    </row>
    <row r="17350" spans="1:14" x14ac:dyDescent="0.3">
      <c r="A17350" t="s">
        <v>52222</v>
      </c>
      <c r="B17350" t="s">
        <v>46460</v>
      </c>
      <c r="C17350" t="s">
        <v>52223</v>
      </c>
      <c r="D17350" t="s">
        <v>52224</v>
      </c>
      <c r="E17350" t="s">
        <v>35827</v>
      </c>
      <c r="F17350" s="7">
        <v>9354.01</v>
      </c>
      <c r="G17350" t="s">
        <v>46464</v>
      </c>
      <c r="H17350" t="s">
        <v>46465</v>
      </c>
      <c r="I17350" t="s">
        <v>46466</v>
      </c>
      <c r="J17350" s="7">
        <v>8384.3799999999992</v>
      </c>
      <c r="K17350" s="7">
        <v>969.63</v>
      </c>
      <c r="M17350" t="s">
        <v>36</v>
      </c>
      <c r="N17350" t="str">
        <f>IF(AND(PESQUISA!$B$3&lt;&gt;"",OR(PESQUISA!$B$4="TODAS",B17350=PESQUISA!$B$4),ISNUMBER(SEARCH(PESQUISA!$B$3,D17350))),ROW()-1,"")</f>
        <v/>
      </c>
    </row>
    <row r="17351" spans="1:14" x14ac:dyDescent="0.3">
      <c r="A17351" t="s">
        <v>52225</v>
      </c>
      <c r="B17351" t="s">
        <v>46460</v>
      </c>
      <c r="C17351" t="s">
        <v>52226</v>
      </c>
      <c r="D17351" t="s">
        <v>52227</v>
      </c>
      <c r="E17351" t="s">
        <v>35827</v>
      </c>
      <c r="F17351" s="7">
        <v>7139.95</v>
      </c>
      <c r="G17351" t="s">
        <v>46464</v>
      </c>
      <c r="H17351" t="s">
        <v>46465</v>
      </c>
      <c r="I17351" t="s">
        <v>46466</v>
      </c>
      <c r="J17351" s="7">
        <v>6256.7</v>
      </c>
      <c r="K17351" s="7">
        <v>883.25</v>
      </c>
      <c r="M17351" t="s">
        <v>36</v>
      </c>
      <c r="N17351" t="str">
        <f>IF(AND(PESQUISA!$B$3&lt;&gt;"",OR(PESQUISA!$B$4="TODAS",B17351=PESQUISA!$B$4),ISNUMBER(SEARCH(PESQUISA!$B$3,D17351))),ROW()-1,"")</f>
        <v/>
      </c>
    </row>
    <row r="17352" spans="1:14" x14ac:dyDescent="0.3">
      <c r="A17352" t="s">
        <v>52228</v>
      </c>
      <c r="B17352" t="s">
        <v>46460</v>
      </c>
      <c r="C17352" t="s">
        <v>52229</v>
      </c>
      <c r="D17352" t="s">
        <v>52230</v>
      </c>
      <c r="E17352" t="s">
        <v>46488</v>
      </c>
      <c r="F17352" s="7">
        <v>1205.6600000000001</v>
      </c>
      <c r="G17352" t="s">
        <v>46464</v>
      </c>
      <c r="H17352" t="s">
        <v>46465</v>
      </c>
      <c r="I17352" t="s">
        <v>46466</v>
      </c>
      <c r="J17352" s="7">
        <v>464.4</v>
      </c>
      <c r="K17352" s="7">
        <v>741.26</v>
      </c>
      <c r="M17352" t="s">
        <v>36</v>
      </c>
      <c r="N17352" t="str">
        <f>IF(AND(PESQUISA!$B$3&lt;&gt;"",OR(PESQUISA!$B$4="TODAS",B17352=PESQUISA!$B$4),ISNUMBER(SEARCH(PESQUISA!$B$3,D17352))),ROW()-1,"")</f>
        <v/>
      </c>
    </row>
    <row r="17353" spans="1:14" x14ac:dyDescent="0.3">
      <c r="A17353" t="s">
        <v>52231</v>
      </c>
      <c r="B17353" t="s">
        <v>46460</v>
      </c>
      <c r="C17353" t="s">
        <v>52232</v>
      </c>
      <c r="D17353" t="s">
        <v>52233</v>
      </c>
      <c r="E17353" t="s">
        <v>46488</v>
      </c>
      <c r="F17353" s="7">
        <v>1936.79</v>
      </c>
      <c r="G17353" t="s">
        <v>46464</v>
      </c>
      <c r="H17353" t="s">
        <v>46465</v>
      </c>
      <c r="I17353" t="s">
        <v>46466</v>
      </c>
      <c r="J17353" s="7">
        <v>1195.53</v>
      </c>
      <c r="K17353" s="7">
        <v>741.26</v>
      </c>
      <c r="M17353" t="s">
        <v>36</v>
      </c>
      <c r="N17353" t="str">
        <f>IF(AND(PESQUISA!$B$3&lt;&gt;"",OR(PESQUISA!$B$4="TODAS",B17353=PESQUISA!$B$4),ISNUMBER(SEARCH(PESQUISA!$B$3,D17353))),ROW()-1,"")</f>
        <v/>
      </c>
    </row>
    <row r="17354" spans="1:14" x14ac:dyDescent="0.3">
      <c r="A17354" t="s">
        <v>52234</v>
      </c>
      <c r="B17354" t="s">
        <v>46460</v>
      </c>
      <c r="C17354" t="s">
        <v>52235</v>
      </c>
      <c r="D17354" t="s">
        <v>52236</v>
      </c>
      <c r="E17354" t="s">
        <v>46488</v>
      </c>
      <c r="F17354" s="7">
        <v>2574.77</v>
      </c>
      <c r="G17354" t="s">
        <v>46464</v>
      </c>
      <c r="H17354" t="s">
        <v>46465</v>
      </c>
      <c r="I17354" t="s">
        <v>46466</v>
      </c>
      <c r="J17354" s="7">
        <v>1292.9100000000001</v>
      </c>
      <c r="K17354" s="7">
        <v>1281.8599999999999</v>
      </c>
      <c r="M17354" t="s">
        <v>36</v>
      </c>
      <c r="N17354" t="str">
        <f>IF(AND(PESQUISA!$B$3&lt;&gt;"",OR(PESQUISA!$B$4="TODAS",B17354=PESQUISA!$B$4),ISNUMBER(SEARCH(PESQUISA!$B$3,D17354))),ROW()-1,"")</f>
        <v/>
      </c>
    </row>
    <row r="17355" spans="1:14" x14ac:dyDescent="0.3">
      <c r="A17355" t="s">
        <v>52237</v>
      </c>
      <c r="B17355" t="s">
        <v>46460</v>
      </c>
      <c r="C17355" t="s">
        <v>52238</v>
      </c>
      <c r="D17355" t="s">
        <v>52239</v>
      </c>
      <c r="E17355" t="s">
        <v>46463</v>
      </c>
      <c r="F17355" s="7">
        <v>200.76</v>
      </c>
      <c r="G17355" t="s">
        <v>46464</v>
      </c>
      <c r="H17355" t="s">
        <v>46465</v>
      </c>
      <c r="I17355" t="s">
        <v>46466</v>
      </c>
      <c r="J17355" s="7">
        <v>77.22</v>
      </c>
      <c r="K17355" s="7">
        <v>123.54</v>
      </c>
      <c r="M17355" t="s">
        <v>36</v>
      </c>
      <c r="N17355" t="str">
        <f>IF(AND(PESQUISA!$B$3&lt;&gt;"",OR(PESQUISA!$B$4="TODAS",B17355=PESQUISA!$B$4),ISNUMBER(SEARCH(PESQUISA!$B$3,D17355))),ROW()-1,"")</f>
        <v/>
      </c>
    </row>
    <row r="17356" spans="1:14" x14ac:dyDescent="0.3">
      <c r="A17356" t="s">
        <v>52240</v>
      </c>
      <c r="B17356" t="s">
        <v>46460</v>
      </c>
      <c r="C17356" t="s">
        <v>52241</v>
      </c>
      <c r="D17356" t="s">
        <v>52242</v>
      </c>
      <c r="E17356" t="s">
        <v>46544</v>
      </c>
      <c r="F17356" s="7">
        <v>354.02</v>
      </c>
      <c r="G17356" t="s">
        <v>46464</v>
      </c>
      <c r="H17356" t="s">
        <v>46465</v>
      </c>
      <c r="I17356" t="s">
        <v>46466</v>
      </c>
      <c r="J17356" s="7">
        <v>187.38</v>
      </c>
      <c r="K17356" s="7">
        <v>166.64</v>
      </c>
      <c r="M17356" t="s">
        <v>36</v>
      </c>
      <c r="N17356" t="str">
        <f>IF(AND(PESQUISA!$B$3&lt;&gt;"",OR(PESQUISA!$B$4="TODAS",B17356=PESQUISA!$B$4),ISNUMBER(SEARCH(PESQUISA!$B$3,D17356))),ROW()-1,"")</f>
        <v/>
      </c>
    </row>
    <row r="17357" spans="1:14" x14ac:dyDescent="0.3">
      <c r="A17357" t="s">
        <v>52243</v>
      </c>
      <c r="B17357" t="s">
        <v>46460</v>
      </c>
      <c r="C17357" t="s">
        <v>52244</v>
      </c>
      <c r="D17357" t="s">
        <v>52245</v>
      </c>
      <c r="E17357" t="s">
        <v>46463</v>
      </c>
      <c r="F17357" s="7">
        <v>373.4</v>
      </c>
      <c r="G17357" t="s">
        <v>46464</v>
      </c>
      <c r="H17357" t="s">
        <v>46465</v>
      </c>
      <c r="I17357" t="s">
        <v>46466</v>
      </c>
      <c r="J17357" s="7">
        <v>298.5</v>
      </c>
      <c r="K17357" s="7">
        <v>74.900000000000006</v>
      </c>
      <c r="M17357" t="s">
        <v>36</v>
      </c>
      <c r="N17357" t="str">
        <f>IF(AND(PESQUISA!$B$3&lt;&gt;"",OR(PESQUISA!$B$4="TODAS",B17357=PESQUISA!$B$4),ISNUMBER(SEARCH(PESQUISA!$B$3,D17357))),ROW()-1,"")</f>
        <v/>
      </c>
    </row>
    <row r="17358" spans="1:14" x14ac:dyDescent="0.3">
      <c r="A17358" t="s">
        <v>52246</v>
      </c>
      <c r="B17358" t="s">
        <v>46460</v>
      </c>
      <c r="C17358" t="s">
        <v>52247</v>
      </c>
      <c r="D17358" t="s">
        <v>52248</v>
      </c>
      <c r="E17358" t="s">
        <v>46544</v>
      </c>
      <c r="F17358" s="7">
        <v>140.19999999999999</v>
      </c>
      <c r="G17358" t="s">
        <v>46464</v>
      </c>
      <c r="H17358" t="s">
        <v>46465</v>
      </c>
      <c r="I17358" t="s">
        <v>46466</v>
      </c>
      <c r="J17358" s="7">
        <v>36.01</v>
      </c>
      <c r="K17358" s="7">
        <v>104.19</v>
      </c>
      <c r="M17358" t="s">
        <v>36</v>
      </c>
      <c r="N17358" t="str">
        <f>IF(AND(PESQUISA!$B$3&lt;&gt;"",OR(PESQUISA!$B$4="TODAS",B17358=PESQUISA!$B$4),ISNUMBER(SEARCH(PESQUISA!$B$3,D17358))),ROW()-1,"")</f>
        <v/>
      </c>
    </row>
    <row r="17359" spans="1:14" x14ac:dyDescent="0.3">
      <c r="A17359" t="s">
        <v>52249</v>
      </c>
      <c r="B17359" t="s">
        <v>46460</v>
      </c>
      <c r="C17359" t="s">
        <v>52250</v>
      </c>
      <c r="D17359" t="s">
        <v>52251</v>
      </c>
      <c r="E17359" t="s">
        <v>60</v>
      </c>
      <c r="F17359" s="7">
        <v>211.62</v>
      </c>
      <c r="G17359" t="s">
        <v>46464</v>
      </c>
      <c r="H17359" t="s">
        <v>46465</v>
      </c>
      <c r="I17359" t="s">
        <v>46466</v>
      </c>
      <c r="J17359" s="7">
        <v>62.57</v>
      </c>
      <c r="K17359" s="7">
        <v>149.05000000000001</v>
      </c>
      <c r="M17359" t="s">
        <v>36</v>
      </c>
      <c r="N17359" t="str">
        <f>IF(AND(PESQUISA!$B$3&lt;&gt;"",OR(PESQUISA!$B$4="TODAS",B17359=PESQUISA!$B$4),ISNUMBER(SEARCH(PESQUISA!$B$3,D17359))),ROW()-1,"")</f>
        <v/>
      </c>
    </row>
    <row r="17360" spans="1:14" x14ac:dyDescent="0.3">
      <c r="A17360" t="s">
        <v>52252</v>
      </c>
      <c r="B17360" t="s">
        <v>46460</v>
      </c>
      <c r="C17360" t="s">
        <v>52253</v>
      </c>
      <c r="D17360" t="s">
        <v>52254</v>
      </c>
      <c r="E17360" t="s">
        <v>60</v>
      </c>
      <c r="F17360" s="7">
        <v>418.63</v>
      </c>
      <c r="G17360" t="s">
        <v>46464</v>
      </c>
      <c r="H17360" t="s">
        <v>46465</v>
      </c>
      <c r="I17360" t="s">
        <v>46466</v>
      </c>
      <c r="J17360" s="7">
        <v>234.6</v>
      </c>
      <c r="K17360" s="7">
        <v>184.03</v>
      </c>
      <c r="M17360" t="s">
        <v>36</v>
      </c>
      <c r="N17360" t="str">
        <f>IF(AND(PESQUISA!$B$3&lt;&gt;"",OR(PESQUISA!$B$4="TODAS",B17360=PESQUISA!$B$4),ISNUMBER(SEARCH(PESQUISA!$B$3,D17360))),ROW()-1,"")</f>
        <v/>
      </c>
    </row>
    <row r="17361" spans="1:14" x14ac:dyDescent="0.3">
      <c r="A17361" t="s">
        <v>52255</v>
      </c>
      <c r="B17361" t="s">
        <v>46460</v>
      </c>
      <c r="C17361" t="s">
        <v>52256</v>
      </c>
      <c r="D17361" t="s">
        <v>52257</v>
      </c>
      <c r="E17361" t="s">
        <v>46544</v>
      </c>
      <c r="F17361" s="7">
        <v>957.39</v>
      </c>
      <c r="G17361" t="s">
        <v>46464</v>
      </c>
      <c r="H17361" t="s">
        <v>46465</v>
      </c>
      <c r="I17361" t="s">
        <v>46466</v>
      </c>
      <c r="J17361" s="7">
        <v>831.68</v>
      </c>
      <c r="K17361" s="7">
        <v>125.71</v>
      </c>
      <c r="M17361" t="s">
        <v>36</v>
      </c>
      <c r="N17361" t="str">
        <f>IF(AND(PESQUISA!$B$3&lt;&gt;"",OR(PESQUISA!$B$4="TODAS",B17361=PESQUISA!$B$4),ISNUMBER(SEARCH(PESQUISA!$B$3,D17361))),ROW()-1,"")</f>
        <v/>
      </c>
    </row>
    <row r="17362" spans="1:14" x14ac:dyDescent="0.3">
      <c r="A17362" t="s">
        <v>52258</v>
      </c>
      <c r="B17362" t="s">
        <v>46460</v>
      </c>
      <c r="C17362" t="s">
        <v>52259</v>
      </c>
      <c r="D17362" t="s">
        <v>52260</v>
      </c>
      <c r="E17362" t="s">
        <v>46544</v>
      </c>
      <c r="F17362" s="7">
        <v>1090.3800000000001</v>
      </c>
      <c r="G17362" t="s">
        <v>46464</v>
      </c>
      <c r="H17362" t="s">
        <v>46465</v>
      </c>
      <c r="I17362" t="s">
        <v>46466</v>
      </c>
      <c r="J17362" s="7">
        <v>835.43</v>
      </c>
      <c r="K17362" s="7">
        <v>254.95</v>
      </c>
      <c r="M17362" t="s">
        <v>36</v>
      </c>
      <c r="N17362" t="str">
        <f>IF(AND(PESQUISA!$B$3&lt;&gt;"",OR(PESQUISA!$B$4="TODAS",B17362=PESQUISA!$B$4),ISNUMBER(SEARCH(PESQUISA!$B$3,D17362))),ROW()-1,"")</f>
        <v/>
      </c>
    </row>
    <row r="17363" spans="1:14" x14ac:dyDescent="0.3">
      <c r="A17363" t="s">
        <v>52261</v>
      </c>
      <c r="B17363" t="s">
        <v>46460</v>
      </c>
      <c r="C17363" t="s">
        <v>52262</v>
      </c>
      <c r="D17363" t="s">
        <v>52263</v>
      </c>
      <c r="E17363" t="s">
        <v>46544</v>
      </c>
      <c r="F17363" s="7">
        <v>74.94</v>
      </c>
      <c r="G17363" t="s">
        <v>46464</v>
      </c>
      <c r="H17363" t="s">
        <v>46465</v>
      </c>
      <c r="I17363" t="s">
        <v>46466</v>
      </c>
      <c r="J17363" s="7">
        <v>20.32</v>
      </c>
      <c r="K17363" s="7">
        <v>54.62</v>
      </c>
      <c r="M17363" t="s">
        <v>36</v>
      </c>
      <c r="N17363" t="str">
        <f>IF(AND(PESQUISA!$B$3&lt;&gt;"",OR(PESQUISA!$B$4="TODAS",B17363=PESQUISA!$B$4),ISNUMBER(SEARCH(PESQUISA!$B$3,D17363))),ROW()-1,"")</f>
        <v/>
      </c>
    </row>
    <row r="17364" spans="1:14" x14ac:dyDescent="0.3">
      <c r="A17364" t="s">
        <v>52264</v>
      </c>
      <c r="B17364" t="s">
        <v>46460</v>
      </c>
      <c r="C17364" t="s">
        <v>52265</v>
      </c>
      <c r="D17364" t="s">
        <v>52266</v>
      </c>
      <c r="E17364" t="s">
        <v>46488</v>
      </c>
      <c r="F17364" s="7">
        <v>1509.52</v>
      </c>
      <c r="G17364" t="s">
        <v>46464</v>
      </c>
      <c r="H17364" t="s">
        <v>46465</v>
      </c>
      <c r="I17364" t="s">
        <v>46466</v>
      </c>
      <c r="J17364" s="7">
        <v>490.3</v>
      </c>
      <c r="K17364" s="7">
        <v>1019.22</v>
      </c>
      <c r="M17364" t="s">
        <v>36</v>
      </c>
      <c r="N17364" t="str">
        <f>IF(AND(PESQUISA!$B$3&lt;&gt;"",OR(PESQUISA!$B$4="TODAS",B17364=PESQUISA!$B$4),ISNUMBER(SEARCH(PESQUISA!$B$3,D17364))),ROW()-1,"")</f>
        <v/>
      </c>
    </row>
    <row r="17365" spans="1:14" x14ac:dyDescent="0.3">
      <c r="A17365" t="s">
        <v>52267</v>
      </c>
      <c r="B17365" t="s">
        <v>46460</v>
      </c>
      <c r="C17365" t="s">
        <v>52268</v>
      </c>
      <c r="D17365" t="s">
        <v>52269</v>
      </c>
      <c r="E17365" t="s">
        <v>60</v>
      </c>
      <c r="F17365" s="7">
        <v>792.1</v>
      </c>
      <c r="G17365" t="s">
        <v>46464</v>
      </c>
      <c r="H17365" t="s">
        <v>46465</v>
      </c>
      <c r="I17365" t="s">
        <v>46466</v>
      </c>
      <c r="J17365" s="7">
        <v>321.68</v>
      </c>
      <c r="K17365" s="7">
        <v>470.42</v>
      </c>
      <c r="M17365" t="s">
        <v>36</v>
      </c>
      <c r="N17365" t="str">
        <f>IF(AND(PESQUISA!$B$3&lt;&gt;"",OR(PESQUISA!$B$4="TODAS",B17365=PESQUISA!$B$4),ISNUMBER(SEARCH(PESQUISA!$B$3,D17365))),ROW()-1,"")</f>
        <v/>
      </c>
    </row>
    <row r="17366" spans="1:14" x14ac:dyDescent="0.3">
      <c r="A17366" t="s">
        <v>52270</v>
      </c>
      <c r="B17366" t="s">
        <v>46460</v>
      </c>
      <c r="C17366" t="s">
        <v>52271</v>
      </c>
      <c r="D17366" t="s">
        <v>52272</v>
      </c>
      <c r="E17366" t="s">
        <v>60</v>
      </c>
      <c r="F17366" s="7">
        <v>1099.07</v>
      </c>
      <c r="G17366" t="s">
        <v>46464</v>
      </c>
      <c r="H17366" t="s">
        <v>46465</v>
      </c>
      <c r="I17366" t="s">
        <v>46466</v>
      </c>
      <c r="J17366" s="7">
        <v>339.45</v>
      </c>
      <c r="K17366" s="7">
        <v>759.62</v>
      </c>
      <c r="M17366" t="s">
        <v>36</v>
      </c>
      <c r="N17366" t="str">
        <f>IF(AND(PESQUISA!$B$3&lt;&gt;"",OR(PESQUISA!$B$4="TODAS",B17366=PESQUISA!$B$4),ISNUMBER(SEARCH(PESQUISA!$B$3,D17366))),ROW()-1,"")</f>
        <v/>
      </c>
    </row>
    <row r="17367" spans="1:14" x14ac:dyDescent="0.3">
      <c r="A17367" t="s">
        <v>52273</v>
      </c>
      <c r="B17367" t="s">
        <v>46460</v>
      </c>
      <c r="C17367" t="s">
        <v>52274</v>
      </c>
      <c r="D17367" t="s">
        <v>52275</v>
      </c>
      <c r="E17367" t="s">
        <v>46488</v>
      </c>
      <c r="F17367" s="7">
        <v>34.119999999999997</v>
      </c>
      <c r="G17367" t="s">
        <v>46464</v>
      </c>
      <c r="H17367" t="s">
        <v>46465</v>
      </c>
      <c r="I17367" t="s">
        <v>46466</v>
      </c>
      <c r="J17367" s="7">
        <v>21.06</v>
      </c>
      <c r="K17367" s="7">
        <v>13.06</v>
      </c>
      <c r="M17367" t="s">
        <v>36</v>
      </c>
      <c r="N17367" t="str">
        <f>IF(AND(PESQUISA!$B$3&lt;&gt;"",OR(PESQUISA!$B$4="TODAS",B17367=PESQUISA!$B$4),ISNUMBER(SEARCH(PESQUISA!$B$3,D17367))),ROW()-1,"")</f>
        <v/>
      </c>
    </row>
    <row r="17368" spans="1:14" x14ac:dyDescent="0.3">
      <c r="A17368" t="s">
        <v>52276</v>
      </c>
      <c r="B17368" t="s">
        <v>46460</v>
      </c>
      <c r="C17368" t="s">
        <v>52277</v>
      </c>
      <c r="D17368" t="s">
        <v>52278</v>
      </c>
      <c r="E17368" t="s">
        <v>46463</v>
      </c>
      <c r="F17368" s="7">
        <v>559.82000000000005</v>
      </c>
      <c r="G17368" t="s">
        <v>46464</v>
      </c>
      <c r="H17368" t="s">
        <v>46465</v>
      </c>
      <c r="I17368" t="s">
        <v>46466</v>
      </c>
      <c r="J17368" s="7">
        <v>484.92</v>
      </c>
      <c r="K17368" s="7">
        <v>74.900000000000006</v>
      </c>
      <c r="M17368" t="s">
        <v>36</v>
      </c>
      <c r="N17368" t="str">
        <f>IF(AND(PESQUISA!$B$3&lt;&gt;"",OR(PESQUISA!$B$4="TODAS",B17368=PESQUISA!$B$4),ISNUMBER(SEARCH(PESQUISA!$B$3,D17368))),ROW()-1,"")</f>
        <v/>
      </c>
    </row>
    <row r="17369" spans="1:14" x14ac:dyDescent="0.3">
      <c r="A17369" t="s">
        <v>52279</v>
      </c>
      <c r="B17369" t="s">
        <v>46460</v>
      </c>
      <c r="C17369" t="s">
        <v>52280</v>
      </c>
      <c r="D17369" t="s">
        <v>52281</v>
      </c>
      <c r="E17369" t="s">
        <v>46463</v>
      </c>
      <c r="F17369" s="7">
        <v>277.94</v>
      </c>
      <c r="G17369" t="s">
        <v>46464</v>
      </c>
      <c r="H17369" t="s">
        <v>46465</v>
      </c>
      <c r="I17369" t="s">
        <v>46466</v>
      </c>
      <c r="J17369" s="7">
        <v>90.22</v>
      </c>
      <c r="K17369" s="7">
        <v>187.72</v>
      </c>
      <c r="M17369" t="s">
        <v>36</v>
      </c>
      <c r="N17369" t="str">
        <f>IF(AND(PESQUISA!$B$3&lt;&gt;"",OR(PESQUISA!$B$4="TODAS",B17369=PESQUISA!$B$4),ISNUMBER(SEARCH(PESQUISA!$B$3,D17369))),ROW()-1,"")</f>
        <v/>
      </c>
    </row>
    <row r="17370" spans="1:14" x14ac:dyDescent="0.3">
      <c r="A17370" t="s">
        <v>52282</v>
      </c>
      <c r="B17370" t="s">
        <v>46460</v>
      </c>
      <c r="C17370" t="s">
        <v>52283</v>
      </c>
      <c r="D17370" t="s">
        <v>52284</v>
      </c>
      <c r="E17370" t="s">
        <v>46463</v>
      </c>
      <c r="F17370" s="7">
        <v>353.52</v>
      </c>
      <c r="G17370" t="s">
        <v>46464</v>
      </c>
      <c r="H17370" t="s">
        <v>46465</v>
      </c>
      <c r="I17370" t="s">
        <v>46466</v>
      </c>
      <c r="J17370" s="7">
        <v>165.8</v>
      </c>
      <c r="K17370" s="7">
        <v>187.72</v>
      </c>
      <c r="M17370" t="s">
        <v>36</v>
      </c>
      <c r="N17370" t="str">
        <f>IF(AND(PESQUISA!$B$3&lt;&gt;"",OR(PESQUISA!$B$4="TODAS",B17370=PESQUISA!$B$4),ISNUMBER(SEARCH(PESQUISA!$B$3,D17370))),ROW()-1,"")</f>
        <v/>
      </c>
    </row>
    <row r="17371" spans="1:14" x14ac:dyDescent="0.3">
      <c r="A17371" t="s">
        <v>52285</v>
      </c>
      <c r="B17371" t="s">
        <v>46460</v>
      </c>
      <c r="C17371" t="s">
        <v>52286</v>
      </c>
      <c r="D17371" t="s">
        <v>52287</v>
      </c>
      <c r="E17371" t="s">
        <v>46463</v>
      </c>
      <c r="F17371" s="7">
        <v>764.88</v>
      </c>
      <c r="G17371" t="s">
        <v>46464</v>
      </c>
      <c r="H17371" t="s">
        <v>46465</v>
      </c>
      <c r="I17371" t="s">
        <v>46466</v>
      </c>
      <c r="J17371" s="7">
        <v>689.98</v>
      </c>
      <c r="K17371" s="7">
        <v>74.900000000000006</v>
      </c>
      <c r="M17371" t="s">
        <v>36</v>
      </c>
      <c r="N17371" t="str">
        <f>IF(AND(PESQUISA!$B$3&lt;&gt;"",OR(PESQUISA!$B$4="TODAS",B17371=PESQUISA!$B$4),ISNUMBER(SEARCH(PESQUISA!$B$3,D17371))),ROW()-1,"")</f>
        <v/>
      </c>
    </row>
    <row r="17372" spans="1:14" x14ac:dyDescent="0.3">
      <c r="A17372" t="s">
        <v>52288</v>
      </c>
      <c r="B17372" t="s">
        <v>46460</v>
      </c>
      <c r="C17372" t="s">
        <v>52289</v>
      </c>
      <c r="D17372" t="s">
        <v>52290</v>
      </c>
      <c r="E17372" t="s">
        <v>46544</v>
      </c>
      <c r="F17372" s="7">
        <v>69.19</v>
      </c>
      <c r="G17372" t="s">
        <v>46464</v>
      </c>
      <c r="H17372" t="s">
        <v>46465</v>
      </c>
      <c r="I17372" t="s">
        <v>46466</v>
      </c>
      <c r="J17372" s="7">
        <v>32.79</v>
      </c>
      <c r="K17372" s="7">
        <v>36.4</v>
      </c>
      <c r="M17372" t="s">
        <v>36</v>
      </c>
      <c r="N17372" t="str">
        <f>IF(AND(PESQUISA!$B$3&lt;&gt;"",OR(PESQUISA!$B$4="TODAS",B17372=PESQUISA!$B$4),ISNUMBER(SEARCH(PESQUISA!$B$3,D17372))),ROW()-1,"")</f>
        <v/>
      </c>
    </row>
    <row r="17373" spans="1:14" x14ac:dyDescent="0.3">
      <c r="A17373" t="s">
        <v>52291</v>
      </c>
      <c r="B17373" t="s">
        <v>46460</v>
      </c>
      <c r="C17373" t="s">
        <v>52292</v>
      </c>
      <c r="D17373" t="s">
        <v>52293</v>
      </c>
      <c r="E17373" t="s">
        <v>46544</v>
      </c>
      <c r="F17373" s="7">
        <v>59.3</v>
      </c>
      <c r="G17373" t="s">
        <v>46464</v>
      </c>
      <c r="H17373" t="s">
        <v>46465</v>
      </c>
      <c r="I17373" t="s">
        <v>46466</v>
      </c>
      <c r="J17373" s="7">
        <v>28.05</v>
      </c>
      <c r="K17373" s="7">
        <v>31.25</v>
      </c>
      <c r="M17373" t="s">
        <v>36</v>
      </c>
      <c r="N17373" t="str">
        <f>IF(AND(PESQUISA!$B$3&lt;&gt;"",OR(PESQUISA!$B$4="TODAS",B17373=PESQUISA!$B$4),ISNUMBER(SEARCH(PESQUISA!$B$3,D17373))),ROW()-1,"")</f>
        <v/>
      </c>
    </row>
    <row r="17374" spans="1:14" x14ac:dyDescent="0.3">
      <c r="A17374" t="s">
        <v>52294</v>
      </c>
      <c r="B17374" t="s">
        <v>46460</v>
      </c>
      <c r="C17374" t="s">
        <v>52295</v>
      </c>
      <c r="D17374" t="s">
        <v>52296</v>
      </c>
      <c r="E17374" t="s">
        <v>46544</v>
      </c>
      <c r="F17374" s="7">
        <v>60.05</v>
      </c>
      <c r="G17374" t="s">
        <v>46464</v>
      </c>
      <c r="H17374" t="s">
        <v>46465</v>
      </c>
      <c r="I17374" t="s">
        <v>46466</v>
      </c>
      <c r="J17374" s="7">
        <v>28.8</v>
      </c>
      <c r="K17374" s="7">
        <v>31.25</v>
      </c>
      <c r="M17374" t="s">
        <v>36</v>
      </c>
      <c r="N17374" t="str">
        <f>IF(AND(PESQUISA!$B$3&lt;&gt;"",OR(PESQUISA!$B$4="TODAS",B17374=PESQUISA!$B$4),ISNUMBER(SEARCH(PESQUISA!$B$3,D17374))),ROW()-1,"")</f>
        <v/>
      </c>
    </row>
    <row r="17375" spans="1:14" x14ac:dyDescent="0.3">
      <c r="A17375" t="s">
        <v>52297</v>
      </c>
      <c r="B17375" t="s">
        <v>46460</v>
      </c>
      <c r="C17375" t="s">
        <v>52298</v>
      </c>
      <c r="D17375" t="s">
        <v>52299</v>
      </c>
      <c r="E17375" t="s">
        <v>60</v>
      </c>
      <c r="F17375" s="7">
        <v>49.89</v>
      </c>
      <c r="G17375" t="s">
        <v>46464</v>
      </c>
      <c r="H17375" t="s">
        <v>46465</v>
      </c>
      <c r="I17375" t="s">
        <v>46466</v>
      </c>
      <c r="J17375" s="7">
        <v>23.39</v>
      </c>
      <c r="K17375" s="7">
        <v>26.5</v>
      </c>
      <c r="M17375" t="s">
        <v>36</v>
      </c>
      <c r="N17375" t="str">
        <f>IF(AND(PESQUISA!$B$3&lt;&gt;"",OR(PESQUISA!$B$4="TODAS",B17375=PESQUISA!$B$4),ISNUMBER(SEARCH(PESQUISA!$B$3,D17375))),ROW()-1,"")</f>
        <v/>
      </c>
    </row>
    <row r="17376" spans="1:14" x14ac:dyDescent="0.3">
      <c r="A17376" t="s">
        <v>52300</v>
      </c>
      <c r="B17376" t="s">
        <v>46460</v>
      </c>
      <c r="C17376" t="s">
        <v>52301</v>
      </c>
      <c r="D17376" t="s">
        <v>52302</v>
      </c>
      <c r="E17376" t="s">
        <v>46544</v>
      </c>
      <c r="F17376" s="7">
        <v>26.06</v>
      </c>
      <c r="G17376" t="s">
        <v>46464</v>
      </c>
      <c r="H17376" t="s">
        <v>46465</v>
      </c>
      <c r="I17376" t="s">
        <v>46466</v>
      </c>
      <c r="J17376" s="7">
        <v>10.85</v>
      </c>
      <c r="K17376" s="7">
        <v>15.21</v>
      </c>
      <c r="M17376" t="s">
        <v>36</v>
      </c>
      <c r="N17376" t="str">
        <f>IF(AND(PESQUISA!$B$3&lt;&gt;"",OR(PESQUISA!$B$4="TODAS",B17376=PESQUISA!$B$4),ISNUMBER(SEARCH(PESQUISA!$B$3,D17376))),ROW()-1,"")</f>
        <v/>
      </c>
    </row>
    <row r="17377" spans="1:14" x14ac:dyDescent="0.3">
      <c r="A17377" t="s">
        <v>52303</v>
      </c>
      <c r="B17377" t="s">
        <v>46460</v>
      </c>
      <c r="C17377" t="s">
        <v>52304</v>
      </c>
      <c r="D17377" t="s">
        <v>52305</v>
      </c>
      <c r="E17377" t="s">
        <v>46544</v>
      </c>
      <c r="F17377" s="7">
        <v>49.26</v>
      </c>
      <c r="G17377" t="s">
        <v>46464</v>
      </c>
      <c r="H17377" t="s">
        <v>46465</v>
      </c>
      <c r="I17377" t="s">
        <v>46466</v>
      </c>
      <c r="J17377" s="7">
        <v>22.76</v>
      </c>
      <c r="K17377" s="7">
        <v>26.5</v>
      </c>
      <c r="M17377" t="s">
        <v>36</v>
      </c>
      <c r="N17377" t="str">
        <f>IF(AND(PESQUISA!$B$3&lt;&gt;"",OR(PESQUISA!$B$4="TODAS",B17377=PESQUISA!$B$4),ISNUMBER(SEARCH(PESQUISA!$B$3,D17377))),ROW()-1,"")</f>
        <v/>
      </c>
    </row>
    <row r="17378" spans="1:14" x14ac:dyDescent="0.3">
      <c r="A17378" t="s">
        <v>52306</v>
      </c>
      <c r="B17378" t="s">
        <v>46460</v>
      </c>
      <c r="C17378" t="s">
        <v>52307</v>
      </c>
      <c r="D17378" t="s">
        <v>52308</v>
      </c>
      <c r="E17378" t="s">
        <v>46463</v>
      </c>
      <c r="F17378" s="7">
        <v>606.24</v>
      </c>
      <c r="G17378" t="s">
        <v>46464</v>
      </c>
      <c r="H17378" t="s">
        <v>46465</v>
      </c>
      <c r="I17378" t="s">
        <v>46466</v>
      </c>
      <c r="J17378" s="7">
        <v>331.34</v>
      </c>
      <c r="K17378" s="7">
        <v>274.89999999999998</v>
      </c>
      <c r="M17378" t="s">
        <v>36</v>
      </c>
      <c r="N17378" t="str">
        <f>IF(AND(PESQUISA!$B$3&lt;&gt;"",OR(PESQUISA!$B$4="TODAS",B17378=PESQUISA!$B$4),ISNUMBER(SEARCH(PESQUISA!$B$3,D17378))),ROW()-1,"")</f>
        <v/>
      </c>
    </row>
    <row r="17379" spans="1:14" x14ac:dyDescent="0.3">
      <c r="A17379" t="s">
        <v>52309</v>
      </c>
      <c r="B17379" t="s">
        <v>46460</v>
      </c>
      <c r="C17379" t="s">
        <v>52310</v>
      </c>
      <c r="D17379" t="s">
        <v>52311</v>
      </c>
      <c r="E17379" t="s">
        <v>46463</v>
      </c>
      <c r="F17379" s="7">
        <v>997.72</v>
      </c>
      <c r="G17379" t="s">
        <v>46464</v>
      </c>
      <c r="H17379" t="s">
        <v>46465</v>
      </c>
      <c r="I17379" t="s">
        <v>46466</v>
      </c>
      <c r="J17379" s="7">
        <v>722.82</v>
      </c>
      <c r="K17379" s="7">
        <v>274.89999999999998</v>
      </c>
      <c r="M17379" t="s">
        <v>36</v>
      </c>
      <c r="N17379" t="str">
        <f>IF(AND(PESQUISA!$B$3&lt;&gt;"",OR(PESQUISA!$B$4="TODAS",B17379=PESQUISA!$B$4),ISNUMBER(SEARCH(PESQUISA!$B$3,D17379))),ROW()-1,"")</f>
        <v/>
      </c>
    </row>
    <row r="17380" spans="1:14" x14ac:dyDescent="0.3">
      <c r="A17380" t="s">
        <v>52312</v>
      </c>
      <c r="B17380" t="s">
        <v>46460</v>
      </c>
      <c r="C17380" t="s">
        <v>52313</v>
      </c>
      <c r="D17380" t="s">
        <v>52314</v>
      </c>
      <c r="E17380" t="s">
        <v>46463</v>
      </c>
      <c r="F17380" s="7">
        <v>714.64</v>
      </c>
      <c r="G17380" t="s">
        <v>46464</v>
      </c>
      <c r="H17380" t="s">
        <v>46465</v>
      </c>
      <c r="I17380" t="s">
        <v>46466</v>
      </c>
      <c r="J17380" s="7">
        <v>439.74</v>
      </c>
      <c r="K17380" s="7">
        <v>274.89999999999998</v>
      </c>
      <c r="M17380" t="s">
        <v>36</v>
      </c>
      <c r="N17380" t="str">
        <f>IF(AND(PESQUISA!$B$3&lt;&gt;"",OR(PESQUISA!$B$4="TODAS",B17380=PESQUISA!$B$4),ISNUMBER(SEARCH(PESQUISA!$B$3,D17380))),ROW()-1,"")</f>
        <v/>
      </c>
    </row>
    <row r="17381" spans="1:14" x14ac:dyDescent="0.3">
      <c r="A17381" t="s">
        <v>52315</v>
      </c>
      <c r="B17381" t="s">
        <v>46460</v>
      </c>
      <c r="C17381" t="s">
        <v>52316</v>
      </c>
      <c r="D17381" t="s">
        <v>52317</v>
      </c>
      <c r="E17381" t="s">
        <v>46463</v>
      </c>
      <c r="F17381" s="7">
        <v>145.27000000000001</v>
      </c>
      <c r="G17381" t="s">
        <v>46464</v>
      </c>
      <c r="H17381" t="s">
        <v>46465</v>
      </c>
      <c r="I17381" t="s">
        <v>46466</v>
      </c>
      <c r="J17381" s="7">
        <v>108.22</v>
      </c>
      <c r="K17381" s="7">
        <v>37.049999999999997</v>
      </c>
      <c r="M17381" t="s">
        <v>36</v>
      </c>
      <c r="N17381" t="str">
        <f>IF(AND(PESQUISA!$B$3&lt;&gt;"",OR(PESQUISA!$B$4="TODAS",B17381=PESQUISA!$B$4),ISNUMBER(SEARCH(PESQUISA!$B$3,D17381))),ROW()-1,"")</f>
        <v/>
      </c>
    </row>
    <row r="17382" spans="1:14" x14ac:dyDescent="0.3">
      <c r="A17382" t="s">
        <v>52318</v>
      </c>
      <c r="B17382" t="s">
        <v>46460</v>
      </c>
      <c r="C17382" t="s">
        <v>52319</v>
      </c>
      <c r="D17382" t="s">
        <v>52320</v>
      </c>
      <c r="E17382" t="s">
        <v>46463</v>
      </c>
      <c r="F17382" s="7">
        <v>169.05</v>
      </c>
      <c r="G17382" t="s">
        <v>46464</v>
      </c>
      <c r="H17382" t="s">
        <v>46465</v>
      </c>
      <c r="I17382" t="s">
        <v>46466</v>
      </c>
      <c r="J17382" s="7">
        <v>132</v>
      </c>
      <c r="K17382" s="7">
        <v>37.049999999999997</v>
      </c>
      <c r="M17382" t="s">
        <v>36</v>
      </c>
      <c r="N17382" t="str">
        <f>IF(AND(PESQUISA!$B$3&lt;&gt;"",OR(PESQUISA!$B$4="TODAS",B17382=PESQUISA!$B$4),ISNUMBER(SEARCH(PESQUISA!$B$3,D17382))),ROW()-1,"")</f>
        <v/>
      </c>
    </row>
    <row r="17383" spans="1:14" x14ac:dyDescent="0.3">
      <c r="A17383" t="s">
        <v>52321</v>
      </c>
      <c r="B17383" t="s">
        <v>46460</v>
      </c>
      <c r="C17383" t="s">
        <v>52322</v>
      </c>
      <c r="D17383" t="s">
        <v>52323</v>
      </c>
      <c r="E17383" t="s">
        <v>46463</v>
      </c>
      <c r="F17383" s="7">
        <v>160.52000000000001</v>
      </c>
      <c r="G17383" t="s">
        <v>46464</v>
      </c>
      <c r="H17383" t="s">
        <v>46465</v>
      </c>
      <c r="I17383" t="s">
        <v>46466</v>
      </c>
      <c r="J17383" s="7">
        <v>123.47</v>
      </c>
      <c r="K17383" s="7">
        <v>37.049999999999997</v>
      </c>
      <c r="M17383" t="s">
        <v>36</v>
      </c>
      <c r="N17383" t="str">
        <f>IF(AND(PESQUISA!$B$3&lt;&gt;"",OR(PESQUISA!$B$4="TODAS",B17383=PESQUISA!$B$4),ISNUMBER(SEARCH(PESQUISA!$B$3,D17383))),ROW()-1,"")</f>
        <v/>
      </c>
    </row>
    <row r="17384" spans="1:14" x14ac:dyDescent="0.3">
      <c r="A17384" t="s">
        <v>52324</v>
      </c>
      <c r="B17384" t="s">
        <v>46460</v>
      </c>
      <c r="C17384" t="s">
        <v>52325</v>
      </c>
      <c r="D17384" t="s">
        <v>52326</v>
      </c>
      <c r="E17384" t="s">
        <v>46544</v>
      </c>
      <c r="F17384" s="7">
        <v>674.41</v>
      </c>
      <c r="G17384" t="s">
        <v>46464</v>
      </c>
      <c r="H17384" t="s">
        <v>46465</v>
      </c>
      <c r="I17384" t="s">
        <v>46466</v>
      </c>
      <c r="J17384" s="7">
        <v>674.41</v>
      </c>
      <c r="K17384" s="7">
        <v>0</v>
      </c>
      <c r="M17384" t="s">
        <v>36</v>
      </c>
      <c r="N17384" t="str">
        <f>IF(AND(PESQUISA!$B$3&lt;&gt;"",OR(PESQUISA!$B$4="TODAS",B17384=PESQUISA!$B$4),ISNUMBER(SEARCH(PESQUISA!$B$3,D17384))),ROW()-1,"")</f>
        <v/>
      </c>
    </row>
    <row r="17385" spans="1:14" x14ac:dyDescent="0.3">
      <c r="A17385" t="s">
        <v>52327</v>
      </c>
      <c r="B17385" t="s">
        <v>46460</v>
      </c>
      <c r="C17385" t="s">
        <v>52328</v>
      </c>
      <c r="D17385" t="s">
        <v>52329</v>
      </c>
      <c r="E17385" t="s">
        <v>46544</v>
      </c>
      <c r="F17385" s="7">
        <v>644</v>
      </c>
      <c r="G17385" t="s">
        <v>46464</v>
      </c>
      <c r="H17385" t="s">
        <v>46465</v>
      </c>
      <c r="I17385" t="s">
        <v>46466</v>
      </c>
      <c r="J17385" s="7">
        <v>644</v>
      </c>
      <c r="K17385" s="7">
        <v>0</v>
      </c>
      <c r="M17385" t="s">
        <v>36</v>
      </c>
      <c r="N17385" t="str">
        <f>IF(AND(PESQUISA!$B$3&lt;&gt;"",OR(PESQUISA!$B$4="TODAS",B17385=PESQUISA!$B$4),ISNUMBER(SEARCH(PESQUISA!$B$3,D17385))),ROW()-1,"")</f>
        <v/>
      </c>
    </row>
    <row r="17386" spans="1:14" x14ac:dyDescent="0.3">
      <c r="A17386" t="s">
        <v>52330</v>
      </c>
      <c r="B17386" t="s">
        <v>46460</v>
      </c>
      <c r="C17386" t="s">
        <v>52331</v>
      </c>
      <c r="D17386" t="s">
        <v>52332</v>
      </c>
      <c r="E17386" t="s">
        <v>46544</v>
      </c>
      <c r="F17386" s="7">
        <v>644</v>
      </c>
      <c r="G17386" t="s">
        <v>46464</v>
      </c>
      <c r="H17386" t="s">
        <v>46465</v>
      </c>
      <c r="I17386" t="s">
        <v>46466</v>
      </c>
      <c r="J17386" s="7">
        <v>644</v>
      </c>
      <c r="K17386" s="7">
        <v>0</v>
      </c>
      <c r="M17386" t="s">
        <v>36</v>
      </c>
      <c r="N17386" t="str">
        <f>IF(AND(PESQUISA!$B$3&lt;&gt;"",OR(PESQUISA!$B$4="TODAS",B17386=PESQUISA!$B$4),ISNUMBER(SEARCH(PESQUISA!$B$3,D17386))),ROW()-1,"")</f>
        <v/>
      </c>
    </row>
    <row r="17387" spans="1:14" x14ac:dyDescent="0.3">
      <c r="A17387" t="s">
        <v>52333</v>
      </c>
      <c r="B17387" t="s">
        <v>46460</v>
      </c>
      <c r="C17387" t="s">
        <v>52334</v>
      </c>
      <c r="D17387" t="s">
        <v>52335</v>
      </c>
      <c r="E17387" t="s">
        <v>46544</v>
      </c>
      <c r="F17387" s="7">
        <v>1257.6400000000001</v>
      </c>
      <c r="G17387" t="s">
        <v>46464</v>
      </c>
      <c r="H17387" t="s">
        <v>46465</v>
      </c>
      <c r="I17387" t="s">
        <v>46466</v>
      </c>
      <c r="J17387" s="7">
        <v>1257.6400000000001</v>
      </c>
      <c r="K17387" s="7">
        <v>0</v>
      </c>
      <c r="M17387" t="s">
        <v>36</v>
      </c>
      <c r="N17387" t="str">
        <f>IF(AND(PESQUISA!$B$3&lt;&gt;"",OR(PESQUISA!$B$4="TODAS",B17387=PESQUISA!$B$4),ISNUMBER(SEARCH(PESQUISA!$B$3,D17387))),ROW()-1,"")</f>
        <v/>
      </c>
    </row>
    <row r="17388" spans="1:14" x14ac:dyDescent="0.3">
      <c r="A17388" t="s">
        <v>52336</v>
      </c>
      <c r="B17388" t="s">
        <v>46460</v>
      </c>
      <c r="C17388" t="s">
        <v>52337</v>
      </c>
      <c r="D17388" t="s">
        <v>52338</v>
      </c>
      <c r="E17388" t="s">
        <v>46463</v>
      </c>
      <c r="F17388" s="7">
        <v>2382.02</v>
      </c>
      <c r="G17388" t="s">
        <v>46464</v>
      </c>
      <c r="H17388" t="s">
        <v>46465</v>
      </c>
      <c r="I17388" t="s">
        <v>46466</v>
      </c>
      <c r="J17388" s="7">
        <v>2382.02</v>
      </c>
      <c r="K17388" s="7">
        <v>0</v>
      </c>
      <c r="M17388" t="s">
        <v>36</v>
      </c>
      <c r="N17388" t="str">
        <f>IF(AND(PESQUISA!$B$3&lt;&gt;"",OR(PESQUISA!$B$4="TODAS",B17388=PESQUISA!$B$4),ISNUMBER(SEARCH(PESQUISA!$B$3,D17388))),ROW()-1,"")</f>
        <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5"/>
  <dimension ref="A1:J28"/>
  <sheetViews>
    <sheetView tabSelected="1" workbookViewId="0">
      <selection activeCell="J6" sqref="J6"/>
    </sheetView>
  </sheetViews>
  <sheetFormatPr defaultRowHeight="14.4" x14ac:dyDescent="0.3"/>
  <cols>
    <col min="1" max="1" width="38.109375" customWidth="1"/>
    <col min="2" max="2" width="16.5546875" customWidth="1"/>
    <col min="6" max="6" width="12.88671875" customWidth="1"/>
    <col min="8" max="8" width="20.33203125" customWidth="1"/>
  </cols>
  <sheetData>
    <row r="1" spans="1:10" ht="72.599999999999994" customHeight="1" x14ac:dyDescent="0.3">
      <c r="A1" s="152" t="s">
        <v>52463</v>
      </c>
      <c r="B1" s="152"/>
      <c r="C1" s="152"/>
      <c r="D1" s="152"/>
      <c r="E1" s="152"/>
      <c r="F1" s="152"/>
      <c r="G1" s="152"/>
      <c r="H1" s="152"/>
      <c r="I1" s="167"/>
      <c r="J1" s="167"/>
    </row>
    <row r="2" spans="1:10" x14ac:dyDescent="0.3">
      <c r="A2" s="115" t="s">
        <v>52447</v>
      </c>
      <c r="B2" s="115"/>
      <c r="C2" s="119" t="s">
        <v>52450</v>
      </c>
      <c r="D2" s="119"/>
      <c r="E2" s="119"/>
      <c r="F2" s="119"/>
      <c r="G2" s="119"/>
      <c r="H2" s="119"/>
    </row>
    <row r="3" spans="1:10" ht="15" thickBot="1" x14ac:dyDescent="0.35">
      <c r="A3" s="116" t="s">
        <v>52448</v>
      </c>
      <c r="B3" s="117"/>
      <c r="C3" s="120" t="s">
        <v>52451</v>
      </c>
      <c r="D3" s="120"/>
      <c r="E3" s="120"/>
      <c r="F3" s="120"/>
      <c r="G3" s="120"/>
      <c r="H3" s="120"/>
    </row>
    <row r="4" spans="1:10" x14ac:dyDescent="0.3">
      <c r="A4" s="115" t="s">
        <v>52449</v>
      </c>
      <c r="B4" s="115"/>
      <c r="C4" s="119" t="s">
        <v>52452</v>
      </c>
      <c r="D4" s="119"/>
      <c r="E4" s="119" t="s">
        <v>52453</v>
      </c>
      <c r="F4" s="119"/>
      <c r="G4" s="69" t="s">
        <v>52455</v>
      </c>
      <c r="H4" s="69"/>
    </row>
    <row r="5" spans="1:10" x14ac:dyDescent="0.3">
      <c r="A5" s="118" t="s">
        <v>52416</v>
      </c>
      <c r="B5" s="118"/>
      <c r="C5" s="121" t="s">
        <v>52355</v>
      </c>
      <c r="D5" s="121"/>
      <c r="E5" s="121" t="s">
        <v>52454</v>
      </c>
      <c r="F5" s="121"/>
      <c r="G5" s="67" t="s">
        <v>52456</v>
      </c>
      <c r="H5" s="67"/>
    </row>
    <row r="6" spans="1:10" x14ac:dyDescent="0.3">
      <c r="A6" s="71"/>
      <c r="B6" s="71"/>
      <c r="C6" s="70"/>
      <c r="D6" s="70"/>
      <c r="E6" s="70"/>
      <c r="F6" s="70"/>
      <c r="G6" s="67" t="s">
        <v>52457</v>
      </c>
      <c r="H6" s="67"/>
    </row>
    <row r="8" spans="1:10" x14ac:dyDescent="0.3">
      <c r="A8" t="s">
        <v>52346</v>
      </c>
      <c r="B8" s="75">
        <v>0.04</v>
      </c>
    </row>
    <row r="9" spans="1:10" x14ac:dyDescent="0.3">
      <c r="A9" t="s">
        <v>52347</v>
      </c>
      <c r="B9" s="75">
        <v>8.0000000000000002E-3</v>
      </c>
    </row>
    <row r="10" spans="1:10" x14ac:dyDescent="0.3">
      <c r="A10" t="s">
        <v>52348</v>
      </c>
      <c r="B10" s="75">
        <v>1.2699999999999999E-2</v>
      </c>
    </row>
    <row r="11" spans="1:10" x14ac:dyDescent="0.3">
      <c r="A11" t="s">
        <v>52349</v>
      </c>
      <c r="B11" s="75">
        <v>1.23E-2</v>
      </c>
    </row>
    <row r="12" spans="1:10" x14ac:dyDescent="0.3">
      <c r="A12" t="s">
        <v>52350</v>
      </c>
      <c r="B12" s="75">
        <v>6.1600000000000002E-2</v>
      </c>
    </row>
    <row r="13" spans="1:10" x14ac:dyDescent="0.3">
      <c r="A13" t="s">
        <v>52351</v>
      </c>
      <c r="B13" s="75">
        <v>3.6499999999999998E-2</v>
      </c>
    </row>
    <row r="14" spans="1:10" x14ac:dyDescent="0.3">
      <c r="A14" t="s">
        <v>52352</v>
      </c>
      <c r="B14" s="75">
        <v>0.03</v>
      </c>
    </row>
    <row r="15" spans="1:10" x14ac:dyDescent="0.3">
      <c r="B15" s="60"/>
    </row>
    <row r="16" spans="1:10" x14ac:dyDescent="0.3">
      <c r="A16" s="76" t="s">
        <v>52353</v>
      </c>
      <c r="B16" s="77">
        <f>IFERROR(((1+B8+B9+B10)*(1+B11)*(1+B12)/(1-B13-B14))-1,0)</f>
        <v>0.22109202054204613</v>
      </c>
    </row>
    <row r="17" spans="1:8" x14ac:dyDescent="0.3">
      <c r="B17" s="60"/>
    </row>
    <row r="18" spans="1:8" x14ac:dyDescent="0.3">
      <c r="A18" s="76" t="s">
        <v>52354</v>
      </c>
      <c r="B18" s="77">
        <f>B16</f>
        <v>0.22109202054204613</v>
      </c>
    </row>
    <row r="20" spans="1:8" x14ac:dyDescent="0.3">
      <c r="A20" s="2"/>
      <c r="B20" s="2"/>
      <c r="C20" s="165" t="s">
        <v>52536</v>
      </c>
      <c r="D20" s="165"/>
      <c r="E20" s="165"/>
      <c r="F20" s="165"/>
      <c r="G20" s="165"/>
      <c r="H20" s="165"/>
    </row>
    <row r="21" spans="1:8" x14ac:dyDescent="0.3">
      <c r="A21" s="2"/>
      <c r="B21" s="2"/>
    </row>
    <row r="25" spans="1:8" x14ac:dyDescent="0.3">
      <c r="A25" s="166" t="s">
        <v>52459</v>
      </c>
      <c r="B25" s="166"/>
      <c r="C25" s="166"/>
      <c r="D25" s="166"/>
      <c r="E25" s="166"/>
      <c r="F25" s="166"/>
    </row>
    <row r="26" spans="1:8" x14ac:dyDescent="0.3">
      <c r="A26" s="125" t="s">
        <v>52460</v>
      </c>
      <c r="B26" s="125"/>
      <c r="C26" s="125"/>
      <c r="D26" s="125"/>
      <c r="E26" s="125"/>
      <c r="F26" s="125"/>
    </row>
    <row r="27" spans="1:8" x14ac:dyDescent="0.3">
      <c r="A27" s="151" t="s">
        <v>52461</v>
      </c>
      <c r="B27" s="151"/>
      <c r="C27" s="151"/>
      <c r="D27" s="151"/>
      <c r="E27" s="151"/>
      <c r="F27" s="151"/>
    </row>
    <row r="28" spans="1:8" x14ac:dyDescent="0.3">
      <c r="A28" s="165" t="s">
        <v>52462</v>
      </c>
      <c r="B28" s="165"/>
      <c r="C28" s="165"/>
      <c r="D28" s="165"/>
      <c r="E28" s="165"/>
      <c r="F28" s="165"/>
    </row>
  </sheetData>
  <mergeCells count="17">
    <mergeCell ref="A25:F25"/>
    <mergeCell ref="A26:F26"/>
    <mergeCell ref="A27:F27"/>
    <mergeCell ref="A28:F28"/>
    <mergeCell ref="A20:B21"/>
    <mergeCell ref="C20:H20"/>
    <mergeCell ref="A2:B2"/>
    <mergeCell ref="C2:H2"/>
    <mergeCell ref="A3:B3"/>
    <mergeCell ref="C3:H3"/>
    <mergeCell ref="A1:H1"/>
    <mergeCell ref="A4:B4"/>
    <mergeCell ref="C4:D4"/>
    <mergeCell ref="E4:F4"/>
    <mergeCell ref="A5:B5"/>
    <mergeCell ref="C5:D5"/>
    <mergeCell ref="E5:F5"/>
  </mergeCells>
  <pageMargins left="0.7" right="0.7" top="0.75" bottom="0.75" header="0.3" footer="0.3"/>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6">
    <pageSetUpPr fitToPage="1"/>
  </sheetPr>
  <dimension ref="A1:P66"/>
  <sheetViews>
    <sheetView workbookViewId="0">
      <pane xSplit="1" ySplit="6" topLeftCell="B13" activePane="bottomRight" state="frozen"/>
      <selection pane="topRight" activeCell="B1" sqref="B1"/>
      <selection pane="bottomLeft" activeCell="A7" sqref="A7"/>
      <selection pane="bottomRight" activeCell="A14" sqref="A14:A21"/>
    </sheetView>
  </sheetViews>
  <sheetFormatPr defaultRowHeight="14.4" x14ac:dyDescent="0.3"/>
  <cols>
    <col min="1" max="1" width="10.33203125" customWidth="1"/>
    <col min="2" max="2" width="64.109375" customWidth="1"/>
    <col min="3" max="3" width="13.5546875" customWidth="1"/>
    <col min="4" max="4" width="15.33203125" customWidth="1"/>
    <col min="5" max="5" width="13.21875" customWidth="1"/>
    <col min="6" max="6" width="21.44140625" customWidth="1"/>
  </cols>
  <sheetData>
    <row r="1" spans="1:16" ht="50.4" customHeight="1" x14ac:dyDescent="0.4">
      <c r="A1" s="133" t="s">
        <v>52446</v>
      </c>
      <c r="B1" s="133"/>
      <c r="C1" s="133"/>
      <c r="D1" s="133"/>
      <c r="E1" s="133"/>
      <c r="F1" s="133"/>
      <c r="G1" s="87"/>
      <c r="H1" s="87"/>
      <c r="I1" s="87"/>
      <c r="J1" s="87"/>
      <c r="K1" s="87"/>
    </row>
    <row r="2" spans="1:16" ht="37.799999999999997" customHeight="1" x14ac:dyDescent="0.3">
      <c r="A2" s="79" t="s">
        <v>52447</v>
      </c>
      <c r="B2" s="79"/>
      <c r="C2" s="69" t="s">
        <v>52450</v>
      </c>
      <c r="D2" s="69"/>
      <c r="E2" s="69"/>
      <c r="F2" s="69"/>
      <c r="G2" s="69"/>
      <c r="I2" s="69"/>
    </row>
    <row r="3" spans="1:16" ht="20.399999999999999" customHeight="1" thickBot="1" x14ac:dyDescent="0.35">
      <c r="A3" s="80" t="s">
        <v>52448</v>
      </c>
      <c r="B3" s="81"/>
      <c r="C3" s="82" t="s">
        <v>52451</v>
      </c>
      <c r="D3" s="82"/>
      <c r="E3" s="82"/>
      <c r="F3" s="82"/>
      <c r="G3" s="83"/>
      <c r="I3" s="83"/>
    </row>
    <row r="4" spans="1:16" x14ac:dyDescent="0.3">
      <c r="A4" s="79" t="s">
        <v>52449</v>
      </c>
      <c r="B4" s="79"/>
      <c r="C4" s="68" t="s">
        <v>52452</v>
      </c>
      <c r="D4" s="134" t="s">
        <v>52453</v>
      </c>
      <c r="E4" s="134"/>
      <c r="F4" s="69" t="s">
        <v>52455</v>
      </c>
      <c r="G4" s="69"/>
      <c r="I4" s="69"/>
    </row>
    <row r="5" spans="1:16" x14ac:dyDescent="0.3">
      <c r="A5" s="78" t="s">
        <v>52416</v>
      </c>
      <c r="B5" s="78"/>
      <c r="C5" s="70" t="s">
        <v>52355</v>
      </c>
      <c r="D5" s="135" t="s">
        <v>52454</v>
      </c>
      <c r="E5" s="135"/>
      <c r="F5" s="67" t="s">
        <v>52456</v>
      </c>
      <c r="G5" s="67"/>
      <c r="I5" s="67"/>
    </row>
    <row r="6" spans="1:16" x14ac:dyDescent="0.3">
      <c r="A6" s="71"/>
      <c r="B6" s="71"/>
      <c r="C6" s="70"/>
      <c r="D6" s="70"/>
      <c r="E6" s="70"/>
      <c r="F6" s="67" t="s">
        <v>52457</v>
      </c>
      <c r="G6" s="67"/>
      <c r="I6" s="67"/>
    </row>
    <row r="7" spans="1:16" x14ac:dyDescent="0.3">
      <c r="A7" s="71"/>
      <c r="B7" s="71"/>
      <c r="C7" s="70"/>
      <c r="D7" s="70"/>
      <c r="E7" s="70"/>
      <c r="F7" s="67"/>
      <c r="G7" s="67"/>
      <c r="I7" s="67"/>
    </row>
    <row r="8" spans="1:16" x14ac:dyDescent="0.3">
      <c r="A8" s="62">
        <v>1</v>
      </c>
      <c r="B8" s="126" t="s">
        <v>52366</v>
      </c>
      <c r="C8" s="126"/>
      <c r="D8" s="126"/>
      <c r="E8" s="126"/>
      <c r="F8" s="126"/>
      <c r="G8" s="59"/>
      <c r="H8" s="59"/>
      <c r="I8" s="59"/>
      <c r="J8" s="59"/>
      <c r="K8" s="59"/>
      <c r="L8" s="59"/>
      <c r="M8" s="59"/>
      <c r="N8" s="59"/>
      <c r="O8" s="59"/>
      <c r="P8" s="59"/>
    </row>
    <row r="9" spans="1:16" ht="28.8" x14ac:dyDescent="0.3">
      <c r="A9" s="58" t="str">
        <f>ORÇAMENTO!A12</f>
        <v>1.1</v>
      </c>
      <c r="B9" s="16" t="str">
        <f>ORÇAMENTO!D12</f>
        <v>PLACA DE OBRA PLOTADA EM CHAPA METÁLICA 26 , AFIXADA EM CAVALETES DE MADEIRA DE LEI (VIGOTAS 6X12CM) - PADRÃO GOINFRA</v>
      </c>
      <c r="C9" s="14" t="str">
        <f>ORÇAMENTO!E12</f>
        <v>m2</v>
      </c>
      <c r="D9" s="14">
        <f>ORÇAMENTO!F12</f>
        <v>4.5</v>
      </c>
      <c r="E9" s="129" t="s">
        <v>52439</v>
      </c>
      <c r="F9" s="129"/>
      <c r="G9" s="59"/>
      <c r="H9" s="59"/>
      <c r="I9" s="59"/>
      <c r="J9" s="59"/>
      <c r="K9" s="59"/>
      <c r="L9" s="59"/>
      <c r="M9" s="59"/>
      <c r="N9" s="59"/>
      <c r="O9" s="59"/>
      <c r="P9" s="59"/>
    </row>
    <row r="10" spans="1:16" ht="43.2" x14ac:dyDescent="0.3">
      <c r="A10" s="58" t="str">
        <f>ORÇAMENTO!A13</f>
        <v>1.2</v>
      </c>
      <c r="B10" s="16" t="str">
        <f>ORÇAMENTO!D13</f>
        <v>LOCAÇÃO DE CONTAINER SEM REVESTIMENTO INTERNO PARA ALMOXARIFADO / DEPÓSITO 6,00 X 2,40 M, INCLUSIVE MOBILIÁRIO (EXCLUSO MOBILIZAÇÃO / DESMOBILIZAÇÃO)</v>
      </c>
      <c r="C10" s="14" t="str">
        <f>ORÇAMENTO!E13</f>
        <v>MÊS</v>
      </c>
      <c r="D10" s="14">
        <f>ORÇAMENTO!F13</f>
        <v>6</v>
      </c>
      <c r="E10" s="131" t="s">
        <v>52440</v>
      </c>
      <c r="F10" s="131"/>
    </row>
    <row r="11" spans="1:16" ht="43.2" x14ac:dyDescent="0.3">
      <c r="A11" s="58" t="str">
        <f>ORÇAMENTO!A14</f>
        <v>1.4</v>
      </c>
      <c r="B11" s="16" t="str">
        <f>ORÇAMENTO!D14</f>
        <v>LOCAÇÃO DA OBRA, EXECUÇÃO DE GABARITO SEM REAPROVEITAMENTO, INCLUSO PINTURA (FACE INTERNA DO RIPÃO 15CM) E PIQUETE COM TESTEMUNHA</v>
      </c>
      <c r="C11" s="14" t="str">
        <f>ORÇAMENTO!E14</f>
        <v>m2</v>
      </c>
      <c r="D11" s="14">
        <f>ORÇAMENTO!F14</f>
        <v>693.21</v>
      </c>
      <c r="E11" s="131" t="s">
        <v>52441</v>
      </c>
      <c r="F11" s="131"/>
    </row>
    <row r="12" spans="1:16" x14ac:dyDescent="0.3">
      <c r="A12" s="24">
        <v>2</v>
      </c>
      <c r="B12" s="127" t="s">
        <v>52367</v>
      </c>
      <c r="C12" s="127"/>
      <c r="D12" s="127"/>
      <c r="E12" s="127"/>
      <c r="F12" s="127"/>
    </row>
    <row r="13" spans="1:16" x14ac:dyDescent="0.3">
      <c r="A13" s="84" t="s">
        <v>52368</v>
      </c>
      <c r="B13" s="132" t="str">
        <f>ORÇAMENTO!D16</f>
        <v>ESTACAS E BLOCOS</v>
      </c>
      <c r="C13" s="132"/>
      <c r="D13" s="132"/>
      <c r="E13" s="132"/>
      <c r="F13" s="132"/>
    </row>
    <row r="14" spans="1:16" x14ac:dyDescent="0.3">
      <c r="A14" s="58" t="str">
        <f>ORÇAMENTO!A17</f>
        <v>2.1.1</v>
      </c>
      <c r="B14" s="16" t="str">
        <f>ORÇAMENTO!D17</f>
        <v>ESCAVACAO MANUAL DE VALAS (SAPATAS/BLOCOS)</v>
      </c>
      <c r="C14" s="14" t="str">
        <f>ORÇAMENTO!E17</f>
        <v>m3</v>
      </c>
      <c r="D14" s="14">
        <f>ORÇAMENTO!F17</f>
        <v>20.59</v>
      </c>
      <c r="E14" s="129" t="s">
        <v>52442</v>
      </c>
      <c r="F14" s="129"/>
    </row>
    <row r="15" spans="1:16" ht="28.8" x14ac:dyDescent="0.3">
      <c r="A15" s="58" t="str">
        <f>ORÇAMENTO!A18</f>
        <v>2.1.2</v>
      </c>
      <c r="B15" s="16" t="str">
        <f>ORÇAMENTO!D18</f>
        <v>ESTACA A TRADO MANUAL (BROCA) Ø 30 CM EM CONCRETO FCK 20MPA, SEM ARMADURA</v>
      </c>
      <c r="C15" s="14" t="str">
        <f>ORÇAMENTO!E18</f>
        <v>m</v>
      </c>
      <c r="D15" s="14">
        <f>ORÇAMENTO!F18</f>
        <v>312</v>
      </c>
      <c r="E15" s="129" t="s">
        <v>52442</v>
      </c>
      <c r="F15" s="129"/>
    </row>
    <row r="16" spans="1:16" x14ac:dyDescent="0.3">
      <c r="A16" s="58" t="str">
        <f>ORÇAMENTO!A19</f>
        <v>2.1.3</v>
      </c>
      <c r="B16" s="16" t="str">
        <f>ORÇAMENTO!D19</f>
        <v>ACO CA-50 - 6,3 MM (1/4") - (OBRAS CIVIS)</v>
      </c>
      <c r="C16" s="14" t="str">
        <f>ORÇAMENTO!E19</f>
        <v>Kg</v>
      </c>
      <c r="D16" s="14">
        <f>ORÇAMENTO!F19</f>
        <v>40.299999999999997</v>
      </c>
      <c r="E16" s="129" t="s">
        <v>52442</v>
      </c>
      <c r="F16" s="129"/>
    </row>
    <row r="17" spans="1:6" x14ac:dyDescent="0.3">
      <c r="A17" s="58" t="str">
        <f>ORÇAMENTO!A20</f>
        <v>2.1.4</v>
      </c>
      <c r="B17" s="16" t="str">
        <f>ORÇAMENTO!D20</f>
        <v>ACO CA-50 - 8,0 MM (5/16") - (OBRAS CIVIS)</v>
      </c>
      <c r="C17" s="14" t="str">
        <f>ORÇAMENTO!E20</f>
        <v>Kg</v>
      </c>
      <c r="D17" s="14">
        <f>ORÇAMENTO!F20</f>
        <v>46.7</v>
      </c>
      <c r="E17" s="129" t="s">
        <v>52442</v>
      </c>
      <c r="F17" s="129"/>
    </row>
    <row r="18" spans="1:6" x14ac:dyDescent="0.3">
      <c r="A18" s="58" t="str">
        <f>ORÇAMENTO!A21</f>
        <v>2.1.5</v>
      </c>
      <c r="B18" s="16" t="str">
        <f>ORÇAMENTO!D21</f>
        <v>ACO CA-50 - 10,0 MM (3/8") - (OBRAS CIVIS)</v>
      </c>
      <c r="C18" s="14" t="str">
        <f>ORÇAMENTO!E21</f>
        <v>Kg</v>
      </c>
      <c r="D18" s="14">
        <f>ORÇAMENTO!F21</f>
        <v>864.6</v>
      </c>
      <c r="E18" s="129" t="s">
        <v>52442</v>
      </c>
      <c r="F18" s="129"/>
    </row>
    <row r="19" spans="1:6" x14ac:dyDescent="0.3">
      <c r="A19" s="58" t="str">
        <f>ORÇAMENTO!A22</f>
        <v>2.1.6</v>
      </c>
      <c r="B19" s="16" t="str">
        <f>ORÇAMENTO!D22</f>
        <v>ACO CA-60 - 5,0 MM - (OBRAS CIVIS)</v>
      </c>
      <c r="C19" s="14" t="str">
        <f>ORÇAMENTO!E22</f>
        <v>Kg</v>
      </c>
      <c r="D19" s="14">
        <f>ORÇAMENTO!F22</f>
        <v>448.9</v>
      </c>
      <c r="E19" s="129" t="s">
        <v>52442</v>
      </c>
      <c r="F19" s="129"/>
    </row>
    <row r="20" spans="1:6" ht="28.8" x14ac:dyDescent="0.3">
      <c r="A20" s="58" t="str">
        <f>ORÇAMENTO!A23</f>
        <v>2.1.7</v>
      </c>
      <c r="B20" s="16" t="str">
        <f>ORÇAMENTO!D23</f>
        <v>PREPARO COM BETONEIRA E TRANSPORTE MANUAL DE CONCRETO FCK=25 MPA</v>
      </c>
      <c r="C20" s="14" t="str">
        <f>ORÇAMENTO!E23</f>
        <v>m3</v>
      </c>
      <c r="D20" s="14">
        <f>ORÇAMENTO!F23</f>
        <v>20.59</v>
      </c>
      <c r="E20" s="129" t="s">
        <v>52442</v>
      </c>
      <c r="F20" s="129"/>
    </row>
    <row r="21" spans="1:6" ht="28.8" x14ac:dyDescent="0.3">
      <c r="A21" s="58" t="str">
        <f>ORÇAMENTO!A24</f>
        <v>2.1.8</v>
      </c>
      <c r="B21" s="16" t="str">
        <f>ORÇAMENTO!D24</f>
        <v>LANÇAMENTO/APLICAÇÃO/ADENSAMENTO MANUAL DE CONCRETO - (O.C.)</v>
      </c>
      <c r="C21" s="14" t="str">
        <f>ORÇAMENTO!E24</f>
        <v>m3</v>
      </c>
      <c r="D21" s="14">
        <f>ORÇAMENTO!F24</f>
        <v>20.59</v>
      </c>
      <c r="E21" s="129" t="s">
        <v>52442</v>
      </c>
      <c r="F21" s="129"/>
    </row>
    <row r="22" spans="1:6" x14ac:dyDescent="0.3">
      <c r="A22" s="84">
        <v>3</v>
      </c>
      <c r="B22" s="61" t="str">
        <f>ORÇAMENTO!D25</f>
        <v xml:space="preserve">BALDRAMES </v>
      </c>
      <c r="C22" s="15"/>
      <c r="D22" s="15"/>
      <c r="E22" s="136"/>
      <c r="F22" s="136"/>
    </row>
    <row r="23" spans="1:6" x14ac:dyDescent="0.3">
      <c r="A23" s="58" t="str">
        <f>ORÇAMENTO!A26</f>
        <v>2.2.1</v>
      </c>
      <c r="B23" s="17" t="str">
        <f>ORÇAMENTO!D26</f>
        <v>ESCAVACAO MANUAL DE VALAS &lt; 1 MTS. (OBRAS CIVIS)</v>
      </c>
      <c r="C23" s="14" t="str">
        <f>ORÇAMENTO!E26</f>
        <v>m3</v>
      </c>
      <c r="D23" s="14">
        <f>ORÇAMENTO!F26</f>
        <v>62.81</v>
      </c>
      <c r="E23" s="129" t="s">
        <v>52442</v>
      </c>
      <c r="F23" s="129"/>
    </row>
    <row r="24" spans="1:6" ht="28.8" x14ac:dyDescent="0.3">
      <c r="A24" s="58" t="str">
        <f>ORÇAMENTO!A27</f>
        <v>2.2.2</v>
      </c>
      <c r="B24" s="16" t="str">
        <f>ORÇAMENTO!D27</f>
        <v>FABRICAÇÃO, MONTAGEM E DESMONTAGEM DE FÔRMA PARA VIGA BALDRAME, EM MADEIRA SERRADA, E=25 MM, 4 UTILIZAÇÕES. AF_01/2024</v>
      </c>
      <c r="C24" s="14" t="str">
        <f>ORÇAMENTO!E27</f>
        <v>M2</v>
      </c>
      <c r="D24" s="14">
        <f>ORÇAMENTO!F27</f>
        <v>326.17</v>
      </c>
      <c r="E24" s="129" t="s">
        <v>52442</v>
      </c>
      <c r="F24" s="129"/>
    </row>
    <row r="25" spans="1:6" x14ac:dyDescent="0.3">
      <c r="A25" s="58" t="str">
        <f>ORÇAMENTO!A28</f>
        <v>2.2.3</v>
      </c>
      <c r="B25" s="17" t="str">
        <f>ORÇAMENTO!D28</f>
        <v>ACO CA-60 - 5,0 MM - (OBRAS CIVIS)</v>
      </c>
      <c r="C25" s="14" t="str">
        <f>ORÇAMENTO!E28</f>
        <v>Kg</v>
      </c>
      <c r="D25" s="14">
        <f>ORÇAMENTO!F28</f>
        <v>371.8</v>
      </c>
      <c r="E25" s="129" t="s">
        <v>52442</v>
      </c>
      <c r="F25" s="129"/>
    </row>
    <row r="26" spans="1:6" x14ac:dyDescent="0.3">
      <c r="A26" s="58" t="str">
        <f>ORÇAMENTO!A29</f>
        <v>2.2.4</v>
      </c>
      <c r="B26" s="17" t="str">
        <f>ORÇAMENTO!D29</f>
        <v>ACO CA-50 - 6,3 MM (1/4") - (OBRAS CIVIS)</v>
      </c>
      <c r="C26" s="14" t="str">
        <f>ORÇAMENTO!E29</f>
        <v>Kg</v>
      </c>
      <c r="D26" s="14">
        <f>ORÇAMENTO!F29</f>
        <v>0.2</v>
      </c>
      <c r="E26" s="129" t="s">
        <v>52442</v>
      </c>
      <c r="F26" s="129"/>
    </row>
    <row r="27" spans="1:6" x14ac:dyDescent="0.3">
      <c r="A27" s="58" t="str">
        <f>ORÇAMENTO!A30</f>
        <v>2.2.5</v>
      </c>
      <c r="B27" s="17" t="str">
        <f>ORÇAMENTO!D30</f>
        <v>ACO CA-50 - 8,0 MM (5/16") - (OBRAS CIVIS)</v>
      </c>
      <c r="C27" s="14" t="str">
        <f>ORÇAMENTO!E30</f>
        <v>Kg</v>
      </c>
      <c r="D27" s="14">
        <f>ORÇAMENTO!F30</f>
        <v>568.4</v>
      </c>
      <c r="E27" s="129" t="s">
        <v>52442</v>
      </c>
      <c r="F27" s="129"/>
    </row>
    <row r="28" spans="1:6" x14ac:dyDescent="0.3">
      <c r="A28" s="58" t="str">
        <f>ORÇAMENTO!A31</f>
        <v>2.2.6</v>
      </c>
      <c r="B28" s="17" t="str">
        <f>ORÇAMENTO!D31</f>
        <v>ACO CA-50 - 10,0 MM (3/8") - (OBRAS CIVIS)</v>
      </c>
      <c r="C28" s="14" t="str">
        <f>ORÇAMENTO!E31</f>
        <v>Kg</v>
      </c>
      <c r="D28" s="14">
        <f>ORÇAMENTO!F31</f>
        <v>303.7</v>
      </c>
      <c r="E28" s="129" t="s">
        <v>52442</v>
      </c>
      <c r="F28" s="129"/>
    </row>
    <row r="29" spans="1:6" x14ac:dyDescent="0.3">
      <c r="A29" s="58" t="str">
        <f>ORÇAMENTO!A32</f>
        <v>2.2.7</v>
      </c>
      <c r="B29" s="17" t="str">
        <f>ORÇAMENTO!D32</f>
        <v>ACO CA-50 - 12,5 MM (1/2") - (OBRAS CIVIS)</v>
      </c>
      <c r="C29" s="14" t="str">
        <f>ORÇAMENTO!E32</f>
        <v>Kg</v>
      </c>
      <c r="D29" s="14">
        <f>ORÇAMENTO!F32</f>
        <v>94.1</v>
      </c>
      <c r="E29" s="129" t="s">
        <v>52442</v>
      </c>
      <c r="F29" s="129"/>
    </row>
    <row r="30" spans="1:6" ht="28.8" x14ac:dyDescent="0.3">
      <c r="A30" s="58" t="str">
        <f>ORÇAMENTO!A33</f>
        <v>2.2.8</v>
      </c>
      <c r="B30" s="16" t="str">
        <f>ORÇAMENTO!D33</f>
        <v>PREPARO COM BETONEIRA E TRANSPORTE MANUAL DE CONCRETO FCK=25 MPA</v>
      </c>
      <c r="C30" s="14" t="str">
        <f>ORÇAMENTO!E33</f>
        <v>m3</v>
      </c>
      <c r="D30" s="14">
        <f>ORÇAMENTO!F33</f>
        <v>19.97</v>
      </c>
      <c r="E30" s="129" t="s">
        <v>52442</v>
      </c>
      <c r="F30" s="129"/>
    </row>
    <row r="31" spans="1:6" x14ac:dyDescent="0.3">
      <c r="A31" s="58" t="str">
        <f>ORÇAMENTO!A34</f>
        <v>2.2.9</v>
      </c>
      <c r="B31" s="17" t="str">
        <f>ORÇAMENTO!D34</f>
        <v>LANÇAMENTO/APLICAÇÃO/ADENSAMENTO MANUAL DE CONCRETO - (O.C.)</v>
      </c>
      <c r="C31" s="14" t="str">
        <f>ORÇAMENTO!E34</f>
        <v>m3</v>
      </c>
      <c r="D31" s="14">
        <f>ORÇAMENTO!F34</f>
        <v>19.97</v>
      </c>
      <c r="E31" s="129" t="s">
        <v>52442</v>
      </c>
      <c r="F31" s="129"/>
    </row>
    <row r="32" spans="1:6" x14ac:dyDescent="0.3">
      <c r="A32" s="84" t="str">
        <f>ORÇAMENTO!A35</f>
        <v>2.3</v>
      </c>
      <c r="B32" s="130" t="str">
        <f>ORÇAMENTO!D35</f>
        <v xml:space="preserve">IMPERMEABILIZAÇÃO DE FUNDAÇÃO </v>
      </c>
      <c r="C32" s="130"/>
      <c r="D32" s="130"/>
      <c r="E32" s="130"/>
      <c r="F32" s="130"/>
    </row>
    <row r="33" spans="1:6" ht="28.8" x14ac:dyDescent="0.3">
      <c r="A33" s="58" t="str">
        <f>ORÇAMENTO!A36</f>
        <v>2.3.1</v>
      </c>
      <c r="B33" s="16" t="str">
        <f>ORÇAMENTO!D36</f>
        <v>IMPERMEABILIZAÇÃO DE SUPERFÍCIE COM EMULSÃO ASFÁLTICA, 2 DEMÃOS. AF_09/2023</v>
      </c>
      <c r="C33" s="14" t="str">
        <f>ORÇAMENTO!E36</f>
        <v>M2</v>
      </c>
      <c r="D33" s="14">
        <f>ORÇAMENTO!F36</f>
        <v>171.99</v>
      </c>
      <c r="E33" s="129" t="s">
        <v>52442</v>
      </c>
      <c r="F33" s="129"/>
    </row>
    <row r="34" spans="1:6" x14ac:dyDescent="0.3">
      <c r="A34" s="85">
        <f>ORÇAMENTO!A37</f>
        <v>3</v>
      </c>
      <c r="B34" s="128" t="str">
        <f>ORÇAMENTO!D37</f>
        <v>SUPRAESTRUTURA</v>
      </c>
      <c r="C34" s="128"/>
      <c r="D34" s="128"/>
      <c r="E34" s="128"/>
      <c r="F34" s="128"/>
    </row>
    <row r="35" spans="1:6" x14ac:dyDescent="0.3">
      <c r="A35" s="84" t="str">
        <f>ORÇAMENTO!A38</f>
        <v>3.1</v>
      </c>
      <c r="B35" s="130" t="str">
        <f>ORÇAMENTO!D38</f>
        <v>PILARES</v>
      </c>
      <c r="C35" s="130"/>
      <c r="D35" s="130"/>
      <c r="E35" s="130"/>
      <c r="F35" s="130"/>
    </row>
    <row r="36" spans="1:6" x14ac:dyDescent="0.3">
      <c r="A36" s="58" t="str">
        <f>ORÇAMENTO!A39</f>
        <v>3.1.1</v>
      </c>
      <c r="B36" s="17" t="str">
        <f>ORÇAMENTO!D39</f>
        <v>FORMA DE TABUA CINTA/PILAR SOBRE/ENTRE ALVENARIA U=8 VEZES</v>
      </c>
      <c r="C36" s="14" t="str">
        <f>ORÇAMENTO!E39</f>
        <v>m2</v>
      </c>
      <c r="D36" s="14">
        <f>ORÇAMENTO!F39</f>
        <v>417.68</v>
      </c>
      <c r="E36" s="129" t="s">
        <v>52442</v>
      </c>
      <c r="F36" s="129"/>
    </row>
    <row r="37" spans="1:6" x14ac:dyDescent="0.3">
      <c r="A37" s="58" t="str">
        <f>ORÇAMENTO!A40</f>
        <v>3.1.2</v>
      </c>
      <c r="B37" s="17" t="str">
        <f>ORÇAMENTO!D40</f>
        <v>ACO CA-60 - 5,0 MM - (OBRAS CIVIS)</v>
      </c>
      <c r="C37" s="14" t="str">
        <f>ORÇAMENTO!E40</f>
        <v>Kg</v>
      </c>
      <c r="D37" s="14">
        <f>ORÇAMENTO!F40</f>
        <v>578.1</v>
      </c>
      <c r="E37" s="129" t="s">
        <v>52442</v>
      </c>
      <c r="F37" s="129"/>
    </row>
    <row r="38" spans="1:6" x14ac:dyDescent="0.3">
      <c r="A38" s="58" t="str">
        <f>ORÇAMENTO!A41</f>
        <v>3.1.3</v>
      </c>
      <c r="B38" s="17" t="str">
        <f>ORÇAMENTO!D41</f>
        <v>ACO CA-50 - 10,0 MM (3/8") - (OBRAS CIVIS)</v>
      </c>
      <c r="C38" s="14" t="str">
        <f>ORÇAMENTO!E41</f>
        <v>Kg</v>
      </c>
      <c r="D38" s="14">
        <f>ORÇAMENTO!F41</f>
        <v>1279.3</v>
      </c>
      <c r="E38" s="129" t="s">
        <v>52442</v>
      </c>
      <c r="F38" s="129"/>
    </row>
    <row r="39" spans="1:6" x14ac:dyDescent="0.3">
      <c r="A39" s="58" t="str">
        <f>ORÇAMENTO!A42</f>
        <v>3.1.4</v>
      </c>
      <c r="B39" s="17" t="str">
        <f>ORÇAMENTO!D42</f>
        <v>ACO CA-50 - 12,5 MM (1/2") - (OBRAS CIVIS)</v>
      </c>
      <c r="C39" s="14" t="str">
        <f>ORÇAMENTO!E42</f>
        <v>Kg</v>
      </c>
      <c r="D39" s="14">
        <f>ORÇAMENTO!F42</f>
        <v>689.1</v>
      </c>
      <c r="E39" s="129" t="s">
        <v>52442</v>
      </c>
      <c r="F39" s="129"/>
    </row>
    <row r="40" spans="1:6" ht="28.8" x14ac:dyDescent="0.3">
      <c r="A40" s="58" t="str">
        <f>ORÇAMENTO!A43</f>
        <v>3.1.5</v>
      </c>
      <c r="B40" s="16" t="str">
        <f>ORÇAMENTO!D43</f>
        <v>PREPARO COM BETONEIRA E TRANSPORTE MANUAL DE CONCRETO FCK=25 MPA</v>
      </c>
      <c r="C40" s="14" t="str">
        <f>ORÇAMENTO!E43</f>
        <v>m3</v>
      </c>
      <c r="D40" s="14">
        <f>ORÇAMENTO!F43</f>
        <v>20.350000000000001</v>
      </c>
      <c r="E40" s="129" t="s">
        <v>52442</v>
      </c>
      <c r="F40" s="129"/>
    </row>
    <row r="41" spans="1:6" x14ac:dyDescent="0.3">
      <c r="A41" s="58" t="str">
        <f>ORÇAMENTO!A44</f>
        <v>3.1.6</v>
      </c>
      <c r="B41" s="17" t="str">
        <f>ORÇAMENTO!D44</f>
        <v>LANÇAMENTO/APLICAÇÃO/ADENSAMENTO MANUAL DE CONCRETO - (O.C.)</v>
      </c>
      <c r="C41" s="14" t="str">
        <f>ORÇAMENTO!E44</f>
        <v>m3</v>
      </c>
      <c r="D41" s="14">
        <f>ORÇAMENTO!F44</f>
        <v>20.350000000000001</v>
      </c>
      <c r="E41" s="129" t="s">
        <v>52442</v>
      </c>
      <c r="F41" s="129"/>
    </row>
    <row r="42" spans="1:6" x14ac:dyDescent="0.3">
      <c r="A42" s="84" t="str">
        <f>ORÇAMENTO!A45</f>
        <v>3.2</v>
      </c>
      <c r="B42" s="130" t="str">
        <f>ORÇAMENTO!D45</f>
        <v>VIGAS</v>
      </c>
      <c r="C42" s="130"/>
      <c r="D42" s="130"/>
      <c r="E42" s="130"/>
      <c r="F42" s="130"/>
    </row>
    <row r="43" spans="1:6" x14ac:dyDescent="0.3">
      <c r="A43" s="58" t="str">
        <f>ORÇAMENTO!A46</f>
        <v>3.2.1</v>
      </c>
      <c r="B43" s="17" t="str">
        <f>ORÇAMENTO!D46</f>
        <v>FORMA DE TABUA CINTA/PILAR SOBRE/ENTRE ALVENARIA U=8 VEZES</v>
      </c>
      <c r="C43" s="14" t="str">
        <f>ORÇAMENTO!E46</f>
        <v>m2</v>
      </c>
      <c r="D43" s="14">
        <f>ORÇAMENTO!F46</f>
        <v>645.94000000000005</v>
      </c>
      <c r="E43" s="129" t="s">
        <v>52442</v>
      </c>
      <c r="F43" s="129"/>
    </row>
    <row r="44" spans="1:6" x14ac:dyDescent="0.3">
      <c r="A44" s="58" t="str">
        <f>ORÇAMENTO!A47</f>
        <v>3.2.2</v>
      </c>
      <c r="B44" s="17" t="str">
        <f>ORÇAMENTO!D47</f>
        <v>ACO CA-60 - 5,0 MM - (OBRAS CIVIS)</v>
      </c>
      <c r="C44" s="14" t="str">
        <f>ORÇAMENTO!E47</f>
        <v>Kg</v>
      </c>
      <c r="D44" s="14">
        <f>ORÇAMENTO!F47</f>
        <v>760</v>
      </c>
      <c r="E44" s="129" t="s">
        <v>52442</v>
      </c>
      <c r="F44" s="129"/>
    </row>
    <row r="45" spans="1:6" x14ac:dyDescent="0.3">
      <c r="A45" s="58" t="str">
        <f>ORÇAMENTO!A48</f>
        <v>3.2.3</v>
      </c>
      <c r="B45" s="17" t="str">
        <f>ORÇAMENTO!D48</f>
        <v>ACO CA-50 - 6,3 MM (1/4") - (OBRAS CIVIS)</v>
      </c>
      <c r="C45" s="14" t="str">
        <f>ORÇAMENTO!E48</f>
        <v>Kg</v>
      </c>
      <c r="D45" s="14">
        <f>ORÇAMENTO!F48</f>
        <v>30.5</v>
      </c>
      <c r="E45" s="129" t="s">
        <v>52442</v>
      </c>
      <c r="F45" s="129"/>
    </row>
    <row r="46" spans="1:6" x14ac:dyDescent="0.3">
      <c r="A46" s="58" t="str">
        <f>ORÇAMENTO!A49</f>
        <v>3.2.4</v>
      </c>
      <c r="B46" s="17" t="str">
        <f>ORÇAMENTO!D49</f>
        <v>ACO CA-50 - 8,0 MM (5/16") - (OBRAS CIVIS)</v>
      </c>
      <c r="C46" s="14" t="str">
        <f>ORÇAMENTO!E49</f>
        <v>Kg</v>
      </c>
      <c r="D46" s="14">
        <f>ORÇAMENTO!F49</f>
        <v>1305.9000000000001</v>
      </c>
      <c r="E46" s="129" t="s">
        <v>52442</v>
      </c>
      <c r="F46" s="129"/>
    </row>
    <row r="47" spans="1:6" x14ac:dyDescent="0.3">
      <c r="A47" s="58" t="str">
        <f>ORÇAMENTO!A50</f>
        <v>3.2.5</v>
      </c>
      <c r="B47" s="17" t="str">
        <f>ORÇAMENTO!D50</f>
        <v>ACO CA-50 - 10,0 MM (3/8") - (OBRAS CIVIS)</v>
      </c>
      <c r="C47" s="14" t="str">
        <f>ORÇAMENTO!E50</f>
        <v>Kg</v>
      </c>
      <c r="D47" s="14">
        <f>ORÇAMENTO!F50</f>
        <v>130.9</v>
      </c>
      <c r="E47" s="129" t="s">
        <v>52442</v>
      </c>
      <c r="F47" s="129"/>
    </row>
    <row r="48" spans="1:6" x14ac:dyDescent="0.3">
      <c r="A48" s="58" t="str">
        <f>ORÇAMENTO!A51</f>
        <v>3.2.6</v>
      </c>
      <c r="B48" s="17" t="str">
        <f>ORÇAMENTO!D51</f>
        <v>ACO CA-50 - 12,5 MM (1/2") - (OBRAS CIVIS)</v>
      </c>
      <c r="C48" s="14" t="str">
        <f>ORÇAMENTO!E51</f>
        <v>Kg</v>
      </c>
      <c r="D48" s="14">
        <f>ORÇAMENTO!F51</f>
        <v>133.1</v>
      </c>
      <c r="E48" s="129" t="s">
        <v>52442</v>
      </c>
      <c r="F48" s="129"/>
    </row>
    <row r="49" spans="1:6" ht="28.8" x14ac:dyDescent="0.3">
      <c r="A49" s="58" t="str">
        <f>ORÇAMENTO!A52</f>
        <v>3.2.7</v>
      </c>
      <c r="B49" s="16" t="str">
        <f>ORÇAMENTO!D52</f>
        <v>PREPARO COM BETONEIRA E TRANSPORTE MANUAL DE CONCRETO FCK=25 MPA</v>
      </c>
      <c r="C49" s="14" t="str">
        <f>ORÇAMENTO!E52</f>
        <v>m3</v>
      </c>
      <c r="D49" s="14">
        <f>ORÇAMENTO!F52</f>
        <v>40.46</v>
      </c>
      <c r="E49" s="129" t="s">
        <v>52442</v>
      </c>
      <c r="F49" s="129"/>
    </row>
    <row r="50" spans="1:6" x14ac:dyDescent="0.3">
      <c r="A50" s="58" t="str">
        <f>ORÇAMENTO!A53</f>
        <v>3.2.8</v>
      </c>
      <c r="B50" s="17" t="str">
        <f>ORÇAMENTO!D53</f>
        <v>LANÇAMENTO/APLICAÇÃO/ADENSAMENTO MANUAL DE CONCRETO - (O.C.)</v>
      </c>
      <c r="C50" s="14" t="str">
        <f>ORÇAMENTO!E53</f>
        <v>m3</v>
      </c>
      <c r="D50" s="14">
        <f>ORÇAMENTO!F53</f>
        <v>40.46</v>
      </c>
      <c r="E50" s="129" t="s">
        <v>52442</v>
      </c>
      <c r="F50" s="129"/>
    </row>
    <row r="51" spans="1:6" x14ac:dyDescent="0.3">
      <c r="A51" s="85">
        <f>ORÇAMENTO!A54</f>
        <v>4</v>
      </c>
      <c r="B51" s="128" t="str">
        <f>ORÇAMENTO!D54</f>
        <v>ALVENARIA</v>
      </c>
      <c r="C51" s="128"/>
      <c r="D51" s="128"/>
      <c r="E51" s="128"/>
      <c r="F51" s="128"/>
    </row>
    <row r="52" spans="1:6" ht="43.2" x14ac:dyDescent="0.3">
      <c r="A52" s="58" t="str">
        <f>ORÇAMENTO!A55</f>
        <v>4.1</v>
      </c>
      <c r="B52" s="16" t="str">
        <f>ORÇAMENTO!D55</f>
        <v>ALVENARIA DE VEDAÇÃO DE BLOCOS CERÂMICOS FURADOS NA HORIZONTAL DE 14X19X39 CM (ESPESSURA 14 CM) E ARGAMASSA DE ASSENTAMENTO COM PREPARO EM BETONEIRA. AF_08/2026</v>
      </c>
      <c r="C52" s="14" t="str">
        <f>ORÇAMENTO!E55</f>
        <v>M2</v>
      </c>
      <c r="D52" s="14">
        <f>ORÇAMENTO!F55</f>
        <v>1400</v>
      </c>
      <c r="E52" s="129" t="s">
        <v>52442</v>
      </c>
      <c r="F52" s="129"/>
    </row>
    <row r="53" spans="1:6" x14ac:dyDescent="0.3">
      <c r="A53" s="58" t="str">
        <f>ORÇAMENTO!A56</f>
        <v>4.2</v>
      </c>
      <c r="B53" s="17" t="str">
        <f>ORÇAMENTO!D56</f>
        <v>VERGA/CONTRAVERGA EM CONCRETO ARMADO FCK = 20 MPA</v>
      </c>
      <c r="C53" s="14" t="str">
        <f>ORÇAMENTO!E56</f>
        <v>m3</v>
      </c>
      <c r="D53" s="14">
        <f>ORÇAMENTO!F56</f>
        <v>3.01</v>
      </c>
      <c r="E53" s="129" t="s">
        <v>52442</v>
      </c>
      <c r="F53" s="129"/>
    </row>
    <row r="54" spans="1:6" x14ac:dyDescent="0.3">
      <c r="A54" s="85">
        <f>ORÇAMENTO!A57</f>
        <v>5</v>
      </c>
      <c r="B54" s="128" t="str">
        <f>ORÇAMENTO!D57</f>
        <v>ADMINISTRAÇÃO DE OBRA</v>
      </c>
      <c r="C54" s="128"/>
      <c r="D54" s="128"/>
      <c r="E54" s="128"/>
      <c r="F54" s="128"/>
    </row>
    <row r="55" spans="1:6" ht="40.799999999999997" customHeight="1" x14ac:dyDescent="0.3">
      <c r="A55" s="58" t="str">
        <f>ORÇAMENTO!A58</f>
        <v>5.1</v>
      </c>
      <c r="B55" s="17" t="str">
        <f>ORÇAMENTO!D58</f>
        <v>ENGENHEIRO - (OBRAS CIVIS)</v>
      </c>
      <c r="C55" s="14" t="str">
        <f>ORÇAMENTO!E58</f>
        <v>MÊS</v>
      </c>
      <c r="D55" s="14">
        <f>ORÇAMENTO!F58</f>
        <v>0.33</v>
      </c>
      <c r="E55" s="131" t="s">
        <v>52444</v>
      </c>
      <c r="F55" s="131"/>
    </row>
    <row r="56" spans="1:6" ht="48.6" customHeight="1" x14ac:dyDescent="0.3">
      <c r="A56" s="58" t="str">
        <f>ORÇAMENTO!A59</f>
        <v>5.2</v>
      </c>
      <c r="B56" s="17" t="str">
        <f>ORÇAMENTO!D59</f>
        <v>ENCARREGADO - (OBRAS CIVIS)</v>
      </c>
      <c r="C56" s="14" t="str">
        <f>ORÇAMENTO!E59</f>
        <v>MÊS</v>
      </c>
      <c r="D56" s="14">
        <f>ORÇAMENTO!F59</f>
        <v>0.87</v>
      </c>
      <c r="E56" s="138" t="s">
        <v>52445</v>
      </c>
      <c r="F56" s="138"/>
    </row>
    <row r="57" spans="1:6" x14ac:dyDescent="0.3">
      <c r="A57" s="86"/>
      <c r="B57" s="17"/>
      <c r="C57" s="42"/>
      <c r="D57" s="42"/>
      <c r="E57" s="137"/>
      <c r="F57" s="137"/>
    </row>
    <row r="60" spans="1:6" x14ac:dyDescent="0.3">
      <c r="D60" s="76"/>
      <c r="E60" s="90" t="s">
        <v>52536</v>
      </c>
      <c r="F60" s="90"/>
    </row>
    <row r="63" spans="1:6" x14ac:dyDescent="0.3">
      <c r="B63" s="74" t="s">
        <v>52459</v>
      </c>
    </row>
    <row r="64" spans="1:6" x14ac:dyDescent="0.3">
      <c r="B64" s="60" t="s">
        <v>52460</v>
      </c>
    </row>
    <row r="65" spans="2:2" x14ac:dyDescent="0.3">
      <c r="B65" s="74" t="s">
        <v>52461</v>
      </c>
    </row>
    <row r="66" spans="2:2" x14ac:dyDescent="0.3">
      <c r="B66" s="60" t="s">
        <v>52462</v>
      </c>
    </row>
  </sheetData>
  <mergeCells count="53">
    <mergeCell ref="A1:F1"/>
    <mergeCell ref="D4:E4"/>
    <mergeCell ref="D5:E5"/>
    <mergeCell ref="E22:F22"/>
    <mergeCell ref="E57:F57"/>
    <mergeCell ref="E52:F52"/>
    <mergeCell ref="E53:F53"/>
    <mergeCell ref="E55:F55"/>
    <mergeCell ref="E56:F56"/>
    <mergeCell ref="B32:F32"/>
    <mergeCell ref="E46:F46"/>
    <mergeCell ref="E47:F47"/>
    <mergeCell ref="E48:F48"/>
    <mergeCell ref="E49:F49"/>
    <mergeCell ref="E50:F50"/>
    <mergeCell ref="E40:F40"/>
    <mergeCell ref="E43:F43"/>
    <mergeCell ref="E44:F44"/>
    <mergeCell ref="E45:F45"/>
    <mergeCell ref="E33:F33"/>
    <mergeCell ref="E36:F36"/>
    <mergeCell ref="E37:F37"/>
    <mergeCell ref="E38:F38"/>
    <mergeCell ref="E39:F39"/>
    <mergeCell ref="B42:F42"/>
    <mergeCell ref="B51:F51"/>
    <mergeCell ref="B35:F35"/>
    <mergeCell ref="B54:F54"/>
    <mergeCell ref="E9:F9"/>
    <mergeCell ref="E10:F10"/>
    <mergeCell ref="E11:F11"/>
    <mergeCell ref="E14:F14"/>
    <mergeCell ref="E15:F15"/>
    <mergeCell ref="E16:F16"/>
    <mergeCell ref="E17:F17"/>
    <mergeCell ref="E18:F18"/>
    <mergeCell ref="E19:F19"/>
    <mergeCell ref="E20:F20"/>
    <mergeCell ref="E21:F21"/>
    <mergeCell ref="B13:F13"/>
    <mergeCell ref="E41:F41"/>
    <mergeCell ref="B8:F8"/>
    <mergeCell ref="B12:F12"/>
    <mergeCell ref="B34:F34"/>
    <mergeCell ref="E23:F23"/>
    <mergeCell ref="E24:F24"/>
    <mergeCell ref="E25:F25"/>
    <mergeCell ref="E26:F26"/>
    <mergeCell ref="E27:F27"/>
    <mergeCell ref="E28:F28"/>
    <mergeCell ref="E29:F29"/>
    <mergeCell ref="E30:F30"/>
    <mergeCell ref="E31:F31"/>
  </mergeCells>
  <pageMargins left="0.7" right="0.7" top="0.75" bottom="0.75" header="0.3" footer="0.3"/>
  <pageSetup paperSize="9" scale="72"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7">
    <pageSetUpPr fitToPage="1"/>
  </sheetPr>
  <dimension ref="A1:J49"/>
  <sheetViews>
    <sheetView topLeftCell="A25" workbookViewId="0">
      <selection activeCell="A27" sqref="A27:XFD27"/>
    </sheetView>
  </sheetViews>
  <sheetFormatPr defaultRowHeight="14.4" x14ac:dyDescent="0.3"/>
  <cols>
    <col min="1" max="1" width="16.77734375" customWidth="1"/>
    <col min="2" max="2" width="23.88671875" customWidth="1"/>
    <col min="3" max="3" width="17.6640625" customWidth="1"/>
    <col min="4" max="4" width="17.88671875" customWidth="1"/>
    <col min="5" max="5" width="19.88671875" customWidth="1"/>
    <col min="6" max="6" width="20" customWidth="1"/>
    <col min="7" max="8" width="19.33203125" customWidth="1"/>
    <col min="9" max="9" width="18.44140625" customWidth="1"/>
    <col min="10" max="10" width="12.5546875" bestFit="1" customWidth="1"/>
  </cols>
  <sheetData>
    <row r="1" spans="1:10" ht="61.2" customHeight="1" x14ac:dyDescent="0.3">
      <c r="A1" s="152" t="s">
        <v>52365</v>
      </c>
      <c r="B1" s="152"/>
      <c r="C1" s="152"/>
      <c r="D1" s="152"/>
      <c r="E1" s="152"/>
      <c r="F1" s="152"/>
      <c r="G1" s="152"/>
      <c r="H1" s="152"/>
      <c r="I1" s="152"/>
      <c r="J1" s="152"/>
    </row>
    <row r="2" spans="1:10" x14ac:dyDescent="0.3">
      <c r="A2" s="115" t="s">
        <v>52447</v>
      </c>
      <c r="B2" s="115"/>
      <c r="C2" s="115"/>
      <c r="D2" s="115"/>
      <c r="E2" s="119" t="s">
        <v>52450</v>
      </c>
      <c r="F2" s="119"/>
      <c r="G2" s="119"/>
      <c r="H2" s="119"/>
      <c r="I2" s="119"/>
      <c r="J2" s="119"/>
    </row>
    <row r="3" spans="1:10" ht="24.6" customHeight="1" thickBot="1" x14ac:dyDescent="0.35">
      <c r="A3" s="116" t="s">
        <v>52448</v>
      </c>
      <c r="B3" s="117"/>
      <c r="C3" s="117"/>
      <c r="D3" s="117"/>
      <c r="E3" s="120" t="s">
        <v>52534</v>
      </c>
      <c r="F3" s="120"/>
      <c r="G3" s="120"/>
      <c r="H3" s="120"/>
      <c r="I3" s="120"/>
      <c r="J3" s="120"/>
    </row>
    <row r="4" spans="1:10" x14ac:dyDescent="0.3">
      <c r="A4" s="115" t="s">
        <v>52449</v>
      </c>
      <c r="B4" s="115"/>
      <c r="C4" s="115"/>
      <c r="D4" s="115"/>
      <c r="E4" s="119" t="s">
        <v>52452</v>
      </c>
      <c r="F4" s="119"/>
      <c r="G4" s="119" t="s">
        <v>52453</v>
      </c>
      <c r="H4" s="119"/>
      <c r="I4" s="69" t="s">
        <v>52455</v>
      </c>
      <c r="J4" s="69"/>
    </row>
    <row r="5" spans="1:10" x14ac:dyDescent="0.3">
      <c r="A5" s="118" t="s">
        <v>52416</v>
      </c>
      <c r="B5" s="118"/>
      <c r="C5" s="118"/>
      <c r="D5" s="118"/>
      <c r="E5" s="121" t="s">
        <v>52355</v>
      </c>
      <c r="F5" s="121"/>
      <c r="G5" s="121" t="s">
        <v>52454</v>
      </c>
      <c r="H5" s="121"/>
      <c r="I5" s="67" t="s">
        <v>52456</v>
      </c>
      <c r="J5" s="67"/>
    </row>
    <row r="6" spans="1:10" x14ac:dyDescent="0.3">
      <c r="A6" s="71"/>
      <c r="B6" s="71"/>
      <c r="C6" s="71"/>
      <c r="D6" s="71"/>
      <c r="E6" s="70"/>
      <c r="F6" s="70"/>
      <c r="G6" s="70"/>
      <c r="H6" s="70"/>
      <c r="I6" s="67" t="s">
        <v>52457</v>
      </c>
      <c r="J6" s="67"/>
    </row>
    <row r="8" spans="1:10" x14ac:dyDescent="0.3">
      <c r="A8" s="145" t="s">
        <v>52365</v>
      </c>
      <c r="B8" s="145"/>
      <c r="C8" s="145"/>
      <c r="D8" s="145"/>
      <c r="E8" s="145"/>
      <c r="F8" s="145"/>
      <c r="G8" s="145"/>
      <c r="H8" s="145"/>
      <c r="I8" s="145"/>
      <c r="J8" s="145"/>
    </row>
    <row r="9" spans="1:10" x14ac:dyDescent="0.3">
      <c r="A9" s="55" t="s">
        <v>52433</v>
      </c>
      <c r="B9" s="88">
        <v>249978</v>
      </c>
      <c r="C9" s="49"/>
      <c r="D9" s="49"/>
      <c r="E9" s="49"/>
      <c r="F9" s="49"/>
      <c r="G9" s="49"/>
      <c r="H9" s="49"/>
      <c r="I9" s="49"/>
      <c r="J9" s="49"/>
    </row>
    <row r="10" spans="1:10" ht="14.4" customHeight="1" x14ac:dyDescent="0.3">
      <c r="A10" s="55" t="s">
        <v>52434</v>
      </c>
      <c r="B10" s="89">
        <f>C27-B9</f>
        <v>289278.95000000007</v>
      </c>
      <c r="C10" s="48"/>
      <c r="D10" s="48"/>
      <c r="E10" s="48"/>
      <c r="F10" s="48"/>
      <c r="G10" s="48"/>
      <c r="H10" s="48"/>
      <c r="I10" s="48"/>
      <c r="J10" s="48"/>
    </row>
    <row r="11" spans="1:10" x14ac:dyDescent="0.3">
      <c r="A11" s="63" t="s">
        <v>52420</v>
      </c>
      <c r="B11" s="63" t="s">
        <v>52421</v>
      </c>
      <c r="C11" s="63" t="s">
        <v>52422</v>
      </c>
      <c r="D11" s="63" t="s">
        <v>52423</v>
      </c>
      <c r="E11" s="108">
        <v>46357</v>
      </c>
      <c r="F11" s="108">
        <v>46388</v>
      </c>
      <c r="G11" s="108">
        <v>46419</v>
      </c>
      <c r="H11" s="108">
        <v>46447</v>
      </c>
      <c r="I11" s="108">
        <v>46478</v>
      </c>
      <c r="J11" s="108">
        <v>46508</v>
      </c>
    </row>
    <row r="12" spans="1:10" ht="14.4" customHeight="1" x14ac:dyDescent="0.3">
      <c r="A12" s="139">
        <f>ORÇAMENTO!A11</f>
        <v>1</v>
      </c>
      <c r="B12" s="140" t="str">
        <f>ORÇAMENTO!D11</f>
        <v xml:space="preserve">SERVIÇOS PRELIMINARES </v>
      </c>
      <c r="C12" s="141">
        <f>ORÇAMENTO!J11</f>
        <v>16212.98</v>
      </c>
      <c r="D12" s="48" t="s">
        <v>52424</v>
      </c>
      <c r="E12" s="50">
        <v>1</v>
      </c>
      <c r="F12" s="50"/>
      <c r="G12" s="50"/>
      <c r="H12" s="50"/>
      <c r="I12" s="50"/>
      <c r="J12" s="50"/>
    </row>
    <row r="13" spans="1:10" x14ac:dyDescent="0.3">
      <c r="A13" s="139"/>
      <c r="B13" s="140"/>
      <c r="C13" s="140"/>
      <c r="D13" s="48"/>
      <c r="E13" s="51">
        <f t="shared" ref="E13:J13" si="0">$C12*E12</f>
        <v>16212.98</v>
      </c>
      <c r="F13" s="51">
        <f t="shared" si="0"/>
        <v>0</v>
      </c>
      <c r="G13" s="51">
        <f t="shared" si="0"/>
        <v>0</v>
      </c>
      <c r="H13" s="51">
        <f t="shared" si="0"/>
        <v>0</v>
      </c>
      <c r="I13" s="51">
        <f t="shared" si="0"/>
        <v>0</v>
      </c>
      <c r="J13" s="51">
        <f t="shared" si="0"/>
        <v>0</v>
      </c>
    </row>
    <row r="14" spans="1:10" x14ac:dyDescent="0.3">
      <c r="A14" s="139"/>
      <c r="B14" s="140"/>
      <c r="C14" s="140"/>
      <c r="D14" s="48"/>
      <c r="E14" s="52"/>
      <c r="F14" s="48"/>
      <c r="G14" s="48"/>
      <c r="H14" s="48"/>
      <c r="I14" s="48"/>
      <c r="J14" s="48"/>
    </row>
    <row r="15" spans="1:10" x14ac:dyDescent="0.3">
      <c r="A15" s="139">
        <f>ORÇAMENTO!A15</f>
        <v>2</v>
      </c>
      <c r="B15" s="140" t="str">
        <f>ORÇAMENTO!D15</f>
        <v>FUNDAÇÕES</v>
      </c>
      <c r="C15" s="141">
        <f>ORÇAMENTO!J15</f>
        <v>156210.09</v>
      </c>
      <c r="D15" s="48" t="s">
        <v>52424</v>
      </c>
      <c r="E15" s="50">
        <v>0.5</v>
      </c>
      <c r="F15" s="50">
        <v>0.5</v>
      </c>
      <c r="G15" s="50"/>
      <c r="H15" s="50"/>
      <c r="I15" s="50"/>
      <c r="J15" s="50"/>
    </row>
    <row r="16" spans="1:10" x14ac:dyDescent="0.3">
      <c r="A16" s="139"/>
      <c r="B16" s="140"/>
      <c r="C16" s="140"/>
      <c r="D16" s="48"/>
      <c r="E16" s="51">
        <f t="shared" ref="E16:J16" si="1">$C15*E15</f>
        <v>78105.044999999998</v>
      </c>
      <c r="F16" s="51">
        <f t="shared" si="1"/>
        <v>78105.044999999998</v>
      </c>
      <c r="G16" s="51">
        <f t="shared" si="1"/>
        <v>0</v>
      </c>
      <c r="H16" s="51">
        <f t="shared" si="1"/>
        <v>0</v>
      </c>
      <c r="I16" s="51">
        <f t="shared" si="1"/>
        <v>0</v>
      </c>
      <c r="J16" s="51">
        <f t="shared" si="1"/>
        <v>0</v>
      </c>
    </row>
    <row r="17" spans="1:10" x14ac:dyDescent="0.3">
      <c r="A17" s="139"/>
      <c r="B17" s="140"/>
      <c r="C17" s="140"/>
      <c r="D17" s="48"/>
      <c r="E17" s="52"/>
      <c r="F17" s="48"/>
      <c r="G17" s="48"/>
      <c r="H17" s="48"/>
      <c r="I17" s="48"/>
      <c r="J17" s="48"/>
    </row>
    <row r="18" spans="1:10" x14ac:dyDescent="0.3">
      <c r="A18" s="139">
        <f>ORÇAMENTO!A37</f>
        <v>3</v>
      </c>
      <c r="B18" s="140" t="str">
        <f>ORÇAMENTO!D37</f>
        <v>SUPRAESTRUTURA</v>
      </c>
      <c r="C18" s="141">
        <f>ORÇAMENTO!J37</f>
        <v>167437.84</v>
      </c>
      <c r="D18" s="48" t="s">
        <v>52424</v>
      </c>
      <c r="E18" s="50">
        <v>0</v>
      </c>
      <c r="F18" s="50">
        <v>0.2</v>
      </c>
      <c r="G18" s="50">
        <v>0.2</v>
      </c>
      <c r="H18" s="50">
        <v>0.2</v>
      </c>
      <c r="I18" s="50">
        <v>0.2</v>
      </c>
      <c r="J18" s="50">
        <v>0.2</v>
      </c>
    </row>
    <row r="19" spans="1:10" x14ac:dyDescent="0.3">
      <c r="A19" s="139"/>
      <c r="B19" s="140"/>
      <c r="C19" s="140"/>
      <c r="D19" s="48"/>
      <c r="E19" s="51">
        <f t="shared" ref="E19:J19" si="2">$C18*E18</f>
        <v>0</v>
      </c>
      <c r="F19" s="51">
        <f t="shared" si="2"/>
        <v>33487.567999999999</v>
      </c>
      <c r="G19" s="51">
        <f t="shared" si="2"/>
        <v>33487.567999999999</v>
      </c>
      <c r="H19" s="51">
        <f t="shared" si="2"/>
        <v>33487.567999999999</v>
      </c>
      <c r="I19" s="51">
        <f t="shared" si="2"/>
        <v>33487.567999999999</v>
      </c>
      <c r="J19" s="51">
        <f t="shared" si="2"/>
        <v>33487.567999999999</v>
      </c>
    </row>
    <row r="20" spans="1:10" x14ac:dyDescent="0.3">
      <c r="A20" s="139"/>
      <c r="B20" s="140"/>
      <c r="C20" s="140"/>
      <c r="D20" s="48"/>
      <c r="E20" s="52"/>
      <c r="F20" s="48"/>
      <c r="G20" s="48"/>
      <c r="H20" s="48"/>
      <c r="I20" s="48"/>
      <c r="J20" s="48"/>
    </row>
    <row r="21" spans="1:10" x14ac:dyDescent="0.3">
      <c r="A21" s="139">
        <f>ORÇAMENTO!A54</f>
        <v>4</v>
      </c>
      <c r="B21" s="140" t="str">
        <f>ORÇAMENTO!D54</f>
        <v>ALVENARIA</v>
      </c>
      <c r="C21" s="141">
        <f>ORÇAMENTO!J54</f>
        <v>180426.81</v>
      </c>
      <c r="D21" s="48" t="s">
        <v>52424</v>
      </c>
      <c r="E21" s="50">
        <v>0</v>
      </c>
      <c r="F21" s="50">
        <v>0.2</v>
      </c>
      <c r="G21" s="50">
        <v>0.2</v>
      </c>
      <c r="H21" s="50">
        <v>0.2</v>
      </c>
      <c r="I21" s="50">
        <v>0.2</v>
      </c>
      <c r="J21" s="50">
        <v>0.2</v>
      </c>
    </row>
    <row r="22" spans="1:10" x14ac:dyDescent="0.3">
      <c r="A22" s="139"/>
      <c r="B22" s="140"/>
      <c r="C22" s="140"/>
      <c r="D22" s="48"/>
      <c r="E22" s="51">
        <f t="shared" ref="E22:J22" si="3">$C21*E21</f>
        <v>0</v>
      </c>
      <c r="F22" s="51">
        <f t="shared" si="3"/>
        <v>36085.362000000001</v>
      </c>
      <c r="G22" s="51">
        <f t="shared" si="3"/>
        <v>36085.362000000001</v>
      </c>
      <c r="H22" s="51">
        <f t="shared" si="3"/>
        <v>36085.362000000001</v>
      </c>
      <c r="I22" s="51">
        <f t="shared" si="3"/>
        <v>36085.362000000001</v>
      </c>
      <c r="J22" s="51">
        <f t="shared" si="3"/>
        <v>36085.362000000001</v>
      </c>
    </row>
    <row r="23" spans="1:10" x14ac:dyDescent="0.3">
      <c r="A23" s="139"/>
      <c r="B23" s="140"/>
      <c r="C23" s="140"/>
      <c r="D23" s="48"/>
      <c r="E23" s="52"/>
      <c r="F23" s="48"/>
      <c r="G23" s="48"/>
      <c r="H23" s="48"/>
      <c r="I23" s="48"/>
      <c r="J23" s="48"/>
    </row>
    <row r="24" spans="1:10" x14ac:dyDescent="0.3">
      <c r="A24" s="139">
        <f>ORÇAMENTO!A57</f>
        <v>5</v>
      </c>
      <c r="B24" s="140" t="str">
        <f>ORÇAMENTO!D57</f>
        <v>ADMINISTRAÇÃO DE OBRA</v>
      </c>
      <c r="C24" s="141">
        <f>ORÇAMENTO!J57</f>
        <v>18969.23</v>
      </c>
      <c r="D24" s="48" t="s">
        <v>52424</v>
      </c>
      <c r="E24" s="50">
        <v>0.18</v>
      </c>
      <c r="F24" s="50">
        <v>0.18</v>
      </c>
      <c r="G24" s="50">
        <v>0.18</v>
      </c>
      <c r="H24" s="50">
        <v>0.18</v>
      </c>
      <c r="I24" s="50">
        <v>0.18</v>
      </c>
      <c r="J24" s="50">
        <v>0.1</v>
      </c>
    </row>
    <row r="25" spans="1:10" x14ac:dyDescent="0.3">
      <c r="A25" s="139"/>
      <c r="B25" s="140"/>
      <c r="C25" s="140"/>
      <c r="D25" s="48"/>
      <c r="E25" s="51">
        <f t="shared" ref="E25:J25" si="4">$C24*E24</f>
        <v>3414.4613999999997</v>
      </c>
      <c r="F25" s="51">
        <f t="shared" si="4"/>
        <v>3414.4613999999997</v>
      </c>
      <c r="G25" s="51">
        <f t="shared" si="4"/>
        <v>3414.4613999999997</v>
      </c>
      <c r="H25" s="51">
        <f t="shared" si="4"/>
        <v>3414.4613999999997</v>
      </c>
      <c r="I25" s="51">
        <f t="shared" si="4"/>
        <v>3414.4613999999997</v>
      </c>
      <c r="J25" s="51">
        <f t="shared" si="4"/>
        <v>1896.923</v>
      </c>
    </row>
    <row r="26" spans="1:10" x14ac:dyDescent="0.3">
      <c r="A26" s="139"/>
      <c r="B26" s="140"/>
      <c r="C26" s="140"/>
      <c r="D26" s="48"/>
      <c r="E26" s="52"/>
      <c r="F26" s="48"/>
      <c r="G26" s="48"/>
      <c r="H26" s="48"/>
      <c r="I26" s="48"/>
      <c r="J26" s="48"/>
    </row>
    <row r="27" spans="1:10" x14ac:dyDescent="0.3">
      <c r="A27" s="153"/>
      <c r="B27" s="153" t="s">
        <v>52425</v>
      </c>
      <c r="C27" s="65">
        <f>SUM(,C12,C15,C18,C21,C24,)</f>
        <v>539256.95000000007</v>
      </c>
      <c r="D27" s="64"/>
      <c r="E27" s="64"/>
      <c r="F27" s="64"/>
      <c r="G27" s="64"/>
      <c r="H27" s="64"/>
      <c r="I27" s="64"/>
      <c r="J27" s="64"/>
    </row>
    <row r="28" spans="1:10" ht="27.6" x14ac:dyDescent="0.3">
      <c r="A28" s="154"/>
      <c r="B28" s="154"/>
      <c r="C28" s="142" t="s">
        <v>52436</v>
      </c>
      <c r="D28" s="53" t="s">
        <v>52426</v>
      </c>
      <c r="E28" s="54">
        <f t="shared" ref="E28:J28" si="5">IFERROR(E29/$C$27,0)</f>
        <v>0.1812354692878784</v>
      </c>
      <c r="F28" s="54">
        <f t="shared" si="5"/>
        <v>0.28018634975404577</v>
      </c>
      <c r="G28" s="54">
        <f t="shared" si="5"/>
        <v>0.13534807738685609</v>
      </c>
      <c r="H28" s="54">
        <f t="shared" si="5"/>
        <v>0.13534807738685609</v>
      </c>
      <c r="I28" s="54">
        <f t="shared" si="5"/>
        <v>0.13534807738685609</v>
      </c>
      <c r="J28" s="54">
        <f t="shared" si="5"/>
        <v>0.13253394879750735</v>
      </c>
    </row>
    <row r="29" spans="1:10" ht="27.6" x14ac:dyDescent="0.3">
      <c r="A29" s="154"/>
      <c r="B29" s="154"/>
      <c r="C29" s="143"/>
      <c r="D29" s="55" t="s">
        <v>52427</v>
      </c>
      <c r="E29" s="56">
        <f>SUM(E13,E16,E19,E22,E25,)</f>
        <v>97732.486399999994</v>
      </c>
      <c r="F29" s="56">
        <f t="shared" ref="F29:J29" si="6">SUM(F13,F16,F19,F22,F25,)</f>
        <v>151092.43640000001</v>
      </c>
      <c r="G29" s="56">
        <f t="shared" si="6"/>
        <v>72987.391399999993</v>
      </c>
      <c r="H29" s="56">
        <f t="shared" si="6"/>
        <v>72987.391399999993</v>
      </c>
      <c r="I29" s="56">
        <f t="shared" si="6"/>
        <v>72987.391399999993</v>
      </c>
      <c r="J29" s="56">
        <f t="shared" si="6"/>
        <v>71469.852999999988</v>
      </c>
    </row>
    <row r="30" spans="1:10" ht="27.6" x14ac:dyDescent="0.3">
      <c r="A30" s="154"/>
      <c r="B30" s="154"/>
      <c r="C30" s="143"/>
      <c r="D30" s="53" t="s">
        <v>52430</v>
      </c>
      <c r="E30" s="57">
        <f>E28*B9</f>
        <v>45304.88014164527</v>
      </c>
      <c r="F30" s="57">
        <f>F28*B9</f>
        <v>70040.42333881685</v>
      </c>
      <c r="G30" s="57">
        <f>G28*B9</f>
        <v>33834.041689011508</v>
      </c>
      <c r="H30" s="57">
        <f>H28*B9</f>
        <v>33834.041689011508</v>
      </c>
      <c r="I30" s="57">
        <f>I28*B9</f>
        <v>33834.041689011508</v>
      </c>
      <c r="J30" s="57">
        <f>J28*B9</f>
        <v>33130.571452503289</v>
      </c>
    </row>
    <row r="31" spans="1:10" ht="27.6" x14ac:dyDescent="0.3">
      <c r="A31" s="154"/>
      <c r="B31" s="154"/>
      <c r="C31" s="144"/>
      <c r="D31" s="48" t="s">
        <v>52431</v>
      </c>
      <c r="E31" s="51">
        <f>E28*B10</f>
        <v>52427.606258354725</v>
      </c>
      <c r="F31" s="51">
        <f>F28*B10</f>
        <v>81052.013061183141</v>
      </c>
      <c r="G31" s="51">
        <f>G28*B10</f>
        <v>39153.349710988485</v>
      </c>
      <c r="H31" s="51">
        <f>H28*B10</f>
        <v>39153.349710988485</v>
      </c>
      <c r="I31" s="51">
        <f>I28*B10</f>
        <v>39153.349710988485</v>
      </c>
      <c r="J31" s="51">
        <f>J28*B10</f>
        <v>38339.281547496699</v>
      </c>
    </row>
    <row r="32" spans="1:10" x14ac:dyDescent="0.3">
      <c r="A32" s="154"/>
      <c r="B32" s="154"/>
      <c r="C32" s="142" t="s">
        <v>52437</v>
      </c>
      <c r="D32" s="48"/>
      <c r="E32" s="51"/>
      <c r="F32" s="51"/>
      <c r="G32" s="51"/>
      <c r="H32" s="51"/>
      <c r="I32" s="51"/>
      <c r="J32" s="51"/>
    </row>
    <row r="33" spans="1:10" ht="27.6" x14ac:dyDescent="0.3">
      <c r="A33" s="154"/>
      <c r="B33" s="154"/>
      <c r="C33" s="143"/>
      <c r="D33" s="53" t="s">
        <v>52428</v>
      </c>
      <c r="E33" s="54">
        <f>SUM($E28:E28)</f>
        <v>0.1812354692878784</v>
      </c>
      <c r="F33" s="54">
        <f>SUM($E28:F28)</f>
        <v>0.46142181904192414</v>
      </c>
      <c r="G33" s="54">
        <f>SUM($E28:G28)</f>
        <v>0.5967698964287802</v>
      </c>
      <c r="H33" s="54">
        <f>SUM($E28:H28)</f>
        <v>0.73211797381563626</v>
      </c>
      <c r="I33" s="54">
        <f>SUM($E28:I28)</f>
        <v>0.86746605120249232</v>
      </c>
      <c r="J33" s="54">
        <f>SUM($E28:J28)</f>
        <v>0.99999999999999967</v>
      </c>
    </row>
    <row r="34" spans="1:10" ht="27.6" x14ac:dyDescent="0.3">
      <c r="A34" s="154"/>
      <c r="B34" s="154"/>
      <c r="C34" s="143"/>
      <c r="D34" s="55" t="s">
        <v>52429</v>
      </c>
      <c r="E34" s="56">
        <f>SUM($E29:E29)</f>
        <v>97732.486399999994</v>
      </c>
      <c r="F34" s="56">
        <f>SUM($E29:F29)</f>
        <v>248824.9228</v>
      </c>
      <c r="G34" s="56">
        <f>SUM($E29:G29)</f>
        <v>321812.31420000002</v>
      </c>
      <c r="H34" s="56">
        <f>SUM($E29:H29)</f>
        <v>394799.70559999999</v>
      </c>
      <c r="I34" s="56">
        <f>SUM($E29:I29)</f>
        <v>467787.09699999995</v>
      </c>
      <c r="J34" s="56">
        <f>SUM($E29:J29)</f>
        <v>539256.94999999995</v>
      </c>
    </row>
    <row r="35" spans="1:10" ht="27.6" x14ac:dyDescent="0.3">
      <c r="A35" s="154"/>
      <c r="B35" s="154"/>
      <c r="C35" s="143"/>
      <c r="D35" s="53" t="s">
        <v>52432</v>
      </c>
      <c r="E35" s="57">
        <f>SUM($E30:E30)</f>
        <v>45304.88014164527</v>
      </c>
      <c r="F35" s="57">
        <f>SUM($E30:F30)</f>
        <v>115345.30348046211</v>
      </c>
      <c r="G35" s="57">
        <f>SUM($E30:G30)</f>
        <v>149179.34516947361</v>
      </c>
      <c r="H35" s="57">
        <f>SUM($E30:H30)</f>
        <v>183013.38685848512</v>
      </c>
      <c r="I35" s="57">
        <f>SUM($E30:I30)</f>
        <v>216847.42854749662</v>
      </c>
      <c r="J35" s="57">
        <f>SUM($E30:J30)</f>
        <v>249977.99999999991</v>
      </c>
    </row>
    <row r="36" spans="1:10" ht="27.6" x14ac:dyDescent="0.3">
      <c r="A36" s="154"/>
      <c r="B36" s="154"/>
      <c r="C36" s="156"/>
      <c r="D36" s="154" t="s">
        <v>52435</v>
      </c>
      <c r="E36" s="157">
        <f>SUM($E31:E31)</f>
        <v>52427.606258354725</v>
      </c>
      <c r="F36" s="157">
        <f>SUM($E31:F31)</f>
        <v>133479.61931953786</v>
      </c>
      <c r="G36" s="157">
        <f>SUM($E31:G31)</f>
        <v>172632.96903052635</v>
      </c>
      <c r="H36" s="157">
        <f>SUM($E31:H31)</f>
        <v>211786.31874151484</v>
      </c>
      <c r="I36" s="157">
        <f>SUM($E31:I31)</f>
        <v>250939.66845250333</v>
      </c>
      <c r="J36" s="157">
        <f>SUM($E31:J31)</f>
        <v>289278.95</v>
      </c>
    </row>
    <row r="37" spans="1:10" x14ac:dyDescent="0.3">
      <c r="A37" s="155"/>
      <c r="B37" s="155"/>
      <c r="C37" s="155"/>
      <c r="D37" s="155"/>
      <c r="E37" s="155"/>
      <c r="F37" s="155"/>
      <c r="G37" s="155"/>
      <c r="H37" s="155"/>
      <c r="I37" s="155"/>
      <c r="J37" s="155"/>
    </row>
    <row r="38" spans="1:10" x14ac:dyDescent="0.3">
      <c r="A38" s="155"/>
      <c r="B38" s="155"/>
      <c r="C38" s="155"/>
      <c r="D38" s="155"/>
      <c r="E38" s="155"/>
      <c r="F38" s="155"/>
      <c r="G38" s="155"/>
      <c r="H38" s="155"/>
      <c r="I38" s="155"/>
      <c r="J38" s="155"/>
    </row>
    <row r="39" spans="1:10" ht="14.4" customHeight="1" x14ac:dyDescent="0.3">
      <c r="A39" s="47"/>
      <c r="B39" s="155"/>
      <c r="C39" s="155"/>
      <c r="D39" s="155"/>
      <c r="E39" s="155"/>
      <c r="F39" s="155"/>
      <c r="G39" s="155"/>
      <c r="H39" s="158" t="s">
        <v>52536</v>
      </c>
      <c r="I39" s="158"/>
      <c r="J39" s="158"/>
    </row>
    <row r="40" spans="1:10" x14ac:dyDescent="0.3">
      <c r="A40" s="47"/>
      <c r="B40" s="159"/>
      <c r="C40" s="159"/>
      <c r="D40" s="159"/>
      <c r="E40" s="159"/>
      <c r="F40" s="159"/>
      <c r="G40" s="159"/>
      <c r="H40" s="159"/>
      <c r="I40" s="159"/>
      <c r="J40" s="155"/>
    </row>
    <row r="41" spans="1:10" x14ac:dyDescent="0.3">
      <c r="A41" s="47"/>
      <c r="B41" s="160"/>
      <c r="C41" s="160"/>
      <c r="D41" s="160"/>
      <c r="E41" s="160"/>
      <c r="F41" s="160"/>
      <c r="G41" s="160"/>
      <c r="H41" s="160"/>
      <c r="I41" s="160"/>
      <c r="J41" s="155"/>
    </row>
    <row r="42" spans="1:10" x14ac:dyDescent="0.3">
      <c r="A42" s="47"/>
      <c r="B42" s="159"/>
      <c r="C42" s="159"/>
      <c r="D42" s="159"/>
      <c r="E42" s="159"/>
      <c r="F42" s="159"/>
      <c r="G42" s="159"/>
      <c r="H42" s="159"/>
      <c r="I42" s="159"/>
      <c r="J42" s="155"/>
    </row>
    <row r="43" spans="1:10" x14ac:dyDescent="0.3">
      <c r="B43" s="161" t="s">
        <v>52459</v>
      </c>
      <c r="C43" s="161"/>
      <c r="D43" s="161"/>
      <c r="E43" s="161"/>
      <c r="F43" s="161"/>
      <c r="G43" s="161"/>
      <c r="H43" s="161"/>
      <c r="I43" s="161"/>
      <c r="J43" s="162"/>
    </row>
    <row r="44" spans="1:10" x14ac:dyDescent="0.3">
      <c r="B44" s="163" t="s">
        <v>52460</v>
      </c>
      <c r="C44" s="163"/>
      <c r="D44" s="163"/>
      <c r="E44" s="163"/>
      <c r="F44" s="163"/>
      <c r="G44" s="163"/>
      <c r="H44" s="163"/>
      <c r="I44" s="163"/>
      <c r="J44" s="162"/>
    </row>
    <row r="45" spans="1:10" x14ac:dyDescent="0.3">
      <c r="B45" s="164" t="s">
        <v>52461</v>
      </c>
      <c r="C45" s="164"/>
      <c r="D45" s="164"/>
      <c r="E45" s="164"/>
      <c r="F45" s="164"/>
      <c r="G45" s="164"/>
      <c r="H45" s="164"/>
      <c r="I45" s="164"/>
      <c r="J45" s="162"/>
    </row>
    <row r="46" spans="1:10" x14ac:dyDescent="0.3">
      <c r="B46" s="163" t="s">
        <v>52462</v>
      </c>
      <c r="C46" s="163"/>
      <c r="D46" s="163"/>
      <c r="E46" s="163"/>
      <c r="F46" s="163"/>
      <c r="G46" s="163"/>
      <c r="H46" s="163"/>
      <c r="I46" s="163"/>
      <c r="J46" s="162"/>
    </row>
    <row r="47" spans="1:10" x14ac:dyDescent="0.3">
      <c r="B47" s="162"/>
      <c r="C47" s="162"/>
      <c r="D47" s="162"/>
      <c r="E47" s="162"/>
      <c r="F47" s="162"/>
      <c r="G47" s="162"/>
      <c r="H47" s="162"/>
      <c r="I47" s="162"/>
      <c r="J47" s="162"/>
    </row>
    <row r="48" spans="1:10" x14ac:dyDescent="0.3">
      <c r="B48" s="162"/>
      <c r="C48" s="162"/>
      <c r="D48" s="162"/>
      <c r="E48" s="162"/>
      <c r="F48" s="162"/>
      <c r="G48" s="162"/>
      <c r="H48" s="162"/>
      <c r="I48" s="162"/>
      <c r="J48" s="162"/>
    </row>
    <row r="49" spans="2:10" x14ac:dyDescent="0.3">
      <c r="B49" s="162"/>
      <c r="C49" s="162"/>
      <c r="D49" s="162"/>
      <c r="E49" s="162"/>
      <c r="F49" s="162"/>
      <c r="G49" s="162"/>
      <c r="H49" s="162"/>
      <c r="I49" s="162"/>
      <c r="J49" s="162"/>
    </row>
  </sheetData>
  <mergeCells count="36">
    <mergeCell ref="B43:I43"/>
    <mergeCell ref="B44:I44"/>
    <mergeCell ref="B45:I45"/>
    <mergeCell ref="B46:I46"/>
    <mergeCell ref="A4:D4"/>
    <mergeCell ref="E4:F4"/>
    <mergeCell ref="G4:H4"/>
    <mergeCell ref="A5:D5"/>
    <mergeCell ref="E5:F5"/>
    <mergeCell ref="G5:H5"/>
    <mergeCell ref="A8:J8"/>
    <mergeCell ref="H39:J39"/>
    <mergeCell ref="A12:A14"/>
    <mergeCell ref="B12:B14"/>
    <mergeCell ref="C12:C14"/>
    <mergeCell ref="A15:A17"/>
    <mergeCell ref="A1:J1"/>
    <mergeCell ref="A2:D2"/>
    <mergeCell ref="E2:J2"/>
    <mergeCell ref="A3:D3"/>
    <mergeCell ref="E3:J3"/>
    <mergeCell ref="B15:B17"/>
    <mergeCell ref="C15:C17"/>
    <mergeCell ref="A18:A20"/>
    <mergeCell ref="B18:B20"/>
    <mergeCell ref="C18:C20"/>
    <mergeCell ref="B42:I42"/>
    <mergeCell ref="A24:A26"/>
    <mergeCell ref="B24:B26"/>
    <mergeCell ref="C24:C26"/>
    <mergeCell ref="A21:A23"/>
    <mergeCell ref="B21:B23"/>
    <mergeCell ref="C21:C23"/>
    <mergeCell ref="B40:I40"/>
    <mergeCell ref="C28:C31"/>
    <mergeCell ref="C32:C36"/>
  </mergeCells>
  <dataValidations count="1">
    <dataValidation type="decimal" showErrorMessage="1" error="Informe um percentual entre 0% e 100%." sqref="E12:J12 E15:J15 E18:J18 E21:J21 E24:J24" xr:uid="{E5733EAC-F872-455B-AF39-B75E7BA79DF9}">
      <formula1>0</formula1>
      <formula2>1</formula2>
    </dataValidation>
  </dataValidations>
  <pageMargins left="0.7" right="0.7" top="0.75" bottom="0.75" header="0.3" footer="0.3"/>
  <pageSetup paperSize="9" scale="56"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217346"/>
    <pageSetUpPr fitToPage="1"/>
  </sheetPr>
  <dimension ref="A1:K79"/>
  <sheetViews>
    <sheetView showGridLines="0" workbookViewId="0">
      <pane ySplit="13" topLeftCell="A71" activePane="bottomLeft" state="frozen"/>
      <selection pane="bottomLeft" activeCell="C70" sqref="C70:H70"/>
    </sheetView>
  </sheetViews>
  <sheetFormatPr defaultRowHeight="14.4" x14ac:dyDescent="0.3"/>
  <cols>
    <col min="1" max="1" width="12" customWidth="1"/>
    <col min="2" max="2" width="47" customWidth="1"/>
    <col min="3" max="3" width="14.5546875" customWidth="1"/>
    <col min="4" max="4" width="10" customWidth="1"/>
    <col min="5" max="5" width="19" customWidth="1"/>
    <col min="6" max="6" width="13" customWidth="1"/>
    <col min="7" max="7" width="14" customWidth="1"/>
    <col min="8" max="8" width="16" customWidth="1"/>
    <col min="9" max="9" width="52" customWidth="1"/>
  </cols>
  <sheetData>
    <row r="1" spans="1:9" ht="63" customHeight="1" x14ac:dyDescent="0.3">
      <c r="A1" s="152" t="s">
        <v>52464</v>
      </c>
      <c r="B1" s="152"/>
      <c r="C1" s="152"/>
      <c r="D1" s="152"/>
      <c r="E1" s="152"/>
      <c r="F1" s="152"/>
      <c r="G1" s="152"/>
      <c r="H1" s="152"/>
      <c r="I1" s="152"/>
    </row>
    <row r="2" spans="1:9" x14ac:dyDescent="0.3">
      <c r="A2" s="115" t="s">
        <v>52447</v>
      </c>
      <c r="B2" s="115"/>
      <c r="C2" s="115"/>
      <c r="D2" s="115"/>
      <c r="E2" s="119" t="s">
        <v>52450</v>
      </c>
      <c r="F2" s="119"/>
      <c r="G2" s="119"/>
      <c r="H2" s="119"/>
      <c r="I2" s="119"/>
    </row>
    <row r="3" spans="1:9" ht="15" thickBot="1" x14ac:dyDescent="0.35">
      <c r="A3" s="116" t="s">
        <v>52448</v>
      </c>
      <c r="B3" s="117"/>
      <c r="C3" s="117"/>
      <c r="D3" s="117"/>
      <c r="E3" s="120" t="s">
        <v>52451</v>
      </c>
      <c r="F3" s="120"/>
      <c r="G3" s="120"/>
      <c r="H3" s="120"/>
      <c r="I3" s="120"/>
    </row>
    <row r="4" spans="1:9" x14ac:dyDescent="0.3">
      <c r="A4" s="115" t="s">
        <v>52449</v>
      </c>
      <c r="B4" s="115"/>
      <c r="C4" s="115"/>
      <c r="D4" s="115"/>
      <c r="E4" s="119" t="s">
        <v>52452</v>
      </c>
      <c r="F4" s="119"/>
      <c r="G4" s="119" t="s">
        <v>52453</v>
      </c>
      <c r="H4" s="119"/>
      <c r="I4" s="69" t="s">
        <v>52455</v>
      </c>
    </row>
    <row r="5" spans="1:9" x14ac:dyDescent="0.3">
      <c r="A5" s="118" t="s">
        <v>52416</v>
      </c>
      <c r="B5" s="118"/>
      <c r="C5" s="118"/>
      <c r="D5" s="118"/>
      <c r="E5" s="121" t="s">
        <v>52355</v>
      </c>
      <c r="F5" s="121"/>
      <c r="G5" s="121" t="s">
        <v>52454</v>
      </c>
      <c r="H5" s="121"/>
      <c r="I5" s="67" t="s">
        <v>52456</v>
      </c>
    </row>
    <row r="6" spans="1:9" x14ac:dyDescent="0.3">
      <c r="A6" s="103"/>
      <c r="B6" s="103"/>
      <c r="C6" s="103"/>
      <c r="D6" s="103"/>
      <c r="E6" s="104"/>
      <c r="F6" s="104"/>
      <c r="G6" s="104"/>
      <c r="H6" s="104"/>
      <c r="I6" s="105" t="s">
        <v>52457</v>
      </c>
    </row>
    <row r="7" spans="1:9" ht="15" thickBot="1" x14ac:dyDescent="0.35">
      <c r="A7" s="106"/>
      <c r="B7" s="106"/>
      <c r="C7" s="106"/>
      <c r="D7" s="106"/>
      <c r="E7" s="106"/>
      <c r="F7" s="106"/>
      <c r="G7" s="106"/>
      <c r="H7" s="106"/>
      <c r="I7" s="106"/>
    </row>
    <row r="8" spans="1:9" x14ac:dyDescent="0.3">
      <c r="A8" s="146" t="s">
        <v>52465</v>
      </c>
      <c r="B8" s="146"/>
      <c r="C8" s="93">
        <f>ORÇAMENTO!J10</f>
        <v>539256.95000000007</v>
      </c>
      <c r="D8" s="92"/>
      <c r="E8" s="146" t="s">
        <v>52466</v>
      </c>
      <c r="F8" s="146"/>
      <c r="G8" s="146"/>
      <c r="H8" s="93">
        <f>SUM(ORÇAMENTO!J12,ORÇAMENTO!J13,ORÇAMENTO!J14,ORÇAMENTO!J17,ORÇAMENTO!J18,ORÇAMENTO!J19,ORÇAMENTO!J20,ORÇAMENTO!J21,ORÇAMENTO!J22,ORÇAMENTO!J23,ORÇAMENTO!J24,ORÇAMENTO!J26,ORÇAMENTO!J27,ORÇAMENTO!J28,ORÇAMENTO!J29,ORÇAMENTO!J30,ORÇAMENTO!J31,ORÇAMENTO!J32,ORÇAMENTO!J33,ORÇAMENTO!J34,ORÇAMENTO!J36,ORÇAMENTO!J39,ORÇAMENTO!J40,ORÇAMENTO!J41,ORÇAMENTO!J42,ORÇAMENTO!J43,ORÇAMENTO!J44,ORÇAMENTO!J46,ORÇAMENTO!J47,ORÇAMENTO!J48,ORÇAMENTO!J49,ORÇAMENTO!J50,ORÇAMENTO!J51,ORÇAMENTO!J52,ORÇAMENTO!J53,ORÇAMENTO!J55,ORÇAMENTO!J56,ORÇAMENTO!J58,ORÇAMENTO!J59)</f>
        <v>539256.95000000007</v>
      </c>
      <c r="I8" s="92"/>
    </row>
    <row r="9" spans="1:9" x14ac:dyDescent="0.3">
      <c r="A9" s="146" t="s">
        <v>52467</v>
      </c>
      <c r="B9" s="146"/>
      <c r="C9" s="93">
        <f>H8*0.04</f>
        <v>21570.278000000002</v>
      </c>
      <c r="D9" s="92"/>
      <c r="E9" s="146"/>
      <c r="F9" s="146"/>
      <c r="G9" s="146"/>
      <c r="H9" s="93"/>
      <c r="I9" s="92"/>
    </row>
    <row r="10" spans="1:9" x14ac:dyDescent="0.3">
      <c r="A10" s="92"/>
      <c r="B10" s="92"/>
      <c r="C10" s="92"/>
      <c r="D10" s="92"/>
      <c r="E10" s="92"/>
      <c r="F10" s="92"/>
      <c r="G10" s="92"/>
      <c r="H10" s="92"/>
      <c r="I10" s="92"/>
    </row>
    <row r="11" spans="1:9" x14ac:dyDescent="0.3">
      <c r="A11" s="92"/>
      <c r="B11" s="92"/>
      <c r="C11" s="92"/>
      <c r="D11" s="92"/>
      <c r="E11" s="92"/>
      <c r="F11" s="92"/>
      <c r="G11" s="92"/>
      <c r="H11" s="92"/>
      <c r="I11" s="92"/>
    </row>
    <row r="12" spans="1:9" x14ac:dyDescent="0.3">
      <c r="A12" s="149" t="s">
        <v>52468</v>
      </c>
      <c r="B12" s="149"/>
      <c r="C12" s="149"/>
      <c r="D12" s="149"/>
      <c r="E12" s="149"/>
      <c r="F12" s="149"/>
      <c r="G12" s="149"/>
      <c r="H12" s="149"/>
      <c r="I12" s="149"/>
    </row>
    <row r="13" spans="1:9" ht="36" customHeight="1" x14ac:dyDescent="0.3">
      <c r="A13" s="95" t="s">
        <v>52420</v>
      </c>
      <c r="B13" s="95" t="s">
        <v>52469</v>
      </c>
      <c r="C13" s="95" t="s">
        <v>52470</v>
      </c>
      <c r="D13" s="95" t="s">
        <v>52471</v>
      </c>
      <c r="E13" s="95" t="s">
        <v>52472</v>
      </c>
      <c r="F13" s="95" t="s">
        <v>52473</v>
      </c>
      <c r="G13" s="95" t="s">
        <v>52474</v>
      </c>
      <c r="H13" s="95" t="s">
        <v>52475</v>
      </c>
      <c r="I13" s="95" t="s">
        <v>52476</v>
      </c>
    </row>
    <row r="14" spans="1:9" ht="48" customHeight="1" x14ac:dyDescent="0.3">
      <c r="A14" s="92" t="s">
        <v>52415</v>
      </c>
      <c r="B14" s="94" t="s">
        <v>52477</v>
      </c>
      <c r="C14" s="99">
        <f>ORÇAMENTO!F55</f>
        <v>1400</v>
      </c>
      <c r="D14" s="100" t="str">
        <f>ORÇAMENTO!E55</f>
        <v>M2</v>
      </c>
      <c r="E14" s="99">
        <f>ORÇAMENTO!J55</f>
        <v>169428</v>
      </c>
      <c r="F14" s="101">
        <f>E14/$H$8</f>
        <v>0.31418788390209895</v>
      </c>
      <c r="G14" s="102">
        <v>0.5</v>
      </c>
      <c r="H14" s="99">
        <f>ROUNDDOWN(C14*G14,2)</f>
        <v>700</v>
      </c>
      <c r="I14" s="94" t="s">
        <v>52478</v>
      </c>
    </row>
    <row r="15" spans="1:9" ht="48" customHeight="1" x14ac:dyDescent="0.3">
      <c r="A15" s="92" t="s">
        <v>52377</v>
      </c>
      <c r="B15" s="94" t="s">
        <v>52479</v>
      </c>
      <c r="C15" s="99">
        <f>ORÇAMENTO!F18</f>
        <v>312</v>
      </c>
      <c r="D15" s="100" t="str">
        <f>ORÇAMENTO!E18</f>
        <v>m</v>
      </c>
      <c r="E15" s="99">
        <f>ORÇAMENTO!J18</f>
        <v>38113.919999999998</v>
      </c>
      <c r="F15" s="101">
        <f>E15/$H$8</f>
        <v>7.0678588379806687E-2</v>
      </c>
      <c r="G15" s="102">
        <v>0.5</v>
      </c>
      <c r="H15" s="99">
        <f>ROUNDDOWN(C15*G15,2)</f>
        <v>156</v>
      </c>
      <c r="I15" s="94" t="s">
        <v>52480</v>
      </c>
    </row>
    <row r="16" spans="1:9" ht="48" customHeight="1" x14ac:dyDescent="0.3">
      <c r="A16" s="92" t="s">
        <v>52413</v>
      </c>
      <c r="B16" s="94" t="s">
        <v>52481</v>
      </c>
      <c r="C16" s="99">
        <f>ORÇAMENTO!F52</f>
        <v>40.46</v>
      </c>
      <c r="D16" s="100" t="str">
        <f>ORÇAMENTO!E52</f>
        <v>m3</v>
      </c>
      <c r="E16" s="99">
        <f>ORÇAMENTO!J52+ORÇAMENTO!J53</f>
        <v>33988.020000000004</v>
      </c>
      <c r="F16" s="101">
        <f>E16/$H$8</f>
        <v>6.3027504791546965E-2</v>
      </c>
      <c r="G16" s="102">
        <v>0.5</v>
      </c>
      <c r="H16" s="99">
        <f>ROUNDDOWN(C16*G16,2)</f>
        <v>20.23</v>
      </c>
      <c r="I16" s="94" t="s">
        <v>52482</v>
      </c>
    </row>
    <row r="17" spans="1:11" x14ac:dyDescent="0.3">
      <c r="A17" s="92"/>
      <c r="B17" s="92"/>
      <c r="C17" s="96"/>
      <c r="D17" s="92"/>
      <c r="E17" s="96"/>
      <c r="F17" s="92"/>
      <c r="G17" s="92"/>
      <c r="H17" s="92"/>
      <c r="I17" s="92"/>
    </row>
    <row r="18" spans="1:11" x14ac:dyDescent="0.3">
      <c r="A18" s="146" t="s">
        <v>52483</v>
      </c>
      <c r="B18" s="146"/>
      <c r="C18" s="150"/>
      <c r="D18" s="146"/>
      <c r="E18" s="150"/>
      <c r="F18" s="146"/>
      <c r="G18" s="146"/>
      <c r="H18" s="146"/>
      <c r="I18" s="146"/>
    </row>
    <row r="19" spans="1:11" x14ac:dyDescent="0.3">
      <c r="A19" s="146" t="s">
        <v>52484</v>
      </c>
      <c r="B19" s="146"/>
      <c r="C19" s="150"/>
      <c r="D19" s="146"/>
      <c r="E19" s="150"/>
      <c r="F19" s="146"/>
      <c r="G19" s="146"/>
      <c r="H19" s="146"/>
      <c r="I19" s="146"/>
    </row>
    <row r="20" spans="1:11" x14ac:dyDescent="0.3">
      <c r="A20" s="146" t="s">
        <v>52485</v>
      </c>
      <c r="B20" s="146"/>
      <c r="C20" s="150"/>
      <c r="D20" s="146"/>
      <c r="E20" s="150"/>
      <c r="F20" s="146"/>
      <c r="G20" s="146"/>
      <c r="H20" s="146"/>
      <c r="I20" s="146"/>
    </row>
    <row r="21" spans="1:11" x14ac:dyDescent="0.3">
      <c r="A21" s="146" t="s">
        <v>52486</v>
      </c>
      <c r="B21" s="146"/>
      <c r="C21" s="150"/>
      <c r="D21" s="146"/>
      <c r="E21" s="150"/>
      <c r="F21" s="146"/>
      <c r="G21" s="146"/>
      <c r="H21" s="146"/>
      <c r="I21" s="146"/>
    </row>
    <row r="22" spans="1:11" x14ac:dyDescent="0.3">
      <c r="A22" s="92"/>
      <c r="B22" s="92"/>
      <c r="C22" s="96"/>
      <c r="D22" s="92"/>
      <c r="E22" s="96"/>
      <c r="F22" s="92"/>
      <c r="G22" s="92"/>
      <c r="H22" s="92"/>
      <c r="I22" s="92"/>
    </row>
    <row r="23" spans="1:11" x14ac:dyDescent="0.3">
      <c r="A23" s="92"/>
      <c r="B23" s="92"/>
      <c r="C23" s="96"/>
      <c r="D23" s="92"/>
      <c r="E23" s="96"/>
      <c r="F23" s="92"/>
      <c r="G23" s="92"/>
      <c r="H23" s="92"/>
      <c r="I23" s="91" t="s">
        <v>52536</v>
      </c>
      <c r="J23" s="107"/>
      <c r="K23" s="107"/>
    </row>
    <row r="24" spans="1:11" x14ac:dyDescent="0.3">
      <c r="A24" s="92"/>
      <c r="B24" s="92"/>
      <c r="C24" s="96"/>
      <c r="D24" s="92"/>
      <c r="E24" s="96"/>
      <c r="F24" s="92"/>
      <c r="G24" s="92"/>
      <c r="H24" s="92"/>
      <c r="I24" s="92"/>
    </row>
    <row r="25" spans="1:11" x14ac:dyDescent="0.3">
      <c r="A25" s="92"/>
      <c r="B25" s="92"/>
      <c r="C25" s="96"/>
      <c r="D25" s="92"/>
      <c r="E25" s="96"/>
      <c r="F25" s="92"/>
      <c r="G25" s="92"/>
      <c r="H25" s="92"/>
      <c r="I25" s="92"/>
    </row>
    <row r="26" spans="1:11" x14ac:dyDescent="0.3">
      <c r="A26" s="92"/>
      <c r="B26" s="92"/>
      <c r="C26" s="96"/>
      <c r="D26" s="92"/>
      <c r="E26" s="96"/>
      <c r="F26" s="92"/>
      <c r="G26" s="92"/>
      <c r="H26" s="92"/>
      <c r="I26" s="92"/>
    </row>
    <row r="27" spans="1:11" hidden="1" x14ac:dyDescent="0.3">
      <c r="A27" s="147" t="s">
        <v>52487</v>
      </c>
      <c r="B27" s="147"/>
      <c r="C27" s="148"/>
      <c r="D27" s="147"/>
      <c r="E27" s="148"/>
      <c r="F27" s="147"/>
      <c r="G27" s="147"/>
      <c r="H27" s="147"/>
      <c r="I27" s="147"/>
    </row>
    <row r="28" spans="1:11" ht="36" hidden="1" customHeight="1" x14ac:dyDescent="0.3">
      <c r="A28" s="95" t="s">
        <v>52420</v>
      </c>
      <c r="B28" s="95" t="s">
        <v>52488</v>
      </c>
      <c r="C28" s="97" t="s">
        <v>52470</v>
      </c>
      <c r="D28" s="95" t="s">
        <v>52471</v>
      </c>
      <c r="E28" s="97" t="s">
        <v>52472</v>
      </c>
      <c r="F28" s="95" t="s">
        <v>52473</v>
      </c>
      <c r="G28" s="95" t="s">
        <v>52489</v>
      </c>
      <c r="H28" s="95" t="s">
        <v>52490</v>
      </c>
      <c r="I28" s="95" t="s">
        <v>52491</v>
      </c>
    </row>
    <row r="29" spans="1:11" ht="52.05" hidden="1" customHeight="1" x14ac:dyDescent="0.3">
      <c r="A29" s="92" t="str">
        <f>ORÇAMENTO!A12</f>
        <v>1.1</v>
      </c>
      <c r="B29" s="94" t="str">
        <f>ORÇAMENTO!D12</f>
        <v>PLACA DE OBRA PLOTADA EM CHAPA METÁLICA 26 , AFIXADA EM CAVALETES DE MADEIRA DE LEI (VIGOTAS 6X12CM) - PADRÃO GOINFRA</v>
      </c>
      <c r="C29" s="96">
        <f>ORÇAMENTO!F12</f>
        <v>4.5</v>
      </c>
      <c r="D29" s="92" t="str">
        <f>ORÇAMENTO!E12</f>
        <v>m2</v>
      </c>
      <c r="E29" s="96">
        <f>ORÇAMENTO!J12</f>
        <v>2277.81</v>
      </c>
      <c r="F29" s="98">
        <f t="shared" ref="F29:F67" si="0">E29/$H$8</f>
        <v>4.2239789399098138E-3</v>
      </c>
      <c r="G29" s="92" t="str">
        <f t="shared" ref="G29:G67" si="1">IF(F29&gt;=0.04,"≥ 4%","&lt; 4%")</f>
        <v>&lt; 4%</v>
      </c>
      <c r="H29" s="92" t="s">
        <v>52492</v>
      </c>
      <c r="I29" s="94" t="s">
        <v>52493</v>
      </c>
    </row>
    <row r="30" spans="1:11" ht="52.05" hidden="1" customHeight="1" x14ac:dyDescent="0.3">
      <c r="A30" s="92" t="str">
        <f>ORÇAMENTO!A13</f>
        <v>1.2</v>
      </c>
      <c r="B30" s="94" t="str">
        <f>ORÇAMENTO!D13</f>
        <v>LOCAÇÃO DE CONTAINER SEM REVESTIMENTO INTERNO PARA ALMOXARIFADO / DEPÓSITO 6,00 X 2,40 M, INCLUSIVE MOBILIÁRIO (EXCLUSO MOBILIZAÇÃO / DESMOBILIZAÇÃO)</v>
      </c>
      <c r="C30" s="96">
        <f>ORÇAMENTO!F13</f>
        <v>6</v>
      </c>
      <c r="D30" s="92" t="str">
        <f>ORÇAMENTO!E13</f>
        <v>MÊS</v>
      </c>
      <c r="E30" s="96">
        <f>ORÇAMENTO!J13</f>
        <v>8431.08</v>
      </c>
      <c r="F30" s="98">
        <f t="shared" si="0"/>
        <v>1.5634624644151548E-2</v>
      </c>
      <c r="G30" s="92" t="str">
        <f t="shared" si="1"/>
        <v>&lt; 4%</v>
      </c>
      <c r="H30" s="92" t="s">
        <v>52494</v>
      </c>
      <c r="I30" s="94" t="s">
        <v>52493</v>
      </c>
    </row>
    <row r="31" spans="1:11" ht="52.05" hidden="1" customHeight="1" x14ac:dyDescent="0.3">
      <c r="A31" s="92" t="str">
        <f>ORÇAMENTO!A14</f>
        <v>1.4</v>
      </c>
      <c r="B31" s="94" t="str">
        <f>ORÇAMENTO!D14</f>
        <v>LOCAÇÃO DA OBRA, EXECUÇÃO DE GABARITO SEM REAPROVEITAMENTO, INCLUSO PINTURA (FACE INTERNA DO RIPÃO 15CM) E PIQUETE COM TESTEMUNHA</v>
      </c>
      <c r="C31" s="96">
        <f>ORÇAMENTO!F14</f>
        <v>693.21</v>
      </c>
      <c r="D31" s="92" t="str">
        <f>ORÇAMENTO!E14</f>
        <v>m2</v>
      </c>
      <c r="E31" s="96">
        <f>ORÇAMENTO!J14</f>
        <v>5504.09</v>
      </c>
      <c r="F31" s="98">
        <f t="shared" si="0"/>
        <v>1.0206804010592723E-2</v>
      </c>
      <c r="G31" s="92" t="str">
        <f t="shared" si="1"/>
        <v>&lt; 4%</v>
      </c>
      <c r="H31" s="92" t="s">
        <v>52495</v>
      </c>
      <c r="I31" s="94" t="s">
        <v>52493</v>
      </c>
    </row>
    <row r="32" spans="1:11" ht="52.05" hidden="1" customHeight="1" x14ac:dyDescent="0.3">
      <c r="A32" s="92" t="str">
        <f>ORÇAMENTO!A17</f>
        <v>2.1.1</v>
      </c>
      <c r="B32" s="94" t="str">
        <f>ORÇAMENTO!D17</f>
        <v>ESCAVACAO MANUAL DE VALAS (SAPATAS/BLOCOS)</v>
      </c>
      <c r="C32" s="96">
        <f>ORÇAMENTO!F17</f>
        <v>20.59</v>
      </c>
      <c r="D32" s="92" t="str">
        <f>ORÇAMENTO!E17</f>
        <v>m3</v>
      </c>
      <c r="E32" s="96">
        <f>ORÇAMENTO!J17</f>
        <v>1751.39</v>
      </c>
      <c r="F32" s="98">
        <f t="shared" si="0"/>
        <v>3.2477838255028516E-3</v>
      </c>
      <c r="G32" s="92" t="str">
        <f t="shared" si="1"/>
        <v>&lt; 4%</v>
      </c>
      <c r="H32" s="92" t="s">
        <v>52496</v>
      </c>
      <c r="I32" s="94" t="s">
        <v>52493</v>
      </c>
    </row>
    <row r="33" spans="1:9" ht="52.05" hidden="1" customHeight="1" x14ac:dyDescent="0.3">
      <c r="A33" s="92" t="str">
        <f>ORÇAMENTO!A18</f>
        <v>2.1.2</v>
      </c>
      <c r="B33" s="94" t="str">
        <f>ORÇAMENTO!D18</f>
        <v>ESTACA A TRADO MANUAL (BROCA) Ø 30 CM EM CONCRETO FCK 20MPA, SEM ARMADURA</v>
      </c>
      <c r="C33" s="96">
        <f>ORÇAMENTO!F18</f>
        <v>312</v>
      </c>
      <c r="D33" s="92" t="str">
        <f>ORÇAMENTO!E18</f>
        <v>m</v>
      </c>
      <c r="E33" s="96">
        <f>ORÇAMENTO!J18</f>
        <v>38113.919999999998</v>
      </c>
      <c r="F33" s="98">
        <f t="shared" si="0"/>
        <v>7.0678588379806687E-2</v>
      </c>
      <c r="G33" s="92" t="str">
        <f t="shared" si="1"/>
        <v>≥ 4%</v>
      </c>
      <c r="H33" s="92" t="s">
        <v>52497</v>
      </c>
      <c r="I33" s="94" t="s">
        <v>52498</v>
      </c>
    </row>
    <row r="34" spans="1:9" ht="52.05" hidden="1" customHeight="1" x14ac:dyDescent="0.3">
      <c r="A34" s="92" t="str">
        <f>ORÇAMENTO!A19</f>
        <v>2.1.3</v>
      </c>
      <c r="B34" s="94" t="str">
        <f>ORÇAMENTO!D19</f>
        <v>ACO CA-50 - 6,3 MM (1/4") - (OBRAS CIVIS)</v>
      </c>
      <c r="C34" s="96">
        <f>ORÇAMENTO!F19</f>
        <v>40.299999999999997</v>
      </c>
      <c r="D34" s="92" t="str">
        <f>ORÇAMENTO!E19</f>
        <v>Kg</v>
      </c>
      <c r="E34" s="96">
        <f>ORÇAMENTO!J19</f>
        <v>592.41</v>
      </c>
      <c r="F34" s="98">
        <f t="shared" si="0"/>
        <v>1.0985672043726093E-3</v>
      </c>
      <c r="G34" s="92" t="str">
        <f t="shared" si="1"/>
        <v>&lt; 4%</v>
      </c>
      <c r="H34" s="92" t="s">
        <v>52499</v>
      </c>
      <c r="I34" s="94" t="s">
        <v>52493</v>
      </c>
    </row>
    <row r="35" spans="1:9" ht="52.05" hidden="1" customHeight="1" x14ac:dyDescent="0.3">
      <c r="A35" s="92" t="str">
        <f>ORÇAMENTO!A20</f>
        <v>2.1.4</v>
      </c>
      <c r="B35" s="94" t="str">
        <f>ORÇAMENTO!D20</f>
        <v>ACO CA-50 - 8,0 MM (5/16") - (OBRAS CIVIS)</v>
      </c>
      <c r="C35" s="96">
        <f>ORÇAMENTO!F20</f>
        <v>46.7</v>
      </c>
      <c r="D35" s="92" t="str">
        <f>ORÇAMENTO!E20</f>
        <v>Kg</v>
      </c>
      <c r="E35" s="96">
        <f>ORÇAMENTO!J20</f>
        <v>682.75</v>
      </c>
      <c r="F35" s="98">
        <f t="shared" si="0"/>
        <v>1.2660940206704798E-3</v>
      </c>
      <c r="G35" s="92" t="str">
        <f t="shared" si="1"/>
        <v>&lt; 4%</v>
      </c>
      <c r="H35" s="92" t="s">
        <v>52500</v>
      </c>
      <c r="I35" s="94" t="s">
        <v>52493</v>
      </c>
    </row>
    <row r="36" spans="1:9" ht="52.05" hidden="1" customHeight="1" x14ac:dyDescent="0.3">
      <c r="A36" s="92" t="str">
        <f>ORÇAMENTO!A21</f>
        <v>2.1.5</v>
      </c>
      <c r="B36" s="94" t="str">
        <f>ORÇAMENTO!D21</f>
        <v>ACO CA-50 - 10,0 MM (3/8") - (OBRAS CIVIS)</v>
      </c>
      <c r="C36" s="96">
        <f>ORÇAMENTO!F21</f>
        <v>864.6</v>
      </c>
      <c r="D36" s="92" t="str">
        <f>ORÇAMENTO!E21</f>
        <v>Kg</v>
      </c>
      <c r="E36" s="96">
        <f>ORÇAMENTO!J21</f>
        <v>12502.12</v>
      </c>
      <c r="F36" s="98">
        <f t="shared" si="0"/>
        <v>2.318397565390673E-2</v>
      </c>
      <c r="G36" s="92" t="str">
        <f t="shared" si="1"/>
        <v>&lt; 4%</v>
      </c>
      <c r="H36" s="92" t="s">
        <v>52501</v>
      </c>
      <c r="I36" s="94" t="s">
        <v>52493</v>
      </c>
    </row>
    <row r="37" spans="1:9" ht="52.05" hidden="1" customHeight="1" x14ac:dyDescent="0.3">
      <c r="A37" s="92" t="str">
        <f>ORÇAMENTO!A22</f>
        <v>2.1.6</v>
      </c>
      <c r="B37" s="94" t="str">
        <f>ORÇAMENTO!D22</f>
        <v>ACO CA-60 - 5,0 MM - (OBRAS CIVIS)</v>
      </c>
      <c r="C37" s="96">
        <f>ORÇAMENTO!F22</f>
        <v>448.9</v>
      </c>
      <c r="D37" s="92" t="str">
        <f>ORÇAMENTO!E22</f>
        <v>Kg</v>
      </c>
      <c r="E37" s="96">
        <f>ORÇAMENTO!J22</f>
        <v>6643.72</v>
      </c>
      <c r="F37" s="98">
        <f t="shared" si="0"/>
        <v>1.2320137923118098E-2</v>
      </c>
      <c r="G37" s="92" t="str">
        <f t="shared" si="1"/>
        <v>&lt; 4%</v>
      </c>
      <c r="H37" s="92" t="s">
        <v>52502</v>
      </c>
      <c r="I37" s="94" t="s">
        <v>52493</v>
      </c>
    </row>
    <row r="38" spans="1:9" ht="52.05" hidden="1" customHeight="1" x14ac:dyDescent="0.3">
      <c r="A38" s="92" t="str">
        <f>ORÇAMENTO!A23</f>
        <v>2.1.7</v>
      </c>
      <c r="B38" s="94" t="str">
        <f>ORÇAMENTO!D23</f>
        <v>PREPARO COM BETONEIRA E TRANSPORTE MANUAL DE CONCRETO FCK=25 MPA</v>
      </c>
      <c r="C38" s="96">
        <f>ORÇAMENTO!F23</f>
        <v>20.59</v>
      </c>
      <c r="D38" s="92" t="str">
        <f>ORÇAMENTO!E23</f>
        <v>m3</v>
      </c>
      <c r="E38" s="96">
        <f>ORÇAMENTO!J23</f>
        <v>15446</v>
      </c>
      <c r="F38" s="98">
        <f t="shared" si="0"/>
        <v>2.8643117163348563E-2</v>
      </c>
      <c r="G38" s="92" t="str">
        <f t="shared" si="1"/>
        <v>&lt; 4%</v>
      </c>
      <c r="H38" s="92" t="s">
        <v>52503</v>
      </c>
      <c r="I38" s="94" t="s">
        <v>52493</v>
      </c>
    </row>
    <row r="39" spans="1:9" ht="52.05" hidden="1" customHeight="1" x14ac:dyDescent="0.3">
      <c r="A39" s="92" t="str">
        <f>ORÇAMENTO!A24</f>
        <v>2.1.8</v>
      </c>
      <c r="B39" s="94" t="str">
        <f>ORÇAMENTO!D24</f>
        <v>LANÇAMENTO/APLICAÇÃO/ADENSAMENTO MANUAL DE CONCRETO - (O.C.)</v>
      </c>
      <c r="C39" s="96">
        <f>ORÇAMENTO!F24</f>
        <v>20.59</v>
      </c>
      <c r="D39" s="92" t="str">
        <f>ORÇAMENTO!E24</f>
        <v>m3</v>
      </c>
      <c r="E39" s="96">
        <f>ORÇAMENTO!J24</f>
        <v>1850.42</v>
      </c>
      <c r="F39" s="98">
        <f t="shared" si="0"/>
        <v>3.431425408610867E-3</v>
      </c>
      <c r="G39" s="92" t="str">
        <f t="shared" si="1"/>
        <v>&lt; 4%</v>
      </c>
      <c r="H39" s="92" t="s">
        <v>52504</v>
      </c>
      <c r="I39" s="94" t="s">
        <v>52493</v>
      </c>
    </row>
    <row r="40" spans="1:9" ht="52.05" hidden="1" customHeight="1" x14ac:dyDescent="0.3">
      <c r="A40" s="92" t="str">
        <f>ORÇAMENTO!A26</f>
        <v>2.2.1</v>
      </c>
      <c r="B40" s="94" t="str">
        <f>ORÇAMENTO!D26</f>
        <v>ESCAVACAO MANUAL DE VALAS &lt; 1 MTS. (OBRAS CIVIS)</v>
      </c>
      <c r="C40" s="96">
        <f>ORÇAMENTO!F26</f>
        <v>62.81</v>
      </c>
      <c r="D40" s="92" t="str">
        <f>ORÇAMENTO!E26</f>
        <v>m3</v>
      </c>
      <c r="E40" s="96">
        <f>ORÇAMENTO!J26</f>
        <v>4218.95</v>
      </c>
      <c r="F40" s="98">
        <f t="shared" si="0"/>
        <v>7.8236358381658308E-3</v>
      </c>
      <c r="G40" s="92" t="str">
        <f t="shared" si="1"/>
        <v>&lt; 4%</v>
      </c>
      <c r="H40" s="92" t="s">
        <v>52505</v>
      </c>
      <c r="I40" s="94" t="s">
        <v>52493</v>
      </c>
    </row>
    <row r="41" spans="1:9" ht="52.05" hidden="1" customHeight="1" x14ac:dyDescent="0.3">
      <c r="A41" s="92" t="str">
        <f>ORÇAMENTO!A27</f>
        <v>2.2.2</v>
      </c>
      <c r="B41" s="94" t="str">
        <f>ORÇAMENTO!D27</f>
        <v>FABRICAÇÃO, MONTAGEM E DESMONTAGEM DE FÔRMA PARA VIGA BALDRAME, EM MADEIRA SERRADA, E=25 MM, 4 UTILIZAÇÕES. AF_01/2024</v>
      </c>
      <c r="C41" s="96">
        <f>ORÇAMENTO!F27</f>
        <v>326.17</v>
      </c>
      <c r="D41" s="92" t="str">
        <f>ORÇAMENTO!E27</f>
        <v>M2</v>
      </c>
      <c r="E41" s="96">
        <f>ORÇAMENTO!J27</f>
        <v>30046.78</v>
      </c>
      <c r="F41" s="98">
        <f t="shared" si="0"/>
        <v>5.5718855361993933E-2</v>
      </c>
      <c r="G41" s="92" t="str">
        <f t="shared" si="1"/>
        <v>≥ 4%</v>
      </c>
      <c r="H41" s="92" t="s">
        <v>52506</v>
      </c>
      <c r="I41" s="94" t="s">
        <v>52493</v>
      </c>
    </row>
    <row r="42" spans="1:9" ht="52.05" hidden="1" customHeight="1" x14ac:dyDescent="0.3">
      <c r="A42" s="92" t="str">
        <f>ORÇAMENTO!A28</f>
        <v>2.2.3</v>
      </c>
      <c r="B42" s="94" t="str">
        <f>ORÇAMENTO!D28</f>
        <v>ACO CA-60 - 5,0 MM - (OBRAS CIVIS)</v>
      </c>
      <c r="C42" s="96">
        <f>ORÇAMENTO!F28</f>
        <v>371.8</v>
      </c>
      <c r="D42" s="92" t="str">
        <f>ORÇAMENTO!E28</f>
        <v>Kg</v>
      </c>
      <c r="E42" s="96">
        <f>ORÇAMENTO!J28</f>
        <v>5502.64</v>
      </c>
      <c r="F42" s="98">
        <f t="shared" si="0"/>
        <v>1.0204115125451789E-2</v>
      </c>
      <c r="G42" s="92" t="str">
        <f t="shared" si="1"/>
        <v>&lt; 4%</v>
      </c>
      <c r="H42" s="92" t="s">
        <v>52507</v>
      </c>
      <c r="I42" s="94" t="s">
        <v>52493</v>
      </c>
    </row>
    <row r="43" spans="1:9" ht="52.05" hidden="1" customHeight="1" x14ac:dyDescent="0.3">
      <c r="A43" s="92" t="str">
        <f>ORÇAMENTO!A29</f>
        <v>2.2.4</v>
      </c>
      <c r="B43" s="94" t="str">
        <f>ORÇAMENTO!D29</f>
        <v>ACO CA-50 - 6,3 MM (1/4") - (OBRAS CIVIS)</v>
      </c>
      <c r="C43" s="96">
        <f>ORÇAMENTO!F29</f>
        <v>0.2</v>
      </c>
      <c r="D43" s="92" t="str">
        <f>ORÇAMENTO!E29</f>
        <v>Kg</v>
      </c>
      <c r="E43" s="96">
        <f>ORÇAMENTO!J29</f>
        <v>2.94</v>
      </c>
      <c r="F43" s="98">
        <f t="shared" si="0"/>
        <v>5.4519464236854053E-6</v>
      </c>
      <c r="G43" s="92" t="str">
        <f t="shared" si="1"/>
        <v>&lt; 4%</v>
      </c>
      <c r="H43" s="92" t="s">
        <v>52508</v>
      </c>
      <c r="I43" s="94" t="s">
        <v>52493</v>
      </c>
    </row>
    <row r="44" spans="1:9" ht="52.05" hidden="1" customHeight="1" x14ac:dyDescent="0.3">
      <c r="A44" s="92" t="str">
        <f>ORÇAMENTO!A30</f>
        <v>2.2.5</v>
      </c>
      <c r="B44" s="94" t="str">
        <f>ORÇAMENTO!D30</f>
        <v>ACO CA-50 - 8,0 MM (5/16") - (OBRAS CIVIS)</v>
      </c>
      <c r="C44" s="96">
        <f>ORÇAMENTO!F30</f>
        <v>568.4</v>
      </c>
      <c r="D44" s="92" t="str">
        <f>ORÇAMENTO!E30</f>
        <v>Kg</v>
      </c>
      <c r="E44" s="96">
        <f>ORÇAMENTO!J30</f>
        <v>8310.01</v>
      </c>
      <c r="F44" s="98">
        <f t="shared" si="0"/>
        <v>1.5410112006901346E-2</v>
      </c>
      <c r="G44" s="92" t="str">
        <f t="shared" si="1"/>
        <v>&lt; 4%</v>
      </c>
      <c r="H44" s="92" t="s">
        <v>52509</v>
      </c>
      <c r="I44" s="94" t="s">
        <v>52493</v>
      </c>
    </row>
    <row r="45" spans="1:9" ht="52.05" hidden="1" customHeight="1" x14ac:dyDescent="0.3">
      <c r="A45" s="92" t="str">
        <f>ORÇAMENTO!A31</f>
        <v>2.2.6</v>
      </c>
      <c r="B45" s="94" t="str">
        <f>ORÇAMENTO!D31</f>
        <v>ACO CA-50 - 10,0 MM (3/8") - (OBRAS CIVIS)</v>
      </c>
      <c r="C45" s="96">
        <f>ORÇAMENTO!F31</f>
        <v>303.7</v>
      </c>
      <c r="D45" s="92" t="str">
        <f>ORÇAMENTO!E31</f>
        <v>Kg</v>
      </c>
      <c r="E45" s="96">
        <f>ORÇAMENTO!J31</f>
        <v>4391.5</v>
      </c>
      <c r="F45" s="98">
        <f t="shared" si="0"/>
        <v>8.1436131699368901E-3</v>
      </c>
      <c r="G45" s="92" t="str">
        <f t="shared" si="1"/>
        <v>&lt; 4%</v>
      </c>
      <c r="H45" s="92" t="s">
        <v>52510</v>
      </c>
      <c r="I45" s="94" t="s">
        <v>52493</v>
      </c>
    </row>
    <row r="46" spans="1:9" ht="52.05" hidden="1" customHeight="1" x14ac:dyDescent="0.3">
      <c r="A46" s="92" t="str">
        <f>ORÇAMENTO!A32</f>
        <v>2.2.7</v>
      </c>
      <c r="B46" s="94" t="str">
        <f>ORÇAMENTO!D32</f>
        <v>ACO CA-50 - 12,5 MM (1/2") - (OBRAS CIVIS)</v>
      </c>
      <c r="C46" s="96">
        <f>ORÇAMENTO!F32</f>
        <v>94.1</v>
      </c>
      <c r="D46" s="92" t="str">
        <f>ORÇAMENTO!E32</f>
        <v>Kg</v>
      </c>
      <c r="E46" s="96">
        <f>ORÇAMENTO!J32</f>
        <v>1491.49</v>
      </c>
      <c r="F46" s="98">
        <f t="shared" si="0"/>
        <v>2.7658243440348796E-3</v>
      </c>
      <c r="G46" s="92" t="str">
        <f t="shared" si="1"/>
        <v>&lt; 4%</v>
      </c>
      <c r="H46" s="92" t="s">
        <v>52511</v>
      </c>
      <c r="I46" s="94" t="s">
        <v>52493</v>
      </c>
    </row>
    <row r="47" spans="1:9" ht="52.05" hidden="1" customHeight="1" x14ac:dyDescent="0.3">
      <c r="A47" s="92" t="str">
        <f>ORÇAMENTO!A33</f>
        <v>2.2.8</v>
      </c>
      <c r="B47" s="94" t="str">
        <f>ORÇAMENTO!D33</f>
        <v>PREPARO COM BETONEIRA E TRANSPORTE MANUAL DE CONCRETO FCK=25 MPA</v>
      </c>
      <c r="C47" s="96">
        <f>ORÇAMENTO!F33</f>
        <v>19.97</v>
      </c>
      <c r="D47" s="92" t="str">
        <f>ORÇAMENTO!E33</f>
        <v>m3</v>
      </c>
      <c r="E47" s="96">
        <f>ORÇAMENTO!J33</f>
        <v>14980.89</v>
      </c>
      <c r="F47" s="98">
        <f t="shared" si="0"/>
        <v>2.778061553031444E-2</v>
      </c>
      <c r="G47" s="92" t="str">
        <f t="shared" si="1"/>
        <v>&lt; 4%</v>
      </c>
      <c r="H47" s="92" t="s">
        <v>52512</v>
      </c>
      <c r="I47" s="94" t="s">
        <v>52493</v>
      </c>
    </row>
    <row r="48" spans="1:9" ht="52.05" hidden="1" customHeight="1" x14ac:dyDescent="0.3">
      <c r="A48" s="92" t="str">
        <f>ORÇAMENTO!A34</f>
        <v>2.2.9</v>
      </c>
      <c r="B48" s="94" t="str">
        <f>ORÇAMENTO!D34</f>
        <v>LANÇAMENTO/APLICAÇÃO/ADENSAMENTO MANUAL DE CONCRETO - (O.C.)</v>
      </c>
      <c r="C48" s="96">
        <f>ORÇAMENTO!F34</f>
        <v>19.97</v>
      </c>
      <c r="D48" s="92" t="str">
        <f>ORÇAMENTO!E34</f>
        <v>m3</v>
      </c>
      <c r="E48" s="96">
        <f>ORÇAMENTO!J34</f>
        <v>1794.7</v>
      </c>
      <c r="F48" s="98">
        <f t="shared" si="0"/>
        <v>3.32809804305721E-3</v>
      </c>
      <c r="G48" s="92" t="str">
        <f t="shared" si="1"/>
        <v>&lt; 4%</v>
      </c>
      <c r="H48" s="92" t="s">
        <v>52513</v>
      </c>
      <c r="I48" s="94" t="s">
        <v>52493</v>
      </c>
    </row>
    <row r="49" spans="1:9" ht="52.05" hidden="1" customHeight="1" x14ac:dyDescent="0.3">
      <c r="A49" s="92" t="str">
        <f>ORÇAMENTO!A36</f>
        <v>2.3.1</v>
      </c>
      <c r="B49" s="94" t="str">
        <f>ORÇAMENTO!D36</f>
        <v>IMPERMEABILIZAÇÃO DE SUPERFÍCIE COM EMULSÃO ASFÁLTICA, 2 DEMÃOS. AF_09/2023</v>
      </c>
      <c r="C49" s="96">
        <f>ORÇAMENTO!F36</f>
        <v>171.99</v>
      </c>
      <c r="D49" s="92" t="str">
        <f>ORÇAMENTO!E36</f>
        <v>M2</v>
      </c>
      <c r="E49" s="96">
        <f>ORÇAMENTO!J36</f>
        <v>7887.46</v>
      </c>
      <c r="F49" s="98">
        <f t="shared" si="0"/>
        <v>1.462653378876248E-2</v>
      </c>
      <c r="G49" s="92" t="str">
        <f t="shared" si="1"/>
        <v>&lt; 4%</v>
      </c>
      <c r="H49" s="92" t="s">
        <v>52514</v>
      </c>
      <c r="I49" s="94" t="s">
        <v>52493</v>
      </c>
    </row>
    <row r="50" spans="1:9" ht="52.05" hidden="1" customHeight="1" x14ac:dyDescent="0.3">
      <c r="A50" s="92" t="str">
        <f>ORÇAMENTO!A39</f>
        <v>3.1.1</v>
      </c>
      <c r="B50" s="94" t="str">
        <f>ORÇAMENTO!D39</f>
        <v>FORMA DE TABUA CINTA/PILAR SOBRE/ENTRE ALVENARIA U=8 VEZES</v>
      </c>
      <c r="C50" s="96">
        <f>ORÇAMENTO!F39</f>
        <v>417.68</v>
      </c>
      <c r="D50" s="92" t="str">
        <f>ORÇAMENTO!E39</f>
        <v>m2</v>
      </c>
      <c r="E50" s="96">
        <f>ORÇAMENTO!J39</f>
        <v>17116.53</v>
      </c>
      <c r="F50" s="98">
        <f t="shared" si="0"/>
        <v>3.1740953918164609E-2</v>
      </c>
      <c r="G50" s="92" t="str">
        <f t="shared" si="1"/>
        <v>&lt; 4%</v>
      </c>
      <c r="H50" s="92" t="s">
        <v>52515</v>
      </c>
      <c r="I50" s="94" t="s">
        <v>52493</v>
      </c>
    </row>
    <row r="51" spans="1:9" ht="52.05" hidden="1" customHeight="1" x14ac:dyDescent="0.3">
      <c r="A51" s="92" t="str">
        <f>ORÇAMENTO!A40</f>
        <v>3.1.2</v>
      </c>
      <c r="B51" s="94" t="str">
        <f>ORÇAMENTO!D40</f>
        <v>ACO CA-60 - 5,0 MM - (OBRAS CIVIS)</v>
      </c>
      <c r="C51" s="96">
        <f>ORÇAMENTO!F40</f>
        <v>578.1</v>
      </c>
      <c r="D51" s="92" t="str">
        <f>ORÇAMENTO!E40</f>
        <v>Kg</v>
      </c>
      <c r="E51" s="96">
        <f>ORÇAMENTO!J40</f>
        <v>8555.8799999999992</v>
      </c>
      <c r="F51" s="98">
        <f t="shared" si="0"/>
        <v>1.5866054206626356E-2</v>
      </c>
      <c r="G51" s="92" t="str">
        <f t="shared" si="1"/>
        <v>&lt; 4%</v>
      </c>
      <c r="H51" s="92" t="s">
        <v>52516</v>
      </c>
      <c r="I51" s="94" t="s">
        <v>52493</v>
      </c>
    </row>
    <row r="52" spans="1:9" ht="52.05" hidden="1" customHeight="1" x14ac:dyDescent="0.3">
      <c r="A52" s="92" t="str">
        <f>ORÇAMENTO!A41</f>
        <v>3.1.3</v>
      </c>
      <c r="B52" s="94" t="str">
        <f>ORÇAMENTO!D41</f>
        <v>ACO CA-50 - 10,0 MM (3/8") - (OBRAS CIVIS)</v>
      </c>
      <c r="C52" s="96">
        <f>ORÇAMENTO!F41</f>
        <v>1279.3</v>
      </c>
      <c r="D52" s="92" t="str">
        <f>ORÇAMENTO!E41</f>
        <v>Kg</v>
      </c>
      <c r="E52" s="96">
        <f>ORÇAMENTO!J41</f>
        <v>18498.68</v>
      </c>
      <c r="F52" s="98">
        <f t="shared" si="0"/>
        <v>3.4304017778537664E-2</v>
      </c>
      <c r="G52" s="92" t="str">
        <f t="shared" si="1"/>
        <v>&lt; 4%</v>
      </c>
      <c r="H52" s="92" t="s">
        <v>52517</v>
      </c>
      <c r="I52" s="94" t="s">
        <v>52493</v>
      </c>
    </row>
    <row r="53" spans="1:9" ht="52.05" hidden="1" customHeight="1" x14ac:dyDescent="0.3">
      <c r="A53" s="92" t="str">
        <f>ORÇAMENTO!A42</f>
        <v>3.1.4</v>
      </c>
      <c r="B53" s="94" t="str">
        <f>ORÇAMENTO!D42</f>
        <v>ACO CA-50 - 12,5 MM (1/2") - (OBRAS CIVIS)</v>
      </c>
      <c r="C53" s="96">
        <f>ORÇAMENTO!F42</f>
        <v>689.1</v>
      </c>
      <c r="D53" s="92" t="str">
        <f>ORÇAMENTO!E42</f>
        <v>Kg</v>
      </c>
      <c r="E53" s="96">
        <f>ORÇAMENTO!J42</f>
        <v>10922.24</v>
      </c>
      <c r="F53" s="98">
        <f t="shared" si="0"/>
        <v>2.0254240580487647E-2</v>
      </c>
      <c r="G53" s="92" t="str">
        <f t="shared" si="1"/>
        <v>&lt; 4%</v>
      </c>
      <c r="H53" s="92" t="s">
        <v>52518</v>
      </c>
      <c r="I53" s="94" t="s">
        <v>52493</v>
      </c>
    </row>
    <row r="54" spans="1:9" ht="52.05" hidden="1" customHeight="1" x14ac:dyDescent="0.3">
      <c r="A54" s="92" t="str">
        <f>ORÇAMENTO!A43</f>
        <v>3.1.5</v>
      </c>
      <c r="B54" s="94" t="str">
        <f>ORÇAMENTO!D43</f>
        <v>PREPARO COM BETONEIRA E TRANSPORTE MANUAL DE CONCRETO FCK=25 MPA</v>
      </c>
      <c r="C54" s="96">
        <f>ORÇAMENTO!F43</f>
        <v>20.350000000000001</v>
      </c>
      <c r="D54" s="92" t="str">
        <f>ORÇAMENTO!E43</f>
        <v>m3</v>
      </c>
      <c r="E54" s="96">
        <f>ORÇAMENTO!J43</f>
        <v>15265.96</v>
      </c>
      <c r="F54" s="98">
        <f t="shared" si="0"/>
        <v>2.8309250349021924E-2</v>
      </c>
      <c r="G54" s="92" t="str">
        <f t="shared" si="1"/>
        <v>&lt; 4%</v>
      </c>
      <c r="H54" s="92" t="s">
        <v>52519</v>
      </c>
      <c r="I54" s="94" t="s">
        <v>52493</v>
      </c>
    </row>
    <row r="55" spans="1:9" ht="52.05" hidden="1" customHeight="1" x14ac:dyDescent="0.3">
      <c r="A55" s="92" t="str">
        <f>ORÇAMENTO!A44</f>
        <v>3.1.6</v>
      </c>
      <c r="B55" s="94" t="str">
        <f>ORÇAMENTO!D44</f>
        <v>LANÇAMENTO/APLICAÇÃO/ADENSAMENTO MANUAL DE CONCRETO - (O.C.)</v>
      </c>
      <c r="C55" s="96">
        <f>ORÇAMENTO!F44</f>
        <v>20.350000000000001</v>
      </c>
      <c r="D55" s="92" t="str">
        <f>ORÇAMENTO!E44</f>
        <v>m3</v>
      </c>
      <c r="E55" s="96">
        <f>ORÇAMENTO!J44</f>
        <v>1828.85</v>
      </c>
      <c r="F55" s="98">
        <f t="shared" si="0"/>
        <v>3.3914259241350523E-3</v>
      </c>
      <c r="G55" s="92" t="str">
        <f t="shared" si="1"/>
        <v>&lt; 4%</v>
      </c>
      <c r="H55" s="92" t="s">
        <v>52520</v>
      </c>
      <c r="I55" s="94" t="s">
        <v>52493</v>
      </c>
    </row>
    <row r="56" spans="1:9" ht="52.05" hidden="1" customHeight="1" x14ac:dyDescent="0.3">
      <c r="A56" s="92" t="str">
        <f>ORÇAMENTO!A46</f>
        <v>3.2.1</v>
      </c>
      <c r="B56" s="94" t="str">
        <f>ORÇAMENTO!D46</f>
        <v>FORMA DE TABUA CINTA/PILAR SOBRE/ENTRE ALVENARIA U=8 VEZES</v>
      </c>
      <c r="C56" s="96">
        <f>ORÇAMENTO!F46</f>
        <v>645.94000000000005</v>
      </c>
      <c r="D56" s="92" t="str">
        <f>ORÇAMENTO!E46</f>
        <v>m2</v>
      </c>
      <c r="E56" s="96">
        <f>ORÇAMENTO!J46</f>
        <v>26470.62</v>
      </c>
      <c r="F56" s="98">
        <f t="shared" si="0"/>
        <v>4.9087211578821552E-2</v>
      </c>
      <c r="G56" s="92" t="str">
        <f t="shared" si="1"/>
        <v>≥ 4%</v>
      </c>
      <c r="H56" s="92" t="s">
        <v>52521</v>
      </c>
      <c r="I56" s="94" t="s">
        <v>52493</v>
      </c>
    </row>
    <row r="57" spans="1:9" ht="52.05" hidden="1" customHeight="1" x14ac:dyDescent="0.3">
      <c r="A57" s="92" t="str">
        <f>ORÇAMENTO!A47</f>
        <v>3.2.2</v>
      </c>
      <c r="B57" s="94" t="str">
        <f>ORÇAMENTO!D47</f>
        <v>ACO CA-60 - 5,0 MM - (OBRAS CIVIS)</v>
      </c>
      <c r="C57" s="96">
        <f>ORÇAMENTO!F47</f>
        <v>760</v>
      </c>
      <c r="D57" s="92" t="str">
        <f>ORÇAMENTO!E47</f>
        <v>Kg</v>
      </c>
      <c r="E57" s="96">
        <f>ORÇAMENTO!J47</f>
        <v>11248</v>
      </c>
      <c r="F57" s="98">
        <f t="shared" si="0"/>
        <v>2.0858331079460356E-2</v>
      </c>
      <c r="G57" s="92" t="str">
        <f t="shared" si="1"/>
        <v>&lt; 4%</v>
      </c>
      <c r="H57" s="92" t="s">
        <v>52522</v>
      </c>
      <c r="I57" s="94" t="s">
        <v>52493</v>
      </c>
    </row>
    <row r="58" spans="1:9" ht="52.05" hidden="1" customHeight="1" x14ac:dyDescent="0.3">
      <c r="A58" s="92" t="str">
        <f>ORÇAMENTO!A48</f>
        <v>3.2.3</v>
      </c>
      <c r="B58" s="94" t="str">
        <f>ORÇAMENTO!D48</f>
        <v>ACO CA-50 - 6,3 MM (1/4") - (OBRAS CIVIS)</v>
      </c>
      <c r="C58" s="96">
        <f>ORÇAMENTO!F48</f>
        <v>30.5</v>
      </c>
      <c r="D58" s="92" t="str">
        <f>ORÇAMENTO!E48</f>
        <v>Kg</v>
      </c>
      <c r="E58" s="96">
        <f>ORÇAMENTO!J48</f>
        <v>448.35</v>
      </c>
      <c r="F58" s="98">
        <f t="shared" si="0"/>
        <v>8.3142182961202442E-4</v>
      </c>
      <c r="G58" s="92" t="str">
        <f t="shared" si="1"/>
        <v>&lt; 4%</v>
      </c>
      <c r="H58" s="92" t="s">
        <v>52523</v>
      </c>
      <c r="I58" s="94" t="s">
        <v>52493</v>
      </c>
    </row>
    <row r="59" spans="1:9" ht="52.05" hidden="1" customHeight="1" x14ac:dyDescent="0.3">
      <c r="A59" s="92" t="str">
        <f>ORÇAMENTO!A49</f>
        <v>3.2.4</v>
      </c>
      <c r="B59" s="94" t="str">
        <f>ORÇAMENTO!D49</f>
        <v>ACO CA-50 - 8,0 MM (5/16") - (OBRAS CIVIS)</v>
      </c>
      <c r="C59" s="96">
        <f>ORÇAMENTO!F49</f>
        <v>1305.9000000000001</v>
      </c>
      <c r="D59" s="92" t="str">
        <f>ORÇAMENTO!E49</f>
        <v>Kg</v>
      </c>
      <c r="E59" s="96">
        <f>ORÇAMENTO!J49</f>
        <v>19092.259999999998</v>
      </c>
      <c r="F59" s="98">
        <f t="shared" si="0"/>
        <v>3.5404754635058475E-2</v>
      </c>
      <c r="G59" s="92" t="str">
        <f t="shared" si="1"/>
        <v>&lt; 4%</v>
      </c>
      <c r="H59" s="92" t="s">
        <v>52524</v>
      </c>
      <c r="I59" s="94" t="s">
        <v>52493</v>
      </c>
    </row>
    <row r="60" spans="1:9" ht="52.05" hidden="1" customHeight="1" x14ac:dyDescent="0.3">
      <c r="A60" s="92" t="str">
        <f>ORÇAMENTO!A50</f>
        <v>3.2.5</v>
      </c>
      <c r="B60" s="94" t="str">
        <f>ORÇAMENTO!D50</f>
        <v>ACO CA-50 - 10,0 MM (3/8") - (OBRAS CIVIS)</v>
      </c>
      <c r="C60" s="96">
        <f>ORÇAMENTO!F50</f>
        <v>130.9</v>
      </c>
      <c r="D60" s="92" t="str">
        <f>ORÇAMENTO!E50</f>
        <v>Kg</v>
      </c>
      <c r="E60" s="96">
        <f>ORÇAMENTO!J50</f>
        <v>1892.81</v>
      </c>
      <c r="F60" s="98">
        <f t="shared" si="0"/>
        <v>3.5100335749033919E-3</v>
      </c>
      <c r="G60" s="92" t="str">
        <f t="shared" si="1"/>
        <v>&lt; 4%</v>
      </c>
      <c r="H60" s="92" t="s">
        <v>52525</v>
      </c>
      <c r="I60" s="94" t="s">
        <v>52493</v>
      </c>
    </row>
    <row r="61" spans="1:9" ht="52.05" hidden="1" customHeight="1" x14ac:dyDescent="0.3">
      <c r="A61" s="92" t="str">
        <f>ORÇAMENTO!A51</f>
        <v>3.2.6</v>
      </c>
      <c r="B61" s="94" t="str">
        <f>ORÇAMENTO!D51</f>
        <v>ACO CA-50 - 12,5 MM (1/2") - (OBRAS CIVIS)</v>
      </c>
      <c r="C61" s="96">
        <f>ORÇAMENTO!F51</f>
        <v>133.1</v>
      </c>
      <c r="D61" s="92" t="str">
        <f>ORÇAMENTO!E51</f>
        <v>Kg</v>
      </c>
      <c r="E61" s="96">
        <f>ORÇAMENTO!J51</f>
        <v>2109.64</v>
      </c>
      <c r="F61" s="98">
        <f t="shared" si="0"/>
        <v>3.9121238956679183E-3</v>
      </c>
      <c r="G61" s="92" t="str">
        <f t="shared" si="1"/>
        <v>&lt; 4%</v>
      </c>
      <c r="H61" s="92" t="s">
        <v>52526</v>
      </c>
      <c r="I61" s="94" t="s">
        <v>52493</v>
      </c>
    </row>
    <row r="62" spans="1:9" ht="52.05" hidden="1" customHeight="1" x14ac:dyDescent="0.3">
      <c r="A62" s="92" t="str">
        <f>ORÇAMENTO!A52</f>
        <v>3.2.7</v>
      </c>
      <c r="B62" s="94" t="str">
        <f>ORÇAMENTO!D52</f>
        <v>PREPARO COM BETONEIRA E TRANSPORTE MANUAL DE CONCRETO FCK=25 MPA</v>
      </c>
      <c r="C62" s="96">
        <f>ORÇAMENTO!F52</f>
        <v>40.46</v>
      </c>
      <c r="D62" s="92" t="str">
        <f>ORÇAMENTO!E52</f>
        <v>m3</v>
      </c>
      <c r="E62" s="96">
        <f>ORÇAMENTO!J52</f>
        <v>30351.88</v>
      </c>
      <c r="F62" s="98">
        <f t="shared" si="0"/>
        <v>5.6284633883717211E-2</v>
      </c>
      <c r="G62" s="92" t="str">
        <f t="shared" si="1"/>
        <v>≥ 4%</v>
      </c>
      <c r="H62" s="92" t="s">
        <v>52527</v>
      </c>
      <c r="I62" s="94" t="s">
        <v>52498</v>
      </c>
    </row>
    <row r="63" spans="1:9" ht="52.05" hidden="1" customHeight="1" x14ac:dyDescent="0.3">
      <c r="A63" s="92" t="str">
        <f>ORÇAMENTO!A53</f>
        <v>3.2.8</v>
      </c>
      <c r="B63" s="94" t="str">
        <f>ORÇAMENTO!D53</f>
        <v>LANÇAMENTO/APLICAÇÃO/ADENSAMENTO MANUAL DE CONCRETO - (O.C.)</v>
      </c>
      <c r="C63" s="96">
        <f>ORÇAMENTO!F53</f>
        <v>40.46</v>
      </c>
      <c r="D63" s="92" t="str">
        <f>ORÇAMENTO!E53</f>
        <v>m3</v>
      </c>
      <c r="E63" s="96">
        <f>ORÇAMENTO!J53</f>
        <v>3636.14</v>
      </c>
      <c r="F63" s="98">
        <f t="shared" si="0"/>
        <v>6.7428709078297452E-3</v>
      </c>
      <c r="G63" s="92" t="str">
        <f t="shared" si="1"/>
        <v>&lt; 4%</v>
      </c>
      <c r="H63" s="92" t="s">
        <v>52528</v>
      </c>
      <c r="I63" s="94" t="s">
        <v>52529</v>
      </c>
    </row>
    <row r="64" spans="1:9" ht="52.05" hidden="1" customHeight="1" x14ac:dyDescent="0.3">
      <c r="A64" s="92" t="str">
        <f>ORÇAMENTO!A55</f>
        <v>4.1</v>
      </c>
      <c r="B64" s="94" t="str">
        <f>ORÇAMENTO!D55</f>
        <v>ALVENARIA DE VEDAÇÃO DE BLOCOS CERÂMICOS FURADOS NA HORIZONTAL DE 14X19X39 CM (ESPESSURA 14 CM) E ARGAMASSA DE ASSENTAMENTO COM PREPARO EM BETONEIRA. AF_08/2026</v>
      </c>
      <c r="C64" s="96">
        <f>ORÇAMENTO!F55</f>
        <v>1400</v>
      </c>
      <c r="D64" s="92" t="str">
        <f>ORÇAMENTO!E55</f>
        <v>M2</v>
      </c>
      <c r="E64" s="96">
        <f>ORÇAMENTO!J55</f>
        <v>169428</v>
      </c>
      <c r="F64" s="98">
        <f t="shared" si="0"/>
        <v>0.31418788390209895</v>
      </c>
      <c r="G64" s="92" t="str">
        <f t="shared" si="1"/>
        <v>≥ 4%</v>
      </c>
      <c r="H64" s="92" t="s">
        <v>52530</v>
      </c>
      <c r="I64" s="94" t="s">
        <v>52498</v>
      </c>
    </row>
    <row r="65" spans="1:9" ht="52.05" hidden="1" customHeight="1" x14ac:dyDescent="0.3">
      <c r="A65" s="92" t="str">
        <f>ORÇAMENTO!A56</f>
        <v>4.2</v>
      </c>
      <c r="B65" s="94" t="str">
        <f>ORÇAMENTO!D56</f>
        <v>VERGA/CONTRAVERGA EM CONCRETO ARMADO FCK = 20 MPA</v>
      </c>
      <c r="C65" s="96">
        <f>ORÇAMENTO!F56</f>
        <v>3.01</v>
      </c>
      <c r="D65" s="92" t="str">
        <f>ORÇAMENTO!E56</f>
        <v>m3</v>
      </c>
      <c r="E65" s="96">
        <f>ORÇAMENTO!J56</f>
        <v>10998.81</v>
      </c>
      <c r="F65" s="98">
        <f t="shared" si="0"/>
        <v>2.039623225996438E-2</v>
      </c>
      <c r="G65" s="92" t="str">
        <f t="shared" si="1"/>
        <v>&lt; 4%</v>
      </c>
      <c r="H65" s="92" t="s">
        <v>52531</v>
      </c>
      <c r="I65" s="94" t="s">
        <v>52493</v>
      </c>
    </row>
    <row r="66" spans="1:9" ht="52.05" hidden="1" customHeight="1" x14ac:dyDescent="0.3">
      <c r="A66" s="92" t="str">
        <f>ORÇAMENTO!A58</f>
        <v>5.1</v>
      </c>
      <c r="B66" s="94" t="str">
        <f>ORÇAMENTO!D58</f>
        <v>ENGENHEIRO - (OBRAS CIVIS)</v>
      </c>
      <c r="C66" s="96">
        <f>ORÇAMENTO!F58</f>
        <v>0.33</v>
      </c>
      <c r="D66" s="92" t="str">
        <f>ORÇAMENTO!E58</f>
        <v>MÊS</v>
      </c>
      <c r="E66" s="96">
        <f>ORÇAMENTO!J58</f>
        <v>11022.8</v>
      </c>
      <c r="F66" s="98">
        <f t="shared" si="0"/>
        <v>2.0440719401020234E-2</v>
      </c>
      <c r="G66" s="92" t="str">
        <f t="shared" si="1"/>
        <v>&lt; 4%</v>
      </c>
      <c r="H66" s="92" t="s">
        <v>52532</v>
      </c>
      <c r="I66" s="94" t="s">
        <v>52493</v>
      </c>
    </row>
    <row r="67" spans="1:9" ht="52.05" hidden="1" customHeight="1" x14ac:dyDescent="0.3">
      <c r="A67" s="92" t="str">
        <f>ORÇAMENTO!A59</f>
        <v>5.2</v>
      </c>
      <c r="B67" s="94" t="str">
        <f>ORÇAMENTO!D59</f>
        <v>ENCARREGADO - (OBRAS CIVIS)</v>
      </c>
      <c r="C67" s="96">
        <f>ORÇAMENTO!F59</f>
        <v>0.87</v>
      </c>
      <c r="D67" s="92" t="str">
        <f>ORÇAMENTO!E59</f>
        <v>MÊS</v>
      </c>
      <c r="E67" s="96">
        <f>ORÇAMENTO!J59</f>
        <v>7946.43</v>
      </c>
      <c r="F67" s="98">
        <f t="shared" si="0"/>
        <v>1.4735887965838919E-2</v>
      </c>
      <c r="G67" s="92" t="str">
        <f t="shared" si="1"/>
        <v>&lt; 4%</v>
      </c>
      <c r="H67" s="92" t="s">
        <v>52533</v>
      </c>
      <c r="I67" s="94" t="s">
        <v>52493</v>
      </c>
    </row>
    <row r="68" spans="1:9" x14ac:dyDescent="0.3">
      <c r="A68" s="92"/>
      <c r="B68" s="92"/>
      <c r="C68" s="151" t="s">
        <v>52459</v>
      </c>
      <c r="D68" s="151"/>
      <c r="E68" s="151"/>
      <c r="F68" s="151"/>
      <c r="G68" s="151"/>
      <c r="H68" s="151"/>
      <c r="I68" s="92"/>
    </row>
    <row r="69" spans="1:9" x14ac:dyDescent="0.3">
      <c r="A69" s="92"/>
      <c r="B69" s="92"/>
      <c r="C69" s="125" t="s">
        <v>52460</v>
      </c>
      <c r="D69" s="125"/>
      <c r="E69" s="125"/>
      <c r="F69" s="125"/>
      <c r="G69" s="125"/>
      <c r="H69" s="125"/>
      <c r="I69" s="92"/>
    </row>
    <row r="70" spans="1:9" x14ac:dyDescent="0.3">
      <c r="A70" s="92"/>
      <c r="B70" s="92"/>
      <c r="C70" s="151" t="s">
        <v>52461</v>
      </c>
      <c r="D70" s="151"/>
      <c r="E70" s="151"/>
      <c r="F70" s="151"/>
      <c r="G70" s="151"/>
      <c r="H70" s="151"/>
      <c r="I70" s="92"/>
    </row>
    <row r="71" spans="1:9" x14ac:dyDescent="0.3">
      <c r="A71" s="92"/>
      <c r="B71" s="92"/>
      <c r="C71" s="125" t="s">
        <v>52462</v>
      </c>
      <c r="D71" s="125"/>
      <c r="E71" s="125"/>
      <c r="F71" s="125"/>
      <c r="G71" s="125"/>
      <c r="H71" s="125"/>
      <c r="I71" s="92"/>
    </row>
    <row r="72" spans="1:9" x14ac:dyDescent="0.3">
      <c r="A72" s="92"/>
      <c r="B72" s="92"/>
      <c r="C72" s="92"/>
      <c r="D72" s="92"/>
      <c r="E72" s="92"/>
      <c r="F72" s="92"/>
      <c r="G72" s="92"/>
      <c r="H72" s="92"/>
      <c r="I72" s="92"/>
    </row>
    <row r="73" spans="1:9" x14ac:dyDescent="0.3">
      <c r="A73" s="92"/>
      <c r="B73" s="92"/>
      <c r="C73" s="92"/>
      <c r="D73" s="92"/>
      <c r="E73" s="92"/>
      <c r="F73" s="92"/>
      <c r="G73" s="92"/>
      <c r="H73" s="92"/>
      <c r="I73" s="92"/>
    </row>
    <row r="74" spans="1:9" x14ac:dyDescent="0.3">
      <c r="A74" s="92"/>
      <c r="B74" s="92"/>
      <c r="C74" s="92"/>
      <c r="D74" s="92"/>
      <c r="E74" s="92"/>
      <c r="F74" s="92"/>
      <c r="G74" s="92"/>
      <c r="H74" s="92"/>
      <c r="I74" s="92"/>
    </row>
    <row r="75" spans="1:9" x14ac:dyDescent="0.3">
      <c r="A75" s="92"/>
      <c r="B75" s="92"/>
      <c r="C75" s="92"/>
      <c r="D75" s="92"/>
      <c r="E75" s="92"/>
      <c r="F75" s="92"/>
      <c r="G75" s="92"/>
      <c r="H75" s="92"/>
      <c r="I75" s="92"/>
    </row>
    <row r="76" spans="1:9" x14ac:dyDescent="0.3">
      <c r="A76" s="92"/>
      <c r="B76" s="92"/>
      <c r="C76" s="92"/>
      <c r="D76" s="92"/>
      <c r="E76" s="92"/>
      <c r="F76" s="92"/>
      <c r="G76" s="92"/>
      <c r="H76" s="92"/>
      <c r="I76" s="92"/>
    </row>
    <row r="77" spans="1:9" x14ac:dyDescent="0.3">
      <c r="A77" s="92"/>
      <c r="B77" s="92"/>
      <c r="C77" s="92"/>
      <c r="D77" s="92"/>
      <c r="E77" s="92"/>
      <c r="F77" s="92"/>
      <c r="G77" s="92"/>
      <c r="H77" s="92"/>
      <c r="I77" s="92"/>
    </row>
    <row r="78" spans="1:9" x14ac:dyDescent="0.3">
      <c r="A78" s="92"/>
      <c r="B78" s="92"/>
      <c r="C78" s="92"/>
      <c r="D78" s="92"/>
      <c r="E78" s="92"/>
      <c r="F78" s="92"/>
      <c r="G78" s="92"/>
      <c r="H78" s="92"/>
      <c r="I78" s="92"/>
    </row>
    <row r="79" spans="1:9" x14ac:dyDescent="0.3">
      <c r="A79" s="92"/>
      <c r="B79" s="92"/>
      <c r="C79" s="92"/>
      <c r="D79" s="92"/>
      <c r="E79" s="92"/>
      <c r="F79" s="92"/>
      <c r="G79" s="92"/>
      <c r="H79" s="92"/>
      <c r="I79" s="92"/>
    </row>
  </sheetData>
  <mergeCells count="25">
    <mergeCell ref="C69:H69"/>
    <mergeCell ref="C70:H70"/>
    <mergeCell ref="C71:H71"/>
    <mergeCell ref="A1:I1"/>
    <mergeCell ref="A2:D2"/>
    <mergeCell ref="E2:I2"/>
    <mergeCell ref="A3:D3"/>
    <mergeCell ref="A4:D4"/>
    <mergeCell ref="E4:F4"/>
    <mergeCell ref="G4:H4"/>
    <mergeCell ref="A5:D5"/>
    <mergeCell ref="E5:F5"/>
    <mergeCell ref="G5:H5"/>
    <mergeCell ref="E3:I3"/>
    <mergeCell ref="C68:H68"/>
    <mergeCell ref="A21:I21"/>
    <mergeCell ref="A8:B8"/>
    <mergeCell ref="E8:G8"/>
    <mergeCell ref="A9:B9"/>
    <mergeCell ref="E9:G9"/>
    <mergeCell ref="A27:I27"/>
    <mergeCell ref="A12:I12"/>
    <mergeCell ref="A18:I18"/>
    <mergeCell ref="A19:I19"/>
    <mergeCell ref="A20:I20"/>
  </mergeCells>
  <pageMargins left="0.7" right="0.7" top="0.75" bottom="0.75" header="0.3" footer="0.3"/>
  <pageSetup paperSize="9" scale="61"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2</vt:i4>
      </vt:variant>
    </vt:vector>
  </HeadingPairs>
  <TitlesOfParts>
    <vt:vector size="10" baseType="lpstr">
      <vt:lpstr>INSTRUÇÕES</vt:lpstr>
      <vt:lpstr>ORÇAMENTO</vt:lpstr>
      <vt:lpstr>PESQUISA</vt:lpstr>
      <vt:lpstr>BANCO DE CUSTOS</vt:lpstr>
      <vt:lpstr>BDI ONERADO</vt:lpstr>
      <vt:lpstr>MEMÓRIA DE CÁLCULO</vt:lpstr>
      <vt:lpstr>CRONOGRAMA</vt:lpstr>
      <vt:lpstr>PARCELAS DE MAIOR RELEVÂNCIA</vt:lpstr>
      <vt:lpstr>ORÇAMENTO!Area_de_impressao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Mikaely</dc:creator>
  <cp:lastModifiedBy>Mikaely</cp:lastModifiedBy>
  <cp:lastPrinted>2026-10-08T19:49:45Z</cp:lastPrinted>
  <dcterms:created xsi:type="dcterms:W3CDTF">2026-10-06T11:57:12Z</dcterms:created>
  <dcterms:modified xsi:type="dcterms:W3CDTF">2026-10-08T19:50:02Z</dcterms:modified>
</cp:coreProperties>
</file>